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20" yWindow="240" windowWidth="12390" windowHeight="8490" tabRatio="794"/>
  </bookViews>
  <sheets>
    <sheet name="readme" sheetId="4" r:id="rId1"/>
    <sheet name="Basin_Boundary" sheetId="30" r:id="rId2"/>
    <sheet name="by_cnty_allpol" sheetId="21" r:id="rId3"/>
    <sheet name="by_src_allpol" sheetId="11" r:id="rId4"/>
    <sheet name="VOC-basin-pie" sheetId="15" r:id="rId5"/>
    <sheet name="NOx-basin-pie" sheetId="16" r:id="rId6"/>
    <sheet name="VOC-bar-cnty_NM" sheetId="50" r:id="rId7"/>
    <sheet name="NOx-bar-cnty_NM" sheetId="47" r:id="rId8"/>
    <sheet name="BY_conty_Charts_NM" sheetId="48" r:id="rId9"/>
    <sheet name="VOC_cnty_tbl" sheetId="27" r:id="rId10"/>
    <sheet name="NOx_cnty_tbl" sheetId="23" r:id="rId11"/>
    <sheet name="VOC_bar_chart_data" sheetId="25" r:id="rId12"/>
    <sheet name="NOx_bar_chart_data" sheetId="43" r:id="rId13"/>
    <sheet name="all_src_inventory" sheetId="10" r:id="rId14"/>
    <sheet name="NM_Permitted_Sources" sheetId="36" r:id="rId15"/>
    <sheet name="TX_Permitted Sources" sheetId="8" r:id="rId16"/>
    <sheet name="unprmtd_src_summary" sheetId="1" r:id="rId17"/>
    <sheet name="SCC_xref" sheetId="2" r:id="rId18"/>
    <sheet name="fips_xref" sheetId="3" r:id="rId19"/>
    <sheet name="SCC_FEB2004" sheetId="35" r:id="rId20"/>
  </sheets>
  <definedNames>
    <definedName name="_xlnm._FilterDatabase" localSheetId="13" hidden="1">all_src_inventory!$A$5:$K$3012</definedName>
    <definedName name="_xlnm._FilterDatabase" localSheetId="3" hidden="1">by_src_allpol!$A$22:$HO$53</definedName>
    <definedName name="_xlnm._FilterDatabase" localSheetId="14" hidden="1">NM_Permitted_Sources!$A$4:$N$1450</definedName>
    <definedName name="_xlnm._FilterDatabase" localSheetId="12" hidden="1">NOx_bar_chart_data!$A$24:$BP$57</definedName>
    <definedName name="_xlnm._FilterDatabase" localSheetId="19" hidden="1">SCC_FEB2004!$A$1:$M$9866</definedName>
    <definedName name="_xlnm._FilterDatabase" localSheetId="17" hidden="1">SCC_xref!$A$5:$L$36</definedName>
    <definedName name="_xlnm._FilterDatabase" localSheetId="15" hidden="1">'TX_Permitted Sources'!$A$5:$AC$862</definedName>
    <definedName name="_xlnm._FilterDatabase" localSheetId="16" hidden="1">unprmtd_src_summary!$A$4:$M$708</definedName>
    <definedName name="_xlnm._FilterDatabase" localSheetId="11" hidden="1">VOC_bar_chart_data!$A$24:$BP$57</definedName>
    <definedName name="SCC_list" localSheetId="12">#REF!</definedName>
    <definedName name="SCC_list">#REF!</definedName>
  </definedNames>
  <calcPr calcId="145621"/>
  <pivotCaches>
    <pivotCache cacheId="0" r:id="rId21"/>
  </pivotCaches>
</workbook>
</file>

<file path=xl/calcChain.xml><?xml version="1.0" encoding="utf-8"?>
<calcChain xmlns="http://schemas.openxmlformats.org/spreadsheetml/2006/main">
  <c r="U20" i="25" l="1"/>
  <c r="AT20" i="43"/>
  <c r="E20" i="43"/>
  <c r="AX14" i="48" l="1"/>
  <c r="AX3" i="48"/>
  <c r="B24" i="21"/>
  <c r="A24" i="21" s="1"/>
  <c r="B25" i="21"/>
  <c r="A25" i="21" s="1"/>
  <c r="B26" i="21"/>
  <c r="A26" i="21" s="1"/>
  <c r="B27" i="21"/>
  <c r="A27" i="21" s="1"/>
  <c r="B28" i="21"/>
  <c r="A28" i="21" s="1"/>
  <c r="B29" i="21"/>
  <c r="A29" i="21" s="1"/>
  <c r="B30" i="21"/>
  <c r="A30" i="21" s="1"/>
  <c r="B31" i="21"/>
  <c r="A31" i="21" s="1"/>
  <c r="B32" i="21"/>
  <c r="A32" i="21" s="1"/>
  <c r="B33" i="21"/>
  <c r="A33" i="21" s="1"/>
  <c r="B34" i="21"/>
  <c r="A34" i="21" s="1"/>
  <c r="B35" i="21"/>
  <c r="A35" i="21" s="1"/>
  <c r="B36" i="21"/>
  <c r="A36" i="21" s="1"/>
  <c r="B37" i="21"/>
  <c r="A37" i="21" s="1"/>
  <c r="B38" i="21"/>
  <c r="A38" i="21" s="1"/>
  <c r="B39" i="21"/>
  <c r="A39" i="21" s="1"/>
  <c r="B40" i="21"/>
  <c r="A40" i="21" s="1"/>
  <c r="B41" i="21"/>
  <c r="A41" i="21" s="1"/>
  <c r="B42" i="21"/>
  <c r="A42" i="21" s="1"/>
  <c r="B43" i="21"/>
  <c r="A43" i="21" s="1"/>
  <c r="B44" i="21"/>
  <c r="A44" i="21" s="1"/>
  <c r="B45" i="21"/>
  <c r="A45" i="21" s="1"/>
  <c r="B46" i="21"/>
  <c r="A46" i="21" s="1"/>
  <c r="B47" i="21"/>
  <c r="A47" i="21" s="1"/>
  <c r="B48" i="21"/>
  <c r="A48" i="21" s="1"/>
  <c r="B49" i="21"/>
  <c r="A49" i="21" s="1"/>
  <c r="B50" i="21"/>
  <c r="A50" i="21" s="1"/>
  <c r="B51" i="21"/>
  <c r="A51" i="21" s="1"/>
  <c r="B52" i="21"/>
  <c r="A52" i="21" s="1"/>
  <c r="B6" i="21"/>
  <c r="A6" i="21" s="1"/>
  <c r="B7" i="21"/>
  <c r="A7" i="21" s="1"/>
  <c r="B8" i="21"/>
  <c r="A8" i="21" s="1"/>
  <c r="B9" i="21"/>
  <c r="A9" i="21" s="1"/>
  <c r="B10" i="21"/>
  <c r="A10" i="21" s="1"/>
  <c r="B11" i="21"/>
  <c r="A11" i="21" s="1"/>
  <c r="B12" i="21"/>
  <c r="A12" i="21" s="1"/>
  <c r="B13" i="21"/>
  <c r="A13" i="21" s="1"/>
  <c r="B14" i="21"/>
  <c r="A14" i="21" s="1"/>
  <c r="B15" i="21"/>
  <c r="A15" i="21" s="1"/>
  <c r="B16" i="21"/>
  <c r="A16" i="21" s="1"/>
  <c r="B17" i="21"/>
  <c r="A17" i="21" s="1"/>
  <c r="B18" i="21"/>
  <c r="A18" i="21" s="1"/>
  <c r="B19" i="21"/>
  <c r="A19" i="21" s="1"/>
  <c r="B20" i="21"/>
  <c r="A20" i="21" s="1"/>
  <c r="B21" i="21"/>
  <c r="A21" i="21" s="1"/>
  <c r="B22" i="21"/>
  <c r="A22" i="21" s="1"/>
  <c r="B23" i="21"/>
  <c r="A23" i="21" s="1"/>
  <c r="B5" i="21"/>
  <c r="A5" i="21" s="1"/>
  <c r="AX24" i="43" l="1"/>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B56" i="43"/>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C24" i="25"/>
  <c r="B56" i="25"/>
  <c r="M52" i="23"/>
  <c r="L52" i="23"/>
  <c r="K52" i="23"/>
  <c r="J52" i="23"/>
  <c r="I52" i="23"/>
  <c r="H52" i="23"/>
  <c r="G52" i="23"/>
  <c r="F52" i="23"/>
  <c r="E52" i="23"/>
  <c r="D52" i="23"/>
  <c r="C52" i="23"/>
  <c r="B52" i="23"/>
  <c r="M51" i="23"/>
  <c r="L51" i="23"/>
  <c r="K51" i="23"/>
  <c r="J51" i="23"/>
  <c r="I51" i="23"/>
  <c r="H51" i="23"/>
  <c r="G51" i="23"/>
  <c r="F51" i="23"/>
  <c r="E51" i="23"/>
  <c r="D51" i="23"/>
  <c r="C51" i="23"/>
  <c r="B51" i="23"/>
  <c r="M50" i="23"/>
  <c r="L50" i="23"/>
  <c r="K50" i="23"/>
  <c r="J50" i="23"/>
  <c r="I50" i="23"/>
  <c r="H50" i="23"/>
  <c r="G50" i="23"/>
  <c r="F50" i="23"/>
  <c r="E50" i="23"/>
  <c r="D50" i="23"/>
  <c r="C50" i="23"/>
  <c r="B50" i="23"/>
  <c r="M49" i="23"/>
  <c r="L49" i="23"/>
  <c r="K49" i="23"/>
  <c r="J49" i="23"/>
  <c r="I49" i="23"/>
  <c r="H49" i="23"/>
  <c r="G49" i="23"/>
  <c r="F49" i="23"/>
  <c r="E49" i="23"/>
  <c r="D49" i="23"/>
  <c r="C49" i="23"/>
  <c r="B49" i="23"/>
  <c r="M48" i="23"/>
  <c r="L48" i="23"/>
  <c r="K48" i="23"/>
  <c r="J48" i="23"/>
  <c r="I48" i="23"/>
  <c r="H48" i="23"/>
  <c r="G48" i="23"/>
  <c r="F48" i="23"/>
  <c r="E48" i="23"/>
  <c r="D48" i="23"/>
  <c r="C48" i="23"/>
  <c r="B48" i="23"/>
  <c r="M47" i="23"/>
  <c r="L47" i="23"/>
  <c r="K47" i="23"/>
  <c r="J47" i="23"/>
  <c r="I47" i="23"/>
  <c r="H47" i="23"/>
  <c r="G47" i="23"/>
  <c r="F47" i="23"/>
  <c r="E47" i="23"/>
  <c r="D47" i="23"/>
  <c r="C47" i="23"/>
  <c r="B47" i="23"/>
  <c r="M46" i="23"/>
  <c r="L46" i="23"/>
  <c r="K46" i="23"/>
  <c r="J46" i="23"/>
  <c r="I46" i="23"/>
  <c r="H46" i="23"/>
  <c r="G46" i="23"/>
  <c r="F46" i="23"/>
  <c r="E46" i="23"/>
  <c r="D46" i="23"/>
  <c r="C46" i="23"/>
  <c r="B46" i="23"/>
  <c r="M45" i="23"/>
  <c r="L45" i="23"/>
  <c r="K45" i="23"/>
  <c r="J45" i="23"/>
  <c r="I45" i="23"/>
  <c r="H45" i="23"/>
  <c r="G45" i="23"/>
  <c r="F45" i="23"/>
  <c r="E45" i="23"/>
  <c r="D45" i="23"/>
  <c r="C45" i="23"/>
  <c r="B45" i="23"/>
  <c r="M44" i="23"/>
  <c r="L44" i="23"/>
  <c r="K44" i="23"/>
  <c r="J44" i="23"/>
  <c r="I44" i="23"/>
  <c r="H44" i="23"/>
  <c r="G44" i="23"/>
  <c r="F44" i="23"/>
  <c r="E44" i="23"/>
  <c r="D44" i="23"/>
  <c r="C44" i="23"/>
  <c r="B44" i="23"/>
  <c r="M43" i="23"/>
  <c r="L43" i="23"/>
  <c r="K43" i="23"/>
  <c r="J43" i="23"/>
  <c r="I43" i="23"/>
  <c r="H43" i="23"/>
  <c r="G43" i="23"/>
  <c r="F43" i="23"/>
  <c r="E43" i="23"/>
  <c r="D43" i="23"/>
  <c r="C43" i="23"/>
  <c r="B43" i="23"/>
  <c r="M42" i="23"/>
  <c r="L42" i="23"/>
  <c r="K42" i="23"/>
  <c r="J42" i="23"/>
  <c r="I42" i="23"/>
  <c r="H42" i="23"/>
  <c r="G42" i="23"/>
  <c r="F42" i="23"/>
  <c r="E42" i="23"/>
  <c r="D42" i="23"/>
  <c r="C42" i="23"/>
  <c r="B42" i="23"/>
  <c r="M41" i="23"/>
  <c r="L41" i="23"/>
  <c r="K41" i="23"/>
  <c r="J41" i="23"/>
  <c r="I41" i="23"/>
  <c r="H41" i="23"/>
  <c r="G41" i="23"/>
  <c r="F41" i="23"/>
  <c r="E41" i="23"/>
  <c r="D41" i="23"/>
  <c r="C41" i="23"/>
  <c r="B41" i="23"/>
  <c r="M40" i="23"/>
  <c r="L40" i="23"/>
  <c r="K40" i="23"/>
  <c r="J40" i="23"/>
  <c r="I40" i="23"/>
  <c r="H40" i="23"/>
  <c r="G40" i="23"/>
  <c r="F40" i="23"/>
  <c r="E40" i="23"/>
  <c r="D40" i="23"/>
  <c r="C40" i="23"/>
  <c r="B40" i="23"/>
  <c r="M39" i="23"/>
  <c r="L39" i="23"/>
  <c r="K39" i="23"/>
  <c r="J39" i="23"/>
  <c r="I39" i="23"/>
  <c r="H39" i="23"/>
  <c r="G39" i="23"/>
  <c r="F39" i="23"/>
  <c r="E39" i="23"/>
  <c r="D39" i="23"/>
  <c r="C39" i="23"/>
  <c r="B39" i="23"/>
  <c r="M38" i="23"/>
  <c r="L38" i="23"/>
  <c r="K38" i="23"/>
  <c r="J38" i="23"/>
  <c r="I38" i="23"/>
  <c r="H38" i="23"/>
  <c r="G38" i="23"/>
  <c r="F38" i="23"/>
  <c r="E38" i="23"/>
  <c r="D38" i="23"/>
  <c r="C38" i="23"/>
  <c r="B38" i="23"/>
  <c r="M37" i="23"/>
  <c r="L37" i="23"/>
  <c r="K37" i="23"/>
  <c r="J37" i="23"/>
  <c r="I37" i="23"/>
  <c r="H37" i="23"/>
  <c r="G37" i="23"/>
  <c r="F37" i="23"/>
  <c r="E37" i="23"/>
  <c r="D37" i="23"/>
  <c r="C37" i="23"/>
  <c r="B37" i="23"/>
  <c r="M36" i="23"/>
  <c r="L36" i="23"/>
  <c r="K36" i="23"/>
  <c r="J36" i="23"/>
  <c r="I36" i="23"/>
  <c r="H36" i="23"/>
  <c r="G36" i="23"/>
  <c r="F36" i="23"/>
  <c r="E36" i="23"/>
  <c r="D36" i="23"/>
  <c r="C36" i="23"/>
  <c r="B36" i="23"/>
  <c r="M35" i="23"/>
  <c r="L35" i="23"/>
  <c r="K35" i="23"/>
  <c r="J35" i="23"/>
  <c r="I35" i="23"/>
  <c r="H35" i="23"/>
  <c r="G35" i="23"/>
  <c r="F35" i="23"/>
  <c r="E35" i="23"/>
  <c r="D35" i="23"/>
  <c r="C35" i="23"/>
  <c r="B35" i="23"/>
  <c r="M34" i="23"/>
  <c r="L34" i="23"/>
  <c r="K34" i="23"/>
  <c r="J34" i="23"/>
  <c r="I34" i="23"/>
  <c r="H34" i="23"/>
  <c r="G34" i="23"/>
  <c r="F34" i="23"/>
  <c r="E34" i="23"/>
  <c r="D34" i="23"/>
  <c r="C34" i="23"/>
  <c r="B34" i="23"/>
  <c r="M33" i="23"/>
  <c r="L33" i="23"/>
  <c r="K33" i="23"/>
  <c r="J33" i="23"/>
  <c r="I33" i="23"/>
  <c r="H33" i="23"/>
  <c r="G33" i="23"/>
  <c r="F33" i="23"/>
  <c r="E33" i="23"/>
  <c r="D33" i="23"/>
  <c r="C33" i="23"/>
  <c r="B33" i="23"/>
  <c r="M32" i="23"/>
  <c r="L32" i="23"/>
  <c r="K32" i="23"/>
  <c r="J32" i="23"/>
  <c r="I32" i="23"/>
  <c r="H32" i="23"/>
  <c r="G32" i="23"/>
  <c r="F32" i="23"/>
  <c r="E32" i="23"/>
  <c r="D32" i="23"/>
  <c r="C32" i="23"/>
  <c r="B32" i="23"/>
  <c r="M31" i="23"/>
  <c r="L31" i="23"/>
  <c r="K31" i="23"/>
  <c r="J31" i="23"/>
  <c r="I31" i="23"/>
  <c r="H31" i="23"/>
  <c r="G31" i="23"/>
  <c r="F31" i="23"/>
  <c r="E31" i="23"/>
  <c r="D31" i="23"/>
  <c r="C31" i="23"/>
  <c r="B31" i="23"/>
  <c r="M30" i="23"/>
  <c r="L30" i="23"/>
  <c r="K30" i="23"/>
  <c r="J30" i="23"/>
  <c r="I30" i="23"/>
  <c r="H30" i="23"/>
  <c r="G30" i="23"/>
  <c r="F30" i="23"/>
  <c r="E30" i="23"/>
  <c r="D30" i="23"/>
  <c r="C30" i="23"/>
  <c r="B30" i="23"/>
  <c r="M29" i="23"/>
  <c r="L29" i="23"/>
  <c r="K29" i="23"/>
  <c r="J29" i="23"/>
  <c r="I29" i="23"/>
  <c r="H29" i="23"/>
  <c r="G29" i="23"/>
  <c r="F29" i="23"/>
  <c r="E29" i="23"/>
  <c r="D29" i="23"/>
  <c r="C29" i="23"/>
  <c r="B29" i="23"/>
  <c r="M28" i="23"/>
  <c r="L28" i="23"/>
  <c r="K28" i="23"/>
  <c r="J28" i="23"/>
  <c r="I28" i="23"/>
  <c r="H28" i="23"/>
  <c r="G28" i="23"/>
  <c r="F28" i="23"/>
  <c r="E28" i="23"/>
  <c r="D28" i="23"/>
  <c r="C28" i="23"/>
  <c r="B28" i="23"/>
  <c r="M27" i="23"/>
  <c r="L27" i="23"/>
  <c r="K27" i="23"/>
  <c r="J27" i="23"/>
  <c r="I27" i="23"/>
  <c r="H27" i="23"/>
  <c r="G27" i="23"/>
  <c r="F27" i="23"/>
  <c r="E27" i="23"/>
  <c r="D27" i="23"/>
  <c r="C27" i="23"/>
  <c r="B27" i="23"/>
  <c r="M26" i="23"/>
  <c r="L26" i="23"/>
  <c r="K26" i="23"/>
  <c r="J26" i="23"/>
  <c r="I26" i="23"/>
  <c r="H26" i="23"/>
  <c r="G26" i="23"/>
  <c r="F26" i="23"/>
  <c r="E26" i="23"/>
  <c r="D26" i="23"/>
  <c r="C26" i="23"/>
  <c r="B26" i="23"/>
  <c r="M25" i="23"/>
  <c r="L25" i="23"/>
  <c r="K25" i="23"/>
  <c r="J25" i="23"/>
  <c r="I25" i="23"/>
  <c r="H25" i="23"/>
  <c r="G25" i="23"/>
  <c r="F25" i="23"/>
  <c r="E25" i="23"/>
  <c r="D25" i="23"/>
  <c r="C25" i="23"/>
  <c r="B25" i="23"/>
  <c r="M24" i="23"/>
  <c r="L24" i="23"/>
  <c r="K24" i="23"/>
  <c r="J24" i="23"/>
  <c r="I24" i="23"/>
  <c r="H24" i="23"/>
  <c r="G24" i="23"/>
  <c r="F24" i="23"/>
  <c r="E24" i="23"/>
  <c r="D24" i="23"/>
  <c r="C24" i="23"/>
  <c r="B24" i="23"/>
  <c r="M23" i="23"/>
  <c r="L23" i="23"/>
  <c r="K23" i="23"/>
  <c r="J23" i="23"/>
  <c r="I23" i="23"/>
  <c r="H23" i="23"/>
  <c r="G23" i="23"/>
  <c r="F23" i="23"/>
  <c r="E23" i="23"/>
  <c r="D23" i="23"/>
  <c r="C23" i="23"/>
  <c r="B23" i="23"/>
  <c r="M22" i="23"/>
  <c r="L22" i="23"/>
  <c r="K22" i="23"/>
  <c r="J22" i="23"/>
  <c r="I22" i="23"/>
  <c r="H22" i="23"/>
  <c r="G22" i="23"/>
  <c r="F22" i="23"/>
  <c r="E22" i="23"/>
  <c r="D22" i="23"/>
  <c r="C22" i="23"/>
  <c r="B22" i="23"/>
  <c r="M21" i="23"/>
  <c r="L21" i="23"/>
  <c r="K21" i="23"/>
  <c r="J21" i="23"/>
  <c r="I21" i="23"/>
  <c r="H21" i="23"/>
  <c r="G21" i="23"/>
  <c r="F21" i="23"/>
  <c r="E21" i="23"/>
  <c r="D21" i="23"/>
  <c r="C21" i="23"/>
  <c r="B21" i="23"/>
  <c r="M20" i="23"/>
  <c r="L20" i="23"/>
  <c r="K20" i="23"/>
  <c r="J20" i="23"/>
  <c r="I20" i="23"/>
  <c r="H20" i="23"/>
  <c r="G20" i="23"/>
  <c r="F20" i="23"/>
  <c r="E20" i="23"/>
  <c r="D20" i="23"/>
  <c r="C20" i="23"/>
  <c r="B20" i="23"/>
  <c r="M19" i="23"/>
  <c r="L19" i="23"/>
  <c r="K19" i="23"/>
  <c r="J19" i="23"/>
  <c r="I19" i="23"/>
  <c r="H19" i="23"/>
  <c r="G19" i="23"/>
  <c r="F19" i="23"/>
  <c r="E19" i="23"/>
  <c r="D19" i="23"/>
  <c r="C19" i="23"/>
  <c r="B19" i="23"/>
  <c r="M18" i="23"/>
  <c r="L18" i="23"/>
  <c r="K18" i="23"/>
  <c r="J18" i="23"/>
  <c r="I18" i="23"/>
  <c r="H18" i="23"/>
  <c r="G18" i="23"/>
  <c r="F18" i="23"/>
  <c r="E18" i="23"/>
  <c r="D18" i="23"/>
  <c r="C18" i="23"/>
  <c r="B18" i="23"/>
  <c r="M17" i="23"/>
  <c r="L17" i="23"/>
  <c r="K17" i="23"/>
  <c r="J17" i="23"/>
  <c r="I17" i="23"/>
  <c r="H17" i="23"/>
  <c r="G17" i="23"/>
  <c r="F17" i="23"/>
  <c r="E17" i="23"/>
  <c r="D17" i="23"/>
  <c r="C17" i="23"/>
  <c r="B17" i="23"/>
  <c r="M16" i="23"/>
  <c r="L16" i="23"/>
  <c r="K16" i="23"/>
  <c r="J16" i="23"/>
  <c r="I16" i="23"/>
  <c r="H16" i="23"/>
  <c r="G16" i="23"/>
  <c r="F16" i="23"/>
  <c r="E16" i="23"/>
  <c r="D16" i="23"/>
  <c r="C16" i="23"/>
  <c r="B16" i="23"/>
  <c r="M15" i="23"/>
  <c r="L15" i="23"/>
  <c r="K15" i="23"/>
  <c r="J15" i="23"/>
  <c r="I15" i="23"/>
  <c r="H15" i="23"/>
  <c r="G15" i="23"/>
  <c r="F15" i="23"/>
  <c r="E15" i="23"/>
  <c r="D15" i="23"/>
  <c r="C15" i="23"/>
  <c r="B15" i="23"/>
  <c r="M14" i="23"/>
  <c r="L14" i="23"/>
  <c r="K14" i="23"/>
  <c r="J14" i="23"/>
  <c r="I14" i="23"/>
  <c r="H14" i="23"/>
  <c r="G14" i="23"/>
  <c r="F14" i="23"/>
  <c r="E14" i="23"/>
  <c r="D14" i="23"/>
  <c r="C14" i="23"/>
  <c r="B14" i="23"/>
  <c r="M13" i="23"/>
  <c r="L13" i="23"/>
  <c r="K13" i="23"/>
  <c r="J13" i="23"/>
  <c r="I13" i="23"/>
  <c r="H13" i="23"/>
  <c r="G13" i="23"/>
  <c r="F13" i="23"/>
  <c r="E13" i="23"/>
  <c r="D13" i="23"/>
  <c r="C13" i="23"/>
  <c r="B13" i="23"/>
  <c r="M12" i="23"/>
  <c r="L12" i="23"/>
  <c r="K12" i="23"/>
  <c r="J12" i="23"/>
  <c r="I12" i="23"/>
  <c r="H12" i="23"/>
  <c r="G12" i="23"/>
  <c r="F12" i="23"/>
  <c r="E12" i="23"/>
  <c r="D12" i="23"/>
  <c r="C12" i="23"/>
  <c r="B12" i="23"/>
  <c r="M11" i="23"/>
  <c r="L11" i="23"/>
  <c r="K11" i="23"/>
  <c r="J11" i="23"/>
  <c r="I11" i="23"/>
  <c r="H11" i="23"/>
  <c r="G11" i="23"/>
  <c r="F11" i="23"/>
  <c r="E11" i="23"/>
  <c r="D11" i="23"/>
  <c r="C11" i="23"/>
  <c r="B11" i="23"/>
  <c r="M10" i="23"/>
  <c r="L10" i="23"/>
  <c r="K10" i="23"/>
  <c r="J10" i="23"/>
  <c r="I10" i="23"/>
  <c r="H10" i="23"/>
  <c r="G10" i="23"/>
  <c r="F10" i="23"/>
  <c r="E10" i="23"/>
  <c r="D10" i="23"/>
  <c r="C10" i="23"/>
  <c r="B10" i="23"/>
  <c r="M9" i="23"/>
  <c r="L9" i="23"/>
  <c r="K9" i="23"/>
  <c r="J9" i="23"/>
  <c r="I9" i="23"/>
  <c r="H9" i="23"/>
  <c r="G9" i="23"/>
  <c r="F9" i="23"/>
  <c r="E9" i="23"/>
  <c r="D9" i="23"/>
  <c r="C9" i="23"/>
  <c r="B9" i="23"/>
  <c r="M8" i="23"/>
  <c r="L8" i="23"/>
  <c r="K8" i="23"/>
  <c r="J8" i="23"/>
  <c r="I8" i="23"/>
  <c r="H8" i="23"/>
  <c r="G8" i="23"/>
  <c r="F8" i="23"/>
  <c r="E8" i="23"/>
  <c r="D8" i="23"/>
  <c r="C8" i="23"/>
  <c r="B8" i="23"/>
  <c r="M7" i="23"/>
  <c r="L7" i="23"/>
  <c r="K7" i="23"/>
  <c r="J7" i="23"/>
  <c r="I7" i="23"/>
  <c r="H7" i="23"/>
  <c r="G7" i="23"/>
  <c r="F7" i="23"/>
  <c r="E7" i="23"/>
  <c r="D7" i="23"/>
  <c r="C7" i="23"/>
  <c r="B7" i="23"/>
  <c r="M6" i="23"/>
  <c r="L6" i="23"/>
  <c r="K6" i="23"/>
  <c r="J6" i="23"/>
  <c r="I6" i="23"/>
  <c r="H6" i="23"/>
  <c r="G6" i="23"/>
  <c r="F6" i="23"/>
  <c r="E6" i="23"/>
  <c r="D6" i="23"/>
  <c r="C6" i="23"/>
  <c r="B6" i="23"/>
  <c r="M5" i="23"/>
  <c r="L5" i="23"/>
  <c r="K5" i="23"/>
  <c r="J5" i="23"/>
  <c r="I5" i="23"/>
  <c r="H5" i="23"/>
  <c r="G5" i="23"/>
  <c r="F5" i="23"/>
  <c r="E5" i="23"/>
  <c r="D5" i="23"/>
  <c r="C5" i="23"/>
  <c r="B5" i="23"/>
  <c r="AG57" i="23"/>
  <c r="AG57" i="27"/>
  <c r="C54" i="11"/>
  <c r="J709" i="10"/>
  <c r="I709" i="10"/>
  <c r="G709" i="10"/>
  <c r="D709" i="10"/>
  <c r="J708" i="10"/>
  <c r="I708" i="10"/>
  <c r="G708" i="10"/>
  <c r="D708" i="10"/>
  <c r="J707" i="10"/>
  <c r="I707" i="10"/>
  <c r="G707" i="10"/>
  <c r="D707" i="10"/>
  <c r="J706" i="10"/>
  <c r="I706" i="10"/>
  <c r="G706" i="10"/>
  <c r="D706" i="10"/>
  <c r="J705" i="10"/>
  <c r="I705" i="10"/>
  <c r="G705" i="10"/>
  <c r="D705" i="10"/>
  <c r="J704" i="10"/>
  <c r="I704" i="10"/>
  <c r="G704" i="10"/>
  <c r="D704" i="10"/>
  <c r="J703" i="10"/>
  <c r="I703" i="10"/>
  <c r="G703" i="10"/>
  <c r="D703" i="10"/>
  <c r="J702" i="10"/>
  <c r="I702" i="10"/>
  <c r="G702" i="10"/>
  <c r="D702" i="10"/>
  <c r="J701" i="10"/>
  <c r="I701" i="10"/>
  <c r="G701" i="10"/>
  <c r="D701" i="10"/>
  <c r="J700" i="10"/>
  <c r="I700" i="10"/>
  <c r="G700" i="10"/>
  <c r="D700" i="10"/>
  <c r="J699" i="10"/>
  <c r="I699" i="10"/>
  <c r="G699" i="10"/>
  <c r="D699" i="10"/>
  <c r="J698" i="10"/>
  <c r="I698" i="10"/>
  <c r="G698" i="10"/>
  <c r="D698" i="10"/>
  <c r="J697" i="10"/>
  <c r="I697" i="10"/>
  <c r="G697" i="10"/>
  <c r="D697" i="10"/>
  <c r="J696" i="10"/>
  <c r="I696" i="10"/>
  <c r="G696" i="10"/>
  <c r="D696" i="10"/>
  <c r="J695" i="10"/>
  <c r="I695" i="10"/>
  <c r="G695" i="10"/>
  <c r="D695" i="10"/>
  <c r="J694" i="10"/>
  <c r="I694" i="10"/>
  <c r="G694" i="10"/>
  <c r="D694" i="10"/>
  <c r="J693" i="10"/>
  <c r="I693" i="10"/>
  <c r="G693" i="10"/>
  <c r="D693" i="10"/>
  <c r="J692" i="10"/>
  <c r="I692" i="10"/>
  <c r="G692" i="10"/>
  <c r="D692" i="10"/>
  <c r="J691" i="10"/>
  <c r="I691" i="10"/>
  <c r="G691" i="10"/>
  <c r="D691" i="10"/>
  <c r="J690" i="10"/>
  <c r="I690" i="10"/>
  <c r="G690" i="10"/>
  <c r="D690" i="10"/>
  <c r="J689" i="10"/>
  <c r="I689" i="10"/>
  <c r="G689" i="10"/>
  <c r="D689" i="10"/>
  <c r="J688" i="10"/>
  <c r="I688" i="10"/>
  <c r="G688" i="10"/>
  <c r="D688" i="10"/>
  <c r="J687" i="10"/>
  <c r="I687" i="10"/>
  <c r="G687" i="10"/>
  <c r="D687" i="10"/>
  <c r="J686" i="10"/>
  <c r="I686" i="10"/>
  <c r="G686" i="10"/>
  <c r="D686" i="10"/>
  <c r="J685" i="10"/>
  <c r="I685" i="10"/>
  <c r="G685" i="10"/>
  <c r="D685" i="10"/>
  <c r="J684" i="10"/>
  <c r="I684" i="10"/>
  <c r="G684" i="10"/>
  <c r="D684" i="10"/>
  <c r="J683" i="10"/>
  <c r="I683" i="10"/>
  <c r="G683" i="10"/>
  <c r="D683" i="10"/>
  <c r="J682" i="10"/>
  <c r="I682" i="10"/>
  <c r="G682" i="10"/>
  <c r="D682" i="10"/>
  <c r="J681" i="10"/>
  <c r="I681" i="10"/>
  <c r="G681" i="10"/>
  <c r="D681" i="10"/>
  <c r="J680" i="10"/>
  <c r="I680" i="10"/>
  <c r="G680" i="10"/>
  <c r="D680" i="10"/>
  <c r="J679" i="10"/>
  <c r="I679" i="10"/>
  <c r="G679" i="10"/>
  <c r="D679" i="10"/>
  <c r="J678" i="10"/>
  <c r="I678" i="10"/>
  <c r="G678" i="10"/>
  <c r="D678" i="10"/>
  <c r="J677" i="10"/>
  <c r="I677" i="10"/>
  <c r="G677" i="10"/>
  <c r="D677" i="10"/>
  <c r="J676" i="10"/>
  <c r="I676" i="10"/>
  <c r="G676" i="10"/>
  <c r="D676" i="10"/>
  <c r="J675" i="10"/>
  <c r="I675" i="10"/>
  <c r="G675" i="10"/>
  <c r="D675" i="10"/>
  <c r="J674" i="10"/>
  <c r="I674" i="10"/>
  <c r="G674" i="10"/>
  <c r="D674" i="10"/>
  <c r="J673" i="10"/>
  <c r="I673" i="10"/>
  <c r="G673" i="10"/>
  <c r="D673" i="10"/>
  <c r="J672" i="10"/>
  <c r="I672" i="10"/>
  <c r="G672" i="10"/>
  <c r="D672" i="10"/>
  <c r="J671" i="10"/>
  <c r="I671" i="10"/>
  <c r="G671" i="10"/>
  <c r="D671" i="10"/>
  <c r="J670" i="10"/>
  <c r="I670" i="10"/>
  <c r="G670" i="10"/>
  <c r="D670" i="10"/>
  <c r="J669" i="10"/>
  <c r="I669" i="10"/>
  <c r="G669" i="10"/>
  <c r="D669" i="10"/>
  <c r="J668" i="10"/>
  <c r="I668" i="10"/>
  <c r="G668" i="10"/>
  <c r="D668" i="10"/>
  <c r="J667" i="10"/>
  <c r="I667" i="10"/>
  <c r="G667" i="10"/>
  <c r="D667" i="10"/>
  <c r="J666" i="10"/>
  <c r="I666" i="10"/>
  <c r="G666" i="10"/>
  <c r="D666" i="10"/>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F707" i="1" s="1"/>
  <c r="E708" i="10" s="1"/>
  <c r="E708" i="1"/>
  <c r="E665" i="1"/>
  <c r="F708" i="1"/>
  <c r="E709" i="10" s="1"/>
  <c r="D708" i="1"/>
  <c r="C708" i="1" s="1"/>
  <c r="B709" i="10" s="1"/>
  <c r="D707" i="1"/>
  <c r="C707" i="1" s="1"/>
  <c r="B708" i="10" s="1"/>
  <c r="F706" i="1"/>
  <c r="E707" i="10" s="1"/>
  <c r="D706" i="1"/>
  <c r="C707" i="10" s="1"/>
  <c r="F705" i="1"/>
  <c r="E706" i="10" s="1"/>
  <c r="D705" i="1"/>
  <c r="C705" i="1" s="1"/>
  <c r="B706" i="10" s="1"/>
  <c r="F704" i="1"/>
  <c r="E705" i="10" s="1"/>
  <c r="D704" i="1"/>
  <c r="C705" i="10" s="1"/>
  <c r="F703" i="1"/>
  <c r="E704" i="10" s="1"/>
  <c r="D703" i="1"/>
  <c r="C703" i="1" s="1"/>
  <c r="B704" i="10" s="1"/>
  <c r="F702" i="1"/>
  <c r="E703" i="10" s="1"/>
  <c r="D702" i="1"/>
  <c r="C703" i="10" s="1"/>
  <c r="F701" i="1"/>
  <c r="E702" i="10" s="1"/>
  <c r="D701" i="1"/>
  <c r="C701" i="1" s="1"/>
  <c r="B702" i="10" s="1"/>
  <c r="F700" i="1"/>
  <c r="E701" i="10" s="1"/>
  <c r="D700" i="1"/>
  <c r="C701" i="10" s="1"/>
  <c r="F699" i="1"/>
  <c r="E700" i="10" s="1"/>
  <c r="D699" i="1"/>
  <c r="C699" i="1" s="1"/>
  <c r="B700" i="10" s="1"/>
  <c r="F698" i="1"/>
  <c r="E699" i="10" s="1"/>
  <c r="D698" i="1"/>
  <c r="C699" i="10" s="1"/>
  <c r="F697" i="1"/>
  <c r="E698" i="10" s="1"/>
  <c r="D697" i="1"/>
  <c r="C697" i="1" s="1"/>
  <c r="B698" i="10" s="1"/>
  <c r="F696" i="1"/>
  <c r="E697" i="10" s="1"/>
  <c r="D696" i="1"/>
  <c r="C697" i="10" s="1"/>
  <c r="F695" i="1"/>
  <c r="E696" i="10" s="1"/>
  <c r="D695" i="1"/>
  <c r="C695" i="1" s="1"/>
  <c r="B696" i="10" s="1"/>
  <c r="F694" i="1"/>
  <c r="E695" i="10" s="1"/>
  <c r="D694" i="1"/>
  <c r="C695" i="10" s="1"/>
  <c r="F693" i="1"/>
  <c r="E694" i="10" s="1"/>
  <c r="D693" i="1"/>
  <c r="C693" i="1" s="1"/>
  <c r="B694" i="10" s="1"/>
  <c r="F692" i="1"/>
  <c r="E693" i="10" s="1"/>
  <c r="D692" i="1"/>
  <c r="C693" i="10" s="1"/>
  <c r="F691" i="1"/>
  <c r="E692" i="10" s="1"/>
  <c r="D691" i="1"/>
  <c r="C691" i="1" s="1"/>
  <c r="B692" i="10" s="1"/>
  <c r="F690" i="1"/>
  <c r="E691" i="10" s="1"/>
  <c r="D690" i="1"/>
  <c r="C691" i="10" s="1"/>
  <c r="F689" i="1"/>
  <c r="E690" i="10" s="1"/>
  <c r="D689" i="1"/>
  <c r="C689" i="1" s="1"/>
  <c r="B690" i="10" s="1"/>
  <c r="F688" i="1"/>
  <c r="E689" i="10" s="1"/>
  <c r="D688" i="1"/>
  <c r="C689" i="10" s="1"/>
  <c r="F687" i="1"/>
  <c r="E688" i="10" s="1"/>
  <c r="D687" i="1"/>
  <c r="C687" i="1" s="1"/>
  <c r="B688" i="10" s="1"/>
  <c r="F686" i="1"/>
  <c r="E687" i="10" s="1"/>
  <c r="D686" i="1"/>
  <c r="C687" i="10" s="1"/>
  <c r="F685" i="1"/>
  <c r="E686" i="10" s="1"/>
  <c r="D685" i="1"/>
  <c r="C685" i="1" s="1"/>
  <c r="B686" i="10" s="1"/>
  <c r="F684" i="1"/>
  <c r="E685" i="10" s="1"/>
  <c r="D684" i="1"/>
  <c r="C685" i="10" s="1"/>
  <c r="F683" i="1"/>
  <c r="E684" i="10" s="1"/>
  <c r="D683" i="1"/>
  <c r="C683" i="1" s="1"/>
  <c r="B684" i="10" s="1"/>
  <c r="F682" i="1"/>
  <c r="E683" i="10" s="1"/>
  <c r="D682" i="1"/>
  <c r="C683" i="10" s="1"/>
  <c r="F681" i="1"/>
  <c r="E682" i="10" s="1"/>
  <c r="D681" i="1"/>
  <c r="C681" i="1" s="1"/>
  <c r="B682" i="10" s="1"/>
  <c r="F680" i="1"/>
  <c r="E681" i="10" s="1"/>
  <c r="D680" i="1"/>
  <c r="C681" i="10" s="1"/>
  <c r="F679" i="1"/>
  <c r="E680" i="10" s="1"/>
  <c r="D679" i="1"/>
  <c r="C679" i="1" s="1"/>
  <c r="B680" i="10" s="1"/>
  <c r="F678" i="1"/>
  <c r="E679" i="10" s="1"/>
  <c r="D678" i="1"/>
  <c r="C679" i="10" s="1"/>
  <c r="F677" i="1"/>
  <c r="E678" i="10" s="1"/>
  <c r="D677" i="1"/>
  <c r="C677" i="1" s="1"/>
  <c r="B678" i="10" s="1"/>
  <c r="F676" i="1"/>
  <c r="E677" i="10" s="1"/>
  <c r="D676" i="1"/>
  <c r="C677" i="10" s="1"/>
  <c r="F675" i="1"/>
  <c r="E676" i="10" s="1"/>
  <c r="D675" i="1"/>
  <c r="C675" i="1" s="1"/>
  <c r="B676" i="10" s="1"/>
  <c r="F674" i="1"/>
  <c r="E675" i="10" s="1"/>
  <c r="D674" i="1"/>
  <c r="C675" i="10" s="1"/>
  <c r="F673" i="1"/>
  <c r="E674" i="10" s="1"/>
  <c r="D673" i="1"/>
  <c r="C673" i="1" s="1"/>
  <c r="B674" i="10" s="1"/>
  <c r="F672" i="1"/>
  <c r="E673" i="10" s="1"/>
  <c r="D672" i="1"/>
  <c r="C673" i="10" s="1"/>
  <c r="F671" i="1"/>
  <c r="E672" i="10" s="1"/>
  <c r="D671" i="1"/>
  <c r="C671" i="1" s="1"/>
  <c r="B672" i="10" s="1"/>
  <c r="F670" i="1"/>
  <c r="E671" i="10" s="1"/>
  <c r="D670" i="1"/>
  <c r="C671" i="10" s="1"/>
  <c r="F669" i="1"/>
  <c r="E670" i="10" s="1"/>
  <c r="D669" i="1"/>
  <c r="C669" i="1" s="1"/>
  <c r="B670" i="10" s="1"/>
  <c r="F668" i="1"/>
  <c r="E669" i="10" s="1"/>
  <c r="D668" i="1"/>
  <c r="C669" i="10" s="1"/>
  <c r="F667" i="1"/>
  <c r="E668" i="10" s="1"/>
  <c r="D667" i="1"/>
  <c r="C667" i="1" s="1"/>
  <c r="B668" i="10" s="1"/>
  <c r="F666" i="1"/>
  <c r="E667" i="10" s="1"/>
  <c r="D666" i="1"/>
  <c r="C667" i="10" s="1"/>
  <c r="F665" i="1"/>
  <c r="E666" i="10" s="1"/>
  <c r="D665" i="1"/>
  <c r="C665" i="1" s="1"/>
  <c r="B666" i="10" s="1"/>
  <c r="C680" i="1" l="1"/>
  <c r="B681" i="10" s="1"/>
  <c r="C696" i="1"/>
  <c r="B697" i="10" s="1"/>
  <c r="C672" i="1"/>
  <c r="B673" i="10" s="1"/>
  <c r="C688" i="1"/>
  <c r="B689" i="10" s="1"/>
  <c r="C704" i="1"/>
  <c r="B705" i="10" s="1"/>
  <c r="A56" i="25"/>
  <c r="E56" i="25"/>
  <c r="G56" i="25"/>
  <c r="I56" i="25"/>
  <c r="K56" i="25"/>
  <c r="M56" i="25"/>
  <c r="O56" i="25"/>
  <c r="Q56" i="25"/>
  <c r="S56" i="25"/>
  <c r="U56" i="25"/>
  <c r="W56" i="25"/>
  <c r="Y56" i="25"/>
  <c r="AA56" i="25"/>
  <c r="AC56" i="25"/>
  <c r="AE56" i="25"/>
  <c r="AG56" i="25"/>
  <c r="AI56" i="25"/>
  <c r="AK56" i="25"/>
  <c r="AM56" i="25"/>
  <c r="AO56" i="25"/>
  <c r="AQ56" i="25"/>
  <c r="AS56" i="25"/>
  <c r="AU56" i="25"/>
  <c r="AW56" i="25"/>
  <c r="C56" i="25"/>
  <c r="D56" i="25"/>
  <c r="F56" i="25"/>
  <c r="H56" i="25"/>
  <c r="J56" i="25"/>
  <c r="L56" i="25"/>
  <c r="N56" i="25"/>
  <c r="P56" i="25"/>
  <c r="R56" i="25"/>
  <c r="T56" i="25"/>
  <c r="V56" i="25"/>
  <c r="X56" i="25"/>
  <c r="Z56" i="25"/>
  <c r="AB56" i="25"/>
  <c r="AD56" i="25"/>
  <c r="AF56" i="25"/>
  <c r="AH56" i="25"/>
  <c r="AJ56" i="25"/>
  <c r="AL56" i="25"/>
  <c r="AN56" i="25"/>
  <c r="AP56" i="25"/>
  <c r="AR56" i="25"/>
  <c r="AT56" i="25"/>
  <c r="AV56" i="25"/>
  <c r="AX56" i="25"/>
  <c r="A56" i="43"/>
  <c r="E56" i="43"/>
  <c r="G56" i="43"/>
  <c r="I56" i="43"/>
  <c r="K56" i="43"/>
  <c r="M56" i="43"/>
  <c r="O56" i="43"/>
  <c r="Q56" i="43"/>
  <c r="S56" i="43"/>
  <c r="U56" i="43"/>
  <c r="W56" i="43"/>
  <c r="Y56" i="43"/>
  <c r="AA56" i="43"/>
  <c r="AC56" i="43"/>
  <c r="AE56" i="43"/>
  <c r="AG56" i="43"/>
  <c r="AI56" i="43"/>
  <c r="AK56" i="43"/>
  <c r="AM56" i="43"/>
  <c r="AO56" i="43"/>
  <c r="AQ56" i="43"/>
  <c r="AS56" i="43"/>
  <c r="AU56" i="43"/>
  <c r="AW56" i="43"/>
  <c r="C56" i="43"/>
  <c r="D56" i="43"/>
  <c r="F56" i="43"/>
  <c r="H56" i="43"/>
  <c r="J56" i="43"/>
  <c r="L56" i="43"/>
  <c r="N56" i="43"/>
  <c r="P56" i="43"/>
  <c r="R56" i="43"/>
  <c r="T56" i="43"/>
  <c r="V56" i="43"/>
  <c r="X56" i="43"/>
  <c r="Z56" i="43"/>
  <c r="AB56" i="43"/>
  <c r="AD56" i="43"/>
  <c r="AF56" i="43"/>
  <c r="AH56" i="43"/>
  <c r="AJ56" i="43"/>
  <c r="AL56" i="43"/>
  <c r="AN56" i="43"/>
  <c r="AP56" i="43"/>
  <c r="AR56" i="43"/>
  <c r="AT56" i="43"/>
  <c r="AV56" i="43"/>
  <c r="AX56" i="43"/>
  <c r="A54" i="11"/>
  <c r="H54" i="11"/>
  <c r="G54" i="11"/>
  <c r="F54" i="11"/>
  <c r="E54" i="11"/>
  <c r="D54" i="11"/>
  <c r="C668" i="1"/>
  <c r="B669" i="10" s="1"/>
  <c r="C676" i="1"/>
  <c r="B677" i="10" s="1"/>
  <c r="C684" i="1"/>
  <c r="B685" i="10" s="1"/>
  <c r="C692" i="1"/>
  <c r="B693" i="10" s="1"/>
  <c r="C700" i="1"/>
  <c r="B701" i="10" s="1"/>
  <c r="C666" i="10"/>
  <c r="C668" i="10"/>
  <c r="C670" i="10"/>
  <c r="C672" i="10"/>
  <c r="C674" i="10"/>
  <c r="C676" i="10"/>
  <c r="C678" i="10"/>
  <c r="C680" i="10"/>
  <c r="C682" i="10"/>
  <c r="C684" i="10"/>
  <c r="C686" i="10"/>
  <c r="C688" i="10"/>
  <c r="C690" i="10"/>
  <c r="C692" i="10"/>
  <c r="C694" i="10"/>
  <c r="C696" i="10"/>
  <c r="C698" i="10"/>
  <c r="C700" i="10"/>
  <c r="C702" i="10"/>
  <c r="C704" i="10"/>
  <c r="C706" i="10"/>
  <c r="C708" i="10"/>
  <c r="C666" i="1"/>
  <c r="B667" i="10" s="1"/>
  <c r="C670" i="1"/>
  <c r="B671" i="10" s="1"/>
  <c r="C674" i="1"/>
  <c r="B675" i="10" s="1"/>
  <c r="C678" i="1"/>
  <c r="B679" i="10" s="1"/>
  <c r="C682" i="1"/>
  <c r="B683" i="10" s="1"/>
  <c r="C686" i="1"/>
  <c r="B687" i="10" s="1"/>
  <c r="C690" i="1"/>
  <c r="B691" i="10" s="1"/>
  <c r="C694" i="1"/>
  <c r="B695" i="10" s="1"/>
  <c r="C698" i="1"/>
  <c r="B699" i="10" s="1"/>
  <c r="C702" i="1"/>
  <c r="B703" i="10" s="1"/>
  <c r="C706" i="1"/>
  <c r="B707" i="10" s="1"/>
  <c r="C709" i="10"/>
  <c r="AY56" i="25"/>
  <c r="AY56" i="43" l="1"/>
  <c r="H22" i="11"/>
  <c r="G22" i="11"/>
  <c r="F22" i="11"/>
  <c r="E22" i="11"/>
  <c r="A3012" i="10"/>
  <c r="A3011" i="10"/>
  <c r="A3010" i="10"/>
  <c r="A3009" i="10"/>
  <c r="A3008" i="10"/>
  <c r="A3007" i="10"/>
  <c r="A3006" i="10"/>
  <c r="A3005" i="10"/>
  <c r="A3004" i="10"/>
  <c r="A3003" i="10"/>
  <c r="A3002" i="10"/>
  <c r="A3001" i="10"/>
  <c r="A3000" i="10"/>
  <c r="A2999" i="10"/>
  <c r="A2998" i="10"/>
  <c r="A2997" i="10"/>
  <c r="A2996" i="10"/>
  <c r="A2995" i="10"/>
  <c r="A2994" i="10"/>
  <c r="A2993" i="10"/>
  <c r="A2992" i="10"/>
  <c r="A2991" i="10"/>
  <c r="A2990" i="10"/>
  <c r="A2989" i="10"/>
  <c r="A2988" i="10"/>
  <c r="A2987" i="10"/>
  <c r="A2986" i="10"/>
  <c r="A2985" i="10"/>
  <c r="A2984" i="10"/>
  <c r="A2983" i="10"/>
  <c r="A2982" i="10"/>
  <c r="A2981" i="10"/>
  <c r="A2980" i="10"/>
  <c r="A2979" i="10"/>
  <c r="A2978" i="10"/>
  <c r="A2977" i="10"/>
  <c r="A2976" i="10"/>
  <c r="A2975" i="10"/>
  <c r="A2974" i="10"/>
  <c r="A2973" i="10"/>
  <c r="A2972" i="10"/>
  <c r="A2971" i="10"/>
  <c r="A2970" i="10"/>
  <c r="A2969" i="10"/>
  <c r="A2968" i="10"/>
  <c r="A2967" i="10"/>
  <c r="A2966" i="10"/>
  <c r="A2965" i="10"/>
  <c r="A2964" i="10"/>
  <c r="A2963" i="10"/>
  <c r="A2962" i="10"/>
  <c r="A2961" i="10"/>
  <c r="A2960" i="10"/>
  <c r="A2959" i="10"/>
  <c r="A2958" i="10"/>
  <c r="A2957" i="10"/>
  <c r="A2956" i="10"/>
  <c r="A2955" i="10"/>
  <c r="A2954" i="10"/>
  <c r="A2953" i="10"/>
  <c r="A2952" i="10"/>
  <c r="A2951" i="10"/>
  <c r="A2950" i="10"/>
  <c r="A2949" i="10"/>
  <c r="A2948" i="10"/>
  <c r="A2947" i="10"/>
  <c r="A2946" i="10"/>
  <c r="A2945" i="10"/>
  <c r="A2944" i="10"/>
  <c r="A2943" i="10"/>
  <c r="A2942" i="10"/>
  <c r="A2941" i="10"/>
  <c r="A2940" i="10"/>
  <c r="A2939" i="10"/>
  <c r="A2938" i="10"/>
  <c r="A2937" i="10"/>
  <c r="A2936" i="10"/>
  <c r="A2935" i="10"/>
  <c r="A2934" i="10"/>
  <c r="A2933" i="10"/>
  <c r="A2932" i="10"/>
  <c r="A2931" i="10"/>
  <c r="A2930" i="10"/>
  <c r="A2929" i="10"/>
  <c r="A2928" i="10"/>
  <c r="A2927" i="10"/>
  <c r="A2926" i="10"/>
  <c r="A2925" i="10"/>
  <c r="A2924" i="10"/>
  <c r="A2923" i="10"/>
  <c r="A2922" i="10"/>
  <c r="A2921" i="10"/>
  <c r="A2920" i="10"/>
  <c r="A2919" i="10"/>
  <c r="A2918" i="10"/>
  <c r="A2917" i="10"/>
  <c r="A2916" i="10"/>
  <c r="A2915" i="10"/>
  <c r="A2914" i="10"/>
  <c r="A2913" i="10"/>
  <c r="A2912" i="10"/>
  <c r="A2911" i="10"/>
  <c r="A2910" i="10"/>
  <c r="A2909" i="10"/>
  <c r="A2908" i="10"/>
  <c r="A2907" i="10"/>
  <c r="A2906" i="10"/>
  <c r="A2905" i="10"/>
  <c r="A2904" i="10"/>
  <c r="A2903" i="10"/>
  <c r="A2902" i="10"/>
  <c r="A2901" i="10"/>
  <c r="A2900" i="10"/>
  <c r="A2899" i="10"/>
  <c r="A2898" i="10"/>
  <c r="A2897" i="10"/>
  <c r="A2896" i="10"/>
  <c r="A2895" i="10"/>
  <c r="A2894" i="10"/>
  <c r="A2893" i="10"/>
  <c r="A2892" i="10"/>
  <c r="A2891" i="10"/>
  <c r="A2890" i="10"/>
  <c r="A2889" i="10"/>
  <c r="A2888" i="10"/>
  <c r="A2887" i="10"/>
  <c r="A2886" i="10"/>
  <c r="A2885" i="10"/>
  <c r="A2884" i="10"/>
  <c r="A2883" i="10"/>
  <c r="A2882" i="10"/>
  <c r="A2881" i="10"/>
  <c r="A2880" i="10"/>
  <c r="A2879" i="10"/>
  <c r="A2878" i="10"/>
  <c r="A2877" i="10"/>
  <c r="A2876" i="10"/>
  <c r="A2875" i="10"/>
  <c r="A2874" i="10"/>
  <c r="A2873" i="10"/>
  <c r="A2872" i="10"/>
  <c r="A2871" i="10"/>
  <c r="A2870" i="10"/>
  <c r="A2869" i="10"/>
  <c r="A2868" i="10"/>
  <c r="A2867" i="10"/>
  <c r="A2866" i="10"/>
  <c r="A2865" i="10"/>
  <c r="A2864" i="10"/>
  <c r="A2863" i="10"/>
  <c r="A2862" i="10"/>
  <c r="A2861" i="10"/>
  <c r="A2860" i="10"/>
  <c r="A2859" i="10"/>
  <c r="A2858" i="10"/>
  <c r="A2857" i="10"/>
  <c r="A2856" i="10"/>
  <c r="A2855" i="10"/>
  <c r="A2854" i="10"/>
  <c r="A2853" i="10"/>
  <c r="A2852" i="10"/>
  <c r="A2851" i="10"/>
  <c r="A2850" i="10"/>
  <c r="A2849" i="10"/>
  <c r="A2848" i="10"/>
  <c r="A2847" i="10"/>
  <c r="A2846" i="10"/>
  <c r="A2845" i="10"/>
  <c r="A2844" i="10"/>
  <c r="A2843" i="10"/>
  <c r="A2842" i="10"/>
  <c r="A2841" i="10"/>
  <c r="A2840" i="10"/>
  <c r="A2839" i="10"/>
  <c r="A2838" i="10"/>
  <c r="A2837" i="10"/>
  <c r="A2836" i="10"/>
  <c r="A2835" i="10"/>
  <c r="A2834" i="10"/>
  <c r="A2833" i="10"/>
  <c r="A2832" i="10"/>
  <c r="A2831" i="10"/>
  <c r="A2830" i="10"/>
  <c r="A2829" i="10"/>
  <c r="A2828" i="10"/>
  <c r="A2827" i="10"/>
  <c r="A2826" i="10"/>
  <c r="A2825" i="10"/>
  <c r="A2824" i="10"/>
  <c r="A2823" i="10"/>
  <c r="A2822" i="10"/>
  <c r="A2821" i="10"/>
  <c r="A2820" i="10"/>
  <c r="A2819" i="10"/>
  <c r="A2818" i="10"/>
  <c r="A2817" i="10"/>
  <c r="A2816" i="10"/>
  <c r="A2815" i="10"/>
  <c r="A2814" i="10"/>
  <c r="A2813" i="10"/>
  <c r="A2812" i="10"/>
  <c r="A2811" i="10"/>
  <c r="A2810" i="10"/>
  <c r="A2809" i="10"/>
  <c r="A2808" i="10"/>
  <c r="A2807" i="10"/>
  <c r="A2806" i="10"/>
  <c r="A2805" i="10"/>
  <c r="A2804" i="10"/>
  <c r="A2803" i="10"/>
  <c r="A2802" i="10"/>
  <c r="A2801" i="10"/>
  <c r="A2800" i="10"/>
  <c r="A2799" i="10"/>
  <c r="A2798" i="10"/>
  <c r="A2797" i="10"/>
  <c r="A2796" i="10"/>
  <c r="A2795" i="10"/>
  <c r="A2794" i="10"/>
  <c r="A2793" i="10"/>
  <c r="A2792" i="10"/>
  <c r="A2791" i="10"/>
  <c r="A2790" i="10"/>
  <c r="A2789" i="10"/>
  <c r="A2788" i="10"/>
  <c r="A2787" i="10"/>
  <c r="A2786" i="10"/>
  <c r="A2785" i="10"/>
  <c r="A2784" i="10"/>
  <c r="A2783" i="10"/>
  <c r="A2782" i="10"/>
  <c r="A2781" i="10"/>
  <c r="A2780" i="10"/>
  <c r="A2779" i="10"/>
  <c r="A2778" i="10"/>
  <c r="A2777" i="10"/>
  <c r="A2776" i="10"/>
  <c r="A2775" i="10"/>
  <c r="A2774" i="10"/>
  <c r="A2773" i="10"/>
  <c r="A2772" i="10"/>
  <c r="A2771" i="10"/>
  <c r="A2770" i="10"/>
  <c r="A2769" i="10"/>
  <c r="A2768" i="10"/>
  <c r="A2767" i="10"/>
  <c r="A2766" i="10"/>
  <c r="A2765" i="10"/>
  <c r="A2764" i="10"/>
  <c r="A2763" i="10"/>
  <c r="A2762" i="10"/>
  <c r="A2761" i="10"/>
  <c r="A2760" i="10"/>
  <c r="A2759" i="10"/>
  <c r="A2758" i="10"/>
  <c r="A2757" i="10"/>
  <c r="A2756" i="10"/>
  <c r="A2755" i="10"/>
  <c r="A2754" i="10"/>
  <c r="A2753" i="10"/>
  <c r="A2752" i="10"/>
  <c r="A2751" i="10"/>
  <c r="A2750" i="10"/>
  <c r="A2749" i="10"/>
  <c r="A2748" i="10"/>
  <c r="A2747" i="10"/>
  <c r="A2746" i="10"/>
  <c r="A2745" i="10"/>
  <c r="A2744" i="10"/>
  <c r="A2743" i="10"/>
  <c r="A2742" i="10"/>
  <c r="A2741" i="10"/>
  <c r="A2740" i="10"/>
  <c r="A2739" i="10"/>
  <c r="A2738" i="10"/>
  <c r="A2737" i="10"/>
  <c r="A2736" i="10"/>
  <c r="A2735" i="10"/>
  <c r="A2734" i="10"/>
  <c r="A2733" i="10"/>
  <c r="A2732" i="10"/>
  <c r="A2731" i="10"/>
  <c r="A2730" i="10"/>
  <c r="A2729" i="10"/>
  <c r="A2728" i="10"/>
  <c r="A2727" i="10"/>
  <c r="A2726" i="10"/>
  <c r="A2725" i="10"/>
  <c r="A2724" i="10"/>
  <c r="A2723" i="10"/>
  <c r="A2722" i="10"/>
  <c r="A2721" i="10"/>
  <c r="A2720" i="10"/>
  <c r="A2719" i="10"/>
  <c r="A2718" i="10"/>
  <c r="A2717" i="10"/>
  <c r="A2716" i="10"/>
  <c r="A2715" i="10"/>
  <c r="A2714" i="10"/>
  <c r="A2713" i="10"/>
  <c r="A2712" i="10"/>
  <c r="A2711" i="10"/>
  <c r="A2710" i="10"/>
  <c r="A2709" i="10"/>
  <c r="A2708" i="10"/>
  <c r="A2707" i="10"/>
  <c r="A2706" i="10"/>
  <c r="A2705" i="10"/>
  <c r="A2704" i="10"/>
  <c r="A2703" i="10"/>
  <c r="A2702" i="10"/>
  <c r="A2701" i="10"/>
  <c r="A2700" i="10"/>
  <c r="A2699" i="10"/>
  <c r="A2698" i="10"/>
  <c r="A2697" i="10"/>
  <c r="A2696" i="10"/>
  <c r="A2695" i="10"/>
  <c r="A2694" i="10"/>
  <c r="A2693" i="10"/>
  <c r="A2692" i="10"/>
  <c r="A2691" i="10"/>
  <c r="A2690" i="10"/>
  <c r="A2689" i="10"/>
  <c r="A2688" i="10"/>
  <c r="A2687" i="10"/>
  <c r="A2686" i="10"/>
  <c r="A2685" i="10"/>
  <c r="A2684" i="10"/>
  <c r="A2683" i="10"/>
  <c r="A2682" i="10"/>
  <c r="A2681" i="10"/>
  <c r="A2680" i="10"/>
  <c r="A2679" i="10"/>
  <c r="A2678" i="10"/>
  <c r="A2677" i="10"/>
  <c r="A2676" i="10"/>
  <c r="A2675" i="10"/>
  <c r="A2674" i="10"/>
  <c r="A2673" i="10"/>
  <c r="A2672" i="10"/>
  <c r="A2671" i="10"/>
  <c r="A2670" i="10"/>
  <c r="A2669" i="10"/>
  <c r="J1566" i="10"/>
  <c r="I1566" i="10"/>
  <c r="H1566" i="10"/>
  <c r="B1566" i="10"/>
  <c r="A1566" i="10"/>
  <c r="J1565" i="10"/>
  <c r="I1565" i="10"/>
  <c r="H1565" i="10"/>
  <c r="B1565" i="10"/>
  <c r="A1565" i="10"/>
  <c r="J1564" i="10"/>
  <c r="I1564" i="10"/>
  <c r="H1564" i="10"/>
  <c r="B1564" i="10"/>
  <c r="A1564" i="10"/>
  <c r="J1563" i="10"/>
  <c r="I1563" i="10"/>
  <c r="H1563" i="10"/>
  <c r="B1563" i="10"/>
  <c r="A1563" i="10"/>
  <c r="J1562" i="10"/>
  <c r="I1562" i="10"/>
  <c r="H1562" i="10"/>
  <c r="B1562" i="10"/>
  <c r="A1562" i="10"/>
  <c r="J1561" i="10"/>
  <c r="I1561" i="10"/>
  <c r="H1561" i="10"/>
  <c r="B1561" i="10"/>
  <c r="A1561" i="10"/>
  <c r="J1560" i="10"/>
  <c r="I1560" i="10"/>
  <c r="H1560" i="10"/>
  <c r="B1560" i="10"/>
  <c r="A1560" i="10"/>
  <c r="J1559" i="10"/>
  <c r="I1559" i="10"/>
  <c r="H1559" i="10"/>
  <c r="B1559" i="10"/>
  <c r="A1559" i="10"/>
  <c r="J1558" i="10"/>
  <c r="I1558" i="10"/>
  <c r="H1558" i="10"/>
  <c r="B1558" i="10"/>
  <c r="A1558" i="10"/>
  <c r="J1557" i="10"/>
  <c r="I1557" i="10"/>
  <c r="H1557" i="10"/>
  <c r="B1557" i="10"/>
  <c r="A1557" i="10"/>
  <c r="J1556" i="10"/>
  <c r="I1556" i="10"/>
  <c r="H1556" i="10"/>
  <c r="B1556" i="10"/>
  <c r="A1556" i="10"/>
  <c r="J1555" i="10"/>
  <c r="I1555" i="10"/>
  <c r="H1555" i="10"/>
  <c r="B1555" i="10"/>
  <c r="A1555" i="10"/>
  <c r="J1554" i="10"/>
  <c r="I1554" i="10"/>
  <c r="H1554" i="10"/>
  <c r="B1554" i="10"/>
  <c r="A1554" i="10"/>
  <c r="J1553" i="10"/>
  <c r="I1553" i="10"/>
  <c r="H1553" i="10"/>
  <c r="B1553" i="10"/>
  <c r="A1553" i="10"/>
  <c r="J1552" i="10"/>
  <c r="I1552" i="10"/>
  <c r="H1552" i="10"/>
  <c r="B1552" i="10"/>
  <c r="A1552" i="10"/>
  <c r="J1551" i="10"/>
  <c r="I1551" i="10"/>
  <c r="H1551" i="10"/>
  <c r="B1551" i="10"/>
  <c r="A1551" i="10"/>
  <c r="J1550" i="10"/>
  <c r="I1550" i="10"/>
  <c r="H1550" i="10"/>
  <c r="B1550" i="10"/>
  <c r="A1550" i="10"/>
  <c r="J1549" i="10"/>
  <c r="I1549" i="10"/>
  <c r="H1549" i="10"/>
  <c r="B1549" i="10"/>
  <c r="A1549" i="10"/>
  <c r="J1548" i="10"/>
  <c r="I1548" i="10"/>
  <c r="H1548" i="10"/>
  <c r="B1548" i="10"/>
  <c r="A1548" i="10"/>
  <c r="J1547" i="10"/>
  <c r="I1547" i="10"/>
  <c r="H1547" i="10"/>
  <c r="B1547" i="10"/>
  <c r="A1547" i="10"/>
  <c r="J1546" i="10"/>
  <c r="I1546" i="10"/>
  <c r="H1546" i="10"/>
  <c r="B1546" i="10"/>
  <c r="A1546" i="10"/>
  <c r="J1545" i="10"/>
  <c r="I1545" i="10"/>
  <c r="H1545" i="10"/>
  <c r="B1545" i="10"/>
  <c r="A1545" i="10"/>
  <c r="J1544" i="10"/>
  <c r="I1544" i="10"/>
  <c r="H1544" i="10"/>
  <c r="B1544" i="10"/>
  <c r="A1544" i="10"/>
  <c r="J1543" i="10"/>
  <c r="I1543" i="10"/>
  <c r="H1543" i="10"/>
  <c r="B1543" i="10"/>
  <c r="A1543" i="10"/>
  <c r="J1542" i="10"/>
  <c r="I1542" i="10"/>
  <c r="H1542" i="10"/>
  <c r="B1542" i="10"/>
  <c r="A1542" i="10"/>
  <c r="J1541" i="10"/>
  <c r="I1541" i="10"/>
  <c r="H1541" i="10"/>
  <c r="B1541" i="10"/>
  <c r="A1541" i="10"/>
  <c r="J1540" i="10"/>
  <c r="I1540" i="10"/>
  <c r="H1540" i="10"/>
  <c r="B1540" i="10"/>
  <c r="A1540" i="10"/>
  <c r="J1539" i="10"/>
  <c r="I1539" i="10"/>
  <c r="H1539" i="10"/>
  <c r="B1539" i="10"/>
  <c r="A1539" i="10"/>
  <c r="J1538" i="10"/>
  <c r="I1538" i="10"/>
  <c r="H1538" i="10"/>
  <c r="B1538" i="10"/>
  <c r="A1538" i="10"/>
  <c r="J1537" i="10"/>
  <c r="I1537" i="10"/>
  <c r="H1537" i="10"/>
  <c r="B1537" i="10"/>
  <c r="A1537" i="10"/>
  <c r="J1536" i="10"/>
  <c r="I1536" i="10"/>
  <c r="H1536" i="10"/>
  <c r="B1536" i="10"/>
  <c r="A1536" i="10"/>
  <c r="J1535" i="10"/>
  <c r="I1535" i="10"/>
  <c r="H1535" i="10"/>
  <c r="B1535" i="10"/>
  <c r="A1535" i="10"/>
  <c r="J1534" i="10"/>
  <c r="I1534" i="10"/>
  <c r="H1534" i="10"/>
  <c r="B1534" i="10"/>
  <c r="A1534" i="10"/>
  <c r="J1533" i="10"/>
  <c r="I1533" i="10"/>
  <c r="H1533" i="10"/>
  <c r="B1533" i="10"/>
  <c r="A1533" i="10"/>
  <c r="J1532" i="10"/>
  <c r="I1532" i="10"/>
  <c r="H1532" i="10"/>
  <c r="B1532" i="10"/>
  <c r="A1532" i="10"/>
  <c r="J1531" i="10"/>
  <c r="I1531" i="10"/>
  <c r="H1531" i="10"/>
  <c r="B1531" i="10"/>
  <c r="A1531" i="10"/>
  <c r="J1530" i="10"/>
  <c r="I1530" i="10"/>
  <c r="H1530" i="10"/>
  <c r="B1530" i="10"/>
  <c r="A1530" i="10"/>
  <c r="J1529" i="10"/>
  <c r="I1529" i="10"/>
  <c r="H1529" i="10"/>
  <c r="B1529" i="10"/>
  <c r="A1529" i="10"/>
  <c r="J1528" i="10"/>
  <c r="I1528" i="10"/>
  <c r="H1528" i="10"/>
  <c r="B1528" i="10"/>
  <c r="A1528" i="10"/>
  <c r="J1527" i="10"/>
  <c r="I1527" i="10"/>
  <c r="H1527" i="10"/>
  <c r="B1527" i="10"/>
  <c r="A1527" i="10"/>
  <c r="J1526" i="10"/>
  <c r="I1526" i="10"/>
  <c r="H1526" i="10"/>
  <c r="B1526" i="10"/>
  <c r="A1526" i="10"/>
  <c r="J1525" i="10"/>
  <c r="I1525" i="10"/>
  <c r="H1525" i="10"/>
  <c r="B1525" i="10"/>
  <c r="A1525" i="10"/>
  <c r="J1524" i="10"/>
  <c r="I1524" i="10"/>
  <c r="H1524" i="10"/>
  <c r="B1524" i="10"/>
  <c r="A1524" i="10"/>
  <c r="J1523" i="10"/>
  <c r="I1523" i="10"/>
  <c r="H1523" i="10"/>
  <c r="B1523" i="10"/>
  <c r="A1523" i="10"/>
  <c r="J1522" i="10"/>
  <c r="I1522" i="10"/>
  <c r="H1522" i="10"/>
  <c r="B1522" i="10"/>
  <c r="A1522" i="10"/>
  <c r="J1521" i="10"/>
  <c r="I1521" i="10"/>
  <c r="H1521" i="10"/>
  <c r="B1521" i="10"/>
  <c r="A1521" i="10"/>
  <c r="J1520" i="10"/>
  <c r="I1520" i="10"/>
  <c r="H1520" i="10"/>
  <c r="B1520" i="10"/>
  <c r="A1520" i="10"/>
  <c r="J1519" i="10"/>
  <c r="I1519" i="10"/>
  <c r="H1519" i="10"/>
  <c r="B1519" i="10"/>
  <c r="A1519" i="10"/>
  <c r="J1518" i="10"/>
  <c r="I1518" i="10"/>
  <c r="H1518" i="10"/>
  <c r="B1518" i="10"/>
  <c r="A1518" i="10"/>
  <c r="J1517" i="10"/>
  <c r="I1517" i="10"/>
  <c r="H1517" i="10"/>
  <c r="B1517" i="10"/>
  <c r="A1517" i="10"/>
  <c r="J1516" i="10"/>
  <c r="I1516" i="10"/>
  <c r="H1516" i="10"/>
  <c r="B1516" i="10"/>
  <c r="A1516" i="10"/>
  <c r="J1515" i="10"/>
  <c r="I1515" i="10"/>
  <c r="H1515" i="10"/>
  <c r="B1515" i="10"/>
  <c r="A1515" i="10"/>
  <c r="J1514" i="10"/>
  <c r="I1514" i="10"/>
  <c r="H1514" i="10"/>
  <c r="B1514" i="10"/>
  <c r="A1514" i="10"/>
  <c r="J1513" i="10"/>
  <c r="I1513" i="10"/>
  <c r="H1513" i="10"/>
  <c r="B1513" i="10"/>
  <c r="A1513" i="10"/>
  <c r="J1512" i="10"/>
  <c r="I1512" i="10"/>
  <c r="H1512" i="10"/>
  <c r="B1512" i="10"/>
  <c r="A1512" i="10"/>
  <c r="J1511" i="10"/>
  <c r="I1511" i="10"/>
  <c r="H1511" i="10"/>
  <c r="B1511" i="10"/>
  <c r="A1511" i="10"/>
  <c r="J1510" i="10"/>
  <c r="I1510" i="10"/>
  <c r="H1510" i="10"/>
  <c r="B1510" i="10"/>
  <c r="A1510" i="10"/>
  <c r="J1509" i="10"/>
  <c r="I1509" i="10"/>
  <c r="H1509" i="10"/>
  <c r="B1509" i="10"/>
  <c r="A1509" i="10"/>
  <c r="J1508" i="10"/>
  <c r="I1508" i="10"/>
  <c r="H1508" i="10"/>
  <c r="B1508" i="10"/>
  <c r="A1508" i="10"/>
  <c r="J3012" i="10"/>
  <c r="I3012" i="10"/>
  <c r="H3012" i="10"/>
  <c r="G3012" i="10"/>
  <c r="F3012" i="10"/>
  <c r="I1450" i="36"/>
  <c r="C3012" i="10"/>
  <c r="J3011" i="10"/>
  <c r="I3011" i="10"/>
  <c r="H3011" i="10"/>
  <c r="G3011" i="10"/>
  <c r="F3011" i="10"/>
  <c r="I1449" i="36"/>
  <c r="C3011" i="10"/>
  <c r="J3010" i="10"/>
  <c r="I3010" i="10"/>
  <c r="H3010" i="10"/>
  <c r="G3010" i="10"/>
  <c r="F3010" i="10"/>
  <c r="I1448" i="36"/>
  <c r="C3010" i="10"/>
  <c r="J3009" i="10"/>
  <c r="I3009" i="10"/>
  <c r="H3009" i="10"/>
  <c r="G3009" i="10"/>
  <c r="F3009" i="10"/>
  <c r="I1447" i="36"/>
  <c r="C3009" i="10"/>
  <c r="J3008" i="10"/>
  <c r="I3008" i="10"/>
  <c r="H3008" i="10"/>
  <c r="G3008" i="10"/>
  <c r="F3008" i="10"/>
  <c r="I1446" i="36"/>
  <c r="C3008" i="10"/>
  <c r="J3007" i="10"/>
  <c r="I3007" i="10"/>
  <c r="H3007" i="10"/>
  <c r="G3007" i="10"/>
  <c r="F3007" i="10"/>
  <c r="I1445" i="36"/>
  <c r="C3007" i="10"/>
  <c r="J3006" i="10"/>
  <c r="I3006" i="10"/>
  <c r="H3006" i="10"/>
  <c r="G3006" i="10"/>
  <c r="F3006" i="10"/>
  <c r="I1444" i="36"/>
  <c r="C3006" i="10"/>
  <c r="J3005" i="10"/>
  <c r="I3005" i="10"/>
  <c r="H3005" i="10"/>
  <c r="G3005" i="10"/>
  <c r="F3005" i="10"/>
  <c r="I1443" i="36"/>
  <c r="C3005" i="10"/>
  <c r="J3004" i="10"/>
  <c r="I3004" i="10"/>
  <c r="H3004" i="10"/>
  <c r="G3004" i="10"/>
  <c r="F3004" i="10"/>
  <c r="I1442" i="36"/>
  <c r="C3004" i="10"/>
  <c r="J3003" i="10"/>
  <c r="I3003" i="10"/>
  <c r="H3003" i="10"/>
  <c r="G3003" i="10"/>
  <c r="F3003" i="10"/>
  <c r="I1441" i="36"/>
  <c r="C3003" i="10"/>
  <c r="J3002" i="10"/>
  <c r="I3002" i="10"/>
  <c r="H3002" i="10"/>
  <c r="G3002" i="10"/>
  <c r="F3002" i="10"/>
  <c r="I1440" i="36"/>
  <c r="C3002" i="10"/>
  <c r="J3001" i="10"/>
  <c r="I3001" i="10"/>
  <c r="H3001" i="10"/>
  <c r="G3001" i="10"/>
  <c r="F3001" i="10"/>
  <c r="I1439" i="36"/>
  <c r="C3001" i="10"/>
  <c r="J3000" i="10"/>
  <c r="I3000" i="10"/>
  <c r="H3000" i="10"/>
  <c r="G3000" i="10"/>
  <c r="F3000" i="10"/>
  <c r="I1438" i="36"/>
  <c r="C3000" i="10"/>
  <c r="J2999" i="10"/>
  <c r="I2999" i="10"/>
  <c r="H2999" i="10"/>
  <c r="G2999" i="10"/>
  <c r="F2999" i="10"/>
  <c r="I1437" i="36"/>
  <c r="C2999" i="10"/>
  <c r="J2998" i="10"/>
  <c r="I2998" i="10"/>
  <c r="H2998" i="10"/>
  <c r="G2998" i="10"/>
  <c r="F2998" i="10"/>
  <c r="I1436" i="36"/>
  <c r="C2998" i="10"/>
  <c r="J2997" i="10"/>
  <c r="I2997" i="10"/>
  <c r="H2997" i="10"/>
  <c r="G2997" i="10"/>
  <c r="F2997" i="10"/>
  <c r="I1435" i="36"/>
  <c r="C2997" i="10"/>
  <c r="J2996" i="10"/>
  <c r="I2996" i="10"/>
  <c r="H2996" i="10"/>
  <c r="G2996" i="10"/>
  <c r="F2996" i="10"/>
  <c r="I1434" i="36"/>
  <c r="C2996" i="10"/>
  <c r="J2995" i="10"/>
  <c r="I2995" i="10"/>
  <c r="H2995" i="10"/>
  <c r="G2995" i="10"/>
  <c r="F2995" i="10"/>
  <c r="I1433" i="36"/>
  <c r="C2995" i="10"/>
  <c r="J2994" i="10"/>
  <c r="I2994" i="10"/>
  <c r="H2994" i="10"/>
  <c r="G2994" i="10"/>
  <c r="F2994" i="10"/>
  <c r="I1432" i="36"/>
  <c r="C2994" i="10"/>
  <c r="J2993" i="10"/>
  <c r="I2993" i="10"/>
  <c r="H2993" i="10"/>
  <c r="G2993" i="10"/>
  <c r="F2993" i="10"/>
  <c r="I1431" i="36"/>
  <c r="C2993" i="10"/>
  <c r="J2992" i="10"/>
  <c r="I2992" i="10"/>
  <c r="H2992" i="10"/>
  <c r="G2992" i="10"/>
  <c r="F2992" i="10"/>
  <c r="I1430" i="36"/>
  <c r="C2992" i="10"/>
  <c r="J2991" i="10"/>
  <c r="I2991" i="10"/>
  <c r="H2991" i="10"/>
  <c r="G2991" i="10"/>
  <c r="F2991" i="10"/>
  <c r="I1429" i="36"/>
  <c r="C2991" i="10"/>
  <c r="J2990" i="10"/>
  <c r="I2990" i="10"/>
  <c r="H2990" i="10"/>
  <c r="G2990" i="10"/>
  <c r="F2990" i="10"/>
  <c r="I1428" i="36"/>
  <c r="C2990" i="10"/>
  <c r="J2989" i="10"/>
  <c r="I2989" i="10"/>
  <c r="H2989" i="10"/>
  <c r="G2989" i="10"/>
  <c r="F2989" i="10"/>
  <c r="I1427" i="36"/>
  <c r="C2989" i="10"/>
  <c r="J2988" i="10"/>
  <c r="I2988" i="10"/>
  <c r="H2988" i="10"/>
  <c r="G2988" i="10"/>
  <c r="F2988" i="10"/>
  <c r="I1426" i="36"/>
  <c r="J2987" i="10"/>
  <c r="I2987" i="10"/>
  <c r="H2987" i="10"/>
  <c r="G2987" i="10"/>
  <c r="F2987" i="10"/>
  <c r="I1425" i="36"/>
  <c r="C2987" i="10"/>
  <c r="J2986" i="10"/>
  <c r="I2986" i="10"/>
  <c r="H2986" i="10"/>
  <c r="G2986" i="10"/>
  <c r="F2986" i="10"/>
  <c r="I1424" i="36"/>
  <c r="J2985" i="10"/>
  <c r="I2985" i="10"/>
  <c r="H2985" i="10"/>
  <c r="G2985" i="10"/>
  <c r="F2985" i="10"/>
  <c r="I1423" i="36"/>
  <c r="C2985" i="10"/>
  <c r="J2984" i="10"/>
  <c r="I2984" i="10"/>
  <c r="H2984" i="10"/>
  <c r="G2984" i="10"/>
  <c r="F2984" i="10"/>
  <c r="I1422" i="36"/>
  <c r="J2983" i="10"/>
  <c r="I2983" i="10"/>
  <c r="H2983" i="10"/>
  <c r="G2983" i="10"/>
  <c r="F2983" i="10"/>
  <c r="I1421" i="36"/>
  <c r="C2983" i="10"/>
  <c r="J2982" i="10"/>
  <c r="I2982" i="10"/>
  <c r="H2982" i="10"/>
  <c r="G2982" i="10"/>
  <c r="F2982" i="10"/>
  <c r="I1420" i="36"/>
  <c r="J2981" i="10"/>
  <c r="I2981" i="10"/>
  <c r="H2981" i="10"/>
  <c r="G2981" i="10"/>
  <c r="F2981" i="10"/>
  <c r="I1419" i="36"/>
  <c r="C2981" i="10"/>
  <c r="J2980" i="10"/>
  <c r="I2980" i="10"/>
  <c r="H2980" i="10"/>
  <c r="G2980" i="10"/>
  <c r="F2980" i="10"/>
  <c r="I1418" i="36"/>
  <c r="J2979" i="10"/>
  <c r="I2979" i="10"/>
  <c r="H2979" i="10"/>
  <c r="G2979" i="10"/>
  <c r="F2979" i="10"/>
  <c r="I1417" i="36"/>
  <c r="C2979" i="10"/>
  <c r="J2978" i="10"/>
  <c r="I2978" i="10"/>
  <c r="H2978" i="10"/>
  <c r="G2978" i="10"/>
  <c r="F2978" i="10"/>
  <c r="I1416" i="36"/>
  <c r="J2977" i="10"/>
  <c r="I2977" i="10"/>
  <c r="H2977" i="10"/>
  <c r="G2977" i="10"/>
  <c r="F2977" i="10"/>
  <c r="I1415" i="36"/>
  <c r="C2977" i="10"/>
  <c r="J2976" i="10"/>
  <c r="I2976" i="10"/>
  <c r="H2976" i="10"/>
  <c r="G2976" i="10"/>
  <c r="F2976" i="10"/>
  <c r="I1414" i="36"/>
  <c r="J2975" i="10"/>
  <c r="I2975" i="10"/>
  <c r="H2975" i="10"/>
  <c r="G2975" i="10"/>
  <c r="F2975" i="10"/>
  <c r="I1413" i="36"/>
  <c r="C2975" i="10"/>
  <c r="J2974" i="10"/>
  <c r="I2974" i="10"/>
  <c r="H2974" i="10"/>
  <c r="G2974" i="10"/>
  <c r="F2974" i="10"/>
  <c r="I1412" i="36"/>
  <c r="J2973" i="10"/>
  <c r="I2973" i="10"/>
  <c r="H2973" i="10"/>
  <c r="G2973" i="10"/>
  <c r="F2973" i="10"/>
  <c r="I1411" i="36"/>
  <c r="C2973" i="10"/>
  <c r="J2972" i="10"/>
  <c r="I2972" i="10"/>
  <c r="H2972" i="10"/>
  <c r="G2972" i="10"/>
  <c r="F2972" i="10"/>
  <c r="I1410" i="36"/>
  <c r="J2971" i="10"/>
  <c r="I2971" i="10"/>
  <c r="H2971" i="10"/>
  <c r="G2971" i="10"/>
  <c r="F2971" i="10"/>
  <c r="I1409" i="36"/>
  <c r="C2971" i="10"/>
  <c r="J2970" i="10"/>
  <c r="I2970" i="10"/>
  <c r="H2970" i="10"/>
  <c r="G2970" i="10"/>
  <c r="F2970" i="10"/>
  <c r="I1408" i="36"/>
  <c r="J2969" i="10"/>
  <c r="I2969" i="10"/>
  <c r="H2969" i="10"/>
  <c r="G2969" i="10"/>
  <c r="F2969" i="10"/>
  <c r="I1407" i="36"/>
  <c r="C2969" i="10"/>
  <c r="J2968" i="10"/>
  <c r="I2968" i="10"/>
  <c r="H2968" i="10"/>
  <c r="G2968" i="10"/>
  <c r="F2968" i="10"/>
  <c r="I1406" i="36"/>
  <c r="J2967" i="10"/>
  <c r="I2967" i="10"/>
  <c r="H2967" i="10"/>
  <c r="G2967" i="10"/>
  <c r="F2967" i="10"/>
  <c r="I1405" i="36"/>
  <c r="C2967" i="10"/>
  <c r="J2966" i="10"/>
  <c r="I2966" i="10"/>
  <c r="H2966" i="10"/>
  <c r="G2966" i="10"/>
  <c r="F2966" i="10"/>
  <c r="I1404" i="36"/>
  <c r="J2965" i="10"/>
  <c r="I2965" i="10"/>
  <c r="H2965" i="10"/>
  <c r="G2965" i="10"/>
  <c r="F2965" i="10"/>
  <c r="I1403" i="36"/>
  <c r="C2965" i="10"/>
  <c r="J2964" i="10"/>
  <c r="I2964" i="10"/>
  <c r="H2964" i="10"/>
  <c r="G2964" i="10"/>
  <c r="F2964" i="10"/>
  <c r="I1402" i="36"/>
  <c r="J2963" i="10"/>
  <c r="I2963" i="10"/>
  <c r="H2963" i="10"/>
  <c r="G2963" i="10"/>
  <c r="F2963" i="10"/>
  <c r="I1401" i="36"/>
  <c r="C2963" i="10"/>
  <c r="J2962" i="10"/>
  <c r="I2962" i="10"/>
  <c r="H2962" i="10"/>
  <c r="G2962" i="10"/>
  <c r="F2962" i="10"/>
  <c r="I1400" i="36"/>
  <c r="J2961" i="10"/>
  <c r="I2961" i="10"/>
  <c r="H2961" i="10"/>
  <c r="G2961" i="10"/>
  <c r="F2961" i="10"/>
  <c r="I1399" i="36"/>
  <c r="C2961" i="10"/>
  <c r="J2960" i="10"/>
  <c r="I2960" i="10"/>
  <c r="H2960" i="10"/>
  <c r="G2960" i="10"/>
  <c r="F2960" i="10"/>
  <c r="I1398" i="36"/>
  <c r="J2959" i="10"/>
  <c r="I2959" i="10"/>
  <c r="H2959" i="10"/>
  <c r="G2959" i="10"/>
  <c r="F2959" i="10"/>
  <c r="I1397" i="36"/>
  <c r="C2959" i="10"/>
  <c r="J2958" i="10"/>
  <c r="I2958" i="10"/>
  <c r="H2958" i="10"/>
  <c r="G2958" i="10"/>
  <c r="F2958" i="10"/>
  <c r="I1396" i="36"/>
  <c r="C2958" i="10"/>
  <c r="J2957" i="10"/>
  <c r="I2957" i="10"/>
  <c r="H2957" i="10"/>
  <c r="G2957" i="10"/>
  <c r="F2957" i="10"/>
  <c r="I1395" i="36"/>
  <c r="C2957" i="10"/>
  <c r="J2956" i="10"/>
  <c r="I2956" i="10"/>
  <c r="H2956" i="10"/>
  <c r="G2956" i="10"/>
  <c r="F2956" i="10"/>
  <c r="I1394" i="36"/>
  <c r="C2956" i="10"/>
  <c r="J2955" i="10"/>
  <c r="I2955" i="10"/>
  <c r="H2955" i="10"/>
  <c r="G2955" i="10"/>
  <c r="F2955" i="10"/>
  <c r="I1393" i="36"/>
  <c r="C2955" i="10"/>
  <c r="J2954" i="10"/>
  <c r="I2954" i="10"/>
  <c r="H2954" i="10"/>
  <c r="G2954" i="10"/>
  <c r="F2954" i="10"/>
  <c r="I1392" i="36"/>
  <c r="C2954" i="10"/>
  <c r="J2953" i="10"/>
  <c r="I2953" i="10"/>
  <c r="H2953" i="10"/>
  <c r="G2953" i="10"/>
  <c r="F2953" i="10"/>
  <c r="I1391" i="36"/>
  <c r="C2953" i="10"/>
  <c r="J2952" i="10"/>
  <c r="I2952" i="10"/>
  <c r="H2952" i="10"/>
  <c r="G2952" i="10"/>
  <c r="F2952" i="10"/>
  <c r="I1390" i="36"/>
  <c r="C2952" i="10"/>
  <c r="J2951" i="10"/>
  <c r="I2951" i="10"/>
  <c r="H2951" i="10"/>
  <c r="G2951" i="10"/>
  <c r="F2951" i="10"/>
  <c r="I1389" i="36"/>
  <c r="C2951" i="10"/>
  <c r="J2950" i="10"/>
  <c r="I2950" i="10"/>
  <c r="H2950" i="10"/>
  <c r="G2950" i="10"/>
  <c r="F2950" i="10"/>
  <c r="I1388" i="36"/>
  <c r="C2950" i="10"/>
  <c r="J2949" i="10"/>
  <c r="I2949" i="10"/>
  <c r="H2949" i="10"/>
  <c r="G2949" i="10"/>
  <c r="F2949" i="10"/>
  <c r="I1387" i="36"/>
  <c r="C2949" i="10"/>
  <c r="J2948" i="10"/>
  <c r="I2948" i="10"/>
  <c r="H2948" i="10"/>
  <c r="G2948" i="10"/>
  <c r="F2948" i="10"/>
  <c r="I1386" i="36"/>
  <c r="C2948" i="10"/>
  <c r="J2947" i="10"/>
  <c r="I2947" i="10"/>
  <c r="H2947" i="10"/>
  <c r="G2947" i="10"/>
  <c r="F2947" i="10"/>
  <c r="I1385" i="36"/>
  <c r="C2947" i="10"/>
  <c r="J2946" i="10"/>
  <c r="I2946" i="10"/>
  <c r="H2946" i="10"/>
  <c r="G2946" i="10"/>
  <c r="F2946" i="10"/>
  <c r="I1384" i="36"/>
  <c r="C2946" i="10"/>
  <c r="J2945" i="10"/>
  <c r="I2945" i="10"/>
  <c r="H2945" i="10"/>
  <c r="G2945" i="10"/>
  <c r="F2945" i="10"/>
  <c r="I1383" i="36"/>
  <c r="C2945" i="10"/>
  <c r="J2944" i="10"/>
  <c r="I2944" i="10"/>
  <c r="H2944" i="10"/>
  <c r="G2944" i="10"/>
  <c r="F2944" i="10"/>
  <c r="I1382" i="36"/>
  <c r="C2944" i="10"/>
  <c r="J2943" i="10"/>
  <c r="I2943" i="10"/>
  <c r="H2943" i="10"/>
  <c r="G2943" i="10"/>
  <c r="F2943" i="10"/>
  <c r="I1381" i="36"/>
  <c r="C2943" i="10"/>
  <c r="J2942" i="10"/>
  <c r="I2942" i="10"/>
  <c r="H2942" i="10"/>
  <c r="G2942" i="10"/>
  <c r="F2942" i="10"/>
  <c r="I1380" i="36"/>
  <c r="C2942" i="10"/>
  <c r="J2941" i="10"/>
  <c r="I2941" i="10"/>
  <c r="H2941" i="10"/>
  <c r="G2941" i="10"/>
  <c r="F2941" i="10"/>
  <c r="I1379" i="36"/>
  <c r="C2941" i="10"/>
  <c r="J2940" i="10"/>
  <c r="I2940" i="10"/>
  <c r="H2940" i="10"/>
  <c r="G2940" i="10"/>
  <c r="F2940" i="10"/>
  <c r="I1378" i="36"/>
  <c r="C2940" i="10"/>
  <c r="J2939" i="10"/>
  <c r="I2939" i="10"/>
  <c r="H2939" i="10"/>
  <c r="G2939" i="10"/>
  <c r="F2939" i="10"/>
  <c r="I1377" i="36"/>
  <c r="C2939" i="10"/>
  <c r="J2938" i="10"/>
  <c r="I2938" i="10"/>
  <c r="H2938" i="10"/>
  <c r="G2938" i="10"/>
  <c r="F2938" i="10"/>
  <c r="I1376" i="36"/>
  <c r="C2938" i="10"/>
  <c r="J2937" i="10"/>
  <c r="I2937" i="10"/>
  <c r="H2937" i="10"/>
  <c r="G2937" i="10"/>
  <c r="F2937" i="10"/>
  <c r="I1375" i="36"/>
  <c r="C2937" i="10"/>
  <c r="J2936" i="10"/>
  <c r="I2936" i="10"/>
  <c r="H2936" i="10"/>
  <c r="G2936" i="10"/>
  <c r="F2936" i="10"/>
  <c r="I1374" i="36"/>
  <c r="C2936" i="10"/>
  <c r="J2935" i="10"/>
  <c r="I2935" i="10"/>
  <c r="H2935" i="10"/>
  <c r="G2935" i="10"/>
  <c r="F2935" i="10"/>
  <c r="I1373" i="36"/>
  <c r="C2935" i="10"/>
  <c r="J2934" i="10"/>
  <c r="I2934" i="10"/>
  <c r="H2934" i="10"/>
  <c r="G2934" i="10"/>
  <c r="F2934" i="10"/>
  <c r="I1372" i="36"/>
  <c r="C2934" i="10"/>
  <c r="J2933" i="10"/>
  <c r="I2933" i="10"/>
  <c r="H2933" i="10"/>
  <c r="G2933" i="10"/>
  <c r="F2933" i="10"/>
  <c r="I1371" i="36"/>
  <c r="C2933" i="10"/>
  <c r="J2932" i="10"/>
  <c r="I2932" i="10"/>
  <c r="H2932" i="10"/>
  <c r="G2932" i="10"/>
  <c r="F2932" i="10"/>
  <c r="I1370" i="36"/>
  <c r="C2932" i="10"/>
  <c r="J2931" i="10"/>
  <c r="I2931" i="10"/>
  <c r="H2931" i="10"/>
  <c r="G2931" i="10"/>
  <c r="F2931" i="10"/>
  <c r="I1369" i="36"/>
  <c r="C2931" i="10"/>
  <c r="J2930" i="10"/>
  <c r="I2930" i="10"/>
  <c r="H2930" i="10"/>
  <c r="G2930" i="10"/>
  <c r="F2930" i="10"/>
  <c r="I1368" i="36"/>
  <c r="C2930" i="10"/>
  <c r="J2929" i="10"/>
  <c r="I2929" i="10"/>
  <c r="H2929" i="10"/>
  <c r="G2929" i="10"/>
  <c r="F2929" i="10"/>
  <c r="I1367" i="36"/>
  <c r="C2929" i="10"/>
  <c r="J2928" i="10"/>
  <c r="I2928" i="10"/>
  <c r="H2928" i="10"/>
  <c r="G2928" i="10"/>
  <c r="F2928" i="10"/>
  <c r="I1366" i="36"/>
  <c r="C2928" i="10"/>
  <c r="J2927" i="10"/>
  <c r="I2927" i="10"/>
  <c r="H2927" i="10"/>
  <c r="G2927" i="10"/>
  <c r="F2927" i="10"/>
  <c r="I1365" i="36"/>
  <c r="C2927" i="10"/>
  <c r="J2926" i="10"/>
  <c r="I2926" i="10"/>
  <c r="H2926" i="10"/>
  <c r="G2926" i="10"/>
  <c r="F2926" i="10"/>
  <c r="I1364" i="36"/>
  <c r="C2926" i="10"/>
  <c r="J2925" i="10"/>
  <c r="I2925" i="10"/>
  <c r="H2925" i="10"/>
  <c r="G2925" i="10"/>
  <c r="F2925" i="10"/>
  <c r="I1363" i="36"/>
  <c r="C2925" i="10"/>
  <c r="J2924" i="10"/>
  <c r="I2924" i="10"/>
  <c r="H2924" i="10"/>
  <c r="G2924" i="10"/>
  <c r="F2924" i="10"/>
  <c r="I1362" i="36"/>
  <c r="C2924" i="10"/>
  <c r="J2923" i="10"/>
  <c r="I2923" i="10"/>
  <c r="H2923" i="10"/>
  <c r="G2923" i="10"/>
  <c r="F2923" i="10"/>
  <c r="I1361" i="36"/>
  <c r="C2923" i="10"/>
  <c r="J2922" i="10"/>
  <c r="I2922" i="10"/>
  <c r="H2922" i="10"/>
  <c r="G2922" i="10"/>
  <c r="F2922" i="10"/>
  <c r="I1360" i="36"/>
  <c r="J2921" i="10"/>
  <c r="I2921" i="10"/>
  <c r="H2921" i="10"/>
  <c r="G2921" i="10"/>
  <c r="F2921" i="10"/>
  <c r="I1359" i="36"/>
  <c r="J2920" i="10"/>
  <c r="I2920" i="10"/>
  <c r="H2920" i="10"/>
  <c r="G2920" i="10"/>
  <c r="F2920" i="10"/>
  <c r="I1358" i="36"/>
  <c r="C2920" i="10"/>
  <c r="J2919" i="10"/>
  <c r="I2919" i="10"/>
  <c r="H2919" i="10"/>
  <c r="G2919" i="10"/>
  <c r="F2919" i="10"/>
  <c r="I1357" i="36"/>
  <c r="C2919" i="10"/>
  <c r="J2918" i="10"/>
  <c r="I2918" i="10"/>
  <c r="H2918" i="10"/>
  <c r="G2918" i="10"/>
  <c r="F2918" i="10"/>
  <c r="I1356" i="36"/>
  <c r="J2917" i="10"/>
  <c r="I2917" i="10"/>
  <c r="H2917" i="10"/>
  <c r="G2917" i="10"/>
  <c r="F2917" i="10"/>
  <c r="I1355" i="36"/>
  <c r="J2916" i="10"/>
  <c r="I2916" i="10"/>
  <c r="H2916" i="10"/>
  <c r="G2916" i="10"/>
  <c r="F2916" i="10"/>
  <c r="I1354" i="36"/>
  <c r="C2916" i="10"/>
  <c r="J2915" i="10"/>
  <c r="I2915" i="10"/>
  <c r="H2915" i="10"/>
  <c r="G2915" i="10"/>
  <c r="F2915" i="10"/>
  <c r="I1353" i="36"/>
  <c r="C2915" i="10"/>
  <c r="J2914" i="10"/>
  <c r="I2914" i="10"/>
  <c r="H2914" i="10"/>
  <c r="G2914" i="10"/>
  <c r="F2914" i="10"/>
  <c r="I1352" i="36"/>
  <c r="J2913" i="10"/>
  <c r="I2913" i="10"/>
  <c r="H2913" i="10"/>
  <c r="G2913" i="10"/>
  <c r="F2913" i="10"/>
  <c r="I1351" i="36"/>
  <c r="J2912" i="10"/>
  <c r="I2912" i="10"/>
  <c r="H2912" i="10"/>
  <c r="G2912" i="10"/>
  <c r="F2912" i="10"/>
  <c r="I1350" i="36"/>
  <c r="C2912" i="10"/>
  <c r="J2911" i="10"/>
  <c r="I2911" i="10"/>
  <c r="H2911" i="10"/>
  <c r="G2911" i="10"/>
  <c r="F2911" i="10"/>
  <c r="I1349" i="36"/>
  <c r="C2911" i="10"/>
  <c r="J2910" i="10"/>
  <c r="I2910" i="10"/>
  <c r="H2910" i="10"/>
  <c r="G2910" i="10"/>
  <c r="F2910" i="10"/>
  <c r="I1348" i="36"/>
  <c r="J2909" i="10"/>
  <c r="I2909" i="10"/>
  <c r="H2909" i="10"/>
  <c r="G2909" i="10"/>
  <c r="F2909" i="10"/>
  <c r="I1347" i="36"/>
  <c r="J2908" i="10"/>
  <c r="I2908" i="10"/>
  <c r="H2908" i="10"/>
  <c r="G2908" i="10"/>
  <c r="F2908" i="10"/>
  <c r="I1346" i="36"/>
  <c r="C2908" i="10"/>
  <c r="J2907" i="10"/>
  <c r="I2907" i="10"/>
  <c r="H2907" i="10"/>
  <c r="G2907" i="10"/>
  <c r="F2907" i="10"/>
  <c r="I1345" i="36"/>
  <c r="C2907" i="10"/>
  <c r="J2906" i="10"/>
  <c r="I2906" i="10"/>
  <c r="H2906" i="10"/>
  <c r="G2906" i="10"/>
  <c r="F2906" i="10"/>
  <c r="I1344" i="36"/>
  <c r="J2905" i="10"/>
  <c r="I2905" i="10"/>
  <c r="H2905" i="10"/>
  <c r="G2905" i="10"/>
  <c r="F2905" i="10"/>
  <c r="I1343" i="36"/>
  <c r="J2904" i="10"/>
  <c r="I2904" i="10"/>
  <c r="H2904" i="10"/>
  <c r="G2904" i="10"/>
  <c r="F2904" i="10"/>
  <c r="I1342" i="36"/>
  <c r="C2904" i="10"/>
  <c r="J2903" i="10"/>
  <c r="I2903" i="10"/>
  <c r="H2903" i="10"/>
  <c r="G2903" i="10"/>
  <c r="F2903" i="10"/>
  <c r="I1341" i="36"/>
  <c r="C2903" i="10"/>
  <c r="J2902" i="10"/>
  <c r="I2902" i="10"/>
  <c r="H2902" i="10"/>
  <c r="G2902" i="10"/>
  <c r="F2902" i="10"/>
  <c r="I1340" i="36"/>
  <c r="J2901" i="10"/>
  <c r="I2901" i="10"/>
  <c r="H2901" i="10"/>
  <c r="G2901" i="10"/>
  <c r="F2901" i="10"/>
  <c r="I1339" i="36"/>
  <c r="C2901" i="10"/>
  <c r="J2900" i="10"/>
  <c r="I2900" i="10"/>
  <c r="H2900" i="10"/>
  <c r="G2900" i="10"/>
  <c r="F2900" i="10"/>
  <c r="I1338" i="36"/>
  <c r="J2899" i="10"/>
  <c r="I2899" i="10"/>
  <c r="H2899" i="10"/>
  <c r="G2899" i="10"/>
  <c r="F2899" i="10"/>
  <c r="I1337" i="36"/>
  <c r="C2899" i="10"/>
  <c r="J2898" i="10"/>
  <c r="I2898" i="10"/>
  <c r="H2898" i="10"/>
  <c r="G2898" i="10"/>
  <c r="F2898" i="10"/>
  <c r="I1336" i="36"/>
  <c r="J2897" i="10"/>
  <c r="I2897" i="10"/>
  <c r="H2897" i="10"/>
  <c r="G2897" i="10"/>
  <c r="F2897" i="10"/>
  <c r="I1335" i="36"/>
  <c r="C2897" i="10"/>
  <c r="J2896" i="10"/>
  <c r="I2896" i="10"/>
  <c r="H2896" i="10"/>
  <c r="G2896" i="10"/>
  <c r="F2896" i="10"/>
  <c r="I1334" i="36"/>
  <c r="J2895" i="10"/>
  <c r="I2895" i="10"/>
  <c r="H2895" i="10"/>
  <c r="G2895" i="10"/>
  <c r="F2895" i="10"/>
  <c r="I1333" i="36"/>
  <c r="C2895" i="10"/>
  <c r="J2894" i="10"/>
  <c r="I2894" i="10"/>
  <c r="H2894" i="10"/>
  <c r="G2894" i="10"/>
  <c r="F2894" i="10"/>
  <c r="I1332" i="36"/>
  <c r="J2893" i="10"/>
  <c r="I2893" i="10"/>
  <c r="H2893" i="10"/>
  <c r="G2893" i="10"/>
  <c r="F2893" i="10"/>
  <c r="I1331" i="36"/>
  <c r="C2893" i="10"/>
  <c r="J2892" i="10"/>
  <c r="I2892" i="10"/>
  <c r="H2892" i="10"/>
  <c r="G2892" i="10"/>
  <c r="F2892" i="10"/>
  <c r="I1330" i="36"/>
  <c r="J2891" i="10"/>
  <c r="I2891" i="10"/>
  <c r="H2891" i="10"/>
  <c r="G2891" i="10"/>
  <c r="F2891" i="10"/>
  <c r="I1329" i="36"/>
  <c r="C2891" i="10"/>
  <c r="J2890" i="10"/>
  <c r="I2890" i="10"/>
  <c r="H2890" i="10"/>
  <c r="G2890" i="10"/>
  <c r="F2890" i="10"/>
  <c r="I1328" i="36"/>
  <c r="J2889" i="10"/>
  <c r="I2889" i="10"/>
  <c r="H2889" i="10"/>
  <c r="G2889" i="10"/>
  <c r="F2889" i="10"/>
  <c r="I1327" i="36"/>
  <c r="C2889" i="10"/>
  <c r="J2888" i="10"/>
  <c r="I2888" i="10"/>
  <c r="H2888" i="10"/>
  <c r="G2888" i="10"/>
  <c r="F2888" i="10"/>
  <c r="I1326" i="36"/>
  <c r="J2887" i="10"/>
  <c r="I2887" i="10"/>
  <c r="H2887" i="10"/>
  <c r="G2887" i="10"/>
  <c r="F2887" i="10"/>
  <c r="I1325" i="36"/>
  <c r="C2887" i="10"/>
  <c r="J2886" i="10"/>
  <c r="I2886" i="10"/>
  <c r="H2886" i="10"/>
  <c r="G2886" i="10"/>
  <c r="F2886" i="10"/>
  <c r="I1324" i="36"/>
  <c r="J2885" i="10"/>
  <c r="I2885" i="10"/>
  <c r="H2885" i="10"/>
  <c r="G2885" i="10"/>
  <c r="F2885" i="10"/>
  <c r="I1323" i="36"/>
  <c r="C2885" i="10"/>
  <c r="J2884" i="10"/>
  <c r="I2884" i="10"/>
  <c r="H2884" i="10"/>
  <c r="G2884" i="10"/>
  <c r="F2884" i="10"/>
  <c r="I1322" i="36"/>
  <c r="J2883" i="10"/>
  <c r="I2883" i="10"/>
  <c r="H2883" i="10"/>
  <c r="G2883" i="10"/>
  <c r="F2883" i="10"/>
  <c r="I1321" i="36"/>
  <c r="C2883" i="10"/>
  <c r="J2882" i="10"/>
  <c r="I2882" i="10"/>
  <c r="H2882" i="10"/>
  <c r="G2882" i="10"/>
  <c r="F2882" i="10"/>
  <c r="I1320" i="36"/>
  <c r="J2881" i="10"/>
  <c r="I2881" i="10"/>
  <c r="H2881" i="10"/>
  <c r="G2881" i="10"/>
  <c r="F2881" i="10"/>
  <c r="I1319" i="36"/>
  <c r="C2881" i="10"/>
  <c r="J2880" i="10"/>
  <c r="I2880" i="10"/>
  <c r="H2880" i="10"/>
  <c r="G2880" i="10"/>
  <c r="F2880" i="10"/>
  <c r="I1318" i="36"/>
  <c r="J2879" i="10"/>
  <c r="I2879" i="10"/>
  <c r="H2879" i="10"/>
  <c r="G2879" i="10"/>
  <c r="F2879" i="10"/>
  <c r="I1317" i="36"/>
  <c r="C2879" i="10"/>
  <c r="J2878" i="10"/>
  <c r="I2878" i="10"/>
  <c r="H2878" i="10"/>
  <c r="G2878" i="10"/>
  <c r="F2878" i="10"/>
  <c r="I1316" i="36"/>
  <c r="J2877" i="10"/>
  <c r="I2877" i="10"/>
  <c r="H2877" i="10"/>
  <c r="G2877" i="10"/>
  <c r="F2877" i="10"/>
  <c r="I1315" i="36"/>
  <c r="C2877" i="10"/>
  <c r="J2876" i="10"/>
  <c r="I2876" i="10"/>
  <c r="H2876" i="10"/>
  <c r="G2876" i="10"/>
  <c r="F2876" i="10"/>
  <c r="I1314" i="36"/>
  <c r="J2875" i="10"/>
  <c r="I2875" i="10"/>
  <c r="H2875" i="10"/>
  <c r="G2875" i="10"/>
  <c r="F2875" i="10"/>
  <c r="I1313" i="36"/>
  <c r="C2875" i="10"/>
  <c r="J2874" i="10"/>
  <c r="I2874" i="10"/>
  <c r="H2874" i="10"/>
  <c r="G2874" i="10"/>
  <c r="F2874" i="10"/>
  <c r="I1312" i="36"/>
  <c r="J2873" i="10"/>
  <c r="I2873" i="10"/>
  <c r="H2873" i="10"/>
  <c r="G2873" i="10"/>
  <c r="F2873" i="10"/>
  <c r="I1311" i="36"/>
  <c r="C2873" i="10"/>
  <c r="J2872" i="10"/>
  <c r="I2872" i="10"/>
  <c r="H2872" i="10"/>
  <c r="G2872" i="10"/>
  <c r="F2872" i="10"/>
  <c r="I1310" i="36"/>
  <c r="J2871" i="10"/>
  <c r="I2871" i="10"/>
  <c r="H2871" i="10"/>
  <c r="G2871" i="10"/>
  <c r="F2871" i="10"/>
  <c r="I1309" i="36"/>
  <c r="C2871" i="10"/>
  <c r="J2870" i="10"/>
  <c r="I2870" i="10"/>
  <c r="H2870" i="10"/>
  <c r="G2870" i="10"/>
  <c r="F2870" i="10"/>
  <c r="I1308" i="36"/>
  <c r="J2869" i="10"/>
  <c r="I2869" i="10"/>
  <c r="H2869" i="10"/>
  <c r="G2869" i="10"/>
  <c r="F2869" i="10"/>
  <c r="I1307" i="36"/>
  <c r="C2869" i="10"/>
  <c r="J2868" i="10"/>
  <c r="I2868" i="10"/>
  <c r="H2868" i="10"/>
  <c r="G2868" i="10"/>
  <c r="F2868" i="10"/>
  <c r="I1306" i="36"/>
  <c r="C2868" i="10"/>
  <c r="J2867" i="10"/>
  <c r="I2867" i="10"/>
  <c r="H2867" i="10"/>
  <c r="G2867" i="10"/>
  <c r="F2867" i="10"/>
  <c r="I1305" i="36"/>
  <c r="C2867" i="10"/>
  <c r="J2866" i="10"/>
  <c r="I2866" i="10"/>
  <c r="H2866" i="10"/>
  <c r="G2866" i="10"/>
  <c r="F2866" i="10"/>
  <c r="I1304" i="36"/>
  <c r="C2866" i="10"/>
  <c r="J2865" i="10"/>
  <c r="I2865" i="10"/>
  <c r="H2865" i="10"/>
  <c r="G2865" i="10"/>
  <c r="F2865" i="10"/>
  <c r="I1303" i="36"/>
  <c r="C2865" i="10"/>
  <c r="J2864" i="10"/>
  <c r="I2864" i="10"/>
  <c r="H2864" i="10"/>
  <c r="G2864" i="10"/>
  <c r="F2864" i="10"/>
  <c r="I1302" i="36"/>
  <c r="C2864" i="10"/>
  <c r="J2863" i="10"/>
  <c r="I2863" i="10"/>
  <c r="H2863" i="10"/>
  <c r="G2863" i="10"/>
  <c r="F2863" i="10"/>
  <c r="I1301" i="36"/>
  <c r="C2863" i="10"/>
  <c r="J2862" i="10"/>
  <c r="I2862" i="10"/>
  <c r="H2862" i="10"/>
  <c r="G2862" i="10"/>
  <c r="F2862" i="10"/>
  <c r="I1300" i="36"/>
  <c r="C2862" i="10"/>
  <c r="J2861" i="10"/>
  <c r="I2861" i="10"/>
  <c r="H2861" i="10"/>
  <c r="G2861" i="10"/>
  <c r="F2861" i="10"/>
  <c r="I1299" i="36"/>
  <c r="C2861" i="10"/>
  <c r="J2860" i="10"/>
  <c r="I2860" i="10"/>
  <c r="H2860" i="10"/>
  <c r="G2860" i="10"/>
  <c r="F2860" i="10"/>
  <c r="I1298" i="36"/>
  <c r="C2860" i="10"/>
  <c r="J2859" i="10"/>
  <c r="I2859" i="10"/>
  <c r="H2859" i="10"/>
  <c r="G2859" i="10"/>
  <c r="F2859" i="10"/>
  <c r="I1297" i="36"/>
  <c r="C2859" i="10"/>
  <c r="J2858" i="10"/>
  <c r="I2858" i="10"/>
  <c r="H2858" i="10"/>
  <c r="G2858" i="10"/>
  <c r="F2858" i="10"/>
  <c r="I1296" i="36"/>
  <c r="C2858" i="10"/>
  <c r="J2857" i="10"/>
  <c r="I2857" i="10"/>
  <c r="H2857" i="10"/>
  <c r="G2857" i="10"/>
  <c r="F2857" i="10"/>
  <c r="I1295" i="36"/>
  <c r="C2857" i="10"/>
  <c r="J2856" i="10"/>
  <c r="I2856" i="10"/>
  <c r="H2856" i="10"/>
  <c r="G2856" i="10"/>
  <c r="F2856" i="10"/>
  <c r="I1294" i="36"/>
  <c r="C2856" i="10"/>
  <c r="J2855" i="10"/>
  <c r="I2855" i="10"/>
  <c r="H2855" i="10"/>
  <c r="G2855" i="10"/>
  <c r="F2855" i="10"/>
  <c r="I1293" i="36"/>
  <c r="C2855" i="10"/>
  <c r="J2854" i="10"/>
  <c r="I2854" i="10"/>
  <c r="H2854" i="10"/>
  <c r="G2854" i="10"/>
  <c r="F2854" i="10"/>
  <c r="I1292" i="36"/>
  <c r="C2854" i="10"/>
  <c r="J2853" i="10"/>
  <c r="I2853" i="10"/>
  <c r="H2853" i="10"/>
  <c r="G2853" i="10"/>
  <c r="F2853" i="10"/>
  <c r="I1291" i="36"/>
  <c r="C2853" i="10"/>
  <c r="J2852" i="10"/>
  <c r="I2852" i="10"/>
  <c r="H2852" i="10"/>
  <c r="G2852" i="10"/>
  <c r="F2852" i="10"/>
  <c r="I1290" i="36"/>
  <c r="C2852" i="10"/>
  <c r="J2851" i="10"/>
  <c r="I2851" i="10"/>
  <c r="H2851" i="10"/>
  <c r="G2851" i="10"/>
  <c r="F2851" i="10"/>
  <c r="I1289" i="36"/>
  <c r="C2851" i="10"/>
  <c r="J2850" i="10"/>
  <c r="I2850" i="10"/>
  <c r="H2850" i="10"/>
  <c r="G2850" i="10"/>
  <c r="F2850" i="10"/>
  <c r="I1288" i="36"/>
  <c r="C2850" i="10"/>
  <c r="J2849" i="10"/>
  <c r="I2849" i="10"/>
  <c r="H2849" i="10"/>
  <c r="G2849" i="10"/>
  <c r="F2849" i="10"/>
  <c r="I1287" i="36"/>
  <c r="C2849" i="10"/>
  <c r="J2848" i="10"/>
  <c r="I2848" i="10"/>
  <c r="H2848" i="10"/>
  <c r="G2848" i="10"/>
  <c r="F2848" i="10"/>
  <c r="I1286" i="36"/>
  <c r="C2848" i="10"/>
  <c r="J2847" i="10"/>
  <c r="I2847" i="10"/>
  <c r="H2847" i="10"/>
  <c r="G2847" i="10"/>
  <c r="F2847" i="10"/>
  <c r="I1285" i="36"/>
  <c r="C2847" i="10"/>
  <c r="J2846" i="10"/>
  <c r="I2846" i="10"/>
  <c r="H2846" i="10"/>
  <c r="G2846" i="10"/>
  <c r="F2846" i="10"/>
  <c r="I1284" i="36"/>
  <c r="C2846" i="10"/>
  <c r="J2845" i="10"/>
  <c r="I2845" i="10"/>
  <c r="H2845" i="10"/>
  <c r="G2845" i="10"/>
  <c r="F2845" i="10"/>
  <c r="I1283" i="36"/>
  <c r="C2845" i="10"/>
  <c r="J2844" i="10"/>
  <c r="I2844" i="10"/>
  <c r="H2844" i="10"/>
  <c r="G2844" i="10"/>
  <c r="F2844" i="10"/>
  <c r="I1282" i="36"/>
  <c r="C2844" i="10"/>
  <c r="J2843" i="10"/>
  <c r="I2843" i="10"/>
  <c r="H2843" i="10"/>
  <c r="G2843" i="10"/>
  <c r="F2843" i="10"/>
  <c r="I1281" i="36"/>
  <c r="C2843" i="10"/>
  <c r="J2842" i="10"/>
  <c r="I2842" i="10"/>
  <c r="H2842" i="10"/>
  <c r="G2842" i="10"/>
  <c r="F2842" i="10"/>
  <c r="I1280" i="36"/>
  <c r="J2841" i="10"/>
  <c r="I2841" i="10"/>
  <c r="H2841" i="10"/>
  <c r="G2841" i="10"/>
  <c r="F2841" i="10"/>
  <c r="I1279" i="36"/>
  <c r="C2841" i="10"/>
  <c r="J2840" i="10"/>
  <c r="I2840" i="10"/>
  <c r="H2840" i="10"/>
  <c r="G2840" i="10"/>
  <c r="F2840" i="10"/>
  <c r="I1278" i="36"/>
  <c r="J2839" i="10"/>
  <c r="I2839" i="10"/>
  <c r="H2839" i="10"/>
  <c r="G2839" i="10"/>
  <c r="F2839" i="10"/>
  <c r="I1277" i="36"/>
  <c r="C2839" i="10"/>
  <c r="J2838" i="10"/>
  <c r="I2838" i="10"/>
  <c r="H2838" i="10"/>
  <c r="G2838" i="10"/>
  <c r="F2838" i="10"/>
  <c r="I1276" i="36"/>
  <c r="J2837" i="10"/>
  <c r="I2837" i="10"/>
  <c r="H2837" i="10"/>
  <c r="G2837" i="10"/>
  <c r="F2837" i="10"/>
  <c r="I1275" i="36"/>
  <c r="C2837" i="10"/>
  <c r="J2836" i="10"/>
  <c r="I2836" i="10"/>
  <c r="H2836" i="10"/>
  <c r="G2836" i="10"/>
  <c r="F2836" i="10"/>
  <c r="I1274" i="36"/>
  <c r="J2835" i="10"/>
  <c r="I2835" i="10"/>
  <c r="H2835" i="10"/>
  <c r="G2835" i="10"/>
  <c r="F2835" i="10"/>
  <c r="I1273" i="36"/>
  <c r="C2835" i="10"/>
  <c r="J2834" i="10"/>
  <c r="I2834" i="10"/>
  <c r="H2834" i="10"/>
  <c r="G2834" i="10"/>
  <c r="F2834" i="10"/>
  <c r="I1272" i="36"/>
  <c r="J2833" i="10"/>
  <c r="I2833" i="10"/>
  <c r="H2833" i="10"/>
  <c r="G2833" i="10"/>
  <c r="F2833" i="10"/>
  <c r="I1271" i="36"/>
  <c r="C2833" i="10"/>
  <c r="J2832" i="10"/>
  <c r="I2832" i="10"/>
  <c r="H2832" i="10"/>
  <c r="G2832" i="10"/>
  <c r="F2832" i="10"/>
  <c r="I1270" i="36"/>
  <c r="J2831" i="10"/>
  <c r="I2831" i="10"/>
  <c r="H2831" i="10"/>
  <c r="G2831" i="10"/>
  <c r="F2831" i="10"/>
  <c r="I1269" i="36"/>
  <c r="C2831" i="10"/>
  <c r="J2830" i="10"/>
  <c r="I2830" i="10"/>
  <c r="H2830" i="10"/>
  <c r="G2830" i="10"/>
  <c r="F2830" i="10"/>
  <c r="I1268" i="36"/>
  <c r="J2829" i="10"/>
  <c r="I2829" i="10"/>
  <c r="H2829" i="10"/>
  <c r="G2829" i="10"/>
  <c r="F2829" i="10"/>
  <c r="I1267" i="36"/>
  <c r="C2829" i="10"/>
  <c r="J2828" i="10"/>
  <c r="I2828" i="10"/>
  <c r="H2828" i="10"/>
  <c r="G2828" i="10"/>
  <c r="F2828" i="10"/>
  <c r="I1266" i="36"/>
  <c r="J2827" i="10"/>
  <c r="I2827" i="10"/>
  <c r="H2827" i="10"/>
  <c r="G2827" i="10"/>
  <c r="F2827" i="10"/>
  <c r="I1265" i="36"/>
  <c r="C2827" i="10"/>
  <c r="J2826" i="10"/>
  <c r="I2826" i="10"/>
  <c r="H2826" i="10"/>
  <c r="G2826" i="10"/>
  <c r="F2826" i="10"/>
  <c r="I1264" i="36"/>
  <c r="J2825" i="10"/>
  <c r="I2825" i="10"/>
  <c r="H2825" i="10"/>
  <c r="G2825" i="10"/>
  <c r="F2825" i="10"/>
  <c r="I1263" i="36"/>
  <c r="C2825" i="10"/>
  <c r="J2824" i="10"/>
  <c r="I2824" i="10"/>
  <c r="H2824" i="10"/>
  <c r="G2824" i="10"/>
  <c r="F2824" i="10"/>
  <c r="I1262" i="36"/>
  <c r="J2823" i="10"/>
  <c r="I2823" i="10"/>
  <c r="H2823" i="10"/>
  <c r="G2823" i="10"/>
  <c r="F2823" i="10"/>
  <c r="I1261" i="36"/>
  <c r="J2822" i="10"/>
  <c r="I2822" i="10"/>
  <c r="H2822" i="10"/>
  <c r="G2822" i="10"/>
  <c r="F2822" i="10"/>
  <c r="I1260" i="36"/>
  <c r="J2821" i="10"/>
  <c r="I2821" i="10"/>
  <c r="H2821" i="10"/>
  <c r="G2821" i="10"/>
  <c r="F2821" i="10"/>
  <c r="I1259" i="36"/>
  <c r="J2820" i="10"/>
  <c r="I2820" i="10"/>
  <c r="H2820" i="10"/>
  <c r="G2820" i="10"/>
  <c r="F2820" i="10"/>
  <c r="I1258" i="36"/>
  <c r="J2819" i="10"/>
  <c r="I2819" i="10"/>
  <c r="H2819" i="10"/>
  <c r="G2819" i="10"/>
  <c r="F2819" i="10"/>
  <c r="I1257" i="36"/>
  <c r="J2818" i="10"/>
  <c r="I2818" i="10"/>
  <c r="H2818" i="10"/>
  <c r="G2818" i="10"/>
  <c r="F2818" i="10"/>
  <c r="I1256" i="36"/>
  <c r="J2817" i="10"/>
  <c r="I2817" i="10"/>
  <c r="H2817" i="10"/>
  <c r="G2817" i="10"/>
  <c r="F2817" i="10"/>
  <c r="I1255" i="36"/>
  <c r="J2816" i="10"/>
  <c r="I2816" i="10"/>
  <c r="H2816" i="10"/>
  <c r="G2816" i="10"/>
  <c r="F2816" i="10"/>
  <c r="I1254" i="36"/>
  <c r="J2815" i="10"/>
  <c r="I2815" i="10"/>
  <c r="H2815" i="10"/>
  <c r="G2815" i="10"/>
  <c r="F2815" i="10"/>
  <c r="I1253" i="36"/>
  <c r="J2814" i="10"/>
  <c r="I2814" i="10"/>
  <c r="H2814" i="10"/>
  <c r="G2814" i="10"/>
  <c r="F2814" i="10"/>
  <c r="I1252" i="36"/>
  <c r="J2813" i="10"/>
  <c r="I2813" i="10"/>
  <c r="H2813" i="10"/>
  <c r="G2813" i="10"/>
  <c r="F2813" i="10"/>
  <c r="I1251" i="36"/>
  <c r="J2812" i="10"/>
  <c r="I2812" i="10"/>
  <c r="H2812" i="10"/>
  <c r="G2812" i="10"/>
  <c r="F2812" i="10"/>
  <c r="I1250" i="36"/>
  <c r="J2811" i="10"/>
  <c r="I2811" i="10"/>
  <c r="H2811" i="10"/>
  <c r="G2811" i="10"/>
  <c r="F2811" i="10"/>
  <c r="I1249" i="36"/>
  <c r="J2810" i="10"/>
  <c r="I2810" i="10"/>
  <c r="H2810" i="10"/>
  <c r="G2810" i="10"/>
  <c r="F2810" i="10"/>
  <c r="I1248" i="36"/>
  <c r="J2809" i="10"/>
  <c r="I2809" i="10"/>
  <c r="H2809" i="10"/>
  <c r="G2809" i="10"/>
  <c r="F2809" i="10"/>
  <c r="I1247" i="36"/>
  <c r="J2808" i="10"/>
  <c r="I2808" i="10"/>
  <c r="H2808" i="10"/>
  <c r="G2808" i="10"/>
  <c r="F2808" i="10"/>
  <c r="I1246" i="36"/>
  <c r="J2807" i="10"/>
  <c r="I2807" i="10"/>
  <c r="H2807" i="10"/>
  <c r="G2807" i="10"/>
  <c r="F2807" i="10"/>
  <c r="I1245" i="36"/>
  <c r="J2806" i="10"/>
  <c r="I2806" i="10"/>
  <c r="H2806" i="10"/>
  <c r="G2806" i="10"/>
  <c r="F2806" i="10"/>
  <c r="I1244" i="36"/>
  <c r="J2805" i="10"/>
  <c r="I2805" i="10"/>
  <c r="H2805" i="10"/>
  <c r="G2805" i="10"/>
  <c r="F2805" i="10"/>
  <c r="I1243" i="36"/>
  <c r="J2804" i="10"/>
  <c r="I2804" i="10"/>
  <c r="H2804" i="10"/>
  <c r="G2804" i="10"/>
  <c r="F2804" i="10"/>
  <c r="I1242" i="36"/>
  <c r="J2803" i="10"/>
  <c r="I2803" i="10"/>
  <c r="H2803" i="10"/>
  <c r="G2803" i="10"/>
  <c r="F2803" i="10"/>
  <c r="I1241" i="36"/>
  <c r="J2802" i="10"/>
  <c r="I2802" i="10"/>
  <c r="H2802" i="10"/>
  <c r="G2802" i="10"/>
  <c r="F2802" i="10"/>
  <c r="I1240" i="36"/>
  <c r="J2801" i="10"/>
  <c r="I2801" i="10"/>
  <c r="H2801" i="10"/>
  <c r="G2801" i="10"/>
  <c r="F2801" i="10"/>
  <c r="I1239" i="36"/>
  <c r="J2800" i="10"/>
  <c r="I2800" i="10"/>
  <c r="H2800" i="10"/>
  <c r="G2800" i="10"/>
  <c r="F2800" i="10"/>
  <c r="I1238" i="36"/>
  <c r="J2799" i="10"/>
  <c r="I2799" i="10"/>
  <c r="H2799" i="10"/>
  <c r="G2799" i="10"/>
  <c r="F2799" i="10"/>
  <c r="I1237" i="36"/>
  <c r="J2798" i="10"/>
  <c r="I2798" i="10"/>
  <c r="H2798" i="10"/>
  <c r="G2798" i="10"/>
  <c r="F2798" i="10"/>
  <c r="I1236" i="36"/>
  <c r="J2797" i="10"/>
  <c r="I2797" i="10"/>
  <c r="H2797" i="10"/>
  <c r="G2797" i="10"/>
  <c r="F2797" i="10"/>
  <c r="I1235" i="36"/>
  <c r="J2796" i="10"/>
  <c r="I2796" i="10"/>
  <c r="H2796" i="10"/>
  <c r="G2796" i="10"/>
  <c r="F2796" i="10"/>
  <c r="I1234" i="36"/>
  <c r="J2795" i="10"/>
  <c r="I2795" i="10"/>
  <c r="H2795" i="10"/>
  <c r="G2795" i="10"/>
  <c r="F2795" i="10"/>
  <c r="I1233" i="36"/>
  <c r="J2794" i="10"/>
  <c r="I2794" i="10"/>
  <c r="H2794" i="10"/>
  <c r="G2794" i="10"/>
  <c r="F2794" i="10"/>
  <c r="I1232" i="36"/>
  <c r="J2793" i="10"/>
  <c r="I2793" i="10"/>
  <c r="H2793" i="10"/>
  <c r="G2793" i="10"/>
  <c r="F2793" i="10"/>
  <c r="I1231" i="36"/>
  <c r="J2792" i="10"/>
  <c r="I2792" i="10"/>
  <c r="H2792" i="10"/>
  <c r="G2792" i="10"/>
  <c r="F2792" i="10"/>
  <c r="I1230" i="36"/>
  <c r="J2791" i="10"/>
  <c r="I2791" i="10"/>
  <c r="H2791" i="10"/>
  <c r="G2791" i="10"/>
  <c r="F2791" i="10"/>
  <c r="I1229" i="36"/>
  <c r="J2790" i="10"/>
  <c r="I2790" i="10"/>
  <c r="H2790" i="10"/>
  <c r="G2790" i="10"/>
  <c r="F2790" i="10"/>
  <c r="I1228" i="36"/>
  <c r="J2789" i="10"/>
  <c r="I2789" i="10"/>
  <c r="H2789" i="10"/>
  <c r="G2789" i="10"/>
  <c r="F2789" i="10"/>
  <c r="I1227" i="36"/>
  <c r="J2788" i="10"/>
  <c r="I2788" i="10"/>
  <c r="H2788" i="10"/>
  <c r="G2788" i="10"/>
  <c r="F2788" i="10"/>
  <c r="I1226" i="36"/>
  <c r="C2788" i="10"/>
  <c r="J2787" i="10"/>
  <c r="I2787" i="10"/>
  <c r="H2787" i="10"/>
  <c r="G2787" i="10"/>
  <c r="F2787" i="10"/>
  <c r="I1225" i="36"/>
  <c r="J2786" i="10"/>
  <c r="I2786" i="10"/>
  <c r="H2786" i="10"/>
  <c r="G2786" i="10"/>
  <c r="F2786" i="10"/>
  <c r="I1224" i="36"/>
  <c r="C2786" i="10"/>
  <c r="J2785" i="10"/>
  <c r="I2785" i="10"/>
  <c r="H2785" i="10"/>
  <c r="G2785" i="10"/>
  <c r="F2785" i="10"/>
  <c r="I1223" i="36"/>
  <c r="J2784" i="10"/>
  <c r="I2784" i="10"/>
  <c r="H2784" i="10"/>
  <c r="G2784" i="10"/>
  <c r="F2784" i="10"/>
  <c r="I1222" i="36"/>
  <c r="C2784" i="10"/>
  <c r="J2783" i="10"/>
  <c r="I2783" i="10"/>
  <c r="H2783" i="10"/>
  <c r="G2783" i="10"/>
  <c r="F2783" i="10"/>
  <c r="I1221" i="36"/>
  <c r="J2782" i="10"/>
  <c r="I2782" i="10"/>
  <c r="H2782" i="10"/>
  <c r="G2782" i="10"/>
  <c r="F2782" i="10"/>
  <c r="I1220" i="36"/>
  <c r="C2782" i="10"/>
  <c r="J2781" i="10"/>
  <c r="I2781" i="10"/>
  <c r="H2781" i="10"/>
  <c r="G2781" i="10"/>
  <c r="F2781" i="10"/>
  <c r="I1219" i="36"/>
  <c r="J2780" i="10"/>
  <c r="I2780" i="10"/>
  <c r="H2780" i="10"/>
  <c r="G2780" i="10"/>
  <c r="F2780" i="10"/>
  <c r="I1218" i="36"/>
  <c r="C2780" i="10"/>
  <c r="J2779" i="10"/>
  <c r="I2779" i="10"/>
  <c r="H2779" i="10"/>
  <c r="G2779" i="10"/>
  <c r="F2779" i="10"/>
  <c r="I1217" i="36"/>
  <c r="J2778" i="10"/>
  <c r="I2778" i="10"/>
  <c r="H2778" i="10"/>
  <c r="G2778" i="10"/>
  <c r="F2778" i="10"/>
  <c r="I1216" i="36"/>
  <c r="C2778" i="10"/>
  <c r="J2777" i="10"/>
  <c r="I2777" i="10"/>
  <c r="H2777" i="10"/>
  <c r="G2777" i="10"/>
  <c r="F2777" i="10"/>
  <c r="I1215" i="36"/>
  <c r="J2776" i="10"/>
  <c r="I2776" i="10"/>
  <c r="H2776" i="10"/>
  <c r="G2776" i="10"/>
  <c r="F2776" i="10"/>
  <c r="I1214" i="36"/>
  <c r="C2776" i="10"/>
  <c r="J2775" i="10"/>
  <c r="I2775" i="10"/>
  <c r="H2775" i="10"/>
  <c r="G2775" i="10"/>
  <c r="F2775" i="10"/>
  <c r="I1213" i="36"/>
  <c r="J2774" i="10"/>
  <c r="I2774" i="10"/>
  <c r="H2774" i="10"/>
  <c r="G2774" i="10"/>
  <c r="F2774" i="10"/>
  <c r="I1212" i="36"/>
  <c r="C2774" i="10"/>
  <c r="J2773" i="10"/>
  <c r="I2773" i="10"/>
  <c r="H2773" i="10"/>
  <c r="G2773" i="10"/>
  <c r="F2773" i="10"/>
  <c r="I1211" i="36"/>
  <c r="J2772" i="10"/>
  <c r="I2772" i="10"/>
  <c r="H2772" i="10"/>
  <c r="G2772" i="10"/>
  <c r="F2772" i="10"/>
  <c r="I1210" i="36"/>
  <c r="C2772" i="10"/>
  <c r="J2771" i="10"/>
  <c r="I2771" i="10"/>
  <c r="H2771" i="10"/>
  <c r="G2771" i="10"/>
  <c r="F2771" i="10"/>
  <c r="I1209" i="36"/>
  <c r="J2770" i="10"/>
  <c r="I2770" i="10"/>
  <c r="H2770" i="10"/>
  <c r="G2770" i="10"/>
  <c r="F2770" i="10"/>
  <c r="I1208" i="36"/>
  <c r="C2770" i="10"/>
  <c r="J2769" i="10"/>
  <c r="I2769" i="10"/>
  <c r="H2769" i="10"/>
  <c r="G2769" i="10"/>
  <c r="F2769" i="10"/>
  <c r="I1207" i="36"/>
  <c r="J2768" i="10"/>
  <c r="I2768" i="10"/>
  <c r="H2768" i="10"/>
  <c r="G2768" i="10"/>
  <c r="F2768" i="10"/>
  <c r="I1206" i="36"/>
  <c r="C2768" i="10"/>
  <c r="J2767" i="10"/>
  <c r="I2767" i="10"/>
  <c r="H2767" i="10"/>
  <c r="G2767" i="10"/>
  <c r="F2767" i="10"/>
  <c r="I1205" i="36"/>
  <c r="C2767" i="10"/>
  <c r="J2766" i="10"/>
  <c r="I2766" i="10"/>
  <c r="H2766" i="10"/>
  <c r="G2766" i="10"/>
  <c r="F2766" i="10"/>
  <c r="I1204" i="36"/>
  <c r="J2765" i="10"/>
  <c r="I2765" i="10"/>
  <c r="H2765" i="10"/>
  <c r="G2765" i="10"/>
  <c r="F2765" i="10"/>
  <c r="I1203" i="36"/>
  <c r="C2765" i="10"/>
  <c r="J2764" i="10"/>
  <c r="I2764" i="10"/>
  <c r="H2764" i="10"/>
  <c r="G2764" i="10"/>
  <c r="F2764" i="10"/>
  <c r="I1202" i="36"/>
  <c r="J2763" i="10"/>
  <c r="I2763" i="10"/>
  <c r="H2763" i="10"/>
  <c r="G2763" i="10"/>
  <c r="F2763" i="10"/>
  <c r="I1201" i="36"/>
  <c r="C2763" i="10"/>
  <c r="J2762" i="10"/>
  <c r="I2762" i="10"/>
  <c r="H2762" i="10"/>
  <c r="G2762" i="10"/>
  <c r="F2762" i="10"/>
  <c r="I1200" i="36"/>
  <c r="J2761" i="10"/>
  <c r="I2761" i="10"/>
  <c r="H2761" i="10"/>
  <c r="G2761" i="10"/>
  <c r="F2761" i="10"/>
  <c r="I1199" i="36"/>
  <c r="C2761" i="10"/>
  <c r="J2760" i="10"/>
  <c r="I2760" i="10"/>
  <c r="H2760" i="10"/>
  <c r="G2760" i="10"/>
  <c r="F2760" i="10"/>
  <c r="I1198" i="36"/>
  <c r="J2759" i="10"/>
  <c r="I2759" i="10"/>
  <c r="H2759" i="10"/>
  <c r="G2759" i="10"/>
  <c r="F2759" i="10"/>
  <c r="I1197" i="36"/>
  <c r="C2759" i="10"/>
  <c r="J2758" i="10"/>
  <c r="I2758" i="10"/>
  <c r="H2758" i="10"/>
  <c r="G2758" i="10"/>
  <c r="F2758" i="10"/>
  <c r="I1196" i="36"/>
  <c r="J2757" i="10"/>
  <c r="I2757" i="10"/>
  <c r="H2757" i="10"/>
  <c r="G2757" i="10"/>
  <c r="F2757" i="10"/>
  <c r="I1195" i="36"/>
  <c r="C2757" i="10"/>
  <c r="J2756" i="10"/>
  <c r="I2756" i="10"/>
  <c r="H2756" i="10"/>
  <c r="G2756" i="10"/>
  <c r="F2756" i="10"/>
  <c r="I1194" i="36"/>
  <c r="J2755" i="10"/>
  <c r="I2755" i="10"/>
  <c r="H2755" i="10"/>
  <c r="G2755" i="10"/>
  <c r="F2755" i="10"/>
  <c r="I1193" i="36"/>
  <c r="C2755" i="10"/>
  <c r="J2754" i="10"/>
  <c r="I2754" i="10"/>
  <c r="H2754" i="10"/>
  <c r="G2754" i="10"/>
  <c r="F2754" i="10"/>
  <c r="I1192" i="36"/>
  <c r="J2753" i="10"/>
  <c r="I2753" i="10"/>
  <c r="H2753" i="10"/>
  <c r="G2753" i="10"/>
  <c r="F2753" i="10"/>
  <c r="I1191" i="36"/>
  <c r="C2753" i="10"/>
  <c r="J2752" i="10"/>
  <c r="I2752" i="10"/>
  <c r="H2752" i="10"/>
  <c r="G2752" i="10"/>
  <c r="F2752" i="10"/>
  <c r="J2751" i="10"/>
  <c r="I2751" i="10"/>
  <c r="H2751" i="10"/>
  <c r="G2751" i="10"/>
  <c r="F2751" i="10"/>
  <c r="C2751" i="10"/>
  <c r="J2750" i="10"/>
  <c r="I2750" i="10"/>
  <c r="H2750" i="10"/>
  <c r="G2750" i="10"/>
  <c r="F2750" i="10"/>
  <c r="J2749" i="10"/>
  <c r="I2749" i="10"/>
  <c r="H2749" i="10"/>
  <c r="G2749" i="10"/>
  <c r="F2749" i="10"/>
  <c r="C2749" i="10"/>
  <c r="J2748" i="10"/>
  <c r="I2748" i="10"/>
  <c r="H2748" i="10"/>
  <c r="G2748" i="10"/>
  <c r="F2748" i="10"/>
  <c r="J2747" i="10"/>
  <c r="I2747" i="10"/>
  <c r="H2747" i="10"/>
  <c r="G2747" i="10"/>
  <c r="F2747" i="10"/>
  <c r="C2747" i="10"/>
  <c r="J2746" i="10"/>
  <c r="I2746" i="10"/>
  <c r="H2746" i="10"/>
  <c r="G2746" i="10"/>
  <c r="F2746" i="10"/>
  <c r="D1184" i="36"/>
  <c r="J2745" i="10"/>
  <c r="I2745" i="10"/>
  <c r="H2745" i="10"/>
  <c r="G2745" i="10"/>
  <c r="F2745" i="10"/>
  <c r="C2745" i="10"/>
  <c r="J2744" i="10"/>
  <c r="I2744" i="10"/>
  <c r="H2744" i="10"/>
  <c r="G2744" i="10"/>
  <c r="F2744" i="10"/>
  <c r="D1182" i="36"/>
  <c r="J2743" i="10"/>
  <c r="I2743" i="10"/>
  <c r="H2743" i="10"/>
  <c r="G2743" i="10"/>
  <c r="F2743" i="10"/>
  <c r="C2743" i="10"/>
  <c r="J2742" i="10"/>
  <c r="I2742" i="10"/>
  <c r="H2742" i="10"/>
  <c r="G2742" i="10"/>
  <c r="F2742" i="10"/>
  <c r="D1180" i="36"/>
  <c r="J2741" i="10"/>
  <c r="I2741" i="10"/>
  <c r="H2741" i="10"/>
  <c r="G2741" i="10"/>
  <c r="F2741" i="10"/>
  <c r="C2741" i="10"/>
  <c r="J2740" i="10"/>
  <c r="I2740" i="10"/>
  <c r="H2740" i="10"/>
  <c r="G2740" i="10"/>
  <c r="F2740" i="10"/>
  <c r="D1178" i="36"/>
  <c r="J2739" i="10"/>
  <c r="I2739" i="10"/>
  <c r="H2739" i="10"/>
  <c r="G2739" i="10"/>
  <c r="F2739" i="10"/>
  <c r="C2739" i="10"/>
  <c r="J2738" i="10"/>
  <c r="I2738" i="10"/>
  <c r="H2738" i="10"/>
  <c r="G2738" i="10"/>
  <c r="F2738" i="10"/>
  <c r="D1176" i="36"/>
  <c r="J2737" i="10"/>
  <c r="I2737" i="10"/>
  <c r="H2737" i="10"/>
  <c r="G2737" i="10"/>
  <c r="F2737" i="10"/>
  <c r="C2737" i="10"/>
  <c r="J2736" i="10"/>
  <c r="I2736" i="10"/>
  <c r="H2736" i="10"/>
  <c r="G2736" i="10"/>
  <c r="F2736" i="10"/>
  <c r="D1174" i="36"/>
  <c r="J2735" i="10"/>
  <c r="I2735" i="10"/>
  <c r="H2735" i="10"/>
  <c r="G2735" i="10"/>
  <c r="F2735" i="10"/>
  <c r="C2735" i="10"/>
  <c r="J2734" i="10"/>
  <c r="I2734" i="10"/>
  <c r="H2734" i="10"/>
  <c r="G2734" i="10"/>
  <c r="F2734" i="10"/>
  <c r="D1172" i="36"/>
  <c r="J2733" i="10"/>
  <c r="I2733" i="10"/>
  <c r="H2733" i="10"/>
  <c r="G2733" i="10"/>
  <c r="F2733" i="10"/>
  <c r="C2733" i="10"/>
  <c r="J2732" i="10"/>
  <c r="I2732" i="10"/>
  <c r="H2732" i="10"/>
  <c r="G2732" i="10"/>
  <c r="F2732" i="10"/>
  <c r="D1170" i="36"/>
  <c r="J2731" i="10"/>
  <c r="I2731" i="10"/>
  <c r="H2731" i="10"/>
  <c r="G2731" i="10"/>
  <c r="F2731" i="10"/>
  <c r="C2731" i="10"/>
  <c r="J2730" i="10"/>
  <c r="I2730" i="10"/>
  <c r="H2730" i="10"/>
  <c r="G2730" i="10"/>
  <c r="F2730" i="10"/>
  <c r="D1168" i="36"/>
  <c r="J2729" i="10"/>
  <c r="I2729" i="10"/>
  <c r="H2729" i="10"/>
  <c r="G2729" i="10"/>
  <c r="F2729" i="10"/>
  <c r="C2729" i="10"/>
  <c r="J2728" i="10"/>
  <c r="I2728" i="10"/>
  <c r="H2728" i="10"/>
  <c r="G2728" i="10"/>
  <c r="F2728" i="10"/>
  <c r="D1166" i="36"/>
  <c r="J2727" i="10"/>
  <c r="I2727" i="10"/>
  <c r="H2727" i="10"/>
  <c r="G2727" i="10"/>
  <c r="F2727" i="10"/>
  <c r="C2727" i="10"/>
  <c r="J2726" i="10"/>
  <c r="I2726" i="10"/>
  <c r="H2726" i="10"/>
  <c r="G2726" i="10"/>
  <c r="F2726" i="10"/>
  <c r="D1164" i="36"/>
  <c r="J2725" i="10"/>
  <c r="I2725" i="10"/>
  <c r="H2725" i="10"/>
  <c r="G2725" i="10"/>
  <c r="F2725" i="10"/>
  <c r="C2725" i="10"/>
  <c r="J2724" i="10"/>
  <c r="I2724" i="10"/>
  <c r="H2724" i="10"/>
  <c r="G2724" i="10"/>
  <c r="F2724" i="10"/>
  <c r="D1162" i="36"/>
  <c r="J2723" i="10"/>
  <c r="I2723" i="10"/>
  <c r="H2723" i="10"/>
  <c r="G2723" i="10"/>
  <c r="F2723" i="10"/>
  <c r="C2723" i="10"/>
  <c r="J2722" i="10"/>
  <c r="I2722" i="10"/>
  <c r="H2722" i="10"/>
  <c r="G2722" i="10"/>
  <c r="F2722" i="10"/>
  <c r="D1160" i="36"/>
  <c r="J2721" i="10"/>
  <c r="I2721" i="10"/>
  <c r="H2721" i="10"/>
  <c r="G2721" i="10"/>
  <c r="F2721" i="10"/>
  <c r="C2721" i="10"/>
  <c r="J2720" i="10"/>
  <c r="I2720" i="10"/>
  <c r="H2720" i="10"/>
  <c r="G2720" i="10"/>
  <c r="F2720" i="10"/>
  <c r="D1158" i="36"/>
  <c r="J2719" i="10"/>
  <c r="I2719" i="10"/>
  <c r="H2719" i="10"/>
  <c r="G2719" i="10"/>
  <c r="F2719" i="10"/>
  <c r="C2719" i="10"/>
  <c r="J2718" i="10"/>
  <c r="I2718" i="10"/>
  <c r="H2718" i="10"/>
  <c r="G2718" i="10"/>
  <c r="F2718" i="10"/>
  <c r="D1156" i="36"/>
  <c r="J2717" i="10"/>
  <c r="I2717" i="10"/>
  <c r="H2717" i="10"/>
  <c r="G2717" i="10"/>
  <c r="F2717" i="10"/>
  <c r="C2717" i="10"/>
  <c r="J2716" i="10"/>
  <c r="I2716" i="10"/>
  <c r="H2716" i="10"/>
  <c r="G2716" i="10"/>
  <c r="F2716" i="10"/>
  <c r="D1154" i="36"/>
  <c r="J2715" i="10"/>
  <c r="I2715" i="10"/>
  <c r="H2715" i="10"/>
  <c r="G2715" i="10"/>
  <c r="F2715" i="10"/>
  <c r="C2715" i="10"/>
  <c r="J2714" i="10"/>
  <c r="I2714" i="10"/>
  <c r="H2714" i="10"/>
  <c r="G2714" i="10"/>
  <c r="F2714" i="10"/>
  <c r="D1152" i="36"/>
  <c r="J2713" i="10"/>
  <c r="I2713" i="10"/>
  <c r="H2713" i="10"/>
  <c r="G2713" i="10"/>
  <c r="F2713" i="10"/>
  <c r="C2713" i="10"/>
  <c r="J2712" i="10"/>
  <c r="I2712" i="10"/>
  <c r="H2712" i="10"/>
  <c r="G2712" i="10"/>
  <c r="F2712" i="10"/>
  <c r="D1150" i="36"/>
  <c r="J2711" i="10"/>
  <c r="I2711" i="10"/>
  <c r="H2711" i="10"/>
  <c r="G2711" i="10"/>
  <c r="F2711" i="10"/>
  <c r="C2711" i="10"/>
  <c r="J2710" i="10"/>
  <c r="I2710" i="10"/>
  <c r="H2710" i="10"/>
  <c r="G2710" i="10"/>
  <c r="F2710" i="10"/>
  <c r="D1148" i="36"/>
  <c r="J2709" i="10"/>
  <c r="I2709" i="10"/>
  <c r="H2709" i="10"/>
  <c r="G2709" i="10"/>
  <c r="F2709" i="10"/>
  <c r="C2709" i="10"/>
  <c r="J2708" i="10"/>
  <c r="I2708" i="10"/>
  <c r="H2708" i="10"/>
  <c r="G2708" i="10"/>
  <c r="F2708" i="10"/>
  <c r="D1146" i="36"/>
  <c r="J2707" i="10"/>
  <c r="I2707" i="10"/>
  <c r="H2707" i="10"/>
  <c r="G2707" i="10"/>
  <c r="F2707" i="10"/>
  <c r="C2707" i="10"/>
  <c r="J2706" i="10"/>
  <c r="I2706" i="10"/>
  <c r="H2706" i="10"/>
  <c r="G2706" i="10"/>
  <c r="F2706" i="10"/>
  <c r="D1144" i="36"/>
  <c r="J2705" i="10"/>
  <c r="I2705" i="10"/>
  <c r="H2705" i="10"/>
  <c r="G2705" i="10"/>
  <c r="F2705" i="10"/>
  <c r="C2705" i="10"/>
  <c r="J2704" i="10"/>
  <c r="I2704" i="10"/>
  <c r="H2704" i="10"/>
  <c r="G2704" i="10"/>
  <c r="F2704" i="10"/>
  <c r="D1142" i="36"/>
  <c r="J2703" i="10"/>
  <c r="I2703" i="10"/>
  <c r="H2703" i="10"/>
  <c r="G2703" i="10"/>
  <c r="F2703" i="10"/>
  <c r="C2703" i="10"/>
  <c r="J2702" i="10"/>
  <c r="I2702" i="10"/>
  <c r="H2702" i="10"/>
  <c r="G2702" i="10"/>
  <c r="F2702" i="10"/>
  <c r="D1140" i="36"/>
  <c r="J2701" i="10"/>
  <c r="I2701" i="10"/>
  <c r="H2701" i="10"/>
  <c r="G2701" i="10"/>
  <c r="F2701" i="10"/>
  <c r="C2701" i="10"/>
  <c r="J2700" i="10"/>
  <c r="I2700" i="10"/>
  <c r="H2700" i="10"/>
  <c r="G2700" i="10"/>
  <c r="F2700" i="10"/>
  <c r="D1138" i="36"/>
  <c r="J2699" i="10"/>
  <c r="I2699" i="10"/>
  <c r="H2699" i="10"/>
  <c r="G2699" i="10"/>
  <c r="F2699" i="10"/>
  <c r="C2699" i="10"/>
  <c r="J2698" i="10"/>
  <c r="I2698" i="10"/>
  <c r="H2698" i="10"/>
  <c r="G2698" i="10"/>
  <c r="F2698" i="10"/>
  <c r="D1136" i="36"/>
  <c r="J2697" i="10"/>
  <c r="I2697" i="10"/>
  <c r="H2697" i="10"/>
  <c r="G2697" i="10"/>
  <c r="F2697" i="10"/>
  <c r="C2697" i="10"/>
  <c r="J2696" i="10"/>
  <c r="I2696" i="10"/>
  <c r="H2696" i="10"/>
  <c r="G2696" i="10"/>
  <c r="F2696" i="10"/>
  <c r="D1134" i="36"/>
  <c r="J2695" i="10"/>
  <c r="I2695" i="10"/>
  <c r="H2695" i="10"/>
  <c r="G2695" i="10"/>
  <c r="F2695" i="10"/>
  <c r="C2695" i="10"/>
  <c r="J2694" i="10"/>
  <c r="I2694" i="10"/>
  <c r="H2694" i="10"/>
  <c r="G2694" i="10"/>
  <c r="F2694" i="10"/>
  <c r="D1132" i="36"/>
  <c r="J2693" i="10"/>
  <c r="I2693" i="10"/>
  <c r="H2693" i="10"/>
  <c r="G2693" i="10"/>
  <c r="F2693" i="10"/>
  <c r="C2693" i="10"/>
  <c r="J2692" i="10"/>
  <c r="I2692" i="10"/>
  <c r="H2692" i="10"/>
  <c r="G2692" i="10"/>
  <c r="F2692" i="10"/>
  <c r="D1130" i="36"/>
  <c r="J2691" i="10"/>
  <c r="I2691" i="10"/>
  <c r="H2691" i="10"/>
  <c r="G2691" i="10"/>
  <c r="F2691" i="10"/>
  <c r="D1129" i="36"/>
  <c r="J2690" i="10"/>
  <c r="I2690" i="10"/>
  <c r="H2690" i="10"/>
  <c r="G2690" i="10"/>
  <c r="F2690" i="10"/>
  <c r="D1128" i="36"/>
  <c r="J2689" i="10"/>
  <c r="I2689" i="10"/>
  <c r="H2689" i="10"/>
  <c r="G2689" i="10"/>
  <c r="F2689" i="10"/>
  <c r="D1127" i="36"/>
  <c r="J2688" i="10"/>
  <c r="I2688" i="10"/>
  <c r="H2688" i="10"/>
  <c r="G2688" i="10"/>
  <c r="F2688" i="10"/>
  <c r="D1126" i="36"/>
  <c r="J2687" i="10"/>
  <c r="I2687" i="10"/>
  <c r="H2687" i="10"/>
  <c r="G2687" i="10"/>
  <c r="F2687" i="10"/>
  <c r="D1125" i="36"/>
  <c r="J2686" i="10"/>
  <c r="I2686" i="10"/>
  <c r="H2686" i="10"/>
  <c r="G2686" i="10"/>
  <c r="F2686" i="10"/>
  <c r="D1124" i="36"/>
  <c r="J2685" i="10"/>
  <c r="I2685" i="10"/>
  <c r="H2685" i="10"/>
  <c r="G2685" i="10"/>
  <c r="F2685" i="10"/>
  <c r="D1123" i="36"/>
  <c r="J2684" i="10"/>
  <c r="I2684" i="10"/>
  <c r="H2684" i="10"/>
  <c r="G2684" i="10"/>
  <c r="F2684" i="10"/>
  <c r="D1122" i="36"/>
  <c r="J2683" i="10"/>
  <c r="I2683" i="10"/>
  <c r="H2683" i="10"/>
  <c r="G2683" i="10"/>
  <c r="F2683" i="10"/>
  <c r="D1121" i="36"/>
  <c r="J2682" i="10"/>
  <c r="I2682" i="10"/>
  <c r="H2682" i="10"/>
  <c r="G2682" i="10"/>
  <c r="F2682" i="10"/>
  <c r="D1120" i="36"/>
  <c r="J2681" i="10"/>
  <c r="I2681" i="10"/>
  <c r="H2681" i="10"/>
  <c r="G2681" i="10"/>
  <c r="F2681" i="10"/>
  <c r="D1119" i="36"/>
  <c r="J2680" i="10"/>
  <c r="I2680" i="10"/>
  <c r="H2680" i="10"/>
  <c r="G2680" i="10"/>
  <c r="F2680" i="10"/>
  <c r="D1118" i="36"/>
  <c r="J2679" i="10"/>
  <c r="I2679" i="10"/>
  <c r="H2679" i="10"/>
  <c r="G2679" i="10"/>
  <c r="F2679" i="10"/>
  <c r="D1117" i="36"/>
  <c r="J2678" i="10"/>
  <c r="I2678" i="10"/>
  <c r="H2678" i="10"/>
  <c r="G2678" i="10"/>
  <c r="F2678" i="10"/>
  <c r="D1116" i="36"/>
  <c r="J2677" i="10"/>
  <c r="I2677" i="10"/>
  <c r="H2677" i="10"/>
  <c r="G2677" i="10"/>
  <c r="F2677" i="10"/>
  <c r="D1115" i="36"/>
  <c r="J2676" i="10"/>
  <c r="I2676" i="10"/>
  <c r="H2676" i="10"/>
  <c r="G2676" i="10"/>
  <c r="F2676" i="10"/>
  <c r="D1114" i="36"/>
  <c r="J2675" i="10"/>
  <c r="I2675" i="10"/>
  <c r="H2675" i="10"/>
  <c r="G2675" i="10"/>
  <c r="F2675" i="10"/>
  <c r="D1113" i="36"/>
  <c r="J2674" i="10"/>
  <c r="I2674" i="10"/>
  <c r="H2674" i="10"/>
  <c r="G2674" i="10"/>
  <c r="F2674" i="10"/>
  <c r="D1112" i="36"/>
  <c r="J2673" i="10"/>
  <c r="I2673" i="10"/>
  <c r="H2673" i="10"/>
  <c r="G2673" i="10"/>
  <c r="F2673" i="10"/>
  <c r="D1111" i="36"/>
  <c r="J2672" i="10"/>
  <c r="I2672" i="10"/>
  <c r="H2672" i="10"/>
  <c r="G2672" i="10"/>
  <c r="F2672" i="10"/>
  <c r="D1110" i="36"/>
  <c r="J2671" i="10"/>
  <c r="I2671" i="10"/>
  <c r="H2671" i="10"/>
  <c r="G2671" i="10"/>
  <c r="F2671" i="10"/>
  <c r="C2671" i="10"/>
  <c r="J2670" i="10"/>
  <c r="I2670" i="10"/>
  <c r="H2670" i="10"/>
  <c r="G2670" i="10"/>
  <c r="F2670" i="10"/>
  <c r="J2669" i="10"/>
  <c r="I2669" i="10"/>
  <c r="H2669" i="10"/>
  <c r="G2669" i="10"/>
  <c r="F2669" i="10"/>
  <c r="C2669" i="10"/>
  <c r="G1566" i="10"/>
  <c r="F1566" i="10"/>
  <c r="C862" i="8"/>
  <c r="C1566" i="10" s="1"/>
  <c r="G1565" i="10"/>
  <c r="F1565" i="10"/>
  <c r="C861" i="8"/>
  <c r="C1565" i="10" s="1"/>
  <c r="G1564" i="10"/>
  <c r="F1564" i="10"/>
  <c r="C860" i="8"/>
  <c r="C1564" i="10" s="1"/>
  <c r="G1563" i="10"/>
  <c r="F1563" i="10"/>
  <c r="C859" i="8"/>
  <c r="C1563" i="10" s="1"/>
  <c r="G1562" i="10"/>
  <c r="F1562" i="10"/>
  <c r="C858" i="8"/>
  <c r="C1562" i="10" s="1"/>
  <c r="G1561" i="10"/>
  <c r="F1561" i="10"/>
  <c r="C857" i="8"/>
  <c r="C1561" i="10" s="1"/>
  <c r="G1560" i="10"/>
  <c r="F1560" i="10"/>
  <c r="C856" i="8"/>
  <c r="C1560" i="10" s="1"/>
  <c r="G1559" i="10"/>
  <c r="F1559" i="10"/>
  <c r="C855" i="8"/>
  <c r="C1559" i="10" s="1"/>
  <c r="G1558" i="10"/>
  <c r="F1558" i="10"/>
  <c r="C854" i="8"/>
  <c r="C1558" i="10" s="1"/>
  <c r="G1557" i="10"/>
  <c r="F1557" i="10"/>
  <c r="C853" i="8"/>
  <c r="C1557" i="10" s="1"/>
  <c r="G1556" i="10"/>
  <c r="F1556" i="10"/>
  <c r="C852" i="8"/>
  <c r="C1556" i="10" s="1"/>
  <c r="G1555" i="10"/>
  <c r="F1555" i="10"/>
  <c r="C851" i="8"/>
  <c r="C1555" i="10" s="1"/>
  <c r="G1554" i="10"/>
  <c r="F1554" i="10"/>
  <c r="C850" i="8"/>
  <c r="C1554" i="10" s="1"/>
  <c r="G1553" i="10"/>
  <c r="F1553" i="10"/>
  <c r="C849" i="8"/>
  <c r="C1553" i="10" s="1"/>
  <c r="G1552" i="10"/>
  <c r="F1552" i="10"/>
  <c r="C848" i="8"/>
  <c r="C1552" i="10" s="1"/>
  <c r="G1551" i="10"/>
  <c r="F1551" i="10"/>
  <c r="C847" i="8"/>
  <c r="C1551" i="10" s="1"/>
  <c r="G1550" i="10"/>
  <c r="F1550" i="10"/>
  <c r="C846" i="8"/>
  <c r="C1550" i="10" s="1"/>
  <c r="G1549" i="10"/>
  <c r="F1549" i="10"/>
  <c r="C845" i="8"/>
  <c r="C1549" i="10" s="1"/>
  <c r="G1548" i="10"/>
  <c r="F1548" i="10"/>
  <c r="C844" i="8"/>
  <c r="C1548" i="10" s="1"/>
  <c r="G1547" i="10"/>
  <c r="F1547" i="10"/>
  <c r="C843" i="8"/>
  <c r="C1547" i="10" s="1"/>
  <c r="G1546" i="10"/>
  <c r="F1546" i="10"/>
  <c r="C842" i="8"/>
  <c r="C1546" i="10" s="1"/>
  <c r="G1545" i="10"/>
  <c r="F1545" i="10"/>
  <c r="C841" i="8"/>
  <c r="C1545" i="10" s="1"/>
  <c r="G1544" i="10"/>
  <c r="F1544" i="10"/>
  <c r="C840" i="8"/>
  <c r="C1544" i="10" s="1"/>
  <c r="G1543" i="10"/>
  <c r="F1543" i="10"/>
  <c r="C839" i="8"/>
  <c r="C1543" i="10" s="1"/>
  <c r="G1542" i="10"/>
  <c r="F1542" i="10"/>
  <c r="C838" i="8"/>
  <c r="C1542" i="10" s="1"/>
  <c r="G1541" i="10"/>
  <c r="F1541" i="10"/>
  <c r="C837" i="8"/>
  <c r="C1541" i="10" s="1"/>
  <c r="G1540" i="10"/>
  <c r="F1540" i="10"/>
  <c r="C836" i="8"/>
  <c r="C1540" i="10" s="1"/>
  <c r="G1539" i="10"/>
  <c r="F1539" i="10"/>
  <c r="C835" i="8"/>
  <c r="C1539" i="10" s="1"/>
  <c r="G1538" i="10"/>
  <c r="F1538" i="10"/>
  <c r="C834" i="8"/>
  <c r="C1538" i="10" s="1"/>
  <c r="G1537" i="10"/>
  <c r="F1537" i="10"/>
  <c r="C833" i="8"/>
  <c r="C1537" i="10" s="1"/>
  <c r="G1536" i="10"/>
  <c r="F1536" i="10"/>
  <c r="C832" i="8"/>
  <c r="C1536" i="10" s="1"/>
  <c r="G1535" i="10"/>
  <c r="F1535" i="10"/>
  <c r="C831" i="8"/>
  <c r="C1535" i="10" s="1"/>
  <c r="G1534" i="10"/>
  <c r="F1534" i="10"/>
  <c r="C830" i="8"/>
  <c r="C1534" i="10" s="1"/>
  <c r="G1533" i="10"/>
  <c r="F1533" i="10"/>
  <c r="C829" i="8"/>
  <c r="C1533" i="10" s="1"/>
  <c r="G1532" i="10"/>
  <c r="F1532" i="10"/>
  <c r="C828" i="8"/>
  <c r="C1532" i="10" s="1"/>
  <c r="G1531" i="10"/>
  <c r="F1531" i="10"/>
  <c r="C827" i="8"/>
  <c r="C1531" i="10" s="1"/>
  <c r="G1530" i="10"/>
  <c r="F1530" i="10"/>
  <c r="C826" i="8"/>
  <c r="C1530" i="10" s="1"/>
  <c r="G1529" i="10"/>
  <c r="F1529" i="10"/>
  <c r="C825" i="8"/>
  <c r="C1529" i="10" s="1"/>
  <c r="G1528" i="10"/>
  <c r="F1528" i="10"/>
  <c r="C824" i="8"/>
  <c r="C1528" i="10" s="1"/>
  <c r="G1527" i="10"/>
  <c r="F1527" i="10"/>
  <c r="C823" i="8"/>
  <c r="C1527" i="10" s="1"/>
  <c r="G1526" i="10"/>
  <c r="F1526" i="10"/>
  <c r="C822" i="8"/>
  <c r="C1526" i="10" s="1"/>
  <c r="G1525" i="10"/>
  <c r="F1525" i="10"/>
  <c r="C821" i="8"/>
  <c r="C1525" i="10" s="1"/>
  <c r="G1524" i="10"/>
  <c r="F1524" i="10"/>
  <c r="C820" i="8"/>
  <c r="C1524" i="10" s="1"/>
  <c r="G1523" i="10"/>
  <c r="F1523" i="10"/>
  <c r="C819" i="8"/>
  <c r="C1523" i="10" s="1"/>
  <c r="G1522" i="10"/>
  <c r="F1522" i="10"/>
  <c r="C818" i="8"/>
  <c r="C1522" i="10" s="1"/>
  <c r="G1521" i="10"/>
  <c r="F1521" i="10"/>
  <c r="C817" i="8"/>
  <c r="C1521" i="10" s="1"/>
  <c r="G1520" i="10"/>
  <c r="F1520" i="10"/>
  <c r="C816" i="8"/>
  <c r="C1520" i="10" s="1"/>
  <c r="G1519" i="10"/>
  <c r="F1519" i="10"/>
  <c r="C815" i="8"/>
  <c r="C1519" i="10" s="1"/>
  <c r="G1518" i="10"/>
  <c r="F1518" i="10"/>
  <c r="C814" i="8"/>
  <c r="C1518" i="10" s="1"/>
  <c r="G1517" i="10"/>
  <c r="F1517" i="10"/>
  <c r="C813" i="8"/>
  <c r="C1517" i="10" s="1"/>
  <c r="G1516" i="10"/>
  <c r="F1516" i="10"/>
  <c r="C812" i="8"/>
  <c r="C1516" i="10" s="1"/>
  <c r="G1515" i="10"/>
  <c r="F1515" i="10"/>
  <c r="C811" i="8"/>
  <c r="C1515" i="10" s="1"/>
  <c r="G1514" i="10"/>
  <c r="F1514" i="10"/>
  <c r="C810" i="8"/>
  <c r="C1514" i="10" s="1"/>
  <c r="G1513" i="10"/>
  <c r="F1513" i="10"/>
  <c r="C809" i="8"/>
  <c r="C1513" i="10" s="1"/>
  <c r="G1512" i="10"/>
  <c r="F1512" i="10"/>
  <c r="C808" i="8"/>
  <c r="C1512" i="10" s="1"/>
  <c r="G1511" i="10"/>
  <c r="F1511" i="10"/>
  <c r="C807" i="8"/>
  <c r="C1511" i="10" s="1"/>
  <c r="G1510" i="10"/>
  <c r="F1510" i="10"/>
  <c r="C806" i="8"/>
  <c r="C1510" i="10" s="1"/>
  <c r="G1509" i="10"/>
  <c r="F1509" i="10"/>
  <c r="C805" i="8"/>
  <c r="C1509" i="10" s="1"/>
  <c r="G1508" i="10"/>
  <c r="F1508" i="10"/>
  <c r="C804" i="8"/>
  <c r="C1508" i="10" s="1"/>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753" i="8"/>
  <c r="J752" i="8"/>
  <c r="J751" i="8"/>
  <c r="J750" i="8"/>
  <c r="J749" i="8"/>
  <c r="J748" i="8"/>
  <c r="J747" i="8"/>
  <c r="J746" i="8"/>
  <c r="J745" i="8"/>
  <c r="J744" i="8"/>
  <c r="J743" i="8"/>
  <c r="J742" i="8"/>
  <c r="J741" i="8"/>
  <c r="J740" i="8"/>
  <c r="J739" i="8"/>
  <c r="J738" i="8"/>
  <c r="J737" i="8"/>
  <c r="J736" i="8"/>
  <c r="J735" i="8"/>
  <c r="J734" i="8"/>
  <c r="J733" i="8"/>
  <c r="J732" i="8"/>
  <c r="J731" i="8"/>
  <c r="J730" i="8"/>
  <c r="J729" i="8"/>
  <c r="J728" i="8"/>
  <c r="J727" i="8"/>
  <c r="J726" i="8"/>
  <c r="J725" i="8"/>
  <c r="J724" i="8"/>
  <c r="J723" i="8"/>
  <c r="J722" i="8"/>
  <c r="J721" i="8"/>
  <c r="J720" i="8"/>
  <c r="J719" i="8"/>
  <c r="J718" i="8"/>
  <c r="J717" i="8"/>
  <c r="J716" i="8"/>
  <c r="J715" i="8"/>
  <c r="J714" i="8"/>
  <c r="J713" i="8"/>
  <c r="J712" i="8"/>
  <c r="J711" i="8"/>
  <c r="J710" i="8"/>
  <c r="J709" i="8"/>
  <c r="J708" i="8"/>
  <c r="J707" i="8"/>
  <c r="J706" i="8"/>
  <c r="J705" i="8"/>
  <c r="J704" i="8"/>
  <c r="J703" i="8"/>
  <c r="J702" i="8"/>
  <c r="J701" i="8"/>
  <c r="J700" i="8"/>
  <c r="J699" i="8"/>
  <c r="J698" i="8"/>
  <c r="J697" i="8"/>
  <c r="J696" i="8"/>
  <c r="J695" i="8"/>
  <c r="J694" i="8"/>
  <c r="J693" i="8"/>
  <c r="J692" i="8"/>
  <c r="J691" i="8"/>
  <c r="J690" i="8"/>
  <c r="J689" i="8"/>
  <c r="J688" i="8"/>
  <c r="J687" i="8"/>
  <c r="J686" i="8"/>
  <c r="J685" i="8"/>
  <c r="J684" i="8"/>
  <c r="J683" i="8"/>
  <c r="J682" i="8"/>
  <c r="J681" i="8"/>
  <c r="J680" i="8"/>
  <c r="J679" i="8"/>
  <c r="J678" i="8"/>
  <c r="J677" i="8"/>
  <c r="J676" i="8"/>
  <c r="J675" i="8"/>
  <c r="J674" i="8"/>
  <c r="J673" i="8"/>
  <c r="J672" i="8"/>
  <c r="J671" i="8"/>
  <c r="J670" i="8"/>
  <c r="J669" i="8"/>
  <c r="J668" i="8"/>
  <c r="J667" i="8"/>
  <c r="J666" i="8"/>
  <c r="J665" i="8"/>
  <c r="J664" i="8"/>
  <c r="J663" i="8"/>
  <c r="J662" i="8"/>
  <c r="J661" i="8"/>
  <c r="J660" i="8"/>
  <c r="J659" i="8"/>
  <c r="J658" i="8"/>
  <c r="J657" i="8"/>
  <c r="J656" i="8"/>
  <c r="J655" i="8"/>
  <c r="J654" i="8"/>
  <c r="J653" i="8"/>
  <c r="J652" i="8"/>
  <c r="J651" i="8"/>
  <c r="J650" i="8"/>
  <c r="J649" i="8"/>
  <c r="J648" i="8"/>
  <c r="J647" i="8"/>
  <c r="J646" i="8"/>
  <c r="J645" i="8"/>
  <c r="J644" i="8"/>
  <c r="J643" i="8"/>
  <c r="J642" i="8"/>
  <c r="J641" i="8"/>
  <c r="J640" i="8"/>
  <c r="J639" i="8"/>
  <c r="J638" i="8"/>
  <c r="J637" i="8"/>
  <c r="J636" i="8"/>
  <c r="J635" i="8"/>
  <c r="J634" i="8"/>
  <c r="J633" i="8"/>
  <c r="J632" i="8"/>
  <c r="J631" i="8"/>
  <c r="J630" i="8"/>
  <c r="J629" i="8"/>
  <c r="J628" i="8"/>
  <c r="J627" i="8"/>
  <c r="J626" i="8"/>
  <c r="J625" i="8"/>
  <c r="J624" i="8"/>
  <c r="J623" i="8"/>
  <c r="J622" i="8"/>
  <c r="J621" i="8"/>
  <c r="J620" i="8"/>
  <c r="J619" i="8"/>
  <c r="J618" i="8"/>
  <c r="J617" i="8"/>
  <c r="J616" i="8"/>
  <c r="J615" i="8"/>
  <c r="J614" i="8"/>
  <c r="J613" i="8"/>
  <c r="J612" i="8"/>
  <c r="J611" i="8"/>
  <c r="J610" i="8"/>
  <c r="J609" i="8"/>
  <c r="J608" i="8"/>
  <c r="J607" i="8"/>
  <c r="J606" i="8"/>
  <c r="J605" i="8"/>
  <c r="J604" i="8"/>
  <c r="J603" i="8"/>
  <c r="J602" i="8"/>
  <c r="J601" i="8"/>
  <c r="J600" i="8"/>
  <c r="J599" i="8"/>
  <c r="J598" i="8"/>
  <c r="J597" i="8"/>
  <c r="J596" i="8"/>
  <c r="J595" i="8"/>
  <c r="J594" i="8"/>
  <c r="J593" i="8"/>
  <c r="J592" i="8"/>
  <c r="J591" i="8"/>
  <c r="J590" i="8"/>
  <c r="J589" i="8"/>
  <c r="J588" i="8"/>
  <c r="J587" i="8"/>
  <c r="J586" i="8"/>
  <c r="J585" i="8"/>
  <c r="J584" i="8"/>
  <c r="J583" i="8"/>
  <c r="J582" i="8"/>
  <c r="J581" i="8"/>
  <c r="J580" i="8"/>
  <c r="J579" i="8"/>
  <c r="J578" i="8"/>
  <c r="J577" i="8"/>
  <c r="J576" i="8"/>
  <c r="J575" i="8"/>
  <c r="J574" i="8"/>
  <c r="J573" i="8"/>
  <c r="J572" i="8"/>
  <c r="J571" i="8"/>
  <c r="J570" i="8"/>
  <c r="J569" i="8"/>
  <c r="J568" i="8"/>
  <c r="J567" i="8"/>
  <c r="J566" i="8"/>
  <c r="J565" i="8"/>
  <c r="J564" i="8"/>
  <c r="J563" i="8"/>
  <c r="J562" i="8"/>
  <c r="J561" i="8"/>
  <c r="J560" i="8"/>
  <c r="J559" i="8"/>
  <c r="J558" i="8"/>
  <c r="J557" i="8"/>
  <c r="J556" i="8"/>
  <c r="J555" i="8"/>
  <c r="J554" i="8"/>
  <c r="J553" i="8"/>
  <c r="J552" i="8"/>
  <c r="J551" i="8"/>
  <c r="J550" i="8"/>
  <c r="J549" i="8"/>
  <c r="J548" i="8"/>
  <c r="J547" i="8"/>
  <c r="J546" i="8"/>
  <c r="J545" i="8"/>
  <c r="J544" i="8"/>
  <c r="J543" i="8"/>
  <c r="J542" i="8"/>
  <c r="J541" i="8"/>
  <c r="J540" i="8"/>
  <c r="J539" i="8"/>
  <c r="J538" i="8"/>
  <c r="J537" i="8"/>
  <c r="J536" i="8"/>
  <c r="J535" i="8"/>
  <c r="J534" i="8"/>
  <c r="J533"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69" i="8"/>
  <c r="J468" i="8"/>
  <c r="J467" i="8"/>
  <c r="J466" i="8"/>
  <c r="J465" i="8"/>
  <c r="J464" i="8"/>
  <c r="J463" i="8"/>
  <c r="J462" i="8"/>
  <c r="J461" i="8"/>
  <c r="J460" i="8"/>
  <c r="J459" i="8"/>
  <c r="J458" i="8"/>
  <c r="J457" i="8"/>
  <c r="J456" i="8"/>
  <c r="J455" i="8"/>
  <c r="J454" i="8"/>
  <c r="J453" i="8"/>
  <c r="J452" i="8"/>
  <c r="J451" i="8"/>
  <c r="J450" i="8"/>
  <c r="J449" i="8"/>
  <c r="J448" i="8"/>
  <c r="J447" i="8"/>
  <c r="J446" i="8"/>
  <c r="J445" i="8"/>
  <c r="J444" i="8"/>
  <c r="J443" i="8"/>
  <c r="J442" i="8"/>
  <c r="J441" i="8"/>
  <c r="J440" i="8"/>
  <c r="J439" i="8"/>
  <c r="J438" i="8"/>
  <c r="J437" i="8"/>
  <c r="J436" i="8"/>
  <c r="J435" i="8"/>
  <c r="J434" i="8"/>
  <c r="J433" i="8"/>
  <c r="J432" i="8"/>
  <c r="J431" i="8"/>
  <c r="J430"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2" i="8"/>
  <c r="J391" i="8"/>
  <c r="J390" i="8"/>
  <c r="J389" i="8"/>
  <c r="J388" i="8"/>
  <c r="J387" i="8"/>
  <c r="J386" i="8"/>
  <c r="J385" i="8"/>
  <c r="J384" i="8"/>
  <c r="J383" i="8"/>
  <c r="J382" i="8"/>
  <c r="J381" i="8"/>
  <c r="J380" i="8"/>
  <c r="J379" i="8"/>
  <c r="J378" i="8"/>
  <c r="J377" i="8"/>
  <c r="J376" i="8"/>
  <c r="J375" i="8"/>
  <c r="J374" i="8"/>
  <c r="J373" i="8"/>
  <c r="J372" i="8"/>
  <c r="J371" i="8"/>
  <c r="J370" i="8"/>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20" i="8"/>
  <c r="J319" i="8"/>
  <c r="J318" i="8"/>
  <c r="J317" i="8"/>
  <c r="J316" i="8"/>
  <c r="J315" i="8"/>
  <c r="J314" i="8"/>
  <c r="J313" i="8"/>
  <c r="J312" i="8"/>
  <c r="J311" i="8"/>
  <c r="J310" i="8"/>
  <c r="J309" i="8"/>
  <c r="J308" i="8"/>
  <c r="J307" i="8"/>
  <c r="J306" i="8"/>
  <c r="J305" i="8"/>
  <c r="J304" i="8"/>
  <c r="J303" i="8"/>
  <c r="J302" i="8"/>
  <c r="J301" i="8"/>
  <c r="J300" i="8"/>
  <c r="J299" i="8"/>
  <c r="J298" i="8"/>
  <c r="J297" i="8"/>
  <c r="J296" i="8"/>
  <c r="J295" i="8"/>
  <c r="J294" i="8"/>
  <c r="J293" i="8"/>
  <c r="J292" i="8"/>
  <c r="J291" i="8"/>
  <c r="J290" i="8"/>
  <c r="J289" i="8"/>
  <c r="J288" i="8"/>
  <c r="J287" i="8"/>
  <c r="J286" i="8"/>
  <c r="J285" i="8"/>
  <c r="J284" i="8"/>
  <c r="J283" i="8"/>
  <c r="J282" i="8"/>
  <c r="J281" i="8"/>
  <c r="J280" i="8"/>
  <c r="J279" i="8"/>
  <c r="J278" i="8"/>
  <c r="J277" i="8"/>
  <c r="J276" i="8"/>
  <c r="J275" i="8"/>
  <c r="J274" i="8"/>
  <c r="J273" i="8"/>
  <c r="J272" i="8"/>
  <c r="J271" i="8"/>
  <c r="J270"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214" i="8"/>
  <c r="J213" i="8"/>
  <c r="J212" i="8"/>
  <c r="J211" i="8"/>
  <c r="J210" i="8"/>
  <c r="J209" i="8"/>
  <c r="J208" i="8"/>
  <c r="J207" i="8"/>
  <c r="J206" i="8"/>
  <c r="J205" i="8"/>
  <c r="J204" i="8"/>
  <c r="J203" i="8"/>
  <c r="J202" i="8"/>
  <c r="J201" i="8"/>
  <c r="J200" i="8"/>
  <c r="J199" i="8"/>
  <c r="J198" i="8"/>
  <c r="J197" i="8"/>
  <c r="J196" i="8"/>
  <c r="J195" i="8"/>
  <c r="J194" i="8"/>
  <c r="J193" i="8"/>
  <c r="J192" i="8"/>
  <c r="J191" i="8"/>
  <c r="J190" i="8"/>
  <c r="J189" i="8"/>
  <c r="J188" i="8"/>
  <c r="J187" i="8"/>
  <c r="J186" i="8"/>
  <c r="J185" i="8"/>
  <c r="J184" i="8"/>
  <c r="J183" i="8"/>
  <c r="J182" i="8"/>
  <c r="J181" i="8"/>
  <c r="J180" i="8"/>
  <c r="J179" i="8"/>
  <c r="J178" i="8"/>
  <c r="J177" i="8"/>
  <c r="J176" i="8"/>
  <c r="J175" i="8"/>
  <c r="J174" i="8"/>
  <c r="J173" i="8"/>
  <c r="J172" i="8"/>
  <c r="J171"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109" i="8"/>
  <c r="J108" i="8"/>
  <c r="J107"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J77" i="8"/>
  <c r="J76" i="8"/>
  <c r="J75" i="8"/>
  <c r="J74" i="8"/>
  <c r="J73" i="8"/>
  <c r="J72" i="8"/>
  <c r="J71" i="8"/>
  <c r="J70" i="8"/>
  <c r="J69" i="8"/>
  <c r="J68" i="8"/>
  <c r="J67" i="8"/>
  <c r="J66" i="8"/>
  <c r="J65" i="8"/>
  <c r="J64" i="8"/>
  <c r="J63" i="8"/>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J12" i="8"/>
  <c r="J11" i="8"/>
  <c r="J10" i="8"/>
  <c r="J9" i="8"/>
  <c r="J8" i="8"/>
  <c r="J7" i="8"/>
  <c r="J6" i="8"/>
  <c r="B1107" i="36" l="1"/>
  <c r="B2669" i="10" s="1"/>
  <c r="D1107" i="36"/>
  <c r="D1108" i="36"/>
  <c r="C2670" i="10"/>
  <c r="B1109" i="36"/>
  <c r="B2671" i="10" s="1"/>
  <c r="D1109" i="36"/>
  <c r="B1263" i="36"/>
  <c r="B2825" i="10" s="1"/>
  <c r="D1263" i="36"/>
  <c r="B1265" i="36"/>
  <c r="B2827" i="10" s="1"/>
  <c r="D1265" i="36"/>
  <c r="B1267" i="36"/>
  <c r="B2829" i="10" s="1"/>
  <c r="D1267" i="36"/>
  <c r="B1269" i="36"/>
  <c r="B2831" i="10" s="1"/>
  <c r="D1269" i="36"/>
  <c r="B1271" i="36"/>
  <c r="B2833" i="10" s="1"/>
  <c r="D1271" i="36"/>
  <c r="B1273" i="36"/>
  <c r="B2835" i="10" s="1"/>
  <c r="D1273" i="36"/>
  <c r="B1275" i="36"/>
  <c r="B2837" i="10" s="1"/>
  <c r="D1275" i="36"/>
  <c r="B1277" i="36"/>
  <c r="B2839" i="10" s="1"/>
  <c r="D1277" i="36"/>
  <c r="B1279" i="36"/>
  <c r="B2841" i="10" s="1"/>
  <c r="D1279" i="36"/>
  <c r="B1282" i="36"/>
  <c r="B2844" i="10" s="1"/>
  <c r="D1282" i="36"/>
  <c r="B1284" i="36"/>
  <c r="B2846" i="10" s="1"/>
  <c r="D1284" i="36"/>
  <c r="B1286" i="36"/>
  <c r="B2848" i="10" s="1"/>
  <c r="D1286" i="36"/>
  <c r="B1288" i="36"/>
  <c r="B2850" i="10" s="1"/>
  <c r="D1288" i="36"/>
  <c r="B1290" i="36"/>
  <c r="B2852" i="10" s="1"/>
  <c r="D1290" i="36"/>
  <c r="B1292" i="36"/>
  <c r="B2854" i="10" s="1"/>
  <c r="D1292" i="36"/>
  <c r="B1294" i="36"/>
  <c r="B2856" i="10" s="1"/>
  <c r="D1294" i="36"/>
  <c r="B1296" i="36"/>
  <c r="B2858" i="10" s="1"/>
  <c r="D1296" i="36"/>
  <c r="B1298" i="36"/>
  <c r="B2860" i="10" s="1"/>
  <c r="D1298" i="36"/>
  <c r="B1300" i="36"/>
  <c r="B2862" i="10" s="1"/>
  <c r="D1300" i="36"/>
  <c r="B1302" i="36"/>
  <c r="B2864" i="10" s="1"/>
  <c r="D1302" i="36"/>
  <c r="B1304" i="36"/>
  <c r="B2866" i="10" s="1"/>
  <c r="D1304" i="36"/>
  <c r="B1306" i="36"/>
  <c r="B2868" i="10" s="1"/>
  <c r="D1306" i="36"/>
  <c r="B1309" i="36"/>
  <c r="B2871" i="10" s="1"/>
  <c r="D1309" i="36"/>
  <c r="B1311" i="36"/>
  <c r="B2873" i="10" s="1"/>
  <c r="D1311" i="36"/>
  <c r="B1313" i="36"/>
  <c r="B2875" i="10" s="1"/>
  <c r="D1313" i="36"/>
  <c r="B1315" i="36"/>
  <c r="B2877" i="10" s="1"/>
  <c r="D1315" i="36"/>
  <c r="B1317" i="36"/>
  <c r="B2879" i="10" s="1"/>
  <c r="D1317" i="36"/>
  <c r="B1319" i="36"/>
  <c r="B2881" i="10" s="1"/>
  <c r="D1319" i="36"/>
  <c r="B1321" i="36"/>
  <c r="B2883" i="10" s="1"/>
  <c r="D1321" i="36"/>
  <c r="B1323" i="36"/>
  <c r="B2885" i="10" s="1"/>
  <c r="D1323" i="36"/>
  <c r="B1325" i="36"/>
  <c r="B2887" i="10" s="1"/>
  <c r="D1325" i="36"/>
  <c r="B1327" i="36"/>
  <c r="B2889" i="10" s="1"/>
  <c r="D1327" i="36"/>
  <c r="B1329" i="36"/>
  <c r="B2891" i="10" s="1"/>
  <c r="D1329" i="36"/>
  <c r="B1331" i="36"/>
  <c r="B2893" i="10" s="1"/>
  <c r="D1331" i="36"/>
  <c r="B1333" i="36"/>
  <c r="B2895" i="10" s="1"/>
  <c r="D1333" i="36"/>
  <c r="B1335" i="36"/>
  <c r="B2897" i="10" s="1"/>
  <c r="D1335" i="36"/>
  <c r="B1337" i="36"/>
  <c r="B2899" i="10" s="1"/>
  <c r="D1337" i="36"/>
  <c r="B1339" i="36"/>
  <c r="B2901" i="10" s="1"/>
  <c r="D1339" i="36"/>
  <c r="B1341" i="36"/>
  <c r="B2903" i="10" s="1"/>
  <c r="D1341" i="36"/>
  <c r="B1342" i="36"/>
  <c r="B2904" i="10" s="1"/>
  <c r="D1342" i="36"/>
  <c r="B1345" i="36"/>
  <c r="B2907" i="10" s="1"/>
  <c r="D1345" i="36"/>
  <c r="B1346" i="36"/>
  <c r="B2908" i="10" s="1"/>
  <c r="D1346" i="36"/>
  <c r="B1349" i="36"/>
  <c r="B2911" i="10" s="1"/>
  <c r="D1349" i="36"/>
  <c r="B1350" i="36"/>
  <c r="B2912" i="10" s="1"/>
  <c r="D1350" i="36"/>
  <c r="B1353" i="36"/>
  <c r="B2915" i="10" s="1"/>
  <c r="D1353" i="36"/>
  <c r="B1354" i="36"/>
  <c r="B2916" i="10" s="1"/>
  <c r="D1354" i="36"/>
  <c r="B1357" i="36"/>
  <c r="B2919" i="10" s="1"/>
  <c r="D1357" i="36"/>
  <c r="B1358" i="36"/>
  <c r="B2920" i="10" s="1"/>
  <c r="D1358" i="36"/>
  <c r="B1361" i="36"/>
  <c r="B2923" i="10" s="1"/>
  <c r="D1361" i="36"/>
  <c r="B1362" i="36"/>
  <c r="B2924" i="10" s="1"/>
  <c r="D1362" i="36"/>
  <c r="B1364" i="36"/>
  <c r="B2926" i="10" s="1"/>
  <c r="D1364" i="36"/>
  <c r="B1366" i="36"/>
  <c r="B2928" i="10" s="1"/>
  <c r="D1366" i="36"/>
  <c r="B1368" i="36"/>
  <c r="B2930" i="10" s="1"/>
  <c r="D1368" i="36"/>
  <c r="B1370" i="36"/>
  <c r="B2932" i="10" s="1"/>
  <c r="D1370" i="36"/>
  <c r="B1372" i="36"/>
  <c r="B2934" i="10" s="1"/>
  <c r="D1372" i="36"/>
  <c r="B1374" i="36"/>
  <c r="B2936" i="10" s="1"/>
  <c r="D1374" i="36"/>
  <c r="B1376" i="36"/>
  <c r="B2938" i="10" s="1"/>
  <c r="D1376" i="36"/>
  <c r="B1378" i="36"/>
  <c r="B2940" i="10" s="1"/>
  <c r="D1378" i="36"/>
  <c r="B1380" i="36"/>
  <c r="B2942" i="10" s="1"/>
  <c r="D1380" i="36"/>
  <c r="B1382" i="36"/>
  <c r="B2944" i="10" s="1"/>
  <c r="D1382" i="36"/>
  <c r="B1384" i="36"/>
  <c r="B2946" i="10" s="1"/>
  <c r="D1384" i="36"/>
  <c r="B1386" i="36"/>
  <c r="B2948" i="10" s="1"/>
  <c r="D1386" i="36"/>
  <c r="B1388" i="36"/>
  <c r="B2950" i="10" s="1"/>
  <c r="D1388" i="36"/>
  <c r="B1390" i="36"/>
  <c r="B2952" i="10" s="1"/>
  <c r="D1390" i="36"/>
  <c r="B1392" i="36"/>
  <c r="B2954" i="10" s="1"/>
  <c r="D1392" i="36"/>
  <c r="B1394" i="36"/>
  <c r="B2956" i="10" s="1"/>
  <c r="D1394" i="36"/>
  <c r="B1396" i="36"/>
  <c r="B2958" i="10" s="1"/>
  <c r="D1396" i="36"/>
  <c r="B1399" i="36"/>
  <c r="B2961" i="10" s="1"/>
  <c r="D1399" i="36"/>
  <c r="B1401" i="36"/>
  <c r="B2963" i="10" s="1"/>
  <c r="D1401" i="36"/>
  <c r="B1403" i="36"/>
  <c r="B2965" i="10" s="1"/>
  <c r="D1403" i="36"/>
  <c r="B1405" i="36"/>
  <c r="B2967" i="10" s="1"/>
  <c r="D1405" i="36"/>
  <c r="B1407" i="36"/>
  <c r="B2969" i="10" s="1"/>
  <c r="D1407" i="36"/>
  <c r="B1409" i="36"/>
  <c r="B2971" i="10" s="1"/>
  <c r="D1409" i="36"/>
  <c r="B1411" i="36"/>
  <c r="B2973" i="10" s="1"/>
  <c r="D1411" i="36"/>
  <c r="B1413" i="36"/>
  <c r="B2975" i="10" s="1"/>
  <c r="D1413" i="36"/>
  <c r="J804" i="8"/>
  <c r="E1508" i="10" s="1"/>
  <c r="D1508" i="10"/>
  <c r="D1509" i="10"/>
  <c r="J805" i="8"/>
  <c r="E1509" i="10" s="1"/>
  <c r="J806" i="8"/>
  <c r="E1510" i="10" s="1"/>
  <c r="D1510" i="10"/>
  <c r="D1511" i="10"/>
  <c r="J807" i="8"/>
  <c r="E1511" i="10" s="1"/>
  <c r="D1512" i="10"/>
  <c r="J808" i="8"/>
  <c r="E1512" i="10" s="1"/>
  <c r="D1513" i="10"/>
  <c r="J809" i="8"/>
  <c r="E1513" i="10" s="1"/>
  <c r="D1514" i="10"/>
  <c r="J810" i="8"/>
  <c r="E1514" i="10" s="1"/>
  <c r="D1515" i="10"/>
  <c r="J811" i="8"/>
  <c r="E1515" i="10" s="1"/>
  <c r="D1516" i="10"/>
  <c r="J812" i="8"/>
  <c r="E1516" i="10" s="1"/>
  <c r="D1517" i="10"/>
  <c r="J813" i="8"/>
  <c r="E1517" i="10" s="1"/>
  <c r="D1518" i="10"/>
  <c r="J814" i="8"/>
  <c r="E1518" i="10" s="1"/>
  <c r="D1519" i="10"/>
  <c r="J815" i="8"/>
  <c r="E1519" i="10" s="1"/>
  <c r="D1520" i="10"/>
  <c r="J816" i="8"/>
  <c r="E1520" i="10" s="1"/>
  <c r="D1521" i="10"/>
  <c r="J817" i="8"/>
  <c r="E1521" i="10" s="1"/>
  <c r="D1522" i="10"/>
  <c r="J818" i="8"/>
  <c r="E1522" i="10" s="1"/>
  <c r="D1523" i="10"/>
  <c r="J819" i="8"/>
  <c r="E1523" i="10" s="1"/>
  <c r="D1524" i="10"/>
  <c r="J820" i="8"/>
  <c r="E1524" i="10" s="1"/>
  <c r="D1525" i="10"/>
  <c r="J821" i="8"/>
  <c r="E1525" i="10" s="1"/>
  <c r="D1526" i="10"/>
  <c r="J822" i="8"/>
  <c r="E1526" i="10" s="1"/>
  <c r="D1527" i="10"/>
  <c r="J823" i="8"/>
  <c r="E1527" i="10" s="1"/>
  <c r="D1528" i="10"/>
  <c r="J824" i="8"/>
  <c r="E1528" i="10" s="1"/>
  <c r="D1529" i="10"/>
  <c r="J825" i="8"/>
  <c r="E1529" i="10" s="1"/>
  <c r="D1530" i="10"/>
  <c r="J826" i="8"/>
  <c r="E1530" i="10" s="1"/>
  <c r="D1531" i="10"/>
  <c r="J827" i="8"/>
  <c r="E1531" i="10" s="1"/>
  <c r="D1532" i="10"/>
  <c r="J828" i="8"/>
  <c r="E1532" i="10" s="1"/>
  <c r="D1533" i="10"/>
  <c r="J829" i="8"/>
  <c r="E1533" i="10" s="1"/>
  <c r="D1534" i="10"/>
  <c r="J830" i="8"/>
  <c r="E1534" i="10" s="1"/>
  <c r="D1535" i="10"/>
  <c r="J831" i="8"/>
  <c r="E1535" i="10" s="1"/>
  <c r="D1536" i="10"/>
  <c r="J832" i="8"/>
  <c r="E1536" i="10" s="1"/>
  <c r="D1537" i="10"/>
  <c r="J833" i="8"/>
  <c r="E1537" i="10" s="1"/>
  <c r="D1538" i="10"/>
  <c r="J834" i="8"/>
  <c r="E1538" i="10" s="1"/>
  <c r="D1539" i="10"/>
  <c r="J835" i="8"/>
  <c r="E1539" i="10" s="1"/>
  <c r="D1540" i="10"/>
  <c r="J836" i="8"/>
  <c r="E1540" i="10" s="1"/>
  <c r="D1541" i="10"/>
  <c r="J837" i="8"/>
  <c r="E1541" i="10" s="1"/>
  <c r="D1542" i="10"/>
  <c r="J838" i="8"/>
  <c r="E1542" i="10" s="1"/>
  <c r="D1543" i="10"/>
  <c r="J839" i="8"/>
  <c r="E1543" i="10" s="1"/>
  <c r="D1544" i="10"/>
  <c r="J840" i="8"/>
  <c r="E1544" i="10" s="1"/>
  <c r="D1545" i="10"/>
  <c r="J841" i="8"/>
  <c r="E1545" i="10" s="1"/>
  <c r="D1546" i="10"/>
  <c r="J842" i="8"/>
  <c r="E1546" i="10" s="1"/>
  <c r="D1547" i="10"/>
  <c r="J843" i="8"/>
  <c r="E1547" i="10" s="1"/>
  <c r="D1548" i="10"/>
  <c r="J844" i="8"/>
  <c r="E1548" i="10" s="1"/>
  <c r="D1549" i="10"/>
  <c r="J845" i="8"/>
  <c r="E1549" i="10" s="1"/>
  <c r="D1550" i="10"/>
  <c r="J846" i="8"/>
  <c r="E1550" i="10" s="1"/>
  <c r="D1551" i="10"/>
  <c r="J847" i="8"/>
  <c r="E1551" i="10" s="1"/>
  <c r="D1552" i="10"/>
  <c r="J848" i="8"/>
  <c r="E1552" i="10" s="1"/>
  <c r="D1553" i="10"/>
  <c r="J849" i="8"/>
  <c r="E1553" i="10" s="1"/>
  <c r="D1554" i="10"/>
  <c r="J850" i="8"/>
  <c r="E1554" i="10" s="1"/>
  <c r="D1555" i="10"/>
  <c r="J851" i="8"/>
  <c r="E1555" i="10" s="1"/>
  <c r="D1556" i="10"/>
  <c r="J852" i="8"/>
  <c r="E1556" i="10" s="1"/>
  <c r="D1557" i="10"/>
  <c r="J853" i="8"/>
  <c r="E1557" i="10" s="1"/>
  <c r="D1558" i="10"/>
  <c r="J854" i="8"/>
  <c r="E1558" i="10" s="1"/>
  <c r="D1559" i="10"/>
  <c r="J855" i="8"/>
  <c r="E1559" i="10" s="1"/>
  <c r="D1560" i="10"/>
  <c r="J856" i="8"/>
  <c r="E1560" i="10" s="1"/>
  <c r="D1561" i="10"/>
  <c r="J857" i="8"/>
  <c r="E1561" i="10" s="1"/>
  <c r="D1562" i="10"/>
  <c r="J858" i="8"/>
  <c r="E1562" i="10" s="1"/>
  <c r="D1563" i="10"/>
  <c r="J859" i="8"/>
  <c r="E1563" i="10" s="1"/>
  <c r="D1564" i="10"/>
  <c r="J860" i="8"/>
  <c r="E1564" i="10" s="1"/>
  <c r="D1565" i="10"/>
  <c r="J861" i="8"/>
  <c r="E1565" i="10" s="1"/>
  <c r="D1566" i="10"/>
  <c r="J862" i="8"/>
  <c r="E1566" i="10" s="1"/>
  <c r="I1107" i="36"/>
  <c r="E2669" i="10" s="1"/>
  <c r="D2669" i="10"/>
  <c r="I1108" i="36"/>
  <c r="E2670" i="10" s="1"/>
  <c r="D2670" i="10"/>
  <c r="I1109" i="36"/>
  <c r="E2671" i="10" s="1"/>
  <c r="D2671" i="10"/>
  <c r="I1110" i="36"/>
  <c r="E2672" i="10" s="1"/>
  <c r="I1111" i="36"/>
  <c r="E2673" i="10" s="1"/>
  <c r="I1112" i="36"/>
  <c r="E2674" i="10" s="1"/>
  <c r="I1113" i="36"/>
  <c r="E2675" i="10" s="1"/>
  <c r="I1114" i="36"/>
  <c r="E2676" i="10" s="1"/>
  <c r="I1115" i="36"/>
  <c r="E2677" i="10" s="1"/>
  <c r="I1116" i="36"/>
  <c r="E2678" i="10" s="1"/>
  <c r="I1117" i="36"/>
  <c r="E2679" i="10" s="1"/>
  <c r="I1118" i="36"/>
  <c r="E2680" i="10" s="1"/>
  <c r="I1119" i="36"/>
  <c r="E2681" i="10" s="1"/>
  <c r="I1120" i="36"/>
  <c r="E2682" i="10" s="1"/>
  <c r="I1121" i="36"/>
  <c r="E2683" i="10" s="1"/>
  <c r="I1122" i="36"/>
  <c r="E2684" i="10" s="1"/>
  <c r="I1123" i="36"/>
  <c r="E2685" i="10" s="1"/>
  <c r="I1124" i="36"/>
  <c r="E2686" i="10" s="1"/>
  <c r="I1125" i="36"/>
  <c r="E2687" i="10" s="1"/>
  <c r="I1126" i="36"/>
  <c r="E2688" i="10" s="1"/>
  <c r="I1127" i="36"/>
  <c r="E2689" i="10" s="1"/>
  <c r="I1128" i="36"/>
  <c r="E2690" i="10" s="1"/>
  <c r="I1129" i="36"/>
  <c r="E2691" i="10" s="1"/>
  <c r="I1130" i="36"/>
  <c r="E2692" i="10" s="1"/>
  <c r="I1131" i="36"/>
  <c r="E2693" i="10" s="1"/>
  <c r="I1132" i="36"/>
  <c r="E2694" i="10" s="1"/>
  <c r="I1133" i="36"/>
  <c r="E2695" i="10" s="1"/>
  <c r="I1134" i="36"/>
  <c r="E2696" i="10" s="1"/>
  <c r="I1135" i="36"/>
  <c r="E2697" i="10" s="1"/>
  <c r="I1136" i="36"/>
  <c r="E2698" i="10" s="1"/>
  <c r="I1137" i="36"/>
  <c r="E2699" i="10" s="1"/>
  <c r="I1138" i="36"/>
  <c r="E2700" i="10" s="1"/>
  <c r="I1139" i="36"/>
  <c r="E2701" i="10" s="1"/>
  <c r="I1140" i="36"/>
  <c r="E2702" i="10" s="1"/>
  <c r="I1141" i="36"/>
  <c r="E2703" i="10" s="1"/>
  <c r="I1142" i="36"/>
  <c r="E2704" i="10" s="1"/>
  <c r="I1143" i="36"/>
  <c r="E2705" i="10" s="1"/>
  <c r="I1144" i="36"/>
  <c r="E2706" i="10" s="1"/>
  <c r="I1145" i="36"/>
  <c r="E2707" i="10" s="1"/>
  <c r="I1146" i="36"/>
  <c r="E2708" i="10" s="1"/>
  <c r="I1147" i="36"/>
  <c r="E2709" i="10" s="1"/>
  <c r="I1148" i="36"/>
  <c r="E2710" i="10" s="1"/>
  <c r="I1149" i="36"/>
  <c r="E2711" i="10" s="1"/>
  <c r="I1150" i="36"/>
  <c r="E2712" i="10" s="1"/>
  <c r="I1151" i="36"/>
  <c r="E2713" i="10" s="1"/>
  <c r="I1152" i="36"/>
  <c r="E2714" i="10" s="1"/>
  <c r="I1153" i="36"/>
  <c r="E2715" i="10" s="1"/>
  <c r="I1154" i="36"/>
  <c r="E2716" i="10" s="1"/>
  <c r="I1155" i="36"/>
  <c r="E2717" i="10" s="1"/>
  <c r="I1156" i="36"/>
  <c r="E2718" i="10" s="1"/>
  <c r="I1157" i="36"/>
  <c r="E2719" i="10" s="1"/>
  <c r="I1158" i="36"/>
  <c r="E2720" i="10" s="1"/>
  <c r="I1159" i="36"/>
  <c r="E2721" i="10" s="1"/>
  <c r="I1160" i="36"/>
  <c r="E2722" i="10" s="1"/>
  <c r="I1161" i="36"/>
  <c r="E2723" i="10" s="1"/>
  <c r="I1162" i="36"/>
  <c r="E2724" i="10" s="1"/>
  <c r="I1163" i="36"/>
  <c r="E2725" i="10" s="1"/>
  <c r="I1164" i="36"/>
  <c r="E2726" i="10" s="1"/>
  <c r="I1165" i="36"/>
  <c r="E2727" i="10" s="1"/>
  <c r="I1166" i="36"/>
  <c r="E2728" i="10" s="1"/>
  <c r="I1167" i="36"/>
  <c r="E2729" i="10" s="1"/>
  <c r="I1168" i="36"/>
  <c r="E2730" i="10" s="1"/>
  <c r="I1169" i="36"/>
  <c r="E2731" i="10" s="1"/>
  <c r="I1170" i="36"/>
  <c r="E2732" i="10" s="1"/>
  <c r="I1171" i="36"/>
  <c r="E2733" i="10" s="1"/>
  <c r="I1172" i="36"/>
  <c r="E2734" i="10" s="1"/>
  <c r="I1173" i="36"/>
  <c r="E2735" i="10" s="1"/>
  <c r="I1174" i="36"/>
  <c r="E2736" i="10" s="1"/>
  <c r="I1175" i="36"/>
  <c r="E2737" i="10" s="1"/>
  <c r="I1176" i="36"/>
  <c r="E2738" i="10" s="1"/>
  <c r="I1177" i="36"/>
  <c r="E2739" i="10" s="1"/>
  <c r="I1178" i="36"/>
  <c r="E2740" i="10" s="1"/>
  <c r="I1179" i="36"/>
  <c r="E2741" i="10" s="1"/>
  <c r="I1180" i="36"/>
  <c r="E2742" i="10" s="1"/>
  <c r="I1181" i="36"/>
  <c r="E2743" i="10" s="1"/>
  <c r="I1182" i="36"/>
  <c r="E2744" i="10" s="1"/>
  <c r="I1183" i="36"/>
  <c r="E2745" i="10" s="1"/>
  <c r="I1184" i="36"/>
  <c r="E2746" i="10" s="1"/>
  <c r="I1185" i="36"/>
  <c r="E2747" i="10" s="1"/>
  <c r="I1186" i="36"/>
  <c r="E2748" i="10" s="1"/>
  <c r="I1187" i="36"/>
  <c r="E2749" i="10" s="1"/>
  <c r="I1188" i="36"/>
  <c r="E2750" i="10" s="1"/>
  <c r="I1189" i="36"/>
  <c r="E2751" i="10" s="1"/>
  <c r="I1190" i="36"/>
  <c r="E2752" i="10" s="1"/>
  <c r="E2753" i="10"/>
  <c r="D2753" i="10"/>
  <c r="E2754" i="10"/>
  <c r="D2754" i="10"/>
  <c r="E2755" i="10"/>
  <c r="D2755" i="10"/>
  <c r="E2756" i="10"/>
  <c r="D2756" i="10"/>
  <c r="E2757" i="10"/>
  <c r="D2757" i="10"/>
  <c r="E2758" i="10"/>
  <c r="D2758" i="10"/>
  <c r="E2759" i="10"/>
  <c r="D2759" i="10"/>
  <c r="E2760" i="10"/>
  <c r="D2760" i="10"/>
  <c r="E2761" i="10"/>
  <c r="D2761" i="10"/>
  <c r="E2762" i="10"/>
  <c r="D2762" i="10"/>
  <c r="E2763" i="10"/>
  <c r="D2763" i="10"/>
  <c r="E2764" i="10"/>
  <c r="D2764" i="10"/>
  <c r="E2765" i="10"/>
  <c r="D2765" i="10"/>
  <c r="E2766" i="10"/>
  <c r="D2766" i="10"/>
  <c r="E2767" i="10"/>
  <c r="D2767" i="10"/>
  <c r="E2768" i="10"/>
  <c r="D2768" i="10"/>
  <c r="E2769" i="10"/>
  <c r="D2769" i="10"/>
  <c r="E2770" i="10"/>
  <c r="D2770" i="10"/>
  <c r="E2771" i="10"/>
  <c r="D2771" i="10"/>
  <c r="E2772" i="10"/>
  <c r="D2772" i="10"/>
  <c r="E2773" i="10"/>
  <c r="D2773" i="10"/>
  <c r="E2774" i="10"/>
  <c r="D2774" i="10"/>
  <c r="E2775" i="10"/>
  <c r="D2775" i="10"/>
  <c r="E2776" i="10"/>
  <c r="D2776" i="10"/>
  <c r="E2777" i="10"/>
  <c r="D2777" i="10"/>
  <c r="E2778" i="10"/>
  <c r="D2778" i="10"/>
  <c r="E2779" i="10"/>
  <c r="D2779" i="10"/>
  <c r="E2780" i="10"/>
  <c r="D2780" i="10"/>
  <c r="E2781" i="10"/>
  <c r="D2781" i="10"/>
  <c r="E2782" i="10"/>
  <c r="D2782" i="10"/>
  <c r="E2783" i="10"/>
  <c r="D2783" i="10"/>
  <c r="E2784" i="10"/>
  <c r="D2784" i="10"/>
  <c r="E2785" i="10"/>
  <c r="D2785" i="10"/>
  <c r="E2786" i="10"/>
  <c r="D2786" i="10"/>
  <c r="E2787" i="10"/>
  <c r="D2787" i="10"/>
  <c r="E2788" i="10"/>
  <c r="D2788" i="10"/>
  <c r="E2789" i="10"/>
  <c r="D2789" i="10"/>
  <c r="E2790" i="10"/>
  <c r="D2790" i="10"/>
  <c r="E2791" i="10"/>
  <c r="D2791" i="10"/>
  <c r="E2792" i="10"/>
  <c r="D2792" i="10"/>
  <c r="E2793" i="10"/>
  <c r="D2793" i="10"/>
  <c r="E2794" i="10"/>
  <c r="D2794" i="10"/>
  <c r="E2795" i="10"/>
  <c r="D2795" i="10"/>
  <c r="E2796" i="10"/>
  <c r="D2796" i="10"/>
  <c r="E2797" i="10"/>
  <c r="D2797" i="10"/>
  <c r="E2798" i="10"/>
  <c r="D2798" i="10"/>
  <c r="E2799" i="10"/>
  <c r="D2799" i="10"/>
  <c r="E2800" i="10"/>
  <c r="D2800" i="10"/>
  <c r="E2801" i="10"/>
  <c r="D2801" i="10"/>
  <c r="E2802" i="10"/>
  <c r="D2802" i="10"/>
  <c r="E2803" i="10"/>
  <c r="D2803" i="10"/>
  <c r="E2804" i="10"/>
  <c r="D2804" i="10"/>
  <c r="E2805" i="10"/>
  <c r="D2805" i="10"/>
  <c r="E2806" i="10"/>
  <c r="D2806" i="10"/>
  <c r="E2807" i="10"/>
  <c r="D2807" i="10"/>
  <c r="E2808" i="10"/>
  <c r="D2808" i="10"/>
  <c r="E2809" i="10"/>
  <c r="D2809" i="10"/>
  <c r="E2810" i="10"/>
  <c r="D2810" i="10"/>
  <c r="E2811" i="10"/>
  <c r="D2811" i="10"/>
  <c r="E2812" i="10"/>
  <c r="D2812" i="10"/>
  <c r="E2813" i="10"/>
  <c r="D2813" i="10"/>
  <c r="E2814" i="10"/>
  <c r="D2814" i="10"/>
  <c r="E2815" i="10"/>
  <c r="D2815" i="10"/>
  <c r="E2816" i="10"/>
  <c r="D2816" i="10"/>
  <c r="E2817" i="10"/>
  <c r="D2817" i="10"/>
  <c r="E2818" i="10"/>
  <c r="D2818" i="10"/>
  <c r="E2819" i="10"/>
  <c r="D2819" i="10"/>
  <c r="E2820" i="10"/>
  <c r="D2820" i="10"/>
  <c r="E2821" i="10"/>
  <c r="D2821" i="10"/>
  <c r="E2822" i="10"/>
  <c r="D2822" i="10"/>
  <c r="E2823" i="10"/>
  <c r="D2823" i="10"/>
  <c r="E2824" i="10"/>
  <c r="D2824" i="10"/>
  <c r="E2825" i="10"/>
  <c r="D2825" i="10"/>
  <c r="E2826" i="10"/>
  <c r="D2826" i="10"/>
  <c r="E2827" i="10"/>
  <c r="D2827" i="10"/>
  <c r="E2828" i="10"/>
  <c r="D2828" i="10"/>
  <c r="E2829" i="10"/>
  <c r="D2829" i="10"/>
  <c r="E2830" i="10"/>
  <c r="D2830" i="10"/>
  <c r="E2831" i="10"/>
  <c r="D2831" i="10"/>
  <c r="E2832" i="10"/>
  <c r="D2832" i="10"/>
  <c r="E2833" i="10"/>
  <c r="D2833" i="10"/>
  <c r="E2834" i="10"/>
  <c r="D2834" i="10"/>
  <c r="E2835" i="10"/>
  <c r="D2835" i="10"/>
  <c r="E2836" i="10"/>
  <c r="D2836" i="10"/>
  <c r="E2837" i="10"/>
  <c r="D2837" i="10"/>
  <c r="E2838" i="10"/>
  <c r="D2838" i="10"/>
  <c r="E2839" i="10"/>
  <c r="D2839" i="10"/>
  <c r="E2840" i="10"/>
  <c r="D2840" i="10"/>
  <c r="E2841" i="10"/>
  <c r="D2841" i="10"/>
  <c r="E2842" i="10"/>
  <c r="D2842" i="10"/>
  <c r="E2843" i="10"/>
  <c r="D2843" i="10"/>
  <c r="E2844" i="10"/>
  <c r="D2844" i="10"/>
  <c r="E2845" i="10"/>
  <c r="D2845" i="10"/>
  <c r="E2846" i="10"/>
  <c r="D2846" i="10"/>
  <c r="E2847" i="10"/>
  <c r="D2847" i="10"/>
  <c r="E2848" i="10"/>
  <c r="D2848" i="10"/>
  <c r="E2849" i="10"/>
  <c r="D2849" i="10"/>
  <c r="E2850" i="10"/>
  <c r="D2850" i="10"/>
  <c r="E2851" i="10"/>
  <c r="D2851" i="10"/>
  <c r="E2852" i="10"/>
  <c r="D2852" i="10"/>
  <c r="E2853" i="10"/>
  <c r="D2853" i="10"/>
  <c r="E2854" i="10"/>
  <c r="D2854" i="10"/>
  <c r="E2855" i="10"/>
  <c r="D2855" i="10"/>
  <c r="E2856" i="10"/>
  <c r="D2856" i="10"/>
  <c r="E2857" i="10"/>
  <c r="D2857" i="10"/>
  <c r="E2858" i="10"/>
  <c r="D2858" i="10"/>
  <c r="E2859" i="10"/>
  <c r="D2859" i="10"/>
  <c r="E2860" i="10"/>
  <c r="D2860" i="10"/>
  <c r="E2861" i="10"/>
  <c r="D2861" i="10"/>
  <c r="E2862" i="10"/>
  <c r="D2862" i="10"/>
  <c r="E2863" i="10"/>
  <c r="D2863" i="10"/>
  <c r="E2864" i="10"/>
  <c r="D2864" i="10"/>
  <c r="E2865" i="10"/>
  <c r="D2865" i="10"/>
  <c r="E2866" i="10"/>
  <c r="D2866" i="10"/>
  <c r="E2867" i="10"/>
  <c r="D2867" i="10"/>
  <c r="E2868" i="10"/>
  <c r="D2868" i="10"/>
  <c r="E2869" i="10"/>
  <c r="D2869" i="10"/>
  <c r="E2870" i="10"/>
  <c r="D2870" i="10"/>
  <c r="E2871" i="10"/>
  <c r="D2871" i="10"/>
  <c r="E2872" i="10"/>
  <c r="D2872" i="10"/>
  <c r="E2873" i="10"/>
  <c r="D2873" i="10"/>
  <c r="E2874" i="10"/>
  <c r="D2874" i="10"/>
  <c r="E2875" i="10"/>
  <c r="D2875" i="10"/>
  <c r="E2876" i="10"/>
  <c r="D2876" i="10"/>
  <c r="E2877" i="10"/>
  <c r="D2877" i="10"/>
  <c r="E2878" i="10"/>
  <c r="D2878" i="10"/>
  <c r="E2879" i="10"/>
  <c r="D2879" i="10"/>
  <c r="E2880" i="10"/>
  <c r="D2880" i="10"/>
  <c r="E2881" i="10"/>
  <c r="D2881" i="10"/>
  <c r="E2882" i="10"/>
  <c r="D2882" i="10"/>
  <c r="E2883" i="10"/>
  <c r="D2883" i="10"/>
  <c r="E2884" i="10"/>
  <c r="D2884" i="10"/>
  <c r="E2885" i="10"/>
  <c r="D2885" i="10"/>
  <c r="E2886" i="10"/>
  <c r="D2886" i="10"/>
  <c r="E2887" i="10"/>
  <c r="D2887" i="10"/>
  <c r="E2888" i="10"/>
  <c r="D2888" i="10"/>
  <c r="E2889" i="10"/>
  <c r="D2889" i="10"/>
  <c r="E2890" i="10"/>
  <c r="D2890" i="10"/>
  <c r="E2891" i="10"/>
  <c r="D2891" i="10"/>
  <c r="E2892" i="10"/>
  <c r="D2892" i="10"/>
  <c r="E2893" i="10"/>
  <c r="D2893" i="10"/>
  <c r="E2894" i="10"/>
  <c r="D2894" i="10"/>
  <c r="E2895" i="10"/>
  <c r="D2895" i="10"/>
  <c r="E2896" i="10"/>
  <c r="D2896" i="10"/>
  <c r="E2897" i="10"/>
  <c r="D2897" i="10"/>
  <c r="E2898" i="10"/>
  <c r="D2898" i="10"/>
  <c r="E2899" i="10"/>
  <c r="D2899" i="10"/>
  <c r="E2900" i="10"/>
  <c r="D2900" i="10"/>
  <c r="E2901" i="10"/>
  <c r="D2901" i="10"/>
  <c r="E2902" i="10"/>
  <c r="D2902" i="10"/>
  <c r="E2903" i="10"/>
  <c r="D2903" i="10"/>
  <c r="E2904" i="10"/>
  <c r="D2904" i="10"/>
  <c r="E2905" i="10"/>
  <c r="D2905" i="10"/>
  <c r="E2906" i="10"/>
  <c r="D2906" i="10"/>
  <c r="E2907" i="10"/>
  <c r="D2907" i="10"/>
  <c r="E2908" i="10"/>
  <c r="D2908" i="10"/>
  <c r="E2909" i="10"/>
  <c r="D2909" i="10"/>
  <c r="E2910" i="10"/>
  <c r="D2910" i="10"/>
  <c r="E2911" i="10"/>
  <c r="D2911" i="10"/>
  <c r="E2912" i="10"/>
  <c r="D2912" i="10"/>
  <c r="E2913" i="10"/>
  <c r="D2913" i="10"/>
  <c r="E2914" i="10"/>
  <c r="D2914" i="10"/>
  <c r="E2915" i="10"/>
  <c r="D2915" i="10"/>
  <c r="E2916" i="10"/>
  <c r="D2916" i="10"/>
  <c r="E2917" i="10"/>
  <c r="D2917" i="10"/>
  <c r="E2918" i="10"/>
  <c r="D2918" i="10"/>
  <c r="E2919" i="10"/>
  <c r="D2919" i="10"/>
  <c r="E2920" i="10"/>
  <c r="D2920" i="10"/>
  <c r="E2921" i="10"/>
  <c r="D2921" i="10"/>
  <c r="E2922" i="10"/>
  <c r="D2922" i="10"/>
  <c r="E2923" i="10"/>
  <c r="D2923" i="10"/>
  <c r="E2924" i="10"/>
  <c r="D2924" i="10"/>
  <c r="E2925" i="10"/>
  <c r="D2925" i="10"/>
  <c r="E2926" i="10"/>
  <c r="D2926" i="10"/>
  <c r="E2927" i="10"/>
  <c r="D2927" i="10"/>
  <c r="E2928" i="10"/>
  <c r="D2928" i="10"/>
  <c r="E2929" i="10"/>
  <c r="D2929" i="10"/>
  <c r="E2930" i="10"/>
  <c r="D2930" i="10"/>
  <c r="E2931" i="10"/>
  <c r="D2931" i="10"/>
  <c r="E2932" i="10"/>
  <c r="D2932" i="10"/>
  <c r="E2933" i="10"/>
  <c r="D2933" i="10"/>
  <c r="E2934" i="10"/>
  <c r="D2934" i="10"/>
  <c r="E2935" i="10"/>
  <c r="D2935" i="10"/>
  <c r="E2936" i="10"/>
  <c r="D2936" i="10"/>
  <c r="E2937" i="10"/>
  <c r="D2937" i="10"/>
  <c r="E2938" i="10"/>
  <c r="D2938" i="10"/>
  <c r="E2939" i="10"/>
  <c r="D2939" i="10"/>
  <c r="E2940" i="10"/>
  <c r="D2940" i="10"/>
  <c r="E2941" i="10"/>
  <c r="D2941" i="10"/>
  <c r="E2942" i="10"/>
  <c r="D2942" i="10"/>
  <c r="E2943" i="10"/>
  <c r="D2943" i="10"/>
  <c r="E2944" i="10"/>
  <c r="D2944" i="10"/>
  <c r="E2945" i="10"/>
  <c r="D2945" i="10"/>
  <c r="E2946" i="10"/>
  <c r="D2946" i="10"/>
  <c r="E2947" i="10"/>
  <c r="D2947" i="10"/>
  <c r="E2948" i="10"/>
  <c r="D2948" i="10"/>
  <c r="E2949" i="10"/>
  <c r="D2949" i="10"/>
  <c r="E2950" i="10"/>
  <c r="D2950" i="10"/>
  <c r="E2951" i="10"/>
  <c r="D2951" i="10"/>
  <c r="E2952" i="10"/>
  <c r="D2952" i="10"/>
  <c r="E2953" i="10"/>
  <c r="D2953" i="10"/>
  <c r="E2954" i="10"/>
  <c r="D2954" i="10"/>
  <c r="E2955" i="10"/>
  <c r="D2955" i="10"/>
  <c r="E2956" i="10"/>
  <c r="D2956" i="10"/>
  <c r="E2957" i="10"/>
  <c r="D2957" i="10"/>
  <c r="E2958" i="10"/>
  <c r="D2958" i="10"/>
  <c r="E2959" i="10"/>
  <c r="D2959" i="10"/>
  <c r="E2960" i="10"/>
  <c r="D2960" i="10"/>
  <c r="E2961" i="10"/>
  <c r="D2961" i="10"/>
  <c r="E2962" i="10"/>
  <c r="D2962" i="10"/>
  <c r="E2963" i="10"/>
  <c r="D2963" i="10"/>
  <c r="E2964" i="10"/>
  <c r="D2964" i="10"/>
  <c r="E2965" i="10"/>
  <c r="D2965" i="10"/>
  <c r="E2966" i="10"/>
  <c r="D2966" i="10"/>
  <c r="E2967" i="10"/>
  <c r="D2967" i="10"/>
  <c r="E2968" i="10"/>
  <c r="D2968" i="10"/>
  <c r="E2969" i="10"/>
  <c r="D2969" i="10"/>
  <c r="E2970" i="10"/>
  <c r="D2970" i="10"/>
  <c r="E2971" i="10"/>
  <c r="D2971" i="10"/>
  <c r="E2972" i="10"/>
  <c r="D2972" i="10"/>
  <c r="E2973" i="10"/>
  <c r="D2973" i="10"/>
  <c r="E2974" i="10"/>
  <c r="D2974" i="10"/>
  <c r="E2975" i="10"/>
  <c r="D2975" i="10"/>
  <c r="E2976" i="10"/>
  <c r="D2976" i="10"/>
  <c r="E2977" i="10"/>
  <c r="D2977" i="10"/>
  <c r="E2978" i="10"/>
  <c r="D2978" i="10"/>
  <c r="E2979" i="10"/>
  <c r="D2979" i="10"/>
  <c r="E2980" i="10"/>
  <c r="D2980" i="10"/>
  <c r="E2981" i="10"/>
  <c r="D2981" i="10"/>
  <c r="E2982" i="10"/>
  <c r="D2982" i="10"/>
  <c r="E2983" i="10"/>
  <c r="D2983" i="10"/>
  <c r="E2984" i="10"/>
  <c r="D2984" i="10"/>
  <c r="E2985" i="10"/>
  <c r="D2985" i="10"/>
  <c r="E2986" i="10"/>
  <c r="D2986" i="10"/>
  <c r="E2987" i="10"/>
  <c r="D2987" i="10"/>
  <c r="E2988" i="10"/>
  <c r="D2988" i="10"/>
  <c r="E2989" i="10"/>
  <c r="D2989" i="10"/>
  <c r="E2990" i="10"/>
  <c r="D2990" i="10"/>
  <c r="E2991" i="10"/>
  <c r="D2991" i="10"/>
  <c r="E2992" i="10"/>
  <c r="D2992" i="10"/>
  <c r="E2993" i="10"/>
  <c r="D2993" i="10"/>
  <c r="E2994" i="10"/>
  <c r="D2994" i="10"/>
  <c r="E2995" i="10"/>
  <c r="D2995" i="10"/>
  <c r="E2996" i="10"/>
  <c r="D2996" i="10"/>
  <c r="E2997" i="10"/>
  <c r="D2997" i="10"/>
  <c r="E2998" i="10"/>
  <c r="D2998" i="10"/>
  <c r="E2999" i="10"/>
  <c r="D2999" i="10"/>
  <c r="E3000" i="10"/>
  <c r="D3000" i="10"/>
  <c r="E3001" i="10"/>
  <c r="D3001" i="10"/>
  <c r="E3002" i="10"/>
  <c r="D3002" i="10"/>
  <c r="E3003" i="10"/>
  <c r="D3003" i="10"/>
  <c r="E3004" i="10"/>
  <c r="D3004" i="10"/>
  <c r="E3005" i="10"/>
  <c r="D3005" i="10"/>
  <c r="E3006" i="10"/>
  <c r="D3006" i="10"/>
  <c r="E3007" i="10"/>
  <c r="D3007" i="10"/>
  <c r="E3008" i="10"/>
  <c r="D3008" i="10"/>
  <c r="E3009" i="10"/>
  <c r="D3009" i="10"/>
  <c r="E3010" i="10"/>
  <c r="D3010" i="10"/>
  <c r="E3011" i="10"/>
  <c r="D3011" i="10"/>
  <c r="E3012" i="10"/>
  <c r="D3012" i="10"/>
  <c r="D2672" i="10"/>
  <c r="D2673" i="10"/>
  <c r="D2674" i="10"/>
  <c r="D2675" i="10"/>
  <c r="D2676" i="10"/>
  <c r="D2677" i="10"/>
  <c r="D2678" i="10"/>
  <c r="D2679" i="10"/>
  <c r="D2680" i="10"/>
  <c r="D2681" i="10"/>
  <c r="D2682" i="10"/>
  <c r="D2683" i="10"/>
  <c r="D2684" i="10"/>
  <c r="D2685" i="10"/>
  <c r="D2686" i="10"/>
  <c r="D2687" i="10"/>
  <c r="D2688" i="10"/>
  <c r="D2689" i="10"/>
  <c r="D2690" i="10"/>
  <c r="D2691" i="10"/>
  <c r="D2692" i="10"/>
  <c r="D2693" i="10"/>
  <c r="D2694" i="10"/>
  <c r="D2695" i="10"/>
  <c r="D2696" i="10"/>
  <c r="D2697" i="10"/>
  <c r="D2698" i="10"/>
  <c r="D2699" i="10"/>
  <c r="D2700" i="10"/>
  <c r="D2701" i="10"/>
  <c r="D2702" i="10"/>
  <c r="D2703" i="10"/>
  <c r="D2704" i="10"/>
  <c r="D2705" i="10"/>
  <c r="D2706" i="10"/>
  <c r="D2707" i="10"/>
  <c r="D2708" i="10"/>
  <c r="D2709" i="10"/>
  <c r="D2710" i="10"/>
  <c r="D2711" i="10"/>
  <c r="D2712" i="10"/>
  <c r="D2713" i="10"/>
  <c r="D2714" i="10"/>
  <c r="D2715" i="10"/>
  <c r="D2716" i="10"/>
  <c r="D2717" i="10"/>
  <c r="D2718" i="10"/>
  <c r="D2719" i="10"/>
  <c r="D2720" i="10"/>
  <c r="D2721" i="10"/>
  <c r="D2722" i="10"/>
  <c r="D2723" i="10"/>
  <c r="D2724" i="10"/>
  <c r="D2725" i="10"/>
  <c r="D2726" i="10"/>
  <c r="D2727" i="10"/>
  <c r="D2728" i="10"/>
  <c r="D2729" i="10"/>
  <c r="D2730" i="10"/>
  <c r="D2731" i="10"/>
  <c r="D2732" i="10"/>
  <c r="D2733" i="10"/>
  <c r="D2734" i="10"/>
  <c r="D2735" i="10"/>
  <c r="D2736" i="10"/>
  <c r="D2737" i="10"/>
  <c r="D2738" i="10"/>
  <c r="D2739" i="10"/>
  <c r="D2740" i="10"/>
  <c r="D2741" i="10"/>
  <c r="D2742" i="10"/>
  <c r="D2743" i="10"/>
  <c r="D2744" i="10"/>
  <c r="D2745" i="10"/>
  <c r="D2746" i="10"/>
  <c r="D2747" i="10"/>
  <c r="D2748" i="10"/>
  <c r="D2749" i="10"/>
  <c r="D2750" i="10"/>
  <c r="D2751" i="10"/>
  <c r="D2752" i="10"/>
  <c r="D1186" i="36"/>
  <c r="C2748" i="10"/>
  <c r="D1188" i="36"/>
  <c r="C2750" i="10"/>
  <c r="D1190" i="36"/>
  <c r="C2752" i="10"/>
  <c r="D1192" i="36"/>
  <c r="C2754" i="10"/>
  <c r="D1194" i="36"/>
  <c r="C2756" i="10"/>
  <c r="D1196" i="36"/>
  <c r="C2758" i="10"/>
  <c r="D1198" i="36"/>
  <c r="C2760" i="10"/>
  <c r="D1200" i="36"/>
  <c r="C2762" i="10"/>
  <c r="D1202" i="36"/>
  <c r="C2764" i="10"/>
  <c r="D1204" i="36"/>
  <c r="C2766" i="10"/>
  <c r="D1207" i="36"/>
  <c r="C2769" i="10"/>
  <c r="D1209" i="36"/>
  <c r="C2771" i="10"/>
  <c r="D1211" i="36"/>
  <c r="C2773" i="10"/>
  <c r="D1213" i="36"/>
  <c r="C2775" i="10"/>
  <c r="D1215" i="36"/>
  <c r="C2777" i="10"/>
  <c r="D1217" i="36"/>
  <c r="C2779" i="10"/>
  <c r="D1219" i="36"/>
  <c r="C2781" i="10"/>
  <c r="D1221" i="36"/>
  <c r="C2783" i="10"/>
  <c r="D1223" i="36"/>
  <c r="C2785" i="10"/>
  <c r="D1225" i="36"/>
  <c r="C2787" i="10"/>
  <c r="D1227" i="36"/>
  <c r="C2789" i="10"/>
  <c r="D1228" i="36"/>
  <c r="C2790" i="10"/>
  <c r="D1229" i="36"/>
  <c r="C2791" i="10"/>
  <c r="D1230" i="36"/>
  <c r="C2792" i="10"/>
  <c r="D1231" i="36"/>
  <c r="C2793" i="10"/>
  <c r="D1232" i="36"/>
  <c r="C2794" i="10"/>
  <c r="D1233" i="36"/>
  <c r="C2795" i="10"/>
  <c r="D1234" i="36"/>
  <c r="C2796" i="10"/>
  <c r="D1235" i="36"/>
  <c r="C2797" i="10"/>
  <c r="D1236" i="36"/>
  <c r="C2798" i="10"/>
  <c r="D1237" i="36"/>
  <c r="C2799" i="10"/>
  <c r="D1238" i="36"/>
  <c r="C2800" i="10"/>
  <c r="D1239" i="36"/>
  <c r="C2801" i="10"/>
  <c r="D1240" i="36"/>
  <c r="C2802" i="10"/>
  <c r="D1241" i="36"/>
  <c r="C2803" i="10"/>
  <c r="D1242" i="36"/>
  <c r="C2804" i="10"/>
  <c r="D1243" i="36"/>
  <c r="C2805" i="10"/>
  <c r="D1244" i="36"/>
  <c r="C2806" i="10"/>
  <c r="D1245" i="36"/>
  <c r="C2807" i="10"/>
  <c r="D1246" i="36"/>
  <c r="C2808" i="10"/>
  <c r="D1247" i="36"/>
  <c r="C2809" i="10"/>
  <c r="D1248" i="36"/>
  <c r="C2810" i="10"/>
  <c r="D1249" i="36"/>
  <c r="C2811" i="10"/>
  <c r="D1250" i="36"/>
  <c r="C2812" i="10"/>
  <c r="D1251" i="36"/>
  <c r="C2813" i="10"/>
  <c r="D1252" i="36"/>
  <c r="C2814" i="10"/>
  <c r="D1253" i="36"/>
  <c r="C2815" i="10"/>
  <c r="D1254" i="36"/>
  <c r="C2816" i="10"/>
  <c r="D1255" i="36"/>
  <c r="C2817" i="10"/>
  <c r="D1256" i="36"/>
  <c r="C2818" i="10"/>
  <c r="D1257" i="36"/>
  <c r="C2819" i="10"/>
  <c r="D1258" i="36"/>
  <c r="C2820" i="10"/>
  <c r="D1259" i="36"/>
  <c r="C2821" i="10"/>
  <c r="D1260" i="36"/>
  <c r="C2822" i="10"/>
  <c r="D1261" i="36"/>
  <c r="C2823" i="10"/>
  <c r="D1262" i="36"/>
  <c r="C2824" i="10"/>
  <c r="D1264" i="36"/>
  <c r="C2826" i="10"/>
  <c r="D1266" i="36"/>
  <c r="C2828" i="10"/>
  <c r="D1268" i="36"/>
  <c r="C2830" i="10"/>
  <c r="D1270" i="36"/>
  <c r="C2832" i="10"/>
  <c r="D1272" i="36"/>
  <c r="C2834" i="10"/>
  <c r="D1274" i="36"/>
  <c r="C2836" i="10"/>
  <c r="D1276" i="36"/>
  <c r="C2838" i="10"/>
  <c r="D1278" i="36"/>
  <c r="C2840" i="10"/>
  <c r="D1280" i="36"/>
  <c r="C2842" i="10"/>
  <c r="D1308" i="36"/>
  <c r="C2870" i="10"/>
  <c r="D1310" i="36"/>
  <c r="C2872" i="10"/>
  <c r="D1312" i="36"/>
  <c r="C2874" i="10"/>
  <c r="D1314" i="36"/>
  <c r="C2876" i="10"/>
  <c r="D1316" i="36"/>
  <c r="C2878" i="10"/>
  <c r="D1318" i="36"/>
  <c r="C2880" i="10"/>
  <c r="D1320" i="36"/>
  <c r="C2882" i="10"/>
  <c r="D1322" i="36"/>
  <c r="C2884" i="10"/>
  <c r="D1324" i="36"/>
  <c r="C2886" i="10"/>
  <c r="D1326" i="36"/>
  <c r="C2888" i="10"/>
  <c r="D1328" i="36"/>
  <c r="C2890" i="10"/>
  <c r="D1330" i="36"/>
  <c r="C2892" i="10"/>
  <c r="D1332" i="36"/>
  <c r="C2894" i="10"/>
  <c r="D1334" i="36"/>
  <c r="C2896" i="10"/>
  <c r="D1336" i="36"/>
  <c r="C2898" i="10"/>
  <c r="D1338" i="36"/>
  <c r="C2900" i="10"/>
  <c r="D1340" i="36"/>
  <c r="C2902" i="10"/>
  <c r="D1343" i="36"/>
  <c r="C2905" i="10"/>
  <c r="D1344" i="36"/>
  <c r="C2906" i="10"/>
  <c r="D1347" i="36"/>
  <c r="C2909" i="10"/>
  <c r="D1348" i="36"/>
  <c r="C2910" i="10"/>
  <c r="D1351" i="36"/>
  <c r="C2913" i="10"/>
  <c r="D1352" i="36"/>
  <c r="C2914" i="10"/>
  <c r="D1355" i="36"/>
  <c r="C2917" i="10"/>
  <c r="D1356" i="36"/>
  <c r="C2918" i="10"/>
  <c r="D1359" i="36"/>
  <c r="C2921" i="10"/>
  <c r="D1360" i="36"/>
  <c r="C2922" i="10"/>
  <c r="D1398" i="36"/>
  <c r="C2960" i="10"/>
  <c r="D1400" i="36"/>
  <c r="C2962" i="10"/>
  <c r="D1402" i="36"/>
  <c r="C2964" i="10"/>
  <c r="D1404" i="36"/>
  <c r="C2966" i="10"/>
  <c r="D1406" i="36"/>
  <c r="C2968" i="10"/>
  <c r="D1408" i="36"/>
  <c r="C2970" i="10"/>
  <c r="D1410" i="36"/>
  <c r="C2972" i="10"/>
  <c r="D1412" i="36"/>
  <c r="C2974" i="10"/>
  <c r="D1414" i="36"/>
  <c r="C2976" i="10"/>
  <c r="B1415" i="36"/>
  <c r="B2977" i="10" s="1"/>
  <c r="D1415" i="36"/>
  <c r="D1416" i="36"/>
  <c r="C2978" i="10"/>
  <c r="B1417" i="36"/>
  <c r="B2979" i="10" s="1"/>
  <c r="D1417" i="36"/>
  <c r="D1418" i="36"/>
  <c r="C2980" i="10"/>
  <c r="B1419" i="36"/>
  <c r="B2981" i="10" s="1"/>
  <c r="D1419" i="36"/>
  <c r="D1420" i="36"/>
  <c r="C2982" i="10"/>
  <c r="B1421" i="36"/>
  <c r="B2983" i="10" s="1"/>
  <c r="D1421" i="36"/>
  <c r="D1422" i="36"/>
  <c r="C2984" i="10"/>
  <c r="B1423" i="36"/>
  <c r="B2985" i="10" s="1"/>
  <c r="D1423" i="36"/>
  <c r="D1424" i="36"/>
  <c r="C2986" i="10"/>
  <c r="B1425" i="36"/>
  <c r="B2987" i="10" s="1"/>
  <c r="D1425" i="36"/>
  <c r="D1426" i="36"/>
  <c r="C2988" i="10"/>
  <c r="B1427" i="36"/>
  <c r="B2989" i="10" s="1"/>
  <c r="D1427" i="36"/>
  <c r="B1428" i="36"/>
  <c r="B2990" i="10" s="1"/>
  <c r="D1428" i="36"/>
  <c r="B1431" i="36"/>
  <c r="B2993" i="10" s="1"/>
  <c r="D1431" i="36"/>
  <c r="B1432" i="36"/>
  <c r="B2994" i="10" s="1"/>
  <c r="D1432" i="36"/>
  <c r="B1435" i="36"/>
  <c r="B2997" i="10" s="1"/>
  <c r="D1435" i="36"/>
  <c r="B1436" i="36"/>
  <c r="B2998" i="10" s="1"/>
  <c r="D1436" i="36"/>
  <c r="B1439" i="36"/>
  <c r="B3001" i="10" s="1"/>
  <c r="D1439" i="36"/>
  <c r="B1440" i="36"/>
  <c r="B3002" i="10" s="1"/>
  <c r="D1440" i="36"/>
  <c r="B1443" i="36"/>
  <c r="B3005" i="10" s="1"/>
  <c r="D1443" i="36"/>
  <c r="B1444" i="36"/>
  <c r="B3006" i="10" s="1"/>
  <c r="D1444" i="36"/>
  <c r="B1447" i="36"/>
  <c r="B3009" i="10" s="1"/>
  <c r="D1447" i="36"/>
  <c r="B1449" i="36"/>
  <c r="B3011" i="10" s="1"/>
  <c r="D1449" i="36"/>
  <c r="C2672" i="10"/>
  <c r="C2673" i="10"/>
  <c r="C2674" i="10"/>
  <c r="C2675" i="10"/>
  <c r="C2676" i="10"/>
  <c r="C2677" i="10"/>
  <c r="C2678" i="10"/>
  <c r="C2679" i="10"/>
  <c r="C2680" i="10"/>
  <c r="C2681" i="10"/>
  <c r="C2682" i="10"/>
  <c r="C2683" i="10"/>
  <c r="C2684" i="10"/>
  <c r="C2685" i="10"/>
  <c r="C2686" i="10"/>
  <c r="C2687" i="10"/>
  <c r="C2688" i="10"/>
  <c r="C2689" i="10"/>
  <c r="C2690" i="10"/>
  <c r="C2691" i="10"/>
  <c r="C2692" i="10"/>
  <c r="C2694" i="10"/>
  <c r="C2696" i="10"/>
  <c r="C2698" i="10"/>
  <c r="C2700" i="10"/>
  <c r="C2702" i="10"/>
  <c r="C2704" i="10"/>
  <c r="C2706" i="10"/>
  <c r="C2708" i="10"/>
  <c r="C2710" i="10"/>
  <c r="C2712" i="10"/>
  <c r="C2714" i="10"/>
  <c r="C2716" i="10"/>
  <c r="C2718" i="10"/>
  <c r="C2720" i="10"/>
  <c r="C2722" i="10"/>
  <c r="C2724" i="10"/>
  <c r="C2726" i="10"/>
  <c r="C2728" i="10"/>
  <c r="C2730" i="10"/>
  <c r="C2732" i="10"/>
  <c r="C2734" i="10"/>
  <c r="C2736" i="10"/>
  <c r="C2738" i="10"/>
  <c r="C2740" i="10"/>
  <c r="C2742" i="10"/>
  <c r="C2744" i="10"/>
  <c r="C2746" i="10"/>
  <c r="B1127" i="36"/>
  <c r="B2689" i="10" s="1"/>
  <c r="B1129" i="36"/>
  <c r="B2691" i="10" s="1"/>
  <c r="D1131" i="36"/>
  <c r="B1131" i="36"/>
  <c r="B2693" i="10" s="1"/>
  <c r="D1133" i="36"/>
  <c r="B1133" i="36"/>
  <c r="B2695" i="10" s="1"/>
  <c r="D1135" i="36"/>
  <c r="B1135" i="36"/>
  <c r="B2697" i="10" s="1"/>
  <c r="D1137" i="36"/>
  <c r="B1137" i="36"/>
  <c r="B2699" i="10" s="1"/>
  <c r="D1139" i="36"/>
  <c r="B1139" i="36"/>
  <c r="B2701" i="10" s="1"/>
  <c r="D1141" i="36"/>
  <c r="B1141" i="36"/>
  <c r="B2703" i="10" s="1"/>
  <c r="D1143" i="36"/>
  <c r="B1143" i="36"/>
  <c r="B2705" i="10" s="1"/>
  <c r="D1145" i="36"/>
  <c r="B1145" i="36"/>
  <c r="B2707" i="10" s="1"/>
  <c r="D1147" i="36"/>
  <c r="B1147" i="36"/>
  <c r="B2709" i="10" s="1"/>
  <c r="D1149" i="36"/>
  <c r="B1149" i="36"/>
  <c r="B2711" i="10" s="1"/>
  <c r="D1151" i="36"/>
  <c r="B1151" i="36"/>
  <c r="B2713" i="10" s="1"/>
  <c r="D1153" i="36"/>
  <c r="B1153" i="36"/>
  <c r="B2715" i="10" s="1"/>
  <c r="D1155" i="36"/>
  <c r="B1155" i="36"/>
  <c r="B2717" i="10" s="1"/>
  <c r="D1157" i="36"/>
  <c r="B1157" i="36"/>
  <c r="B2719" i="10" s="1"/>
  <c r="D1159" i="36"/>
  <c r="B1159" i="36"/>
  <c r="B2721" i="10" s="1"/>
  <c r="D1161" i="36"/>
  <c r="B1161" i="36"/>
  <c r="B2723" i="10" s="1"/>
  <c r="D1163" i="36"/>
  <c r="B1163" i="36"/>
  <c r="B2725" i="10" s="1"/>
  <c r="D1165" i="36"/>
  <c r="B1165" i="36"/>
  <c r="B2727" i="10" s="1"/>
  <c r="D1167" i="36"/>
  <c r="B1167" i="36"/>
  <c r="B2729" i="10" s="1"/>
  <c r="D1169" i="36"/>
  <c r="B1169" i="36"/>
  <c r="B2731" i="10" s="1"/>
  <c r="D1171" i="36"/>
  <c r="B1171" i="36"/>
  <c r="B2733" i="10" s="1"/>
  <c r="D1173" i="36"/>
  <c r="B1173" i="36"/>
  <c r="B2735" i="10" s="1"/>
  <c r="D1175" i="36"/>
  <c r="B1175" i="36"/>
  <c r="B2737" i="10" s="1"/>
  <c r="D1177" i="36"/>
  <c r="B1177" i="36"/>
  <c r="B2739" i="10" s="1"/>
  <c r="D1179" i="36"/>
  <c r="B1179" i="36"/>
  <c r="B2741" i="10" s="1"/>
  <c r="D1181" i="36"/>
  <c r="B1181" i="36"/>
  <c r="B2743" i="10" s="1"/>
  <c r="D1183" i="36"/>
  <c r="B1183" i="36"/>
  <c r="B2745" i="10" s="1"/>
  <c r="D1185" i="36"/>
  <c r="B1185" i="36"/>
  <c r="B2747" i="10" s="1"/>
  <c r="D1187" i="36"/>
  <c r="B1187" i="36"/>
  <c r="B2749" i="10" s="1"/>
  <c r="D1189" i="36"/>
  <c r="B1189" i="36"/>
  <c r="B2751" i="10" s="1"/>
  <c r="D1191" i="36"/>
  <c r="B1191" i="36"/>
  <c r="B2753" i="10" s="1"/>
  <c r="D1193" i="36"/>
  <c r="B1193" i="36"/>
  <c r="B2755" i="10" s="1"/>
  <c r="D1195" i="36"/>
  <c r="B1195" i="36"/>
  <c r="B2757" i="10" s="1"/>
  <c r="D1197" i="36"/>
  <c r="B1197" i="36"/>
  <c r="B2759" i="10" s="1"/>
  <c r="D1199" i="36"/>
  <c r="B1199" i="36"/>
  <c r="B2761" i="10" s="1"/>
  <c r="D1201" i="36"/>
  <c r="B1201" i="36"/>
  <c r="B2763" i="10" s="1"/>
  <c r="D1203" i="36"/>
  <c r="B1203" i="36"/>
  <c r="B2765" i="10" s="1"/>
  <c r="D1205" i="36"/>
  <c r="B1205" i="36"/>
  <c r="B2767" i="10" s="1"/>
  <c r="B1207" i="36"/>
  <c r="B2769" i="10" s="1"/>
  <c r="B1209" i="36"/>
  <c r="B2771" i="10" s="1"/>
  <c r="B1211" i="36"/>
  <c r="B2773" i="10" s="1"/>
  <c r="B1213" i="36"/>
  <c r="B2775" i="10" s="1"/>
  <c r="B1215" i="36"/>
  <c r="B2777" i="10" s="1"/>
  <c r="B1217" i="36"/>
  <c r="B2779" i="10" s="1"/>
  <c r="B1219" i="36"/>
  <c r="B2781" i="10" s="1"/>
  <c r="B1221" i="36"/>
  <c r="B2783" i="10" s="1"/>
  <c r="B1223" i="36"/>
  <c r="B2785" i="10" s="1"/>
  <c r="B1225" i="36"/>
  <c r="B2787" i="10" s="1"/>
  <c r="B1227" i="36"/>
  <c r="B2789" i="10" s="1"/>
  <c r="B1229" i="36"/>
  <c r="B2791" i="10" s="1"/>
  <c r="B1231" i="36"/>
  <c r="B2793" i="10" s="1"/>
  <c r="B1233" i="36"/>
  <c r="B2795" i="10" s="1"/>
  <c r="B1235" i="36"/>
  <c r="B2797" i="10" s="1"/>
  <c r="B1237" i="36"/>
  <c r="B2799" i="10" s="1"/>
  <c r="B1239" i="36"/>
  <c r="B2801" i="10" s="1"/>
  <c r="B1241" i="36"/>
  <c r="B2803" i="10" s="1"/>
  <c r="B1243" i="36"/>
  <c r="B2805" i="10" s="1"/>
  <c r="B1245" i="36"/>
  <c r="B2807" i="10" s="1"/>
  <c r="B1247" i="36"/>
  <c r="B2809" i="10" s="1"/>
  <c r="B1249" i="36"/>
  <c r="B2811" i="10" s="1"/>
  <c r="B1251" i="36"/>
  <c r="B2813" i="10" s="1"/>
  <c r="B1253" i="36"/>
  <c r="B2815" i="10" s="1"/>
  <c r="B1255" i="36"/>
  <c r="B2817" i="10" s="1"/>
  <c r="B1257" i="36"/>
  <c r="B2819" i="10" s="1"/>
  <c r="B1259" i="36"/>
  <c r="B2821" i="10" s="1"/>
  <c r="B1261" i="36"/>
  <c r="B2823" i="10" s="1"/>
  <c r="B1262" i="36"/>
  <c r="B2824" i="10" s="1"/>
  <c r="B1264" i="36"/>
  <c r="B2826" i="10" s="1"/>
  <c r="B1266" i="36"/>
  <c r="B2828" i="10" s="1"/>
  <c r="B1268" i="36"/>
  <c r="B2830" i="10" s="1"/>
  <c r="B1270" i="36"/>
  <c r="B2832" i="10" s="1"/>
  <c r="B1272" i="36"/>
  <c r="B2834" i="10" s="1"/>
  <c r="B1274" i="36"/>
  <c r="B2836" i="10" s="1"/>
  <c r="B1276" i="36"/>
  <c r="B2838" i="10" s="1"/>
  <c r="B1278" i="36"/>
  <c r="B2840" i="10" s="1"/>
  <c r="B1280" i="36"/>
  <c r="B2842" i="10" s="1"/>
  <c r="D1281" i="36"/>
  <c r="B1281" i="36"/>
  <c r="B2843" i="10" s="1"/>
  <c r="D1285" i="36"/>
  <c r="B1285" i="36"/>
  <c r="B2847" i="10" s="1"/>
  <c r="D1289" i="36"/>
  <c r="B1289" i="36"/>
  <c r="B2851" i="10" s="1"/>
  <c r="D1293" i="36"/>
  <c r="B1293" i="36"/>
  <c r="B2855" i="10" s="1"/>
  <c r="D1297" i="36"/>
  <c r="B1297" i="36"/>
  <c r="B2859" i="10" s="1"/>
  <c r="D1301" i="36"/>
  <c r="B1301" i="36"/>
  <c r="B2863" i="10" s="1"/>
  <c r="D1305" i="36"/>
  <c r="B1305" i="36"/>
  <c r="B2867" i="10" s="1"/>
  <c r="D1283" i="36"/>
  <c r="B1283" i="36"/>
  <c r="B2845" i="10" s="1"/>
  <c r="D1287" i="36"/>
  <c r="B1287" i="36"/>
  <c r="B2849" i="10" s="1"/>
  <c r="D1291" i="36"/>
  <c r="B1291" i="36"/>
  <c r="B2853" i="10" s="1"/>
  <c r="D1295" i="36"/>
  <c r="B1295" i="36"/>
  <c r="B2857" i="10" s="1"/>
  <c r="D1299" i="36"/>
  <c r="B1299" i="36"/>
  <c r="B2861" i="10" s="1"/>
  <c r="D1303" i="36"/>
  <c r="B1303" i="36"/>
  <c r="B2865" i="10" s="1"/>
  <c r="D1307" i="36"/>
  <c r="B1307" i="36"/>
  <c r="B2869" i="10" s="1"/>
  <c r="B1343" i="36"/>
  <c r="B2905" i="10" s="1"/>
  <c r="B1344" i="36"/>
  <c r="B2906" i="10" s="1"/>
  <c r="B1347" i="36"/>
  <c r="B2909" i="10" s="1"/>
  <c r="B1348" i="36"/>
  <c r="B2910" i="10" s="1"/>
  <c r="B1351" i="36"/>
  <c r="B2913" i="10" s="1"/>
  <c r="B1352" i="36"/>
  <c r="B2914" i="10" s="1"/>
  <c r="B1355" i="36"/>
  <c r="B2917" i="10" s="1"/>
  <c r="B1356" i="36"/>
  <c r="B2918" i="10" s="1"/>
  <c r="B1359" i="36"/>
  <c r="B2921" i="10" s="1"/>
  <c r="B1360" i="36"/>
  <c r="B2922" i="10" s="1"/>
  <c r="D1365" i="36"/>
  <c r="B1365" i="36"/>
  <c r="B2927" i="10" s="1"/>
  <c r="D1369" i="36"/>
  <c r="B1369" i="36"/>
  <c r="B2931" i="10" s="1"/>
  <c r="D1373" i="36"/>
  <c r="B1373" i="36"/>
  <c r="B2935" i="10" s="1"/>
  <c r="D1377" i="36"/>
  <c r="B1377" i="36"/>
  <c r="B2939" i="10" s="1"/>
  <c r="D1381" i="36"/>
  <c r="B1381" i="36"/>
  <c r="B2943" i="10" s="1"/>
  <c r="D1385" i="36"/>
  <c r="B1385" i="36"/>
  <c r="B2947" i="10" s="1"/>
  <c r="D1389" i="36"/>
  <c r="B1389" i="36"/>
  <c r="B2951" i="10" s="1"/>
  <c r="D1393" i="36"/>
  <c r="B1393" i="36"/>
  <c r="B2955" i="10" s="1"/>
  <c r="D1397" i="36"/>
  <c r="B1397" i="36"/>
  <c r="B2959" i="10" s="1"/>
  <c r="D1433" i="36"/>
  <c r="B1433" i="36"/>
  <c r="B2995" i="10" s="1"/>
  <c r="D1434" i="36"/>
  <c r="B1434" i="36"/>
  <c r="B2996" i="10" s="1"/>
  <c r="D1441" i="36"/>
  <c r="B1441" i="36"/>
  <c r="B3003" i="10" s="1"/>
  <c r="D1442" i="36"/>
  <c r="B1442" i="36"/>
  <c r="B3004" i="10" s="1"/>
  <c r="D1448" i="36"/>
  <c r="B1448" i="36"/>
  <c r="B3010" i="10" s="1"/>
  <c r="D1363" i="36"/>
  <c r="B1363" i="36"/>
  <c r="B2925" i="10" s="1"/>
  <c r="D1367" i="36"/>
  <c r="B1367" i="36"/>
  <c r="B2929" i="10" s="1"/>
  <c r="D1371" i="36"/>
  <c r="B1371" i="36"/>
  <c r="B2933" i="10" s="1"/>
  <c r="D1375" i="36"/>
  <c r="B1375" i="36"/>
  <c r="B2937" i="10" s="1"/>
  <c r="D1379" i="36"/>
  <c r="B1379" i="36"/>
  <c r="B2941" i="10" s="1"/>
  <c r="D1383" i="36"/>
  <c r="B1383" i="36"/>
  <c r="B2945" i="10" s="1"/>
  <c r="D1387" i="36"/>
  <c r="B1387" i="36"/>
  <c r="B2949" i="10" s="1"/>
  <c r="D1391" i="36"/>
  <c r="B1391" i="36"/>
  <c r="B2953" i="10" s="1"/>
  <c r="D1395" i="36"/>
  <c r="B1395" i="36"/>
  <c r="B2957" i="10" s="1"/>
  <c r="D1429" i="36"/>
  <c r="B1429" i="36"/>
  <c r="B2991" i="10" s="1"/>
  <c r="D1430" i="36"/>
  <c r="B1430" i="36"/>
  <c r="B2992" i="10" s="1"/>
  <c r="D1437" i="36"/>
  <c r="B1437" i="36"/>
  <c r="B2999" i="10" s="1"/>
  <c r="D1438" i="36"/>
  <c r="B1438" i="36"/>
  <c r="B3000" i="10" s="1"/>
  <c r="D1445" i="36"/>
  <c r="B1445" i="36"/>
  <c r="B3007" i="10" s="1"/>
  <c r="D1446" i="36"/>
  <c r="B1446" i="36"/>
  <c r="B3008" i="10" s="1"/>
  <c r="D1450" i="36"/>
  <c r="B1450" i="36"/>
  <c r="B3012" i="10" s="1"/>
  <c r="B1398" i="36"/>
  <c r="B2960" i="10" s="1"/>
  <c r="B1400" i="36"/>
  <c r="B2962" i="10" s="1"/>
  <c r="B1402" i="36"/>
  <c r="B2964" i="10" s="1"/>
  <c r="B1404" i="36"/>
  <c r="B2966" i="10" s="1"/>
  <c r="B1406" i="36"/>
  <c r="B2968" i="10" s="1"/>
  <c r="B1408" i="36"/>
  <c r="B2970" i="10" s="1"/>
  <c r="B1410" i="36"/>
  <c r="B2972" i="10" s="1"/>
  <c r="B1412" i="36"/>
  <c r="B2974" i="10" s="1"/>
  <c r="B1414" i="36"/>
  <c r="B2976" i="10" s="1"/>
  <c r="B1416" i="36"/>
  <c r="B2978" i="10" s="1"/>
  <c r="B1418" i="36"/>
  <c r="B2980" i="10" s="1"/>
  <c r="B1420" i="36"/>
  <c r="B2982" i="10" s="1"/>
  <c r="B1422" i="36"/>
  <c r="B2984" i="10" s="1"/>
  <c r="B1424" i="36"/>
  <c r="B2986" i="10" s="1"/>
  <c r="B1426" i="36"/>
  <c r="B2988" i="10" s="1"/>
  <c r="B1308" i="36"/>
  <c r="B2870" i="10" s="1"/>
  <c r="B1310" i="36"/>
  <c r="B2872" i="10" s="1"/>
  <c r="B1312" i="36"/>
  <c r="B2874" i="10" s="1"/>
  <c r="B1314" i="36"/>
  <c r="B2876" i="10" s="1"/>
  <c r="B1316" i="36"/>
  <c r="B2878" i="10" s="1"/>
  <c r="B1318" i="36"/>
  <c r="B2880" i="10" s="1"/>
  <c r="B1320" i="36"/>
  <c r="B2882" i="10" s="1"/>
  <c r="B1322" i="36"/>
  <c r="B2884" i="10" s="1"/>
  <c r="B1324" i="36"/>
  <c r="B2886" i="10" s="1"/>
  <c r="B1326" i="36"/>
  <c r="B2888" i="10" s="1"/>
  <c r="B1328" i="36"/>
  <c r="B2890" i="10" s="1"/>
  <c r="B1330" i="36"/>
  <c r="B2892" i="10" s="1"/>
  <c r="B1332" i="36"/>
  <c r="B2894" i="10" s="1"/>
  <c r="B1334" i="36"/>
  <c r="B2896" i="10" s="1"/>
  <c r="B1336" i="36"/>
  <c r="B2898" i="10" s="1"/>
  <c r="B1338" i="36"/>
  <c r="B2900" i="10" s="1"/>
  <c r="B1340" i="36"/>
  <c r="B2902" i="10" s="1"/>
  <c r="B1126" i="36"/>
  <c r="B2688" i="10" s="1"/>
  <c r="B1128" i="36"/>
  <c r="B2690" i="10" s="1"/>
  <c r="B1130" i="36"/>
  <c r="B2692" i="10" s="1"/>
  <c r="B1132" i="36"/>
  <c r="B2694" i="10" s="1"/>
  <c r="B1134" i="36"/>
  <c r="B2696" i="10" s="1"/>
  <c r="B1136" i="36"/>
  <c r="B2698" i="10" s="1"/>
  <c r="B1138" i="36"/>
  <c r="B2700" i="10" s="1"/>
  <c r="B1140" i="36"/>
  <c r="B2702" i="10" s="1"/>
  <c r="B1142" i="36"/>
  <c r="B2704" i="10" s="1"/>
  <c r="B1144" i="36"/>
  <c r="B2706" i="10" s="1"/>
  <c r="B1146" i="36"/>
  <c r="B2708" i="10" s="1"/>
  <c r="B1148" i="36"/>
  <c r="B2710" i="10" s="1"/>
  <c r="B1150" i="36"/>
  <c r="B2712" i="10" s="1"/>
  <c r="B1152" i="36"/>
  <c r="B2714" i="10" s="1"/>
  <c r="B1154" i="36"/>
  <c r="B2716" i="10" s="1"/>
  <c r="B1156" i="36"/>
  <c r="B2718" i="10" s="1"/>
  <c r="B1158" i="36"/>
  <c r="B2720" i="10" s="1"/>
  <c r="B1160" i="36"/>
  <c r="B2722" i="10" s="1"/>
  <c r="B1162" i="36"/>
  <c r="B2724" i="10" s="1"/>
  <c r="B1164" i="36"/>
  <c r="B2726" i="10" s="1"/>
  <c r="B1166" i="36"/>
  <c r="B2728" i="10" s="1"/>
  <c r="B1168" i="36"/>
  <c r="B2730" i="10" s="1"/>
  <c r="B1170" i="36"/>
  <c r="B2732" i="10" s="1"/>
  <c r="B1172" i="36"/>
  <c r="B2734" i="10" s="1"/>
  <c r="B1174" i="36"/>
  <c r="B2736" i="10" s="1"/>
  <c r="B1176" i="36"/>
  <c r="B2738" i="10" s="1"/>
  <c r="B1178" i="36"/>
  <c r="B2740" i="10" s="1"/>
  <c r="B1180" i="36"/>
  <c r="B2742" i="10" s="1"/>
  <c r="B1182" i="36"/>
  <c r="B2744" i="10" s="1"/>
  <c r="B1184" i="36"/>
  <c r="B2746" i="10" s="1"/>
  <c r="B1186" i="36"/>
  <c r="B2748" i="10" s="1"/>
  <c r="B1188" i="36"/>
  <c r="B2750" i="10" s="1"/>
  <c r="B1190" i="36"/>
  <c r="B2752" i="10" s="1"/>
  <c r="B1192" i="36"/>
  <c r="B2754" i="10" s="1"/>
  <c r="B1194" i="36"/>
  <c r="B2756" i="10" s="1"/>
  <c r="B1196" i="36"/>
  <c r="B2758" i="10" s="1"/>
  <c r="B1198" i="36"/>
  <c r="B2760" i="10" s="1"/>
  <c r="B1200" i="36"/>
  <c r="B2762" i="10" s="1"/>
  <c r="B1202" i="36"/>
  <c r="B2764" i="10" s="1"/>
  <c r="B1204" i="36"/>
  <c r="B2766" i="10" s="1"/>
  <c r="D1208" i="36"/>
  <c r="B1208" i="36"/>
  <c r="B2770" i="10" s="1"/>
  <c r="D1212" i="36"/>
  <c r="B1212" i="36"/>
  <c r="B2774" i="10" s="1"/>
  <c r="D1216" i="36"/>
  <c r="B1216" i="36"/>
  <c r="B2778" i="10" s="1"/>
  <c r="D1220" i="36"/>
  <c r="B1220" i="36"/>
  <c r="B2782" i="10" s="1"/>
  <c r="D1224" i="36"/>
  <c r="B1224" i="36"/>
  <c r="B2786" i="10" s="1"/>
  <c r="D1206" i="36"/>
  <c r="B1206" i="36"/>
  <c r="B2768" i="10" s="1"/>
  <c r="D1210" i="36"/>
  <c r="B1210" i="36"/>
  <c r="B2772" i="10" s="1"/>
  <c r="D1214" i="36"/>
  <c r="B1214" i="36"/>
  <c r="B2776" i="10" s="1"/>
  <c r="D1218" i="36"/>
  <c r="B1218" i="36"/>
  <c r="B2780" i="10" s="1"/>
  <c r="D1222" i="36"/>
  <c r="B1222" i="36"/>
  <c r="B2784" i="10" s="1"/>
  <c r="D1226" i="36"/>
  <c r="B1226" i="36"/>
  <c r="B2788" i="10" s="1"/>
  <c r="B1228" i="36"/>
  <c r="B2790" i="10" s="1"/>
  <c r="B1230" i="36"/>
  <c r="B2792" i="10" s="1"/>
  <c r="B1232" i="36"/>
  <c r="B2794" i="10" s="1"/>
  <c r="B1234" i="36"/>
  <c r="B2796" i="10" s="1"/>
  <c r="B1236" i="36"/>
  <c r="B2798" i="10" s="1"/>
  <c r="B1238" i="36"/>
  <c r="B2800" i="10" s="1"/>
  <c r="B1240" i="36"/>
  <c r="B2802" i="10" s="1"/>
  <c r="B1242" i="36"/>
  <c r="B2804" i="10" s="1"/>
  <c r="B1244" i="36"/>
  <c r="B2806" i="10" s="1"/>
  <c r="B1246" i="36"/>
  <c r="B2808" i="10" s="1"/>
  <c r="B1248" i="36"/>
  <c r="B2810" i="10" s="1"/>
  <c r="B1250" i="36"/>
  <c r="B2812" i="10" s="1"/>
  <c r="B1252" i="36"/>
  <c r="B2814" i="10" s="1"/>
  <c r="B1254" i="36"/>
  <c r="B2816" i="10" s="1"/>
  <c r="B1256" i="36"/>
  <c r="B2818" i="10" s="1"/>
  <c r="B1258" i="36"/>
  <c r="B2820" i="10" s="1"/>
  <c r="B1260" i="36"/>
  <c r="B2822" i="10" s="1"/>
  <c r="B1108" i="36"/>
  <c r="B2670" i="10" s="1"/>
  <c r="B1111" i="36"/>
  <c r="B2673" i="10" s="1"/>
  <c r="B1113" i="36"/>
  <c r="B2675" i="10" s="1"/>
  <c r="B1115" i="36"/>
  <c r="B2677" i="10" s="1"/>
  <c r="B1117" i="36"/>
  <c r="B2679" i="10" s="1"/>
  <c r="B1119" i="36"/>
  <c r="B2681" i="10" s="1"/>
  <c r="B1121" i="36"/>
  <c r="B2683" i="10" s="1"/>
  <c r="B1123" i="36"/>
  <c r="B2685" i="10" s="1"/>
  <c r="B1125" i="36"/>
  <c r="B2687" i="10" s="1"/>
  <c r="B1110" i="36"/>
  <c r="B2672" i="10" s="1"/>
  <c r="B1112" i="36"/>
  <c r="B2674" i="10" s="1"/>
  <c r="B1114" i="36"/>
  <c r="B2676" i="10" s="1"/>
  <c r="B1116" i="36"/>
  <c r="B2678" i="10" s="1"/>
  <c r="B1118" i="36"/>
  <c r="B2680" i="10" s="1"/>
  <c r="B1120" i="36"/>
  <c r="B2682" i="10" s="1"/>
  <c r="B1122" i="36"/>
  <c r="B2684" i="10" s="1"/>
  <c r="B1124" i="36"/>
  <c r="B2686" i="10" s="1"/>
  <c r="C44" i="21" l="1"/>
  <c r="AX4" i="43" l="1"/>
  <c r="AW3" i="48" s="1"/>
  <c r="AW4" i="43"/>
  <c r="AV3" i="48" s="1"/>
  <c r="AV4" i="43"/>
  <c r="AU3" i="48" s="1"/>
  <c r="AW4" i="25"/>
  <c r="AV14" i="48" s="1"/>
  <c r="AX4" i="25"/>
  <c r="AW14" i="48" s="1"/>
  <c r="AV4" i="25"/>
  <c r="AU14" i="48" s="1"/>
  <c r="A52" i="23"/>
  <c r="A51" i="23"/>
  <c r="A50"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 i="23"/>
  <c r="M52" i="27"/>
  <c r="L52" i="27"/>
  <c r="K52" i="27"/>
  <c r="J52" i="27"/>
  <c r="I52" i="27"/>
  <c r="H52" i="27"/>
  <c r="G52" i="27"/>
  <c r="F52" i="27"/>
  <c r="E52" i="27"/>
  <c r="D52" i="27"/>
  <c r="C52" i="27"/>
  <c r="B52" i="27"/>
  <c r="A52" i="27"/>
  <c r="M51" i="27"/>
  <c r="L51" i="27"/>
  <c r="K51" i="27"/>
  <c r="J51" i="27"/>
  <c r="I51" i="27"/>
  <c r="H51" i="27"/>
  <c r="G51" i="27"/>
  <c r="F51" i="27"/>
  <c r="E51" i="27"/>
  <c r="D51" i="27"/>
  <c r="C51" i="27"/>
  <c r="B51" i="27"/>
  <c r="A51" i="27"/>
  <c r="M50" i="27"/>
  <c r="L50" i="27"/>
  <c r="K50" i="27"/>
  <c r="J50" i="27"/>
  <c r="I50" i="27"/>
  <c r="H50" i="27"/>
  <c r="G50" i="27"/>
  <c r="F50" i="27"/>
  <c r="E50" i="27"/>
  <c r="D50" i="27"/>
  <c r="C50" i="27"/>
  <c r="B50" i="27"/>
  <c r="A50"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 i="27"/>
  <c r="G52" i="21"/>
  <c r="F52" i="21"/>
  <c r="E52" i="21"/>
  <c r="D52" i="21"/>
  <c r="C52" i="21"/>
  <c r="G51" i="21"/>
  <c r="F51" i="21"/>
  <c r="E51" i="21"/>
  <c r="D51" i="21"/>
  <c r="C51" i="21"/>
  <c r="G50" i="21"/>
  <c r="F50" i="21"/>
  <c r="E50" i="21"/>
  <c r="D50" i="21"/>
  <c r="C50" i="21"/>
  <c r="B1507" i="10"/>
  <c r="A1507" i="10"/>
  <c r="B1506" i="10"/>
  <c r="A1506" i="10"/>
  <c r="B1505" i="10"/>
  <c r="A1505" i="10"/>
  <c r="B1504" i="10"/>
  <c r="A1504" i="10"/>
  <c r="B1503" i="10"/>
  <c r="A1503" i="10"/>
  <c r="B1502" i="10"/>
  <c r="A1502" i="10"/>
  <c r="B1501" i="10"/>
  <c r="A1501" i="10"/>
  <c r="B1500" i="10"/>
  <c r="A1500" i="10"/>
  <c r="B1499" i="10"/>
  <c r="A1499" i="10"/>
  <c r="B1498" i="10"/>
  <c r="A1498" i="10"/>
  <c r="B1497" i="10"/>
  <c r="A1497" i="10"/>
  <c r="B1496" i="10"/>
  <c r="A1496" i="10"/>
  <c r="B1495" i="10"/>
  <c r="A1495" i="10"/>
  <c r="B1494" i="10"/>
  <c r="A1494" i="10"/>
  <c r="B1493" i="10"/>
  <c r="A1493" i="10"/>
  <c r="B1492" i="10"/>
  <c r="A1492" i="10"/>
  <c r="B1491" i="10"/>
  <c r="A1491" i="10"/>
  <c r="B1490" i="10"/>
  <c r="A1490" i="10"/>
  <c r="B1489" i="10"/>
  <c r="A1489" i="10"/>
  <c r="B1488" i="10"/>
  <c r="A1488" i="10"/>
  <c r="B1487" i="10"/>
  <c r="A1487" i="10"/>
  <c r="B1486" i="10"/>
  <c r="A1486" i="10"/>
  <c r="B1485" i="10"/>
  <c r="A1485" i="10"/>
  <c r="B1484" i="10"/>
  <c r="A1484" i="10"/>
  <c r="B1483" i="10"/>
  <c r="A1483" i="10"/>
  <c r="B1482" i="10"/>
  <c r="A1482" i="10"/>
  <c r="B1481" i="10"/>
  <c r="A1481" i="10"/>
  <c r="B1480" i="10"/>
  <c r="A1480" i="10"/>
  <c r="B1479" i="10"/>
  <c r="A1479" i="10"/>
  <c r="B1478" i="10"/>
  <c r="A1478" i="10"/>
  <c r="B1477" i="10"/>
  <c r="A1477" i="10"/>
  <c r="B1476" i="10"/>
  <c r="A1476" i="10"/>
  <c r="B1475" i="10"/>
  <c r="A1475" i="10"/>
  <c r="B1474" i="10"/>
  <c r="A1474" i="10"/>
  <c r="B1473" i="10"/>
  <c r="A1473" i="10"/>
  <c r="B1472" i="10"/>
  <c r="A1472" i="10"/>
  <c r="B1471" i="10"/>
  <c r="A1471" i="10"/>
  <c r="B1470" i="10"/>
  <c r="A1470" i="10"/>
  <c r="B1469" i="10"/>
  <c r="A1469" i="10"/>
  <c r="B1468" i="10"/>
  <c r="A1468" i="10"/>
  <c r="B1467" i="10"/>
  <c r="A1467" i="10"/>
  <c r="B1466" i="10"/>
  <c r="A1466" i="10"/>
  <c r="B1465" i="10"/>
  <c r="A1465" i="10"/>
  <c r="E1506" i="10"/>
  <c r="E1504" i="10"/>
  <c r="E1502" i="10"/>
  <c r="E1500" i="10"/>
  <c r="E1498" i="10"/>
  <c r="E1496" i="10"/>
  <c r="E1494" i="10"/>
  <c r="E1492" i="10"/>
  <c r="E1490" i="10"/>
  <c r="E1488" i="10"/>
  <c r="C762" i="8" l="1"/>
  <c r="C1466" i="10" s="1"/>
  <c r="E1465" i="10"/>
  <c r="E1466" i="10"/>
  <c r="E1467" i="10"/>
  <c r="E1468" i="10"/>
  <c r="E1469" i="10"/>
  <c r="E1470" i="10"/>
  <c r="E1471" i="10"/>
  <c r="E1472" i="10"/>
  <c r="E1473" i="10"/>
  <c r="E1474" i="10"/>
  <c r="E1475" i="10"/>
  <c r="E1476" i="10"/>
  <c r="E1477" i="10"/>
  <c r="E1478" i="10"/>
  <c r="E1479" i="10"/>
  <c r="E1480" i="10"/>
  <c r="E1481" i="10"/>
  <c r="E1482" i="10"/>
  <c r="E1483" i="10"/>
  <c r="E1484" i="10"/>
  <c r="E1485" i="10"/>
  <c r="E1486" i="10"/>
  <c r="E1487" i="10"/>
  <c r="E1489" i="10"/>
  <c r="E1491" i="10"/>
  <c r="E1493" i="10"/>
  <c r="E1495" i="10"/>
  <c r="E1497" i="10"/>
  <c r="E1499" i="10"/>
  <c r="E1501" i="10"/>
  <c r="E1503" i="10"/>
  <c r="E1505" i="10"/>
  <c r="E1507" i="10"/>
  <c r="D1466" i="10"/>
  <c r="D1468" i="10"/>
  <c r="D1470" i="10"/>
  <c r="D1472" i="10"/>
  <c r="D1474" i="10"/>
  <c r="D1476" i="10"/>
  <c r="D1478" i="10"/>
  <c r="D1480" i="10"/>
  <c r="D1482" i="10"/>
  <c r="D1484" i="10"/>
  <c r="D1486" i="10"/>
  <c r="D1488" i="10"/>
  <c r="D1490" i="10"/>
  <c r="D1492" i="10"/>
  <c r="D1494" i="10"/>
  <c r="D1496" i="10"/>
  <c r="D1498" i="10"/>
  <c r="D1500" i="10"/>
  <c r="D1502" i="10"/>
  <c r="D1504" i="10"/>
  <c r="D1506" i="10"/>
  <c r="D1465" i="10"/>
  <c r="D1467" i="10"/>
  <c r="D1469" i="10"/>
  <c r="D1471" i="10"/>
  <c r="D1473" i="10"/>
  <c r="D1475" i="10"/>
  <c r="D1477" i="10"/>
  <c r="D1479" i="10"/>
  <c r="D1481" i="10"/>
  <c r="D1483" i="10"/>
  <c r="D1485" i="10"/>
  <c r="D1487" i="10"/>
  <c r="D1489" i="10"/>
  <c r="D1491" i="10"/>
  <c r="D1493" i="10"/>
  <c r="D1495" i="10"/>
  <c r="D1497" i="10"/>
  <c r="D1499" i="10"/>
  <c r="D1501" i="10"/>
  <c r="D1503" i="10"/>
  <c r="D1505" i="10"/>
  <c r="D1507" i="10"/>
  <c r="C761" i="8"/>
  <c r="C1465" i="10" s="1"/>
  <c r="C763" i="8" l="1"/>
  <c r="C1467" i="10" s="1"/>
  <c r="AU4" i="43"/>
  <c r="AT3" i="48" s="1"/>
  <c r="AU4" i="25"/>
  <c r="AT14" i="48" s="1"/>
  <c r="B55" i="25"/>
  <c r="AF57" i="23"/>
  <c r="M53" i="23"/>
  <c r="L53" i="23"/>
  <c r="K53" i="23"/>
  <c r="J53" i="23"/>
  <c r="I53" i="23"/>
  <c r="H53" i="23"/>
  <c r="G53" i="23"/>
  <c r="F53" i="23"/>
  <c r="E53" i="23"/>
  <c r="D53" i="23"/>
  <c r="C53" i="23"/>
  <c r="B53" i="23"/>
  <c r="M49" i="27"/>
  <c r="L49" i="27"/>
  <c r="K49" i="27"/>
  <c r="J49" i="27"/>
  <c r="I49" i="27"/>
  <c r="H49" i="27"/>
  <c r="G49" i="27"/>
  <c r="F49" i="27"/>
  <c r="E49" i="27"/>
  <c r="D49" i="27"/>
  <c r="C49" i="27"/>
  <c r="B49" i="27"/>
  <c r="M48" i="27"/>
  <c r="L48" i="27"/>
  <c r="K48" i="27"/>
  <c r="J48" i="27"/>
  <c r="I48" i="27"/>
  <c r="H48" i="27"/>
  <c r="G48" i="27"/>
  <c r="F48" i="27"/>
  <c r="E48" i="27"/>
  <c r="D48" i="27"/>
  <c r="C48" i="27"/>
  <c r="B48" i="27"/>
  <c r="M47" i="27"/>
  <c r="L47" i="27"/>
  <c r="K47" i="27"/>
  <c r="J47" i="27"/>
  <c r="I47" i="27"/>
  <c r="H47" i="27"/>
  <c r="G47" i="27"/>
  <c r="F47" i="27"/>
  <c r="E47" i="27"/>
  <c r="D47" i="27"/>
  <c r="C47" i="27"/>
  <c r="B47" i="27"/>
  <c r="M46" i="27"/>
  <c r="L46" i="27"/>
  <c r="K46" i="27"/>
  <c r="J46" i="27"/>
  <c r="I46" i="27"/>
  <c r="H46" i="27"/>
  <c r="G46" i="27"/>
  <c r="F46" i="27"/>
  <c r="E46" i="27"/>
  <c r="D46" i="27"/>
  <c r="C46" i="27"/>
  <c r="B46" i="27"/>
  <c r="M45" i="27"/>
  <c r="L45" i="27"/>
  <c r="K45" i="27"/>
  <c r="J45" i="27"/>
  <c r="I45" i="27"/>
  <c r="H45" i="27"/>
  <c r="G45" i="27"/>
  <c r="F45" i="27"/>
  <c r="E45" i="27"/>
  <c r="D45" i="27"/>
  <c r="C45" i="27"/>
  <c r="B45" i="27"/>
  <c r="M44" i="27"/>
  <c r="L44" i="27"/>
  <c r="K44" i="27"/>
  <c r="J44" i="27"/>
  <c r="I44" i="27"/>
  <c r="H44" i="27"/>
  <c r="G44" i="27"/>
  <c r="F44" i="27"/>
  <c r="E44" i="27"/>
  <c r="D44" i="27"/>
  <c r="C44" i="27"/>
  <c r="B44" i="27"/>
  <c r="M43" i="27"/>
  <c r="L43" i="27"/>
  <c r="K43" i="27"/>
  <c r="J43" i="27"/>
  <c r="I43" i="27"/>
  <c r="H43" i="27"/>
  <c r="G43" i="27"/>
  <c r="F43" i="27"/>
  <c r="E43" i="27"/>
  <c r="D43" i="27"/>
  <c r="C43" i="27"/>
  <c r="B43" i="27"/>
  <c r="M42" i="27"/>
  <c r="L42" i="27"/>
  <c r="K42" i="27"/>
  <c r="J42" i="27"/>
  <c r="I42" i="27"/>
  <c r="H42" i="27"/>
  <c r="G42" i="27"/>
  <c r="F42" i="27"/>
  <c r="E42" i="27"/>
  <c r="D42" i="27"/>
  <c r="C42" i="27"/>
  <c r="B42" i="27"/>
  <c r="M41" i="27"/>
  <c r="L41" i="27"/>
  <c r="K41" i="27"/>
  <c r="J41" i="27"/>
  <c r="I41" i="27"/>
  <c r="H41" i="27"/>
  <c r="G41" i="27"/>
  <c r="F41" i="27"/>
  <c r="E41" i="27"/>
  <c r="D41" i="27"/>
  <c r="C41" i="27"/>
  <c r="B41" i="27"/>
  <c r="M40" i="27"/>
  <c r="L40" i="27"/>
  <c r="K40" i="27"/>
  <c r="J40" i="27"/>
  <c r="I40" i="27"/>
  <c r="H40" i="27"/>
  <c r="G40" i="27"/>
  <c r="F40" i="27"/>
  <c r="E40" i="27"/>
  <c r="D40" i="27"/>
  <c r="C40" i="27"/>
  <c r="B40" i="27"/>
  <c r="M39" i="27"/>
  <c r="L39" i="27"/>
  <c r="K39" i="27"/>
  <c r="J39" i="27"/>
  <c r="I39" i="27"/>
  <c r="H39" i="27"/>
  <c r="G39" i="27"/>
  <c r="F39" i="27"/>
  <c r="E39" i="27"/>
  <c r="D39" i="27"/>
  <c r="C39" i="27"/>
  <c r="B39" i="27"/>
  <c r="M38" i="27"/>
  <c r="L38" i="27"/>
  <c r="K38" i="27"/>
  <c r="J38" i="27"/>
  <c r="I38" i="27"/>
  <c r="H38" i="27"/>
  <c r="G38" i="27"/>
  <c r="F38" i="27"/>
  <c r="E38" i="27"/>
  <c r="D38" i="27"/>
  <c r="C38" i="27"/>
  <c r="B38" i="27"/>
  <c r="M37" i="27"/>
  <c r="L37" i="27"/>
  <c r="K37" i="27"/>
  <c r="J37" i="27"/>
  <c r="I37" i="27"/>
  <c r="H37" i="27"/>
  <c r="G37" i="27"/>
  <c r="F37" i="27"/>
  <c r="E37" i="27"/>
  <c r="D37" i="27"/>
  <c r="C37" i="27"/>
  <c r="B37" i="27"/>
  <c r="M36" i="27"/>
  <c r="L36" i="27"/>
  <c r="K36" i="27"/>
  <c r="J36" i="27"/>
  <c r="I36" i="27"/>
  <c r="H36" i="27"/>
  <c r="G36" i="27"/>
  <c r="F36" i="27"/>
  <c r="E36" i="27"/>
  <c r="D36" i="27"/>
  <c r="C36" i="27"/>
  <c r="B36" i="27"/>
  <c r="M35" i="27"/>
  <c r="L35" i="27"/>
  <c r="K35" i="27"/>
  <c r="J35" i="27"/>
  <c r="I35" i="27"/>
  <c r="H35" i="27"/>
  <c r="G35" i="27"/>
  <c r="F35" i="27"/>
  <c r="E35" i="27"/>
  <c r="D35" i="27"/>
  <c r="C35" i="27"/>
  <c r="B35" i="27"/>
  <c r="M34" i="27"/>
  <c r="L34" i="27"/>
  <c r="K34" i="27"/>
  <c r="J34" i="27"/>
  <c r="I34" i="27"/>
  <c r="H34" i="27"/>
  <c r="G34" i="27"/>
  <c r="F34" i="27"/>
  <c r="E34" i="27"/>
  <c r="D34" i="27"/>
  <c r="C34" i="27"/>
  <c r="B34" i="27"/>
  <c r="M33" i="27"/>
  <c r="L33" i="27"/>
  <c r="K33" i="27"/>
  <c r="J33" i="27"/>
  <c r="I33" i="27"/>
  <c r="H33" i="27"/>
  <c r="G33" i="27"/>
  <c r="F33" i="27"/>
  <c r="E33" i="27"/>
  <c r="D33" i="27"/>
  <c r="C33" i="27"/>
  <c r="B33" i="27"/>
  <c r="M32" i="27"/>
  <c r="L32" i="27"/>
  <c r="K32" i="27"/>
  <c r="J32" i="27"/>
  <c r="I32" i="27"/>
  <c r="H32" i="27"/>
  <c r="G32" i="27"/>
  <c r="F32" i="27"/>
  <c r="E32" i="27"/>
  <c r="D32" i="27"/>
  <c r="C32" i="27"/>
  <c r="B32" i="27"/>
  <c r="M31" i="27"/>
  <c r="L31" i="27"/>
  <c r="K31" i="27"/>
  <c r="J31" i="27"/>
  <c r="I31" i="27"/>
  <c r="H31" i="27"/>
  <c r="G31" i="27"/>
  <c r="F31" i="27"/>
  <c r="E31" i="27"/>
  <c r="D31" i="27"/>
  <c r="C31" i="27"/>
  <c r="B31" i="27"/>
  <c r="M30" i="27"/>
  <c r="L30" i="27"/>
  <c r="K30" i="27"/>
  <c r="J30" i="27"/>
  <c r="I30" i="27"/>
  <c r="H30" i="27"/>
  <c r="G30" i="27"/>
  <c r="F30" i="27"/>
  <c r="E30" i="27"/>
  <c r="D30" i="27"/>
  <c r="C30" i="27"/>
  <c r="B30" i="27"/>
  <c r="M29" i="27"/>
  <c r="L29" i="27"/>
  <c r="K29" i="27"/>
  <c r="J29" i="27"/>
  <c r="I29" i="27"/>
  <c r="H29" i="27"/>
  <c r="G29" i="27"/>
  <c r="F29" i="27"/>
  <c r="E29" i="27"/>
  <c r="D29" i="27"/>
  <c r="C29" i="27"/>
  <c r="B29" i="27"/>
  <c r="M28" i="27"/>
  <c r="L28" i="27"/>
  <c r="K28" i="27"/>
  <c r="J28" i="27"/>
  <c r="I28" i="27"/>
  <c r="H28" i="27"/>
  <c r="G28" i="27"/>
  <c r="F28" i="27"/>
  <c r="E28" i="27"/>
  <c r="D28" i="27"/>
  <c r="C28" i="27"/>
  <c r="B28" i="27"/>
  <c r="M27" i="27"/>
  <c r="L27" i="27"/>
  <c r="K27" i="27"/>
  <c r="J27" i="27"/>
  <c r="I27" i="27"/>
  <c r="H27" i="27"/>
  <c r="G27" i="27"/>
  <c r="F27" i="27"/>
  <c r="E27" i="27"/>
  <c r="D27" i="27"/>
  <c r="C27" i="27"/>
  <c r="B27" i="27"/>
  <c r="M26" i="27"/>
  <c r="L26" i="27"/>
  <c r="K26" i="27"/>
  <c r="J26" i="27"/>
  <c r="I26" i="27"/>
  <c r="H26" i="27"/>
  <c r="G26" i="27"/>
  <c r="F26" i="27"/>
  <c r="E26" i="27"/>
  <c r="D26" i="27"/>
  <c r="C26" i="27"/>
  <c r="B26" i="27"/>
  <c r="M25" i="27"/>
  <c r="L25" i="27"/>
  <c r="K25" i="27"/>
  <c r="J25" i="27"/>
  <c r="I25" i="27"/>
  <c r="H25" i="27"/>
  <c r="G25" i="27"/>
  <c r="F25" i="27"/>
  <c r="E25" i="27"/>
  <c r="D25" i="27"/>
  <c r="C25" i="27"/>
  <c r="B25" i="27"/>
  <c r="M24" i="27"/>
  <c r="L24" i="27"/>
  <c r="K24" i="27"/>
  <c r="J24" i="27"/>
  <c r="I24" i="27"/>
  <c r="H24" i="27"/>
  <c r="G24" i="27"/>
  <c r="F24" i="27"/>
  <c r="E24" i="27"/>
  <c r="D24" i="27"/>
  <c r="C24" i="27"/>
  <c r="B24" i="27"/>
  <c r="M23" i="27"/>
  <c r="L23" i="27"/>
  <c r="K23" i="27"/>
  <c r="J23" i="27"/>
  <c r="I23" i="27"/>
  <c r="H23" i="27"/>
  <c r="G23" i="27"/>
  <c r="F23" i="27"/>
  <c r="E23" i="27"/>
  <c r="D23" i="27"/>
  <c r="C23" i="27"/>
  <c r="B23" i="27"/>
  <c r="M22" i="27"/>
  <c r="L22" i="27"/>
  <c r="K22" i="27"/>
  <c r="J22" i="27"/>
  <c r="I22" i="27"/>
  <c r="H22" i="27"/>
  <c r="G22" i="27"/>
  <c r="F22" i="27"/>
  <c r="E22" i="27"/>
  <c r="D22" i="27"/>
  <c r="C22" i="27"/>
  <c r="B22" i="27"/>
  <c r="M21" i="27"/>
  <c r="L21" i="27"/>
  <c r="K21" i="27"/>
  <c r="J21" i="27"/>
  <c r="I21" i="27"/>
  <c r="H21" i="27"/>
  <c r="G21" i="27"/>
  <c r="F21" i="27"/>
  <c r="E21" i="27"/>
  <c r="D21" i="27"/>
  <c r="C21" i="27"/>
  <c r="B21" i="27"/>
  <c r="M20" i="27"/>
  <c r="L20" i="27"/>
  <c r="K20" i="27"/>
  <c r="J20" i="27"/>
  <c r="I20" i="27"/>
  <c r="H20" i="27"/>
  <c r="G20" i="27"/>
  <c r="F20" i="27"/>
  <c r="E20" i="27"/>
  <c r="D20" i="27"/>
  <c r="C20" i="27"/>
  <c r="B20" i="27"/>
  <c r="M19" i="27"/>
  <c r="L19" i="27"/>
  <c r="K19" i="27"/>
  <c r="J19" i="27"/>
  <c r="I19" i="27"/>
  <c r="H19" i="27"/>
  <c r="G19" i="27"/>
  <c r="F19" i="27"/>
  <c r="E19" i="27"/>
  <c r="D19" i="27"/>
  <c r="C19" i="27"/>
  <c r="B19" i="27"/>
  <c r="M18" i="27"/>
  <c r="L18" i="27"/>
  <c r="K18" i="27"/>
  <c r="J18" i="27"/>
  <c r="I18" i="27"/>
  <c r="H18" i="27"/>
  <c r="G18" i="27"/>
  <c r="F18" i="27"/>
  <c r="E18" i="27"/>
  <c r="D18" i="27"/>
  <c r="C18" i="27"/>
  <c r="B18" i="27"/>
  <c r="M17" i="27"/>
  <c r="L17" i="27"/>
  <c r="K17" i="27"/>
  <c r="J17" i="27"/>
  <c r="I17" i="27"/>
  <c r="H17" i="27"/>
  <c r="G17" i="27"/>
  <c r="F17" i="27"/>
  <c r="E17" i="27"/>
  <c r="D17" i="27"/>
  <c r="C17" i="27"/>
  <c r="B17" i="27"/>
  <c r="M16" i="27"/>
  <c r="L16" i="27"/>
  <c r="K16" i="27"/>
  <c r="J16" i="27"/>
  <c r="I16" i="27"/>
  <c r="H16" i="27"/>
  <c r="G16" i="27"/>
  <c r="F16" i="27"/>
  <c r="E16" i="27"/>
  <c r="D16" i="27"/>
  <c r="C16" i="27"/>
  <c r="B16" i="27"/>
  <c r="M15" i="27"/>
  <c r="L15" i="27"/>
  <c r="K15" i="27"/>
  <c r="J15" i="27"/>
  <c r="I15" i="27"/>
  <c r="H15" i="27"/>
  <c r="G15" i="27"/>
  <c r="F15" i="27"/>
  <c r="E15" i="27"/>
  <c r="D15" i="27"/>
  <c r="C15" i="27"/>
  <c r="B15" i="27"/>
  <c r="M14" i="27"/>
  <c r="L14" i="27"/>
  <c r="K14" i="27"/>
  <c r="J14" i="27"/>
  <c r="I14" i="27"/>
  <c r="H14" i="27"/>
  <c r="G14" i="27"/>
  <c r="F14" i="27"/>
  <c r="E14" i="27"/>
  <c r="D14" i="27"/>
  <c r="C14" i="27"/>
  <c r="B14" i="27"/>
  <c r="M13" i="27"/>
  <c r="L13" i="27"/>
  <c r="K13" i="27"/>
  <c r="J13" i="27"/>
  <c r="I13" i="27"/>
  <c r="H13" i="27"/>
  <c r="G13" i="27"/>
  <c r="F13" i="27"/>
  <c r="E13" i="27"/>
  <c r="D13" i="27"/>
  <c r="C13" i="27"/>
  <c r="B13" i="27"/>
  <c r="M12" i="27"/>
  <c r="L12" i="27"/>
  <c r="K12" i="27"/>
  <c r="J12" i="27"/>
  <c r="I12" i="27"/>
  <c r="H12" i="27"/>
  <c r="G12" i="27"/>
  <c r="F12" i="27"/>
  <c r="E12" i="27"/>
  <c r="D12" i="27"/>
  <c r="C12" i="27"/>
  <c r="B12" i="27"/>
  <c r="M11" i="27"/>
  <c r="L11" i="27"/>
  <c r="K11" i="27"/>
  <c r="J11" i="27"/>
  <c r="I11" i="27"/>
  <c r="H11" i="27"/>
  <c r="G11" i="27"/>
  <c r="F11" i="27"/>
  <c r="E11" i="27"/>
  <c r="D11" i="27"/>
  <c r="C11" i="27"/>
  <c r="B11" i="27"/>
  <c r="M10" i="27"/>
  <c r="L10" i="27"/>
  <c r="K10" i="27"/>
  <c r="J10" i="27"/>
  <c r="I10" i="27"/>
  <c r="H10" i="27"/>
  <c r="G10" i="27"/>
  <c r="F10" i="27"/>
  <c r="E10" i="27"/>
  <c r="D10" i="27"/>
  <c r="C10" i="27"/>
  <c r="B10" i="27"/>
  <c r="M9" i="27"/>
  <c r="L9" i="27"/>
  <c r="K9" i="27"/>
  <c r="J9" i="27"/>
  <c r="I9" i="27"/>
  <c r="H9" i="27"/>
  <c r="G9" i="27"/>
  <c r="F9" i="27"/>
  <c r="E9" i="27"/>
  <c r="D9" i="27"/>
  <c r="C9" i="27"/>
  <c r="B9" i="27"/>
  <c r="M8" i="27"/>
  <c r="L8" i="27"/>
  <c r="K8" i="27"/>
  <c r="J8" i="27"/>
  <c r="I8" i="27"/>
  <c r="H8" i="27"/>
  <c r="G8" i="27"/>
  <c r="F8" i="27"/>
  <c r="E8" i="27"/>
  <c r="D8" i="27"/>
  <c r="C8" i="27"/>
  <c r="B8" i="27"/>
  <c r="M7" i="27"/>
  <c r="L7" i="27"/>
  <c r="K7" i="27"/>
  <c r="J7" i="27"/>
  <c r="I7" i="27"/>
  <c r="H7" i="27"/>
  <c r="G7" i="27"/>
  <c r="F7" i="27"/>
  <c r="E7" i="27"/>
  <c r="D7" i="27"/>
  <c r="C7" i="27"/>
  <c r="B7" i="27"/>
  <c r="M6" i="27"/>
  <c r="L6" i="27"/>
  <c r="K6" i="27"/>
  <c r="J6" i="27"/>
  <c r="I6" i="27"/>
  <c r="H6" i="27"/>
  <c r="G6" i="27"/>
  <c r="F6" i="27"/>
  <c r="E6" i="27"/>
  <c r="D6" i="27"/>
  <c r="C6" i="27"/>
  <c r="B6" i="27"/>
  <c r="M5" i="27"/>
  <c r="M53" i="27" s="1"/>
  <c r="L5" i="27"/>
  <c r="K5" i="27"/>
  <c r="K53" i="27" s="1"/>
  <c r="J5" i="27"/>
  <c r="I5" i="27"/>
  <c r="I53" i="27" s="1"/>
  <c r="H5" i="27"/>
  <c r="G5" i="27"/>
  <c r="F5" i="27"/>
  <c r="F53" i="27" s="1"/>
  <c r="E5" i="27"/>
  <c r="E53" i="27" s="1"/>
  <c r="D5" i="27"/>
  <c r="C5" i="27"/>
  <c r="B5" i="27"/>
  <c r="AF57" i="27"/>
  <c r="C53" i="11"/>
  <c r="G49" i="21"/>
  <c r="F49" i="21"/>
  <c r="E49" i="21"/>
  <c r="D49" i="21"/>
  <c r="C49" i="21"/>
  <c r="B55" i="43"/>
  <c r="A2668" i="10"/>
  <c r="A2667" i="10"/>
  <c r="A2666" i="10"/>
  <c r="A2665" i="10"/>
  <c r="A2664" i="10"/>
  <c r="A2663" i="10"/>
  <c r="A2662" i="10"/>
  <c r="A2661" i="10"/>
  <c r="A2660" i="10"/>
  <c r="A2659" i="10"/>
  <c r="A2658" i="10"/>
  <c r="A2657" i="10"/>
  <c r="A2656" i="10"/>
  <c r="A2655" i="10"/>
  <c r="A2654" i="10"/>
  <c r="A2653" i="10"/>
  <c r="A2652" i="10"/>
  <c r="A2651" i="10"/>
  <c r="A2650" i="10"/>
  <c r="A2649" i="10"/>
  <c r="A2648" i="10"/>
  <c r="A2647" i="10"/>
  <c r="A2646" i="10"/>
  <c r="A2645" i="10"/>
  <c r="A2644" i="10"/>
  <c r="A2643" i="10"/>
  <c r="A2642" i="10"/>
  <c r="A2641" i="10"/>
  <c r="A2640" i="10"/>
  <c r="A2639" i="10"/>
  <c r="A2638" i="10"/>
  <c r="A2637" i="10"/>
  <c r="A2636" i="10"/>
  <c r="A2635" i="10"/>
  <c r="A2634" i="10"/>
  <c r="A2633" i="10"/>
  <c r="A2632" i="10"/>
  <c r="A2631" i="10"/>
  <c r="A2630" i="10"/>
  <c r="A2629" i="10"/>
  <c r="A2628" i="10"/>
  <c r="A2627" i="10"/>
  <c r="A2626" i="10"/>
  <c r="A2625" i="10"/>
  <c r="A2624" i="10"/>
  <c r="A2623" i="10"/>
  <c r="A2622" i="10"/>
  <c r="A2621" i="10"/>
  <c r="A2620" i="10"/>
  <c r="A2619" i="10"/>
  <c r="A2618" i="10"/>
  <c r="A2617" i="10"/>
  <c r="A2616" i="10"/>
  <c r="A2615" i="10"/>
  <c r="A2614" i="10"/>
  <c r="A2613" i="10"/>
  <c r="A2612" i="10"/>
  <c r="A2611" i="10"/>
  <c r="A2610" i="10"/>
  <c r="A2609" i="10"/>
  <c r="A2608" i="10"/>
  <c r="A2607" i="10"/>
  <c r="A2606" i="10"/>
  <c r="A2605" i="10"/>
  <c r="A2604" i="10"/>
  <c r="A2603" i="10"/>
  <c r="A2602" i="10"/>
  <c r="A2601" i="10"/>
  <c r="A2600" i="10"/>
  <c r="A2599" i="10"/>
  <c r="A2598" i="10"/>
  <c r="A2597" i="10"/>
  <c r="A2596" i="10"/>
  <c r="A2595" i="10"/>
  <c r="A2594" i="10"/>
  <c r="A2593" i="10"/>
  <c r="A2592" i="10"/>
  <c r="A2591" i="10"/>
  <c r="A2590" i="10"/>
  <c r="A2589" i="10"/>
  <c r="A2588" i="10"/>
  <c r="A2587" i="10"/>
  <c r="A2586" i="10"/>
  <c r="A2585" i="10"/>
  <c r="A2584" i="10"/>
  <c r="A2583" i="10"/>
  <c r="A2582" i="10"/>
  <c r="A2581" i="10"/>
  <c r="A2580" i="10"/>
  <c r="A2579" i="10"/>
  <c r="A2578" i="10"/>
  <c r="A2577" i="10"/>
  <c r="I1106" i="36"/>
  <c r="D1106" i="36"/>
  <c r="I1105" i="36"/>
  <c r="D1105" i="36"/>
  <c r="I1104" i="36"/>
  <c r="D1104" i="36"/>
  <c r="I1103" i="36"/>
  <c r="D1103" i="36"/>
  <c r="I1102" i="36"/>
  <c r="D1102" i="36"/>
  <c r="I1101" i="36"/>
  <c r="D1101" i="36"/>
  <c r="I1100" i="36"/>
  <c r="D1100" i="36"/>
  <c r="I1099" i="36"/>
  <c r="I1098" i="36"/>
  <c r="D1098" i="36"/>
  <c r="I1097" i="36"/>
  <c r="D1097" i="36"/>
  <c r="I1096" i="36"/>
  <c r="I1095" i="36"/>
  <c r="D1095" i="36"/>
  <c r="I1094" i="36"/>
  <c r="I1093" i="36"/>
  <c r="D1093" i="36"/>
  <c r="I1092" i="36"/>
  <c r="I1091" i="36"/>
  <c r="D1091" i="36"/>
  <c r="I1090" i="36"/>
  <c r="I1089" i="36"/>
  <c r="D1089" i="36"/>
  <c r="I1088" i="36"/>
  <c r="I1087" i="36"/>
  <c r="D1087" i="36"/>
  <c r="I1086" i="36"/>
  <c r="D1086" i="36"/>
  <c r="I1085" i="36"/>
  <c r="D1085" i="36"/>
  <c r="I1084" i="36"/>
  <c r="D1084" i="36"/>
  <c r="I1083" i="36"/>
  <c r="I1082" i="36"/>
  <c r="D1082" i="36"/>
  <c r="I1081" i="36"/>
  <c r="I1080" i="36"/>
  <c r="D1080" i="36"/>
  <c r="I1079" i="36"/>
  <c r="I1078" i="36"/>
  <c r="D1078" i="36"/>
  <c r="I1077" i="36"/>
  <c r="I1076" i="36"/>
  <c r="D1076" i="36"/>
  <c r="I1075" i="36"/>
  <c r="I1074" i="36"/>
  <c r="D1074" i="36"/>
  <c r="I1073" i="36"/>
  <c r="I1072" i="36"/>
  <c r="D1072" i="36"/>
  <c r="I1071" i="36"/>
  <c r="I1070" i="36"/>
  <c r="I1069" i="36"/>
  <c r="D1069" i="36"/>
  <c r="I1068" i="36"/>
  <c r="I1067" i="36"/>
  <c r="D1067" i="36"/>
  <c r="I1066" i="36"/>
  <c r="I1065" i="36"/>
  <c r="D1065" i="36"/>
  <c r="I1064" i="36"/>
  <c r="D1064" i="36"/>
  <c r="I1063" i="36"/>
  <c r="D1063" i="36"/>
  <c r="I1062" i="36"/>
  <c r="D1062" i="36"/>
  <c r="I1061" i="36"/>
  <c r="D1061" i="36"/>
  <c r="I1060" i="36"/>
  <c r="D1060" i="36"/>
  <c r="I1059" i="36"/>
  <c r="D1059" i="36"/>
  <c r="I1058" i="36"/>
  <c r="D1058" i="36"/>
  <c r="I1057" i="36"/>
  <c r="D1057" i="36"/>
  <c r="I1056" i="36"/>
  <c r="D1056" i="36"/>
  <c r="I1055" i="36"/>
  <c r="D1055" i="36"/>
  <c r="I1054" i="36"/>
  <c r="I1053" i="36"/>
  <c r="D1053" i="36"/>
  <c r="I1052" i="36"/>
  <c r="I1051" i="36"/>
  <c r="D1051" i="36"/>
  <c r="I1050" i="36"/>
  <c r="I1049" i="36"/>
  <c r="I1048" i="36"/>
  <c r="D1048" i="36"/>
  <c r="I1047" i="36"/>
  <c r="I1046" i="36"/>
  <c r="D1046" i="36"/>
  <c r="I1045" i="36"/>
  <c r="I1044" i="36"/>
  <c r="D1044" i="36"/>
  <c r="I1043" i="36"/>
  <c r="I1042" i="36"/>
  <c r="D1042" i="36"/>
  <c r="I1041" i="36"/>
  <c r="I1040" i="36"/>
  <c r="D1040" i="36"/>
  <c r="I1039" i="36"/>
  <c r="I1038" i="36"/>
  <c r="D1038" i="36"/>
  <c r="I1037" i="36"/>
  <c r="D1037" i="36"/>
  <c r="I1036" i="36"/>
  <c r="D1036" i="36"/>
  <c r="I1035" i="36"/>
  <c r="I1034" i="36"/>
  <c r="D1034" i="36"/>
  <c r="I1033" i="36"/>
  <c r="I1032" i="36"/>
  <c r="D1032" i="36"/>
  <c r="I1031" i="36"/>
  <c r="I1030" i="36"/>
  <c r="D1030" i="36"/>
  <c r="I1029" i="36"/>
  <c r="I1028" i="36"/>
  <c r="D1028" i="36"/>
  <c r="I1027" i="36"/>
  <c r="D1027" i="36"/>
  <c r="I1026" i="36"/>
  <c r="D1026" i="36"/>
  <c r="I1025" i="36"/>
  <c r="D1025" i="36"/>
  <c r="I1024" i="36"/>
  <c r="D1024" i="36"/>
  <c r="I1023" i="36"/>
  <c r="D1023" i="36"/>
  <c r="D1022" i="36"/>
  <c r="D1021" i="36"/>
  <c r="D1020" i="36"/>
  <c r="D1019" i="36"/>
  <c r="D1018" i="36"/>
  <c r="D1016" i="36"/>
  <c r="A55" i="43" l="1"/>
  <c r="D55" i="43"/>
  <c r="F55" i="43"/>
  <c r="H55" i="43"/>
  <c r="J55" i="43"/>
  <c r="L55" i="43"/>
  <c r="N55" i="43"/>
  <c r="P55" i="43"/>
  <c r="R55" i="43"/>
  <c r="T55" i="43"/>
  <c r="V55" i="43"/>
  <c r="X55" i="43"/>
  <c r="Z55" i="43"/>
  <c r="AB55" i="43"/>
  <c r="AD55" i="43"/>
  <c r="AF55" i="43"/>
  <c r="AH55" i="43"/>
  <c r="AJ55" i="43"/>
  <c r="AL55" i="43"/>
  <c r="AN55" i="43"/>
  <c r="AP55" i="43"/>
  <c r="AR55" i="43"/>
  <c r="AT55" i="43"/>
  <c r="AV55" i="43"/>
  <c r="AX55" i="43"/>
  <c r="E55" i="43"/>
  <c r="G55" i="43"/>
  <c r="I55" i="43"/>
  <c r="K55" i="43"/>
  <c r="M55" i="43"/>
  <c r="O55" i="43"/>
  <c r="Q55" i="43"/>
  <c r="S55" i="43"/>
  <c r="U55" i="43"/>
  <c r="W55" i="43"/>
  <c r="Y55" i="43"/>
  <c r="AA55" i="43"/>
  <c r="AC55" i="43"/>
  <c r="AE55" i="43"/>
  <c r="AG55" i="43"/>
  <c r="AI55" i="43"/>
  <c r="AK55" i="43"/>
  <c r="AM55" i="43"/>
  <c r="AO55" i="43"/>
  <c r="AQ55" i="43"/>
  <c r="AS55" i="43"/>
  <c r="AU55" i="43"/>
  <c r="AW55" i="43"/>
  <c r="C55" i="43"/>
  <c r="A55" i="25"/>
  <c r="D55" i="25"/>
  <c r="F55" i="25"/>
  <c r="H55" i="25"/>
  <c r="J55" i="25"/>
  <c r="L55" i="25"/>
  <c r="N55" i="25"/>
  <c r="P55" i="25"/>
  <c r="R55" i="25"/>
  <c r="T55" i="25"/>
  <c r="V55" i="25"/>
  <c r="X55" i="25"/>
  <c r="Z55" i="25"/>
  <c r="AB55" i="25"/>
  <c r="AD55" i="25"/>
  <c r="AF55" i="25"/>
  <c r="AH55" i="25"/>
  <c r="AJ55" i="25"/>
  <c r="AL55" i="25"/>
  <c r="AN55" i="25"/>
  <c r="AP55" i="25"/>
  <c r="AR55" i="25"/>
  <c r="AT55" i="25"/>
  <c r="AV55" i="25"/>
  <c r="AX55" i="25"/>
  <c r="E55" i="25"/>
  <c r="G55" i="25"/>
  <c r="I55" i="25"/>
  <c r="K55" i="25"/>
  <c r="M55" i="25"/>
  <c r="O55" i="25"/>
  <c r="Q55" i="25"/>
  <c r="S55" i="25"/>
  <c r="U55" i="25"/>
  <c r="W55" i="25"/>
  <c r="Y55" i="25"/>
  <c r="AA55" i="25"/>
  <c r="AC55" i="25"/>
  <c r="AE55" i="25"/>
  <c r="AG55" i="25"/>
  <c r="AI55" i="25"/>
  <c r="AK55" i="25"/>
  <c r="AM55" i="25"/>
  <c r="AO55" i="25"/>
  <c r="AQ55" i="25"/>
  <c r="AS55" i="25"/>
  <c r="AU55" i="25"/>
  <c r="AW55" i="25"/>
  <c r="C55" i="25"/>
  <c r="A53" i="11"/>
  <c r="H53" i="11"/>
  <c r="G53" i="11"/>
  <c r="F53" i="11"/>
  <c r="E53" i="11"/>
  <c r="D53" i="11"/>
  <c r="H53" i="27"/>
  <c r="B53" i="27"/>
  <c r="D53" i="27"/>
  <c r="G53" i="27"/>
  <c r="I1015" i="36"/>
  <c r="E2577" i="10" s="1"/>
  <c r="I1017" i="36"/>
  <c r="E2579" i="10" s="1"/>
  <c r="I1019" i="36"/>
  <c r="E2581" i="10" s="1"/>
  <c r="I1021" i="36"/>
  <c r="E2583" i="10" s="1"/>
  <c r="I1016" i="36"/>
  <c r="E2578" i="10" s="1"/>
  <c r="I1018" i="36"/>
  <c r="E2580" i="10" s="1"/>
  <c r="I1020" i="36"/>
  <c r="E2582" i="10" s="1"/>
  <c r="I1022" i="36"/>
  <c r="E2584" i="10" s="1"/>
  <c r="AY55" i="43"/>
  <c r="J53" i="27"/>
  <c r="L53" i="27"/>
  <c r="C53" i="27"/>
  <c r="C764" i="8"/>
  <c r="C1468" i="10" s="1"/>
  <c r="C2577" i="10"/>
  <c r="D1015" i="36"/>
  <c r="C2579" i="10"/>
  <c r="D1017" i="36"/>
  <c r="C2591" i="10"/>
  <c r="D1029" i="36"/>
  <c r="C2593" i="10"/>
  <c r="D1031" i="36"/>
  <c r="C2595" i="10"/>
  <c r="D1033" i="36"/>
  <c r="C2597" i="10"/>
  <c r="D1035" i="36"/>
  <c r="C2601" i="10"/>
  <c r="D1039" i="36"/>
  <c r="C2603" i="10"/>
  <c r="D1041" i="36"/>
  <c r="C2605" i="10"/>
  <c r="D1043" i="36"/>
  <c r="C2607" i="10"/>
  <c r="D1045" i="36"/>
  <c r="C2609" i="10"/>
  <c r="D1047" i="36"/>
  <c r="B1049" i="36"/>
  <c r="B2611" i="10" s="1"/>
  <c r="D1049" i="36"/>
  <c r="C2633" i="10"/>
  <c r="D1071" i="36"/>
  <c r="C2635" i="10"/>
  <c r="D1073" i="36"/>
  <c r="C2637" i="10"/>
  <c r="D1075" i="36"/>
  <c r="C2639" i="10"/>
  <c r="D1077" i="36"/>
  <c r="C2641" i="10"/>
  <c r="D1079" i="36"/>
  <c r="C2643" i="10"/>
  <c r="D1081" i="36"/>
  <c r="C2645" i="10"/>
  <c r="D1083" i="36"/>
  <c r="B1099" i="36"/>
  <c r="B2661" i="10" s="1"/>
  <c r="D1099" i="36"/>
  <c r="C2612" i="10"/>
  <c r="D1050" i="36"/>
  <c r="C2614" i="10"/>
  <c r="D1052" i="36"/>
  <c r="C2616" i="10"/>
  <c r="D1054" i="36"/>
  <c r="B1066" i="36"/>
  <c r="B2628" i="10" s="1"/>
  <c r="D1066" i="36"/>
  <c r="C2630" i="10"/>
  <c r="D1068" i="36"/>
  <c r="C2632" i="10"/>
  <c r="D1070" i="36"/>
  <c r="C2650" i="10"/>
  <c r="D1088" i="36"/>
  <c r="C2652" i="10"/>
  <c r="D1090" i="36"/>
  <c r="C2654" i="10"/>
  <c r="D1092" i="36"/>
  <c r="C2656" i="10"/>
  <c r="D1094" i="36"/>
  <c r="C2658" i="10"/>
  <c r="D1096" i="36"/>
  <c r="B1029" i="36"/>
  <c r="B2591" i="10" s="1"/>
  <c r="B1031" i="36"/>
  <c r="B2593" i="10" s="1"/>
  <c r="B1033" i="36"/>
  <c r="B2595" i="10" s="1"/>
  <c r="B1035" i="36"/>
  <c r="B2597" i="10" s="1"/>
  <c r="B1039" i="36"/>
  <c r="B2601" i="10" s="1"/>
  <c r="B1041" i="36"/>
  <c r="B2603" i="10" s="1"/>
  <c r="B1043" i="36"/>
  <c r="B2605" i="10" s="1"/>
  <c r="B1045" i="36"/>
  <c r="B2607" i="10" s="1"/>
  <c r="B1047" i="36"/>
  <c r="B2609" i="10" s="1"/>
  <c r="B1071" i="36"/>
  <c r="B2633" i="10" s="1"/>
  <c r="B1073" i="36"/>
  <c r="B2635" i="10" s="1"/>
  <c r="B1075" i="36"/>
  <c r="B2637" i="10" s="1"/>
  <c r="B1077" i="36"/>
  <c r="B2639" i="10" s="1"/>
  <c r="B1079" i="36"/>
  <c r="B2641" i="10" s="1"/>
  <c r="B1081" i="36"/>
  <c r="B2643" i="10" s="1"/>
  <c r="B1083" i="36"/>
  <c r="B2645" i="10" s="1"/>
  <c r="E2585" i="10"/>
  <c r="D2585" i="10"/>
  <c r="E2587" i="10"/>
  <c r="D2587" i="10"/>
  <c r="E2589" i="10"/>
  <c r="D2589" i="10"/>
  <c r="C2590" i="10"/>
  <c r="E2591" i="10"/>
  <c r="D2591" i="10"/>
  <c r="C2592" i="10"/>
  <c r="E2593" i="10"/>
  <c r="D2593" i="10"/>
  <c r="C2594" i="10"/>
  <c r="E2595" i="10"/>
  <c r="D2595" i="10"/>
  <c r="C2596" i="10"/>
  <c r="E2597" i="10"/>
  <c r="D2597" i="10"/>
  <c r="C2598" i="10"/>
  <c r="E2599" i="10"/>
  <c r="D2599" i="10"/>
  <c r="C2600" i="10"/>
  <c r="E2601" i="10"/>
  <c r="D2601" i="10"/>
  <c r="C2602" i="10"/>
  <c r="E2603" i="10"/>
  <c r="D2603" i="10"/>
  <c r="C2604" i="10"/>
  <c r="E2605" i="10"/>
  <c r="D2605" i="10"/>
  <c r="C2606" i="10"/>
  <c r="E2607" i="10"/>
  <c r="D2607" i="10"/>
  <c r="C2608" i="10"/>
  <c r="E2609" i="10"/>
  <c r="D2609" i="10"/>
  <c r="C2610" i="10"/>
  <c r="C2611" i="10"/>
  <c r="E2612" i="10"/>
  <c r="D2612" i="10"/>
  <c r="C2613" i="10"/>
  <c r="E2614" i="10"/>
  <c r="D2614" i="10"/>
  <c r="C2615" i="10"/>
  <c r="E2616" i="10"/>
  <c r="D2616" i="10"/>
  <c r="C2617" i="10"/>
  <c r="E2618" i="10"/>
  <c r="D2618" i="10"/>
  <c r="C2619" i="10"/>
  <c r="E2620" i="10"/>
  <c r="D2620" i="10"/>
  <c r="C2621" i="10"/>
  <c r="E2622" i="10"/>
  <c r="D2622" i="10"/>
  <c r="C2623" i="10"/>
  <c r="E2624" i="10"/>
  <c r="D2624" i="10"/>
  <c r="C2625" i="10"/>
  <c r="E2626" i="10"/>
  <c r="D2626" i="10"/>
  <c r="C2627" i="10"/>
  <c r="C2628" i="10"/>
  <c r="E2629" i="10"/>
  <c r="D2629" i="10"/>
  <c r="B1068" i="36"/>
  <c r="B2630" i="10" s="1"/>
  <c r="E2631" i="10"/>
  <c r="D2631" i="10"/>
  <c r="B1070" i="36"/>
  <c r="B2632" i="10" s="1"/>
  <c r="E2633" i="10"/>
  <c r="D2633" i="10"/>
  <c r="C2634" i="10"/>
  <c r="E2635" i="10"/>
  <c r="D2635" i="10"/>
  <c r="C2636" i="10"/>
  <c r="E2637" i="10"/>
  <c r="D2637" i="10"/>
  <c r="C2638" i="10"/>
  <c r="E2639" i="10"/>
  <c r="D2639" i="10"/>
  <c r="C2640" i="10"/>
  <c r="E2641" i="10"/>
  <c r="D2641" i="10"/>
  <c r="C2642" i="10"/>
  <c r="E2643" i="10"/>
  <c r="D2643" i="10"/>
  <c r="C2644" i="10"/>
  <c r="E2645" i="10"/>
  <c r="D2645" i="10"/>
  <c r="C2646" i="10"/>
  <c r="E2647" i="10"/>
  <c r="D2647" i="10"/>
  <c r="C2648" i="10"/>
  <c r="E2649" i="10"/>
  <c r="D2649" i="10"/>
  <c r="B1088" i="36"/>
  <c r="B2650" i="10" s="1"/>
  <c r="E2651" i="10"/>
  <c r="D2651" i="10"/>
  <c r="B1090" i="36"/>
  <c r="B2652" i="10" s="1"/>
  <c r="E2653" i="10"/>
  <c r="D2653" i="10"/>
  <c r="B1092" i="36"/>
  <c r="B2654" i="10" s="1"/>
  <c r="E2655" i="10"/>
  <c r="D2655" i="10"/>
  <c r="B1094" i="36"/>
  <c r="B2656" i="10" s="1"/>
  <c r="E2657" i="10"/>
  <c r="D2657" i="10"/>
  <c r="B1096" i="36"/>
  <c r="B2658" i="10" s="1"/>
  <c r="E2659" i="10"/>
  <c r="D2659" i="10"/>
  <c r="C2660" i="10"/>
  <c r="C2661" i="10"/>
  <c r="E2662" i="10"/>
  <c r="D2662" i="10"/>
  <c r="C2663" i="10"/>
  <c r="E2664" i="10"/>
  <c r="D2664" i="10"/>
  <c r="C2665" i="10"/>
  <c r="E2666" i="10"/>
  <c r="D2666" i="10"/>
  <c r="C2667" i="10"/>
  <c r="E2668" i="10"/>
  <c r="D2668" i="10"/>
  <c r="C2578" i="10"/>
  <c r="C2580" i="10"/>
  <c r="C2581" i="10"/>
  <c r="C2582" i="10"/>
  <c r="C2583" i="10"/>
  <c r="C2584" i="10"/>
  <c r="C2585" i="10"/>
  <c r="C2587" i="10"/>
  <c r="C2589" i="10"/>
  <c r="E2586" i="10"/>
  <c r="D2586" i="10"/>
  <c r="E2588" i="10"/>
  <c r="D2588" i="10"/>
  <c r="E2590" i="10"/>
  <c r="D2590" i="10"/>
  <c r="E2592" i="10"/>
  <c r="D2592" i="10"/>
  <c r="E2594" i="10"/>
  <c r="D2594" i="10"/>
  <c r="E2596" i="10"/>
  <c r="D2596" i="10"/>
  <c r="E2598" i="10"/>
  <c r="D2598" i="10"/>
  <c r="C2599" i="10"/>
  <c r="E2600" i="10"/>
  <c r="D2600" i="10"/>
  <c r="E2602" i="10"/>
  <c r="D2602" i="10"/>
  <c r="E2604" i="10"/>
  <c r="D2604" i="10"/>
  <c r="E2606" i="10"/>
  <c r="D2606" i="10"/>
  <c r="E2608" i="10"/>
  <c r="D2608" i="10"/>
  <c r="E2610" i="10"/>
  <c r="D2610" i="10"/>
  <c r="E2611" i="10"/>
  <c r="D2611" i="10"/>
  <c r="E2613" i="10"/>
  <c r="D2613" i="10"/>
  <c r="E2615" i="10"/>
  <c r="D2615" i="10"/>
  <c r="E2617" i="10"/>
  <c r="D2617" i="10"/>
  <c r="C2618" i="10"/>
  <c r="E2619" i="10"/>
  <c r="D2619" i="10"/>
  <c r="C2620" i="10"/>
  <c r="E2621" i="10"/>
  <c r="D2621" i="10"/>
  <c r="C2622" i="10"/>
  <c r="E2623" i="10"/>
  <c r="D2623" i="10"/>
  <c r="C2624" i="10"/>
  <c r="E2625" i="10"/>
  <c r="D2625" i="10"/>
  <c r="C2626" i="10"/>
  <c r="E2627" i="10"/>
  <c r="D2627" i="10"/>
  <c r="E2628" i="10"/>
  <c r="D2628" i="10"/>
  <c r="C2629" i="10"/>
  <c r="E2630" i="10"/>
  <c r="D2630" i="10"/>
  <c r="C2631" i="10"/>
  <c r="E2632" i="10"/>
  <c r="D2632" i="10"/>
  <c r="E2634" i="10"/>
  <c r="D2634" i="10"/>
  <c r="E2636" i="10"/>
  <c r="D2636" i="10"/>
  <c r="E2638" i="10"/>
  <c r="D2638" i="10"/>
  <c r="E2640" i="10"/>
  <c r="D2640" i="10"/>
  <c r="E2642" i="10"/>
  <c r="D2642" i="10"/>
  <c r="E2644" i="10"/>
  <c r="D2644" i="10"/>
  <c r="E2646" i="10"/>
  <c r="D2646" i="10"/>
  <c r="C2647" i="10"/>
  <c r="E2648" i="10"/>
  <c r="D2648" i="10"/>
  <c r="C2649" i="10"/>
  <c r="E2650" i="10"/>
  <c r="D2650" i="10"/>
  <c r="C2651" i="10"/>
  <c r="E2652" i="10"/>
  <c r="D2652" i="10"/>
  <c r="C2653" i="10"/>
  <c r="E2654" i="10"/>
  <c r="D2654" i="10"/>
  <c r="C2655" i="10"/>
  <c r="E2656" i="10"/>
  <c r="D2656" i="10"/>
  <c r="C2657" i="10"/>
  <c r="E2658" i="10"/>
  <c r="D2658" i="10"/>
  <c r="C2659" i="10"/>
  <c r="E2660" i="10"/>
  <c r="D2660" i="10"/>
  <c r="E2661" i="10"/>
  <c r="D2661" i="10"/>
  <c r="C2662" i="10"/>
  <c r="E2663" i="10"/>
  <c r="D2663" i="10"/>
  <c r="C2664" i="10"/>
  <c r="E2665" i="10"/>
  <c r="D2665" i="10"/>
  <c r="C2666" i="10"/>
  <c r="E2667" i="10"/>
  <c r="D2667" i="10"/>
  <c r="C2668" i="10"/>
  <c r="D2577" i="10"/>
  <c r="D2578" i="10"/>
  <c r="D2579" i="10"/>
  <c r="D2580" i="10"/>
  <c r="D2581" i="10"/>
  <c r="D2582" i="10"/>
  <c r="D2583" i="10"/>
  <c r="D2584" i="10"/>
  <c r="C2586" i="10"/>
  <c r="C2588" i="10"/>
  <c r="B1015" i="36"/>
  <c r="B2577" i="10" s="1"/>
  <c r="B1017" i="36"/>
  <c r="B2579" i="10" s="1"/>
  <c r="B1050" i="36"/>
  <c r="B2612" i="10" s="1"/>
  <c r="B1052" i="36"/>
  <c r="B2614" i="10" s="1"/>
  <c r="B1054" i="36"/>
  <c r="B2616" i="10" s="1"/>
  <c r="B1019" i="36"/>
  <c r="B2581" i="10" s="1"/>
  <c r="B1021" i="36"/>
  <c r="B2583" i="10" s="1"/>
  <c r="B1023" i="36"/>
  <c r="B2585" i="10" s="1"/>
  <c r="B1025" i="36"/>
  <c r="B2587" i="10" s="1"/>
  <c r="B1027" i="36"/>
  <c r="B2589" i="10" s="1"/>
  <c r="B1056" i="36"/>
  <c r="B2618" i="10" s="1"/>
  <c r="B1058" i="36"/>
  <c r="B2620" i="10" s="1"/>
  <c r="B1060" i="36"/>
  <c r="B2622" i="10" s="1"/>
  <c r="B1062" i="36"/>
  <c r="B2624" i="10" s="1"/>
  <c r="B1064" i="36"/>
  <c r="B2626" i="10" s="1"/>
  <c r="B1085" i="36"/>
  <c r="B2647" i="10" s="1"/>
  <c r="B1102" i="36"/>
  <c r="B2664" i="10" s="1"/>
  <c r="B1104" i="36"/>
  <c r="B2666" i="10" s="1"/>
  <c r="B1106" i="36"/>
  <c r="B2668" i="10" s="1"/>
  <c r="B1103" i="36"/>
  <c r="B2665" i="10" s="1"/>
  <c r="B1105" i="36"/>
  <c r="B2667" i="10" s="1"/>
  <c r="B1101" i="36"/>
  <c r="B2663" i="10" s="1"/>
  <c r="B1087" i="36"/>
  <c r="B2649" i="10" s="1"/>
  <c r="B1089" i="36"/>
  <c r="B2651" i="10" s="1"/>
  <c r="B1091" i="36"/>
  <c r="B2653" i="10" s="1"/>
  <c r="B1093" i="36"/>
  <c r="B2655" i="10" s="1"/>
  <c r="B1095" i="36"/>
  <c r="B2657" i="10" s="1"/>
  <c r="B1097" i="36"/>
  <c r="B2659" i="10" s="1"/>
  <c r="B1098" i="36"/>
  <c r="B2660" i="10" s="1"/>
  <c r="B1100" i="36"/>
  <c r="B2662" i="10" s="1"/>
  <c r="B1072" i="36"/>
  <c r="B2634" i="10" s="1"/>
  <c r="B1074" i="36"/>
  <c r="B2636" i="10" s="1"/>
  <c r="B1076" i="36"/>
  <c r="B2638" i="10" s="1"/>
  <c r="B1078" i="36"/>
  <c r="B2640" i="10" s="1"/>
  <c r="B1080" i="36"/>
  <c r="B2642" i="10" s="1"/>
  <c r="B1082" i="36"/>
  <c r="B2644" i="10" s="1"/>
  <c r="B1084" i="36"/>
  <c r="B2646" i="10" s="1"/>
  <c r="B1086" i="36"/>
  <c r="B2648" i="10" s="1"/>
  <c r="B1051" i="36"/>
  <c r="B2613" i="10" s="1"/>
  <c r="B1053" i="36"/>
  <c r="B2615" i="10" s="1"/>
  <c r="B1055" i="36"/>
  <c r="B2617" i="10" s="1"/>
  <c r="B1057" i="36"/>
  <c r="B2619" i="10" s="1"/>
  <c r="B1059" i="36"/>
  <c r="B2621" i="10" s="1"/>
  <c r="B1061" i="36"/>
  <c r="B2623" i="10" s="1"/>
  <c r="B1063" i="36"/>
  <c r="B2625" i="10" s="1"/>
  <c r="B1065" i="36"/>
  <c r="B2627" i="10" s="1"/>
  <c r="B1067" i="36"/>
  <c r="B2629" i="10" s="1"/>
  <c r="B1069" i="36"/>
  <c r="B2631" i="10" s="1"/>
  <c r="B1040" i="36"/>
  <c r="B2602" i="10" s="1"/>
  <c r="B1042" i="36"/>
  <c r="B2604" i="10" s="1"/>
  <c r="B1044" i="36"/>
  <c r="B2606" i="10" s="1"/>
  <c r="B1046" i="36"/>
  <c r="B2608" i="10" s="1"/>
  <c r="B1048" i="36"/>
  <c r="B2610" i="10" s="1"/>
  <c r="B1037" i="36"/>
  <c r="B2599" i="10" s="1"/>
  <c r="B1026" i="36"/>
  <c r="B2588" i="10" s="1"/>
  <c r="B1028" i="36"/>
  <c r="B2590" i="10" s="1"/>
  <c r="B1030" i="36"/>
  <c r="B2592" i="10" s="1"/>
  <c r="B1032" i="36"/>
  <c r="B2594" i="10" s="1"/>
  <c r="B1034" i="36"/>
  <c r="B2596" i="10" s="1"/>
  <c r="B1036" i="36"/>
  <c r="B2598" i="10" s="1"/>
  <c r="B1038" i="36"/>
  <c r="B2600" i="10" s="1"/>
  <c r="B1016" i="36"/>
  <c r="B2578" i="10" s="1"/>
  <c r="B1018" i="36"/>
  <c r="B2580" i="10" s="1"/>
  <c r="B1020" i="36"/>
  <c r="B2582" i="10" s="1"/>
  <c r="B1022" i="36"/>
  <c r="B2584" i="10" s="1"/>
  <c r="B1024" i="36"/>
  <c r="B2586" i="10" s="1"/>
  <c r="AY55" i="25" l="1"/>
  <c r="C765" i="8"/>
  <c r="C1469" i="10" s="1"/>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J2668" i="10"/>
  <c r="J2667" i="10"/>
  <c r="J2666" i="10"/>
  <c r="J2665" i="10"/>
  <c r="J2664" i="10"/>
  <c r="J2663" i="10"/>
  <c r="J2662" i="10"/>
  <c r="J2661" i="10"/>
  <c r="J2660" i="10"/>
  <c r="J2659" i="10"/>
  <c r="J2658" i="10"/>
  <c r="J2657" i="10"/>
  <c r="J2656" i="10"/>
  <c r="J2655" i="10"/>
  <c r="J2654" i="10"/>
  <c r="J2653" i="10"/>
  <c r="J2652" i="10"/>
  <c r="J2651" i="10"/>
  <c r="J2650" i="10"/>
  <c r="J2649" i="10"/>
  <c r="J2648" i="10"/>
  <c r="J2647" i="10"/>
  <c r="J2646" i="10"/>
  <c r="J2645" i="10"/>
  <c r="J2644" i="10"/>
  <c r="J2643" i="10"/>
  <c r="J2642" i="10"/>
  <c r="J2641" i="10"/>
  <c r="J2640" i="10"/>
  <c r="J2639" i="10"/>
  <c r="J2638" i="10"/>
  <c r="J2637" i="10"/>
  <c r="J2636" i="10"/>
  <c r="J2635" i="10"/>
  <c r="J2634" i="10"/>
  <c r="J2633" i="10"/>
  <c r="J2632" i="10"/>
  <c r="J2631" i="10"/>
  <c r="J2630" i="10"/>
  <c r="J2629" i="10"/>
  <c r="J2628" i="10"/>
  <c r="J2627" i="10"/>
  <c r="J2626" i="10"/>
  <c r="J2625" i="10"/>
  <c r="J2624" i="10"/>
  <c r="J2623" i="10"/>
  <c r="J2622" i="10"/>
  <c r="J2621" i="10"/>
  <c r="J2620" i="10"/>
  <c r="J2619" i="10"/>
  <c r="J2618" i="10"/>
  <c r="J2617" i="10"/>
  <c r="J2616" i="10"/>
  <c r="J2615" i="10"/>
  <c r="J2614" i="10"/>
  <c r="J2613" i="10"/>
  <c r="J2612" i="10"/>
  <c r="J2611" i="10"/>
  <c r="J2610" i="10"/>
  <c r="J2609" i="10"/>
  <c r="J2608" i="10"/>
  <c r="J2607" i="10"/>
  <c r="J2606" i="10"/>
  <c r="J2605" i="10"/>
  <c r="J2604" i="10"/>
  <c r="J2603" i="10"/>
  <c r="J2602" i="10"/>
  <c r="J2601" i="10"/>
  <c r="J2600" i="10"/>
  <c r="J2599" i="10"/>
  <c r="J2598" i="10"/>
  <c r="J2597" i="10"/>
  <c r="J2596" i="10"/>
  <c r="J2595" i="10"/>
  <c r="J2594" i="10"/>
  <c r="J2593" i="10"/>
  <c r="J2592" i="10"/>
  <c r="J2591" i="10"/>
  <c r="J2590" i="10"/>
  <c r="J2589" i="10"/>
  <c r="J2588" i="10"/>
  <c r="J2587" i="10"/>
  <c r="J2586" i="10"/>
  <c r="J2585" i="10"/>
  <c r="J2584" i="10"/>
  <c r="J2583" i="10"/>
  <c r="J2582" i="10"/>
  <c r="J2581" i="10"/>
  <c r="J2580" i="10"/>
  <c r="J2579" i="10"/>
  <c r="J2578" i="10"/>
  <c r="J2577" i="10"/>
  <c r="I2668" i="10"/>
  <c r="I2667" i="10"/>
  <c r="I2666" i="10"/>
  <c r="I2665" i="10"/>
  <c r="I2664" i="10"/>
  <c r="I2663" i="10"/>
  <c r="I2662" i="10"/>
  <c r="I2661" i="10"/>
  <c r="I2660" i="10"/>
  <c r="I2659" i="10"/>
  <c r="I2658" i="10"/>
  <c r="I2657" i="10"/>
  <c r="I2656" i="10"/>
  <c r="I2655" i="10"/>
  <c r="I2654" i="10"/>
  <c r="I2653" i="10"/>
  <c r="I2652" i="10"/>
  <c r="I2651" i="10"/>
  <c r="I2650" i="10"/>
  <c r="I2649" i="10"/>
  <c r="I2648" i="10"/>
  <c r="I2647" i="10"/>
  <c r="I2646" i="10"/>
  <c r="I2645" i="10"/>
  <c r="I2644" i="10"/>
  <c r="I2643" i="10"/>
  <c r="I2642" i="10"/>
  <c r="I2641" i="10"/>
  <c r="I2640" i="10"/>
  <c r="I2639" i="10"/>
  <c r="I2638" i="10"/>
  <c r="I2637" i="10"/>
  <c r="I2636" i="10"/>
  <c r="I2635" i="10"/>
  <c r="I2634" i="10"/>
  <c r="I2633" i="10"/>
  <c r="I2632" i="10"/>
  <c r="I2631" i="10"/>
  <c r="I2630" i="10"/>
  <c r="I2629" i="10"/>
  <c r="I2628" i="10"/>
  <c r="I2627" i="10"/>
  <c r="I2626" i="10"/>
  <c r="I2625" i="10"/>
  <c r="I2624" i="10"/>
  <c r="I2623" i="10"/>
  <c r="I2622" i="10"/>
  <c r="I2621" i="10"/>
  <c r="I2620" i="10"/>
  <c r="I2619" i="10"/>
  <c r="I2618" i="10"/>
  <c r="I2617" i="10"/>
  <c r="I2616" i="10"/>
  <c r="I2615" i="10"/>
  <c r="I2614" i="10"/>
  <c r="I2613" i="10"/>
  <c r="I2612" i="10"/>
  <c r="I2611" i="10"/>
  <c r="I2610" i="10"/>
  <c r="I2609" i="10"/>
  <c r="I2608" i="10"/>
  <c r="I2607" i="10"/>
  <c r="I2606" i="10"/>
  <c r="I2605" i="10"/>
  <c r="I2604" i="10"/>
  <c r="I2603" i="10"/>
  <c r="I2602" i="10"/>
  <c r="I2601" i="10"/>
  <c r="I2600" i="10"/>
  <c r="I2599" i="10"/>
  <c r="I2598" i="10"/>
  <c r="I2597" i="10"/>
  <c r="I2596" i="10"/>
  <c r="I2595" i="10"/>
  <c r="I2594" i="10"/>
  <c r="I2593" i="10"/>
  <c r="I2592" i="10"/>
  <c r="I2591" i="10"/>
  <c r="I2590" i="10"/>
  <c r="I2589" i="10"/>
  <c r="I2588" i="10"/>
  <c r="I2587" i="10"/>
  <c r="I2586" i="10"/>
  <c r="I2585" i="10"/>
  <c r="I2584" i="10"/>
  <c r="I2583" i="10"/>
  <c r="I2582" i="10"/>
  <c r="I2581" i="10"/>
  <c r="I2580" i="10"/>
  <c r="I2579" i="10"/>
  <c r="I2578" i="10"/>
  <c r="I2577" i="10"/>
  <c r="H2577" i="10"/>
  <c r="H2578" i="10"/>
  <c r="H2579" i="10"/>
  <c r="H2580" i="10"/>
  <c r="H2581" i="10"/>
  <c r="H2582" i="10"/>
  <c r="H2583" i="10"/>
  <c r="H2584" i="10"/>
  <c r="H2585" i="10"/>
  <c r="H2586" i="10"/>
  <c r="H2587" i="10"/>
  <c r="H2588" i="10"/>
  <c r="H2589" i="10"/>
  <c r="H2590" i="10"/>
  <c r="H2591" i="10"/>
  <c r="H2592" i="10"/>
  <c r="H2593" i="10"/>
  <c r="H2594" i="10"/>
  <c r="H2595" i="10"/>
  <c r="H2596" i="10"/>
  <c r="H2597" i="10"/>
  <c r="H2598" i="10"/>
  <c r="H2599" i="10"/>
  <c r="H2600" i="10"/>
  <c r="H2601" i="10"/>
  <c r="H2602" i="10"/>
  <c r="H2603" i="10"/>
  <c r="H2604" i="10"/>
  <c r="H2605" i="10"/>
  <c r="H2606" i="10"/>
  <c r="H2607" i="10"/>
  <c r="H2608" i="10"/>
  <c r="H2609" i="10"/>
  <c r="H2610" i="10"/>
  <c r="H2611" i="10"/>
  <c r="H2612" i="10"/>
  <c r="H2613" i="10"/>
  <c r="H2614" i="10"/>
  <c r="H2615" i="10"/>
  <c r="H2616" i="10"/>
  <c r="H2617" i="10"/>
  <c r="H2618" i="10"/>
  <c r="H2619" i="10"/>
  <c r="H2620" i="10"/>
  <c r="H2621" i="10"/>
  <c r="H2622" i="10"/>
  <c r="H2623" i="10"/>
  <c r="H2624" i="10"/>
  <c r="H2625" i="10"/>
  <c r="H2626" i="10"/>
  <c r="H2627" i="10"/>
  <c r="H2628" i="10"/>
  <c r="H2629" i="10"/>
  <c r="H2630" i="10"/>
  <c r="H2631" i="10"/>
  <c r="H2632" i="10"/>
  <c r="H2633" i="10"/>
  <c r="H2634" i="10"/>
  <c r="H2635" i="10"/>
  <c r="H2636" i="10"/>
  <c r="H2637" i="10"/>
  <c r="H2638" i="10"/>
  <c r="H2639" i="10"/>
  <c r="H2640" i="10"/>
  <c r="H2641" i="10"/>
  <c r="H2642" i="10"/>
  <c r="H2643" i="10"/>
  <c r="H2644" i="10"/>
  <c r="H2645" i="10"/>
  <c r="H2646" i="10"/>
  <c r="H2647" i="10"/>
  <c r="H2648" i="10"/>
  <c r="H2649" i="10"/>
  <c r="H2650" i="10"/>
  <c r="H2651" i="10"/>
  <c r="H2652" i="10"/>
  <c r="H2653" i="10"/>
  <c r="H2654" i="10"/>
  <c r="H2655" i="10"/>
  <c r="H2656" i="10"/>
  <c r="H2657" i="10"/>
  <c r="H2658" i="10"/>
  <c r="H2659" i="10"/>
  <c r="H2660" i="10"/>
  <c r="H2661" i="10"/>
  <c r="H2662" i="10"/>
  <c r="H2663" i="10"/>
  <c r="H2664" i="10"/>
  <c r="H2665" i="10"/>
  <c r="H2666" i="10"/>
  <c r="H2667" i="10"/>
  <c r="H2668"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C766" i="8" l="1"/>
  <c r="C1470" i="10" s="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H47" i="11" l="1"/>
  <c r="G47" i="11"/>
  <c r="F47" i="11"/>
  <c r="E47" i="11"/>
  <c r="D47" i="11"/>
  <c r="A52" i="11"/>
  <c r="H52" i="11"/>
  <c r="G52" i="11"/>
  <c r="F52" i="11"/>
  <c r="E52" i="11"/>
  <c r="D52" i="11"/>
  <c r="H50" i="11"/>
  <c r="G50" i="11"/>
  <c r="F50" i="11"/>
  <c r="E50" i="11"/>
  <c r="D50" i="11"/>
  <c r="H48" i="11"/>
  <c r="G48" i="11"/>
  <c r="F48" i="11"/>
  <c r="E48" i="11"/>
  <c r="D48" i="11"/>
  <c r="H46" i="11"/>
  <c r="G46" i="11"/>
  <c r="F46" i="11"/>
  <c r="E46" i="11"/>
  <c r="D46" i="11"/>
  <c r="H44" i="11"/>
  <c r="G44" i="11"/>
  <c r="F44" i="11"/>
  <c r="E44" i="11"/>
  <c r="D44" i="11"/>
  <c r="H42" i="11"/>
  <c r="G42" i="11"/>
  <c r="F42" i="11"/>
  <c r="E42" i="11"/>
  <c r="D42" i="11"/>
  <c r="H40" i="11"/>
  <c r="G40" i="11"/>
  <c r="F40" i="11"/>
  <c r="E40" i="11"/>
  <c r="D40" i="11"/>
  <c r="A38" i="11"/>
  <c r="H38" i="11"/>
  <c r="G38" i="11"/>
  <c r="F38" i="11"/>
  <c r="E38" i="11"/>
  <c r="D38" i="11"/>
  <c r="H36" i="11"/>
  <c r="G36" i="11"/>
  <c r="F36" i="11"/>
  <c r="E36" i="11"/>
  <c r="D36" i="11"/>
  <c r="H34" i="11"/>
  <c r="G34" i="11"/>
  <c r="F34" i="11"/>
  <c r="E34" i="11"/>
  <c r="D34" i="11"/>
  <c r="H32" i="11"/>
  <c r="G32" i="11"/>
  <c r="F32" i="11"/>
  <c r="E32" i="11"/>
  <c r="D32" i="11"/>
  <c r="H30" i="11"/>
  <c r="G30" i="11"/>
  <c r="F30" i="11"/>
  <c r="E30" i="11"/>
  <c r="D30" i="11"/>
  <c r="H28" i="11"/>
  <c r="G28" i="11"/>
  <c r="F28" i="11"/>
  <c r="E28" i="11"/>
  <c r="D28" i="11"/>
  <c r="H26" i="11"/>
  <c r="G26" i="11"/>
  <c r="F26" i="11"/>
  <c r="E26" i="11"/>
  <c r="D26" i="11"/>
  <c r="H24" i="11"/>
  <c r="G24" i="11"/>
  <c r="F24" i="11"/>
  <c r="E24" i="11"/>
  <c r="D24" i="11"/>
  <c r="A51" i="11"/>
  <c r="H51" i="11"/>
  <c r="G51" i="11"/>
  <c r="F51" i="11"/>
  <c r="E51" i="11"/>
  <c r="D51" i="11"/>
  <c r="H49" i="11"/>
  <c r="G49" i="11"/>
  <c r="F49" i="11"/>
  <c r="E49" i="11"/>
  <c r="D49" i="11"/>
  <c r="H45" i="11"/>
  <c r="G45" i="11"/>
  <c r="F45" i="11"/>
  <c r="E45" i="11"/>
  <c r="D45" i="11"/>
  <c r="H43" i="11"/>
  <c r="G43" i="11"/>
  <c r="F43" i="11"/>
  <c r="E43" i="11"/>
  <c r="D43" i="11"/>
  <c r="H41" i="11"/>
  <c r="G41" i="11"/>
  <c r="F41" i="11"/>
  <c r="E41" i="11"/>
  <c r="D41" i="11"/>
  <c r="H39" i="11"/>
  <c r="G39" i="11"/>
  <c r="F39" i="11"/>
  <c r="E39" i="11"/>
  <c r="D39" i="11"/>
  <c r="H37" i="11"/>
  <c r="G37" i="11"/>
  <c r="F37" i="11"/>
  <c r="E37" i="11"/>
  <c r="D37" i="11"/>
  <c r="H35" i="11"/>
  <c r="G35" i="11"/>
  <c r="F35" i="11"/>
  <c r="E35" i="11"/>
  <c r="D35" i="11"/>
  <c r="H33" i="11"/>
  <c r="G33" i="11"/>
  <c r="F33" i="11"/>
  <c r="E33" i="11"/>
  <c r="D33" i="11"/>
  <c r="H31" i="11"/>
  <c r="G31" i="11"/>
  <c r="F31" i="11"/>
  <c r="E31" i="11"/>
  <c r="D31" i="11"/>
  <c r="H29" i="11"/>
  <c r="G29" i="11"/>
  <c r="F29" i="11"/>
  <c r="E29" i="11"/>
  <c r="D29" i="11"/>
  <c r="H27" i="11"/>
  <c r="G27" i="11"/>
  <c r="F27" i="11"/>
  <c r="E27" i="11"/>
  <c r="D27" i="11"/>
  <c r="H25" i="11"/>
  <c r="G25" i="11"/>
  <c r="F25" i="11"/>
  <c r="E25" i="11"/>
  <c r="D25" i="11"/>
  <c r="C767" i="8"/>
  <c r="C1471" i="10" s="1"/>
  <c r="B54" i="43"/>
  <c r="B54" i="25"/>
  <c r="AE57" i="27"/>
  <c r="AD57" i="27"/>
  <c r="A54" i="43" l="1"/>
  <c r="E54" i="43"/>
  <c r="G54" i="43"/>
  <c r="I54" i="43"/>
  <c r="K54" i="43"/>
  <c r="M54" i="43"/>
  <c r="O54" i="43"/>
  <c r="Q54" i="43"/>
  <c r="S54" i="43"/>
  <c r="U54" i="43"/>
  <c r="W54" i="43"/>
  <c r="Y54" i="43"/>
  <c r="AA54" i="43"/>
  <c r="AC54" i="43"/>
  <c r="AE54" i="43"/>
  <c r="AG54" i="43"/>
  <c r="AI54" i="43"/>
  <c r="AK54" i="43"/>
  <c r="AM54" i="43"/>
  <c r="AO54" i="43"/>
  <c r="AQ54" i="43"/>
  <c r="AS54" i="43"/>
  <c r="AU54" i="43"/>
  <c r="AW54" i="43"/>
  <c r="C54" i="43"/>
  <c r="D54" i="43"/>
  <c r="F54" i="43"/>
  <c r="H54" i="43"/>
  <c r="J54" i="43"/>
  <c r="L54" i="43"/>
  <c r="N54" i="43"/>
  <c r="P54" i="43"/>
  <c r="R54" i="43"/>
  <c r="T54" i="43"/>
  <c r="V54" i="43"/>
  <c r="X54" i="43"/>
  <c r="Z54" i="43"/>
  <c r="AB54" i="43"/>
  <c r="AD54" i="43"/>
  <c r="AF54" i="43"/>
  <c r="AH54" i="43"/>
  <c r="AJ54" i="43"/>
  <c r="AL54" i="43"/>
  <c r="AN54" i="43"/>
  <c r="AP54" i="43"/>
  <c r="AR54" i="43"/>
  <c r="AT54" i="43"/>
  <c r="AV54" i="43"/>
  <c r="AX54" i="43"/>
  <c r="A54" i="25"/>
  <c r="E54" i="25"/>
  <c r="G54" i="25"/>
  <c r="I54" i="25"/>
  <c r="K54" i="25"/>
  <c r="M54" i="25"/>
  <c r="O54" i="25"/>
  <c r="Q54" i="25"/>
  <c r="S54" i="25"/>
  <c r="U54" i="25"/>
  <c r="W54" i="25"/>
  <c r="Y54" i="25"/>
  <c r="AA54" i="25"/>
  <c r="AC54" i="25"/>
  <c r="AE54" i="25"/>
  <c r="AG54" i="25"/>
  <c r="AI54" i="25"/>
  <c r="AK54" i="25"/>
  <c r="AM54" i="25"/>
  <c r="AO54" i="25"/>
  <c r="AQ54" i="25"/>
  <c r="AS54" i="25"/>
  <c r="AU54" i="25"/>
  <c r="AW54" i="25"/>
  <c r="C54" i="25"/>
  <c r="D54" i="25"/>
  <c r="F54" i="25"/>
  <c r="H54" i="25"/>
  <c r="J54" i="25"/>
  <c r="L54" i="25"/>
  <c r="N54" i="25"/>
  <c r="P54" i="25"/>
  <c r="R54" i="25"/>
  <c r="T54" i="25"/>
  <c r="V54" i="25"/>
  <c r="X54" i="25"/>
  <c r="Z54" i="25"/>
  <c r="AB54" i="25"/>
  <c r="AD54" i="25"/>
  <c r="AF54" i="25"/>
  <c r="AH54" i="25"/>
  <c r="AJ54" i="25"/>
  <c r="AL54" i="25"/>
  <c r="AN54" i="25"/>
  <c r="AP54" i="25"/>
  <c r="AR54" i="25"/>
  <c r="AT54" i="25"/>
  <c r="AV54" i="25"/>
  <c r="AX54" i="25"/>
  <c r="C768" i="8"/>
  <c r="C1472" i="10" s="1"/>
  <c r="E622" i="1"/>
  <c r="D623" i="10" s="1"/>
  <c r="E623" i="1"/>
  <c r="D624" i="10" s="1"/>
  <c r="E624" i="1"/>
  <c r="D625" i="10" s="1"/>
  <c r="E625" i="1"/>
  <c r="D626" i="10" s="1"/>
  <c r="E626" i="1"/>
  <c r="D627" i="10" s="1"/>
  <c r="E627" i="1"/>
  <c r="D628" i="10" s="1"/>
  <c r="E628" i="1"/>
  <c r="D629" i="10" s="1"/>
  <c r="E629" i="1"/>
  <c r="D630" i="10" s="1"/>
  <c r="E630" i="1"/>
  <c r="D631" i="10" s="1"/>
  <c r="E631" i="1"/>
  <c r="D632" i="10" s="1"/>
  <c r="E632" i="1"/>
  <c r="D633" i="10" s="1"/>
  <c r="E633" i="1"/>
  <c r="D634" i="10" s="1"/>
  <c r="E634" i="1"/>
  <c r="D635" i="10" s="1"/>
  <c r="E635" i="1"/>
  <c r="D636" i="10" s="1"/>
  <c r="E636" i="1"/>
  <c r="D637" i="10" s="1"/>
  <c r="E637" i="1"/>
  <c r="D638" i="10" s="1"/>
  <c r="E638" i="1"/>
  <c r="D639" i="10" s="1"/>
  <c r="E639" i="1"/>
  <c r="D640" i="10" s="1"/>
  <c r="E640" i="1"/>
  <c r="D641" i="10" s="1"/>
  <c r="E641" i="1"/>
  <c r="D642" i="10" s="1"/>
  <c r="E642" i="1"/>
  <c r="D643" i="10" s="1"/>
  <c r="E643" i="1"/>
  <c r="D644" i="10" s="1"/>
  <c r="E644" i="1"/>
  <c r="D645" i="10" s="1"/>
  <c r="E645" i="1"/>
  <c r="D646" i="10" s="1"/>
  <c r="E646" i="1"/>
  <c r="D647" i="10" s="1"/>
  <c r="E647" i="1"/>
  <c r="D648" i="10" s="1"/>
  <c r="E648" i="1"/>
  <c r="D649" i="10" s="1"/>
  <c r="E649" i="1"/>
  <c r="D650" i="10" s="1"/>
  <c r="E650" i="1"/>
  <c r="D651" i="10" s="1"/>
  <c r="E651" i="1"/>
  <c r="D652" i="10" s="1"/>
  <c r="E652" i="1"/>
  <c r="D653" i="10" s="1"/>
  <c r="E653" i="1"/>
  <c r="D654" i="10" s="1"/>
  <c r="E654" i="1"/>
  <c r="D655" i="10" s="1"/>
  <c r="E655" i="1"/>
  <c r="D656" i="10" s="1"/>
  <c r="E656" i="1"/>
  <c r="D657" i="10" s="1"/>
  <c r="E657" i="1"/>
  <c r="D658" i="10" s="1"/>
  <c r="E658" i="1"/>
  <c r="D659" i="10" s="1"/>
  <c r="E659" i="1"/>
  <c r="D660" i="10" s="1"/>
  <c r="E660" i="1"/>
  <c r="D661" i="10" s="1"/>
  <c r="E661" i="1"/>
  <c r="D662" i="10" s="1"/>
  <c r="E662" i="1"/>
  <c r="D663" i="10" s="1"/>
  <c r="E663" i="1"/>
  <c r="D664" i="10" s="1"/>
  <c r="E664" i="1"/>
  <c r="D665" i="10" s="1"/>
  <c r="E621" i="1"/>
  <c r="F621" i="1" s="1"/>
  <c r="E622" i="10" s="1"/>
  <c r="F664" i="1"/>
  <c r="E665" i="10" s="1"/>
  <c r="D664" i="1"/>
  <c r="C664" i="1" s="1"/>
  <c r="B665" i="10" s="1"/>
  <c r="D663" i="1"/>
  <c r="C664" i="10" s="1"/>
  <c r="F662" i="1"/>
  <c r="E663" i="10" s="1"/>
  <c r="D662" i="1"/>
  <c r="C662" i="1" s="1"/>
  <c r="B663" i="10" s="1"/>
  <c r="F661" i="1"/>
  <c r="E662" i="10" s="1"/>
  <c r="D661" i="1"/>
  <c r="C662" i="10" s="1"/>
  <c r="F660" i="1"/>
  <c r="E661" i="10" s="1"/>
  <c r="D660" i="1"/>
  <c r="C660" i="1" s="1"/>
  <c r="B661" i="10" s="1"/>
  <c r="D659" i="1"/>
  <c r="C660" i="10" s="1"/>
  <c r="F658" i="1"/>
  <c r="E659" i="10" s="1"/>
  <c r="D658" i="1"/>
  <c r="C658" i="1" s="1"/>
  <c r="B659" i="10" s="1"/>
  <c r="F657" i="1"/>
  <c r="E658" i="10" s="1"/>
  <c r="D657" i="1"/>
  <c r="C658" i="10" s="1"/>
  <c r="F656" i="1"/>
  <c r="E657" i="10" s="1"/>
  <c r="D656" i="1"/>
  <c r="C656" i="1" s="1"/>
  <c r="B657" i="10" s="1"/>
  <c r="D655" i="1"/>
  <c r="C656" i="10" s="1"/>
  <c r="F654" i="1"/>
  <c r="E655" i="10" s="1"/>
  <c r="D654" i="1"/>
  <c r="C654" i="1" s="1"/>
  <c r="B655" i="10" s="1"/>
  <c r="F653" i="1"/>
  <c r="E654" i="10" s="1"/>
  <c r="D653" i="1"/>
  <c r="C654" i="10" s="1"/>
  <c r="F652" i="1"/>
  <c r="E653" i="10" s="1"/>
  <c r="D652" i="1"/>
  <c r="C652" i="1" s="1"/>
  <c r="B653" i="10" s="1"/>
  <c r="D651" i="1"/>
  <c r="C652" i="10" s="1"/>
  <c r="F650" i="1"/>
  <c r="E651" i="10" s="1"/>
  <c r="D650" i="1"/>
  <c r="C650" i="1" s="1"/>
  <c r="B651" i="10" s="1"/>
  <c r="F649" i="1"/>
  <c r="E650" i="10" s="1"/>
  <c r="D649" i="1"/>
  <c r="C650" i="10" s="1"/>
  <c r="F648" i="1"/>
  <c r="E649" i="10" s="1"/>
  <c r="D648" i="1"/>
  <c r="C648" i="1" s="1"/>
  <c r="B649" i="10" s="1"/>
  <c r="D647" i="1"/>
  <c r="C648" i="10" s="1"/>
  <c r="F646" i="1"/>
  <c r="E647" i="10" s="1"/>
  <c r="D646" i="1"/>
  <c r="C646" i="1" s="1"/>
  <c r="B647" i="10" s="1"/>
  <c r="F645" i="1"/>
  <c r="E646" i="10" s="1"/>
  <c r="D645" i="1"/>
  <c r="C646" i="10" s="1"/>
  <c r="F644" i="1"/>
  <c r="E645" i="10" s="1"/>
  <c r="D644" i="1"/>
  <c r="C644" i="1" s="1"/>
  <c r="B645" i="10" s="1"/>
  <c r="D643" i="1"/>
  <c r="C644" i="10" s="1"/>
  <c r="F642" i="1"/>
  <c r="E643" i="10" s="1"/>
  <c r="D642" i="1"/>
  <c r="C642" i="1" s="1"/>
  <c r="B643" i="10" s="1"/>
  <c r="F641" i="1"/>
  <c r="E642" i="10" s="1"/>
  <c r="D641" i="1"/>
  <c r="C642" i="10" s="1"/>
  <c r="F640" i="1"/>
  <c r="E641" i="10" s="1"/>
  <c r="D640" i="1"/>
  <c r="C640" i="1" s="1"/>
  <c r="B641" i="10" s="1"/>
  <c r="F639" i="1"/>
  <c r="E640" i="10" s="1"/>
  <c r="D639" i="1"/>
  <c r="C640" i="10" s="1"/>
  <c r="F638" i="1"/>
  <c r="E639" i="10" s="1"/>
  <c r="D638" i="1"/>
  <c r="C638" i="1" s="1"/>
  <c r="B639" i="10" s="1"/>
  <c r="F637" i="1"/>
  <c r="E638" i="10" s="1"/>
  <c r="D637" i="1"/>
  <c r="C638" i="10" s="1"/>
  <c r="F636" i="1"/>
  <c r="E637" i="10" s="1"/>
  <c r="D636" i="1"/>
  <c r="C636" i="1" s="1"/>
  <c r="B637" i="10" s="1"/>
  <c r="F635" i="1"/>
  <c r="E636" i="10" s="1"/>
  <c r="D635" i="1"/>
  <c r="C636" i="10" s="1"/>
  <c r="F634" i="1"/>
  <c r="E635" i="10" s="1"/>
  <c r="D634" i="1"/>
  <c r="C634" i="1" s="1"/>
  <c r="B635" i="10" s="1"/>
  <c r="F633" i="1"/>
  <c r="E634" i="10" s="1"/>
  <c r="D633" i="1"/>
  <c r="C634" i="10" s="1"/>
  <c r="F632" i="1"/>
  <c r="E633" i="10" s="1"/>
  <c r="D632" i="1"/>
  <c r="C632" i="1" s="1"/>
  <c r="B633" i="10" s="1"/>
  <c r="F631" i="1"/>
  <c r="E632" i="10" s="1"/>
  <c r="D631" i="1"/>
  <c r="C632" i="10" s="1"/>
  <c r="F630" i="1"/>
  <c r="E631" i="10" s="1"/>
  <c r="D630" i="1"/>
  <c r="C630" i="1" s="1"/>
  <c r="B631" i="10" s="1"/>
  <c r="F629" i="1"/>
  <c r="E630" i="10" s="1"/>
  <c r="D629" i="1"/>
  <c r="C630" i="10" s="1"/>
  <c r="F628" i="1"/>
  <c r="E629" i="10" s="1"/>
  <c r="D628" i="1"/>
  <c r="C628" i="1" s="1"/>
  <c r="B629" i="10" s="1"/>
  <c r="F627" i="1"/>
  <c r="E628" i="10" s="1"/>
  <c r="D627" i="1"/>
  <c r="C628" i="10" s="1"/>
  <c r="F626" i="1"/>
  <c r="E627" i="10" s="1"/>
  <c r="D626" i="1"/>
  <c r="C626" i="1" s="1"/>
  <c r="B627" i="10" s="1"/>
  <c r="F625" i="1"/>
  <c r="E626" i="10" s="1"/>
  <c r="D625" i="1"/>
  <c r="C626" i="10" s="1"/>
  <c r="F624" i="1"/>
  <c r="E625" i="10" s="1"/>
  <c r="D624" i="1"/>
  <c r="C624" i="1" s="1"/>
  <c r="B625" i="10" s="1"/>
  <c r="F623" i="1"/>
  <c r="E624" i="10" s="1"/>
  <c r="D623" i="1"/>
  <c r="C624" i="10" s="1"/>
  <c r="F622" i="1"/>
  <c r="E623" i="10" s="1"/>
  <c r="D622" i="1"/>
  <c r="C622" i="1" s="1"/>
  <c r="B623" i="10" s="1"/>
  <c r="D621" i="1"/>
  <c r="C622" i="10" s="1"/>
  <c r="AY54" i="25" l="1"/>
  <c r="AY54" i="43"/>
  <c r="C633" i="1"/>
  <c r="B634" i="10" s="1"/>
  <c r="C625" i="1"/>
  <c r="B626" i="10" s="1"/>
  <c r="C641" i="1"/>
  <c r="B642" i="10" s="1"/>
  <c r="C647" i="1"/>
  <c r="B648" i="10" s="1"/>
  <c r="C649" i="1"/>
  <c r="B650" i="10" s="1"/>
  <c r="C655" i="1"/>
  <c r="B656" i="10" s="1"/>
  <c r="C657" i="1"/>
  <c r="B658" i="10" s="1"/>
  <c r="C663" i="1"/>
  <c r="B664" i="10" s="1"/>
  <c r="C629" i="1"/>
  <c r="B630" i="10" s="1"/>
  <c r="C637" i="1"/>
  <c r="B638" i="10" s="1"/>
  <c r="C621" i="1"/>
  <c r="B622" i="10" s="1"/>
  <c r="C623" i="1"/>
  <c r="B624" i="10" s="1"/>
  <c r="C627" i="1"/>
  <c r="B628" i="10" s="1"/>
  <c r="C631" i="1"/>
  <c r="B632" i="10" s="1"/>
  <c r="C635" i="1"/>
  <c r="B636" i="10" s="1"/>
  <c r="C639" i="1"/>
  <c r="B640" i="10" s="1"/>
  <c r="C643" i="1"/>
  <c r="B644" i="10" s="1"/>
  <c r="C645" i="1"/>
  <c r="B646" i="10" s="1"/>
  <c r="C651" i="1"/>
  <c r="B652" i="10" s="1"/>
  <c r="C653" i="1"/>
  <c r="B654" i="10" s="1"/>
  <c r="C659" i="1"/>
  <c r="B660" i="10" s="1"/>
  <c r="C661" i="1"/>
  <c r="B662" i="10" s="1"/>
  <c r="C623" i="10"/>
  <c r="C625" i="10"/>
  <c r="C627" i="10"/>
  <c r="C629" i="10"/>
  <c r="C631" i="10"/>
  <c r="C633" i="10"/>
  <c r="C635" i="10"/>
  <c r="C637" i="10"/>
  <c r="C639" i="10"/>
  <c r="C641" i="10"/>
  <c r="C643" i="10"/>
  <c r="C645" i="10"/>
  <c r="C647" i="10"/>
  <c r="C649" i="10"/>
  <c r="C651" i="10"/>
  <c r="C653" i="10"/>
  <c r="C655" i="10"/>
  <c r="C657" i="10"/>
  <c r="C659" i="10"/>
  <c r="C661" i="10"/>
  <c r="C663" i="10"/>
  <c r="C665" i="10"/>
  <c r="C769" i="8"/>
  <c r="C1473" i="10" s="1"/>
  <c r="F643" i="1"/>
  <c r="E644" i="10" s="1"/>
  <c r="F647" i="1"/>
  <c r="E648" i="10" s="1"/>
  <c r="F651" i="1"/>
  <c r="E652" i="10" s="1"/>
  <c r="F655" i="1"/>
  <c r="E656" i="10" s="1"/>
  <c r="F659" i="1"/>
  <c r="E660" i="10" s="1"/>
  <c r="F663" i="1"/>
  <c r="E664" i="10" s="1"/>
  <c r="D622" i="10"/>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AJ4" i="43"/>
  <c r="AI3" i="48" s="1"/>
  <c r="AH4" i="43"/>
  <c r="AG3" i="48" s="1"/>
  <c r="AF4" i="43"/>
  <c r="AE3" i="48" s="1"/>
  <c r="AD4" i="43"/>
  <c r="AC3" i="48" s="1"/>
  <c r="AB4" i="43"/>
  <c r="AA3" i="48" s="1"/>
  <c r="Z4" i="43"/>
  <c r="Y3" i="48" s="1"/>
  <c r="X4" i="43"/>
  <c r="W3" i="48" s="1"/>
  <c r="W4" i="43"/>
  <c r="V3" i="48" s="1"/>
  <c r="V4" i="43"/>
  <c r="U3" i="48" s="1"/>
  <c r="T4" i="43"/>
  <c r="S3" i="48" s="1"/>
  <c r="S4" i="43"/>
  <c r="R3" i="48" s="1"/>
  <c r="R4" i="43"/>
  <c r="Q3" i="48" s="1"/>
  <c r="P4" i="43"/>
  <c r="O3" i="48" s="1"/>
  <c r="O4" i="43"/>
  <c r="N3" i="48" s="1"/>
  <c r="N4" i="43"/>
  <c r="M3" i="48" s="1"/>
  <c r="M4" i="43"/>
  <c r="L3" i="48" s="1"/>
  <c r="L4" i="43"/>
  <c r="K3" i="48" s="1"/>
  <c r="K4" i="43"/>
  <c r="J3" i="48" s="1"/>
  <c r="J4" i="43"/>
  <c r="I3" i="48" s="1"/>
  <c r="I4" i="43"/>
  <c r="H3" i="48" s="1"/>
  <c r="H4" i="43"/>
  <c r="G3" i="48" s="1"/>
  <c r="G4" i="43"/>
  <c r="F3" i="48" s="1"/>
  <c r="F4" i="43"/>
  <c r="E3" i="48" s="1"/>
  <c r="E4" i="43"/>
  <c r="D3" i="48" s="1"/>
  <c r="D4" i="43"/>
  <c r="C3" i="48" s="1"/>
  <c r="C4" i="43"/>
  <c r="B3" i="48" s="1"/>
  <c r="B24" i="43"/>
  <c r="AY4" i="43"/>
  <c r="AT4" i="43"/>
  <c r="AS3" i="48" s="1"/>
  <c r="AS4" i="43"/>
  <c r="AR3" i="48" s="1"/>
  <c r="AR4" i="43"/>
  <c r="AQ3" i="48" s="1"/>
  <c r="AQ4" i="43"/>
  <c r="AP3" i="48" s="1"/>
  <c r="AP4" i="43"/>
  <c r="AO3" i="48" s="1"/>
  <c r="AO4" i="43"/>
  <c r="AN3" i="48" s="1"/>
  <c r="AN4" i="43"/>
  <c r="AM3" i="48" s="1"/>
  <c r="AM4" i="43"/>
  <c r="AL3" i="48" s="1"/>
  <c r="AL4" i="43"/>
  <c r="AK3" i="48" s="1"/>
  <c r="AK4" i="43"/>
  <c r="AJ3" i="48" s="1"/>
  <c r="AI4" i="43"/>
  <c r="AH3" i="48" s="1"/>
  <c r="AG4" i="43"/>
  <c r="AF3" i="48" s="1"/>
  <c r="AE4" i="43"/>
  <c r="AD3" i="48" s="1"/>
  <c r="AC4" i="43"/>
  <c r="AB3" i="48" s="1"/>
  <c r="AA4" i="43"/>
  <c r="Z3" i="48" s="1"/>
  <c r="Y4" i="43"/>
  <c r="X3" i="48" s="1"/>
  <c r="U4" i="43"/>
  <c r="T3" i="48" s="1"/>
  <c r="Q4" i="43"/>
  <c r="P3" i="48" s="1"/>
  <c r="A26" i="43" l="1"/>
  <c r="D26" i="43"/>
  <c r="F26" i="43"/>
  <c r="H26" i="43"/>
  <c r="J26" i="43"/>
  <c r="L26" i="43"/>
  <c r="N26" i="43"/>
  <c r="P26" i="43"/>
  <c r="R26" i="43"/>
  <c r="T26" i="43"/>
  <c r="V26" i="43"/>
  <c r="X26" i="43"/>
  <c r="Z26" i="43"/>
  <c r="AB26" i="43"/>
  <c r="AD26" i="43"/>
  <c r="AF26" i="43"/>
  <c r="AH26" i="43"/>
  <c r="AJ26" i="43"/>
  <c r="AL26" i="43"/>
  <c r="AN26" i="43"/>
  <c r="AP26" i="43"/>
  <c r="AR26" i="43"/>
  <c r="AT26" i="43"/>
  <c r="AV26" i="43"/>
  <c r="AX26" i="43"/>
  <c r="AX6" i="43" s="1"/>
  <c r="AW5" i="48" s="1"/>
  <c r="E26" i="43"/>
  <c r="G26" i="43"/>
  <c r="I26" i="43"/>
  <c r="K26" i="43"/>
  <c r="M26" i="43"/>
  <c r="O26" i="43"/>
  <c r="Q26" i="43"/>
  <c r="S26" i="43"/>
  <c r="U26" i="43"/>
  <c r="W26" i="43"/>
  <c r="Y26" i="43"/>
  <c r="AA26" i="43"/>
  <c r="AC26" i="43"/>
  <c r="AE26" i="43"/>
  <c r="AG26" i="43"/>
  <c r="AI26" i="43"/>
  <c r="AK26" i="43"/>
  <c r="AM26" i="43"/>
  <c r="AO26" i="43"/>
  <c r="AQ26" i="43"/>
  <c r="AS26" i="43"/>
  <c r="AU26" i="43"/>
  <c r="AU6" i="43" s="1"/>
  <c r="AT5" i="48" s="1"/>
  <c r="AW26" i="43"/>
  <c r="C26" i="43"/>
  <c r="AY26" i="43" s="1"/>
  <c r="A28" i="43"/>
  <c r="D28" i="43"/>
  <c r="F28" i="43"/>
  <c r="H28" i="43"/>
  <c r="J28" i="43"/>
  <c r="L28" i="43"/>
  <c r="N28" i="43"/>
  <c r="P28" i="43"/>
  <c r="R28" i="43"/>
  <c r="T28" i="43"/>
  <c r="V28" i="43"/>
  <c r="X28" i="43"/>
  <c r="Z28" i="43"/>
  <c r="AB28" i="43"/>
  <c r="AD28" i="43"/>
  <c r="E28" i="43"/>
  <c r="G28" i="43"/>
  <c r="I28" i="43"/>
  <c r="K28" i="43"/>
  <c r="M28" i="43"/>
  <c r="O28" i="43"/>
  <c r="Q28" i="43"/>
  <c r="S28" i="43"/>
  <c r="U28" i="43"/>
  <c r="W28" i="43"/>
  <c r="Y28" i="43"/>
  <c r="AA28" i="43"/>
  <c r="AE28" i="43"/>
  <c r="AG28" i="43"/>
  <c r="AI28" i="43"/>
  <c r="AK28" i="43"/>
  <c r="AM28" i="43"/>
  <c r="AO28" i="43"/>
  <c r="AQ28" i="43"/>
  <c r="AS28" i="43"/>
  <c r="AU28" i="43"/>
  <c r="AU14" i="43" s="1"/>
  <c r="AW28" i="43"/>
  <c r="AC28" i="43"/>
  <c r="AF28" i="43"/>
  <c r="AH28" i="43"/>
  <c r="AJ28" i="43"/>
  <c r="AL28" i="43"/>
  <c r="AN28" i="43"/>
  <c r="AP28" i="43"/>
  <c r="AR28" i="43"/>
  <c r="AT28" i="43"/>
  <c r="AV28" i="43"/>
  <c r="AX28" i="43"/>
  <c r="AX14" i="43" s="1"/>
  <c r="C28" i="43"/>
  <c r="A30" i="43"/>
  <c r="E30" i="43"/>
  <c r="G30" i="43"/>
  <c r="I30" i="43"/>
  <c r="K30" i="43"/>
  <c r="M30" i="43"/>
  <c r="O30" i="43"/>
  <c r="Q30" i="43"/>
  <c r="S30" i="43"/>
  <c r="U30" i="43"/>
  <c r="W30" i="43"/>
  <c r="Y30" i="43"/>
  <c r="AA30" i="43"/>
  <c r="AC30" i="43"/>
  <c r="AE30" i="43"/>
  <c r="AG30" i="43"/>
  <c r="AI30" i="43"/>
  <c r="AK30" i="43"/>
  <c r="AM30" i="43"/>
  <c r="AO30" i="43"/>
  <c r="AQ30" i="43"/>
  <c r="AS30" i="43"/>
  <c r="AU30" i="43"/>
  <c r="AW30" i="43"/>
  <c r="D30" i="43"/>
  <c r="F30" i="43"/>
  <c r="H30" i="43"/>
  <c r="J30" i="43"/>
  <c r="L30" i="43"/>
  <c r="N30" i="43"/>
  <c r="P30" i="43"/>
  <c r="R30" i="43"/>
  <c r="T30" i="43"/>
  <c r="V30" i="43"/>
  <c r="X30" i="43"/>
  <c r="Z30" i="43"/>
  <c r="AB30" i="43"/>
  <c r="AD30" i="43"/>
  <c r="AF30" i="43"/>
  <c r="AH30" i="43"/>
  <c r="AJ30" i="43"/>
  <c r="AL30" i="43"/>
  <c r="AN30" i="43"/>
  <c r="AP30" i="43"/>
  <c r="AR30" i="43"/>
  <c r="AT30" i="43"/>
  <c r="AV30" i="43"/>
  <c r="AV8" i="43" s="1"/>
  <c r="AX30" i="43"/>
  <c r="C30" i="43"/>
  <c r="AY30" i="43" s="1"/>
  <c r="A32" i="43"/>
  <c r="E32" i="43"/>
  <c r="E15" i="43" s="1"/>
  <c r="G32" i="43"/>
  <c r="I32" i="43"/>
  <c r="I15" i="43" s="1"/>
  <c r="K32" i="43"/>
  <c r="M32" i="43"/>
  <c r="M15" i="43" s="1"/>
  <c r="O32" i="43"/>
  <c r="Q32" i="43"/>
  <c r="Q15" i="43" s="1"/>
  <c r="S32" i="43"/>
  <c r="D32" i="43"/>
  <c r="F32" i="43"/>
  <c r="H32" i="43"/>
  <c r="J32" i="43"/>
  <c r="L32" i="43"/>
  <c r="P32" i="43"/>
  <c r="T32" i="43"/>
  <c r="V32" i="43"/>
  <c r="X32" i="43"/>
  <c r="Z32" i="43"/>
  <c r="AB32" i="43"/>
  <c r="AD32" i="43"/>
  <c r="AF32" i="43"/>
  <c r="AH32" i="43"/>
  <c r="AJ32" i="43"/>
  <c r="AL32" i="43"/>
  <c r="AN32" i="43"/>
  <c r="AP32" i="43"/>
  <c r="AR32" i="43"/>
  <c r="AT32" i="43"/>
  <c r="AV32" i="43"/>
  <c r="AX32" i="43"/>
  <c r="N32" i="43"/>
  <c r="N15" i="43" s="1"/>
  <c r="R32" i="43"/>
  <c r="U32" i="43"/>
  <c r="U15" i="43" s="1"/>
  <c r="W32" i="43"/>
  <c r="Y32" i="43"/>
  <c r="Y15" i="43" s="1"/>
  <c r="AA32" i="43"/>
  <c r="AC32" i="43"/>
  <c r="AC15" i="43" s="1"/>
  <c r="AE32" i="43"/>
  <c r="AG32" i="43"/>
  <c r="AG15" i="43" s="1"/>
  <c r="AI32" i="43"/>
  <c r="AK32" i="43"/>
  <c r="AK15" i="43" s="1"/>
  <c r="AM32" i="43"/>
  <c r="AO32" i="43"/>
  <c r="AO15" i="43" s="1"/>
  <c r="AQ32" i="43"/>
  <c r="AS32" i="43"/>
  <c r="AS15" i="43" s="1"/>
  <c r="AU32" i="43"/>
  <c r="AW32" i="43"/>
  <c r="C32" i="43"/>
  <c r="A34" i="43"/>
  <c r="D34" i="43"/>
  <c r="F34" i="43"/>
  <c r="H34" i="43"/>
  <c r="J34" i="43"/>
  <c r="L34" i="43"/>
  <c r="N34" i="43"/>
  <c r="P34" i="43"/>
  <c r="R34" i="43"/>
  <c r="T34" i="43"/>
  <c r="V34" i="43"/>
  <c r="X34" i="43"/>
  <c r="Z34" i="43"/>
  <c r="AB34" i="43"/>
  <c r="AD34" i="43"/>
  <c r="AF34" i="43"/>
  <c r="AH34" i="43"/>
  <c r="AJ34" i="43"/>
  <c r="AL34" i="43"/>
  <c r="AN34" i="43"/>
  <c r="AP34" i="43"/>
  <c r="AR34" i="43"/>
  <c r="AT34" i="43"/>
  <c r="AV34" i="43"/>
  <c r="AX34" i="43"/>
  <c r="AX11" i="43" s="1"/>
  <c r="E34" i="43"/>
  <c r="G34" i="43"/>
  <c r="I34" i="43"/>
  <c r="K34" i="43"/>
  <c r="M34" i="43"/>
  <c r="O34" i="43"/>
  <c r="Q34" i="43"/>
  <c r="S34" i="43"/>
  <c r="U34" i="43"/>
  <c r="W34" i="43"/>
  <c r="Y34" i="43"/>
  <c r="AA34" i="43"/>
  <c r="AC34" i="43"/>
  <c r="AE34" i="43"/>
  <c r="AG34" i="43"/>
  <c r="AI34" i="43"/>
  <c r="AK34" i="43"/>
  <c r="AM34" i="43"/>
  <c r="AO34" i="43"/>
  <c r="AQ34" i="43"/>
  <c r="AS34" i="43"/>
  <c r="AU34" i="43"/>
  <c r="AW34" i="43"/>
  <c r="C34" i="43"/>
  <c r="AY34" i="43" s="1"/>
  <c r="A36" i="43"/>
  <c r="D36" i="43"/>
  <c r="F36" i="43"/>
  <c r="H36" i="43"/>
  <c r="J36" i="43"/>
  <c r="L36" i="43"/>
  <c r="N36" i="43"/>
  <c r="P36" i="43"/>
  <c r="R36" i="43"/>
  <c r="T36" i="43"/>
  <c r="V36" i="43"/>
  <c r="X36" i="43"/>
  <c r="Z36" i="43"/>
  <c r="AB36" i="43"/>
  <c r="AD36" i="43"/>
  <c r="AF36" i="43"/>
  <c r="AH36" i="43"/>
  <c r="AJ36" i="43"/>
  <c r="AL36" i="43"/>
  <c r="AN36" i="43"/>
  <c r="AP36" i="43"/>
  <c r="AR36" i="43"/>
  <c r="AT36" i="43"/>
  <c r="AV36" i="43"/>
  <c r="AV12" i="43" s="1"/>
  <c r="AX36" i="43"/>
  <c r="E36" i="43"/>
  <c r="G36" i="43"/>
  <c r="I36" i="43"/>
  <c r="K36" i="43"/>
  <c r="M36" i="43"/>
  <c r="O36" i="43"/>
  <c r="Q36" i="43"/>
  <c r="S36" i="43"/>
  <c r="U36" i="43"/>
  <c r="W36" i="43"/>
  <c r="Y36" i="43"/>
  <c r="AA36" i="43"/>
  <c r="AC36" i="43"/>
  <c r="AE36" i="43"/>
  <c r="AG36" i="43"/>
  <c r="AI36" i="43"/>
  <c r="AK36" i="43"/>
  <c r="AM36" i="43"/>
  <c r="AO36" i="43"/>
  <c r="AQ36" i="43"/>
  <c r="AS36" i="43"/>
  <c r="AU36" i="43"/>
  <c r="AW36" i="43"/>
  <c r="C36" i="43"/>
  <c r="A38" i="43"/>
  <c r="D38" i="43"/>
  <c r="F38" i="43"/>
  <c r="H38" i="43"/>
  <c r="J38" i="43"/>
  <c r="L38" i="43"/>
  <c r="N38" i="43"/>
  <c r="P38" i="43"/>
  <c r="R38" i="43"/>
  <c r="T38" i="43"/>
  <c r="V38" i="43"/>
  <c r="X38" i="43"/>
  <c r="Z38" i="43"/>
  <c r="AB38" i="43"/>
  <c r="AD38" i="43"/>
  <c r="AF38" i="43"/>
  <c r="AH38" i="43"/>
  <c r="AJ38" i="43"/>
  <c r="AL38" i="43"/>
  <c r="AN38" i="43"/>
  <c r="AP38" i="43"/>
  <c r="AR38" i="43"/>
  <c r="AT38" i="43"/>
  <c r="AV38" i="43"/>
  <c r="AX38" i="43"/>
  <c r="AX10" i="43" s="1"/>
  <c r="E38" i="43"/>
  <c r="G38" i="43"/>
  <c r="I38" i="43"/>
  <c r="K38" i="43"/>
  <c r="M38" i="43"/>
  <c r="O38" i="43"/>
  <c r="Q38" i="43"/>
  <c r="S38" i="43"/>
  <c r="U38" i="43"/>
  <c r="W38" i="43"/>
  <c r="Y38" i="43"/>
  <c r="AA38" i="43"/>
  <c r="AC38" i="43"/>
  <c r="AE38" i="43"/>
  <c r="AG38" i="43"/>
  <c r="AI38" i="43"/>
  <c r="AK38" i="43"/>
  <c r="AM38" i="43"/>
  <c r="AO38" i="43"/>
  <c r="AQ38" i="43"/>
  <c r="AS38" i="43"/>
  <c r="AU38" i="43"/>
  <c r="AU10" i="43" s="1"/>
  <c r="AW38" i="43"/>
  <c r="C38" i="43"/>
  <c r="AY38" i="43" s="1"/>
  <c r="A40" i="43"/>
  <c r="D40" i="43"/>
  <c r="F40" i="43"/>
  <c r="H40" i="43"/>
  <c r="J40" i="43"/>
  <c r="L40" i="43"/>
  <c r="N40" i="43"/>
  <c r="P40" i="43"/>
  <c r="R40" i="43"/>
  <c r="T40" i="43"/>
  <c r="V40" i="43"/>
  <c r="X40" i="43"/>
  <c r="Z40" i="43"/>
  <c r="AB40" i="43"/>
  <c r="AD40" i="43"/>
  <c r="AF40" i="43"/>
  <c r="AH40" i="43"/>
  <c r="AJ40" i="43"/>
  <c r="AL40" i="43"/>
  <c r="AN40" i="43"/>
  <c r="AP40" i="43"/>
  <c r="AR40" i="43"/>
  <c r="AT40" i="43"/>
  <c r="AV40" i="43"/>
  <c r="AX40" i="43"/>
  <c r="E40" i="43"/>
  <c r="G40" i="43"/>
  <c r="I40" i="43"/>
  <c r="K40" i="43"/>
  <c r="M40" i="43"/>
  <c r="O40" i="43"/>
  <c r="Q40" i="43"/>
  <c r="S40" i="43"/>
  <c r="U40" i="43"/>
  <c r="W40" i="43"/>
  <c r="Y40" i="43"/>
  <c r="AA40" i="43"/>
  <c r="AC40" i="43"/>
  <c r="AE40" i="43"/>
  <c r="AG40" i="43"/>
  <c r="AI40" i="43"/>
  <c r="AK40" i="43"/>
  <c r="AM40" i="43"/>
  <c r="AO40" i="43"/>
  <c r="AQ40" i="43"/>
  <c r="AS40" i="43"/>
  <c r="AU40" i="43"/>
  <c r="AW40" i="43"/>
  <c r="C40" i="43"/>
  <c r="A42" i="43"/>
  <c r="D42" i="43"/>
  <c r="F42" i="43"/>
  <c r="H42" i="43"/>
  <c r="J42" i="43"/>
  <c r="L42" i="43"/>
  <c r="N42" i="43"/>
  <c r="P42" i="43"/>
  <c r="R42" i="43"/>
  <c r="T42" i="43"/>
  <c r="V42" i="43"/>
  <c r="X42" i="43"/>
  <c r="Z42" i="43"/>
  <c r="AB42" i="43"/>
  <c r="AD42" i="43"/>
  <c r="AF42" i="43"/>
  <c r="AH42" i="43"/>
  <c r="AJ42" i="43"/>
  <c r="AL42" i="43"/>
  <c r="AN42" i="43"/>
  <c r="AP42" i="43"/>
  <c r="AR42" i="43"/>
  <c r="AT42" i="43"/>
  <c r="AV42" i="43"/>
  <c r="AX42" i="43"/>
  <c r="E42" i="43"/>
  <c r="G42" i="43"/>
  <c r="I42" i="43"/>
  <c r="K42" i="43"/>
  <c r="M42" i="43"/>
  <c r="O42" i="43"/>
  <c r="Q42" i="43"/>
  <c r="S42" i="43"/>
  <c r="U42" i="43"/>
  <c r="W42" i="43"/>
  <c r="Y42" i="43"/>
  <c r="AA42" i="43"/>
  <c r="AC42" i="43"/>
  <c r="AE42" i="43"/>
  <c r="AG42" i="43"/>
  <c r="AI42" i="43"/>
  <c r="AK42" i="43"/>
  <c r="AM42" i="43"/>
  <c r="AO42" i="43"/>
  <c r="AQ42" i="43"/>
  <c r="AS42" i="43"/>
  <c r="AU42" i="43"/>
  <c r="AU13" i="43" s="1"/>
  <c r="AW42" i="43"/>
  <c r="C42" i="43"/>
  <c r="AY42" i="43" s="1"/>
  <c r="A44" i="43"/>
  <c r="D44" i="43"/>
  <c r="F44" i="43"/>
  <c r="H44" i="43"/>
  <c r="J44" i="43"/>
  <c r="L44" i="43"/>
  <c r="N44" i="43"/>
  <c r="P44" i="43"/>
  <c r="R44" i="43"/>
  <c r="T44" i="43"/>
  <c r="V44" i="43"/>
  <c r="X44" i="43"/>
  <c r="Z44" i="43"/>
  <c r="AB44" i="43"/>
  <c r="AD44" i="43"/>
  <c r="AF44" i="43"/>
  <c r="AH44" i="43"/>
  <c r="AJ44" i="43"/>
  <c r="AL44" i="43"/>
  <c r="AN44" i="43"/>
  <c r="AP44" i="43"/>
  <c r="AR44" i="43"/>
  <c r="AT44" i="43"/>
  <c r="AV44" i="43"/>
  <c r="AX44" i="43"/>
  <c r="E44" i="43"/>
  <c r="G44" i="43"/>
  <c r="I44" i="43"/>
  <c r="K44" i="43"/>
  <c r="M44" i="43"/>
  <c r="O44" i="43"/>
  <c r="Q44" i="43"/>
  <c r="S44" i="43"/>
  <c r="U44" i="43"/>
  <c r="W44" i="43"/>
  <c r="Y44" i="43"/>
  <c r="AA44" i="43"/>
  <c r="AC44" i="43"/>
  <c r="AE44" i="43"/>
  <c r="AG44" i="43"/>
  <c r="AI44" i="43"/>
  <c r="AK44" i="43"/>
  <c r="AM44" i="43"/>
  <c r="AO44" i="43"/>
  <c r="AQ44" i="43"/>
  <c r="AS44" i="43"/>
  <c r="AU44" i="43"/>
  <c r="AW44" i="43"/>
  <c r="C44" i="43"/>
  <c r="A46" i="43"/>
  <c r="D46" i="43"/>
  <c r="F46" i="43"/>
  <c r="H46" i="43"/>
  <c r="J46" i="43"/>
  <c r="L46" i="43"/>
  <c r="N46" i="43"/>
  <c r="P46" i="43"/>
  <c r="R46" i="43"/>
  <c r="T46" i="43"/>
  <c r="V46" i="43"/>
  <c r="X46" i="43"/>
  <c r="Z46" i="43"/>
  <c r="AB46" i="43"/>
  <c r="AD46" i="43"/>
  <c r="AF46" i="43"/>
  <c r="AH46" i="43"/>
  <c r="AJ46" i="43"/>
  <c r="AL46" i="43"/>
  <c r="AN46" i="43"/>
  <c r="E46" i="43"/>
  <c r="G46" i="43"/>
  <c r="I46" i="43"/>
  <c r="K46" i="43"/>
  <c r="M46" i="43"/>
  <c r="O46" i="43"/>
  <c r="Q46" i="43"/>
  <c r="S46" i="43"/>
  <c r="U46" i="43"/>
  <c r="W46" i="43"/>
  <c r="Y46" i="43"/>
  <c r="AA46" i="43"/>
  <c r="AC46" i="43"/>
  <c r="AE46" i="43"/>
  <c r="AG46" i="43"/>
  <c r="AK46" i="43"/>
  <c r="AO46" i="43"/>
  <c r="AQ46" i="43"/>
  <c r="AS46" i="43"/>
  <c r="AU46" i="43"/>
  <c r="AW46" i="43"/>
  <c r="C46" i="43"/>
  <c r="AI46" i="43"/>
  <c r="AM46" i="43"/>
  <c r="AP46" i="43"/>
  <c r="AR46" i="43"/>
  <c r="AT46" i="43"/>
  <c r="AV46" i="43"/>
  <c r="AX46" i="43"/>
  <c r="A48" i="43"/>
  <c r="E48" i="43"/>
  <c r="G48" i="43"/>
  <c r="I48" i="43"/>
  <c r="K48" i="43"/>
  <c r="M48" i="43"/>
  <c r="O48" i="43"/>
  <c r="Q48" i="43"/>
  <c r="S48" i="43"/>
  <c r="U48" i="43"/>
  <c r="W48" i="43"/>
  <c r="Y48" i="43"/>
  <c r="AA48" i="43"/>
  <c r="AC48" i="43"/>
  <c r="AE48" i="43"/>
  <c r="AG48" i="43"/>
  <c r="AI48" i="43"/>
  <c r="AK48" i="43"/>
  <c r="AM48" i="43"/>
  <c r="AO48" i="43"/>
  <c r="AQ48" i="43"/>
  <c r="AS48" i="43"/>
  <c r="AU48" i="43"/>
  <c r="AW48" i="43"/>
  <c r="C48" i="43"/>
  <c r="D48" i="43"/>
  <c r="F48" i="43"/>
  <c r="H48" i="43"/>
  <c r="J48" i="43"/>
  <c r="L48" i="43"/>
  <c r="N48" i="43"/>
  <c r="P48" i="43"/>
  <c r="R48" i="43"/>
  <c r="T48" i="43"/>
  <c r="V48" i="43"/>
  <c r="X48" i="43"/>
  <c r="Z48" i="43"/>
  <c r="AB48" i="43"/>
  <c r="AD48" i="43"/>
  <c r="AF48" i="43"/>
  <c r="AH48" i="43"/>
  <c r="AJ48" i="43"/>
  <c r="AL48" i="43"/>
  <c r="AN48" i="43"/>
  <c r="AP48" i="43"/>
  <c r="AR48" i="43"/>
  <c r="AT48" i="43"/>
  <c r="AV48" i="43"/>
  <c r="AX48" i="43"/>
  <c r="A50" i="43"/>
  <c r="E50" i="43"/>
  <c r="G50" i="43"/>
  <c r="I50" i="43"/>
  <c r="K50" i="43"/>
  <c r="M50" i="43"/>
  <c r="O50" i="43"/>
  <c r="Q50" i="43"/>
  <c r="S50" i="43"/>
  <c r="U50" i="43"/>
  <c r="W50" i="43"/>
  <c r="Y50" i="43"/>
  <c r="AA50" i="43"/>
  <c r="AC50" i="43"/>
  <c r="AE50" i="43"/>
  <c r="AG50" i="43"/>
  <c r="AI50" i="43"/>
  <c r="AK50" i="43"/>
  <c r="AM50" i="43"/>
  <c r="AO50" i="43"/>
  <c r="AQ50" i="43"/>
  <c r="AS50" i="43"/>
  <c r="AU50" i="43"/>
  <c r="AW50" i="43"/>
  <c r="C50" i="43"/>
  <c r="D50" i="43"/>
  <c r="F50" i="43"/>
  <c r="H50" i="43"/>
  <c r="J50" i="43"/>
  <c r="L50" i="43"/>
  <c r="N50" i="43"/>
  <c r="P50" i="43"/>
  <c r="R50" i="43"/>
  <c r="T50" i="43"/>
  <c r="V50" i="43"/>
  <c r="X50" i="43"/>
  <c r="Z50" i="43"/>
  <c r="AB50" i="43"/>
  <c r="AD50" i="43"/>
  <c r="AF50" i="43"/>
  <c r="AH50" i="43"/>
  <c r="AJ50" i="43"/>
  <c r="AL50" i="43"/>
  <c r="AN50" i="43"/>
  <c r="AP50" i="43"/>
  <c r="AR50" i="43"/>
  <c r="AT50" i="43"/>
  <c r="AV50" i="43"/>
  <c r="AX50" i="43"/>
  <c r="A52" i="43"/>
  <c r="E52" i="43"/>
  <c r="G52" i="43"/>
  <c r="I52" i="43"/>
  <c r="K52" i="43"/>
  <c r="M52" i="43"/>
  <c r="O52" i="43"/>
  <c r="Q52" i="43"/>
  <c r="S52" i="43"/>
  <c r="U52" i="43"/>
  <c r="W52" i="43"/>
  <c r="Y52" i="43"/>
  <c r="AA52" i="43"/>
  <c r="AC52" i="43"/>
  <c r="AE52" i="43"/>
  <c r="AG52" i="43"/>
  <c r="AI52" i="43"/>
  <c r="AK52" i="43"/>
  <c r="AM52" i="43"/>
  <c r="AO52" i="43"/>
  <c r="AQ52" i="43"/>
  <c r="AS52" i="43"/>
  <c r="AU52" i="43"/>
  <c r="AW52" i="43"/>
  <c r="C52" i="43"/>
  <c r="D52" i="43"/>
  <c r="F52" i="43"/>
  <c r="H52" i="43"/>
  <c r="J52" i="43"/>
  <c r="L52" i="43"/>
  <c r="N52" i="43"/>
  <c r="P52" i="43"/>
  <c r="R52" i="43"/>
  <c r="T52" i="43"/>
  <c r="V52" i="43"/>
  <c r="X52" i="43"/>
  <c r="Z52" i="43"/>
  <c r="AB52" i="43"/>
  <c r="AD52" i="43"/>
  <c r="AF52" i="43"/>
  <c r="AH52" i="43"/>
  <c r="AJ52" i="43"/>
  <c r="AL52" i="43"/>
  <c r="AN52" i="43"/>
  <c r="AP52" i="43"/>
  <c r="AR52" i="43"/>
  <c r="AT52" i="43"/>
  <c r="AV52" i="43"/>
  <c r="AX52" i="43"/>
  <c r="A25" i="43"/>
  <c r="E25" i="43"/>
  <c r="G25" i="43"/>
  <c r="I25" i="43"/>
  <c r="K25" i="43"/>
  <c r="M25" i="43"/>
  <c r="O25" i="43"/>
  <c r="Q25" i="43"/>
  <c r="S25" i="43"/>
  <c r="U25" i="43"/>
  <c r="W25" i="43"/>
  <c r="Y25" i="43"/>
  <c r="AA25" i="43"/>
  <c r="AC25" i="43"/>
  <c r="AE25" i="43"/>
  <c r="AG25" i="43"/>
  <c r="AI25" i="43"/>
  <c r="AK25" i="43"/>
  <c r="AM25" i="43"/>
  <c r="AO25" i="43"/>
  <c r="AQ25" i="43"/>
  <c r="AS25" i="43"/>
  <c r="AU25" i="43"/>
  <c r="AU5" i="43" s="1"/>
  <c r="AT4" i="48" s="1"/>
  <c r="AW25" i="43"/>
  <c r="D25" i="43"/>
  <c r="F25" i="43"/>
  <c r="H25" i="43"/>
  <c r="J25" i="43"/>
  <c r="L25" i="43"/>
  <c r="N25" i="43"/>
  <c r="P25" i="43"/>
  <c r="R25" i="43"/>
  <c r="T25" i="43"/>
  <c r="V25" i="43"/>
  <c r="X25" i="43"/>
  <c r="Z25" i="43"/>
  <c r="AB25" i="43"/>
  <c r="AD25" i="43"/>
  <c r="AF25" i="43"/>
  <c r="AH25" i="43"/>
  <c r="AJ25" i="43"/>
  <c r="AL25" i="43"/>
  <c r="AN25" i="43"/>
  <c r="AP25" i="43"/>
  <c r="AR25" i="43"/>
  <c r="AT25" i="43"/>
  <c r="AV25" i="43"/>
  <c r="AV5" i="43" s="1"/>
  <c r="AU4" i="48" s="1"/>
  <c r="AX25" i="43"/>
  <c r="C25" i="43"/>
  <c r="AY25" i="43" s="1"/>
  <c r="A27" i="43"/>
  <c r="E27" i="43"/>
  <c r="G27" i="43"/>
  <c r="I27" i="43"/>
  <c r="K27" i="43"/>
  <c r="M27" i="43"/>
  <c r="O27" i="43"/>
  <c r="Q27" i="43"/>
  <c r="S27" i="43"/>
  <c r="U27" i="43"/>
  <c r="W27" i="43"/>
  <c r="Y27" i="43"/>
  <c r="AA27" i="43"/>
  <c r="AC27" i="43"/>
  <c r="AE27" i="43"/>
  <c r="AG27" i="43"/>
  <c r="AI27" i="43"/>
  <c r="AK27" i="43"/>
  <c r="AM27" i="43"/>
  <c r="AO27" i="43"/>
  <c r="AQ27" i="43"/>
  <c r="AS27" i="43"/>
  <c r="AU27" i="43"/>
  <c r="AW27" i="43"/>
  <c r="D27" i="43"/>
  <c r="F27" i="43"/>
  <c r="H27" i="43"/>
  <c r="J27" i="43"/>
  <c r="L27" i="43"/>
  <c r="N27" i="43"/>
  <c r="P27" i="43"/>
  <c r="R27" i="43"/>
  <c r="T27" i="43"/>
  <c r="V27" i="43"/>
  <c r="X27" i="43"/>
  <c r="Z27" i="43"/>
  <c r="AB27" i="43"/>
  <c r="AD27" i="43"/>
  <c r="AF27" i="43"/>
  <c r="AH27" i="43"/>
  <c r="AJ27" i="43"/>
  <c r="AL27" i="43"/>
  <c r="AN27" i="43"/>
  <c r="AP27" i="43"/>
  <c r="AR27" i="43"/>
  <c r="AT27" i="43"/>
  <c r="AV27" i="43"/>
  <c r="AX27" i="43"/>
  <c r="AX7" i="43" s="1"/>
  <c r="AW6" i="48" s="1"/>
  <c r="C27" i="43"/>
  <c r="A29" i="43"/>
  <c r="D29" i="43"/>
  <c r="F29" i="43"/>
  <c r="H29" i="43"/>
  <c r="J29" i="43"/>
  <c r="L29" i="43"/>
  <c r="N29" i="43"/>
  <c r="P29" i="43"/>
  <c r="R29" i="43"/>
  <c r="T29" i="43"/>
  <c r="V29" i="43"/>
  <c r="X29" i="43"/>
  <c r="Z29" i="43"/>
  <c r="AB29" i="43"/>
  <c r="AD29" i="43"/>
  <c r="AF29" i="43"/>
  <c r="AH29" i="43"/>
  <c r="AJ29" i="43"/>
  <c r="AL29" i="43"/>
  <c r="AN29" i="43"/>
  <c r="AP29" i="43"/>
  <c r="AR29" i="43"/>
  <c r="AT29" i="43"/>
  <c r="AV29" i="43"/>
  <c r="AX29" i="43"/>
  <c r="E29" i="43"/>
  <c r="G29" i="43"/>
  <c r="I29" i="43"/>
  <c r="K29" i="43"/>
  <c r="M29" i="43"/>
  <c r="O29" i="43"/>
  <c r="Q29" i="43"/>
  <c r="S29" i="43"/>
  <c r="U29" i="43"/>
  <c r="W29" i="43"/>
  <c r="Y29" i="43"/>
  <c r="AA29" i="43"/>
  <c r="AC29" i="43"/>
  <c r="AE29" i="43"/>
  <c r="AG29" i="43"/>
  <c r="AI29" i="43"/>
  <c r="AK29" i="43"/>
  <c r="AM29" i="43"/>
  <c r="AO29" i="43"/>
  <c r="AQ29" i="43"/>
  <c r="AS29" i="43"/>
  <c r="AU29" i="43"/>
  <c r="AW29" i="43"/>
  <c r="C29" i="43"/>
  <c r="AY29" i="43" s="1"/>
  <c r="A31" i="43"/>
  <c r="AY31" i="43"/>
  <c r="D31" i="43"/>
  <c r="F31" i="43"/>
  <c r="H31" i="43"/>
  <c r="J31" i="43"/>
  <c r="L31" i="43"/>
  <c r="N31" i="43"/>
  <c r="P31" i="43"/>
  <c r="R31" i="43"/>
  <c r="T31" i="43"/>
  <c r="V31" i="43"/>
  <c r="X31" i="43"/>
  <c r="Z31" i="43"/>
  <c r="AB31" i="43"/>
  <c r="AD31" i="43"/>
  <c r="AF31" i="43"/>
  <c r="AH31" i="43"/>
  <c r="AJ31" i="43"/>
  <c r="AL31" i="43"/>
  <c r="AN31" i="43"/>
  <c r="AP31" i="43"/>
  <c r="AR31" i="43"/>
  <c r="AT31" i="43"/>
  <c r="AV31" i="43"/>
  <c r="AX31" i="43"/>
  <c r="E31" i="43"/>
  <c r="G31" i="43"/>
  <c r="I31" i="43"/>
  <c r="K31" i="43"/>
  <c r="M31" i="43"/>
  <c r="O31" i="43"/>
  <c r="Q31" i="43"/>
  <c r="S31" i="43"/>
  <c r="U31" i="43"/>
  <c r="W31" i="43"/>
  <c r="Y31" i="43"/>
  <c r="AA31" i="43"/>
  <c r="AC31" i="43"/>
  <c r="AE31" i="43"/>
  <c r="AG31" i="43"/>
  <c r="AI31" i="43"/>
  <c r="AK31" i="43"/>
  <c r="AM31" i="43"/>
  <c r="AO31" i="43"/>
  <c r="AQ31" i="43"/>
  <c r="AS31" i="43"/>
  <c r="AU31" i="43"/>
  <c r="AW31" i="43"/>
  <c r="C31" i="43"/>
  <c r="A33" i="43"/>
  <c r="E33" i="43"/>
  <c r="G33" i="43"/>
  <c r="I33" i="43"/>
  <c r="K33" i="43"/>
  <c r="M33" i="43"/>
  <c r="O33" i="43"/>
  <c r="Q33" i="43"/>
  <c r="S33" i="43"/>
  <c r="U33" i="43"/>
  <c r="W33" i="43"/>
  <c r="Y33" i="43"/>
  <c r="AA33" i="43"/>
  <c r="AC33" i="43"/>
  <c r="AE33" i="43"/>
  <c r="AG33" i="43"/>
  <c r="AI33" i="43"/>
  <c r="AK33" i="43"/>
  <c r="AM33" i="43"/>
  <c r="AO33" i="43"/>
  <c r="AQ33" i="43"/>
  <c r="AS33" i="43"/>
  <c r="AU33" i="43"/>
  <c r="AW33" i="43"/>
  <c r="D33" i="43"/>
  <c r="F33" i="43"/>
  <c r="H33" i="43"/>
  <c r="J33" i="43"/>
  <c r="L33" i="43"/>
  <c r="N33" i="43"/>
  <c r="P33" i="43"/>
  <c r="R33" i="43"/>
  <c r="T33" i="43"/>
  <c r="V33" i="43"/>
  <c r="X33" i="43"/>
  <c r="Z33" i="43"/>
  <c r="AB33" i="43"/>
  <c r="AD33" i="43"/>
  <c r="AF33" i="43"/>
  <c r="AH33" i="43"/>
  <c r="AJ33" i="43"/>
  <c r="AL33" i="43"/>
  <c r="AN33" i="43"/>
  <c r="AP33" i="43"/>
  <c r="AR33" i="43"/>
  <c r="AT33" i="43"/>
  <c r="AV33" i="43"/>
  <c r="AX33" i="43"/>
  <c r="C33" i="43"/>
  <c r="A35" i="43"/>
  <c r="E35" i="43"/>
  <c r="G35" i="43"/>
  <c r="I35" i="43"/>
  <c r="K35" i="43"/>
  <c r="M35" i="43"/>
  <c r="O35" i="43"/>
  <c r="Q35" i="43"/>
  <c r="S35" i="43"/>
  <c r="U35" i="43"/>
  <c r="W35" i="43"/>
  <c r="Y35" i="43"/>
  <c r="AA35" i="43"/>
  <c r="AC35" i="43"/>
  <c r="AE35" i="43"/>
  <c r="AG35" i="43"/>
  <c r="AI35" i="43"/>
  <c r="AK35" i="43"/>
  <c r="AM35" i="43"/>
  <c r="AO35" i="43"/>
  <c r="AQ35" i="43"/>
  <c r="AS35" i="43"/>
  <c r="AU35" i="43"/>
  <c r="AW35" i="43"/>
  <c r="D35" i="43"/>
  <c r="F35" i="43"/>
  <c r="H35" i="43"/>
  <c r="J35" i="43"/>
  <c r="L35" i="43"/>
  <c r="N35" i="43"/>
  <c r="P35" i="43"/>
  <c r="R35" i="43"/>
  <c r="T35" i="43"/>
  <c r="V35" i="43"/>
  <c r="X35" i="43"/>
  <c r="Z35" i="43"/>
  <c r="AB35" i="43"/>
  <c r="AD35" i="43"/>
  <c r="AF35" i="43"/>
  <c r="AH35" i="43"/>
  <c r="AJ35" i="43"/>
  <c r="AL35" i="43"/>
  <c r="AN35" i="43"/>
  <c r="AP35" i="43"/>
  <c r="AR35" i="43"/>
  <c r="AT35" i="43"/>
  <c r="AV35" i="43"/>
  <c r="AV16" i="43" s="1"/>
  <c r="AX35" i="43"/>
  <c r="C35" i="43"/>
  <c r="AY35" i="43" s="1"/>
  <c r="A37" i="43"/>
  <c r="E37" i="43"/>
  <c r="G37" i="43"/>
  <c r="I37" i="43"/>
  <c r="K37" i="43"/>
  <c r="M37" i="43"/>
  <c r="O37" i="43"/>
  <c r="Q37" i="43"/>
  <c r="S37" i="43"/>
  <c r="U37" i="43"/>
  <c r="W37" i="43"/>
  <c r="Y37" i="43"/>
  <c r="AA37" i="43"/>
  <c r="AC37" i="43"/>
  <c r="AE37" i="43"/>
  <c r="AG37" i="43"/>
  <c r="AI37" i="43"/>
  <c r="AK37" i="43"/>
  <c r="AM37" i="43"/>
  <c r="AO37" i="43"/>
  <c r="AQ37" i="43"/>
  <c r="AS37" i="43"/>
  <c r="AU37" i="43"/>
  <c r="AW37" i="43"/>
  <c r="AW9" i="43" s="1"/>
  <c r="D37" i="43"/>
  <c r="F37" i="43"/>
  <c r="H37" i="43"/>
  <c r="J37" i="43"/>
  <c r="L37" i="43"/>
  <c r="N37" i="43"/>
  <c r="P37" i="43"/>
  <c r="R37" i="43"/>
  <c r="T37" i="43"/>
  <c r="V37" i="43"/>
  <c r="X37" i="43"/>
  <c r="Z37" i="43"/>
  <c r="AB37" i="43"/>
  <c r="AD37" i="43"/>
  <c r="AF37" i="43"/>
  <c r="AH37" i="43"/>
  <c r="AJ37" i="43"/>
  <c r="AL37" i="43"/>
  <c r="AN37" i="43"/>
  <c r="AP37" i="43"/>
  <c r="AR37" i="43"/>
  <c r="AT37" i="43"/>
  <c r="AV37" i="43"/>
  <c r="AX37" i="43"/>
  <c r="C37" i="43"/>
  <c r="A39" i="43"/>
  <c r="E39" i="43"/>
  <c r="G39" i="43"/>
  <c r="I39" i="43"/>
  <c r="K39" i="43"/>
  <c r="M39" i="43"/>
  <c r="O39" i="43"/>
  <c r="Q39" i="43"/>
  <c r="S39" i="43"/>
  <c r="U39" i="43"/>
  <c r="W39" i="43"/>
  <c r="Y39" i="43"/>
  <c r="D39" i="43"/>
  <c r="F39" i="43"/>
  <c r="H39" i="43"/>
  <c r="J39" i="43"/>
  <c r="L39" i="43"/>
  <c r="N39" i="43"/>
  <c r="P39" i="43"/>
  <c r="T39" i="43"/>
  <c r="X39" i="43"/>
  <c r="AA39" i="43"/>
  <c r="AC39" i="43"/>
  <c r="AE39" i="43"/>
  <c r="AG39" i="43"/>
  <c r="AI39" i="43"/>
  <c r="AK39" i="43"/>
  <c r="AM39" i="43"/>
  <c r="AO39" i="43"/>
  <c r="AQ39" i="43"/>
  <c r="AS39" i="43"/>
  <c r="AU39" i="43"/>
  <c r="AW39" i="43"/>
  <c r="R39" i="43"/>
  <c r="V39" i="43"/>
  <c r="Z39" i="43"/>
  <c r="AB39" i="43"/>
  <c r="AD39" i="43"/>
  <c r="AF39" i="43"/>
  <c r="AH39" i="43"/>
  <c r="AJ39" i="43"/>
  <c r="AL39" i="43"/>
  <c r="AN39" i="43"/>
  <c r="AP39" i="43"/>
  <c r="AR39" i="43"/>
  <c r="AT39" i="43"/>
  <c r="AV39" i="43"/>
  <c r="AX39" i="43"/>
  <c r="C39" i="43"/>
  <c r="AY39" i="43" s="1"/>
  <c r="A41" i="43"/>
  <c r="E41" i="43"/>
  <c r="G41" i="43"/>
  <c r="I41" i="43"/>
  <c r="K41" i="43"/>
  <c r="M41" i="43"/>
  <c r="O41" i="43"/>
  <c r="Q41" i="43"/>
  <c r="S41" i="43"/>
  <c r="U41" i="43"/>
  <c r="W41" i="43"/>
  <c r="Y41" i="43"/>
  <c r="AA41" i="43"/>
  <c r="AC41" i="43"/>
  <c r="AE41" i="43"/>
  <c r="AG41" i="43"/>
  <c r="AI41" i="43"/>
  <c r="AK41" i="43"/>
  <c r="AM41" i="43"/>
  <c r="AO41" i="43"/>
  <c r="AQ41" i="43"/>
  <c r="AS41" i="43"/>
  <c r="AU41" i="43"/>
  <c r="AW41" i="43"/>
  <c r="D41" i="43"/>
  <c r="F41" i="43"/>
  <c r="H41" i="43"/>
  <c r="J41" i="43"/>
  <c r="L41" i="43"/>
  <c r="N41" i="43"/>
  <c r="P41" i="43"/>
  <c r="R41" i="43"/>
  <c r="T41" i="43"/>
  <c r="V41" i="43"/>
  <c r="X41" i="43"/>
  <c r="Z41" i="43"/>
  <c r="AB41" i="43"/>
  <c r="AD41" i="43"/>
  <c r="AF41" i="43"/>
  <c r="AH41" i="43"/>
  <c r="AJ41" i="43"/>
  <c r="AL41" i="43"/>
  <c r="AN41" i="43"/>
  <c r="AP41" i="43"/>
  <c r="AR41" i="43"/>
  <c r="AT41" i="43"/>
  <c r="AV41" i="43"/>
  <c r="AX41" i="43"/>
  <c r="C41" i="43"/>
  <c r="A43" i="43"/>
  <c r="E43" i="43"/>
  <c r="G43" i="43"/>
  <c r="I43" i="43"/>
  <c r="K43" i="43"/>
  <c r="M43" i="43"/>
  <c r="O43" i="43"/>
  <c r="Q43" i="43"/>
  <c r="S43" i="43"/>
  <c r="U43" i="43"/>
  <c r="W43" i="43"/>
  <c r="Y43" i="43"/>
  <c r="AA43" i="43"/>
  <c r="AC43" i="43"/>
  <c r="AE43" i="43"/>
  <c r="AG43" i="43"/>
  <c r="AI43" i="43"/>
  <c r="AK43" i="43"/>
  <c r="AM43" i="43"/>
  <c r="AO43" i="43"/>
  <c r="AQ43" i="43"/>
  <c r="AS43" i="43"/>
  <c r="AU43" i="43"/>
  <c r="AW43" i="43"/>
  <c r="D43" i="43"/>
  <c r="F43" i="43"/>
  <c r="H43" i="43"/>
  <c r="J43" i="43"/>
  <c r="L43" i="43"/>
  <c r="N43" i="43"/>
  <c r="P43" i="43"/>
  <c r="R43" i="43"/>
  <c r="T43" i="43"/>
  <c r="V43" i="43"/>
  <c r="X43" i="43"/>
  <c r="Z43" i="43"/>
  <c r="AB43" i="43"/>
  <c r="AD43" i="43"/>
  <c r="AF43" i="43"/>
  <c r="AH43" i="43"/>
  <c r="AJ43" i="43"/>
  <c r="AL43" i="43"/>
  <c r="AN43" i="43"/>
  <c r="AP43" i="43"/>
  <c r="AR43" i="43"/>
  <c r="AT43" i="43"/>
  <c r="AV43" i="43"/>
  <c r="AX43" i="43"/>
  <c r="C43" i="43"/>
  <c r="AY43" i="43" s="1"/>
  <c r="A45" i="43"/>
  <c r="E45" i="43"/>
  <c r="G45" i="43"/>
  <c r="I45" i="43"/>
  <c r="K45" i="43"/>
  <c r="M45" i="43"/>
  <c r="O45" i="43"/>
  <c r="Q45" i="43"/>
  <c r="S45" i="43"/>
  <c r="U45" i="43"/>
  <c r="W45" i="43"/>
  <c r="Y45" i="43"/>
  <c r="AA45" i="43"/>
  <c r="AC45" i="43"/>
  <c r="AE45" i="43"/>
  <c r="AG45" i="43"/>
  <c r="AI45" i="43"/>
  <c r="AK45" i="43"/>
  <c r="AM45" i="43"/>
  <c r="AO45" i="43"/>
  <c r="AQ45" i="43"/>
  <c r="AS45" i="43"/>
  <c r="AU45" i="43"/>
  <c r="AW45" i="43"/>
  <c r="D45" i="43"/>
  <c r="F45" i="43"/>
  <c r="H45" i="43"/>
  <c r="J45" i="43"/>
  <c r="L45" i="43"/>
  <c r="N45" i="43"/>
  <c r="P45" i="43"/>
  <c r="R45" i="43"/>
  <c r="T45" i="43"/>
  <c r="V45" i="43"/>
  <c r="X45" i="43"/>
  <c r="Z45" i="43"/>
  <c r="AB45" i="43"/>
  <c r="AD45" i="43"/>
  <c r="AF45" i="43"/>
  <c r="AH45" i="43"/>
  <c r="AJ45" i="43"/>
  <c r="AL45" i="43"/>
  <c r="AN45" i="43"/>
  <c r="AP45" i="43"/>
  <c r="AR45" i="43"/>
  <c r="AT45" i="43"/>
  <c r="AV45" i="43"/>
  <c r="AX45" i="43"/>
  <c r="C45" i="43"/>
  <c r="A47" i="43"/>
  <c r="D47" i="43"/>
  <c r="F47" i="43"/>
  <c r="H47" i="43"/>
  <c r="J47" i="43"/>
  <c r="L47" i="43"/>
  <c r="N47" i="43"/>
  <c r="P47" i="43"/>
  <c r="R47" i="43"/>
  <c r="T47" i="43"/>
  <c r="V47" i="43"/>
  <c r="X47" i="43"/>
  <c r="Z47" i="43"/>
  <c r="AB47" i="43"/>
  <c r="AD47" i="43"/>
  <c r="AF47" i="43"/>
  <c r="AH47" i="43"/>
  <c r="AJ47" i="43"/>
  <c r="AL47" i="43"/>
  <c r="AN47" i="43"/>
  <c r="AP47" i="43"/>
  <c r="AR47" i="43"/>
  <c r="AT47" i="43"/>
  <c r="AV47" i="43"/>
  <c r="AX47" i="43"/>
  <c r="E47" i="43"/>
  <c r="G47" i="43"/>
  <c r="I47" i="43"/>
  <c r="K47" i="43"/>
  <c r="M47" i="43"/>
  <c r="O47" i="43"/>
  <c r="Q47" i="43"/>
  <c r="S47" i="43"/>
  <c r="U47" i="43"/>
  <c r="W47" i="43"/>
  <c r="Y47" i="43"/>
  <c r="AA47" i="43"/>
  <c r="AC47" i="43"/>
  <c r="AE47" i="43"/>
  <c r="AG47" i="43"/>
  <c r="AI47" i="43"/>
  <c r="AK47" i="43"/>
  <c r="AM47" i="43"/>
  <c r="AO47" i="43"/>
  <c r="AQ47" i="43"/>
  <c r="AS47" i="43"/>
  <c r="AU47" i="43"/>
  <c r="AW47" i="43"/>
  <c r="C47" i="43"/>
  <c r="A49" i="43"/>
  <c r="D49" i="43"/>
  <c r="F49" i="43"/>
  <c r="H49" i="43"/>
  <c r="J49" i="43"/>
  <c r="L49" i="43"/>
  <c r="N49" i="43"/>
  <c r="P49" i="43"/>
  <c r="R49" i="43"/>
  <c r="T49" i="43"/>
  <c r="V49" i="43"/>
  <c r="X49" i="43"/>
  <c r="Z49" i="43"/>
  <c r="AB49" i="43"/>
  <c r="AD49" i="43"/>
  <c r="AF49" i="43"/>
  <c r="AH49" i="43"/>
  <c r="AJ49" i="43"/>
  <c r="AL49" i="43"/>
  <c r="AN49" i="43"/>
  <c r="AP49" i="43"/>
  <c r="AR49" i="43"/>
  <c r="AT49" i="43"/>
  <c r="AV49" i="43"/>
  <c r="AX49" i="43"/>
  <c r="E49" i="43"/>
  <c r="G49" i="43"/>
  <c r="I49" i="43"/>
  <c r="K49" i="43"/>
  <c r="M49" i="43"/>
  <c r="O49" i="43"/>
  <c r="Q49" i="43"/>
  <c r="S49" i="43"/>
  <c r="U49" i="43"/>
  <c r="W49" i="43"/>
  <c r="Y49" i="43"/>
  <c r="AA49" i="43"/>
  <c r="AC49" i="43"/>
  <c r="AE49" i="43"/>
  <c r="AG49" i="43"/>
  <c r="AI49" i="43"/>
  <c r="AK49" i="43"/>
  <c r="AM49" i="43"/>
  <c r="AO49" i="43"/>
  <c r="AQ49" i="43"/>
  <c r="AS49" i="43"/>
  <c r="AU49" i="43"/>
  <c r="AW49" i="43"/>
  <c r="C49" i="43"/>
  <c r="A51" i="43"/>
  <c r="D51" i="43"/>
  <c r="F51" i="43"/>
  <c r="H51" i="43"/>
  <c r="J51" i="43"/>
  <c r="L51" i="43"/>
  <c r="N51" i="43"/>
  <c r="P51" i="43"/>
  <c r="R51" i="43"/>
  <c r="T51" i="43"/>
  <c r="V51" i="43"/>
  <c r="X51" i="43"/>
  <c r="Z51" i="43"/>
  <c r="AB51" i="43"/>
  <c r="AD51" i="43"/>
  <c r="AF51" i="43"/>
  <c r="AH51" i="43"/>
  <c r="AJ51" i="43"/>
  <c r="AL51" i="43"/>
  <c r="AN51" i="43"/>
  <c r="AP51" i="43"/>
  <c r="AR51" i="43"/>
  <c r="AT51" i="43"/>
  <c r="AV51" i="43"/>
  <c r="AX51" i="43"/>
  <c r="E51" i="43"/>
  <c r="G51" i="43"/>
  <c r="I51" i="43"/>
  <c r="K51" i="43"/>
  <c r="M51" i="43"/>
  <c r="O51" i="43"/>
  <c r="Q51" i="43"/>
  <c r="S51" i="43"/>
  <c r="S57" i="43" s="1"/>
  <c r="U51" i="43"/>
  <c r="W51" i="43"/>
  <c r="Y51" i="43"/>
  <c r="AA51" i="43"/>
  <c r="AC51" i="43"/>
  <c r="AE51" i="43"/>
  <c r="AG51" i="43"/>
  <c r="AI51" i="43"/>
  <c r="AI57" i="43" s="1"/>
  <c r="AK51" i="43"/>
  <c r="AM51" i="43"/>
  <c r="AO51" i="43"/>
  <c r="AQ51" i="43"/>
  <c r="AS51" i="43"/>
  <c r="AU51" i="43"/>
  <c r="AU17" i="43" s="1"/>
  <c r="AW51" i="43"/>
  <c r="C51" i="43"/>
  <c r="A53" i="43"/>
  <c r="D53" i="43"/>
  <c r="F53" i="43"/>
  <c r="H53" i="43"/>
  <c r="H57" i="43" s="1"/>
  <c r="J53" i="43"/>
  <c r="L53" i="43"/>
  <c r="N53" i="43"/>
  <c r="P53" i="43"/>
  <c r="R53" i="43"/>
  <c r="T53" i="43"/>
  <c r="V53" i="43"/>
  <c r="X53" i="43"/>
  <c r="X57" i="43" s="1"/>
  <c r="Z53" i="43"/>
  <c r="AB53" i="43"/>
  <c r="AD53" i="43"/>
  <c r="AF53" i="43"/>
  <c r="AH53" i="43"/>
  <c r="AJ53" i="43"/>
  <c r="AL53" i="43"/>
  <c r="AN53" i="43"/>
  <c r="AN57" i="43" s="1"/>
  <c r="AP53" i="43"/>
  <c r="AR53" i="43"/>
  <c r="AT53" i="43"/>
  <c r="AV53" i="43"/>
  <c r="AX53" i="43"/>
  <c r="E53" i="43"/>
  <c r="G53" i="43"/>
  <c r="I53" i="43"/>
  <c r="K53" i="43"/>
  <c r="M53" i="43"/>
  <c r="O53" i="43"/>
  <c r="Q53" i="43"/>
  <c r="S53" i="43"/>
  <c r="U53" i="43"/>
  <c r="W53" i="43"/>
  <c r="Y53" i="43"/>
  <c r="AA53" i="43"/>
  <c r="AC53" i="43"/>
  <c r="AE53" i="43"/>
  <c r="AG53" i="43"/>
  <c r="AI53" i="43"/>
  <c r="AK53" i="43"/>
  <c r="AM53" i="43"/>
  <c r="AO53" i="43"/>
  <c r="AQ53" i="43"/>
  <c r="AS53" i="43"/>
  <c r="AU53" i="43"/>
  <c r="AW53" i="43"/>
  <c r="C53" i="43"/>
  <c r="I57" i="43"/>
  <c r="AY52" i="43"/>
  <c r="AY27" i="43"/>
  <c r="AY33" i="43"/>
  <c r="AY37" i="43"/>
  <c r="AY41" i="43"/>
  <c r="AY45" i="43"/>
  <c r="AY28" i="43"/>
  <c r="AY32" i="43"/>
  <c r="AY36" i="43"/>
  <c r="AY40" i="43"/>
  <c r="AY44" i="43"/>
  <c r="AY48" i="43"/>
  <c r="C770" i="8"/>
  <c r="C1474" i="10" s="1"/>
  <c r="AW16" i="43"/>
  <c r="AX15" i="43"/>
  <c r="AV15" i="43"/>
  <c r="AW14" i="43"/>
  <c r="AX13" i="43"/>
  <c r="AV13" i="43"/>
  <c r="AW12" i="43"/>
  <c r="AV11" i="43"/>
  <c r="AW10" i="43"/>
  <c r="AX9" i="43"/>
  <c r="AV9" i="43"/>
  <c r="AW8" i="43"/>
  <c r="AV7" i="43"/>
  <c r="AU6" i="48" s="1"/>
  <c r="AW6" i="43"/>
  <c r="AV5" i="48" s="1"/>
  <c r="AX5" i="43"/>
  <c r="AW4" i="48" s="1"/>
  <c r="AX16" i="43"/>
  <c r="AW15" i="43"/>
  <c r="AV14" i="43"/>
  <c r="AW13" i="43"/>
  <c r="AX12" i="43"/>
  <c r="AW11" i="43"/>
  <c r="AV10" i="43"/>
  <c r="AX8" i="43"/>
  <c r="AW7" i="43"/>
  <c r="AV6" i="48" s="1"/>
  <c r="AV6" i="43"/>
  <c r="AU5" i="48" s="1"/>
  <c r="AW5" i="43"/>
  <c r="AV4" i="48" s="1"/>
  <c r="AU15" i="43"/>
  <c r="AU11" i="43"/>
  <c r="AU9" i="43"/>
  <c r="AU7" i="43"/>
  <c r="AT6" i="48" s="1"/>
  <c r="AU16" i="43"/>
  <c r="AU12" i="43"/>
  <c r="AU8" i="43"/>
  <c r="AS16" i="43"/>
  <c r="AQ16" i="43"/>
  <c r="AO16" i="43"/>
  <c r="AM16" i="43"/>
  <c r="AK16" i="43"/>
  <c r="AI16" i="43"/>
  <c r="AG16" i="43"/>
  <c r="AE16" i="43"/>
  <c r="AC16" i="43"/>
  <c r="AA16" i="43"/>
  <c r="Y16" i="43"/>
  <c r="W16" i="43"/>
  <c r="U16" i="43"/>
  <c r="S16" i="43"/>
  <c r="Q16" i="43"/>
  <c r="O16" i="43"/>
  <c r="M16" i="43"/>
  <c r="K16" i="43"/>
  <c r="I16" i="43"/>
  <c r="G16" i="43"/>
  <c r="E16" i="43"/>
  <c r="C16" i="43"/>
  <c r="AQ15" i="43"/>
  <c r="AM15" i="43"/>
  <c r="AI15" i="43"/>
  <c r="AE15" i="43"/>
  <c r="AA15" i="43"/>
  <c r="W15" i="43"/>
  <c r="S15" i="43"/>
  <c r="O15" i="43"/>
  <c r="K15" i="43"/>
  <c r="G15" i="43"/>
  <c r="C15" i="43"/>
  <c r="AT16" i="43"/>
  <c r="AR16" i="43"/>
  <c r="AP16" i="43"/>
  <c r="AN16" i="43"/>
  <c r="AL16" i="43"/>
  <c r="AJ16" i="43"/>
  <c r="AH16" i="43"/>
  <c r="AF16" i="43"/>
  <c r="AD16" i="43"/>
  <c r="AB16" i="43"/>
  <c r="Z16" i="43"/>
  <c r="X16" i="43"/>
  <c r="V16" i="43"/>
  <c r="T16" i="43"/>
  <c r="R16" i="43"/>
  <c r="P16" i="43"/>
  <c r="N16" i="43"/>
  <c r="L16" i="43"/>
  <c r="J16" i="43"/>
  <c r="H16" i="43"/>
  <c r="F16" i="43"/>
  <c r="D16" i="43"/>
  <c r="AT15" i="43"/>
  <c r="AR15" i="43"/>
  <c r="AP15" i="43"/>
  <c r="AN15" i="43"/>
  <c r="AL15" i="43"/>
  <c r="AJ15" i="43"/>
  <c r="AH15" i="43"/>
  <c r="AF15" i="43"/>
  <c r="AD15" i="43"/>
  <c r="AB15" i="43"/>
  <c r="Z15" i="43"/>
  <c r="X15" i="43"/>
  <c r="V15" i="43"/>
  <c r="T15" i="43"/>
  <c r="R15" i="43"/>
  <c r="P15" i="43"/>
  <c r="L15" i="43"/>
  <c r="J15" i="43"/>
  <c r="H15" i="43"/>
  <c r="F15" i="43"/>
  <c r="D15" i="43"/>
  <c r="AR17" i="43"/>
  <c r="AN17" i="43"/>
  <c r="AJ17" i="43"/>
  <c r="AF17" i="43"/>
  <c r="AB17" i="43"/>
  <c r="X17" i="43"/>
  <c r="V17" i="43"/>
  <c r="T17" i="43"/>
  <c r="R17" i="43"/>
  <c r="P17" i="43"/>
  <c r="N17" i="43"/>
  <c r="L17" i="43"/>
  <c r="J17" i="43"/>
  <c r="H17" i="43"/>
  <c r="F17" i="43"/>
  <c r="D17" i="43"/>
  <c r="AS17" i="43"/>
  <c r="AQ17" i="43"/>
  <c r="AO17" i="43"/>
  <c r="AM17" i="43"/>
  <c r="AK17" i="43"/>
  <c r="AI17" i="43"/>
  <c r="AG17" i="43"/>
  <c r="AE17" i="43"/>
  <c r="AC17" i="43"/>
  <c r="AA17" i="43"/>
  <c r="Y17" i="43"/>
  <c r="W17" i="43"/>
  <c r="U17" i="43"/>
  <c r="S17" i="43"/>
  <c r="Q17" i="43"/>
  <c r="O17" i="43"/>
  <c r="M17" i="43"/>
  <c r="K17" i="43"/>
  <c r="I17" i="43"/>
  <c r="G17" i="43"/>
  <c r="E17" i="43"/>
  <c r="C17" i="43"/>
  <c r="AT14" i="43"/>
  <c r="AR14" i="43"/>
  <c r="AP14" i="43"/>
  <c r="AN14" i="43"/>
  <c r="AL14" i="43"/>
  <c r="AJ14" i="43"/>
  <c r="AH14" i="43"/>
  <c r="AF14" i="43"/>
  <c r="AD14" i="43"/>
  <c r="AB14" i="43"/>
  <c r="Z14" i="43"/>
  <c r="X14" i="43"/>
  <c r="V14" i="43"/>
  <c r="T14" i="43"/>
  <c r="R14" i="43"/>
  <c r="P14" i="43"/>
  <c r="N14" i="43"/>
  <c r="L14" i="43"/>
  <c r="J14" i="43"/>
  <c r="H14" i="43"/>
  <c r="F14" i="43"/>
  <c r="D14" i="43"/>
  <c r="AT13" i="43"/>
  <c r="AR13" i="43"/>
  <c r="AP13" i="43"/>
  <c r="AN13" i="43"/>
  <c r="AL13" i="43"/>
  <c r="AJ13" i="43"/>
  <c r="AH13" i="43"/>
  <c r="AF13" i="43"/>
  <c r="AD13" i="43"/>
  <c r="AB13" i="43"/>
  <c r="Z13" i="43"/>
  <c r="X13" i="43"/>
  <c r="V13" i="43"/>
  <c r="T13" i="43"/>
  <c r="R13" i="43"/>
  <c r="P13" i="43"/>
  <c r="N13" i="43"/>
  <c r="L13" i="43"/>
  <c r="J13" i="43"/>
  <c r="H13" i="43"/>
  <c r="F13" i="43"/>
  <c r="D13" i="43"/>
  <c r="AT12" i="43"/>
  <c r="AR12" i="43"/>
  <c r="AP12" i="43"/>
  <c r="AN12" i="43"/>
  <c r="AL12" i="43"/>
  <c r="AJ12" i="43"/>
  <c r="AH12" i="43"/>
  <c r="AF12" i="43"/>
  <c r="AD12" i="43"/>
  <c r="AB12" i="43"/>
  <c r="Z12" i="43"/>
  <c r="X12" i="43"/>
  <c r="V12" i="43"/>
  <c r="T12" i="43"/>
  <c r="R12" i="43"/>
  <c r="P12" i="43"/>
  <c r="N12" i="43"/>
  <c r="L12" i="43"/>
  <c r="J12" i="43"/>
  <c r="AS14" i="43"/>
  <c r="AQ14" i="43"/>
  <c r="AO14" i="43"/>
  <c r="AM14" i="43"/>
  <c r="AK14" i="43"/>
  <c r="AI14" i="43"/>
  <c r="AG14" i="43"/>
  <c r="AE14" i="43"/>
  <c r="AC14" i="43"/>
  <c r="AA14" i="43"/>
  <c r="Y14" i="43"/>
  <c r="W14" i="43"/>
  <c r="U14" i="43"/>
  <c r="S14" i="43"/>
  <c r="Q14" i="43"/>
  <c r="O14" i="43"/>
  <c r="M14" i="43"/>
  <c r="K14" i="43"/>
  <c r="I14" i="43"/>
  <c r="G14" i="43"/>
  <c r="E14" i="43"/>
  <c r="C14" i="43"/>
  <c r="AS13" i="43"/>
  <c r="AQ13" i="43"/>
  <c r="AO13" i="43"/>
  <c r="AM13" i="43"/>
  <c r="AK13" i="43"/>
  <c r="AI13" i="43"/>
  <c r="AG13" i="43"/>
  <c r="AE13" i="43"/>
  <c r="AC13" i="43"/>
  <c r="AA13" i="43"/>
  <c r="Y13" i="43"/>
  <c r="W13" i="43"/>
  <c r="U13" i="43"/>
  <c r="S13" i="43"/>
  <c r="Q13" i="43"/>
  <c r="O13" i="43"/>
  <c r="M13" i="43"/>
  <c r="K13" i="43"/>
  <c r="I13" i="43"/>
  <c r="G13" i="43"/>
  <c r="E13" i="43"/>
  <c r="C13" i="43"/>
  <c r="AS12" i="43"/>
  <c r="AQ12" i="43"/>
  <c r="AO12" i="43"/>
  <c r="AM12" i="43"/>
  <c r="AK12" i="43"/>
  <c r="AI12" i="43"/>
  <c r="AG12" i="43"/>
  <c r="AE12" i="43"/>
  <c r="AC12" i="43"/>
  <c r="AA12" i="43"/>
  <c r="Y12" i="43"/>
  <c r="W12" i="43"/>
  <c r="U12" i="43"/>
  <c r="S12" i="43"/>
  <c r="Q12" i="43"/>
  <c r="O12" i="43"/>
  <c r="M12" i="43"/>
  <c r="K12" i="43"/>
  <c r="I12" i="43"/>
  <c r="G12" i="43"/>
  <c r="E12" i="43"/>
  <c r="C12" i="43"/>
  <c r="AS11" i="43"/>
  <c r="AQ11" i="43"/>
  <c r="AO11" i="43"/>
  <c r="AM11" i="43"/>
  <c r="AK11" i="43"/>
  <c r="AI11" i="43"/>
  <c r="AG11" i="43"/>
  <c r="AE11" i="43"/>
  <c r="AC11" i="43"/>
  <c r="AA11" i="43"/>
  <c r="Y11" i="43"/>
  <c r="W11" i="43"/>
  <c r="U11" i="43"/>
  <c r="S11" i="43"/>
  <c r="Q11" i="43"/>
  <c r="O11" i="43"/>
  <c r="M11" i="43"/>
  <c r="K11" i="43"/>
  <c r="I11" i="43"/>
  <c r="G11" i="43"/>
  <c r="E11" i="43"/>
  <c r="C11" i="43"/>
  <c r="AS10" i="43"/>
  <c r="AQ10" i="43"/>
  <c r="AO10" i="43"/>
  <c r="AM10" i="43"/>
  <c r="AK10" i="43"/>
  <c r="AI10" i="43"/>
  <c r="AG10" i="43"/>
  <c r="AE10" i="43"/>
  <c r="AC10" i="43"/>
  <c r="AA10" i="43"/>
  <c r="Y10" i="43"/>
  <c r="W10" i="43"/>
  <c r="U10" i="43"/>
  <c r="S10" i="43"/>
  <c r="Q10" i="43"/>
  <c r="O10" i="43"/>
  <c r="M10" i="43"/>
  <c r="K10" i="43"/>
  <c r="I10" i="43"/>
  <c r="G10" i="43"/>
  <c r="E10" i="43"/>
  <c r="C10" i="43"/>
  <c r="AS9" i="43"/>
  <c r="AQ9" i="43"/>
  <c r="AO9" i="43"/>
  <c r="AM9" i="43"/>
  <c r="AK9" i="43"/>
  <c r="AI9" i="43"/>
  <c r="AG9" i="43"/>
  <c r="AE9" i="43"/>
  <c r="AC9" i="43"/>
  <c r="AA9" i="43"/>
  <c r="Y9" i="43"/>
  <c r="W9" i="43"/>
  <c r="U9" i="43"/>
  <c r="S9" i="43"/>
  <c r="Q9" i="43"/>
  <c r="O9" i="43"/>
  <c r="M9" i="43"/>
  <c r="K9" i="43"/>
  <c r="I9" i="43"/>
  <c r="G9" i="43"/>
  <c r="E9" i="43"/>
  <c r="C9" i="43"/>
  <c r="AS8" i="43"/>
  <c r="AQ8" i="43"/>
  <c r="AO8" i="43"/>
  <c r="AM8" i="43"/>
  <c r="AK8" i="43"/>
  <c r="AI8" i="43"/>
  <c r="AG8" i="43"/>
  <c r="AE8" i="43"/>
  <c r="AC8" i="43"/>
  <c r="AA8" i="43"/>
  <c r="Y8" i="43"/>
  <c r="H12" i="43"/>
  <c r="F12" i="43"/>
  <c r="D12" i="43"/>
  <c r="AT11" i="43"/>
  <c r="AR11" i="43"/>
  <c r="AP11" i="43"/>
  <c r="AN11" i="43"/>
  <c r="AL11" i="43"/>
  <c r="AJ11" i="43"/>
  <c r="AH11" i="43"/>
  <c r="AF11" i="43"/>
  <c r="AD11" i="43"/>
  <c r="AB11" i="43"/>
  <c r="Z11" i="43"/>
  <c r="X11" i="43"/>
  <c r="V11" i="43"/>
  <c r="T11" i="43"/>
  <c r="R11" i="43"/>
  <c r="P11" i="43"/>
  <c r="N11" i="43"/>
  <c r="L11" i="43"/>
  <c r="J11" i="43"/>
  <c r="H11" i="43"/>
  <c r="F11" i="43"/>
  <c r="D11" i="43"/>
  <c r="AT10" i="43"/>
  <c r="AR10" i="43"/>
  <c r="AP10" i="43"/>
  <c r="AN10" i="43"/>
  <c r="AL10" i="43"/>
  <c r="AJ10" i="43"/>
  <c r="AH10" i="43"/>
  <c r="AF10" i="43"/>
  <c r="AD10" i="43"/>
  <c r="AB10" i="43"/>
  <c r="Z10" i="43"/>
  <c r="X10" i="43"/>
  <c r="V10" i="43"/>
  <c r="T10" i="43"/>
  <c r="R10" i="43"/>
  <c r="P10" i="43"/>
  <c r="N10" i="43"/>
  <c r="L10" i="43"/>
  <c r="J10" i="43"/>
  <c r="H10" i="43"/>
  <c r="F10" i="43"/>
  <c r="D10" i="43"/>
  <c r="AT9" i="43"/>
  <c r="AR9" i="43"/>
  <c r="AP9" i="43"/>
  <c r="AN9" i="43"/>
  <c r="AL9" i="43"/>
  <c r="AJ9" i="43"/>
  <c r="AH9" i="43"/>
  <c r="AF9" i="43"/>
  <c r="AD9" i="43"/>
  <c r="AB9" i="43"/>
  <c r="Z9" i="43"/>
  <c r="X9" i="43"/>
  <c r="V9" i="43"/>
  <c r="T9" i="43"/>
  <c r="R9" i="43"/>
  <c r="P9" i="43"/>
  <c r="N9" i="43"/>
  <c r="L9" i="43"/>
  <c r="J9" i="43"/>
  <c r="H9" i="43"/>
  <c r="F9" i="43"/>
  <c r="D9" i="43"/>
  <c r="AT8" i="43"/>
  <c r="AR8" i="43"/>
  <c r="AP8" i="43"/>
  <c r="AN8" i="43"/>
  <c r="AL8" i="43"/>
  <c r="AJ8" i="43"/>
  <c r="AH8" i="43"/>
  <c r="AF8" i="43"/>
  <c r="AD8" i="43"/>
  <c r="AB8" i="43"/>
  <c r="Z8" i="43"/>
  <c r="X8" i="43"/>
  <c r="V8" i="43"/>
  <c r="T8" i="43"/>
  <c r="R8" i="43"/>
  <c r="P8" i="43"/>
  <c r="W8" i="43"/>
  <c r="S8" i="43"/>
  <c r="O8" i="43"/>
  <c r="M8" i="43"/>
  <c r="K8" i="43"/>
  <c r="I8" i="43"/>
  <c r="G8" i="43"/>
  <c r="E8" i="43"/>
  <c r="C8" i="43"/>
  <c r="AS7" i="43"/>
  <c r="AR6" i="48" s="1"/>
  <c r="AQ7" i="43"/>
  <c r="AP6" i="48" s="1"/>
  <c r="AO7" i="43"/>
  <c r="AN6" i="48" s="1"/>
  <c r="AM7" i="43"/>
  <c r="AL6" i="48" s="1"/>
  <c r="AK7" i="43"/>
  <c r="AJ6" i="48" s="1"/>
  <c r="AI7" i="43"/>
  <c r="AH6" i="48" s="1"/>
  <c r="AG7" i="43"/>
  <c r="AF6" i="48" s="1"/>
  <c r="AE7" i="43"/>
  <c r="AD6" i="48" s="1"/>
  <c r="AC7" i="43"/>
  <c r="AB6" i="48" s="1"/>
  <c r="AA7" i="43"/>
  <c r="Z6" i="48" s="1"/>
  <c r="Y7" i="43"/>
  <c r="X6" i="48" s="1"/>
  <c r="W7" i="43"/>
  <c r="V6" i="48" s="1"/>
  <c r="U7" i="43"/>
  <c r="T6" i="48" s="1"/>
  <c r="S7" i="43"/>
  <c r="R6" i="48" s="1"/>
  <c r="Q7" i="43"/>
  <c r="P6" i="48" s="1"/>
  <c r="O7" i="43"/>
  <c r="N6" i="48" s="1"/>
  <c r="M7" i="43"/>
  <c r="L6" i="48" s="1"/>
  <c r="K7" i="43"/>
  <c r="J6" i="48" s="1"/>
  <c r="I7" i="43"/>
  <c r="H6" i="48" s="1"/>
  <c r="G7" i="43"/>
  <c r="F6" i="48" s="1"/>
  <c r="E7" i="43"/>
  <c r="D6" i="48" s="1"/>
  <c r="C7" i="43"/>
  <c r="B6" i="48" s="1"/>
  <c r="AS6" i="43"/>
  <c r="AR5" i="48" s="1"/>
  <c r="AQ6" i="43"/>
  <c r="AP5" i="48" s="1"/>
  <c r="AO6" i="43"/>
  <c r="AN5" i="48" s="1"/>
  <c r="AM6" i="43"/>
  <c r="AL5" i="48" s="1"/>
  <c r="AK6" i="43"/>
  <c r="AJ5" i="48" s="1"/>
  <c r="AI6" i="43"/>
  <c r="AH5" i="48" s="1"/>
  <c r="AG6" i="43"/>
  <c r="AF5" i="48" s="1"/>
  <c r="AE6" i="43"/>
  <c r="AD5" i="48" s="1"/>
  <c r="AC6" i="43"/>
  <c r="AB5" i="48" s="1"/>
  <c r="AA6" i="43"/>
  <c r="Z5" i="48" s="1"/>
  <c r="Y6" i="43"/>
  <c r="X5" i="48" s="1"/>
  <c r="W6" i="43"/>
  <c r="V5" i="48" s="1"/>
  <c r="U6" i="43"/>
  <c r="T5" i="48" s="1"/>
  <c r="S6" i="43"/>
  <c r="R5" i="48" s="1"/>
  <c r="Q6" i="43"/>
  <c r="P5" i="48" s="1"/>
  <c r="O6" i="43"/>
  <c r="N5" i="48" s="1"/>
  <c r="M6" i="43"/>
  <c r="L5" i="48" s="1"/>
  <c r="K6" i="43"/>
  <c r="J5" i="48" s="1"/>
  <c r="I6" i="43"/>
  <c r="H5" i="48" s="1"/>
  <c r="G6" i="43"/>
  <c r="F5" i="48" s="1"/>
  <c r="E6" i="43"/>
  <c r="D5" i="48" s="1"/>
  <c r="C6" i="43"/>
  <c r="B5" i="48" s="1"/>
  <c r="AS5" i="43"/>
  <c r="AR4" i="48" s="1"/>
  <c r="AQ5" i="43"/>
  <c r="AP4" i="48" s="1"/>
  <c r="AO5" i="43"/>
  <c r="AN4" i="48" s="1"/>
  <c r="AM5" i="43"/>
  <c r="AL4" i="48" s="1"/>
  <c r="AK5" i="43"/>
  <c r="AJ4" i="48" s="1"/>
  <c r="AI5" i="43"/>
  <c r="AH4" i="48" s="1"/>
  <c r="AG5" i="43"/>
  <c r="AF4" i="48" s="1"/>
  <c r="AE5" i="43"/>
  <c r="AD4" i="48" s="1"/>
  <c r="AC5" i="43"/>
  <c r="AB4" i="48" s="1"/>
  <c r="AA5" i="43"/>
  <c r="Z4" i="48" s="1"/>
  <c r="Y5" i="43"/>
  <c r="X4" i="48" s="1"/>
  <c r="W5" i="43"/>
  <c r="V4" i="48" s="1"/>
  <c r="U5" i="43"/>
  <c r="T4" i="48" s="1"/>
  <c r="S5" i="43"/>
  <c r="R4" i="48" s="1"/>
  <c r="Q5" i="43"/>
  <c r="P4" i="48" s="1"/>
  <c r="O5" i="43"/>
  <c r="N4" i="48" s="1"/>
  <c r="M5" i="43"/>
  <c r="L4" i="48" s="1"/>
  <c r="K5" i="43"/>
  <c r="J4" i="48" s="1"/>
  <c r="I5" i="43"/>
  <c r="H4" i="48" s="1"/>
  <c r="G5" i="43"/>
  <c r="F4" i="48" s="1"/>
  <c r="E5" i="43"/>
  <c r="D4" i="48" s="1"/>
  <c r="C5" i="43"/>
  <c r="B4" i="48" s="1"/>
  <c r="U8" i="43"/>
  <c r="Q8" i="43"/>
  <c r="N8" i="43"/>
  <c r="L8" i="43"/>
  <c r="J8" i="43"/>
  <c r="H8" i="43"/>
  <c r="F8" i="43"/>
  <c r="D8" i="43"/>
  <c r="AT7" i="43"/>
  <c r="AS6" i="48" s="1"/>
  <c r="AR7" i="43"/>
  <c r="AQ6" i="48" s="1"/>
  <c r="AP7" i="43"/>
  <c r="AO6" i="48" s="1"/>
  <c r="AN7" i="43"/>
  <c r="AM6" i="48" s="1"/>
  <c r="AL7" i="43"/>
  <c r="AK6" i="48" s="1"/>
  <c r="AJ7" i="43"/>
  <c r="AI6" i="48" s="1"/>
  <c r="AH7" i="43"/>
  <c r="AG6" i="48" s="1"/>
  <c r="AF7" i="43"/>
  <c r="AE6" i="48" s="1"/>
  <c r="AD7" i="43"/>
  <c r="AC6" i="48" s="1"/>
  <c r="AB7" i="43"/>
  <c r="AA6" i="48" s="1"/>
  <c r="Z7" i="43"/>
  <c r="Y6" i="48" s="1"/>
  <c r="X7" i="43"/>
  <c r="W6" i="48" s="1"/>
  <c r="V7" i="43"/>
  <c r="U6" i="48" s="1"/>
  <c r="T7" i="43"/>
  <c r="S6" i="48" s="1"/>
  <c r="R7" i="43"/>
  <c r="Q6" i="48" s="1"/>
  <c r="P7" i="43"/>
  <c r="O6" i="48" s="1"/>
  <c r="N7" i="43"/>
  <c r="M6" i="48" s="1"/>
  <c r="L7" i="43"/>
  <c r="K6" i="48" s="1"/>
  <c r="J7" i="43"/>
  <c r="I6" i="48" s="1"/>
  <c r="H7" i="43"/>
  <c r="G6" i="48" s="1"/>
  <c r="F7" i="43"/>
  <c r="E6" i="48" s="1"/>
  <c r="D7" i="43"/>
  <c r="C6" i="48" s="1"/>
  <c r="AT6" i="43"/>
  <c r="AS5" i="48" s="1"/>
  <c r="AR6" i="43"/>
  <c r="AQ5" i="48" s="1"/>
  <c r="AP6" i="43"/>
  <c r="AO5" i="48" s="1"/>
  <c r="AN6" i="43"/>
  <c r="AM5" i="48" s="1"/>
  <c r="AL6" i="43"/>
  <c r="AK5" i="48" s="1"/>
  <c r="AJ6" i="43"/>
  <c r="AI5" i="48" s="1"/>
  <c r="AH6" i="43"/>
  <c r="AG5" i="48" s="1"/>
  <c r="AF6" i="43"/>
  <c r="AE5" i="48" s="1"/>
  <c r="AD6" i="43"/>
  <c r="AC5" i="48" s="1"/>
  <c r="AB6" i="43"/>
  <c r="AA5" i="48" s="1"/>
  <c r="Z6" i="43"/>
  <c r="Y5" i="48" s="1"/>
  <c r="X6" i="43"/>
  <c r="W5" i="48" s="1"/>
  <c r="V6" i="43"/>
  <c r="U5" i="48" s="1"/>
  <c r="T6" i="43"/>
  <c r="S5" i="48" s="1"/>
  <c r="R6" i="43"/>
  <c r="Q5" i="48" s="1"/>
  <c r="P6" i="43"/>
  <c r="O5" i="48" s="1"/>
  <c r="N6" i="43"/>
  <c r="M5" i="48" s="1"/>
  <c r="L6" i="43"/>
  <c r="K5" i="48" s="1"/>
  <c r="J6" i="43"/>
  <c r="I5" i="48" s="1"/>
  <c r="H6" i="43"/>
  <c r="G5" i="48" s="1"/>
  <c r="F6" i="43"/>
  <c r="E5" i="48" s="1"/>
  <c r="D6" i="43"/>
  <c r="C5" i="48" s="1"/>
  <c r="AT5" i="43"/>
  <c r="AS4" i="48" s="1"/>
  <c r="AR5" i="43"/>
  <c r="AQ4" i="48" s="1"/>
  <c r="AP5" i="43"/>
  <c r="AO4" i="48" s="1"/>
  <c r="AN5" i="43"/>
  <c r="AM4" i="48" s="1"/>
  <c r="AL5" i="43"/>
  <c r="AK4" i="48" s="1"/>
  <c r="AJ5" i="43"/>
  <c r="AI4" i="48" s="1"/>
  <c r="AH5" i="43"/>
  <c r="AG4" i="48" s="1"/>
  <c r="AF5" i="43"/>
  <c r="AE4" i="48" s="1"/>
  <c r="AD5" i="43"/>
  <c r="AC4" i="48" s="1"/>
  <c r="AB5" i="43"/>
  <c r="AA4" i="48" s="1"/>
  <c r="Z5" i="43"/>
  <c r="Y4" i="48" s="1"/>
  <c r="X5" i="43"/>
  <c r="W4" i="48" s="1"/>
  <c r="V5" i="43"/>
  <c r="U4" i="48" s="1"/>
  <c r="T5" i="43"/>
  <c r="S4" i="48" s="1"/>
  <c r="R5" i="43"/>
  <c r="Q4" i="48" s="1"/>
  <c r="P5" i="43"/>
  <c r="O4" i="48" s="1"/>
  <c r="N5" i="43"/>
  <c r="M4" i="48" s="1"/>
  <c r="L5" i="43"/>
  <c r="K4" i="48" s="1"/>
  <c r="J5" i="43"/>
  <c r="I4" i="48" s="1"/>
  <c r="H5" i="43"/>
  <c r="G4" i="48" s="1"/>
  <c r="F5" i="43"/>
  <c r="E4" i="48" s="1"/>
  <c r="D5" i="43"/>
  <c r="C4" i="48" s="1"/>
  <c r="B4" i="43"/>
  <c r="AT4" i="25"/>
  <c r="AS14" i="48" s="1"/>
  <c r="AS4" i="25"/>
  <c r="AR14" i="48" s="1"/>
  <c r="AR4" i="25"/>
  <c r="AQ14" i="48" s="1"/>
  <c r="AQ4" i="25"/>
  <c r="AP14" i="48" s="1"/>
  <c r="AP4" i="25"/>
  <c r="AO14" i="48" s="1"/>
  <c r="AO4" i="25"/>
  <c r="AN14" i="48" s="1"/>
  <c r="AN4" i="25"/>
  <c r="AM14" i="48" s="1"/>
  <c r="AM4" i="25"/>
  <c r="AL14" i="48" s="1"/>
  <c r="AL4" i="25"/>
  <c r="AK14" i="48" s="1"/>
  <c r="AK4" i="25"/>
  <c r="AJ14" i="48" s="1"/>
  <c r="AJ4" i="25"/>
  <c r="AI14" i="48" s="1"/>
  <c r="AH4" i="25"/>
  <c r="AG14" i="48" s="1"/>
  <c r="AG4" i="25"/>
  <c r="AF14" i="48" s="1"/>
  <c r="AF4" i="25"/>
  <c r="AE14" i="48" s="1"/>
  <c r="AI4" i="25"/>
  <c r="AH14" i="48" s="1"/>
  <c r="AE4" i="25"/>
  <c r="AD14" i="48" s="1"/>
  <c r="AD4" i="25"/>
  <c r="AC14" i="48" s="1"/>
  <c r="AC4" i="25"/>
  <c r="AB14" i="48" s="1"/>
  <c r="AB4" i="25"/>
  <c r="AA14" i="48" s="1"/>
  <c r="AA4" i="25"/>
  <c r="Z14" i="48" s="1"/>
  <c r="Z4" i="25"/>
  <c r="Y14" i="48" s="1"/>
  <c r="Y4" i="25"/>
  <c r="X14" i="48" s="1"/>
  <c r="X4" i="25"/>
  <c r="W14" i="48" s="1"/>
  <c r="W4" i="25"/>
  <c r="V14" i="48" s="1"/>
  <c r="U4" i="25"/>
  <c r="T14" i="48" s="1"/>
  <c r="T4" i="25"/>
  <c r="S14" i="48" s="1"/>
  <c r="S4" i="25"/>
  <c r="R14" i="48" s="1"/>
  <c r="V4" i="25"/>
  <c r="U14" i="48" s="1"/>
  <c r="R4" i="25"/>
  <c r="Q14" i="48" s="1"/>
  <c r="Q4" i="25"/>
  <c r="P14" i="48" s="1"/>
  <c r="P4" i="25"/>
  <c r="O14" i="48" s="1"/>
  <c r="O4" i="25"/>
  <c r="N14" i="48" s="1"/>
  <c r="N4" i="25"/>
  <c r="M14" i="48" s="1"/>
  <c r="M4" i="25"/>
  <c r="L14" i="48" s="1"/>
  <c r="L4" i="25"/>
  <c r="K14" i="48" s="1"/>
  <c r="K4" i="25"/>
  <c r="J14" i="48" s="1"/>
  <c r="J4" i="25"/>
  <c r="I14" i="48" s="1"/>
  <c r="I4" i="25"/>
  <c r="H14" i="48" s="1"/>
  <c r="H4" i="25"/>
  <c r="G14" i="48" s="1"/>
  <c r="G4" i="25"/>
  <c r="F14" i="48" s="1"/>
  <c r="F4" i="25"/>
  <c r="E14" i="48" s="1"/>
  <c r="AF57" i="43" l="1"/>
  <c r="AQ57" i="43"/>
  <c r="AY53" i="43"/>
  <c r="P57" i="43"/>
  <c r="AA57" i="43"/>
  <c r="AY49" i="43"/>
  <c r="AR57" i="43"/>
  <c r="AJ57" i="43"/>
  <c r="AB57" i="43"/>
  <c r="T57" i="43"/>
  <c r="L57" i="43"/>
  <c r="D57" i="43"/>
  <c r="AM57" i="43"/>
  <c r="AE57" i="43"/>
  <c r="W57" i="43"/>
  <c r="O57" i="43"/>
  <c r="AV17" i="43"/>
  <c r="AT17" i="43"/>
  <c r="AP17" i="43"/>
  <c r="AL17" i="43"/>
  <c r="AH17" i="43"/>
  <c r="AD17" i="43"/>
  <c r="AC7" i="48" s="1"/>
  <c r="AC8" i="48" s="1"/>
  <c r="Z17" i="43"/>
  <c r="AY50" i="43"/>
  <c r="AY46" i="43"/>
  <c r="C57" i="43"/>
  <c r="K57" i="43"/>
  <c r="G57" i="43"/>
  <c r="AW17" i="43"/>
  <c r="AY51" i="43"/>
  <c r="AX17" i="43"/>
  <c r="AT57" i="43"/>
  <c r="AP57" i="43"/>
  <c r="AL57" i="43"/>
  <c r="AH57" i="43"/>
  <c r="AD57" i="43"/>
  <c r="Z57" i="43"/>
  <c r="V57" i="43"/>
  <c r="R57" i="43"/>
  <c r="N57" i="43"/>
  <c r="AY47" i="43"/>
  <c r="J57" i="43"/>
  <c r="F57" i="43"/>
  <c r="AS57" i="43"/>
  <c r="AO57" i="43"/>
  <c r="AK57" i="43"/>
  <c r="AG57" i="43"/>
  <c r="AC57" i="43"/>
  <c r="Y57" i="43"/>
  <c r="U57" i="43"/>
  <c r="Q57" i="43"/>
  <c r="M57" i="43"/>
  <c r="E57" i="43"/>
  <c r="AX57" i="43"/>
  <c r="AW57" i="43"/>
  <c r="AV57" i="43"/>
  <c r="AU57" i="43"/>
  <c r="T7" i="48"/>
  <c r="T8" i="48" s="1"/>
  <c r="D7" i="48"/>
  <c r="D8" i="48" s="1"/>
  <c r="H7" i="48"/>
  <c r="H8" i="48" s="1"/>
  <c r="L7" i="48"/>
  <c r="L8" i="48" s="1"/>
  <c r="R7" i="48"/>
  <c r="O7" i="48"/>
  <c r="O8" i="48" s="1"/>
  <c r="S7" i="48"/>
  <c r="W7" i="48"/>
  <c r="W8" i="48" s="1"/>
  <c r="AA7" i="48"/>
  <c r="AA8" i="48" s="1"/>
  <c r="AE7" i="48"/>
  <c r="AE8" i="48" s="1"/>
  <c r="AI7" i="48"/>
  <c r="AM7" i="48"/>
  <c r="AM8" i="48" s="1"/>
  <c r="AQ7" i="48"/>
  <c r="AQ8" i="48" s="1"/>
  <c r="Z7" i="48"/>
  <c r="Z8" i="48" s="1"/>
  <c r="AD7" i="48"/>
  <c r="AD8" i="48" s="1"/>
  <c r="AH7" i="48"/>
  <c r="AH8" i="48" s="1"/>
  <c r="AL7" i="48"/>
  <c r="AP7" i="48"/>
  <c r="AP8" i="48" s="1"/>
  <c r="S8" i="48"/>
  <c r="AI8" i="48"/>
  <c r="C7" i="48"/>
  <c r="C8" i="48" s="1"/>
  <c r="G7" i="48"/>
  <c r="G8" i="48" s="1"/>
  <c r="K7" i="48"/>
  <c r="K8" i="48" s="1"/>
  <c r="P7" i="48"/>
  <c r="P8" i="48" s="1"/>
  <c r="R8" i="48"/>
  <c r="AL8" i="48"/>
  <c r="B7" i="48"/>
  <c r="B8" i="48" s="1"/>
  <c r="F7" i="48"/>
  <c r="F8" i="48" s="1"/>
  <c r="J7" i="48"/>
  <c r="J8" i="48" s="1"/>
  <c r="N7" i="48"/>
  <c r="N8" i="48" s="1"/>
  <c r="V7" i="48"/>
  <c r="V8" i="48" s="1"/>
  <c r="Q7" i="48"/>
  <c r="Q8" i="48" s="1"/>
  <c r="U7" i="48"/>
  <c r="U8" i="48" s="1"/>
  <c r="Y7" i="48"/>
  <c r="Y8" i="48" s="1"/>
  <c r="AG7" i="48"/>
  <c r="AG8" i="48" s="1"/>
  <c r="AK7" i="48"/>
  <c r="AK8" i="48" s="1"/>
  <c r="AO7" i="48"/>
  <c r="AO8" i="48" s="1"/>
  <c r="AS7" i="48"/>
  <c r="AS8" i="48" s="1"/>
  <c r="X7" i="48"/>
  <c r="X8" i="48" s="1"/>
  <c r="AB7" i="48"/>
  <c r="AB8" i="48" s="1"/>
  <c r="AF7" i="48"/>
  <c r="AF8" i="48" s="1"/>
  <c r="AJ7" i="48"/>
  <c r="AJ8" i="48" s="1"/>
  <c r="AN7" i="48"/>
  <c r="AN8" i="48" s="1"/>
  <c r="AR7" i="48"/>
  <c r="AR8" i="48" s="1"/>
  <c r="E7" i="48"/>
  <c r="E8" i="48" s="1"/>
  <c r="I7" i="48"/>
  <c r="I8" i="48" s="1"/>
  <c r="M7" i="48"/>
  <c r="M8" i="48" s="1"/>
  <c r="AU7" i="48"/>
  <c r="AU8" i="48" s="1"/>
  <c r="AW7" i="48"/>
  <c r="AW8" i="48" s="1"/>
  <c r="AX4" i="48"/>
  <c r="AX5" i="48"/>
  <c r="AX6" i="48"/>
  <c r="AT7" i="48"/>
  <c r="AT8" i="48" s="1"/>
  <c r="AV7" i="48"/>
  <c r="AV8" i="48" s="1"/>
  <c r="AY57" i="43"/>
  <c r="AY13" i="43"/>
  <c r="AY14" i="43"/>
  <c r="C771" i="8"/>
  <c r="C1475" i="10" s="1"/>
  <c r="AY9" i="43"/>
  <c r="AY10" i="43"/>
  <c r="AY11" i="43"/>
  <c r="AY12" i="43"/>
  <c r="AY5" i="43"/>
  <c r="AY6" i="43"/>
  <c r="AY7" i="43"/>
  <c r="AY8" i="43"/>
  <c r="AY15" i="43"/>
  <c r="AY16" i="43"/>
  <c r="AW18" i="43"/>
  <c r="AW20" i="43" s="1"/>
  <c r="AX18" i="43"/>
  <c r="AV18" i="43"/>
  <c r="AC18" i="43"/>
  <c r="AC20" i="43" s="1"/>
  <c r="AU18" i="43"/>
  <c r="H18" i="43"/>
  <c r="H20" i="43" s="1"/>
  <c r="L18" i="43"/>
  <c r="L20" i="43" s="1"/>
  <c r="C18" i="43"/>
  <c r="G18" i="43"/>
  <c r="O18" i="43"/>
  <c r="O20" i="43" s="1"/>
  <c r="W18" i="43"/>
  <c r="W20" i="43" s="1"/>
  <c r="AA18" i="43"/>
  <c r="AA20" i="43" s="1"/>
  <c r="AI18" i="43"/>
  <c r="AI20" i="43" s="1"/>
  <c r="AM18" i="43"/>
  <c r="AL10" i="48" s="1"/>
  <c r="P18" i="43"/>
  <c r="P20" i="43" s="1"/>
  <c r="T18" i="43"/>
  <c r="T20" i="43" s="1"/>
  <c r="X18" i="43"/>
  <c r="X20" i="43" s="1"/>
  <c r="AB18" i="43"/>
  <c r="AB20" i="43" s="1"/>
  <c r="AF18" i="43"/>
  <c r="AF20" i="43" s="1"/>
  <c r="AJ18" i="43"/>
  <c r="AJ20" i="43" s="1"/>
  <c r="AN18" i="43"/>
  <c r="AN20" i="43" s="1"/>
  <c r="AR18" i="43"/>
  <c r="AR20" i="43" s="1"/>
  <c r="S18" i="43"/>
  <c r="S20" i="43" s="1"/>
  <c r="N18" i="43"/>
  <c r="N20" i="43" s="1"/>
  <c r="AK18" i="43"/>
  <c r="AK20" i="43" s="1"/>
  <c r="AS18" i="43"/>
  <c r="F18" i="43"/>
  <c r="F20" i="43" s="1"/>
  <c r="V18" i="43"/>
  <c r="K18" i="43"/>
  <c r="K20" i="43" s="1"/>
  <c r="R18" i="43"/>
  <c r="R20" i="43" s="1"/>
  <c r="Z18" i="43"/>
  <c r="Z20" i="43" s="1"/>
  <c r="J18" i="43"/>
  <c r="D18" i="43"/>
  <c r="D20" i="43" s="1"/>
  <c r="AO18" i="43"/>
  <c r="AO20" i="43" s="1"/>
  <c r="AG18" i="43"/>
  <c r="AG20" i="43" s="1"/>
  <c r="Y18" i="43"/>
  <c r="Y20" i="43" s="1"/>
  <c r="AE18" i="43"/>
  <c r="AE20" i="43" s="1"/>
  <c r="AQ18" i="43"/>
  <c r="AQ20" i="43" s="1"/>
  <c r="AM20" i="43"/>
  <c r="E18" i="43"/>
  <c r="I18" i="43"/>
  <c r="I20" i="43" s="1"/>
  <c r="M18" i="43"/>
  <c r="Q18" i="43"/>
  <c r="Q20" i="43" s="1"/>
  <c r="U18" i="43"/>
  <c r="AH18" i="43"/>
  <c r="AH20" i="43" s="1"/>
  <c r="AL18" i="43"/>
  <c r="AP18" i="43"/>
  <c r="AP20" i="43" s="1"/>
  <c r="AT18" i="43"/>
  <c r="AY17" i="43" l="1"/>
  <c r="AL20" i="43"/>
  <c r="U20" i="43"/>
  <c r="M20" i="43"/>
  <c r="J20" i="43"/>
  <c r="V20" i="43"/>
  <c r="AS20" i="43"/>
  <c r="AD18" i="43"/>
  <c r="AD20" i="43" s="1"/>
  <c r="G20" i="43"/>
  <c r="AX7" i="48"/>
  <c r="AU10" i="48"/>
  <c r="AT10" i="48"/>
  <c r="AN10" i="48"/>
  <c r="AF10" i="48"/>
  <c r="X10" i="48"/>
  <c r="P10" i="48"/>
  <c r="H10" i="48"/>
  <c r="AS10" i="48"/>
  <c r="AK10" i="48"/>
  <c r="AC10" i="48"/>
  <c r="U10" i="48"/>
  <c r="M10" i="48"/>
  <c r="E10" i="48"/>
  <c r="AW10" i="48"/>
  <c r="AD10" i="48"/>
  <c r="V10" i="48"/>
  <c r="N10" i="48"/>
  <c r="F10" i="48"/>
  <c r="AM10" i="48"/>
  <c r="AE10" i="48"/>
  <c r="W10" i="48"/>
  <c r="O10" i="48"/>
  <c r="G10" i="48"/>
  <c r="AV10" i="48"/>
  <c r="AR10" i="48"/>
  <c r="AJ10" i="48"/>
  <c r="AB10" i="48"/>
  <c r="T10" i="48"/>
  <c r="L10" i="48"/>
  <c r="D10" i="48"/>
  <c r="AO10" i="48"/>
  <c r="AG10" i="48"/>
  <c r="Y10" i="48"/>
  <c r="Q10" i="48"/>
  <c r="I10" i="48"/>
  <c r="AP10" i="48"/>
  <c r="AH10" i="48"/>
  <c r="Z10" i="48"/>
  <c r="R10" i="48"/>
  <c r="J10" i="48"/>
  <c r="B10" i="48"/>
  <c r="AQ10" i="48"/>
  <c r="AI10" i="48"/>
  <c r="AA10" i="48"/>
  <c r="S10" i="48"/>
  <c r="K10" i="48"/>
  <c r="C10" i="48"/>
  <c r="C772" i="8"/>
  <c r="C1476" i="10" s="1"/>
  <c r="C20" i="43"/>
  <c r="AY18" i="43"/>
  <c r="AV20" i="43"/>
  <c r="AX20" i="43"/>
  <c r="AU20" i="43"/>
  <c r="C773" i="8" l="1"/>
  <c r="C1477" i="10" s="1"/>
  <c r="C21" i="43"/>
  <c r="AW21" i="43"/>
  <c r="AX21" i="43"/>
  <c r="AV21" i="43"/>
  <c r="AU21" i="43"/>
  <c r="AB21" i="43"/>
  <c r="AR21" i="43"/>
  <c r="L21" i="43"/>
  <c r="AJ21" i="43"/>
  <c r="T21" i="43"/>
  <c r="D21" i="43"/>
  <c r="AN21" i="43"/>
  <c r="AF21" i="43"/>
  <c r="X21" i="43"/>
  <c r="P21" i="43"/>
  <c r="H21" i="43"/>
  <c r="AG21" i="43"/>
  <c r="AT21" i="43"/>
  <c r="AP21" i="43"/>
  <c r="AL21" i="43"/>
  <c r="AH21" i="43"/>
  <c r="AD21" i="43"/>
  <c r="Z21" i="43"/>
  <c r="V21" i="43"/>
  <c r="R21" i="43"/>
  <c r="N21" i="43"/>
  <c r="J21" i="43"/>
  <c r="F21" i="43"/>
  <c r="AS21" i="43"/>
  <c r="U21" i="43"/>
  <c r="AO21" i="43"/>
  <c r="AA21" i="43"/>
  <c r="G21" i="43"/>
  <c r="AK21" i="43"/>
  <c r="AE21" i="43"/>
  <c r="W21" i="43"/>
  <c r="M21" i="43"/>
  <c r="AC21" i="43"/>
  <c r="AM21" i="43"/>
  <c r="I21" i="43"/>
  <c r="S21" i="43"/>
  <c r="AY20" i="43"/>
  <c r="Q21" i="43"/>
  <c r="K21" i="43"/>
  <c r="AQ21" i="43"/>
  <c r="AI21" i="43"/>
  <c r="Y21" i="43"/>
  <c r="O21" i="43"/>
  <c r="E21" i="43"/>
  <c r="AY21" i="43"/>
  <c r="G48" i="21"/>
  <c r="F48" i="21"/>
  <c r="E48" i="21"/>
  <c r="D48" i="21"/>
  <c r="C48" i="21"/>
  <c r="G47" i="21"/>
  <c r="F47" i="21"/>
  <c r="E47" i="21"/>
  <c r="D47" i="21"/>
  <c r="C47" i="21"/>
  <c r="G46" i="21"/>
  <c r="F46" i="21"/>
  <c r="E46" i="21"/>
  <c r="D46" i="21"/>
  <c r="C46" i="21"/>
  <c r="G45" i="21"/>
  <c r="F45" i="21"/>
  <c r="E45" i="21"/>
  <c r="D45" i="21"/>
  <c r="C45" i="21"/>
  <c r="G44" i="21"/>
  <c r="F44" i="21"/>
  <c r="E44" i="21"/>
  <c r="D44" i="21"/>
  <c r="G43" i="21"/>
  <c r="F43" i="21"/>
  <c r="E43" i="21"/>
  <c r="D43" i="21"/>
  <c r="C43" i="21"/>
  <c r="G42" i="21"/>
  <c r="F42" i="21"/>
  <c r="E42" i="21"/>
  <c r="D42" i="21"/>
  <c r="C42" i="21"/>
  <c r="G41" i="21"/>
  <c r="F41" i="21"/>
  <c r="E41" i="21"/>
  <c r="D41" i="21"/>
  <c r="C41" i="21"/>
  <c r="G40" i="21"/>
  <c r="F40" i="21"/>
  <c r="E40" i="21"/>
  <c r="D40" i="21"/>
  <c r="C40" i="21"/>
  <c r="G39" i="21"/>
  <c r="F39" i="21"/>
  <c r="E39" i="21"/>
  <c r="D39" i="21"/>
  <c r="C39" i="21"/>
  <c r="G38" i="21"/>
  <c r="F38" i="21"/>
  <c r="E38" i="21"/>
  <c r="D38" i="21"/>
  <c r="C38" i="21"/>
  <c r="G37" i="21"/>
  <c r="F37" i="21"/>
  <c r="E37" i="21"/>
  <c r="D37" i="21"/>
  <c r="C37" i="21"/>
  <c r="G36" i="21"/>
  <c r="F36" i="21"/>
  <c r="E36" i="21"/>
  <c r="D36" i="21"/>
  <c r="C36" i="21"/>
  <c r="G35" i="21"/>
  <c r="F35" i="21"/>
  <c r="E35" i="21"/>
  <c r="D35" i="21"/>
  <c r="C35" i="21"/>
  <c r="G34" i="21"/>
  <c r="F34" i="21"/>
  <c r="E34" i="21"/>
  <c r="D34" i="21"/>
  <c r="C34" i="21"/>
  <c r="G33" i="21"/>
  <c r="F33" i="21"/>
  <c r="E33" i="21"/>
  <c r="D33" i="21"/>
  <c r="C33" i="21"/>
  <c r="G32" i="21"/>
  <c r="F32" i="21"/>
  <c r="E32" i="21"/>
  <c r="D32" i="21"/>
  <c r="C32" i="21"/>
  <c r="G31" i="21"/>
  <c r="F31" i="21"/>
  <c r="E31" i="21"/>
  <c r="D31" i="21"/>
  <c r="C31" i="21"/>
  <c r="G30" i="21"/>
  <c r="F30" i="21"/>
  <c r="E30" i="21"/>
  <c r="D30" i="21"/>
  <c r="C30" i="21"/>
  <c r="G29" i="21"/>
  <c r="F29" i="21"/>
  <c r="E29" i="21"/>
  <c r="D29" i="21"/>
  <c r="C29" i="21"/>
  <c r="G28" i="21"/>
  <c r="F28" i="21"/>
  <c r="E28" i="21"/>
  <c r="D28" i="21"/>
  <c r="C28" i="21"/>
  <c r="G27" i="21"/>
  <c r="F27" i="21"/>
  <c r="E27" i="21"/>
  <c r="D27" i="21"/>
  <c r="C27" i="21"/>
  <c r="G26" i="21"/>
  <c r="F26" i="21"/>
  <c r="E26" i="21"/>
  <c r="D26" i="21"/>
  <c r="C26" i="21"/>
  <c r="G25" i="21"/>
  <c r="F25" i="21"/>
  <c r="E25" i="21"/>
  <c r="D25" i="21"/>
  <c r="C25" i="21"/>
  <c r="G24" i="21"/>
  <c r="F24" i="21"/>
  <c r="E24" i="21"/>
  <c r="D24" i="21"/>
  <c r="C24" i="21"/>
  <c r="G23" i="21"/>
  <c r="F23" i="21"/>
  <c r="E23" i="21"/>
  <c r="D23" i="21"/>
  <c r="C23" i="21"/>
  <c r="G22" i="21"/>
  <c r="F22" i="21"/>
  <c r="E22" i="21"/>
  <c r="D22" i="21"/>
  <c r="C22" i="21"/>
  <c r="G21" i="21"/>
  <c r="F21" i="21"/>
  <c r="E21" i="21"/>
  <c r="D21" i="21"/>
  <c r="C21" i="21"/>
  <c r="G20" i="21"/>
  <c r="F20" i="21"/>
  <c r="E20" i="21"/>
  <c r="D20" i="21"/>
  <c r="C20" i="21"/>
  <c r="G19" i="21"/>
  <c r="F19" i="21"/>
  <c r="E19" i="21"/>
  <c r="D19" i="21"/>
  <c r="C19" i="21"/>
  <c r="G18" i="21"/>
  <c r="F18" i="21"/>
  <c r="E18" i="21"/>
  <c r="D18" i="21"/>
  <c r="C18" i="21"/>
  <c r="G17" i="21"/>
  <c r="F17" i="21"/>
  <c r="E17" i="21"/>
  <c r="D17" i="21"/>
  <c r="C17" i="21"/>
  <c r="G16" i="21"/>
  <c r="F16" i="21"/>
  <c r="E16" i="21"/>
  <c r="D16" i="21"/>
  <c r="C16" i="21"/>
  <c r="G15" i="21"/>
  <c r="F15" i="21"/>
  <c r="E15" i="21"/>
  <c r="D15" i="21"/>
  <c r="C15" i="21"/>
  <c r="G14" i="21"/>
  <c r="F14" i="21"/>
  <c r="E14" i="21"/>
  <c r="D14" i="21"/>
  <c r="C14" i="21"/>
  <c r="G13" i="21"/>
  <c r="F13" i="21"/>
  <c r="E13" i="21"/>
  <c r="D13" i="21"/>
  <c r="C13" i="21"/>
  <c r="G12" i="21"/>
  <c r="F12" i="21"/>
  <c r="E12" i="21"/>
  <c r="D12" i="21"/>
  <c r="C12" i="21"/>
  <c r="G11" i="21"/>
  <c r="F11" i="21"/>
  <c r="E11" i="21"/>
  <c r="D11" i="21"/>
  <c r="C11" i="21"/>
  <c r="G10" i="21"/>
  <c r="F10" i="21"/>
  <c r="E10" i="21"/>
  <c r="D10" i="21"/>
  <c r="C10" i="21"/>
  <c r="G9" i="21"/>
  <c r="F9" i="21"/>
  <c r="E9" i="21"/>
  <c r="D9" i="21"/>
  <c r="C9" i="21"/>
  <c r="G8" i="21"/>
  <c r="F8" i="21"/>
  <c r="E8" i="21"/>
  <c r="D8" i="21"/>
  <c r="C8" i="21"/>
  <c r="G7" i="21"/>
  <c r="F7" i="21"/>
  <c r="E7" i="21"/>
  <c r="D7" i="21"/>
  <c r="C7" i="21"/>
  <c r="G6" i="21"/>
  <c r="F6" i="21"/>
  <c r="E6" i="21"/>
  <c r="D6" i="21"/>
  <c r="C6" i="21"/>
  <c r="A2576" i="10"/>
  <c r="A2575" i="10"/>
  <c r="A2574" i="10"/>
  <c r="A2573" i="10"/>
  <c r="A2572" i="10"/>
  <c r="A2571" i="10"/>
  <c r="A2570" i="10"/>
  <c r="A2569" i="10"/>
  <c r="A2568" i="10"/>
  <c r="A2567" i="10"/>
  <c r="A2566" i="10"/>
  <c r="A2565" i="10"/>
  <c r="A2564" i="10"/>
  <c r="A2563" i="10"/>
  <c r="A2562" i="10"/>
  <c r="A2561" i="10"/>
  <c r="A2560" i="10"/>
  <c r="A2559" i="10"/>
  <c r="A2558" i="10"/>
  <c r="A2557" i="10"/>
  <c r="A2556" i="10"/>
  <c r="A2555" i="10"/>
  <c r="A2554" i="10"/>
  <c r="A2553" i="10"/>
  <c r="A2552" i="10"/>
  <c r="A2551" i="10"/>
  <c r="A2550" i="10"/>
  <c r="A2549" i="10"/>
  <c r="A2548" i="10"/>
  <c r="A2547" i="10"/>
  <c r="A2546" i="10"/>
  <c r="A2545" i="10"/>
  <c r="A2544" i="10"/>
  <c r="A2543" i="10"/>
  <c r="A2542" i="10"/>
  <c r="A2541" i="10"/>
  <c r="A2540" i="10"/>
  <c r="A2539" i="10"/>
  <c r="A2538" i="10"/>
  <c r="A2537" i="10"/>
  <c r="A2536" i="10"/>
  <c r="A2535" i="10"/>
  <c r="A2534" i="10"/>
  <c r="A2533" i="10"/>
  <c r="A2532" i="10"/>
  <c r="A2531" i="10"/>
  <c r="A2530" i="10"/>
  <c r="A2529" i="10"/>
  <c r="A2528" i="10"/>
  <c r="A2527" i="10"/>
  <c r="A2526" i="10"/>
  <c r="A2525" i="10"/>
  <c r="A2524" i="10"/>
  <c r="A2523" i="10"/>
  <c r="A2522" i="10"/>
  <c r="A2521" i="10"/>
  <c r="A2520" i="10"/>
  <c r="A2519" i="10"/>
  <c r="A2518" i="10"/>
  <c r="A2517" i="10"/>
  <c r="A2516" i="10"/>
  <c r="A2515" i="10"/>
  <c r="A2514" i="10"/>
  <c r="A2513" i="10"/>
  <c r="A2512" i="10"/>
  <c r="A2511" i="10"/>
  <c r="A2510" i="10"/>
  <c r="A2509" i="10"/>
  <c r="A2508" i="10"/>
  <c r="A2507" i="10"/>
  <c r="A2506" i="10"/>
  <c r="A2505" i="10"/>
  <c r="A2504" i="10"/>
  <c r="A2503" i="10"/>
  <c r="A2502" i="10"/>
  <c r="A2501" i="10"/>
  <c r="A2500" i="10"/>
  <c r="A2499" i="10"/>
  <c r="A2498" i="10"/>
  <c r="A2497" i="10"/>
  <c r="A2496" i="10"/>
  <c r="A2495" i="10"/>
  <c r="A2494" i="10"/>
  <c r="A2493" i="10"/>
  <c r="A2492" i="10"/>
  <c r="A2491" i="10"/>
  <c r="A2490" i="10"/>
  <c r="A2489" i="10"/>
  <c r="A2488" i="10"/>
  <c r="A2487" i="10"/>
  <c r="A2486" i="10"/>
  <c r="A2485" i="10"/>
  <c r="A2484" i="10"/>
  <c r="A2483" i="10"/>
  <c r="A2482" i="10"/>
  <c r="A2481" i="10"/>
  <c r="A2480" i="10"/>
  <c r="A2479" i="10"/>
  <c r="A2478" i="10"/>
  <c r="A2477" i="10"/>
  <c r="A2476" i="10"/>
  <c r="A2475" i="10"/>
  <c r="A2474" i="10"/>
  <c r="A2473" i="10"/>
  <c r="A2472" i="10"/>
  <c r="A2471" i="10"/>
  <c r="A2470" i="10"/>
  <c r="A2469" i="10"/>
  <c r="A2468" i="10"/>
  <c r="A2467" i="10"/>
  <c r="A2466" i="10"/>
  <c r="A2465" i="10"/>
  <c r="A2464" i="10"/>
  <c r="A2463" i="10"/>
  <c r="A2462" i="10"/>
  <c r="A2461" i="10"/>
  <c r="A2460" i="10"/>
  <c r="A2459" i="10"/>
  <c r="A2458" i="10"/>
  <c r="A2457" i="10"/>
  <c r="A2456" i="10"/>
  <c r="A2455" i="10"/>
  <c r="A2454" i="10"/>
  <c r="A2453" i="10"/>
  <c r="A2452" i="10"/>
  <c r="A2451" i="10"/>
  <c r="A2450" i="10"/>
  <c r="A2449" i="10"/>
  <c r="A2448" i="10"/>
  <c r="A2447" i="10"/>
  <c r="A2446" i="10"/>
  <c r="A2445" i="10"/>
  <c r="A2444" i="10"/>
  <c r="A2443" i="10"/>
  <c r="A2442" i="10"/>
  <c r="A2441" i="10"/>
  <c r="A2440" i="10"/>
  <c r="A2439" i="10"/>
  <c r="A2438" i="10"/>
  <c r="A2437" i="10"/>
  <c r="A2436" i="10"/>
  <c r="A2435" i="10"/>
  <c r="A2434" i="10"/>
  <c r="A2433" i="10"/>
  <c r="A2432" i="10"/>
  <c r="A2431" i="10"/>
  <c r="A2430" i="10"/>
  <c r="A2429" i="10"/>
  <c r="A2428" i="10"/>
  <c r="A2427" i="10"/>
  <c r="A2426" i="10"/>
  <c r="A2425" i="10"/>
  <c r="A2424" i="10"/>
  <c r="A2423" i="10"/>
  <c r="A2422" i="10"/>
  <c r="A2421" i="10"/>
  <c r="A2420" i="10"/>
  <c r="A2419" i="10"/>
  <c r="A2418" i="10"/>
  <c r="A2417" i="10"/>
  <c r="A2416" i="10"/>
  <c r="A2415" i="10"/>
  <c r="A2414" i="10"/>
  <c r="A2413" i="10"/>
  <c r="A2412" i="10"/>
  <c r="A2411" i="10"/>
  <c r="A2410" i="10"/>
  <c r="A2409" i="10"/>
  <c r="A2408" i="10"/>
  <c r="A2407" i="10"/>
  <c r="A2406" i="10"/>
  <c r="A2405" i="10"/>
  <c r="A2404" i="10"/>
  <c r="A2403" i="10"/>
  <c r="A2402" i="10"/>
  <c r="A2401" i="10"/>
  <c r="A2400" i="10"/>
  <c r="A2399" i="10"/>
  <c r="A2398" i="10"/>
  <c r="A2397" i="10"/>
  <c r="A2396" i="10"/>
  <c r="A2395" i="10"/>
  <c r="A2394" i="10"/>
  <c r="A2393" i="10"/>
  <c r="A2392" i="10"/>
  <c r="A2391" i="10"/>
  <c r="A2390" i="10"/>
  <c r="A2389" i="10"/>
  <c r="A2388" i="10"/>
  <c r="A2387" i="10"/>
  <c r="A2386" i="10"/>
  <c r="A2385" i="10"/>
  <c r="A2384" i="10"/>
  <c r="A2383" i="10"/>
  <c r="A2382" i="10"/>
  <c r="A2381" i="10"/>
  <c r="A2380" i="10"/>
  <c r="A2379" i="10"/>
  <c r="A2378" i="10"/>
  <c r="A2377" i="10"/>
  <c r="A2376" i="10"/>
  <c r="A2375" i="10"/>
  <c r="A2374" i="10"/>
  <c r="A2373" i="10"/>
  <c r="A2372" i="10"/>
  <c r="A2371" i="10"/>
  <c r="A2370" i="10"/>
  <c r="A2369" i="10"/>
  <c r="A2368" i="10"/>
  <c r="A2367" i="10"/>
  <c r="A2366" i="10"/>
  <c r="A2365" i="10"/>
  <c r="A2364" i="10"/>
  <c r="A2363" i="10"/>
  <c r="A2362" i="10"/>
  <c r="A2361" i="10"/>
  <c r="A2360" i="10"/>
  <c r="A2359" i="10"/>
  <c r="A2358" i="10"/>
  <c r="A2357" i="10"/>
  <c r="A2356" i="10"/>
  <c r="A2355" i="10"/>
  <c r="A2354" i="10"/>
  <c r="A2353" i="10"/>
  <c r="A2352" i="10"/>
  <c r="A2351" i="10"/>
  <c r="A2350" i="10"/>
  <c r="A2349" i="10"/>
  <c r="A2348" i="10"/>
  <c r="A2347" i="10"/>
  <c r="A2346" i="10"/>
  <c r="A2345" i="10"/>
  <c r="A2344" i="10"/>
  <c r="A2343" i="10"/>
  <c r="A2342" i="10"/>
  <c r="A2341" i="10"/>
  <c r="A2340" i="10"/>
  <c r="A2339" i="10"/>
  <c r="A2338" i="10"/>
  <c r="A2337" i="10"/>
  <c r="A2336" i="10"/>
  <c r="A2335" i="10"/>
  <c r="A2334" i="10"/>
  <c r="A2333" i="10"/>
  <c r="A2332" i="10"/>
  <c r="A2331" i="10"/>
  <c r="A2330" i="10"/>
  <c r="A2329" i="10"/>
  <c r="A2328" i="10"/>
  <c r="A2327" i="10"/>
  <c r="A2326" i="10"/>
  <c r="A2325" i="10"/>
  <c r="A2324" i="10"/>
  <c r="A2323" i="10"/>
  <c r="A2322" i="10"/>
  <c r="A2321" i="10"/>
  <c r="A2320" i="10"/>
  <c r="A2319" i="10"/>
  <c r="A2318" i="10"/>
  <c r="A2317" i="10"/>
  <c r="A2316" i="10"/>
  <c r="A2315" i="10"/>
  <c r="A2314" i="10"/>
  <c r="A2313" i="10"/>
  <c r="A2312" i="10"/>
  <c r="A2311" i="10"/>
  <c r="A2310" i="10"/>
  <c r="A2309" i="10"/>
  <c r="A2308" i="10"/>
  <c r="A2307" i="10"/>
  <c r="A2306" i="10"/>
  <c r="A2305" i="10"/>
  <c r="A2304" i="10"/>
  <c r="A2303" i="10"/>
  <c r="A2302" i="10"/>
  <c r="A2301" i="10"/>
  <c r="A2300" i="10"/>
  <c r="A2299" i="10"/>
  <c r="A2298" i="10"/>
  <c r="A2297" i="10"/>
  <c r="A2296" i="10"/>
  <c r="A2295" i="10"/>
  <c r="A2294" i="10"/>
  <c r="A2293" i="10"/>
  <c r="A2292" i="10"/>
  <c r="A2291" i="10"/>
  <c r="A2290" i="10"/>
  <c r="A2289" i="10"/>
  <c r="A2288" i="10"/>
  <c r="A2287" i="10"/>
  <c r="A2286" i="10"/>
  <c r="A2285" i="10"/>
  <c r="A2284" i="10"/>
  <c r="A2283" i="10"/>
  <c r="A2282" i="10"/>
  <c r="A2281" i="10"/>
  <c r="A2280" i="10"/>
  <c r="A2279" i="10"/>
  <c r="A2278" i="10"/>
  <c r="A2277" i="10"/>
  <c r="A2276" i="10"/>
  <c r="A2275" i="10"/>
  <c r="A2274" i="10"/>
  <c r="A2273" i="10"/>
  <c r="A2272" i="10"/>
  <c r="A2271" i="10"/>
  <c r="A2270" i="10"/>
  <c r="A2269" i="10"/>
  <c r="A2268" i="10"/>
  <c r="A2267" i="10"/>
  <c r="A2266" i="10"/>
  <c r="A2265" i="10"/>
  <c r="A2264" i="10"/>
  <c r="A2263" i="10"/>
  <c r="A2262" i="10"/>
  <c r="A2261" i="10"/>
  <c r="A2260" i="10"/>
  <c r="A2259" i="10"/>
  <c r="A2258" i="10"/>
  <c r="A2257" i="10"/>
  <c r="A2256" i="10"/>
  <c r="A2255" i="10"/>
  <c r="A2254" i="10"/>
  <c r="A2253" i="10"/>
  <c r="A2252" i="10"/>
  <c r="A2251" i="10"/>
  <c r="A2250" i="10"/>
  <c r="A2249" i="10"/>
  <c r="A2248" i="10"/>
  <c r="A2247" i="10"/>
  <c r="A2246" i="10"/>
  <c r="A2245" i="10"/>
  <c r="A2244" i="10"/>
  <c r="A2243" i="10"/>
  <c r="A2242" i="10"/>
  <c r="A2241" i="10"/>
  <c r="A2240" i="10"/>
  <c r="A2239" i="10"/>
  <c r="A2238" i="10"/>
  <c r="A2237" i="10"/>
  <c r="A2236" i="10"/>
  <c r="A2235" i="10"/>
  <c r="A2234" i="10"/>
  <c r="A2233" i="10"/>
  <c r="A2232" i="10"/>
  <c r="A2231" i="10"/>
  <c r="A2230" i="10"/>
  <c r="A2229" i="10"/>
  <c r="A2228" i="10"/>
  <c r="A2227" i="10"/>
  <c r="A2226" i="10"/>
  <c r="A2225" i="10"/>
  <c r="A2224" i="10"/>
  <c r="A2223" i="10"/>
  <c r="A2222" i="10"/>
  <c r="A2221" i="10"/>
  <c r="A2220" i="10"/>
  <c r="A2219" i="10"/>
  <c r="A2218" i="10"/>
  <c r="A2217" i="10"/>
  <c r="A2216" i="10"/>
  <c r="A2215" i="10"/>
  <c r="A2214" i="10"/>
  <c r="A2213" i="10"/>
  <c r="A2212" i="10"/>
  <c r="A2211" i="10"/>
  <c r="A2210" i="10"/>
  <c r="A2209" i="10"/>
  <c r="A2208" i="10"/>
  <c r="A2207" i="10"/>
  <c r="A2206" i="10"/>
  <c r="A2205" i="10"/>
  <c r="A2204" i="10"/>
  <c r="A2203" i="10"/>
  <c r="A2202" i="10"/>
  <c r="A2201" i="10"/>
  <c r="A2200" i="10"/>
  <c r="A2199" i="10"/>
  <c r="A2198" i="10"/>
  <c r="A2197" i="10"/>
  <c r="A2196" i="10"/>
  <c r="A2195" i="10"/>
  <c r="A2194" i="10"/>
  <c r="A2193" i="10"/>
  <c r="A2192" i="10"/>
  <c r="A2191" i="10"/>
  <c r="A2190" i="10"/>
  <c r="A2189" i="10"/>
  <c r="A2188" i="10"/>
  <c r="A2187" i="10"/>
  <c r="A2186" i="10"/>
  <c r="A2185" i="10"/>
  <c r="A2184" i="10"/>
  <c r="A2183" i="10"/>
  <c r="A2182" i="10"/>
  <c r="A2181" i="10"/>
  <c r="A2180" i="10"/>
  <c r="A2179" i="10"/>
  <c r="A2178" i="10"/>
  <c r="A2177" i="10"/>
  <c r="A2176" i="10"/>
  <c r="A2175" i="10"/>
  <c r="A2174" i="10"/>
  <c r="A2173" i="10"/>
  <c r="A2172" i="10"/>
  <c r="A2171" i="10"/>
  <c r="A2170" i="10"/>
  <c r="A2169" i="10"/>
  <c r="A2168" i="10"/>
  <c r="A2167" i="10"/>
  <c r="A2166" i="10"/>
  <c r="A2165" i="10"/>
  <c r="A2164" i="10"/>
  <c r="A2163" i="10"/>
  <c r="A2162" i="10"/>
  <c r="A2161" i="10"/>
  <c r="A2160" i="10"/>
  <c r="A2159" i="10"/>
  <c r="A2158" i="10"/>
  <c r="A2157" i="10"/>
  <c r="A2156" i="10"/>
  <c r="A2155" i="10"/>
  <c r="A2154" i="10"/>
  <c r="A2153" i="10"/>
  <c r="A2152" i="10"/>
  <c r="A2151" i="10"/>
  <c r="A2150" i="10"/>
  <c r="A2149" i="10"/>
  <c r="A2148" i="10"/>
  <c r="A2147" i="10"/>
  <c r="A2146" i="10"/>
  <c r="A2145" i="10"/>
  <c r="A2144" i="10"/>
  <c r="A2143" i="10"/>
  <c r="A2142" i="10"/>
  <c r="A2141" i="10"/>
  <c r="A2140" i="10"/>
  <c r="A2139" i="10"/>
  <c r="A2138" i="10"/>
  <c r="A2137" i="10"/>
  <c r="A2136" i="10"/>
  <c r="A2135" i="10"/>
  <c r="A2134" i="10"/>
  <c r="A2133" i="10"/>
  <c r="A2132" i="10"/>
  <c r="A2131" i="10"/>
  <c r="A2130" i="10"/>
  <c r="A2129" i="10"/>
  <c r="A2128" i="10"/>
  <c r="A2127" i="10"/>
  <c r="A2126" i="10"/>
  <c r="A2125" i="10"/>
  <c r="A2124" i="10"/>
  <c r="A2123" i="10"/>
  <c r="A2122" i="10"/>
  <c r="A2121" i="10"/>
  <c r="A2120" i="10"/>
  <c r="A2119" i="10"/>
  <c r="A2118" i="10"/>
  <c r="A2117" i="10"/>
  <c r="A2116" i="10"/>
  <c r="A2115" i="10"/>
  <c r="A2114" i="10"/>
  <c r="A2113" i="10"/>
  <c r="A2112" i="10"/>
  <c r="A2111" i="10"/>
  <c r="A2110" i="10"/>
  <c r="A2109" i="10"/>
  <c r="A2108" i="10"/>
  <c r="A2107" i="10"/>
  <c r="A2106" i="10"/>
  <c r="A2105" i="10"/>
  <c r="A2104" i="10"/>
  <c r="A2103" i="10"/>
  <c r="A2102" i="10"/>
  <c r="A2101" i="10"/>
  <c r="A2100" i="10"/>
  <c r="A2099" i="10"/>
  <c r="A2098" i="10"/>
  <c r="A2097" i="10"/>
  <c r="A2096" i="10"/>
  <c r="A2095" i="10"/>
  <c r="A2094" i="10"/>
  <c r="A2093" i="10"/>
  <c r="A2092" i="10"/>
  <c r="A2091" i="10"/>
  <c r="A2090" i="10"/>
  <c r="A2089" i="10"/>
  <c r="A2088" i="10"/>
  <c r="A2087" i="10"/>
  <c r="A2086" i="10"/>
  <c r="A2085" i="10"/>
  <c r="A2084" i="10"/>
  <c r="A2083" i="10"/>
  <c r="A2082" i="10"/>
  <c r="A2081" i="10"/>
  <c r="A2080" i="10"/>
  <c r="A2079" i="10"/>
  <c r="A2078" i="10"/>
  <c r="A2077" i="10"/>
  <c r="A2076" i="10"/>
  <c r="A2075" i="10"/>
  <c r="A2074" i="10"/>
  <c r="A2073" i="10"/>
  <c r="A2072" i="10"/>
  <c r="A2071" i="10"/>
  <c r="A2070" i="10"/>
  <c r="A2069" i="10"/>
  <c r="A2068" i="10"/>
  <c r="A2067" i="10"/>
  <c r="A2066" i="10"/>
  <c r="A2065" i="10"/>
  <c r="A2064" i="10"/>
  <c r="A2063" i="10"/>
  <c r="A2062" i="10"/>
  <c r="A2061" i="10"/>
  <c r="A2060" i="10"/>
  <c r="A2059" i="10"/>
  <c r="A2058" i="10"/>
  <c r="A2057" i="10"/>
  <c r="A2056" i="10"/>
  <c r="A2055" i="10"/>
  <c r="A2054" i="10"/>
  <c r="A2053" i="10"/>
  <c r="A2052" i="10"/>
  <c r="A2051" i="10"/>
  <c r="A2050" i="10"/>
  <c r="A2049" i="10"/>
  <c r="A2048" i="10"/>
  <c r="A2047" i="10"/>
  <c r="A2046" i="10"/>
  <c r="A2045" i="10"/>
  <c r="A2044" i="10"/>
  <c r="A2043" i="10"/>
  <c r="A2042" i="10"/>
  <c r="A2041" i="10"/>
  <c r="A2040" i="10"/>
  <c r="A2039" i="10"/>
  <c r="A2038" i="10"/>
  <c r="A2037" i="10"/>
  <c r="A2036" i="10"/>
  <c r="A2035" i="10"/>
  <c r="A2034" i="10"/>
  <c r="A2033" i="10"/>
  <c r="A2032" i="10"/>
  <c r="A2031" i="10"/>
  <c r="A2030" i="10"/>
  <c r="A2029" i="10"/>
  <c r="A2028" i="10"/>
  <c r="A2027" i="10"/>
  <c r="A2026" i="10"/>
  <c r="A2025" i="10"/>
  <c r="A2024" i="10"/>
  <c r="A2023" i="10"/>
  <c r="A2022" i="10"/>
  <c r="A2021" i="10"/>
  <c r="A2020" i="10"/>
  <c r="A2019" i="10"/>
  <c r="A2018" i="10"/>
  <c r="A2017" i="10"/>
  <c r="A2016" i="10"/>
  <c r="A2015" i="10"/>
  <c r="A2014" i="10"/>
  <c r="A2013" i="10"/>
  <c r="A2012" i="10"/>
  <c r="A2011" i="10"/>
  <c r="A2010" i="10"/>
  <c r="A2009" i="10"/>
  <c r="A2008" i="10"/>
  <c r="A2007" i="10"/>
  <c r="A2006" i="10"/>
  <c r="A2005" i="10"/>
  <c r="A2004" i="10"/>
  <c r="A2003" i="10"/>
  <c r="A2002" i="10"/>
  <c r="A2001" i="10"/>
  <c r="A2000" i="10"/>
  <c r="A1999" i="10"/>
  <c r="A1998" i="10"/>
  <c r="A1997" i="10"/>
  <c r="A1996" i="10"/>
  <c r="A1995" i="10"/>
  <c r="A1994" i="10"/>
  <c r="A1993" i="10"/>
  <c r="A1992" i="10"/>
  <c r="A1991" i="10"/>
  <c r="A1990" i="10"/>
  <c r="A1989" i="10"/>
  <c r="A1988" i="10"/>
  <c r="A1987" i="10"/>
  <c r="A1986" i="10"/>
  <c r="A1985" i="10"/>
  <c r="A1984" i="10"/>
  <c r="A1983" i="10"/>
  <c r="A1982" i="10"/>
  <c r="A1981" i="10"/>
  <c r="A1980" i="10"/>
  <c r="A1979" i="10"/>
  <c r="A1978" i="10"/>
  <c r="A1977" i="10"/>
  <c r="A1976" i="10"/>
  <c r="A1975" i="10"/>
  <c r="A1974" i="10"/>
  <c r="A1973" i="10"/>
  <c r="A1972" i="10"/>
  <c r="A1971" i="10"/>
  <c r="A1970" i="10"/>
  <c r="A1969" i="10"/>
  <c r="A1968" i="10"/>
  <c r="A1967" i="10"/>
  <c r="A1966" i="10"/>
  <c r="A1965" i="10"/>
  <c r="A1964" i="10"/>
  <c r="A1963" i="10"/>
  <c r="A1962" i="10"/>
  <c r="A1961" i="10"/>
  <c r="A1960" i="10"/>
  <c r="A1959" i="10"/>
  <c r="A1958" i="10"/>
  <c r="A1957" i="10"/>
  <c r="A1956" i="10"/>
  <c r="A1955" i="10"/>
  <c r="A1954" i="10"/>
  <c r="A1953" i="10"/>
  <c r="A1952" i="10"/>
  <c r="A1951" i="10"/>
  <c r="A1950" i="10"/>
  <c r="A1949" i="10"/>
  <c r="A1948" i="10"/>
  <c r="A1947" i="10"/>
  <c r="A1946" i="10"/>
  <c r="A1945" i="10"/>
  <c r="A1944" i="10"/>
  <c r="A1943" i="10"/>
  <c r="A1942" i="10"/>
  <c r="A1941" i="10"/>
  <c r="A1940" i="10"/>
  <c r="A1939" i="10"/>
  <c r="A1938" i="10"/>
  <c r="A1937" i="10"/>
  <c r="A1936" i="10"/>
  <c r="A1935" i="10"/>
  <c r="A1934" i="10"/>
  <c r="A1933" i="10"/>
  <c r="A1932" i="10"/>
  <c r="A1931" i="10"/>
  <c r="A1930" i="10"/>
  <c r="A1929" i="10"/>
  <c r="A1928" i="10"/>
  <c r="A1927" i="10"/>
  <c r="A1926" i="10"/>
  <c r="A1925" i="10"/>
  <c r="A1924" i="10"/>
  <c r="A1923" i="10"/>
  <c r="A1922" i="10"/>
  <c r="A1921" i="10"/>
  <c r="A1920" i="10"/>
  <c r="A1919" i="10"/>
  <c r="A1918" i="10"/>
  <c r="A1917" i="10"/>
  <c r="A1916" i="10"/>
  <c r="A1915" i="10"/>
  <c r="A1914" i="10"/>
  <c r="A1913" i="10"/>
  <c r="A1912" i="10"/>
  <c r="A1911" i="10"/>
  <c r="A1910" i="10"/>
  <c r="A1909" i="10"/>
  <c r="A1908" i="10"/>
  <c r="A1907" i="10"/>
  <c r="A1906" i="10"/>
  <c r="A1905" i="10"/>
  <c r="A1904" i="10"/>
  <c r="A1903" i="10"/>
  <c r="A1902" i="10"/>
  <c r="A1901" i="10"/>
  <c r="A1900" i="10"/>
  <c r="A1899" i="10"/>
  <c r="A1898" i="10"/>
  <c r="A1897" i="10"/>
  <c r="A1896" i="10"/>
  <c r="A1895" i="10"/>
  <c r="A1894" i="10"/>
  <c r="A1893" i="10"/>
  <c r="A1892" i="10"/>
  <c r="A1891" i="10"/>
  <c r="A1890" i="10"/>
  <c r="A1889" i="10"/>
  <c r="A1888" i="10"/>
  <c r="A1887" i="10"/>
  <c r="A1886" i="10"/>
  <c r="A1885" i="10"/>
  <c r="A1884" i="10"/>
  <c r="A1883" i="10"/>
  <c r="A1882" i="10"/>
  <c r="A1881" i="10"/>
  <c r="A1880" i="10"/>
  <c r="A1879" i="10"/>
  <c r="A1878" i="10"/>
  <c r="A1877" i="10"/>
  <c r="A1876" i="10"/>
  <c r="A1875" i="10"/>
  <c r="A1874" i="10"/>
  <c r="A1873" i="10"/>
  <c r="A1872" i="10"/>
  <c r="A1871" i="10"/>
  <c r="A1870" i="10"/>
  <c r="A1869" i="10"/>
  <c r="A1868" i="10"/>
  <c r="A1867" i="10"/>
  <c r="A1866" i="10"/>
  <c r="A1865" i="10"/>
  <c r="A1864" i="10"/>
  <c r="A1863" i="10"/>
  <c r="A1862" i="10"/>
  <c r="A1861" i="10"/>
  <c r="A1860" i="10"/>
  <c r="A1859" i="10"/>
  <c r="A1858" i="10"/>
  <c r="A1857" i="10"/>
  <c r="A1856" i="10"/>
  <c r="A1855" i="10"/>
  <c r="A1854" i="10"/>
  <c r="A1853" i="10"/>
  <c r="A1852" i="10"/>
  <c r="A1851" i="10"/>
  <c r="A1850" i="10"/>
  <c r="A1849" i="10"/>
  <c r="A1848" i="10"/>
  <c r="A1847" i="10"/>
  <c r="A1846" i="10"/>
  <c r="A1845" i="10"/>
  <c r="A1844" i="10"/>
  <c r="A1843" i="10"/>
  <c r="A1842" i="10"/>
  <c r="A1841" i="10"/>
  <c r="A1840" i="10"/>
  <c r="A1839" i="10"/>
  <c r="A1838" i="10"/>
  <c r="A1837" i="10"/>
  <c r="A1836" i="10"/>
  <c r="A1835" i="10"/>
  <c r="A1834" i="10"/>
  <c r="A1833" i="10"/>
  <c r="A1832" i="10"/>
  <c r="A1831" i="10"/>
  <c r="A1830" i="10"/>
  <c r="A1829" i="10"/>
  <c r="A1828" i="10"/>
  <c r="A1827" i="10"/>
  <c r="A1826" i="10"/>
  <c r="A1825" i="10"/>
  <c r="A1824" i="10"/>
  <c r="A1823" i="10"/>
  <c r="A1822" i="10"/>
  <c r="A1821" i="10"/>
  <c r="A1820" i="10"/>
  <c r="A1819" i="10"/>
  <c r="A1818" i="10"/>
  <c r="A1817" i="10"/>
  <c r="A1816" i="10"/>
  <c r="A1815" i="10"/>
  <c r="A1814" i="10"/>
  <c r="A1813" i="10"/>
  <c r="A1812" i="10"/>
  <c r="A1811" i="10"/>
  <c r="A1810" i="10"/>
  <c r="A1809" i="10"/>
  <c r="A1808" i="10"/>
  <c r="A1807" i="10"/>
  <c r="A1806" i="10"/>
  <c r="A1805" i="10"/>
  <c r="A1804" i="10"/>
  <c r="A1803" i="10"/>
  <c r="A1802" i="10"/>
  <c r="A1801" i="10"/>
  <c r="A1800" i="10"/>
  <c r="A1799" i="10"/>
  <c r="A1798" i="10"/>
  <c r="A1797" i="10"/>
  <c r="A1796" i="10"/>
  <c r="A1795" i="10"/>
  <c r="A1794" i="10"/>
  <c r="A1793" i="10"/>
  <c r="A1792" i="10"/>
  <c r="A1791" i="10"/>
  <c r="A1790" i="10"/>
  <c r="A1789" i="10"/>
  <c r="A1788" i="10"/>
  <c r="A1787" i="10"/>
  <c r="A1786" i="10"/>
  <c r="A1785" i="10"/>
  <c r="A1784" i="10"/>
  <c r="A1783" i="10"/>
  <c r="A1782" i="10"/>
  <c r="A1781" i="10"/>
  <c r="A1780" i="10"/>
  <c r="A1779" i="10"/>
  <c r="A1778" i="10"/>
  <c r="A1777" i="10"/>
  <c r="A1776" i="10"/>
  <c r="A1775" i="10"/>
  <c r="A1774" i="10"/>
  <c r="A1773" i="10"/>
  <c r="A1772" i="10"/>
  <c r="A1771" i="10"/>
  <c r="A1770" i="10"/>
  <c r="A1769" i="10"/>
  <c r="A1768" i="10"/>
  <c r="A1767" i="10"/>
  <c r="A1766" i="10"/>
  <c r="A1765" i="10"/>
  <c r="A1764" i="10"/>
  <c r="A1763" i="10"/>
  <c r="A1762" i="10"/>
  <c r="A1761" i="10"/>
  <c r="A1760" i="10"/>
  <c r="A1759" i="10"/>
  <c r="A1758" i="10"/>
  <c r="A1757" i="10"/>
  <c r="A1756" i="10"/>
  <c r="A1755" i="10"/>
  <c r="A1754" i="10"/>
  <c r="A1753" i="10"/>
  <c r="A1752" i="10"/>
  <c r="A1751" i="10"/>
  <c r="A1750" i="10"/>
  <c r="A1749" i="10"/>
  <c r="A1748" i="10"/>
  <c r="A1747" i="10"/>
  <c r="A1746" i="10"/>
  <c r="A1745" i="10"/>
  <c r="A1744" i="10"/>
  <c r="A1743" i="10"/>
  <c r="A1742" i="10"/>
  <c r="A1741" i="10"/>
  <c r="A1740" i="10"/>
  <c r="A1739" i="10"/>
  <c r="A1738" i="10"/>
  <c r="A1737" i="10"/>
  <c r="A1736" i="10"/>
  <c r="A1735" i="10"/>
  <c r="A1734" i="10"/>
  <c r="A1733" i="10"/>
  <c r="A1732" i="10"/>
  <c r="A1731" i="10"/>
  <c r="A1730" i="10"/>
  <c r="A1729" i="10"/>
  <c r="A1728" i="10"/>
  <c r="A1727" i="10"/>
  <c r="A1726" i="10"/>
  <c r="A1725" i="10"/>
  <c r="A1724" i="10"/>
  <c r="A1723" i="10"/>
  <c r="A1722" i="10"/>
  <c r="A1721" i="10"/>
  <c r="A1720" i="10"/>
  <c r="A1719" i="10"/>
  <c r="A1718" i="10"/>
  <c r="A1717" i="10"/>
  <c r="A1716" i="10"/>
  <c r="A1715" i="10"/>
  <c r="A1714" i="10"/>
  <c r="A1713" i="10"/>
  <c r="A1712" i="10"/>
  <c r="A1711" i="10"/>
  <c r="A1710" i="10"/>
  <c r="A1709" i="10"/>
  <c r="A1708" i="10"/>
  <c r="A1707" i="10"/>
  <c r="A1706" i="10"/>
  <c r="A1705" i="10"/>
  <c r="A1704" i="10"/>
  <c r="A1703" i="10"/>
  <c r="A1702" i="10"/>
  <c r="A1701" i="10"/>
  <c r="A1700" i="10"/>
  <c r="A1699" i="10"/>
  <c r="A1698" i="10"/>
  <c r="A1697" i="10"/>
  <c r="A1696" i="10"/>
  <c r="A1695" i="10"/>
  <c r="A1694" i="10"/>
  <c r="A1693" i="10"/>
  <c r="A1692" i="10"/>
  <c r="A1691" i="10"/>
  <c r="A1690" i="10"/>
  <c r="A1689" i="10"/>
  <c r="A1688" i="10"/>
  <c r="A1687" i="10"/>
  <c r="A1686" i="10"/>
  <c r="A1685" i="10"/>
  <c r="A1684" i="10"/>
  <c r="A1683" i="10"/>
  <c r="A1682" i="10"/>
  <c r="A1681" i="10"/>
  <c r="A1680" i="10"/>
  <c r="A1679" i="10"/>
  <c r="A1678" i="10"/>
  <c r="A1677" i="10"/>
  <c r="A1676" i="10"/>
  <c r="A1675" i="10"/>
  <c r="A1674" i="10"/>
  <c r="A1673" i="10"/>
  <c r="A1672" i="10"/>
  <c r="A1671" i="10"/>
  <c r="A1670" i="10"/>
  <c r="A1669" i="10"/>
  <c r="A1668" i="10"/>
  <c r="A1667" i="10"/>
  <c r="A1666" i="10"/>
  <c r="A1665" i="10"/>
  <c r="A1664" i="10"/>
  <c r="A1663" i="10"/>
  <c r="A1662" i="10"/>
  <c r="A1661" i="10"/>
  <c r="A1660" i="10"/>
  <c r="A1659" i="10"/>
  <c r="A1658" i="10"/>
  <c r="A1657" i="10"/>
  <c r="B1464" i="10"/>
  <c r="A1464" i="10"/>
  <c r="B1463" i="10"/>
  <c r="A1463" i="10"/>
  <c r="B1462" i="10"/>
  <c r="A1462" i="10"/>
  <c r="B1461" i="10"/>
  <c r="A1461" i="10"/>
  <c r="B1460" i="10"/>
  <c r="A1460" i="10"/>
  <c r="B1459" i="10"/>
  <c r="A1459" i="10"/>
  <c r="B1458" i="10"/>
  <c r="A1458" i="10"/>
  <c r="B1457" i="10"/>
  <c r="A1457" i="10"/>
  <c r="B1456" i="10"/>
  <c r="A1456" i="10"/>
  <c r="B1455" i="10"/>
  <c r="A1455" i="10"/>
  <c r="B1454" i="10"/>
  <c r="A1454" i="10"/>
  <c r="B1453" i="10"/>
  <c r="A1453" i="10"/>
  <c r="B1452" i="10"/>
  <c r="A1452" i="10"/>
  <c r="B1451" i="10"/>
  <c r="A1451" i="10"/>
  <c r="B1450" i="10"/>
  <c r="A1450" i="10"/>
  <c r="B1449" i="10"/>
  <c r="A1449" i="10"/>
  <c r="B1448" i="10"/>
  <c r="A1448" i="10"/>
  <c r="B1447" i="10"/>
  <c r="A1447" i="10"/>
  <c r="B1446" i="10"/>
  <c r="A1446" i="10"/>
  <c r="B1445" i="10"/>
  <c r="A1445" i="10"/>
  <c r="B1444" i="10"/>
  <c r="A1444" i="10"/>
  <c r="B1443" i="10"/>
  <c r="A1443" i="10"/>
  <c r="B1442" i="10"/>
  <c r="A1442" i="10"/>
  <c r="B1441" i="10"/>
  <c r="A1441" i="10"/>
  <c r="B1440" i="10"/>
  <c r="A1440" i="10"/>
  <c r="B1439" i="10"/>
  <c r="A1439" i="10"/>
  <c r="B1438" i="10"/>
  <c r="A1438" i="10"/>
  <c r="B1437" i="10"/>
  <c r="A1437" i="10"/>
  <c r="B1436" i="10"/>
  <c r="A1436" i="10"/>
  <c r="B1435" i="10"/>
  <c r="A1435" i="10"/>
  <c r="B1434" i="10"/>
  <c r="A1434" i="10"/>
  <c r="B1433" i="10"/>
  <c r="A1433" i="10"/>
  <c r="B1432" i="10"/>
  <c r="A1432" i="10"/>
  <c r="B1431" i="10"/>
  <c r="A1431" i="10"/>
  <c r="B1430" i="10"/>
  <c r="A1430" i="10"/>
  <c r="B1429" i="10"/>
  <c r="A1429" i="10"/>
  <c r="B1428" i="10"/>
  <c r="A1428" i="10"/>
  <c r="B1427" i="10"/>
  <c r="A1427" i="10"/>
  <c r="B1426" i="10"/>
  <c r="A1426" i="10"/>
  <c r="B1425" i="10"/>
  <c r="A1425" i="10"/>
  <c r="B1424" i="10"/>
  <c r="A1424" i="10"/>
  <c r="B1423" i="10"/>
  <c r="A1423" i="10"/>
  <c r="B1422" i="10"/>
  <c r="A1422" i="10"/>
  <c r="B1421" i="10"/>
  <c r="A1421" i="10"/>
  <c r="B1420" i="10"/>
  <c r="A1420" i="10"/>
  <c r="B1419" i="10"/>
  <c r="A1419" i="10"/>
  <c r="B1418" i="10"/>
  <c r="A1418" i="10"/>
  <c r="B1417" i="10"/>
  <c r="A1417" i="10"/>
  <c r="B1416" i="10"/>
  <c r="A1416" i="10"/>
  <c r="B1415" i="10"/>
  <c r="A1415" i="10"/>
  <c r="B1414" i="10"/>
  <c r="A1414" i="10"/>
  <c r="B1413" i="10"/>
  <c r="A1413" i="10"/>
  <c r="B1412" i="10"/>
  <c r="A1412" i="10"/>
  <c r="B1411" i="10"/>
  <c r="A1411" i="10"/>
  <c r="B1410" i="10"/>
  <c r="A1410" i="10"/>
  <c r="B1409" i="10"/>
  <c r="A1409" i="10"/>
  <c r="B1408" i="10"/>
  <c r="A1408" i="10"/>
  <c r="B1407" i="10"/>
  <c r="A1407" i="10"/>
  <c r="B1406" i="10"/>
  <c r="A1406" i="10"/>
  <c r="B1405" i="10"/>
  <c r="A1405" i="10"/>
  <c r="B1404" i="10"/>
  <c r="A1404" i="10"/>
  <c r="B1403" i="10"/>
  <c r="A1403" i="10"/>
  <c r="B1402" i="10"/>
  <c r="A1402" i="10"/>
  <c r="B1401" i="10"/>
  <c r="A1401" i="10"/>
  <c r="B1400" i="10"/>
  <c r="A1400" i="10"/>
  <c r="B1399" i="10"/>
  <c r="A1399" i="10"/>
  <c r="B1398" i="10"/>
  <c r="A1398" i="10"/>
  <c r="B1397" i="10"/>
  <c r="A1397" i="10"/>
  <c r="B1396" i="10"/>
  <c r="A1396" i="10"/>
  <c r="B1395" i="10"/>
  <c r="A1395" i="10"/>
  <c r="B1394" i="10"/>
  <c r="A1394" i="10"/>
  <c r="B1393" i="10"/>
  <c r="A1393" i="10"/>
  <c r="B1392" i="10"/>
  <c r="A1392" i="10"/>
  <c r="B1391" i="10"/>
  <c r="A1391" i="10"/>
  <c r="B1390" i="10"/>
  <c r="A1390" i="10"/>
  <c r="B1389" i="10"/>
  <c r="A1389" i="10"/>
  <c r="B1388" i="10"/>
  <c r="A1388" i="10"/>
  <c r="B1387" i="10"/>
  <c r="A1387" i="10"/>
  <c r="B1386" i="10"/>
  <c r="A1386" i="10"/>
  <c r="B1385" i="10"/>
  <c r="A1385" i="10"/>
  <c r="B1384" i="10"/>
  <c r="A1384" i="10"/>
  <c r="B1383" i="10"/>
  <c r="A1383" i="10"/>
  <c r="B1382" i="10"/>
  <c r="A1382" i="10"/>
  <c r="B1381" i="10"/>
  <c r="A1381" i="10"/>
  <c r="B1380" i="10"/>
  <c r="A1380" i="10"/>
  <c r="B1379" i="10"/>
  <c r="A1379" i="10"/>
  <c r="B1378" i="10"/>
  <c r="A1378" i="10"/>
  <c r="B1377" i="10"/>
  <c r="A1377" i="10"/>
  <c r="B1376" i="10"/>
  <c r="A1376" i="10"/>
  <c r="B1375" i="10"/>
  <c r="A1375" i="10"/>
  <c r="B1374" i="10"/>
  <c r="A1374" i="10"/>
  <c r="B1373" i="10"/>
  <c r="A1373" i="10"/>
  <c r="B1372" i="10"/>
  <c r="A1372" i="10"/>
  <c r="B1371" i="10"/>
  <c r="A1371" i="10"/>
  <c r="B1370" i="10"/>
  <c r="A1370" i="10"/>
  <c r="B1369" i="10"/>
  <c r="A1369" i="10"/>
  <c r="B1368" i="10"/>
  <c r="A1368" i="10"/>
  <c r="B1367" i="10"/>
  <c r="A1367" i="10"/>
  <c r="B1366" i="10"/>
  <c r="A1366" i="10"/>
  <c r="B1365" i="10"/>
  <c r="A1365" i="10"/>
  <c r="B1364" i="10"/>
  <c r="A1364" i="10"/>
  <c r="B1363" i="10"/>
  <c r="A1363" i="10"/>
  <c r="B1362" i="10"/>
  <c r="A1362" i="10"/>
  <c r="B1361" i="10"/>
  <c r="A1361" i="10"/>
  <c r="B1360" i="10"/>
  <c r="A1360" i="10"/>
  <c r="B1359" i="10"/>
  <c r="A1359" i="10"/>
  <c r="B1358" i="10"/>
  <c r="A1358" i="10"/>
  <c r="B1357" i="10"/>
  <c r="A1357" i="10"/>
  <c r="B1356" i="10"/>
  <c r="A1356" i="10"/>
  <c r="B1355" i="10"/>
  <c r="A1355" i="10"/>
  <c r="B1354" i="10"/>
  <c r="A1354" i="10"/>
  <c r="B1353" i="10"/>
  <c r="A1353" i="10"/>
  <c r="B1352" i="10"/>
  <c r="A1352" i="10"/>
  <c r="B1351" i="10"/>
  <c r="A1351" i="10"/>
  <c r="B1350" i="10"/>
  <c r="A1350" i="10"/>
  <c r="B1349" i="10"/>
  <c r="A1349" i="10"/>
  <c r="B1348" i="10"/>
  <c r="A1348" i="10"/>
  <c r="B1347" i="10"/>
  <c r="A1347" i="10"/>
  <c r="B1346" i="10"/>
  <c r="A1346" i="10"/>
  <c r="B1345" i="10"/>
  <c r="A1345" i="10"/>
  <c r="B1344" i="10"/>
  <c r="A1344" i="10"/>
  <c r="B1343" i="10"/>
  <c r="A1343" i="10"/>
  <c r="B1342" i="10"/>
  <c r="A1342" i="10"/>
  <c r="B1341" i="10"/>
  <c r="A1341" i="10"/>
  <c r="B1340" i="10"/>
  <c r="A1340" i="10"/>
  <c r="B1339" i="10"/>
  <c r="A1339" i="10"/>
  <c r="B1338" i="10"/>
  <c r="A1338" i="10"/>
  <c r="B1337" i="10"/>
  <c r="A1337" i="10"/>
  <c r="B1336" i="10"/>
  <c r="A1336" i="10"/>
  <c r="B1335" i="10"/>
  <c r="A1335" i="10"/>
  <c r="B1334" i="10"/>
  <c r="A1334" i="10"/>
  <c r="B1333" i="10"/>
  <c r="A1333" i="10"/>
  <c r="B1332" i="10"/>
  <c r="A1332" i="10"/>
  <c r="B1331" i="10"/>
  <c r="A1331" i="10"/>
  <c r="B1330" i="10"/>
  <c r="A1330" i="10"/>
  <c r="B1329" i="10"/>
  <c r="A1329" i="10"/>
  <c r="B1328" i="10"/>
  <c r="A1328" i="10"/>
  <c r="B1327" i="10"/>
  <c r="A1327" i="10"/>
  <c r="B1326" i="10"/>
  <c r="A1326" i="10"/>
  <c r="B1325" i="10"/>
  <c r="A1325" i="10"/>
  <c r="B1324" i="10"/>
  <c r="A1324" i="10"/>
  <c r="B1323" i="10"/>
  <c r="A1323" i="10"/>
  <c r="B1322" i="10"/>
  <c r="A1322" i="10"/>
  <c r="B1321" i="10"/>
  <c r="A1321" i="10"/>
  <c r="B1320" i="10"/>
  <c r="A1320" i="10"/>
  <c r="B1319" i="10"/>
  <c r="A1319" i="10"/>
  <c r="B1318" i="10"/>
  <c r="A1318" i="10"/>
  <c r="B1317" i="10"/>
  <c r="A1317" i="10"/>
  <c r="B1316" i="10"/>
  <c r="A1316" i="10"/>
  <c r="B1315" i="10"/>
  <c r="A1315" i="10"/>
  <c r="B1314" i="10"/>
  <c r="A1314" i="10"/>
  <c r="B1313" i="10"/>
  <c r="A1313" i="10"/>
  <c r="B1312" i="10"/>
  <c r="A1312" i="10"/>
  <c r="B1311" i="10"/>
  <c r="A1311" i="10"/>
  <c r="B1310" i="10"/>
  <c r="A1310" i="10"/>
  <c r="B1309" i="10"/>
  <c r="A1309" i="10"/>
  <c r="B1308" i="10"/>
  <c r="A1308" i="10"/>
  <c r="B1307" i="10"/>
  <c r="A1307" i="10"/>
  <c r="B1306" i="10"/>
  <c r="A1306" i="10"/>
  <c r="B1305" i="10"/>
  <c r="A1305" i="10"/>
  <c r="B1304" i="10"/>
  <c r="A1304" i="10"/>
  <c r="B1303" i="10"/>
  <c r="A1303" i="10"/>
  <c r="B1302" i="10"/>
  <c r="A1302" i="10"/>
  <c r="B1301" i="10"/>
  <c r="A1301" i="10"/>
  <c r="B1300" i="10"/>
  <c r="A1300" i="10"/>
  <c r="B1299" i="10"/>
  <c r="A1299" i="10"/>
  <c r="B1298" i="10"/>
  <c r="A1298" i="10"/>
  <c r="B1297" i="10"/>
  <c r="A1297" i="10"/>
  <c r="B1296" i="10"/>
  <c r="A1296" i="10"/>
  <c r="B1295" i="10"/>
  <c r="A1295" i="10"/>
  <c r="B1294" i="10"/>
  <c r="A1294" i="10"/>
  <c r="B1293" i="10"/>
  <c r="A1293" i="10"/>
  <c r="B1292" i="10"/>
  <c r="A1292" i="10"/>
  <c r="B1291" i="10"/>
  <c r="A1291" i="10"/>
  <c r="B1290" i="10"/>
  <c r="A1290" i="10"/>
  <c r="B1289" i="10"/>
  <c r="A1289" i="10"/>
  <c r="B1288" i="10"/>
  <c r="A1288" i="10"/>
  <c r="B1287" i="10"/>
  <c r="A1287" i="10"/>
  <c r="B1286" i="10"/>
  <c r="A1286" i="10"/>
  <c r="B1285" i="10"/>
  <c r="A1285" i="10"/>
  <c r="B1284" i="10"/>
  <c r="A1284" i="10"/>
  <c r="B1283" i="10"/>
  <c r="A1283" i="10"/>
  <c r="B1282" i="10"/>
  <c r="A1282" i="10"/>
  <c r="B1281" i="10"/>
  <c r="A1281" i="10"/>
  <c r="B1280" i="10"/>
  <c r="A1280" i="10"/>
  <c r="B1279" i="10"/>
  <c r="A1279" i="10"/>
  <c r="B1278" i="10"/>
  <c r="A1278" i="10"/>
  <c r="B1277" i="10"/>
  <c r="A1277" i="10"/>
  <c r="B1276" i="10"/>
  <c r="A1276" i="10"/>
  <c r="B1275" i="10"/>
  <c r="A1275" i="10"/>
  <c r="B1274" i="10"/>
  <c r="A1274" i="10"/>
  <c r="B1273" i="10"/>
  <c r="A1273" i="10"/>
  <c r="B1272" i="10"/>
  <c r="A1272" i="10"/>
  <c r="B1271" i="10"/>
  <c r="A1271" i="10"/>
  <c r="B1270" i="10"/>
  <c r="A1270" i="10"/>
  <c r="B1269" i="10"/>
  <c r="A1269" i="10"/>
  <c r="B1268" i="10"/>
  <c r="A1268" i="10"/>
  <c r="B1267" i="10"/>
  <c r="A1267" i="10"/>
  <c r="B1266" i="10"/>
  <c r="A1266" i="10"/>
  <c r="H711" i="10"/>
  <c r="I711" i="10"/>
  <c r="J711" i="10"/>
  <c r="H712" i="10"/>
  <c r="I712" i="10"/>
  <c r="J712" i="10"/>
  <c r="H713" i="10"/>
  <c r="I713" i="10"/>
  <c r="J713" i="10"/>
  <c r="H714" i="10"/>
  <c r="I714" i="10"/>
  <c r="J714" i="10"/>
  <c r="H715" i="10"/>
  <c r="I715" i="10"/>
  <c r="J715" i="10"/>
  <c r="H716" i="10"/>
  <c r="I716" i="10"/>
  <c r="J716" i="10"/>
  <c r="H717" i="10"/>
  <c r="I717" i="10"/>
  <c r="J717" i="10"/>
  <c r="H718" i="10"/>
  <c r="I718" i="10"/>
  <c r="J718" i="10"/>
  <c r="H719" i="10"/>
  <c r="I719" i="10"/>
  <c r="J719" i="10"/>
  <c r="H720" i="10"/>
  <c r="I720" i="10"/>
  <c r="J720" i="10"/>
  <c r="H721" i="10"/>
  <c r="I721" i="10"/>
  <c r="J721" i="10"/>
  <c r="H722" i="10"/>
  <c r="I722" i="10"/>
  <c r="J722" i="10"/>
  <c r="H723" i="10"/>
  <c r="I723" i="10"/>
  <c r="J723" i="10"/>
  <c r="H724" i="10"/>
  <c r="I724" i="10"/>
  <c r="J724" i="10"/>
  <c r="H725" i="10"/>
  <c r="I725" i="10"/>
  <c r="J725" i="10"/>
  <c r="H726" i="10"/>
  <c r="I726" i="10"/>
  <c r="J726" i="10"/>
  <c r="H727" i="10"/>
  <c r="I727" i="10"/>
  <c r="J727" i="10"/>
  <c r="H728" i="10"/>
  <c r="I728" i="10"/>
  <c r="J728" i="10"/>
  <c r="H729" i="10"/>
  <c r="I729" i="10"/>
  <c r="J729" i="10"/>
  <c r="H730" i="10"/>
  <c r="I730" i="10"/>
  <c r="J730" i="10"/>
  <c r="H731" i="10"/>
  <c r="I731" i="10"/>
  <c r="J731" i="10"/>
  <c r="H732" i="10"/>
  <c r="I732" i="10"/>
  <c r="J732" i="10"/>
  <c r="H733" i="10"/>
  <c r="I733" i="10"/>
  <c r="J733" i="10"/>
  <c r="H734" i="10"/>
  <c r="I734" i="10"/>
  <c r="J734" i="10"/>
  <c r="H735" i="10"/>
  <c r="I735" i="10"/>
  <c r="J735" i="10"/>
  <c r="H736" i="10"/>
  <c r="I736" i="10"/>
  <c r="J736" i="10"/>
  <c r="H737" i="10"/>
  <c r="I737" i="10"/>
  <c r="J737" i="10"/>
  <c r="H738" i="10"/>
  <c r="I738" i="10"/>
  <c r="J738" i="10"/>
  <c r="H739" i="10"/>
  <c r="I739" i="10"/>
  <c r="J739" i="10"/>
  <c r="H740" i="10"/>
  <c r="I740" i="10"/>
  <c r="J740" i="10"/>
  <c r="H741" i="10"/>
  <c r="I741" i="10"/>
  <c r="J741" i="10"/>
  <c r="H742" i="10"/>
  <c r="I742" i="10"/>
  <c r="J742" i="10"/>
  <c r="H743" i="10"/>
  <c r="I743" i="10"/>
  <c r="J743" i="10"/>
  <c r="H744" i="10"/>
  <c r="I744" i="10"/>
  <c r="J744" i="10"/>
  <c r="H745" i="10"/>
  <c r="I745" i="10"/>
  <c r="J745" i="10"/>
  <c r="H746" i="10"/>
  <c r="I746" i="10"/>
  <c r="J746" i="10"/>
  <c r="H747" i="10"/>
  <c r="I747" i="10"/>
  <c r="J747" i="10"/>
  <c r="H748" i="10"/>
  <c r="I748" i="10"/>
  <c r="J748" i="10"/>
  <c r="H749" i="10"/>
  <c r="I749" i="10"/>
  <c r="J749" i="10"/>
  <c r="H750" i="10"/>
  <c r="I750" i="10"/>
  <c r="J750" i="10"/>
  <c r="H751" i="10"/>
  <c r="I751" i="10"/>
  <c r="J751" i="10"/>
  <c r="H752" i="10"/>
  <c r="I752" i="10"/>
  <c r="J752" i="10"/>
  <c r="H753" i="10"/>
  <c r="I753" i="10"/>
  <c r="J753" i="10"/>
  <c r="H754" i="10"/>
  <c r="I754" i="10"/>
  <c r="J754" i="10"/>
  <c r="H755" i="10"/>
  <c r="I755" i="10"/>
  <c r="J755" i="10"/>
  <c r="H756" i="10"/>
  <c r="I756" i="10"/>
  <c r="J756" i="10"/>
  <c r="H757" i="10"/>
  <c r="I757" i="10"/>
  <c r="J757" i="10"/>
  <c r="H758" i="10"/>
  <c r="I758" i="10"/>
  <c r="J758" i="10"/>
  <c r="H759" i="10"/>
  <c r="I759" i="10"/>
  <c r="J759" i="10"/>
  <c r="H760" i="10"/>
  <c r="I760" i="10"/>
  <c r="J760" i="10"/>
  <c r="H761" i="10"/>
  <c r="I761" i="10"/>
  <c r="J761" i="10"/>
  <c r="H762" i="10"/>
  <c r="I762" i="10"/>
  <c r="J762" i="10"/>
  <c r="H763" i="10"/>
  <c r="I763" i="10"/>
  <c r="J763" i="10"/>
  <c r="H764" i="10"/>
  <c r="I764" i="10"/>
  <c r="J764" i="10"/>
  <c r="H765" i="10"/>
  <c r="I765" i="10"/>
  <c r="J765" i="10"/>
  <c r="H766" i="10"/>
  <c r="I766" i="10"/>
  <c r="J766" i="10"/>
  <c r="H767" i="10"/>
  <c r="I767" i="10"/>
  <c r="J767" i="10"/>
  <c r="H768" i="10"/>
  <c r="I768" i="10"/>
  <c r="J768" i="10"/>
  <c r="H769" i="10"/>
  <c r="I769" i="10"/>
  <c r="J769" i="10"/>
  <c r="H770" i="10"/>
  <c r="I770" i="10"/>
  <c r="J770" i="10"/>
  <c r="F771" i="10"/>
  <c r="G771" i="10"/>
  <c r="H771" i="10"/>
  <c r="I771" i="10"/>
  <c r="J771" i="10"/>
  <c r="F772" i="10"/>
  <c r="G772" i="10"/>
  <c r="H772" i="10"/>
  <c r="I772" i="10"/>
  <c r="J772" i="10"/>
  <c r="F773" i="10"/>
  <c r="G773" i="10"/>
  <c r="H773" i="10"/>
  <c r="I773" i="10"/>
  <c r="J773" i="10"/>
  <c r="F774" i="10"/>
  <c r="G774" i="10"/>
  <c r="H774" i="10"/>
  <c r="I774" i="10"/>
  <c r="J774" i="10"/>
  <c r="F775" i="10"/>
  <c r="G775" i="10"/>
  <c r="H775" i="10"/>
  <c r="I775" i="10"/>
  <c r="J775" i="10"/>
  <c r="F776" i="10"/>
  <c r="G776" i="10"/>
  <c r="H776" i="10"/>
  <c r="I776" i="10"/>
  <c r="J776" i="10"/>
  <c r="F777" i="10"/>
  <c r="G777" i="10"/>
  <c r="H777" i="10"/>
  <c r="I777" i="10"/>
  <c r="J777" i="10"/>
  <c r="F778" i="10"/>
  <c r="G778" i="10"/>
  <c r="H778" i="10"/>
  <c r="I778" i="10"/>
  <c r="J778" i="10"/>
  <c r="F779" i="10"/>
  <c r="G779" i="10"/>
  <c r="H779" i="10"/>
  <c r="I779" i="10"/>
  <c r="J779" i="10"/>
  <c r="F780" i="10"/>
  <c r="G780" i="10"/>
  <c r="H780" i="10"/>
  <c r="I780" i="10"/>
  <c r="J780" i="10"/>
  <c r="F781" i="10"/>
  <c r="G781" i="10"/>
  <c r="H781" i="10"/>
  <c r="I781" i="10"/>
  <c r="J781" i="10"/>
  <c r="F782" i="10"/>
  <c r="G782" i="10"/>
  <c r="H782" i="10"/>
  <c r="I782" i="10"/>
  <c r="J782" i="10"/>
  <c r="F783" i="10"/>
  <c r="G783" i="10"/>
  <c r="H783" i="10"/>
  <c r="I783" i="10"/>
  <c r="J783" i="10"/>
  <c r="F784" i="10"/>
  <c r="G784" i="10"/>
  <c r="H784" i="10"/>
  <c r="I784" i="10"/>
  <c r="J784" i="10"/>
  <c r="F785" i="10"/>
  <c r="G785" i="10"/>
  <c r="H785" i="10"/>
  <c r="I785" i="10"/>
  <c r="J785" i="10"/>
  <c r="F786" i="10"/>
  <c r="G786" i="10"/>
  <c r="H786" i="10"/>
  <c r="I786" i="10"/>
  <c r="J786" i="10"/>
  <c r="F787" i="10"/>
  <c r="G787" i="10"/>
  <c r="H787" i="10"/>
  <c r="I787" i="10"/>
  <c r="J787" i="10"/>
  <c r="F788" i="10"/>
  <c r="G788" i="10"/>
  <c r="H788" i="10"/>
  <c r="I788" i="10"/>
  <c r="J788" i="10"/>
  <c r="F789" i="10"/>
  <c r="G789" i="10"/>
  <c r="H789" i="10"/>
  <c r="I789" i="10"/>
  <c r="J789" i="10"/>
  <c r="F790" i="10"/>
  <c r="G790" i="10"/>
  <c r="H790" i="10"/>
  <c r="I790" i="10"/>
  <c r="J790" i="10"/>
  <c r="F791" i="10"/>
  <c r="G791" i="10"/>
  <c r="H791" i="10"/>
  <c r="I791" i="10"/>
  <c r="J791" i="10"/>
  <c r="F792" i="10"/>
  <c r="G792" i="10"/>
  <c r="H792" i="10"/>
  <c r="I792" i="10"/>
  <c r="J792" i="10"/>
  <c r="F793" i="10"/>
  <c r="G793" i="10"/>
  <c r="H793" i="10"/>
  <c r="I793" i="10"/>
  <c r="J793" i="10"/>
  <c r="F794" i="10"/>
  <c r="G794" i="10"/>
  <c r="H794" i="10"/>
  <c r="I794" i="10"/>
  <c r="J794" i="10"/>
  <c r="F795" i="10"/>
  <c r="G795" i="10"/>
  <c r="H795" i="10"/>
  <c r="I795" i="10"/>
  <c r="J795" i="10"/>
  <c r="F796" i="10"/>
  <c r="G796" i="10"/>
  <c r="H796" i="10"/>
  <c r="I796" i="10"/>
  <c r="J796" i="10"/>
  <c r="F797" i="10"/>
  <c r="G797" i="10"/>
  <c r="H797" i="10"/>
  <c r="I797" i="10"/>
  <c r="J797" i="10"/>
  <c r="F798" i="10"/>
  <c r="G798" i="10"/>
  <c r="H798" i="10"/>
  <c r="I798" i="10"/>
  <c r="J798" i="10"/>
  <c r="F799" i="10"/>
  <c r="G799" i="10"/>
  <c r="H799" i="10"/>
  <c r="I799" i="10"/>
  <c r="J799" i="10"/>
  <c r="F800" i="10"/>
  <c r="G800" i="10"/>
  <c r="H800" i="10"/>
  <c r="I800" i="10"/>
  <c r="J800" i="10"/>
  <c r="F801" i="10"/>
  <c r="G801" i="10"/>
  <c r="H801" i="10"/>
  <c r="I801" i="10"/>
  <c r="J801" i="10"/>
  <c r="F802" i="10"/>
  <c r="G802" i="10"/>
  <c r="H802" i="10"/>
  <c r="I802" i="10"/>
  <c r="J802" i="10"/>
  <c r="F803" i="10"/>
  <c r="G803" i="10"/>
  <c r="H803" i="10"/>
  <c r="I803" i="10"/>
  <c r="J803" i="10"/>
  <c r="F804" i="10"/>
  <c r="G804" i="10"/>
  <c r="H804" i="10"/>
  <c r="I804" i="10"/>
  <c r="J804" i="10"/>
  <c r="F805" i="10"/>
  <c r="G805" i="10"/>
  <c r="H805" i="10"/>
  <c r="I805" i="10"/>
  <c r="J805" i="10"/>
  <c r="F806" i="10"/>
  <c r="G806" i="10"/>
  <c r="H806" i="10"/>
  <c r="I806" i="10"/>
  <c r="J806" i="10"/>
  <c r="F807" i="10"/>
  <c r="G807" i="10"/>
  <c r="H807" i="10"/>
  <c r="I807" i="10"/>
  <c r="J807" i="10"/>
  <c r="F808" i="10"/>
  <c r="G808" i="10"/>
  <c r="H808" i="10"/>
  <c r="I808" i="10"/>
  <c r="J808" i="10"/>
  <c r="F809" i="10"/>
  <c r="G809" i="10"/>
  <c r="H809" i="10"/>
  <c r="I809" i="10"/>
  <c r="J809" i="10"/>
  <c r="F810" i="10"/>
  <c r="G810" i="10"/>
  <c r="H810" i="10"/>
  <c r="I810" i="10"/>
  <c r="J810" i="10"/>
  <c r="F811" i="10"/>
  <c r="G811" i="10"/>
  <c r="H811" i="10"/>
  <c r="I811" i="10"/>
  <c r="J811" i="10"/>
  <c r="F812" i="10"/>
  <c r="G812" i="10"/>
  <c r="H812" i="10"/>
  <c r="I812" i="10"/>
  <c r="J812" i="10"/>
  <c r="F813" i="10"/>
  <c r="G813" i="10"/>
  <c r="H813" i="10"/>
  <c r="I813" i="10"/>
  <c r="J813" i="10"/>
  <c r="F814" i="10"/>
  <c r="G814" i="10"/>
  <c r="H814" i="10"/>
  <c r="I814" i="10"/>
  <c r="J814" i="10"/>
  <c r="F815" i="10"/>
  <c r="G815" i="10"/>
  <c r="H815" i="10"/>
  <c r="I815" i="10"/>
  <c r="J815" i="10"/>
  <c r="F816" i="10"/>
  <c r="G816" i="10"/>
  <c r="H816" i="10"/>
  <c r="I816" i="10"/>
  <c r="J816" i="10"/>
  <c r="F817" i="10"/>
  <c r="G817" i="10"/>
  <c r="H817" i="10"/>
  <c r="I817" i="10"/>
  <c r="J817" i="10"/>
  <c r="F818" i="10"/>
  <c r="G818" i="10"/>
  <c r="H818" i="10"/>
  <c r="I818" i="10"/>
  <c r="J818" i="10"/>
  <c r="F819" i="10"/>
  <c r="G819" i="10"/>
  <c r="H819" i="10"/>
  <c r="I819" i="10"/>
  <c r="J819" i="10"/>
  <c r="F820" i="10"/>
  <c r="G820" i="10"/>
  <c r="H820" i="10"/>
  <c r="I820" i="10"/>
  <c r="J820" i="10"/>
  <c r="F821" i="10"/>
  <c r="G821" i="10"/>
  <c r="H821" i="10"/>
  <c r="I821" i="10"/>
  <c r="J821" i="10"/>
  <c r="F822" i="10"/>
  <c r="G822" i="10"/>
  <c r="H822" i="10"/>
  <c r="I822" i="10"/>
  <c r="J822" i="10"/>
  <c r="F823" i="10"/>
  <c r="G823" i="10"/>
  <c r="H823" i="10"/>
  <c r="I823" i="10"/>
  <c r="J823" i="10"/>
  <c r="F824" i="10"/>
  <c r="G824" i="10"/>
  <c r="H824" i="10"/>
  <c r="I824" i="10"/>
  <c r="J824" i="10"/>
  <c r="F825" i="10"/>
  <c r="G825" i="10"/>
  <c r="H825" i="10"/>
  <c r="I825" i="10"/>
  <c r="J825" i="10"/>
  <c r="F826" i="10"/>
  <c r="G826" i="10"/>
  <c r="H826" i="10"/>
  <c r="I826" i="10"/>
  <c r="J826" i="10"/>
  <c r="F827" i="10"/>
  <c r="G827" i="10"/>
  <c r="H827" i="10"/>
  <c r="I827" i="10"/>
  <c r="J827" i="10"/>
  <c r="F828" i="10"/>
  <c r="G828" i="10"/>
  <c r="H828" i="10"/>
  <c r="I828" i="10"/>
  <c r="J828" i="10"/>
  <c r="F829" i="10"/>
  <c r="G829" i="10"/>
  <c r="H829" i="10"/>
  <c r="I829" i="10"/>
  <c r="J829" i="10"/>
  <c r="F830" i="10"/>
  <c r="G830" i="10"/>
  <c r="H830" i="10"/>
  <c r="I830" i="10"/>
  <c r="J830" i="10"/>
  <c r="F831" i="10"/>
  <c r="G831" i="10"/>
  <c r="H831" i="10"/>
  <c r="I831" i="10"/>
  <c r="J831" i="10"/>
  <c r="F832" i="10"/>
  <c r="G832" i="10"/>
  <c r="H832" i="10"/>
  <c r="I832" i="10"/>
  <c r="J832" i="10"/>
  <c r="F833" i="10"/>
  <c r="G833" i="10"/>
  <c r="H833" i="10"/>
  <c r="I833" i="10"/>
  <c r="J833" i="10"/>
  <c r="F834" i="10"/>
  <c r="G834" i="10"/>
  <c r="H834" i="10"/>
  <c r="I834" i="10"/>
  <c r="J834" i="10"/>
  <c r="F835" i="10"/>
  <c r="G835" i="10"/>
  <c r="H835" i="10"/>
  <c r="I835" i="10"/>
  <c r="J835" i="10"/>
  <c r="F836" i="10"/>
  <c r="G836" i="10"/>
  <c r="H836" i="10"/>
  <c r="I836" i="10"/>
  <c r="J836" i="10"/>
  <c r="F837" i="10"/>
  <c r="G837" i="10"/>
  <c r="H837" i="10"/>
  <c r="I837" i="10"/>
  <c r="J837" i="10"/>
  <c r="F838" i="10"/>
  <c r="G838" i="10"/>
  <c r="H838" i="10"/>
  <c r="I838" i="10"/>
  <c r="J838" i="10"/>
  <c r="F839" i="10"/>
  <c r="G839" i="10"/>
  <c r="H839" i="10"/>
  <c r="I839" i="10"/>
  <c r="J839" i="10"/>
  <c r="F840" i="10"/>
  <c r="G840" i="10"/>
  <c r="H840" i="10"/>
  <c r="I840" i="10"/>
  <c r="J840" i="10"/>
  <c r="F841" i="10"/>
  <c r="G841" i="10"/>
  <c r="H841" i="10"/>
  <c r="I841" i="10"/>
  <c r="J841" i="10"/>
  <c r="F842" i="10"/>
  <c r="G842" i="10"/>
  <c r="H842" i="10"/>
  <c r="I842" i="10"/>
  <c r="J842" i="10"/>
  <c r="F843" i="10"/>
  <c r="G843" i="10"/>
  <c r="H843" i="10"/>
  <c r="I843" i="10"/>
  <c r="J843" i="10"/>
  <c r="F844" i="10"/>
  <c r="G844" i="10"/>
  <c r="H844" i="10"/>
  <c r="I844" i="10"/>
  <c r="J844" i="10"/>
  <c r="F845" i="10"/>
  <c r="G845" i="10"/>
  <c r="H845" i="10"/>
  <c r="I845" i="10"/>
  <c r="J845" i="10"/>
  <c r="F846" i="10"/>
  <c r="G846" i="10"/>
  <c r="H846" i="10"/>
  <c r="I846" i="10"/>
  <c r="J846" i="10"/>
  <c r="F847" i="10"/>
  <c r="G847" i="10"/>
  <c r="H847" i="10"/>
  <c r="I847" i="10"/>
  <c r="J847" i="10"/>
  <c r="F848" i="10"/>
  <c r="G848" i="10"/>
  <c r="H848" i="10"/>
  <c r="I848" i="10"/>
  <c r="J848" i="10"/>
  <c r="F849" i="10"/>
  <c r="G849" i="10"/>
  <c r="H849" i="10"/>
  <c r="I849" i="10"/>
  <c r="J849" i="10"/>
  <c r="F850" i="10"/>
  <c r="G850" i="10"/>
  <c r="H850" i="10"/>
  <c r="I850" i="10"/>
  <c r="J850" i="10"/>
  <c r="F851" i="10"/>
  <c r="G851" i="10"/>
  <c r="H851" i="10"/>
  <c r="I851" i="10"/>
  <c r="J851" i="10"/>
  <c r="F852" i="10"/>
  <c r="G852" i="10"/>
  <c r="H852" i="10"/>
  <c r="I852" i="10"/>
  <c r="J852" i="10"/>
  <c r="F853" i="10"/>
  <c r="G853" i="10"/>
  <c r="H853" i="10"/>
  <c r="I853" i="10"/>
  <c r="J853" i="10"/>
  <c r="F854" i="10"/>
  <c r="G854" i="10"/>
  <c r="H854" i="10"/>
  <c r="I854" i="10"/>
  <c r="J854" i="10"/>
  <c r="F855" i="10"/>
  <c r="G855" i="10"/>
  <c r="H855" i="10"/>
  <c r="I855" i="10"/>
  <c r="J855" i="10"/>
  <c r="F856" i="10"/>
  <c r="G856" i="10"/>
  <c r="H856" i="10"/>
  <c r="I856" i="10"/>
  <c r="J856" i="10"/>
  <c r="F857" i="10"/>
  <c r="G857" i="10"/>
  <c r="H857" i="10"/>
  <c r="I857" i="10"/>
  <c r="J857" i="10"/>
  <c r="F858" i="10"/>
  <c r="G858" i="10"/>
  <c r="H858" i="10"/>
  <c r="I858" i="10"/>
  <c r="J858" i="10"/>
  <c r="F859" i="10"/>
  <c r="G859" i="10"/>
  <c r="H859" i="10"/>
  <c r="I859" i="10"/>
  <c r="J859" i="10"/>
  <c r="F860" i="10"/>
  <c r="G860" i="10"/>
  <c r="H860" i="10"/>
  <c r="I860" i="10"/>
  <c r="J860" i="10"/>
  <c r="F861" i="10"/>
  <c r="G861" i="10"/>
  <c r="H861" i="10"/>
  <c r="I861" i="10"/>
  <c r="J861" i="10"/>
  <c r="F862" i="10"/>
  <c r="G862" i="10"/>
  <c r="H862" i="10"/>
  <c r="I862" i="10"/>
  <c r="J862" i="10"/>
  <c r="F863" i="10"/>
  <c r="G863" i="10"/>
  <c r="H863" i="10"/>
  <c r="I863" i="10"/>
  <c r="J863" i="10"/>
  <c r="F864" i="10"/>
  <c r="G864" i="10"/>
  <c r="H864" i="10"/>
  <c r="I864" i="10"/>
  <c r="J864" i="10"/>
  <c r="F865" i="10"/>
  <c r="G865" i="10"/>
  <c r="H865" i="10"/>
  <c r="I865" i="10"/>
  <c r="J865" i="10"/>
  <c r="F866" i="10"/>
  <c r="G866" i="10"/>
  <c r="H866" i="10"/>
  <c r="I866" i="10"/>
  <c r="J866" i="10"/>
  <c r="B1265" i="10"/>
  <c r="A1265" i="10"/>
  <c r="B1264" i="10"/>
  <c r="A1264" i="10"/>
  <c r="B1263" i="10"/>
  <c r="A1263" i="10"/>
  <c r="B1262" i="10"/>
  <c r="A1262" i="10"/>
  <c r="B1261" i="10"/>
  <c r="A1261" i="10"/>
  <c r="B1260" i="10"/>
  <c r="A1260" i="10"/>
  <c r="B1259" i="10"/>
  <c r="A1259" i="10"/>
  <c r="B1258" i="10"/>
  <c r="A1258" i="10"/>
  <c r="B1257" i="10"/>
  <c r="A1257" i="10"/>
  <c r="B1256" i="10"/>
  <c r="A1256" i="10"/>
  <c r="B1255" i="10"/>
  <c r="A1255" i="10"/>
  <c r="B1254" i="10"/>
  <c r="A1254" i="10"/>
  <c r="B1253" i="10"/>
  <c r="A1253" i="10"/>
  <c r="B1252" i="10"/>
  <c r="A1252" i="10"/>
  <c r="B1251" i="10"/>
  <c r="A1251" i="10"/>
  <c r="B1250" i="10"/>
  <c r="A1250" i="10"/>
  <c r="B1249" i="10"/>
  <c r="A1249" i="10"/>
  <c r="B1248" i="10"/>
  <c r="A1248" i="10"/>
  <c r="B1247" i="10"/>
  <c r="A1247" i="10"/>
  <c r="B1246" i="10"/>
  <c r="A1246" i="10"/>
  <c r="B1245" i="10"/>
  <c r="A1245" i="10"/>
  <c r="B1244" i="10"/>
  <c r="A1244" i="10"/>
  <c r="B1243" i="10"/>
  <c r="A1243" i="10"/>
  <c r="B1242" i="10"/>
  <c r="A1242" i="10"/>
  <c r="B1241" i="10"/>
  <c r="A1241" i="10"/>
  <c r="B1240" i="10"/>
  <c r="A1240" i="10"/>
  <c r="B1239" i="10"/>
  <c r="A1239" i="10"/>
  <c r="B1238" i="10"/>
  <c r="A1238" i="10"/>
  <c r="B1237" i="10"/>
  <c r="A1237" i="10"/>
  <c r="B1236" i="10"/>
  <c r="A1236" i="10"/>
  <c r="B1235" i="10"/>
  <c r="A1235" i="10"/>
  <c r="B1234" i="10"/>
  <c r="A1234" i="10"/>
  <c r="B1233" i="10"/>
  <c r="A1233" i="10"/>
  <c r="B1232" i="10"/>
  <c r="A1232" i="10"/>
  <c r="B1231" i="10"/>
  <c r="A1231" i="10"/>
  <c r="B1230" i="10"/>
  <c r="A1230" i="10"/>
  <c r="B1229" i="10"/>
  <c r="A1229" i="10"/>
  <c r="B1228" i="10"/>
  <c r="A1228" i="10"/>
  <c r="B1227" i="10"/>
  <c r="A1227" i="10"/>
  <c r="B1226" i="10"/>
  <c r="A1226" i="10"/>
  <c r="B1225" i="10"/>
  <c r="A1225" i="10"/>
  <c r="B1224" i="10"/>
  <c r="A1224" i="10"/>
  <c r="B1223" i="10"/>
  <c r="A1223" i="10"/>
  <c r="B1222" i="10"/>
  <c r="A1222" i="10"/>
  <c r="B1221" i="10"/>
  <c r="A1221" i="10"/>
  <c r="B1220" i="10"/>
  <c r="A1220" i="10"/>
  <c r="B1219" i="10"/>
  <c r="A1219" i="10"/>
  <c r="B1218" i="10"/>
  <c r="A1218" i="10"/>
  <c r="B1217" i="10"/>
  <c r="A1217" i="10"/>
  <c r="B1216" i="10"/>
  <c r="A1216" i="10"/>
  <c r="B1215" i="10"/>
  <c r="A1215" i="10"/>
  <c r="B1214" i="10"/>
  <c r="A1214" i="10"/>
  <c r="B1213" i="10"/>
  <c r="A1213" i="10"/>
  <c r="B1212" i="10"/>
  <c r="A1212" i="10"/>
  <c r="B1211" i="10"/>
  <c r="A1211" i="10"/>
  <c r="B1210" i="10"/>
  <c r="A1210" i="10"/>
  <c r="B1209" i="10"/>
  <c r="A1209" i="10"/>
  <c r="B1208" i="10"/>
  <c r="A1208" i="10"/>
  <c r="B1207" i="10"/>
  <c r="A1207" i="10"/>
  <c r="B1206" i="10"/>
  <c r="A1206" i="10"/>
  <c r="B1205" i="10"/>
  <c r="A1205" i="10"/>
  <c r="B1204" i="10"/>
  <c r="A1204" i="10"/>
  <c r="B1203" i="10"/>
  <c r="A1203" i="10"/>
  <c r="B1202" i="10"/>
  <c r="A1202" i="10"/>
  <c r="B1201" i="10"/>
  <c r="A1201" i="10"/>
  <c r="B1200" i="10"/>
  <c r="A1200" i="10"/>
  <c r="B1199" i="10"/>
  <c r="A1199" i="10"/>
  <c r="B1198" i="10"/>
  <c r="A1198" i="10"/>
  <c r="B1197" i="10"/>
  <c r="A1197" i="10"/>
  <c r="B1196" i="10"/>
  <c r="A1196" i="10"/>
  <c r="B1195" i="10"/>
  <c r="A1195" i="10"/>
  <c r="B1194" i="10"/>
  <c r="A1194" i="10"/>
  <c r="B1193" i="10"/>
  <c r="A1193" i="10"/>
  <c r="B1192" i="10"/>
  <c r="A1192" i="10"/>
  <c r="B1191" i="10"/>
  <c r="A1191" i="10"/>
  <c r="B1190" i="10"/>
  <c r="A1190" i="10"/>
  <c r="B1189" i="10"/>
  <c r="A1189" i="10"/>
  <c r="B1188" i="10"/>
  <c r="A1188" i="10"/>
  <c r="B1187" i="10"/>
  <c r="A1187" i="10"/>
  <c r="B1186" i="10"/>
  <c r="A1186" i="10"/>
  <c r="B1185" i="10"/>
  <c r="A1185" i="10"/>
  <c r="B1184" i="10"/>
  <c r="A1184" i="10"/>
  <c r="B1183" i="10"/>
  <c r="A1183" i="10"/>
  <c r="B1182" i="10"/>
  <c r="A1182" i="10"/>
  <c r="B1181" i="10"/>
  <c r="A1181" i="10"/>
  <c r="B1180" i="10"/>
  <c r="A1180" i="10"/>
  <c r="B1179" i="10"/>
  <c r="A1179" i="10"/>
  <c r="B1178" i="10"/>
  <c r="A1178" i="10"/>
  <c r="B1177" i="10"/>
  <c r="A1177" i="10"/>
  <c r="B1176" i="10"/>
  <c r="A1176" i="10"/>
  <c r="B1175" i="10"/>
  <c r="A1175" i="10"/>
  <c r="B1174" i="10"/>
  <c r="A1174" i="10"/>
  <c r="B1173" i="10"/>
  <c r="A1173" i="10"/>
  <c r="B1172" i="10"/>
  <c r="A1172" i="10"/>
  <c r="B1171" i="10"/>
  <c r="A1171" i="10"/>
  <c r="B1170" i="10"/>
  <c r="A1170" i="10"/>
  <c r="B1169" i="10"/>
  <c r="A1169" i="10"/>
  <c r="B1168" i="10"/>
  <c r="A1168" i="10"/>
  <c r="B1167" i="10"/>
  <c r="A1167" i="10"/>
  <c r="B1166" i="10"/>
  <c r="A1166" i="10"/>
  <c r="B1165" i="10"/>
  <c r="A1165" i="10"/>
  <c r="B1164" i="10"/>
  <c r="A1164" i="10"/>
  <c r="B1163" i="10"/>
  <c r="A1163" i="10"/>
  <c r="B1162" i="10"/>
  <c r="A1162" i="10"/>
  <c r="B1161" i="10"/>
  <c r="A1161" i="10"/>
  <c r="B1160" i="10"/>
  <c r="A1160" i="10"/>
  <c r="B1159" i="10"/>
  <c r="A1159" i="10"/>
  <c r="B1158" i="10"/>
  <c r="A1158" i="10"/>
  <c r="B1157" i="10"/>
  <c r="A1157" i="10"/>
  <c r="B1156" i="10"/>
  <c r="A1156" i="10"/>
  <c r="B1155" i="10"/>
  <c r="A1155" i="10"/>
  <c r="B1154" i="10"/>
  <c r="A1154" i="10"/>
  <c r="B1153" i="10"/>
  <c r="A1153" i="10"/>
  <c r="B1152" i="10"/>
  <c r="A1152" i="10"/>
  <c r="B1151" i="10"/>
  <c r="A1151" i="10"/>
  <c r="B1150" i="10"/>
  <c r="A1150" i="10"/>
  <c r="B1149" i="10"/>
  <c r="A1149" i="10"/>
  <c r="B1148" i="10"/>
  <c r="A1148" i="10"/>
  <c r="B1147" i="10"/>
  <c r="A1147" i="10"/>
  <c r="B1146" i="10"/>
  <c r="A1146" i="10"/>
  <c r="B1145" i="10"/>
  <c r="A1145" i="10"/>
  <c r="B1144" i="10"/>
  <c r="A1144" i="10"/>
  <c r="B1143" i="10"/>
  <c r="A1143" i="10"/>
  <c r="B1142" i="10"/>
  <c r="A1142" i="10"/>
  <c r="B1141" i="10"/>
  <c r="A1141" i="10"/>
  <c r="B1140" i="10"/>
  <c r="A1140" i="10"/>
  <c r="B1139" i="10"/>
  <c r="A1139" i="10"/>
  <c r="B1138" i="10"/>
  <c r="A1138" i="10"/>
  <c r="B1137" i="10"/>
  <c r="A1137" i="10"/>
  <c r="B1136" i="10"/>
  <c r="A1136" i="10"/>
  <c r="B1135" i="10"/>
  <c r="A1135" i="10"/>
  <c r="B1134" i="10"/>
  <c r="A1134" i="10"/>
  <c r="B1133" i="10"/>
  <c r="A1133" i="10"/>
  <c r="B1132" i="10"/>
  <c r="A1132" i="10"/>
  <c r="B1131" i="10"/>
  <c r="A1131" i="10"/>
  <c r="B1130" i="10"/>
  <c r="A1130" i="10"/>
  <c r="B1129" i="10"/>
  <c r="A1129" i="10"/>
  <c r="B1128" i="10"/>
  <c r="A1128" i="10"/>
  <c r="B1127" i="10"/>
  <c r="A1127" i="10"/>
  <c r="B1126" i="10"/>
  <c r="A1126" i="10"/>
  <c r="B1125" i="10"/>
  <c r="A1125" i="10"/>
  <c r="B1124" i="10"/>
  <c r="A1124" i="10"/>
  <c r="B1123" i="10"/>
  <c r="A1123" i="10"/>
  <c r="B1122" i="10"/>
  <c r="A1122" i="10"/>
  <c r="B1121" i="10"/>
  <c r="A1121" i="10"/>
  <c r="B1120" i="10"/>
  <c r="A1120" i="10"/>
  <c r="B1119" i="10"/>
  <c r="A1119" i="10"/>
  <c r="B1118" i="10"/>
  <c r="A1118" i="10"/>
  <c r="B1117" i="10"/>
  <c r="A1117" i="10"/>
  <c r="B1116" i="10"/>
  <c r="A1116" i="10"/>
  <c r="B1115" i="10"/>
  <c r="A1115" i="10"/>
  <c r="B1114" i="10"/>
  <c r="A1114" i="10"/>
  <c r="B1113" i="10"/>
  <c r="A1113" i="10"/>
  <c r="B1112" i="10"/>
  <c r="A1112" i="10"/>
  <c r="B1111" i="10"/>
  <c r="A1111" i="10"/>
  <c r="B1110" i="10"/>
  <c r="A1110" i="10"/>
  <c r="B1109" i="10"/>
  <c r="A1109" i="10"/>
  <c r="B1108" i="10"/>
  <c r="A1108" i="10"/>
  <c r="B1107" i="10"/>
  <c r="A1107" i="10"/>
  <c r="B1106" i="10"/>
  <c r="A1106" i="10"/>
  <c r="B1105" i="10"/>
  <c r="A1105" i="10"/>
  <c r="B1104" i="10"/>
  <c r="A1104" i="10"/>
  <c r="B1103" i="10"/>
  <c r="A1103" i="10"/>
  <c r="B1102" i="10"/>
  <c r="A1102" i="10"/>
  <c r="B1101" i="10"/>
  <c r="A1101" i="10"/>
  <c r="B1100" i="10"/>
  <c r="A1100" i="10"/>
  <c r="B1099" i="10"/>
  <c r="A1099" i="10"/>
  <c r="B1098" i="10"/>
  <c r="A1098" i="10"/>
  <c r="B1097" i="10"/>
  <c r="A1097" i="10"/>
  <c r="B1096" i="10"/>
  <c r="A1096" i="10"/>
  <c r="B1095" i="10"/>
  <c r="A1095" i="10"/>
  <c r="B1094" i="10"/>
  <c r="A1094" i="10"/>
  <c r="B1093" i="10"/>
  <c r="A1093" i="10"/>
  <c r="B1092" i="10"/>
  <c r="A1092" i="10"/>
  <c r="B1091" i="10"/>
  <c r="A1091" i="10"/>
  <c r="B1090" i="10"/>
  <c r="A1090" i="10"/>
  <c r="B1089" i="10"/>
  <c r="A1089" i="10"/>
  <c r="B1088" i="10"/>
  <c r="A1088" i="10"/>
  <c r="B1087" i="10"/>
  <c r="A1087" i="10"/>
  <c r="B1086" i="10"/>
  <c r="A1086" i="10"/>
  <c r="B1085" i="10"/>
  <c r="A1085" i="10"/>
  <c r="B1084" i="10"/>
  <c r="A1084" i="10"/>
  <c r="B1083" i="10"/>
  <c r="A1083" i="10"/>
  <c r="B1082" i="10"/>
  <c r="A1082" i="10"/>
  <c r="B1081" i="10"/>
  <c r="A1081" i="10"/>
  <c r="B1080" i="10"/>
  <c r="A1080" i="10"/>
  <c r="B1079" i="10"/>
  <c r="A1079" i="10"/>
  <c r="B1078" i="10"/>
  <c r="A1078" i="10"/>
  <c r="B1077" i="10"/>
  <c r="A1077" i="10"/>
  <c r="B1076" i="10"/>
  <c r="A1076" i="10"/>
  <c r="B1075" i="10"/>
  <c r="A1075" i="10"/>
  <c r="B1074" i="10"/>
  <c r="A1074" i="10"/>
  <c r="B1073" i="10"/>
  <c r="A1073" i="10"/>
  <c r="B1072" i="10"/>
  <c r="A1072" i="10"/>
  <c r="B1071" i="10"/>
  <c r="A1071" i="10"/>
  <c r="B1070" i="10"/>
  <c r="A1070" i="10"/>
  <c r="B1069" i="10"/>
  <c r="A1069" i="10"/>
  <c r="B1068" i="10"/>
  <c r="A1068" i="10"/>
  <c r="B1067" i="10"/>
  <c r="A1067" i="10"/>
  <c r="B1066" i="10"/>
  <c r="A1066" i="10"/>
  <c r="B1065" i="10"/>
  <c r="A1065" i="10"/>
  <c r="B1064" i="10"/>
  <c r="A1064" i="10"/>
  <c r="B1063" i="10"/>
  <c r="A1063" i="10"/>
  <c r="B1062" i="10"/>
  <c r="A1062" i="10"/>
  <c r="B1061" i="10"/>
  <c r="A1061" i="10"/>
  <c r="B1060" i="10"/>
  <c r="A1060" i="10"/>
  <c r="B1059" i="10"/>
  <c r="A1059" i="10"/>
  <c r="B1058" i="10"/>
  <c r="A1058" i="10"/>
  <c r="B1057" i="10"/>
  <c r="A1057" i="10"/>
  <c r="B1056" i="10"/>
  <c r="A1056" i="10"/>
  <c r="B1055" i="10"/>
  <c r="A1055" i="10"/>
  <c r="B1054" i="10"/>
  <c r="A1054" i="10"/>
  <c r="B1053" i="10"/>
  <c r="A1053" i="10"/>
  <c r="B1052" i="10"/>
  <c r="A1052" i="10"/>
  <c r="B1051" i="10"/>
  <c r="A1051" i="10"/>
  <c r="B1050" i="10"/>
  <c r="A1050" i="10"/>
  <c r="B1049" i="10"/>
  <c r="A1049" i="10"/>
  <c r="B1048" i="10"/>
  <c r="A1048" i="10"/>
  <c r="B1047" i="10"/>
  <c r="A1047" i="10"/>
  <c r="B1046" i="10"/>
  <c r="A1046" i="10"/>
  <c r="B1045" i="10"/>
  <c r="A1045" i="10"/>
  <c r="B1044" i="10"/>
  <c r="A1044" i="10"/>
  <c r="B1043" i="10"/>
  <c r="A1043" i="10"/>
  <c r="B1042" i="10"/>
  <c r="A1042" i="10"/>
  <c r="B1041" i="10"/>
  <c r="A1041" i="10"/>
  <c r="B1040" i="10"/>
  <c r="A1040" i="10"/>
  <c r="B1039" i="10"/>
  <c r="A1039" i="10"/>
  <c r="B1038" i="10"/>
  <c r="A1038" i="10"/>
  <c r="B1037" i="10"/>
  <c r="A1037" i="10"/>
  <c r="B1036" i="10"/>
  <c r="A1036" i="10"/>
  <c r="B1035" i="10"/>
  <c r="A1035" i="10"/>
  <c r="B1034" i="10"/>
  <c r="A1034" i="10"/>
  <c r="B1033" i="10"/>
  <c r="A1033" i="10"/>
  <c r="B1032" i="10"/>
  <c r="A1032" i="10"/>
  <c r="B1031" i="10"/>
  <c r="A1031" i="10"/>
  <c r="B1030" i="10"/>
  <c r="A1030" i="10"/>
  <c r="B1029" i="10"/>
  <c r="A1029" i="10"/>
  <c r="B1028" i="10"/>
  <c r="A1028" i="10"/>
  <c r="B1027" i="10"/>
  <c r="A1027" i="10"/>
  <c r="B1026" i="10"/>
  <c r="A1026" i="10"/>
  <c r="B1025" i="10"/>
  <c r="A1025" i="10"/>
  <c r="B1024" i="10"/>
  <c r="A1024" i="10"/>
  <c r="J577" i="10"/>
  <c r="I577" i="10"/>
  <c r="H577" i="10"/>
  <c r="F577" i="10"/>
  <c r="J576" i="10"/>
  <c r="I576" i="10"/>
  <c r="H576" i="10"/>
  <c r="F576" i="10"/>
  <c r="J575" i="10"/>
  <c r="I575" i="10"/>
  <c r="H575" i="10"/>
  <c r="F575" i="10"/>
  <c r="J574" i="10"/>
  <c r="I574" i="10"/>
  <c r="H574" i="10"/>
  <c r="F574" i="10"/>
  <c r="J573" i="10"/>
  <c r="I573" i="10"/>
  <c r="H573" i="10"/>
  <c r="F573" i="10"/>
  <c r="J572" i="10"/>
  <c r="I572" i="10"/>
  <c r="H572" i="10"/>
  <c r="F572" i="10"/>
  <c r="J571" i="10"/>
  <c r="I571" i="10"/>
  <c r="H571" i="10"/>
  <c r="F571" i="10"/>
  <c r="J570" i="10"/>
  <c r="I570" i="10"/>
  <c r="H570" i="10"/>
  <c r="F570" i="10"/>
  <c r="J569" i="10"/>
  <c r="I569" i="10"/>
  <c r="H569" i="10"/>
  <c r="F569" i="10"/>
  <c r="J568" i="10"/>
  <c r="I568" i="10"/>
  <c r="H568" i="10"/>
  <c r="F568" i="10"/>
  <c r="J567" i="10"/>
  <c r="I567" i="10"/>
  <c r="H567" i="10"/>
  <c r="F567" i="10"/>
  <c r="J566" i="10"/>
  <c r="I566" i="10"/>
  <c r="H566" i="10"/>
  <c r="F566" i="10"/>
  <c r="J565" i="10"/>
  <c r="I565" i="10"/>
  <c r="H565" i="10"/>
  <c r="F565" i="10"/>
  <c r="J564" i="10"/>
  <c r="I564" i="10"/>
  <c r="H564" i="10"/>
  <c r="F564" i="10"/>
  <c r="J563" i="10"/>
  <c r="I563" i="10"/>
  <c r="H563" i="10"/>
  <c r="F563" i="10"/>
  <c r="J562" i="10"/>
  <c r="I562" i="10"/>
  <c r="H562" i="10"/>
  <c r="F562" i="10"/>
  <c r="J561" i="10"/>
  <c r="I561" i="10"/>
  <c r="H561" i="10"/>
  <c r="F561" i="10"/>
  <c r="J560" i="10"/>
  <c r="I560" i="10"/>
  <c r="H560" i="10"/>
  <c r="F560" i="10"/>
  <c r="J559" i="10"/>
  <c r="I559" i="10"/>
  <c r="H559" i="10"/>
  <c r="F559" i="10"/>
  <c r="J558" i="10"/>
  <c r="I558" i="10"/>
  <c r="H558" i="10"/>
  <c r="F558" i="10"/>
  <c r="J557" i="10"/>
  <c r="I557" i="10"/>
  <c r="H557" i="10"/>
  <c r="F557" i="10"/>
  <c r="J556" i="10"/>
  <c r="I556" i="10"/>
  <c r="H556" i="10"/>
  <c r="F556" i="10"/>
  <c r="J555" i="10"/>
  <c r="I555" i="10"/>
  <c r="H555" i="10"/>
  <c r="F555" i="10"/>
  <c r="J554" i="10"/>
  <c r="I554" i="10"/>
  <c r="H554" i="10"/>
  <c r="F554" i="10"/>
  <c r="J553" i="10"/>
  <c r="I553" i="10"/>
  <c r="H553" i="10"/>
  <c r="F553" i="10"/>
  <c r="J552" i="10"/>
  <c r="I552" i="10"/>
  <c r="H552" i="10"/>
  <c r="F552" i="10"/>
  <c r="J551" i="10"/>
  <c r="I551" i="10"/>
  <c r="H551" i="10"/>
  <c r="F551" i="10"/>
  <c r="J550" i="10"/>
  <c r="I550" i="10"/>
  <c r="H550" i="10"/>
  <c r="F550" i="10"/>
  <c r="J549" i="10"/>
  <c r="I549" i="10"/>
  <c r="H549" i="10"/>
  <c r="F549" i="10"/>
  <c r="J548" i="10"/>
  <c r="I548" i="10"/>
  <c r="H548" i="10"/>
  <c r="F548" i="10"/>
  <c r="J547" i="10"/>
  <c r="I547" i="10"/>
  <c r="H547" i="10"/>
  <c r="F547" i="10"/>
  <c r="J546" i="10"/>
  <c r="I546" i="10"/>
  <c r="H546" i="10"/>
  <c r="F546" i="10"/>
  <c r="J545" i="10"/>
  <c r="I545" i="10"/>
  <c r="H545" i="10"/>
  <c r="F545" i="10"/>
  <c r="J544" i="10"/>
  <c r="I544" i="10"/>
  <c r="H544" i="10"/>
  <c r="F544" i="10"/>
  <c r="J543" i="10"/>
  <c r="I543" i="10"/>
  <c r="H543" i="10"/>
  <c r="F543" i="10"/>
  <c r="J542" i="10"/>
  <c r="I542" i="10"/>
  <c r="H542" i="10"/>
  <c r="F542" i="10"/>
  <c r="J541" i="10"/>
  <c r="I541" i="10"/>
  <c r="H541" i="10"/>
  <c r="F541" i="10"/>
  <c r="J540" i="10"/>
  <c r="I540" i="10"/>
  <c r="H540" i="10"/>
  <c r="F540" i="10"/>
  <c r="J539" i="10"/>
  <c r="I539" i="10"/>
  <c r="H539" i="10"/>
  <c r="F539" i="10"/>
  <c r="J538" i="10"/>
  <c r="I538" i="10"/>
  <c r="H538" i="10"/>
  <c r="F538" i="10"/>
  <c r="J537" i="10"/>
  <c r="I537" i="10"/>
  <c r="H537" i="10"/>
  <c r="F537" i="10"/>
  <c r="J536" i="10"/>
  <c r="I536" i="10"/>
  <c r="H536" i="10"/>
  <c r="F536" i="10"/>
  <c r="J535" i="10"/>
  <c r="I535" i="10"/>
  <c r="H535" i="10"/>
  <c r="F535" i="10"/>
  <c r="J534" i="10"/>
  <c r="I534" i="10"/>
  <c r="H534" i="10"/>
  <c r="F534" i="10"/>
  <c r="J533" i="10"/>
  <c r="I533" i="10"/>
  <c r="H533" i="10"/>
  <c r="F533" i="10"/>
  <c r="J532" i="10"/>
  <c r="I532" i="10"/>
  <c r="H532" i="10"/>
  <c r="F532" i="10"/>
  <c r="J531" i="10"/>
  <c r="I531" i="10"/>
  <c r="H531" i="10"/>
  <c r="F531" i="10"/>
  <c r="J530" i="10"/>
  <c r="I530" i="10"/>
  <c r="H530" i="10"/>
  <c r="F530" i="10"/>
  <c r="J529" i="10"/>
  <c r="I529" i="10"/>
  <c r="H529" i="10"/>
  <c r="F529" i="10"/>
  <c r="J528" i="10"/>
  <c r="I528" i="10"/>
  <c r="H528" i="10"/>
  <c r="F528" i="10"/>
  <c r="J527" i="10"/>
  <c r="I527" i="10"/>
  <c r="H527" i="10"/>
  <c r="F527" i="10"/>
  <c r="J526" i="10"/>
  <c r="I526" i="10"/>
  <c r="H526" i="10"/>
  <c r="F526" i="10"/>
  <c r="J525" i="10"/>
  <c r="I525" i="10"/>
  <c r="H525" i="10"/>
  <c r="F525" i="10"/>
  <c r="J524" i="10"/>
  <c r="I524" i="10"/>
  <c r="H524" i="10"/>
  <c r="F524" i="10"/>
  <c r="J523" i="10"/>
  <c r="I523" i="10"/>
  <c r="H523" i="10"/>
  <c r="F523" i="10"/>
  <c r="J522" i="10"/>
  <c r="I522" i="10"/>
  <c r="H522" i="10"/>
  <c r="F522" i="10"/>
  <c r="J521" i="10"/>
  <c r="I521" i="10"/>
  <c r="H521" i="10"/>
  <c r="F521" i="10"/>
  <c r="J520" i="10"/>
  <c r="I520" i="10"/>
  <c r="H520" i="10"/>
  <c r="F520" i="10"/>
  <c r="J519" i="10"/>
  <c r="I519" i="10"/>
  <c r="H519" i="10"/>
  <c r="F519" i="10"/>
  <c r="J518" i="10"/>
  <c r="I518" i="10"/>
  <c r="H518" i="10"/>
  <c r="F518" i="10"/>
  <c r="J517" i="10"/>
  <c r="I517" i="10"/>
  <c r="H517" i="10"/>
  <c r="F517" i="10"/>
  <c r="J516" i="10"/>
  <c r="I516" i="10"/>
  <c r="H516" i="10"/>
  <c r="F516" i="10"/>
  <c r="J515" i="10"/>
  <c r="I515" i="10"/>
  <c r="H515" i="10"/>
  <c r="F515" i="10"/>
  <c r="J514" i="10"/>
  <c r="I514" i="10"/>
  <c r="H514" i="10"/>
  <c r="F514" i="10"/>
  <c r="J513" i="10"/>
  <c r="I513" i="10"/>
  <c r="H513" i="10"/>
  <c r="F513" i="10"/>
  <c r="J512" i="10"/>
  <c r="I512" i="10"/>
  <c r="H512" i="10"/>
  <c r="F512" i="10"/>
  <c r="J511" i="10"/>
  <c r="I511" i="10"/>
  <c r="H511" i="10"/>
  <c r="F511" i="10"/>
  <c r="J510" i="10"/>
  <c r="I510" i="10"/>
  <c r="H510" i="10"/>
  <c r="F510" i="10"/>
  <c r="J509" i="10"/>
  <c r="I509" i="10"/>
  <c r="H509" i="10"/>
  <c r="F509" i="10"/>
  <c r="J508" i="10"/>
  <c r="I508" i="10"/>
  <c r="H508" i="10"/>
  <c r="F508" i="10"/>
  <c r="J507" i="10"/>
  <c r="I507" i="10"/>
  <c r="H507" i="10"/>
  <c r="F507" i="10"/>
  <c r="J506" i="10"/>
  <c r="I506" i="10"/>
  <c r="H506" i="10"/>
  <c r="F506" i="10"/>
  <c r="J505" i="10"/>
  <c r="I505" i="10"/>
  <c r="H505" i="10"/>
  <c r="F505" i="10"/>
  <c r="J504" i="10"/>
  <c r="I504" i="10"/>
  <c r="H504" i="10"/>
  <c r="F504" i="10"/>
  <c r="J503" i="10"/>
  <c r="I503" i="10"/>
  <c r="H503" i="10"/>
  <c r="F503" i="10"/>
  <c r="J502" i="10"/>
  <c r="I502" i="10"/>
  <c r="H502" i="10"/>
  <c r="F502" i="10"/>
  <c r="J501" i="10"/>
  <c r="I501" i="10"/>
  <c r="H501" i="10"/>
  <c r="F501" i="10"/>
  <c r="J500" i="10"/>
  <c r="I500" i="10"/>
  <c r="H500" i="10"/>
  <c r="F500" i="10"/>
  <c r="J499" i="10"/>
  <c r="I499" i="10"/>
  <c r="H499" i="10"/>
  <c r="F499" i="10"/>
  <c r="J498" i="10"/>
  <c r="I498" i="10"/>
  <c r="H498" i="10"/>
  <c r="F498" i="10"/>
  <c r="J497" i="10"/>
  <c r="I497" i="10"/>
  <c r="H497" i="10"/>
  <c r="F497" i="10"/>
  <c r="J496" i="10"/>
  <c r="I496" i="10"/>
  <c r="H496" i="10"/>
  <c r="F496" i="10"/>
  <c r="J495" i="10"/>
  <c r="I495" i="10"/>
  <c r="H495" i="10"/>
  <c r="F495" i="10"/>
  <c r="J494" i="10"/>
  <c r="I494" i="10"/>
  <c r="H494" i="10"/>
  <c r="F494" i="10"/>
  <c r="J493" i="10"/>
  <c r="I493" i="10"/>
  <c r="H493" i="10"/>
  <c r="F493" i="10"/>
  <c r="J492" i="10"/>
  <c r="I492" i="10"/>
  <c r="H492" i="10"/>
  <c r="F492" i="10"/>
  <c r="J491" i="10"/>
  <c r="I491" i="10"/>
  <c r="H491" i="10"/>
  <c r="F491" i="10"/>
  <c r="J490" i="10"/>
  <c r="I490" i="10"/>
  <c r="H490" i="10"/>
  <c r="F490" i="10"/>
  <c r="J489" i="10"/>
  <c r="I489" i="10"/>
  <c r="J488" i="10"/>
  <c r="I488" i="10"/>
  <c r="J487" i="10"/>
  <c r="I487" i="10"/>
  <c r="J486" i="10"/>
  <c r="I486" i="10"/>
  <c r="J485" i="10"/>
  <c r="I485" i="10"/>
  <c r="J484" i="10"/>
  <c r="I484" i="10"/>
  <c r="J483" i="10"/>
  <c r="I483" i="10"/>
  <c r="J482" i="10"/>
  <c r="I482" i="10"/>
  <c r="J481" i="10"/>
  <c r="I481" i="10"/>
  <c r="J480" i="10"/>
  <c r="I480" i="10"/>
  <c r="J479" i="10"/>
  <c r="I479" i="10"/>
  <c r="J478" i="10"/>
  <c r="I478" i="10"/>
  <c r="J477" i="10"/>
  <c r="I477" i="10"/>
  <c r="J476" i="10"/>
  <c r="I476" i="10"/>
  <c r="J475" i="10"/>
  <c r="I475" i="10"/>
  <c r="J474" i="10"/>
  <c r="I474" i="10"/>
  <c r="J473" i="10"/>
  <c r="I473" i="10"/>
  <c r="J472" i="10"/>
  <c r="I472" i="10"/>
  <c r="J471" i="10"/>
  <c r="I471" i="10"/>
  <c r="J470" i="10"/>
  <c r="I470" i="10"/>
  <c r="J469" i="10"/>
  <c r="I469" i="10"/>
  <c r="J468" i="10"/>
  <c r="I468" i="10"/>
  <c r="J467" i="10"/>
  <c r="I467" i="10"/>
  <c r="J466" i="10"/>
  <c r="I466" i="10"/>
  <c r="J465" i="10"/>
  <c r="I465" i="10"/>
  <c r="J464" i="10"/>
  <c r="I464" i="10"/>
  <c r="J463" i="10"/>
  <c r="I463" i="10"/>
  <c r="J462" i="10"/>
  <c r="I462" i="10"/>
  <c r="J461" i="10"/>
  <c r="I461" i="10"/>
  <c r="J460" i="10"/>
  <c r="I460" i="10"/>
  <c r="J459" i="10"/>
  <c r="I459" i="10"/>
  <c r="J458" i="10"/>
  <c r="I458" i="10"/>
  <c r="J457" i="10"/>
  <c r="I457" i="10"/>
  <c r="J456" i="10"/>
  <c r="I456" i="10"/>
  <c r="J455" i="10"/>
  <c r="I455" i="10"/>
  <c r="J454" i="10"/>
  <c r="I454" i="10"/>
  <c r="J453" i="10"/>
  <c r="I453" i="10"/>
  <c r="J452" i="10"/>
  <c r="I452" i="10"/>
  <c r="J451" i="10"/>
  <c r="I451" i="10"/>
  <c r="J450" i="10"/>
  <c r="I450" i="10"/>
  <c r="J449" i="10"/>
  <c r="I449" i="10"/>
  <c r="J448" i="10"/>
  <c r="I448" i="10"/>
  <c r="J447" i="10"/>
  <c r="I447" i="10"/>
  <c r="J446" i="10"/>
  <c r="I446" i="10"/>
  <c r="J445" i="10"/>
  <c r="I445" i="10"/>
  <c r="H445" i="10"/>
  <c r="F445" i="10"/>
  <c r="J444" i="10"/>
  <c r="I444" i="10"/>
  <c r="H444" i="10"/>
  <c r="F444" i="10"/>
  <c r="J443" i="10"/>
  <c r="I443" i="10"/>
  <c r="H443" i="10"/>
  <c r="F443" i="10"/>
  <c r="J442" i="10"/>
  <c r="I442" i="10"/>
  <c r="H442" i="10"/>
  <c r="F442" i="10"/>
  <c r="J441" i="10"/>
  <c r="I441" i="10"/>
  <c r="H441" i="10"/>
  <c r="F441" i="10"/>
  <c r="J440" i="10"/>
  <c r="I440" i="10"/>
  <c r="H440" i="10"/>
  <c r="F440" i="10"/>
  <c r="J439" i="10"/>
  <c r="I439" i="10"/>
  <c r="H439" i="10"/>
  <c r="F439" i="10"/>
  <c r="J438" i="10"/>
  <c r="I438" i="10"/>
  <c r="H438" i="10"/>
  <c r="F438" i="10"/>
  <c r="J437" i="10"/>
  <c r="I437" i="10"/>
  <c r="H437" i="10"/>
  <c r="F437" i="10"/>
  <c r="J436" i="10"/>
  <c r="I436" i="10"/>
  <c r="H436" i="10"/>
  <c r="F436" i="10"/>
  <c r="J435" i="10"/>
  <c r="I435" i="10"/>
  <c r="H435" i="10"/>
  <c r="F435" i="10"/>
  <c r="J434" i="10"/>
  <c r="I434" i="10"/>
  <c r="H434" i="10"/>
  <c r="F434" i="10"/>
  <c r="J433" i="10"/>
  <c r="I433" i="10"/>
  <c r="H433" i="10"/>
  <c r="F433" i="10"/>
  <c r="J432" i="10"/>
  <c r="I432" i="10"/>
  <c r="H432" i="10"/>
  <c r="F432" i="10"/>
  <c r="J431" i="10"/>
  <c r="I431" i="10"/>
  <c r="H431" i="10"/>
  <c r="F431" i="10"/>
  <c r="J430" i="10"/>
  <c r="I430" i="10"/>
  <c r="H430" i="10"/>
  <c r="F430" i="10"/>
  <c r="J429" i="10"/>
  <c r="I429" i="10"/>
  <c r="H429" i="10"/>
  <c r="F429" i="10"/>
  <c r="J428" i="10"/>
  <c r="I428" i="10"/>
  <c r="H428" i="10"/>
  <c r="F428" i="10"/>
  <c r="J427" i="10"/>
  <c r="I427" i="10"/>
  <c r="H427" i="10"/>
  <c r="F427" i="10"/>
  <c r="J426" i="10"/>
  <c r="I426" i="10"/>
  <c r="H426" i="10"/>
  <c r="F426" i="10"/>
  <c r="J425" i="10"/>
  <c r="I425" i="10"/>
  <c r="H425" i="10"/>
  <c r="F425" i="10"/>
  <c r="J424" i="10"/>
  <c r="I424" i="10"/>
  <c r="H424" i="10"/>
  <c r="F424" i="10"/>
  <c r="J423" i="10"/>
  <c r="I423" i="10"/>
  <c r="H423" i="10"/>
  <c r="F423" i="10"/>
  <c r="J422" i="10"/>
  <c r="I422" i="10"/>
  <c r="H422" i="10"/>
  <c r="F422" i="10"/>
  <c r="J421" i="10"/>
  <c r="I421" i="10"/>
  <c r="H421" i="10"/>
  <c r="F421" i="10"/>
  <c r="J420" i="10"/>
  <c r="I420" i="10"/>
  <c r="H420" i="10"/>
  <c r="F420" i="10"/>
  <c r="J419" i="10"/>
  <c r="I419" i="10"/>
  <c r="H419" i="10"/>
  <c r="F419" i="10"/>
  <c r="J418" i="10"/>
  <c r="I418" i="10"/>
  <c r="H418" i="10"/>
  <c r="F418" i="10"/>
  <c r="J417" i="10"/>
  <c r="I417" i="10"/>
  <c r="H417" i="10"/>
  <c r="F417" i="10"/>
  <c r="J416" i="10"/>
  <c r="I416" i="10"/>
  <c r="H416" i="10"/>
  <c r="F416" i="10"/>
  <c r="J415" i="10"/>
  <c r="I415" i="10"/>
  <c r="H415" i="10"/>
  <c r="F415" i="10"/>
  <c r="J414" i="10"/>
  <c r="I414" i="10"/>
  <c r="H414" i="10"/>
  <c r="F414" i="10"/>
  <c r="J413" i="10"/>
  <c r="I413" i="10"/>
  <c r="H413" i="10"/>
  <c r="F413" i="10"/>
  <c r="J412" i="10"/>
  <c r="I412" i="10"/>
  <c r="H412" i="10"/>
  <c r="F412" i="10"/>
  <c r="J411" i="10"/>
  <c r="I411" i="10"/>
  <c r="H411" i="10"/>
  <c r="F411" i="10"/>
  <c r="J410" i="10"/>
  <c r="I410" i="10"/>
  <c r="H410" i="10"/>
  <c r="F410" i="10"/>
  <c r="J409" i="10"/>
  <c r="I409" i="10"/>
  <c r="H409" i="10"/>
  <c r="F409" i="10"/>
  <c r="J408" i="10"/>
  <c r="I408" i="10"/>
  <c r="H408" i="10"/>
  <c r="F408" i="10"/>
  <c r="J407" i="10"/>
  <c r="I407" i="10"/>
  <c r="H407" i="10"/>
  <c r="F407" i="10"/>
  <c r="J406" i="10"/>
  <c r="I406" i="10"/>
  <c r="H406" i="10"/>
  <c r="F406" i="10"/>
  <c r="J405" i="10"/>
  <c r="I405" i="10"/>
  <c r="H405" i="10"/>
  <c r="F405" i="10"/>
  <c r="J404" i="10"/>
  <c r="I404" i="10"/>
  <c r="H404" i="10"/>
  <c r="F404" i="10"/>
  <c r="J403" i="10"/>
  <c r="I403" i="10"/>
  <c r="H403" i="10"/>
  <c r="F403" i="10"/>
  <c r="J402" i="10"/>
  <c r="I402" i="10"/>
  <c r="H402" i="10"/>
  <c r="F402" i="10"/>
  <c r="J401" i="10"/>
  <c r="I401" i="10"/>
  <c r="H401" i="10"/>
  <c r="F401" i="10"/>
  <c r="J400" i="10"/>
  <c r="I400" i="10"/>
  <c r="H400" i="10"/>
  <c r="F400" i="10"/>
  <c r="J399" i="10"/>
  <c r="I399" i="10"/>
  <c r="H399" i="10"/>
  <c r="F399" i="10"/>
  <c r="J398" i="10"/>
  <c r="I398" i="10"/>
  <c r="H398" i="10"/>
  <c r="F398" i="10"/>
  <c r="J397" i="10"/>
  <c r="I397" i="10"/>
  <c r="H397" i="10"/>
  <c r="F397" i="10"/>
  <c r="J396" i="10"/>
  <c r="I396" i="10"/>
  <c r="H396" i="10"/>
  <c r="F396" i="10"/>
  <c r="J395" i="10"/>
  <c r="I395" i="10"/>
  <c r="H395" i="10"/>
  <c r="F395" i="10"/>
  <c r="J394" i="10"/>
  <c r="I394" i="10"/>
  <c r="H394" i="10"/>
  <c r="F394" i="10"/>
  <c r="J393" i="10"/>
  <c r="I393" i="10"/>
  <c r="H393" i="10"/>
  <c r="F393" i="10"/>
  <c r="J392" i="10"/>
  <c r="I392" i="10"/>
  <c r="H392" i="10"/>
  <c r="F392" i="10"/>
  <c r="J391" i="10"/>
  <c r="I391" i="10"/>
  <c r="H391" i="10"/>
  <c r="F391" i="10"/>
  <c r="J390" i="10"/>
  <c r="I390" i="10"/>
  <c r="H390" i="10"/>
  <c r="F390" i="10"/>
  <c r="J389" i="10"/>
  <c r="I389" i="10"/>
  <c r="H389" i="10"/>
  <c r="F389" i="10"/>
  <c r="J388" i="10"/>
  <c r="I388" i="10"/>
  <c r="H388" i="10"/>
  <c r="F388" i="10"/>
  <c r="J387" i="10"/>
  <c r="I387" i="10"/>
  <c r="H387" i="10"/>
  <c r="F387" i="10"/>
  <c r="J386" i="10"/>
  <c r="I386" i="10"/>
  <c r="H386" i="10"/>
  <c r="F386" i="10"/>
  <c r="J385" i="10"/>
  <c r="I385" i="10"/>
  <c r="H385" i="10"/>
  <c r="F385" i="10"/>
  <c r="J384" i="10"/>
  <c r="I384" i="10"/>
  <c r="H384" i="10"/>
  <c r="F384" i="10"/>
  <c r="J383" i="10"/>
  <c r="I383" i="10"/>
  <c r="H383" i="10"/>
  <c r="F383" i="10"/>
  <c r="J382" i="10"/>
  <c r="I382" i="10"/>
  <c r="H382" i="10"/>
  <c r="F382" i="10"/>
  <c r="J381" i="10"/>
  <c r="I381" i="10"/>
  <c r="H381" i="10"/>
  <c r="F381" i="10"/>
  <c r="J380" i="10"/>
  <c r="I380" i="10"/>
  <c r="H380" i="10"/>
  <c r="F380" i="10"/>
  <c r="J379" i="10"/>
  <c r="I379" i="10"/>
  <c r="H379" i="10"/>
  <c r="F379" i="10"/>
  <c r="J378" i="10"/>
  <c r="I378" i="10"/>
  <c r="H378" i="10"/>
  <c r="F378" i="10"/>
  <c r="J377" i="10"/>
  <c r="I377" i="10"/>
  <c r="H377" i="10"/>
  <c r="F377" i="10"/>
  <c r="J376" i="10"/>
  <c r="I376" i="10"/>
  <c r="H376" i="10"/>
  <c r="F376" i="10"/>
  <c r="J375" i="10"/>
  <c r="I375" i="10"/>
  <c r="H375" i="10"/>
  <c r="F375" i="10"/>
  <c r="J374" i="10"/>
  <c r="I374" i="10"/>
  <c r="H374" i="10"/>
  <c r="F374" i="10"/>
  <c r="J373" i="10"/>
  <c r="I373" i="10"/>
  <c r="H373" i="10"/>
  <c r="F373" i="10"/>
  <c r="J372" i="10"/>
  <c r="I372" i="10"/>
  <c r="H372" i="10"/>
  <c r="F372" i="10"/>
  <c r="J371" i="10"/>
  <c r="I371" i="10"/>
  <c r="H371" i="10"/>
  <c r="F371" i="10"/>
  <c r="J370" i="10"/>
  <c r="I370" i="10"/>
  <c r="H370" i="10"/>
  <c r="F370" i="10"/>
  <c r="J369" i="10"/>
  <c r="I369" i="10"/>
  <c r="H369" i="10"/>
  <c r="F369" i="10"/>
  <c r="J368" i="10"/>
  <c r="I368" i="10"/>
  <c r="H368" i="10"/>
  <c r="F368" i="10"/>
  <c r="J367" i="10"/>
  <c r="I367" i="10"/>
  <c r="H367" i="10"/>
  <c r="F367" i="10"/>
  <c r="J366" i="10"/>
  <c r="I366" i="10"/>
  <c r="H366" i="10"/>
  <c r="F366" i="10"/>
  <c r="J365" i="10"/>
  <c r="I365" i="10"/>
  <c r="H365" i="10"/>
  <c r="F365" i="10"/>
  <c r="J364" i="10"/>
  <c r="I364" i="10"/>
  <c r="H364" i="10"/>
  <c r="F364" i="10"/>
  <c r="J363" i="10"/>
  <c r="I363" i="10"/>
  <c r="H363" i="10"/>
  <c r="F363" i="10"/>
  <c r="J362" i="10"/>
  <c r="I362" i="10"/>
  <c r="H362" i="10"/>
  <c r="F362" i="10"/>
  <c r="J361" i="10"/>
  <c r="I361" i="10"/>
  <c r="H361" i="10"/>
  <c r="F361" i="10"/>
  <c r="J360" i="10"/>
  <c r="I360" i="10"/>
  <c r="H360" i="10"/>
  <c r="F360" i="10"/>
  <c r="J359" i="10"/>
  <c r="I359" i="10"/>
  <c r="H359" i="10"/>
  <c r="F359" i="10"/>
  <c r="J358" i="10"/>
  <c r="I358" i="10"/>
  <c r="H358" i="10"/>
  <c r="F358" i="10"/>
  <c r="J357" i="10"/>
  <c r="I357" i="10"/>
  <c r="H357" i="10"/>
  <c r="F357" i="10"/>
  <c r="J356" i="10"/>
  <c r="I356" i="10"/>
  <c r="H356" i="10"/>
  <c r="F356" i="10"/>
  <c r="J355" i="10"/>
  <c r="I355" i="10"/>
  <c r="H355" i="10"/>
  <c r="F355" i="10"/>
  <c r="J354" i="10"/>
  <c r="I354" i="10"/>
  <c r="H354" i="10"/>
  <c r="F354" i="10"/>
  <c r="J353" i="10"/>
  <c r="I353" i="10"/>
  <c r="H353" i="10"/>
  <c r="F353" i="10"/>
  <c r="J352" i="10"/>
  <c r="I352" i="10"/>
  <c r="H352" i="10"/>
  <c r="F352" i="10"/>
  <c r="J351" i="10"/>
  <c r="I351" i="10"/>
  <c r="H351" i="10"/>
  <c r="F351" i="10"/>
  <c r="J350" i="10"/>
  <c r="I350" i="10"/>
  <c r="H350" i="10"/>
  <c r="F350" i="10"/>
  <c r="J349" i="10"/>
  <c r="I349" i="10"/>
  <c r="H349" i="10"/>
  <c r="F349" i="10"/>
  <c r="J348" i="10"/>
  <c r="I348" i="10"/>
  <c r="H348" i="10"/>
  <c r="F348" i="10"/>
  <c r="J347" i="10"/>
  <c r="I347" i="10"/>
  <c r="H347" i="10"/>
  <c r="F347" i="10"/>
  <c r="J346" i="10"/>
  <c r="I346" i="10"/>
  <c r="H346" i="10"/>
  <c r="F346" i="10"/>
  <c r="J345" i="10"/>
  <c r="I345" i="10"/>
  <c r="H345" i="10"/>
  <c r="F345" i="10"/>
  <c r="J344" i="10"/>
  <c r="I344" i="10"/>
  <c r="H344" i="10"/>
  <c r="F344" i="10"/>
  <c r="J343" i="10"/>
  <c r="I343" i="10"/>
  <c r="H343" i="10"/>
  <c r="F343" i="10"/>
  <c r="J342" i="10"/>
  <c r="I342" i="10"/>
  <c r="H342" i="10"/>
  <c r="F342" i="10"/>
  <c r="J341" i="10"/>
  <c r="I341" i="10"/>
  <c r="H341" i="10"/>
  <c r="F341" i="10"/>
  <c r="J340" i="10"/>
  <c r="I340" i="10"/>
  <c r="H340" i="10"/>
  <c r="F340" i="10"/>
  <c r="J339" i="10"/>
  <c r="I339" i="10"/>
  <c r="H339" i="10"/>
  <c r="F339" i="10"/>
  <c r="J338" i="10"/>
  <c r="I338" i="10"/>
  <c r="H338" i="10"/>
  <c r="F338" i="10"/>
  <c r="J337" i="10"/>
  <c r="I337" i="10"/>
  <c r="H337" i="10"/>
  <c r="F337" i="10"/>
  <c r="J336" i="10"/>
  <c r="I336" i="10"/>
  <c r="H336" i="10"/>
  <c r="F336" i="10"/>
  <c r="J335" i="10"/>
  <c r="I335" i="10"/>
  <c r="H335" i="10"/>
  <c r="F335" i="10"/>
  <c r="J334" i="10"/>
  <c r="I334" i="10"/>
  <c r="H334" i="10"/>
  <c r="F334" i="10"/>
  <c r="J333" i="10"/>
  <c r="I333" i="10"/>
  <c r="H333" i="10"/>
  <c r="F333" i="10"/>
  <c r="J332" i="10"/>
  <c r="I332" i="10"/>
  <c r="H332" i="10"/>
  <c r="F332" i="10"/>
  <c r="J331" i="10"/>
  <c r="I331" i="10"/>
  <c r="H331" i="10"/>
  <c r="F331" i="10"/>
  <c r="J330" i="10"/>
  <c r="I330" i="10"/>
  <c r="H330" i="10"/>
  <c r="F330" i="10"/>
  <c r="J329" i="10"/>
  <c r="I329" i="10"/>
  <c r="H329" i="10"/>
  <c r="F329" i="10"/>
  <c r="J328" i="10"/>
  <c r="I328" i="10"/>
  <c r="H328" i="10"/>
  <c r="F328" i="10"/>
  <c r="J327" i="10"/>
  <c r="I327" i="10"/>
  <c r="H327" i="10"/>
  <c r="F327" i="10"/>
  <c r="J326" i="10"/>
  <c r="I326" i="10"/>
  <c r="H326" i="10"/>
  <c r="F326" i="10"/>
  <c r="J325" i="10"/>
  <c r="I325" i="10"/>
  <c r="H325" i="10"/>
  <c r="F325" i="10"/>
  <c r="J324" i="10"/>
  <c r="I324" i="10"/>
  <c r="H324" i="10"/>
  <c r="F324" i="10"/>
  <c r="J323" i="10"/>
  <c r="I323" i="10"/>
  <c r="H323" i="10"/>
  <c r="F323" i="10"/>
  <c r="J322" i="10"/>
  <c r="I322" i="10"/>
  <c r="H322" i="10"/>
  <c r="F322" i="10"/>
  <c r="J321" i="10"/>
  <c r="I321" i="10"/>
  <c r="H321" i="10"/>
  <c r="F321" i="10"/>
  <c r="J320" i="10"/>
  <c r="I320" i="10"/>
  <c r="H320" i="10"/>
  <c r="F320" i="10"/>
  <c r="J319" i="10"/>
  <c r="I319" i="10"/>
  <c r="H319" i="10"/>
  <c r="F319" i="10"/>
  <c r="J318" i="10"/>
  <c r="I318" i="10"/>
  <c r="H318" i="10"/>
  <c r="F318" i="10"/>
  <c r="J317" i="10"/>
  <c r="I317" i="10"/>
  <c r="H317" i="10"/>
  <c r="F317" i="10"/>
  <c r="J316" i="10"/>
  <c r="I316" i="10"/>
  <c r="H316" i="10"/>
  <c r="F316" i="10"/>
  <c r="J315" i="10"/>
  <c r="I315" i="10"/>
  <c r="H315" i="10"/>
  <c r="F315" i="10"/>
  <c r="J314" i="10"/>
  <c r="I314" i="10"/>
  <c r="H314" i="10"/>
  <c r="F314" i="10"/>
  <c r="J313" i="10"/>
  <c r="I313" i="10"/>
  <c r="H313" i="10"/>
  <c r="F313" i="10"/>
  <c r="J312" i="10"/>
  <c r="I312" i="10"/>
  <c r="H312" i="10"/>
  <c r="F312" i="10"/>
  <c r="J311" i="10"/>
  <c r="I311" i="10"/>
  <c r="H311" i="10"/>
  <c r="F311" i="10"/>
  <c r="J310" i="10"/>
  <c r="I310" i="10"/>
  <c r="H310" i="10"/>
  <c r="F310" i="10"/>
  <c r="J309" i="10"/>
  <c r="I309" i="10"/>
  <c r="H309" i="10"/>
  <c r="F309" i="10"/>
  <c r="J308" i="10"/>
  <c r="I308" i="10"/>
  <c r="H308" i="10"/>
  <c r="F308" i="10"/>
  <c r="J307" i="10"/>
  <c r="I307" i="10"/>
  <c r="H307" i="10"/>
  <c r="F307" i="10"/>
  <c r="J306" i="10"/>
  <c r="I306" i="10"/>
  <c r="H306" i="10"/>
  <c r="F306" i="10"/>
  <c r="J305" i="10"/>
  <c r="I305" i="10"/>
  <c r="H305" i="10"/>
  <c r="F305" i="10"/>
  <c r="J304" i="10"/>
  <c r="I304" i="10"/>
  <c r="H304" i="10"/>
  <c r="F304" i="10"/>
  <c r="J303" i="10"/>
  <c r="I303" i="10"/>
  <c r="H303" i="10"/>
  <c r="F303" i="10"/>
  <c r="J302" i="10"/>
  <c r="I302" i="10"/>
  <c r="H302" i="10"/>
  <c r="F302" i="10"/>
  <c r="J301" i="10"/>
  <c r="I301" i="10"/>
  <c r="H301" i="10"/>
  <c r="F301" i="10"/>
  <c r="J300" i="10"/>
  <c r="I300" i="10"/>
  <c r="H300" i="10"/>
  <c r="F300" i="10"/>
  <c r="J299" i="10"/>
  <c r="I299" i="10"/>
  <c r="H299" i="10"/>
  <c r="F299" i="10"/>
  <c r="J298" i="10"/>
  <c r="I298" i="10"/>
  <c r="H298" i="10"/>
  <c r="F298" i="10"/>
  <c r="J297" i="10"/>
  <c r="I297" i="10"/>
  <c r="H297" i="10"/>
  <c r="F297" i="10"/>
  <c r="J296" i="10"/>
  <c r="I296" i="10"/>
  <c r="H296" i="10"/>
  <c r="F296" i="10"/>
  <c r="J295" i="10"/>
  <c r="I295" i="10"/>
  <c r="H295" i="10"/>
  <c r="F295" i="10"/>
  <c r="J294" i="10"/>
  <c r="I294" i="10"/>
  <c r="H294" i="10"/>
  <c r="F294" i="10"/>
  <c r="J293" i="10"/>
  <c r="I293" i="10"/>
  <c r="H293" i="10"/>
  <c r="F293" i="10"/>
  <c r="J292" i="10"/>
  <c r="I292" i="10"/>
  <c r="H292" i="10"/>
  <c r="F292" i="10"/>
  <c r="J291" i="10"/>
  <c r="I291" i="10"/>
  <c r="H291" i="10"/>
  <c r="F291" i="10"/>
  <c r="J290" i="10"/>
  <c r="I290" i="10"/>
  <c r="H290" i="10"/>
  <c r="F290" i="10"/>
  <c r="J289" i="10"/>
  <c r="I289" i="10"/>
  <c r="H289" i="10"/>
  <c r="F289" i="10"/>
  <c r="J288" i="10"/>
  <c r="I288" i="10"/>
  <c r="H288" i="10"/>
  <c r="F288" i="10"/>
  <c r="J287" i="10"/>
  <c r="I287" i="10"/>
  <c r="H287" i="10"/>
  <c r="F287" i="10"/>
  <c r="J286" i="10"/>
  <c r="I286" i="10"/>
  <c r="H286" i="10"/>
  <c r="F286" i="10"/>
  <c r="J285" i="10"/>
  <c r="I285" i="10"/>
  <c r="H285" i="10"/>
  <c r="F285" i="10"/>
  <c r="J284" i="10"/>
  <c r="I284" i="10"/>
  <c r="H284" i="10"/>
  <c r="F284" i="10"/>
  <c r="J283" i="10"/>
  <c r="I283" i="10"/>
  <c r="H283" i="10"/>
  <c r="F283" i="10"/>
  <c r="J282" i="10"/>
  <c r="I282" i="10"/>
  <c r="H282" i="10"/>
  <c r="F282" i="10"/>
  <c r="J281" i="10"/>
  <c r="I281" i="10"/>
  <c r="H281" i="10"/>
  <c r="F281" i="10"/>
  <c r="J280" i="10"/>
  <c r="I280" i="10"/>
  <c r="H280" i="10"/>
  <c r="F280" i="10"/>
  <c r="J279" i="10"/>
  <c r="I279" i="10"/>
  <c r="H279" i="10"/>
  <c r="F279" i="10"/>
  <c r="J278" i="10"/>
  <c r="I278" i="10"/>
  <c r="H278" i="10"/>
  <c r="F278" i="10"/>
  <c r="J277" i="10"/>
  <c r="I277" i="10"/>
  <c r="H277" i="10"/>
  <c r="F277" i="10"/>
  <c r="J276" i="10"/>
  <c r="I276" i="10"/>
  <c r="H276" i="10"/>
  <c r="F276" i="10"/>
  <c r="J275" i="10"/>
  <c r="I275" i="10"/>
  <c r="H275" i="10"/>
  <c r="F275" i="10"/>
  <c r="J274" i="10"/>
  <c r="I274" i="10"/>
  <c r="H274" i="10"/>
  <c r="F274" i="10"/>
  <c r="J273" i="10"/>
  <c r="I273" i="10"/>
  <c r="H273" i="10"/>
  <c r="F273" i="10"/>
  <c r="J272" i="10"/>
  <c r="I272" i="10"/>
  <c r="H272" i="10"/>
  <c r="F272" i="10"/>
  <c r="J271" i="10"/>
  <c r="I271" i="10"/>
  <c r="H271" i="10"/>
  <c r="F271" i="10"/>
  <c r="J270" i="10"/>
  <c r="I270" i="10"/>
  <c r="H270" i="10"/>
  <c r="F270" i="10"/>
  <c r="J269" i="10"/>
  <c r="I269" i="10"/>
  <c r="H269" i="10"/>
  <c r="F269" i="10"/>
  <c r="J268" i="10"/>
  <c r="I268" i="10"/>
  <c r="H268" i="10"/>
  <c r="F268" i="10"/>
  <c r="J267" i="10"/>
  <c r="I267" i="10"/>
  <c r="H267" i="10"/>
  <c r="F267" i="10"/>
  <c r="J266" i="10"/>
  <c r="I266" i="10"/>
  <c r="H266" i="10"/>
  <c r="F266" i="10"/>
  <c r="J265" i="10"/>
  <c r="I265" i="10"/>
  <c r="H265" i="10"/>
  <c r="F265" i="10"/>
  <c r="J264" i="10"/>
  <c r="I264" i="10"/>
  <c r="H264" i="10"/>
  <c r="F264" i="10"/>
  <c r="J263" i="10"/>
  <c r="I263" i="10"/>
  <c r="H263" i="10"/>
  <c r="F263" i="10"/>
  <c r="J262" i="10"/>
  <c r="I262" i="10"/>
  <c r="H262" i="10"/>
  <c r="F262" i="10"/>
  <c r="J261" i="10"/>
  <c r="I261" i="10"/>
  <c r="H261" i="10"/>
  <c r="F261" i="10"/>
  <c r="J260" i="10"/>
  <c r="I260" i="10"/>
  <c r="H260" i="10"/>
  <c r="F260" i="10"/>
  <c r="J259" i="10"/>
  <c r="I259" i="10"/>
  <c r="H259" i="10"/>
  <c r="F259" i="10"/>
  <c r="J258" i="10"/>
  <c r="I258" i="10"/>
  <c r="H258" i="10"/>
  <c r="F258" i="10"/>
  <c r="J257" i="10"/>
  <c r="I257" i="10"/>
  <c r="H257" i="10"/>
  <c r="F257" i="10"/>
  <c r="J256" i="10"/>
  <c r="I256" i="10"/>
  <c r="H256" i="10"/>
  <c r="F256" i="10"/>
  <c r="J255" i="10"/>
  <c r="I255" i="10"/>
  <c r="H255" i="10"/>
  <c r="F255" i="10"/>
  <c r="J254" i="10"/>
  <c r="I254" i="10"/>
  <c r="H254" i="10"/>
  <c r="F254" i="10"/>
  <c r="J253" i="10"/>
  <c r="I253" i="10"/>
  <c r="H253" i="10"/>
  <c r="F253" i="10"/>
  <c r="J252" i="10"/>
  <c r="I252" i="10"/>
  <c r="H252" i="10"/>
  <c r="F252" i="10"/>
  <c r="J251" i="10"/>
  <c r="I251" i="10"/>
  <c r="H251" i="10"/>
  <c r="F251" i="10"/>
  <c r="J250" i="10"/>
  <c r="I250" i="10"/>
  <c r="H250" i="10"/>
  <c r="F250" i="10"/>
  <c r="J249" i="10"/>
  <c r="I249" i="10"/>
  <c r="H249" i="10"/>
  <c r="F249" i="10"/>
  <c r="J248" i="10"/>
  <c r="I248" i="10"/>
  <c r="H248" i="10"/>
  <c r="F248" i="10"/>
  <c r="J247" i="10"/>
  <c r="I247" i="10"/>
  <c r="H247" i="10"/>
  <c r="F247" i="10"/>
  <c r="J246" i="10"/>
  <c r="I246" i="10"/>
  <c r="H246" i="10"/>
  <c r="F246" i="10"/>
  <c r="J245" i="10"/>
  <c r="I245" i="10"/>
  <c r="H245" i="10"/>
  <c r="F245" i="10"/>
  <c r="J244" i="10"/>
  <c r="I244" i="10"/>
  <c r="H244" i="10"/>
  <c r="F244" i="10"/>
  <c r="J243" i="10"/>
  <c r="I243" i="10"/>
  <c r="H243" i="10"/>
  <c r="F243" i="10"/>
  <c r="J242" i="10"/>
  <c r="I242" i="10"/>
  <c r="H242" i="10"/>
  <c r="F242" i="10"/>
  <c r="J241" i="10"/>
  <c r="I241" i="10"/>
  <c r="H241" i="10"/>
  <c r="F241" i="10"/>
  <c r="J240" i="10"/>
  <c r="I240" i="10"/>
  <c r="H240" i="10"/>
  <c r="F240" i="10"/>
  <c r="J239" i="10"/>
  <c r="I239" i="10"/>
  <c r="H239" i="10"/>
  <c r="F239" i="10"/>
  <c r="J238" i="10"/>
  <c r="I238" i="10"/>
  <c r="H238" i="10"/>
  <c r="F238" i="10"/>
  <c r="J237" i="10"/>
  <c r="I237" i="10"/>
  <c r="H237" i="10"/>
  <c r="F237" i="10"/>
  <c r="J236" i="10"/>
  <c r="I236" i="10"/>
  <c r="H236" i="10"/>
  <c r="F236" i="10"/>
  <c r="J235" i="10"/>
  <c r="I235" i="10"/>
  <c r="H235" i="10"/>
  <c r="F235" i="10"/>
  <c r="J234" i="10"/>
  <c r="I234" i="10"/>
  <c r="H234" i="10"/>
  <c r="F234" i="10"/>
  <c r="J233" i="10"/>
  <c r="I233" i="10"/>
  <c r="H233" i="10"/>
  <c r="F233" i="10"/>
  <c r="J232" i="10"/>
  <c r="I232" i="10"/>
  <c r="H232" i="10"/>
  <c r="F232" i="10"/>
  <c r="J231" i="10"/>
  <c r="I231" i="10"/>
  <c r="H231" i="10"/>
  <c r="F231" i="10"/>
  <c r="J230" i="10"/>
  <c r="I230" i="10"/>
  <c r="H230" i="10"/>
  <c r="F230" i="10"/>
  <c r="J229" i="10"/>
  <c r="I229" i="10"/>
  <c r="H229" i="10"/>
  <c r="F229" i="10"/>
  <c r="J228" i="10"/>
  <c r="I228" i="10"/>
  <c r="H228" i="10"/>
  <c r="F228" i="10"/>
  <c r="J227" i="10"/>
  <c r="I227" i="10"/>
  <c r="H227" i="10"/>
  <c r="F227" i="10"/>
  <c r="J226" i="10"/>
  <c r="I226" i="10"/>
  <c r="H226" i="10"/>
  <c r="F226" i="10"/>
  <c r="J93" i="10"/>
  <c r="I93" i="10"/>
  <c r="H93" i="10"/>
  <c r="F93" i="10"/>
  <c r="J92" i="10"/>
  <c r="I92" i="10"/>
  <c r="H92" i="10"/>
  <c r="F92" i="10"/>
  <c r="J91" i="10"/>
  <c r="I91" i="10"/>
  <c r="H91" i="10"/>
  <c r="F91" i="10"/>
  <c r="J90" i="10"/>
  <c r="I90" i="10"/>
  <c r="H90" i="10"/>
  <c r="F90" i="10"/>
  <c r="J89" i="10"/>
  <c r="I89" i="10"/>
  <c r="H89" i="10"/>
  <c r="F89" i="10"/>
  <c r="J88" i="10"/>
  <c r="I88" i="10"/>
  <c r="H88" i="10"/>
  <c r="F88" i="10"/>
  <c r="J87" i="10"/>
  <c r="I87" i="10"/>
  <c r="H87" i="10"/>
  <c r="F87" i="10"/>
  <c r="J86" i="10"/>
  <c r="I86" i="10"/>
  <c r="H86" i="10"/>
  <c r="F86" i="10"/>
  <c r="J85" i="10"/>
  <c r="I85" i="10"/>
  <c r="H85" i="10"/>
  <c r="F85" i="10"/>
  <c r="J84" i="10"/>
  <c r="I84" i="10"/>
  <c r="H84" i="10"/>
  <c r="F84" i="10"/>
  <c r="J83" i="10"/>
  <c r="I83" i="10"/>
  <c r="H83" i="10"/>
  <c r="F83" i="10"/>
  <c r="J82" i="10"/>
  <c r="I82" i="10"/>
  <c r="H82" i="10"/>
  <c r="F82" i="10"/>
  <c r="J81" i="10"/>
  <c r="I81" i="10"/>
  <c r="H81" i="10"/>
  <c r="F81" i="10"/>
  <c r="J80" i="10"/>
  <c r="I80" i="10"/>
  <c r="H80" i="10"/>
  <c r="F80" i="10"/>
  <c r="J79" i="10"/>
  <c r="I79" i="10"/>
  <c r="H79" i="10"/>
  <c r="F79" i="10"/>
  <c r="J78" i="10"/>
  <c r="I78" i="10"/>
  <c r="H78" i="10"/>
  <c r="F78" i="10"/>
  <c r="J7" i="10"/>
  <c r="J8"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I203" i="36"/>
  <c r="I204" i="36"/>
  <c r="I205" i="36"/>
  <c r="I206" i="36"/>
  <c r="I207" i="36"/>
  <c r="I208" i="36"/>
  <c r="I209" i="36"/>
  <c r="I210" i="36"/>
  <c r="I211" i="36"/>
  <c r="I212" i="36"/>
  <c r="I213" i="36"/>
  <c r="I214" i="36"/>
  <c r="I215" i="36"/>
  <c r="I216" i="36"/>
  <c r="I217" i="36"/>
  <c r="I218" i="36"/>
  <c r="I219" i="36"/>
  <c r="I220" i="36"/>
  <c r="I221" i="36"/>
  <c r="I222" i="36"/>
  <c r="I223" i="36"/>
  <c r="I224" i="36"/>
  <c r="I225" i="36"/>
  <c r="I226" i="36"/>
  <c r="I227" i="36"/>
  <c r="I228" i="36"/>
  <c r="I229" i="36"/>
  <c r="I230" i="36"/>
  <c r="I231" i="36"/>
  <c r="I232" i="36"/>
  <c r="I233" i="36"/>
  <c r="I234" i="36"/>
  <c r="I235" i="36"/>
  <c r="I236" i="36"/>
  <c r="I237" i="36"/>
  <c r="I238" i="36"/>
  <c r="I239" i="36"/>
  <c r="I240" i="36"/>
  <c r="I241" i="36"/>
  <c r="I242" i="36"/>
  <c r="I243" i="36"/>
  <c r="I244" i="36"/>
  <c r="I245" i="36"/>
  <c r="I246" i="36"/>
  <c r="I247" i="36"/>
  <c r="I248" i="36"/>
  <c r="I249" i="36"/>
  <c r="I250" i="36"/>
  <c r="I251" i="36"/>
  <c r="I252" i="36"/>
  <c r="I253" i="36"/>
  <c r="I254" i="36"/>
  <c r="I255" i="36"/>
  <c r="I256" i="36"/>
  <c r="I257" i="36"/>
  <c r="I258" i="36"/>
  <c r="I259" i="36"/>
  <c r="I260" i="36"/>
  <c r="I261" i="36"/>
  <c r="I262" i="36"/>
  <c r="I263" i="36"/>
  <c r="I264" i="36"/>
  <c r="I265" i="36"/>
  <c r="I266" i="36"/>
  <c r="I267" i="36"/>
  <c r="I268" i="36"/>
  <c r="I269" i="36"/>
  <c r="I270" i="36"/>
  <c r="I271" i="36"/>
  <c r="I272" i="36"/>
  <c r="I273" i="36"/>
  <c r="I274" i="36"/>
  <c r="I275" i="36"/>
  <c r="I276" i="36"/>
  <c r="I277" i="36"/>
  <c r="I278" i="36"/>
  <c r="I279" i="36"/>
  <c r="I280" i="36"/>
  <c r="I281" i="36"/>
  <c r="I282" i="36"/>
  <c r="I283" i="36"/>
  <c r="I284" i="36"/>
  <c r="I285" i="36"/>
  <c r="I286" i="36"/>
  <c r="I287" i="36"/>
  <c r="I288" i="36"/>
  <c r="I289" i="36"/>
  <c r="I290" i="36"/>
  <c r="I291" i="36"/>
  <c r="I292" i="36"/>
  <c r="I293" i="36"/>
  <c r="I294" i="36"/>
  <c r="I295" i="36"/>
  <c r="I296" i="36"/>
  <c r="I297" i="36"/>
  <c r="I298" i="36"/>
  <c r="I299" i="36"/>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I323" i="36"/>
  <c r="I324" i="36"/>
  <c r="I325" i="36"/>
  <c r="I326" i="36"/>
  <c r="I327" i="36"/>
  <c r="I328" i="36"/>
  <c r="I329" i="36"/>
  <c r="I330" i="36"/>
  <c r="I331" i="36"/>
  <c r="I332" i="36"/>
  <c r="I333" i="36"/>
  <c r="I334" i="36"/>
  <c r="I335" i="36"/>
  <c r="I336" i="36"/>
  <c r="I337" i="36"/>
  <c r="I338" i="36"/>
  <c r="I339" i="36"/>
  <c r="I340" i="36"/>
  <c r="I341" i="36"/>
  <c r="I342" i="36"/>
  <c r="I343" i="36"/>
  <c r="I344" i="36"/>
  <c r="I345" i="36"/>
  <c r="I346" i="36"/>
  <c r="I347" i="36"/>
  <c r="I348" i="36"/>
  <c r="I349" i="36"/>
  <c r="I350" i="36"/>
  <c r="I351" i="36"/>
  <c r="I352" i="36"/>
  <c r="I353" i="36"/>
  <c r="I354" i="36"/>
  <c r="I355" i="36"/>
  <c r="I356" i="36"/>
  <c r="I357" i="36"/>
  <c r="I358" i="36"/>
  <c r="I359" i="36"/>
  <c r="I360" i="36"/>
  <c r="I361" i="36"/>
  <c r="I362" i="36"/>
  <c r="I363" i="36"/>
  <c r="I364" i="36"/>
  <c r="I365" i="36"/>
  <c r="I366" i="36"/>
  <c r="I367" i="36"/>
  <c r="I368" i="36"/>
  <c r="I369" i="36"/>
  <c r="I370" i="36"/>
  <c r="I371" i="36"/>
  <c r="I372" i="36"/>
  <c r="I373" i="36"/>
  <c r="I374" i="36"/>
  <c r="I375" i="36"/>
  <c r="I376" i="36"/>
  <c r="I377" i="36"/>
  <c r="I378" i="36"/>
  <c r="I379" i="36"/>
  <c r="I380" i="36"/>
  <c r="I381" i="36"/>
  <c r="I382" i="36"/>
  <c r="I383" i="36"/>
  <c r="I384" i="36"/>
  <c r="I385" i="36"/>
  <c r="I386" i="36"/>
  <c r="I387" i="36"/>
  <c r="I388" i="36"/>
  <c r="I389" i="36"/>
  <c r="I390" i="36"/>
  <c r="I391" i="36"/>
  <c r="I392" i="36"/>
  <c r="I393" i="36"/>
  <c r="I394" i="36"/>
  <c r="I395" i="36"/>
  <c r="I396" i="36"/>
  <c r="I397" i="36"/>
  <c r="I398" i="36"/>
  <c r="I399" i="36"/>
  <c r="I400" i="36"/>
  <c r="I401" i="36"/>
  <c r="I402" i="36"/>
  <c r="I403" i="36"/>
  <c r="I404" i="36"/>
  <c r="I405" i="36"/>
  <c r="I406" i="36"/>
  <c r="I407" i="36"/>
  <c r="I408" i="36"/>
  <c r="I409" i="36"/>
  <c r="I410" i="36"/>
  <c r="I411" i="36"/>
  <c r="I412" i="36"/>
  <c r="I413" i="36"/>
  <c r="I414" i="36"/>
  <c r="I415" i="36"/>
  <c r="I416" i="36"/>
  <c r="I417" i="36"/>
  <c r="I418" i="36"/>
  <c r="I419" i="36"/>
  <c r="I420" i="36"/>
  <c r="I421" i="36"/>
  <c r="I422" i="36"/>
  <c r="I423" i="36"/>
  <c r="I424" i="36"/>
  <c r="I425" i="36"/>
  <c r="I426" i="36"/>
  <c r="I427" i="36"/>
  <c r="I428" i="36"/>
  <c r="I429" i="36"/>
  <c r="I430" i="36"/>
  <c r="I431" i="36"/>
  <c r="I432" i="36"/>
  <c r="I433" i="36"/>
  <c r="I434" i="36"/>
  <c r="I435" i="36"/>
  <c r="I436" i="36"/>
  <c r="I437" i="36"/>
  <c r="I438" i="36"/>
  <c r="I439" i="36"/>
  <c r="I440" i="36"/>
  <c r="I441" i="36"/>
  <c r="I442" i="36"/>
  <c r="I443" i="36"/>
  <c r="I444" i="36"/>
  <c r="I445" i="36"/>
  <c r="I446" i="36"/>
  <c r="I447" i="36"/>
  <c r="I448" i="36"/>
  <c r="I449" i="36"/>
  <c r="I450" i="36"/>
  <c r="I451" i="36"/>
  <c r="I452" i="36"/>
  <c r="I453" i="36"/>
  <c r="I454" i="36"/>
  <c r="I455" i="36"/>
  <c r="I456" i="36"/>
  <c r="I457" i="36"/>
  <c r="I458" i="36"/>
  <c r="I459" i="36"/>
  <c r="I460" i="36"/>
  <c r="I461" i="36"/>
  <c r="I462" i="36"/>
  <c r="I463" i="36"/>
  <c r="I464" i="36"/>
  <c r="I465" i="36"/>
  <c r="I466" i="36"/>
  <c r="I467" i="36"/>
  <c r="I468" i="36"/>
  <c r="I469" i="36"/>
  <c r="I470" i="36"/>
  <c r="I471" i="36"/>
  <c r="I472" i="36"/>
  <c r="I473" i="36"/>
  <c r="I474" i="36"/>
  <c r="I475" i="36"/>
  <c r="I476" i="36"/>
  <c r="I477" i="36"/>
  <c r="I478" i="36"/>
  <c r="I479" i="36"/>
  <c r="I480" i="36"/>
  <c r="I481" i="36"/>
  <c r="I482" i="36"/>
  <c r="I483" i="36"/>
  <c r="I484" i="36"/>
  <c r="I485" i="36"/>
  <c r="I486" i="36"/>
  <c r="I487" i="36"/>
  <c r="I488" i="36"/>
  <c r="I489" i="36"/>
  <c r="I490" i="36"/>
  <c r="I491" i="36"/>
  <c r="I492" i="36"/>
  <c r="I493" i="36"/>
  <c r="I494" i="36"/>
  <c r="I495" i="36"/>
  <c r="I496" i="36"/>
  <c r="I497" i="36"/>
  <c r="I498" i="36"/>
  <c r="I499" i="36"/>
  <c r="I500" i="36"/>
  <c r="I501" i="36"/>
  <c r="I502" i="36"/>
  <c r="I503" i="36"/>
  <c r="I504" i="36"/>
  <c r="I505" i="36"/>
  <c r="I506" i="36"/>
  <c r="I507" i="36"/>
  <c r="I508" i="36"/>
  <c r="I509" i="36"/>
  <c r="I510" i="36"/>
  <c r="I511" i="36"/>
  <c r="I512" i="36"/>
  <c r="I513" i="36"/>
  <c r="I514" i="36"/>
  <c r="I515" i="36"/>
  <c r="I516" i="36"/>
  <c r="I517" i="36"/>
  <c r="I518" i="36"/>
  <c r="I519" i="36"/>
  <c r="I520" i="36"/>
  <c r="I521" i="36"/>
  <c r="I522" i="36"/>
  <c r="I523" i="36"/>
  <c r="I524" i="36"/>
  <c r="I525" i="36"/>
  <c r="I526" i="36"/>
  <c r="I527" i="36"/>
  <c r="I528" i="36"/>
  <c r="I529" i="36"/>
  <c r="I530" i="36"/>
  <c r="I531" i="36"/>
  <c r="I532" i="36"/>
  <c r="I533" i="36"/>
  <c r="I534" i="36"/>
  <c r="I535" i="36"/>
  <c r="I536" i="36"/>
  <c r="I537" i="36"/>
  <c r="I538" i="36"/>
  <c r="I539" i="36"/>
  <c r="I540" i="36"/>
  <c r="I541" i="36"/>
  <c r="I542" i="36"/>
  <c r="I543" i="36"/>
  <c r="I544" i="36"/>
  <c r="I545" i="36"/>
  <c r="I546" i="36"/>
  <c r="I547" i="36"/>
  <c r="I548" i="36"/>
  <c r="I549" i="36"/>
  <c r="I550" i="36"/>
  <c r="I551" i="36"/>
  <c r="I552" i="36"/>
  <c r="I553" i="36"/>
  <c r="I554" i="36"/>
  <c r="I555" i="36"/>
  <c r="I556" i="36"/>
  <c r="I557" i="36"/>
  <c r="I558" i="36"/>
  <c r="I559" i="36"/>
  <c r="I560" i="36"/>
  <c r="I561" i="36"/>
  <c r="I562" i="36"/>
  <c r="I563" i="36"/>
  <c r="I564" i="36"/>
  <c r="I565" i="36"/>
  <c r="I566" i="36"/>
  <c r="I567" i="36"/>
  <c r="I568" i="36"/>
  <c r="I569" i="36"/>
  <c r="I570" i="36"/>
  <c r="I571" i="36"/>
  <c r="I572" i="36"/>
  <c r="I573" i="36"/>
  <c r="I574" i="36"/>
  <c r="I575" i="36"/>
  <c r="I576" i="36"/>
  <c r="I577" i="36"/>
  <c r="I578" i="36"/>
  <c r="I579" i="36"/>
  <c r="I580" i="36"/>
  <c r="I581" i="36"/>
  <c r="I582" i="36"/>
  <c r="I583" i="36"/>
  <c r="I584" i="36"/>
  <c r="I585" i="36"/>
  <c r="I586" i="36"/>
  <c r="I587" i="36"/>
  <c r="I588" i="36"/>
  <c r="I589" i="36"/>
  <c r="I590" i="36"/>
  <c r="I591" i="36"/>
  <c r="I592" i="36"/>
  <c r="I593" i="36"/>
  <c r="I594" i="36"/>
  <c r="I595" i="36"/>
  <c r="I596" i="36"/>
  <c r="I597" i="36"/>
  <c r="I598" i="36"/>
  <c r="I599" i="36"/>
  <c r="I600" i="36"/>
  <c r="I601" i="36"/>
  <c r="I602" i="36"/>
  <c r="I603" i="36"/>
  <c r="I604" i="36"/>
  <c r="I605" i="36"/>
  <c r="I606" i="36"/>
  <c r="I607" i="36"/>
  <c r="I608" i="36"/>
  <c r="I609" i="36"/>
  <c r="I610" i="36"/>
  <c r="I611" i="36"/>
  <c r="I612" i="36"/>
  <c r="I613" i="36"/>
  <c r="I614" i="36"/>
  <c r="I615" i="36"/>
  <c r="I616" i="36"/>
  <c r="I617" i="36"/>
  <c r="I618" i="36"/>
  <c r="I619" i="36"/>
  <c r="I620" i="36"/>
  <c r="I621" i="36"/>
  <c r="I622" i="36"/>
  <c r="I623" i="36"/>
  <c r="I624" i="36"/>
  <c r="I625" i="36"/>
  <c r="I626" i="36"/>
  <c r="I627" i="36"/>
  <c r="I628" i="36"/>
  <c r="I629" i="36"/>
  <c r="I630" i="36"/>
  <c r="I631" i="36"/>
  <c r="I632" i="36"/>
  <c r="I633" i="36"/>
  <c r="I634" i="36"/>
  <c r="I635" i="36"/>
  <c r="I636" i="36"/>
  <c r="I637" i="36"/>
  <c r="I638" i="36"/>
  <c r="I639" i="36"/>
  <c r="I640" i="36"/>
  <c r="I641" i="36"/>
  <c r="I642" i="36"/>
  <c r="I643" i="36"/>
  <c r="I644" i="36"/>
  <c r="I645" i="36"/>
  <c r="I646" i="36"/>
  <c r="I647" i="36"/>
  <c r="I648" i="36"/>
  <c r="I649" i="36"/>
  <c r="I650" i="36"/>
  <c r="I651" i="36"/>
  <c r="I652" i="36"/>
  <c r="I653" i="36"/>
  <c r="I654" i="36"/>
  <c r="I655" i="36"/>
  <c r="I656" i="36"/>
  <c r="I657" i="36"/>
  <c r="I658" i="36"/>
  <c r="I659" i="36"/>
  <c r="I660" i="36"/>
  <c r="I661" i="36"/>
  <c r="I662" i="36"/>
  <c r="I663" i="36"/>
  <c r="I664" i="36"/>
  <c r="I665" i="36"/>
  <c r="I666" i="36"/>
  <c r="I667" i="36"/>
  <c r="I668" i="36"/>
  <c r="I669" i="36"/>
  <c r="I670" i="36"/>
  <c r="I671" i="36"/>
  <c r="I672" i="36"/>
  <c r="I673" i="36"/>
  <c r="I674" i="36"/>
  <c r="I675" i="36"/>
  <c r="I676" i="36"/>
  <c r="I677" i="36"/>
  <c r="I678" i="36"/>
  <c r="I679" i="36"/>
  <c r="I680" i="36"/>
  <c r="I681" i="36"/>
  <c r="I682" i="36"/>
  <c r="I683" i="36"/>
  <c r="I684" i="36"/>
  <c r="I685" i="36"/>
  <c r="I686" i="36"/>
  <c r="I687" i="36"/>
  <c r="I688" i="36"/>
  <c r="I689" i="36"/>
  <c r="I690" i="36"/>
  <c r="I691" i="36"/>
  <c r="I692" i="36"/>
  <c r="I693" i="36"/>
  <c r="I694" i="36"/>
  <c r="I695" i="36"/>
  <c r="I696" i="36"/>
  <c r="I697" i="36"/>
  <c r="I698" i="36"/>
  <c r="I699" i="36"/>
  <c r="I700" i="36"/>
  <c r="I701" i="36"/>
  <c r="I702" i="36"/>
  <c r="I703" i="36"/>
  <c r="I704" i="36"/>
  <c r="I705" i="36"/>
  <c r="I706" i="36"/>
  <c r="I707" i="36"/>
  <c r="I708" i="36"/>
  <c r="I709" i="36"/>
  <c r="I710" i="36"/>
  <c r="I711" i="36"/>
  <c r="I712" i="36"/>
  <c r="I713" i="36"/>
  <c r="I714" i="36"/>
  <c r="I715" i="36"/>
  <c r="I716" i="36"/>
  <c r="I717" i="36"/>
  <c r="I718" i="36"/>
  <c r="I719" i="36"/>
  <c r="I720" i="36"/>
  <c r="I721" i="36"/>
  <c r="I722" i="36"/>
  <c r="I723" i="36"/>
  <c r="I724" i="36"/>
  <c r="I725" i="36"/>
  <c r="I726" i="36"/>
  <c r="I727" i="36"/>
  <c r="I728" i="36"/>
  <c r="I729" i="36"/>
  <c r="I730" i="36"/>
  <c r="I731" i="36"/>
  <c r="I732" i="36"/>
  <c r="I733" i="36"/>
  <c r="I734" i="36"/>
  <c r="I735" i="36"/>
  <c r="I736" i="36"/>
  <c r="I737" i="36"/>
  <c r="I738" i="36"/>
  <c r="I739" i="36"/>
  <c r="I740" i="36"/>
  <c r="I741" i="36"/>
  <c r="I742" i="36"/>
  <c r="I743" i="36"/>
  <c r="I744" i="36"/>
  <c r="I745" i="36"/>
  <c r="I746" i="36"/>
  <c r="I747" i="36"/>
  <c r="I748" i="36"/>
  <c r="I749" i="36"/>
  <c r="I750" i="36"/>
  <c r="I751" i="36"/>
  <c r="I752" i="36"/>
  <c r="I753" i="36"/>
  <c r="I754" i="36"/>
  <c r="I755" i="36"/>
  <c r="I756" i="36"/>
  <c r="I757" i="36"/>
  <c r="I758" i="36"/>
  <c r="I759" i="36"/>
  <c r="I760" i="36"/>
  <c r="I761" i="36"/>
  <c r="I762" i="36"/>
  <c r="I763" i="36"/>
  <c r="I764" i="36"/>
  <c r="I765" i="36"/>
  <c r="I766" i="36"/>
  <c r="I767" i="36"/>
  <c r="I768" i="36"/>
  <c r="I769" i="36"/>
  <c r="I770" i="36"/>
  <c r="I771" i="36"/>
  <c r="I772" i="36"/>
  <c r="I773" i="36"/>
  <c r="I774" i="36"/>
  <c r="I775" i="36"/>
  <c r="I776" i="36"/>
  <c r="I777" i="36"/>
  <c r="I778" i="36"/>
  <c r="I779" i="36"/>
  <c r="I780" i="36"/>
  <c r="I781" i="36"/>
  <c r="I782" i="36"/>
  <c r="I783" i="36"/>
  <c r="I784" i="36"/>
  <c r="I785" i="36"/>
  <c r="I786" i="36"/>
  <c r="I787" i="36"/>
  <c r="I788" i="36"/>
  <c r="I789" i="36"/>
  <c r="I790" i="36"/>
  <c r="I791" i="36"/>
  <c r="I792" i="36"/>
  <c r="I793" i="36"/>
  <c r="I794" i="36"/>
  <c r="I795" i="36"/>
  <c r="I796" i="36"/>
  <c r="I797" i="36"/>
  <c r="I798" i="36"/>
  <c r="I799" i="36"/>
  <c r="I800" i="36"/>
  <c r="I801" i="36"/>
  <c r="I802" i="36"/>
  <c r="I803" i="36"/>
  <c r="I804" i="36"/>
  <c r="I805" i="36"/>
  <c r="I806" i="36"/>
  <c r="I807" i="36"/>
  <c r="I808" i="36"/>
  <c r="I809" i="36"/>
  <c r="I810" i="36"/>
  <c r="I811" i="36"/>
  <c r="I812" i="36"/>
  <c r="I813" i="36"/>
  <c r="I814" i="36"/>
  <c r="I815" i="36"/>
  <c r="I816" i="36"/>
  <c r="I817" i="36"/>
  <c r="I818" i="36"/>
  <c r="I819" i="36"/>
  <c r="I820" i="36"/>
  <c r="I821" i="36"/>
  <c r="I822" i="36"/>
  <c r="I823" i="36"/>
  <c r="I824" i="36"/>
  <c r="I825" i="36"/>
  <c r="I826" i="36"/>
  <c r="I827" i="36"/>
  <c r="I828" i="36"/>
  <c r="I829" i="36"/>
  <c r="I830" i="36"/>
  <c r="I831" i="36"/>
  <c r="I832" i="36"/>
  <c r="I833" i="36"/>
  <c r="I834" i="36"/>
  <c r="I835" i="36"/>
  <c r="I836" i="36"/>
  <c r="I837" i="36"/>
  <c r="I838" i="36"/>
  <c r="I839" i="36"/>
  <c r="I840" i="36"/>
  <c r="I841" i="36"/>
  <c r="I842" i="36"/>
  <c r="I843" i="36"/>
  <c r="I844" i="36"/>
  <c r="I845" i="36"/>
  <c r="I846" i="36"/>
  <c r="I847" i="36"/>
  <c r="I848" i="36"/>
  <c r="I849" i="36"/>
  <c r="I850" i="36"/>
  <c r="I851" i="36"/>
  <c r="I852" i="36"/>
  <c r="I853" i="36"/>
  <c r="I854" i="36"/>
  <c r="I855" i="36"/>
  <c r="I856" i="36"/>
  <c r="I857" i="36"/>
  <c r="I858" i="36"/>
  <c r="I859" i="36"/>
  <c r="I860" i="36"/>
  <c r="I861" i="36"/>
  <c r="I862" i="36"/>
  <c r="I863" i="36"/>
  <c r="I864" i="36"/>
  <c r="I865" i="36"/>
  <c r="I866" i="36"/>
  <c r="I867" i="36"/>
  <c r="I868" i="36"/>
  <c r="I869" i="36"/>
  <c r="I870" i="36"/>
  <c r="I871" i="36"/>
  <c r="I872" i="36"/>
  <c r="I873" i="36"/>
  <c r="I874" i="36"/>
  <c r="I875" i="36"/>
  <c r="I876" i="36"/>
  <c r="I877" i="36"/>
  <c r="I878" i="36"/>
  <c r="I879" i="36"/>
  <c r="I880" i="36"/>
  <c r="I881" i="36"/>
  <c r="I882" i="36"/>
  <c r="I883" i="36"/>
  <c r="I884" i="36"/>
  <c r="I885" i="36"/>
  <c r="I886" i="36"/>
  <c r="I887" i="36"/>
  <c r="I888" i="36"/>
  <c r="I889" i="36"/>
  <c r="I890" i="36"/>
  <c r="I891" i="36"/>
  <c r="I892" i="36"/>
  <c r="I893" i="36"/>
  <c r="I894" i="36"/>
  <c r="I895" i="36"/>
  <c r="I896" i="36"/>
  <c r="I897" i="36"/>
  <c r="I898" i="36"/>
  <c r="I899" i="36"/>
  <c r="I900" i="36"/>
  <c r="I901" i="36"/>
  <c r="I902" i="36"/>
  <c r="I903" i="36"/>
  <c r="I904" i="36"/>
  <c r="I905" i="36"/>
  <c r="I906" i="36"/>
  <c r="I907" i="36"/>
  <c r="I908" i="36"/>
  <c r="I909" i="36"/>
  <c r="I910" i="36"/>
  <c r="I911" i="36"/>
  <c r="I912" i="36"/>
  <c r="I913" i="36"/>
  <c r="I914" i="36"/>
  <c r="I915" i="36"/>
  <c r="I916" i="36"/>
  <c r="I917" i="36"/>
  <c r="I918" i="36"/>
  <c r="I919" i="36"/>
  <c r="I920" i="36"/>
  <c r="I921" i="36"/>
  <c r="I922" i="36"/>
  <c r="I923" i="36"/>
  <c r="I924" i="36"/>
  <c r="I925" i="36"/>
  <c r="I926" i="36"/>
  <c r="I927" i="36"/>
  <c r="I928" i="36"/>
  <c r="I929" i="36"/>
  <c r="I930" i="36"/>
  <c r="I931" i="36"/>
  <c r="I932" i="36"/>
  <c r="I933" i="36"/>
  <c r="I934" i="36"/>
  <c r="I935" i="36"/>
  <c r="I936" i="36"/>
  <c r="I937" i="36"/>
  <c r="I938" i="36"/>
  <c r="I939" i="36"/>
  <c r="I940" i="36"/>
  <c r="I941" i="36"/>
  <c r="I942" i="36"/>
  <c r="I943" i="36"/>
  <c r="I944" i="36"/>
  <c r="I945" i="36"/>
  <c r="I946" i="36"/>
  <c r="I947" i="36"/>
  <c r="I948" i="36"/>
  <c r="I949" i="36"/>
  <c r="I950" i="36"/>
  <c r="I951" i="36"/>
  <c r="I952" i="36"/>
  <c r="I953" i="36"/>
  <c r="I954" i="36"/>
  <c r="I955" i="36"/>
  <c r="I956" i="36"/>
  <c r="I957" i="36"/>
  <c r="I958" i="36"/>
  <c r="I959" i="36"/>
  <c r="I960" i="36"/>
  <c r="I961" i="36"/>
  <c r="I962" i="36"/>
  <c r="I963" i="36"/>
  <c r="I964" i="36"/>
  <c r="I965" i="36"/>
  <c r="I966" i="36"/>
  <c r="I967" i="36"/>
  <c r="I968" i="36"/>
  <c r="I969" i="36"/>
  <c r="I970" i="36"/>
  <c r="I971" i="36"/>
  <c r="I972" i="36"/>
  <c r="I973" i="36"/>
  <c r="I974" i="36"/>
  <c r="I975" i="36"/>
  <c r="I976" i="36"/>
  <c r="I977" i="36"/>
  <c r="I978" i="36"/>
  <c r="I979" i="36"/>
  <c r="I980" i="36"/>
  <c r="I981" i="36"/>
  <c r="I982" i="36"/>
  <c r="I983" i="36"/>
  <c r="I984" i="36"/>
  <c r="I985" i="36"/>
  <c r="I986" i="36"/>
  <c r="I987" i="36"/>
  <c r="I988" i="36"/>
  <c r="I989" i="36"/>
  <c r="I990" i="36"/>
  <c r="I991" i="36"/>
  <c r="I992" i="36"/>
  <c r="I993" i="36"/>
  <c r="I994" i="36"/>
  <c r="I995" i="36"/>
  <c r="I996" i="36"/>
  <c r="I997" i="36"/>
  <c r="I998" i="36"/>
  <c r="I999" i="36"/>
  <c r="I1000" i="36"/>
  <c r="I1001" i="36"/>
  <c r="I1002" i="36"/>
  <c r="I1003" i="36"/>
  <c r="I1004" i="36"/>
  <c r="I1005" i="36"/>
  <c r="I1006" i="36"/>
  <c r="I1007" i="36"/>
  <c r="I1008" i="36"/>
  <c r="I1009" i="36"/>
  <c r="I1010" i="36"/>
  <c r="I1011" i="36"/>
  <c r="I1012" i="36"/>
  <c r="I1013" i="36"/>
  <c r="I1014"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5" i="36"/>
  <c r="D5" i="36"/>
  <c r="D1006" i="36"/>
  <c r="D1008" i="36"/>
  <c r="D1010" i="36"/>
  <c r="D1012" i="36"/>
  <c r="D1014" i="36"/>
  <c r="D958" i="36"/>
  <c r="D960" i="36"/>
  <c r="D962" i="36"/>
  <c r="D964" i="36"/>
  <c r="D966" i="36"/>
  <c r="D968" i="36"/>
  <c r="D970" i="36"/>
  <c r="D972" i="36"/>
  <c r="D974" i="36"/>
  <c r="D976" i="36"/>
  <c r="D978" i="36"/>
  <c r="D980" i="36"/>
  <c r="D982" i="36"/>
  <c r="D984" i="36"/>
  <c r="D986" i="36"/>
  <c r="D988" i="36"/>
  <c r="D990" i="36"/>
  <c r="D992" i="36"/>
  <c r="D994" i="36"/>
  <c r="D996" i="36"/>
  <c r="D998" i="36"/>
  <c r="D1000" i="36"/>
  <c r="D1002" i="36"/>
  <c r="D1004" i="36"/>
  <c r="D866" i="36"/>
  <c r="D868" i="36"/>
  <c r="D870" i="36"/>
  <c r="D872" i="36"/>
  <c r="D874" i="36"/>
  <c r="D876" i="36"/>
  <c r="D878" i="36"/>
  <c r="D882" i="36"/>
  <c r="D884" i="36"/>
  <c r="D886" i="36"/>
  <c r="D888" i="36"/>
  <c r="D890" i="36"/>
  <c r="D892" i="36"/>
  <c r="D894" i="36"/>
  <c r="D898" i="36"/>
  <c r="D900" i="36"/>
  <c r="D902" i="36"/>
  <c r="D904" i="36"/>
  <c r="D906" i="36"/>
  <c r="D908" i="36"/>
  <c r="D910" i="36"/>
  <c r="D914" i="36"/>
  <c r="D916" i="36"/>
  <c r="D918" i="36"/>
  <c r="D920" i="36"/>
  <c r="D922" i="36"/>
  <c r="D924" i="36"/>
  <c r="D926" i="36"/>
  <c r="D930" i="36"/>
  <c r="D932" i="36"/>
  <c r="D934" i="36"/>
  <c r="D936" i="36"/>
  <c r="D938" i="36"/>
  <c r="D940" i="36"/>
  <c r="D942" i="36"/>
  <c r="D946" i="36"/>
  <c r="D948" i="36"/>
  <c r="D950" i="36"/>
  <c r="D952" i="36"/>
  <c r="D954" i="36"/>
  <c r="D956" i="36"/>
  <c r="D776" i="36"/>
  <c r="D778" i="36"/>
  <c r="D780" i="36"/>
  <c r="D782" i="36"/>
  <c r="D784" i="36"/>
  <c r="D786" i="36"/>
  <c r="D788" i="36"/>
  <c r="D790" i="36"/>
  <c r="D792" i="36"/>
  <c r="D794" i="36"/>
  <c r="D796" i="36"/>
  <c r="D798" i="36"/>
  <c r="D800" i="36"/>
  <c r="D802" i="36"/>
  <c r="D804" i="36"/>
  <c r="D806" i="36"/>
  <c r="D808" i="36"/>
  <c r="D810" i="36"/>
  <c r="D812" i="36"/>
  <c r="D814" i="36"/>
  <c r="D816" i="36"/>
  <c r="D818" i="36"/>
  <c r="D820" i="36"/>
  <c r="D822" i="36"/>
  <c r="D824" i="36"/>
  <c r="D826" i="36"/>
  <c r="D828" i="36"/>
  <c r="D830" i="36"/>
  <c r="D832" i="36"/>
  <c r="D834" i="36"/>
  <c r="D836" i="36"/>
  <c r="D838" i="36"/>
  <c r="D840" i="36"/>
  <c r="D842" i="36"/>
  <c r="D844" i="36"/>
  <c r="D846" i="36"/>
  <c r="D848" i="36"/>
  <c r="D850" i="36"/>
  <c r="D852" i="36"/>
  <c r="D854" i="36"/>
  <c r="D856" i="36"/>
  <c r="D858" i="36"/>
  <c r="D860" i="36"/>
  <c r="D862" i="36"/>
  <c r="D700" i="36"/>
  <c r="D704" i="36"/>
  <c r="D708" i="36"/>
  <c r="D712" i="36"/>
  <c r="D716" i="36"/>
  <c r="D720" i="36"/>
  <c r="D724" i="36"/>
  <c r="D728" i="36"/>
  <c r="D732" i="36"/>
  <c r="D734" i="36"/>
  <c r="D736" i="36"/>
  <c r="D738" i="36"/>
  <c r="D740" i="36"/>
  <c r="D742" i="36"/>
  <c r="D744" i="36"/>
  <c r="D746" i="36"/>
  <c r="D748" i="36"/>
  <c r="D750" i="36"/>
  <c r="D752" i="36"/>
  <c r="D754" i="36"/>
  <c r="D756" i="36"/>
  <c r="D758" i="36"/>
  <c r="D760" i="36"/>
  <c r="D762" i="36"/>
  <c r="D764" i="36"/>
  <c r="D766" i="36"/>
  <c r="D768" i="36"/>
  <c r="D770" i="36"/>
  <c r="D772" i="36"/>
  <c r="D774" i="36"/>
  <c r="D644" i="36"/>
  <c r="D648" i="36"/>
  <c r="D652" i="36"/>
  <c r="D656" i="36"/>
  <c r="D660" i="36"/>
  <c r="D664" i="36"/>
  <c r="D668" i="36"/>
  <c r="D672" i="36"/>
  <c r="D676" i="36"/>
  <c r="D680" i="36"/>
  <c r="D684" i="36"/>
  <c r="D688" i="36"/>
  <c r="D692" i="36"/>
  <c r="D696" i="36"/>
  <c r="D520" i="36"/>
  <c r="D524" i="36"/>
  <c r="D528" i="36"/>
  <c r="D532" i="36"/>
  <c r="D536" i="36"/>
  <c r="D540" i="36"/>
  <c r="D544" i="36"/>
  <c r="D548" i="36"/>
  <c r="D552" i="36"/>
  <c r="D556" i="36"/>
  <c r="D560" i="36"/>
  <c r="D564" i="36"/>
  <c r="D568" i="36"/>
  <c r="D572" i="36"/>
  <c r="D576" i="36"/>
  <c r="D580" i="36"/>
  <c r="D584" i="36"/>
  <c r="D588" i="36"/>
  <c r="D592" i="36"/>
  <c r="D596" i="36"/>
  <c r="D600" i="36"/>
  <c r="D604" i="36"/>
  <c r="D608" i="36"/>
  <c r="D612" i="36"/>
  <c r="D616" i="36"/>
  <c r="D620" i="36"/>
  <c r="D624" i="36"/>
  <c r="D628" i="36"/>
  <c r="D632" i="36"/>
  <c r="D636" i="36"/>
  <c r="D640" i="36"/>
  <c r="D404" i="36"/>
  <c r="D408" i="36"/>
  <c r="D412" i="36"/>
  <c r="D416" i="36"/>
  <c r="D420" i="36"/>
  <c r="D424" i="36"/>
  <c r="D428" i="36"/>
  <c r="D432" i="36"/>
  <c r="D436" i="36"/>
  <c r="D440" i="36"/>
  <c r="D444" i="36"/>
  <c r="D448" i="36"/>
  <c r="D452" i="36"/>
  <c r="D456" i="36"/>
  <c r="D460" i="36"/>
  <c r="D464" i="36"/>
  <c r="D468" i="36"/>
  <c r="D472" i="36"/>
  <c r="D476" i="36"/>
  <c r="D480" i="36"/>
  <c r="D484" i="36"/>
  <c r="D488" i="36"/>
  <c r="D492" i="36"/>
  <c r="D496" i="36"/>
  <c r="D500" i="36"/>
  <c r="D504" i="36"/>
  <c r="D508" i="36"/>
  <c r="D512" i="36"/>
  <c r="D516" i="36"/>
  <c r="D372" i="36"/>
  <c r="D376" i="36"/>
  <c r="D380" i="36"/>
  <c r="D384" i="36"/>
  <c r="D388" i="36"/>
  <c r="D392" i="36"/>
  <c r="D396" i="36"/>
  <c r="D400" i="36"/>
  <c r="D324" i="36"/>
  <c r="D328" i="36"/>
  <c r="D332" i="36"/>
  <c r="D336" i="36"/>
  <c r="D340" i="36"/>
  <c r="D344" i="36"/>
  <c r="D348" i="36"/>
  <c r="D352" i="36"/>
  <c r="D356" i="36"/>
  <c r="D360" i="36"/>
  <c r="D364" i="36"/>
  <c r="D368" i="36"/>
  <c r="D264" i="36"/>
  <c r="D268" i="36"/>
  <c r="D272" i="36"/>
  <c r="D276" i="36"/>
  <c r="D280" i="36"/>
  <c r="D284" i="36"/>
  <c r="D288" i="36"/>
  <c r="D292" i="36"/>
  <c r="D296" i="36"/>
  <c r="D300" i="36"/>
  <c r="D304" i="36"/>
  <c r="D308" i="36"/>
  <c r="D312" i="36"/>
  <c r="D316" i="36"/>
  <c r="D320" i="36"/>
  <c r="D164" i="36"/>
  <c r="D168" i="36"/>
  <c r="D172" i="36"/>
  <c r="D176" i="36"/>
  <c r="D180" i="36"/>
  <c r="D184" i="36"/>
  <c r="D188" i="36"/>
  <c r="D192" i="36"/>
  <c r="D196" i="36"/>
  <c r="D200" i="36"/>
  <c r="D204" i="36"/>
  <c r="D208" i="36"/>
  <c r="D212" i="36"/>
  <c r="D216" i="36"/>
  <c r="D220" i="36"/>
  <c r="D224" i="36"/>
  <c r="D228" i="36"/>
  <c r="D232" i="36"/>
  <c r="D236" i="36"/>
  <c r="D240" i="36"/>
  <c r="D244" i="36"/>
  <c r="D248" i="36"/>
  <c r="D252" i="36"/>
  <c r="D256" i="36"/>
  <c r="D260" i="36"/>
  <c r="D160" i="36"/>
  <c r="D136" i="36"/>
  <c r="D140" i="36"/>
  <c r="D144" i="36"/>
  <c r="D148" i="36"/>
  <c r="D152" i="36"/>
  <c r="D156" i="36"/>
  <c r="D104" i="36"/>
  <c r="D108" i="36"/>
  <c r="D112" i="36"/>
  <c r="D116" i="36"/>
  <c r="D120" i="36"/>
  <c r="D124" i="36"/>
  <c r="D128" i="36"/>
  <c r="D132" i="36"/>
  <c r="D96" i="36"/>
  <c r="D100"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6" i="36"/>
  <c r="D47" i="36"/>
  <c r="D48" i="36"/>
  <c r="D49" i="36"/>
  <c r="D50" i="36"/>
  <c r="D51" i="36"/>
  <c r="D52" i="36"/>
  <c r="D53" i="36"/>
  <c r="D54" i="36"/>
  <c r="D55" i="36"/>
  <c r="D56" i="36"/>
  <c r="D57" i="36"/>
  <c r="D58" i="36"/>
  <c r="D59" i="36"/>
  <c r="D60"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C774" i="8" l="1"/>
  <c r="C1478" i="10" s="1"/>
  <c r="B45" i="36"/>
  <c r="D45" i="36"/>
  <c r="C1665" i="10"/>
  <c r="D103" i="36"/>
  <c r="C1663" i="10"/>
  <c r="D101" i="36"/>
  <c r="C1661" i="10"/>
  <c r="D99" i="36"/>
  <c r="C1659" i="10"/>
  <c r="D97" i="36"/>
  <c r="C1657" i="10"/>
  <c r="D95" i="36"/>
  <c r="C1696" i="10"/>
  <c r="D134" i="36"/>
  <c r="C1692" i="10"/>
  <c r="D130" i="36"/>
  <c r="C1688" i="10"/>
  <c r="D126" i="36"/>
  <c r="C1684" i="10"/>
  <c r="D122" i="36"/>
  <c r="C1680" i="10"/>
  <c r="D118" i="36"/>
  <c r="C1676" i="10"/>
  <c r="D114" i="36"/>
  <c r="C1672" i="10"/>
  <c r="D110" i="36"/>
  <c r="C1668" i="10"/>
  <c r="D106" i="36"/>
  <c r="C1716" i="10"/>
  <c r="D154" i="36"/>
  <c r="C1712" i="10"/>
  <c r="D150" i="36"/>
  <c r="C1708" i="10"/>
  <c r="D146" i="36"/>
  <c r="C1704" i="10"/>
  <c r="D142" i="36"/>
  <c r="C1700" i="10"/>
  <c r="D138" i="36"/>
  <c r="C1724" i="10"/>
  <c r="D162" i="36"/>
  <c r="C1720" i="10"/>
  <c r="D158" i="36"/>
  <c r="C1820" i="10"/>
  <c r="D258" i="36"/>
  <c r="C1816" i="10"/>
  <c r="D254" i="36"/>
  <c r="C1812" i="10"/>
  <c r="D250" i="36"/>
  <c r="C1808" i="10"/>
  <c r="D246" i="36"/>
  <c r="C1804" i="10"/>
  <c r="D242" i="36"/>
  <c r="C1800" i="10"/>
  <c r="D238" i="36"/>
  <c r="C1796" i="10"/>
  <c r="D234" i="36"/>
  <c r="C1792" i="10"/>
  <c r="D230" i="36"/>
  <c r="C1788" i="10"/>
  <c r="D226" i="36"/>
  <c r="C1784" i="10"/>
  <c r="D222" i="36"/>
  <c r="C1780" i="10"/>
  <c r="D218" i="36"/>
  <c r="C1776" i="10"/>
  <c r="D214" i="36"/>
  <c r="C1772" i="10"/>
  <c r="D210" i="36"/>
  <c r="C1768" i="10"/>
  <c r="D206" i="36"/>
  <c r="C1764" i="10"/>
  <c r="D202" i="36"/>
  <c r="C1760" i="10"/>
  <c r="D198" i="36"/>
  <c r="C1756" i="10"/>
  <c r="D194" i="36"/>
  <c r="C1752" i="10"/>
  <c r="D190" i="36"/>
  <c r="C1748" i="10"/>
  <c r="D186" i="36"/>
  <c r="C1744" i="10"/>
  <c r="D182" i="36"/>
  <c r="C1740" i="10"/>
  <c r="D178" i="36"/>
  <c r="C1736" i="10"/>
  <c r="D174" i="36"/>
  <c r="C1732" i="10"/>
  <c r="D170" i="36"/>
  <c r="C1728" i="10"/>
  <c r="D166" i="36"/>
  <c r="C1880" i="10"/>
  <c r="D318" i="36"/>
  <c r="C1876" i="10"/>
  <c r="D314" i="36"/>
  <c r="C1872" i="10"/>
  <c r="D310" i="36"/>
  <c r="C1868" i="10"/>
  <c r="D306" i="36"/>
  <c r="C1664" i="10"/>
  <c r="D102" i="36"/>
  <c r="C1660" i="10"/>
  <c r="D98" i="36"/>
  <c r="C1697" i="10"/>
  <c r="D135" i="36"/>
  <c r="C1695" i="10"/>
  <c r="D133" i="36"/>
  <c r="C1693" i="10"/>
  <c r="D131" i="36"/>
  <c r="C1691" i="10"/>
  <c r="D129" i="36"/>
  <c r="C1689" i="10"/>
  <c r="D127" i="36"/>
  <c r="C1687" i="10"/>
  <c r="D125" i="36"/>
  <c r="C1685" i="10"/>
  <c r="D123" i="36"/>
  <c r="C1683" i="10"/>
  <c r="D121" i="36"/>
  <c r="C1681" i="10"/>
  <c r="D119" i="36"/>
  <c r="C1679" i="10"/>
  <c r="D117" i="36"/>
  <c r="C1677" i="10"/>
  <c r="D115" i="36"/>
  <c r="C1675" i="10"/>
  <c r="D113" i="36"/>
  <c r="C1673" i="10"/>
  <c r="D111" i="36"/>
  <c r="C1671" i="10"/>
  <c r="D109" i="36"/>
  <c r="C1669" i="10"/>
  <c r="D107" i="36"/>
  <c r="C1667" i="10"/>
  <c r="D105" i="36"/>
  <c r="C1719" i="10"/>
  <c r="D157" i="36"/>
  <c r="C1717" i="10"/>
  <c r="D155" i="36"/>
  <c r="C1715" i="10"/>
  <c r="D153" i="36"/>
  <c r="C1713" i="10"/>
  <c r="D151" i="36"/>
  <c r="C1711" i="10"/>
  <c r="D149" i="36"/>
  <c r="C1709" i="10"/>
  <c r="D147" i="36"/>
  <c r="C1707" i="10"/>
  <c r="D145" i="36"/>
  <c r="C1705" i="10"/>
  <c r="D143" i="36"/>
  <c r="C1703" i="10"/>
  <c r="D141" i="36"/>
  <c r="C1701" i="10"/>
  <c r="D139" i="36"/>
  <c r="C1699" i="10"/>
  <c r="D137" i="36"/>
  <c r="C1725" i="10"/>
  <c r="D163" i="36"/>
  <c r="C1723" i="10"/>
  <c r="D161" i="36"/>
  <c r="C1721" i="10"/>
  <c r="D159" i="36"/>
  <c r="C1823" i="10"/>
  <c r="D261" i="36"/>
  <c r="C1821" i="10"/>
  <c r="D259" i="36"/>
  <c r="C1819" i="10"/>
  <c r="D257" i="36"/>
  <c r="C1817" i="10"/>
  <c r="D255" i="36"/>
  <c r="C1815" i="10"/>
  <c r="D253" i="36"/>
  <c r="C1813" i="10"/>
  <c r="D251" i="36"/>
  <c r="C1811" i="10"/>
  <c r="D249" i="36"/>
  <c r="C1809" i="10"/>
  <c r="D247" i="36"/>
  <c r="C1807" i="10"/>
  <c r="D245" i="36"/>
  <c r="C1805" i="10"/>
  <c r="D243" i="36"/>
  <c r="C1803" i="10"/>
  <c r="D241" i="36"/>
  <c r="C1801" i="10"/>
  <c r="D239" i="36"/>
  <c r="C1799" i="10"/>
  <c r="D237" i="36"/>
  <c r="C1797" i="10"/>
  <c r="D235" i="36"/>
  <c r="C1795" i="10"/>
  <c r="D233" i="36"/>
  <c r="C1793" i="10"/>
  <c r="D231" i="36"/>
  <c r="C1791" i="10"/>
  <c r="D229" i="36"/>
  <c r="C1789" i="10"/>
  <c r="D227" i="36"/>
  <c r="C1787" i="10"/>
  <c r="D225" i="36"/>
  <c r="C1785" i="10"/>
  <c r="D223" i="36"/>
  <c r="C1783" i="10"/>
  <c r="D221" i="36"/>
  <c r="C1781" i="10"/>
  <c r="D219" i="36"/>
  <c r="C1779" i="10"/>
  <c r="D217" i="36"/>
  <c r="C1777" i="10"/>
  <c r="D215" i="36"/>
  <c r="C1775" i="10"/>
  <c r="D213" i="36"/>
  <c r="C1773" i="10"/>
  <c r="D211" i="36"/>
  <c r="C1771" i="10"/>
  <c r="D209" i="36"/>
  <c r="C1769" i="10"/>
  <c r="D207" i="36"/>
  <c r="C1767" i="10"/>
  <c r="D205" i="36"/>
  <c r="C1765" i="10"/>
  <c r="D203" i="36"/>
  <c r="C1763" i="10"/>
  <c r="D201" i="36"/>
  <c r="C1761" i="10"/>
  <c r="D199" i="36"/>
  <c r="C1759" i="10"/>
  <c r="D197" i="36"/>
  <c r="C1757" i="10"/>
  <c r="D195" i="36"/>
  <c r="C1755" i="10"/>
  <c r="D193" i="36"/>
  <c r="C1753" i="10"/>
  <c r="D191" i="36"/>
  <c r="C1751" i="10"/>
  <c r="D189" i="36"/>
  <c r="C1749" i="10"/>
  <c r="D187" i="36"/>
  <c r="C1747" i="10"/>
  <c r="D185" i="36"/>
  <c r="C1745" i="10"/>
  <c r="D183" i="36"/>
  <c r="C1743" i="10"/>
  <c r="D181" i="36"/>
  <c r="C1741" i="10"/>
  <c r="D179" i="36"/>
  <c r="C1739" i="10"/>
  <c r="D177" i="36"/>
  <c r="C1737" i="10"/>
  <c r="D175" i="36"/>
  <c r="C1735" i="10"/>
  <c r="D173" i="36"/>
  <c r="C1733" i="10"/>
  <c r="D171" i="36"/>
  <c r="C1731" i="10"/>
  <c r="D169" i="36"/>
  <c r="C1729" i="10"/>
  <c r="D167" i="36"/>
  <c r="C1727" i="10"/>
  <c r="D165" i="36"/>
  <c r="C1883" i="10"/>
  <c r="D321" i="36"/>
  <c r="C1881" i="10"/>
  <c r="D319" i="36"/>
  <c r="C1879" i="10"/>
  <c r="D317" i="36"/>
  <c r="C1877" i="10"/>
  <c r="D315" i="36"/>
  <c r="C1875" i="10"/>
  <c r="D313" i="36"/>
  <c r="C1873" i="10"/>
  <c r="D311" i="36"/>
  <c r="C1871" i="10"/>
  <c r="D309" i="36"/>
  <c r="C1869" i="10"/>
  <c r="D307" i="36"/>
  <c r="C1867" i="10"/>
  <c r="D305" i="36"/>
  <c r="C1865" i="10"/>
  <c r="D303" i="36"/>
  <c r="C1863" i="10"/>
  <c r="D301" i="36"/>
  <c r="C1861" i="10"/>
  <c r="D299" i="36"/>
  <c r="C1859" i="10"/>
  <c r="D297" i="36"/>
  <c r="C1857" i="10"/>
  <c r="D295" i="36"/>
  <c r="C1855" i="10"/>
  <c r="D293" i="36"/>
  <c r="C1853" i="10"/>
  <c r="D291" i="36"/>
  <c r="C1851" i="10"/>
  <c r="D289" i="36"/>
  <c r="C1849" i="10"/>
  <c r="D287" i="36"/>
  <c r="C1847" i="10"/>
  <c r="D285" i="36"/>
  <c r="C1845" i="10"/>
  <c r="D283" i="36"/>
  <c r="C1843" i="10"/>
  <c r="D281" i="36"/>
  <c r="C1841" i="10"/>
  <c r="D279" i="36"/>
  <c r="C1839" i="10"/>
  <c r="D277" i="36"/>
  <c r="C1837" i="10"/>
  <c r="D275" i="36"/>
  <c r="C1835" i="10"/>
  <c r="D273" i="36"/>
  <c r="C1833" i="10"/>
  <c r="D271" i="36"/>
  <c r="C1831" i="10"/>
  <c r="D269" i="36"/>
  <c r="C1829" i="10"/>
  <c r="D267" i="36"/>
  <c r="C1827" i="10"/>
  <c r="D265" i="36"/>
  <c r="C1825" i="10"/>
  <c r="D263" i="36"/>
  <c r="C1933" i="10"/>
  <c r="D371" i="36"/>
  <c r="C1931" i="10"/>
  <c r="D369" i="36"/>
  <c r="C1929" i="10"/>
  <c r="D367" i="36"/>
  <c r="C1927" i="10"/>
  <c r="D365" i="36"/>
  <c r="C1925" i="10"/>
  <c r="D363" i="36"/>
  <c r="C1923" i="10"/>
  <c r="D361" i="36"/>
  <c r="C1921" i="10"/>
  <c r="D359" i="36"/>
  <c r="C1919" i="10"/>
  <c r="D357" i="36"/>
  <c r="C1917" i="10"/>
  <c r="D355" i="36"/>
  <c r="C1915" i="10"/>
  <c r="D353" i="36"/>
  <c r="C1913" i="10"/>
  <c r="D351" i="36"/>
  <c r="C1911" i="10"/>
  <c r="D349" i="36"/>
  <c r="C1909" i="10"/>
  <c r="D347" i="36"/>
  <c r="C1907" i="10"/>
  <c r="D345" i="36"/>
  <c r="C1905" i="10"/>
  <c r="D343" i="36"/>
  <c r="C1903" i="10"/>
  <c r="D341" i="36"/>
  <c r="C1901" i="10"/>
  <c r="D339" i="36"/>
  <c r="C1899" i="10"/>
  <c r="D337" i="36"/>
  <c r="C1897" i="10"/>
  <c r="D335" i="36"/>
  <c r="C1895" i="10"/>
  <c r="D333" i="36"/>
  <c r="C1893" i="10"/>
  <c r="D331" i="36"/>
  <c r="C1891" i="10"/>
  <c r="D329" i="36"/>
  <c r="C1889" i="10"/>
  <c r="D327" i="36"/>
  <c r="C1887" i="10"/>
  <c r="D325" i="36"/>
  <c r="C1885" i="10"/>
  <c r="D323" i="36"/>
  <c r="C1960" i="10"/>
  <c r="D398" i="36"/>
  <c r="C1956" i="10"/>
  <c r="D394" i="36"/>
  <c r="C1952" i="10"/>
  <c r="D390" i="36"/>
  <c r="C1948" i="10"/>
  <c r="D386" i="36"/>
  <c r="C1944" i="10"/>
  <c r="D382" i="36"/>
  <c r="C1940" i="10"/>
  <c r="D378" i="36"/>
  <c r="C1936" i="10"/>
  <c r="D374" i="36"/>
  <c r="C2079" i="10"/>
  <c r="D517" i="36"/>
  <c r="C2077" i="10"/>
  <c r="D515" i="36"/>
  <c r="C2075" i="10"/>
  <c r="D513" i="36"/>
  <c r="C2073" i="10"/>
  <c r="D511" i="36"/>
  <c r="C2071" i="10"/>
  <c r="D509" i="36"/>
  <c r="C2069" i="10"/>
  <c r="D507" i="36"/>
  <c r="C2067" i="10"/>
  <c r="D505" i="36"/>
  <c r="C2065" i="10"/>
  <c r="D503" i="36"/>
  <c r="C2063" i="10"/>
  <c r="D501" i="36"/>
  <c r="C2061" i="10"/>
  <c r="D499" i="36"/>
  <c r="C2059" i="10"/>
  <c r="D497" i="36"/>
  <c r="C2057" i="10"/>
  <c r="D495" i="36"/>
  <c r="C2055" i="10"/>
  <c r="D493" i="36"/>
  <c r="C2053" i="10"/>
  <c r="D491" i="36"/>
  <c r="C2051" i="10"/>
  <c r="D489" i="36"/>
  <c r="C2049" i="10"/>
  <c r="D487" i="36"/>
  <c r="C2047" i="10"/>
  <c r="D485" i="36"/>
  <c r="C2045" i="10"/>
  <c r="D483" i="36"/>
  <c r="C2043" i="10"/>
  <c r="D481" i="36"/>
  <c r="C2041" i="10"/>
  <c r="D479" i="36"/>
  <c r="C2039" i="10"/>
  <c r="D477" i="36"/>
  <c r="C2037" i="10"/>
  <c r="D475" i="36"/>
  <c r="C2035" i="10"/>
  <c r="D473" i="36"/>
  <c r="C2033" i="10"/>
  <c r="D471" i="36"/>
  <c r="C2031" i="10"/>
  <c r="D469" i="36"/>
  <c r="C2029" i="10"/>
  <c r="D467" i="36"/>
  <c r="C2027" i="10"/>
  <c r="D465" i="36"/>
  <c r="C2025" i="10"/>
  <c r="D463" i="36"/>
  <c r="C2023" i="10"/>
  <c r="D461" i="36"/>
  <c r="C2021" i="10"/>
  <c r="D459" i="36"/>
  <c r="C2019" i="10"/>
  <c r="D457" i="36"/>
  <c r="C2017" i="10"/>
  <c r="D455" i="36"/>
  <c r="C2015" i="10"/>
  <c r="D453" i="36"/>
  <c r="C2013" i="10"/>
  <c r="D451" i="36"/>
  <c r="C2011" i="10"/>
  <c r="D449" i="36"/>
  <c r="C2009" i="10"/>
  <c r="D447" i="36"/>
  <c r="C2007" i="10"/>
  <c r="D445" i="36"/>
  <c r="C2005" i="10"/>
  <c r="D443" i="36"/>
  <c r="C2003" i="10"/>
  <c r="D441" i="36"/>
  <c r="C2001" i="10"/>
  <c r="D439" i="36"/>
  <c r="C1999" i="10"/>
  <c r="D437" i="36"/>
  <c r="C1997" i="10"/>
  <c r="D435" i="36"/>
  <c r="C1995" i="10"/>
  <c r="D433" i="36"/>
  <c r="C1993" i="10"/>
  <c r="D431" i="36"/>
  <c r="C1991" i="10"/>
  <c r="D429" i="36"/>
  <c r="C1989" i="10"/>
  <c r="D427" i="36"/>
  <c r="C1987" i="10"/>
  <c r="D425" i="36"/>
  <c r="C1985" i="10"/>
  <c r="D423" i="36"/>
  <c r="C1983" i="10"/>
  <c r="D421" i="36"/>
  <c r="C1981" i="10"/>
  <c r="D419" i="36"/>
  <c r="C1979" i="10"/>
  <c r="D417" i="36"/>
  <c r="C1977" i="10"/>
  <c r="D415" i="36"/>
  <c r="C1975" i="10"/>
  <c r="D413" i="36"/>
  <c r="C1973" i="10"/>
  <c r="D411" i="36"/>
  <c r="C1971" i="10"/>
  <c r="D409" i="36"/>
  <c r="C1969" i="10"/>
  <c r="D407" i="36"/>
  <c r="C1967" i="10"/>
  <c r="D405" i="36"/>
  <c r="C1965" i="10"/>
  <c r="D403" i="36"/>
  <c r="C1963" i="10"/>
  <c r="D401" i="36"/>
  <c r="C2200" i="10"/>
  <c r="D638" i="36"/>
  <c r="C2196" i="10"/>
  <c r="D634" i="36"/>
  <c r="C2192" i="10"/>
  <c r="D630" i="36"/>
  <c r="C2188" i="10"/>
  <c r="D626" i="36"/>
  <c r="C2184" i="10"/>
  <c r="D622" i="36"/>
  <c r="C2180" i="10"/>
  <c r="D618" i="36"/>
  <c r="C2176" i="10"/>
  <c r="D614" i="36"/>
  <c r="C2172" i="10"/>
  <c r="D610" i="36"/>
  <c r="C2168" i="10"/>
  <c r="D606" i="36"/>
  <c r="C2164" i="10"/>
  <c r="D602" i="36"/>
  <c r="C2160" i="10"/>
  <c r="D598" i="36"/>
  <c r="C2156" i="10"/>
  <c r="D594" i="36"/>
  <c r="C2152" i="10"/>
  <c r="D590" i="36"/>
  <c r="C2148" i="10"/>
  <c r="D586" i="36"/>
  <c r="C2144" i="10"/>
  <c r="D582" i="36"/>
  <c r="C2140" i="10"/>
  <c r="D578" i="36"/>
  <c r="C2136" i="10"/>
  <c r="D574" i="36"/>
  <c r="C2132" i="10"/>
  <c r="D570" i="36"/>
  <c r="C2128" i="10"/>
  <c r="D566" i="36"/>
  <c r="C2124" i="10"/>
  <c r="D562" i="36"/>
  <c r="C2120" i="10"/>
  <c r="D558" i="36"/>
  <c r="C2116" i="10"/>
  <c r="D554" i="36"/>
  <c r="C2112" i="10"/>
  <c r="D550" i="36"/>
  <c r="C2108" i="10"/>
  <c r="D546" i="36"/>
  <c r="C2104" i="10"/>
  <c r="D542" i="36"/>
  <c r="C2100" i="10"/>
  <c r="D538" i="36"/>
  <c r="C2096" i="10"/>
  <c r="D534" i="36"/>
  <c r="C2092" i="10"/>
  <c r="D530" i="36"/>
  <c r="C2088" i="10"/>
  <c r="D526" i="36"/>
  <c r="C2084" i="10"/>
  <c r="D522" i="36"/>
  <c r="C2260" i="10"/>
  <c r="D698" i="36"/>
  <c r="C2256" i="10"/>
  <c r="D694" i="36"/>
  <c r="C2252" i="10"/>
  <c r="D690" i="36"/>
  <c r="C2248" i="10"/>
  <c r="D686" i="36"/>
  <c r="C2244" i="10"/>
  <c r="D682" i="36"/>
  <c r="C2240" i="10"/>
  <c r="D678" i="36"/>
  <c r="C2236" i="10"/>
  <c r="D674" i="36"/>
  <c r="C2232" i="10"/>
  <c r="D670" i="36"/>
  <c r="C2228" i="10"/>
  <c r="D666" i="36"/>
  <c r="C2224" i="10"/>
  <c r="D662" i="36"/>
  <c r="C2220" i="10"/>
  <c r="D658" i="36"/>
  <c r="C2216" i="10"/>
  <c r="D654" i="36"/>
  <c r="C2212" i="10"/>
  <c r="D650" i="36"/>
  <c r="C2208" i="10"/>
  <c r="D646" i="36"/>
  <c r="C2204" i="10"/>
  <c r="D642" i="36"/>
  <c r="C2292" i="10"/>
  <c r="D730" i="36"/>
  <c r="C2288" i="10"/>
  <c r="D726" i="36"/>
  <c r="C2284" i="10"/>
  <c r="D722" i="36"/>
  <c r="C2280" i="10"/>
  <c r="D718" i="36"/>
  <c r="C2276" i="10"/>
  <c r="D714" i="36"/>
  <c r="C2272" i="10"/>
  <c r="D710" i="36"/>
  <c r="C2268" i="10"/>
  <c r="D706" i="36"/>
  <c r="C2264" i="10"/>
  <c r="D702" i="36"/>
  <c r="C2425" i="10"/>
  <c r="D863" i="36"/>
  <c r="C2423" i="10"/>
  <c r="D861" i="36"/>
  <c r="C2421" i="10"/>
  <c r="D859" i="36"/>
  <c r="C2419" i="10"/>
  <c r="D857" i="36"/>
  <c r="C2417" i="10"/>
  <c r="D855" i="36"/>
  <c r="C2415" i="10"/>
  <c r="D853" i="36"/>
  <c r="C2413" i="10"/>
  <c r="D851" i="36"/>
  <c r="C2411" i="10"/>
  <c r="D849" i="36"/>
  <c r="C2409" i="10"/>
  <c r="D847" i="36"/>
  <c r="C2407" i="10"/>
  <c r="D845" i="36"/>
  <c r="C2405" i="10"/>
  <c r="D843" i="36"/>
  <c r="C2403" i="10"/>
  <c r="D841" i="36"/>
  <c r="C2401" i="10"/>
  <c r="D839" i="36"/>
  <c r="C2399" i="10"/>
  <c r="D837" i="36"/>
  <c r="C2397" i="10"/>
  <c r="D835" i="36"/>
  <c r="C2395" i="10"/>
  <c r="D833" i="36"/>
  <c r="C2393" i="10"/>
  <c r="D831" i="36"/>
  <c r="C2391" i="10"/>
  <c r="D829" i="36"/>
  <c r="C2389" i="10"/>
  <c r="D827" i="36"/>
  <c r="C2387" i="10"/>
  <c r="D825" i="36"/>
  <c r="C2385" i="10"/>
  <c r="D823" i="36"/>
  <c r="C2383" i="10"/>
  <c r="D821" i="36"/>
  <c r="C2381" i="10"/>
  <c r="D819" i="36"/>
  <c r="C2379" i="10"/>
  <c r="D817" i="36"/>
  <c r="C2377" i="10"/>
  <c r="D815" i="36"/>
  <c r="C2375" i="10"/>
  <c r="D813" i="36"/>
  <c r="C2373" i="10"/>
  <c r="D811" i="36"/>
  <c r="C2371" i="10"/>
  <c r="D809" i="36"/>
  <c r="C2369" i="10"/>
  <c r="D807" i="36"/>
  <c r="C2367" i="10"/>
  <c r="D805" i="36"/>
  <c r="C2365" i="10"/>
  <c r="D803" i="36"/>
  <c r="C2363" i="10"/>
  <c r="D801" i="36"/>
  <c r="C2361" i="10"/>
  <c r="D799" i="36"/>
  <c r="C2359" i="10"/>
  <c r="D797" i="36"/>
  <c r="C2357" i="10"/>
  <c r="D795" i="36"/>
  <c r="C2355" i="10"/>
  <c r="D793" i="36"/>
  <c r="C2353" i="10"/>
  <c r="D791" i="36"/>
  <c r="C2351" i="10"/>
  <c r="D789" i="36"/>
  <c r="C2349" i="10"/>
  <c r="D787" i="36"/>
  <c r="C2347" i="10"/>
  <c r="D785" i="36"/>
  <c r="C2345" i="10"/>
  <c r="D783" i="36"/>
  <c r="C2343" i="10"/>
  <c r="D781" i="36"/>
  <c r="C2341" i="10"/>
  <c r="D779" i="36"/>
  <c r="C2339" i="10"/>
  <c r="D777" i="36"/>
  <c r="B944" i="36"/>
  <c r="B2506" i="10" s="1"/>
  <c r="D944" i="36"/>
  <c r="B928" i="36"/>
  <c r="B2490" i="10" s="1"/>
  <c r="D928" i="36"/>
  <c r="B912" i="36"/>
  <c r="B2474" i="10" s="1"/>
  <c r="D912" i="36"/>
  <c r="B896" i="36"/>
  <c r="B2458" i="10" s="1"/>
  <c r="D896" i="36"/>
  <c r="B880" i="36"/>
  <c r="B2442" i="10" s="1"/>
  <c r="D880" i="36"/>
  <c r="B864" i="36"/>
  <c r="B2426" i="10" s="1"/>
  <c r="D864" i="36"/>
  <c r="C2565" i="10"/>
  <c r="D1003" i="36"/>
  <c r="C2563" i="10"/>
  <c r="D1001" i="36"/>
  <c r="C2561" i="10"/>
  <c r="D999" i="36"/>
  <c r="C2559" i="10"/>
  <c r="D997" i="36"/>
  <c r="C2557" i="10"/>
  <c r="D995" i="36"/>
  <c r="C2555" i="10"/>
  <c r="D993" i="36"/>
  <c r="C2553" i="10"/>
  <c r="D991" i="36"/>
  <c r="C2551" i="10"/>
  <c r="D989" i="36"/>
  <c r="C2549" i="10"/>
  <c r="D987" i="36"/>
  <c r="C2547" i="10"/>
  <c r="D985" i="36"/>
  <c r="C2545" i="10"/>
  <c r="D983" i="36"/>
  <c r="C2543" i="10"/>
  <c r="D981" i="36"/>
  <c r="C2541" i="10"/>
  <c r="D979" i="36"/>
  <c r="C2539" i="10"/>
  <c r="D977" i="36"/>
  <c r="C2537" i="10"/>
  <c r="D975" i="36"/>
  <c r="C2535" i="10"/>
  <c r="D973" i="36"/>
  <c r="C2533" i="10"/>
  <c r="D971" i="36"/>
  <c r="C2531" i="10"/>
  <c r="D969" i="36"/>
  <c r="C2529" i="10"/>
  <c r="D967" i="36"/>
  <c r="C2527" i="10"/>
  <c r="D965" i="36"/>
  <c r="C2525" i="10"/>
  <c r="D963" i="36"/>
  <c r="C2523" i="10"/>
  <c r="D961" i="36"/>
  <c r="C2521" i="10"/>
  <c r="D959" i="36"/>
  <c r="C2519" i="10"/>
  <c r="D957" i="36"/>
  <c r="C2575" i="10"/>
  <c r="D1013" i="36"/>
  <c r="C2573" i="10"/>
  <c r="D1011" i="36"/>
  <c r="C2571" i="10"/>
  <c r="D1009" i="36"/>
  <c r="C2569" i="10"/>
  <c r="D1007" i="36"/>
  <c r="C2567" i="10"/>
  <c r="D1005" i="36"/>
  <c r="B61" i="36"/>
  <c r="D61" i="36"/>
  <c r="C1864" i="10"/>
  <c r="D302" i="36"/>
  <c r="C1860" i="10"/>
  <c r="D298" i="36"/>
  <c r="C1856" i="10"/>
  <c r="D294" i="36"/>
  <c r="C1852" i="10"/>
  <c r="D290" i="36"/>
  <c r="C1848" i="10"/>
  <c r="D286" i="36"/>
  <c r="C1844" i="10"/>
  <c r="D282" i="36"/>
  <c r="C1840" i="10"/>
  <c r="D278" i="36"/>
  <c r="C1836" i="10"/>
  <c r="D274" i="36"/>
  <c r="C1832" i="10"/>
  <c r="D270" i="36"/>
  <c r="C1828" i="10"/>
  <c r="D266" i="36"/>
  <c r="C1824" i="10"/>
  <c r="D262" i="36"/>
  <c r="C1932" i="10"/>
  <c r="D370" i="36"/>
  <c r="C1928" i="10"/>
  <c r="D366" i="36"/>
  <c r="C1924" i="10"/>
  <c r="D362" i="36"/>
  <c r="C1920" i="10"/>
  <c r="D358" i="36"/>
  <c r="C1916" i="10"/>
  <c r="D354" i="36"/>
  <c r="C1912" i="10"/>
  <c r="D350" i="36"/>
  <c r="C1908" i="10"/>
  <c r="D346" i="36"/>
  <c r="C1904" i="10"/>
  <c r="D342" i="36"/>
  <c r="C1900" i="10"/>
  <c r="D338" i="36"/>
  <c r="C1896" i="10"/>
  <c r="D334" i="36"/>
  <c r="C1892" i="10"/>
  <c r="D330" i="36"/>
  <c r="C1888" i="10"/>
  <c r="D326" i="36"/>
  <c r="C1884" i="10"/>
  <c r="D322" i="36"/>
  <c r="C1961" i="10"/>
  <c r="D399" i="36"/>
  <c r="C1959" i="10"/>
  <c r="D397" i="36"/>
  <c r="C1957" i="10"/>
  <c r="D395" i="36"/>
  <c r="C1955" i="10"/>
  <c r="D393" i="36"/>
  <c r="C1953" i="10"/>
  <c r="D391" i="36"/>
  <c r="C1951" i="10"/>
  <c r="D389" i="36"/>
  <c r="C1949" i="10"/>
  <c r="D387" i="36"/>
  <c r="C1947" i="10"/>
  <c r="D385" i="36"/>
  <c r="C1945" i="10"/>
  <c r="D383" i="36"/>
  <c r="C1943" i="10"/>
  <c r="D381" i="36"/>
  <c r="C1941" i="10"/>
  <c r="D379" i="36"/>
  <c r="C1939" i="10"/>
  <c r="D377" i="36"/>
  <c r="C1937" i="10"/>
  <c r="D375" i="36"/>
  <c r="C1935" i="10"/>
  <c r="D373" i="36"/>
  <c r="C2080" i="10"/>
  <c r="D518" i="36"/>
  <c r="C2076" i="10"/>
  <c r="D514" i="36"/>
  <c r="C2072" i="10"/>
  <c r="D510" i="36"/>
  <c r="C2068" i="10"/>
  <c r="D506" i="36"/>
  <c r="C2064" i="10"/>
  <c r="D502" i="36"/>
  <c r="C2060" i="10"/>
  <c r="D498" i="36"/>
  <c r="C2056" i="10"/>
  <c r="D494" i="36"/>
  <c r="C2052" i="10"/>
  <c r="D490" i="36"/>
  <c r="C2048" i="10"/>
  <c r="D486" i="36"/>
  <c r="C2044" i="10"/>
  <c r="D482" i="36"/>
  <c r="C2040" i="10"/>
  <c r="D478" i="36"/>
  <c r="C2036" i="10"/>
  <c r="D474" i="36"/>
  <c r="C2032" i="10"/>
  <c r="D470" i="36"/>
  <c r="C2028" i="10"/>
  <c r="D466" i="36"/>
  <c r="C2024" i="10"/>
  <c r="D462" i="36"/>
  <c r="C2020" i="10"/>
  <c r="D458" i="36"/>
  <c r="C2016" i="10"/>
  <c r="D454" i="36"/>
  <c r="C2012" i="10"/>
  <c r="D450" i="36"/>
  <c r="C2008" i="10"/>
  <c r="D446" i="36"/>
  <c r="C2004" i="10"/>
  <c r="D442" i="36"/>
  <c r="C2000" i="10"/>
  <c r="D438" i="36"/>
  <c r="C1996" i="10"/>
  <c r="D434" i="36"/>
  <c r="C1992" i="10"/>
  <c r="D430" i="36"/>
  <c r="C1988" i="10"/>
  <c r="D426" i="36"/>
  <c r="C1984" i="10"/>
  <c r="D422" i="36"/>
  <c r="C1980" i="10"/>
  <c r="D418" i="36"/>
  <c r="C1976" i="10"/>
  <c r="D414" i="36"/>
  <c r="C1972" i="10"/>
  <c r="D410" i="36"/>
  <c r="C1968" i="10"/>
  <c r="D406" i="36"/>
  <c r="C1964" i="10"/>
  <c r="D402" i="36"/>
  <c r="C2203" i="10"/>
  <c r="D641" i="36"/>
  <c r="C2201" i="10"/>
  <c r="D639" i="36"/>
  <c r="C2199" i="10"/>
  <c r="D637" i="36"/>
  <c r="C2197" i="10"/>
  <c r="D635" i="36"/>
  <c r="C2195" i="10"/>
  <c r="D633" i="36"/>
  <c r="C2193" i="10"/>
  <c r="D631" i="36"/>
  <c r="C2191" i="10"/>
  <c r="D629" i="36"/>
  <c r="C2189" i="10"/>
  <c r="D627" i="36"/>
  <c r="C2187" i="10"/>
  <c r="D625" i="36"/>
  <c r="C2185" i="10"/>
  <c r="D623" i="36"/>
  <c r="C2183" i="10"/>
  <c r="D621" i="36"/>
  <c r="C2181" i="10"/>
  <c r="D619" i="36"/>
  <c r="C2179" i="10"/>
  <c r="D617" i="36"/>
  <c r="C2177" i="10"/>
  <c r="D615" i="36"/>
  <c r="C2175" i="10"/>
  <c r="D613" i="36"/>
  <c r="C2173" i="10"/>
  <c r="D611" i="36"/>
  <c r="C2171" i="10"/>
  <c r="D609" i="36"/>
  <c r="C2169" i="10"/>
  <c r="D607" i="36"/>
  <c r="C2167" i="10"/>
  <c r="D605" i="36"/>
  <c r="C2165" i="10"/>
  <c r="D603" i="36"/>
  <c r="C2163" i="10"/>
  <c r="D601" i="36"/>
  <c r="C2161" i="10"/>
  <c r="D599" i="36"/>
  <c r="C2159" i="10"/>
  <c r="D597" i="36"/>
  <c r="C2157" i="10"/>
  <c r="D595" i="36"/>
  <c r="C2155" i="10"/>
  <c r="D593" i="36"/>
  <c r="C2153" i="10"/>
  <c r="D591" i="36"/>
  <c r="C2151" i="10"/>
  <c r="D589" i="36"/>
  <c r="C2149" i="10"/>
  <c r="D587" i="36"/>
  <c r="C2147" i="10"/>
  <c r="D585" i="36"/>
  <c r="C2145" i="10"/>
  <c r="D583" i="36"/>
  <c r="C2143" i="10"/>
  <c r="D581" i="36"/>
  <c r="C2141" i="10"/>
  <c r="D579" i="36"/>
  <c r="C2139" i="10"/>
  <c r="D577" i="36"/>
  <c r="C2137" i="10"/>
  <c r="D575" i="36"/>
  <c r="C2135" i="10"/>
  <c r="D573" i="36"/>
  <c r="C2133" i="10"/>
  <c r="D571" i="36"/>
  <c r="C2131" i="10"/>
  <c r="D569" i="36"/>
  <c r="C2129" i="10"/>
  <c r="D567" i="36"/>
  <c r="C2127" i="10"/>
  <c r="D565" i="36"/>
  <c r="C2125" i="10"/>
  <c r="D563" i="36"/>
  <c r="C2123" i="10"/>
  <c r="D561" i="36"/>
  <c r="C2121" i="10"/>
  <c r="D559" i="36"/>
  <c r="C2119" i="10"/>
  <c r="D557" i="36"/>
  <c r="C2117" i="10"/>
  <c r="D555" i="36"/>
  <c r="C2115" i="10"/>
  <c r="D553" i="36"/>
  <c r="C2113" i="10"/>
  <c r="D551" i="36"/>
  <c r="C2111" i="10"/>
  <c r="D549" i="36"/>
  <c r="C2109" i="10"/>
  <c r="D547" i="36"/>
  <c r="C2107" i="10"/>
  <c r="D545" i="36"/>
  <c r="C2105" i="10"/>
  <c r="D543" i="36"/>
  <c r="C2103" i="10"/>
  <c r="D541" i="36"/>
  <c r="C2101" i="10"/>
  <c r="D539" i="36"/>
  <c r="C2099" i="10"/>
  <c r="D537" i="36"/>
  <c r="C2097" i="10"/>
  <c r="D535" i="36"/>
  <c r="C2095" i="10"/>
  <c r="D533" i="36"/>
  <c r="C2093" i="10"/>
  <c r="D531" i="36"/>
  <c r="C2091" i="10"/>
  <c r="D529" i="36"/>
  <c r="C2089" i="10"/>
  <c r="D527" i="36"/>
  <c r="C2087" i="10"/>
  <c r="D525" i="36"/>
  <c r="C2085" i="10"/>
  <c r="D523" i="36"/>
  <c r="C2083" i="10"/>
  <c r="D521" i="36"/>
  <c r="C2081" i="10"/>
  <c r="D519" i="36"/>
  <c r="C2259" i="10"/>
  <c r="D697" i="36"/>
  <c r="C2257" i="10"/>
  <c r="D695" i="36"/>
  <c r="C2255" i="10"/>
  <c r="D693" i="36"/>
  <c r="C2253" i="10"/>
  <c r="D691" i="36"/>
  <c r="C2251" i="10"/>
  <c r="D689" i="36"/>
  <c r="C2249" i="10"/>
  <c r="D687" i="36"/>
  <c r="C2247" i="10"/>
  <c r="D685" i="36"/>
  <c r="C2245" i="10"/>
  <c r="D683" i="36"/>
  <c r="C2243" i="10"/>
  <c r="D681" i="36"/>
  <c r="C2241" i="10"/>
  <c r="D679" i="36"/>
  <c r="C2239" i="10"/>
  <c r="D677" i="36"/>
  <c r="C2237" i="10"/>
  <c r="D675" i="36"/>
  <c r="C2235" i="10"/>
  <c r="D673" i="36"/>
  <c r="C2233" i="10"/>
  <c r="D671" i="36"/>
  <c r="C2231" i="10"/>
  <c r="D669" i="36"/>
  <c r="C2229" i="10"/>
  <c r="D667" i="36"/>
  <c r="C2227" i="10"/>
  <c r="D665" i="36"/>
  <c r="C2225" i="10"/>
  <c r="D663" i="36"/>
  <c r="C2223" i="10"/>
  <c r="D661" i="36"/>
  <c r="C2221" i="10"/>
  <c r="D659" i="36"/>
  <c r="C2219" i="10"/>
  <c r="D657" i="36"/>
  <c r="C2217" i="10"/>
  <c r="D655" i="36"/>
  <c r="C2215" i="10"/>
  <c r="D653" i="36"/>
  <c r="C2213" i="10"/>
  <c r="D651" i="36"/>
  <c r="C2211" i="10"/>
  <c r="D649" i="36"/>
  <c r="C2209" i="10"/>
  <c r="D647" i="36"/>
  <c r="C2207" i="10"/>
  <c r="D645" i="36"/>
  <c r="C2205" i="10"/>
  <c r="D643" i="36"/>
  <c r="C2337" i="10"/>
  <c r="D775" i="36"/>
  <c r="C2335" i="10"/>
  <c r="D773" i="36"/>
  <c r="C2333" i="10"/>
  <c r="D771" i="36"/>
  <c r="C2331" i="10"/>
  <c r="D769" i="36"/>
  <c r="C2329" i="10"/>
  <c r="D767" i="36"/>
  <c r="C2327" i="10"/>
  <c r="D765" i="36"/>
  <c r="C2325" i="10"/>
  <c r="D763" i="36"/>
  <c r="C2323" i="10"/>
  <c r="D761" i="36"/>
  <c r="C2321" i="10"/>
  <c r="D759" i="36"/>
  <c r="C2319" i="10"/>
  <c r="D757" i="36"/>
  <c r="C2317" i="10"/>
  <c r="D755" i="36"/>
  <c r="C2315" i="10"/>
  <c r="D753" i="36"/>
  <c r="C2313" i="10"/>
  <c r="D751" i="36"/>
  <c r="C2311" i="10"/>
  <c r="D749" i="36"/>
  <c r="C2309" i="10"/>
  <c r="D747" i="36"/>
  <c r="C2307" i="10"/>
  <c r="D745" i="36"/>
  <c r="C2305" i="10"/>
  <c r="D743" i="36"/>
  <c r="C2303" i="10"/>
  <c r="D741" i="36"/>
  <c r="C2301" i="10"/>
  <c r="D739" i="36"/>
  <c r="C2299" i="10"/>
  <c r="D737" i="36"/>
  <c r="C2297" i="10"/>
  <c r="D735" i="36"/>
  <c r="C2295" i="10"/>
  <c r="D733" i="36"/>
  <c r="C2293" i="10"/>
  <c r="D731" i="36"/>
  <c r="C2291" i="10"/>
  <c r="D729" i="36"/>
  <c r="C2289" i="10"/>
  <c r="D727" i="36"/>
  <c r="C2287" i="10"/>
  <c r="D725" i="36"/>
  <c r="C2285" i="10"/>
  <c r="D723" i="36"/>
  <c r="C2283" i="10"/>
  <c r="D721" i="36"/>
  <c r="C2281" i="10"/>
  <c r="D719" i="36"/>
  <c r="C2279" i="10"/>
  <c r="D717" i="36"/>
  <c r="C2277" i="10"/>
  <c r="D715" i="36"/>
  <c r="C2275" i="10"/>
  <c r="D713" i="36"/>
  <c r="C2273" i="10"/>
  <c r="D711" i="36"/>
  <c r="C2271" i="10"/>
  <c r="D709" i="36"/>
  <c r="C2269" i="10"/>
  <c r="D707" i="36"/>
  <c r="C2267" i="10"/>
  <c r="D705" i="36"/>
  <c r="C2265" i="10"/>
  <c r="D703" i="36"/>
  <c r="C2263" i="10"/>
  <c r="D701" i="36"/>
  <c r="C2261" i="10"/>
  <c r="D699" i="36"/>
  <c r="C2517" i="10"/>
  <c r="D955" i="36"/>
  <c r="C2515" i="10"/>
  <c r="D953" i="36"/>
  <c r="C2513" i="10"/>
  <c r="D951" i="36"/>
  <c r="C2511" i="10"/>
  <c r="D949" i="36"/>
  <c r="C2509" i="10"/>
  <c r="D947" i="36"/>
  <c r="C2507" i="10"/>
  <c r="D945" i="36"/>
  <c r="C2505" i="10"/>
  <c r="D943" i="36"/>
  <c r="C2503" i="10"/>
  <c r="D941" i="36"/>
  <c r="C2501" i="10"/>
  <c r="D939" i="36"/>
  <c r="C2499" i="10"/>
  <c r="D937" i="36"/>
  <c r="C2497" i="10"/>
  <c r="D935" i="36"/>
  <c r="C2495" i="10"/>
  <c r="D933" i="36"/>
  <c r="C2493" i="10"/>
  <c r="D931" i="36"/>
  <c r="C2491" i="10"/>
  <c r="D929" i="36"/>
  <c r="C2489" i="10"/>
  <c r="D927" i="36"/>
  <c r="C2487" i="10"/>
  <c r="D925" i="36"/>
  <c r="C2485" i="10"/>
  <c r="D923" i="36"/>
  <c r="C2483" i="10"/>
  <c r="D921" i="36"/>
  <c r="C2481" i="10"/>
  <c r="D919" i="36"/>
  <c r="C2479" i="10"/>
  <c r="D917" i="36"/>
  <c r="C2477" i="10"/>
  <c r="D915" i="36"/>
  <c r="C2475" i="10"/>
  <c r="D913" i="36"/>
  <c r="C2473" i="10"/>
  <c r="D911" i="36"/>
  <c r="C2471" i="10"/>
  <c r="D909" i="36"/>
  <c r="C2469" i="10"/>
  <c r="D907" i="36"/>
  <c r="C2467" i="10"/>
  <c r="D905" i="36"/>
  <c r="C2465" i="10"/>
  <c r="D903" i="36"/>
  <c r="C2463" i="10"/>
  <c r="D901" i="36"/>
  <c r="C2461" i="10"/>
  <c r="D899" i="36"/>
  <c r="C2459" i="10"/>
  <c r="D897" i="36"/>
  <c r="C2457" i="10"/>
  <c r="D895" i="36"/>
  <c r="C2455" i="10"/>
  <c r="D893" i="36"/>
  <c r="C2453" i="10"/>
  <c r="D891" i="36"/>
  <c r="C2451" i="10"/>
  <c r="D889" i="36"/>
  <c r="C2449" i="10"/>
  <c r="D887" i="36"/>
  <c r="C2447" i="10"/>
  <c r="D885" i="36"/>
  <c r="C2445" i="10"/>
  <c r="D883" i="36"/>
  <c r="C2443" i="10"/>
  <c r="D881" i="36"/>
  <c r="C2441" i="10"/>
  <c r="D879" i="36"/>
  <c r="C2439" i="10"/>
  <c r="D877" i="36"/>
  <c r="C2437" i="10"/>
  <c r="D875" i="36"/>
  <c r="C2435" i="10"/>
  <c r="D873" i="36"/>
  <c r="C2433" i="10"/>
  <c r="D871" i="36"/>
  <c r="C2431" i="10"/>
  <c r="D869" i="36"/>
  <c r="C2429" i="10"/>
  <c r="D867" i="36"/>
  <c r="C2427" i="10"/>
  <c r="D865" i="36"/>
  <c r="B5" i="36"/>
  <c r="C1686" i="10"/>
  <c r="C1670" i="10"/>
  <c r="C1666" i="10"/>
  <c r="C1722" i="10"/>
  <c r="C1810" i="10"/>
  <c r="C1802" i="10"/>
  <c r="C1798" i="10"/>
  <c r="C1794" i="10"/>
  <c r="C1662" i="10"/>
  <c r="C1658" i="10"/>
  <c r="C1962" i="10"/>
  <c r="C1958" i="10"/>
  <c r="C1954" i="10"/>
  <c r="C1950" i="10"/>
  <c r="C1946" i="10"/>
  <c r="C1942" i="10"/>
  <c r="C1938" i="10"/>
  <c r="C1934" i="10"/>
  <c r="C2202" i="10"/>
  <c r="C2198" i="10"/>
  <c r="C2194" i="10"/>
  <c r="C2190" i="10"/>
  <c r="C2186" i="10"/>
  <c r="C2182" i="10"/>
  <c r="C2178" i="10"/>
  <c r="C2174" i="10"/>
  <c r="C2170" i="10"/>
  <c r="C2166" i="10"/>
  <c r="C2162" i="10"/>
  <c r="C2158" i="10"/>
  <c r="C2154" i="10"/>
  <c r="C2150" i="10"/>
  <c r="C2146" i="10"/>
  <c r="C2142" i="10"/>
  <c r="C2138" i="10"/>
  <c r="C2134" i="10"/>
  <c r="C2130" i="10"/>
  <c r="C2126" i="10"/>
  <c r="C2122" i="10"/>
  <c r="C2118" i="10"/>
  <c r="C2114" i="10"/>
  <c r="C2110" i="10"/>
  <c r="C2106" i="10"/>
  <c r="C2102" i="10"/>
  <c r="C2098" i="10"/>
  <c r="C2094" i="10"/>
  <c r="C2090" i="10"/>
  <c r="C2086" i="10"/>
  <c r="C2082" i="10"/>
  <c r="C2258" i="10"/>
  <c r="C2254" i="10"/>
  <c r="C2250" i="10"/>
  <c r="C2246" i="10"/>
  <c r="C2242" i="10"/>
  <c r="C2238" i="10"/>
  <c r="C2234" i="10"/>
  <c r="C2230" i="10"/>
  <c r="C2226" i="10"/>
  <c r="C2222" i="10"/>
  <c r="C2218" i="10"/>
  <c r="C2214" i="10"/>
  <c r="C2210" i="10"/>
  <c r="C2206" i="10"/>
  <c r="C2336" i="10"/>
  <c r="C2334" i="10"/>
  <c r="C2332" i="10"/>
  <c r="C2330" i="10"/>
  <c r="C2328" i="10"/>
  <c r="C2326" i="10"/>
  <c r="C2324" i="10"/>
  <c r="C2322" i="10"/>
  <c r="C2320" i="10"/>
  <c r="C2318" i="10"/>
  <c r="C2316" i="10"/>
  <c r="C2314" i="10"/>
  <c r="C2312" i="10"/>
  <c r="C2310" i="10"/>
  <c r="C2308" i="10"/>
  <c r="C2306" i="10"/>
  <c r="C2304" i="10"/>
  <c r="C2302" i="10"/>
  <c r="C2300" i="10"/>
  <c r="C2298" i="10"/>
  <c r="C2296" i="10"/>
  <c r="C2294" i="10"/>
  <c r="C2290" i="10"/>
  <c r="C2286" i="10"/>
  <c r="C2282" i="10"/>
  <c r="C2278" i="10"/>
  <c r="C2274" i="10"/>
  <c r="C2270" i="10"/>
  <c r="C2266" i="10"/>
  <c r="C2262" i="10"/>
  <c r="C2518" i="10"/>
  <c r="C2516" i="10"/>
  <c r="C2514" i="10"/>
  <c r="C2512" i="10"/>
  <c r="C2510" i="10"/>
  <c r="C2508" i="10"/>
  <c r="C2506" i="10"/>
  <c r="C2504" i="10"/>
  <c r="C2502" i="10"/>
  <c r="C2500" i="10"/>
  <c r="C2498" i="10"/>
  <c r="C2496" i="10"/>
  <c r="C2494" i="10"/>
  <c r="C2492" i="10"/>
  <c r="C2490" i="10"/>
  <c r="C2488" i="10"/>
  <c r="C2486" i="10"/>
  <c r="C2484" i="10"/>
  <c r="C2482" i="10"/>
  <c r="C2480" i="10"/>
  <c r="C2478" i="10"/>
  <c r="C2476" i="10"/>
  <c r="C2474" i="10"/>
  <c r="C2472" i="10"/>
  <c r="C2470" i="10"/>
  <c r="C2468" i="10"/>
  <c r="C2466" i="10"/>
  <c r="C2464" i="10"/>
  <c r="C2462" i="10"/>
  <c r="C2460" i="10"/>
  <c r="C2458" i="10"/>
  <c r="C2456" i="10"/>
  <c r="C2454" i="10"/>
  <c r="C2452" i="10"/>
  <c r="C2450" i="10"/>
  <c r="C2448" i="10"/>
  <c r="C2446" i="10"/>
  <c r="C2444" i="10"/>
  <c r="C2442" i="10"/>
  <c r="C2440" i="10"/>
  <c r="C2438" i="10"/>
  <c r="C2436" i="10"/>
  <c r="C2434" i="10"/>
  <c r="C2432" i="10"/>
  <c r="C2430" i="10"/>
  <c r="C2428" i="10"/>
  <c r="C2426" i="10"/>
  <c r="B952" i="36"/>
  <c r="B2514" i="10" s="1"/>
  <c r="B936" i="36"/>
  <c r="B2498" i="10" s="1"/>
  <c r="B920" i="36"/>
  <c r="B2482" i="10" s="1"/>
  <c r="B904" i="36"/>
  <c r="B2466" i="10" s="1"/>
  <c r="B888" i="36"/>
  <c r="B2450" i="10" s="1"/>
  <c r="B872" i="36"/>
  <c r="B2434" i="10" s="1"/>
  <c r="B768" i="36"/>
  <c r="B2330" i="10" s="1"/>
  <c r="B752" i="36"/>
  <c r="B2314" i="10" s="1"/>
  <c r="B736" i="36"/>
  <c r="B2298" i="10" s="1"/>
  <c r="B708" i="36"/>
  <c r="B2270" i="10" s="1"/>
  <c r="B676" i="36"/>
  <c r="B2238" i="10" s="1"/>
  <c r="B644" i="36"/>
  <c r="B2206" i="10" s="1"/>
  <c r="B612" i="36"/>
  <c r="B2174" i="10" s="1"/>
  <c r="B580" i="36"/>
  <c r="B2142" i="10" s="1"/>
  <c r="B548" i="36"/>
  <c r="B2110" i="10" s="1"/>
  <c r="B396" i="36"/>
  <c r="B1958" i="10" s="1"/>
  <c r="E2575" i="10"/>
  <c r="D2575" i="10"/>
  <c r="E2573" i="10"/>
  <c r="D2573" i="10"/>
  <c r="E2571" i="10"/>
  <c r="D2571" i="10"/>
  <c r="E2569" i="10"/>
  <c r="D2569" i="10"/>
  <c r="E2567" i="10"/>
  <c r="D2567" i="10"/>
  <c r="E2565" i="10"/>
  <c r="D2565" i="10"/>
  <c r="E2563" i="10"/>
  <c r="D2563" i="10"/>
  <c r="E2561" i="10"/>
  <c r="D2561" i="10"/>
  <c r="E2559" i="10"/>
  <c r="D2559" i="10"/>
  <c r="E2557" i="10"/>
  <c r="D2557" i="10"/>
  <c r="E2555" i="10"/>
  <c r="D2555" i="10"/>
  <c r="E2553" i="10"/>
  <c r="D2553" i="10"/>
  <c r="E2551" i="10"/>
  <c r="D2551" i="10"/>
  <c r="E2549" i="10"/>
  <c r="D2549" i="10"/>
  <c r="E2547" i="10"/>
  <c r="D2547" i="10"/>
  <c r="E2545" i="10"/>
  <c r="D2545" i="10"/>
  <c r="E2543" i="10"/>
  <c r="D2543" i="10"/>
  <c r="E2541" i="10"/>
  <c r="D2541" i="10"/>
  <c r="E2539" i="10"/>
  <c r="D2539" i="10"/>
  <c r="E2537" i="10"/>
  <c r="D2537" i="10"/>
  <c r="E2535" i="10"/>
  <c r="D2535" i="10"/>
  <c r="E2533" i="10"/>
  <c r="D2533" i="10"/>
  <c r="E2531" i="10"/>
  <c r="D2531" i="10"/>
  <c r="E2529" i="10"/>
  <c r="D2529" i="10"/>
  <c r="E2527" i="10"/>
  <c r="D2527" i="10"/>
  <c r="E2525" i="10"/>
  <c r="D2525" i="10"/>
  <c r="E2523" i="10"/>
  <c r="D2523" i="10"/>
  <c r="E2521" i="10"/>
  <c r="D2521" i="10"/>
  <c r="E2519" i="10"/>
  <c r="D2519" i="10"/>
  <c r="E2517" i="10"/>
  <c r="D2517" i="10"/>
  <c r="E2515" i="10"/>
  <c r="D2515" i="10"/>
  <c r="E2513" i="10"/>
  <c r="D2513" i="10"/>
  <c r="E2511" i="10"/>
  <c r="D2511" i="10"/>
  <c r="E2509" i="10"/>
  <c r="D2509" i="10"/>
  <c r="E2507" i="10"/>
  <c r="D2507" i="10"/>
  <c r="E2505" i="10"/>
  <c r="D2505" i="10"/>
  <c r="E2503" i="10"/>
  <c r="D2503" i="10"/>
  <c r="E2501" i="10"/>
  <c r="D2501" i="10"/>
  <c r="E2499" i="10"/>
  <c r="D2499" i="10"/>
  <c r="E2497" i="10"/>
  <c r="D2497" i="10"/>
  <c r="E2495" i="10"/>
  <c r="D2495" i="10"/>
  <c r="E2493" i="10"/>
  <c r="D2493" i="10"/>
  <c r="E2491" i="10"/>
  <c r="D2491" i="10"/>
  <c r="E2489" i="10"/>
  <c r="D2489" i="10"/>
  <c r="E2487" i="10"/>
  <c r="D2487" i="10"/>
  <c r="E2485" i="10"/>
  <c r="D2485" i="10"/>
  <c r="E2483" i="10"/>
  <c r="D2483" i="10"/>
  <c r="E2481" i="10"/>
  <c r="D2481" i="10"/>
  <c r="E2479" i="10"/>
  <c r="D2479" i="10"/>
  <c r="E2477" i="10"/>
  <c r="D2477" i="10"/>
  <c r="E2475" i="10"/>
  <c r="D2475" i="10"/>
  <c r="E2473" i="10"/>
  <c r="D2473" i="10"/>
  <c r="E2471" i="10"/>
  <c r="D2471" i="10"/>
  <c r="E2469" i="10"/>
  <c r="D2469" i="10"/>
  <c r="E2467" i="10"/>
  <c r="D2467" i="10"/>
  <c r="E2465" i="10"/>
  <c r="D2465" i="10"/>
  <c r="E2463" i="10"/>
  <c r="D2463" i="10"/>
  <c r="E2461" i="10"/>
  <c r="D2461" i="10"/>
  <c r="E2459" i="10"/>
  <c r="D2459" i="10"/>
  <c r="E2457" i="10"/>
  <c r="D2457" i="10"/>
  <c r="E2455" i="10"/>
  <c r="D2455" i="10"/>
  <c r="E2453" i="10"/>
  <c r="D2453" i="10"/>
  <c r="E2451" i="10"/>
  <c r="D2451" i="10"/>
  <c r="E2449" i="10"/>
  <c r="D2449" i="10"/>
  <c r="E2447" i="10"/>
  <c r="D2447" i="10"/>
  <c r="E2445" i="10"/>
  <c r="D2445" i="10"/>
  <c r="E2443" i="10"/>
  <c r="D2443" i="10"/>
  <c r="E2441" i="10"/>
  <c r="D2441" i="10"/>
  <c r="E2439" i="10"/>
  <c r="D2439" i="10"/>
  <c r="E2437" i="10"/>
  <c r="D2437" i="10"/>
  <c r="E2435" i="10"/>
  <c r="D2435" i="10"/>
  <c r="E2433" i="10"/>
  <c r="D2433" i="10"/>
  <c r="E2431" i="10"/>
  <c r="D2431" i="10"/>
  <c r="E2429" i="10"/>
  <c r="D2429" i="10"/>
  <c r="E2427" i="10"/>
  <c r="D2427" i="10"/>
  <c r="E2425" i="10"/>
  <c r="D2425" i="10"/>
  <c r="E2423" i="10"/>
  <c r="D2423" i="10"/>
  <c r="E2421" i="10"/>
  <c r="D2421" i="10"/>
  <c r="E2419" i="10"/>
  <c r="D2419" i="10"/>
  <c r="E2417" i="10"/>
  <c r="D2417" i="10"/>
  <c r="E2415" i="10"/>
  <c r="D2415" i="10"/>
  <c r="E2413" i="10"/>
  <c r="D2413" i="10"/>
  <c r="E2411" i="10"/>
  <c r="D2411" i="10"/>
  <c r="E2409" i="10"/>
  <c r="D2409" i="10"/>
  <c r="E2407" i="10"/>
  <c r="D2407" i="10"/>
  <c r="E2405" i="10"/>
  <c r="D2405" i="10"/>
  <c r="E2403" i="10"/>
  <c r="D2403" i="10"/>
  <c r="E2401" i="10"/>
  <c r="D2401" i="10"/>
  <c r="E2399" i="10"/>
  <c r="D2399" i="10"/>
  <c r="E2397" i="10"/>
  <c r="D2397" i="10"/>
  <c r="E2395" i="10"/>
  <c r="D2395" i="10"/>
  <c r="E2393" i="10"/>
  <c r="D2393" i="10"/>
  <c r="E2391" i="10"/>
  <c r="D2391" i="10"/>
  <c r="E2389" i="10"/>
  <c r="D2389" i="10"/>
  <c r="E2387" i="10"/>
  <c r="D2387" i="10"/>
  <c r="E2385" i="10"/>
  <c r="D2385" i="10"/>
  <c r="E2383" i="10"/>
  <c r="D2383" i="10"/>
  <c r="E2381" i="10"/>
  <c r="D2381" i="10"/>
  <c r="E2379" i="10"/>
  <c r="D2379" i="10"/>
  <c r="E2377" i="10"/>
  <c r="D2377" i="10"/>
  <c r="E2375" i="10"/>
  <c r="D2375" i="10"/>
  <c r="E2373" i="10"/>
  <c r="D2373" i="10"/>
  <c r="E2371" i="10"/>
  <c r="D2371" i="10"/>
  <c r="E2369" i="10"/>
  <c r="D2369" i="10"/>
  <c r="E2367" i="10"/>
  <c r="D2367" i="10"/>
  <c r="E2365" i="10"/>
  <c r="D2365" i="10"/>
  <c r="E2363" i="10"/>
  <c r="D2363" i="10"/>
  <c r="E2361" i="10"/>
  <c r="D2361" i="10"/>
  <c r="E2359" i="10"/>
  <c r="D2359" i="10"/>
  <c r="E2357" i="10"/>
  <c r="D2357" i="10"/>
  <c r="E2355" i="10"/>
  <c r="D2355" i="10"/>
  <c r="E2353" i="10"/>
  <c r="D2353" i="10"/>
  <c r="E2351" i="10"/>
  <c r="D2351" i="10"/>
  <c r="E2349" i="10"/>
  <c r="D2349" i="10"/>
  <c r="E2347" i="10"/>
  <c r="D2347" i="10"/>
  <c r="E2345" i="10"/>
  <c r="D2345" i="10"/>
  <c r="E2343" i="10"/>
  <c r="D2343" i="10"/>
  <c r="E2341" i="10"/>
  <c r="D2341" i="10"/>
  <c r="E2339" i="10"/>
  <c r="D2339" i="10"/>
  <c r="E2337" i="10"/>
  <c r="D2337" i="10"/>
  <c r="E2335" i="10"/>
  <c r="D2335" i="10"/>
  <c r="E2333" i="10"/>
  <c r="D2333" i="10"/>
  <c r="E2331" i="10"/>
  <c r="D2331" i="10"/>
  <c r="E2329" i="10"/>
  <c r="D2329" i="10"/>
  <c r="E2327" i="10"/>
  <c r="D2327" i="10"/>
  <c r="E2325" i="10"/>
  <c r="D2325" i="10"/>
  <c r="E2323" i="10"/>
  <c r="D2323" i="10"/>
  <c r="E2321" i="10"/>
  <c r="D2321" i="10"/>
  <c r="E2319" i="10"/>
  <c r="D2319" i="10"/>
  <c r="E2317" i="10"/>
  <c r="D2317" i="10"/>
  <c r="E2315" i="10"/>
  <c r="D2315" i="10"/>
  <c r="E2313" i="10"/>
  <c r="D2313" i="10"/>
  <c r="E2311" i="10"/>
  <c r="D2311" i="10"/>
  <c r="E2309" i="10"/>
  <c r="D2309" i="10"/>
  <c r="E2307" i="10"/>
  <c r="D2307" i="10"/>
  <c r="E2305" i="10"/>
  <c r="D2305" i="10"/>
  <c r="E2303" i="10"/>
  <c r="D2303" i="10"/>
  <c r="E2301" i="10"/>
  <c r="D2301" i="10"/>
  <c r="E2299" i="10"/>
  <c r="D2299" i="10"/>
  <c r="E2297" i="10"/>
  <c r="D2297" i="10"/>
  <c r="E2295" i="10"/>
  <c r="D2295" i="10"/>
  <c r="E2293" i="10"/>
  <c r="D2293" i="10"/>
  <c r="E2291" i="10"/>
  <c r="D2291" i="10"/>
  <c r="E2289" i="10"/>
  <c r="D2289" i="10"/>
  <c r="E2287" i="10"/>
  <c r="D2287" i="10"/>
  <c r="E2285" i="10"/>
  <c r="D2285" i="10"/>
  <c r="E2283" i="10"/>
  <c r="D2283" i="10"/>
  <c r="E2281" i="10"/>
  <c r="D2281" i="10"/>
  <c r="E2279" i="10"/>
  <c r="D2279" i="10"/>
  <c r="E2277" i="10"/>
  <c r="D2277" i="10"/>
  <c r="E2275" i="10"/>
  <c r="D2275" i="10"/>
  <c r="E2273" i="10"/>
  <c r="D2273" i="10"/>
  <c r="E2271" i="10"/>
  <c r="D2271" i="10"/>
  <c r="E2269" i="10"/>
  <c r="D2269" i="10"/>
  <c r="E2267" i="10"/>
  <c r="D2267" i="10"/>
  <c r="E2265" i="10"/>
  <c r="D2265" i="10"/>
  <c r="E2263" i="10"/>
  <c r="D2263" i="10"/>
  <c r="E2261" i="10"/>
  <c r="D2261" i="10"/>
  <c r="E2259" i="10"/>
  <c r="D2259" i="10"/>
  <c r="E2257" i="10"/>
  <c r="D2257" i="10"/>
  <c r="E2255" i="10"/>
  <c r="D2255" i="10"/>
  <c r="E2253" i="10"/>
  <c r="D2253" i="10"/>
  <c r="E2251" i="10"/>
  <c r="D2251" i="10"/>
  <c r="E2249" i="10"/>
  <c r="D2249" i="10"/>
  <c r="E2247" i="10"/>
  <c r="D2247" i="10"/>
  <c r="E2245" i="10"/>
  <c r="D2245" i="10"/>
  <c r="E2243" i="10"/>
  <c r="D2243" i="10"/>
  <c r="E2241" i="10"/>
  <c r="D2241" i="10"/>
  <c r="E2239" i="10"/>
  <c r="D2239" i="10"/>
  <c r="E2237" i="10"/>
  <c r="D2237" i="10"/>
  <c r="E2235" i="10"/>
  <c r="D2235" i="10"/>
  <c r="E2233" i="10"/>
  <c r="D2233" i="10"/>
  <c r="E2231" i="10"/>
  <c r="D2231" i="10"/>
  <c r="E2229" i="10"/>
  <c r="D2229" i="10"/>
  <c r="E2227" i="10"/>
  <c r="D2227" i="10"/>
  <c r="E2225" i="10"/>
  <c r="D2225" i="10"/>
  <c r="E2223" i="10"/>
  <c r="D2223" i="10"/>
  <c r="E2221" i="10"/>
  <c r="D2221" i="10"/>
  <c r="E2219" i="10"/>
  <c r="D2219" i="10"/>
  <c r="E2217" i="10"/>
  <c r="D2217" i="10"/>
  <c r="E2215" i="10"/>
  <c r="D2215" i="10"/>
  <c r="E2213" i="10"/>
  <c r="D2213" i="10"/>
  <c r="E2211" i="10"/>
  <c r="D2211" i="10"/>
  <c r="E2209" i="10"/>
  <c r="D2209" i="10"/>
  <c r="E2207" i="10"/>
  <c r="D2207" i="10"/>
  <c r="E2205" i="10"/>
  <c r="D2205" i="10"/>
  <c r="E2203" i="10"/>
  <c r="D2203" i="10"/>
  <c r="E2201" i="10"/>
  <c r="D2201" i="10"/>
  <c r="E2199" i="10"/>
  <c r="D2199" i="10"/>
  <c r="E2197" i="10"/>
  <c r="D2197" i="10"/>
  <c r="E2195" i="10"/>
  <c r="D2195" i="10"/>
  <c r="E2193" i="10"/>
  <c r="D2193" i="10"/>
  <c r="E2191" i="10"/>
  <c r="D2191" i="10"/>
  <c r="E2189" i="10"/>
  <c r="D2189" i="10"/>
  <c r="E2187" i="10"/>
  <c r="D2187" i="10"/>
  <c r="E2185" i="10"/>
  <c r="D2185" i="10"/>
  <c r="E2183" i="10"/>
  <c r="D2183" i="10"/>
  <c r="E2181" i="10"/>
  <c r="D2181" i="10"/>
  <c r="E2179" i="10"/>
  <c r="D2179" i="10"/>
  <c r="E2177" i="10"/>
  <c r="D2177" i="10"/>
  <c r="E2175" i="10"/>
  <c r="D2175" i="10"/>
  <c r="E2173" i="10"/>
  <c r="D2173" i="10"/>
  <c r="E2171" i="10"/>
  <c r="D2171" i="10"/>
  <c r="E2169" i="10"/>
  <c r="D2169" i="10"/>
  <c r="E2167" i="10"/>
  <c r="D2167" i="10"/>
  <c r="E2165" i="10"/>
  <c r="D2165" i="10"/>
  <c r="E2163" i="10"/>
  <c r="D2163" i="10"/>
  <c r="E2161" i="10"/>
  <c r="D2161" i="10"/>
  <c r="E2159" i="10"/>
  <c r="D2159" i="10"/>
  <c r="E2157" i="10"/>
  <c r="D2157" i="10"/>
  <c r="E2155" i="10"/>
  <c r="D2155" i="10"/>
  <c r="E2153" i="10"/>
  <c r="D2153" i="10"/>
  <c r="E2151" i="10"/>
  <c r="D2151" i="10"/>
  <c r="E2149" i="10"/>
  <c r="D2149" i="10"/>
  <c r="E2147" i="10"/>
  <c r="D2147" i="10"/>
  <c r="E2145" i="10"/>
  <c r="D2145" i="10"/>
  <c r="E2143" i="10"/>
  <c r="D2143" i="10"/>
  <c r="E2141" i="10"/>
  <c r="D2141" i="10"/>
  <c r="E2139" i="10"/>
  <c r="D2139" i="10"/>
  <c r="E2137" i="10"/>
  <c r="D2137" i="10"/>
  <c r="E2135" i="10"/>
  <c r="D2135" i="10"/>
  <c r="E2133" i="10"/>
  <c r="D2133" i="10"/>
  <c r="E2131" i="10"/>
  <c r="D2131" i="10"/>
  <c r="E2129" i="10"/>
  <c r="D2129" i="10"/>
  <c r="E2127" i="10"/>
  <c r="D2127" i="10"/>
  <c r="E2125" i="10"/>
  <c r="D2125" i="10"/>
  <c r="E2123" i="10"/>
  <c r="D2123" i="10"/>
  <c r="E2121" i="10"/>
  <c r="D2121" i="10"/>
  <c r="E2119" i="10"/>
  <c r="D2119" i="10"/>
  <c r="E2117" i="10"/>
  <c r="D2117" i="10"/>
  <c r="E2115" i="10"/>
  <c r="D2115" i="10"/>
  <c r="E2113" i="10"/>
  <c r="D2113" i="10"/>
  <c r="E2111" i="10"/>
  <c r="D2111" i="10"/>
  <c r="E2109" i="10"/>
  <c r="D2109" i="10"/>
  <c r="E2107" i="10"/>
  <c r="D2107" i="10"/>
  <c r="E2105" i="10"/>
  <c r="D2105" i="10"/>
  <c r="E2103" i="10"/>
  <c r="D2103" i="10"/>
  <c r="E2101" i="10"/>
  <c r="D2101" i="10"/>
  <c r="E2099" i="10"/>
  <c r="D2099" i="10"/>
  <c r="E2097" i="10"/>
  <c r="D2097" i="10"/>
  <c r="E2095" i="10"/>
  <c r="D2095" i="10"/>
  <c r="E2093" i="10"/>
  <c r="D2093" i="10"/>
  <c r="E2091" i="10"/>
  <c r="D2091" i="10"/>
  <c r="E2089" i="10"/>
  <c r="D2089" i="10"/>
  <c r="E2087" i="10"/>
  <c r="D2087" i="10"/>
  <c r="E2085" i="10"/>
  <c r="D2085" i="10"/>
  <c r="E2083" i="10"/>
  <c r="D2083" i="10"/>
  <c r="E2081" i="10"/>
  <c r="D2081" i="10"/>
  <c r="E2079" i="10"/>
  <c r="D2079" i="10"/>
  <c r="E2077" i="10"/>
  <c r="D2077" i="10"/>
  <c r="E2075" i="10"/>
  <c r="D2075" i="10"/>
  <c r="E2073" i="10"/>
  <c r="D2073" i="10"/>
  <c r="E2071" i="10"/>
  <c r="D2071" i="10"/>
  <c r="E2069" i="10"/>
  <c r="D2069" i="10"/>
  <c r="E2067" i="10"/>
  <c r="D2067" i="10"/>
  <c r="E2065" i="10"/>
  <c r="D2065" i="10"/>
  <c r="E2063" i="10"/>
  <c r="D2063" i="10"/>
  <c r="E2061" i="10"/>
  <c r="D2061" i="10"/>
  <c r="E2059" i="10"/>
  <c r="D2059" i="10"/>
  <c r="E2057" i="10"/>
  <c r="D2057" i="10"/>
  <c r="E2055" i="10"/>
  <c r="D2055" i="10"/>
  <c r="E2053" i="10"/>
  <c r="D2053" i="10"/>
  <c r="E2051" i="10"/>
  <c r="D2051" i="10"/>
  <c r="E2049" i="10"/>
  <c r="D2049" i="10"/>
  <c r="E2047" i="10"/>
  <c r="D2047" i="10"/>
  <c r="E2045" i="10"/>
  <c r="D2045" i="10"/>
  <c r="E2043" i="10"/>
  <c r="D2043" i="10"/>
  <c r="E2041" i="10"/>
  <c r="D2041" i="10"/>
  <c r="E2039" i="10"/>
  <c r="D2039" i="10"/>
  <c r="E2037" i="10"/>
  <c r="D2037" i="10"/>
  <c r="E2035" i="10"/>
  <c r="D2035" i="10"/>
  <c r="E2033" i="10"/>
  <c r="D2033" i="10"/>
  <c r="E2031" i="10"/>
  <c r="D2031" i="10"/>
  <c r="E2029" i="10"/>
  <c r="D2029" i="10"/>
  <c r="E2027" i="10"/>
  <c r="D2027" i="10"/>
  <c r="E2025" i="10"/>
  <c r="D2025" i="10"/>
  <c r="E2023" i="10"/>
  <c r="D2023" i="10"/>
  <c r="E2021" i="10"/>
  <c r="D2021" i="10"/>
  <c r="E2019" i="10"/>
  <c r="D2019" i="10"/>
  <c r="E2017" i="10"/>
  <c r="D2017" i="10"/>
  <c r="E2015" i="10"/>
  <c r="D2015" i="10"/>
  <c r="E2013" i="10"/>
  <c r="D2013" i="10"/>
  <c r="E2011" i="10"/>
  <c r="D2011" i="10"/>
  <c r="E2009" i="10"/>
  <c r="D2009" i="10"/>
  <c r="E2007" i="10"/>
  <c r="D2007" i="10"/>
  <c r="E2005" i="10"/>
  <c r="D2005" i="10"/>
  <c r="E2003" i="10"/>
  <c r="D2003" i="10"/>
  <c r="E2001" i="10"/>
  <c r="D2001" i="10"/>
  <c r="E1999" i="10"/>
  <c r="D1999" i="10"/>
  <c r="E1997" i="10"/>
  <c r="D1997" i="10"/>
  <c r="E1995" i="10"/>
  <c r="D1995" i="10"/>
  <c r="E1993" i="10"/>
  <c r="D1993" i="10"/>
  <c r="E1991" i="10"/>
  <c r="D1991" i="10"/>
  <c r="E1989" i="10"/>
  <c r="D1989" i="10"/>
  <c r="E1987" i="10"/>
  <c r="D1987" i="10"/>
  <c r="E1985" i="10"/>
  <c r="D1985" i="10"/>
  <c r="E1983" i="10"/>
  <c r="D1983" i="10"/>
  <c r="E1981" i="10"/>
  <c r="D1981" i="10"/>
  <c r="E1979" i="10"/>
  <c r="D1979" i="10"/>
  <c r="E1977" i="10"/>
  <c r="D1977" i="10"/>
  <c r="E1975" i="10"/>
  <c r="D1975" i="10"/>
  <c r="E1973" i="10"/>
  <c r="D1973" i="10"/>
  <c r="E1971" i="10"/>
  <c r="D1971" i="10"/>
  <c r="E1969" i="10"/>
  <c r="D1969" i="10"/>
  <c r="E1967" i="10"/>
  <c r="D1967" i="10"/>
  <c r="E1965" i="10"/>
  <c r="D1965" i="10"/>
  <c r="E1963" i="10"/>
  <c r="D1963" i="10"/>
  <c r="E1961" i="10"/>
  <c r="D1961" i="10"/>
  <c r="E1959" i="10"/>
  <c r="D1959" i="10"/>
  <c r="E1957" i="10"/>
  <c r="D1957" i="10"/>
  <c r="E1955" i="10"/>
  <c r="D1955" i="10"/>
  <c r="E1953" i="10"/>
  <c r="D1953" i="10"/>
  <c r="E1951" i="10"/>
  <c r="D1951" i="10"/>
  <c r="E1949" i="10"/>
  <c r="D1949" i="10"/>
  <c r="E1947" i="10"/>
  <c r="D1947" i="10"/>
  <c r="E1945" i="10"/>
  <c r="D1945" i="10"/>
  <c r="E1943" i="10"/>
  <c r="D1943" i="10"/>
  <c r="E1941" i="10"/>
  <c r="D1941" i="10"/>
  <c r="E1939" i="10"/>
  <c r="D1939" i="10"/>
  <c r="E1937" i="10"/>
  <c r="D1937" i="10"/>
  <c r="E1935" i="10"/>
  <c r="D1935" i="10"/>
  <c r="E1933" i="10"/>
  <c r="D1933" i="10"/>
  <c r="E1931" i="10"/>
  <c r="D1931" i="10"/>
  <c r="E1929" i="10"/>
  <c r="D1929" i="10"/>
  <c r="E1927" i="10"/>
  <c r="D1927" i="10"/>
  <c r="E1925" i="10"/>
  <c r="D1925" i="10"/>
  <c r="E1923" i="10"/>
  <c r="D1923" i="10"/>
  <c r="E1921" i="10"/>
  <c r="D1921" i="10"/>
  <c r="E1919" i="10"/>
  <c r="D1919" i="10"/>
  <c r="E1917" i="10"/>
  <c r="D1917" i="10"/>
  <c r="E1915" i="10"/>
  <c r="D1915" i="10"/>
  <c r="E1913" i="10"/>
  <c r="D1913" i="10"/>
  <c r="E1911" i="10"/>
  <c r="D1911" i="10"/>
  <c r="E1909" i="10"/>
  <c r="D1909" i="10"/>
  <c r="E1907" i="10"/>
  <c r="D1907" i="10"/>
  <c r="E1905" i="10"/>
  <c r="D1905" i="10"/>
  <c r="E1903" i="10"/>
  <c r="D1903" i="10"/>
  <c r="E1901" i="10"/>
  <c r="D1901" i="10"/>
  <c r="E1899" i="10"/>
  <c r="D1899" i="10"/>
  <c r="E1897" i="10"/>
  <c r="D1897" i="10"/>
  <c r="E1895" i="10"/>
  <c r="D1895" i="10"/>
  <c r="E1893" i="10"/>
  <c r="D1893" i="10"/>
  <c r="E1891" i="10"/>
  <c r="D1891" i="10"/>
  <c r="E1889" i="10"/>
  <c r="D1889" i="10"/>
  <c r="E1887" i="10"/>
  <c r="D1887" i="10"/>
  <c r="E1885" i="10"/>
  <c r="D1885" i="10"/>
  <c r="E1883" i="10"/>
  <c r="D1883" i="10"/>
  <c r="E1881" i="10"/>
  <c r="D1881" i="10"/>
  <c r="E1879" i="10"/>
  <c r="D1879" i="10"/>
  <c r="E1877" i="10"/>
  <c r="D1877" i="10"/>
  <c r="E1875" i="10"/>
  <c r="D1875" i="10"/>
  <c r="E1873" i="10"/>
  <c r="D1873" i="10"/>
  <c r="E1871" i="10"/>
  <c r="D1871" i="10"/>
  <c r="E1869" i="10"/>
  <c r="D1869" i="10"/>
  <c r="E1867" i="10"/>
  <c r="D1867" i="10"/>
  <c r="E1865" i="10"/>
  <c r="D1865" i="10"/>
  <c r="E1863" i="10"/>
  <c r="D1863" i="10"/>
  <c r="E1861" i="10"/>
  <c r="D1861" i="10"/>
  <c r="E1859" i="10"/>
  <c r="D1859" i="10"/>
  <c r="E1857" i="10"/>
  <c r="D1857" i="10"/>
  <c r="E1855" i="10"/>
  <c r="D1855" i="10"/>
  <c r="E1853" i="10"/>
  <c r="D1853" i="10"/>
  <c r="E1851" i="10"/>
  <c r="D1851" i="10"/>
  <c r="E1849" i="10"/>
  <c r="D1849" i="10"/>
  <c r="E1847" i="10"/>
  <c r="D1847" i="10"/>
  <c r="E1845" i="10"/>
  <c r="D1845" i="10"/>
  <c r="E1843" i="10"/>
  <c r="D1843" i="10"/>
  <c r="E1841" i="10"/>
  <c r="D1841" i="10"/>
  <c r="E1839" i="10"/>
  <c r="D1839" i="10"/>
  <c r="E1837" i="10"/>
  <c r="D1837" i="10"/>
  <c r="E1835" i="10"/>
  <c r="D1835" i="10"/>
  <c r="E1833" i="10"/>
  <c r="D1833" i="10"/>
  <c r="E1831" i="10"/>
  <c r="D1831" i="10"/>
  <c r="E1829" i="10"/>
  <c r="D1829" i="10"/>
  <c r="E1827" i="10"/>
  <c r="D1827" i="10"/>
  <c r="E1825" i="10"/>
  <c r="D1825" i="10"/>
  <c r="E1823" i="10"/>
  <c r="D1823" i="10"/>
  <c r="E1821" i="10"/>
  <c r="D1821" i="10"/>
  <c r="E1819" i="10"/>
  <c r="D1819" i="10"/>
  <c r="E1817" i="10"/>
  <c r="D1817" i="10"/>
  <c r="E1815" i="10"/>
  <c r="D1815" i="10"/>
  <c r="E1813" i="10"/>
  <c r="D1813" i="10"/>
  <c r="E1811" i="10"/>
  <c r="D1811" i="10"/>
  <c r="E1809" i="10"/>
  <c r="D1809" i="10"/>
  <c r="E1807" i="10"/>
  <c r="D1807" i="10"/>
  <c r="E1805" i="10"/>
  <c r="D1805" i="10"/>
  <c r="E1803" i="10"/>
  <c r="D1803" i="10"/>
  <c r="E1801" i="10"/>
  <c r="D1801" i="10"/>
  <c r="E1799" i="10"/>
  <c r="D1799" i="10"/>
  <c r="E1797" i="10"/>
  <c r="D1797" i="10"/>
  <c r="E1795" i="10"/>
  <c r="D1795" i="10"/>
  <c r="E1793" i="10"/>
  <c r="D1793" i="10"/>
  <c r="E1791" i="10"/>
  <c r="D1791" i="10"/>
  <c r="E1789" i="10"/>
  <c r="D1789" i="10"/>
  <c r="E1787" i="10"/>
  <c r="D1787" i="10"/>
  <c r="E1785" i="10"/>
  <c r="D1785" i="10"/>
  <c r="E1783" i="10"/>
  <c r="D1783" i="10"/>
  <c r="E1781" i="10"/>
  <c r="D1781" i="10"/>
  <c r="E1779" i="10"/>
  <c r="D1779" i="10"/>
  <c r="E1777" i="10"/>
  <c r="D1777" i="10"/>
  <c r="E1775" i="10"/>
  <c r="D1775" i="10"/>
  <c r="E1773" i="10"/>
  <c r="D1773" i="10"/>
  <c r="E1771" i="10"/>
  <c r="D1771" i="10"/>
  <c r="E1769" i="10"/>
  <c r="D1769" i="10"/>
  <c r="E1767" i="10"/>
  <c r="D1767" i="10"/>
  <c r="E1765" i="10"/>
  <c r="D1765" i="10"/>
  <c r="E1763" i="10"/>
  <c r="D1763" i="10"/>
  <c r="E1761" i="10"/>
  <c r="D1761" i="10"/>
  <c r="E1759" i="10"/>
  <c r="D1759" i="10"/>
  <c r="E1757" i="10"/>
  <c r="D1757" i="10"/>
  <c r="E1755" i="10"/>
  <c r="D1755" i="10"/>
  <c r="E1753" i="10"/>
  <c r="D1753" i="10"/>
  <c r="E1751" i="10"/>
  <c r="D1751" i="10"/>
  <c r="E1749" i="10"/>
  <c r="D1749" i="10"/>
  <c r="E1747" i="10"/>
  <c r="D1747" i="10"/>
  <c r="E1745" i="10"/>
  <c r="D1745" i="10"/>
  <c r="E1743" i="10"/>
  <c r="D1743" i="10"/>
  <c r="E1741" i="10"/>
  <c r="D1741" i="10"/>
  <c r="E1739" i="10"/>
  <c r="D1739" i="10"/>
  <c r="E1737" i="10"/>
  <c r="D1737" i="10"/>
  <c r="E1735" i="10"/>
  <c r="D1735" i="10"/>
  <c r="E1733" i="10"/>
  <c r="D1733" i="10"/>
  <c r="E1731" i="10"/>
  <c r="D1731" i="10"/>
  <c r="E1729" i="10"/>
  <c r="D1729" i="10"/>
  <c r="E1727" i="10"/>
  <c r="D1727" i="10"/>
  <c r="E1725" i="10"/>
  <c r="D1725" i="10"/>
  <c r="E1723" i="10"/>
  <c r="D1723" i="10"/>
  <c r="E1721" i="10"/>
  <c r="D1721" i="10"/>
  <c r="E1719" i="10"/>
  <c r="D1719" i="10"/>
  <c r="E1717" i="10"/>
  <c r="D1717" i="10"/>
  <c r="E1715" i="10"/>
  <c r="D1715" i="10"/>
  <c r="E1713" i="10"/>
  <c r="D1713" i="10"/>
  <c r="E1711" i="10"/>
  <c r="D1711" i="10"/>
  <c r="E1709" i="10"/>
  <c r="D1709" i="10"/>
  <c r="E1707" i="10"/>
  <c r="D1707" i="10"/>
  <c r="E1705" i="10"/>
  <c r="D1705" i="10"/>
  <c r="E1703" i="10"/>
  <c r="D1703" i="10"/>
  <c r="E1701" i="10"/>
  <c r="D1701" i="10"/>
  <c r="E1699" i="10"/>
  <c r="D1699" i="10"/>
  <c r="E1697" i="10"/>
  <c r="D1697" i="10"/>
  <c r="E1695" i="10"/>
  <c r="D1695" i="10"/>
  <c r="E1693" i="10"/>
  <c r="D1693" i="10"/>
  <c r="E1691" i="10"/>
  <c r="D1691" i="10"/>
  <c r="E1689" i="10"/>
  <c r="D1689" i="10"/>
  <c r="E1687" i="10"/>
  <c r="D1687" i="10"/>
  <c r="E1685" i="10"/>
  <c r="D1685" i="10"/>
  <c r="E1683" i="10"/>
  <c r="D1683" i="10"/>
  <c r="E1681" i="10"/>
  <c r="D1681" i="10"/>
  <c r="E1679" i="10"/>
  <c r="D1679" i="10"/>
  <c r="E1677" i="10"/>
  <c r="D1677" i="10"/>
  <c r="E1675" i="10"/>
  <c r="D1675" i="10"/>
  <c r="E1673" i="10"/>
  <c r="D1673" i="10"/>
  <c r="E1671" i="10"/>
  <c r="D1671" i="10"/>
  <c r="E1669" i="10"/>
  <c r="D1669" i="10"/>
  <c r="E1667" i="10"/>
  <c r="D1667" i="10"/>
  <c r="E1665" i="10"/>
  <c r="D1665" i="10"/>
  <c r="E1663" i="10"/>
  <c r="D1663" i="10"/>
  <c r="E1661" i="10"/>
  <c r="D1661" i="10"/>
  <c r="E1659" i="10"/>
  <c r="D1659" i="10"/>
  <c r="E1657" i="10"/>
  <c r="D1657" i="10"/>
  <c r="C1694" i="10"/>
  <c r="C1690" i="10"/>
  <c r="C1682" i="10"/>
  <c r="C1678" i="10"/>
  <c r="C1674" i="10"/>
  <c r="C1718" i="10"/>
  <c r="C1714" i="10"/>
  <c r="C1710" i="10"/>
  <c r="C1706" i="10"/>
  <c r="C1702" i="10"/>
  <c r="C1698" i="10"/>
  <c r="C1822" i="10"/>
  <c r="C1818" i="10"/>
  <c r="C1814" i="10"/>
  <c r="C1806" i="10"/>
  <c r="C1790" i="10"/>
  <c r="C1786" i="10"/>
  <c r="C1782" i="10"/>
  <c r="C1778" i="10"/>
  <c r="C1774" i="10"/>
  <c r="C1770" i="10"/>
  <c r="C1766" i="10"/>
  <c r="C1762" i="10"/>
  <c r="C1758" i="10"/>
  <c r="C1754" i="10"/>
  <c r="C1750" i="10"/>
  <c r="C1746" i="10"/>
  <c r="C1742" i="10"/>
  <c r="C1738" i="10"/>
  <c r="C1734" i="10"/>
  <c r="C1730" i="10"/>
  <c r="C1726" i="10"/>
  <c r="C1882" i="10"/>
  <c r="C1878" i="10"/>
  <c r="C1874" i="10"/>
  <c r="C1870" i="10"/>
  <c r="C1866" i="10"/>
  <c r="C1862" i="10"/>
  <c r="C1858" i="10"/>
  <c r="C1854" i="10"/>
  <c r="C1850" i="10"/>
  <c r="C1846" i="10"/>
  <c r="C1842" i="10"/>
  <c r="C1838" i="10"/>
  <c r="C1834" i="10"/>
  <c r="C1830" i="10"/>
  <c r="C1826" i="10"/>
  <c r="C1930" i="10"/>
  <c r="C1926" i="10"/>
  <c r="C1922" i="10"/>
  <c r="C1918" i="10"/>
  <c r="C1914" i="10"/>
  <c r="C1910" i="10"/>
  <c r="C1906" i="10"/>
  <c r="C1902" i="10"/>
  <c r="C1898" i="10"/>
  <c r="C1894" i="10"/>
  <c r="C1890" i="10"/>
  <c r="C1886" i="10"/>
  <c r="C2078" i="10"/>
  <c r="C2074" i="10"/>
  <c r="C2070" i="10"/>
  <c r="C2066" i="10"/>
  <c r="C2062" i="10"/>
  <c r="C2058" i="10"/>
  <c r="C2054" i="10"/>
  <c r="C2050" i="10"/>
  <c r="C2046" i="10"/>
  <c r="C2042" i="10"/>
  <c r="C2038" i="10"/>
  <c r="C2034" i="10"/>
  <c r="C2030" i="10"/>
  <c r="C2026" i="10"/>
  <c r="C2022" i="10"/>
  <c r="C2018" i="10"/>
  <c r="C2014" i="10"/>
  <c r="C2010" i="10"/>
  <c r="C2006" i="10"/>
  <c r="C2002" i="10"/>
  <c r="C1998" i="10"/>
  <c r="C1994" i="10"/>
  <c r="C1990" i="10"/>
  <c r="C1986" i="10"/>
  <c r="C1982" i="10"/>
  <c r="C1978" i="10"/>
  <c r="C1974" i="10"/>
  <c r="C1970" i="10"/>
  <c r="C1966" i="10"/>
  <c r="C2424" i="10"/>
  <c r="C2422" i="10"/>
  <c r="C2420" i="10"/>
  <c r="C2418" i="10"/>
  <c r="C2416" i="10"/>
  <c r="C2414" i="10"/>
  <c r="C2412" i="10"/>
  <c r="C2410" i="10"/>
  <c r="C2408" i="10"/>
  <c r="C2406" i="10"/>
  <c r="C2404" i="10"/>
  <c r="C2402" i="10"/>
  <c r="C2400" i="10"/>
  <c r="C2398" i="10"/>
  <c r="C2396" i="10"/>
  <c r="C2394" i="10"/>
  <c r="C2392" i="10"/>
  <c r="C2390" i="10"/>
  <c r="C2388" i="10"/>
  <c r="C2386" i="10"/>
  <c r="C2384" i="10"/>
  <c r="C2382" i="10"/>
  <c r="C2380" i="10"/>
  <c r="C2378" i="10"/>
  <c r="C2376" i="10"/>
  <c r="C2374" i="10"/>
  <c r="C2372" i="10"/>
  <c r="C2370" i="10"/>
  <c r="C2368" i="10"/>
  <c r="C2366" i="10"/>
  <c r="C2364" i="10"/>
  <c r="C2362" i="10"/>
  <c r="C2360" i="10"/>
  <c r="C2358" i="10"/>
  <c r="C2356" i="10"/>
  <c r="C2354" i="10"/>
  <c r="C2352" i="10"/>
  <c r="C2350" i="10"/>
  <c r="C2348" i="10"/>
  <c r="C2346" i="10"/>
  <c r="C2344" i="10"/>
  <c r="C2342" i="10"/>
  <c r="C2340" i="10"/>
  <c r="C2338" i="10"/>
  <c r="C2566" i="10"/>
  <c r="C2564" i="10"/>
  <c r="C2562" i="10"/>
  <c r="C2560" i="10"/>
  <c r="C2558" i="10"/>
  <c r="C2556" i="10"/>
  <c r="C2554" i="10"/>
  <c r="C2552" i="10"/>
  <c r="C2550" i="10"/>
  <c r="C2548" i="10"/>
  <c r="C2546" i="10"/>
  <c r="C2544" i="10"/>
  <c r="C2542" i="10"/>
  <c r="C2540" i="10"/>
  <c r="C2538" i="10"/>
  <c r="C2536" i="10"/>
  <c r="C2534" i="10"/>
  <c r="C2532" i="10"/>
  <c r="C2530" i="10"/>
  <c r="C2528" i="10"/>
  <c r="C2526" i="10"/>
  <c r="C2524" i="10"/>
  <c r="C2522" i="10"/>
  <c r="C2520" i="10"/>
  <c r="C2576" i="10"/>
  <c r="C2574" i="10"/>
  <c r="C2572" i="10"/>
  <c r="C2570" i="10"/>
  <c r="C2568" i="10"/>
  <c r="B760" i="36"/>
  <c r="B2322" i="10" s="1"/>
  <c r="B744" i="36"/>
  <c r="B2306" i="10" s="1"/>
  <c r="B724" i="36"/>
  <c r="B2286" i="10" s="1"/>
  <c r="B692" i="36"/>
  <c r="B2254" i="10" s="1"/>
  <c r="B660" i="36"/>
  <c r="B2222" i="10" s="1"/>
  <c r="B628" i="36"/>
  <c r="B2190" i="10" s="1"/>
  <c r="B596" i="36"/>
  <c r="B2158" i="10" s="1"/>
  <c r="B564" i="36"/>
  <c r="B2126" i="10" s="1"/>
  <c r="B532" i="36"/>
  <c r="B2094" i="10" s="1"/>
  <c r="B380" i="36"/>
  <c r="B1942" i="10" s="1"/>
  <c r="E2576" i="10"/>
  <c r="D2576" i="10"/>
  <c r="E2574" i="10"/>
  <c r="D2574" i="10"/>
  <c r="E2572" i="10"/>
  <c r="D2572" i="10"/>
  <c r="E2570" i="10"/>
  <c r="D2570" i="10"/>
  <c r="E2568" i="10"/>
  <c r="D2568" i="10"/>
  <c r="E2566" i="10"/>
  <c r="D2566" i="10"/>
  <c r="E2564" i="10"/>
  <c r="D2564" i="10"/>
  <c r="E2562" i="10"/>
  <c r="D2562" i="10"/>
  <c r="E2560" i="10"/>
  <c r="D2560" i="10"/>
  <c r="E2558" i="10"/>
  <c r="D2558" i="10"/>
  <c r="E2556" i="10"/>
  <c r="D2556" i="10"/>
  <c r="E2554" i="10"/>
  <c r="D2554" i="10"/>
  <c r="E2552" i="10"/>
  <c r="D2552" i="10"/>
  <c r="E2550" i="10"/>
  <c r="D2550" i="10"/>
  <c r="E2548" i="10"/>
  <c r="D2548" i="10"/>
  <c r="E2546" i="10"/>
  <c r="D2546" i="10"/>
  <c r="E2544" i="10"/>
  <c r="D2544" i="10"/>
  <c r="E2542" i="10"/>
  <c r="D2542" i="10"/>
  <c r="E2540" i="10"/>
  <c r="D2540" i="10"/>
  <c r="E2538" i="10"/>
  <c r="D2538" i="10"/>
  <c r="E2536" i="10"/>
  <c r="D2536" i="10"/>
  <c r="E2534" i="10"/>
  <c r="D2534" i="10"/>
  <c r="E2532" i="10"/>
  <c r="D2532" i="10"/>
  <c r="E2530" i="10"/>
  <c r="D2530" i="10"/>
  <c r="E2528" i="10"/>
  <c r="D2528" i="10"/>
  <c r="E2526" i="10"/>
  <c r="D2526" i="10"/>
  <c r="E2524" i="10"/>
  <c r="D2524" i="10"/>
  <c r="E2522" i="10"/>
  <c r="D2522" i="10"/>
  <c r="E2520" i="10"/>
  <c r="D2520" i="10"/>
  <c r="E2518" i="10"/>
  <c r="D2518" i="10"/>
  <c r="E2516" i="10"/>
  <c r="D2516" i="10"/>
  <c r="E2514" i="10"/>
  <c r="D2514" i="10"/>
  <c r="E2512" i="10"/>
  <c r="D2512" i="10"/>
  <c r="E2510" i="10"/>
  <c r="D2510" i="10"/>
  <c r="E2508" i="10"/>
  <c r="D2508" i="10"/>
  <c r="E2506" i="10"/>
  <c r="D2506" i="10"/>
  <c r="E2504" i="10"/>
  <c r="D2504" i="10"/>
  <c r="E2502" i="10"/>
  <c r="D2502" i="10"/>
  <c r="E2500" i="10"/>
  <c r="D2500" i="10"/>
  <c r="E2498" i="10"/>
  <c r="D2498" i="10"/>
  <c r="E2496" i="10"/>
  <c r="D2496" i="10"/>
  <c r="E2494" i="10"/>
  <c r="D2494" i="10"/>
  <c r="E2492" i="10"/>
  <c r="D2492" i="10"/>
  <c r="E2490" i="10"/>
  <c r="D2490" i="10"/>
  <c r="E2488" i="10"/>
  <c r="D2488" i="10"/>
  <c r="E2486" i="10"/>
  <c r="D2486" i="10"/>
  <c r="E2484" i="10"/>
  <c r="D2484" i="10"/>
  <c r="E2482" i="10"/>
  <c r="D2482" i="10"/>
  <c r="E2480" i="10"/>
  <c r="D2480" i="10"/>
  <c r="E2478" i="10"/>
  <c r="D2478" i="10"/>
  <c r="E2476" i="10"/>
  <c r="D2476" i="10"/>
  <c r="E2474" i="10"/>
  <c r="D2474" i="10"/>
  <c r="E2472" i="10"/>
  <c r="D2472" i="10"/>
  <c r="E2470" i="10"/>
  <c r="D2470" i="10"/>
  <c r="E2468" i="10"/>
  <c r="D2468" i="10"/>
  <c r="E2466" i="10"/>
  <c r="D2466" i="10"/>
  <c r="E2464" i="10"/>
  <c r="D2464" i="10"/>
  <c r="E2462" i="10"/>
  <c r="D2462" i="10"/>
  <c r="E2460" i="10"/>
  <c r="D2460" i="10"/>
  <c r="E2458" i="10"/>
  <c r="D2458" i="10"/>
  <c r="E2456" i="10"/>
  <c r="D2456" i="10"/>
  <c r="E2454" i="10"/>
  <c r="D2454" i="10"/>
  <c r="E2452" i="10"/>
  <c r="D2452" i="10"/>
  <c r="E2450" i="10"/>
  <c r="D2450" i="10"/>
  <c r="E2448" i="10"/>
  <c r="D2448" i="10"/>
  <c r="E2446" i="10"/>
  <c r="D2446" i="10"/>
  <c r="E2444" i="10"/>
  <c r="D2444" i="10"/>
  <c r="E2442" i="10"/>
  <c r="D2442" i="10"/>
  <c r="E2440" i="10"/>
  <c r="D2440" i="10"/>
  <c r="E2438" i="10"/>
  <c r="D2438" i="10"/>
  <c r="E2436" i="10"/>
  <c r="D2436" i="10"/>
  <c r="E2434" i="10"/>
  <c r="D2434" i="10"/>
  <c r="E2432" i="10"/>
  <c r="D2432" i="10"/>
  <c r="E2430" i="10"/>
  <c r="D2430" i="10"/>
  <c r="E2428" i="10"/>
  <c r="D2428" i="10"/>
  <c r="E2426" i="10"/>
  <c r="D2426" i="10"/>
  <c r="E2424" i="10"/>
  <c r="D2424" i="10"/>
  <c r="E2422" i="10"/>
  <c r="D2422" i="10"/>
  <c r="E2420" i="10"/>
  <c r="D2420" i="10"/>
  <c r="E2418" i="10"/>
  <c r="D2418" i="10"/>
  <c r="E2416" i="10"/>
  <c r="D2416" i="10"/>
  <c r="E2414" i="10"/>
  <c r="D2414" i="10"/>
  <c r="E2412" i="10"/>
  <c r="D2412" i="10"/>
  <c r="E2410" i="10"/>
  <c r="D2410" i="10"/>
  <c r="E2408" i="10"/>
  <c r="D2408" i="10"/>
  <c r="E2406" i="10"/>
  <c r="D2406" i="10"/>
  <c r="E2404" i="10"/>
  <c r="D2404" i="10"/>
  <c r="E2402" i="10"/>
  <c r="D2402" i="10"/>
  <c r="E2400" i="10"/>
  <c r="D2400" i="10"/>
  <c r="E2398" i="10"/>
  <c r="D2398" i="10"/>
  <c r="E2396" i="10"/>
  <c r="D2396" i="10"/>
  <c r="E2394" i="10"/>
  <c r="D2394" i="10"/>
  <c r="E2392" i="10"/>
  <c r="D2392" i="10"/>
  <c r="E2390" i="10"/>
  <c r="D2390" i="10"/>
  <c r="E2388" i="10"/>
  <c r="D2388" i="10"/>
  <c r="E2386" i="10"/>
  <c r="D2386" i="10"/>
  <c r="E2384" i="10"/>
  <c r="D2384" i="10"/>
  <c r="E2382" i="10"/>
  <c r="D2382" i="10"/>
  <c r="E2380" i="10"/>
  <c r="D2380" i="10"/>
  <c r="E2378" i="10"/>
  <c r="D2378" i="10"/>
  <c r="E2376" i="10"/>
  <c r="D2376" i="10"/>
  <c r="E2374" i="10"/>
  <c r="D2374" i="10"/>
  <c r="E2372" i="10"/>
  <c r="D2372" i="10"/>
  <c r="E2370" i="10"/>
  <c r="D2370" i="10"/>
  <c r="E2368" i="10"/>
  <c r="D2368" i="10"/>
  <c r="E2366" i="10"/>
  <c r="D2366" i="10"/>
  <c r="E2364" i="10"/>
  <c r="D2364" i="10"/>
  <c r="E2362" i="10"/>
  <c r="D2362" i="10"/>
  <c r="E2360" i="10"/>
  <c r="D2360" i="10"/>
  <c r="E2358" i="10"/>
  <c r="D2358" i="10"/>
  <c r="E2356" i="10"/>
  <c r="D2356" i="10"/>
  <c r="E2354" i="10"/>
  <c r="D2354" i="10"/>
  <c r="E2352" i="10"/>
  <c r="D2352" i="10"/>
  <c r="E2350" i="10"/>
  <c r="D2350" i="10"/>
  <c r="E2348" i="10"/>
  <c r="D2348" i="10"/>
  <c r="E2346" i="10"/>
  <c r="D2346" i="10"/>
  <c r="E2344" i="10"/>
  <c r="D2344" i="10"/>
  <c r="E2342" i="10"/>
  <c r="D2342" i="10"/>
  <c r="E2340" i="10"/>
  <c r="D2340" i="10"/>
  <c r="E2338" i="10"/>
  <c r="D2338" i="10"/>
  <c r="E2336" i="10"/>
  <c r="D2336" i="10"/>
  <c r="E2334" i="10"/>
  <c r="D2334" i="10"/>
  <c r="E2332" i="10"/>
  <c r="D2332" i="10"/>
  <c r="E2330" i="10"/>
  <c r="D2330" i="10"/>
  <c r="E2328" i="10"/>
  <c r="D2328" i="10"/>
  <c r="E2326" i="10"/>
  <c r="D2326" i="10"/>
  <c r="E2324" i="10"/>
  <c r="D2324" i="10"/>
  <c r="E2322" i="10"/>
  <c r="D2322" i="10"/>
  <c r="E2320" i="10"/>
  <c r="D2320" i="10"/>
  <c r="E2318" i="10"/>
  <c r="D2318" i="10"/>
  <c r="E2316" i="10"/>
  <c r="D2316" i="10"/>
  <c r="E2314" i="10"/>
  <c r="D2314" i="10"/>
  <c r="E2312" i="10"/>
  <c r="D2312" i="10"/>
  <c r="E2310" i="10"/>
  <c r="D2310" i="10"/>
  <c r="E2308" i="10"/>
  <c r="D2308" i="10"/>
  <c r="E2306" i="10"/>
  <c r="D2306" i="10"/>
  <c r="E2304" i="10"/>
  <c r="D2304" i="10"/>
  <c r="E2302" i="10"/>
  <c r="D2302" i="10"/>
  <c r="E2300" i="10"/>
  <c r="D2300" i="10"/>
  <c r="E2298" i="10"/>
  <c r="D2298" i="10"/>
  <c r="E2296" i="10"/>
  <c r="D2296" i="10"/>
  <c r="E2294" i="10"/>
  <c r="D2294" i="10"/>
  <c r="E2292" i="10"/>
  <c r="D2292" i="10"/>
  <c r="E2290" i="10"/>
  <c r="D2290" i="10"/>
  <c r="E2288" i="10"/>
  <c r="D2288" i="10"/>
  <c r="E2286" i="10"/>
  <c r="D2286" i="10"/>
  <c r="E2284" i="10"/>
  <c r="D2284" i="10"/>
  <c r="E2282" i="10"/>
  <c r="D2282" i="10"/>
  <c r="E2280" i="10"/>
  <c r="D2280" i="10"/>
  <c r="E2278" i="10"/>
  <c r="D2278" i="10"/>
  <c r="E2276" i="10"/>
  <c r="D2276" i="10"/>
  <c r="E2274" i="10"/>
  <c r="D2274" i="10"/>
  <c r="E2272" i="10"/>
  <c r="D2272" i="10"/>
  <c r="E2270" i="10"/>
  <c r="D2270" i="10"/>
  <c r="E2268" i="10"/>
  <c r="D2268" i="10"/>
  <c r="E2266" i="10"/>
  <c r="D2266" i="10"/>
  <c r="E2264" i="10"/>
  <c r="D2264" i="10"/>
  <c r="E2262" i="10"/>
  <c r="D2262" i="10"/>
  <c r="E2260" i="10"/>
  <c r="D2260" i="10"/>
  <c r="E2258" i="10"/>
  <c r="D2258" i="10"/>
  <c r="E2256" i="10"/>
  <c r="D2256" i="10"/>
  <c r="E2254" i="10"/>
  <c r="D2254" i="10"/>
  <c r="E2252" i="10"/>
  <c r="D2252" i="10"/>
  <c r="E2250" i="10"/>
  <c r="D2250" i="10"/>
  <c r="E2248" i="10"/>
  <c r="D2248" i="10"/>
  <c r="E2246" i="10"/>
  <c r="D2246" i="10"/>
  <c r="E2244" i="10"/>
  <c r="D2244" i="10"/>
  <c r="E2242" i="10"/>
  <c r="D2242" i="10"/>
  <c r="E2240" i="10"/>
  <c r="D2240" i="10"/>
  <c r="E2238" i="10"/>
  <c r="D2238" i="10"/>
  <c r="E2236" i="10"/>
  <c r="D2236" i="10"/>
  <c r="E2234" i="10"/>
  <c r="D2234" i="10"/>
  <c r="E2232" i="10"/>
  <c r="D2232" i="10"/>
  <c r="E2230" i="10"/>
  <c r="D2230" i="10"/>
  <c r="E2228" i="10"/>
  <c r="D2228" i="10"/>
  <c r="E2226" i="10"/>
  <c r="D2226" i="10"/>
  <c r="E2224" i="10"/>
  <c r="D2224" i="10"/>
  <c r="E2222" i="10"/>
  <c r="D2222" i="10"/>
  <c r="E2220" i="10"/>
  <c r="D2220" i="10"/>
  <c r="E2218" i="10"/>
  <c r="D2218" i="10"/>
  <c r="E2216" i="10"/>
  <c r="D2216" i="10"/>
  <c r="E2214" i="10"/>
  <c r="D2214" i="10"/>
  <c r="E2212" i="10"/>
  <c r="D2212" i="10"/>
  <c r="E2210" i="10"/>
  <c r="D2210" i="10"/>
  <c r="E2208" i="10"/>
  <c r="D2208" i="10"/>
  <c r="E2206" i="10"/>
  <c r="D2206" i="10"/>
  <c r="E2204" i="10"/>
  <c r="D2204" i="10"/>
  <c r="E2202" i="10"/>
  <c r="D2202" i="10"/>
  <c r="E2200" i="10"/>
  <c r="D2200" i="10"/>
  <c r="E2198" i="10"/>
  <c r="D2198" i="10"/>
  <c r="E2196" i="10"/>
  <c r="D2196" i="10"/>
  <c r="E2194" i="10"/>
  <c r="D2194" i="10"/>
  <c r="E2192" i="10"/>
  <c r="D2192" i="10"/>
  <c r="E2190" i="10"/>
  <c r="D2190" i="10"/>
  <c r="E2188" i="10"/>
  <c r="D2188" i="10"/>
  <c r="E2186" i="10"/>
  <c r="D2186" i="10"/>
  <c r="E2184" i="10"/>
  <c r="D2184" i="10"/>
  <c r="E2182" i="10"/>
  <c r="D2182" i="10"/>
  <c r="E2180" i="10"/>
  <c r="D2180" i="10"/>
  <c r="E2178" i="10"/>
  <c r="D2178" i="10"/>
  <c r="E2176" i="10"/>
  <c r="D2176" i="10"/>
  <c r="E2174" i="10"/>
  <c r="D2174" i="10"/>
  <c r="E2172" i="10"/>
  <c r="D2172" i="10"/>
  <c r="E2170" i="10"/>
  <c r="D2170" i="10"/>
  <c r="E2168" i="10"/>
  <c r="D2168" i="10"/>
  <c r="E2166" i="10"/>
  <c r="D2166" i="10"/>
  <c r="E2164" i="10"/>
  <c r="D2164" i="10"/>
  <c r="E2162" i="10"/>
  <c r="D2162" i="10"/>
  <c r="E2160" i="10"/>
  <c r="D2160" i="10"/>
  <c r="E2158" i="10"/>
  <c r="D2158" i="10"/>
  <c r="E2156" i="10"/>
  <c r="D2156" i="10"/>
  <c r="E2154" i="10"/>
  <c r="D2154" i="10"/>
  <c r="E2152" i="10"/>
  <c r="D2152" i="10"/>
  <c r="E2150" i="10"/>
  <c r="D2150" i="10"/>
  <c r="E2148" i="10"/>
  <c r="D2148" i="10"/>
  <c r="E2146" i="10"/>
  <c r="D2146" i="10"/>
  <c r="E2144" i="10"/>
  <c r="D2144" i="10"/>
  <c r="E2142" i="10"/>
  <c r="D2142" i="10"/>
  <c r="E2140" i="10"/>
  <c r="D2140" i="10"/>
  <c r="E2138" i="10"/>
  <c r="D2138" i="10"/>
  <c r="E2136" i="10"/>
  <c r="D2136" i="10"/>
  <c r="E2134" i="10"/>
  <c r="D2134" i="10"/>
  <c r="E2132" i="10"/>
  <c r="D2132" i="10"/>
  <c r="E2130" i="10"/>
  <c r="D2130" i="10"/>
  <c r="E2128" i="10"/>
  <c r="D2128" i="10"/>
  <c r="E2126" i="10"/>
  <c r="D2126" i="10"/>
  <c r="E2124" i="10"/>
  <c r="D2124" i="10"/>
  <c r="E2122" i="10"/>
  <c r="D2122" i="10"/>
  <c r="E2120" i="10"/>
  <c r="D2120" i="10"/>
  <c r="E2118" i="10"/>
  <c r="D2118" i="10"/>
  <c r="E2116" i="10"/>
  <c r="D2116" i="10"/>
  <c r="E2114" i="10"/>
  <c r="D2114" i="10"/>
  <c r="E2112" i="10"/>
  <c r="D2112" i="10"/>
  <c r="E2110" i="10"/>
  <c r="D2110" i="10"/>
  <c r="E2108" i="10"/>
  <c r="D2108" i="10"/>
  <c r="E2106" i="10"/>
  <c r="D2106" i="10"/>
  <c r="E2104" i="10"/>
  <c r="D2104" i="10"/>
  <c r="E2102" i="10"/>
  <c r="D2102" i="10"/>
  <c r="E2100" i="10"/>
  <c r="D2100" i="10"/>
  <c r="E2098" i="10"/>
  <c r="D2098" i="10"/>
  <c r="E2096" i="10"/>
  <c r="D2096" i="10"/>
  <c r="E2094" i="10"/>
  <c r="D2094" i="10"/>
  <c r="E2092" i="10"/>
  <c r="D2092" i="10"/>
  <c r="E2090" i="10"/>
  <c r="D2090" i="10"/>
  <c r="E2088" i="10"/>
  <c r="D2088" i="10"/>
  <c r="E2086" i="10"/>
  <c r="D2086" i="10"/>
  <c r="E2084" i="10"/>
  <c r="D2084" i="10"/>
  <c r="E2082" i="10"/>
  <c r="D2082" i="10"/>
  <c r="E2080" i="10"/>
  <c r="D2080" i="10"/>
  <c r="E2078" i="10"/>
  <c r="D2078" i="10"/>
  <c r="E2076" i="10"/>
  <c r="D2076" i="10"/>
  <c r="E2074" i="10"/>
  <c r="D2074" i="10"/>
  <c r="E2072" i="10"/>
  <c r="D2072" i="10"/>
  <c r="E2070" i="10"/>
  <c r="D2070" i="10"/>
  <c r="E2068" i="10"/>
  <c r="D2068" i="10"/>
  <c r="E2066" i="10"/>
  <c r="D2066" i="10"/>
  <c r="E2064" i="10"/>
  <c r="D2064" i="10"/>
  <c r="E2062" i="10"/>
  <c r="D2062" i="10"/>
  <c r="E2060" i="10"/>
  <c r="D2060" i="10"/>
  <c r="E2058" i="10"/>
  <c r="D2058" i="10"/>
  <c r="E2056" i="10"/>
  <c r="D2056" i="10"/>
  <c r="E2054" i="10"/>
  <c r="D2054" i="10"/>
  <c r="E2052" i="10"/>
  <c r="D2052" i="10"/>
  <c r="E2050" i="10"/>
  <c r="D2050" i="10"/>
  <c r="E2048" i="10"/>
  <c r="D2048" i="10"/>
  <c r="E2046" i="10"/>
  <c r="D2046" i="10"/>
  <c r="E2044" i="10"/>
  <c r="D2044" i="10"/>
  <c r="E2042" i="10"/>
  <c r="D2042" i="10"/>
  <c r="E2040" i="10"/>
  <c r="D2040" i="10"/>
  <c r="E2038" i="10"/>
  <c r="D2038" i="10"/>
  <c r="E2036" i="10"/>
  <c r="D2036" i="10"/>
  <c r="E2034" i="10"/>
  <c r="D2034" i="10"/>
  <c r="E2032" i="10"/>
  <c r="D2032" i="10"/>
  <c r="E2030" i="10"/>
  <c r="D2030" i="10"/>
  <c r="E2028" i="10"/>
  <c r="D2028" i="10"/>
  <c r="E2026" i="10"/>
  <c r="D2026" i="10"/>
  <c r="E2024" i="10"/>
  <c r="D2024" i="10"/>
  <c r="E2022" i="10"/>
  <c r="D2022" i="10"/>
  <c r="E2020" i="10"/>
  <c r="D2020" i="10"/>
  <c r="E2018" i="10"/>
  <c r="D2018" i="10"/>
  <c r="E2016" i="10"/>
  <c r="D2016" i="10"/>
  <c r="E2014" i="10"/>
  <c r="D2014" i="10"/>
  <c r="E2012" i="10"/>
  <c r="D2012" i="10"/>
  <c r="E2010" i="10"/>
  <c r="D2010" i="10"/>
  <c r="E2008" i="10"/>
  <c r="D2008" i="10"/>
  <c r="E2006" i="10"/>
  <c r="D2006" i="10"/>
  <c r="E2004" i="10"/>
  <c r="D2004" i="10"/>
  <c r="E2002" i="10"/>
  <c r="D2002" i="10"/>
  <c r="E2000" i="10"/>
  <c r="D2000" i="10"/>
  <c r="E1998" i="10"/>
  <c r="D1998" i="10"/>
  <c r="E1996" i="10"/>
  <c r="D1996" i="10"/>
  <c r="E1994" i="10"/>
  <c r="D1994" i="10"/>
  <c r="E1992" i="10"/>
  <c r="D1992" i="10"/>
  <c r="E1990" i="10"/>
  <c r="D1990" i="10"/>
  <c r="E1988" i="10"/>
  <c r="D1988" i="10"/>
  <c r="E1986" i="10"/>
  <c r="D1986" i="10"/>
  <c r="E1984" i="10"/>
  <c r="D1984" i="10"/>
  <c r="E1982" i="10"/>
  <c r="D1982" i="10"/>
  <c r="E1980" i="10"/>
  <c r="D1980" i="10"/>
  <c r="E1978" i="10"/>
  <c r="D1978" i="10"/>
  <c r="E1976" i="10"/>
  <c r="D1976" i="10"/>
  <c r="E1974" i="10"/>
  <c r="D1974" i="10"/>
  <c r="E1972" i="10"/>
  <c r="D1972" i="10"/>
  <c r="E1970" i="10"/>
  <c r="D1970" i="10"/>
  <c r="E1968" i="10"/>
  <c r="D1968" i="10"/>
  <c r="E1966" i="10"/>
  <c r="D1966" i="10"/>
  <c r="E1964" i="10"/>
  <c r="D1964" i="10"/>
  <c r="E1962" i="10"/>
  <c r="D1962" i="10"/>
  <c r="E1960" i="10"/>
  <c r="D1960" i="10"/>
  <c r="E1958" i="10"/>
  <c r="D1958" i="10"/>
  <c r="E1956" i="10"/>
  <c r="D1956" i="10"/>
  <c r="E1954" i="10"/>
  <c r="D1954" i="10"/>
  <c r="E1952" i="10"/>
  <c r="D1952" i="10"/>
  <c r="E1950" i="10"/>
  <c r="D1950" i="10"/>
  <c r="E1948" i="10"/>
  <c r="D1948" i="10"/>
  <c r="E1946" i="10"/>
  <c r="D1946" i="10"/>
  <c r="E1944" i="10"/>
  <c r="D1944" i="10"/>
  <c r="E1942" i="10"/>
  <c r="D1942" i="10"/>
  <c r="E1940" i="10"/>
  <c r="D1940" i="10"/>
  <c r="E1938" i="10"/>
  <c r="D1938" i="10"/>
  <c r="E1936" i="10"/>
  <c r="D1936" i="10"/>
  <c r="E1934" i="10"/>
  <c r="D1934" i="10"/>
  <c r="E1932" i="10"/>
  <c r="D1932" i="10"/>
  <c r="E1930" i="10"/>
  <c r="D1930" i="10"/>
  <c r="E1928" i="10"/>
  <c r="D1928" i="10"/>
  <c r="E1926" i="10"/>
  <c r="D1926" i="10"/>
  <c r="E1924" i="10"/>
  <c r="D1924" i="10"/>
  <c r="E1922" i="10"/>
  <c r="D1922" i="10"/>
  <c r="E1920" i="10"/>
  <c r="D1920" i="10"/>
  <c r="E1918" i="10"/>
  <c r="D1918" i="10"/>
  <c r="E1916" i="10"/>
  <c r="D1916" i="10"/>
  <c r="E1914" i="10"/>
  <c r="D1914" i="10"/>
  <c r="E1912" i="10"/>
  <c r="D1912" i="10"/>
  <c r="E1910" i="10"/>
  <c r="D1910" i="10"/>
  <c r="E1908" i="10"/>
  <c r="D1908" i="10"/>
  <c r="E1906" i="10"/>
  <c r="D1906" i="10"/>
  <c r="E1904" i="10"/>
  <c r="D1904" i="10"/>
  <c r="E1902" i="10"/>
  <c r="D1902" i="10"/>
  <c r="E1900" i="10"/>
  <c r="D1900" i="10"/>
  <c r="E1898" i="10"/>
  <c r="D1898" i="10"/>
  <c r="E1896" i="10"/>
  <c r="D1896" i="10"/>
  <c r="E1894" i="10"/>
  <c r="D1894" i="10"/>
  <c r="E1892" i="10"/>
  <c r="D1892" i="10"/>
  <c r="E1890" i="10"/>
  <c r="D1890" i="10"/>
  <c r="E1888" i="10"/>
  <c r="D1888" i="10"/>
  <c r="E1886" i="10"/>
  <c r="D1886" i="10"/>
  <c r="E1884" i="10"/>
  <c r="D1884" i="10"/>
  <c r="E1882" i="10"/>
  <c r="D1882" i="10"/>
  <c r="E1880" i="10"/>
  <c r="D1880" i="10"/>
  <c r="E1878" i="10"/>
  <c r="D1878" i="10"/>
  <c r="E1876" i="10"/>
  <c r="D1876" i="10"/>
  <c r="E1874" i="10"/>
  <c r="D1874" i="10"/>
  <c r="E1872" i="10"/>
  <c r="D1872" i="10"/>
  <c r="E1870" i="10"/>
  <c r="D1870" i="10"/>
  <c r="E1868" i="10"/>
  <c r="D1868" i="10"/>
  <c r="E1866" i="10"/>
  <c r="D1866" i="10"/>
  <c r="E1864" i="10"/>
  <c r="D1864" i="10"/>
  <c r="E1862" i="10"/>
  <c r="D1862" i="10"/>
  <c r="E1860" i="10"/>
  <c r="D1860" i="10"/>
  <c r="E1858" i="10"/>
  <c r="D1858" i="10"/>
  <c r="E1856" i="10"/>
  <c r="D1856" i="10"/>
  <c r="E1854" i="10"/>
  <c r="D1854" i="10"/>
  <c r="E1852" i="10"/>
  <c r="D1852" i="10"/>
  <c r="E1850" i="10"/>
  <c r="D1850" i="10"/>
  <c r="E1848" i="10"/>
  <c r="D1848" i="10"/>
  <c r="E1846" i="10"/>
  <c r="D1846" i="10"/>
  <c r="E1844" i="10"/>
  <c r="D1844" i="10"/>
  <c r="E1842" i="10"/>
  <c r="D1842" i="10"/>
  <c r="E1840" i="10"/>
  <c r="D1840" i="10"/>
  <c r="E1838" i="10"/>
  <c r="D1838" i="10"/>
  <c r="E1836" i="10"/>
  <c r="D1836" i="10"/>
  <c r="E1834" i="10"/>
  <c r="D1834" i="10"/>
  <c r="E1832" i="10"/>
  <c r="D1832" i="10"/>
  <c r="E1830" i="10"/>
  <c r="D1830" i="10"/>
  <c r="E1828" i="10"/>
  <c r="D1828" i="10"/>
  <c r="E1826" i="10"/>
  <c r="D1826" i="10"/>
  <c r="E1824" i="10"/>
  <c r="D1824" i="10"/>
  <c r="E1822" i="10"/>
  <c r="D1822" i="10"/>
  <c r="E1820" i="10"/>
  <c r="D1820" i="10"/>
  <c r="E1818" i="10"/>
  <c r="D1818" i="10"/>
  <c r="E1816" i="10"/>
  <c r="D1816" i="10"/>
  <c r="E1814" i="10"/>
  <c r="D1814" i="10"/>
  <c r="E1812" i="10"/>
  <c r="D1812" i="10"/>
  <c r="E1810" i="10"/>
  <c r="D1810" i="10"/>
  <c r="E1808" i="10"/>
  <c r="D1808" i="10"/>
  <c r="E1806" i="10"/>
  <c r="D1806" i="10"/>
  <c r="E1804" i="10"/>
  <c r="D1804" i="10"/>
  <c r="E1802" i="10"/>
  <c r="D1802" i="10"/>
  <c r="E1800" i="10"/>
  <c r="D1800" i="10"/>
  <c r="E1798" i="10"/>
  <c r="D1798" i="10"/>
  <c r="E1796" i="10"/>
  <c r="D1796" i="10"/>
  <c r="E1794" i="10"/>
  <c r="D1794" i="10"/>
  <c r="E1792" i="10"/>
  <c r="D1792" i="10"/>
  <c r="E1790" i="10"/>
  <c r="D1790" i="10"/>
  <c r="E1788" i="10"/>
  <c r="D1788" i="10"/>
  <c r="E1786" i="10"/>
  <c r="D1786" i="10"/>
  <c r="E1784" i="10"/>
  <c r="D1784" i="10"/>
  <c r="E1782" i="10"/>
  <c r="D1782" i="10"/>
  <c r="E1780" i="10"/>
  <c r="D1780" i="10"/>
  <c r="E1778" i="10"/>
  <c r="D1778" i="10"/>
  <c r="E1776" i="10"/>
  <c r="D1776" i="10"/>
  <c r="E1774" i="10"/>
  <c r="D1774" i="10"/>
  <c r="E1772" i="10"/>
  <c r="D1772" i="10"/>
  <c r="E1770" i="10"/>
  <c r="D1770" i="10"/>
  <c r="E1768" i="10"/>
  <c r="D1768" i="10"/>
  <c r="E1766" i="10"/>
  <c r="D1766" i="10"/>
  <c r="E1764" i="10"/>
  <c r="D1764" i="10"/>
  <c r="E1762" i="10"/>
  <c r="D1762" i="10"/>
  <c r="E1760" i="10"/>
  <c r="D1760" i="10"/>
  <c r="E1758" i="10"/>
  <c r="D1758" i="10"/>
  <c r="E1756" i="10"/>
  <c r="D1756" i="10"/>
  <c r="E1754" i="10"/>
  <c r="D1754" i="10"/>
  <c r="E1752" i="10"/>
  <c r="D1752" i="10"/>
  <c r="E1750" i="10"/>
  <c r="D1750" i="10"/>
  <c r="E1748" i="10"/>
  <c r="D1748" i="10"/>
  <c r="E1746" i="10"/>
  <c r="D1746" i="10"/>
  <c r="E1744" i="10"/>
  <c r="D1744" i="10"/>
  <c r="E1742" i="10"/>
  <c r="D1742" i="10"/>
  <c r="E1740" i="10"/>
  <c r="D1740" i="10"/>
  <c r="E1738" i="10"/>
  <c r="D1738" i="10"/>
  <c r="E1736" i="10"/>
  <c r="D1736" i="10"/>
  <c r="E1734" i="10"/>
  <c r="D1734" i="10"/>
  <c r="E1732" i="10"/>
  <c r="D1732" i="10"/>
  <c r="E1730" i="10"/>
  <c r="D1730" i="10"/>
  <c r="E1728" i="10"/>
  <c r="D1728" i="10"/>
  <c r="E1726" i="10"/>
  <c r="D1726" i="10"/>
  <c r="E1724" i="10"/>
  <c r="D1724" i="10"/>
  <c r="E1722" i="10"/>
  <c r="D1722" i="10"/>
  <c r="E1720" i="10"/>
  <c r="D1720" i="10"/>
  <c r="E1718" i="10"/>
  <c r="D1718" i="10"/>
  <c r="E1716" i="10"/>
  <c r="D1716" i="10"/>
  <c r="E1714" i="10"/>
  <c r="D1714" i="10"/>
  <c r="E1712" i="10"/>
  <c r="D1712" i="10"/>
  <c r="E1710" i="10"/>
  <c r="D1710" i="10"/>
  <c r="E1708" i="10"/>
  <c r="D1708" i="10"/>
  <c r="E1706" i="10"/>
  <c r="D1706" i="10"/>
  <c r="E1704" i="10"/>
  <c r="D1704" i="10"/>
  <c r="E1702" i="10"/>
  <c r="D1702" i="10"/>
  <c r="E1700" i="10"/>
  <c r="D1700" i="10"/>
  <c r="E1698" i="10"/>
  <c r="D1698" i="10"/>
  <c r="E1696" i="10"/>
  <c r="D1696" i="10"/>
  <c r="E1694" i="10"/>
  <c r="D1694" i="10"/>
  <c r="E1692" i="10"/>
  <c r="D1692" i="10"/>
  <c r="E1690" i="10"/>
  <c r="D1690" i="10"/>
  <c r="E1688" i="10"/>
  <c r="D1688" i="10"/>
  <c r="E1686" i="10"/>
  <c r="D1686" i="10"/>
  <c r="E1684" i="10"/>
  <c r="D1684" i="10"/>
  <c r="E1682" i="10"/>
  <c r="D1682" i="10"/>
  <c r="E1680" i="10"/>
  <c r="D1680" i="10"/>
  <c r="E1678" i="10"/>
  <c r="D1678" i="10"/>
  <c r="E1676" i="10"/>
  <c r="D1676" i="10"/>
  <c r="E1674" i="10"/>
  <c r="D1674" i="10"/>
  <c r="E1672" i="10"/>
  <c r="D1672" i="10"/>
  <c r="E1670" i="10"/>
  <c r="D1670" i="10"/>
  <c r="E1668" i="10"/>
  <c r="D1668" i="10"/>
  <c r="E1666" i="10"/>
  <c r="D1666" i="10"/>
  <c r="E1664" i="10"/>
  <c r="D1664" i="10"/>
  <c r="E1662" i="10"/>
  <c r="D1662" i="10"/>
  <c r="E1660" i="10"/>
  <c r="D1660" i="10"/>
  <c r="E1658" i="10"/>
  <c r="D1658" i="10"/>
  <c r="B956" i="36"/>
  <c r="B2518" i="10" s="1"/>
  <c r="B948" i="36"/>
  <c r="B2510" i="10" s="1"/>
  <c r="B940" i="36"/>
  <c r="B2502" i="10" s="1"/>
  <c r="B932" i="36"/>
  <c r="B2494" i="10" s="1"/>
  <c r="B924" i="36"/>
  <c r="B2486" i="10" s="1"/>
  <c r="B916" i="36"/>
  <c r="B2478" i="10" s="1"/>
  <c r="B908" i="36"/>
  <c r="B2470" i="10" s="1"/>
  <c r="B900" i="36"/>
  <c r="B2462" i="10" s="1"/>
  <c r="B892" i="36"/>
  <c r="B2454" i="10" s="1"/>
  <c r="B884" i="36"/>
  <c r="B2446" i="10" s="1"/>
  <c r="B876" i="36"/>
  <c r="B2438" i="10" s="1"/>
  <c r="B868" i="36"/>
  <c r="B2430" i="10" s="1"/>
  <c r="B772" i="36"/>
  <c r="B2334" i="10" s="1"/>
  <c r="B764" i="36"/>
  <c r="B2326" i="10" s="1"/>
  <c r="B756" i="36"/>
  <c r="B2318" i="10" s="1"/>
  <c r="B748" i="36"/>
  <c r="B2310" i="10" s="1"/>
  <c r="B740" i="36"/>
  <c r="B2302" i="10" s="1"/>
  <c r="B732" i="36"/>
  <c r="B2294" i="10" s="1"/>
  <c r="B716" i="36"/>
  <c r="B2278" i="10" s="1"/>
  <c r="B700" i="36"/>
  <c r="B2262" i="10" s="1"/>
  <c r="B684" i="36"/>
  <c r="B2246" i="10" s="1"/>
  <c r="B668" i="36"/>
  <c r="B2230" i="10" s="1"/>
  <c r="B652" i="36"/>
  <c r="B2214" i="10" s="1"/>
  <c r="B636" i="36"/>
  <c r="B2198" i="10" s="1"/>
  <c r="B620" i="36"/>
  <c r="B2182" i="10" s="1"/>
  <c r="B604" i="36"/>
  <c r="B2166" i="10" s="1"/>
  <c r="B588" i="36"/>
  <c r="B2150" i="10" s="1"/>
  <c r="B572" i="36"/>
  <c r="B2134" i="10" s="1"/>
  <c r="B556" i="36"/>
  <c r="B2118" i="10" s="1"/>
  <c r="B540" i="36"/>
  <c r="B2102" i="10" s="1"/>
  <c r="B524" i="36"/>
  <c r="B2086" i="10" s="1"/>
  <c r="B388" i="36"/>
  <c r="B1950" i="10" s="1"/>
  <c r="B372" i="36"/>
  <c r="B1934" i="10" s="1"/>
  <c r="B100" i="36"/>
  <c r="B1662" i="10" s="1"/>
  <c r="B103" i="36"/>
  <c r="B1665" i="10" s="1"/>
  <c r="B101" i="36"/>
  <c r="B1663" i="10" s="1"/>
  <c r="B99" i="36"/>
  <c r="B1661" i="10" s="1"/>
  <c r="B97" i="36"/>
  <c r="B1659" i="10" s="1"/>
  <c r="B95" i="36"/>
  <c r="B1657" i="10" s="1"/>
  <c r="B134" i="36"/>
  <c r="B1696" i="10" s="1"/>
  <c r="B130" i="36"/>
  <c r="B1692" i="10" s="1"/>
  <c r="B126" i="36"/>
  <c r="B1688" i="10" s="1"/>
  <c r="B122" i="36"/>
  <c r="B1684" i="10" s="1"/>
  <c r="B118" i="36"/>
  <c r="B1680" i="10" s="1"/>
  <c r="B114" i="36"/>
  <c r="B1676" i="10" s="1"/>
  <c r="B110" i="36"/>
  <c r="B1672" i="10" s="1"/>
  <c r="B106" i="36"/>
  <c r="B1668" i="10" s="1"/>
  <c r="B154" i="36"/>
  <c r="B1716" i="10" s="1"/>
  <c r="B150" i="36"/>
  <c r="B1712" i="10" s="1"/>
  <c r="B146" i="36"/>
  <c r="B1708" i="10" s="1"/>
  <c r="B142" i="36"/>
  <c r="B1704" i="10" s="1"/>
  <c r="B138" i="36"/>
  <c r="B1700" i="10" s="1"/>
  <c r="B162" i="36"/>
  <c r="B1724" i="10" s="1"/>
  <c r="B158" i="36"/>
  <c r="B1720" i="10" s="1"/>
  <c r="B258" i="36"/>
  <c r="B1820" i="10" s="1"/>
  <c r="B254" i="36"/>
  <c r="B1816" i="10" s="1"/>
  <c r="B250" i="36"/>
  <c r="B1812" i="10" s="1"/>
  <c r="B246" i="36"/>
  <c r="B1808" i="10" s="1"/>
  <c r="B242" i="36"/>
  <c r="B1804" i="10" s="1"/>
  <c r="B238" i="36"/>
  <c r="B1800" i="10" s="1"/>
  <c r="B234" i="36"/>
  <c r="B1796" i="10" s="1"/>
  <c r="B230" i="36"/>
  <c r="B1792" i="10" s="1"/>
  <c r="B226" i="36"/>
  <c r="B1788" i="10" s="1"/>
  <c r="B222" i="36"/>
  <c r="B1784" i="10" s="1"/>
  <c r="B218" i="36"/>
  <c r="B1780" i="10" s="1"/>
  <c r="B214" i="36"/>
  <c r="B1776" i="10" s="1"/>
  <c r="B210" i="36"/>
  <c r="B1772" i="10" s="1"/>
  <c r="B206" i="36"/>
  <c r="B1768" i="10" s="1"/>
  <c r="B202" i="36"/>
  <c r="B1764" i="10" s="1"/>
  <c r="B198" i="36"/>
  <c r="B1760" i="10" s="1"/>
  <c r="B194" i="36"/>
  <c r="B1756" i="10" s="1"/>
  <c r="B190" i="36"/>
  <c r="B1752" i="10" s="1"/>
  <c r="B186" i="36"/>
  <c r="B1748" i="10" s="1"/>
  <c r="B182" i="36"/>
  <c r="B1744" i="10" s="1"/>
  <c r="B178" i="36"/>
  <c r="B1740" i="10" s="1"/>
  <c r="B174" i="36"/>
  <c r="B1736" i="10" s="1"/>
  <c r="B170" i="36"/>
  <c r="B1732" i="10" s="1"/>
  <c r="B166" i="36"/>
  <c r="B1728" i="10" s="1"/>
  <c r="B318" i="36"/>
  <c r="B1880" i="10" s="1"/>
  <c r="B314" i="36"/>
  <c r="B1876" i="10" s="1"/>
  <c r="B310" i="36"/>
  <c r="B1872" i="10" s="1"/>
  <c r="B306" i="36"/>
  <c r="B1868" i="10" s="1"/>
  <c r="B302" i="36"/>
  <c r="B1864" i="10" s="1"/>
  <c r="B298" i="36"/>
  <c r="B1860" i="10" s="1"/>
  <c r="B294" i="36"/>
  <c r="B1856" i="10" s="1"/>
  <c r="B290" i="36"/>
  <c r="B1852" i="10" s="1"/>
  <c r="B286" i="36"/>
  <c r="B1848" i="10" s="1"/>
  <c r="B282" i="36"/>
  <c r="B1844" i="10" s="1"/>
  <c r="B278" i="36"/>
  <c r="B1840" i="10" s="1"/>
  <c r="B274" i="36"/>
  <c r="B1836" i="10" s="1"/>
  <c r="B270" i="36"/>
  <c r="B1832" i="10" s="1"/>
  <c r="B266" i="36"/>
  <c r="B1828" i="10" s="1"/>
  <c r="B262" i="36"/>
  <c r="B1824" i="10" s="1"/>
  <c r="B370" i="36"/>
  <c r="B1932" i="10" s="1"/>
  <c r="B366" i="36"/>
  <c r="B1928" i="10" s="1"/>
  <c r="B362" i="36"/>
  <c r="B1924" i="10" s="1"/>
  <c r="B358" i="36"/>
  <c r="B1920" i="10" s="1"/>
  <c r="B354" i="36"/>
  <c r="B1916" i="10" s="1"/>
  <c r="B350" i="36"/>
  <c r="B1912" i="10" s="1"/>
  <c r="B346" i="36"/>
  <c r="B1908" i="10" s="1"/>
  <c r="B342" i="36"/>
  <c r="B1904" i="10" s="1"/>
  <c r="B338" i="36"/>
  <c r="B1900" i="10" s="1"/>
  <c r="B334" i="36"/>
  <c r="B1896" i="10" s="1"/>
  <c r="B330" i="36"/>
  <c r="B1892" i="10" s="1"/>
  <c r="B326" i="36"/>
  <c r="B1888" i="10" s="1"/>
  <c r="B322" i="36"/>
  <c r="B1884" i="10" s="1"/>
  <c r="B399" i="36"/>
  <c r="B1961" i="10" s="1"/>
  <c r="B397" i="36"/>
  <c r="B1959" i="10" s="1"/>
  <c r="B395" i="36"/>
  <c r="B1957" i="10" s="1"/>
  <c r="B393" i="36"/>
  <c r="B1955" i="10" s="1"/>
  <c r="B391" i="36"/>
  <c r="B1953" i="10" s="1"/>
  <c r="B389" i="36"/>
  <c r="B1951" i="10" s="1"/>
  <c r="B387" i="36"/>
  <c r="B1949" i="10" s="1"/>
  <c r="B385" i="36"/>
  <c r="B1947" i="10" s="1"/>
  <c r="B383" i="36"/>
  <c r="B1945" i="10" s="1"/>
  <c r="B381" i="36"/>
  <c r="B1943" i="10" s="1"/>
  <c r="B379" i="36"/>
  <c r="B1941" i="10" s="1"/>
  <c r="B377" i="36"/>
  <c r="B1939" i="10" s="1"/>
  <c r="B375" i="36"/>
  <c r="B1937" i="10" s="1"/>
  <c r="B373" i="36"/>
  <c r="B1935" i="10" s="1"/>
  <c r="B518" i="36"/>
  <c r="B2080" i="10" s="1"/>
  <c r="B514" i="36"/>
  <c r="B2076" i="10" s="1"/>
  <c r="B510" i="36"/>
  <c r="B2072" i="10" s="1"/>
  <c r="B506" i="36"/>
  <c r="B2068" i="10" s="1"/>
  <c r="B502" i="36"/>
  <c r="B2064" i="10" s="1"/>
  <c r="B498" i="36"/>
  <c r="B2060" i="10" s="1"/>
  <c r="B494" i="36"/>
  <c r="B2056" i="10" s="1"/>
  <c r="B490" i="36"/>
  <c r="B2052" i="10" s="1"/>
  <c r="B486" i="36"/>
  <c r="B2048" i="10" s="1"/>
  <c r="B482" i="36"/>
  <c r="B2044" i="10" s="1"/>
  <c r="B478" i="36"/>
  <c r="B2040" i="10" s="1"/>
  <c r="B474" i="36"/>
  <c r="B2036" i="10" s="1"/>
  <c r="B470" i="36"/>
  <c r="B2032" i="10" s="1"/>
  <c r="B466" i="36"/>
  <c r="B2028" i="10" s="1"/>
  <c r="B462" i="36"/>
  <c r="B2024" i="10" s="1"/>
  <c r="B458" i="36"/>
  <c r="B2020" i="10" s="1"/>
  <c r="B454" i="36"/>
  <c r="B2016" i="10" s="1"/>
  <c r="B450" i="36"/>
  <c r="B2012" i="10" s="1"/>
  <c r="B446" i="36"/>
  <c r="B2008" i="10" s="1"/>
  <c r="B442" i="36"/>
  <c r="B2004" i="10" s="1"/>
  <c r="B438" i="36"/>
  <c r="B2000" i="10" s="1"/>
  <c r="B434" i="36"/>
  <c r="B1996" i="10" s="1"/>
  <c r="B430" i="36"/>
  <c r="B1992" i="10" s="1"/>
  <c r="B426" i="36"/>
  <c r="B1988" i="10" s="1"/>
  <c r="B422" i="36"/>
  <c r="B1984" i="10" s="1"/>
  <c r="B418" i="36"/>
  <c r="B1980" i="10" s="1"/>
  <c r="B414" i="36"/>
  <c r="B1976" i="10" s="1"/>
  <c r="B410" i="36"/>
  <c r="B1972" i="10" s="1"/>
  <c r="B406" i="36"/>
  <c r="B1968" i="10" s="1"/>
  <c r="B402" i="36"/>
  <c r="B1964" i="10" s="1"/>
  <c r="B641" i="36"/>
  <c r="B2203" i="10" s="1"/>
  <c r="B639" i="36"/>
  <c r="B2201" i="10" s="1"/>
  <c r="B637" i="36"/>
  <c r="B2199" i="10" s="1"/>
  <c r="B635" i="36"/>
  <c r="B2197" i="10" s="1"/>
  <c r="B633" i="36"/>
  <c r="B2195" i="10" s="1"/>
  <c r="B631" i="36"/>
  <c r="B2193" i="10" s="1"/>
  <c r="B629" i="36"/>
  <c r="B2191" i="10" s="1"/>
  <c r="B627" i="36"/>
  <c r="B2189" i="10" s="1"/>
  <c r="B625" i="36"/>
  <c r="B2187" i="10" s="1"/>
  <c r="B623" i="36"/>
  <c r="B2185" i="10" s="1"/>
  <c r="B621" i="36"/>
  <c r="B2183" i="10" s="1"/>
  <c r="B619" i="36"/>
  <c r="B2181" i="10" s="1"/>
  <c r="B617" i="36"/>
  <c r="B2179" i="10" s="1"/>
  <c r="B615" i="36"/>
  <c r="B2177" i="10" s="1"/>
  <c r="B613" i="36"/>
  <c r="B2175" i="10" s="1"/>
  <c r="B611" i="36"/>
  <c r="B2173" i="10" s="1"/>
  <c r="B609" i="36"/>
  <c r="B2171" i="10" s="1"/>
  <c r="B607" i="36"/>
  <c r="B2169" i="10" s="1"/>
  <c r="B605" i="36"/>
  <c r="B2167" i="10" s="1"/>
  <c r="B603" i="36"/>
  <c r="B2165" i="10" s="1"/>
  <c r="B601" i="36"/>
  <c r="B2163" i="10" s="1"/>
  <c r="B599" i="36"/>
  <c r="B2161" i="10" s="1"/>
  <c r="B597" i="36"/>
  <c r="B2159" i="10" s="1"/>
  <c r="B595" i="36"/>
  <c r="B2157" i="10" s="1"/>
  <c r="B593" i="36"/>
  <c r="B2155" i="10" s="1"/>
  <c r="B591" i="36"/>
  <c r="B2153" i="10" s="1"/>
  <c r="B589" i="36"/>
  <c r="B2151" i="10" s="1"/>
  <c r="B587" i="36"/>
  <c r="B2149" i="10" s="1"/>
  <c r="B585" i="36"/>
  <c r="B2147" i="10" s="1"/>
  <c r="B583" i="36"/>
  <c r="B2145" i="10" s="1"/>
  <c r="B581" i="36"/>
  <c r="B2143" i="10" s="1"/>
  <c r="B579" i="36"/>
  <c r="B2141" i="10" s="1"/>
  <c r="B577" i="36"/>
  <c r="B2139" i="10" s="1"/>
  <c r="B575" i="36"/>
  <c r="B2137" i="10" s="1"/>
  <c r="B573" i="36"/>
  <c r="B2135" i="10" s="1"/>
  <c r="B571" i="36"/>
  <c r="B2133" i="10" s="1"/>
  <c r="B569" i="36"/>
  <c r="B2131" i="10" s="1"/>
  <c r="B567" i="36"/>
  <c r="B2129" i="10" s="1"/>
  <c r="B565" i="36"/>
  <c r="B2127" i="10" s="1"/>
  <c r="B563" i="36"/>
  <c r="B2125" i="10" s="1"/>
  <c r="B561" i="36"/>
  <c r="B2123" i="10" s="1"/>
  <c r="B559" i="36"/>
  <c r="B2121" i="10" s="1"/>
  <c r="B557" i="36"/>
  <c r="B2119" i="10" s="1"/>
  <c r="B555" i="36"/>
  <c r="B2117" i="10" s="1"/>
  <c r="B553" i="36"/>
  <c r="B2115" i="10" s="1"/>
  <c r="B551" i="36"/>
  <c r="B2113" i="10" s="1"/>
  <c r="B549" i="36"/>
  <c r="B2111" i="10" s="1"/>
  <c r="B547" i="36"/>
  <c r="B2109" i="10" s="1"/>
  <c r="B545" i="36"/>
  <c r="B2107" i="10" s="1"/>
  <c r="B543" i="36"/>
  <c r="B2105" i="10" s="1"/>
  <c r="B541" i="36"/>
  <c r="B2103" i="10" s="1"/>
  <c r="B539" i="36"/>
  <c r="B2101" i="10" s="1"/>
  <c r="B537" i="36"/>
  <c r="B2099" i="10" s="1"/>
  <c r="B535" i="36"/>
  <c r="B2097" i="10" s="1"/>
  <c r="B533" i="36"/>
  <c r="B2095" i="10" s="1"/>
  <c r="B531" i="36"/>
  <c r="B2093" i="10" s="1"/>
  <c r="B529" i="36"/>
  <c r="B2091" i="10" s="1"/>
  <c r="B527" i="36"/>
  <c r="B2089" i="10" s="1"/>
  <c r="B525" i="36"/>
  <c r="B2087" i="10" s="1"/>
  <c r="B523" i="36"/>
  <c r="B2085" i="10" s="1"/>
  <c r="B521" i="36"/>
  <c r="B2083" i="10" s="1"/>
  <c r="B519" i="36"/>
  <c r="B2081" i="10" s="1"/>
  <c r="B697" i="36"/>
  <c r="B2259" i="10" s="1"/>
  <c r="B695" i="36"/>
  <c r="B2257" i="10" s="1"/>
  <c r="B693" i="36"/>
  <c r="B2255" i="10" s="1"/>
  <c r="B691" i="36"/>
  <c r="B2253" i="10" s="1"/>
  <c r="B689" i="36"/>
  <c r="B2251" i="10" s="1"/>
  <c r="B687" i="36"/>
  <c r="B2249" i="10" s="1"/>
  <c r="B685" i="36"/>
  <c r="B2247" i="10" s="1"/>
  <c r="B683" i="36"/>
  <c r="B2245" i="10" s="1"/>
  <c r="B681" i="36"/>
  <c r="B2243" i="10" s="1"/>
  <c r="B679" i="36"/>
  <c r="B2241" i="10" s="1"/>
  <c r="B677" i="36"/>
  <c r="B2239" i="10" s="1"/>
  <c r="B675" i="36"/>
  <c r="B2237" i="10" s="1"/>
  <c r="B673" i="36"/>
  <c r="B2235" i="10" s="1"/>
  <c r="B671" i="36"/>
  <c r="B2233" i="10" s="1"/>
  <c r="B669" i="36"/>
  <c r="B2231" i="10" s="1"/>
  <c r="B667" i="36"/>
  <c r="B2229" i="10" s="1"/>
  <c r="B665" i="36"/>
  <c r="B2227" i="10" s="1"/>
  <c r="B663" i="36"/>
  <c r="B2225" i="10" s="1"/>
  <c r="B661" i="36"/>
  <c r="B2223" i="10" s="1"/>
  <c r="B659" i="36"/>
  <c r="B2221" i="10" s="1"/>
  <c r="B657" i="36"/>
  <c r="B2219" i="10" s="1"/>
  <c r="B655" i="36"/>
  <c r="B2217" i="10" s="1"/>
  <c r="B653" i="36"/>
  <c r="B2215" i="10" s="1"/>
  <c r="B651" i="36"/>
  <c r="B2213" i="10" s="1"/>
  <c r="B649" i="36"/>
  <c r="B2211" i="10" s="1"/>
  <c r="B647" i="36"/>
  <c r="B2209" i="10" s="1"/>
  <c r="B645" i="36"/>
  <c r="B2207" i="10" s="1"/>
  <c r="B643" i="36"/>
  <c r="B2205" i="10" s="1"/>
  <c r="B775" i="36"/>
  <c r="B2337" i="10" s="1"/>
  <c r="B773" i="36"/>
  <c r="B2335" i="10" s="1"/>
  <c r="B771" i="36"/>
  <c r="B2333" i="10" s="1"/>
  <c r="B769" i="36"/>
  <c r="B2331" i="10" s="1"/>
  <c r="B767" i="36"/>
  <c r="B2329" i="10" s="1"/>
  <c r="B765" i="36"/>
  <c r="B2327" i="10" s="1"/>
  <c r="B763" i="36"/>
  <c r="B2325" i="10" s="1"/>
  <c r="B761" i="36"/>
  <c r="B2323" i="10" s="1"/>
  <c r="B759" i="36"/>
  <c r="B2321" i="10" s="1"/>
  <c r="B757" i="36"/>
  <c r="B2319" i="10" s="1"/>
  <c r="B755" i="36"/>
  <c r="B2317" i="10" s="1"/>
  <c r="B753" i="36"/>
  <c r="B2315" i="10" s="1"/>
  <c r="B751" i="36"/>
  <c r="B2313" i="10" s="1"/>
  <c r="B749" i="36"/>
  <c r="B2311" i="10" s="1"/>
  <c r="B747" i="36"/>
  <c r="B2309" i="10" s="1"/>
  <c r="B745" i="36"/>
  <c r="B2307" i="10" s="1"/>
  <c r="B743" i="36"/>
  <c r="B2305" i="10" s="1"/>
  <c r="B741" i="36"/>
  <c r="B2303" i="10" s="1"/>
  <c r="B739" i="36"/>
  <c r="B2301" i="10" s="1"/>
  <c r="B737" i="36"/>
  <c r="B2299" i="10" s="1"/>
  <c r="B735" i="36"/>
  <c r="B2297" i="10" s="1"/>
  <c r="B733" i="36"/>
  <c r="B2295" i="10" s="1"/>
  <c r="B731" i="36"/>
  <c r="B2293" i="10" s="1"/>
  <c r="B729" i="36"/>
  <c r="B2291" i="10" s="1"/>
  <c r="B727" i="36"/>
  <c r="B2289" i="10" s="1"/>
  <c r="B725" i="36"/>
  <c r="B2287" i="10" s="1"/>
  <c r="B723" i="36"/>
  <c r="B2285" i="10" s="1"/>
  <c r="B721" i="36"/>
  <c r="B2283" i="10" s="1"/>
  <c r="B719" i="36"/>
  <c r="B2281" i="10" s="1"/>
  <c r="B717" i="36"/>
  <c r="B2279" i="10" s="1"/>
  <c r="B715" i="36"/>
  <c r="B2277" i="10" s="1"/>
  <c r="B713" i="36"/>
  <c r="B2275" i="10" s="1"/>
  <c r="B711" i="36"/>
  <c r="B2273" i="10" s="1"/>
  <c r="B709" i="36"/>
  <c r="B2271" i="10" s="1"/>
  <c r="B707" i="36"/>
  <c r="B2269" i="10" s="1"/>
  <c r="B705" i="36"/>
  <c r="B2267" i="10" s="1"/>
  <c r="B703" i="36"/>
  <c r="B2265" i="10" s="1"/>
  <c r="B701" i="36"/>
  <c r="B2263" i="10" s="1"/>
  <c r="B699" i="36"/>
  <c r="B2261" i="10" s="1"/>
  <c r="B955" i="36"/>
  <c r="B2517" i="10" s="1"/>
  <c r="B953" i="36"/>
  <c r="B2515" i="10" s="1"/>
  <c r="B951" i="36"/>
  <c r="B2513" i="10" s="1"/>
  <c r="B949" i="36"/>
  <c r="B2511" i="10" s="1"/>
  <c r="B947" i="36"/>
  <c r="B2509" i="10" s="1"/>
  <c r="B945" i="36"/>
  <c r="B2507" i="10" s="1"/>
  <c r="B943" i="36"/>
  <c r="B2505" i="10" s="1"/>
  <c r="B941" i="36"/>
  <c r="B2503" i="10" s="1"/>
  <c r="B939" i="36"/>
  <c r="B2501" i="10" s="1"/>
  <c r="B937" i="36"/>
  <c r="B2499" i="10" s="1"/>
  <c r="B935" i="36"/>
  <c r="B2497" i="10" s="1"/>
  <c r="B933" i="36"/>
  <c r="B2495" i="10" s="1"/>
  <c r="B931" i="36"/>
  <c r="B2493" i="10" s="1"/>
  <c r="B929" i="36"/>
  <c r="B2491" i="10" s="1"/>
  <c r="B927" i="36"/>
  <c r="B2489" i="10" s="1"/>
  <c r="B925" i="36"/>
  <c r="B2487" i="10" s="1"/>
  <c r="B923" i="36"/>
  <c r="B2485" i="10" s="1"/>
  <c r="B921" i="36"/>
  <c r="B2483" i="10" s="1"/>
  <c r="B919" i="36"/>
  <c r="B2481" i="10" s="1"/>
  <c r="B917" i="36"/>
  <c r="B2479" i="10" s="1"/>
  <c r="B915" i="36"/>
  <c r="B2477" i="10" s="1"/>
  <c r="B913" i="36"/>
  <c r="B2475" i="10" s="1"/>
  <c r="B911" i="36"/>
  <c r="B2473" i="10" s="1"/>
  <c r="B909" i="36"/>
  <c r="B2471" i="10" s="1"/>
  <c r="B907" i="36"/>
  <c r="B2469" i="10" s="1"/>
  <c r="B905" i="36"/>
  <c r="B2467" i="10" s="1"/>
  <c r="B903" i="36"/>
  <c r="B2465" i="10" s="1"/>
  <c r="B901" i="36"/>
  <c r="B2463" i="10" s="1"/>
  <c r="B899" i="36"/>
  <c r="B2461" i="10" s="1"/>
  <c r="B897" i="36"/>
  <c r="B2459" i="10" s="1"/>
  <c r="B895" i="36"/>
  <c r="B2457" i="10" s="1"/>
  <c r="B893" i="36"/>
  <c r="B2455" i="10" s="1"/>
  <c r="B891" i="36"/>
  <c r="B2453" i="10" s="1"/>
  <c r="B889" i="36"/>
  <c r="B2451" i="10" s="1"/>
  <c r="B887" i="36"/>
  <c r="B2449" i="10" s="1"/>
  <c r="B885" i="36"/>
  <c r="B2447" i="10" s="1"/>
  <c r="B883" i="36"/>
  <c r="B2445" i="10" s="1"/>
  <c r="B881" i="36"/>
  <c r="B2443" i="10" s="1"/>
  <c r="B879" i="36"/>
  <c r="B2441" i="10" s="1"/>
  <c r="B877" i="36"/>
  <c r="B2439" i="10" s="1"/>
  <c r="B875" i="36"/>
  <c r="B2437" i="10" s="1"/>
  <c r="B873" i="36"/>
  <c r="B2435" i="10" s="1"/>
  <c r="B871" i="36"/>
  <c r="B2433" i="10" s="1"/>
  <c r="B869" i="36"/>
  <c r="B2431" i="10" s="1"/>
  <c r="B867" i="36"/>
  <c r="B2429" i="10" s="1"/>
  <c r="B865" i="36"/>
  <c r="B2427" i="10" s="1"/>
  <c r="B93" i="36"/>
  <c r="B91" i="36"/>
  <c r="B89" i="36"/>
  <c r="B87" i="36"/>
  <c r="B85" i="36"/>
  <c r="B83" i="36"/>
  <c r="B81" i="36"/>
  <c r="B79" i="36"/>
  <c r="B77" i="36"/>
  <c r="B75" i="36"/>
  <c r="B73" i="36"/>
  <c r="B71" i="36"/>
  <c r="B69" i="36"/>
  <c r="B67" i="36"/>
  <c r="B63" i="36"/>
  <c r="B59" i="36"/>
  <c r="B55" i="36"/>
  <c r="B51" i="36"/>
  <c r="B47" i="36"/>
  <c r="B43" i="36"/>
  <c r="B39" i="36"/>
  <c r="B35" i="36"/>
  <c r="B31" i="36"/>
  <c r="B27" i="36"/>
  <c r="B23" i="36"/>
  <c r="B19" i="36"/>
  <c r="B15" i="36"/>
  <c r="B11" i="36"/>
  <c r="B7" i="36"/>
  <c r="B1012" i="36"/>
  <c r="B2574" i="10" s="1"/>
  <c r="B1008" i="36"/>
  <c r="B2570" i="10" s="1"/>
  <c r="B1004" i="36"/>
  <c r="B2566" i="10" s="1"/>
  <c r="B1000" i="36"/>
  <c r="B2562" i="10" s="1"/>
  <c r="B996" i="36"/>
  <c r="B2558" i="10" s="1"/>
  <c r="B992" i="36"/>
  <c r="B2554" i="10" s="1"/>
  <c r="B988" i="36"/>
  <c r="B2550" i="10" s="1"/>
  <c r="B984" i="36"/>
  <c r="B2546" i="10" s="1"/>
  <c r="B980" i="36"/>
  <c r="B2542" i="10" s="1"/>
  <c r="B976" i="36"/>
  <c r="B2538" i="10" s="1"/>
  <c r="B972" i="36"/>
  <c r="B2534" i="10" s="1"/>
  <c r="B968" i="36"/>
  <c r="B2530" i="10" s="1"/>
  <c r="B964" i="36"/>
  <c r="B2526" i="10" s="1"/>
  <c r="B960" i="36"/>
  <c r="B2522" i="10" s="1"/>
  <c r="B860" i="36"/>
  <c r="B2422" i="10" s="1"/>
  <c r="B856" i="36"/>
  <c r="B2418" i="10" s="1"/>
  <c r="B852" i="36"/>
  <c r="B2414" i="10" s="1"/>
  <c r="B848" i="36"/>
  <c r="B2410" i="10" s="1"/>
  <c r="B844" i="36"/>
  <c r="B2406" i="10" s="1"/>
  <c r="B840" i="36"/>
  <c r="B2402" i="10" s="1"/>
  <c r="B836" i="36"/>
  <c r="B2398" i="10" s="1"/>
  <c r="B832" i="36"/>
  <c r="B2394" i="10" s="1"/>
  <c r="B828" i="36"/>
  <c r="B2390" i="10" s="1"/>
  <c r="B824" i="36"/>
  <c r="B2386" i="10" s="1"/>
  <c r="B820" i="36"/>
  <c r="B2382" i="10" s="1"/>
  <c r="B816" i="36"/>
  <c r="B2378" i="10" s="1"/>
  <c r="B812" i="36"/>
  <c r="B2374" i="10" s="1"/>
  <c r="B808" i="36"/>
  <c r="B2370" i="10" s="1"/>
  <c r="B804" i="36"/>
  <c r="B2366" i="10" s="1"/>
  <c r="B800" i="36"/>
  <c r="B2362" i="10" s="1"/>
  <c r="B796" i="36"/>
  <c r="B2358" i="10" s="1"/>
  <c r="B792" i="36"/>
  <c r="B2354" i="10" s="1"/>
  <c r="B788" i="36"/>
  <c r="B2350" i="10" s="1"/>
  <c r="B784" i="36"/>
  <c r="B2346" i="10" s="1"/>
  <c r="B780" i="36"/>
  <c r="B2342" i="10" s="1"/>
  <c r="B776" i="36"/>
  <c r="B2338" i="10" s="1"/>
  <c r="B516" i="36"/>
  <c r="B2078" i="10" s="1"/>
  <c r="B508" i="36"/>
  <c r="B2070" i="10" s="1"/>
  <c r="B500" i="36"/>
  <c r="B2062" i="10" s="1"/>
  <c r="B492" i="36"/>
  <c r="B2054" i="10" s="1"/>
  <c r="B484" i="36"/>
  <c r="B2046" i="10" s="1"/>
  <c r="B476" i="36"/>
  <c r="B2038" i="10" s="1"/>
  <c r="B468" i="36"/>
  <c r="B2030" i="10" s="1"/>
  <c r="B460" i="36"/>
  <c r="B2022" i="10" s="1"/>
  <c r="B452" i="36"/>
  <c r="B2014" i="10" s="1"/>
  <c r="B444" i="36"/>
  <c r="B2006" i="10" s="1"/>
  <c r="B436" i="36"/>
  <c r="B1998" i="10" s="1"/>
  <c r="B428" i="36"/>
  <c r="B1990" i="10" s="1"/>
  <c r="B420" i="36"/>
  <c r="B1982" i="10" s="1"/>
  <c r="B412" i="36"/>
  <c r="B1974" i="10" s="1"/>
  <c r="B404" i="36"/>
  <c r="B1966" i="10" s="1"/>
  <c r="B364" i="36"/>
  <c r="B1926" i="10" s="1"/>
  <c r="B356" i="36"/>
  <c r="B1918" i="10" s="1"/>
  <c r="B348" i="36"/>
  <c r="B1910" i="10" s="1"/>
  <c r="B340" i="36"/>
  <c r="B1902" i="10" s="1"/>
  <c r="B332" i="36"/>
  <c r="B1894" i="10" s="1"/>
  <c r="B324" i="36"/>
  <c r="B1886" i="10" s="1"/>
  <c r="B316" i="36"/>
  <c r="B1878" i="10" s="1"/>
  <c r="B308" i="36"/>
  <c r="B1870" i="10" s="1"/>
  <c r="B300" i="36"/>
  <c r="B1862" i="10" s="1"/>
  <c r="B292" i="36"/>
  <c r="B1854" i="10" s="1"/>
  <c r="B284" i="36"/>
  <c r="B1846" i="10" s="1"/>
  <c r="B276" i="36"/>
  <c r="B1838" i="10" s="1"/>
  <c r="B268" i="36"/>
  <c r="B1830" i="10" s="1"/>
  <c r="B260" i="36"/>
  <c r="B1822" i="10" s="1"/>
  <c r="B252" i="36"/>
  <c r="B1814" i="10" s="1"/>
  <c r="B244" i="36"/>
  <c r="B1806" i="10" s="1"/>
  <c r="B236" i="36"/>
  <c r="B1798" i="10" s="1"/>
  <c r="B228" i="36"/>
  <c r="B1790" i="10" s="1"/>
  <c r="B220" i="36"/>
  <c r="B1782" i="10" s="1"/>
  <c r="B212" i="36"/>
  <c r="B1774" i="10" s="1"/>
  <c r="B204" i="36"/>
  <c r="B1766" i="10" s="1"/>
  <c r="B196" i="36"/>
  <c r="B1758" i="10" s="1"/>
  <c r="B188" i="36"/>
  <c r="B1750" i="10" s="1"/>
  <c r="B180" i="36"/>
  <c r="B1742" i="10" s="1"/>
  <c r="B172" i="36"/>
  <c r="B1734" i="10" s="1"/>
  <c r="B164" i="36"/>
  <c r="B1726" i="10" s="1"/>
  <c r="B156" i="36"/>
  <c r="B1718" i="10" s="1"/>
  <c r="B148" i="36"/>
  <c r="B1710" i="10" s="1"/>
  <c r="B140" i="36"/>
  <c r="B1702" i="10" s="1"/>
  <c r="B132" i="36"/>
  <c r="B1694" i="10" s="1"/>
  <c r="B124" i="36"/>
  <c r="B1686" i="10" s="1"/>
  <c r="B116" i="36"/>
  <c r="B1678" i="10" s="1"/>
  <c r="B108" i="36"/>
  <c r="B1670" i="10" s="1"/>
  <c r="B66" i="36"/>
  <c r="B64" i="36"/>
  <c r="B62" i="36"/>
  <c r="B60" i="36"/>
  <c r="B58" i="36"/>
  <c r="B56" i="36"/>
  <c r="B54" i="36"/>
  <c r="B52" i="36"/>
  <c r="B50" i="36"/>
  <c r="B48" i="36"/>
  <c r="B46" i="36"/>
  <c r="B44" i="36"/>
  <c r="B42" i="36"/>
  <c r="B40" i="36"/>
  <c r="B38" i="36"/>
  <c r="B36" i="36"/>
  <c r="B34" i="36"/>
  <c r="B32" i="36"/>
  <c r="B30" i="36"/>
  <c r="B28" i="36"/>
  <c r="B26" i="36"/>
  <c r="B24" i="36"/>
  <c r="B22" i="36"/>
  <c r="B20" i="36"/>
  <c r="B18" i="36"/>
  <c r="B16" i="36"/>
  <c r="B14" i="36"/>
  <c r="B12" i="36"/>
  <c r="B10" i="36"/>
  <c r="B8" i="36"/>
  <c r="B6" i="36"/>
  <c r="B102" i="36"/>
  <c r="B1664" i="10" s="1"/>
  <c r="B98" i="36"/>
  <c r="B1660" i="10" s="1"/>
  <c r="B135" i="36"/>
  <c r="B1697" i="10" s="1"/>
  <c r="B133" i="36"/>
  <c r="B1695" i="10" s="1"/>
  <c r="B131" i="36"/>
  <c r="B1693" i="10" s="1"/>
  <c r="B129" i="36"/>
  <c r="B1691" i="10" s="1"/>
  <c r="B127" i="36"/>
  <c r="B1689" i="10" s="1"/>
  <c r="B125" i="36"/>
  <c r="B1687" i="10" s="1"/>
  <c r="B123" i="36"/>
  <c r="B1685" i="10" s="1"/>
  <c r="B121" i="36"/>
  <c r="B1683" i="10" s="1"/>
  <c r="B119" i="36"/>
  <c r="B1681" i="10" s="1"/>
  <c r="B117" i="36"/>
  <c r="B1679" i="10" s="1"/>
  <c r="B115" i="36"/>
  <c r="B1677" i="10" s="1"/>
  <c r="B113" i="36"/>
  <c r="B1675" i="10" s="1"/>
  <c r="B111" i="36"/>
  <c r="B1673" i="10" s="1"/>
  <c r="B109" i="36"/>
  <c r="B1671" i="10" s="1"/>
  <c r="B107" i="36"/>
  <c r="B1669" i="10" s="1"/>
  <c r="B105" i="36"/>
  <c r="B1667" i="10" s="1"/>
  <c r="B157" i="36"/>
  <c r="B1719" i="10" s="1"/>
  <c r="B155" i="36"/>
  <c r="B1717" i="10" s="1"/>
  <c r="B153" i="36"/>
  <c r="B1715" i="10" s="1"/>
  <c r="B151" i="36"/>
  <c r="B1713" i="10" s="1"/>
  <c r="B149" i="36"/>
  <c r="B1711" i="10" s="1"/>
  <c r="B147" i="36"/>
  <c r="B1709" i="10" s="1"/>
  <c r="B145" i="36"/>
  <c r="B1707" i="10" s="1"/>
  <c r="B143" i="36"/>
  <c r="B1705" i="10" s="1"/>
  <c r="B141" i="36"/>
  <c r="B1703" i="10" s="1"/>
  <c r="B139" i="36"/>
  <c r="B1701" i="10" s="1"/>
  <c r="B137" i="36"/>
  <c r="B1699" i="10" s="1"/>
  <c r="B163" i="36"/>
  <c r="B1725" i="10" s="1"/>
  <c r="B161" i="36"/>
  <c r="B1723" i="10" s="1"/>
  <c r="B159" i="36"/>
  <c r="B1721" i="10" s="1"/>
  <c r="B261" i="36"/>
  <c r="B1823" i="10" s="1"/>
  <c r="B259" i="36"/>
  <c r="B1821" i="10" s="1"/>
  <c r="B257" i="36"/>
  <c r="B1819" i="10" s="1"/>
  <c r="B255" i="36"/>
  <c r="B1817" i="10" s="1"/>
  <c r="B253" i="36"/>
  <c r="B1815" i="10" s="1"/>
  <c r="B251" i="36"/>
  <c r="B1813" i="10" s="1"/>
  <c r="B249" i="36"/>
  <c r="B1811" i="10" s="1"/>
  <c r="B247" i="36"/>
  <c r="B1809" i="10" s="1"/>
  <c r="B245" i="36"/>
  <c r="B1807" i="10" s="1"/>
  <c r="B243" i="36"/>
  <c r="B1805" i="10" s="1"/>
  <c r="B241" i="36"/>
  <c r="B1803" i="10" s="1"/>
  <c r="B239" i="36"/>
  <c r="B1801" i="10" s="1"/>
  <c r="B237" i="36"/>
  <c r="B1799" i="10" s="1"/>
  <c r="B235" i="36"/>
  <c r="B1797" i="10" s="1"/>
  <c r="B233" i="36"/>
  <c r="B1795" i="10" s="1"/>
  <c r="B231" i="36"/>
  <c r="B1793" i="10" s="1"/>
  <c r="B229" i="36"/>
  <c r="B1791" i="10" s="1"/>
  <c r="B227" i="36"/>
  <c r="B1789" i="10" s="1"/>
  <c r="B225" i="36"/>
  <c r="B1787" i="10" s="1"/>
  <c r="B223" i="36"/>
  <c r="B1785" i="10" s="1"/>
  <c r="B221" i="36"/>
  <c r="B1783" i="10" s="1"/>
  <c r="B219" i="36"/>
  <c r="B1781" i="10" s="1"/>
  <c r="B217" i="36"/>
  <c r="B1779" i="10" s="1"/>
  <c r="B215" i="36"/>
  <c r="B1777" i="10" s="1"/>
  <c r="B213" i="36"/>
  <c r="B1775" i="10" s="1"/>
  <c r="B211" i="36"/>
  <c r="B1773" i="10" s="1"/>
  <c r="B209" i="36"/>
  <c r="B1771" i="10" s="1"/>
  <c r="B207" i="36"/>
  <c r="B1769" i="10" s="1"/>
  <c r="B205" i="36"/>
  <c r="B1767" i="10" s="1"/>
  <c r="B203" i="36"/>
  <c r="B1765" i="10" s="1"/>
  <c r="B201" i="36"/>
  <c r="B1763" i="10" s="1"/>
  <c r="B199" i="36"/>
  <c r="B1761" i="10" s="1"/>
  <c r="B197" i="36"/>
  <c r="B1759" i="10" s="1"/>
  <c r="B195" i="36"/>
  <c r="B1757" i="10" s="1"/>
  <c r="B193" i="36"/>
  <c r="B1755" i="10" s="1"/>
  <c r="B191" i="36"/>
  <c r="B1753" i="10" s="1"/>
  <c r="B189" i="36"/>
  <c r="B1751" i="10" s="1"/>
  <c r="B187" i="36"/>
  <c r="B1749" i="10" s="1"/>
  <c r="B185" i="36"/>
  <c r="B1747" i="10" s="1"/>
  <c r="B183" i="36"/>
  <c r="B1745" i="10" s="1"/>
  <c r="B181" i="36"/>
  <c r="B1743" i="10" s="1"/>
  <c r="B179" i="36"/>
  <c r="B1741" i="10" s="1"/>
  <c r="B177" i="36"/>
  <c r="B1739" i="10" s="1"/>
  <c r="B175" i="36"/>
  <c r="B1737" i="10" s="1"/>
  <c r="B173" i="36"/>
  <c r="B1735" i="10" s="1"/>
  <c r="B171" i="36"/>
  <c r="B1733" i="10" s="1"/>
  <c r="B169" i="36"/>
  <c r="B1731" i="10" s="1"/>
  <c r="B167" i="36"/>
  <c r="B1729" i="10" s="1"/>
  <c r="B165" i="36"/>
  <c r="B1727" i="10" s="1"/>
  <c r="B321" i="36"/>
  <c r="B1883" i="10" s="1"/>
  <c r="B319" i="36"/>
  <c r="B1881" i="10" s="1"/>
  <c r="B317" i="36"/>
  <c r="B1879" i="10" s="1"/>
  <c r="B315" i="36"/>
  <c r="B1877" i="10" s="1"/>
  <c r="B313" i="36"/>
  <c r="B1875" i="10" s="1"/>
  <c r="B311" i="36"/>
  <c r="B1873" i="10" s="1"/>
  <c r="B309" i="36"/>
  <c r="B1871" i="10" s="1"/>
  <c r="B307" i="36"/>
  <c r="B1869" i="10" s="1"/>
  <c r="B305" i="36"/>
  <c r="B1867" i="10" s="1"/>
  <c r="B303" i="36"/>
  <c r="B1865" i="10" s="1"/>
  <c r="B301" i="36"/>
  <c r="B1863" i="10" s="1"/>
  <c r="B299" i="36"/>
  <c r="B1861" i="10" s="1"/>
  <c r="B297" i="36"/>
  <c r="B1859" i="10" s="1"/>
  <c r="B295" i="36"/>
  <c r="B1857" i="10" s="1"/>
  <c r="B293" i="36"/>
  <c r="B1855" i="10" s="1"/>
  <c r="B291" i="36"/>
  <c r="B1853" i="10" s="1"/>
  <c r="B289" i="36"/>
  <c r="B1851" i="10" s="1"/>
  <c r="B287" i="36"/>
  <c r="B1849" i="10" s="1"/>
  <c r="B285" i="36"/>
  <c r="B1847" i="10" s="1"/>
  <c r="B283" i="36"/>
  <c r="B1845" i="10" s="1"/>
  <c r="B281" i="36"/>
  <c r="B1843" i="10" s="1"/>
  <c r="B279" i="36"/>
  <c r="B1841" i="10" s="1"/>
  <c r="B277" i="36"/>
  <c r="B1839" i="10" s="1"/>
  <c r="B275" i="36"/>
  <c r="B1837" i="10" s="1"/>
  <c r="B273" i="36"/>
  <c r="B1835" i="10" s="1"/>
  <c r="B271" i="36"/>
  <c r="B1833" i="10" s="1"/>
  <c r="B269" i="36"/>
  <c r="B1831" i="10" s="1"/>
  <c r="B267" i="36"/>
  <c r="B1829" i="10" s="1"/>
  <c r="B265" i="36"/>
  <c r="B1827" i="10" s="1"/>
  <c r="B263" i="36"/>
  <c r="B1825" i="10" s="1"/>
  <c r="B371" i="36"/>
  <c r="B1933" i="10" s="1"/>
  <c r="B369" i="36"/>
  <c r="B1931" i="10" s="1"/>
  <c r="B367" i="36"/>
  <c r="B1929" i="10" s="1"/>
  <c r="B365" i="36"/>
  <c r="B1927" i="10" s="1"/>
  <c r="B363" i="36"/>
  <c r="B1925" i="10" s="1"/>
  <c r="B361" i="36"/>
  <c r="B1923" i="10" s="1"/>
  <c r="B359" i="36"/>
  <c r="B1921" i="10" s="1"/>
  <c r="B357" i="36"/>
  <c r="B1919" i="10" s="1"/>
  <c r="B355" i="36"/>
  <c r="B1917" i="10" s="1"/>
  <c r="B353" i="36"/>
  <c r="B1915" i="10" s="1"/>
  <c r="B351" i="36"/>
  <c r="B1913" i="10" s="1"/>
  <c r="B349" i="36"/>
  <c r="B1911" i="10" s="1"/>
  <c r="B347" i="36"/>
  <c r="B1909" i="10" s="1"/>
  <c r="B345" i="36"/>
  <c r="B1907" i="10" s="1"/>
  <c r="B343" i="36"/>
  <c r="B1905" i="10" s="1"/>
  <c r="B341" i="36"/>
  <c r="B1903" i="10" s="1"/>
  <c r="B339" i="36"/>
  <c r="B1901" i="10" s="1"/>
  <c r="B337" i="36"/>
  <c r="B1899" i="10" s="1"/>
  <c r="B335" i="36"/>
  <c r="B1897" i="10" s="1"/>
  <c r="B333" i="36"/>
  <c r="B1895" i="10" s="1"/>
  <c r="B331" i="36"/>
  <c r="B1893" i="10" s="1"/>
  <c r="B329" i="36"/>
  <c r="B1891" i="10" s="1"/>
  <c r="B327" i="36"/>
  <c r="B1889" i="10" s="1"/>
  <c r="B325" i="36"/>
  <c r="B1887" i="10" s="1"/>
  <c r="B323" i="36"/>
  <c r="B1885" i="10" s="1"/>
  <c r="B398" i="36"/>
  <c r="B1960" i="10" s="1"/>
  <c r="B394" i="36"/>
  <c r="B1956" i="10" s="1"/>
  <c r="B390" i="36"/>
  <c r="B1952" i="10" s="1"/>
  <c r="B386" i="36"/>
  <c r="B1948" i="10" s="1"/>
  <c r="B382" i="36"/>
  <c r="B1944" i="10" s="1"/>
  <c r="B378" i="36"/>
  <c r="B1940" i="10" s="1"/>
  <c r="B374" i="36"/>
  <c r="B1936" i="10" s="1"/>
  <c r="B517" i="36"/>
  <c r="B2079" i="10" s="1"/>
  <c r="B515" i="36"/>
  <c r="B2077" i="10" s="1"/>
  <c r="B513" i="36"/>
  <c r="B2075" i="10" s="1"/>
  <c r="B511" i="36"/>
  <c r="B2073" i="10" s="1"/>
  <c r="B509" i="36"/>
  <c r="B2071" i="10" s="1"/>
  <c r="B507" i="36"/>
  <c r="B2069" i="10" s="1"/>
  <c r="B505" i="36"/>
  <c r="B2067" i="10" s="1"/>
  <c r="B503" i="36"/>
  <c r="B2065" i="10" s="1"/>
  <c r="B501" i="36"/>
  <c r="B2063" i="10" s="1"/>
  <c r="B499" i="36"/>
  <c r="B2061" i="10" s="1"/>
  <c r="B497" i="36"/>
  <c r="B2059" i="10" s="1"/>
  <c r="B495" i="36"/>
  <c r="B2057" i="10" s="1"/>
  <c r="B493" i="36"/>
  <c r="B2055" i="10" s="1"/>
  <c r="B491" i="36"/>
  <c r="B2053" i="10" s="1"/>
  <c r="B489" i="36"/>
  <c r="B2051" i="10" s="1"/>
  <c r="B487" i="36"/>
  <c r="B2049" i="10" s="1"/>
  <c r="B485" i="36"/>
  <c r="B2047" i="10" s="1"/>
  <c r="B483" i="36"/>
  <c r="B2045" i="10" s="1"/>
  <c r="B481" i="36"/>
  <c r="B2043" i="10" s="1"/>
  <c r="B479" i="36"/>
  <c r="B2041" i="10" s="1"/>
  <c r="B477" i="36"/>
  <c r="B2039" i="10" s="1"/>
  <c r="B475" i="36"/>
  <c r="B2037" i="10" s="1"/>
  <c r="B473" i="36"/>
  <c r="B2035" i="10" s="1"/>
  <c r="B471" i="36"/>
  <c r="B2033" i="10" s="1"/>
  <c r="B469" i="36"/>
  <c r="B2031" i="10" s="1"/>
  <c r="B467" i="36"/>
  <c r="B2029" i="10" s="1"/>
  <c r="B465" i="36"/>
  <c r="B2027" i="10" s="1"/>
  <c r="B463" i="36"/>
  <c r="B2025" i="10" s="1"/>
  <c r="B461" i="36"/>
  <c r="B2023" i="10" s="1"/>
  <c r="B459" i="36"/>
  <c r="B2021" i="10" s="1"/>
  <c r="B457" i="36"/>
  <c r="B2019" i="10" s="1"/>
  <c r="B455" i="36"/>
  <c r="B2017" i="10" s="1"/>
  <c r="B453" i="36"/>
  <c r="B2015" i="10" s="1"/>
  <c r="B451" i="36"/>
  <c r="B2013" i="10" s="1"/>
  <c r="B449" i="36"/>
  <c r="B2011" i="10" s="1"/>
  <c r="B447" i="36"/>
  <c r="B2009" i="10" s="1"/>
  <c r="B445" i="36"/>
  <c r="B2007" i="10" s="1"/>
  <c r="B443" i="36"/>
  <c r="B2005" i="10" s="1"/>
  <c r="B441" i="36"/>
  <c r="B2003" i="10" s="1"/>
  <c r="B439" i="36"/>
  <c r="B2001" i="10" s="1"/>
  <c r="B437" i="36"/>
  <c r="B1999" i="10" s="1"/>
  <c r="B435" i="36"/>
  <c r="B1997" i="10" s="1"/>
  <c r="B433" i="36"/>
  <c r="B1995" i="10" s="1"/>
  <c r="B431" i="36"/>
  <c r="B1993" i="10" s="1"/>
  <c r="B429" i="36"/>
  <c r="B1991" i="10" s="1"/>
  <c r="B427" i="36"/>
  <c r="B1989" i="10" s="1"/>
  <c r="B425" i="36"/>
  <c r="B1987" i="10" s="1"/>
  <c r="B423" i="36"/>
  <c r="B1985" i="10" s="1"/>
  <c r="B421" i="36"/>
  <c r="B1983" i="10" s="1"/>
  <c r="B419" i="36"/>
  <c r="B1981" i="10" s="1"/>
  <c r="B417" i="36"/>
  <c r="B1979" i="10" s="1"/>
  <c r="B415" i="36"/>
  <c r="B1977" i="10" s="1"/>
  <c r="B413" i="36"/>
  <c r="B1975" i="10" s="1"/>
  <c r="B411" i="36"/>
  <c r="B1973" i="10" s="1"/>
  <c r="B409" i="36"/>
  <c r="B1971" i="10" s="1"/>
  <c r="B407" i="36"/>
  <c r="B1969" i="10" s="1"/>
  <c r="B405" i="36"/>
  <c r="B1967" i="10" s="1"/>
  <c r="B403" i="36"/>
  <c r="B1965" i="10" s="1"/>
  <c r="B401" i="36"/>
  <c r="B1963" i="10" s="1"/>
  <c r="B638" i="36"/>
  <c r="B2200" i="10" s="1"/>
  <c r="B634" i="36"/>
  <c r="B2196" i="10" s="1"/>
  <c r="B630" i="36"/>
  <c r="B2192" i="10" s="1"/>
  <c r="B626" i="36"/>
  <c r="B2188" i="10" s="1"/>
  <c r="B622" i="36"/>
  <c r="B2184" i="10" s="1"/>
  <c r="B618" i="36"/>
  <c r="B2180" i="10" s="1"/>
  <c r="B614" i="36"/>
  <c r="B2176" i="10" s="1"/>
  <c r="B610" i="36"/>
  <c r="B2172" i="10" s="1"/>
  <c r="B606" i="36"/>
  <c r="B2168" i="10" s="1"/>
  <c r="B602" i="36"/>
  <c r="B2164" i="10" s="1"/>
  <c r="B598" i="36"/>
  <c r="B2160" i="10" s="1"/>
  <c r="B594" i="36"/>
  <c r="B2156" i="10" s="1"/>
  <c r="B590" i="36"/>
  <c r="B2152" i="10" s="1"/>
  <c r="B586" i="36"/>
  <c r="B2148" i="10" s="1"/>
  <c r="B582" i="36"/>
  <c r="B2144" i="10" s="1"/>
  <c r="B578" i="36"/>
  <c r="B2140" i="10" s="1"/>
  <c r="B574" i="36"/>
  <c r="B2136" i="10" s="1"/>
  <c r="B570" i="36"/>
  <c r="B2132" i="10" s="1"/>
  <c r="B566" i="36"/>
  <c r="B2128" i="10" s="1"/>
  <c r="B562" i="36"/>
  <c r="B2124" i="10" s="1"/>
  <c r="B558" i="36"/>
  <c r="B2120" i="10" s="1"/>
  <c r="B554" i="36"/>
  <c r="B2116" i="10" s="1"/>
  <c r="B550" i="36"/>
  <c r="B2112" i="10" s="1"/>
  <c r="B546" i="36"/>
  <c r="B2108" i="10" s="1"/>
  <c r="B542" i="36"/>
  <c r="B2104" i="10" s="1"/>
  <c r="B538" i="36"/>
  <c r="B2100" i="10" s="1"/>
  <c r="B534" i="36"/>
  <c r="B2096" i="10" s="1"/>
  <c r="B530" i="36"/>
  <c r="B2092" i="10" s="1"/>
  <c r="B526" i="36"/>
  <c r="B2088" i="10" s="1"/>
  <c r="B522" i="36"/>
  <c r="B2084" i="10" s="1"/>
  <c r="B698" i="36"/>
  <c r="B2260" i="10" s="1"/>
  <c r="B694" i="36"/>
  <c r="B2256" i="10" s="1"/>
  <c r="B690" i="36"/>
  <c r="B2252" i="10" s="1"/>
  <c r="B686" i="36"/>
  <c r="B2248" i="10" s="1"/>
  <c r="B682" i="36"/>
  <c r="B2244" i="10" s="1"/>
  <c r="B678" i="36"/>
  <c r="B2240" i="10" s="1"/>
  <c r="B674" i="36"/>
  <c r="B2236" i="10" s="1"/>
  <c r="B670" i="36"/>
  <c r="B2232" i="10" s="1"/>
  <c r="B666" i="36"/>
  <c r="B2228" i="10" s="1"/>
  <c r="B662" i="36"/>
  <c r="B2224" i="10" s="1"/>
  <c r="B658" i="36"/>
  <c r="B2220" i="10" s="1"/>
  <c r="B654" i="36"/>
  <c r="B2216" i="10" s="1"/>
  <c r="B650" i="36"/>
  <c r="B2212" i="10" s="1"/>
  <c r="B646" i="36"/>
  <c r="B2208" i="10" s="1"/>
  <c r="B642" i="36"/>
  <c r="B2204" i="10" s="1"/>
  <c r="B730" i="36"/>
  <c r="B2292" i="10" s="1"/>
  <c r="B726" i="36"/>
  <c r="B2288" i="10" s="1"/>
  <c r="B722" i="36"/>
  <c r="B2284" i="10" s="1"/>
  <c r="B718" i="36"/>
  <c r="B2280" i="10" s="1"/>
  <c r="B714" i="36"/>
  <c r="B2276" i="10" s="1"/>
  <c r="B710" i="36"/>
  <c r="B2272" i="10" s="1"/>
  <c r="B706" i="36"/>
  <c r="B2268" i="10" s="1"/>
  <c r="B702" i="36"/>
  <c r="B2264" i="10" s="1"/>
  <c r="B863" i="36"/>
  <c r="B2425" i="10" s="1"/>
  <c r="B861" i="36"/>
  <c r="B2423" i="10" s="1"/>
  <c r="B859" i="36"/>
  <c r="B2421" i="10" s="1"/>
  <c r="B857" i="36"/>
  <c r="B2419" i="10" s="1"/>
  <c r="B855" i="36"/>
  <c r="B2417" i="10" s="1"/>
  <c r="B853" i="36"/>
  <c r="B2415" i="10" s="1"/>
  <c r="B851" i="36"/>
  <c r="B2413" i="10" s="1"/>
  <c r="B849" i="36"/>
  <c r="B2411" i="10" s="1"/>
  <c r="B847" i="36"/>
  <c r="B2409" i="10" s="1"/>
  <c r="B845" i="36"/>
  <c r="B2407" i="10" s="1"/>
  <c r="B843" i="36"/>
  <c r="B2405" i="10" s="1"/>
  <c r="B841" i="36"/>
  <c r="B2403" i="10" s="1"/>
  <c r="B839" i="36"/>
  <c r="B2401" i="10" s="1"/>
  <c r="B837" i="36"/>
  <c r="B2399" i="10" s="1"/>
  <c r="B835" i="36"/>
  <c r="B2397" i="10" s="1"/>
  <c r="B833" i="36"/>
  <c r="B2395" i="10" s="1"/>
  <c r="B831" i="36"/>
  <c r="B2393" i="10" s="1"/>
  <c r="B829" i="36"/>
  <c r="B2391" i="10" s="1"/>
  <c r="B827" i="36"/>
  <c r="B2389" i="10" s="1"/>
  <c r="B825" i="36"/>
  <c r="B2387" i="10" s="1"/>
  <c r="B823" i="36"/>
  <c r="B2385" i="10" s="1"/>
  <c r="B821" i="36"/>
  <c r="B2383" i="10" s="1"/>
  <c r="B819" i="36"/>
  <c r="B2381" i="10" s="1"/>
  <c r="B817" i="36"/>
  <c r="B2379" i="10" s="1"/>
  <c r="B815" i="36"/>
  <c r="B2377" i="10" s="1"/>
  <c r="B813" i="36"/>
  <c r="B2375" i="10" s="1"/>
  <c r="B811" i="36"/>
  <c r="B2373" i="10" s="1"/>
  <c r="B809" i="36"/>
  <c r="B2371" i="10" s="1"/>
  <c r="B807" i="36"/>
  <c r="B2369" i="10" s="1"/>
  <c r="B805" i="36"/>
  <c r="B2367" i="10" s="1"/>
  <c r="B803" i="36"/>
  <c r="B2365" i="10" s="1"/>
  <c r="B801" i="36"/>
  <c r="B2363" i="10" s="1"/>
  <c r="B799" i="36"/>
  <c r="B2361" i="10" s="1"/>
  <c r="B797" i="36"/>
  <c r="B2359" i="10" s="1"/>
  <c r="B795" i="36"/>
  <c r="B2357" i="10" s="1"/>
  <c r="B793" i="36"/>
  <c r="B2355" i="10" s="1"/>
  <c r="B791" i="36"/>
  <c r="B2353" i="10" s="1"/>
  <c r="B789" i="36"/>
  <c r="B2351" i="10" s="1"/>
  <c r="B787" i="36"/>
  <c r="B2349" i="10" s="1"/>
  <c r="B785" i="36"/>
  <c r="B2347" i="10" s="1"/>
  <c r="B783" i="36"/>
  <c r="B2345" i="10" s="1"/>
  <c r="B781" i="36"/>
  <c r="B2343" i="10" s="1"/>
  <c r="B779" i="36"/>
  <c r="B2341" i="10" s="1"/>
  <c r="B777" i="36"/>
  <c r="B2339" i="10" s="1"/>
  <c r="B1003" i="36"/>
  <c r="B2565" i="10" s="1"/>
  <c r="B1001" i="36"/>
  <c r="B2563" i="10" s="1"/>
  <c r="B999" i="36"/>
  <c r="B2561" i="10" s="1"/>
  <c r="B997" i="36"/>
  <c r="B2559" i="10" s="1"/>
  <c r="B995" i="36"/>
  <c r="B2557" i="10" s="1"/>
  <c r="B993" i="36"/>
  <c r="B2555" i="10" s="1"/>
  <c r="B991" i="36"/>
  <c r="B2553" i="10" s="1"/>
  <c r="B989" i="36"/>
  <c r="B2551" i="10" s="1"/>
  <c r="B987" i="36"/>
  <c r="B2549" i="10" s="1"/>
  <c r="B985" i="36"/>
  <c r="B2547" i="10" s="1"/>
  <c r="B983" i="36"/>
  <c r="B2545" i="10" s="1"/>
  <c r="B981" i="36"/>
  <c r="B2543" i="10" s="1"/>
  <c r="B979" i="36"/>
  <c r="B2541" i="10" s="1"/>
  <c r="B977" i="36"/>
  <c r="B2539" i="10" s="1"/>
  <c r="B975" i="36"/>
  <c r="B2537" i="10" s="1"/>
  <c r="B973" i="36"/>
  <c r="B2535" i="10" s="1"/>
  <c r="B971" i="36"/>
  <c r="B2533" i="10" s="1"/>
  <c r="B969" i="36"/>
  <c r="B2531" i="10" s="1"/>
  <c r="B967" i="36"/>
  <c r="B2529" i="10" s="1"/>
  <c r="B965" i="36"/>
  <c r="B2527" i="10" s="1"/>
  <c r="B963" i="36"/>
  <c r="B2525" i="10" s="1"/>
  <c r="B961" i="36"/>
  <c r="B2523" i="10" s="1"/>
  <c r="B959" i="36"/>
  <c r="B2521" i="10" s="1"/>
  <c r="B957" i="36"/>
  <c r="B2519" i="10" s="1"/>
  <c r="B1013" i="36"/>
  <c r="B2575" i="10" s="1"/>
  <c r="B1011" i="36"/>
  <c r="B2573" i="10" s="1"/>
  <c r="B1009" i="36"/>
  <c r="B2571" i="10" s="1"/>
  <c r="B1007" i="36"/>
  <c r="B2569" i="10" s="1"/>
  <c r="B1005" i="36"/>
  <c r="B2567" i="10" s="1"/>
  <c r="B94" i="36"/>
  <c r="B92" i="36"/>
  <c r="B90" i="36"/>
  <c r="B88" i="36"/>
  <c r="B86" i="36"/>
  <c r="B84" i="36"/>
  <c r="B82" i="36"/>
  <c r="B80" i="36"/>
  <c r="B78" i="36"/>
  <c r="B76" i="36"/>
  <c r="B74" i="36"/>
  <c r="B72" i="36"/>
  <c r="B70" i="36"/>
  <c r="B68" i="36"/>
  <c r="B65" i="36"/>
  <c r="B57" i="36"/>
  <c r="B53" i="36"/>
  <c r="B49" i="36"/>
  <c r="B41" i="36"/>
  <c r="B37" i="36"/>
  <c r="B33" i="36"/>
  <c r="B29" i="36"/>
  <c r="B25" i="36"/>
  <c r="B21" i="36"/>
  <c r="B17" i="36"/>
  <c r="B13" i="36"/>
  <c r="B9" i="36"/>
  <c r="B1014" i="36"/>
  <c r="B2576" i="10" s="1"/>
  <c r="B1010" i="36"/>
  <c r="B2572" i="10" s="1"/>
  <c r="B1006" i="36"/>
  <c r="B2568" i="10" s="1"/>
  <c r="B1002" i="36"/>
  <c r="B2564" i="10" s="1"/>
  <c r="B998" i="36"/>
  <c r="B2560" i="10" s="1"/>
  <c r="B994" i="36"/>
  <c r="B2556" i="10" s="1"/>
  <c r="B990" i="36"/>
  <c r="B2552" i="10" s="1"/>
  <c r="B986" i="36"/>
  <c r="B2548" i="10" s="1"/>
  <c r="B982" i="36"/>
  <c r="B2544" i="10" s="1"/>
  <c r="B978" i="36"/>
  <c r="B2540" i="10" s="1"/>
  <c r="B974" i="36"/>
  <c r="B2536" i="10" s="1"/>
  <c r="B970" i="36"/>
  <c r="B2532" i="10" s="1"/>
  <c r="B966" i="36"/>
  <c r="B2528" i="10" s="1"/>
  <c r="B962" i="36"/>
  <c r="B2524" i="10" s="1"/>
  <c r="B958" i="36"/>
  <c r="B2520" i="10" s="1"/>
  <c r="B954" i="36"/>
  <c r="B2516" i="10" s="1"/>
  <c r="B950" i="36"/>
  <c r="B2512" i="10" s="1"/>
  <c r="B946" i="36"/>
  <c r="B2508" i="10" s="1"/>
  <c r="B942" i="36"/>
  <c r="B2504" i="10" s="1"/>
  <c r="B938" i="36"/>
  <c r="B2500" i="10" s="1"/>
  <c r="B934" i="36"/>
  <c r="B2496" i="10" s="1"/>
  <c r="B930" i="36"/>
  <c r="B2492" i="10" s="1"/>
  <c r="B926" i="36"/>
  <c r="B2488" i="10" s="1"/>
  <c r="B922" i="36"/>
  <c r="B2484" i="10" s="1"/>
  <c r="B918" i="36"/>
  <c r="B2480" i="10" s="1"/>
  <c r="B914" i="36"/>
  <c r="B2476" i="10" s="1"/>
  <c r="B910" i="36"/>
  <c r="B2472" i="10" s="1"/>
  <c r="B906" i="36"/>
  <c r="B2468" i="10" s="1"/>
  <c r="B902" i="36"/>
  <c r="B2464" i="10" s="1"/>
  <c r="B898" i="36"/>
  <c r="B2460" i="10" s="1"/>
  <c r="B894" i="36"/>
  <c r="B2456" i="10" s="1"/>
  <c r="B890" i="36"/>
  <c r="B2452" i="10" s="1"/>
  <c r="B886" i="36"/>
  <c r="B2448" i="10" s="1"/>
  <c r="B882" i="36"/>
  <c r="B2444" i="10" s="1"/>
  <c r="B878" i="36"/>
  <c r="B2440" i="10" s="1"/>
  <c r="B874" i="36"/>
  <c r="B2436" i="10" s="1"/>
  <c r="B870" i="36"/>
  <c r="B2432" i="10" s="1"/>
  <c r="B866" i="36"/>
  <c r="B2428" i="10" s="1"/>
  <c r="B862" i="36"/>
  <c r="B2424" i="10" s="1"/>
  <c r="B858" i="36"/>
  <c r="B2420" i="10" s="1"/>
  <c r="B854" i="36"/>
  <c r="B2416" i="10" s="1"/>
  <c r="B850" i="36"/>
  <c r="B2412" i="10" s="1"/>
  <c r="B846" i="36"/>
  <c r="B2408" i="10" s="1"/>
  <c r="B842" i="36"/>
  <c r="B2404" i="10" s="1"/>
  <c r="B838" i="36"/>
  <c r="B2400" i="10" s="1"/>
  <c r="B834" i="36"/>
  <c r="B2396" i="10" s="1"/>
  <c r="B830" i="36"/>
  <c r="B2392" i="10" s="1"/>
  <c r="B826" i="36"/>
  <c r="B2388" i="10" s="1"/>
  <c r="B822" i="36"/>
  <c r="B2384" i="10" s="1"/>
  <c r="B818" i="36"/>
  <c r="B2380" i="10" s="1"/>
  <c r="B814" i="36"/>
  <c r="B2376" i="10" s="1"/>
  <c r="B810" i="36"/>
  <c r="B2372" i="10" s="1"/>
  <c r="B806" i="36"/>
  <c r="B2368" i="10" s="1"/>
  <c r="B802" i="36"/>
  <c r="B2364" i="10" s="1"/>
  <c r="B798" i="36"/>
  <c r="B2360" i="10" s="1"/>
  <c r="B794" i="36"/>
  <c r="B2356" i="10" s="1"/>
  <c r="B790" i="36"/>
  <c r="B2352" i="10" s="1"/>
  <c r="B786" i="36"/>
  <c r="B2348" i="10" s="1"/>
  <c r="B782" i="36"/>
  <c r="B2344" i="10" s="1"/>
  <c r="B778" i="36"/>
  <c r="B2340" i="10" s="1"/>
  <c r="B774" i="36"/>
  <c r="B2336" i="10" s="1"/>
  <c r="B770" i="36"/>
  <c r="B2332" i="10" s="1"/>
  <c r="B766" i="36"/>
  <c r="B2328" i="10" s="1"/>
  <c r="B762" i="36"/>
  <c r="B2324" i="10" s="1"/>
  <c r="B758" i="36"/>
  <c r="B2320" i="10" s="1"/>
  <c r="B754" i="36"/>
  <c r="B2316" i="10" s="1"/>
  <c r="B750" i="36"/>
  <c r="B2312" i="10" s="1"/>
  <c r="B746" i="36"/>
  <c r="B2308" i="10" s="1"/>
  <c r="B742" i="36"/>
  <c r="B2304" i="10" s="1"/>
  <c r="B738" i="36"/>
  <c r="B2300" i="10" s="1"/>
  <c r="B734" i="36"/>
  <c r="B2296" i="10" s="1"/>
  <c r="B728" i="36"/>
  <c r="B2290" i="10" s="1"/>
  <c r="B720" i="36"/>
  <c r="B2282" i="10" s="1"/>
  <c r="B712" i="36"/>
  <c r="B2274" i="10" s="1"/>
  <c r="B704" i="36"/>
  <c r="B2266" i="10" s="1"/>
  <c r="B696" i="36"/>
  <c r="B2258" i="10" s="1"/>
  <c r="B688" i="36"/>
  <c r="B2250" i="10" s="1"/>
  <c r="B680" i="36"/>
  <c r="B2242" i="10" s="1"/>
  <c r="B672" i="36"/>
  <c r="B2234" i="10" s="1"/>
  <c r="B664" i="36"/>
  <c r="B2226" i="10" s="1"/>
  <c r="B656" i="36"/>
  <c r="B2218" i="10" s="1"/>
  <c r="B648" i="36"/>
  <c r="B2210" i="10" s="1"/>
  <c r="B640" i="36"/>
  <c r="B2202" i="10" s="1"/>
  <c r="B632" i="36"/>
  <c r="B2194" i="10" s="1"/>
  <c r="B624" i="36"/>
  <c r="B2186" i="10" s="1"/>
  <c r="B616" i="36"/>
  <c r="B2178" i="10" s="1"/>
  <c r="B608" i="36"/>
  <c r="B2170" i="10" s="1"/>
  <c r="B600" i="36"/>
  <c r="B2162" i="10" s="1"/>
  <c r="B592" i="36"/>
  <c r="B2154" i="10" s="1"/>
  <c r="B584" i="36"/>
  <c r="B2146" i="10" s="1"/>
  <c r="B576" i="36"/>
  <c r="B2138" i="10" s="1"/>
  <c r="B568" i="36"/>
  <c r="B2130" i="10" s="1"/>
  <c r="B560" i="36"/>
  <c r="B2122" i="10" s="1"/>
  <c r="B552" i="36"/>
  <c r="B2114" i="10" s="1"/>
  <c r="B544" i="36"/>
  <c r="B2106" i="10" s="1"/>
  <c r="B536" i="36"/>
  <c r="B2098" i="10" s="1"/>
  <c r="B528" i="36"/>
  <c r="B2090" i="10" s="1"/>
  <c r="B520" i="36"/>
  <c r="B2082" i="10" s="1"/>
  <c r="B512" i="36"/>
  <c r="B2074" i="10" s="1"/>
  <c r="B504" i="36"/>
  <c r="B2066" i="10" s="1"/>
  <c r="B496" i="36"/>
  <c r="B2058" i="10" s="1"/>
  <c r="B488" i="36"/>
  <c r="B2050" i="10" s="1"/>
  <c r="B480" i="36"/>
  <c r="B2042" i="10" s="1"/>
  <c r="B472" i="36"/>
  <c r="B2034" i="10" s="1"/>
  <c r="B464" i="36"/>
  <c r="B2026" i="10" s="1"/>
  <c r="B456" i="36"/>
  <c r="B2018" i="10" s="1"/>
  <c r="B448" i="36"/>
  <c r="B2010" i="10" s="1"/>
  <c r="B440" i="36"/>
  <c r="B2002" i="10" s="1"/>
  <c r="B432" i="36"/>
  <c r="B1994" i="10" s="1"/>
  <c r="B424" i="36"/>
  <c r="B1986" i="10" s="1"/>
  <c r="B416" i="36"/>
  <c r="B1978" i="10" s="1"/>
  <c r="B408" i="36"/>
  <c r="B1970" i="10" s="1"/>
  <c r="B400" i="36"/>
  <c r="B1962" i="10" s="1"/>
  <c r="B392" i="36"/>
  <c r="B1954" i="10" s="1"/>
  <c r="B384" i="36"/>
  <c r="B1946" i="10" s="1"/>
  <c r="B376" i="36"/>
  <c r="B1938" i="10" s="1"/>
  <c r="B368" i="36"/>
  <c r="B1930" i="10" s="1"/>
  <c r="B360" i="36"/>
  <c r="B1922" i="10" s="1"/>
  <c r="B352" i="36"/>
  <c r="B1914" i="10" s="1"/>
  <c r="B344" i="36"/>
  <c r="B1906" i="10" s="1"/>
  <c r="B336" i="36"/>
  <c r="B1898" i="10" s="1"/>
  <c r="B328" i="36"/>
  <c r="B1890" i="10" s="1"/>
  <c r="B320" i="36"/>
  <c r="B1882" i="10" s="1"/>
  <c r="B312" i="36"/>
  <c r="B1874" i="10" s="1"/>
  <c r="B304" i="36"/>
  <c r="B1866" i="10" s="1"/>
  <c r="B296" i="36"/>
  <c r="B1858" i="10" s="1"/>
  <c r="B288" i="36"/>
  <c r="B1850" i="10" s="1"/>
  <c r="B280" i="36"/>
  <c r="B1842" i="10" s="1"/>
  <c r="B272" i="36"/>
  <c r="B1834" i="10" s="1"/>
  <c r="B264" i="36"/>
  <c r="B1826" i="10" s="1"/>
  <c r="B256" i="36"/>
  <c r="B1818" i="10" s="1"/>
  <c r="B248" i="36"/>
  <c r="B1810" i="10" s="1"/>
  <c r="B240" i="36"/>
  <c r="B1802" i="10" s="1"/>
  <c r="B232" i="36"/>
  <c r="B1794" i="10" s="1"/>
  <c r="B224" i="36"/>
  <c r="B1786" i="10" s="1"/>
  <c r="B216" i="36"/>
  <c r="B1778" i="10" s="1"/>
  <c r="B208" i="36"/>
  <c r="B1770" i="10" s="1"/>
  <c r="B200" i="36"/>
  <c r="B1762" i="10" s="1"/>
  <c r="B192" i="36"/>
  <c r="B1754" i="10" s="1"/>
  <c r="B184" i="36"/>
  <c r="B1746" i="10" s="1"/>
  <c r="B176" i="36"/>
  <c r="B1738" i="10" s="1"/>
  <c r="B168" i="36"/>
  <c r="B1730" i="10" s="1"/>
  <c r="B160" i="36"/>
  <c r="B1722" i="10" s="1"/>
  <c r="B152" i="36"/>
  <c r="B1714" i="10" s="1"/>
  <c r="B144" i="36"/>
  <c r="B1706" i="10" s="1"/>
  <c r="B136" i="36"/>
  <c r="B1698" i="10" s="1"/>
  <c r="B128" i="36"/>
  <c r="B1690" i="10" s="1"/>
  <c r="B120" i="36"/>
  <c r="B1682" i="10" s="1"/>
  <c r="B112" i="36"/>
  <c r="B1674" i="10" s="1"/>
  <c r="B104" i="36"/>
  <c r="B1666" i="10" s="1"/>
  <c r="B96" i="36"/>
  <c r="B1658" i="10" s="1"/>
  <c r="G1657" i="10"/>
  <c r="G1658" i="10"/>
  <c r="G1659" i="10"/>
  <c r="G1660" i="10"/>
  <c r="G1661" i="10"/>
  <c r="G1662" i="10"/>
  <c r="G1663" i="10"/>
  <c r="G1664" i="10"/>
  <c r="G1665" i="10"/>
  <c r="G1666" i="10"/>
  <c r="G1667" i="10"/>
  <c r="G1668" i="10"/>
  <c r="G1669" i="10"/>
  <c r="G1670" i="10"/>
  <c r="G1671" i="10"/>
  <c r="G1672" i="10"/>
  <c r="G1673" i="10"/>
  <c r="G1674" i="10"/>
  <c r="G1675" i="10"/>
  <c r="G1676" i="10"/>
  <c r="G1677" i="10"/>
  <c r="G1678" i="10"/>
  <c r="G1679" i="10"/>
  <c r="G1680" i="10"/>
  <c r="G1681" i="10"/>
  <c r="G1682" i="10"/>
  <c r="G1683" i="10"/>
  <c r="G1684" i="10"/>
  <c r="G1685" i="10"/>
  <c r="G1686" i="10"/>
  <c r="G1687" i="10"/>
  <c r="G1688" i="10"/>
  <c r="G1689" i="10"/>
  <c r="G1690" i="10"/>
  <c r="G1691" i="10"/>
  <c r="G1692" i="10"/>
  <c r="G1693" i="10"/>
  <c r="G1694" i="10"/>
  <c r="G1695" i="10"/>
  <c r="G1696" i="10"/>
  <c r="G1697" i="10"/>
  <c r="G1698" i="10"/>
  <c r="G1699" i="10"/>
  <c r="G1700" i="10"/>
  <c r="G1701" i="10"/>
  <c r="G1702" i="10"/>
  <c r="G1703" i="10"/>
  <c r="G1704" i="10"/>
  <c r="G1705" i="10"/>
  <c r="G1706" i="10"/>
  <c r="G1707" i="10"/>
  <c r="G1708" i="10"/>
  <c r="G1709" i="10"/>
  <c r="G1710" i="10"/>
  <c r="G1711" i="10"/>
  <c r="G1712" i="10"/>
  <c r="G1713" i="10"/>
  <c r="G1714" i="10"/>
  <c r="G1715" i="10"/>
  <c r="G1716" i="10"/>
  <c r="G1717" i="10"/>
  <c r="G1718" i="10"/>
  <c r="G1719" i="10"/>
  <c r="G1720" i="10"/>
  <c r="G1721" i="10"/>
  <c r="G1722" i="10"/>
  <c r="G1723" i="10"/>
  <c r="G1724" i="10"/>
  <c r="G1725" i="10"/>
  <c r="G1726" i="10"/>
  <c r="G1727" i="10"/>
  <c r="G1728" i="10"/>
  <c r="G1729" i="10"/>
  <c r="G1730" i="10"/>
  <c r="G1731" i="10"/>
  <c r="G1732" i="10"/>
  <c r="G1733" i="10"/>
  <c r="G1734" i="10"/>
  <c r="G1735" i="10"/>
  <c r="G1736" i="10"/>
  <c r="G1737" i="10"/>
  <c r="G1738" i="10"/>
  <c r="G1739" i="10"/>
  <c r="G1740" i="10"/>
  <c r="G1741" i="10"/>
  <c r="G1742" i="10"/>
  <c r="G1743" i="10"/>
  <c r="G1744" i="10"/>
  <c r="G1745" i="10"/>
  <c r="G1746" i="10"/>
  <c r="G1747" i="10"/>
  <c r="G1748" i="10"/>
  <c r="G1749" i="10"/>
  <c r="G1750" i="10"/>
  <c r="G1751" i="10"/>
  <c r="G1752" i="10"/>
  <c r="G1753" i="10"/>
  <c r="G1754" i="10"/>
  <c r="G1755" i="10"/>
  <c r="G1756" i="10"/>
  <c r="G1757" i="10"/>
  <c r="G1758" i="10"/>
  <c r="G1759" i="10"/>
  <c r="G1760" i="10"/>
  <c r="G1761" i="10"/>
  <c r="G1762" i="10"/>
  <c r="G1763" i="10"/>
  <c r="G1764" i="10"/>
  <c r="G1765" i="10"/>
  <c r="G1766" i="10"/>
  <c r="G1767" i="10"/>
  <c r="G1768" i="10"/>
  <c r="G1769" i="10"/>
  <c r="G1770" i="10"/>
  <c r="G1771" i="10"/>
  <c r="G1772" i="10"/>
  <c r="G1773" i="10"/>
  <c r="G1774" i="10"/>
  <c r="G1775" i="10"/>
  <c r="G1776" i="10"/>
  <c r="G1777" i="10"/>
  <c r="G1778" i="10"/>
  <c r="G1779" i="10"/>
  <c r="G1780" i="10"/>
  <c r="G1781" i="10"/>
  <c r="G1782" i="10"/>
  <c r="G1783" i="10"/>
  <c r="G1784" i="10"/>
  <c r="G1785" i="10"/>
  <c r="G1786" i="10"/>
  <c r="G1787" i="10"/>
  <c r="G1788" i="10"/>
  <c r="G1789" i="10"/>
  <c r="G1790" i="10"/>
  <c r="G1791" i="10"/>
  <c r="G1792" i="10"/>
  <c r="G1793" i="10"/>
  <c r="G1794" i="10"/>
  <c r="G1795" i="10"/>
  <c r="G1796" i="10"/>
  <c r="G1797" i="10"/>
  <c r="G1798" i="10"/>
  <c r="G1799" i="10"/>
  <c r="G1800" i="10"/>
  <c r="G1801" i="10"/>
  <c r="G1802" i="10"/>
  <c r="G1803" i="10"/>
  <c r="G1804" i="10"/>
  <c r="G1805" i="10"/>
  <c r="G1806" i="10"/>
  <c r="G1807" i="10"/>
  <c r="G1808" i="10"/>
  <c r="G1809" i="10"/>
  <c r="G1810" i="10"/>
  <c r="G1811" i="10"/>
  <c r="G1812" i="10"/>
  <c r="G1813" i="10"/>
  <c r="G1814" i="10"/>
  <c r="G1815" i="10"/>
  <c r="G1816" i="10"/>
  <c r="G1817" i="10"/>
  <c r="G1818" i="10"/>
  <c r="G1819" i="10"/>
  <c r="G1820" i="10"/>
  <c r="G1821" i="10"/>
  <c r="G1822" i="10"/>
  <c r="G1823" i="10"/>
  <c r="G1824" i="10"/>
  <c r="G1825" i="10"/>
  <c r="G1826" i="10"/>
  <c r="G1827" i="10"/>
  <c r="G1828" i="10"/>
  <c r="G1829" i="10"/>
  <c r="G1830" i="10"/>
  <c r="G1831" i="10"/>
  <c r="G1832" i="10"/>
  <c r="G1833" i="10"/>
  <c r="G1834" i="10"/>
  <c r="G1835" i="10"/>
  <c r="G1836" i="10"/>
  <c r="G1837" i="10"/>
  <c r="G1838" i="10"/>
  <c r="G1839" i="10"/>
  <c r="G1840" i="10"/>
  <c r="G1841" i="10"/>
  <c r="G1842" i="10"/>
  <c r="G1843" i="10"/>
  <c r="G1844" i="10"/>
  <c r="G1845" i="10"/>
  <c r="G1846" i="10"/>
  <c r="G1847" i="10"/>
  <c r="G1848" i="10"/>
  <c r="G1849" i="10"/>
  <c r="G1850" i="10"/>
  <c r="G1851" i="10"/>
  <c r="G1852" i="10"/>
  <c r="G1853" i="10"/>
  <c r="G1854" i="10"/>
  <c r="G1855" i="10"/>
  <c r="G1856" i="10"/>
  <c r="G1857" i="10"/>
  <c r="G1858" i="10"/>
  <c r="G1859" i="10"/>
  <c r="G1860" i="10"/>
  <c r="G1861" i="10"/>
  <c r="G1862" i="10"/>
  <c r="G1863" i="10"/>
  <c r="G1864" i="10"/>
  <c r="G1865" i="10"/>
  <c r="G1866" i="10"/>
  <c r="G1867" i="10"/>
  <c r="G1868" i="10"/>
  <c r="G1869" i="10"/>
  <c r="G1870" i="10"/>
  <c r="G1871" i="10"/>
  <c r="G1872" i="10"/>
  <c r="G1873" i="10"/>
  <c r="G1874" i="10"/>
  <c r="G1875" i="10"/>
  <c r="G1876" i="10"/>
  <c r="G1877" i="10"/>
  <c r="G1878" i="10"/>
  <c r="G1879" i="10"/>
  <c r="G1880" i="10"/>
  <c r="G1881" i="10"/>
  <c r="G1882" i="10"/>
  <c r="G1883" i="10"/>
  <c r="G1884" i="10"/>
  <c r="G1885" i="10"/>
  <c r="G1886" i="10"/>
  <c r="G1887" i="10"/>
  <c r="G1888" i="10"/>
  <c r="G1889" i="10"/>
  <c r="G1890" i="10"/>
  <c r="G1891" i="10"/>
  <c r="G1892" i="10"/>
  <c r="G1893" i="10"/>
  <c r="G1894" i="10"/>
  <c r="G1895" i="10"/>
  <c r="G1896" i="10"/>
  <c r="G1897" i="10"/>
  <c r="G1898" i="10"/>
  <c r="G1899" i="10"/>
  <c r="G1900" i="10"/>
  <c r="G1901" i="10"/>
  <c r="G1902" i="10"/>
  <c r="G1903" i="10"/>
  <c r="G1904" i="10"/>
  <c r="G1905" i="10"/>
  <c r="G1906" i="10"/>
  <c r="G1907" i="10"/>
  <c r="G1908" i="10"/>
  <c r="G1909" i="10"/>
  <c r="G1910" i="10"/>
  <c r="G1911" i="10"/>
  <c r="G1912" i="10"/>
  <c r="G1913" i="10"/>
  <c r="G1914" i="10"/>
  <c r="G1915" i="10"/>
  <c r="G1916" i="10"/>
  <c r="G1917" i="10"/>
  <c r="G1918" i="10"/>
  <c r="G1919" i="10"/>
  <c r="G1920" i="10"/>
  <c r="G1921" i="10"/>
  <c r="G1922" i="10"/>
  <c r="G1923" i="10"/>
  <c r="G1924" i="10"/>
  <c r="G1925" i="10"/>
  <c r="G1926" i="10"/>
  <c r="G1927" i="10"/>
  <c r="G1928" i="10"/>
  <c r="G1929" i="10"/>
  <c r="G1930" i="10"/>
  <c r="G1931" i="10"/>
  <c r="G1932" i="10"/>
  <c r="G1933" i="10"/>
  <c r="G1934" i="10"/>
  <c r="G1935" i="10"/>
  <c r="G1936" i="10"/>
  <c r="G1937" i="10"/>
  <c r="G1938" i="10"/>
  <c r="G1939" i="10"/>
  <c r="G1940" i="10"/>
  <c r="G1941" i="10"/>
  <c r="G1942" i="10"/>
  <c r="G1943" i="10"/>
  <c r="G1944" i="10"/>
  <c r="G1945" i="10"/>
  <c r="G1946" i="10"/>
  <c r="G1947" i="10"/>
  <c r="G1948" i="10"/>
  <c r="G1949" i="10"/>
  <c r="G1950" i="10"/>
  <c r="G1951" i="10"/>
  <c r="G1952" i="10"/>
  <c r="G1953" i="10"/>
  <c r="G1954" i="10"/>
  <c r="G1955" i="10"/>
  <c r="G1956" i="10"/>
  <c r="G1957" i="10"/>
  <c r="G1958" i="10"/>
  <c r="G1959" i="10"/>
  <c r="G1960" i="10"/>
  <c r="G1961" i="10"/>
  <c r="G1962" i="10"/>
  <c r="G1963" i="10"/>
  <c r="G1964" i="10"/>
  <c r="G1965" i="10"/>
  <c r="G1966" i="10"/>
  <c r="G1967" i="10"/>
  <c r="G1968" i="10"/>
  <c r="G1969" i="10"/>
  <c r="G1970" i="10"/>
  <c r="G1971" i="10"/>
  <c r="G1972" i="10"/>
  <c r="G1973" i="10"/>
  <c r="G1974" i="10"/>
  <c r="G1975" i="10"/>
  <c r="G1976" i="10"/>
  <c r="G1977" i="10"/>
  <c r="G1978" i="10"/>
  <c r="G1979" i="10"/>
  <c r="G1980" i="10"/>
  <c r="G1981" i="10"/>
  <c r="G1982" i="10"/>
  <c r="G1983" i="10"/>
  <c r="G1984" i="10"/>
  <c r="G1985" i="10"/>
  <c r="G1986" i="10"/>
  <c r="G1987" i="10"/>
  <c r="G1988" i="10"/>
  <c r="G1989" i="10"/>
  <c r="G1990" i="10"/>
  <c r="G1991" i="10"/>
  <c r="G1992" i="10"/>
  <c r="G1993" i="10"/>
  <c r="G1994" i="10"/>
  <c r="G1995" i="10"/>
  <c r="G1996" i="10"/>
  <c r="G1997" i="10"/>
  <c r="G1998" i="10"/>
  <c r="G1999" i="10"/>
  <c r="G2000" i="10"/>
  <c r="G2001" i="10"/>
  <c r="G2002" i="10"/>
  <c r="G2003" i="10"/>
  <c r="G2004" i="10"/>
  <c r="G2005" i="10"/>
  <c r="G2006" i="10"/>
  <c r="G2007" i="10"/>
  <c r="G2008" i="10"/>
  <c r="G2009" i="10"/>
  <c r="G2010" i="10"/>
  <c r="G2011" i="10"/>
  <c r="G2012" i="10"/>
  <c r="G2013" i="10"/>
  <c r="G2014" i="10"/>
  <c r="G2015" i="10"/>
  <c r="G2016" i="10"/>
  <c r="G2017" i="10"/>
  <c r="G2018" i="10"/>
  <c r="G2019" i="10"/>
  <c r="G2020" i="10"/>
  <c r="G2021" i="10"/>
  <c r="G2022" i="10"/>
  <c r="G2023" i="10"/>
  <c r="G2024" i="10"/>
  <c r="G2025" i="10"/>
  <c r="G2026" i="10"/>
  <c r="G2027" i="10"/>
  <c r="G2028" i="10"/>
  <c r="G2029" i="10"/>
  <c r="G2030" i="10"/>
  <c r="G2031" i="10"/>
  <c r="G2032" i="10"/>
  <c r="G2033" i="10"/>
  <c r="G2034" i="10"/>
  <c r="G2035" i="10"/>
  <c r="G2036" i="10"/>
  <c r="G2037" i="10"/>
  <c r="G2038" i="10"/>
  <c r="G2039" i="10"/>
  <c r="G2040" i="10"/>
  <c r="G2041" i="10"/>
  <c r="G2042" i="10"/>
  <c r="G2043" i="10"/>
  <c r="G2044" i="10"/>
  <c r="G2045" i="10"/>
  <c r="G2046" i="10"/>
  <c r="G2047" i="10"/>
  <c r="G2048" i="10"/>
  <c r="G2049" i="10"/>
  <c r="G2050" i="10"/>
  <c r="G2051" i="10"/>
  <c r="G2052" i="10"/>
  <c r="G2053" i="10"/>
  <c r="G2054" i="10"/>
  <c r="G2055" i="10"/>
  <c r="G2056" i="10"/>
  <c r="G2057" i="10"/>
  <c r="G2058" i="10"/>
  <c r="G2059" i="10"/>
  <c r="G2060" i="10"/>
  <c r="G2061" i="10"/>
  <c r="G2062" i="10"/>
  <c r="G2063" i="10"/>
  <c r="G2064" i="10"/>
  <c r="G2065" i="10"/>
  <c r="G2066" i="10"/>
  <c r="G2067" i="10"/>
  <c r="G2068" i="10"/>
  <c r="G2069" i="10"/>
  <c r="G2070" i="10"/>
  <c r="G2071" i="10"/>
  <c r="G2072" i="10"/>
  <c r="G2073" i="10"/>
  <c r="G2074" i="10"/>
  <c r="G2075" i="10"/>
  <c r="G2076" i="10"/>
  <c r="G2077" i="10"/>
  <c r="G2078" i="10"/>
  <c r="G2079" i="10"/>
  <c r="G2080" i="10"/>
  <c r="G2081" i="10"/>
  <c r="G2082" i="10"/>
  <c r="G2083" i="10"/>
  <c r="G2084" i="10"/>
  <c r="G2085" i="10"/>
  <c r="G2086" i="10"/>
  <c r="G2087" i="10"/>
  <c r="G2088" i="10"/>
  <c r="G2089" i="10"/>
  <c r="G2090" i="10"/>
  <c r="G2091" i="10"/>
  <c r="G2092" i="10"/>
  <c r="G2093" i="10"/>
  <c r="G2094" i="10"/>
  <c r="G2095" i="10"/>
  <c r="G2096" i="10"/>
  <c r="G2097" i="10"/>
  <c r="G2098" i="10"/>
  <c r="G2099" i="10"/>
  <c r="G2100" i="10"/>
  <c r="G2101" i="10"/>
  <c r="G2102" i="10"/>
  <c r="G2103" i="10"/>
  <c r="G2104" i="10"/>
  <c r="G2105" i="10"/>
  <c r="G2106" i="10"/>
  <c r="G2107" i="10"/>
  <c r="G2108" i="10"/>
  <c r="G2109" i="10"/>
  <c r="G2110" i="10"/>
  <c r="G2111" i="10"/>
  <c r="G2112" i="10"/>
  <c r="G2113" i="10"/>
  <c r="G2114" i="10"/>
  <c r="G2115" i="10"/>
  <c r="G2116" i="10"/>
  <c r="G2117" i="10"/>
  <c r="G2118" i="10"/>
  <c r="G2119" i="10"/>
  <c r="G2120" i="10"/>
  <c r="G2121" i="10"/>
  <c r="G2122" i="10"/>
  <c r="G2123" i="10"/>
  <c r="G2124" i="10"/>
  <c r="G2125" i="10"/>
  <c r="G2126" i="10"/>
  <c r="G2127" i="10"/>
  <c r="G2128" i="10"/>
  <c r="G2129" i="10"/>
  <c r="G2130" i="10"/>
  <c r="G2131" i="10"/>
  <c r="G2132" i="10"/>
  <c r="G2133" i="10"/>
  <c r="G2134" i="10"/>
  <c r="G2135" i="10"/>
  <c r="G2136" i="10"/>
  <c r="G2137" i="10"/>
  <c r="G2138" i="10"/>
  <c r="G2139" i="10"/>
  <c r="G2140" i="10"/>
  <c r="G2141" i="10"/>
  <c r="G2142" i="10"/>
  <c r="G2143" i="10"/>
  <c r="G2144" i="10"/>
  <c r="G2145" i="10"/>
  <c r="G2146" i="10"/>
  <c r="G2147" i="10"/>
  <c r="G2148" i="10"/>
  <c r="G2149" i="10"/>
  <c r="G2150" i="10"/>
  <c r="G2151" i="10"/>
  <c r="G2152" i="10"/>
  <c r="G2153" i="10"/>
  <c r="G2154" i="10"/>
  <c r="G2155" i="10"/>
  <c r="G2156" i="10"/>
  <c r="G2157" i="10"/>
  <c r="G2158" i="10"/>
  <c r="G2159" i="10"/>
  <c r="G2160" i="10"/>
  <c r="G2161" i="10"/>
  <c r="G2162" i="10"/>
  <c r="G2163" i="10"/>
  <c r="G2164" i="10"/>
  <c r="G2165" i="10"/>
  <c r="G2166" i="10"/>
  <c r="G2167" i="10"/>
  <c r="G2168" i="10"/>
  <c r="G2169" i="10"/>
  <c r="G2170" i="10"/>
  <c r="G2171" i="10"/>
  <c r="G2172" i="10"/>
  <c r="G2173" i="10"/>
  <c r="G2174" i="10"/>
  <c r="G2175" i="10"/>
  <c r="G2176" i="10"/>
  <c r="G2177" i="10"/>
  <c r="G2178" i="10"/>
  <c r="G2179" i="10"/>
  <c r="G2180" i="10"/>
  <c r="G2181" i="10"/>
  <c r="G2182" i="10"/>
  <c r="G2183" i="10"/>
  <c r="G2184" i="10"/>
  <c r="G2185" i="10"/>
  <c r="G2186" i="10"/>
  <c r="G2187" i="10"/>
  <c r="G2188" i="10"/>
  <c r="G2189" i="10"/>
  <c r="G2190" i="10"/>
  <c r="G2191" i="10"/>
  <c r="G2192" i="10"/>
  <c r="G2193" i="10"/>
  <c r="G2194" i="10"/>
  <c r="G2195" i="10"/>
  <c r="G2196" i="10"/>
  <c r="G2197" i="10"/>
  <c r="G2198" i="10"/>
  <c r="G2199" i="10"/>
  <c r="G2200" i="10"/>
  <c r="G2201" i="10"/>
  <c r="G2202" i="10"/>
  <c r="G2203" i="10"/>
  <c r="G2204" i="10"/>
  <c r="G2205" i="10"/>
  <c r="G2206" i="10"/>
  <c r="G2207" i="10"/>
  <c r="G2208" i="10"/>
  <c r="G2209" i="10"/>
  <c r="G2210" i="10"/>
  <c r="G2211" i="10"/>
  <c r="G2212" i="10"/>
  <c r="G2213" i="10"/>
  <c r="G2214" i="10"/>
  <c r="G2215" i="10"/>
  <c r="G2216" i="10"/>
  <c r="G2217" i="10"/>
  <c r="G2218" i="10"/>
  <c r="G2219" i="10"/>
  <c r="G2220" i="10"/>
  <c r="G2221" i="10"/>
  <c r="G2222" i="10"/>
  <c r="G2223" i="10"/>
  <c r="G2224" i="10"/>
  <c r="G2225"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J2576" i="10"/>
  <c r="J2575" i="10"/>
  <c r="J2574" i="10"/>
  <c r="J2573" i="10"/>
  <c r="J2572" i="10"/>
  <c r="J2571" i="10"/>
  <c r="J2570" i="10"/>
  <c r="J2569" i="10"/>
  <c r="J2568" i="10"/>
  <c r="J2567" i="10"/>
  <c r="J2566" i="10"/>
  <c r="J2565" i="10"/>
  <c r="J2564" i="10"/>
  <c r="J2563" i="10"/>
  <c r="J2562" i="10"/>
  <c r="J2561" i="10"/>
  <c r="J2560" i="10"/>
  <c r="J2559" i="10"/>
  <c r="J2558" i="10"/>
  <c r="J2557" i="10"/>
  <c r="J2556" i="10"/>
  <c r="J2555" i="10"/>
  <c r="J2554" i="10"/>
  <c r="J2553" i="10"/>
  <c r="J2552" i="10"/>
  <c r="J2551" i="10"/>
  <c r="J2550" i="10"/>
  <c r="J2549" i="10"/>
  <c r="J2548" i="10"/>
  <c r="J2547" i="10"/>
  <c r="J2546" i="10"/>
  <c r="J2545" i="10"/>
  <c r="J2544" i="10"/>
  <c r="J2543" i="10"/>
  <c r="J2542" i="10"/>
  <c r="J2541" i="10"/>
  <c r="J2540" i="10"/>
  <c r="J2539" i="10"/>
  <c r="J2538" i="10"/>
  <c r="J2537" i="10"/>
  <c r="J2536" i="10"/>
  <c r="J2535" i="10"/>
  <c r="J2534" i="10"/>
  <c r="J2533" i="10"/>
  <c r="J2532" i="10"/>
  <c r="J2531" i="10"/>
  <c r="J2530" i="10"/>
  <c r="J2529" i="10"/>
  <c r="J2528" i="10"/>
  <c r="J2527" i="10"/>
  <c r="J2526" i="10"/>
  <c r="J2525" i="10"/>
  <c r="J2524" i="10"/>
  <c r="J2523" i="10"/>
  <c r="J2522" i="10"/>
  <c r="J2521" i="10"/>
  <c r="J2520" i="10"/>
  <c r="J2519" i="10"/>
  <c r="J2518" i="10"/>
  <c r="J2517" i="10"/>
  <c r="J2516" i="10"/>
  <c r="J2515" i="10"/>
  <c r="J2514" i="10"/>
  <c r="J2513" i="10"/>
  <c r="J2512" i="10"/>
  <c r="J2511" i="10"/>
  <c r="J2510" i="10"/>
  <c r="J2509" i="10"/>
  <c r="J2508" i="10"/>
  <c r="J2507" i="10"/>
  <c r="J2506" i="10"/>
  <c r="J2505" i="10"/>
  <c r="J2504" i="10"/>
  <c r="J2503" i="10"/>
  <c r="J2502" i="10"/>
  <c r="J2501" i="10"/>
  <c r="J2500" i="10"/>
  <c r="J2499" i="10"/>
  <c r="J2498" i="10"/>
  <c r="J2497" i="10"/>
  <c r="J2496" i="10"/>
  <c r="J2495" i="10"/>
  <c r="J2494" i="10"/>
  <c r="J2493" i="10"/>
  <c r="J2492" i="10"/>
  <c r="J2491" i="10"/>
  <c r="J2490" i="10"/>
  <c r="J2489" i="10"/>
  <c r="J2488" i="10"/>
  <c r="J2487" i="10"/>
  <c r="J2486" i="10"/>
  <c r="J2485" i="10"/>
  <c r="J2484" i="10"/>
  <c r="J2483" i="10"/>
  <c r="J2482" i="10"/>
  <c r="J2481" i="10"/>
  <c r="J2480" i="10"/>
  <c r="J2479" i="10"/>
  <c r="J2478" i="10"/>
  <c r="J2477" i="10"/>
  <c r="J2476" i="10"/>
  <c r="J2475" i="10"/>
  <c r="J2474" i="10"/>
  <c r="J2473" i="10"/>
  <c r="J2472" i="10"/>
  <c r="J2471" i="10"/>
  <c r="J2470" i="10"/>
  <c r="J2469" i="10"/>
  <c r="J2468" i="10"/>
  <c r="J2467" i="10"/>
  <c r="J2466" i="10"/>
  <c r="J2465" i="10"/>
  <c r="J2464" i="10"/>
  <c r="J2463" i="10"/>
  <c r="J2462" i="10"/>
  <c r="J2461" i="10"/>
  <c r="J2460" i="10"/>
  <c r="J2459" i="10"/>
  <c r="J2458" i="10"/>
  <c r="J2457" i="10"/>
  <c r="J2456" i="10"/>
  <c r="J2455" i="10"/>
  <c r="J2454" i="10"/>
  <c r="J2453" i="10"/>
  <c r="J2452" i="10"/>
  <c r="J2451" i="10"/>
  <c r="J2450" i="10"/>
  <c r="J2449" i="10"/>
  <c r="J2448" i="10"/>
  <c r="J2447" i="10"/>
  <c r="J2446" i="10"/>
  <c r="J2445" i="10"/>
  <c r="J2444" i="10"/>
  <c r="J2443" i="10"/>
  <c r="J2442" i="10"/>
  <c r="J2441" i="10"/>
  <c r="J2440" i="10"/>
  <c r="J2439" i="10"/>
  <c r="J2438" i="10"/>
  <c r="J2437" i="10"/>
  <c r="J2436" i="10"/>
  <c r="J2435" i="10"/>
  <c r="J2434" i="10"/>
  <c r="J2433" i="10"/>
  <c r="J2432" i="10"/>
  <c r="J2431" i="10"/>
  <c r="J2430" i="10"/>
  <c r="J2429" i="10"/>
  <c r="J2428" i="10"/>
  <c r="J2427" i="10"/>
  <c r="J2426" i="10"/>
  <c r="J2425" i="10"/>
  <c r="J2424" i="10"/>
  <c r="J2423" i="10"/>
  <c r="J2422" i="10"/>
  <c r="J2421" i="10"/>
  <c r="J2420" i="10"/>
  <c r="J2419" i="10"/>
  <c r="J2418" i="10"/>
  <c r="J2417" i="10"/>
  <c r="J2416" i="10"/>
  <c r="J2415" i="10"/>
  <c r="J2414" i="10"/>
  <c r="J2413" i="10"/>
  <c r="J2412" i="10"/>
  <c r="J2411" i="10"/>
  <c r="J2410" i="10"/>
  <c r="J2409" i="10"/>
  <c r="J2408" i="10"/>
  <c r="J2407" i="10"/>
  <c r="J2406" i="10"/>
  <c r="J2405" i="10"/>
  <c r="J2404" i="10"/>
  <c r="J2403" i="10"/>
  <c r="J2402" i="10"/>
  <c r="J2401" i="10"/>
  <c r="J2400" i="10"/>
  <c r="J2399" i="10"/>
  <c r="J2398" i="10"/>
  <c r="J2397" i="10"/>
  <c r="J2396" i="10"/>
  <c r="J2395" i="10"/>
  <c r="J2394" i="10"/>
  <c r="J2393" i="10"/>
  <c r="J2392" i="10"/>
  <c r="J2391" i="10"/>
  <c r="J2390" i="10"/>
  <c r="J2389" i="10"/>
  <c r="J2388" i="10"/>
  <c r="J2387" i="10"/>
  <c r="J2386" i="10"/>
  <c r="J2385" i="10"/>
  <c r="J2384" i="10"/>
  <c r="J2383" i="10"/>
  <c r="J2382" i="10"/>
  <c r="J2381" i="10"/>
  <c r="J2380" i="10"/>
  <c r="J2379" i="10"/>
  <c r="J2378" i="10"/>
  <c r="J2377" i="10"/>
  <c r="J2376" i="10"/>
  <c r="J2375" i="10"/>
  <c r="J2374" i="10"/>
  <c r="J2373" i="10"/>
  <c r="J2372" i="10"/>
  <c r="J2371" i="10"/>
  <c r="J2370" i="10"/>
  <c r="J2369" i="10"/>
  <c r="J2368" i="10"/>
  <c r="J2367" i="10"/>
  <c r="J2366" i="10"/>
  <c r="J2365" i="10"/>
  <c r="J2364" i="10"/>
  <c r="J2363" i="10"/>
  <c r="J2362" i="10"/>
  <c r="J2361" i="10"/>
  <c r="J2360" i="10"/>
  <c r="J2359" i="10"/>
  <c r="J2358" i="10"/>
  <c r="J2357" i="10"/>
  <c r="J2356" i="10"/>
  <c r="J2355" i="10"/>
  <c r="J2354" i="10"/>
  <c r="J2353" i="10"/>
  <c r="J2352" i="10"/>
  <c r="J2351" i="10"/>
  <c r="J2350" i="10"/>
  <c r="J2349" i="10"/>
  <c r="J2348" i="10"/>
  <c r="J2347" i="10"/>
  <c r="J2346" i="10"/>
  <c r="J2345" i="10"/>
  <c r="J2344" i="10"/>
  <c r="J2343" i="10"/>
  <c r="J2342" i="10"/>
  <c r="J2341" i="10"/>
  <c r="J2340" i="10"/>
  <c r="J2339" i="10"/>
  <c r="J2338" i="10"/>
  <c r="J2337" i="10"/>
  <c r="J2336" i="10"/>
  <c r="J2335" i="10"/>
  <c r="J2334" i="10"/>
  <c r="J2333" i="10"/>
  <c r="J2332" i="10"/>
  <c r="J2331" i="10"/>
  <c r="J2330" i="10"/>
  <c r="J2329" i="10"/>
  <c r="J2328" i="10"/>
  <c r="J2327" i="10"/>
  <c r="J2326" i="10"/>
  <c r="J2325" i="10"/>
  <c r="J2324" i="10"/>
  <c r="J2323" i="10"/>
  <c r="J2322" i="10"/>
  <c r="J2321" i="10"/>
  <c r="J2320" i="10"/>
  <c r="J2319" i="10"/>
  <c r="J2318" i="10"/>
  <c r="J2317" i="10"/>
  <c r="J2316" i="10"/>
  <c r="J2315" i="10"/>
  <c r="J2314" i="10"/>
  <c r="J2313" i="10"/>
  <c r="J2312" i="10"/>
  <c r="J2311" i="10"/>
  <c r="J2310" i="10"/>
  <c r="J2309" i="10"/>
  <c r="J2308" i="10"/>
  <c r="J2307" i="10"/>
  <c r="J2306" i="10"/>
  <c r="J2305" i="10"/>
  <c r="J2304" i="10"/>
  <c r="J2303" i="10"/>
  <c r="J2302" i="10"/>
  <c r="J2301" i="10"/>
  <c r="J2300" i="10"/>
  <c r="J2299" i="10"/>
  <c r="J2298" i="10"/>
  <c r="J2297" i="10"/>
  <c r="J2296" i="10"/>
  <c r="J2295" i="10"/>
  <c r="J2294" i="10"/>
  <c r="J2293" i="10"/>
  <c r="J2292" i="10"/>
  <c r="J2291" i="10"/>
  <c r="J2290" i="10"/>
  <c r="J2289" i="10"/>
  <c r="J2288" i="10"/>
  <c r="J2287" i="10"/>
  <c r="J2286" i="10"/>
  <c r="J2285" i="10"/>
  <c r="J2284" i="10"/>
  <c r="J2283" i="10"/>
  <c r="J2282" i="10"/>
  <c r="J2281" i="10"/>
  <c r="J2280" i="10"/>
  <c r="J2279" i="10"/>
  <c r="J2278" i="10"/>
  <c r="J2277" i="10"/>
  <c r="J2276" i="10"/>
  <c r="J2275" i="10"/>
  <c r="J2274" i="10"/>
  <c r="J2273" i="10"/>
  <c r="J2272" i="10"/>
  <c r="J2271" i="10"/>
  <c r="J2270" i="10"/>
  <c r="J2269" i="10"/>
  <c r="J2268" i="10"/>
  <c r="J2267" i="10"/>
  <c r="J2266" i="10"/>
  <c r="J2265" i="10"/>
  <c r="J2264" i="10"/>
  <c r="J2263" i="10"/>
  <c r="J2262" i="10"/>
  <c r="J2261" i="10"/>
  <c r="J2260" i="10"/>
  <c r="J2259" i="10"/>
  <c r="J2258" i="10"/>
  <c r="J2257" i="10"/>
  <c r="J2256" i="10"/>
  <c r="J2255" i="10"/>
  <c r="J2254" i="10"/>
  <c r="J2253" i="10"/>
  <c r="J2252" i="10"/>
  <c r="J2251" i="10"/>
  <c r="J2250" i="10"/>
  <c r="J2249" i="10"/>
  <c r="J2248" i="10"/>
  <c r="J2247" i="10"/>
  <c r="J2246" i="10"/>
  <c r="J2245" i="10"/>
  <c r="J2244" i="10"/>
  <c r="J2243" i="10"/>
  <c r="J2242" i="10"/>
  <c r="J2241" i="10"/>
  <c r="J2240" i="10"/>
  <c r="J2239" i="10"/>
  <c r="J2238" i="10"/>
  <c r="J2237" i="10"/>
  <c r="J2236" i="10"/>
  <c r="J2235" i="10"/>
  <c r="J2234" i="10"/>
  <c r="J2233" i="10"/>
  <c r="J2232" i="10"/>
  <c r="J2231" i="10"/>
  <c r="J2230" i="10"/>
  <c r="J2229" i="10"/>
  <c r="J2228" i="10"/>
  <c r="J2227" i="10"/>
  <c r="J2226" i="10"/>
  <c r="J2225" i="10"/>
  <c r="J2224" i="10"/>
  <c r="J2223" i="10"/>
  <c r="J2222" i="10"/>
  <c r="J2221" i="10"/>
  <c r="J2220" i="10"/>
  <c r="J2219" i="10"/>
  <c r="J2218" i="10"/>
  <c r="J2217" i="10"/>
  <c r="J2216" i="10"/>
  <c r="J2215" i="10"/>
  <c r="J2214" i="10"/>
  <c r="J2213" i="10"/>
  <c r="J2212" i="10"/>
  <c r="J2211" i="10"/>
  <c r="J2210" i="10"/>
  <c r="J2209" i="10"/>
  <c r="J2208" i="10"/>
  <c r="J2207" i="10"/>
  <c r="J2206" i="10"/>
  <c r="J2205" i="10"/>
  <c r="J2204" i="10"/>
  <c r="J2203" i="10"/>
  <c r="J2202" i="10"/>
  <c r="J2201" i="10"/>
  <c r="J2200" i="10"/>
  <c r="J2199" i="10"/>
  <c r="J2198" i="10"/>
  <c r="J2197" i="10"/>
  <c r="J2196" i="10"/>
  <c r="J2195" i="10"/>
  <c r="J2194" i="10"/>
  <c r="J2193" i="10"/>
  <c r="J2192" i="10"/>
  <c r="J2191" i="10"/>
  <c r="J2190" i="10"/>
  <c r="J2189" i="10"/>
  <c r="J2188" i="10"/>
  <c r="J2187" i="10"/>
  <c r="J2186" i="10"/>
  <c r="J2185" i="10"/>
  <c r="J2184" i="10"/>
  <c r="J2183" i="10"/>
  <c r="J2182" i="10"/>
  <c r="J2181" i="10"/>
  <c r="J2180" i="10"/>
  <c r="J2179" i="10"/>
  <c r="J2178" i="10"/>
  <c r="J2177" i="10"/>
  <c r="J2176" i="10"/>
  <c r="J2175" i="10"/>
  <c r="J2174" i="10"/>
  <c r="J2173" i="10"/>
  <c r="J2172" i="10"/>
  <c r="J2171" i="10"/>
  <c r="J2170" i="10"/>
  <c r="J2169" i="10"/>
  <c r="J2168" i="10"/>
  <c r="J2167" i="10"/>
  <c r="J2166" i="10"/>
  <c r="J2165" i="10"/>
  <c r="J2164" i="10"/>
  <c r="J2163" i="10"/>
  <c r="J2162" i="10"/>
  <c r="J2161" i="10"/>
  <c r="J2160" i="10"/>
  <c r="J2159" i="10"/>
  <c r="J2158" i="10"/>
  <c r="J2157" i="10"/>
  <c r="J2156" i="10"/>
  <c r="J2155" i="10"/>
  <c r="J2154" i="10"/>
  <c r="J2153" i="10"/>
  <c r="J2152" i="10"/>
  <c r="J2151" i="10"/>
  <c r="J2150" i="10"/>
  <c r="J2149" i="10"/>
  <c r="J2148" i="10"/>
  <c r="J2147" i="10"/>
  <c r="J2146" i="10"/>
  <c r="J2145" i="10"/>
  <c r="J2144" i="10"/>
  <c r="J2143" i="10"/>
  <c r="J2142" i="10"/>
  <c r="J2141" i="10"/>
  <c r="J2140" i="10"/>
  <c r="J2139" i="10"/>
  <c r="J2138" i="10"/>
  <c r="J2137" i="10"/>
  <c r="J2136" i="10"/>
  <c r="J2135" i="10"/>
  <c r="J2134" i="10"/>
  <c r="J2133" i="10"/>
  <c r="J2132" i="10"/>
  <c r="J2131" i="10"/>
  <c r="J2130" i="10"/>
  <c r="J2129" i="10"/>
  <c r="J2128" i="10"/>
  <c r="J2127" i="10"/>
  <c r="J2126" i="10"/>
  <c r="J2125" i="10"/>
  <c r="J2124" i="10"/>
  <c r="J2123" i="10"/>
  <c r="J2122" i="10"/>
  <c r="J2121" i="10"/>
  <c r="J2120" i="10"/>
  <c r="J2119" i="10"/>
  <c r="J2118" i="10"/>
  <c r="J2117" i="10"/>
  <c r="J2116" i="10"/>
  <c r="J2115" i="10"/>
  <c r="J2114" i="10"/>
  <c r="J2113" i="10"/>
  <c r="J2112" i="10"/>
  <c r="J2111" i="10"/>
  <c r="J2110" i="10"/>
  <c r="J2109" i="10"/>
  <c r="J2108" i="10"/>
  <c r="J2107" i="10"/>
  <c r="J2106" i="10"/>
  <c r="J2105" i="10"/>
  <c r="J2104" i="10"/>
  <c r="J2103" i="10"/>
  <c r="J2102" i="10"/>
  <c r="J2101" i="10"/>
  <c r="J2100" i="10"/>
  <c r="J2099" i="10"/>
  <c r="J2098" i="10"/>
  <c r="J2097" i="10"/>
  <c r="J2096" i="10"/>
  <c r="J2095" i="10"/>
  <c r="J2094" i="10"/>
  <c r="J2093" i="10"/>
  <c r="J2092" i="10"/>
  <c r="J2091" i="10"/>
  <c r="J2090" i="10"/>
  <c r="J2089" i="10"/>
  <c r="J2088" i="10"/>
  <c r="J2087" i="10"/>
  <c r="J2086" i="10"/>
  <c r="J2085" i="10"/>
  <c r="J2084" i="10"/>
  <c r="J2083" i="10"/>
  <c r="J2082" i="10"/>
  <c r="J2081" i="10"/>
  <c r="J2080" i="10"/>
  <c r="J2079" i="10"/>
  <c r="J2078" i="10"/>
  <c r="J2077" i="10"/>
  <c r="J2076" i="10"/>
  <c r="J2075" i="10"/>
  <c r="J2074" i="10"/>
  <c r="J2073" i="10"/>
  <c r="J2072" i="10"/>
  <c r="J2071" i="10"/>
  <c r="J2070" i="10"/>
  <c r="J2069" i="10"/>
  <c r="J2068" i="10"/>
  <c r="J2067" i="10"/>
  <c r="J2066" i="10"/>
  <c r="J2065" i="10"/>
  <c r="J2064" i="10"/>
  <c r="J2063" i="10"/>
  <c r="J2062" i="10"/>
  <c r="J2061" i="10"/>
  <c r="J2060" i="10"/>
  <c r="J2059" i="10"/>
  <c r="J2058" i="10"/>
  <c r="J2057" i="10"/>
  <c r="J2056" i="10"/>
  <c r="J2055" i="10"/>
  <c r="J2054" i="10"/>
  <c r="J2053" i="10"/>
  <c r="J2052" i="10"/>
  <c r="J2051" i="10"/>
  <c r="J2050" i="10"/>
  <c r="J2049" i="10"/>
  <c r="J2048" i="10"/>
  <c r="J2047" i="10"/>
  <c r="J2046" i="10"/>
  <c r="J2045" i="10"/>
  <c r="J2044" i="10"/>
  <c r="J2043" i="10"/>
  <c r="J2042" i="10"/>
  <c r="J2041" i="10"/>
  <c r="J2040" i="10"/>
  <c r="J2039" i="10"/>
  <c r="J2038" i="10"/>
  <c r="J2037" i="10"/>
  <c r="J2036" i="10"/>
  <c r="J2035" i="10"/>
  <c r="J2034" i="10"/>
  <c r="J2033" i="10"/>
  <c r="J2032" i="10"/>
  <c r="J2031" i="10"/>
  <c r="J2030" i="10"/>
  <c r="J2029" i="10"/>
  <c r="J2028" i="10"/>
  <c r="J2027" i="10"/>
  <c r="J2026" i="10"/>
  <c r="J2025" i="10"/>
  <c r="J2024" i="10"/>
  <c r="J2023" i="10"/>
  <c r="J2022" i="10"/>
  <c r="J2021" i="10"/>
  <c r="J2020" i="10"/>
  <c r="J2019" i="10"/>
  <c r="J2018" i="10"/>
  <c r="J2017" i="10"/>
  <c r="J2016" i="10"/>
  <c r="J2015" i="10"/>
  <c r="J2014" i="10"/>
  <c r="J2013" i="10"/>
  <c r="J2012" i="10"/>
  <c r="J2011" i="10"/>
  <c r="J2010" i="10"/>
  <c r="J2009" i="10"/>
  <c r="J2008" i="10"/>
  <c r="J2007" i="10"/>
  <c r="J2006" i="10"/>
  <c r="J2005" i="10"/>
  <c r="J2004" i="10"/>
  <c r="J2003" i="10"/>
  <c r="J2002" i="10"/>
  <c r="J2001" i="10"/>
  <c r="J2000" i="10"/>
  <c r="J1999" i="10"/>
  <c r="J1998" i="10"/>
  <c r="J1997" i="10"/>
  <c r="J1996" i="10"/>
  <c r="J1995" i="10"/>
  <c r="J1994" i="10"/>
  <c r="J1993" i="10"/>
  <c r="J1992" i="10"/>
  <c r="J1991" i="10"/>
  <c r="J1990" i="10"/>
  <c r="J1989" i="10"/>
  <c r="J1988" i="10"/>
  <c r="J1987" i="10"/>
  <c r="J1986" i="10"/>
  <c r="J1985" i="10"/>
  <c r="J1984" i="10"/>
  <c r="J1983" i="10"/>
  <c r="J1982" i="10"/>
  <c r="J1981" i="10"/>
  <c r="J1980" i="10"/>
  <c r="J1979" i="10"/>
  <c r="J1978" i="10"/>
  <c r="J1977" i="10"/>
  <c r="J1976" i="10"/>
  <c r="J1975" i="10"/>
  <c r="J1974" i="10"/>
  <c r="J1973" i="10"/>
  <c r="J1972" i="10"/>
  <c r="J1971" i="10"/>
  <c r="J1970" i="10"/>
  <c r="J1969" i="10"/>
  <c r="J1968" i="10"/>
  <c r="J1967" i="10"/>
  <c r="J1966" i="10"/>
  <c r="J1965" i="10"/>
  <c r="J1964" i="10"/>
  <c r="J1963" i="10"/>
  <c r="J1962" i="10"/>
  <c r="J1961" i="10"/>
  <c r="J1960" i="10"/>
  <c r="J1959" i="10"/>
  <c r="J1958" i="10"/>
  <c r="J1957" i="10"/>
  <c r="J1956" i="10"/>
  <c r="J1955" i="10"/>
  <c r="J1954" i="10"/>
  <c r="J1953" i="10"/>
  <c r="J1952" i="10"/>
  <c r="J1951" i="10"/>
  <c r="J1950" i="10"/>
  <c r="J1949" i="10"/>
  <c r="J1948" i="10"/>
  <c r="J1947" i="10"/>
  <c r="J1946" i="10"/>
  <c r="J1945" i="10"/>
  <c r="J1944" i="10"/>
  <c r="J1943" i="10"/>
  <c r="J1942" i="10"/>
  <c r="J1941" i="10"/>
  <c r="J1940" i="10"/>
  <c r="J1939" i="10"/>
  <c r="J1938" i="10"/>
  <c r="J1937" i="10"/>
  <c r="J1936" i="10"/>
  <c r="J1935" i="10"/>
  <c r="J1934" i="10"/>
  <c r="J1933" i="10"/>
  <c r="J1932" i="10"/>
  <c r="J1931" i="10"/>
  <c r="J1930" i="10"/>
  <c r="J1929" i="10"/>
  <c r="J1928" i="10"/>
  <c r="J1927" i="10"/>
  <c r="J1926" i="10"/>
  <c r="J1925" i="10"/>
  <c r="J1924" i="10"/>
  <c r="J1923" i="10"/>
  <c r="J1922" i="10"/>
  <c r="J1921" i="10"/>
  <c r="J1920" i="10"/>
  <c r="J1919" i="10"/>
  <c r="J1918" i="10"/>
  <c r="J1917" i="10"/>
  <c r="J1916" i="10"/>
  <c r="J1915" i="10"/>
  <c r="J1914" i="10"/>
  <c r="J1913" i="10"/>
  <c r="J1912" i="10"/>
  <c r="J1911" i="10"/>
  <c r="J1910" i="10"/>
  <c r="J1909" i="10"/>
  <c r="J1908" i="10"/>
  <c r="J1907" i="10"/>
  <c r="J1906" i="10"/>
  <c r="J1905" i="10"/>
  <c r="J1904" i="10"/>
  <c r="J1903" i="10"/>
  <c r="J1902" i="10"/>
  <c r="J1901" i="10"/>
  <c r="J1900" i="10"/>
  <c r="J1899" i="10"/>
  <c r="J1898" i="10"/>
  <c r="J1897" i="10"/>
  <c r="J1896" i="10"/>
  <c r="J1895" i="10"/>
  <c r="J1894" i="10"/>
  <c r="J1893" i="10"/>
  <c r="J1892" i="10"/>
  <c r="J1891" i="10"/>
  <c r="J1890" i="10"/>
  <c r="J1889" i="10"/>
  <c r="J1888" i="10"/>
  <c r="J1887" i="10"/>
  <c r="J1886" i="10"/>
  <c r="J1885" i="10"/>
  <c r="J1884" i="10"/>
  <c r="J1883" i="10"/>
  <c r="J1882" i="10"/>
  <c r="J1881" i="10"/>
  <c r="J1880" i="10"/>
  <c r="J1879" i="10"/>
  <c r="J1878" i="10"/>
  <c r="J1877" i="10"/>
  <c r="J1876" i="10"/>
  <c r="J1875" i="10"/>
  <c r="J1874" i="10"/>
  <c r="J1873" i="10"/>
  <c r="J1872" i="10"/>
  <c r="J1871" i="10"/>
  <c r="J1870" i="10"/>
  <c r="J1869" i="10"/>
  <c r="J1868" i="10"/>
  <c r="J1867" i="10"/>
  <c r="J1866" i="10"/>
  <c r="J1865" i="10"/>
  <c r="J1864" i="10"/>
  <c r="J1863" i="10"/>
  <c r="J1862" i="10"/>
  <c r="J1861" i="10"/>
  <c r="J1860" i="10"/>
  <c r="J1859" i="10"/>
  <c r="J1858" i="10"/>
  <c r="J1857" i="10"/>
  <c r="J1856" i="10"/>
  <c r="J1855" i="10"/>
  <c r="J1854" i="10"/>
  <c r="J1853" i="10"/>
  <c r="J1852" i="10"/>
  <c r="J1851" i="10"/>
  <c r="J1850" i="10"/>
  <c r="J1849" i="10"/>
  <c r="J1848" i="10"/>
  <c r="J1847" i="10"/>
  <c r="J1846" i="10"/>
  <c r="J1845" i="10"/>
  <c r="J1844" i="10"/>
  <c r="J1843" i="10"/>
  <c r="J1842" i="10"/>
  <c r="J1841" i="10"/>
  <c r="J1840" i="10"/>
  <c r="J1839" i="10"/>
  <c r="J1838" i="10"/>
  <c r="J1837" i="10"/>
  <c r="J1836" i="10"/>
  <c r="J1835" i="10"/>
  <c r="J1834" i="10"/>
  <c r="J1833" i="10"/>
  <c r="J1832" i="10"/>
  <c r="J1831" i="10"/>
  <c r="J1830" i="10"/>
  <c r="J1829" i="10"/>
  <c r="J1828" i="10"/>
  <c r="J1827" i="10"/>
  <c r="J1826" i="10"/>
  <c r="J1825" i="10"/>
  <c r="J1824" i="10"/>
  <c r="J1823" i="10"/>
  <c r="J1822" i="10"/>
  <c r="J1821" i="10"/>
  <c r="J1820" i="10"/>
  <c r="J1819" i="10"/>
  <c r="J1818" i="10"/>
  <c r="J1817" i="10"/>
  <c r="J1816" i="10"/>
  <c r="J1815" i="10"/>
  <c r="J1814" i="10"/>
  <c r="J1813" i="10"/>
  <c r="J1812" i="10"/>
  <c r="J1811" i="10"/>
  <c r="J1810" i="10"/>
  <c r="J1809" i="10"/>
  <c r="J1808" i="10"/>
  <c r="J1807" i="10"/>
  <c r="J1806" i="10"/>
  <c r="J1805" i="10"/>
  <c r="J1804" i="10"/>
  <c r="J1803" i="10"/>
  <c r="J1802" i="10"/>
  <c r="J1801" i="10"/>
  <c r="J1800" i="10"/>
  <c r="J1799" i="10"/>
  <c r="J1798" i="10"/>
  <c r="J1797" i="10"/>
  <c r="J1796" i="10"/>
  <c r="J1795" i="10"/>
  <c r="J1794" i="10"/>
  <c r="J1793" i="10"/>
  <c r="J1792" i="10"/>
  <c r="J1791" i="10"/>
  <c r="J1790" i="10"/>
  <c r="J1789" i="10"/>
  <c r="J1788" i="10"/>
  <c r="J1787" i="10"/>
  <c r="J1786" i="10"/>
  <c r="J1785" i="10"/>
  <c r="J1784" i="10"/>
  <c r="J1783" i="10"/>
  <c r="J1782" i="10"/>
  <c r="J1781" i="10"/>
  <c r="J1780" i="10"/>
  <c r="J1779" i="10"/>
  <c r="J1778" i="10"/>
  <c r="J1777" i="10"/>
  <c r="J1776" i="10"/>
  <c r="J1775" i="10"/>
  <c r="J1774" i="10"/>
  <c r="J1773" i="10"/>
  <c r="J1772" i="10"/>
  <c r="J1771" i="10"/>
  <c r="J1770" i="10"/>
  <c r="J1769" i="10"/>
  <c r="J1768" i="10"/>
  <c r="J1767" i="10"/>
  <c r="J1766" i="10"/>
  <c r="J1765" i="10"/>
  <c r="J1764" i="10"/>
  <c r="J1763" i="10"/>
  <c r="J1762" i="10"/>
  <c r="J1761" i="10"/>
  <c r="J1760" i="10"/>
  <c r="J1759" i="10"/>
  <c r="J1758" i="10"/>
  <c r="J1757" i="10"/>
  <c r="J1756" i="10"/>
  <c r="J1755" i="10"/>
  <c r="J1754" i="10"/>
  <c r="J1753" i="10"/>
  <c r="J1752" i="10"/>
  <c r="J1751" i="10"/>
  <c r="J1750" i="10"/>
  <c r="J1749" i="10"/>
  <c r="J1748" i="10"/>
  <c r="J1747" i="10"/>
  <c r="J1746" i="10"/>
  <c r="J1745" i="10"/>
  <c r="J1744" i="10"/>
  <c r="J1743" i="10"/>
  <c r="J1742" i="10"/>
  <c r="J1741" i="10"/>
  <c r="J1740" i="10"/>
  <c r="J1739" i="10"/>
  <c r="J1738" i="10"/>
  <c r="J1737" i="10"/>
  <c r="J1736" i="10"/>
  <c r="J1735" i="10"/>
  <c r="J1734" i="10"/>
  <c r="J1733" i="10"/>
  <c r="J1732" i="10"/>
  <c r="J1731" i="10"/>
  <c r="J1730" i="10"/>
  <c r="J1729" i="10"/>
  <c r="J1728" i="10"/>
  <c r="J1727" i="10"/>
  <c r="J1726" i="10"/>
  <c r="J1725" i="10"/>
  <c r="J1724" i="10"/>
  <c r="J1723" i="10"/>
  <c r="J1722" i="10"/>
  <c r="J1721" i="10"/>
  <c r="J1720" i="10"/>
  <c r="J1719" i="10"/>
  <c r="J1718" i="10"/>
  <c r="J1717" i="10"/>
  <c r="J1716" i="10"/>
  <c r="J1715" i="10"/>
  <c r="J1714" i="10"/>
  <c r="J1713" i="10"/>
  <c r="J1712" i="10"/>
  <c r="J1711" i="10"/>
  <c r="J1710" i="10"/>
  <c r="J1709" i="10"/>
  <c r="J1708" i="10"/>
  <c r="J1707" i="10"/>
  <c r="J1706" i="10"/>
  <c r="J1705" i="10"/>
  <c r="J1704" i="10"/>
  <c r="J1703" i="10"/>
  <c r="J1702" i="10"/>
  <c r="J1701" i="10"/>
  <c r="J1700" i="10"/>
  <c r="J1699" i="10"/>
  <c r="J1698" i="10"/>
  <c r="J1697" i="10"/>
  <c r="J1696" i="10"/>
  <c r="J1695" i="10"/>
  <c r="J1694" i="10"/>
  <c r="J1693" i="10"/>
  <c r="J1692" i="10"/>
  <c r="J1691" i="10"/>
  <c r="J1690" i="10"/>
  <c r="J1689" i="10"/>
  <c r="J1688" i="10"/>
  <c r="J1687" i="10"/>
  <c r="J1686" i="10"/>
  <c r="J1685" i="10"/>
  <c r="J1684" i="10"/>
  <c r="J1683" i="10"/>
  <c r="J1682" i="10"/>
  <c r="J1681" i="10"/>
  <c r="J1680" i="10"/>
  <c r="J1679" i="10"/>
  <c r="J1678" i="10"/>
  <c r="J1677" i="10"/>
  <c r="J1676" i="10"/>
  <c r="J1675" i="10"/>
  <c r="J1674" i="10"/>
  <c r="J1673" i="10"/>
  <c r="J1672" i="10"/>
  <c r="J1671" i="10"/>
  <c r="J1670" i="10"/>
  <c r="J1669" i="10"/>
  <c r="J1668" i="10"/>
  <c r="J1667" i="10"/>
  <c r="J1666" i="10"/>
  <c r="J1665" i="10"/>
  <c r="J1664" i="10"/>
  <c r="J1663" i="10"/>
  <c r="J1662" i="10"/>
  <c r="J1661" i="10"/>
  <c r="J1660" i="10"/>
  <c r="J1659" i="10"/>
  <c r="J1658" i="10"/>
  <c r="J1657" i="10"/>
  <c r="I2576" i="10"/>
  <c r="I2575" i="10"/>
  <c r="I2574" i="10"/>
  <c r="I2573" i="10"/>
  <c r="I2572" i="10"/>
  <c r="I2571" i="10"/>
  <c r="I2570" i="10"/>
  <c r="I2569" i="10"/>
  <c r="I2568" i="10"/>
  <c r="I2567" i="10"/>
  <c r="I2566" i="10"/>
  <c r="I2565" i="10"/>
  <c r="I2564" i="10"/>
  <c r="I2563" i="10"/>
  <c r="I2562" i="10"/>
  <c r="I2561" i="10"/>
  <c r="I2560" i="10"/>
  <c r="I2559" i="10"/>
  <c r="I2558" i="10"/>
  <c r="I2557" i="10"/>
  <c r="I2556" i="10"/>
  <c r="I2555" i="10"/>
  <c r="I2554" i="10"/>
  <c r="I2553" i="10"/>
  <c r="I2552" i="10"/>
  <c r="I2551" i="10"/>
  <c r="I2550" i="10"/>
  <c r="I2549" i="10"/>
  <c r="I2548" i="10"/>
  <c r="I2547" i="10"/>
  <c r="I2546" i="10"/>
  <c r="I2545" i="10"/>
  <c r="I2544" i="10"/>
  <c r="I2543" i="10"/>
  <c r="I2542" i="10"/>
  <c r="I2541" i="10"/>
  <c r="I2540" i="10"/>
  <c r="I2539" i="10"/>
  <c r="I2538" i="10"/>
  <c r="I2537" i="10"/>
  <c r="I2536" i="10"/>
  <c r="I2535" i="10"/>
  <c r="I2534" i="10"/>
  <c r="I2533" i="10"/>
  <c r="I2532" i="10"/>
  <c r="I2531" i="10"/>
  <c r="I2530" i="10"/>
  <c r="I2529" i="10"/>
  <c r="I2528" i="10"/>
  <c r="I2527" i="10"/>
  <c r="I2526" i="10"/>
  <c r="I2525" i="10"/>
  <c r="I2524" i="10"/>
  <c r="I2523" i="10"/>
  <c r="I2522" i="10"/>
  <c r="I2521" i="10"/>
  <c r="I2520" i="10"/>
  <c r="I2519" i="10"/>
  <c r="I2518" i="10"/>
  <c r="I2517" i="10"/>
  <c r="I2516" i="10"/>
  <c r="I2515" i="10"/>
  <c r="I2514" i="10"/>
  <c r="I2513" i="10"/>
  <c r="I2512" i="10"/>
  <c r="I2511" i="10"/>
  <c r="I2510" i="10"/>
  <c r="I2509" i="10"/>
  <c r="I2508" i="10"/>
  <c r="I2507" i="10"/>
  <c r="I2506" i="10"/>
  <c r="I2505" i="10"/>
  <c r="I2504" i="10"/>
  <c r="I2503" i="10"/>
  <c r="I2502" i="10"/>
  <c r="I2501" i="10"/>
  <c r="I2500" i="10"/>
  <c r="I2499" i="10"/>
  <c r="I2498" i="10"/>
  <c r="I2497" i="10"/>
  <c r="I2496" i="10"/>
  <c r="I2495" i="10"/>
  <c r="I2494" i="10"/>
  <c r="I2493" i="10"/>
  <c r="I2492" i="10"/>
  <c r="I2491" i="10"/>
  <c r="I2490" i="10"/>
  <c r="I2489" i="10"/>
  <c r="I2488" i="10"/>
  <c r="I2487" i="10"/>
  <c r="I2486" i="10"/>
  <c r="I2485" i="10"/>
  <c r="I2484" i="10"/>
  <c r="I2483" i="10"/>
  <c r="I2482" i="10"/>
  <c r="I2481" i="10"/>
  <c r="I2480" i="10"/>
  <c r="I2479" i="10"/>
  <c r="I2478" i="10"/>
  <c r="I2477" i="10"/>
  <c r="I2476" i="10"/>
  <c r="I2475" i="10"/>
  <c r="I2474" i="10"/>
  <c r="I2473" i="10"/>
  <c r="I2472" i="10"/>
  <c r="I2471" i="10"/>
  <c r="I2470" i="10"/>
  <c r="I2469" i="10"/>
  <c r="I2468" i="10"/>
  <c r="I2467" i="10"/>
  <c r="I2466" i="10"/>
  <c r="I2465" i="10"/>
  <c r="I2464" i="10"/>
  <c r="I2463" i="10"/>
  <c r="I2462" i="10"/>
  <c r="I2461" i="10"/>
  <c r="I2460" i="10"/>
  <c r="I2459" i="10"/>
  <c r="I2458" i="10"/>
  <c r="I2457" i="10"/>
  <c r="I2456" i="10"/>
  <c r="I2455" i="10"/>
  <c r="I2454" i="10"/>
  <c r="I2453" i="10"/>
  <c r="I2452" i="10"/>
  <c r="I2451" i="10"/>
  <c r="I2450" i="10"/>
  <c r="I2449" i="10"/>
  <c r="I2448" i="10"/>
  <c r="I2447" i="10"/>
  <c r="I2446" i="10"/>
  <c r="I2445" i="10"/>
  <c r="I2444" i="10"/>
  <c r="I2443" i="10"/>
  <c r="I2442" i="10"/>
  <c r="I2441" i="10"/>
  <c r="I2440" i="10"/>
  <c r="I2439" i="10"/>
  <c r="I2438" i="10"/>
  <c r="I2437" i="10"/>
  <c r="I2436" i="10"/>
  <c r="I2435" i="10"/>
  <c r="I2434" i="10"/>
  <c r="I2433" i="10"/>
  <c r="I2432" i="10"/>
  <c r="I2431" i="10"/>
  <c r="I2430" i="10"/>
  <c r="I2429" i="10"/>
  <c r="I2428" i="10"/>
  <c r="I2427" i="10"/>
  <c r="I2426" i="10"/>
  <c r="I2425" i="10"/>
  <c r="I2424" i="10"/>
  <c r="I2423" i="10"/>
  <c r="I2422" i="10"/>
  <c r="I2421" i="10"/>
  <c r="I2420" i="10"/>
  <c r="I2419" i="10"/>
  <c r="I2418" i="10"/>
  <c r="I2417" i="10"/>
  <c r="I2416" i="10"/>
  <c r="I2415" i="10"/>
  <c r="I2414" i="10"/>
  <c r="I2413" i="10"/>
  <c r="I2412" i="10"/>
  <c r="I2411" i="10"/>
  <c r="I2410" i="10"/>
  <c r="I2409" i="10"/>
  <c r="I2408" i="10"/>
  <c r="I2407" i="10"/>
  <c r="I2406" i="10"/>
  <c r="I2405" i="10"/>
  <c r="I2404" i="10"/>
  <c r="I2403" i="10"/>
  <c r="I2402" i="10"/>
  <c r="I2401" i="10"/>
  <c r="I2400" i="10"/>
  <c r="I2399" i="10"/>
  <c r="I2398" i="10"/>
  <c r="I2397" i="10"/>
  <c r="I2396" i="10"/>
  <c r="I2395" i="10"/>
  <c r="I2394" i="10"/>
  <c r="I2393" i="10"/>
  <c r="I2392" i="10"/>
  <c r="I2391" i="10"/>
  <c r="I2390" i="10"/>
  <c r="I2389" i="10"/>
  <c r="I2388" i="10"/>
  <c r="I2387" i="10"/>
  <c r="I2386" i="10"/>
  <c r="I2385" i="10"/>
  <c r="I2384" i="10"/>
  <c r="I2383" i="10"/>
  <c r="I2382" i="10"/>
  <c r="I2381" i="10"/>
  <c r="I2380" i="10"/>
  <c r="I2379" i="10"/>
  <c r="I2378" i="10"/>
  <c r="I2377" i="10"/>
  <c r="I2376" i="10"/>
  <c r="I2375" i="10"/>
  <c r="I2374" i="10"/>
  <c r="I2373" i="10"/>
  <c r="I2372" i="10"/>
  <c r="I2371" i="10"/>
  <c r="I2370" i="10"/>
  <c r="I2369" i="10"/>
  <c r="I2368" i="10"/>
  <c r="I2367" i="10"/>
  <c r="I2366" i="10"/>
  <c r="I2365" i="10"/>
  <c r="I2364" i="10"/>
  <c r="I2363" i="10"/>
  <c r="I2362" i="10"/>
  <c r="I2361" i="10"/>
  <c r="I2360" i="10"/>
  <c r="I2359" i="10"/>
  <c r="I2358" i="10"/>
  <c r="I2357" i="10"/>
  <c r="I2356" i="10"/>
  <c r="I2355" i="10"/>
  <c r="I2354" i="10"/>
  <c r="I2353" i="10"/>
  <c r="I2352" i="10"/>
  <c r="I2351" i="10"/>
  <c r="I2350" i="10"/>
  <c r="I2349" i="10"/>
  <c r="I2348" i="10"/>
  <c r="I2347" i="10"/>
  <c r="I2346" i="10"/>
  <c r="I2345" i="10"/>
  <c r="I2344" i="10"/>
  <c r="I2343" i="10"/>
  <c r="I2342" i="10"/>
  <c r="I2341" i="10"/>
  <c r="I2340" i="10"/>
  <c r="I2339" i="10"/>
  <c r="I2338" i="10"/>
  <c r="I2337" i="10"/>
  <c r="I2336" i="10"/>
  <c r="I2335" i="10"/>
  <c r="I2334" i="10"/>
  <c r="I2333" i="10"/>
  <c r="I2332" i="10"/>
  <c r="I2331" i="10"/>
  <c r="I2330" i="10"/>
  <c r="I2329" i="10"/>
  <c r="I2328" i="10"/>
  <c r="I2327" i="10"/>
  <c r="I2326" i="10"/>
  <c r="I2325" i="10"/>
  <c r="I2324" i="10"/>
  <c r="I2323" i="10"/>
  <c r="I2322" i="10"/>
  <c r="I2321" i="10"/>
  <c r="I2320" i="10"/>
  <c r="I2319" i="10"/>
  <c r="I2318" i="10"/>
  <c r="I2317" i="10"/>
  <c r="I2316" i="10"/>
  <c r="I2315" i="10"/>
  <c r="I2314" i="10"/>
  <c r="I2313" i="10"/>
  <c r="I2312" i="10"/>
  <c r="I2311" i="10"/>
  <c r="I2310" i="10"/>
  <c r="I2309" i="10"/>
  <c r="I2308" i="10"/>
  <c r="I2307" i="10"/>
  <c r="I2306" i="10"/>
  <c r="I2305" i="10"/>
  <c r="I2304" i="10"/>
  <c r="I2303" i="10"/>
  <c r="I2302" i="10"/>
  <c r="I2301" i="10"/>
  <c r="I2300" i="10"/>
  <c r="I2299" i="10"/>
  <c r="I2298" i="10"/>
  <c r="I2297" i="10"/>
  <c r="I2296" i="10"/>
  <c r="I2295" i="10"/>
  <c r="I2294" i="10"/>
  <c r="I2293" i="10"/>
  <c r="I2292" i="10"/>
  <c r="I2291" i="10"/>
  <c r="I2290" i="10"/>
  <c r="I2289" i="10"/>
  <c r="I2288" i="10"/>
  <c r="I2287" i="10"/>
  <c r="I2286" i="10"/>
  <c r="I2285" i="10"/>
  <c r="I2284" i="10"/>
  <c r="I2283" i="10"/>
  <c r="I2282" i="10"/>
  <c r="I2281" i="10"/>
  <c r="I2280" i="10"/>
  <c r="I2279" i="10"/>
  <c r="I2278" i="10"/>
  <c r="I2277" i="10"/>
  <c r="I2276" i="10"/>
  <c r="I2275" i="10"/>
  <c r="I2274" i="10"/>
  <c r="I2273" i="10"/>
  <c r="I2272" i="10"/>
  <c r="I2271" i="10"/>
  <c r="I2270" i="10"/>
  <c r="I2269" i="10"/>
  <c r="I2268" i="10"/>
  <c r="I2267" i="10"/>
  <c r="I2266" i="10"/>
  <c r="I2265" i="10"/>
  <c r="I2264" i="10"/>
  <c r="I2263" i="10"/>
  <c r="I2262" i="10"/>
  <c r="I2261" i="10"/>
  <c r="I2260" i="10"/>
  <c r="I2259" i="10"/>
  <c r="I2258" i="10"/>
  <c r="I2257" i="10"/>
  <c r="I2256" i="10"/>
  <c r="I2255" i="10"/>
  <c r="I2254" i="10"/>
  <c r="I2253" i="10"/>
  <c r="I2252" i="10"/>
  <c r="I2251" i="10"/>
  <c r="I2250" i="10"/>
  <c r="I2249" i="10"/>
  <c r="I2248" i="10"/>
  <c r="I2247" i="10"/>
  <c r="I2246" i="10"/>
  <c r="I2245" i="10"/>
  <c r="I2244" i="10"/>
  <c r="I2243" i="10"/>
  <c r="I2242" i="10"/>
  <c r="I2241" i="10"/>
  <c r="I2240" i="10"/>
  <c r="I2239" i="10"/>
  <c r="I2238" i="10"/>
  <c r="I2237" i="10"/>
  <c r="I2236" i="10"/>
  <c r="I2235" i="10"/>
  <c r="I2234" i="10"/>
  <c r="I2233" i="10"/>
  <c r="I2232" i="10"/>
  <c r="I2231" i="10"/>
  <c r="I2230" i="10"/>
  <c r="I2229" i="10"/>
  <c r="I2228" i="10"/>
  <c r="I2227" i="10"/>
  <c r="I2226" i="10"/>
  <c r="I2225" i="10"/>
  <c r="I2224" i="10"/>
  <c r="I2223" i="10"/>
  <c r="I2222" i="10"/>
  <c r="I2221" i="10"/>
  <c r="I2220" i="10"/>
  <c r="I2219" i="10"/>
  <c r="I2218" i="10"/>
  <c r="I2217" i="10"/>
  <c r="I2216" i="10"/>
  <c r="I2215" i="10"/>
  <c r="I2214" i="10"/>
  <c r="I2213" i="10"/>
  <c r="I2212" i="10"/>
  <c r="I2211" i="10"/>
  <c r="I2210" i="10"/>
  <c r="I2209" i="10"/>
  <c r="I2208" i="10"/>
  <c r="I2207" i="10"/>
  <c r="I2206" i="10"/>
  <c r="I2205" i="10"/>
  <c r="I2204" i="10"/>
  <c r="I2203" i="10"/>
  <c r="I2202" i="10"/>
  <c r="I2201" i="10"/>
  <c r="I2200" i="10"/>
  <c r="I2199" i="10"/>
  <c r="I2198" i="10"/>
  <c r="I2197" i="10"/>
  <c r="I2196" i="10"/>
  <c r="I2195" i="10"/>
  <c r="I2194" i="10"/>
  <c r="I2193" i="10"/>
  <c r="I2192" i="10"/>
  <c r="I2191" i="10"/>
  <c r="I2190" i="10"/>
  <c r="I2189" i="10"/>
  <c r="I2188" i="10"/>
  <c r="I2187" i="10"/>
  <c r="I2186" i="10"/>
  <c r="I2185" i="10"/>
  <c r="I2184" i="10"/>
  <c r="I2183" i="10"/>
  <c r="I2182" i="10"/>
  <c r="I2181" i="10"/>
  <c r="I2180" i="10"/>
  <c r="I2179" i="10"/>
  <c r="I2178" i="10"/>
  <c r="I2177" i="10"/>
  <c r="I2176" i="10"/>
  <c r="I2175" i="10"/>
  <c r="I2174" i="10"/>
  <c r="I2173" i="10"/>
  <c r="I2172" i="10"/>
  <c r="I2171" i="10"/>
  <c r="I2170" i="10"/>
  <c r="I2169" i="10"/>
  <c r="I2168" i="10"/>
  <c r="I2167" i="10"/>
  <c r="I2166" i="10"/>
  <c r="I2165" i="10"/>
  <c r="I2164" i="10"/>
  <c r="I2163" i="10"/>
  <c r="I2162" i="10"/>
  <c r="I2161" i="10"/>
  <c r="I2160" i="10"/>
  <c r="I2159" i="10"/>
  <c r="I2158" i="10"/>
  <c r="I2157" i="10"/>
  <c r="I2156" i="10"/>
  <c r="I2155" i="10"/>
  <c r="I2154" i="10"/>
  <c r="I2153" i="10"/>
  <c r="I2152" i="10"/>
  <c r="I2151" i="10"/>
  <c r="I2150" i="10"/>
  <c r="I2149" i="10"/>
  <c r="I2148" i="10"/>
  <c r="I2147" i="10"/>
  <c r="I2146" i="10"/>
  <c r="I2145" i="10"/>
  <c r="I2144" i="10"/>
  <c r="I2143" i="10"/>
  <c r="I2142" i="10"/>
  <c r="I2141" i="10"/>
  <c r="I2140" i="10"/>
  <c r="I2139" i="10"/>
  <c r="I2138" i="10"/>
  <c r="I2137" i="10"/>
  <c r="I2136" i="10"/>
  <c r="I2135" i="10"/>
  <c r="I2134" i="10"/>
  <c r="I2133" i="10"/>
  <c r="I2132" i="10"/>
  <c r="I2131" i="10"/>
  <c r="I2130" i="10"/>
  <c r="I2129" i="10"/>
  <c r="I2128" i="10"/>
  <c r="I2127" i="10"/>
  <c r="I2126" i="10"/>
  <c r="I2125" i="10"/>
  <c r="I2124" i="10"/>
  <c r="I2123" i="10"/>
  <c r="I2122" i="10"/>
  <c r="I2121" i="10"/>
  <c r="I2120" i="10"/>
  <c r="I2119" i="10"/>
  <c r="I2118" i="10"/>
  <c r="I2117" i="10"/>
  <c r="I2116" i="10"/>
  <c r="I2115" i="10"/>
  <c r="I2114" i="10"/>
  <c r="I2113" i="10"/>
  <c r="I2112" i="10"/>
  <c r="I2111" i="10"/>
  <c r="I2110" i="10"/>
  <c r="I2109" i="10"/>
  <c r="I2108" i="10"/>
  <c r="I2107" i="10"/>
  <c r="I2106" i="10"/>
  <c r="I2105" i="10"/>
  <c r="I2104" i="10"/>
  <c r="I2103" i="10"/>
  <c r="I2102" i="10"/>
  <c r="I2101" i="10"/>
  <c r="I2100" i="10"/>
  <c r="I2099" i="10"/>
  <c r="I2098" i="10"/>
  <c r="I2097" i="10"/>
  <c r="I2096" i="10"/>
  <c r="I2095" i="10"/>
  <c r="I2094" i="10"/>
  <c r="I2093" i="10"/>
  <c r="I2092" i="10"/>
  <c r="I2091" i="10"/>
  <c r="I2090" i="10"/>
  <c r="I2089" i="10"/>
  <c r="I2088" i="10"/>
  <c r="I2087" i="10"/>
  <c r="I2086" i="10"/>
  <c r="I2085" i="10"/>
  <c r="I2084" i="10"/>
  <c r="I2083" i="10"/>
  <c r="I2082" i="10"/>
  <c r="I2081" i="10"/>
  <c r="I2080" i="10"/>
  <c r="I2079" i="10"/>
  <c r="I2078" i="10"/>
  <c r="I2077" i="10"/>
  <c r="I2076" i="10"/>
  <c r="I2075" i="10"/>
  <c r="I2074" i="10"/>
  <c r="I2073" i="10"/>
  <c r="I2072" i="10"/>
  <c r="I2071" i="10"/>
  <c r="I2070" i="10"/>
  <c r="I2069" i="10"/>
  <c r="I2068" i="10"/>
  <c r="I2067" i="10"/>
  <c r="I2066" i="10"/>
  <c r="I2065" i="10"/>
  <c r="I2064" i="10"/>
  <c r="I2063" i="10"/>
  <c r="I2062" i="10"/>
  <c r="I2061" i="10"/>
  <c r="I2060" i="10"/>
  <c r="I2059" i="10"/>
  <c r="I2058" i="10"/>
  <c r="I2057" i="10"/>
  <c r="I2056" i="10"/>
  <c r="I2055" i="10"/>
  <c r="I2054" i="10"/>
  <c r="I2053" i="10"/>
  <c r="I2052" i="10"/>
  <c r="I2051" i="10"/>
  <c r="I2050" i="10"/>
  <c r="I2049" i="10"/>
  <c r="I2048" i="10"/>
  <c r="I2047" i="10"/>
  <c r="I2046" i="10"/>
  <c r="I2045" i="10"/>
  <c r="I2044" i="10"/>
  <c r="I2043" i="10"/>
  <c r="I2042" i="10"/>
  <c r="I2041" i="10"/>
  <c r="I2040" i="10"/>
  <c r="I2039" i="10"/>
  <c r="I2038" i="10"/>
  <c r="I2037" i="10"/>
  <c r="I2036" i="10"/>
  <c r="I2035" i="10"/>
  <c r="I2034" i="10"/>
  <c r="I2033" i="10"/>
  <c r="I2032" i="10"/>
  <c r="I2031" i="10"/>
  <c r="I2030" i="10"/>
  <c r="I2029" i="10"/>
  <c r="I2028" i="10"/>
  <c r="I2027" i="10"/>
  <c r="I2026" i="10"/>
  <c r="I2025" i="10"/>
  <c r="I2024" i="10"/>
  <c r="I2023" i="10"/>
  <c r="I2022" i="10"/>
  <c r="I2021" i="10"/>
  <c r="I2020" i="10"/>
  <c r="I2019" i="10"/>
  <c r="I2018" i="10"/>
  <c r="I2017" i="10"/>
  <c r="I2016" i="10"/>
  <c r="I2015" i="10"/>
  <c r="I2014" i="10"/>
  <c r="I2013" i="10"/>
  <c r="I2012" i="10"/>
  <c r="I2011" i="10"/>
  <c r="I2010" i="10"/>
  <c r="I2009" i="10"/>
  <c r="I2008" i="10"/>
  <c r="I2007" i="10"/>
  <c r="I2006" i="10"/>
  <c r="I2005" i="10"/>
  <c r="I2004" i="10"/>
  <c r="I2003" i="10"/>
  <c r="I2002" i="10"/>
  <c r="I2001" i="10"/>
  <c r="I2000" i="10"/>
  <c r="I1999" i="10"/>
  <c r="I1998" i="10"/>
  <c r="I1997" i="10"/>
  <c r="I1996" i="10"/>
  <c r="I1995" i="10"/>
  <c r="I1994" i="10"/>
  <c r="I1993" i="10"/>
  <c r="I1992" i="10"/>
  <c r="I1991" i="10"/>
  <c r="I1990" i="10"/>
  <c r="I1989" i="10"/>
  <c r="I1988" i="10"/>
  <c r="I1987" i="10"/>
  <c r="I1986" i="10"/>
  <c r="I1985" i="10"/>
  <c r="I1984" i="10"/>
  <c r="I1983" i="10"/>
  <c r="I1982" i="10"/>
  <c r="I1981" i="10"/>
  <c r="I1980" i="10"/>
  <c r="I1979" i="10"/>
  <c r="I1978" i="10"/>
  <c r="I1977" i="10"/>
  <c r="I1976" i="10"/>
  <c r="I1975" i="10"/>
  <c r="I1974" i="10"/>
  <c r="I1973" i="10"/>
  <c r="I1972" i="10"/>
  <c r="I1971" i="10"/>
  <c r="I1970" i="10"/>
  <c r="I1969" i="10"/>
  <c r="I1968" i="10"/>
  <c r="I1967" i="10"/>
  <c r="I1966" i="10"/>
  <c r="I1965" i="10"/>
  <c r="I1964" i="10"/>
  <c r="I1963" i="10"/>
  <c r="I1962" i="10"/>
  <c r="I1961" i="10"/>
  <c r="I1960" i="10"/>
  <c r="I1959" i="10"/>
  <c r="I1958" i="10"/>
  <c r="I1957" i="10"/>
  <c r="I1956" i="10"/>
  <c r="I1955" i="10"/>
  <c r="I1954" i="10"/>
  <c r="I1953" i="10"/>
  <c r="I1952" i="10"/>
  <c r="I1951" i="10"/>
  <c r="I1950" i="10"/>
  <c r="I1949" i="10"/>
  <c r="I1948" i="10"/>
  <c r="I1947" i="10"/>
  <c r="I1946" i="10"/>
  <c r="I1945" i="10"/>
  <c r="I1944" i="10"/>
  <c r="I1943" i="10"/>
  <c r="I1942" i="10"/>
  <c r="I1941" i="10"/>
  <c r="I1940" i="10"/>
  <c r="I1939" i="10"/>
  <c r="I1938" i="10"/>
  <c r="I1937" i="10"/>
  <c r="I1936" i="10"/>
  <c r="I1935" i="10"/>
  <c r="I1934" i="10"/>
  <c r="I1933" i="10"/>
  <c r="I1932" i="10"/>
  <c r="I1931" i="10"/>
  <c r="I1930" i="10"/>
  <c r="I1929" i="10"/>
  <c r="I1928" i="10"/>
  <c r="I1927" i="10"/>
  <c r="I1926" i="10"/>
  <c r="I1925" i="10"/>
  <c r="I1924" i="10"/>
  <c r="I1923" i="10"/>
  <c r="I1922" i="10"/>
  <c r="I1921" i="10"/>
  <c r="I1920" i="10"/>
  <c r="I1919" i="10"/>
  <c r="I1918" i="10"/>
  <c r="I1917" i="10"/>
  <c r="I1916" i="10"/>
  <c r="I1915" i="10"/>
  <c r="I1914" i="10"/>
  <c r="I1913" i="10"/>
  <c r="I1912" i="10"/>
  <c r="I1911" i="10"/>
  <c r="I1910" i="10"/>
  <c r="I1909" i="10"/>
  <c r="I1908" i="10"/>
  <c r="I1907" i="10"/>
  <c r="I1906" i="10"/>
  <c r="I1905" i="10"/>
  <c r="I1904" i="10"/>
  <c r="I1903" i="10"/>
  <c r="I1902" i="10"/>
  <c r="I1901" i="10"/>
  <c r="I1900" i="10"/>
  <c r="I1899" i="10"/>
  <c r="I1898" i="10"/>
  <c r="I1897" i="10"/>
  <c r="I1896" i="10"/>
  <c r="I1895" i="10"/>
  <c r="I1894" i="10"/>
  <c r="I1893" i="10"/>
  <c r="I1892" i="10"/>
  <c r="I1891" i="10"/>
  <c r="I1890" i="10"/>
  <c r="I1889" i="10"/>
  <c r="I1888" i="10"/>
  <c r="I1887" i="10"/>
  <c r="I1886" i="10"/>
  <c r="I1885" i="10"/>
  <c r="I1884" i="10"/>
  <c r="I1883" i="10"/>
  <c r="I1882" i="10"/>
  <c r="I1881" i="10"/>
  <c r="I1880" i="10"/>
  <c r="I1879" i="10"/>
  <c r="I1878" i="10"/>
  <c r="I1877" i="10"/>
  <c r="I1876" i="10"/>
  <c r="I1875" i="10"/>
  <c r="I1874" i="10"/>
  <c r="I1873" i="10"/>
  <c r="I1872" i="10"/>
  <c r="I1871" i="10"/>
  <c r="I1870" i="10"/>
  <c r="I1869" i="10"/>
  <c r="I1868" i="10"/>
  <c r="I1867" i="10"/>
  <c r="I1866" i="10"/>
  <c r="I1865" i="10"/>
  <c r="I1864" i="10"/>
  <c r="I1863" i="10"/>
  <c r="I1862" i="10"/>
  <c r="I1861" i="10"/>
  <c r="I1860" i="10"/>
  <c r="I1859" i="10"/>
  <c r="I1858" i="10"/>
  <c r="I1857" i="10"/>
  <c r="I1856" i="10"/>
  <c r="I1855" i="10"/>
  <c r="I1854" i="10"/>
  <c r="I1853" i="10"/>
  <c r="I1852" i="10"/>
  <c r="I1851" i="10"/>
  <c r="I1850" i="10"/>
  <c r="I1849" i="10"/>
  <c r="I1848" i="10"/>
  <c r="I1847" i="10"/>
  <c r="I1846" i="10"/>
  <c r="I1845" i="10"/>
  <c r="I1844" i="10"/>
  <c r="I1843" i="10"/>
  <c r="I1842" i="10"/>
  <c r="I1841" i="10"/>
  <c r="I1840" i="10"/>
  <c r="I1839" i="10"/>
  <c r="I1838" i="10"/>
  <c r="I1837" i="10"/>
  <c r="I1836" i="10"/>
  <c r="I1835" i="10"/>
  <c r="I1834" i="10"/>
  <c r="I1833" i="10"/>
  <c r="I1832" i="10"/>
  <c r="I1831" i="10"/>
  <c r="I1830" i="10"/>
  <c r="I1829" i="10"/>
  <c r="I1828" i="10"/>
  <c r="I1827" i="10"/>
  <c r="I1826" i="10"/>
  <c r="I1825" i="10"/>
  <c r="I1824" i="10"/>
  <c r="I1823" i="10"/>
  <c r="I1822" i="10"/>
  <c r="I1821" i="10"/>
  <c r="I1820" i="10"/>
  <c r="I1819" i="10"/>
  <c r="I1818" i="10"/>
  <c r="I1817" i="10"/>
  <c r="I1816" i="10"/>
  <c r="I1815" i="10"/>
  <c r="I1814" i="10"/>
  <c r="I1813" i="10"/>
  <c r="I1812" i="10"/>
  <c r="I1811" i="10"/>
  <c r="I1810" i="10"/>
  <c r="I1809" i="10"/>
  <c r="I1808" i="10"/>
  <c r="I1807" i="10"/>
  <c r="I1806" i="10"/>
  <c r="I1805" i="10"/>
  <c r="I1804" i="10"/>
  <c r="I1803" i="10"/>
  <c r="I1802" i="10"/>
  <c r="I1801" i="10"/>
  <c r="I1800" i="10"/>
  <c r="I1799" i="10"/>
  <c r="I1798" i="10"/>
  <c r="I1797" i="10"/>
  <c r="I1796" i="10"/>
  <c r="I1795" i="10"/>
  <c r="I1794" i="10"/>
  <c r="I1793" i="10"/>
  <c r="I1792" i="10"/>
  <c r="I1791" i="10"/>
  <c r="I1790" i="10"/>
  <c r="I1789" i="10"/>
  <c r="I1788" i="10"/>
  <c r="I1787" i="10"/>
  <c r="I1786" i="10"/>
  <c r="I1785" i="10"/>
  <c r="I1784" i="10"/>
  <c r="I1783" i="10"/>
  <c r="I1782" i="10"/>
  <c r="I1781" i="10"/>
  <c r="I1780" i="10"/>
  <c r="I1779" i="10"/>
  <c r="I1778" i="10"/>
  <c r="I1777" i="10"/>
  <c r="I1776" i="10"/>
  <c r="I1775" i="10"/>
  <c r="I1774" i="10"/>
  <c r="I1773" i="10"/>
  <c r="I1772" i="10"/>
  <c r="I1771" i="10"/>
  <c r="I1770" i="10"/>
  <c r="I1769" i="10"/>
  <c r="I1768" i="10"/>
  <c r="I1767" i="10"/>
  <c r="I1766" i="10"/>
  <c r="I1765" i="10"/>
  <c r="I1764" i="10"/>
  <c r="I1763" i="10"/>
  <c r="I1762" i="10"/>
  <c r="I1761" i="10"/>
  <c r="I1760" i="10"/>
  <c r="I1759" i="10"/>
  <c r="I1758" i="10"/>
  <c r="I1757" i="10"/>
  <c r="I1756" i="10"/>
  <c r="I1755" i="10"/>
  <c r="I1754" i="10"/>
  <c r="I1753" i="10"/>
  <c r="I1752" i="10"/>
  <c r="I1751" i="10"/>
  <c r="I1750" i="10"/>
  <c r="I1749" i="10"/>
  <c r="I1748" i="10"/>
  <c r="I1747" i="10"/>
  <c r="I1746" i="10"/>
  <c r="I1745" i="10"/>
  <c r="I1744" i="10"/>
  <c r="I1743" i="10"/>
  <c r="I1742" i="10"/>
  <c r="I1741" i="10"/>
  <c r="I1740" i="10"/>
  <c r="I1739" i="10"/>
  <c r="I1738" i="10"/>
  <c r="I1737" i="10"/>
  <c r="I1736" i="10"/>
  <c r="I1735" i="10"/>
  <c r="I1734" i="10"/>
  <c r="I1733" i="10"/>
  <c r="I1732" i="10"/>
  <c r="I1731" i="10"/>
  <c r="I1730" i="10"/>
  <c r="I1729" i="10"/>
  <c r="I1728" i="10"/>
  <c r="I1727" i="10"/>
  <c r="I1726" i="10"/>
  <c r="I1725" i="10"/>
  <c r="I1724" i="10"/>
  <c r="I1723" i="10"/>
  <c r="I1722" i="10"/>
  <c r="I1721" i="10"/>
  <c r="I1720" i="10"/>
  <c r="I1719" i="10"/>
  <c r="I1718" i="10"/>
  <c r="I1717" i="10"/>
  <c r="I1716" i="10"/>
  <c r="I1715" i="10"/>
  <c r="I1714" i="10"/>
  <c r="I1713" i="10"/>
  <c r="I1712" i="10"/>
  <c r="I1711" i="10"/>
  <c r="I1710" i="10"/>
  <c r="I1709" i="10"/>
  <c r="I1708" i="10"/>
  <c r="I1707" i="10"/>
  <c r="I1706" i="10"/>
  <c r="I1705" i="10"/>
  <c r="I1704" i="10"/>
  <c r="I1703" i="10"/>
  <c r="I1702" i="10"/>
  <c r="I1701" i="10"/>
  <c r="I1700" i="10"/>
  <c r="I1699" i="10"/>
  <c r="I1698" i="10"/>
  <c r="I1697" i="10"/>
  <c r="I1696" i="10"/>
  <c r="I1695" i="10"/>
  <c r="I1694" i="10"/>
  <c r="I1693" i="10"/>
  <c r="I1692" i="10"/>
  <c r="I1691" i="10"/>
  <c r="I1690" i="10"/>
  <c r="I1689" i="10"/>
  <c r="I1688" i="10"/>
  <c r="I1687" i="10"/>
  <c r="I1686" i="10"/>
  <c r="I1685" i="10"/>
  <c r="I1684" i="10"/>
  <c r="I1683" i="10"/>
  <c r="I1682" i="10"/>
  <c r="I1681" i="10"/>
  <c r="I1680" i="10"/>
  <c r="I1679" i="10"/>
  <c r="I1678" i="10"/>
  <c r="I1677" i="10"/>
  <c r="I1676" i="10"/>
  <c r="I1675" i="10"/>
  <c r="I1674" i="10"/>
  <c r="I1673" i="10"/>
  <c r="I1672" i="10"/>
  <c r="I1671" i="10"/>
  <c r="I1670" i="10"/>
  <c r="I1669" i="10"/>
  <c r="I1668" i="10"/>
  <c r="I1667" i="10"/>
  <c r="I1666" i="10"/>
  <c r="I1665" i="10"/>
  <c r="I1664" i="10"/>
  <c r="I1663" i="10"/>
  <c r="I1662" i="10"/>
  <c r="I1661" i="10"/>
  <c r="I1660" i="10"/>
  <c r="I1659" i="10"/>
  <c r="I1658" i="10"/>
  <c r="I1657" i="10"/>
  <c r="H1657" i="10"/>
  <c r="H1658" i="10"/>
  <c r="H1659" i="10"/>
  <c r="H1660" i="10"/>
  <c r="H1661" i="10"/>
  <c r="H1662" i="10"/>
  <c r="H1663" i="10"/>
  <c r="H1664" i="10"/>
  <c r="H1665" i="10"/>
  <c r="H1666" i="10"/>
  <c r="H1667" i="10"/>
  <c r="H1668" i="10"/>
  <c r="H1669" i="10"/>
  <c r="H1670" i="10"/>
  <c r="H1671" i="10"/>
  <c r="H1672" i="10"/>
  <c r="H1673" i="10"/>
  <c r="H1674" i="10"/>
  <c r="H1675" i="10"/>
  <c r="H1676" i="10"/>
  <c r="H1677" i="10"/>
  <c r="H1678" i="10"/>
  <c r="H1679" i="10"/>
  <c r="H1680" i="10"/>
  <c r="H1681" i="10"/>
  <c r="H1682" i="10"/>
  <c r="H1683" i="10"/>
  <c r="H1684" i="10"/>
  <c r="H1685" i="10"/>
  <c r="H1686" i="10"/>
  <c r="H1687" i="10"/>
  <c r="H1688" i="10"/>
  <c r="H1689" i="10"/>
  <c r="H1690" i="10"/>
  <c r="H1691" i="10"/>
  <c r="H1692" i="10"/>
  <c r="H1693" i="10"/>
  <c r="H1694" i="10"/>
  <c r="H1695" i="10"/>
  <c r="H1696" i="10"/>
  <c r="H1697" i="10"/>
  <c r="H1698" i="10"/>
  <c r="H1699" i="10"/>
  <c r="H1700" i="10"/>
  <c r="H1701" i="10"/>
  <c r="H1702" i="10"/>
  <c r="H1703" i="10"/>
  <c r="H1704" i="10"/>
  <c r="H1705" i="10"/>
  <c r="H1706" i="10"/>
  <c r="H1707" i="10"/>
  <c r="H1708" i="10"/>
  <c r="H1709" i="10"/>
  <c r="H1710" i="10"/>
  <c r="H1711" i="10"/>
  <c r="H1712" i="10"/>
  <c r="H1713" i="10"/>
  <c r="H1714" i="10"/>
  <c r="H1715" i="10"/>
  <c r="H1716" i="10"/>
  <c r="H1717" i="10"/>
  <c r="H1718" i="10"/>
  <c r="H1719" i="10"/>
  <c r="H1720" i="10"/>
  <c r="H1721" i="10"/>
  <c r="H1722" i="10"/>
  <c r="H1723" i="10"/>
  <c r="H1724" i="10"/>
  <c r="H1725" i="10"/>
  <c r="H1726" i="10"/>
  <c r="H1727" i="10"/>
  <c r="H1728" i="10"/>
  <c r="H1729" i="10"/>
  <c r="H1730" i="10"/>
  <c r="H1731" i="10"/>
  <c r="H1732" i="10"/>
  <c r="H1733" i="10"/>
  <c r="H1734" i="10"/>
  <c r="H1735" i="10"/>
  <c r="H1736" i="10"/>
  <c r="H1737" i="10"/>
  <c r="H1738" i="10"/>
  <c r="H1739" i="10"/>
  <c r="H1740" i="10"/>
  <c r="H1741" i="10"/>
  <c r="H1742" i="10"/>
  <c r="H1743" i="10"/>
  <c r="H1744" i="10"/>
  <c r="H1745" i="10"/>
  <c r="H1746" i="10"/>
  <c r="H1747" i="10"/>
  <c r="H1748" i="10"/>
  <c r="H1749" i="10"/>
  <c r="H1750" i="10"/>
  <c r="H1751" i="10"/>
  <c r="H1752" i="10"/>
  <c r="H1753" i="10"/>
  <c r="H1754" i="10"/>
  <c r="H1755" i="10"/>
  <c r="H1756" i="10"/>
  <c r="H1757" i="10"/>
  <c r="H1758" i="10"/>
  <c r="H1759" i="10"/>
  <c r="H1760" i="10"/>
  <c r="H1761" i="10"/>
  <c r="H1762" i="10"/>
  <c r="H1763" i="10"/>
  <c r="H1764" i="10"/>
  <c r="H1765" i="10"/>
  <c r="H1766" i="10"/>
  <c r="H1767" i="10"/>
  <c r="H1768" i="10"/>
  <c r="H1769" i="10"/>
  <c r="H1770" i="10"/>
  <c r="H1771" i="10"/>
  <c r="H1772" i="10"/>
  <c r="H1773" i="10"/>
  <c r="H1774" i="10"/>
  <c r="H1775" i="10"/>
  <c r="H1776" i="10"/>
  <c r="H1777" i="10"/>
  <c r="H1778" i="10"/>
  <c r="H1779" i="10"/>
  <c r="H1780" i="10"/>
  <c r="H1781" i="10"/>
  <c r="H1782" i="10"/>
  <c r="H1783" i="10"/>
  <c r="H1784" i="10"/>
  <c r="H1785" i="10"/>
  <c r="H1786" i="10"/>
  <c r="H1787" i="10"/>
  <c r="H1788" i="10"/>
  <c r="H1789" i="10"/>
  <c r="H1790" i="10"/>
  <c r="H1791" i="10"/>
  <c r="H1792" i="10"/>
  <c r="H1793" i="10"/>
  <c r="H1794" i="10"/>
  <c r="H1795" i="10"/>
  <c r="H1796" i="10"/>
  <c r="H1797" i="10"/>
  <c r="H1798" i="10"/>
  <c r="H1799" i="10"/>
  <c r="H1800" i="10"/>
  <c r="H1801" i="10"/>
  <c r="H1802" i="10"/>
  <c r="H1803" i="10"/>
  <c r="H1804" i="10"/>
  <c r="H1805" i="10"/>
  <c r="H1806" i="10"/>
  <c r="H1807" i="10"/>
  <c r="H1808" i="10"/>
  <c r="H1809" i="10"/>
  <c r="H1810" i="10"/>
  <c r="H1811" i="10"/>
  <c r="H1812" i="10"/>
  <c r="H1813" i="10"/>
  <c r="H1814" i="10"/>
  <c r="H1815" i="10"/>
  <c r="H1816" i="10"/>
  <c r="H1817" i="10"/>
  <c r="H1818" i="10"/>
  <c r="H1819" i="10"/>
  <c r="H1820" i="10"/>
  <c r="H1821" i="10"/>
  <c r="H1822" i="10"/>
  <c r="H1823" i="10"/>
  <c r="H1824" i="10"/>
  <c r="H1825" i="10"/>
  <c r="H1826" i="10"/>
  <c r="H1827" i="10"/>
  <c r="H1828" i="10"/>
  <c r="H1829" i="10"/>
  <c r="H1830" i="10"/>
  <c r="H1831" i="10"/>
  <c r="H1832" i="10"/>
  <c r="H1833" i="10"/>
  <c r="H1834" i="10"/>
  <c r="H1835" i="10"/>
  <c r="H1836" i="10"/>
  <c r="H1837" i="10"/>
  <c r="H1838" i="10"/>
  <c r="H1839" i="10"/>
  <c r="H1840" i="10"/>
  <c r="H1841" i="10"/>
  <c r="H1842" i="10"/>
  <c r="H1843" i="10"/>
  <c r="H1844" i="10"/>
  <c r="H1845" i="10"/>
  <c r="H1846" i="10"/>
  <c r="H1847" i="10"/>
  <c r="H1848" i="10"/>
  <c r="H1849" i="10"/>
  <c r="H1850" i="10"/>
  <c r="H1851" i="10"/>
  <c r="H1852" i="10"/>
  <c r="H1853" i="10"/>
  <c r="H1854" i="10"/>
  <c r="H1855" i="10"/>
  <c r="H1856" i="10"/>
  <c r="H1857" i="10"/>
  <c r="H1858" i="10"/>
  <c r="H1859" i="10"/>
  <c r="H1860" i="10"/>
  <c r="H1861" i="10"/>
  <c r="H1862" i="10"/>
  <c r="H1863" i="10"/>
  <c r="H1864" i="10"/>
  <c r="H1865" i="10"/>
  <c r="H1866" i="10"/>
  <c r="H1867" i="10"/>
  <c r="H1868" i="10"/>
  <c r="H1869" i="10"/>
  <c r="H1870" i="10"/>
  <c r="H1871" i="10"/>
  <c r="H1872" i="10"/>
  <c r="H1873" i="10"/>
  <c r="H1874" i="10"/>
  <c r="H1875" i="10"/>
  <c r="H1876" i="10"/>
  <c r="H1877" i="10"/>
  <c r="H1878" i="10"/>
  <c r="H1879" i="10"/>
  <c r="H1880" i="10"/>
  <c r="H1881" i="10"/>
  <c r="H1882" i="10"/>
  <c r="H1883" i="10"/>
  <c r="H1884" i="10"/>
  <c r="H1885" i="10"/>
  <c r="H1886" i="10"/>
  <c r="H1887" i="10"/>
  <c r="H1888" i="10"/>
  <c r="H1889" i="10"/>
  <c r="H1890" i="10"/>
  <c r="H1891" i="10"/>
  <c r="H1892" i="10"/>
  <c r="H1893" i="10"/>
  <c r="H1894" i="10"/>
  <c r="H1895" i="10"/>
  <c r="H1896" i="10"/>
  <c r="H1897" i="10"/>
  <c r="H1898" i="10"/>
  <c r="H1899" i="10"/>
  <c r="H1900" i="10"/>
  <c r="H1901" i="10"/>
  <c r="H1902" i="10"/>
  <c r="H1903" i="10"/>
  <c r="H1904" i="10"/>
  <c r="H1905" i="10"/>
  <c r="H1906" i="10"/>
  <c r="H1907" i="10"/>
  <c r="H1908" i="10"/>
  <c r="H1909" i="10"/>
  <c r="H1910" i="10"/>
  <c r="H1911" i="10"/>
  <c r="H1912" i="10"/>
  <c r="H1913" i="10"/>
  <c r="H1914" i="10"/>
  <c r="H1915" i="10"/>
  <c r="H1916" i="10"/>
  <c r="H1917" i="10"/>
  <c r="H1918" i="10"/>
  <c r="H1919" i="10"/>
  <c r="H1920" i="10"/>
  <c r="H1921" i="10"/>
  <c r="H1922" i="10"/>
  <c r="H1923" i="10"/>
  <c r="H1924" i="10"/>
  <c r="H1925" i="10"/>
  <c r="H1926" i="10"/>
  <c r="H1927" i="10"/>
  <c r="H1928" i="10"/>
  <c r="H1929" i="10"/>
  <c r="H1930" i="10"/>
  <c r="H1931" i="10"/>
  <c r="H1932" i="10"/>
  <c r="H1933" i="10"/>
  <c r="H1934" i="10"/>
  <c r="H1935" i="10"/>
  <c r="H1936" i="10"/>
  <c r="H1937" i="10"/>
  <c r="H1938" i="10"/>
  <c r="H1939" i="10"/>
  <c r="H1940" i="10"/>
  <c r="H1941" i="10"/>
  <c r="H1942" i="10"/>
  <c r="H1943" i="10"/>
  <c r="H1944" i="10"/>
  <c r="H1945" i="10"/>
  <c r="H1946" i="10"/>
  <c r="H1947" i="10"/>
  <c r="H1948" i="10"/>
  <c r="H1949" i="10"/>
  <c r="H1950" i="10"/>
  <c r="H1951" i="10"/>
  <c r="H1952" i="10"/>
  <c r="H1953" i="10"/>
  <c r="H1954" i="10"/>
  <c r="H1955" i="10"/>
  <c r="H1956" i="10"/>
  <c r="H1957" i="10"/>
  <c r="H1958" i="10"/>
  <c r="H1959" i="10"/>
  <c r="H1960" i="10"/>
  <c r="H1961" i="10"/>
  <c r="H1962" i="10"/>
  <c r="H1963" i="10"/>
  <c r="H1964" i="10"/>
  <c r="H1965" i="10"/>
  <c r="H1966" i="10"/>
  <c r="H1967" i="10"/>
  <c r="H1968" i="10"/>
  <c r="H1969" i="10"/>
  <c r="H1970" i="10"/>
  <c r="H1971" i="10"/>
  <c r="H1972" i="10"/>
  <c r="H1973" i="10"/>
  <c r="H1974" i="10"/>
  <c r="H1975" i="10"/>
  <c r="H1976" i="10"/>
  <c r="H1977" i="10"/>
  <c r="H1978" i="10"/>
  <c r="H1979" i="10"/>
  <c r="H1980" i="10"/>
  <c r="H1981" i="10"/>
  <c r="H1982" i="10"/>
  <c r="H1983" i="10"/>
  <c r="H1984" i="10"/>
  <c r="H1985" i="10"/>
  <c r="H1986" i="10"/>
  <c r="H1987" i="10"/>
  <c r="H1988" i="10"/>
  <c r="H1989" i="10"/>
  <c r="H1990" i="10"/>
  <c r="H1991" i="10"/>
  <c r="H1992" i="10"/>
  <c r="H1993" i="10"/>
  <c r="H1994" i="10"/>
  <c r="H1995" i="10"/>
  <c r="H1996" i="10"/>
  <c r="H1997" i="10"/>
  <c r="H1998" i="10"/>
  <c r="H1999" i="10"/>
  <c r="H2000" i="10"/>
  <c r="H2001" i="10"/>
  <c r="H2002" i="10"/>
  <c r="H2003" i="10"/>
  <c r="H2004" i="10"/>
  <c r="H2005" i="10"/>
  <c r="H2006" i="10"/>
  <c r="H2007" i="10"/>
  <c r="H2008" i="10"/>
  <c r="H2009" i="10"/>
  <c r="H2010" i="10"/>
  <c r="H2011" i="10"/>
  <c r="H2012" i="10"/>
  <c r="H2013" i="10"/>
  <c r="H2014" i="10"/>
  <c r="H2015" i="10"/>
  <c r="H2016" i="10"/>
  <c r="H2017" i="10"/>
  <c r="H2018" i="10"/>
  <c r="H2019" i="10"/>
  <c r="H2020" i="10"/>
  <c r="H2021" i="10"/>
  <c r="H2022" i="10"/>
  <c r="H2023" i="10"/>
  <c r="H2024" i="10"/>
  <c r="H2025" i="10"/>
  <c r="H2026" i="10"/>
  <c r="H2027" i="10"/>
  <c r="H2028" i="10"/>
  <c r="H2029" i="10"/>
  <c r="H2030" i="10"/>
  <c r="H2031" i="10"/>
  <c r="H2032" i="10"/>
  <c r="H2033" i="10"/>
  <c r="H2034" i="10"/>
  <c r="H2035" i="10"/>
  <c r="H2036" i="10"/>
  <c r="H2037" i="10"/>
  <c r="H2038" i="10"/>
  <c r="H2039" i="10"/>
  <c r="H2040" i="10"/>
  <c r="H2041" i="10"/>
  <c r="H2042" i="10"/>
  <c r="H2043" i="10"/>
  <c r="H2044" i="10"/>
  <c r="H2045" i="10"/>
  <c r="H2046" i="10"/>
  <c r="H2047" i="10"/>
  <c r="H2048" i="10"/>
  <c r="H2049" i="10"/>
  <c r="H2050" i="10"/>
  <c r="H2051" i="10"/>
  <c r="H2052" i="10"/>
  <c r="H2053" i="10"/>
  <c r="H2054" i="10"/>
  <c r="H2055" i="10"/>
  <c r="H2056" i="10"/>
  <c r="H2057" i="10"/>
  <c r="H2058" i="10"/>
  <c r="H2059" i="10"/>
  <c r="H2060" i="10"/>
  <c r="H2061" i="10"/>
  <c r="H2062" i="10"/>
  <c r="H2063" i="10"/>
  <c r="H2064" i="10"/>
  <c r="H2065" i="10"/>
  <c r="H2066" i="10"/>
  <c r="H2067" i="10"/>
  <c r="H2068" i="10"/>
  <c r="H2069" i="10"/>
  <c r="H2070" i="10"/>
  <c r="H2071" i="10"/>
  <c r="H2072" i="10"/>
  <c r="H2073" i="10"/>
  <c r="H2074" i="10"/>
  <c r="H2075" i="10"/>
  <c r="H2076" i="10"/>
  <c r="H2077" i="10"/>
  <c r="H2078" i="10"/>
  <c r="H2079" i="10"/>
  <c r="H2080" i="10"/>
  <c r="H2081" i="10"/>
  <c r="H2082" i="10"/>
  <c r="H2083" i="10"/>
  <c r="H2084" i="10"/>
  <c r="H2085" i="10"/>
  <c r="H2086" i="10"/>
  <c r="H2087" i="10"/>
  <c r="H2088" i="10"/>
  <c r="H2089" i="10"/>
  <c r="H2090" i="10"/>
  <c r="H2091" i="10"/>
  <c r="H2092" i="10"/>
  <c r="H2093" i="10"/>
  <c r="H2094" i="10"/>
  <c r="H2095" i="10"/>
  <c r="H2096" i="10"/>
  <c r="H2097" i="10"/>
  <c r="H2098" i="10"/>
  <c r="H2099" i="10"/>
  <c r="H2100" i="10"/>
  <c r="H2101" i="10"/>
  <c r="H2102" i="10"/>
  <c r="H2103" i="10"/>
  <c r="H2104" i="10"/>
  <c r="H2105" i="10"/>
  <c r="H2106" i="10"/>
  <c r="H2107" i="10"/>
  <c r="H2108" i="10"/>
  <c r="H2109" i="10"/>
  <c r="H2110" i="10"/>
  <c r="H2111" i="10"/>
  <c r="H2112" i="10"/>
  <c r="H2113" i="10"/>
  <c r="H2114" i="10"/>
  <c r="H2115" i="10"/>
  <c r="H2116" i="10"/>
  <c r="H2117" i="10"/>
  <c r="H2118" i="10"/>
  <c r="H2119" i="10"/>
  <c r="H2120" i="10"/>
  <c r="H2121" i="10"/>
  <c r="H2122" i="10"/>
  <c r="H2123" i="10"/>
  <c r="H2124" i="10"/>
  <c r="H2125" i="10"/>
  <c r="H2126" i="10"/>
  <c r="H2127" i="10"/>
  <c r="H2128" i="10"/>
  <c r="H2129" i="10"/>
  <c r="H2130" i="10"/>
  <c r="H2131" i="10"/>
  <c r="H2132" i="10"/>
  <c r="H2133" i="10"/>
  <c r="H2134" i="10"/>
  <c r="H2135" i="10"/>
  <c r="H2136" i="10"/>
  <c r="H2137" i="10"/>
  <c r="H2138" i="10"/>
  <c r="H2139" i="10"/>
  <c r="H2140" i="10"/>
  <c r="H2141" i="10"/>
  <c r="H2142" i="10"/>
  <c r="H2143" i="10"/>
  <c r="H2144" i="10"/>
  <c r="H2145" i="10"/>
  <c r="H2146" i="10"/>
  <c r="H2147" i="10"/>
  <c r="H2148" i="10"/>
  <c r="H2149" i="10"/>
  <c r="H2150" i="10"/>
  <c r="H2151" i="10"/>
  <c r="H2152" i="10"/>
  <c r="H2153" i="10"/>
  <c r="H2154" i="10"/>
  <c r="H2155" i="10"/>
  <c r="H2156" i="10"/>
  <c r="H2157" i="10"/>
  <c r="H2158" i="10"/>
  <c r="H2159" i="10"/>
  <c r="H2160" i="10"/>
  <c r="H2161" i="10"/>
  <c r="H2162" i="10"/>
  <c r="H2163" i="10"/>
  <c r="H2164" i="10"/>
  <c r="H2165" i="10"/>
  <c r="H2166" i="10"/>
  <c r="H2167" i="10"/>
  <c r="H2168" i="10"/>
  <c r="H2169" i="10"/>
  <c r="H2170" i="10"/>
  <c r="H2171" i="10"/>
  <c r="H2172" i="10"/>
  <c r="H2173" i="10"/>
  <c r="H2174" i="10"/>
  <c r="H2175" i="10"/>
  <c r="H2176" i="10"/>
  <c r="H2177" i="10"/>
  <c r="H2178" i="10"/>
  <c r="H2179" i="10"/>
  <c r="H2180" i="10"/>
  <c r="H2181" i="10"/>
  <c r="H2182" i="10"/>
  <c r="H2183" i="10"/>
  <c r="H2184" i="10"/>
  <c r="H2185" i="10"/>
  <c r="H2186" i="10"/>
  <c r="H2187" i="10"/>
  <c r="H2188" i="10"/>
  <c r="H2189" i="10"/>
  <c r="H2190" i="10"/>
  <c r="H2191" i="10"/>
  <c r="H2192" i="10"/>
  <c r="H2193" i="10"/>
  <c r="H2194" i="10"/>
  <c r="H2195" i="10"/>
  <c r="H2196" i="10"/>
  <c r="H2197" i="10"/>
  <c r="H2198" i="10"/>
  <c r="H2199" i="10"/>
  <c r="H2200" i="10"/>
  <c r="H2201" i="10"/>
  <c r="H2202" i="10"/>
  <c r="H2203" i="10"/>
  <c r="H2204" i="10"/>
  <c r="H2205" i="10"/>
  <c r="H2206" i="10"/>
  <c r="H2207" i="10"/>
  <c r="H2208" i="10"/>
  <c r="H2209" i="10"/>
  <c r="H2210" i="10"/>
  <c r="H2211" i="10"/>
  <c r="H2212" i="10"/>
  <c r="H2213" i="10"/>
  <c r="H2214" i="10"/>
  <c r="H2215" i="10"/>
  <c r="H2216" i="10"/>
  <c r="H2217" i="10"/>
  <c r="H2218" i="10"/>
  <c r="H2219" i="10"/>
  <c r="H2220" i="10"/>
  <c r="H2221" i="10"/>
  <c r="H2222" i="10"/>
  <c r="H2223" i="10"/>
  <c r="H2224" i="10"/>
  <c r="H2225" i="10"/>
  <c r="H2226" i="10"/>
  <c r="H2227" i="10"/>
  <c r="H2228" i="10"/>
  <c r="H2229" i="10"/>
  <c r="H2230" i="10"/>
  <c r="H2231" i="10"/>
  <c r="H2232" i="10"/>
  <c r="H2233" i="10"/>
  <c r="H2234" i="10"/>
  <c r="H2235" i="10"/>
  <c r="H2236" i="10"/>
  <c r="H2237" i="10"/>
  <c r="H2238" i="10"/>
  <c r="H2239" i="10"/>
  <c r="H2240" i="10"/>
  <c r="H2241" i="10"/>
  <c r="H2242" i="10"/>
  <c r="H2243" i="10"/>
  <c r="H2244" i="10"/>
  <c r="H2245" i="10"/>
  <c r="H2246" i="10"/>
  <c r="H2247" i="10"/>
  <c r="H2248" i="10"/>
  <c r="H2249" i="10"/>
  <c r="H2250" i="10"/>
  <c r="H2251" i="10"/>
  <c r="H2252" i="10"/>
  <c r="H2253" i="10"/>
  <c r="H2254" i="10"/>
  <c r="H2255" i="10"/>
  <c r="H2256" i="10"/>
  <c r="H2257" i="10"/>
  <c r="H2258" i="10"/>
  <c r="H2259" i="10"/>
  <c r="H2260" i="10"/>
  <c r="H2261" i="10"/>
  <c r="H2262" i="10"/>
  <c r="H2263" i="10"/>
  <c r="H2264" i="10"/>
  <c r="H2265" i="10"/>
  <c r="H2266" i="10"/>
  <c r="H2267" i="10"/>
  <c r="H2268" i="10"/>
  <c r="H2269" i="10"/>
  <c r="H2270" i="10"/>
  <c r="H2271" i="10"/>
  <c r="H2272" i="10"/>
  <c r="H2273" i="10"/>
  <c r="H2274" i="10"/>
  <c r="H2275" i="10"/>
  <c r="H2276" i="10"/>
  <c r="H2277" i="10"/>
  <c r="H2278" i="10"/>
  <c r="H2279" i="10"/>
  <c r="H2280" i="10"/>
  <c r="H2281" i="10"/>
  <c r="H2282" i="10"/>
  <c r="H2283" i="10"/>
  <c r="H2284" i="10"/>
  <c r="H2285" i="10"/>
  <c r="H2286" i="10"/>
  <c r="H2287" i="10"/>
  <c r="H2288" i="10"/>
  <c r="H2289" i="10"/>
  <c r="H2290" i="10"/>
  <c r="H2291" i="10"/>
  <c r="H2292" i="10"/>
  <c r="H2293" i="10"/>
  <c r="H2294" i="10"/>
  <c r="H2295" i="10"/>
  <c r="H2296" i="10"/>
  <c r="H2297" i="10"/>
  <c r="H2298" i="10"/>
  <c r="H2299" i="10"/>
  <c r="H2300" i="10"/>
  <c r="H2301" i="10"/>
  <c r="H2302" i="10"/>
  <c r="H2303" i="10"/>
  <c r="H2304" i="10"/>
  <c r="H2305" i="10"/>
  <c r="H2306" i="10"/>
  <c r="H2307" i="10"/>
  <c r="H2308" i="10"/>
  <c r="H2309" i="10"/>
  <c r="H2310" i="10"/>
  <c r="H2311" i="10"/>
  <c r="H2312" i="10"/>
  <c r="H2313" i="10"/>
  <c r="H2314" i="10"/>
  <c r="H2315" i="10"/>
  <c r="H2316" i="10"/>
  <c r="H2317" i="10"/>
  <c r="H2318" i="10"/>
  <c r="H2319" i="10"/>
  <c r="H2320" i="10"/>
  <c r="H2321" i="10"/>
  <c r="H2322" i="10"/>
  <c r="H2323" i="10"/>
  <c r="H2324" i="10"/>
  <c r="H2325" i="10"/>
  <c r="H2326" i="10"/>
  <c r="H2327" i="10"/>
  <c r="H2328" i="10"/>
  <c r="H2329" i="10"/>
  <c r="H2330" i="10"/>
  <c r="H2331" i="10"/>
  <c r="H2332" i="10"/>
  <c r="H2333" i="10"/>
  <c r="H2334" i="10"/>
  <c r="H2335" i="10"/>
  <c r="H2336" i="10"/>
  <c r="H2337" i="10"/>
  <c r="H2338" i="10"/>
  <c r="H2339" i="10"/>
  <c r="H2340" i="10"/>
  <c r="H2341" i="10"/>
  <c r="H2342" i="10"/>
  <c r="H2343" i="10"/>
  <c r="H2344" i="10"/>
  <c r="H2345" i="10"/>
  <c r="H2346" i="10"/>
  <c r="H2347" i="10"/>
  <c r="H2348" i="10"/>
  <c r="H2349" i="10"/>
  <c r="H2350" i="10"/>
  <c r="H2351" i="10"/>
  <c r="H2352" i="10"/>
  <c r="H2353" i="10"/>
  <c r="H2354" i="10"/>
  <c r="H2355" i="10"/>
  <c r="H2356" i="10"/>
  <c r="H2357" i="10"/>
  <c r="H2358" i="10"/>
  <c r="H2359" i="10"/>
  <c r="H2360" i="10"/>
  <c r="H2361" i="10"/>
  <c r="H2362" i="10"/>
  <c r="H2363" i="10"/>
  <c r="H2364" i="10"/>
  <c r="H2365" i="10"/>
  <c r="H2366" i="10"/>
  <c r="H2367" i="10"/>
  <c r="H2368" i="10"/>
  <c r="H2369" i="10"/>
  <c r="H2370" i="10"/>
  <c r="H2371" i="10"/>
  <c r="H2372" i="10"/>
  <c r="H2373" i="10"/>
  <c r="H2374" i="10"/>
  <c r="H2375" i="10"/>
  <c r="H2376" i="10"/>
  <c r="H2377" i="10"/>
  <c r="H2378" i="10"/>
  <c r="H2379" i="10"/>
  <c r="H2380" i="10"/>
  <c r="H2381" i="10"/>
  <c r="H2382" i="10"/>
  <c r="H2383" i="10"/>
  <c r="H2384" i="10"/>
  <c r="H2385" i="10"/>
  <c r="H2386" i="10"/>
  <c r="H2387" i="10"/>
  <c r="H2388" i="10"/>
  <c r="H2389" i="10"/>
  <c r="H2390" i="10"/>
  <c r="H2391" i="10"/>
  <c r="H2392" i="10"/>
  <c r="H2393" i="10"/>
  <c r="H2394" i="10"/>
  <c r="H2395" i="10"/>
  <c r="H2396" i="10"/>
  <c r="H2397" i="10"/>
  <c r="H2398" i="10"/>
  <c r="H2399" i="10"/>
  <c r="H2400" i="10"/>
  <c r="H2401" i="10"/>
  <c r="H2402" i="10"/>
  <c r="H2403" i="10"/>
  <c r="H2404" i="10"/>
  <c r="H2405" i="10"/>
  <c r="H2406" i="10"/>
  <c r="H2407" i="10"/>
  <c r="H2408" i="10"/>
  <c r="H2409" i="10"/>
  <c r="H2410" i="10"/>
  <c r="H2411" i="10"/>
  <c r="H2412" i="10"/>
  <c r="H2413" i="10"/>
  <c r="H2414" i="10"/>
  <c r="H2415" i="10"/>
  <c r="H2416" i="10"/>
  <c r="H2417" i="10"/>
  <c r="H2418" i="10"/>
  <c r="H2419" i="10"/>
  <c r="H2420" i="10"/>
  <c r="H2421" i="10"/>
  <c r="H2422" i="10"/>
  <c r="H2423" i="10"/>
  <c r="H2424" i="10"/>
  <c r="H2425" i="10"/>
  <c r="H2426" i="10"/>
  <c r="H2427" i="10"/>
  <c r="H2428" i="10"/>
  <c r="H2429" i="10"/>
  <c r="H2430" i="10"/>
  <c r="H2431" i="10"/>
  <c r="H2432" i="10"/>
  <c r="H2433" i="10"/>
  <c r="H2434" i="10"/>
  <c r="H2435" i="10"/>
  <c r="H2436" i="10"/>
  <c r="H2437" i="10"/>
  <c r="H2438" i="10"/>
  <c r="H2439" i="10"/>
  <c r="H2440" i="10"/>
  <c r="H2441" i="10"/>
  <c r="H2442" i="10"/>
  <c r="H2443" i="10"/>
  <c r="H2444" i="10"/>
  <c r="H2445" i="10"/>
  <c r="H2446" i="10"/>
  <c r="H2447" i="10"/>
  <c r="H2448" i="10"/>
  <c r="H2449" i="10"/>
  <c r="H2450" i="10"/>
  <c r="H2451" i="10"/>
  <c r="H2452" i="10"/>
  <c r="H2453" i="10"/>
  <c r="H2454" i="10"/>
  <c r="H2455" i="10"/>
  <c r="H2456" i="10"/>
  <c r="H2457" i="10"/>
  <c r="H2458" i="10"/>
  <c r="H2459" i="10"/>
  <c r="H2460" i="10"/>
  <c r="H2461" i="10"/>
  <c r="H2462" i="10"/>
  <c r="H2463" i="10"/>
  <c r="H2464" i="10"/>
  <c r="H2465" i="10"/>
  <c r="H2466" i="10"/>
  <c r="H2467" i="10"/>
  <c r="H2468" i="10"/>
  <c r="H2469" i="10"/>
  <c r="H2470" i="10"/>
  <c r="H2471" i="10"/>
  <c r="H2472" i="10"/>
  <c r="H2473" i="10"/>
  <c r="H2474" i="10"/>
  <c r="H2475" i="10"/>
  <c r="H2476" i="10"/>
  <c r="H2477" i="10"/>
  <c r="H2478" i="10"/>
  <c r="H2479" i="10"/>
  <c r="H2480" i="10"/>
  <c r="H2481" i="10"/>
  <c r="H2482" i="10"/>
  <c r="H2483" i="10"/>
  <c r="H2484" i="10"/>
  <c r="H2485" i="10"/>
  <c r="H2486" i="10"/>
  <c r="H2487" i="10"/>
  <c r="H2488" i="10"/>
  <c r="H2489" i="10"/>
  <c r="H2490" i="10"/>
  <c r="H2491" i="10"/>
  <c r="H2492" i="10"/>
  <c r="H2493" i="10"/>
  <c r="H2494" i="10"/>
  <c r="H2495" i="10"/>
  <c r="H2496" i="10"/>
  <c r="H2497" i="10"/>
  <c r="H2498" i="10"/>
  <c r="H2499" i="10"/>
  <c r="H2500" i="10"/>
  <c r="H2501" i="10"/>
  <c r="H2502" i="10"/>
  <c r="H2503" i="10"/>
  <c r="H2504" i="10"/>
  <c r="H2505" i="10"/>
  <c r="H2506" i="10"/>
  <c r="H2507" i="10"/>
  <c r="H2508" i="10"/>
  <c r="H2509" i="10"/>
  <c r="H2510" i="10"/>
  <c r="H2511" i="10"/>
  <c r="H2512" i="10"/>
  <c r="H2513" i="10"/>
  <c r="H2514" i="10"/>
  <c r="H2515" i="10"/>
  <c r="H2516" i="10"/>
  <c r="H2517" i="10"/>
  <c r="H2518" i="10"/>
  <c r="H2519" i="10"/>
  <c r="H2520" i="10"/>
  <c r="H2521" i="10"/>
  <c r="H2522" i="10"/>
  <c r="H2523" i="10"/>
  <c r="H2524" i="10"/>
  <c r="H2525" i="10"/>
  <c r="H2526" i="10"/>
  <c r="H2527" i="10"/>
  <c r="H2528" i="10"/>
  <c r="H2529" i="10"/>
  <c r="H2530" i="10"/>
  <c r="H2531" i="10"/>
  <c r="H2532" i="10"/>
  <c r="H2533" i="10"/>
  <c r="H2534" i="10"/>
  <c r="H2535" i="10"/>
  <c r="H2536" i="10"/>
  <c r="H2537" i="10"/>
  <c r="H2538" i="10"/>
  <c r="H2539" i="10"/>
  <c r="H2540" i="10"/>
  <c r="H2541" i="10"/>
  <c r="H2542" i="10"/>
  <c r="H2543" i="10"/>
  <c r="H2544" i="10"/>
  <c r="H2545" i="10"/>
  <c r="H2546" i="10"/>
  <c r="H2547" i="10"/>
  <c r="H2548" i="10"/>
  <c r="H2549" i="10"/>
  <c r="H2550" i="10"/>
  <c r="H2551" i="10"/>
  <c r="H2552" i="10"/>
  <c r="H2553" i="10"/>
  <c r="H2554" i="10"/>
  <c r="H2555" i="10"/>
  <c r="H2556" i="10"/>
  <c r="H2557" i="10"/>
  <c r="H2558" i="10"/>
  <c r="H2559" i="10"/>
  <c r="H2560" i="10"/>
  <c r="H2561" i="10"/>
  <c r="H2562" i="10"/>
  <c r="H2563" i="10"/>
  <c r="H2564" i="10"/>
  <c r="H2565" i="10"/>
  <c r="H2566" i="10"/>
  <c r="H2567" i="10"/>
  <c r="H2568" i="10"/>
  <c r="H2569" i="10"/>
  <c r="H2570" i="10"/>
  <c r="H2571" i="10"/>
  <c r="H2572" i="10"/>
  <c r="H2573" i="10"/>
  <c r="H2574" i="10"/>
  <c r="H2575" i="10"/>
  <c r="H257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1771" i="10"/>
  <c r="F1772" i="10"/>
  <c r="F1773" i="10"/>
  <c r="F1774" i="10"/>
  <c r="F1775" i="10"/>
  <c r="F1776" i="10"/>
  <c r="F1777" i="10"/>
  <c r="F1778" i="10"/>
  <c r="F1779" i="10"/>
  <c r="F1780" i="10"/>
  <c r="F1781" i="10"/>
  <c r="F1782" i="10"/>
  <c r="F1783" i="10"/>
  <c r="F1784" i="10"/>
  <c r="F1785" i="10"/>
  <c r="F1786" i="10"/>
  <c r="F1787" i="10"/>
  <c r="F1788" i="10"/>
  <c r="F1789" i="10"/>
  <c r="F1790" i="10"/>
  <c r="F1791" i="10"/>
  <c r="F1792" i="10"/>
  <c r="F1793" i="10"/>
  <c r="F1794" i="10"/>
  <c r="F1795" i="10"/>
  <c r="F1796" i="10"/>
  <c r="F1797" i="10"/>
  <c r="F1798" i="10"/>
  <c r="F1799" i="10"/>
  <c r="F1800" i="10"/>
  <c r="F1801" i="10"/>
  <c r="F1802" i="10"/>
  <c r="F1803" i="10"/>
  <c r="F1804" i="10"/>
  <c r="F1805" i="10"/>
  <c r="F1806" i="10"/>
  <c r="F1807" i="10"/>
  <c r="F1808" i="10"/>
  <c r="F1809" i="10"/>
  <c r="F1810" i="10"/>
  <c r="F1811" i="10"/>
  <c r="F1812" i="10"/>
  <c r="F1813" i="10"/>
  <c r="F1814" i="10"/>
  <c r="F1815" i="10"/>
  <c r="F1816" i="10"/>
  <c r="F1817" i="10"/>
  <c r="F1818" i="10"/>
  <c r="F1819" i="10"/>
  <c r="F1820" i="10"/>
  <c r="F1821" i="10"/>
  <c r="F1822" i="10"/>
  <c r="F1823" i="10"/>
  <c r="F1824" i="10"/>
  <c r="F1825" i="10"/>
  <c r="F1826" i="10"/>
  <c r="F1827" i="10"/>
  <c r="F1828" i="10"/>
  <c r="F1829"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F1862" i="10"/>
  <c r="F1863" i="10"/>
  <c r="F1864" i="10"/>
  <c r="F1865" i="10"/>
  <c r="F1866" i="10"/>
  <c r="F1867" i="10"/>
  <c r="F1868" i="10"/>
  <c r="F1869" i="10"/>
  <c r="F1870" i="10"/>
  <c r="F1871" i="10"/>
  <c r="F1872" i="10"/>
  <c r="F1873" i="10"/>
  <c r="F1874" i="10"/>
  <c r="F1875" i="10"/>
  <c r="F1876" i="10"/>
  <c r="F1877" i="10"/>
  <c r="F1878" i="10"/>
  <c r="F1879" i="10"/>
  <c r="F1880" i="10"/>
  <c r="F1881" i="10"/>
  <c r="F1882" i="10"/>
  <c r="F1883" i="10"/>
  <c r="F1884" i="10"/>
  <c r="F1885" i="10"/>
  <c r="F1886" i="10"/>
  <c r="F1887" i="10"/>
  <c r="F1888" i="10"/>
  <c r="F1889" i="10"/>
  <c r="F1890" i="10"/>
  <c r="F1891" i="10"/>
  <c r="F1892" i="10"/>
  <c r="F1893" i="10"/>
  <c r="F1894" i="10"/>
  <c r="F1895" i="10"/>
  <c r="F1896" i="10"/>
  <c r="F1897" i="10"/>
  <c r="F1898" i="10"/>
  <c r="F1899" i="10"/>
  <c r="F1900" i="10"/>
  <c r="F1901" i="10"/>
  <c r="F1902" i="10"/>
  <c r="F1903" i="10"/>
  <c r="F1904" i="10"/>
  <c r="F1905" i="10"/>
  <c r="F1906" i="10"/>
  <c r="F1907" i="10"/>
  <c r="F1908" i="10"/>
  <c r="F1909" i="10"/>
  <c r="F1910" i="10"/>
  <c r="F1911" i="10"/>
  <c r="F1912" i="10"/>
  <c r="F1913" i="10"/>
  <c r="F1914" i="10"/>
  <c r="F1915" i="10"/>
  <c r="F1916" i="10"/>
  <c r="F1917" i="10"/>
  <c r="F1918" i="10"/>
  <c r="F1919" i="10"/>
  <c r="F1920" i="10"/>
  <c r="F1921" i="10"/>
  <c r="F1922" i="10"/>
  <c r="F1923" i="10"/>
  <c r="F1924" i="10"/>
  <c r="F1925" i="10"/>
  <c r="F1926" i="10"/>
  <c r="F1927" i="10"/>
  <c r="F1928" i="10"/>
  <c r="F1929" i="10"/>
  <c r="F1930" i="10"/>
  <c r="F1931" i="10"/>
  <c r="F1932" i="10"/>
  <c r="F1933" i="10"/>
  <c r="F1934" i="10"/>
  <c r="F1935" i="10"/>
  <c r="F1936" i="10"/>
  <c r="F1937" i="10"/>
  <c r="F1938" i="10"/>
  <c r="F1939" i="10"/>
  <c r="F1940" i="10"/>
  <c r="F1941" i="10"/>
  <c r="F1942" i="10"/>
  <c r="F1943" i="10"/>
  <c r="F1944" i="10"/>
  <c r="F1945" i="10"/>
  <c r="F1946" i="10"/>
  <c r="F1947" i="10"/>
  <c r="F1948" i="10"/>
  <c r="F1949" i="10"/>
  <c r="F1950" i="10"/>
  <c r="F1951" i="10"/>
  <c r="F1952" i="10"/>
  <c r="F1953" i="10"/>
  <c r="F1954" i="10"/>
  <c r="F1955" i="10"/>
  <c r="F1956" i="10"/>
  <c r="F1957" i="10"/>
  <c r="F1958" i="10"/>
  <c r="F1959" i="10"/>
  <c r="F1960" i="10"/>
  <c r="F1961" i="10"/>
  <c r="F1962" i="10"/>
  <c r="F1963" i="10"/>
  <c r="F1964" i="10"/>
  <c r="F1965" i="10"/>
  <c r="F1966" i="10"/>
  <c r="F1967" i="10"/>
  <c r="F1968" i="10"/>
  <c r="F1969" i="10"/>
  <c r="F1970" i="10"/>
  <c r="F1971" i="10"/>
  <c r="F1972" i="10"/>
  <c r="F1973" i="10"/>
  <c r="F1974" i="10"/>
  <c r="F1975" i="10"/>
  <c r="F1976" i="10"/>
  <c r="F1977" i="10"/>
  <c r="F1978" i="10"/>
  <c r="F1979" i="10"/>
  <c r="F1980" i="10"/>
  <c r="F1981" i="10"/>
  <c r="F1982" i="10"/>
  <c r="F1983" i="10"/>
  <c r="F1984" i="10"/>
  <c r="F1985" i="10"/>
  <c r="F1986" i="10"/>
  <c r="F1987" i="10"/>
  <c r="F1988" i="10"/>
  <c r="F1989" i="10"/>
  <c r="F1990" i="10"/>
  <c r="F1991" i="10"/>
  <c r="F1992" i="10"/>
  <c r="F1993" i="10"/>
  <c r="F1994" i="10"/>
  <c r="F1995" i="10"/>
  <c r="F1996" i="10"/>
  <c r="F1997" i="10"/>
  <c r="F1998" i="10"/>
  <c r="F1999" i="10"/>
  <c r="F2000"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2137" i="10"/>
  <c r="F2138" i="10"/>
  <c r="F2139" i="10"/>
  <c r="F2140" i="10"/>
  <c r="F2141" i="10"/>
  <c r="F2142" i="10"/>
  <c r="F2143" i="10"/>
  <c r="F2144" i="10"/>
  <c r="F2145" i="10"/>
  <c r="F2146" i="10"/>
  <c r="F2147" i="10"/>
  <c r="F2148" i="10"/>
  <c r="F2149" i="10"/>
  <c r="F2150" i="10"/>
  <c r="F2151" i="10"/>
  <c r="F2152" i="10"/>
  <c r="F2153" i="10"/>
  <c r="F2154" i="10"/>
  <c r="F2155" i="10"/>
  <c r="F2156" i="10"/>
  <c r="F2157" i="10"/>
  <c r="F2158" i="10"/>
  <c r="F2159" i="10"/>
  <c r="F2160" i="10"/>
  <c r="F2161" i="10"/>
  <c r="F2162" i="10"/>
  <c r="F2163" i="10"/>
  <c r="F2164" i="10"/>
  <c r="F2165" i="10"/>
  <c r="F2166" i="10"/>
  <c r="F2167" i="10"/>
  <c r="F2168" i="10"/>
  <c r="F2169" i="10"/>
  <c r="F2170" i="10"/>
  <c r="F2171" i="10"/>
  <c r="F2172" i="10"/>
  <c r="F2173" i="10"/>
  <c r="F2174" i="10"/>
  <c r="F2175" i="10"/>
  <c r="F2176" i="10"/>
  <c r="F2177" i="10"/>
  <c r="F2178" i="10"/>
  <c r="F2179" i="10"/>
  <c r="F2180" i="10"/>
  <c r="F2181" i="10"/>
  <c r="F2182" i="10"/>
  <c r="F2183" i="10"/>
  <c r="F2184" i="10"/>
  <c r="F2185" i="10"/>
  <c r="F2186" i="10"/>
  <c r="F2187" i="10"/>
  <c r="F2188" i="10"/>
  <c r="F2189" i="10"/>
  <c r="F2190" i="10"/>
  <c r="F2191" i="10"/>
  <c r="F2192" i="10"/>
  <c r="F2193" i="10"/>
  <c r="F2194" i="10"/>
  <c r="F2195" i="10"/>
  <c r="F2196" i="10"/>
  <c r="F2197" i="10"/>
  <c r="F2198" i="10"/>
  <c r="F2199" i="10"/>
  <c r="F2200" i="10"/>
  <c r="F2201" i="10"/>
  <c r="F2202" i="10"/>
  <c r="F2203" i="10"/>
  <c r="F2204" i="10"/>
  <c r="F2205" i="10"/>
  <c r="F2206" i="10"/>
  <c r="F2207" i="10"/>
  <c r="F2208" i="10"/>
  <c r="F2209" i="10"/>
  <c r="F2210" i="10"/>
  <c r="F2211" i="10"/>
  <c r="F2212" i="10"/>
  <c r="F2213" i="10"/>
  <c r="F2214" i="10"/>
  <c r="F2215" i="10"/>
  <c r="F2216" i="10"/>
  <c r="F2217" i="10"/>
  <c r="F2218" i="10"/>
  <c r="F2219" i="10"/>
  <c r="F2220" i="10"/>
  <c r="F2221" i="10"/>
  <c r="F2222" i="10"/>
  <c r="F2223" i="10"/>
  <c r="F2224"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C775" i="8" l="1"/>
  <c r="C1479" i="10" s="1"/>
  <c r="C776" i="8" l="1"/>
  <c r="C1480" i="10" s="1"/>
  <c r="G770" i="10"/>
  <c r="G769" i="10"/>
  <c r="G768" i="10"/>
  <c r="G767" i="10"/>
  <c r="G766" i="10"/>
  <c r="G765" i="10"/>
  <c r="G764" i="10"/>
  <c r="G763" i="10"/>
  <c r="G762" i="10"/>
  <c r="G761" i="10"/>
  <c r="G760" i="10"/>
  <c r="G759" i="10"/>
  <c r="G758" i="10"/>
  <c r="G757" i="10"/>
  <c r="G756" i="10"/>
  <c r="G755" i="10"/>
  <c r="G754" i="10"/>
  <c r="G753" i="10"/>
  <c r="G752" i="10"/>
  <c r="G751" i="10"/>
  <c r="G750" i="10"/>
  <c r="G749" i="10"/>
  <c r="G748" i="10"/>
  <c r="G747" i="10"/>
  <c r="G746" i="10"/>
  <c r="G745" i="10"/>
  <c r="G744" i="10"/>
  <c r="G743" i="10"/>
  <c r="G742" i="10"/>
  <c r="G741" i="10"/>
  <c r="G740" i="10"/>
  <c r="G739" i="10"/>
  <c r="G738" i="10"/>
  <c r="G737" i="10"/>
  <c r="G736" i="10"/>
  <c r="G735" i="10"/>
  <c r="G734" i="10"/>
  <c r="G733" i="10"/>
  <c r="G732" i="10"/>
  <c r="G731" i="10"/>
  <c r="G730" i="10"/>
  <c r="G729" i="10"/>
  <c r="G728" i="10"/>
  <c r="G727" i="10"/>
  <c r="G726" i="10"/>
  <c r="G725" i="10"/>
  <c r="G724" i="10"/>
  <c r="G723" i="10"/>
  <c r="G722" i="10"/>
  <c r="G721" i="10"/>
  <c r="G720" i="10"/>
  <c r="G719" i="10"/>
  <c r="G718" i="10"/>
  <c r="G717" i="10"/>
  <c r="G716" i="10"/>
  <c r="G715" i="10"/>
  <c r="G714" i="10"/>
  <c r="G713" i="10"/>
  <c r="G712" i="10"/>
  <c r="G711"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C777" i="8" l="1"/>
  <c r="C1481" i="10" s="1"/>
  <c r="C778" i="8" l="1"/>
  <c r="C1482" i="10" s="1"/>
  <c r="E1023" i="10"/>
  <c r="D1023" i="10"/>
  <c r="E1021" i="10"/>
  <c r="D1021" i="10"/>
  <c r="E1019" i="10"/>
  <c r="D1019" i="10"/>
  <c r="E1017" i="10"/>
  <c r="D1017" i="10"/>
  <c r="E1015" i="10"/>
  <c r="D1015" i="10"/>
  <c r="E1013" i="10"/>
  <c r="D1013" i="10"/>
  <c r="E1011" i="10"/>
  <c r="D1011" i="10"/>
  <c r="E1009" i="10"/>
  <c r="D1009" i="10"/>
  <c r="E1007" i="10"/>
  <c r="D1007" i="10"/>
  <c r="E1005" i="10"/>
  <c r="D1005" i="10"/>
  <c r="E1003" i="10"/>
  <c r="D1003" i="10"/>
  <c r="E1001" i="10"/>
  <c r="D1001" i="10"/>
  <c r="E999" i="10"/>
  <c r="D999" i="10"/>
  <c r="E997" i="10"/>
  <c r="D997" i="10"/>
  <c r="E995" i="10"/>
  <c r="D995" i="10"/>
  <c r="E993" i="10"/>
  <c r="D993" i="10"/>
  <c r="E991" i="10"/>
  <c r="D991" i="10"/>
  <c r="E989" i="10"/>
  <c r="D989" i="10"/>
  <c r="E987" i="10"/>
  <c r="D987" i="10"/>
  <c r="E985" i="10"/>
  <c r="D985" i="10"/>
  <c r="E983" i="10"/>
  <c r="D983" i="10"/>
  <c r="E981" i="10"/>
  <c r="D981" i="10"/>
  <c r="E979" i="10"/>
  <c r="D979" i="10"/>
  <c r="E977" i="10"/>
  <c r="D977" i="10"/>
  <c r="E975" i="10"/>
  <c r="D975" i="10"/>
  <c r="E973" i="10"/>
  <c r="D973" i="10"/>
  <c r="E971" i="10"/>
  <c r="D971" i="10"/>
  <c r="E969" i="10"/>
  <c r="D969" i="10"/>
  <c r="E967" i="10"/>
  <c r="D967" i="10"/>
  <c r="E965" i="10"/>
  <c r="D965" i="10"/>
  <c r="E963" i="10"/>
  <c r="D963" i="10"/>
  <c r="E961" i="10"/>
  <c r="D961" i="10"/>
  <c r="E959" i="10"/>
  <c r="D959" i="10"/>
  <c r="E957" i="10"/>
  <c r="D957" i="10"/>
  <c r="E955" i="10"/>
  <c r="D955" i="10"/>
  <c r="E953" i="10"/>
  <c r="D953" i="10"/>
  <c r="E951" i="10"/>
  <c r="D951" i="10"/>
  <c r="E949" i="10"/>
  <c r="D949" i="10"/>
  <c r="E947" i="10"/>
  <c r="D947" i="10"/>
  <c r="E945" i="10"/>
  <c r="D945" i="10"/>
  <c r="E943" i="10"/>
  <c r="D943" i="10"/>
  <c r="E941" i="10"/>
  <c r="D941" i="10"/>
  <c r="E939" i="10"/>
  <c r="D939" i="10"/>
  <c r="E937" i="10"/>
  <c r="D937" i="10"/>
  <c r="E935" i="10"/>
  <c r="D935" i="10"/>
  <c r="E933" i="10"/>
  <c r="D933" i="10"/>
  <c r="E931" i="10"/>
  <c r="D931" i="10"/>
  <c r="E929" i="10"/>
  <c r="D929" i="10"/>
  <c r="E927" i="10"/>
  <c r="D927" i="10"/>
  <c r="E925" i="10"/>
  <c r="D925" i="10"/>
  <c r="E923" i="10"/>
  <c r="D923" i="10"/>
  <c r="E921" i="10"/>
  <c r="D921" i="10"/>
  <c r="E919" i="10"/>
  <c r="D919" i="10"/>
  <c r="E917" i="10"/>
  <c r="D917" i="10"/>
  <c r="E915" i="10"/>
  <c r="D915" i="10"/>
  <c r="E913" i="10"/>
  <c r="D913" i="10"/>
  <c r="E911" i="10"/>
  <c r="D911" i="10"/>
  <c r="E909" i="10"/>
  <c r="D909" i="10"/>
  <c r="E907" i="10"/>
  <c r="D907" i="10"/>
  <c r="E905" i="10"/>
  <c r="D905" i="10"/>
  <c r="E903" i="10"/>
  <c r="D903" i="10"/>
  <c r="E901" i="10"/>
  <c r="D901" i="10"/>
  <c r="E899" i="10"/>
  <c r="D899" i="10"/>
  <c r="E897" i="10"/>
  <c r="D897" i="10"/>
  <c r="E895" i="10"/>
  <c r="D895" i="10"/>
  <c r="E893" i="10"/>
  <c r="D893" i="10"/>
  <c r="E891" i="10"/>
  <c r="D891" i="10"/>
  <c r="E889" i="10"/>
  <c r="D889" i="10"/>
  <c r="E887" i="10"/>
  <c r="D887" i="10"/>
  <c r="E885" i="10"/>
  <c r="D885" i="10"/>
  <c r="E883" i="10"/>
  <c r="D883" i="10"/>
  <c r="E881" i="10"/>
  <c r="D881" i="10"/>
  <c r="E879" i="10"/>
  <c r="D879" i="10"/>
  <c r="E877" i="10"/>
  <c r="D877" i="10"/>
  <c r="E875" i="10"/>
  <c r="D875" i="10"/>
  <c r="E873" i="10"/>
  <c r="D873" i="10"/>
  <c r="E871" i="10"/>
  <c r="D871" i="10"/>
  <c r="E869" i="10"/>
  <c r="D869" i="10"/>
  <c r="E867" i="10"/>
  <c r="D867" i="10"/>
  <c r="E865" i="10"/>
  <c r="D865" i="10"/>
  <c r="E863" i="10"/>
  <c r="D863" i="10"/>
  <c r="E861" i="10"/>
  <c r="D861" i="10"/>
  <c r="E859" i="10"/>
  <c r="D859" i="10"/>
  <c r="E857" i="10"/>
  <c r="D857" i="10"/>
  <c r="E855" i="10"/>
  <c r="D855" i="10"/>
  <c r="E853" i="10"/>
  <c r="D853" i="10"/>
  <c r="E851" i="10"/>
  <c r="D851" i="10"/>
  <c r="E849" i="10"/>
  <c r="D849" i="10"/>
  <c r="E847" i="10"/>
  <c r="D847" i="10"/>
  <c r="E845" i="10"/>
  <c r="D845" i="10"/>
  <c r="E843" i="10"/>
  <c r="D843" i="10"/>
  <c r="E841" i="10"/>
  <c r="D841" i="10"/>
  <c r="E839" i="10"/>
  <c r="D839" i="10"/>
  <c r="E837" i="10"/>
  <c r="D837" i="10"/>
  <c r="E835" i="10"/>
  <c r="D835" i="10"/>
  <c r="E833" i="10"/>
  <c r="D833" i="10"/>
  <c r="E831" i="10"/>
  <c r="D831" i="10"/>
  <c r="E829" i="10"/>
  <c r="D829" i="10"/>
  <c r="E827" i="10"/>
  <c r="D827" i="10"/>
  <c r="E825" i="10"/>
  <c r="D825" i="10"/>
  <c r="E823" i="10"/>
  <c r="D823" i="10"/>
  <c r="E821" i="10"/>
  <c r="D821" i="10"/>
  <c r="E819" i="10"/>
  <c r="D819" i="10"/>
  <c r="E817" i="10"/>
  <c r="D817" i="10"/>
  <c r="E815" i="10"/>
  <c r="D815" i="10"/>
  <c r="E813" i="10"/>
  <c r="D813" i="10"/>
  <c r="E811" i="10"/>
  <c r="D811" i="10"/>
  <c r="E809" i="10"/>
  <c r="D809" i="10"/>
  <c r="E807" i="10"/>
  <c r="D807" i="10"/>
  <c r="E805" i="10"/>
  <c r="D805" i="10"/>
  <c r="E803" i="10"/>
  <c r="D803" i="10"/>
  <c r="E801" i="10"/>
  <c r="D801" i="10"/>
  <c r="E799" i="10"/>
  <c r="D799" i="10"/>
  <c r="E797" i="10"/>
  <c r="D797" i="10"/>
  <c r="E795" i="10"/>
  <c r="D795" i="10"/>
  <c r="E793" i="10"/>
  <c r="D793" i="10"/>
  <c r="E791" i="10"/>
  <c r="D791" i="10"/>
  <c r="E789" i="10"/>
  <c r="D789" i="10"/>
  <c r="E787" i="10"/>
  <c r="D787" i="10"/>
  <c r="E785" i="10"/>
  <c r="D785" i="10"/>
  <c r="E783" i="10"/>
  <c r="D783" i="10"/>
  <c r="E781" i="10"/>
  <c r="D781" i="10"/>
  <c r="E779" i="10"/>
  <c r="D779" i="10"/>
  <c r="E777" i="10"/>
  <c r="D777" i="10"/>
  <c r="E775" i="10"/>
  <c r="D775" i="10"/>
  <c r="E773" i="10"/>
  <c r="D773" i="10"/>
  <c r="E771" i="10"/>
  <c r="D771" i="10"/>
  <c r="E769" i="10"/>
  <c r="D769" i="10"/>
  <c r="E767" i="10"/>
  <c r="D767" i="10"/>
  <c r="E765" i="10"/>
  <c r="D765" i="10"/>
  <c r="E763" i="10"/>
  <c r="D763" i="10"/>
  <c r="E761" i="10"/>
  <c r="D761" i="10"/>
  <c r="E759" i="10"/>
  <c r="D759" i="10"/>
  <c r="E757" i="10"/>
  <c r="D757" i="10"/>
  <c r="E755" i="10"/>
  <c r="D755" i="10"/>
  <c r="E753" i="10"/>
  <c r="D753" i="10"/>
  <c r="E751" i="10"/>
  <c r="D751" i="10"/>
  <c r="E749" i="10"/>
  <c r="D749" i="10"/>
  <c r="E747" i="10"/>
  <c r="D747" i="10"/>
  <c r="E745" i="10"/>
  <c r="D745" i="10"/>
  <c r="E743" i="10"/>
  <c r="D743" i="10"/>
  <c r="E741" i="10"/>
  <c r="D741" i="10"/>
  <c r="E739" i="10"/>
  <c r="D739" i="10"/>
  <c r="E737" i="10"/>
  <c r="D737" i="10"/>
  <c r="E735" i="10"/>
  <c r="D735" i="10"/>
  <c r="E733" i="10"/>
  <c r="D733" i="10"/>
  <c r="E731" i="10"/>
  <c r="D731" i="10"/>
  <c r="E729" i="10"/>
  <c r="D729" i="10"/>
  <c r="E727" i="10"/>
  <c r="D727" i="10"/>
  <c r="E725" i="10"/>
  <c r="D725" i="10"/>
  <c r="E723" i="10"/>
  <c r="D723" i="10"/>
  <c r="E721" i="10"/>
  <c r="D721" i="10"/>
  <c r="E719" i="10"/>
  <c r="D719" i="10"/>
  <c r="E717" i="10"/>
  <c r="D717" i="10"/>
  <c r="E715" i="10"/>
  <c r="D715" i="10"/>
  <c r="E713" i="10"/>
  <c r="D713" i="10"/>
  <c r="E711" i="10"/>
  <c r="D711" i="10"/>
  <c r="E1243" i="10"/>
  <c r="D1243" i="10"/>
  <c r="E1245" i="10"/>
  <c r="D1245" i="10"/>
  <c r="E1247" i="10"/>
  <c r="D1247" i="10"/>
  <c r="E1249" i="10"/>
  <c r="D1249" i="10"/>
  <c r="E1251" i="10"/>
  <c r="D1251" i="10"/>
  <c r="E1253" i="10"/>
  <c r="D1253" i="10"/>
  <c r="E1255" i="10"/>
  <c r="D1255" i="10"/>
  <c r="E1257" i="10"/>
  <c r="D1257" i="10"/>
  <c r="E1259" i="10"/>
  <c r="D1259" i="10"/>
  <c r="E1261" i="10"/>
  <c r="D1261" i="10"/>
  <c r="E1263" i="10"/>
  <c r="D1263" i="10"/>
  <c r="E1265" i="10"/>
  <c r="D1265" i="10"/>
  <c r="E1267" i="10"/>
  <c r="D1267" i="10"/>
  <c r="E1269" i="10"/>
  <c r="D1269" i="10"/>
  <c r="E1271" i="10"/>
  <c r="D1271" i="10"/>
  <c r="E1273" i="10"/>
  <c r="D1273" i="10"/>
  <c r="E1275" i="10"/>
  <c r="D1275" i="10"/>
  <c r="E1277" i="10"/>
  <c r="D1277" i="10"/>
  <c r="E1279" i="10"/>
  <c r="D1279" i="10"/>
  <c r="E1281" i="10"/>
  <c r="D1281" i="10"/>
  <c r="E1283" i="10"/>
  <c r="D1283" i="10"/>
  <c r="E1285" i="10"/>
  <c r="D1285" i="10"/>
  <c r="E1287" i="10"/>
  <c r="D1287" i="10"/>
  <c r="E1289" i="10"/>
  <c r="D1289" i="10"/>
  <c r="E1291" i="10"/>
  <c r="D1291" i="10"/>
  <c r="E1293" i="10"/>
  <c r="D1293" i="10"/>
  <c r="E1295" i="10"/>
  <c r="D1295" i="10"/>
  <c r="E1297" i="10"/>
  <c r="D1297" i="10"/>
  <c r="E1299" i="10"/>
  <c r="D1299" i="10"/>
  <c r="E1301" i="10"/>
  <c r="D1301" i="10"/>
  <c r="E1303" i="10"/>
  <c r="D1303" i="10"/>
  <c r="E1305" i="10"/>
  <c r="D1305" i="10"/>
  <c r="E1307" i="10"/>
  <c r="D1307" i="10"/>
  <c r="E1309" i="10"/>
  <c r="D1309" i="10"/>
  <c r="E1311" i="10"/>
  <c r="D1311" i="10"/>
  <c r="E1313" i="10"/>
  <c r="D1313" i="10"/>
  <c r="E1315" i="10"/>
  <c r="D1315" i="10"/>
  <c r="E1317" i="10"/>
  <c r="D1317" i="10"/>
  <c r="E1319" i="10"/>
  <c r="D1319" i="10"/>
  <c r="E1321" i="10"/>
  <c r="D1321" i="10"/>
  <c r="E1323" i="10"/>
  <c r="D1323" i="10"/>
  <c r="E1325" i="10"/>
  <c r="D1325" i="10"/>
  <c r="E1327" i="10"/>
  <c r="D1327" i="10"/>
  <c r="E1329" i="10"/>
  <c r="D1329" i="10"/>
  <c r="E1331" i="10"/>
  <c r="D1331" i="10"/>
  <c r="E1333" i="10"/>
  <c r="D1333" i="10"/>
  <c r="E1335" i="10"/>
  <c r="D1335" i="10"/>
  <c r="E1337" i="10"/>
  <c r="D1337" i="10"/>
  <c r="E1339" i="10"/>
  <c r="D1339" i="10"/>
  <c r="E1341" i="10"/>
  <c r="D1341" i="10"/>
  <c r="E1343" i="10"/>
  <c r="D1343" i="10"/>
  <c r="E1345" i="10"/>
  <c r="D1345" i="10"/>
  <c r="E1347" i="10"/>
  <c r="D1347" i="10"/>
  <c r="E1349" i="10"/>
  <c r="D1349" i="10"/>
  <c r="E1351" i="10"/>
  <c r="D1351" i="10"/>
  <c r="E1353" i="10"/>
  <c r="D1353" i="10"/>
  <c r="E1355" i="10"/>
  <c r="D1355" i="10"/>
  <c r="E1357" i="10"/>
  <c r="D1357" i="10"/>
  <c r="E1359" i="10"/>
  <c r="D1359" i="10"/>
  <c r="E1361" i="10"/>
  <c r="D1361" i="10"/>
  <c r="E1363" i="10"/>
  <c r="D1363" i="10"/>
  <c r="E1365" i="10"/>
  <c r="D1365" i="10"/>
  <c r="E1367" i="10"/>
  <c r="D1367" i="10"/>
  <c r="E1369" i="10"/>
  <c r="D1369" i="10"/>
  <c r="E1371" i="10"/>
  <c r="D1371" i="10"/>
  <c r="E1373" i="10"/>
  <c r="D1373" i="10"/>
  <c r="E1375" i="10"/>
  <c r="D1375" i="10"/>
  <c r="E1377" i="10"/>
  <c r="D1377" i="10"/>
  <c r="E1379" i="10"/>
  <c r="D1379" i="10"/>
  <c r="E1381" i="10"/>
  <c r="D1381" i="10"/>
  <c r="E1383" i="10"/>
  <c r="D1383" i="10"/>
  <c r="E1385" i="10"/>
  <c r="D1385" i="10"/>
  <c r="E1387" i="10"/>
  <c r="D1387" i="10"/>
  <c r="E1389" i="10"/>
  <c r="D1389" i="10"/>
  <c r="E1391" i="10"/>
  <c r="D1391" i="10"/>
  <c r="E1393" i="10"/>
  <c r="D1393" i="10"/>
  <c r="E1395" i="10"/>
  <c r="D1395" i="10"/>
  <c r="E1397" i="10"/>
  <c r="D1397" i="10"/>
  <c r="E1399" i="10"/>
  <c r="D1399" i="10"/>
  <c r="E1401" i="10"/>
  <c r="D1401" i="10"/>
  <c r="E1403" i="10"/>
  <c r="D1403" i="10"/>
  <c r="E1405" i="10"/>
  <c r="D1405" i="10"/>
  <c r="E1407" i="10"/>
  <c r="D1407" i="10"/>
  <c r="E1409" i="10"/>
  <c r="D1409" i="10"/>
  <c r="E1411" i="10"/>
  <c r="D1411" i="10"/>
  <c r="E1413" i="10"/>
  <c r="D1413" i="10"/>
  <c r="E1415" i="10"/>
  <c r="D1415" i="10"/>
  <c r="E1417" i="10"/>
  <c r="D1417" i="10"/>
  <c r="E1419" i="10"/>
  <c r="D1419" i="10"/>
  <c r="E1421" i="10"/>
  <c r="D1421" i="10"/>
  <c r="E1423" i="10"/>
  <c r="D1423" i="10"/>
  <c r="E1425" i="10"/>
  <c r="D1425" i="10"/>
  <c r="E1427" i="10"/>
  <c r="D1427" i="10"/>
  <c r="E1429" i="10"/>
  <c r="D1429" i="10"/>
  <c r="E1431" i="10"/>
  <c r="D1431" i="10"/>
  <c r="E1433" i="10"/>
  <c r="D1433" i="10"/>
  <c r="E1435" i="10"/>
  <c r="D1435" i="10"/>
  <c r="E1437" i="10"/>
  <c r="D1437" i="10"/>
  <c r="E1439" i="10"/>
  <c r="D1439" i="10"/>
  <c r="E1441" i="10"/>
  <c r="D1441" i="10"/>
  <c r="E1443" i="10"/>
  <c r="D1443" i="10"/>
  <c r="E1445" i="10"/>
  <c r="D1445" i="10"/>
  <c r="E1447" i="10"/>
  <c r="D1447" i="10"/>
  <c r="E1449" i="10"/>
  <c r="D1449" i="10"/>
  <c r="E1451" i="10"/>
  <c r="D1451" i="10"/>
  <c r="E1453" i="10"/>
  <c r="D1453" i="10"/>
  <c r="E1455" i="10"/>
  <c r="D1455" i="10"/>
  <c r="E1457" i="10"/>
  <c r="D1457" i="10"/>
  <c r="E1459" i="10"/>
  <c r="D1459" i="10"/>
  <c r="E1461" i="10"/>
  <c r="D1461" i="10"/>
  <c r="E1463" i="10"/>
  <c r="D1463" i="10"/>
  <c r="E710" i="10"/>
  <c r="D710" i="10"/>
  <c r="E1022" i="10"/>
  <c r="D1022" i="10"/>
  <c r="E1020" i="10"/>
  <c r="D1020" i="10"/>
  <c r="E1018" i="10"/>
  <c r="D1018" i="10"/>
  <c r="E1016" i="10"/>
  <c r="D1016" i="10"/>
  <c r="E1014" i="10"/>
  <c r="D1014" i="10"/>
  <c r="E1012" i="10"/>
  <c r="D1012" i="10"/>
  <c r="E1010" i="10"/>
  <c r="D1010" i="10"/>
  <c r="E1008" i="10"/>
  <c r="D1008" i="10"/>
  <c r="E1006" i="10"/>
  <c r="D1006" i="10"/>
  <c r="E1004" i="10"/>
  <c r="D1004" i="10"/>
  <c r="E1002" i="10"/>
  <c r="D1002" i="10"/>
  <c r="E1000" i="10"/>
  <c r="D1000" i="10"/>
  <c r="E998" i="10"/>
  <c r="D998" i="10"/>
  <c r="E996" i="10"/>
  <c r="D996" i="10"/>
  <c r="E994" i="10"/>
  <c r="D994" i="10"/>
  <c r="E992" i="10"/>
  <c r="D992" i="10"/>
  <c r="E990" i="10"/>
  <c r="D990" i="10"/>
  <c r="E988" i="10"/>
  <c r="D988" i="10"/>
  <c r="E986" i="10"/>
  <c r="D986" i="10"/>
  <c r="E984" i="10"/>
  <c r="D984" i="10"/>
  <c r="E982" i="10"/>
  <c r="D982" i="10"/>
  <c r="E980" i="10"/>
  <c r="D980" i="10"/>
  <c r="E978" i="10"/>
  <c r="D978" i="10"/>
  <c r="E976" i="10"/>
  <c r="D976" i="10"/>
  <c r="E974" i="10"/>
  <c r="D974" i="10"/>
  <c r="E972" i="10"/>
  <c r="D972" i="10"/>
  <c r="E970" i="10"/>
  <c r="D970" i="10"/>
  <c r="E968" i="10"/>
  <c r="D968" i="10"/>
  <c r="E966" i="10"/>
  <c r="D966" i="10"/>
  <c r="E964" i="10"/>
  <c r="D964" i="10"/>
  <c r="E962" i="10"/>
  <c r="D962" i="10"/>
  <c r="E960" i="10"/>
  <c r="D960" i="10"/>
  <c r="E958" i="10"/>
  <c r="D958" i="10"/>
  <c r="E956" i="10"/>
  <c r="D956" i="10"/>
  <c r="E954" i="10"/>
  <c r="D954" i="10"/>
  <c r="E952" i="10"/>
  <c r="D952" i="10"/>
  <c r="E950" i="10"/>
  <c r="D950" i="10"/>
  <c r="E948" i="10"/>
  <c r="D948" i="10"/>
  <c r="E946" i="10"/>
  <c r="D946" i="10"/>
  <c r="E944" i="10"/>
  <c r="D944" i="10"/>
  <c r="E942" i="10"/>
  <c r="D942" i="10"/>
  <c r="E940" i="10"/>
  <c r="D940" i="10"/>
  <c r="E938" i="10"/>
  <c r="D938" i="10"/>
  <c r="E936" i="10"/>
  <c r="D936" i="10"/>
  <c r="E934" i="10"/>
  <c r="D934" i="10"/>
  <c r="E932" i="10"/>
  <c r="D932" i="10"/>
  <c r="E930" i="10"/>
  <c r="D930" i="10"/>
  <c r="E928" i="10"/>
  <c r="D928" i="10"/>
  <c r="E926" i="10"/>
  <c r="D926" i="10"/>
  <c r="E924" i="10"/>
  <c r="D924" i="10"/>
  <c r="E922" i="10"/>
  <c r="D922" i="10"/>
  <c r="E920" i="10"/>
  <c r="D920" i="10"/>
  <c r="E918" i="10"/>
  <c r="D918" i="10"/>
  <c r="E916" i="10"/>
  <c r="D916" i="10"/>
  <c r="E914" i="10"/>
  <c r="D914" i="10"/>
  <c r="E912" i="10"/>
  <c r="D912" i="10"/>
  <c r="E910" i="10"/>
  <c r="D910" i="10"/>
  <c r="E908" i="10"/>
  <c r="D908" i="10"/>
  <c r="E906" i="10"/>
  <c r="D906" i="10"/>
  <c r="E904" i="10"/>
  <c r="D904" i="10"/>
  <c r="E902" i="10"/>
  <c r="D902" i="10"/>
  <c r="E900" i="10"/>
  <c r="D900" i="10"/>
  <c r="E898" i="10"/>
  <c r="D898" i="10"/>
  <c r="E896" i="10"/>
  <c r="D896" i="10"/>
  <c r="E894" i="10"/>
  <c r="D894" i="10"/>
  <c r="E892" i="10"/>
  <c r="D892" i="10"/>
  <c r="E890" i="10"/>
  <c r="D890" i="10"/>
  <c r="E888" i="10"/>
  <c r="D888" i="10"/>
  <c r="E886" i="10"/>
  <c r="D886" i="10"/>
  <c r="E884" i="10"/>
  <c r="D884" i="10"/>
  <c r="E882" i="10"/>
  <c r="D882" i="10"/>
  <c r="E880" i="10"/>
  <c r="D880" i="10"/>
  <c r="E878" i="10"/>
  <c r="D878" i="10"/>
  <c r="E876" i="10"/>
  <c r="D876" i="10"/>
  <c r="E874" i="10"/>
  <c r="D874" i="10"/>
  <c r="E872" i="10"/>
  <c r="D872" i="10"/>
  <c r="E870" i="10"/>
  <c r="D870" i="10"/>
  <c r="E868" i="10"/>
  <c r="D868" i="10"/>
  <c r="E866" i="10"/>
  <c r="D866" i="10"/>
  <c r="E864" i="10"/>
  <c r="D864" i="10"/>
  <c r="E862" i="10"/>
  <c r="D862" i="10"/>
  <c r="E860" i="10"/>
  <c r="D860" i="10"/>
  <c r="E858" i="10"/>
  <c r="D858" i="10"/>
  <c r="E856" i="10"/>
  <c r="D856" i="10"/>
  <c r="E854" i="10"/>
  <c r="D854" i="10"/>
  <c r="E852" i="10"/>
  <c r="D852" i="10"/>
  <c r="E850" i="10"/>
  <c r="D850" i="10"/>
  <c r="E848" i="10"/>
  <c r="D848" i="10"/>
  <c r="E846" i="10"/>
  <c r="D846" i="10"/>
  <c r="E844" i="10"/>
  <c r="D844" i="10"/>
  <c r="E842" i="10"/>
  <c r="D842" i="10"/>
  <c r="E840" i="10"/>
  <c r="D840" i="10"/>
  <c r="E838" i="10"/>
  <c r="D838" i="10"/>
  <c r="E836" i="10"/>
  <c r="D836" i="10"/>
  <c r="E834" i="10"/>
  <c r="D834" i="10"/>
  <c r="E832" i="10"/>
  <c r="D832" i="10"/>
  <c r="E830" i="10"/>
  <c r="D830" i="10"/>
  <c r="E828" i="10"/>
  <c r="D828" i="10"/>
  <c r="E826" i="10"/>
  <c r="D826" i="10"/>
  <c r="E824" i="10"/>
  <c r="D824" i="10"/>
  <c r="E822" i="10"/>
  <c r="D822" i="10"/>
  <c r="E820" i="10"/>
  <c r="D820" i="10"/>
  <c r="E818" i="10"/>
  <c r="D818" i="10"/>
  <c r="E816" i="10"/>
  <c r="D816" i="10"/>
  <c r="E814" i="10"/>
  <c r="D814" i="10"/>
  <c r="E812" i="10"/>
  <c r="D812" i="10"/>
  <c r="E810" i="10"/>
  <c r="D810" i="10"/>
  <c r="E808" i="10"/>
  <c r="D808" i="10"/>
  <c r="E806" i="10"/>
  <c r="D806" i="10"/>
  <c r="E804" i="10"/>
  <c r="D804" i="10"/>
  <c r="E802" i="10"/>
  <c r="D802" i="10"/>
  <c r="E800" i="10"/>
  <c r="D800" i="10"/>
  <c r="E798" i="10"/>
  <c r="D798" i="10"/>
  <c r="E796" i="10"/>
  <c r="D796" i="10"/>
  <c r="E794" i="10"/>
  <c r="D794" i="10"/>
  <c r="E792" i="10"/>
  <c r="D792" i="10"/>
  <c r="E790" i="10"/>
  <c r="D790" i="10"/>
  <c r="E788" i="10"/>
  <c r="D788" i="10"/>
  <c r="E786" i="10"/>
  <c r="D786" i="10"/>
  <c r="E784" i="10"/>
  <c r="D784" i="10"/>
  <c r="E782" i="10"/>
  <c r="D782" i="10"/>
  <c r="E780" i="10"/>
  <c r="D780" i="10"/>
  <c r="E778" i="10"/>
  <c r="D778" i="10"/>
  <c r="E776" i="10"/>
  <c r="D776" i="10"/>
  <c r="E774" i="10"/>
  <c r="D774" i="10"/>
  <c r="E772" i="10"/>
  <c r="D772" i="10"/>
  <c r="E770" i="10"/>
  <c r="D770" i="10"/>
  <c r="E768" i="10"/>
  <c r="D768" i="10"/>
  <c r="E766" i="10"/>
  <c r="D766" i="10"/>
  <c r="E764" i="10"/>
  <c r="D764" i="10"/>
  <c r="E762" i="10"/>
  <c r="D762" i="10"/>
  <c r="E760" i="10"/>
  <c r="D760" i="10"/>
  <c r="E758" i="10"/>
  <c r="D758" i="10"/>
  <c r="E756" i="10"/>
  <c r="D756" i="10"/>
  <c r="E754" i="10"/>
  <c r="D754" i="10"/>
  <c r="E752" i="10"/>
  <c r="D752" i="10"/>
  <c r="E750" i="10"/>
  <c r="D750" i="10"/>
  <c r="E748" i="10"/>
  <c r="D748" i="10"/>
  <c r="E746" i="10"/>
  <c r="D746" i="10"/>
  <c r="E744" i="10"/>
  <c r="D744" i="10"/>
  <c r="E742" i="10"/>
  <c r="D742" i="10"/>
  <c r="E740" i="10"/>
  <c r="D740" i="10"/>
  <c r="E738" i="10"/>
  <c r="D738" i="10"/>
  <c r="E736" i="10"/>
  <c r="D736" i="10"/>
  <c r="E734" i="10"/>
  <c r="D734" i="10"/>
  <c r="E732" i="10"/>
  <c r="D732" i="10"/>
  <c r="E730" i="10"/>
  <c r="D730" i="10"/>
  <c r="E728" i="10"/>
  <c r="D728" i="10"/>
  <c r="E726" i="10"/>
  <c r="D726" i="10"/>
  <c r="E724" i="10"/>
  <c r="D724" i="10"/>
  <c r="E722" i="10"/>
  <c r="D722" i="10"/>
  <c r="E720" i="10"/>
  <c r="D720" i="10"/>
  <c r="E718" i="10"/>
  <c r="D718" i="10"/>
  <c r="E716" i="10"/>
  <c r="D716" i="10"/>
  <c r="E714" i="10"/>
  <c r="D714" i="10"/>
  <c r="E712" i="10"/>
  <c r="D712" i="10"/>
  <c r="E1024" i="10"/>
  <c r="D1024" i="10"/>
  <c r="E1025" i="10"/>
  <c r="D1025" i="10"/>
  <c r="E1026" i="10"/>
  <c r="D1026" i="10"/>
  <c r="E1027" i="10"/>
  <c r="D1027" i="10"/>
  <c r="E1028" i="10"/>
  <c r="D1028" i="10"/>
  <c r="E1029" i="10"/>
  <c r="D1029" i="10"/>
  <c r="E1030" i="10"/>
  <c r="D1030" i="10"/>
  <c r="E1031" i="10"/>
  <c r="D1031" i="10"/>
  <c r="E1032" i="10"/>
  <c r="D1032" i="10"/>
  <c r="E1033" i="10"/>
  <c r="D1033" i="10"/>
  <c r="E1034" i="10"/>
  <c r="D1034" i="10"/>
  <c r="E1035" i="10"/>
  <c r="D1035" i="10"/>
  <c r="E1036" i="10"/>
  <c r="D1036" i="10"/>
  <c r="E1037" i="10"/>
  <c r="D1037" i="10"/>
  <c r="E1038" i="10"/>
  <c r="D1038" i="10"/>
  <c r="E1039" i="10"/>
  <c r="D1039" i="10"/>
  <c r="E1040" i="10"/>
  <c r="D1040" i="10"/>
  <c r="E1041" i="10"/>
  <c r="D1041" i="10"/>
  <c r="E1042" i="10"/>
  <c r="D1042" i="10"/>
  <c r="E1043" i="10"/>
  <c r="D1043" i="10"/>
  <c r="E1044" i="10"/>
  <c r="D1044" i="10"/>
  <c r="E1045" i="10"/>
  <c r="D1045" i="10"/>
  <c r="E1046" i="10"/>
  <c r="D1046" i="10"/>
  <c r="E1047" i="10"/>
  <c r="D1047" i="10"/>
  <c r="E1048" i="10"/>
  <c r="D1048" i="10"/>
  <c r="E1049" i="10"/>
  <c r="D1049" i="10"/>
  <c r="E1050" i="10"/>
  <c r="D1050" i="10"/>
  <c r="E1051" i="10"/>
  <c r="D1051" i="10"/>
  <c r="E1052" i="10"/>
  <c r="D1052" i="10"/>
  <c r="E1053" i="10"/>
  <c r="D1053" i="10"/>
  <c r="E1054" i="10"/>
  <c r="D1054" i="10"/>
  <c r="E1055" i="10"/>
  <c r="D1055" i="10"/>
  <c r="E1056" i="10"/>
  <c r="D1056" i="10"/>
  <c r="E1057" i="10"/>
  <c r="D1057" i="10"/>
  <c r="E1058" i="10"/>
  <c r="D1058" i="10"/>
  <c r="E1059" i="10"/>
  <c r="D1059" i="10"/>
  <c r="E1060" i="10"/>
  <c r="D1060" i="10"/>
  <c r="E1061" i="10"/>
  <c r="D1061" i="10"/>
  <c r="E1062" i="10"/>
  <c r="D1062" i="10"/>
  <c r="E1063" i="10"/>
  <c r="D1063" i="10"/>
  <c r="E1064" i="10"/>
  <c r="D1064" i="10"/>
  <c r="E1065" i="10"/>
  <c r="D1065" i="10"/>
  <c r="E1066" i="10"/>
  <c r="D1066" i="10"/>
  <c r="E1067" i="10"/>
  <c r="D1067" i="10"/>
  <c r="E1068" i="10"/>
  <c r="D1068" i="10"/>
  <c r="E1069" i="10"/>
  <c r="D1069" i="10"/>
  <c r="E1070" i="10"/>
  <c r="D1070" i="10"/>
  <c r="E1071" i="10"/>
  <c r="D1071" i="10"/>
  <c r="E1072" i="10"/>
  <c r="D1072" i="10"/>
  <c r="E1073" i="10"/>
  <c r="D1073" i="10"/>
  <c r="E1074" i="10"/>
  <c r="D1074" i="10"/>
  <c r="E1075" i="10"/>
  <c r="D1075" i="10"/>
  <c r="E1076" i="10"/>
  <c r="D1076" i="10"/>
  <c r="E1077" i="10"/>
  <c r="D1077" i="10"/>
  <c r="E1078" i="10"/>
  <c r="D1078" i="10"/>
  <c r="E1079" i="10"/>
  <c r="D1079" i="10"/>
  <c r="E1080" i="10"/>
  <c r="D1080" i="10"/>
  <c r="E1081" i="10"/>
  <c r="D1081" i="10"/>
  <c r="E1082" i="10"/>
  <c r="D1082" i="10"/>
  <c r="E1083" i="10"/>
  <c r="D1083" i="10"/>
  <c r="E1084" i="10"/>
  <c r="D1084" i="10"/>
  <c r="E1085" i="10"/>
  <c r="D1085" i="10"/>
  <c r="E1086" i="10"/>
  <c r="D1086" i="10"/>
  <c r="E1087" i="10"/>
  <c r="D1087" i="10"/>
  <c r="E1088" i="10"/>
  <c r="D1088" i="10"/>
  <c r="E1089" i="10"/>
  <c r="D1089" i="10"/>
  <c r="E1090" i="10"/>
  <c r="D1090" i="10"/>
  <c r="E1091" i="10"/>
  <c r="D1091" i="10"/>
  <c r="E1092" i="10"/>
  <c r="D1092" i="10"/>
  <c r="E1093" i="10"/>
  <c r="D1093" i="10"/>
  <c r="E1094" i="10"/>
  <c r="D1094" i="10"/>
  <c r="E1095" i="10"/>
  <c r="D1095" i="10"/>
  <c r="E1096" i="10"/>
  <c r="D1096" i="10"/>
  <c r="E1097" i="10"/>
  <c r="D1097" i="10"/>
  <c r="E1098" i="10"/>
  <c r="D1098" i="10"/>
  <c r="E1099" i="10"/>
  <c r="D1099" i="10"/>
  <c r="E1100" i="10"/>
  <c r="D1100" i="10"/>
  <c r="E1101" i="10"/>
  <c r="D1101" i="10"/>
  <c r="E1102" i="10"/>
  <c r="D1102" i="10"/>
  <c r="E1103" i="10"/>
  <c r="D1103" i="10"/>
  <c r="E1104" i="10"/>
  <c r="D1104" i="10"/>
  <c r="E1105" i="10"/>
  <c r="D1105" i="10"/>
  <c r="E1106" i="10"/>
  <c r="D1106" i="10"/>
  <c r="E1107" i="10"/>
  <c r="D1107" i="10"/>
  <c r="E1108" i="10"/>
  <c r="D1108" i="10"/>
  <c r="E1109" i="10"/>
  <c r="D1109" i="10"/>
  <c r="E1110" i="10"/>
  <c r="D1110" i="10"/>
  <c r="E1111" i="10"/>
  <c r="D1111" i="10"/>
  <c r="E1112" i="10"/>
  <c r="D1112" i="10"/>
  <c r="E1113" i="10"/>
  <c r="D1113" i="10"/>
  <c r="E1114" i="10"/>
  <c r="D1114" i="10"/>
  <c r="E1115" i="10"/>
  <c r="D1115" i="10"/>
  <c r="E1116" i="10"/>
  <c r="D1116" i="10"/>
  <c r="E1117" i="10"/>
  <c r="D1117" i="10"/>
  <c r="E1118" i="10"/>
  <c r="D1118" i="10"/>
  <c r="E1119" i="10"/>
  <c r="D1119" i="10"/>
  <c r="E1120" i="10"/>
  <c r="D1120" i="10"/>
  <c r="E1121" i="10"/>
  <c r="D1121" i="10"/>
  <c r="E1122" i="10"/>
  <c r="D1122" i="10"/>
  <c r="E1123" i="10"/>
  <c r="D1123" i="10"/>
  <c r="E1124" i="10"/>
  <c r="D1124" i="10"/>
  <c r="E1125" i="10"/>
  <c r="D1125" i="10"/>
  <c r="E1126" i="10"/>
  <c r="D1126" i="10"/>
  <c r="E1127" i="10"/>
  <c r="D1127" i="10"/>
  <c r="E1128" i="10"/>
  <c r="D1128" i="10"/>
  <c r="E1129" i="10"/>
  <c r="D1129" i="10"/>
  <c r="E1130" i="10"/>
  <c r="D1130" i="10"/>
  <c r="E1131" i="10"/>
  <c r="D1131" i="10"/>
  <c r="E1132" i="10"/>
  <c r="D1132" i="10"/>
  <c r="E1133" i="10"/>
  <c r="D1133" i="10"/>
  <c r="E1134" i="10"/>
  <c r="D1134" i="10"/>
  <c r="E1135" i="10"/>
  <c r="D1135" i="10"/>
  <c r="E1136" i="10"/>
  <c r="D1136" i="10"/>
  <c r="E1137" i="10"/>
  <c r="D1137" i="10"/>
  <c r="E1138" i="10"/>
  <c r="D1138" i="10"/>
  <c r="E1139" i="10"/>
  <c r="D1139" i="10"/>
  <c r="E1140" i="10"/>
  <c r="D1140" i="10"/>
  <c r="E1141" i="10"/>
  <c r="D1141" i="10"/>
  <c r="E1142" i="10"/>
  <c r="D1142" i="10"/>
  <c r="E1143" i="10"/>
  <c r="D1143" i="10"/>
  <c r="E1144" i="10"/>
  <c r="D1144" i="10"/>
  <c r="E1145" i="10"/>
  <c r="D1145" i="10"/>
  <c r="E1146" i="10"/>
  <c r="D1146" i="10"/>
  <c r="E1147" i="10"/>
  <c r="D1147" i="10"/>
  <c r="E1148" i="10"/>
  <c r="D1148" i="10"/>
  <c r="E1149" i="10"/>
  <c r="D1149" i="10"/>
  <c r="E1150" i="10"/>
  <c r="D1150" i="10"/>
  <c r="E1151" i="10"/>
  <c r="D1151" i="10"/>
  <c r="E1152" i="10"/>
  <c r="D1152" i="10"/>
  <c r="E1153" i="10"/>
  <c r="D1153" i="10"/>
  <c r="E1154" i="10"/>
  <c r="D1154" i="10"/>
  <c r="E1155" i="10"/>
  <c r="D1155" i="10"/>
  <c r="E1156" i="10"/>
  <c r="D1156" i="10"/>
  <c r="E1157" i="10"/>
  <c r="D1157" i="10"/>
  <c r="E1158" i="10"/>
  <c r="D1158" i="10"/>
  <c r="E1159" i="10"/>
  <c r="D1159" i="10"/>
  <c r="E1160" i="10"/>
  <c r="D1160" i="10"/>
  <c r="E1161" i="10"/>
  <c r="D1161" i="10"/>
  <c r="E1162" i="10"/>
  <c r="D1162" i="10"/>
  <c r="E1163" i="10"/>
  <c r="D1163" i="10"/>
  <c r="E1164" i="10"/>
  <c r="D1164" i="10"/>
  <c r="E1165" i="10"/>
  <c r="D1165" i="10"/>
  <c r="E1166" i="10"/>
  <c r="D1166" i="10"/>
  <c r="E1167" i="10"/>
  <c r="D1167" i="10"/>
  <c r="E1168" i="10"/>
  <c r="D1168" i="10"/>
  <c r="E1169" i="10"/>
  <c r="D1169" i="10"/>
  <c r="E1170" i="10"/>
  <c r="D1170" i="10"/>
  <c r="E1171" i="10"/>
  <c r="D1171" i="10"/>
  <c r="E1172" i="10"/>
  <c r="D1172" i="10"/>
  <c r="E1173" i="10"/>
  <c r="D1173" i="10"/>
  <c r="E1174" i="10"/>
  <c r="D1174" i="10"/>
  <c r="E1175" i="10"/>
  <c r="D1175" i="10"/>
  <c r="E1176" i="10"/>
  <c r="D1176" i="10"/>
  <c r="E1177" i="10"/>
  <c r="D1177" i="10"/>
  <c r="E1178" i="10"/>
  <c r="D1178" i="10"/>
  <c r="E1179" i="10"/>
  <c r="D1179" i="10"/>
  <c r="E1180" i="10"/>
  <c r="D1180" i="10"/>
  <c r="E1181" i="10"/>
  <c r="D1181" i="10"/>
  <c r="E1182" i="10"/>
  <c r="D1182" i="10"/>
  <c r="E1183" i="10"/>
  <c r="D1183" i="10"/>
  <c r="E1184" i="10"/>
  <c r="D1184" i="10"/>
  <c r="E1185" i="10"/>
  <c r="D1185" i="10"/>
  <c r="E1186" i="10"/>
  <c r="D1186" i="10"/>
  <c r="E1187" i="10"/>
  <c r="D1187" i="10"/>
  <c r="E1188" i="10"/>
  <c r="D1188" i="10"/>
  <c r="E1189" i="10"/>
  <c r="D1189" i="10"/>
  <c r="E1190" i="10"/>
  <c r="D1190" i="10"/>
  <c r="E1191" i="10"/>
  <c r="D1191" i="10"/>
  <c r="E1192" i="10"/>
  <c r="D1192" i="10"/>
  <c r="E1193" i="10"/>
  <c r="D1193" i="10"/>
  <c r="E1194" i="10"/>
  <c r="D1194" i="10"/>
  <c r="E1195" i="10"/>
  <c r="D1195" i="10"/>
  <c r="E1196" i="10"/>
  <c r="D1196" i="10"/>
  <c r="E1197" i="10"/>
  <c r="D1197" i="10"/>
  <c r="E1198" i="10"/>
  <c r="D1198" i="10"/>
  <c r="E1199" i="10"/>
  <c r="D1199" i="10"/>
  <c r="E1200" i="10"/>
  <c r="D1200" i="10"/>
  <c r="E1201" i="10"/>
  <c r="D1201" i="10"/>
  <c r="E1202" i="10"/>
  <c r="D1202" i="10"/>
  <c r="E1203" i="10"/>
  <c r="D1203" i="10"/>
  <c r="E1204" i="10"/>
  <c r="D1204" i="10"/>
  <c r="E1205" i="10"/>
  <c r="D1205" i="10"/>
  <c r="E1206" i="10"/>
  <c r="D1206" i="10"/>
  <c r="E1207" i="10"/>
  <c r="D1207" i="10"/>
  <c r="E1208" i="10"/>
  <c r="D1208" i="10"/>
  <c r="E1209" i="10"/>
  <c r="D1209" i="10"/>
  <c r="E1210" i="10"/>
  <c r="D1210" i="10"/>
  <c r="E1211" i="10"/>
  <c r="D1211" i="10"/>
  <c r="E1212" i="10"/>
  <c r="D1212" i="10"/>
  <c r="E1213" i="10"/>
  <c r="D1213" i="10"/>
  <c r="E1214" i="10"/>
  <c r="D1214" i="10"/>
  <c r="E1215" i="10"/>
  <c r="D1215" i="10"/>
  <c r="E1216" i="10"/>
  <c r="D1216" i="10"/>
  <c r="E1217" i="10"/>
  <c r="D1217" i="10"/>
  <c r="E1218" i="10"/>
  <c r="D1218" i="10"/>
  <c r="E1219" i="10"/>
  <c r="D1219" i="10"/>
  <c r="E1220" i="10"/>
  <c r="D1220" i="10"/>
  <c r="E1221" i="10"/>
  <c r="D1221" i="10"/>
  <c r="E1222" i="10"/>
  <c r="D1222" i="10"/>
  <c r="E1223" i="10"/>
  <c r="D1223" i="10"/>
  <c r="E1224" i="10"/>
  <c r="D1224" i="10"/>
  <c r="E1225" i="10"/>
  <c r="D1225" i="10"/>
  <c r="E1226" i="10"/>
  <c r="D1226" i="10"/>
  <c r="E1227" i="10"/>
  <c r="D1227" i="10"/>
  <c r="E1228" i="10"/>
  <c r="D1228" i="10"/>
  <c r="E1229" i="10"/>
  <c r="D1229" i="10"/>
  <c r="E1230" i="10"/>
  <c r="D1230" i="10"/>
  <c r="E1231" i="10"/>
  <c r="D1231" i="10"/>
  <c r="E1232" i="10"/>
  <c r="D1232" i="10"/>
  <c r="E1233" i="10"/>
  <c r="D1233" i="10"/>
  <c r="E1234" i="10"/>
  <c r="D1234" i="10"/>
  <c r="E1235" i="10"/>
  <c r="D1235" i="10"/>
  <c r="E1236" i="10"/>
  <c r="D1236" i="10"/>
  <c r="E1237" i="10"/>
  <c r="D1237" i="10"/>
  <c r="E1238" i="10"/>
  <c r="D1238" i="10"/>
  <c r="E1239" i="10"/>
  <c r="D1239" i="10"/>
  <c r="E1240" i="10"/>
  <c r="D1240" i="10"/>
  <c r="E1241" i="10"/>
  <c r="D1241" i="10"/>
  <c r="E1242" i="10"/>
  <c r="D1242" i="10"/>
  <c r="E1244" i="10"/>
  <c r="D1244" i="10"/>
  <c r="E1246" i="10"/>
  <c r="D1246" i="10"/>
  <c r="E1248" i="10"/>
  <c r="D1248" i="10"/>
  <c r="E1250" i="10"/>
  <c r="D1250" i="10"/>
  <c r="E1252" i="10"/>
  <c r="D1252" i="10"/>
  <c r="E1254" i="10"/>
  <c r="D1254" i="10"/>
  <c r="E1256" i="10"/>
  <c r="D1256" i="10"/>
  <c r="E1258" i="10"/>
  <c r="D1258" i="10"/>
  <c r="E1260" i="10"/>
  <c r="D1260" i="10"/>
  <c r="E1262" i="10"/>
  <c r="D1262" i="10"/>
  <c r="E1264" i="10"/>
  <c r="D1264" i="10"/>
  <c r="E1266" i="10"/>
  <c r="D1266" i="10"/>
  <c r="E1268" i="10"/>
  <c r="D1268" i="10"/>
  <c r="E1270" i="10"/>
  <c r="D1270" i="10"/>
  <c r="E1272" i="10"/>
  <c r="D1272" i="10"/>
  <c r="E1274" i="10"/>
  <c r="D1274" i="10"/>
  <c r="E1276" i="10"/>
  <c r="D1276" i="10"/>
  <c r="E1278" i="10"/>
  <c r="D1278" i="10"/>
  <c r="E1280" i="10"/>
  <c r="D1280" i="10"/>
  <c r="E1282" i="10"/>
  <c r="D1282" i="10"/>
  <c r="E1284" i="10"/>
  <c r="D1284" i="10"/>
  <c r="E1286" i="10"/>
  <c r="D1286" i="10"/>
  <c r="E1288" i="10"/>
  <c r="D1288" i="10"/>
  <c r="E1290" i="10"/>
  <c r="D1290" i="10"/>
  <c r="E1292" i="10"/>
  <c r="D1292" i="10"/>
  <c r="E1294" i="10"/>
  <c r="D1294" i="10"/>
  <c r="E1296" i="10"/>
  <c r="D1296" i="10"/>
  <c r="E1298" i="10"/>
  <c r="D1298" i="10"/>
  <c r="E1300" i="10"/>
  <c r="D1300" i="10"/>
  <c r="E1302" i="10"/>
  <c r="D1302" i="10"/>
  <c r="E1304" i="10"/>
  <c r="D1304" i="10"/>
  <c r="E1306" i="10"/>
  <c r="D1306" i="10"/>
  <c r="E1308" i="10"/>
  <c r="D1308" i="10"/>
  <c r="E1310" i="10"/>
  <c r="D1310" i="10"/>
  <c r="E1312" i="10"/>
  <c r="D1312" i="10"/>
  <c r="E1314" i="10"/>
  <c r="D1314" i="10"/>
  <c r="E1316" i="10"/>
  <c r="D1316" i="10"/>
  <c r="E1318" i="10"/>
  <c r="D1318" i="10"/>
  <c r="E1320" i="10"/>
  <c r="D1320" i="10"/>
  <c r="E1322" i="10"/>
  <c r="D1322" i="10"/>
  <c r="E1324" i="10"/>
  <c r="D1324" i="10"/>
  <c r="E1326" i="10"/>
  <c r="D1326" i="10"/>
  <c r="E1328" i="10"/>
  <c r="D1328" i="10"/>
  <c r="E1330" i="10"/>
  <c r="D1330" i="10"/>
  <c r="E1332" i="10"/>
  <c r="D1332" i="10"/>
  <c r="E1334" i="10"/>
  <c r="D1334" i="10"/>
  <c r="E1336" i="10"/>
  <c r="D1336" i="10"/>
  <c r="E1338" i="10"/>
  <c r="D1338" i="10"/>
  <c r="E1340" i="10"/>
  <c r="D1340" i="10"/>
  <c r="E1342" i="10"/>
  <c r="D1342" i="10"/>
  <c r="E1344" i="10"/>
  <c r="D1344" i="10"/>
  <c r="E1346" i="10"/>
  <c r="D1346" i="10"/>
  <c r="E1348" i="10"/>
  <c r="D1348" i="10"/>
  <c r="E1350" i="10"/>
  <c r="D1350" i="10"/>
  <c r="E1352" i="10"/>
  <c r="D1352" i="10"/>
  <c r="E1354" i="10"/>
  <c r="D1354" i="10"/>
  <c r="E1356" i="10"/>
  <c r="D1356" i="10"/>
  <c r="E1358" i="10"/>
  <c r="D1358" i="10"/>
  <c r="E1360" i="10"/>
  <c r="D1360" i="10"/>
  <c r="E1362" i="10"/>
  <c r="D1362" i="10"/>
  <c r="E1364" i="10"/>
  <c r="D1364" i="10"/>
  <c r="E1366" i="10"/>
  <c r="D1366" i="10"/>
  <c r="E1368" i="10"/>
  <c r="D1368" i="10"/>
  <c r="E1370" i="10"/>
  <c r="D1370" i="10"/>
  <c r="E1372" i="10"/>
  <c r="D1372" i="10"/>
  <c r="E1374" i="10"/>
  <c r="D1374" i="10"/>
  <c r="E1376" i="10"/>
  <c r="D1376" i="10"/>
  <c r="E1378" i="10"/>
  <c r="D1378" i="10"/>
  <c r="E1380" i="10"/>
  <c r="D1380" i="10"/>
  <c r="E1382" i="10"/>
  <c r="D1382" i="10"/>
  <c r="E1384" i="10"/>
  <c r="D1384" i="10"/>
  <c r="E1386" i="10"/>
  <c r="D1386" i="10"/>
  <c r="E1388" i="10"/>
  <c r="D1388" i="10"/>
  <c r="E1390" i="10"/>
  <c r="D1390" i="10"/>
  <c r="E1392" i="10"/>
  <c r="D1392" i="10"/>
  <c r="E1394" i="10"/>
  <c r="D1394" i="10"/>
  <c r="E1396" i="10"/>
  <c r="D1396" i="10"/>
  <c r="E1398" i="10"/>
  <c r="D1398" i="10"/>
  <c r="E1400" i="10"/>
  <c r="D1400" i="10"/>
  <c r="E1402" i="10"/>
  <c r="D1402" i="10"/>
  <c r="E1404" i="10"/>
  <c r="D1404" i="10"/>
  <c r="E1406" i="10"/>
  <c r="D1406" i="10"/>
  <c r="E1408" i="10"/>
  <c r="D1408" i="10"/>
  <c r="E1410" i="10"/>
  <c r="D1410" i="10"/>
  <c r="E1412" i="10"/>
  <c r="D1412" i="10"/>
  <c r="E1414" i="10"/>
  <c r="D1414" i="10"/>
  <c r="E1416" i="10"/>
  <c r="D1416" i="10"/>
  <c r="E1418" i="10"/>
  <c r="D1418" i="10"/>
  <c r="E1420" i="10"/>
  <c r="D1420" i="10"/>
  <c r="E1422" i="10"/>
  <c r="D1422" i="10"/>
  <c r="E1424" i="10"/>
  <c r="D1424" i="10"/>
  <c r="E1426" i="10"/>
  <c r="D1426" i="10"/>
  <c r="E1428" i="10"/>
  <c r="D1428" i="10"/>
  <c r="E1430" i="10"/>
  <c r="D1430" i="10"/>
  <c r="E1432" i="10"/>
  <c r="D1432" i="10"/>
  <c r="E1434" i="10"/>
  <c r="D1434" i="10"/>
  <c r="E1436" i="10"/>
  <c r="D1436" i="10"/>
  <c r="E1438" i="10"/>
  <c r="D1438" i="10"/>
  <c r="E1440" i="10"/>
  <c r="D1440" i="10"/>
  <c r="E1442" i="10"/>
  <c r="D1442" i="10"/>
  <c r="E1444" i="10"/>
  <c r="D1444" i="10"/>
  <c r="E1446" i="10"/>
  <c r="D1446" i="10"/>
  <c r="E1448" i="10"/>
  <c r="D1448" i="10"/>
  <c r="E1450" i="10"/>
  <c r="D1450" i="10"/>
  <c r="E1452" i="10"/>
  <c r="D1452" i="10"/>
  <c r="E1454" i="10"/>
  <c r="D1454" i="10"/>
  <c r="E1456" i="10"/>
  <c r="D1456" i="10"/>
  <c r="E1458" i="10"/>
  <c r="D1458" i="10"/>
  <c r="E1460" i="10"/>
  <c r="D1460" i="10"/>
  <c r="E1462" i="10"/>
  <c r="D1462" i="10"/>
  <c r="E1464" i="10"/>
  <c r="D1464" i="10"/>
  <c r="C6" i="8"/>
  <c r="C779" i="8" l="1"/>
  <c r="C1483" i="10" s="1"/>
  <c r="C7" i="8"/>
  <c r="C780" i="8" l="1"/>
  <c r="C1484" i="10" s="1"/>
  <c r="C8" i="8"/>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13" i="1"/>
  <c r="C781" i="8" l="1"/>
  <c r="C1485" i="10" s="1"/>
  <c r="F356" i="1"/>
  <c r="E357" i="10" s="1"/>
  <c r="D357" i="10"/>
  <c r="F354" i="1"/>
  <c r="E355" i="10" s="1"/>
  <c r="D355" i="10"/>
  <c r="F352" i="1"/>
  <c r="E353" i="10" s="1"/>
  <c r="D353" i="10"/>
  <c r="F350" i="1"/>
  <c r="E351" i="10" s="1"/>
  <c r="D351" i="10"/>
  <c r="F348" i="1"/>
  <c r="E349" i="10" s="1"/>
  <c r="D349" i="10"/>
  <c r="F346" i="1"/>
  <c r="E347" i="10" s="1"/>
  <c r="D347" i="10"/>
  <c r="F344" i="1"/>
  <c r="E345" i="10" s="1"/>
  <c r="D345" i="10"/>
  <c r="F342" i="1"/>
  <c r="E343" i="10" s="1"/>
  <c r="D343" i="10"/>
  <c r="F340" i="1"/>
  <c r="E341" i="10" s="1"/>
  <c r="D341" i="10"/>
  <c r="F338" i="1"/>
  <c r="E339" i="10" s="1"/>
  <c r="D339" i="10"/>
  <c r="F336" i="1"/>
  <c r="E337" i="10" s="1"/>
  <c r="D337" i="10"/>
  <c r="F334" i="1"/>
  <c r="E335" i="10" s="1"/>
  <c r="D335" i="10"/>
  <c r="F332" i="1"/>
  <c r="E333" i="10" s="1"/>
  <c r="D333" i="10"/>
  <c r="F330" i="1"/>
  <c r="E331" i="10" s="1"/>
  <c r="D331" i="10"/>
  <c r="F328" i="1"/>
  <c r="E329" i="10" s="1"/>
  <c r="D329" i="10"/>
  <c r="F326" i="1"/>
  <c r="E327" i="10" s="1"/>
  <c r="D327" i="10"/>
  <c r="F324" i="1"/>
  <c r="E325" i="10" s="1"/>
  <c r="D325" i="10"/>
  <c r="F322" i="1"/>
  <c r="E323" i="10" s="1"/>
  <c r="D323" i="10"/>
  <c r="F320" i="1"/>
  <c r="E321" i="10" s="1"/>
  <c r="D321" i="10"/>
  <c r="F318" i="1"/>
  <c r="E319" i="10" s="1"/>
  <c r="D319" i="10"/>
  <c r="F316" i="1"/>
  <c r="E317" i="10" s="1"/>
  <c r="D317" i="10"/>
  <c r="F314" i="1"/>
  <c r="E315" i="10" s="1"/>
  <c r="D315" i="10"/>
  <c r="F313" i="1"/>
  <c r="E314" i="10" s="1"/>
  <c r="D314" i="10"/>
  <c r="F355" i="1"/>
  <c r="E356" i="10" s="1"/>
  <c r="D356" i="10"/>
  <c r="F353" i="1"/>
  <c r="E354" i="10" s="1"/>
  <c r="D354" i="10"/>
  <c r="F351" i="1"/>
  <c r="E352" i="10" s="1"/>
  <c r="D352" i="10"/>
  <c r="F349" i="1"/>
  <c r="E350" i="10" s="1"/>
  <c r="D350" i="10"/>
  <c r="F347" i="1"/>
  <c r="E348" i="10" s="1"/>
  <c r="D348" i="10"/>
  <c r="F345" i="1"/>
  <c r="E346" i="10" s="1"/>
  <c r="D346" i="10"/>
  <c r="F343" i="1"/>
  <c r="E344" i="10" s="1"/>
  <c r="D344" i="10"/>
  <c r="F341" i="1"/>
  <c r="E342" i="10" s="1"/>
  <c r="D342" i="10"/>
  <c r="F339" i="1"/>
  <c r="E340" i="10" s="1"/>
  <c r="D340" i="10"/>
  <c r="F337" i="1"/>
  <c r="E338" i="10" s="1"/>
  <c r="D338" i="10"/>
  <c r="F335" i="1"/>
  <c r="E336" i="10" s="1"/>
  <c r="D336" i="10"/>
  <c r="F333" i="1"/>
  <c r="E334" i="10" s="1"/>
  <c r="D334" i="10"/>
  <c r="F331" i="1"/>
  <c r="E332" i="10" s="1"/>
  <c r="D332" i="10"/>
  <c r="F329" i="1"/>
  <c r="E330" i="10" s="1"/>
  <c r="D330" i="10"/>
  <c r="F327" i="1"/>
  <c r="E328" i="10" s="1"/>
  <c r="D328" i="10"/>
  <c r="F325" i="1"/>
  <c r="E326" i="10" s="1"/>
  <c r="D326" i="10"/>
  <c r="F323" i="1"/>
  <c r="E324" i="10" s="1"/>
  <c r="D324" i="10"/>
  <c r="F321" i="1"/>
  <c r="E322" i="10" s="1"/>
  <c r="D322" i="10"/>
  <c r="F319" i="1"/>
  <c r="E320" i="10" s="1"/>
  <c r="D320" i="10"/>
  <c r="F317" i="1"/>
  <c r="E318" i="10" s="1"/>
  <c r="D318" i="10"/>
  <c r="F315" i="1"/>
  <c r="E316" i="10" s="1"/>
  <c r="D316" i="10"/>
  <c r="C9" i="8"/>
  <c r="E578" i="1"/>
  <c r="D579" i="10" s="1"/>
  <c r="E579" i="1"/>
  <c r="D580" i="10" s="1"/>
  <c r="E580" i="1"/>
  <c r="D581" i="10" s="1"/>
  <c r="E581" i="1"/>
  <c r="D582" i="10" s="1"/>
  <c r="E582" i="1"/>
  <c r="D583" i="10" s="1"/>
  <c r="E583" i="1"/>
  <c r="D584" i="10" s="1"/>
  <c r="E584" i="1"/>
  <c r="D585" i="10" s="1"/>
  <c r="E585" i="1"/>
  <c r="D586" i="10" s="1"/>
  <c r="E586" i="1"/>
  <c r="D587" i="10" s="1"/>
  <c r="E587" i="1"/>
  <c r="D588" i="10" s="1"/>
  <c r="E588" i="1"/>
  <c r="D589" i="10" s="1"/>
  <c r="E589" i="1"/>
  <c r="D590" i="10" s="1"/>
  <c r="E590" i="1"/>
  <c r="D591" i="10" s="1"/>
  <c r="E591" i="1"/>
  <c r="D592" i="10" s="1"/>
  <c r="E592" i="1"/>
  <c r="D593" i="10" s="1"/>
  <c r="E593" i="1"/>
  <c r="D594" i="10" s="1"/>
  <c r="E594" i="1"/>
  <c r="D595" i="10" s="1"/>
  <c r="E595" i="1"/>
  <c r="D596" i="10" s="1"/>
  <c r="E596" i="1"/>
  <c r="D597" i="10" s="1"/>
  <c r="E597" i="1"/>
  <c r="D598" i="10" s="1"/>
  <c r="E598" i="1"/>
  <c r="D599" i="10" s="1"/>
  <c r="E599" i="1"/>
  <c r="D600" i="10" s="1"/>
  <c r="E600" i="1"/>
  <c r="D601" i="10" s="1"/>
  <c r="E601" i="1"/>
  <c r="D602" i="10" s="1"/>
  <c r="E602" i="1"/>
  <c r="D603" i="10" s="1"/>
  <c r="E603" i="1"/>
  <c r="D604" i="10" s="1"/>
  <c r="E604" i="1"/>
  <c r="D605" i="10" s="1"/>
  <c r="E605" i="1"/>
  <c r="D606" i="10" s="1"/>
  <c r="E606" i="1"/>
  <c r="D607" i="10" s="1"/>
  <c r="E607" i="1"/>
  <c r="D608" i="10" s="1"/>
  <c r="E608" i="1"/>
  <c r="D609" i="10" s="1"/>
  <c r="E609" i="1"/>
  <c r="D610" i="10" s="1"/>
  <c r="E610" i="1"/>
  <c r="D611" i="10" s="1"/>
  <c r="E611" i="1"/>
  <c r="D612" i="10" s="1"/>
  <c r="E612" i="1"/>
  <c r="D613" i="10" s="1"/>
  <c r="E613" i="1"/>
  <c r="D614" i="10" s="1"/>
  <c r="E614" i="1"/>
  <c r="D615" i="10" s="1"/>
  <c r="E615" i="1"/>
  <c r="D616" i="10" s="1"/>
  <c r="E616" i="1"/>
  <c r="D617" i="10" s="1"/>
  <c r="E617" i="1"/>
  <c r="D618" i="10" s="1"/>
  <c r="E618" i="1"/>
  <c r="D619" i="10" s="1"/>
  <c r="E619" i="1"/>
  <c r="D620" i="10" s="1"/>
  <c r="E620" i="1"/>
  <c r="D621" i="10" s="1"/>
  <c r="E577" i="1"/>
  <c r="D578" i="10" s="1"/>
  <c r="F620" i="1"/>
  <c r="E621" i="10" s="1"/>
  <c r="D620" i="1"/>
  <c r="D619" i="1"/>
  <c r="D618" i="1"/>
  <c r="D617" i="1"/>
  <c r="D616" i="1"/>
  <c r="D615" i="1"/>
  <c r="D614" i="1"/>
  <c r="D613" i="1"/>
  <c r="F612" i="1"/>
  <c r="E613" i="10" s="1"/>
  <c r="D612" i="1"/>
  <c r="D611" i="1"/>
  <c r="D610" i="1"/>
  <c r="D609" i="1"/>
  <c r="D608" i="1"/>
  <c r="D607" i="1"/>
  <c r="D606" i="1"/>
  <c r="D605" i="1"/>
  <c r="F604" i="1"/>
  <c r="E605" i="10" s="1"/>
  <c r="D604" i="1"/>
  <c r="D603" i="1"/>
  <c r="D602" i="1"/>
  <c r="D601" i="1"/>
  <c r="D600" i="1"/>
  <c r="D599" i="1"/>
  <c r="D598" i="1"/>
  <c r="D597" i="1"/>
  <c r="F596" i="1"/>
  <c r="E597" i="10" s="1"/>
  <c r="D596" i="1"/>
  <c r="D595" i="1"/>
  <c r="D594" i="1"/>
  <c r="D593" i="1"/>
  <c r="D592" i="1"/>
  <c r="D591" i="1"/>
  <c r="D590" i="1"/>
  <c r="D589" i="1"/>
  <c r="F588" i="1"/>
  <c r="E589" i="10" s="1"/>
  <c r="D588" i="1"/>
  <c r="D587" i="1"/>
  <c r="D586" i="1"/>
  <c r="D585" i="1"/>
  <c r="F584" i="1"/>
  <c r="E585" i="10" s="1"/>
  <c r="D584" i="1"/>
  <c r="D583" i="1"/>
  <c r="D582" i="1"/>
  <c r="D581" i="1"/>
  <c r="F580" i="1"/>
  <c r="E581" i="10" s="1"/>
  <c r="D580" i="1"/>
  <c r="D579" i="1"/>
  <c r="D578" i="1"/>
  <c r="D577" i="1"/>
  <c r="E534" i="1"/>
  <c r="D535" i="10" s="1"/>
  <c r="E535" i="1"/>
  <c r="D536" i="10" s="1"/>
  <c r="E536" i="1"/>
  <c r="E537" i="1"/>
  <c r="D538" i="10" s="1"/>
  <c r="E538" i="1"/>
  <c r="D539" i="10" s="1"/>
  <c r="E539" i="1"/>
  <c r="D540" i="10" s="1"/>
  <c r="E540" i="1"/>
  <c r="E541" i="1"/>
  <c r="D542" i="10" s="1"/>
  <c r="E542" i="1"/>
  <c r="D543" i="10" s="1"/>
  <c r="E543" i="1"/>
  <c r="D544" i="10" s="1"/>
  <c r="E544" i="1"/>
  <c r="E545" i="1"/>
  <c r="D546" i="10" s="1"/>
  <c r="E546" i="1"/>
  <c r="D547" i="10" s="1"/>
  <c r="E547" i="1"/>
  <c r="D548" i="10" s="1"/>
  <c r="E548" i="1"/>
  <c r="E549" i="1"/>
  <c r="D550" i="10" s="1"/>
  <c r="E550" i="1"/>
  <c r="D551" i="10" s="1"/>
  <c r="E551" i="1"/>
  <c r="D552" i="10" s="1"/>
  <c r="E552" i="1"/>
  <c r="E553" i="1"/>
  <c r="D554" i="10" s="1"/>
  <c r="E554" i="1"/>
  <c r="D555" i="10" s="1"/>
  <c r="E555" i="1"/>
  <c r="D556" i="10" s="1"/>
  <c r="E556" i="1"/>
  <c r="E557" i="1"/>
  <c r="D558" i="10" s="1"/>
  <c r="E558" i="1"/>
  <c r="E559" i="1"/>
  <c r="D560" i="10" s="1"/>
  <c r="E560" i="1"/>
  <c r="E561" i="1"/>
  <c r="D562" i="10" s="1"/>
  <c r="E562" i="1"/>
  <c r="D563" i="10" s="1"/>
  <c r="E563" i="1"/>
  <c r="D564" i="10" s="1"/>
  <c r="E564" i="1"/>
  <c r="E565" i="1"/>
  <c r="D566" i="10" s="1"/>
  <c r="E566" i="1"/>
  <c r="E567" i="1"/>
  <c r="E568" i="1"/>
  <c r="E569" i="1"/>
  <c r="E570" i="1"/>
  <c r="D571" i="10" s="1"/>
  <c r="E571" i="1"/>
  <c r="D572" i="10" s="1"/>
  <c r="E572" i="1"/>
  <c r="E573" i="1"/>
  <c r="D574" i="10" s="1"/>
  <c r="E574" i="1"/>
  <c r="E575" i="1"/>
  <c r="E576" i="1"/>
  <c r="E533" i="1"/>
  <c r="D534" i="10" s="1"/>
  <c r="D576" i="1"/>
  <c r="D575" i="1"/>
  <c r="D574" i="1"/>
  <c r="F573" i="1"/>
  <c r="E574" i="10" s="1"/>
  <c r="D573" i="1"/>
  <c r="D572" i="1"/>
  <c r="D571" i="1"/>
  <c r="D570" i="1"/>
  <c r="D569" i="1"/>
  <c r="D568" i="1"/>
  <c r="D567" i="1"/>
  <c r="D566" i="1"/>
  <c r="D565" i="1"/>
  <c r="D564" i="1"/>
  <c r="D563" i="1"/>
  <c r="D562" i="1"/>
  <c r="F561" i="1"/>
  <c r="E562" i="10" s="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E490" i="1"/>
  <c r="D491" i="10" s="1"/>
  <c r="E491" i="1"/>
  <c r="D492" i="10" s="1"/>
  <c r="E492" i="1"/>
  <c r="D493" i="10" s="1"/>
  <c r="E493" i="1"/>
  <c r="D494" i="10" s="1"/>
  <c r="E494" i="1"/>
  <c r="D495" i="10" s="1"/>
  <c r="E495" i="1"/>
  <c r="D496" i="10" s="1"/>
  <c r="E496" i="1"/>
  <c r="D497" i="10" s="1"/>
  <c r="E497" i="1"/>
  <c r="D498" i="10" s="1"/>
  <c r="E498" i="1"/>
  <c r="D499" i="10" s="1"/>
  <c r="E499" i="1"/>
  <c r="D500" i="10" s="1"/>
  <c r="E500" i="1"/>
  <c r="E501" i="1"/>
  <c r="D502" i="10" s="1"/>
  <c r="E502" i="1"/>
  <c r="E503" i="1"/>
  <c r="D504" i="10" s="1"/>
  <c r="E504" i="1"/>
  <c r="E505" i="1"/>
  <c r="D506" i="10" s="1"/>
  <c r="E506" i="1"/>
  <c r="E507" i="1"/>
  <c r="D508" i="10" s="1"/>
  <c r="E508" i="1"/>
  <c r="E509" i="1"/>
  <c r="D510" i="10" s="1"/>
  <c r="E510" i="1"/>
  <c r="E511" i="1"/>
  <c r="D512" i="10" s="1"/>
  <c r="E512" i="1"/>
  <c r="D513" i="10" s="1"/>
  <c r="E513" i="1"/>
  <c r="D514" i="10" s="1"/>
  <c r="E514" i="1"/>
  <c r="E515" i="1"/>
  <c r="D516" i="10" s="1"/>
  <c r="E516" i="1"/>
  <c r="E517" i="1"/>
  <c r="D518" i="10" s="1"/>
  <c r="E518" i="1"/>
  <c r="E519" i="1"/>
  <c r="D520" i="10" s="1"/>
  <c r="E520" i="1"/>
  <c r="E521" i="1"/>
  <c r="D522" i="10" s="1"/>
  <c r="E522" i="1"/>
  <c r="E523" i="1"/>
  <c r="D524" i="10" s="1"/>
  <c r="E524" i="1"/>
  <c r="E525" i="1"/>
  <c r="D526" i="10" s="1"/>
  <c r="E526" i="1"/>
  <c r="E527" i="1"/>
  <c r="D528" i="10" s="1"/>
  <c r="E528" i="1"/>
  <c r="E529" i="1"/>
  <c r="E530" i="1"/>
  <c r="E531" i="1"/>
  <c r="D532" i="10" s="1"/>
  <c r="E532" i="1"/>
  <c r="E489" i="1"/>
  <c r="D490" i="10" s="1"/>
  <c r="D532" i="1"/>
  <c r="F531" i="1"/>
  <c r="E532" i="10" s="1"/>
  <c r="D531" i="1"/>
  <c r="D530" i="1"/>
  <c r="D529" i="1"/>
  <c r="D528" i="1"/>
  <c r="D527" i="1"/>
  <c r="D526" i="1"/>
  <c r="D525" i="1"/>
  <c r="D524" i="1"/>
  <c r="D523" i="1"/>
  <c r="D522" i="1"/>
  <c r="F521" i="1"/>
  <c r="E522" i="10" s="1"/>
  <c r="D521" i="1"/>
  <c r="D520" i="1"/>
  <c r="D519" i="1"/>
  <c r="D518" i="1"/>
  <c r="D517" i="1"/>
  <c r="D516" i="1"/>
  <c r="D515" i="1"/>
  <c r="D514" i="1"/>
  <c r="F513" i="1"/>
  <c r="E514" i="10" s="1"/>
  <c r="D513" i="1"/>
  <c r="D512" i="1"/>
  <c r="D511" i="1"/>
  <c r="D510" i="1"/>
  <c r="D509" i="1"/>
  <c r="D508" i="1"/>
  <c r="D507" i="1"/>
  <c r="D506" i="1"/>
  <c r="F505" i="1"/>
  <c r="E506" i="10" s="1"/>
  <c r="D505" i="1"/>
  <c r="D504" i="1"/>
  <c r="D503" i="1"/>
  <c r="D502" i="1"/>
  <c r="D501" i="1"/>
  <c r="D500" i="1"/>
  <c r="D499" i="1"/>
  <c r="D498" i="1"/>
  <c r="F497" i="1"/>
  <c r="E498" i="10" s="1"/>
  <c r="D497" i="1"/>
  <c r="D496" i="1"/>
  <c r="D495" i="1"/>
  <c r="D494" i="1"/>
  <c r="D493" i="1"/>
  <c r="D492" i="1"/>
  <c r="D491" i="1"/>
  <c r="D490" i="1"/>
  <c r="F489" i="1"/>
  <c r="E490" i="10" s="1"/>
  <c r="D489" i="1"/>
  <c r="E446" i="1"/>
  <c r="E447" i="1"/>
  <c r="D448" i="10" s="1"/>
  <c r="E448" i="1"/>
  <c r="E449" i="1"/>
  <c r="D450" i="10" s="1"/>
  <c r="E450" i="1"/>
  <c r="E451" i="1"/>
  <c r="D452" i="10" s="1"/>
  <c r="E452" i="1"/>
  <c r="E453" i="1"/>
  <c r="D454" i="10" s="1"/>
  <c r="E454" i="1"/>
  <c r="E455" i="1"/>
  <c r="D456" i="10" s="1"/>
  <c r="E456" i="1"/>
  <c r="E457" i="1"/>
  <c r="D458" i="10" s="1"/>
  <c r="E458" i="1"/>
  <c r="E459" i="1"/>
  <c r="D460" i="10" s="1"/>
  <c r="E460" i="1"/>
  <c r="E461" i="1"/>
  <c r="D462" i="10" s="1"/>
  <c r="E462" i="1"/>
  <c r="E463" i="1"/>
  <c r="D464" i="10" s="1"/>
  <c r="E464" i="1"/>
  <c r="E465" i="1"/>
  <c r="D466" i="10" s="1"/>
  <c r="E466" i="1"/>
  <c r="E467" i="1"/>
  <c r="D468" i="10" s="1"/>
  <c r="E468" i="1"/>
  <c r="E469" i="1"/>
  <c r="D470" i="10" s="1"/>
  <c r="E470" i="1"/>
  <c r="D471" i="10" s="1"/>
  <c r="E471" i="1"/>
  <c r="D472" i="10" s="1"/>
  <c r="E472" i="1"/>
  <c r="D473" i="10" s="1"/>
  <c r="E473" i="1"/>
  <c r="D474" i="10" s="1"/>
  <c r="E474" i="1"/>
  <c r="E475" i="1"/>
  <c r="D476" i="10" s="1"/>
  <c r="E476" i="1"/>
  <c r="E477" i="1"/>
  <c r="D478" i="10" s="1"/>
  <c r="E478" i="1"/>
  <c r="E479" i="1"/>
  <c r="D480" i="10" s="1"/>
  <c r="E480" i="1"/>
  <c r="E481" i="1"/>
  <c r="D482" i="10" s="1"/>
  <c r="E482" i="1"/>
  <c r="E483" i="1"/>
  <c r="D484" i="10" s="1"/>
  <c r="E484" i="1"/>
  <c r="E485" i="1"/>
  <c r="D486" i="10" s="1"/>
  <c r="E486" i="1"/>
  <c r="E487" i="1"/>
  <c r="D488" i="10" s="1"/>
  <c r="E488" i="1"/>
  <c r="E445" i="1"/>
  <c r="D446" i="10" s="1"/>
  <c r="D488" i="1"/>
  <c r="F487" i="1"/>
  <c r="E488" i="10" s="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F455" i="1"/>
  <c r="E456" i="10" s="1"/>
  <c r="D455" i="1"/>
  <c r="D454" i="1"/>
  <c r="D453" i="1"/>
  <c r="D452" i="1"/>
  <c r="D451" i="1"/>
  <c r="D450" i="1"/>
  <c r="D449" i="1"/>
  <c r="D448" i="1"/>
  <c r="D447" i="1"/>
  <c r="D446" i="1"/>
  <c r="D445" i="1"/>
  <c r="E402" i="1"/>
  <c r="D403" i="10" s="1"/>
  <c r="E403" i="1"/>
  <c r="D404" i="10" s="1"/>
  <c r="E404" i="1"/>
  <c r="E405" i="1"/>
  <c r="E406" i="1"/>
  <c r="D407" i="10" s="1"/>
  <c r="E407" i="1"/>
  <c r="E408" i="1"/>
  <c r="E409" i="1"/>
  <c r="D410" i="10" s="1"/>
  <c r="E410" i="1"/>
  <c r="D411" i="10" s="1"/>
  <c r="E411" i="1"/>
  <c r="D412" i="10" s="1"/>
  <c r="E412" i="1"/>
  <c r="E413" i="1"/>
  <c r="E414" i="1"/>
  <c r="D415" i="10" s="1"/>
  <c r="E415" i="1"/>
  <c r="E416" i="1"/>
  <c r="E417" i="1"/>
  <c r="E418" i="1"/>
  <c r="E419" i="1"/>
  <c r="E420" i="1"/>
  <c r="E421" i="1"/>
  <c r="E422" i="1"/>
  <c r="E423" i="1"/>
  <c r="E424" i="1"/>
  <c r="E425" i="1"/>
  <c r="E426" i="1"/>
  <c r="D427" i="10" s="1"/>
  <c r="E427" i="1"/>
  <c r="E428" i="1"/>
  <c r="E429" i="1"/>
  <c r="E430" i="1"/>
  <c r="E431" i="1"/>
  <c r="E432" i="1"/>
  <c r="E433" i="1"/>
  <c r="E434" i="1"/>
  <c r="D435" i="10" s="1"/>
  <c r="E435" i="1"/>
  <c r="E436" i="1"/>
  <c r="E437" i="1"/>
  <c r="E438" i="1"/>
  <c r="E439" i="1"/>
  <c r="D440" i="10" s="1"/>
  <c r="E440" i="1"/>
  <c r="E441" i="1"/>
  <c r="E442" i="1"/>
  <c r="E443" i="1"/>
  <c r="E444" i="1"/>
  <c r="E401" i="1"/>
  <c r="D402" i="10" s="1"/>
  <c r="D444" i="1"/>
  <c r="D443" i="1"/>
  <c r="D442" i="1"/>
  <c r="D441" i="1"/>
  <c r="D440" i="1"/>
  <c r="F439" i="1"/>
  <c r="E440" i="10" s="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F401" i="1"/>
  <c r="E402" i="10" s="1"/>
  <c r="D401" i="1"/>
  <c r="E358" i="1"/>
  <c r="E359" i="1"/>
  <c r="E360" i="1"/>
  <c r="E361" i="1"/>
  <c r="D362" i="10" s="1"/>
  <c r="E362" i="1"/>
  <c r="E363" i="1"/>
  <c r="E364" i="1"/>
  <c r="E365" i="1"/>
  <c r="D366" i="10" s="1"/>
  <c r="E366" i="1"/>
  <c r="E367" i="1"/>
  <c r="E368" i="1"/>
  <c r="E369" i="1"/>
  <c r="D370" i="10" s="1"/>
  <c r="E370" i="1"/>
  <c r="E371" i="1"/>
  <c r="E372" i="1"/>
  <c r="E373" i="1"/>
  <c r="D374" i="10" s="1"/>
  <c r="E374" i="1"/>
  <c r="E375" i="1"/>
  <c r="E376" i="1"/>
  <c r="E377" i="1"/>
  <c r="D378" i="10" s="1"/>
  <c r="E378" i="1"/>
  <c r="E379" i="1"/>
  <c r="E380" i="1"/>
  <c r="E381" i="1"/>
  <c r="D382" i="10" s="1"/>
  <c r="E382" i="1"/>
  <c r="E383" i="1"/>
  <c r="E384" i="1"/>
  <c r="E385" i="1"/>
  <c r="D386" i="10" s="1"/>
  <c r="E386" i="1"/>
  <c r="E387" i="1"/>
  <c r="E388" i="1"/>
  <c r="E389" i="1"/>
  <c r="D390" i="10" s="1"/>
  <c r="E390" i="1"/>
  <c r="E391" i="1"/>
  <c r="E392" i="1"/>
  <c r="E393" i="1"/>
  <c r="D394" i="10" s="1"/>
  <c r="E394" i="1"/>
  <c r="E395" i="1"/>
  <c r="E396" i="1"/>
  <c r="E397" i="1"/>
  <c r="D398" i="10" s="1"/>
  <c r="E398" i="1"/>
  <c r="E399" i="1"/>
  <c r="E400" i="1"/>
  <c r="E357" i="1"/>
  <c r="D358" i="10" s="1"/>
  <c r="D400" i="1"/>
  <c r="D399" i="1"/>
  <c r="D398" i="1"/>
  <c r="F397" i="1"/>
  <c r="E398" i="10" s="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C782" i="8" l="1"/>
  <c r="C1486" i="10" s="1"/>
  <c r="F563" i="1"/>
  <c r="E564" i="10" s="1"/>
  <c r="F592" i="1"/>
  <c r="E593" i="10" s="1"/>
  <c r="F600" i="1"/>
  <c r="E601" i="10" s="1"/>
  <c r="F608" i="1"/>
  <c r="E609" i="10" s="1"/>
  <c r="F616" i="1"/>
  <c r="E617" i="10" s="1"/>
  <c r="F542" i="1"/>
  <c r="E543" i="10" s="1"/>
  <c r="F534" i="1"/>
  <c r="E535" i="10" s="1"/>
  <c r="F550" i="1"/>
  <c r="E551" i="10" s="1"/>
  <c r="F409" i="1"/>
  <c r="E410" i="10" s="1"/>
  <c r="F472" i="1"/>
  <c r="E473" i="10" s="1"/>
  <c r="F493" i="1"/>
  <c r="E494" i="10" s="1"/>
  <c r="F501" i="1"/>
  <c r="E502" i="10" s="1"/>
  <c r="F509" i="1"/>
  <c r="E510" i="10" s="1"/>
  <c r="F517" i="1"/>
  <c r="E518" i="10" s="1"/>
  <c r="F525" i="1"/>
  <c r="E526" i="10" s="1"/>
  <c r="F538" i="1"/>
  <c r="E539" i="10" s="1"/>
  <c r="F546" i="1"/>
  <c r="E547" i="10" s="1"/>
  <c r="F554" i="1"/>
  <c r="E555" i="10" s="1"/>
  <c r="F562" i="1"/>
  <c r="E563" i="10" s="1"/>
  <c r="F570" i="1"/>
  <c r="E571" i="10" s="1"/>
  <c r="F578" i="1"/>
  <c r="E579" i="10" s="1"/>
  <c r="F582" i="1"/>
  <c r="E583" i="10" s="1"/>
  <c r="F586" i="1"/>
  <c r="E587" i="10" s="1"/>
  <c r="F590" i="1"/>
  <c r="E591" i="10" s="1"/>
  <c r="F594" i="1"/>
  <c r="E595" i="10" s="1"/>
  <c r="F598" i="1"/>
  <c r="E599" i="10" s="1"/>
  <c r="F602" i="1"/>
  <c r="E603" i="10" s="1"/>
  <c r="F606" i="1"/>
  <c r="E607" i="10" s="1"/>
  <c r="F610" i="1"/>
  <c r="E611" i="10" s="1"/>
  <c r="F614" i="1"/>
  <c r="E615" i="10" s="1"/>
  <c r="F618" i="1"/>
  <c r="E619" i="10" s="1"/>
  <c r="F365" i="1"/>
  <c r="E366" i="10" s="1"/>
  <c r="F381" i="1"/>
  <c r="E382" i="10" s="1"/>
  <c r="F357" i="1"/>
  <c r="E358" i="10" s="1"/>
  <c r="F373" i="1"/>
  <c r="E374" i="10" s="1"/>
  <c r="F389" i="1"/>
  <c r="E390" i="10" s="1"/>
  <c r="F403" i="1"/>
  <c r="E404" i="10" s="1"/>
  <c r="F411" i="1"/>
  <c r="E412" i="10" s="1"/>
  <c r="F447" i="1"/>
  <c r="E448" i="10" s="1"/>
  <c r="F463" i="1"/>
  <c r="E464" i="10" s="1"/>
  <c r="F479" i="1"/>
  <c r="E480" i="10" s="1"/>
  <c r="F426" i="1"/>
  <c r="E427" i="10" s="1"/>
  <c r="F451" i="1"/>
  <c r="E452" i="10" s="1"/>
  <c r="F459" i="1"/>
  <c r="E460" i="10" s="1"/>
  <c r="F467" i="1"/>
  <c r="E468" i="10" s="1"/>
  <c r="F475" i="1"/>
  <c r="E476" i="10" s="1"/>
  <c r="F483" i="1"/>
  <c r="E484" i="10" s="1"/>
  <c r="F361" i="1"/>
  <c r="E362" i="10" s="1"/>
  <c r="F369" i="1"/>
  <c r="E370" i="10" s="1"/>
  <c r="F377" i="1"/>
  <c r="E378" i="10" s="1"/>
  <c r="F385" i="1"/>
  <c r="E386" i="10" s="1"/>
  <c r="F393" i="1"/>
  <c r="E394" i="10" s="1"/>
  <c r="F402" i="1"/>
  <c r="E403" i="10" s="1"/>
  <c r="F406" i="1"/>
  <c r="E407" i="10" s="1"/>
  <c r="F410" i="1"/>
  <c r="E411" i="10" s="1"/>
  <c r="F414" i="1"/>
  <c r="E415" i="10" s="1"/>
  <c r="F434" i="1"/>
  <c r="E435" i="10" s="1"/>
  <c r="F470" i="1"/>
  <c r="E471" i="10" s="1"/>
  <c r="F491" i="1"/>
  <c r="E492" i="10" s="1"/>
  <c r="F495" i="1"/>
  <c r="E496" i="10" s="1"/>
  <c r="F499" i="1"/>
  <c r="E500" i="10" s="1"/>
  <c r="F503" i="1"/>
  <c r="E504" i="10" s="1"/>
  <c r="F507" i="1"/>
  <c r="E508" i="10" s="1"/>
  <c r="F511" i="1"/>
  <c r="E512" i="10" s="1"/>
  <c r="F515" i="1"/>
  <c r="E516" i="10" s="1"/>
  <c r="F519" i="1"/>
  <c r="E520" i="10" s="1"/>
  <c r="F523" i="1"/>
  <c r="E524" i="10" s="1"/>
  <c r="F527" i="1"/>
  <c r="E528" i="10" s="1"/>
  <c r="F533" i="1"/>
  <c r="E534" i="10" s="1"/>
  <c r="F535" i="1"/>
  <c r="E536" i="10" s="1"/>
  <c r="F541" i="1"/>
  <c r="E542" i="10" s="1"/>
  <c r="F543" i="1"/>
  <c r="E544" i="10" s="1"/>
  <c r="F549" i="1"/>
  <c r="E550" i="10" s="1"/>
  <c r="F551" i="1"/>
  <c r="E552" i="10" s="1"/>
  <c r="F557" i="1"/>
  <c r="E558" i="10" s="1"/>
  <c r="F400" i="1"/>
  <c r="E401" i="10" s="1"/>
  <c r="D401" i="10"/>
  <c r="F396" i="1"/>
  <c r="E397" i="10" s="1"/>
  <c r="D397" i="10"/>
  <c r="F392" i="1"/>
  <c r="E393" i="10" s="1"/>
  <c r="D393" i="10"/>
  <c r="F388" i="1"/>
  <c r="E389" i="10" s="1"/>
  <c r="D389" i="10"/>
  <c r="F386" i="1"/>
  <c r="E387" i="10" s="1"/>
  <c r="D387" i="10"/>
  <c r="F382" i="1"/>
  <c r="E383" i="10" s="1"/>
  <c r="D383" i="10"/>
  <c r="F378" i="1"/>
  <c r="E379" i="10" s="1"/>
  <c r="D379" i="10"/>
  <c r="F374" i="1"/>
  <c r="E375" i="10" s="1"/>
  <c r="D375" i="10"/>
  <c r="F370" i="1"/>
  <c r="E371" i="10" s="1"/>
  <c r="D371" i="10"/>
  <c r="F368" i="1"/>
  <c r="E369" i="10" s="1"/>
  <c r="D369" i="10"/>
  <c r="F364" i="1"/>
  <c r="E365" i="10" s="1"/>
  <c r="D365" i="10"/>
  <c r="F360" i="1"/>
  <c r="E361" i="10" s="1"/>
  <c r="D361" i="10"/>
  <c r="F443" i="1"/>
  <c r="E444" i="10" s="1"/>
  <c r="D444" i="10"/>
  <c r="F435" i="1"/>
  <c r="E436" i="10" s="1"/>
  <c r="D436" i="10"/>
  <c r="F433" i="1"/>
  <c r="E434" i="10" s="1"/>
  <c r="D434" i="10"/>
  <c r="F429" i="1"/>
  <c r="E430" i="10" s="1"/>
  <c r="D430" i="10"/>
  <c r="F427" i="1"/>
  <c r="E428" i="10" s="1"/>
  <c r="D428" i="10"/>
  <c r="F423" i="1"/>
  <c r="E424" i="10" s="1"/>
  <c r="D424" i="10"/>
  <c r="F421" i="1"/>
  <c r="E422" i="10" s="1"/>
  <c r="D422" i="10"/>
  <c r="F417" i="1"/>
  <c r="E418" i="10" s="1"/>
  <c r="D418" i="10"/>
  <c r="F415" i="1"/>
  <c r="E416" i="10" s="1"/>
  <c r="D416" i="10"/>
  <c r="F407" i="1"/>
  <c r="E408" i="10" s="1"/>
  <c r="D408" i="10"/>
  <c r="F399" i="1"/>
  <c r="E400" i="10" s="1"/>
  <c r="D400" i="10"/>
  <c r="F395" i="1"/>
  <c r="E396" i="10" s="1"/>
  <c r="D396" i="10"/>
  <c r="F391" i="1"/>
  <c r="E392" i="10" s="1"/>
  <c r="D392" i="10"/>
  <c r="F387" i="1"/>
  <c r="E388" i="10" s="1"/>
  <c r="D388" i="10"/>
  <c r="F383" i="1"/>
  <c r="E384" i="10" s="1"/>
  <c r="D384" i="10"/>
  <c r="F379" i="1"/>
  <c r="E380" i="10" s="1"/>
  <c r="D380" i="10"/>
  <c r="F375" i="1"/>
  <c r="E376" i="10" s="1"/>
  <c r="D376" i="10"/>
  <c r="F371" i="1"/>
  <c r="E372" i="10" s="1"/>
  <c r="D372" i="10"/>
  <c r="F367" i="1"/>
  <c r="E368" i="10" s="1"/>
  <c r="D368" i="10"/>
  <c r="F363" i="1"/>
  <c r="E364" i="10" s="1"/>
  <c r="D364" i="10"/>
  <c r="F359" i="1"/>
  <c r="E360" i="10" s="1"/>
  <c r="D360" i="10"/>
  <c r="F444" i="1"/>
  <c r="E445" i="10" s="1"/>
  <c r="D445" i="10"/>
  <c r="F442" i="1"/>
  <c r="E443" i="10" s="1"/>
  <c r="D443" i="10"/>
  <c r="F440" i="1"/>
  <c r="E441" i="10" s="1"/>
  <c r="D441" i="10"/>
  <c r="F438" i="1"/>
  <c r="E439" i="10" s="1"/>
  <c r="D439" i="10"/>
  <c r="F436" i="1"/>
  <c r="E437" i="10" s="1"/>
  <c r="D437" i="10"/>
  <c r="F432" i="1"/>
  <c r="E433" i="10" s="1"/>
  <c r="D433" i="10"/>
  <c r="F430" i="1"/>
  <c r="E431" i="10" s="1"/>
  <c r="D431" i="10"/>
  <c r="F428" i="1"/>
  <c r="E429" i="10" s="1"/>
  <c r="D429" i="10"/>
  <c r="F424" i="1"/>
  <c r="E425" i="10" s="1"/>
  <c r="D425" i="10"/>
  <c r="F422" i="1"/>
  <c r="E423" i="10" s="1"/>
  <c r="D423" i="10"/>
  <c r="F420" i="1"/>
  <c r="E421" i="10" s="1"/>
  <c r="D421" i="10"/>
  <c r="F418" i="1"/>
  <c r="E419" i="10" s="1"/>
  <c r="D419" i="10"/>
  <c r="F416" i="1"/>
  <c r="E417" i="10" s="1"/>
  <c r="D417" i="10"/>
  <c r="F412" i="1"/>
  <c r="E413" i="10" s="1"/>
  <c r="D413" i="10"/>
  <c r="F408" i="1"/>
  <c r="E409" i="10" s="1"/>
  <c r="D409" i="10"/>
  <c r="F404" i="1"/>
  <c r="E405" i="10" s="1"/>
  <c r="D405" i="10"/>
  <c r="F445" i="1"/>
  <c r="E446" i="10" s="1"/>
  <c r="F449" i="1"/>
  <c r="E450" i="10" s="1"/>
  <c r="F453" i="1"/>
  <c r="E454" i="10" s="1"/>
  <c r="F457" i="1"/>
  <c r="E458" i="10" s="1"/>
  <c r="F461" i="1"/>
  <c r="E462" i="10" s="1"/>
  <c r="F465" i="1"/>
  <c r="E466" i="10" s="1"/>
  <c r="F469" i="1"/>
  <c r="E470" i="10" s="1"/>
  <c r="F471" i="1"/>
  <c r="E472" i="10" s="1"/>
  <c r="F473" i="1"/>
  <c r="E474" i="10" s="1"/>
  <c r="F477" i="1"/>
  <c r="E478" i="10" s="1"/>
  <c r="F481" i="1"/>
  <c r="E482" i="10" s="1"/>
  <c r="F485" i="1"/>
  <c r="E486" i="10" s="1"/>
  <c r="F488" i="1"/>
  <c r="E489" i="10" s="1"/>
  <c r="D489" i="10"/>
  <c r="F486" i="1"/>
  <c r="E487" i="10" s="1"/>
  <c r="D487" i="10"/>
  <c r="F484" i="1"/>
  <c r="E485" i="10" s="1"/>
  <c r="D485" i="10"/>
  <c r="F482" i="1"/>
  <c r="E483" i="10" s="1"/>
  <c r="D483" i="10"/>
  <c r="F480" i="1"/>
  <c r="E481" i="10" s="1"/>
  <c r="D481" i="10"/>
  <c r="F478" i="1"/>
  <c r="E479" i="10" s="1"/>
  <c r="D479" i="10"/>
  <c r="F476" i="1"/>
  <c r="E477" i="10" s="1"/>
  <c r="D477" i="10"/>
  <c r="F474" i="1"/>
  <c r="E475" i="10" s="1"/>
  <c r="D475" i="10"/>
  <c r="F468" i="1"/>
  <c r="E469" i="10" s="1"/>
  <c r="D469" i="10"/>
  <c r="F466" i="1"/>
  <c r="E467" i="10" s="1"/>
  <c r="D467" i="10"/>
  <c r="F464" i="1"/>
  <c r="E465" i="10" s="1"/>
  <c r="D465" i="10"/>
  <c r="F462" i="1"/>
  <c r="E463" i="10" s="1"/>
  <c r="D463" i="10"/>
  <c r="F460" i="1"/>
  <c r="E461" i="10" s="1"/>
  <c r="D461" i="10"/>
  <c r="F458" i="1"/>
  <c r="E459" i="10" s="1"/>
  <c r="D459" i="10"/>
  <c r="F456" i="1"/>
  <c r="E457" i="10" s="1"/>
  <c r="D457" i="10"/>
  <c r="F454" i="1"/>
  <c r="E455" i="10" s="1"/>
  <c r="D455" i="10"/>
  <c r="F452" i="1"/>
  <c r="E453" i="10" s="1"/>
  <c r="D453" i="10"/>
  <c r="F450" i="1"/>
  <c r="E451" i="10" s="1"/>
  <c r="D451" i="10"/>
  <c r="F448" i="1"/>
  <c r="E449" i="10" s="1"/>
  <c r="D449" i="10"/>
  <c r="F446" i="1"/>
  <c r="E447" i="10" s="1"/>
  <c r="D447" i="10"/>
  <c r="F490" i="1"/>
  <c r="E491" i="10" s="1"/>
  <c r="F492" i="1"/>
  <c r="E493" i="10" s="1"/>
  <c r="F494" i="1"/>
  <c r="E495" i="10" s="1"/>
  <c r="F496" i="1"/>
  <c r="E497" i="10" s="1"/>
  <c r="F498" i="1"/>
  <c r="E499" i="10" s="1"/>
  <c r="F512" i="1"/>
  <c r="E513" i="10" s="1"/>
  <c r="F529" i="1"/>
  <c r="E530" i="10" s="1"/>
  <c r="D530" i="10"/>
  <c r="F537" i="1"/>
  <c r="E538" i="10" s="1"/>
  <c r="F539" i="1"/>
  <c r="E540" i="10" s="1"/>
  <c r="F545" i="1"/>
  <c r="E546" i="10" s="1"/>
  <c r="F547" i="1"/>
  <c r="E548" i="10" s="1"/>
  <c r="F553" i="1"/>
  <c r="E554" i="10" s="1"/>
  <c r="F555" i="1"/>
  <c r="E556" i="10" s="1"/>
  <c r="F559" i="1"/>
  <c r="E560" i="10" s="1"/>
  <c r="F565" i="1"/>
  <c r="E566" i="10" s="1"/>
  <c r="F571" i="1"/>
  <c r="E572" i="10" s="1"/>
  <c r="F576" i="1"/>
  <c r="E577" i="10" s="1"/>
  <c r="D577" i="10"/>
  <c r="F574" i="1"/>
  <c r="E575" i="10" s="1"/>
  <c r="D575" i="10"/>
  <c r="F572" i="1"/>
  <c r="E573" i="10" s="1"/>
  <c r="D573" i="10"/>
  <c r="F568" i="1"/>
  <c r="E569" i="10" s="1"/>
  <c r="D569" i="10"/>
  <c r="F566" i="1"/>
  <c r="E567" i="10" s="1"/>
  <c r="D567" i="10"/>
  <c r="F564" i="1"/>
  <c r="E565" i="10" s="1"/>
  <c r="D565" i="10"/>
  <c r="F560" i="1"/>
  <c r="E561" i="10" s="1"/>
  <c r="D561" i="10"/>
  <c r="F558" i="1"/>
  <c r="E559" i="10" s="1"/>
  <c r="D559" i="10"/>
  <c r="F556" i="1"/>
  <c r="E557" i="10" s="1"/>
  <c r="D557" i="10"/>
  <c r="F552" i="1"/>
  <c r="E553" i="10" s="1"/>
  <c r="D553" i="10"/>
  <c r="F548" i="1"/>
  <c r="E549" i="10" s="1"/>
  <c r="D549" i="10"/>
  <c r="F544" i="1"/>
  <c r="E545" i="10" s="1"/>
  <c r="D545" i="10"/>
  <c r="F540" i="1"/>
  <c r="E541" i="10" s="1"/>
  <c r="D541" i="10"/>
  <c r="F536" i="1"/>
  <c r="E537" i="10" s="1"/>
  <c r="D537" i="10"/>
  <c r="F577" i="1"/>
  <c r="E578" i="10" s="1"/>
  <c r="F579" i="1"/>
  <c r="E580" i="10" s="1"/>
  <c r="F581" i="1"/>
  <c r="E582" i="10" s="1"/>
  <c r="F583" i="1"/>
  <c r="E584" i="10" s="1"/>
  <c r="F585" i="1"/>
  <c r="E586" i="10" s="1"/>
  <c r="F587" i="1"/>
  <c r="E588" i="10" s="1"/>
  <c r="F589" i="1"/>
  <c r="E590" i="10" s="1"/>
  <c r="F591" i="1"/>
  <c r="E592" i="10" s="1"/>
  <c r="F593" i="1"/>
  <c r="E594" i="10" s="1"/>
  <c r="F595" i="1"/>
  <c r="E596" i="10" s="1"/>
  <c r="F597" i="1"/>
  <c r="E598" i="10" s="1"/>
  <c r="F599" i="1"/>
  <c r="E600" i="10" s="1"/>
  <c r="F601" i="1"/>
  <c r="E602" i="10" s="1"/>
  <c r="F603" i="1"/>
  <c r="E604" i="10" s="1"/>
  <c r="F605" i="1"/>
  <c r="E606" i="10" s="1"/>
  <c r="F607" i="1"/>
  <c r="E608" i="10" s="1"/>
  <c r="F609" i="1"/>
  <c r="E610" i="10" s="1"/>
  <c r="F611" i="1"/>
  <c r="E612" i="10" s="1"/>
  <c r="F613" i="1"/>
  <c r="E614" i="10" s="1"/>
  <c r="F615" i="1"/>
  <c r="E616" i="10" s="1"/>
  <c r="F617" i="1"/>
  <c r="E618" i="10" s="1"/>
  <c r="F619" i="1"/>
  <c r="E620" i="10" s="1"/>
  <c r="F398" i="1"/>
  <c r="E399" i="10" s="1"/>
  <c r="D399" i="10"/>
  <c r="F394" i="1"/>
  <c r="E395" i="10" s="1"/>
  <c r="D395" i="10"/>
  <c r="F390" i="1"/>
  <c r="E391" i="10" s="1"/>
  <c r="D391" i="10"/>
  <c r="F384" i="1"/>
  <c r="E385" i="10" s="1"/>
  <c r="D385" i="10"/>
  <c r="F380" i="1"/>
  <c r="E381" i="10" s="1"/>
  <c r="D381" i="10"/>
  <c r="F376" i="1"/>
  <c r="E377" i="10" s="1"/>
  <c r="D377" i="10"/>
  <c r="F372" i="1"/>
  <c r="E373" i="10" s="1"/>
  <c r="D373" i="10"/>
  <c r="F366" i="1"/>
  <c r="E367" i="10" s="1"/>
  <c r="D367" i="10"/>
  <c r="F362" i="1"/>
  <c r="E363" i="10" s="1"/>
  <c r="D363" i="10"/>
  <c r="F358" i="1"/>
  <c r="E359" i="10" s="1"/>
  <c r="D359" i="10"/>
  <c r="F441" i="1"/>
  <c r="E442" i="10" s="1"/>
  <c r="D442" i="10"/>
  <c r="F437" i="1"/>
  <c r="E438" i="10" s="1"/>
  <c r="D438" i="10"/>
  <c r="F431" i="1"/>
  <c r="E432" i="10" s="1"/>
  <c r="D432" i="10"/>
  <c r="F425" i="1"/>
  <c r="E426" i="10" s="1"/>
  <c r="D426" i="10"/>
  <c r="F419" i="1"/>
  <c r="E420" i="10" s="1"/>
  <c r="D420" i="10"/>
  <c r="F413" i="1"/>
  <c r="E414" i="10" s="1"/>
  <c r="D414" i="10"/>
  <c r="F405" i="1"/>
  <c r="E406" i="10" s="1"/>
  <c r="D406" i="10"/>
  <c r="F532" i="1"/>
  <c r="E533" i="10" s="1"/>
  <c r="D533" i="10"/>
  <c r="F530" i="1"/>
  <c r="E531" i="10" s="1"/>
  <c r="D531" i="10"/>
  <c r="F528" i="1"/>
  <c r="E529" i="10" s="1"/>
  <c r="D529" i="10"/>
  <c r="F526" i="1"/>
  <c r="E527" i="10" s="1"/>
  <c r="D527" i="10"/>
  <c r="F524" i="1"/>
  <c r="E525" i="10" s="1"/>
  <c r="D525" i="10"/>
  <c r="F522" i="1"/>
  <c r="E523" i="10" s="1"/>
  <c r="D523" i="10"/>
  <c r="F520" i="1"/>
  <c r="E521" i="10" s="1"/>
  <c r="D521" i="10"/>
  <c r="F518" i="1"/>
  <c r="E519" i="10" s="1"/>
  <c r="D519" i="10"/>
  <c r="F516" i="1"/>
  <c r="E517" i="10" s="1"/>
  <c r="D517" i="10"/>
  <c r="F514" i="1"/>
  <c r="E515" i="10" s="1"/>
  <c r="D515" i="10"/>
  <c r="F510" i="1"/>
  <c r="E511" i="10" s="1"/>
  <c r="D511" i="10"/>
  <c r="F508" i="1"/>
  <c r="E509" i="10" s="1"/>
  <c r="D509" i="10"/>
  <c r="F506" i="1"/>
  <c r="E507" i="10" s="1"/>
  <c r="D507" i="10"/>
  <c r="F504" i="1"/>
  <c r="E505" i="10" s="1"/>
  <c r="D505" i="10"/>
  <c r="F502" i="1"/>
  <c r="E503" i="10" s="1"/>
  <c r="D503" i="10"/>
  <c r="F500" i="1"/>
  <c r="E501" i="10" s="1"/>
  <c r="D501" i="10"/>
  <c r="F575" i="1"/>
  <c r="E576" i="10" s="1"/>
  <c r="D576" i="10"/>
  <c r="F569" i="1"/>
  <c r="E570" i="10" s="1"/>
  <c r="D570" i="10"/>
  <c r="F567" i="1"/>
  <c r="E568" i="10" s="1"/>
  <c r="D568" i="10"/>
  <c r="C316" i="1"/>
  <c r="B317" i="10" s="1"/>
  <c r="C317" i="10"/>
  <c r="C320" i="1"/>
  <c r="B321" i="10" s="1"/>
  <c r="C321" i="10"/>
  <c r="C326" i="1"/>
  <c r="B327" i="10" s="1"/>
  <c r="C327" i="10"/>
  <c r="C330" i="1"/>
  <c r="B331" i="10" s="1"/>
  <c r="C331" i="10"/>
  <c r="C334" i="1"/>
  <c r="B335" i="10" s="1"/>
  <c r="C335" i="10"/>
  <c r="C338" i="1"/>
  <c r="B339" i="10" s="1"/>
  <c r="C339" i="10"/>
  <c r="C342" i="1"/>
  <c r="B343" i="10" s="1"/>
  <c r="C343" i="10"/>
  <c r="C346" i="1"/>
  <c r="B347" i="10" s="1"/>
  <c r="C347" i="10"/>
  <c r="C350" i="1"/>
  <c r="B351" i="10" s="1"/>
  <c r="C351" i="10"/>
  <c r="C354" i="1"/>
  <c r="B355" i="10" s="1"/>
  <c r="C355" i="10"/>
  <c r="C361" i="1"/>
  <c r="B362" i="10" s="1"/>
  <c r="C362" i="10"/>
  <c r="C362" i="1"/>
  <c r="B363" i="10" s="1"/>
  <c r="C363" i="10"/>
  <c r="C364" i="1"/>
  <c r="B365" i="10" s="1"/>
  <c r="C365" i="10"/>
  <c r="C367" i="1"/>
  <c r="B368" i="10" s="1"/>
  <c r="C368" i="10"/>
  <c r="C370" i="1"/>
  <c r="B371" i="10" s="1"/>
  <c r="C371" i="10"/>
  <c r="C377" i="1"/>
  <c r="B378" i="10" s="1"/>
  <c r="C378" i="10"/>
  <c r="C380" i="1"/>
  <c r="B381" i="10" s="1"/>
  <c r="C381" i="10"/>
  <c r="C383" i="1"/>
  <c r="B384" i="10" s="1"/>
  <c r="C384" i="10"/>
  <c r="C386" i="1"/>
  <c r="B387" i="10" s="1"/>
  <c r="C387" i="10"/>
  <c r="C388" i="1"/>
  <c r="B389" i="10" s="1"/>
  <c r="C389" i="10"/>
  <c r="C391" i="1"/>
  <c r="B392" i="10" s="1"/>
  <c r="C392" i="10"/>
  <c r="C393" i="1"/>
  <c r="B394" i="10" s="1"/>
  <c r="C394" i="10"/>
  <c r="C394" i="1"/>
  <c r="B395" i="10" s="1"/>
  <c r="C395" i="10"/>
  <c r="C396" i="1"/>
  <c r="B397" i="10" s="1"/>
  <c r="C397" i="10"/>
  <c r="C399" i="1"/>
  <c r="B400" i="10" s="1"/>
  <c r="C400" i="10"/>
  <c r="C401" i="1"/>
  <c r="B402" i="10" s="1"/>
  <c r="C402" i="10"/>
  <c r="C402" i="1"/>
  <c r="B403" i="10" s="1"/>
  <c r="C403" i="10"/>
  <c r="C403" i="1"/>
  <c r="B404" i="10" s="1"/>
  <c r="C404" i="10"/>
  <c r="C404" i="1"/>
  <c r="B405" i="10" s="1"/>
  <c r="C405" i="10"/>
  <c r="C406" i="1"/>
  <c r="B407" i="10" s="1"/>
  <c r="C407" i="10"/>
  <c r="C407" i="1"/>
  <c r="B408" i="10" s="1"/>
  <c r="C408" i="10"/>
  <c r="C409" i="1"/>
  <c r="B410" i="10" s="1"/>
  <c r="C410" i="10"/>
  <c r="C410" i="1"/>
  <c r="B411" i="10" s="1"/>
  <c r="C411" i="10"/>
  <c r="C411" i="1"/>
  <c r="B412" i="10" s="1"/>
  <c r="C412" i="10"/>
  <c r="C412" i="1"/>
  <c r="B413" i="10" s="1"/>
  <c r="C413" i="10"/>
  <c r="C414" i="1"/>
  <c r="B415" i="10" s="1"/>
  <c r="C415" i="10"/>
  <c r="C415" i="1"/>
  <c r="B416" i="10" s="1"/>
  <c r="C416" i="10"/>
  <c r="C417" i="1"/>
  <c r="B418" i="10" s="1"/>
  <c r="C418" i="10"/>
  <c r="C419" i="1"/>
  <c r="B420" i="10" s="1"/>
  <c r="C420" i="10"/>
  <c r="C421" i="1"/>
  <c r="B422" i="10" s="1"/>
  <c r="C422" i="10"/>
  <c r="C423" i="1"/>
  <c r="B424" i="10" s="1"/>
  <c r="C424" i="10"/>
  <c r="C425" i="1"/>
  <c r="B426" i="10" s="1"/>
  <c r="C426" i="10"/>
  <c r="C428" i="1"/>
  <c r="B429" i="10" s="1"/>
  <c r="C429" i="10"/>
  <c r="C430" i="1"/>
  <c r="B431" i="10" s="1"/>
  <c r="C431" i="10"/>
  <c r="C432" i="1"/>
  <c r="B433" i="10" s="1"/>
  <c r="C433" i="10"/>
  <c r="C434" i="1"/>
  <c r="B435" i="10" s="1"/>
  <c r="C435" i="10"/>
  <c r="C435" i="1"/>
  <c r="B436" i="10" s="1"/>
  <c r="C436" i="10"/>
  <c r="C437" i="1"/>
  <c r="B438" i="10" s="1"/>
  <c r="C438" i="10"/>
  <c r="C439" i="1"/>
  <c r="B440" i="10" s="1"/>
  <c r="C440" i="10"/>
  <c r="C440" i="1"/>
  <c r="B441" i="10" s="1"/>
  <c r="C441" i="10"/>
  <c r="C442" i="1"/>
  <c r="B443" i="10" s="1"/>
  <c r="C443" i="10"/>
  <c r="C444" i="1"/>
  <c r="B445" i="10" s="1"/>
  <c r="C445" i="10"/>
  <c r="C447" i="1"/>
  <c r="B448" i="10" s="1"/>
  <c r="C448" i="10"/>
  <c r="C448" i="1"/>
  <c r="B449" i="10" s="1"/>
  <c r="C449" i="10"/>
  <c r="C451" i="1"/>
  <c r="B452" i="10" s="1"/>
  <c r="C452" i="10"/>
  <c r="C452" i="1"/>
  <c r="B453" i="10" s="1"/>
  <c r="C453" i="10"/>
  <c r="C455" i="1"/>
  <c r="B456" i="10" s="1"/>
  <c r="C456" i="10"/>
  <c r="C456" i="1"/>
  <c r="B457" i="10" s="1"/>
  <c r="C457" i="10"/>
  <c r="C459" i="1"/>
  <c r="B460" i="10" s="1"/>
  <c r="C460" i="10"/>
  <c r="C460" i="1"/>
  <c r="B461" i="10" s="1"/>
  <c r="C461" i="10"/>
  <c r="C463" i="1"/>
  <c r="B464" i="10" s="1"/>
  <c r="C464" i="10"/>
  <c r="C464" i="1"/>
  <c r="B465" i="10" s="1"/>
  <c r="C465" i="10"/>
  <c r="C467" i="1"/>
  <c r="B468" i="10" s="1"/>
  <c r="C468" i="10"/>
  <c r="C468" i="1"/>
  <c r="B469" i="10" s="1"/>
  <c r="C469" i="10"/>
  <c r="C475" i="1"/>
  <c r="B476" i="10" s="1"/>
  <c r="C476" i="10"/>
  <c r="C476" i="1"/>
  <c r="B477" i="10" s="1"/>
  <c r="C477" i="10"/>
  <c r="C479" i="1"/>
  <c r="B480" i="10" s="1"/>
  <c r="C480" i="10"/>
  <c r="C480" i="1"/>
  <c r="B481" i="10" s="1"/>
  <c r="C481" i="10"/>
  <c r="C483" i="1"/>
  <c r="B484" i="10" s="1"/>
  <c r="C484" i="10"/>
  <c r="C484" i="1"/>
  <c r="B485" i="10" s="1"/>
  <c r="C485" i="10"/>
  <c r="C487" i="1"/>
  <c r="B488" i="10" s="1"/>
  <c r="C488" i="10"/>
  <c r="C488" i="1"/>
  <c r="B489" i="10" s="1"/>
  <c r="C489" i="10"/>
  <c r="C501" i="1"/>
  <c r="B502" i="10" s="1"/>
  <c r="C502" i="10"/>
  <c r="C502" i="1"/>
  <c r="B503" i="10" s="1"/>
  <c r="C503" i="10"/>
  <c r="C505" i="1"/>
  <c r="B506" i="10" s="1"/>
  <c r="C506" i="10"/>
  <c r="C506" i="1"/>
  <c r="B507" i="10" s="1"/>
  <c r="C507" i="10"/>
  <c r="C509" i="1"/>
  <c r="B510" i="10" s="1"/>
  <c r="C510" i="10"/>
  <c r="C510" i="1"/>
  <c r="B511" i="10" s="1"/>
  <c r="C511" i="10"/>
  <c r="C515" i="1"/>
  <c r="B516" i="10" s="1"/>
  <c r="C516" i="10"/>
  <c r="C516" i="1"/>
  <c r="B517" i="10" s="1"/>
  <c r="C517" i="10"/>
  <c r="C519" i="1"/>
  <c r="B520" i="10" s="1"/>
  <c r="C520" i="10"/>
  <c r="C520" i="1"/>
  <c r="B521" i="10" s="1"/>
  <c r="C521" i="10"/>
  <c r="C523" i="1"/>
  <c r="B524" i="10" s="1"/>
  <c r="C524" i="10"/>
  <c r="C524" i="1"/>
  <c r="B525" i="10" s="1"/>
  <c r="C525" i="10"/>
  <c r="C527" i="1"/>
  <c r="B528" i="10" s="1"/>
  <c r="C528" i="10"/>
  <c r="C528" i="1"/>
  <c r="B529" i="10" s="1"/>
  <c r="C529" i="10"/>
  <c r="C530" i="1"/>
  <c r="B531" i="10" s="1"/>
  <c r="C531" i="10"/>
  <c r="C533" i="1"/>
  <c r="B534" i="10" s="1"/>
  <c r="C534" i="10"/>
  <c r="C534" i="1"/>
  <c r="B535" i="10" s="1"/>
  <c r="C535" i="10"/>
  <c r="C535" i="1"/>
  <c r="B536" i="10" s="1"/>
  <c r="C536" i="10"/>
  <c r="C536" i="1"/>
  <c r="B537" i="10" s="1"/>
  <c r="C537" i="10"/>
  <c r="C541" i="1"/>
  <c r="B542" i="10" s="1"/>
  <c r="C542" i="10"/>
  <c r="C542" i="1"/>
  <c r="B543" i="10" s="1"/>
  <c r="C543" i="10"/>
  <c r="C543" i="1"/>
  <c r="B544" i="10" s="1"/>
  <c r="C544" i="10"/>
  <c r="C544" i="1"/>
  <c r="B545" i="10" s="1"/>
  <c r="C545" i="10"/>
  <c r="C549" i="1"/>
  <c r="B550" i="10" s="1"/>
  <c r="C550" i="10"/>
  <c r="C550" i="1"/>
  <c r="B551" i="10" s="1"/>
  <c r="C551" i="10"/>
  <c r="C551" i="1"/>
  <c r="B552" i="10" s="1"/>
  <c r="C552" i="10"/>
  <c r="C552" i="1"/>
  <c r="B553" i="10" s="1"/>
  <c r="C553" i="10"/>
  <c r="C557" i="1"/>
  <c r="B558" i="10" s="1"/>
  <c r="C558" i="10"/>
  <c r="C558" i="1"/>
  <c r="B559" i="10" s="1"/>
  <c r="C559" i="10"/>
  <c r="C561" i="1"/>
  <c r="B562" i="10" s="1"/>
  <c r="C562" i="10"/>
  <c r="C562" i="1"/>
  <c r="B563" i="10" s="1"/>
  <c r="C563" i="10"/>
  <c r="C563" i="1"/>
  <c r="B564" i="10" s="1"/>
  <c r="C564" i="10"/>
  <c r="C564" i="1"/>
  <c r="B565" i="10" s="1"/>
  <c r="C565" i="10"/>
  <c r="C567" i="1"/>
  <c r="B568" i="10" s="1"/>
  <c r="C568" i="10"/>
  <c r="C569" i="1"/>
  <c r="B570" i="10" s="1"/>
  <c r="C570" i="10"/>
  <c r="C573" i="1"/>
  <c r="B574" i="10" s="1"/>
  <c r="C574" i="10"/>
  <c r="C574" i="1"/>
  <c r="B575" i="10" s="1"/>
  <c r="C575" i="10"/>
  <c r="C576" i="1"/>
  <c r="B577" i="10" s="1"/>
  <c r="C577" i="10"/>
  <c r="C314" i="1"/>
  <c r="B315" i="10" s="1"/>
  <c r="C315" i="10"/>
  <c r="C318" i="1"/>
  <c r="B319" i="10" s="1"/>
  <c r="C319" i="10"/>
  <c r="C322" i="1"/>
  <c r="B323" i="10" s="1"/>
  <c r="C323" i="10"/>
  <c r="C324" i="1"/>
  <c r="B325" i="10" s="1"/>
  <c r="C325" i="10"/>
  <c r="C328" i="1"/>
  <c r="B329" i="10" s="1"/>
  <c r="C329" i="10"/>
  <c r="C332" i="1"/>
  <c r="B333" i="10" s="1"/>
  <c r="C333" i="10"/>
  <c r="C336" i="1"/>
  <c r="B337" i="10" s="1"/>
  <c r="C337" i="10"/>
  <c r="C340" i="1"/>
  <c r="B341" i="10" s="1"/>
  <c r="C341" i="10"/>
  <c r="C344" i="1"/>
  <c r="B345" i="10" s="1"/>
  <c r="C345" i="10"/>
  <c r="C348" i="1"/>
  <c r="B349" i="10" s="1"/>
  <c r="C349" i="10"/>
  <c r="C352" i="1"/>
  <c r="B353" i="10" s="1"/>
  <c r="C353" i="10"/>
  <c r="C356" i="1"/>
  <c r="B357" i="10" s="1"/>
  <c r="C357" i="10"/>
  <c r="C359" i="1"/>
  <c r="B360" i="10" s="1"/>
  <c r="C360" i="10"/>
  <c r="C369" i="1"/>
  <c r="B370" i="10" s="1"/>
  <c r="C370" i="10"/>
  <c r="C372" i="1"/>
  <c r="B373" i="10" s="1"/>
  <c r="C373" i="10"/>
  <c r="C375" i="1"/>
  <c r="B376" i="10" s="1"/>
  <c r="C376" i="10"/>
  <c r="C378" i="1"/>
  <c r="B379" i="10" s="1"/>
  <c r="C379" i="10"/>
  <c r="C385" i="1"/>
  <c r="B386" i="10" s="1"/>
  <c r="C386" i="10"/>
  <c r="C313" i="1"/>
  <c r="B314" i="10" s="1"/>
  <c r="C314" i="10"/>
  <c r="C315" i="1"/>
  <c r="B316" i="10" s="1"/>
  <c r="C316" i="10"/>
  <c r="C317" i="1"/>
  <c r="B318" i="10" s="1"/>
  <c r="C318" i="10"/>
  <c r="C319" i="1"/>
  <c r="B320" i="10" s="1"/>
  <c r="C320" i="10"/>
  <c r="C321" i="1"/>
  <c r="B322" i="10" s="1"/>
  <c r="C322" i="10"/>
  <c r="C323" i="1"/>
  <c r="B324" i="10" s="1"/>
  <c r="C324" i="10"/>
  <c r="C325" i="1"/>
  <c r="B326" i="10" s="1"/>
  <c r="C326" i="10"/>
  <c r="C327" i="1"/>
  <c r="B328" i="10" s="1"/>
  <c r="C328" i="10"/>
  <c r="C329" i="1"/>
  <c r="B330" i="10" s="1"/>
  <c r="C330" i="10"/>
  <c r="C331" i="1"/>
  <c r="B332" i="10" s="1"/>
  <c r="C332" i="10"/>
  <c r="C333" i="1"/>
  <c r="B334" i="10" s="1"/>
  <c r="C334" i="10"/>
  <c r="C335" i="1"/>
  <c r="B336" i="10" s="1"/>
  <c r="C336" i="10"/>
  <c r="C337" i="1"/>
  <c r="B338" i="10" s="1"/>
  <c r="C338" i="10"/>
  <c r="C339" i="1"/>
  <c r="B340" i="10" s="1"/>
  <c r="C340" i="10"/>
  <c r="C341" i="1"/>
  <c r="B342" i="10" s="1"/>
  <c r="C342" i="10"/>
  <c r="C343" i="1"/>
  <c r="B344" i="10" s="1"/>
  <c r="C344" i="10"/>
  <c r="C345" i="1"/>
  <c r="B346" i="10" s="1"/>
  <c r="C346" i="10"/>
  <c r="C347" i="1"/>
  <c r="B348" i="10" s="1"/>
  <c r="C348" i="10"/>
  <c r="C349" i="1"/>
  <c r="B350" i="10" s="1"/>
  <c r="C350" i="10"/>
  <c r="C351" i="1"/>
  <c r="B352" i="10" s="1"/>
  <c r="C352" i="10"/>
  <c r="C353" i="1"/>
  <c r="B354" i="10" s="1"/>
  <c r="C354" i="10"/>
  <c r="C355" i="1"/>
  <c r="B356" i="10" s="1"/>
  <c r="C356" i="10"/>
  <c r="C357" i="1"/>
  <c r="B358" i="10" s="1"/>
  <c r="C358" i="10"/>
  <c r="C358" i="1"/>
  <c r="B359" i="10" s="1"/>
  <c r="C359" i="10"/>
  <c r="C360" i="1"/>
  <c r="B361" i="10" s="1"/>
  <c r="C361" i="10"/>
  <c r="C363" i="1"/>
  <c r="B364" i="10" s="1"/>
  <c r="C364" i="10"/>
  <c r="C365" i="1"/>
  <c r="B366" i="10" s="1"/>
  <c r="C366" i="10"/>
  <c r="C366" i="1"/>
  <c r="B367" i="10" s="1"/>
  <c r="C367" i="10"/>
  <c r="C368" i="1"/>
  <c r="B369" i="10" s="1"/>
  <c r="C369" i="10"/>
  <c r="C371" i="1"/>
  <c r="B372" i="10" s="1"/>
  <c r="C372" i="10"/>
  <c r="C373" i="1"/>
  <c r="B374" i="10" s="1"/>
  <c r="C374" i="10"/>
  <c r="C374" i="1"/>
  <c r="B375" i="10" s="1"/>
  <c r="C375" i="10"/>
  <c r="C376" i="1"/>
  <c r="B377" i="10" s="1"/>
  <c r="C377" i="10"/>
  <c r="C379" i="1"/>
  <c r="B380" i="10" s="1"/>
  <c r="C380" i="10"/>
  <c r="C381" i="1"/>
  <c r="B382" i="10" s="1"/>
  <c r="C382" i="10"/>
  <c r="C382" i="1"/>
  <c r="B383" i="10" s="1"/>
  <c r="C383" i="10"/>
  <c r="C384" i="1"/>
  <c r="B385" i="10" s="1"/>
  <c r="C385" i="10"/>
  <c r="C387" i="1"/>
  <c r="B388" i="10" s="1"/>
  <c r="C388" i="10"/>
  <c r="C389" i="1"/>
  <c r="B390" i="10" s="1"/>
  <c r="C390" i="10"/>
  <c r="C390" i="1"/>
  <c r="B391" i="10" s="1"/>
  <c r="C391" i="10"/>
  <c r="C392" i="1"/>
  <c r="B393" i="10" s="1"/>
  <c r="C393" i="10"/>
  <c r="C395" i="1"/>
  <c r="B396" i="10" s="1"/>
  <c r="C396" i="10"/>
  <c r="C397" i="1"/>
  <c r="B398" i="10" s="1"/>
  <c r="C398" i="10"/>
  <c r="C398" i="1"/>
  <c r="B399" i="10" s="1"/>
  <c r="C399" i="10"/>
  <c r="C400" i="1"/>
  <c r="B401" i="10" s="1"/>
  <c r="C401" i="10"/>
  <c r="C405" i="1"/>
  <c r="B406" i="10" s="1"/>
  <c r="C406" i="10"/>
  <c r="C408" i="1"/>
  <c r="B409" i="10" s="1"/>
  <c r="C409" i="10"/>
  <c r="C413" i="1"/>
  <c r="B414" i="10" s="1"/>
  <c r="C414" i="10"/>
  <c r="C416" i="1"/>
  <c r="B417" i="10" s="1"/>
  <c r="C417" i="10"/>
  <c r="C418" i="1"/>
  <c r="B419" i="10" s="1"/>
  <c r="C419" i="10"/>
  <c r="C420" i="1"/>
  <c r="B421" i="10" s="1"/>
  <c r="C421" i="10"/>
  <c r="C422" i="1"/>
  <c r="B423" i="10" s="1"/>
  <c r="C423" i="10"/>
  <c r="C424" i="1"/>
  <c r="B425" i="10" s="1"/>
  <c r="C425" i="10"/>
  <c r="C426" i="1"/>
  <c r="B427" i="10" s="1"/>
  <c r="C427" i="10"/>
  <c r="C427" i="1"/>
  <c r="B428" i="10" s="1"/>
  <c r="C428" i="10"/>
  <c r="C429" i="1"/>
  <c r="B430" i="10" s="1"/>
  <c r="C430" i="10"/>
  <c r="C431" i="1"/>
  <c r="B432" i="10" s="1"/>
  <c r="C432" i="10"/>
  <c r="C433" i="1"/>
  <c r="B434" i="10" s="1"/>
  <c r="C434" i="10"/>
  <c r="C436" i="1"/>
  <c r="B437" i="10" s="1"/>
  <c r="C437" i="10"/>
  <c r="C438" i="1"/>
  <c r="B439" i="10" s="1"/>
  <c r="C439" i="10"/>
  <c r="C441" i="1"/>
  <c r="B442" i="10" s="1"/>
  <c r="C442" i="10"/>
  <c r="C443" i="1"/>
  <c r="B444" i="10" s="1"/>
  <c r="C444" i="10"/>
  <c r="C445" i="1"/>
  <c r="B446" i="10" s="1"/>
  <c r="C446" i="10"/>
  <c r="C446" i="1"/>
  <c r="B447" i="10" s="1"/>
  <c r="C447" i="10"/>
  <c r="C449" i="1"/>
  <c r="B450" i="10" s="1"/>
  <c r="C450" i="10"/>
  <c r="C450" i="1"/>
  <c r="B451" i="10" s="1"/>
  <c r="C451" i="10"/>
  <c r="C453" i="1"/>
  <c r="B454" i="10" s="1"/>
  <c r="C454" i="10"/>
  <c r="C454" i="1"/>
  <c r="B455" i="10" s="1"/>
  <c r="C455" i="10"/>
  <c r="C457" i="1"/>
  <c r="B458" i="10" s="1"/>
  <c r="C458" i="10"/>
  <c r="C458" i="1"/>
  <c r="B459" i="10" s="1"/>
  <c r="C459" i="10"/>
  <c r="C461" i="1"/>
  <c r="B462" i="10" s="1"/>
  <c r="C462" i="10"/>
  <c r="C462" i="1"/>
  <c r="B463" i="10" s="1"/>
  <c r="C463" i="10"/>
  <c r="C465" i="1"/>
  <c r="B466" i="10" s="1"/>
  <c r="C466" i="10"/>
  <c r="C466" i="1"/>
  <c r="B467" i="10" s="1"/>
  <c r="C467" i="10"/>
  <c r="C469" i="1"/>
  <c r="B470" i="10" s="1"/>
  <c r="C470" i="10"/>
  <c r="C470" i="1"/>
  <c r="B471" i="10" s="1"/>
  <c r="C471" i="10"/>
  <c r="C471" i="1"/>
  <c r="B472" i="10" s="1"/>
  <c r="C472" i="10"/>
  <c r="C472" i="1"/>
  <c r="B473" i="10" s="1"/>
  <c r="C473" i="10"/>
  <c r="C473" i="1"/>
  <c r="B474" i="10" s="1"/>
  <c r="C474" i="10"/>
  <c r="C474" i="1"/>
  <c r="B475" i="10" s="1"/>
  <c r="C475" i="10"/>
  <c r="C477" i="1"/>
  <c r="B478" i="10" s="1"/>
  <c r="C478" i="10"/>
  <c r="C478" i="1"/>
  <c r="B479" i="10" s="1"/>
  <c r="C479" i="10"/>
  <c r="C481" i="1"/>
  <c r="B482" i="10" s="1"/>
  <c r="C482" i="10"/>
  <c r="C482" i="1"/>
  <c r="B483" i="10" s="1"/>
  <c r="C483" i="10"/>
  <c r="C485" i="1"/>
  <c r="B486" i="10" s="1"/>
  <c r="C486" i="10"/>
  <c r="C486" i="1"/>
  <c r="B487" i="10" s="1"/>
  <c r="C487" i="10"/>
  <c r="C489" i="1"/>
  <c r="B490" i="10" s="1"/>
  <c r="C490" i="10"/>
  <c r="C490" i="1"/>
  <c r="B491" i="10" s="1"/>
  <c r="C491" i="10"/>
  <c r="C491" i="1"/>
  <c r="B492" i="10" s="1"/>
  <c r="C492" i="10"/>
  <c r="C492" i="1"/>
  <c r="B493" i="10" s="1"/>
  <c r="C493" i="10"/>
  <c r="C493" i="1"/>
  <c r="B494" i="10" s="1"/>
  <c r="C494" i="10"/>
  <c r="C494" i="1"/>
  <c r="B495" i="10" s="1"/>
  <c r="C495" i="10"/>
  <c r="C495" i="1"/>
  <c r="B496" i="10" s="1"/>
  <c r="C496" i="10"/>
  <c r="C496" i="1"/>
  <c r="B497" i="10" s="1"/>
  <c r="C497" i="10"/>
  <c r="C497" i="1"/>
  <c r="B498" i="10" s="1"/>
  <c r="C498" i="10"/>
  <c r="C498" i="1"/>
  <c r="B499" i="10" s="1"/>
  <c r="C499" i="10"/>
  <c r="C499" i="1"/>
  <c r="B500" i="10" s="1"/>
  <c r="C500" i="10"/>
  <c r="C500" i="1"/>
  <c r="B501" i="10" s="1"/>
  <c r="C501" i="10"/>
  <c r="C503" i="1"/>
  <c r="B504" i="10" s="1"/>
  <c r="C504" i="10"/>
  <c r="C504" i="1"/>
  <c r="B505" i="10" s="1"/>
  <c r="C505" i="10"/>
  <c r="C507" i="1"/>
  <c r="B508" i="10" s="1"/>
  <c r="C508" i="10"/>
  <c r="C508" i="1"/>
  <c r="B509" i="10" s="1"/>
  <c r="C509" i="10"/>
  <c r="C511" i="1"/>
  <c r="B512" i="10" s="1"/>
  <c r="C512" i="10"/>
  <c r="C512" i="1"/>
  <c r="B513" i="10" s="1"/>
  <c r="C513" i="10"/>
  <c r="C513" i="1"/>
  <c r="B514" i="10" s="1"/>
  <c r="C514" i="10"/>
  <c r="C514" i="1"/>
  <c r="B515" i="10" s="1"/>
  <c r="C515" i="10"/>
  <c r="C517" i="1"/>
  <c r="B518" i="10" s="1"/>
  <c r="C518" i="10"/>
  <c r="C518" i="1"/>
  <c r="B519" i="10" s="1"/>
  <c r="C519" i="10"/>
  <c r="C521" i="1"/>
  <c r="B522" i="10" s="1"/>
  <c r="C522" i="10"/>
  <c r="C522" i="1"/>
  <c r="B523" i="10" s="1"/>
  <c r="C523" i="10"/>
  <c r="C525" i="1"/>
  <c r="B526" i="10" s="1"/>
  <c r="C526" i="10"/>
  <c r="C526" i="1"/>
  <c r="B527" i="10" s="1"/>
  <c r="C527" i="10"/>
  <c r="C529" i="1"/>
  <c r="B530" i="10" s="1"/>
  <c r="C530" i="10"/>
  <c r="C531" i="1"/>
  <c r="B532" i="10" s="1"/>
  <c r="C532" i="10"/>
  <c r="C532" i="1"/>
  <c r="B533" i="10" s="1"/>
  <c r="C533" i="10"/>
  <c r="C537" i="1"/>
  <c r="B538" i="10" s="1"/>
  <c r="C538" i="10"/>
  <c r="C538" i="1"/>
  <c r="B539" i="10" s="1"/>
  <c r="C539" i="10"/>
  <c r="C539" i="1"/>
  <c r="B540" i="10" s="1"/>
  <c r="C540" i="10"/>
  <c r="C540" i="1"/>
  <c r="B541" i="10" s="1"/>
  <c r="C541" i="10"/>
  <c r="C545" i="1"/>
  <c r="B546" i="10" s="1"/>
  <c r="C546" i="10"/>
  <c r="C546" i="1"/>
  <c r="B547" i="10" s="1"/>
  <c r="C547" i="10"/>
  <c r="C547" i="1"/>
  <c r="B548" i="10" s="1"/>
  <c r="C548" i="10"/>
  <c r="C548" i="1"/>
  <c r="B549" i="10" s="1"/>
  <c r="C549" i="10"/>
  <c r="C553" i="1"/>
  <c r="B554" i="10" s="1"/>
  <c r="C554" i="10"/>
  <c r="C554" i="1"/>
  <c r="B555" i="10" s="1"/>
  <c r="C555" i="10"/>
  <c r="C555" i="1"/>
  <c r="B556" i="10" s="1"/>
  <c r="C556" i="10"/>
  <c r="C556" i="1"/>
  <c r="B557" i="10" s="1"/>
  <c r="C557" i="10"/>
  <c r="C559" i="1"/>
  <c r="B560" i="10" s="1"/>
  <c r="C560" i="10"/>
  <c r="C560" i="1"/>
  <c r="B561" i="10" s="1"/>
  <c r="C561" i="10"/>
  <c r="C565" i="1"/>
  <c r="B566" i="10" s="1"/>
  <c r="C566" i="10"/>
  <c r="C566" i="1"/>
  <c r="B567" i="10" s="1"/>
  <c r="C567" i="10"/>
  <c r="C568" i="1"/>
  <c r="B569" i="10" s="1"/>
  <c r="C569" i="10"/>
  <c r="C570" i="1"/>
  <c r="B571" i="10" s="1"/>
  <c r="C571" i="10"/>
  <c r="C571" i="1"/>
  <c r="B572" i="10" s="1"/>
  <c r="C572" i="10"/>
  <c r="C572" i="1"/>
  <c r="B573" i="10" s="1"/>
  <c r="C573" i="10"/>
  <c r="C575" i="1"/>
  <c r="B576" i="10" s="1"/>
  <c r="C576" i="10"/>
  <c r="C577" i="1"/>
  <c r="B578" i="10" s="1"/>
  <c r="C578" i="10"/>
  <c r="C578" i="1"/>
  <c r="B579" i="10" s="1"/>
  <c r="C579" i="10"/>
  <c r="C579" i="1"/>
  <c r="B580" i="10" s="1"/>
  <c r="C580" i="10"/>
  <c r="C580" i="1"/>
  <c r="B581" i="10" s="1"/>
  <c r="C581" i="10"/>
  <c r="C581" i="1"/>
  <c r="B582" i="10" s="1"/>
  <c r="C582" i="10"/>
  <c r="C582" i="1"/>
  <c r="B583" i="10" s="1"/>
  <c r="C583" i="10"/>
  <c r="C583" i="1"/>
  <c r="B584" i="10" s="1"/>
  <c r="C584" i="10"/>
  <c r="C584" i="1"/>
  <c r="B585" i="10" s="1"/>
  <c r="C585" i="10"/>
  <c r="C585" i="1"/>
  <c r="B586" i="10" s="1"/>
  <c r="C586" i="10"/>
  <c r="C586" i="1"/>
  <c r="B587" i="10" s="1"/>
  <c r="C587" i="10"/>
  <c r="C587" i="1"/>
  <c r="B588" i="10" s="1"/>
  <c r="C588" i="10"/>
  <c r="C588" i="1"/>
  <c r="B589" i="10" s="1"/>
  <c r="C589" i="10"/>
  <c r="C589" i="1"/>
  <c r="B590" i="10" s="1"/>
  <c r="C590" i="10"/>
  <c r="C590" i="1"/>
  <c r="B591" i="10" s="1"/>
  <c r="C591" i="10"/>
  <c r="C591" i="1"/>
  <c r="B592" i="10" s="1"/>
  <c r="C592" i="10"/>
  <c r="C592" i="1"/>
  <c r="B593" i="10" s="1"/>
  <c r="C593" i="10"/>
  <c r="C593" i="1"/>
  <c r="B594" i="10" s="1"/>
  <c r="C594" i="10"/>
  <c r="C594" i="1"/>
  <c r="B595" i="10" s="1"/>
  <c r="C595" i="10"/>
  <c r="C595" i="1"/>
  <c r="B596" i="10" s="1"/>
  <c r="C596" i="10"/>
  <c r="C596" i="1"/>
  <c r="B597" i="10" s="1"/>
  <c r="C597" i="10"/>
  <c r="C597" i="1"/>
  <c r="B598" i="10" s="1"/>
  <c r="C598" i="10"/>
  <c r="C598" i="1"/>
  <c r="B599" i="10" s="1"/>
  <c r="C599" i="10"/>
  <c r="C599" i="1"/>
  <c r="B600" i="10" s="1"/>
  <c r="C600" i="10"/>
  <c r="C600" i="1"/>
  <c r="B601" i="10" s="1"/>
  <c r="C601" i="10"/>
  <c r="C601" i="1"/>
  <c r="B602" i="10" s="1"/>
  <c r="C602" i="10"/>
  <c r="C602" i="1"/>
  <c r="B603" i="10" s="1"/>
  <c r="C603" i="10"/>
  <c r="C603" i="1"/>
  <c r="B604" i="10" s="1"/>
  <c r="C604" i="10"/>
  <c r="C604" i="1"/>
  <c r="B605" i="10" s="1"/>
  <c r="C605" i="10"/>
  <c r="C605" i="1"/>
  <c r="B606" i="10" s="1"/>
  <c r="C606" i="10"/>
  <c r="C606" i="1"/>
  <c r="B607" i="10" s="1"/>
  <c r="C607" i="10"/>
  <c r="C607" i="1"/>
  <c r="B608" i="10" s="1"/>
  <c r="C608" i="10"/>
  <c r="C608" i="1"/>
  <c r="B609" i="10" s="1"/>
  <c r="C609" i="10"/>
  <c r="C609" i="1"/>
  <c r="B610" i="10" s="1"/>
  <c r="C610" i="10"/>
  <c r="C610" i="1"/>
  <c r="B611" i="10" s="1"/>
  <c r="C611" i="10"/>
  <c r="C611" i="1"/>
  <c r="B612" i="10" s="1"/>
  <c r="C612" i="10"/>
  <c r="C612" i="1"/>
  <c r="B613" i="10" s="1"/>
  <c r="C613" i="10"/>
  <c r="C613" i="1"/>
  <c r="B614" i="10" s="1"/>
  <c r="C614" i="10"/>
  <c r="C614" i="1"/>
  <c r="B615" i="10" s="1"/>
  <c r="C615" i="10"/>
  <c r="C615" i="1"/>
  <c r="B616" i="10" s="1"/>
  <c r="C616" i="10"/>
  <c r="C616" i="1"/>
  <c r="B617" i="10" s="1"/>
  <c r="C617" i="10"/>
  <c r="C617" i="1"/>
  <c r="B618" i="10" s="1"/>
  <c r="C618" i="10"/>
  <c r="C618" i="1"/>
  <c r="B619" i="10" s="1"/>
  <c r="C619" i="10"/>
  <c r="C619" i="1"/>
  <c r="B620" i="10" s="1"/>
  <c r="C620" i="10"/>
  <c r="C620" i="1"/>
  <c r="B621" i="10" s="1"/>
  <c r="C621" i="10"/>
  <c r="C10" i="8"/>
  <c r="E270" i="1"/>
  <c r="D271" i="10" s="1"/>
  <c r="E271" i="1"/>
  <c r="D272" i="10" s="1"/>
  <c r="E272" i="1"/>
  <c r="E273" i="1"/>
  <c r="E274" i="1"/>
  <c r="D275" i="10" s="1"/>
  <c r="E275" i="1"/>
  <c r="E276" i="1"/>
  <c r="E277" i="1"/>
  <c r="D278" i="10" s="1"/>
  <c r="E278" i="1"/>
  <c r="D279" i="10" s="1"/>
  <c r="E279" i="1"/>
  <c r="D280" i="10" s="1"/>
  <c r="E280" i="1"/>
  <c r="E281" i="1"/>
  <c r="E282" i="1"/>
  <c r="D283" i="10" s="1"/>
  <c r="E283" i="1"/>
  <c r="E284" i="1"/>
  <c r="E285" i="1"/>
  <c r="D286" i="10" s="1"/>
  <c r="E286" i="1"/>
  <c r="D287" i="10" s="1"/>
  <c r="E287" i="1"/>
  <c r="D288" i="10" s="1"/>
  <c r="E288" i="1"/>
  <c r="E289" i="1"/>
  <c r="E290" i="1"/>
  <c r="D291" i="10" s="1"/>
  <c r="E291" i="1"/>
  <c r="E292" i="1"/>
  <c r="E293" i="1"/>
  <c r="E294" i="1"/>
  <c r="D295" i="10" s="1"/>
  <c r="E295" i="1"/>
  <c r="E296" i="1"/>
  <c r="E297" i="1"/>
  <c r="E298" i="1"/>
  <c r="D299" i="10" s="1"/>
  <c r="E299" i="1"/>
  <c r="E300" i="1"/>
  <c r="E301" i="1"/>
  <c r="E302" i="1"/>
  <c r="D303" i="10" s="1"/>
  <c r="E303" i="1"/>
  <c r="E304" i="1"/>
  <c r="E305" i="1"/>
  <c r="E306" i="1"/>
  <c r="D307" i="10" s="1"/>
  <c r="E307" i="1"/>
  <c r="E308" i="1"/>
  <c r="E309" i="1"/>
  <c r="E310" i="1"/>
  <c r="D311" i="10" s="1"/>
  <c r="E311" i="1"/>
  <c r="D312" i="10" s="1"/>
  <c r="E312" i="1"/>
  <c r="E269" i="1"/>
  <c r="D270" i="10" s="1"/>
  <c r="D312" i="1"/>
  <c r="F311" i="1"/>
  <c r="E312" i="10" s="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F285" i="1"/>
  <c r="E286" i="10" s="1"/>
  <c r="D285" i="1"/>
  <c r="D284" i="1"/>
  <c r="D283" i="1"/>
  <c r="D282" i="1"/>
  <c r="D281" i="1"/>
  <c r="D280" i="1"/>
  <c r="D279" i="1"/>
  <c r="D278" i="1"/>
  <c r="F277" i="1"/>
  <c r="E278" i="10" s="1"/>
  <c r="D277" i="1"/>
  <c r="D276" i="1"/>
  <c r="D275" i="1"/>
  <c r="D274" i="1"/>
  <c r="D273" i="1"/>
  <c r="D272" i="1"/>
  <c r="D271" i="1"/>
  <c r="D270" i="1"/>
  <c r="F269" i="1"/>
  <c r="E270" i="10" s="1"/>
  <c r="D269"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25"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E182" i="1"/>
  <c r="E183" i="1"/>
  <c r="E184" i="1"/>
  <c r="E185" i="1"/>
  <c r="D186" i="10" s="1"/>
  <c r="E186" i="1"/>
  <c r="E187" i="1"/>
  <c r="D188" i="10" s="1"/>
  <c r="E188" i="1"/>
  <c r="E189" i="1"/>
  <c r="D190" i="10" s="1"/>
  <c r="E190" i="1"/>
  <c r="E191" i="1"/>
  <c r="E192" i="1"/>
  <c r="E193" i="1"/>
  <c r="D194" i="10" s="1"/>
  <c r="E194" i="1"/>
  <c r="E195" i="1"/>
  <c r="E196" i="1"/>
  <c r="E197" i="1"/>
  <c r="E198" i="1"/>
  <c r="E199" i="1"/>
  <c r="D200" i="10" s="1"/>
  <c r="E200" i="1"/>
  <c r="E201" i="1"/>
  <c r="E202" i="1"/>
  <c r="E203" i="1"/>
  <c r="D204" i="10" s="1"/>
  <c r="E204" i="1"/>
  <c r="E205" i="1"/>
  <c r="E206" i="1"/>
  <c r="E207" i="1"/>
  <c r="D208" i="10" s="1"/>
  <c r="E208" i="1"/>
  <c r="E209" i="1"/>
  <c r="E210" i="1"/>
  <c r="E211" i="1"/>
  <c r="D212" i="10" s="1"/>
  <c r="E212" i="1"/>
  <c r="E213" i="1"/>
  <c r="E214" i="1"/>
  <c r="E215" i="1"/>
  <c r="D216" i="10" s="1"/>
  <c r="E216" i="1"/>
  <c r="E217" i="1"/>
  <c r="E218" i="1"/>
  <c r="E219" i="1"/>
  <c r="D220" i="10" s="1"/>
  <c r="E220" i="1"/>
  <c r="E221" i="1"/>
  <c r="E222" i="1"/>
  <c r="E223" i="1"/>
  <c r="D224" i="10" s="1"/>
  <c r="E224" i="1"/>
  <c r="E181" i="1"/>
  <c r="D182" i="10" s="1"/>
  <c r="D224" i="1"/>
  <c r="F223" i="1"/>
  <c r="E224" i="10" s="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F189" i="1"/>
  <c r="E190" i="10" s="1"/>
  <c r="D189" i="1"/>
  <c r="D188" i="1"/>
  <c r="D187" i="1"/>
  <c r="D186" i="1"/>
  <c r="D185" i="1"/>
  <c r="D184" i="1"/>
  <c r="D183" i="1"/>
  <c r="D182" i="1"/>
  <c r="D181" i="1"/>
  <c r="C783" i="8" l="1"/>
  <c r="C1487" i="10" s="1"/>
  <c r="F271" i="1"/>
  <c r="E272" i="10" s="1"/>
  <c r="F279" i="1"/>
  <c r="E280" i="10" s="1"/>
  <c r="F287" i="1"/>
  <c r="E288" i="10" s="1"/>
  <c r="F185" i="1"/>
  <c r="E186" i="10" s="1"/>
  <c r="F199" i="1"/>
  <c r="E200" i="10" s="1"/>
  <c r="F207" i="1"/>
  <c r="E208" i="10" s="1"/>
  <c r="F181" i="1"/>
  <c r="E182" i="10" s="1"/>
  <c r="F187" i="1"/>
  <c r="E188" i="10" s="1"/>
  <c r="F193" i="1"/>
  <c r="E194" i="10" s="1"/>
  <c r="F203" i="1"/>
  <c r="E204" i="10" s="1"/>
  <c r="F215" i="1"/>
  <c r="E216" i="10" s="1"/>
  <c r="F270" i="1"/>
  <c r="E271" i="10" s="1"/>
  <c r="F274" i="1"/>
  <c r="E275" i="10" s="1"/>
  <c r="F278" i="1"/>
  <c r="E279" i="10" s="1"/>
  <c r="F298" i="1"/>
  <c r="E299" i="10" s="1"/>
  <c r="F211" i="1"/>
  <c r="E212" i="10" s="1"/>
  <c r="F219" i="1"/>
  <c r="E220" i="10" s="1"/>
  <c r="F282" i="1"/>
  <c r="E283" i="10" s="1"/>
  <c r="F286" i="1"/>
  <c r="E287" i="10" s="1"/>
  <c r="F290" i="1"/>
  <c r="E291" i="10" s="1"/>
  <c r="F306" i="1"/>
  <c r="E307" i="10" s="1"/>
  <c r="F222" i="1"/>
  <c r="E223" i="10" s="1"/>
  <c r="D223" i="10"/>
  <c r="F218" i="1"/>
  <c r="E219" i="10" s="1"/>
  <c r="D219" i="10"/>
  <c r="F214" i="1"/>
  <c r="E215" i="10" s="1"/>
  <c r="D215" i="10"/>
  <c r="F210" i="1"/>
  <c r="E211" i="10" s="1"/>
  <c r="D211" i="10"/>
  <c r="F208" i="1"/>
  <c r="E209" i="10" s="1"/>
  <c r="D209" i="10"/>
  <c r="F204" i="1"/>
  <c r="E205" i="10" s="1"/>
  <c r="D205" i="10"/>
  <c r="F200" i="1"/>
  <c r="E201" i="10" s="1"/>
  <c r="D201" i="10"/>
  <c r="F198" i="1"/>
  <c r="E199" i="10" s="1"/>
  <c r="D199" i="10"/>
  <c r="F194" i="1"/>
  <c r="E195" i="10" s="1"/>
  <c r="D195" i="10"/>
  <c r="F192" i="1"/>
  <c r="E193" i="10" s="1"/>
  <c r="D193" i="10"/>
  <c r="F188" i="1"/>
  <c r="E189" i="10" s="1"/>
  <c r="D189" i="10"/>
  <c r="F186" i="1"/>
  <c r="E187" i="10" s="1"/>
  <c r="D187" i="10"/>
  <c r="F182" i="1"/>
  <c r="E183" i="10" s="1"/>
  <c r="D183" i="10"/>
  <c r="F268" i="1"/>
  <c r="E269" i="10" s="1"/>
  <c r="D269" i="10"/>
  <c r="F266" i="1"/>
  <c r="E267" i="10" s="1"/>
  <c r="D267" i="10"/>
  <c r="F262" i="1"/>
  <c r="E263" i="10" s="1"/>
  <c r="D263" i="10"/>
  <c r="F258" i="1"/>
  <c r="E259" i="10" s="1"/>
  <c r="D259" i="10"/>
  <c r="F254" i="1"/>
  <c r="E255" i="10" s="1"/>
  <c r="D255" i="10"/>
  <c r="F252" i="1"/>
  <c r="E253" i="10" s="1"/>
  <c r="D253" i="10"/>
  <c r="F248" i="1"/>
  <c r="E249" i="10" s="1"/>
  <c r="D249" i="10"/>
  <c r="F244" i="1"/>
  <c r="E245" i="10" s="1"/>
  <c r="D245" i="10"/>
  <c r="F240" i="1"/>
  <c r="E241" i="10" s="1"/>
  <c r="D241" i="10"/>
  <c r="F238" i="1"/>
  <c r="E239" i="10" s="1"/>
  <c r="D239" i="10"/>
  <c r="F234" i="1"/>
  <c r="E235" i="10" s="1"/>
  <c r="D235" i="10"/>
  <c r="F230" i="1"/>
  <c r="E231" i="10" s="1"/>
  <c r="D231" i="10"/>
  <c r="F221" i="1"/>
  <c r="E222" i="10" s="1"/>
  <c r="D222" i="10"/>
  <c r="F217" i="1"/>
  <c r="E218" i="10" s="1"/>
  <c r="D218" i="10"/>
  <c r="F213" i="1"/>
  <c r="E214" i="10" s="1"/>
  <c r="D214" i="10"/>
  <c r="F209" i="1"/>
  <c r="E210" i="10" s="1"/>
  <c r="D210" i="10"/>
  <c r="F205" i="1"/>
  <c r="E206" i="10" s="1"/>
  <c r="D206" i="10"/>
  <c r="F201" i="1"/>
  <c r="E202" i="10" s="1"/>
  <c r="D202" i="10"/>
  <c r="F197" i="1"/>
  <c r="E198" i="10" s="1"/>
  <c r="D198" i="10"/>
  <c r="F195" i="1"/>
  <c r="E196" i="10" s="1"/>
  <c r="D196" i="10"/>
  <c r="F191" i="1"/>
  <c r="E192" i="10" s="1"/>
  <c r="D192" i="10"/>
  <c r="F183" i="1"/>
  <c r="E184" i="10" s="1"/>
  <c r="D184" i="10"/>
  <c r="F225" i="1"/>
  <c r="E226" i="10" s="1"/>
  <c r="D226" i="10"/>
  <c r="F267" i="1"/>
  <c r="E268" i="10" s="1"/>
  <c r="D268" i="10"/>
  <c r="F265" i="1"/>
  <c r="E266" i="10" s="1"/>
  <c r="D266" i="10"/>
  <c r="F263" i="1"/>
  <c r="E264" i="10" s="1"/>
  <c r="D264" i="10"/>
  <c r="F261" i="1"/>
  <c r="E262" i="10" s="1"/>
  <c r="D262" i="10"/>
  <c r="F259" i="1"/>
  <c r="E260" i="10" s="1"/>
  <c r="D260" i="10"/>
  <c r="F257" i="1"/>
  <c r="E258" i="10" s="1"/>
  <c r="D258" i="10"/>
  <c r="F255" i="1"/>
  <c r="E256" i="10" s="1"/>
  <c r="D256" i="10"/>
  <c r="F253" i="1"/>
  <c r="E254" i="10" s="1"/>
  <c r="D254" i="10"/>
  <c r="F251" i="1"/>
  <c r="E252" i="10" s="1"/>
  <c r="D252" i="10"/>
  <c r="F249" i="1"/>
  <c r="E250" i="10" s="1"/>
  <c r="D250" i="10"/>
  <c r="F247" i="1"/>
  <c r="E248" i="10" s="1"/>
  <c r="D248" i="10"/>
  <c r="F245" i="1"/>
  <c r="E246" i="10" s="1"/>
  <c r="D246" i="10"/>
  <c r="F243" i="1"/>
  <c r="E244" i="10" s="1"/>
  <c r="D244" i="10"/>
  <c r="F241" i="1"/>
  <c r="E242" i="10" s="1"/>
  <c r="D242" i="10"/>
  <c r="F239" i="1"/>
  <c r="E240" i="10" s="1"/>
  <c r="D240" i="10"/>
  <c r="F237" i="1"/>
  <c r="E238" i="10" s="1"/>
  <c r="D238" i="10"/>
  <c r="F235" i="1"/>
  <c r="E236" i="10" s="1"/>
  <c r="D236" i="10"/>
  <c r="F233" i="1"/>
  <c r="E234" i="10" s="1"/>
  <c r="D234" i="10"/>
  <c r="F231" i="1"/>
  <c r="E232" i="10" s="1"/>
  <c r="D232" i="10"/>
  <c r="F229" i="1"/>
  <c r="E230" i="10" s="1"/>
  <c r="D230" i="10"/>
  <c r="F227" i="1"/>
  <c r="E228" i="10" s="1"/>
  <c r="D228" i="10"/>
  <c r="F294" i="1"/>
  <c r="E295" i="10" s="1"/>
  <c r="F302" i="1"/>
  <c r="E303" i="10" s="1"/>
  <c r="F310" i="1"/>
  <c r="E311" i="10" s="1"/>
  <c r="F309" i="1"/>
  <c r="E310" i="10" s="1"/>
  <c r="D310" i="10"/>
  <c r="F307" i="1"/>
  <c r="E308" i="10" s="1"/>
  <c r="D308" i="10"/>
  <c r="F305" i="1"/>
  <c r="E306" i="10" s="1"/>
  <c r="D306" i="10"/>
  <c r="F303" i="1"/>
  <c r="E304" i="10" s="1"/>
  <c r="D304" i="10"/>
  <c r="F301" i="1"/>
  <c r="E302" i="10" s="1"/>
  <c r="D302" i="10"/>
  <c r="F299" i="1"/>
  <c r="E300" i="10" s="1"/>
  <c r="D300" i="10"/>
  <c r="F297" i="1"/>
  <c r="E298" i="10" s="1"/>
  <c r="D298" i="10"/>
  <c r="F295" i="1"/>
  <c r="E296" i="10" s="1"/>
  <c r="D296" i="10"/>
  <c r="F293" i="1"/>
  <c r="E294" i="10" s="1"/>
  <c r="D294" i="10"/>
  <c r="F291" i="1"/>
  <c r="E292" i="10" s="1"/>
  <c r="D292" i="10"/>
  <c r="F289" i="1"/>
  <c r="E290" i="10" s="1"/>
  <c r="D290" i="10"/>
  <c r="F283" i="1"/>
  <c r="E284" i="10" s="1"/>
  <c r="D284" i="10"/>
  <c r="F281" i="1"/>
  <c r="E282" i="10" s="1"/>
  <c r="D282" i="10"/>
  <c r="F275" i="1"/>
  <c r="E276" i="10" s="1"/>
  <c r="D276" i="10"/>
  <c r="F273" i="1"/>
  <c r="E274" i="10" s="1"/>
  <c r="D274" i="10"/>
  <c r="F224" i="1"/>
  <c r="E225" i="10" s="1"/>
  <c r="D225" i="10"/>
  <c r="F220" i="1"/>
  <c r="E221" i="10" s="1"/>
  <c r="D221" i="10"/>
  <c r="F216" i="1"/>
  <c r="E217" i="10" s="1"/>
  <c r="D217" i="10"/>
  <c r="F212" i="1"/>
  <c r="E213" i="10" s="1"/>
  <c r="D213" i="10"/>
  <c r="F206" i="1"/>
  <c r="E207" i="10" s="1"/>
  <c r="D207" i="10"/>
  <c r="F202" i="1"/>
  <c r="E203" i="10" s="1"/>
  <c r="D203" i="10"/>
  <c r="F196" i="1"/>
  <c r="E197" i="10" s="1"/>
  <c r="D197" i="10"/>
  <c r="F190" i="1"/>
  <c r="E191" i="10" s="1"/>
  <c r="D191" i="10"/>
  <c r="F184" i="1"/>
  <c r="E185" i="10" s="1"/>
  <c r="D185" i="10"/>
  <c r="F264" i="1"/>
  <c r="E265" i="10" s="1"/>
  <c r="D265" i="10"/>
  <c r="F260" i="1"/>
  <c r="E261" i="10" s="1"/>
  <c r="D261" i="10"/>
  <c r="F256" i="1"/>
  <c r="E257" i="10" s="1"/>
  <c r="D257" i="10"/>
  <c r="F250" i="1"/>
  <c r="E251" i="10" s="1"/>
  <c r="D251" i="10"/>
  <c r="F246" i="1"/>
  <c r="E247" i="10" s="1"/>
  <c r="D247" i="10"/>
  <c r="F242" i="1"/>
  <c r="E243" i="10" s="1"/>
  <c r="D243" i="10"/>
  <c r="F236" i="1"/>
  <c r="E237" i="10" s="1"/>
  <c r="D237" i="10"/>
  <c r="F232" i="1"/>
  <c r="E233" i="10" s="1"/>
  <c r="D233" i="10"/>
  <c r="F228" i="1"/>
  <c r="E229" i="10" s="1"/>
  <c r="D229" i="10"/>
  <c r="F226" i="1"/>
  <c r="E227" i="10" s="1"/>
  <c r="D227" i="10"/>
  <c r="F312" i="1"/>
  <c r="E313" i="10" s="1"/>
  <c r="D313" i="10"/>
  <c r="F308" i="1"/>
  <c r="E309" i="10" s="1"/>
  <c r="D309" i="10"/>
  <c r="F304" i="1"/>
  <c r="E305" i="10" s="1"/>
  <c r="D305" i="10"/>
  <c r="F300" i="1"/>
  <c r="E301" i="10" s="1"/>
  <c r="D301" i="10"/>
  <c r="F296" i="1"/>
  <c r="E297" i="10" s="1"/>
  <c r="D297" i="10"/>
  <c r="F292" i="1"/>
  <c r="E293" i="10" s="1"/>
  <c r="D293" i="10"/>
  <c r="F288" i="1"/>
  <c r="E289" i="10" s="1"/>
  <c r="D289" i="10"/>
  <c r="F284" i="1"/>
  <c r="E285" i="10" s="1"/>
  <c r="D285" i="10"/>
  <c r="F280" i="1"/>
  <c r="E281" i="10" s="1"/>
  <c r="D281" i="10"/>
  <c r="F276" i="1"/>
  <c r="E277" i="10" s="1"/>
  <c r="D277" i="10"/>
  <c r="F272" i="1"/>
  <c r="E273" i="10" s="1"/>
  <c r="D273" i="10"/>
  <c r="C181" i="1"/>
  <c r="B182" i="10" s="1"/>
  <c r="C182" i="10"/>
  <c r="C182" i="1"/>
  <c r="B183" i="10" s="1"/>
  <c r="C183" i="10"/>
  <c r="C184" i="1"/>
  <c r="B185" i="10" s="1"/>
  <c r="C185" i="10"/>
  <c r="C193" i="1"/>
  <c r="B194" i="10" s="1"/>
  <c r="C194" i="10"/>
  <c r="C196" i="1"/>
  <c r="B197" i="10" s="1"/>
  <c r="C197" i="10"/>
  <c r="C198" i="1"/>
  <c r="B199" i="10" s="1"/>
  <c r="C199" i="10"/>
  <c r="C201" i="1"/>
  <c r="B202" i="10" s="1"/>
  <c r="C202" i="10"/>
  <c r="C204" i="1"/>
  <c r="B205" i="10" s="1"/>
  <c r="C205" i="10"/>
  <c r="C206" i="1"/>
  <c r="B207" i="10" s="1"/>
  <c r="C207" i="10"/>
  <c r="C211" i="1"/>
  <c r="B212" i="10" s="1"/>
  <c r="C212" i="10"/>
  <c r="C183" i="1"/>
  <c r="B184" i="10" s="1"/>
  <c r="C184" i="10"/>
  <c r="C185" i="1"/>
  <c r="B186" i="10" s="1"/>
  <c r="C186" i="10"/>
  <c r="C186" i="1"/>
  <c r="B187" i="10" s="1"/>
  <c r="C187" i="10"/>
  <c r="C189" i="1"/>
  <c r="B190" i="10" s="1"/>
  <c r="C190" i="10"/>
  <c r="C190" i="1"/>
  <c r="B191" i="10" s="1"/>
  <c r="C191" i="10"/>
  <c r="C192" i="1"/>
  <c r="B193" i="10" s="1"/>
  <c r="C193" i="10"/>
  <c r="C195" i="1"/>
  <c r="B196" i="10" s="1"/>
  <c r="C196" i="10"/>
  <c r="C197" i="1"/>
  <c r="B198" i="10" s="1"/>
  <c r="C198" i="10"/>
  <c r="C199" i="1"/>
  <c r="B200" i="10" s="1"/>
  <c r="C200" i="10"/>
  <c r="C200" i="1"/>
  <c r="B201" i="10" s="1"/>
  <c r="C201" i="10"/>
  <c r="C202" i="1"/>
  <c r="B203" i="10" s="1"/>
  <c r="C203" i="10"/>
  <c r="C205" i="1"/>
  <c r="B206" i="10" s="1"/>
  <c r="C206" i="10"/>
  <c r="C207" i="1"/>
  <c r="B208" i="10" s="1"/>
  <c r="C208" i="10"/>
  <c r="C208" i="1"/>
  <c r="B209" i="10" s="1"/>
  <c r="C209" i="10"/>
  <c r="C210" i="1"/>
  <c r="B211" i="10" s="1"/>
  <c r="C211" i="10"/>
  <c r="C213" i="1"/>
  <c r="B214" i="10" s="1"/>
  <c r="C214" i="10"/>
  <c r="C215" i="1"/>
  <c r="B216" i="10" s="1"/>
  <c r="C216" i="10"/>
  <c r="C216" i="1"/>
  <c r="B217" i="10" s="1"/>
  <c r="C217" i="10"/>
  <c r="C218" i="1"/>
  <c r="B219" i="10" s="1"/>
  <c r="C219" i="10"/>
  <c r="C221" i="1"/>
  <c r="B222" i="10" s="1"/>
  <c r="C222" i="10"/>
  <c r="C223" i="1"/>
  <c r="B224" i="10" s="1"/>
  <c r="C224" i="10"/>
  <c r="C224" i="1"/>
  <c r="B225" i="10" s="1"/>
  <c r="C225" i="10"/>
  <c r="C226" i="1"/>
  <c r="B227" i="10" s="1"/>
  <c r="C227" i="10"/>
  <c r="C228" i="1"/>
  <c r="B229" i="10" s="1"/>
  <c r="C229" i="10"/>
  <c r="C230" i="1"/>
  <c r="B231" i="10" s="1"/>
  <c r="C231" i="10"/>
  <c r="C232" i="1"/>
  <c r="B233" i="10" s="1"/>
  <c r="C233" i="10"/>
  <c r="C234" i="1"/>
  <c r="B235" i="10" s="1"/>
  <c r="C235" i="10"/>
  <c r="C236" i="1"/>
  <c r="B237" i="10" s="1"/>
  <c r="C237" i="10"/>
  <c r="C238" i="1"/>
  <c r="B239" i="10" s="1"/>
  <c r="C239" i="10"/>
  <c r="C240" i="1"/>
  <c r="B241" i="10" s="1"/>
  <c r="C241" i="10"/>
  <c r="C242" i="1"/>
  <c r="B243" i="10" s="1"/>
  <c r="C243" i="10"/>
  <c r="C244" i="1"/>
  <c r="B245" i="10" s="1"/>
  <c r="C245" i="10"/>
  <c r="C246" i="1"/>
  <c r="B247" i="10" s="1"/>
  <c r="C247" i="10"/>
  <c r="C248" i="1"/>
  <c r="B249" i="10" s="1"/>
  <c r="C249" i="10"/>
  <c r="C250" i="1"/>
  <c r="B251" i="10" s="1"/>
  <c r="C251" i="10"/>
  <c r="C252" i="1"/>
  <c r="B253" i="10" s="1"/>
  <c r="C253" i="10"/>
  <c r="C254" i="1"/>
  <c r="B255" i="10" s="1"/>
  <c r="C255" i="10"/>
  <c r="C256" i="1"/>
  <c r="B257" i="10" s="1"/>
  <c r="C257" i="10"/>
  <c r="C258" i="1"/>
  <c r="B259" i="10" s="1"/>
  <c r="C259" i="10"/>
  <c r="C260" i="1"/>
  <c r="B261" i="10" s="1"/>
  <c r="C261" i="10"/>
  <c r="C262" i="1"/>
  <c r="B263" i="10" s="1"/>
  <c r="C263" i="10"/>
  <c r="C264" i="1"/>
  <c r="B265" i="10" s="1"/>
  <c r="C265" i="10"/>
  <c r="C266" i="1"/>
  <c r="B267" i="10" s="1"/>
  <c r="C267" i="10"/>
  <c r="C268" i="1"/>
  <c r="B269" i="10" s="1"/>
  <c r="C269" i="10"/>
  <c r="C273" i="1"/>
  <c r="B274" i="10" s="1"/>
  <c r="C274" i="10"/>
  <c r="C276" i="1"/>
  <c r="B277" i="10" s="1"/>
  <c r="C277" i="10"/>
  <c r="C281" i="1"/>
  <c r="B282" i="10" s="1"/>
  <c r="C282" i="10"/>
  <c r="C284" i="1"/>
  <c r="B285" i="10" s="1"/>
  <c r="C285" i="10"/>
  <c r="C289" i="1"/>
  <c r="B290" i="10" s="1"/>
  <c r="C290" i="10"/>
  <c r="C292" i="1"/>
  <c r="B293" i="10" s="1"/>
  <c r="C293" i="10"/>
  <c r="C294" i="1"/>
  <c r="B295" i="10" s="1"/>
  <c r="C295" i="10"/>
  <c r="C295" i="1"/>
  <c r="B296" i="10" s="1"/>
  <c r="C296" i="10"/>
  <c r="C297" i="1"/>
  <c r="B298" i="10" s="1"/>
  <c r="C298" i="10"/>
  <c r="C300" i="1"/>
  <c r="B301" i="10" s="1"/>
  <c r="C301" i="10"/>
  <c r="C302" i="1"/>
  <c r="B303" i="10" s="1"/>
  <c r="C303" i="10"/>
  <c r="C303" i="1"/>
  <c r="B304" i="10" s="1"/>
  <c r="C304" i="10"/>
  <c r="C305" i="1"/>
  <c r="B306" i="10" s="1"/>
  <c r="C306" i="10"/>
  <c r="C308" i="1"/>
  <c r="B309" i="10" s="1"/>
  <c r="C309" i="10"/>
  <c r="C310" i="1"/>
  <c r="B311" i="10" s="1"/>
  <c r="C311" i="10"/>
  <c r="C311" i="1"/>
  <c r="B312" i="10" s="1"/>
  <c r="C312" i="10"/>
  <c r="C312" i="1"/>
  <c r="B313" i="10" s="1"/>
  <c r="C313" i="10"/>
  <c r="C187" i="1"/>
  <c r="B188" i="10" s="1"/>
  <c r="C188" i="10"/>
  <c r="C188" i="1"/>
  <c r="B189" i="10" s="1"/>
  <c r="C189" i="10"/>
  <c r="C191" i="1"/>
  <c r="B192" i="10" s="1"/>
  <c r="C192" i="10"/>
  <c r="C194" i="1"/>
  <c r="B195" i="10" s="1"/>
  <c r="C195" i="10"/>
  <c r="C203" i="1"/>
  <c r="B204" i="10" s="1"/>
  <c r="C204" i="10"/>
  <c r="C209" i="1"/>
  <c r="B210" i="10" s="1"/>
  <c r="C210" i="10"/>
  <c r="C212" i="1"/>
  <c r="B213" i="10" s="1"/>
  <c r="C213" i="10"/>
  <c r="C214" i="1"/>
  <c r="B215" i="10" s="1"/>
  <c r="C215" i="10"/>
  <c r="C217" i="1"/>
  <c r="B218" i="10" s="1"/>
  <c r="C218" i="10"/>
  <c r="C219" i="1"/>
  <c r="B220" i="10" s="1"/>
  <c r="C220" i="10"/>
  <c r="C220" i="1"/>
  <c r="B221" i="10" s="1"/>
  <c r="C221" i="10"/>
  <c r="C222" i="1"/>
  <c r="B223" i="10" s="1"/>
  <c r="C223" i="10"/>
  <c r="C225" i="1"/>
  <c r="B226" i="10" s="1"/>
  <c r="C226" i="10"/>
  <c r="C227" i="1"/>
  <c r="B228" i="10" s="1"/>
  <c r="C228" i="10"/>
  <c r="C229" i="1"/>
  <c r="B230" i="10" s="1"/>
  <c r="C230" i="10"/>
  <c r="C231" i="1"/>
  <c r="B232" i="10" s="1"/>
  <c r="C232" i="10"/>
  <c r="C233" i="1"/>
  <c r="B234" i="10" s="1"/>
  <c r="C234" i="10"/>
  <c r="C235" i="1"/>
  <c r="B236" i="10" s="1"/>
  <c r="C236" i="10"/>
  <c r="C237" i="1"/>
  <c r="B238" i="10" s="1"/>
  <c r="C238" i="10"/>
  <c r="C239" i="1"/>
  <c r="B240" i="10" s="1"/>
  <c r="C240" i="10"/>
  <c r="C241" i="1"/>
  <c r="B242" i="10" s="1"/>
  <c r="C242" i="10"/>
  <c r="C243" i="1"/>
  <c r="B244" i="10" s="1"/>
  <c r="C244" i="10"/>
  <c r="C245" i="1"/>
  <c r="B246" i="10" s="1"/>
  <c r="C246" i="10"/>
  <c r="C247" i="1"/>
  <c r="B248" i="10" s="1"/>
  <c r="C248" i="10"/>
  <c r="C249" i="1"/>
  <c r="B250" i="10" s="1"/>
  <c r="C250" i="10"/>
  <c r="C251" i="1"/>
  <c r="B252" i="10" s="1"/>
  <c r="C252" i="10"/>
  <c r="C253" i="1"/>
  <c r="B254" i="10" s="1"/>
  <c r="C254" i="10"/>
  <c r="C255" i="1"/>
  <c r="B256" i="10" s="1"/>
  <c r="C256" i="10"/>
  <c r="C257" i="1"/>
  <c r="B258" i="10" s="1"/>
  <c r="C258" i="10"/>
  <c r="C259" i="1"/>
  <c r="B260" i="10" s="1"/>
  <c r="C260" i="10"/>
  <c r="C261" i="1"/>
  <c r="B262" i="10" s="1"/>
  <c r="C262" i="10"/>
  <c r="C263" i="1"/>
  <c r="B264" i="10" s="1"/>
  <c r="C264" i="10"/>
  <c r="C265" i="1"/>
  <c r="B266" i="10" s="1"/>
  <c r="C266" i="10"/>
  <c r="C267" i="1"/>
  <c r="B268" i="10" s="1"/>
  <c r="C268" i="10"/>
  <c r="C269" i="1"/>
  <c r="B270" i="10" s="1"/>
  <c r="C270" i="10"/>
  <c r="C270" i="1"/>
  <c r="B271" i="10" s="1"/>
  <c r="C271" i="10"/>
  <c r="C271" i="1"/>
  <c r="B272" i="10" s="1"/>
  <c r="C272" i="10"/>
  <c r="C272" i="1"/>
  <c r="B273" i="10" s="1"/>
  <c r="C273" i="10"/>
  <c r="C274" i="1"/>
  <c r="B275" i="10" s="1"/>
  <c r="C275" i="10"/>
  <c r="C275" i="1"/>
  <c r="B276" i="10" s="1"/>
  <c r="C276" i="10"/>
  <c r="C277" i="1"/>
  <c r="B278" i="10" s="1"/>
  <c r="C278" i="10"/>
  <c r="C278" i="1"/>
  <c r="B279" i="10" s="1"/>
  <c r="C279" i="10"/>
  <c r="C279" i="1"/>
  <c r="B280" i="10" s="1"/>
  <c r="C280" i="10"/>
  <c r="C280" i="1"/>
  <c r="B281" i="10" s="1"/>
  <c r="C281" i="10"/>
  <c r="C282" i="1"/>
  <c r="B283" i="10" s="1"/>
  <c r="C283" i="10"/>
  <c r="C283" i="1"/>
  <c r="B284" i="10" s="1"/>
  <c r="C284" i="10"/>
  <c r="C285" i="1"/>
  <c r="B286" i="10" s="1"/>
  <c r="C286" i="10"/>
  <c r="C286" i="1"/>
  <c r="B287" i="10" s="1"/>
  <c r="C287" i="10"/>
  <c r="C287" i="1"/>
  <c r="B288" i="10" s="1"/>
  <c r="C288" i="10"/>
  <c r="C288" i="1"/>
  <c r="B289" i="10" s="1"/>
  <c r="C289" i="10"/>
  <c r="C290" i="1"/>
  <c r="B291" i="10" s="1"/>
  <c r="C291" i="10"/>
  <c r="C291" i="1"/>
  <c r="B292" i="10" s="1"/>
  <c r="C292" i="10"/>
  <c r="C293" i="1"/>
  <c r="B294" i="10" s="1"/>
  <c r="C294" i="10"/>
  <c r="C296" i="1"/>
  <c r="B297" i="10" s="1"/>
  <c r="C297" i="10"/>
  <c r="C298" i="1"/>
  <c r="B299" i="10" s="1"/>
  <c r="C299" i="10"/>
  <c r="C299" i="1"/>
  <c r="B300" i="10" s="1"/>
  <c r="C300" i="10"/>
  <c r="C301" i="1"/>
  <c r="B302" i="10" s="1"/>
  <c r="C302" i="10"/>
  <c r="C304" i="1"/>
  <c r="B305" i="10" s="1"/>
  <c r="C305" i="10"/>
  <c r="C306" i="1"/>
  <c r="B307" i="10" s="1"/>
  <c r="C307" i="10"/>
  <c r="C307" i="1"/>
  <c r="B308" i="10" s="1"/>
  <c r="C308" i="10"/>
  <c r="C309" i="1"/>
  <c r="B310" i="10" s="1"/>
  <c r="C310" i="10"/>
  <c r="C11" i="8"/>
  <c r="E138" i="1"/>
  <c r="E139" i="1"/>
  <c r="D140" i="10" s="1"/>
  <c r="E140" i="1"/>
  <c r="E141" i="1"/>
  <c r="D142" i="10" s="1"/>
  <c r="E142" i="1"/>
  <c r="E143" i="1"/>
  <c r="D144" i="10" s="1"/>
  <c r="E144" i="1"/>
  <c r="E145" i="1"/>
  <c r="D146" i="10" s="1"/>
  <c r="E146" i="1"/>
  <c r="E147" i="1"/>
  <c r="D148" i="10" s="1"/>
  <c r="E148" i="1"/>
  <c r="E149" i="1"/>
  <c r="D150" i="10" s="1"/>
  <c r="E150" i="1"/>
  <c r="E151" i="1"/>
  <c r="D152" i="10" s="1"/>
  <c r="E152" i="1"/>
  <c r="E153" i="1"/>
  <c r="D154" i="10" s="1"/>
  <c r="E154" i="1"/>
  <c r="E155" i="1"/>
  <c r="D156" i="10" s="1"/>
  <c r="E156" i="1"/>
  <c r="E157" i="1"/>
  <c r="D158" i="10" s="1"/>
  <c r="E158" i="1"/>
  <c r="E159" i="1"/>
  <c r="D160" i="10" s="1"/>
  <c r="E160" i="1"/>
  <c r="E161" i="1"/>
  <c r="D162" i="10" s="1"/>
  <c r="E162" i="1"/>
  <c r="E163" i="1"/>
  <c r="D164" i="10" s="1"/>
  <c r="E164" i="1"/>
  <c r="E165" i="1"/>
  <c r="D166" i="10" s="1"/>
  <c r="E166" i="1"/>
  <c r="E167" i="1"/>
  <c r="D168" i="10" s="1"/>
  <c r="E168" i="1"/>
  <c r="E169" i="1"/>
  <c r="D170" i="10" s="1"/>
  <c r="E170" i="1"/>
  <c r="E171" i="1"/>
  <c r="D172" i="10" s="1"/>
  <c r="E172" i="1"/>
  <c r="E173" i="1"/>
  <c r="D174" i="10" s="1"/>
  <c r="E174" i="1"/>
  <c r="E175" i="1"/>
  <c r="D176" i="10" s="1"/>
  <c r="E176" i="1"/>
  <c r="E177" i="1"/>
  <c r="E178" i="1"/>
  <c r="E179" i="1"/>
  <c r="D180" i="10" s="1"/>
  <c r="E180" i="1"/>
  <c r="E137" i="1"/>
  <c r="D138" i="10" s="1"/>
  <c r="D180" i="1"/>
  <c r="F179" i="1"/>
  <c r="E180" i="10" s="1"/>
  <c r="D179" i="1"/>
  <c r="D178" i="1"/>
  <c r="D177" i="1"/>
  <c r="D176" i="1"/>
  <c r="F175" i="1"/>
  <c r="E176" i="10" s="1"/>
  <c r="D175" i="1"/>
  <c r="D174" i="1"/>
  <c r="F173" i="1"/>
  <c r="E174" i="10" s="1"/>
  <c r="D173" i="1"/>
  <c r="D172" i="1"/>
  <c r="F171" i="1"/>
  <c r="E172" i="10" s="1"/>
  <c r="D171" i="1"/>
  <c r="D170" i="1"/>
  <c r="F169" i="1"/>
  <c r="E170" i="10" s="1"/>
  <c r="D169" i="1"/>
  <c r="D168" i="1"/>
  <c r="F167" i="1"/>
  <c r="E168" i="10" s="1"/>
  <c r="D167" i="1"/>
  <c r="D166" i="1"/>
  <c r="F165" i="1"/>
  <c r="E166" i="10" s="1"/>
  <c r="D165" i="1"/>
  <c r="D164" i="1"/>
  <c r="F163" i="1"/>
  <c r="E164" i="10" s="1"/>
  <c r="D163" i="1"/>
  <c r="D162" i="1"/>
  <c r="F161" i="1"/>
  <c r="E162" i="10" s="1"/>
  <c r="D161" i="1"/>
  <c r="D160" i="1"/>
  <c r="F159" i="1"/>
  <c r="E160" i="10" s="1"/>
  <c r="D159" i="1"/>
  <c r="D158" i="1"/>
  <c r="F157" i="1"/>
  <c r="E158" i="10" s="1"/>
  <c r="D157" i="1"/>
  <c r="D156" i="1"/>
  <c r="F155" i="1"/>
  <c r="E156" i="10" s="1"/>
  <c r="D155" i="1"/>
  <c r="D154" i="1"/>
  <c r="F153" i="1"/>
  <c r="E154" i="10" s="1"/>
  <c r="D153" i="1"/>
  <c r="D152" i="1"/>
  <c r="F151" i="1"/>
  <c r="E152" i="10" s="1"/>
  <c r="D151" i="1"/>
  <c r="D150" i="1"/>
  <c r="F149" i="1"/>
  <c r="E150" i="10" s="1"/>
  <c r="D149" i="1"/>
  <c r="D148" i="1"/>
  <c r="F147" i="1"/>
  <c r="E148" i="10" s="1"/>
  <c r="D147" i="1"/>
  <c r="D146" i="1"/>
  <c r="F145" i="1"/>
  <c r="E146" i="10" s="1"/>
  <c r="D145" i="1"/>
  <c r="D144" i="1"/>
  <c r="F143" i="1"/>
  <c r="E144" i="10" s="1"/>
  <c r="D143" i="1"/>
  <c r="D142" i="1"/>
  <c r="F141" i="1"/>
  <c r="E142" i="10" s="1"/>
  <c r="D141" i="1"/>
  <c r="D140" i="1"/>
  <c r="F139" i="1"/>
  <c r="E140" i="10" s="1"/>
  <c r="D139" i="1"/>
  <c r="D138" i="1"/>
  <c r="F137" i="1"/>
  <c r="E138" i="10" s="1"/>
  <c r="D137" i="1"/>
  <c r="D136" i="1"/>
  <c r="C137" i="10" s="1"/>
  <c r="D135" i="1"/>
  <c r="C136" i="10" s="1"/>
  <c r="D134" i="1"/>
  <c r="C135" i="10" s="1"/>
  <c r="D133" i="1"/>
  <c r="C134" i="10" s="1"/>
  <c r="D132" i="1"/>
  <c r="C133" i="10" s="1"/>
  <c r="D131" i="1"/>
  <c r="C132" i="10" s="1"/>
  <c r="D130" i="1"/>
  <c r="C131" i="10" s="1"/>
  <c r="D129" i="1"/>
  <c r="C130" i="10" s="1"/>
  <c r="D128" i="1"/>
  <c r="C129" i="10" s="1"/>
  <c r="D127" i="1"/>
  <c r="C128" i="10" s="1"/>
  <c r="D126" i="1"/>
  <c r="C127" i="10" s="1"/>
  <c r="D125" i="1"/>
  <c r="C126" i="10" s="1"/>
  <c r="D124" i="1"/>
  <c r="C125" i="10" s="1"/>
  <c r="D123" i="1"/>
  <c r="C124" i="10" s="1"/>
  <c r="D122" i="1"/>
  <c r="C123" i="10" s="1"/>
  <c r="D121" i="1"/>
  <c r="C122" i="10" s="1"/>
  <c r="D120" i="1"/>
  <c r="C121" i="10" s="1"/>
  <c r="D119" i="1"/>
  <c r="C120" i="10" s="1"/>
  <c r="D118" i="1"/>
  <c r="C119" i="10" s="1"/>
  <c r="D117" i="1"/>
  <c r="C118" i="10" s="1"/>
  <c r="D116" i="1"/>
  <c r="C117" i="10" s="1"/>
  <c r="D115" i="1"/>
  <c r="C116" i="10" s="1"/>
  <c r="D114" i="1"/>
  <c r="C115" i="10" s="1"/>
  <c r="D113" i="1"/>
  <c r="C114" i="10" s="1"/>
  <c r="D112" i="1"/>
  <c r="C113" i="10" s="1"/>
  <c r="D111" i="1"/>
  <c r="C112" i="10" s="1"/>
  <c r="D110" i="1"/>
  <c r="C111" i="10" s="1"/>
  <c r="D109" i="1"/>
  <c r="D108" i="1"/>
  <c r="D107" i="1"/>
  <c r="D106" i="1"/>
  <c r="D105" i="1"/>
  <c r="D104" i="1"/>
  <c r="D103" i="1"/>
  <c r="D102" i="1"/>
  <c r="C103" i="10" s="1"/>
  <c r="D101" i="1"/>
  <c r="D100" i="1"/>
  <c r="D99" i="1"/>
  <c r="D98" i="1"/>
  <c r="D97" i="1"/>
  <c r="D96" i="1"/>
  <c r="D95" i="1"/>
  <c r="D94" i="1"/>
  <c r="C95" i="10" s="1"/>
  <c r="D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93" i="1"/>
  <c r="C111" i="1"/>
  <c r="B112" i="10" s="1"/>
  <c r="C113" i="1"/>
  <c r="B114" i="10" s="1"/>
  <c r="C115" i="1"/>
  <c r="B116" i="10" s="1"/>
  <c r="C117" i="1"/>
  <c r="B118" i="10" s="1"/>
  <c r="C119" i="1"/>
  <c r="B120" i="10" s="1"/>
  <c r="C121" i="1"/>
  <c r="B122" i="10" s="1"/>
  <c r="C123" i="1"/>
  <c r="B124" i="10" s="1"/>
  <c r="C125" i="1"/>
  <c r="B126" i="10" s="1"/>
  <c r="C127" i="1"/>
  <c r="B128" i="10" s="1"/>
  <c r="C129" i="1"/>
  <c r="B130" i="10" s="1"/>
  <c r="C131" i="1"/>
  <c r="B132" i="10" s="1"/>
  <c r="C133" i="1"/>
  <c r="B134" i="10" s="1"/>
  <c r="C135" i="1"/>
  <c r="B136" i="10" s="1"/>
  <c r="C94" i="1" l="1"/>
  <c r="B95" i="10" s="1"/>
  <c r="C136" i="1"/>
  <c r="B137" i="10" s="1"/>
  <c r="C134" i="1"/>
  <c r="B135" i="10" s="1"/>
  <c r="C132" i="1"/>
  <c r="B133" i="10" s="1"/>
  <c r="C130" i="1"/>
  <c r="B131" i="10" s="1"/>
  <c r="C128" i="1"/>
  <c r="B129" i="10" s="1"/>
  <c r="C126" i="1"/>
  <c r="B127" i="10" s="1"/>
  <c r="C124" i="1"/>
  <c r="B125" i="10" s="1"/>
  <c r="C122" i="1"/>
  <c r="B123" i="10" s="1"/>
  <c r="C120" i="1"/>
  <c r="B121" i="10" s="1"/>
  <c r="C118" i="1"/>
  <c r="B119" i="10" s="1"/>
  <c r="C116" i="1"/>
  <c r="B117" i="10" s="1"/>
  <c r="C114" i="1"/>
  <c r="B115" i="10" s="1"/>
  <c r="C112" i="1"/>
  <c r="B113" i="10" s="1"/>
  <c r="C110" i="1"/>
  <c r="B111" i="10" s="1"/>
  <c r="C102" i="1"/>
  <c r="B103" i="10" s="1"/>
  <c r="C784" i="8"/>
  <c r="C1488" i="10" s="1"/>
  <c r="F93" i="1"/>
  <c r="E94" i="10" s="1"/>
  <c r="D94" i="10"/>
  <c r="F133" i="1"/>
  <c r="E134" i="10" s="1"/>
  <c r="D134" i="10"/>
  <c r="F129" i="1"/>
  <c r="E130" i="10" s="1"/>
  <c r="D130" i="10"/>
  <c r="F125" i="1"/>
  <c r="E126" i="10" s="1"/>
  <c r="D126" i="10"/>
  <c r="F121" i="1"/>
  <c r="E122" i="10" s="1"/>
  <c r="D122" i="10"/>
  <c r="F117" i="1"/>
  <c r="E118" i="10" s="1"/>
  <c r="D118" i="10"/>
  <c r="F113" i="1"/>
  <c r="E114" i="10" s="1"/>
  <c r="D114" i="10"/>
  <c r="F109" i="1"/>
  <c r="E110" i="10" s="1"/>
  <c r="D110" i="10"/>
  <c r="F107" i="1"/>
  <c r="E108" i="10" s="1"/>
  <c r="D108" i="10"/>
  <c r="F105" i="1"/>
  <c r="E106" i="10" s="1"/>
  <c r="D106" i="10"/>
  <c r="F103" i="1"/>
  <c r="E104" i="10" s="1"/>
  <c r="D104" i="10"/>
  <c r="F101" i="1"/>
  <c r="E102" i="10" s="1"/>
  <c r="D102" i="10"/>
  <c r="F99" i="1"/>
  <c r="E100" i="10" s="1"/>
  <c r="D100" i="10"/>
  <c r="F95" i="1"/>
  <c r="E96" i="10" s="1"/>
  <c r="D96" i="10"/>
  <c r="F180" i="1"/>
  <c r="E181" i="10" s="1"/>
  <c r="D181" i="10"/>
  <c r="F176" i="1"/>
  <c r="E177" i="10" s="1"/>
  <c r="D177" i="10"/>
  <c r="F174" i="1"/>
  <c r="E175" i="10" s="1"/>
  <c r="D175" i="10"/>
  <c r="F170" i="1"/>
  <c r="E171" i="10" s="1"/>
  <c r="D171" i="10"/>
  <c r="F168" i="1"/>
  <c r="E169" i="10" s="1"/>
  <c r="D169" i="10"/>
  <c r="F164" i="1"/>
  <c r="E165" i="10" s="1"/>
  <c r="D165" i="10"/>
  <c r="F162" i="1"/>
  <c r="E163" i="10" s="1"/>
  <c r="D163" i="10"/>
  <c r="F160" i="1"/>
  <c r="E161" i="10" s="1"/>
  <c r="D161" i="10"/>
  <c r="F156" i="1"/>
  <c r="E157" i="10" s="1"/>
  <c r="D157" i="10"/>
  <c r="F154" i="1"/>
  <c r="E155" i="10" s="1"/>
  <c r="D155" i="10"/>
  <c r="F152" i="1"/>
  <c r="E153" i="10" s="1"/>
  <c r="D153" i="10"/>
  <c r="F150" i="1"/>
  <c r="E151" i="10" s="1"/>
  <c r="D151" i="10"/>
  <c r="F148" i="1"/>
  <c r="E149" i="10" s="1"/>
  <c r="D149" i="10"/>
  <c r="F146" i="1"/>
  <c r="E147" i="10" s="1"/>
  <c r="D147" i="10"/>
  <c r="F144" i="1"/>
  <c r="E145" i="10" s="1"/>
  <c r="D145" i="10"/>
  <c r="F140" i="1"/>
  <c r="E141" i="10" s="1"/>
  <c r="D141" i="10"/>
  <c r="F138" i="1"/>
  <c r="E139" i="10" s="1"/>
  <c r="D139" i="10"/>
  <c r="F136" i="1"/>
  <c r="E137" i="10" s="1"/>
  <c r="D137" i="10"/>
  <c r="F134" i="1"/>
  <c r="E135" i="10" s="1"/>
  <c r="D135" i="10"/>
  <c r="F132" i="1"/>
  <c r="E133" i="10" s="1"/>
  <c r="D133" i="10"/>
  <c r="F130" i="1"/>
  <c r="E131" i="10" s="1"/>
  <c r="D131" i="10"/>
  <c r="F128" i="1"/>
  <c r="E129" i="10" s="1"/>
  <c r="D129" i="10"/>
  <c r="F126" i="1"/>
  <c r="E127" i="10" s="1"/>
  <c r="D127" i="10"/>
  <c r="F124" i="1"/>
  <c r="E125" i="10" s="1"/>
  <c r="D125" i="10"/>
  <c r="F122" i="1"/>
  <c r="E123" i="10" s="1"/>
  <c r="D123" i="10"/>
  <c r="F120" i="1"/>
  <c r="E121" i="10" s="1"/>
  <c r="D121" i="10"/>
  <c r="F118" i="1"/>
  <c r="E119" i="10" s="1"/>
  <c r="D119" i="10"/>
  <c r="F116" i="1"/>
  <c r="E117" i="10" s="1"/>
  <c r="D117" i="10"/>
  <c r="F114" i="1"/>
  <c r="E115" i="10" s="1"/>
  <c r="D115" i="10"/>
  <c r="F112" i="1"/>
  <c r="E113" i="10" s="1"/>
  <c r="D113" i="10"/>
  <c r="F110" i="1"/>
  <c r="E111" i="10" s="1"/>
  <c r="D111" i="10"/>
  <c r="F108" i="1"/>
  <c r="E109" i="10" s="1"/>
  <c r="D109" i="10"/>
  <c r="F106" i="1"/>
  <c r="E107" i="10" s="1"/>
  <c r="D107" i="10"/>
  <c r="F104" i="1"/>
  <c r="E105" i="10" s="1"/>
  <c r="D105" i="10"/>
  <c r="F102" i="1"/>
  <c r="E103" i="10" s="1"/>
  <c r="D103" i="10"/>
  <c r="F100" i="1"/>
  <c r="E101" i="10" s="1"/>
  <c r="D101" i="10"/>
  <c r="F98" i="1"/>
  <c r="E99" i="10" s="1"/>
  <c r="D99" i="10"/>
  <c r="F96" i="1"/>
  <c r="E97" i="10" s="1"/>
  <c r="D97" i="10"/>
  <c r="F94" i="1"/>
  <c r="E95" i="10" s="1"/>
  <c r="D95" i="10"/>
  <c r="F177" i="1"/>
  <c r="E178" i="10" s="1"/>
  <c r="D178" i="10"/>
  <c r="F135" i="1"/>
  <c r="E136" i="10" s="1"/>
  <c r="D136" i="10"/>
  <c r="F131" i="1"/>
  <c r="E132" i="10" s="1"/>
  <c r="D132" i="10"/>
  <c r="F127" i="1"/>
  <c r="E128" i="10" s="1"/>
  <c r="D128" i="10"/>
  <c r="F123" i="1"/>
  <c r="E124" i="10" s="1"/>
  <c r="D124" i="10"/>
  <c r="F119" i="1"/>
  <c r="E120" i="10" s="1"/>
  <c r="D120" i="10"/>
  <c r="F115" i="1"/>
  <c r="E116" i="10" s="1"/>
  <c r="D116" i="10"/>
  <c r="F111" i="1"/>
  <c r="E112" i="10" s="1"/>
  <c r="D112" i="10"/>
  <c r="F97" i="1"/>
  <c r="E98" i="10" s="1"/>
  <c r="D98" i="10"/>
  <c r="F178" i="1"/>
  <c r="E179" i="10" s="1"/>
  <c r="D179" i="10"/>
  <c r="F172" i="1"/>
  <c r="E173" i="10" s="1"/>
  <c r="D173" i="10"/>
  <c r="F166" i="1"/>
  <c r="E167" i="10" s="1"/>
  <c r="D167" i="10"/>
  <c r="F158" i="1"/>
  <c r="E159" i="10" s="1"/>
  <c r="D159" i="10"/>
  <c r="F142" i="1"/>
  <c r="E143" i="10" s="1"/>
  <c r="D143" i="10"/>
  <c r="C95" i="1"/>
  <c r="B96" i="10" s="1"/>
  <c r="C96" i="10"/>
  <c r="C99" i="1"/>
  <c r="B100" i="10" s="1"/>
  <c r="C100" i="10"/>
  <c r="C103" i="1"/>
  <c r="B104" i="10" s="1"/>
  <c r="C104" i="10"/>
  <c r="C105" i="1"/>
  <c r="B106" i="10" s="1"/>
  <c r="C106" i="10"/>
  <c r="C96" i="1"/>
  <c r="B97" i="10" s="1"/>
  <c r="C97" i="10"/>
  <c r="C98" i="1"/>
  <c r="B99" i="10" s="1"/>
  <c r="C99" i="10"/>
  <c r="C100" i="1"/>
  <c r="B101" i="10" s="1"/>
  <c r="C101" i="10"/>
  <c r="C104" i="1"/>
  <c r="B105" i="10" s="1"/>
  <c r="C105" i="10"/>
  <c r="C106" i="1"/>
  <c r="B107" i="10" s="1"/>
  <c r="C107" i="10"/>
  <c r="C108" i="1"/>
  <c r="B109" i="10" s="1"/>
  <c r="C109" i="10"/>
  <c r="C139" i="1"/>
  <c r="B140" i="10" s="1"/>
  <c r="C140" i="10"/>
  <c r="C140" i="1"/>
  <c r="B141" i="10" s="1"/>
  <c r="C141" i="10"/>
  <c r="C143" i="1"/>
  <c r="B144" i="10" s="1"/>
  <c r="C144" i="10"/>
  <c r="C144" i="1"/>
  <c r="B145" i="10" s="1"/>
  <c r="C145" i="10"/>
  <c r="C147" i="1"/>
  <c r="B148" i="10" s="1"/>
  <c r="C148" i="10"/>
  <c r="C148" i="1"/>
  <c r="B149" i="10" s="1"/>
  <c r="C149" i="10"/>
  <c r="C151" i="1"/>
  <c r="B152" i="10" s="1"/>
  <c r="C152" i="10"/>
  <c r="C152" i="1"/>
  <c r="B153" i="10" s="1"/>
  <c r="C153" i="10"/>
  <c r="C155" i="1"/>
  <c r="B156" i="10" s="1"/>
  <c r="C156" i="10"/>
  <c r="C156" i="1"/>
  <c r="B157" i="10" s="1"/>
  <c r="C157" i="10"/>
  <c r="C159" i="1"/>
  <c r="B160" i="10" s="1"/>
  <c r="C160" i="10"/>
  <c r="C160" i="1"/>
  <c r="B161" i="10" s="1"/>
  <c r="C161" i="10"/>
  <c r="C163" i="1"/>
  <c r="B164" i="10" s="1"/>
  <c r="C164" i="10"/>
  <c r="C164" i="1"/>
  <c r="B165" i="10" s="1"/>
  <c r="C165" i="10"/>
  <c r="C167" i="1"/>
  <c r="B168" i="10" s="1"/>
  <c r="C168" i="10"/>
  <c r="C168" i="1"/>
  <c r="B169" i="10" s="1"/>
  <c r="C169" i="10"/>
  <c r="C171" i="1"/>
  <c r="B172" i="10" s="1"/>
  <c r="C172" i="10"/>
  <c r="C172" i="1"/>
  <c r="B173" i="10" s="1"/>
  <c r="C173" i="10"/>
  <c r="C175" i="1"/>
  <c r="B176" i="10" s="1"/>
  <c r="C176" i="10"/>
  <c r="C176" i="1"/>
  <c r="B177" i="10" s="1"/>
  <c r="C177" i="10"/>
  <c r="C178" i="1"/>
  <c r="B179" i="10" s="1"/>
  <c r="C179" i="10"/>
  <c r="C93" i="1"/>
  <c r="B94" i="10" s="1"/>
  <c r="C94" i="10"/>
  <c r="C97" i="1"/>
  <c r="B98" i="10" s="1"/>
  <c r="C98" i="10"/>
  <c r="C101" i="1"/>
  <c r="B102" i="10" s="1"/>
  <c r="C102" i="10"/>
  <c r="C107" i="1"/>
  <c r="B108" i="10" s="1"/>
  <c r="C108" i="10"/>
  <c r="C109" i="1"/>
  <c r="B110" i="10" s="1"/>
  <c r="C110" i="10"/>
  <c r="C137" i="1"/>
  <c r="B138" i="10" s="1"/>
  <c r="C138" i="10"/>
  <c r="C138" i="1"/>
  <c r="B139" i="10" s="1"/>
  <c r="C139" i="10"/>
  <c r="C141" i="1"/>
  <c r="B142" i="10" s="1"/>
  <c r="C142" i="10"/>
  <c r="C142" i="1"/>
  <c r="B143" i="10" s="1"/>
  <c r="C143" i="10"/>
  <c r="C145" i="1"/>
  <c r="B146" i="10" s="1"/>
  <c r="C146" i="10"/>
  <c r="C146" i="1"/>
  <c r="B147" i="10" s="1"/>
  <c r="C147" i="10"/>
  <c r="C149" i="1"/>
  <c r="B150" i="10" s="1"/>
  <c r="C150" i="10"/>
  <c r="C150" i="1"/>
  <c r="B151" i="10" s="1"/>
  <c r="C151" i="10"/>
  <c r="C153" i="1"/>
  <c r="B154" i="10" s="1"/>
  <c r="C154" i="10"/>
  <c r="C154" i="1"/>
  <c r="B155" i="10" s="1"/>
  <c r="C155" i="10"/>
  <c r="C157" i="1"/>
  <c r="B158" i="10" s="1"/>
  <c r="C158" i="10"/>
  <c r="C158" i="1"/>
  <c r="B159" i="10" s="1"/>
  <c r="C159" i="10"/>
  <c r="C161" i="1"/>
  <c r="B162" i="10" s="1"/>
  <c r="C162" i="10"/>
  <c r="C162" i="1"/>
  <c r="B163" i="10" s="1"/>
  <c r="C163" i="10"/>
  <c r="C165" i="1"/>
  <c r="B166" i="10" s="1"/>
  <c r="C166" i="10"/>
  <c r="C166" i="1"/>
  <c r="B167" i="10" s="1"/>
  <c r="C167" i="10"/>
  <c r="C169" i="1"/>
  <c r="B170" i="10" s="1"/>
  <c r="C170" i="10"/>
  <c r="C170" i="1"/>
  <c r="B171" i="10" s="1"/>
  <c r="C171" i="10"/>
  <c r="C173" i="1"/>
  <c r="B174" i="10" s="1"/>
  <c r="C174" i="10"/>
  <c r="C174" i="1"/>
  <c r="B175" i="10" s="1"/>
  <c r="C175" i="10"/>
  <c r="C177" i="1"/>
  <c r="B178" i="10" s="1"/>
  <c r="C178" i="10"/>
  <c r="C179" i="1"/>
  <c r="B180" i="10" s="1"/>
  <c r="C180" i="10"/>
  <c r="C180" i="1"/>
  <c r="B181" i="10" s="1"/>
  <c r="C181" i="10"/>
  <c r="C12" i="8"/>
  <c r="C785" i="8" l="1"/>
  <c r="C1489" i="10" s="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50" i="1"/>
  <c r="E51" i="1"/>
  <c r="E52" i="1"/>
  <c r="E53" i="1"/>
  <c r="E54"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C51" i="10" s="1"/>
  <c r="D49" i="1"/>
  <c r="C50" i="10" s="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D16" i="1"/>
  <c r="D14" i="1"/>
  <c r="D12" i="1"/>
  <c r="D47" i="1"/>
  <c r="D40" i="1"/>
  <c r="D35" i="1"/>
  <c r="D22" i="1"/>
  <c r="D17" i="1"/>
  <c r="D11" i="1"/>
  <c r="D15" i="1"/>
  <c r="D18" i="1"/>
  <c r="D19" i="1"/>
  <c r="D20" i="1"/>
  <c r="D21" i="1"/>
  <c r="D23" i="1"/>
  <c r="D24" i="1"/>
  <c r="D25" i="1"/>
  <c r="D26" i="1"/>
  <c r="D27" i="1"/>
  <c r="D28" i="1"/>
  <c r="D29" i="1"/>
  <c r="D30" i="1"/>
  <c r="D31" i="1"/>
  <c r="D32" i="1"/>
  <c r="D33" i="1"/>
  <c r="D34" i="1"/>
  <c r="D36" i="1"/>
  <c r="D37" i="1"/>
  <c r="D38" i="1"/>
  <c r="D39" i="1"/>
  <c r="D41" i="1"/>
  <c r="D42" i="1"/>
  <c r="D43" i="1"/>
  <c r="D44" i="1"/>
  <c r="D45" i="1"/>
  <c r="D46" i="1"/>
  <c r="D48" i="1"/>
  <c r="D9" i="1"/>
  <c r="D10" i="1"/>
  <c r="D13" i="1"/>
  <c r="D6" i="1"/>
  <c r="C7" i="10" s="1"/>
  <c r="D7" i="1"/>
  <c r="C8" i="10" s="1"/>
  <c r="D8" i="1"/>
  <c r="D5" i="1"/>
  <c r="H876" i="10"/>
  <c r="G876" i="10"/>
  <c r="F876" i="10"/>
  <c r="H875" i="10"/>
  <c r="G875" i="10"/>
  <c r="F875" i="10"/>
  <c r="G874" i="10"/>
  <c r="H873" i="10"/>
  <c r="G873" i="10"/>
  <c r="F873" i="10"/>
  <c r="H872" i="10"/>
  <c r="G872" i="10"/>
  <c r="F872" i="10"/>
  <c r="B53" i="25"/>
  <c r="B52" i="25"/>
  <c r="B51" i="25"/>
  <c r="B50" i="25"/>
  <c r="B49" i="25"/>
  <c r="B48" i="25"/>
  <c r="B47" i="25"/>
  <c r="B46" i="25"/>
  <c r="B45" i="25"/>
  <c r="B44" i="25"/>
  <c r="B43" i="25"/>
  <c r="B42" i="25"/>
  <c r="B41" i="25"/>
  <c r="B40" i="25"/>
  <c r="B39" i="25"/>
  <c r="B38" i="25"/>
  <c r="B37" i="25"/>
  <c r="B36" i="25"/>
  <c r="B35" i="25"/>
  <c r="B34" i="25"/>
  <c r="B33" i="25"/>
  <c r="B32" i="25"/>
  <c r="B31" i="25"/>
  <c r="B30" i="25"/>
  <c r="B29" i="25"/>
  <c r="B28" i="25"/>
  <c r="B27" i="25"/>
  <c r="B26" i="25"/>
  <c r="B25" i="25"/>
  <c r="B24" i="25"/>
  <c r="AE57" i="23"/>
  <c r="AD57" i="23"/>
  <c r="Z57" i="23"/>
  <c r="Y57" i="23"/>
  <c r="X57" i="23"/>
  <c r="W57" i="23"/>
  <c r="V57" i="23"/>
  <c r="U57" i="23"/>
  <c r="S57" i="23"/>
  <c r="R57" i="23"/>
  <c r="Q57" i="23"/>
  <c r="P57" i="23"/>
  <c r="O57" i="23"/>
  <c r="N57" i="23"/>
  <c r="M57" i="23"/>
  <c r="L57" i="23"/>
  <c r="K57" i="23"/>
  <c r="J57" i="23"/>
  <c r="I57" i="23"/>
  <c r="H57" i="23"/>
  <c r="G57" i="23"/>
  <c r="F57" i="23"/>
  <c r="E57" i="23"/>
  <c r="D57" i="23"/>
  <c r="C57" i="23"/>
  <c r="B57" i="23"/>
  <c r="Z57" i="27"/>
  <c r="Y57" i="27"/>
  <c r="X57" i="27"/>
  <c r="W57" i="27"/>
  <c r="U57" i="27"/>
  <c r="T57" i="27"/>
  <c r="S57" i="27"/>
  <c r="R57" i="27"/>
  <c r="Q57" i="27"/>
  <c r="P57" i="27"/>
  <c r="O57" i="27"/>
  <c r="N57" i="27"/>
  <c r="M57" i="27"/>
  <c r="L57" i="27"/>
  <c r="K57" i="27"/>
  <c r="J57" i="27"/>
  <c r="I57" i="27"/>
  <c r="H57" i="27"/>
  <c r="G57" i="27"/>
  <c r="F57" i="27"/>
  <c r="E57" i="27"/>
  <c r="D57" i="27"/>
  <c r="C57" i="27"/>
  <c r="B57" i="27"/>
  <c r="C23" i="11"/>
  <c r="C711" i="10"/>
  <c r="C712" i="10"/>
  <c r="C713" i="10"/>
  <c r="C714" i="10"/>
  <c r="C715" i="10"/>
  <c r="C716"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H870" i="10"/>
  <c r="H874"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H1001" i="10"/>
  <c r="H1002" i="10"/>
  <c r="H1003" i="10"/>
  <c r="H1004" i="10"/>
  <c r="H1005" i="10"/>
  <c r="H1006" i="10"/>
  <c r="H1007" i="10"/>
  <c r="H1008" i="10"/>
  <c r="H1009" i="10"/>
  <c r="H1010" i="10"/>
  <c r="H1011" i="10"/>
  <c r="H1012" i="10"/>
  <c r="H1013" i="10"/>
  <c r="H1014" i="10"/>
  <c r="H1015" i="10"/>
  <c r="H1016" i="10"/>
  <c r="H1017" i="10"/>
  <c r="H1018" i="10"/>
  <c r="H1019" i="10"/>
  <c r="H1020" i="10"/>
  <c r="H1021" i="10"/>
  <c r="H1022" i="10"/>
  <c r="H1023" i="10"/>
  <c r="G888" i="10"/>
  <c r="G889" i="10"/>
  <c r="G890" i="10"/>
  <c r="G891" i="10"/>
  <c r="G892" i="10"/>
  <c r="G893" i="10"/>
  <c r="G894" i="10"/>
  <c r="G895" i="10"/>
  <c r="G896" i="10"/>
  <c r="G897" i="10"/>
  <c r="G898" i="10"/>
  <c r="G899" i="10"/>
  <c r="G900" i="10"/>
  <c r="G901" i="10"/>
  <c r="G902" i="10"/>
  <c r="G903" i="10"/>
  <c r="G904" i="10"/>
  <c r="G905" i="10"/>
  <c r="G906" i="10"/>
  <c r="G907" i="10"/>
  <c r="G908" i="10"/>
  <c r="G909" i="10"/>
  <c r="G910" i="10"/>
  <c r="G911" i="10"/>
  <c r="G912" i="10"/>
  <c r="G913" i="10"/>
  <c r="G914" i="10"/>
  <c r="G915" i="10"/>
  <c r="G916" i="10"/>
  <c r="G917" i="10"/>
  <c r="G918" i="10"/>
  <c r="G919" i="10"/>
  <c r="G920" i="10"/>
  <c r="G921" i="10"/>
  <c r="G922" i="10"/>
  <c r="G923" i="10"/>
  <c r="G924" i="10"/>
  <c r="G925" i="10"/>
  <c r="G926" i="10"/>
  <c r="G927" i="10"/>
  <c r="G928" i="10"/>
  <c r="G929" i="10"/>
  <c r="G930" i="10"/>
  <c r="G931" i="10"/>
  <c r="G932" i="10"/>
  <c r="G933" i="10"/>
  <c r="G934" i="10"/>
  <c r="G935" i="10"/>
  <c r="G936" i="10"/>
  <c r="G937" i="10"/>
  <c r="G938" i="10"/>
  <c r="G939" i="10"/>
  <c r="G940" i="10"/>
  <c r="G941" i="10"/>
  <c r="G942" i="10"/>
  <c r="G943" i="10"/>
  <c r="G944" i="10"/>
  <c r="G945" i="10"/>
  <c r="G946" i="10"/>
  <c r="G947" i="10"/>
  <c r="G948" i="10"/>
  <c r="G949" i="10"/>
  <c r="G950" i="10"/>
  <c r="G951" i="10"/>
  <c r="G952" i="10"/>
  <c r="G953" i="10"/>
  <c r="G954" i="10"/>
  <c r="G955" i="10"/>
  <c r="G956" i="10"/>
  <c r="G957" i="10"/>
  <c r="G958" i="10"/>
  <c r="G959" i="10"/>
  <c r="G960" i="10"/>
  <c r="G961" i="10"/>
  <c r="G962" i="10"/>
  <c r="G963" i="10"/>
  <c r="G964" i="10"/>
  <c r="G965" i="10"/>
  <c r="G966" i="10"/>
  <c r="G967" i="10"/>
  <c r="G968" i="10"/>
  <c r="G969" i="10"/>
  <c r="G970" i="10"/>
  <c r="G971" i="10"/>
  <c r="G972" i="10"/>
  <c r="G973" i="10"/>
  <c r="G974" i="10"/>
  <c r="G975" i="10"/>
  <c r="G976" i="10"/>
  <c r="G977" i="10"/>
  <c r="G978" i="10"/>
  <c r="G979" i="10"/>
  <c r="G980" i="10"/>
  <c r="G981" i="10"/>
  <c r="G982" i="10"/>
  <c r="G983" i="10"/>
  <c r="G984" i="10"/>
  <c r="G985" i="10"/>
  <c r="G986" i="10"/>
  <c r="G987" i="10"/>
  <c r="G988" i="10"/>
  <c r="G989" i="10"/>
  <c r="G990" i="10"/>
  <c r="G991" i="10"/>
  <c r="G992" i="10"/>
  <c r="G993" i="10"/>
  <c r="G994" i="10"/>
  <c r="G995" i="10"/>
  <c r="G996" i="10"/>
  <c r="G997" i="10"/>
  <c r="G998" i="10"/>
  <c r="G999" i="10"/>
  <c r="G1000" i="10"/>
  <c r="G1001" i="10"/>
  <c r="G1002" i="10"/>
  <c r="G1003" i="10"/>
  <c r="G1004" i="10"/>
  <c r="G1005" i="10"/>
  <c r="G1006" i="10"/>
  <c r="G1007" i="10"/>
  <c r="G1008" i="10"/>
  <c r="G1009" i="10"/>
  <c r="G1010" i="10"/>
  <c r="G1011" i="10"/>
  <c r="G1012" i="10"/>
  <c r="G1013" i="10"/>
  <c r="G1014" i="10"/>
  <c r="G1015" i="10"/>
  <c r="G1016" i="10"/>
  <c r="G1017" i="10"/>
  <c r="G1018" i="10"/>
  <c r="G1019" i="10"/>
  <c r="G1020" i="10"/>
  <c r="G1021" i="10"/>
  <c r="G1022" i="10"/>
  <c r="G1023" i="10"/>
  <c r="F870" i="10"/>
  <c r="F874"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867"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J1634" i="10"/>
  <c r="J1635" i="10"/>
  <c r="J1636" i="10"/>
  <c r="J1637" i="10"/>
  <c r="J1638" i="10"/>
  <c r="J1639" i="10"/>
  <c r="J1640" i="10"/>
  <c r="J1641" i="10"/>
  <c r="J1642" i="10"/>
  <c r="J1643" i="10"/>
  <c r="J1644" i="10"/>
  <c r="J1645" i="10"/>
  <c r="J1646" i="10"/>
  <c r="J1647" i="10"/>
  <c r="J1648" i="10"/>
  <c r="J1649" i="10"/>
  <c r="J1650" i="10"/>
  <c r="J1651" i="10"/>
  <c r="J1652" i="10"/>
  <c r="J1653" i="10"/>
  <c r="J1654" i="10"/>
  <c r="J1655" i="10"/>
  <c r="J1656"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H1634" i="10"/>
  <c r="H1635" i="10"/>
  <c r="H1636" i="10"/>
  <c r="H1637" i="10"/>
  <c r="H1638" i="10"/>
  <c r="H1639" i="10"/>
  <c r="H1640" i="10"/>
  <c r="H1641" i="10"/>
  <c r="H1642" i="10"/>
  <c r="H1643" i="10"/>
  <c r="H1644" i="10"/>
  <c r="H1645" i="10"/>
  <c r="H1646" i="10"/>
  <c r="H1647" i="10"/>
  <c r="H1648" i="10"/>
  <c r="H1649" i="10"/>
  <c r="H1650" i="10"/>
  <c r="H1651" i="10"/>
  <c r="H1652" i="10"/>
  <c r="H1653" i="10"/>
  <c r="H1654" i="10"/>
  <c r="H1655" i="10"/>
  <c r="H1656" i="10"/>
  <c r="G1634" i="10"/>
  <c r="G1635" i="10"/>
  <c r="G1636" i="10"/>
  <c r="G1637" i="10"/>
  <c r="G1638" i="10"/>
  <c r="G1639" i="10"/>
  <c r="G1640" i="10"/>
  <c r="G1641" i="10"/>
  <c r="G1642" i="10"/>
  <c r="G1643" i="10"/>
  <c r="G1644" i="10"/>
  <c r="G1645" i="10"/>
  <c r="G1646" i="10"/>
  <c r="G1647" i="10"/>
  <c r="G1648" i="10"/>
  <c r="G1649" i="10"/>
  <c r="G1650" i="10"/>
  <c r="G1651" i="10"/>
  <c r="G1652" i="10"/>
  <c r="G1653" i="10"/>
  <c r="G1654" i="10"/>
  <c r="G1655" i="10"/>
  <c r="G1656"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B1634" i="10"/>
  <c r="B1635" i="10"/>
  <c r="B1636" i="10"/>
  <c r="B1637" i="10"/>
  <c r="B1638" i="10"/>
  <c r="B1639" i="10"/>
  <c r="B1640" i="10"/>
  <c r="B1641" i="10"/>
  <c r="B1642" i="10"/>
  <c r="B1643" i="10"/>
  <c r="B1644" i="10"/>
  <c r="B1645" i="10"/>
  <c r="B1646" i="10"/>
  <c r="B1647" i="10"/>
  <c r="B1648" i="10"/>
  <c r="B1649" i="10"/>
  <c r="B1650" i="10"/>
  <c r="B1651" i="10"/>
  <c r="B1652" i="10"/>
  <c r="B1653" i="10"/>
  <c r="B1654" i="10"/>
  <c r="B1655" i="10"/>
  <c r="B1656" i="10"/>
  <c r="A1656" i="10"/>
  <c r="A1643" i="10"/>
  <c r="A1644" i="10"/>
  <c r="A1645" i="10"/>
  <c r="A1646" i="10"/>
  <c r="A1647" i="10"/>
  <c r="A1648" i="10"/>
  <c r="A1649" i="10"/>
  <c r="A1650" i="10"/>
  <c r="A1651" i="10"/>
  <c r="A1652" i="10"/>
  <c r="A1653" i="10"/>
  <c r="A1654" i="10"/>
  <c r="A1655" i="10"/>
  <c r="A1634" i="10"/>
  <c r="A1635" i="10"/>
  <c r="A1636" i="10"/>
  <c r="A1637" i="10"/>
  <c r="A1638" i="10"/>
  <c r="A1639" i="10"/>
  <c r="A1640" i="10"/>
  <c r="A1641" i="10"/>
  <c r="A1642" i="10"/>
  <c r="A1589" i="10"/>
  <c r="A1590" i="10"/>
  <c r="A1591" i="10"/>
  <c r="A1592" i="10"/>
  <c r="A1593" i="10"/>
  <c r="A1594" i="10"/>
  <c r="A1595" i="10"/>
  <c r="A1596" i="10"/>
  <c r="A1597" i="10"/>
  <c r="A1598" i="10"/>
  <c r="A1599" i="10"/>
  <c r="A1600" i="10"/>
  <c r="A1601" i="10"/>
  <c r="A1602" i="10"/>
  <c r="A1603" i="10"/>
  <c r="A1604" i="10"/>
  <c r="A1605" i="10"/>
  <c r="A1606" i="10"/>
  <c r="A1607" i="10"/>
  <c r="A1608" i="10"/>
  <c r="A1609" i="10"/>
  <c r="A1610" i="10"/>
  <c r="A1611" i="10"/>
  <c r="B1589" i="10"/>
  <c r="B1590" i="10"/>
  <c r="B1591" i="10"/>
  <c r="B1592" i="10"/>
  <c r="B1593" i="10"/>
  <c r="B1594" i="10"/>
  <c r="B1595" i="10"/>
  <c r="B1596" i="10"/>
  <c r="B1597" i="10"/>
  <c r="B1598" i="10"/>
  <c r="B1599" i="10"/>
  <c r="B1600" i="10"/>
  <c r="B1601" i="10"/>
  <c r="B1602" i="10"/>
  <c r="B1603" i="10"/>
  <c r="B1604" i="10"/>
  <c r="B1605" i="10"/>
  <c r="B1606" i="10"/>
  <c r="B1607" i="10"/>
  <c r="B1608" i="10"/>
  <c r="B1609" i="10"/>
  <c r="B1610" i="10"/>
  <c r="B1611" i="10"/>
  <c r="J1568" i="10"/>
  <c r="J1569" i="10"/>
  <c r="J1570" i="10"/>
  <c r="J1571" i="10"/>
  <c r="J1572" i="10"/>
  <c r="J1573" i="10"/>
  <c r="J1574" i="10"/>
  <c r="J1575" i="10"/>
  <c r="J1576" i="10"/>
  <c r="J1577" i="10"/>
  <c r="J1578" i="10"/>
  <c r="J1579" i="10"/>
  <c r="J1580" i="10"/>
  <c r="J1581" i="10"/>
  <c r="J1582" i="10"/>
  <c r="J1583" i="10"/>
  <c r="J1584" i="10"/>
  <c r="J1585" i="10"/>
  <c r="J1586" i="10"/>
  <c r="J1587" i="10"/>
  <c r="J1588" i="10"/>
  <c r="J1589" i="10"/>
  <c r="J1591" i="10"/>
  <c r="J1592" i="10"/>
  <c r="J1593" i="10"/>
  <c r="J1594" i="10"/>
  <c r="J1595" i="10"/>
  <c r="J1596" i="10"/>
  <c r="J1597" i="10"/>
  <c r="J1598" i="10"/>
  <c r="J1599" i="10"/>
  <c r="J1600" i="10"/>
  <c r="J1601" i="10"/>
  <c r="J1602" i="10"/>
  <c r="J1603" i="10"/>
  <c r="J1604" i="10"/>
  <c r="J1605" i="10"/>
  <c r="J1606" i="10"/>
  <c r="J1607" i="10"/>
  <c r="J1608" i="10"/>
  <c r="J1609" i="10"/>
  <c r="J1610" i="10"/>
  <c r="J1611"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9" i="10"/>
  <c r="I1600" i="10"/>
  <c r="I1601" i="10"/>
  <c r="I1602" i="10"/>
  <c r="I1603" i="10"/>
  <c r="I1605" i="10"/>
  <c r="I1607" i="10"/>
  <c r="I1608" i="10"/>
  <c r="I1609" i="10"/>
  <c r="I1610" i="10"/>
  <c r="I1611" i="10"/>
  <c r="H1568" i="10"/>
  <c r="H1569" i="10"/>
  <c r="H1570" i="10"/>
  <c r="H1571" i="10"/>
  <c r="H1572" i="10"/>
  <c r="H1573" i="10"/>
  <c r="H1574" i="10"/>
  <c r="H1575" i="10"/>
  <c r="H1576" i="10"/>
  <c r="H1577" i="10"/>
  <c r="H1578" i="10"/>
  <c r="H1579" i="10"/>
  <c r="H1580" i="10"/>
  <c r="H1581" i="10"/>
  <c r="H1582" i="10"/>
  <c r="H1583" i="10"/>
  <c r="H1584" i="10"/>
  <c r="H1585" i="10"/>
  <c r="H1586" i="10"/>
  <c r="H1587" i="10"/>
  <c r="H1588" i="10"/>
  <c r="H1589" i="10"/>
  <c r="H1590" i="10"/>
  <c r="H1591" i="10"/>
  <c r="H1592" i="10"/>
  <c r="H1593" i="10"/>
  <c r="H1594" i="10"/>
  <c r="H1595" i="10"/>
  <c r="H1596" i="10"/>
  <c r="H1597" i="10"/>
  <c r="H1598" i="10"/>
  <c r="H1599" i="10"/>
  <c r="H1600" i="10"/>
  <c r="H1602" i="10"/>
  <c r="H1603" i="10"/>
  <c r="H1604" i="10"/>
  <c r="H1606" i="10"/>
  <c r="H1608" i="10"/>
  <c r="H1609" i="10"/>
  <c r="H1610" i="10"/>
  <c r="H1611" i="10"/>
  <c r="G1568" i="10"/>
  <c r="G1569" i="10"/>
  <c r="G1570" i="10"/>
  <c r="G1571" i="10"/>
  <c r="G1572" i="10"/>
  <c r="G1573" i="10"/>
  <c r="G1574" i="10"/>
  <c r="G1575" i="10"/>
  <c r="G1576" i="10"/>
  <c r="G1577" i="10"/>
  <c r="G1578" i="10"/>
  <c r="G1579" i="10"/>
  <c r="G1580" i="10"/>
  <c r="G1581" i="10"/>
  <c r="G1582" i="10"/>
  <c r="G1583" i="10"/>
  <c r="G1584" i="10"/>
  <c r="G1585" i="10"/>
  <c r="G1586" i="10"/>
  <c r="G1587" i="10"/>
  <c r="G1588" i="10"/>
  <c r="G1590" i="10"/>
  <c r="G1591" i="10"/>
  <c r="G1592" i="10"/>
  <c r="G1593" i="10"/>
  <c r="G1594" i="10"/>
  <c r="G1595" i="10"/>
  <c r="G1596" i="10"/>
  <c r="G1597" i="10"/>
  <c r="G1598" i="10"/>
  <c r="G1599" i="10"/>
  <c r="G1600" i="10"/>
  <c r="G1601" i="10"/>
  <c r="G1602" i="10"/>
  <c r="G1603" i="10"/>
  <c r="G1604" i="10"/>
  <c r="G1605" i="10"/>
  <c r="G1606" i="10"/>
  <c r="G1607" i="10"/>
  <c r="G1608" i="10"/>
  <c r="G1610" i="10"/>
  <c r="G1611"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2" i="10"/>
  <c r="F1603" i="10"/>
  <c r="F1604" i="10"/>
  <c r="F1606" i="10"/>
  <c r="F1608" i="10"/>
  <c r="F1609" i="10"/>
  <c r="F1610" i="10"/>
  <c r="F1611"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J867" i="10"/>
  <c r="I867"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C710" i="10"/>
  <c r="B710" i="10"/>
  <c r="F710" i="10"/>
  <c r="G710" i="10"/>
  <c r="H710" i="10"/>
  <c r="I710" i="10"/>
  <c r="J710" i="10"/>
  <c r="D5" i="21"/>
  <c r="D53" i="21" s="1"/>
  <c r="E5" i="21"/>
  <c r="E53" i="21" s="1"/>
  <c r="F5" i="21"/>
  <c r="F53" i="21" s="1"/>
  <c r="G5" i="21"/>
  <c r="G53" i="21" s="1"/>
  <c r="C5" i="21"/>
  <c r="C53" i="21" s="1"/>
  <c r="D4" i="21"/>
  <c r="E4" i="21"/>
  <c r="F4" i="21"/>
  <c r="G4" i="21"/>
  <c r="C4" i="21"/>
  <c r="J1613" i="10"/>
  <c r="J1614" i="10"/>
  <c r="J1615" i="10"/>
  <c r="J1616" i="10"/>
  <c r="J1617" i="10"/>
  <c r="J1618" i="10"/>
  <c r="J1619" i="10"/>
  <c r="J1620" i="10"/>
  <c r="J1621" i="10"/>
  <c r="J1622" i="10"/>
  <c r="J1623" i="10"/>
  <c r="J1624" i="10"/>
  <c r="J1625" i="10"/>
  <c r="J1626" i="10"/>
  <c r="J1627" i="10"/>
  <c r="J1628" i="10"/>
  <c r="J1629" i="10"/>
  <c r="J1630" i="10"/>
  <c r="J1631" i="10"/>
  <c r="J1632" i="10"/>
  <c r="J1633"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H1613" i="10"/>
  <c r="H1614" i="10"/>
  <c r="H1615" i="10"/>
  <c r="H1616" i="10"/>
  <c r="H1617" i="10"/>
  <c r="H1618" i="10"/>
  <c r="H1619" i="10"/>
  <c r="H1620" i="10"/>
  <c r="H1621" i="10"/>
  <c r="H1622" i="10"/>
  <c r="H1623" i="10"/>
  <c r="H1624" i="10"/>
  <c r="H1625" i="10"/>
  <c r="H1626" i="10"/>
  <c r="H1627" i="10"/>
  <c r="H1628" i="10"/>
  <c r="H1629" i="10"/>
  <c r="H1630" i="10"/>
  <c r="H1631" i="10"/>
  <c r="H1632" i="10"/>
  <c r="H1633" i="10"/>
  <c r="G1613" i="10"/>
  <c r="G1614" i="10"/>
  <c r="G1615" i="10"/>
  <c r="G1616" i="10"/>
  <c r="G1617" i="10"/>
  <c r="G1618" i="10"/>
  <c r="G1619" i="10"/>
  <c r="G1620" i="10"/>
  <c r="G1621" i="10"/>
  <c r="G1622" i="10"/>
  <c r="G1623" i="10"/>
  <c r="G1624" i="10"/>
  <c r="G1625" i="10"/>
  <c r="G1626" i="10"/>
  <c r="G1627" i="10"/>
  <c r="G1628" i="10"/>
  <c r="G1629" i="10"/>
  <c r="G1630" i="10"/>
  <c r="G1631" i="10"/>
  <c r="G1632" i="10"/>
  <c r="G1633"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D1613" i="10"/>
  <c r="D1614" i="10"/>
  <c r="D1615" i="10"/>
  <c r="D1616" i="10"/>
  <c r="D1617" i="10"/>
  <c r="D1618" i="10"/>
  <c r="D1619" i="10"/>
  <c r="D1620" i="10"/>
  <c r="D1621" i="10"/>
  <c r="D1622" i="10"/>
  <c r="D1623" i="10"/>
  <c r="D1624" i="10"/>
  <c r="D1625" i="10"/>
  <c r="D1626" i="10"/>
  <c r="D1627" i="10"/>
  <c r="D1628" i="10"/>
  <c r="D1629" i="10"/>
  <c r="D1630" i="10"/>
  <c r="D1631" i="10"/>
  <c r="D1632" i="10"/>
  <c r="D1633"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B1613" i="10"/>
  <c r="B1614" i="10"/>
  <c r="B1615" i="10"/>
  <c r="B1616" i="10"/>
  <c r="B1617" i="10"/>
  <c r="B1618" i="10"/>
  <c r="B1619" i="10"/>
  <c r="B1620" i="10"/>
  <c r="B1621" i="10"/>
  <c r="B1622" i="10"/>
  <c r="B1623" i="10"/>
  <c r="B1624" i="10"/>
  <c r="B1625" i="10"/>
  <c r="B1626" i="10"/>
  <c r="B1627" i="10"/>
  <c r="B1628" i="10"/>
  <c r="B1629" i="10"/>
  <c r="B1630" i="10"/>
  <c r="B1631" i="10"/>
  <c r="B1632" i="10"/>
  <c r="B1633" i="10"/>
  <c r="A1613" i="10"/>
  <c r="A1614" i="10"/>
  <c r="A1615" i="10"/>
  <c r="A1616" i="10"/>
  <c r="A1617" i="10"/>
  <c r="A1618" i="10"/>
  <c r="A1619" i="10"/>
  <c r="A1620" i="10"/>
  <c r="A1621" i="10"/>
  <c r="A1622" i="10"/>
  <c r="A1623" i="10"/>
  <c r="A1624" i="10"/>
  <c r="A1625" i="10"/>
  <c r="A1626" i="10"/>
  <c r="A1627" i="10"/>
  <c r="A1628" i="10"/>
  <c r="A1629" i="10"/>
  <c r="A1630" i="10"/>
  <c r="A1631" i="10"/>
  <c r="A1632" i="10"/>
  <c r="A1633" i="10"/>
  <c r="B1568" i="10"/>
  <c r="B1569" i="10"/>
  <c r="B1570" i="10"/>
  <c r="B1571" i="10"/>
  <c r="B1572" i="10"/>
  <c r="B1573" i="10"/>
  <c r="B1574" i="10"/>
  <c r="B1575" i="10"/>
  <c r="B1576" i="10"/>
  <c r="B1577" i="10"/>
  <c r="B1578" i="10"/>
  <c r="B1579" i="10"/>
  <c r="B1580" i="10"/>
  <c r="B1581" i="10"/>
  <c r="B1582" i="10"/>
  <c r="B1583" i="10"/>
  <c r="B1584" i="10"/>
  <c r="B1585" i="10"/>
  <c r="B1586" i="10"/>
  <c r="B1587" i="10"/>
  <c r="B1588" i="10"/>
  <c r="A1568" i="10"/>
  <c r="A1569" i="10"/>
  <c r="A1570" i="10"/>
  <c r="A1571" i="10"/>
  <c r="A1572" i="10"/>
  <c r="A1573" i="10"/>
  <c r="A1574" i="10"/>
  <c r="A1575" i="10"/>
  <c r="A1576" i="10"/>
  <c r="A1577" i="10"/>
  <c r="A1578" i="10"/>
  <c r="A1579" i="10"/>
  <c r="A1580" i="10"/>
  <c r="A1581" i="10"/>
  <c r="A1582" i="10"/>
  <c r="A1583" i="10"/>
  <c r="A1584" i="10"/>
  <c r="A1585" i="10"/>
  <c r="A1586" i="10"/>
  <c r="A1587" i="10"/>
  <c r="A1588" i="10"/>
  <c r="H1612" i="10"/>
  <c r="I1612" i="10"/>
  <c r="J1612" i="10"/>
  <c r="G1567" i="10"/>
  <c r="H1567" i="10"/>
  <c r="I1567" i="10"/>
  <c r="J1567" i="10"/>
  <c r="F1567" i="10"/>
  <c r="G1612" i="10"/>
  <c r="F1612" i="10"/>
  <c r="D1612" i="10"/>
  <c r="D1567" i="10"/>
  <c r="B1567" i="10"/>
  <c r="C1567" i="10"/>
  <c r="B1612" i="10"/>
  <c r="C1612" i="10"/>
  <c r="A1612" i="10"/>
  <c r="A1567" i="10"/>
  <c r="A4" i="27"/>
  <c r="C49" i="1"/>
  <c r="B50" i="10" s="1"/>
  <c r="C50" i="1"/>
  <c r="B51" i="10" s="1"/>
  <c r="D22" i="11"/>
  <c r="F31" i="2"/>
  <c r="F56" i="2"/>
  <c r="F23"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49" i="1"/>
  <c r="D50" i="10" s="1"/>
  <c r="E5" i="1"/>
  <c r="F5" i="1" s="1"/>
  <c r="E6" i="10" s="1"/>
  <c r="F6" i="10"/>
  <c r="H6" i="10"/>
  <c r="I6" i="10"/>
  <c r="J6" i="10"/>
  <c r="E2462" i="35"/>
  <c r="E2463" i="35"/>
  <c r="E2464" i="35"/>
  <c r="E2465" i="35"/>
  <c r="E2466" i="35"/>
  <c r="E2467" i="35"/>
  <c r="E2468" i="35"/>
  <c r="E2469" i="35"/>
  <c r="E2470" i="35"/>
  <c r="E2471" i="35"/>
  <c r="E2472" i="35"/>
  <c r="E2473" i="35"/>
  <c r="E2474" i="35"/>
  <c r="E2475" i="35"/>
  <c r="E2476" i="35"/>
  <c r="E2477"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C22" i="11"/>
  <c r="H4" i="11"/>
  <c r="E4" i="11"/>
  <c r="F4" i="11"/>
  <c r="G4" i="11"/>
  <c r="D4" i="25"/>
  <c r="C14" i="48" s="1"/>
  <c r="C4" i="25"/>
  <c r="B14" i="48" s="1"/>
  <c r="AY4" i="25"/>
  <c r="E4" i="25"/>
  <c r="D14" i="48" s="1"/>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A710" i="10"/>
  <c r="A4" i="23"/>
  <c r="A26" i="25" l="1"/>
  <c r="D26" i="25"/>
  <c r="D6" i="25" s="1"/>
  <c r="F26" i="25"/>
  <c r="H26" i="25"/>
  <c r="H6" i="25" s="1"/>
  <c r="J26" i="25"/>
  <c r="J6" i="25" s="1"/>
  <c r="L26" i="25"/>
  <c r="L6" i="25" s="1"/>
  <c r="N26" i="25"/>
  <c r="P26" i="25"/>
  <c r="P6" i="25" s="1"/>
  <c r="R26" i="25"/>
  <c r="R6" i="25" s="1"/>
  <c r="T26" i="25"/>
  <c r="T6" i="25" s="1"/>
  <c r="V26" i="25"/>
  <c r="X26" i="25"/>
  <c r="X6" i="25" s="1"/>
  <c r="Z26" i="25"/>
  <c r="Z6" i="25" s="1"/>
  <c r="AB26" i="25"/>
  <c r="AB6" i="25" s="1"/>
  <c r="AD26" i="25"/>
  <c r="AF26" i="25"/>
  <c r="AF6" i="25" s="1"/>
  <c r="AH26" i="25"/>
  <c r="AH6" i="25" s="1"/>
  <c r="AJ26" i="25"/>
  <c r="AJ6" i="25" s="1"/>
  <c r="AL26" i="25"/>
  <c r="AN26" i="25"/>
  <c r="AN6" i="25" s="1"/>
  <c r="AP26" i="25"/>
  <c r="AP6" i="25" s="1"/>
  <c r="AR26" i="25"/>
  <c r="AR6" i="25" s="1"/>
  <c r="AT26" i="25"/>
  <c r="AV26" i="25"/>
  <c r="AV6" i="25" s="1"/>
  <c r="AX26" i="25"/>
  <c r="AX6" i="25" s="1"/>
  <c r="E26" i="25"/>
  <c r="G26" i="25"/>
  <c r="G6" i="25" s="1"/>
  <c r="I26" i="25"/>
  <c r="K26" i="25"/>
  <c r="K6" i="25" s="1"/>
  <c r="M26" i="25"/>
  <c r="O26" i="25"/>
  <c r="O6" i="25" s="1"/>
  <c r="Q26" i="25"/>
  <c r="S26" i="25"/>
  <c r="S6" i="25" s="1"/>
  <c r="U26" i="25"/>
  <c r="W26" i="25"/>
  <c r="W6" i="25" s="1"/>
  <c r="Y26" i="25"/>
  <c r="AA26" i="25"/>
  <c r="AA6" i="25" s="1"/>
  <c r="AC26" i="25"/>
  <c r="AE26" i="25"/>
  <c r="AE6" i="25" s="1"/>
  <c r="AG26" i="25"/>
  <c r="AI26" i="25"/>
  <c r="AI6" i="25" s="1"/>
  <c r="AK26" i="25"/>
  <c r="AM26" i="25"/>
  <c r="AM6" i="25" s="1"/>
  <c r="AO26" i="25"/>
  <c r="AQ26" i="25"/>
  <c r="AQ6" i="25" s="1"/>
  <c r="AS26" i="25"/>
  <c r="AU26" i="25"/>
  <c r="AU6" i="25" s="1"/>
  <c r="AW26" i="25"/>
  <c r="C26" i="25"/>
  <c r="C6" i="25" s="1"/>
  <c r="A28" i="25"/>
  <c r="D28" i="25"/>
  <c r="D14" i="25" s="1"/>
  <c r="C19" i="48" s="1"/>
  <c r="F28" i="25"/>
  <c r="F14" i="25" s="1"/>
  <c r="E19" i="48" s="1"/>
  <c r="H28" i="25"/>
  <c r="H14" i="25" s="1"/>
  <c r="G19" i="48" s="1"/>
  <c r="J28" i="25"/>
  <c r="J14" i="25" s="1"/>
  <c r="I19" i="48" s="1"/>
  <c r="L28" i="25"/>
  <c r="L14" i="25" s="1"/>
  <c r="K19" i="48" s="1"/>
  <c r="N28" i="25"/>
  <c r="N14" i="25" s="1"/>
  <c r="M19" i="48" s="1"/>
  <c r="P28" i="25"/>
  <c r="R28" i="25"/>
  <c r="R14" i="25" s="1"/>
  <c r="Q19" i="48" s="1"/>
  <c r="T28" i="25"/>
  <c r="T14" i="25" s="1"/>
  <c r="S19" i="48" s="1"/>
  <c r="V28" i="25"/>
  <c r="V14" i="25" s="1"/>
  <c r="U19" i="48" s="1"/>
  <c r="X28" i="25"/>
  <c r="X14" i="25" s="1"/>
  <c r="W19" i="48" s="1"/>
  <c r="Z28" i="25"/>
  <c r="Z14" i="25" s="1"/>
  <c r="Y19" i="48" s="1"/>
  <c r="E28" i="25"/>
  <c r="E14" i="25" s="1"/>
  <c r="D19" i="48" s="1"/>
  <c r="G28" i="25"/>
  <c r="G14" i="25" s="1"/>
  <c r="F19" i="48" s="1"/>
  <c r="I28" i="25"/>
  <c r="I14" i="25" s="1"/>
  <c r="H19" i="48" s="1"/>
  <c r="K28" i="25"/>
  <c r="K14" i="25" s="1"/>
  <c r="J19" i="48" s="1"/>
  <c r="M28" i="25"/>
  <c r="M14" i="25" s="1"/>
  <c r="L19" i="48" s="1"/>
  <c r="O28" i="25"/>
  <c r="O14" i="25" s="1"/>
  <c r="N19" i="48" s="1"/>
  <c r="Q28" i="25"/>
  <c r="S28" i="25"/>
  <c r="S14" i="25" s="1"/>
  <c r="R19" i="48" s="1"/>
  <c r="U28" i="25"/>
  <c r="U14" i="25" s="1"/>
  <c r="T19" i="48" s="1"/>
  <c r="W28" i="25"/>
  <c r="W14" i="25" s="1"/>
  <c r="V19" i="48" s="1"/>
  <c r="Y28" i="25"/>
  <c r="Y14" i="25" s="1"/>
  <c r="X19" i="48" s="1"/>
  <c r="AA28" i="25"/>
  <c r="AA14" i="25" s="1"/>
  <c r="Z19" i="48" s="1"/>
  <c r="AB28" i="25"/>
  <c r="AB14" i="25" s="1"/>
  <c r="AA19" i="48" s="1"/>
  <c r="AD28" i="25"/>
  <c r="AF28" i="25"/>
  <c r="AH28" i="25"/>
  <c r="AH14" i="25" s="1"/>
  <c r="AG19" i="48" s="1"/>
  <c r="AJ28" i="25"/>
  <c r="AJ14" i="25" s="1"/>
  <c r="AI19" i="48" s="1"/>
  <c r="AL28" i="25"/>
  <c r="AL14" i="25" s="1"/>
  <c r="AK19" i="48" s="1"/>
  <c r="AN28" i="25"/>
  <c r="AN14" i="25" s="1"/>
  <c r="AM19" i="48" s="1"/>
  <c r="AP28" i="25"/>
  <c r="AP14" i="25" s="1"/>
  <c r="AO19" i="48" s="1"/>
  <c r="AR28" i="25"/>
  <c r="AR14" i="25" s="1"/>
  <c r="AQ19" i="48" s="1"/>
  <c r="AT28" i="25"/>
  <c r="AT14" i="25" s="1"/>
  <c r="AS19" i="48" s="1"/>
  <c r="AV28" i="25"/>
  <c r="AX28" i="25"/>
  <c r="AX14" i="25" s="1"/>
  <c r="AW19" i="48" s="1"/>
  <c r="AC28" i="25"/>
  <c r="AE28" i="25"/>
  <c r="AE14" i="25" s="1"/>
  <c r="AD19" i="48" s="1"/>
  <c r="AG28" i="25"/>
  <c r="AG14" i="25" s="1"/>
  <c r="AF19" i="48" s="1"/>
  <c r="AI28" i="25"/>
  <c r="AI14" i="25" s="1"/>
  <c r="AH19" i="48" s="1"/>
  <c r="AK28" i="25"/>
  <c r="AK14" i="25" s="1"/>
  <c r="AJ19" i="48" s="1"/>
  <c r="AM28" i="25"/>
  <c r="AM14" i="25" s="1"/>
  <c r="AL19" i="48" s="1"/>
  <c r="AO28" i="25"/>
  <c r="AO14" i="25" s="1"/>
  <c r="AN19" i="48" s="1"/>
  <c r="AQ28" i="25"/>
  <c r="AQ14" i="25" s="1"/>
  <c r="AP19" i="48" s="1"/>
  <c r="AS28" i="25"/>
  <c r="AU28" i="25"/>
  <c r="AU14" i="25" s="1"/>
  <c r="AT19" i="48" s="1"/>
  <c r="AW28" i="25"/>
  <c r="AW14" i="25" s="1"/>
  <c r="AV19" i="48" s="1"/>
  <c r="C28" i="25"/>
  <c r="C14" i="25" s="1"/>
  <c r="B19" i="48" s="1"/>
  <c r="A30" i="25"/>
  <c r="D30" i="25"/>
  <c r="D8" i="25" s="1"/>
  <c r="C15" i="48" s="1"/>
  <c r="F30" i="25"/>
  <c r="H30" i="25"/>
  <c r="H8" i="25" s="1"/>
  <c r="G15" i="48" s="1"/>
  <c r="J30" i="25"/>
  <c r="J8" i="25" s="1"/>
  <c r="I15" i="48" s="1"/>
  <c r="L30" i="25"/>
  <c r="L8" i="25" s="1"/>
  <c r="K15" i="48" s="1"/>
  <c r="N30" i="25"/>
  <c r="P30" i="25"/>
  <c r="P8" i="25" s="1"/>
  <c r="O15" i="48" s="1"/>
  <c r="R30" i="25"/>
  <c r="R8" i="25" s="1"/>
  <c r="Q15" i="48" s="1"/>
  <c r="T30" i="25"/>
  <c r="T8" i="25" s="1"/>
  <c r="S15" i="48" s="1"/>
  <c r="V30" i="25"/>
  <c r="X30" i="25"/>
  <c r="X8" i="25" s="1"/>
  <c r="W15" i="48" s="1"/>
  <c r="Z30" i="25"/>
  <c r="Z8" i="25" s="1"/>
  <c r="Y15" i="48" s="1"/>
  <c r="AB30" i="25"/>
  <c r="AB8" i="25" s="1"/>
  <c r="AA15" i="48" s="1"/>
  <c r="AD30" i="25"/>
  <c r="AF30" i="25"/>
  <c r="AF8" i="25" s="1"/>
  <c r="AE15" i="48" s="1"/>
  <c r="AH30" i="25"/>
  <c r="AH8" i="25" s="1"/>
  <c r="AG15" i="48" s="1"/>
  <c r="AJ30" i="25"/>
  <c r="AJ8" i="25" s="1"/>
  <c r="AI15" i="48" s="1"/>
  <c r="AL30" i="25"/>
  <c r="AN30" i="25"/>
  <c r="AN8" i="25" s="1"/>
  <c r="AM15" i="48" s="1"/>
  <c r="AP30" i="25"/>
  <c r="AP8" i="25" s="1"/>
  <c r="AO15" i="48" s="1"/>
  <c r="AR30" i="25"/>
  <c r="AR8" i="25" s="1"/>
  <c r="AQ15" i="48" s="1"/>
  <c r="AT30" i="25"/>
  <c r="AV30" i="25"/>
  <c r="AV8" i="25" s="1"/>
  <c r="AU15" i="48" s="1"/>
  <c r="AX30" i="25"/>
  <c r="AX8" i="25" s="1"/>
  <c r="AW15" i="48" s="1"/>
  <c r="E30" i="25"/>
  <c r="G30" i="25"/>
  <c r="G8" i="25" s="1"/>
  <c r="F15" i="48" s="1"/>
  <c r="I30" i="25"/>
  <c r="K30" i="25"/>
  <c r="K8" i="25" s="1"/>
  <c r="J15" i="48" s="1"/>
  <c r="M30" i="25"/>
  <c r="O30" i="25"/>
  <c r="O8" i="25" s="1"/>
  <c r="N15" i="48" s="1"/>
  <c r="Q30" i="25"/>
  <c r="S30" i="25"/>
  <c r="S8" i="25" s="1"/>
  <c r="R15" i="48" s="1"/>
  <c r="U30" i="25"/>
  <c r="W30" i="25"/>
  <c r="W8" i="25" s="1"/>
  <c r="V15" i="48" s="1"/>
  <c r="Y30" i="25"/>
  <c r="AA30" i="25"/>
  <c r="AA8" i="25" s="1"/>
  <c r="Z15" i="48" s="1"/>
  <c r="AC30" i="25"/>
  <c r="AE30" i="25"/>
  <c r="AE8" i="25" s="1"/>
  <c r="AD15" i="48" s="1"/>
  <c r="AG30" i="25"/>
  <c r="AI30" i="25"/>
  <c r="AI8" i="25" s="1"/>
  <c r="AH15" i="48" s="1"/>
  <c r="AK30" i="25"/>
  <c r="AM30" i="25"/>
  <c r="AM8" i="25" s="1"/>
  <c r="AL15" i="48" s="1"/>
  <c r="AO30" i="25"/>
  <c r="AQ30" i="25"/>
  <c r="AQ8" i="25" s="1"/>
  <c r="AP15" i="48" s="1"/>
  <c r="AS30" i="25"/>
  <c r="AU30" i="25"/>
  <c r="AU8" i="25" s="1"/>
  <c r="AT15" i="48" s="1"/>
  <c r="AW30" i="25"/>
  <c r="C30" i="25"/>
  <c r="C8" i="25" s="1"/>
  <c r="B15" i="48" s="1"/>
  <c r="A32" i="25"/>
  <c r="D32" i="25"/>
  <c r="D15" i="25" s="1"/>
  <c r="F32" i="25"/>
  <c r="F15" i="25" s="1"/>
  <c r="H32" i="25"/>
  <c r="H15" i="25" s="1"/>
  <c r="J32" i="25"/>
  <c r="J15" i="25" s="1"/>
  <c r="L32" i="25"/>
  <c r="L15" i="25" s="1"/>
  <c r="N32" i="25"/>
  <c r="N15" i="25" s="1"/>
  <c r="P32" i="25"/>
  <c r="R32" i="25"/>
  <c r="R15" i="25" s="1"/>
  <c r="T32" i="25"/>
  <c r="T15" i="25" s="1"/>
  <c r="V32" i="25"/>
  <c r="V15" i="25" s="1"/>
  <c r="X32" i="25"/>
  <c r="X15" i="25" s="1"/>
  <c r="Z32" i="25"/>
  <c r="Z15" i="25" s="1"/>
  <c r="AB32" i="25"/>
  <c r="AB15" i="25" s="1"/>
  <c r="AD32" i="25"/>
  <c r="AD15" i="25" s="1"/>
  <c r="AF32" i="25"/>
  <c r="AH32" i="25"/>
  <c r="AH15" i="25" s="1"/>
  <c r="AJ32" i="25"/>
  <c r="AJ15" i="25" s="1"/>
  <c r="AL32" i="25"/>
  <c r="AL15" i="25" s="1"/>
  <c r="AN32" i="25"/>
  <c r="AN15" i="25" s="1"/>
  <c r="AP32" i="25"/>
  <c r="AP15" i="25" s="1"/>
  <c r="AR32" i="25"/>
  <c r="AR15" i="25" s="1"/>
  <c r="AT32" i="25"/>
  <c r="AT15" i="25" s="1"/>
  <c r="AV32" i="25"/>
  <c r="AX32" i="25"/>
  <c r="AX15" i="25" s="1"/>
  <c r="E32" i="25"/>
  <c r="E15" i="25" s="1"/>
  <c r="G32" i="25"/>
  <c r="G15" i="25" s="1"/>
  <c r="I32" i="25"/>
  <c r="I15" i="25" s="1"/>
  <c r="K32" i="25"/>
  <c r="K15" i="25" s="1"/>
  <c r="M32" i="25"/>
  <c r="O32" i="25"/>
  <c r="O15" i="25" s="1"/>
  <c r="Q32" i="25"/>
  <c r="Q15" i="25" s="1"/>
  <c r="S32" i="25"/>
  <c r="S15" i="25" s="1"/>
  <c r="U32" i="25"/>
  <c r="U15" i="25" s="1"/>
  <c r="W32" i="25"/>
  <c r="W15" i="25" s="1"/>
  <c r="Y32" i="25"/>
  <c r="Y15" i="25" s="1"/>
  <c r="AA32" i="25"/>
  <c r="AA15" i="25" s="1"/>
  <c r="AC32" i="25"/>
  <c r="AE32" i="25"/>
  <c r="AE15" i="25" s="1"/>
  <c r="AG32" i="25"/>
  <c r="AG15" i="25" s="1"/>
  <c r="AI32" i="25"/>
  <c r="AI15" i="25" s="1"/>
  <c r="AK32" i="25"/>
  <c r="AK15" i="25" s="1"/>
  <c r="AM32" i="25"/>
  <c r="AM15" i="25" s="1"/>
  <c r="AO32" i="25"/>
  <c r="AO15" i="25" s="1"/>
  <c r="AQ32" i="25"/>
  <c r="AQ15" i="25" s="1"/>
  <c r="AS32" i="25"/>
  <c r="AU32" i="25"/>
  <c r="AU15" i="25" s="1"/>
  <c r="AW32" i="25"/>
  <c r="AW15" i="25" s="1"/>
  <c r="C32" i="25"/>
  <c r="C15" i="25" s="1"/>
  <c r="A34" i="25"/>
  <c r="D34" i="25"/>
  <c r="D11" i="25" s="1"/>
  <c r="C18" i="48" s="1"/>
  <c r="F34" i="25"/>
  <c r="F11" i="25" s="1"/>
  <c r="E18" i="48" s="1"/>
  <c r="H34" i="25"/>
  <c r="H11" i="25" s="1"/>
  <c r="G18" i="48" s="1"/>
  <c r="J34" i="25"/>
  <c r="J11" i="25" s="1"/>
  <c r="I18" i="48" s="1"/>
  <c r="L34" i="25"/>
  <c r="L11" i="25" s="1"/>
  <c r="K18" i="48" s="1"/>
  <c r="N34" i="25"/>
  <c r="N11" i="25" s="1"/>
  <c r="M18" i="48" s="1"/>
  <c r="P34" i="25"/>
  <c r="P11" i="25" s="1"/>
  <c r="O18" i="48" s="1"/>
  <c r="R34" i="25"/>
  <c r="T34" i="25"/>
  <c r="T11" i="25" s="1"/>
  <c r="S18" i="48" s="1"/>
  <c r="V34" i="25"/>
  <c r="V11" i="25" s="1"/>
  <c r="U18" i="48" s="1"/>
  <c r="X34" i="25"/>
  <c r="X11" i="25" s="1"/>
  <c r="W18" i="48" s="1"/>
  <c r="Z34" i="25"/>
  <c r="Z11" i="25" s="1"/>
  <c r="Y18" i="48" s="1"/>
  <c r="AB34" i="25"/>
  <c r="AB11" i="25" s="1"/>
  <c r="AA18" i="48" s="1"/>
  <c r="AD34" i="25"/>
  <c r="AD11" i="25" s="1"/>
  <c r="AC18" i="48" s="1"/>
  <c r="AF34" i="25"/>
  <c r="AF11" i="25" s="1"/>
  <c r="AE18" i="48" s="1"/>
  <c r="AH34" i="25"/>
  <c r="AJ34" i="25"/>
  <c r="AJ11" i="25" s="1"/>
  <c r="AI18" i="48" s="1"/>
  <c r="AL34" i="25"/>
  <c r="AL11" i="25" s="1"/>
  <c r="AK18" i="48" s="1"/>
  <c r="AN34" i="25"/>
  <c r="AN11" i="25" s="1"/>
  <c r="AM18" i="48" s="1"/>
  <c r="AP34" i="25"/>
  <c r="AP11" i="25" s="1"/>
  <c r="AO18" i="48" s="1"/>
  <c r="AR34" i="25"/>
  <c r="AR11" i="25" s="1"/>
  <c r="AQ18" i="48" s="1"/>
  <c r="AT34" i="25"/>
  <c r="AT11" i="25" s="1"/>
  <c r="AS18" i="48" s="1"/>
  <c r="AV34" i="25"/>
  <c r="AV11" i="25" s="1"/>
  <c r="AU18" i="48" s="1"/>
  <c r="AX34" i="25"/>
  <c r="E34" i="25"/>
  <c r="G34" i="25"/>
  <c r="G11" i="25" s="1"/>
  <c r="F18" i="48" s="1"/>
  <c r="I34" i="25"/>
  <c r="I11" i="25" s="1"/>
  <c r="H18" i="48" s="1"/>
  <c r="K34" i="25"/>
  <c r="K11" i="25" s="1"/>
  <c r="J18" i="48" s="1"/>
  <c r="M34" i="25"/>
  <c r="M11" i="25" s="1"/>
  <c r="L18" i="48" s="1"/>
  <c r="O34" i="25"/>
  <c r="Q34" i="25"/>
  <c r="Q11" i="25" s="1"/>
  <c r="P18" i="48" s="1"/>
  <c r="S34" i="25"/>
  <c r="S11" i="25" s="1"/>
  <c r="R18" i="48" s="1"/>
  <c r="U34" i="25"/>
  <c r="U11" i="25" s="1"/>
  <c r="T18" i="48" s="1"/>
  <c r="W34" i="25"/>
  <c r="W11" i="25" s="1"/>
  <c r="V18" i="48" s="1"/>
  <c r="Y34" i="25"/>
  <c r="Y11" i="25" s="1"/>
  <c r="X18" i="48" s="1"/>
  <c r="AA34" i="25"/>
  <c r="AA11" i="25" s="1"/>
  <c r="Z18" i="48" s="1"/>
  <c r="AC34" i="25"/>
  <c r="AC11" i="25" s="1"/>
  <c r="AB18" i="48" s="1"/>
  <c r="AE34" i="25"/>
  <c r="AG34" i="25"/>
  <c r="AG11" i="25" s="1"/>
  <c r="AF18" i="48" s="1"/>
  <c r="AI34" i="25"/>
  <c r="AI11" i="25" s="1"/>
  <c r="AH18" i="48" s="1"/>
  <c r="AK34" i="25"/>
  <c r="AK11" i="25" s="1"/>
  <c r="AJ18" i="48" s="1"/>
  <c r="AM34" i="25"/>
  <c r="AM11" i="25" s="1"/>
  <c r="AL18" i="48" s="1"/>
  <c r="AO34" i="25"/>
  <c r="AO11" i="25" s="1"/>
  <c r="AN18" i="48" s="1"/>
  <c r="AQ34" i="25"/>
  <c r="AQ11" i="25" s="1"/>
  <c r="AP18" i="48" s="1"/>
  <c r="AS34" i="25"/>
  <c r="AS11" i="25" s="1"/>
  <c r="AR18" i="48" s="1"/>
  <c r="AU34" i="25"/>
  <c r="AW34" i="25"/>
  <c r="AW11" i="25" s="1"/>
  <c r="AV18" i="48" s="1"/>
  <c r="C34" i="25"/>
  <c r="A36" i="25"/>
  <c r="D36" i="25"/>
  <c r="D12" i="25" s="1"/>
  <c r="F36" i="25"/>
  <c r="F12" i="25" s="1"/>
  <c r="H36" i="25"/>
  <c r="H12" i="25" s="1"/>
  <c r="J36" i="25"/>
  <c r="J12" i="25" s="1"/>
  <c r="L36" i="25"/>
  <c r="L12" i="25" s="1"/>
  <c r="N36" i="25"/>
  <c r="N12" i="25" s="1"/>
  <c r="P36" i="25"/>
  <c r="R36" i="25"/>
  <c r="R12" i="25" s="1"/>
  <c r="T36" i="25"/>
  <c r="T12" i="25" s="1"/>
  <c r="V36" i="25"/>
  <c r="V12" i="25" s="1"/>
  <c r="X36" i="25"/>
  <c r="X12" i="25" s="1"/>
  <c r="Z36" i="25"/>
  <c r="Z12" i="25" s="1"/>
  <c r="AB36" i="25"/>
  <c r="AB12" i="25" s="1"/>
  <c r="AD36" i="25"/>
  <c r="AD12" i="25" s="1"/>
  <c r="AF36" i="25"/>
  <c r="AH36" i="25"/>
  <c r="AH12" i="25" s="1"/>
  <c r="AJ36" i="25"/>
  <c r="AJ12" i="25" s="1"/>
  <c r="AL36" i="25"/>
  <c r="AL12" i="25" s="1"/>
  <c r="AN36" i="25"/>
  <c r="AN12" i="25" s="1"/>
  <c r="AP36" i="25"/>
  <c r="AP12" i="25" s="1"/>
  <c r="AR36" i="25"/>
  <c r="AR12" i="25" s="1"/>
  <c r="AT36" i="25"/>
  <c r="AT12" i="25" s="1"/>
  <c r="AV36" i="25"/>
  <c r="AX36" i="25"/>
  <c r="AX12" i="25" s="1"/>
  <c r="E36" i="25"/>
  <c r="E12" i="25" s="1"/>
  <c r="G36" i="25"/>
  <c r="G12" i="25" s="1"/>
  <c r="I36" i="25"/>
  <c r="I12" i="25" s="1"/>
  <c r="K36" i="25"/>
  <c r="K12" i="25" s="1"/>
  <c r="M36" i="25"/>
  <c r="M12" i="25" s="1"/>
  <c r="O36" i="25"/>
  <c r="O12" i="25" s="1"/>
  <c r="Q36" i="25"/>
  <c r="S36" i="25"/>
  <c r="S12" i="25" s="1"/>
  <c r="U36" i="25"/>
  <c r="U12" i="25" s="1"/>
  <c r="W36" i="25"/>
  <c r="W12" i="25" s="1"/>
  <c r="Y36" i="25"/>
  <c r="Y12" i="25" s="1"/>
  <c r="AA36" i="25"/>
  <c r="AA12" i="25" s="1"/>
  <c r="AC36" i="25"/>
  <c r="AC12" i="25" s="1"/>
  <c r="AE36" i="25"/>
  <c r="AE12" i="25" s="1"/>
  <c r="AG36" i="25"/>
  <c r="AI36" i="25"/>
  <c r="AI12" i="25" s="1"/>
  <c r="AK36" i="25"/>
  <c r="AK12" i="25" s="1"/>
  <c r="AM36" i="25"/>
  <c r="AM12" i="25" s="1"/>
  <c r="AO36" i="25"/>
  <c r="AO12" i="25" s="1"/>
  <c r="AQ36" i="25"/>
  <c r="AQ12" i="25" s="1"/>
  <c r="AS36" i="25"/>
  <c r="AS12" i="25" s="1"/>
  <c r="AU36" i="25"/>
  <c r="AU12" i="25" s="1"/>
  <c r="AW36" i="25"/>
  <c r="C36" i="25"/>
  <c r="C12" i="25" s="1"/>
  <c r="A38" i="25"/>
  <c r="D38" i="25"/>
  <c r="D10" i="25" s="1"/>
  <c r="C17" i="48" s="1"/>
  <c r="F38" i="25"/>
  <c r="F10" i="25" s="1"/>
  <c r="E17" i="48" s="1"/>
  <c r="H38" i="25"/>
  <c r="H10" i="25" s="1"/>
  <c r="G17" i="48" s="1"/>
  <c r="J38" i="25"/>
  <c r="J10" i="25" s="1"/>
  <c r="I17" i="48" s="1"/>
  <c r="L38" i="25"/>
  <c r="L10" i="25" s="1"/>
  <c r="K17" i="48" s="1"/>
  <c r="N38" i="25"/>
  <c r="N10" i="25" s="1"/>
  <c r="M17" i="48" s="1"/>
  <c r="P38" i="25"/>
  <c r="P10" i="25" s="1"/>
  <c r="O17" i="48" s="1"/>
  <c r="R38" i="25"/>
  <c r="T38" i="25"/>
  <c r="T10" i="25" s="1"/>
  <c r="S17" i="48" s="1"/>
  <c r="V38" i="25"/>
  <c r="V10" i="25" s="1"/>
  <c r="U17" i="48" s="1"/>
  <c r="X38" i="25"/>
  <c r="X10" i="25" s="1"/>
  <c r="W17" i="48" s="1"/>
  <c r="Z38" i="25"/>
  <c r="Z10" i="25" s="1"/>
  <c r="Y17" i="48" s="1"/>
  <c r="AB38" i="25"/>
  <c r="AB10" i="25" s="1"/>
  <c r="AA17" i="48" s="1"/>
  <c r="AD38" i="25"/>
  <c r="AD10" i="25" s="1"/>
  <c r="AC17" i="48" s="1"/>
  <c r="AF38" i="25"/>
  <c r="AF10" i="25" s="1"/>
  <c r="AE17" i="48" s="1"/>
  <c r="AH38" i="25"/>
  <c r="AJ38" i="25"/>
  <c r="AJ10" i="25" s="1"/>
  <c r="AI17" i="48" s="1"/>
  <c r="AL38" i="25"/>
  <c r="AL10" i="25" s="1"/>
  <c r="AK17" i="48" s="1"/>
  <c r="AN38" i="25"/>
  <c r="AN10" i="25" s="1"/>
  <c r="AM17" i="48" s="1"/>
  <c r="AP38" i="25"/>
  <c r="AP10" i="25" s="1"/>
  <c r="AO17" i="48" s="1"/>
  <c r="AR38" i="25"/>
  <c r="AR10" i="25" s="1"/>
  <c r="AQ17" i="48" s="1"/>
  <c r="AT38" i="25"/>
  <c r="AT10" i="25" s="1"/>
  <c r="AS17" i="48" s="1"/>
  <c r="AV38" i="25"/>
  <c r="AV10" i="25" s="1"/>
  <c r="AU17" i="48" s="1"/>
  <c r="AX38" i="25"/>
  <c r="E38" i="25"/>
  <c r="G38" i="25"/>
  <c r="I38" i="25"/>
  <c r="K38" i="25"/>
  <c r="M38" i="25"/>
  <c r="O38" i="25"/>
  <c r="Q38" i="25"/>
  <c r="S38" i="25"/>
  <c r="U38" i="25"/>
  <c r="W38" i="25"/>
  <c r="Y38" i="25"/>
  <c r="AA38" i="25"/>
  <c r="AC38" i="25"/>
  <c r="AE38" i="25"/>
  <c r="AG38" i="25"/>
  <c r="AI38" i="25"/>
  <c r="AK38" i="25"/>
  <c r="AM38" i="25"/>
  <c r="AO38" i="25"/>
  <c r="AQ38" i="25"/>
  <c r="AS38" i="25"/>
  <c r="AU38" i="25"/>
  <c r="AW38" i="25"/>
  <c r="C38" i="25"/>
  <c r="A40" i="25"/>
  <c r="D40" i="25"/>
  <c r="F40" i="25"/>
  <c r="H40" i="25"/>
  <c r="J40" i="25"/>
  <c r="L40" i="25"/>
  <c r="N40" i="25"/>
  <c r="P40" i="25"/>
  <c r="R40" i="25"/>
  <c r="T40" i="25"/>
  <c r="V40" i="25"/>
  <c r="X40" i="25"/>
  <c r="Z40" i="25"/>
  <c r="AB40" i="25"/>
  <c r="AD40" i="25"/>
  <c r="AF40" i="25"/>
  <c r="AH40" i="25"/>
  <c r="AJ40" i="25"/>
  <c r="AL40" i="25"/>
  <c r="AN40" i="25"/>
  <c r="AP40" i="25"/>
  <c r="AR40" i="25"/>
  <c r="AT40" i="25"/>
  <c r="AV40" i="25"/>
  <c r="AX40" i="25"/>
  <c r="E40" i="25"/>
  <c r="G40" i="25"/>
  <c r="I40" i="25"/>
  <c r="K40" i="25"/>
  <c r="M40" i="25"/>
  <c r="O40" i="25"/>
  <c r="Q40" i="25"/>
  <c r="S40" i="25"/>
  <c r="U40" i="25"/>
  <c r="W40" i="25"/>
  <c r="Y40" i="25"/>
  <c r="AA40" i="25"/>
  <c r="AC40" i="25"/>
  <c r="AE40" i="25"/>
  <c r="AG40" i="25"/>
  <c r="AI40" i="25"/>
  <c r="AK40" i="25"/>
  <c r="AM40" i="25"/>
  <c r="AO40" i="25"/>
  <c r="AQ40" i="25"/>
  <c r="AS40" i="25"/>
  <c r="AU40" i="25"/>
  <c r="AW40" i="25"/>
  <c r="C40" i="25"/>
  <c r="A42" i="25"/>
  <c r="D42" i="25"/>
  <c r="D13" i="25" s="1"/>
  <c r="F42" i="25"/>
  <c r="F13" i="25" s="1"/>
  <c r="H42" i="25"/>
  <c r="H13" i="25" s="1"/>
  <c r="J42" i="25"/>
  <c r="J13" i="25" s="1"/>
  <c r="L42" i="25"/>
  <c r="L13" i="25" s="1"/>
  <c r="N42" i="25"/>
  <c r="N13" i="25" s="1"/>
  <c r="P42" i="25"/>
  <c r="P13" i="25" s="1"/>
  <c r="R42" i="25"/>
  <c r="T42" i="25"/>
  <c r="T13" i="25" s="1"/>
  <c r="V42" i="25"/>
  <c r="V13" i="25" s="1"/>
  <c r="X42" i="25"/>
  <c r="X13" i="25" s="1"/>
  <c r="Z42" i="25"/>
  <c r="Z13" i="25" s="1"/>
  <c r="AB42" i="25"/>
  <c r="AB13" i="25" s="1"/>
  <c r="AD42" i="25"/>
  <c r="AD13" i="25" s="1"/>
  <c r="AF42" i="25"/>
  <c r="AF13" i="25" s="1"/>
  <c r="AH42" i="25"/>
  <c r="AJ42" i="25"/>
  <c r="AJ13" i="25" s="1"/>
  <c r="AL42" i="25"/>
  <c r="AL13" i="25" s="1"/>
  <c r="AN42" i="25"/>
  <c r="AN13" i="25" s="1"/>
  <c r="AP42" i="25"/>
  <c r="AP13" i="25" s="1"/>
  <c r="AR42" i="25"/>
  <c r="AR13" i="25" s="1"/>
  <c r="AT42" i="25"/>
  <c r="AT13" i="25" s="1"/>
  <c r="AV42" i="25"/>
  <c r="AV13" i="25" s="1"/>
  <c r="AX42" i="25"/>
  <c r="E42" i="25"/>
  <c r="E13" i="25" s="1"/>
  <c r="G42" i="25"/>
  <c r="G13" i="25" s="1"/>
  <c r="I42" i="25"/>
  <c r="I13" i="25" s="1"/>
  <c r="K42" i="25"/>
  <c r="K13" i="25" s="1"/>
  <c r="M42" i="25"/>
  <c r="M13" i="25" s="1"/>
  <c r="O42" i="25"/>
  <c r="Q42" i="25"/>
  <c r="Q13" i="25" s="1"/>
  <c r="S42" i="25"/>
  <c r="S13" i="25" s="1"/>
  <c r="U42" i="25"/>
  <c r="U13" i="25" s="1"/>
  <c r="W42" i="25"/>
  <c r="W13" i="25" s="1"/>
  <c r="Y42" i="25"/>
  <c r="Y13" i="25" s="1"/>
  <c r="AA42" i="25"/>
  <c r="AA13" i="25" s="1"/>
  <c r="AC42" i="25"/>
  <c r="AC13" i="25" s="1"/>
  <c r="AE42" i="25"/>
  <c r="AG42" i="25"/>
  <c r="AG13" i="25" s="1"/>
  <c r="AI42" i="25"/>
  <c r="AI13" i="25" s="1"/>
  <c r="AK42" i="25"/>
  <c r="AK13" i="25" s="1"/>
  <c r="AM42" i="25"/>
  <c r="AM13" i="25" s="1"/>
  <c r="AO42" i="25"/>
  <c r="AO13" i="25" s="1"/>
  <c r="AQ42" i="25"/>
  <c r="AQ13" i="25" s="1"/>
  <c r="AS42" i="25"/>
  <c r="AS13" i="25" s="1"/>
  <c r="AU42" i="25"/>
  <c r="AW42" i="25"/>
  <c r="AW13" i="25" s="1"/>
  <c r="C42" i="25"/>
  <c r="C13" i="25" s="1"/>
  <c r="A44" i="25"/>
  <c r="E44" i="25"/>
  <c r="G44" i="25"/>
  <c r="I44" i="25"/>
  <c r="K44" i="25"/>
  <c r="M44" i="25"/>
  <c r="O44" i="25"/>
  <c r="Q44" i="25"/>
  <c r="S44" i="25"/>
  <c r="U44" i="25"/>
  <c r="W44" i="25"/>
  <c r="Y44" i="25"/>
  <c r="AA44" i="25"/>
  <c r="AC44" i="25"/>
  <c r="AE44" i="25"/>
  <c r="AG44" i="25"/>
  <c r="AI44" i="25"/>
  <c r="AK44" i="25"/>
  <c r="AM44" i="25"/>
  <c r="AO44" i="25"/>
  <c r="AQ44" i="25"/>
  <c r="AS44" i="25"/>
  <c r="AU44" i="25"/>
  <c r="AW44" i="25"/>
  <c r="C44" i="25"/>
  <c r="D44" i="25"/>
  <c r="F44" i="25"/>
  <c r="H44" i="25"/>
  <c r="J44" i="25"/>
  <c r="L44" i="25"/>
  <c r="N44" i="25"/>
  <c r="P44" i="25"/>
  <c r="R44" i="25"/>
  <c r="T44" i="25"/>
  <c r="V44" i="25"/>
  <c r="X44" i="25"/>
  <c r="Z44" i="25"/>
  <c r="AB44" i="25"/>
  <c r="AD44" i="25"/>
  <c r="AF44" i="25"/>
  <c r="AH44" i="25"/>
  <c r="AJ44" i="25"/>
  <c r="AL44" i="25"/>
  <c r="AN44" i="25"/>
  <c r="AP44" i="25"/>
  <c r="AR44" i="25"/>
  <c r="AT44" i="25"/>
  <c r="AV44" i="25"/>
  <c r="AX44" i="25"/>
  <c r="A46" i="25"/>
  <c r="E46" i="25"/>
  <c r="G46" i="25"/>
  <c r="I46" i="25"/>
  <c r="K46" i="25"/>
  <c r="M46" i="25"/>
  <c r="O46" i="25"/>
  <c r="Q46" i="25"/>
  <c r="S46" i="25"/>
  <c r="U46" i="25"/>
  <c r="W46" i="25"/>
  <c r="Y46" i="25"/>
  <c r="AA46" i="25"/>
  <c r="AC46" i="25"/>
  <c r="AE46" i="25"/>
  <c r="AG46" i="25"/>
  <c r="AI46" i="25"/>
  <c r="AK46" i="25"/>
  <c r="AM46" i="25"/>
  <c r="AO46" i="25"/>
  <c r="AQ46" i="25"/>
  <c r="AS46" i="25"/>
  <c r="AU46" i="25"/>
  <c r="AW46" i="25"/>
  <c r="C46" i="25"/>
  <c r="D46" i="25"/>
  <c r="F46" i="25"/>
  <c r="H46" i="25"/>
  <c r="J46" i="25"/>
  <c r="L46" i="25"/>
  <c r="N46" i="25"/>
  <c r="P46" i="25"/>
  <c r="R46" i="25"/>
  <c r="T46" i="25"/>
  <c r="V46" i="25"/>
  <c r="X46" i="25"/>
  <c r="Z46" i="25"/>
  <c r="AB46" i="25"/>
  <c r="AD46" i="25"/>
  <c r="AF46" i="25"/>
  <c r="AH46" i="25"/>
  <c r="AJ46" i="25"/>
  <c r="AL46" i="25"/>
  <c r="AN46" i="25"/>
  <c r="AP46" i="25"/>
  <c r="AR46" i="25"/>
  <c r="AT46" i="25"/>
  <c r="AV46" i="25"/>
  <c r="AX46" i="25"/>
  <c r="E48" i="25"/>
  <c r="G48" i="25"/>
  <c r="I48" i="25"/>
  <c r="K48" i="25"/>
  <c r="M48" i="25"/>
  <c r="O48" i="25"/>
  <c r="Q48" i="25"/>
  <c r="S48" i="25"/>
  <c r="U48" i="25"/>
  <c r="W48" i="25"/>
  <c r="Y48" i="25"/>
  <c r="AA48" i="25"/>
  <c r="AC48" i="25"/>
  <c r="AE48" i="25"/>
  <c r="AG48" i="25"/>
  <c r="AI48" i="25"/>
  <c r="AK48" i="25"/>
  <c r="AM48" i="25"/>
  <c r="AO48" i="25"/>
  <c r="AQ48" i="25"/>
  <c r="AS48" i="25"/>
  <c r="AU48" i="25"/>
  <c r="AW48" i="25"/>
  <c r="C48" i="25"/>
  <c r="D48" i="25"/>
  <c r="F48" i="25"/>
  <c r="H48" i="25"/>
  <c r="J48" i="25"/>
  <c r="L48" i="25"/>
  <c r="N48" i="25"/>
  <c r="P48" i="25"/>
  <c r="R48" i="25"/>
  <c r="T48" i="25"/>
  <c r="V48" i="25"/>
  <c r="X48" i="25"/>
  <c r="Z48" i="25"/>
  <c r="AB48" i="25"/>
  <c r="AD48" i="25"/>
  <c r="AF48" i="25"/>
  <c r="AH48" i="25"/>
  <c r="AJ48" i="25"/>
  <c r="AL48" i="25"/>
  <c r="AN48" i="25"/>
  <c r="AP48" i="25"/>
  <c r="AR48" i="25"/>
  <c r="AT48" i="25"/>
  <c r="AV48" i="25"/>
  <c r="AX48" i="25"/>
  <c r="E50" i="25"/>
  <c r="G50" i="25"/>
  <c r="I50" i="25"/>
  <c r="K50" i="25"/>
  <c r="M50" i="25"/>
  <c r="O50" i="25"/>
  <c r="Q50" i="25"/>
  <c r="S50" i="25"/>
  <c r="U50" i="25"/>
  <c r="W50" i="25"/>
  <c r="Y50" i="25"/>
  <c r="AA50" i="25"/>
  <c r="AC50" i="25"/>
  <c r="AE50" i="25"/>
  <c r="AG50" i="25"/>
  <c r="AI50" i="25"/>
  <c r="AK50" i="25"/>
  <c r="AM50" i="25"/>
  <c r="AO50" i="25"/>
  <c r="AQ50" i="25"/>
  <c r="AS50" i="25"/>
  <c r="AU50" i="25"/>
  <c r="AW50" i="25"/>
  <c r="C50" i="25"/>
  <c r="D50" i="25"/>
  <c r="F50" i="25"/>
  <c r="H50" i="25"/>
  <c r="J50" i="25"/>
  <c r="L50" i="25"/>
  <c r="N50" i="25"/>
  <c r="P50" i="25"/>
  <c r="R50" i="25"/>
  <c r="T50" i="25"/>
  <c r="V50" i="25"/>
  <c r="X50" i="25"/>
  <c r="Z50" i="25"/>
  <c r="AB50" i="25"/>
  <c r="AD50" i="25"/>
  <c r="AF50" i="25"/>
  <c r="AH50" i="25"/>
  <c r="AJ50" i="25"/>
  <c r="AL50" i="25"/>
  <c r="AN50" i="25"/>
  <c r="AP50" i="25"/>
  <c r="AR50" i="25"/>
  <c r="AT50" i="25"/>
  <c r="AV50" i="25"/>
  <c r="AX50" i="25"/>
  <c r="A52" i="25"/>
  <c r="E52" i="25"/>
  <c r="G52" i="25"/>
  <c r="I52" i="25"/>
  <c r="K52" i="25"/>
  <c r="M52" i="25"/>
  <c r="O52" i="25"/>
  <c r="Q52" i="25"/>
  <c r="S52" i="25"/>
  <c r="U52" i="25"/>
  <c r="W52" i="25"/>
  <c r="Y52" i="25"/>
  <c r="AA52" i="25"/>
  <c r="AC52" i="25"/>
  <c r="AE52" i="25"/>
  <c r="AG52" i="25"/>
  <c r="AI52" i="25"/>
  <c r="AK52" i="25"/>
  <c r="AM52" i="25"/>
  <c r="AO52" i="25"/>
  <c r="AQ52" i="25"/>
  <c r="AS52" i="25"/>
  <c r="AU52" i="25"/>
  <c r="AW52" i="25"/>
  <c r="C52" i="25"/>
  <c r="D52" i="25"/>
  <c r="F52" i="25"/>
  <c r="H52" i="25"/>
  <c r="J52" i="25"/>
  <c r="L52" i="25"/>
  <c r="N52" i="25"/>
  <c r="P52" i="25"/>
  <c r="R52" i="25"/>
  <c r="T52" i="25"/>
  <c r="V52" i="25"/>
  <c r="X52" i="25"/>
  <c r="Z52" i="25"/>
  <c r="AB52" i="25"/>
  <c r="AD52" i="25"/>
  <c r="AF52" i="25"/>
  <c r="AH52" i="25"/>
  <c r="AJ52" i="25"/>
  <c r="AL52" i="25"/>
  <c r="AN52" i="25"/>
  <c r="AP52" i="25"/>
  <c r="AR52" i="25"/>
  <c r="AT52" i="25"/>
  <c r="AV52" i="25"/>
  <c r="AX52" i="25"/>
  <c r="A25" i="25"/>
  <c r="E25" i="25"/>
  <c r="G25" i="25"/>
  <c r="G5" i="25" s="1"/>
  <c r="I25" i="25"/>
  <c r="K25" i="25"/>
  <c r="K5" i="25" s="1"/>
  <c r="M25" i="25"/>
  <c r="O25" i="25"/>
  <c r="O5" i="25" s="1"/>
  <c r="Q25" i="25"/>
  <c r="S25" i="25"/>
  <c r="S5" i="25" s="1"/>
  <c r="U25" i="25"/>
  <c r="W25" i="25"/>
  <c r="W5" i="25" s="1"/>
  <c r="Y25" i="25"/>
  <c r="AA25" i="25"/>
  <c r="AA5" i="25" s="1"/>
  <c r="AC25" i="25"/>
  <c r="AE25" i="25"/>
  <c r="AE5" i="25" s="1"/>
  <c r="AG25" i="25"/>
  <c r="AI25" i="25"/>
  <c r="AI5" i="25" s="1"/>
  <c r="AK25" i="25"/>
  <c r="AM25" i="25"/>
  <c r="AM5" i="25" s="1"/>
  <c r="AO25" i="25"/>
  <c r="AQ25" i="25"/>
  <c r="AQ5" i="25" s="1"/>
  <c r="AS25" i="25"/>
  <c r="AU25" i="25"/>
  <c r="AU5" i="25" s="1"/>
  <c r="AW25" i="25"/>
  <c r="D25" i="25"/>
  <c r="F25" i="25"/>
  <c r="H25" i="25"/>
  <c r="J25" i="25"/>
  <c r="L25" i="25"/>
  <c r="N25" i="25"/>
  <c r="P25" i="25"/>
  <c r="R25" i="25"/>
  <c r="T25" i="25"/>
  <c r="V25" i="25"/>
  <c r="X25" i="25"/>
  <c r="Z25" i="25"/>
  <c r="AB25" i="25"/>
  <c r="AD25" i="25"/>
  <c r="AF25" i="25"/>
  <c r="AH25" i="25"/>
  <c r="AJ25" i="25"/>
  <c r="AL25" i="25"/>
  <c r="AN25" i="25"/>
  <c r="AP25" i="25"/>
  <c r="AR25" i="25"/>
  <c r="AT25" i="25"/>
  <c r="AV25" i="25"/>
  <c r="AX25" i="25"/>
  <c r="C25" i="25"/>
  <c r="C5" i="25" s="1"/>
  <c r="A27" i="25"/>
  <c r="E27" i="25"/>
  <c r="E7" i="25" s="1"/>
  <c r="G27" i="25"/>
  <c r="G7" i="25" s="1"/>
  <c r="I27" i="25"/>
  <c r="K27" i="25"/>
  <c r="K7" i="25" s="1"/>
  <c r="M27" i="25"/>
  <c r="M7" i="25" s="1"/>
  <c r="O27" i="25"/>
  <c r="O7" i="25" s="1"/>
  <c r="Q27" i="25"/>
  <c r="S27" i="25"/>
  <c r="S7" i="25" s="1"/>
  <c r="U27" i="25"/>
  <c r="U7" i="25" s="1"/>
  <c r="W27" i="25"/>
  <c r="W7" i="25" s="1"/>
  <c r="Y27" i="25"/>
  <c r="AA27" i="25"/>
  <c r="AA7" i="25" s="1"/>
  <c r="AC27" i="25"/>
  <c r="AC7" i="25" s="1"/>
  <c r="AE27" i="25"/>
  <c r="AE7" i="25" s="1"/>
  <c r="AG27" i="25"/>
  <c r="AI27" i="25"/>
  <c r="AI7" i="25" s="1"/>
  <c r="AK27" i="25"/>
  <c r="AK7" i="25" s="1"/>
  <c r="AM27" i="25"/>
  <c r="AM7" i="25" s="1"/>
  <c r="AO27" i="25"/>
  <c r="AQ27" i="25"/>
  <c r="AQ7" i="25" s="1"/>
  <c r="AS27" i="25"/>
  <c r="AS7" i="25" s="1"/>
  <c r="AU27" i="25"/>
  <c r="AU7" i="25" s="1"/>
  <c r="AW27" i="25"/>
  <c r="D27" i="25"/>
  <c r="D7" i="25" s="1"/>
  <c r="F27" i="25"/>
  <c r="H27" i="25"/>
  <c r="H7" i="25" s="1"/>
  <c r="J27" i="25"/>
  <c r="J7" i="25" s="1"/>
  <c r="L27" i="25"/>
  <c r="L7" i="25" s="1"/>
  <c r="N27" i="25"/>
  <c r="P27" i="25"/>
  <c r="P7" i="25" s="1"/>
  <c r="R27" i="25"/>
  <c r="R7" i="25" s="1"/>
  <c r="T27" i="25"/>
  <c r="T7" i="25" s="1"/>
  <c r="V27" i="25"/>
  <c r="X27" i="25"/>
  <c r="X7" i="25" s="1"/>
  <c r="Z27" i="25"/>
  <c r="Z7" i="25" s="1"/>
  <c r="AB27" i="25"/>
  <c r="AB7" i="25" s="1"/>
  <c r="AD27" i="25"/>
  <c r="AF27" i="25"/>
  <c r="AF7" i="25" s="1"/>
  <c r="AH27" i="25"/>
  <c r="AH7" i="25" s="1"/>
  <c r="AJ27" i="25"/>
  <c r="AJ7" i="25" s="1"/>
  <c r="AL27" i="25"/>
  <c r="AN27" i="25"/>
  <c r="AN7" i="25" s="1"/>
  <c r="AP27" i="25"/>
  <c r="AP7" i="25" s="1"/>
  <c r="AR27" i="25"/>
  <c r="AR7" i="25" s="1"/>
  <c r="AT27" i="25"/>
  <c r="AV27" i="25"/>
  <c r="AV7" i="25" s="1"/>
  <c r="AX27" i="25"/>
  <c r="AX7" i="25" s="1"/>
  <c r="C27" i="25"/>
  <c r="C7" i="25" s="1"/>
  <c r="A29" i="25"/>
  <c r="E29" i="25"/>
  <c r="G29" i="25"/>
  <c r="I29" i="25"/>
  <c r="K29" i="25"/>
  <c r="M29" i="25"/>
  <c r="O29" i="25"/>
  <c r="Q29" i="25"/>
  <c r="S29" i="25"/>
  <c r="U29" i="25"/>
  <c r="W29" i="25"/>
  <c r="Y29" i="25"/>
  <c r="AA29" i="25"/>
  <c r="AC29" i="25"/>
  <c r="AE29" i="25"/>
  <c r="AG29" i="25"/>
  <c r="AI29" i="25"/>
  <c r="AK29" i="25"/>
  <c r="AM29" i="25"/>
  <c r="AO29" i="25"/>
  <c r="AQ29" i="25"/>
  <c r="AS29" i="25"/>
  <c r="AU29" i="25"/>
  <c r="AW29" i="25"/>
  <c r="D29" i="25"/>
  <c r="F29" i="25"/>
  <c r="H29" i="25"/>
  <c r="J29" i="25"/>
  <c r="L29" i="25"/>
  <c r="N29" i="25"/>
  <c r="P29" i="25"/>
  <c r="R29" i="25"/>
  <c r="T29" i="25"/>
  <c r="V29" i="25"/>
  <c r="X29" i="25"/>
  <c r="Z29" i="25"/>
  <c r="AB29" i="25"/>
  <c r="AD29" i="25"/>
  <c r="AF29" i="25"/>
  <c r="AH29" i="25"/>
  <c r="AJ29" i="25"/>
  <c r="AL29" i="25"/>
  <c r="AN29" i="25"/>
  <c r="AP29" i="25"/>
  <c r="AR29" i="25"/>
  <c r="AT29" i="25"/>
  <c r="AV29" i="25"/>
  <c r="AX29" i="25"/>
  <c r="C29" i="25"/>
  <c r="A31" i="25"/>
  <c r="AY31" i="25"/>
  <c r="E31" i="25"/>
  <c r="G31" i="25"/>
  <c r="I31" i="25"/>
  <c r="K31" i="25"/>
  <c r="M31" i="25"/>
  <c r="O31" i="25"/>
  <c r="Q31" i="25"/>
  <c r="S31" i="25"/>
  <c r="U31" i="25"/>
  <c r="W31" i="25"/>
  <c r="Y31" i="25"/>
  <c r="AA31" i="25"/>
  <c r="AC31" i="25"/>
  <c r="AE31" i="25"/>
  <c r="AG31" i="25"/>
  <c r="AI31" i="25"/>
  <c r="AK31" i="25"/>
  <c r="AM31" i="25"/>
  <c r="AO31" i="25"/>
  <c r="AQ31" i="25"/>
  <c r="AS31" i="25"/>
  <c r="AU31" i="25"/>
  <c r="AW31" i="25"/>
  <c r="D31" i="25"/>
  <c r="F31" i="25"/>
  <c r="H31" i="25"/>
  <c r="J31" i="25"/>
  <c r="L31" i="25"/>
  <c r="N31" i="25"/>
  <c r="P31" i="25"/>
  <c r="R31" i="25"/>
  <c r="T31" i="25"/>
  <c r="V31" i="25"/>
  <c r="X31" i="25"/>
  <c r="Z31" i="25"/>
  <c r="AB31" i="25"/>
  <c r="AD31" i="25"/>
  <c r="AF31" i="25"/>
  <c r="AH31" i="25"/>
  <c r="AJ31" i="25"/>
  <c r="AL31" i="25"/>
  <c r="AN31" i="25"/>
  <c r="AP31" i="25"/>
  <c r="AR31" i="25"/>
  <c r="AT31" i="25"/>
  <c r="AV31" i="25"/>
  <c r="AX31" i="25"/>
  <c r="C31" i="25"/>
  <c r="A33" i="25"/>
  <c r="E33" i="25"/>
  <c r="G33" i="25"/>
  <c r="I33" i="25"/>
  <c r="K33" i="25"/>
  <c r="M33" i="25"/>
  <c r="O33" i="25"/>
  <c r="Q33" i="25"/>
  <c r="S33" i="25"/>
  <c r="U33" i="25"/>
  <c r="W33" i="25"/>
  <c r="Y33" i="25"/>
  <c r="AA33" i="25"/>
  <c r="AC33" i="25"/>
  <c r="AE33" i="25"/>
  <c r="AG33" i="25"/>
  <c r="AI33" i="25"/>
  <c r="AK33" i="25"/>
  <c r="AM33" i="25"/>
  <c r="AO33" i="25"/>
  <c r="AQ33" i="25"/>
  <c r="AS33" i="25"/>
  <c r="AU33" i="25"/>
  <c r="AW33" i="25"/>
  <c r="D33" i="25"/>
  <c r="F33" i="25"/>
  <c r="H33" i="25"/>
  <c r="J33" i="25"/>
  <c r="L33" i="25"/>
  <c r="N33" i="25"/>
  <c r="P33" i="25"/>
  <c r="R33" i="25"/>
  <c r="T33" i="25"/>
  <c r="V33" i="25"/>
  <c r="X33" i="25"/>
  <c r="Z33" i="25"/>
  <c r="AB33" i="25"/>
  <c r="AD33" i="25"/>
  <c r="AF33" i="25"/>
  <c r="AH33" i="25"/>
  <c r="AJ33" i="25"/>
  <c r="AL33" i="25"/>
  <c r="AN33" i="25"/>
  <c r="AP33" i="25"/>
  <c r="AR33" i="25"/>
  <c r="AT33" i="25"/>
  <c r="AV33" i="25"/>
  <c r="AX33" i="25"/>
  <c r="C33" i="25"/>
  <c r="A35" i="25"/>
  <c r="E35" i="25"/>
  <c r="E16" i="25" s="1"/>
  <c r="G35" i="25"/>
  <c r="G16" i="25" s="1"/>
  <c r="I35" i="25"/>
  <c r="I16" i="25" s="1"/>
  <c r="K35" i="25"/>
  <c r="M35" i="25"/>
  <c r="M16" i="25" s="1"/>
  <c r="O35" i="25"/>
  <c r="O16" i="25" s="1"/>
  <c r="Q35" i="25"/>
  <c r="Q16" i="25" s="1"/>
  <c r="S35" i="25"/>
  <c r="S16" i="25" s="1"/>
  <c r="U35" i="25"/>
  <c r="U16" i="25" s="1"/>
  <c r="W35" i="25"/>
  <c r="W16" i="25" s="1"/>
  <c r="Y35" i="25"/>
  <c r="Y16" i="25" s="1"/>
  <c r="AA35" i="25"/>
  <c r="AC35" i="25"/>
  <c r="AC16" i="25" s="1"/>
  <c r="AE35" i="25"/>
  <c r="AE16" i="25" s="1"/>
  <c r="AG35" i="25"/>
  <c r="AG16" i="25" s="1"/>
  <c r="AI35" i="25"/>
  <c r="AI16" i="25" s="1"/>
  <c r="AK35" i="25"/>
  <c r="AK16" i="25" s="1"/>
  <c r="AM35" i="25"/>
  <c r="AM16" i="25" s="1"/>
  <c r="AO35" i="25"/>
  <c r="AO16" i="25" s="1"/>
  <c r="AQ35" i="25"/>
  <c r="AS35" i="25"/>
  <c r="AS16" i="25" s="1"/>
  <c r="AU35" i="25"/>
  <c r="AU16" i="25" s="1"/>
  <c r="AW35" i="25"/>
  <c r="AW16" i="25" s="1"/>
  <c r="D35" i="25"/>
  <c r="D16" i="25" s="1"/>
  <c r="F35" i="25"/>
  <c r="F16" i="25" s="1"/>
  <c r="H35" i="25"/>
  <c r="H16" i="25" s="1"/>
  <c r="J35" i="25"/>
  <c r="J16" i="25" s="1"/>
  <c r="L35" i="25"/>
  <c r="L16" i="25" s="1"/>
  <c r="N35" i="25"/>
  <c r="N16" i="25" s="1"/>
  <c r="P35" i="25"/>
  <c r="R35" i="25"/>
  <c r="R16" i="25" s="1"/>
  <c r="T35" i="25"/>
  <c r="T16" i="25" s="1"/>
  <c r="V35" i="25"/>
  <c r="V16" i="25" s="1"/>
  <c r="X35" i="25"/>
  <c r="X16" i="25" s="1"/>
  <c r="Z35" i="25"/>
  <c r="Z16" i="25" s="1"/>
  <c r="AB35" i="25"/>
  <c r="AB16" i="25" s="1"/>
  <c r="AD35" i="25"/>
  <c r="AD16" i="25" s="1"/>
  <c r="AF35" i="25"/>
  <c r="AH35" i="25"/>
  <c r="AH16" i="25" s="1"/>
  <c r="AJ35" i="25"/>
  <c r="AJ16" i="25" s="1"/>
  <c r="AL35" i="25"/>
  <c r="AL16" i="25" s="1"/>
  <c r="AN35" i="25"/>
  <c r="AN16" i="25" s="1"/>
  <c r="AP35" i="25"/>
  <c r="AP16" i="25" s="1"/>
  <c r="AR35" i="25"/>
  <c r="AR16" i="25" s="1"/>
  <c r="AT35" i="25"/>
  <c r="AT16" i="25" s="1"/>
  <c r="AV35" i="25"/>
  <c r="AX35" i="25"/>
  <c r="AX16" i="25" s="1"/>
  <c r="C35" i="25"/>
  <c r="C16" i="25" s="1"/>
  <c r="E37" i="25"/>
  <c r="G37" i="25"/>
  <c r="G9" i="25" s="1"/>
  <c r="F16" i="48" s="1"/>
  <c r="I37" i="25"/>
  <c r="K37" i="25"/>
  <c r="K9" i="25" s="1"/>
  <c r="J16" i="48" s="1"/>
  <c r="M37" i="25"/>
  <c r="O37" i="25"/>
  <c r="O9" i="25" s="1"/>
  <c r="N16" i="48" s="1"/>
  <c r="Q37" i="25"/>
  <c r="S37" i="25"/>
  <c r="S9" i="25" s="1"/>
  <c r="R16" i="48" s="1"/>
  <c r="U37" i="25"/>
  <c r="W37" i="25"/>
  <c r="W9" i="25" s="1"/>
  <c r="V16" i="48" s="1"/>
  <c r="Y37" i="25"/>
  <c r="AA37" i="25"/>
  <c r="AA9" i="25" s="1"/>
  <c r="Z16" i="48" s="1"/>
  <c r="AC37" i="25"/>
  <c r="AE37" i="25"/>
  <c r="AE9" i="25" s="1"/>
  <c r="AD16" i="48" s="1"/>
  <c r="AG37" i="25"/>
  <c r="AI37" i="25"/>
  <c r="AI9" i="25" s="1"/>
  <c r="AH16" i="48" s="1"/>
  <c r="AK37" i="25"/>
  <c r="AM37" i="25"/>
  <c r="AM9" i="25" s="1"/>
  <c r="AL16" i="48" s="1"/>
  <c r="AO37" i="25"/>
  <c r="AO9" i="25" s="1"/>
  <c r="AN16" i="48" s="1"/>
  <c r="AQ37" i="25"/>
  <c r="AS37" i="25"/>
  <c r="AS9" i="25" s="1"/>
  <c r="AR16" i="48" s="1"/>
  <c r="AU37" i="25"/>
  <c r="AU9" i="25" s="1"/>
  <c r="AT16" i="48" s="1"/>
  <c r="AW37" i="25"/>
  <c r="AW9" i="25" s="1"/>
  <c r="AV16" i="48" s="1"/>
  <c r="D37" i="25"/>
  <c r="F37" i="25"/>
  <c r="F9" i="25" s="1"/>
  <c r="E16" i="48" s="1"/>
  <c r="H37" i="25"/>
  <c r="H9" i="25" s="1"/>
  <c r="G16" i="48" s="1"/>
  <c r="J37" i="25"/>
  <c r="J9" i="25" s="1"/>
  <c r="I16" i="48" s="1"/>
  <c r="L37" i="25"/>
  <c r="N37" i="25"/>
  <c r="N9" i="25" s="1"/>
  <c r="M16" i="48" s="1"/>
  <c r="P37" i="25"/>
  <c r="P9" i="25" s="1"/>
  <c r="O16" i="48" s="1"/>
  <c r="R37" i="25"/>
  <c r="R9" i="25" s="1"/>
  <c r="Q16" i="48" s="1"/>
  <c r="T37" i="25"/>
  <c r="V37" i="25"/>
  <c r="V9" i="25" s="1"/>
  <c r="U16" i="48" s="1"/>
  <c r="X37" i="25"/>
  <c r="X9" i="25" s="1"/>
  <c r="W16" i="48" s="1"/>
  <c r="Z37" i="25"/>
  <c r="Z9" i="25" s="1"/>
  <c r="Y16" i="48" s="1"/>
  <c r="AB37" i="25"/>
  <c r="AB9" i="25" s="1"/>
  <c r="AA16" i="48" s="1"/>
  <c r="AD37" i="25"/>
  <c r="AD9" i="25" s="1"/>
  <c r="AC16" i="48" s="1"/>
  <c r="AF37" i="25"/>
  <c r="AH37" i="25"/>
  <c r="AH9" i="25" s="1"/>
  <c r="AG16" i="48" s="1"/>
  <c r="AJ37" i="25"/>
  <c r="AJ9" i="25" s="1"/>
  <c r="AI16" i="48" s="1"/>
  <c r="AL37" i="25"/>
  <c r="AL9" i="25" s="1"/>
  <c r="AK16" i="48" s="1"/>
  <c r="AN37" i="25"/>
  <c r="AN9" i="25" s="1"/>
  <c r="AM16" i="48" s="1"/>
  <c r="AP37" i="25"/>
  <c r="AP9" i="25" s="1"/>
  <c r="AO16" i="48" s="1"/>
  <c r="AR37" i="25"/>
  <c r="AR9" i="25" s="1"/>
  <c r="AQ16" i="48" s="1"/>
  <c r="AT37" i="25"/>
  <c r="AT9" i="25" s="1"/>
  <c r="AS16" i="48" s="1"/>
  <c r="AV37" i="25"/>
  <c r="AX37" i="25"/>
  <c r="AX9" i="25" s="1"/>
  <c r="AW16" i="48" s="1"/>
  <c r="C37" i="25"/>
  <c r="C9" i="25" s="1"/>
  <c r="B16" i="48" s="1"/>
  <c r="A39" i="25"/>
  <c r="E39" i="25"/>
  <c r="G39" i="25"/>
  <c r="I39" i="25"/>
  <c r="K39" i="25"/>
  <c r="M39" i="25"/>
  <c r="O39" i="25"/>
  <c r="Q39" i="25"/>
  <c r="S39" i="25"/>
  <c r="U39" i="25"/>
  <c r="W39" i="25"/>
  <c r="Y39" i="25"/>
  <c r="AA39" i="25"/>
  <c r="AC39" i="25"/>
  <c r="AE39" i="25"/>
  <c r="AG39" i="25"/>
  <c r="AI39" i="25"/>
  <c r="AK39" i="25"/>
  <c r="AM39" i="25"/>
  <c r="AO39" i="25"/>
  <c r="AQ39" i="25"/>
  <c r="AS39" i="25"/>
  <c r="AU39" i="25"/>
  <c r="AW39" i="25"/>
  <c r="D39" i="25"/>
  <c r="F39" i="25"/>
  <c r="H39" i="25"/>
  <c r="J39" i="25"/>
  <c r="L39" i="25"/>
  <c r="N39" i="25"/>
  <c r="P39" i="25"/>
  <c r="R39" i="25"/>
  <c r="T39" i="25"/>
  <c r="V39" i="25"/>
  <c r="X39" i="25"/>
  <c r="Z39" i="25"/>
  <c r="AB39" i="25"/>
  <c r="AD39" i="25"/>
  <c r="AF39" i="25"/>
  <c r="AH39" i="25"/>
  <c r="AJ39" i="25"/>
  <c r="AL39" i="25"/>
  <c r="AN39" i="25"/>
  <c r="AP39" i="25"/>
  <c r="AR39" i="25"/>
  <c r="AT39" i="25"/>
  <c r="AV39" i="25"/>
  <c r="AX39" i="25"/>
  <c r="C39" i="25"/>
  <c r="A41" i="25"/>
  <c r="E41" i="25"/>
  <c r="G41" i="25"/>
  <c r="I41" i="25"/>
  <c r="K41" i="25"/>
  <c r="M41" i="25"/>
  <c r="O41" i="25"/>
  <c r="Q41" i="25"/>
  <c r="S41" i="25"/>
  <c r="U41" i="25"/>
  <c r="W41" i="25"/>
  <c r="Y41" i="25"/>
  <c r="AA41" i="25"/>
  <c r="AC41" i="25"/>
  <c r="AE41" i="25"/>
  <c r="AG41" i="25"/>
  <c r="AI41" i="25"/>
  <c r="AK41" i="25"/>
  <c r="AM41" i="25"/>
  <c r="AO41" i="25"/>
  <c r="AQ41" i="25"/>
  <c r="AS41" i="25"/>
  <c r="AU41" i="25"/>
  <c r="AW41" i="25"/>
  <c r="D41" i="25"/>
  <c r="F41" i="25"/>
  <c r="H41" i="25"/>
  <c r="J41" i="25"/>
  <c r="L41" i="25"/>
  <c r="N41" i="25"/>
  <c r="P41" i="25"/>
  <c r="R41" i="25"/>
  <c r="T41" i="25"/>
  <c r="V41" i="25"/>
  <c r="X41" i="25"/>
  <c r="Z41" i="25"/>
  <c r="AB41" i="25"/>
  <c r="AD41" i="25"/>
  <c r="AF41" i="25"/>
  <c r="AH41" i="25"/>
  <c r="AJ41" i="25"/>
  <c r="AL41" i="25"/>
  <c r="AN41" i="25"/>
  <c r="AP41" i="25"/>
  <c r="AR41" i="25"/>
  <c r="AT41" i="25"/>
  <c r="AV41" i="25"/>
  <c r="AX41" i="25"/>
  <c r="C41" i="25"/>
  <c r="A43" i="25"/>
  <c r="E43" i="25"/>
  <c r="G43" i="25"/>
  <c r="I43" i="25"/>
  <c r="K43" i="25"/>
  <c r="M43" i="25"/>
  <c r="D43" i="25"/>
  <c r="F43" i="25"/>
  <c r="J43" i="25"/>
  <c r="N43" i="25"/>
  <c r="P43" i="25"/>
  <c r="R43" i="25"/>
  <c r="T43" i="25"/>
  <c r="V43" i="25"/>
  <c r="X43" i="25"/>
  <c r="Z43" i="25"/>
  <c r="AB43" i="25"/>
  <c r="AD43" i="25"/>
  <c r="AF43" i="25"/>
  <c r="AH43" i="25"/>
  <c r="AJ43" i="25"/>
  <c r="AL43" i="25"/>
  <c r="AN43" i="25"/>
  <c r="AP43" i="25"/>
  <c r="AR43" i="25"/>
  <c r="AT43" i="25"/>
  <c r="AV43" i="25"/>
  <c r="AX43" i="25"/>
  <c r="H43" i="25"/>
  <c r="L43" i="25"/>
  <c r="O43" i="25"/>
  <c r="Q43" i="25"/>
  <c r="S43" i="25"/>
  <c r="U43" i="25"/>
  <c r="W43" i="25"/>
  <c r="Y43" i="25"/>
  <c r="AA43" i="25"/>
  <c r="AC43" i="25"/>
  <c r="AE43" i="25"/>
  <c r="AG43" i="25"/>
  <c r="AI43" i="25"/>
  <c r="AK43" i="25"/>
  <c r="AM43" i="25"/>
  <c r="AO43" i="25"/>
  <c r="AQ43" i="25"/>
  <c r="AS43" i="25"/>
  <c r="AU43" i="25"/>
  <c r="AW43" i="25"/>
  <c r="C43" i="25"/>
  <c r="A45" i="25"/>
  <c r="D45" i="25"/>
  <c r="F45" i="25"/>
  <c r="H45" i="25"/>
  <c r="J45" i="25"/>
  <c r="L45" i="25"/>
  <c r="N45" i="25"/>
  <c r="P45" i="25"/>
  <c r="R45" i="25"/>
  <c r="T45" i="25"/>
  <c r="V45" i="25"/>
  <c r="X45" i="25"/>
  <c r="Z45" i="25"/>
  <c r="AB45" i="25"/>
  <c r="AD45" i="25"/>
  <c r="AF45" i="25"/>
  <c r="AH45" i="25"/>
  <c r="AJ45" i="25"/>
  <c r="AL45" i="25"/>
  <c r="AN45" i="25"/>
  <c r="AP45" i="25"/>
  <c r="AR45" i="25"/>
  <c r="AT45" i="25"/>
  <c r="AV45" i="25"/>
  <c r="AX45" i="25"/>
  <c r="E45" i="25"/>
  <c r="G45" i="25"/>
  <c r="I45" i="25"/>
  <c r="K45" i="25"/>
  <c r="M45" i="25"/>
  <c r="O45" i="25"/>
  <c r="Q45" i="25"/>
  <c r="S45" i="25"/>
  <c r="U45" i="25"/>
  <c r="W45" i="25"/>
  <c r="Y45" i="25"/>
  <c r="AA45" i="25"/>
  <c r="AC45" i="25"/>
  <c r="AE45" i="25"/>
  <c r="AG45" i="25"/>
  <c r="AI45" i="25"/>
  <c r="AK45" i="25"/>
  <c r="AM45" i="25"/>
  <c r="AO45" i="25"/>
  <c r="AQ45" i="25"/>
  <c r="AS45" i="25"/>
  <c r="AU45" i="25"/>
  <c r="AW45" i="25"/>
  <c r="C45" i="25"/>
  <c r="A47" i="25"/>
  <c r="D47" i="25"/>
  <c r="F47" i="25"/>
  <c r="H47" i="25"/>
  <c r="J47" i="25"/>
  <c r="L47" i="25"/>
  <c r="N47" i="25"/>
  <c r="P47" i="25"/>
  <c r="R47" i="25"/>
  <c r="T47" i="25"/>
  <c r="V47" i="25"/>
  <c r="X47" i="25"/>
  <c r="Z47" i="25"/>
  <c r="AB47" i="25"/>
  <c r="AD47" i="25"/>
  <c r="AF47" i="25"/>
  <c r="AH47" i="25"/>
  <c r="AJ47" i="25"/>
  <c r="AL47" i="25"/>
  <c r="AN47" i="25"/>
  <c r="AP47" i="25"/>
  <c r="AR47" i="25"/>
  <c r="AT47" i="25"/>
  <c r="AV47" i="25"/>
  <c r="AX47" i="25"/>
  <c r="E47" i="25"/>
  <c r="G47" i="25"/>
  <c r="I47" i="25"/>
  <c r="K47" i="25"/>
  <c r="M47" i="25"/>
  <c r="O47" i="25"/>
  <c r="Q47" i="25"/>
  <c r="S47" i="25"/>
  <c r="U47" i="25"/>
  <c r="W47" i="25"/>
  <c r="Y47" i="25"/>
  <c r="AA47" i="25"/>
  <c r="AC47" i="25"/>
  <c r="AE47" i="25"/>
  <c r="AG47" i="25"/>
  <c r="AI47" i="25"/>
  <c r="AK47" i="25"/>
  <c r="AM47" i="25"/>
  <c r="AO47" i="25"/>
  <c r="AQ47" i="25"/>
  <c r="AS47" i="25"/>
  <c r="AU47" i="25"/>
  <c r="AW47" i="25"/>
  <c r="C47" i="25"/>
  <c r="D49" i="25"/>
  <c r="F49" i="25"/>
  <c r="H49" i="25"/>
  <c r="J49" i="25"/>
  <c r="L49" i="25"/>
  <c r="N49" i="25"/>
  <c r="P49" i="25"/>
  <c r="R49" i="25"/>
  <c r="T49" i="25"/>
  <c r="V49" i="25"/>
  <c r="X49" i="25"/>
  <c r="Z49" i="25"/>
  <c r="AB49" i="25"/>
  <c r="AD49" i="25"/>
  <c r="AF49" i="25"/>
  <c r="AH49" i="25"/>
  <c r="AJ49" i="25"/>
  <c r="AL49" i="25"/>
  <c r="AN49" i="25"/>
  <c r="AP49" i="25"/>
  <c r="AR49" i="25"/>
  <c r="AT49" i="25"/>
  <c r="AV49" i="25"/>
  <c r="AX49" i="25"/>
  <c r="E49" i="25"/>
  <c r="G49" i="25"/>
  <c r="I49" i="25"/>
  <c r="K49" i="25"/>
  <c r="M49" i="25"/>
  <c r="O49" i="25"/>
  <c r="Q49" i="25"/>
  <c r="S49" i="25"/>
  <c r="U49" i="25"/>
  <c r="W49" i="25"/>
  <c r="Y49" i="25"/>
  <c r="AA49" i="25"/>
  <c r="AC49" i="25"/>
  <c r="AE49" i="25"/>
  <c r="AG49" i="25"/>
  <c r="AI49" i="25"/>
  <c r="AK49" i="25"/>
  <c r="AM49" i="25"/>
  <c r="AO49" i="25"/>
  <c r="AQ49" i="25"/>
  <c r="AS49" i="25"/>
  <c r="AU49" i="25"/>
  <c r="AW49" i="25"/>
  <c r="C49" i="25"/>
  <c r="A51" i="25"/>
  <c r="D51" i="25"/>
  <c r="F51" i="25"/>
  <c r="H51" i="25"/>
  <c r="J51" i="25"/>
  <c r="L51" i="25"/>
  <c r="N51" i="25"/>
  <c r="P51" i="25"/>
  <c r="R51" i="25"/>
  <c r="T51" i="25"/>
  <c r="V51" i="25"/>
  <c r="X51" i="25"/>
  <c r="Z51" i="25"/>
  <c r="AB51" i="25"/>
  <c r="AD51" i="25"/>
  <c r="AF51" i="25"/>
  <c r="AH51" i="25"/>
  <c r="AJ51" i="25"/>
  <c r="AL51" i="25"/>
  <c r="AN51" i="25"/>
  <c r="AP51" i="25"/>
  <c r="AR51" i="25"/>
  <c r="AT51" i="25"/>
  <c r="AV51" i="25"/>
  <c r="AX51" i="25"/>
  <c r="E51" i="25"/>
  <c r="G51" i="25"/>
  <c r="I51" i="25"/>
  <c r="K51" i="25"/>
  <c r="M51" i="25"/>
  <c r="O51" i="25"/>
  <c r="Q51" i="25"/>
  <c r="S51" i="25"/>
  <c r="U51" i="25"/>
  <c r="W51" i="25"/>
  <c r="Y51" i="25"/>
  <c r="AA51" i="25"/>
  <c r="AC51" i="25"/>
  <c r="AE51" i="25"/>
  <c r="AG51" i="25"/>
  <c r="AI51" i="25"/>
  <c r="AK51" i="25"/>
  <c r="AM51" i="25"/>
  <c r="AO51" i="25"/>
  <c r="AQ51" i="25"/>
  <c r="AS51" i="25"/>
  <c r="AU51" i="25"/>
  <c r="AW51" i="25"/>
  <c r="C51" i="25"/>
  <c r="A53" i="25"/>
  <c r="D53" i="25"/>
  <c r="F53" i="25"/>
  <c r="H53" i="25"/>
  <c r="J53" i="25"/>
  <c r="L53" i="25"/>
  <c r="N53" i="25"/>
  <c r="P53" i="25"/>
  <c r="R53" i="25"/>
  <c r="T53" i="25"/>
  <c r="V53" i="25"/>
  <c r="X53" i="25"/>
  <c r="Z53" i="25"/>
  <c r="AB53" i="25"/>
  <c r="AD53" i="25"/>
  <c r="AF53" i="25"/>
  <c r="AH53" i="25"/>
  <c r="AJ53" i="25"/>
  <c r="AL53" i="25"/>
  <c r="AN53" i="25"/>
  <c r="AP53" i="25"/>
  <c r="AR53" i="25"/>
  <c r="AT53" i="25"/>
  <c r="AV53" i="25"/>
  <c r="AX53" i="25"/>
  <c r="E53" i="25"/>
  <c r="G53" i="25"/>
  <c r="I53" i="25"/>
  <c r="K53" i="25"/>
  <c r="M53" i="25"/>
  <c r="O53" i="25"/>
  <c r="Q53" i="25"/>
  <c r="S53" i="25"/>
  <c r="U53" i="25"/>
  <c r="W53" i="25"/>
  <c r="Y53" i="25"/>
  <c r="AA53" i="25"/>
  <c r="AC53" i="25"/>
  <c r="AE53" i="25"/>
  <c r="AG53" i="25"/>
  <c r="AI53" i="25"/>
  <c r="AK53" i="25"/>
  <c r="AM53" i="25"/>
  <c r="AO53" i="25"/>
  <c r="AQ53" i="25"/>
  <c r="AS53" i="25"/>
  <c r="AU53" i="25"/>
  <c r="AW53" i="25"/>
  <c r="C53" i="25"/>
  <c r="H23" i="11"/>
  <c r="H55" i="11" s="1"/>
  <c r="G23" i="11"/>
  <c r="G55" i="11" s="1"/>
  <c r="F23" i="11"/>
  <c r="F55" i="11" s="1"/>
  <c r="E23" i="11"/>
  <c r="E55" i="11" s="1"/>
  <c r="D23" i="11"/>
  <c r="D55" i="11" s="1"/>
  <c r="B4" i="25"/>
  <c r="AV16" i="25"/>
  <c r="AF16" i="25"/>
  <c r="P16" i="25"/>
  <c r="AV15" i="25"/>
  <c r="AF15" i="25"/>
  <c r="P15" i="25"/>
  <c r="AV14" i="25"/>
  <c r="AU19" i="48" s="1"/>
  <c r="AQ16" i="25"/>
  <c r="AA16" i="25"/>
  <c r="K16" i="25"/>
  <c r="AS15" i="25"/>
  <c r="AC15" i="25"/>
  <c r="M15" i="25"/>
  <c r="AS14" i="25"/>
  <c r="AR19" i="48" s="1"/>
  <c r="AC14" i="25"/>
  <c r="AB19" i="48" s="1"/>
  <c r="AD14" i="25"/>
  <c r="AC19" i="48" s="1"/>
  <c r="Q14" i="25"/>
  <c r="P19" i="48" s="1"/>
  <c r="AU13" i="25"/>
  <c r="AE13" i="25"/>
  <c r="O13" i="25"/>
  <c r="AW12" i="25"/>
  <c r="AG12" i="25"/>
  <c r="Q12" i="25"/>
  <c r="AU11" i="25"/>
  <c r="AT18" i="48" s="1"/>
  <c r="AE11" i="25"/>
  <c r="AD18" i="48" s="1"/>
  <c r="O11" i="25"/>
  <c r="N18" i="48" s="1"/>
  <c r="AF14" i="25"/>
  <c r="AE19" i="48" s="1"/>
  <c r="P14" i="25"/>
  <c r="O19" i="48" s="1"/>
  <c r="AX13" i="25"/>
  <c r="AH13" i="25"/>
  <c r="R13" i="25"/>
  <c r="AV12" i="25"/>
  <c r="AF12" i="25"/>
  <c r="P12" i="25"/>
  <c r="AX11" i="25"/>
  <c r="AW18" i="48" s="1"/>
  <c r="AH11" i="25"/>
  <c r="AG18" i="48" s="1"/>
  <c r="R11" i="25"/>
  <c r="Q18" i="48" s="1"/>
  <c r="AX10" i="25"/>
  <c r="AW17" i="48" s="1"/>
  <c r="AH10" i="25"/>
  <c r="AG17" i="48" s="1"/>
  <c r="R10" i="25"/>
  <c r="Q17" i="48" s="1"/>
  <c r="AV9" i="25"/>
  <c r="AU16" i="48" s="1"/>
  <c r="AF9" i="25"/>
  <c r="AE16" i="48" s="1"/>
  <c r="T9" i="25"/>
  <c r="S16" i="48" s="1"/>
  <c r="L9" i="25"/>
  <c r="K16" i="48" s="1"/>
  <c r="D9" i="25"/>
  <c r="C16" i="48" s="1"/>
  <c r="AT8" i="25"/>
  <c r="AS15" i="48" s="1"/>
  <c r="AL8" i="25"/>
  <c r="AK15" i="48" s="1"/>
  <c r="AD8" i="25"/>
  <c r="AC15" i="48" s="1"/>
  <c r="V8" i="25"/>
  <c r="U15" i="48" s="1"/>
  <c r="N8" i="25"/>
  <c r="M15" i="48" s="1"/>
  <c r="F8" i="25"/>
  <c r="E15" i="48" s="1"/>
  <c r="AT7" i="25"/>
  <c r="AL7" i="25"/>
  <c r="AD7" i="25"/>
  <c r="V7" i="25"/>
  <c r="N7" i="25"/>
  <c r="F7" i="25"/>
  <c r="AT6" i="25"/>
  <c r="AL6" i="25"/>
  <c r="AD6" i="25"/>
  <c r="V6" i="25"/>
  <c r="N6" i="25"/>
  <c r="F6" i="25"/>
  <c r="AX5" i="25"/>
  <c r="AV5" i="25"/>
  <c r="AT5" i="25"/>
  <c r="AR5" i="25"/>
  <c r="AP5" i="25"/>
  <c r="AN5" i="25"/>
  <c r="AL5" i="25"/>
  <c r="AJ5" i="25"/>
  <c r="AH5" i="25"/>
  <c r="AF5" i="25"/>
  <c r="AD5" i="25"/>
  <c r="AB5" i="25"/>
  <c r="Z5" i="25"/>
  <c r="X5" i="25"/>
  <c r="V5" i="25"/>
  <c r="T5" i="25"/>
  <c r="R5" i="25"/>
  <c r="P5" i="25"/>
  <c r="N5" i="25"/>
  <c r="L5" i="25"/>
  <c r="J5" i="25"/>
  <c r="H5" i="25"/>
  <c r="F5" i="25"/>
  <c r="D5" i="25"/>
  <c r="E11" i="25"/>
  <c r="D18" i="48" s="1"/>
  <c r="C11" i="25"/>
  <c r="B18" i="48" s="1"/>
  <c r="AW10" i="25"/>
  <c r="AV17" i="48" s="1"/>
  <c r="AU10" i="25"/>
  <c r="AT17" i="48" s="1"/>
  <c r="AS10" i="25"/>
  <c r="AR17" i="48" s="1"/>
  <c r="AQ10" i="25"/>
  <c r="AP17" i="48" s="1"/>
  <c r="AO10" i="25"/>
  <c r="AN17" i="48" s="1"/>
  <c r="AM10" i="25"/>
  <c r="AL17" i="48" s="1"/>
  <c r="AK10" i="25"/>
  <c r="AJ17" i="48" s="1"/>
  <c r="AI10" i="25"/>
  <c r="AH17" i="48" s="1"/>
  <c r="AG10" i="25"/>
  <c r="AF17" i="48" s="1"/>
  <c r="AE10" i="25"/>
  <c r="AD17" i="48" s="1"/>
  <c r="AC10" i="25"/>
  <c r="AB17" i="48" s="1"/>
  <c r="AA10" i="25"/>
  <c r="Z17" i="48" s="1"/>
  <c r="Y10" i="25"/>
  <c r="X17" i="48" s="1"/>
  <c r="W10" i="25"/>
  <c r="V17" i="48" s="1"/>
  <c r="U10" i="25"/>
  <c r="T17" i="48" s="1"/>
  <c r="S10" i="25"/>
  <c r="R17" i="48" s="1"/>
  <c r="Q10" i="25"/>
  <c r="P17" i="48" s="1"/>
  <c r="O10" i="25"/>
  <c r="N17" i="48" s="1"/>
  <c r="M10" i="25"/>
  <c r="L17" i="48" s="1"/>
  <c r="K10" i="25"/>
  <c r="J17" i="48" s="1"/>
  <c r="I10" i="25"/>
  <c r="H17" i="48" s="1"/>
  <c r="G10" i="25"/>
  <c r="F17" i="48" s="1"/>
  <c r="E10" i="25"/>
  <c r="D17" i="48" s="1"/>
  <c r="C10" i="25"/>
  <c r="B17" i="48" s="1"/>
  <c r="AQ9" i="25"/>
  <c r="AP16" i="48" s="1"/>
  <c r="AK9" i="25"/>
  <c r="AJ16" i="48" s="1"/>
  <c r="AG9" i="25"/>
  <c r="AF16" i="48" s="1"/>
  <c r="AC9" i="25"/>
  <c r="AB16" i="48" s="1"/>
  <c r="Y9" i="25"/>
  <c r="X16" i="48" s="1"/>
  <c r="U9" i="25"/>
  <c r="T16" i="48" s="1"/>
  <c r="Q9" i="25"/>
  <c r="P16" i="48" s="1"/>
  <c r="M9" i="25"/>
  <c r="L16" i="48" s="1"/>
  <c r="I9" i="25"/>
  <c r="H16" i="48" s="1"/>
  <c r="E9" i="25"/>
  <c r="D16" i="48" s="1"/>
  <c r="AW8" i="25"/>
  <c r="AV15" i="48" s="1"/>
  <c r="AS8" i="25"/>
  <c r="AR15" i="48" s="1"/>
  <c r="AO8" i="25"/>
  <c r="AN15" i="48" s="1"/>
  <c r="AK8" i="25"/>
  <c r="AJ15" i="48" s="1"/>
  <c r="AG8" i="25"/>
  <c r="AF15" i="48" s="1"/>
  <c r="AC8" i="25"/>
  <c r="AB15" i="48" s="1"/>
  <c r="Y8" i="25"/>
  <c r="X15" i="48" s="1"/>
  <c r="U8" i="25"/>
  <c r="T15" i="48" s="1"/>
  <c r="Q8" i="25"/>
  <c r="P15" i="48" s="1"/>
  <c r="M8" i="25"/>
  <c r="L15" i="48" s="1"/>
  <c r="I8" i="25"/>
  <c r="H15" i="48" s="1"/>
  <c r="E8" i="25"/>
  <c r="D15" i="48" s="1"/>
  <c r="AW7" i="25"/>
  <c r="AO7" i="25"/>
  <c r="AG7" i="25"/>
  <c r="Y7" i="25"/>
  <c r="Q7" i="25"/>
  <c r="I7" i="25"/>
  <c r="AW6" i="25"/>
  <c r="AS6" i="25"/>
  <c r="AO6" i="25"/>
  <c r="AK6" i="25"/>
  <c r="AG6" i="25"/>
  <c r="AC6" i="25"/>
  <c r="Y6" i="25"/>
  <c r="U6" i="25"/>
  <c r="Q6" i="25"/>
  <c r="M6" i="25"/>
  <c r="I6" i="25"/>
  <c r="E6" i="25"/>
  <c r="AW5" i="25"/>
  <c r="AS5" i="25"/>
  <c r="AO5" i="25"/>
  <c r="AK5" i="25"/>
  <c r="AG5" i="25"/>
  <c r="AC5" i="25"/>
  <c r="Y5" i="25"/>
  <c r="U5" i="25"/>
  <c r="Q5" i="25"/>
  <c r="M5" i="25"/>
  <c r="I5" i="25"/>
  <c r="E5" i="25"/>
  <c r="H16" i="11"/>
  <c r="F16" i="11"/>
  <c r="D16" i="11"/>
  <c r="G15" i="11"/>
  <c r="E15" i="11"/>
  <c r="H14" i="11"/>
  <c r="F14" i="11"/>
  <c r="D14" i="11"/>
  <c r="G13" i="11"/>
  <c r="E13" i="11"/>
  <c r="H12" i="11"/>
  <c r="F12" i="11"/>
  <c r="D12" i="11"/>
  <c r="G11" i="11"/>
  <c r="E11" i="11"/>
  <c r="H10" i="11"/>
  <c r="F10" i="11"/>
  <c r="D10" i="11"/>
  <c r="G9" i="11"/>
  <c r="E9" i="11"/>
  <c r="H8" i="11"/>
  <c r="F8" i="11"/>
  <c r="D8" i="11"/>
  <c r="G7" i="11"/>
  <c r="E7" i="11"/>
  <c r="H6" i="11"/>
  <c r="F6" i="11"/>
  <c r="D6" i="11"/>
  <c r="G16" i="11"/>
  <c r="E16" i="11"/>
  <c r="H15" i="11"/>
  <c r="F15" i="11"/>
  <c r="D15" i="11"/>
  <c r="G14" i="11"/>
  <c r="E14" i="11"/>
  <c r="H13" i="11"/>
  <c r="F13" i="11"/>
  <c r="D13" i="11"/>
  <c r="G12" i="11"/>
  <c r="E12" i="11"/>
  <c r="H11" i="11"/>
  <c r="F11" i="11"/>
  <c r="D11" i="11"/>
  <c r="G10" i="11"/>
  <c r="E10" i="11"/>
  <c r="H9" i="11"/>
  <c r="F9" i="11"/>
  <c r="D9" i="11"/>
  <c r="G8" i="11"/>
  <c r="E8" i="11"/>
  <c r="H7" i="11"/>
  <c r="F7" i="11"/>
  <c r="D7" i="11"/>
  <c r="G6" i="11"/>
  <c r="E6" i="11"/>
  <c r="F5" i="11"/>
  <c r="AY53" i="25"/>
  <c r="AY37" i="25"/>
  <c r="AY33" i="25"/>
  <c r="C786" i="8"/>
  <c r="C1490" i="10" s="1"/>
  <c r="AY48" i="25"/>
  <c r="AY36" i="25"/>
  <c r="AY43" i="25"/>
  <c r="C13" i="8"/>
  <c r="C717" i="10" s="1"/>
  <c r="H867" i="10"/>
  <c r="H878" i="10"/>
  <c r="H880" i="10"/>
  <c r="H882" i="10"/>
  <c r="H884" i="10"/>
  <c r="H886" i="10"/>
  <c r="H869" i="10"/>
  <c r="H868" i="10"/>
  <c r="H871" i="10"/>
  <c r="H877" i="10"/>
  <c r="H879" i="10"/>
  <c r="H881" i="10"/>
  <c r="H883" i="10"/>
  <c r="H885" i="10"/>
  <c r="H887" i="10"/>
  <c r="C4" i="11"/>
  <c r="D4" i="11"/>
  <c r="F47" i="1"/>
  <c r="E48" i="10" s="1"/>
  <c r="D48" i="10"/>
  <c r="F45" i="1"/>
  <c r="E46" i="10" s="1"/>
  <c r="D46" i="10"/>
  <c r="F43" i="1"/>
  <c r="E44" i="10" s="1"/>
  <c r="D44" i="10"/>
  <c r="F41" i="1"/>
  <c r="E42" i="10" s="1"/>
  <c r="D42" i="10"/>
  <c r="F39" i="1"/>
  <c r="E40" i="10" s="1"/>
  <c r="D40" i="10"/>
  <c r="F37" i="1"/>
  <c r="E38" i="10" s="1"/>
  <c r="D38" i="10"/>
  <c r="F35" i="1"/>
  <c r="E36" i="10" s="1"/>
  <c r="D36" i="10"/>
  <c r="F33" i="1"/>
  <c r="E34" i="10" s="1"/>
  <c r="D34" i="10"/>
  <c r="F31" i="1"/>
  <c r="E32" i="10" s="1"/>
  <c r="D32" i="10"/>
  <c r="F29" i="1"/>
  <c r="E30" i="10" s="1"/>
  <c r="D30" i="10"/>
  <c r="F27" i="1"/>
  <c r="E28" i="10" s="1"/>
  <c r="D28" i="10"/>
  <c r="F25" i="1"/>
  <c r="E26" i="10" s="1"/>
  <c r="D26" i="10"/>
  <c r="F23" i="1"/>
  <c r="E24" i="10" s="1"/>
  <c r="D24" i="10"/>
  <c r="F21" i="1"/>
  <c r="E22" i="10" s="1"/>
  <c r="D22" i="10"/>
  <c r="F19" i="1"/>
  <c r="E20" i="10" s="1"/>
  <c r="D20" i="10"/>
  <c r="F17" i="1"/>
  <c r="E18" i="10" s="1"/>
  <c r="D18" i="10"/>
  <c r="F15" i="1"/>
  <c r="E16" i="10" s="1"/>
  <c r="D16" i="10"/>
  <c r="F13" i="1"/>
  <c r="E14" i="10" s="1"/>
  <c r="D14" i="10"/>
  <c r="F11" i="1"/>
  <c r="E12" i="10" s="1"/>
  <c r="D12" i="10"/>
  <c r="F9" i="1"/>
  <c r="E10" i="10" s="1"/>
  <c r="D10" i="10"/>
  <c r="F7" i="1"/>
  <c r="E8" i="10" s="1"/>
  <c r="D8" i="10"/>
  <c r="F54" i="1"/>
  <c r="E55" i="10" s="1"/>
  <c r="D55" i="10"/>
  <c r="F52" i="1"/>
  <c r="E53" i="10" s="1"/>
  <c r="D53" i="10"/>
  <c r="F50" i="1"/>
  <c r="E51" i="10" s="1"/>
  <c r="D51" i="10"/>
  <c r="F91" i="1"/>
  <c r="E92" i="10" s="1"/>
  <c r="D92" i="10"/>
  <c r="F89" i="1"/>
  <c r="E90" i="10" s="1"/>
  <c r="D90" i="10"/>
  <c r="F87" i="1"/>
  <c r="E88" i="10" s="1"/>
  <c r="D88" i="10"/>
  <c r="F85" i="1"/>
  <c r="E86" i="10" s="1"/>
  <c r="D86" i="10"/>
  <c r="F83" i="1"/>
  <c r="E84" i="10" s="1"/>
  <c r="D84" i="10"/>
  <c r="F81" i="1"/>
  <c r="E82" i="10" s="1"/>
  <c r="D82" i="10"/>
  <c r="F79" i="1"/>
  <c r="E80" i="10" s="1"/>
  <c r="D80" i="10"/>
  <c r="F77" i="1"/>
  <c r="E78" i="10" s="1"/>
  <c r="D78" i="10"/>
  <c r="F75" i="1"/>
  <c r="E76" i="10" s="1"/>
  <c r="D76" i="10"/>
  <c r="F73" i="1"/>
  <c r="E74" i="10" s="1"/>
  <c r="D74" i="10"/>
  <c r="F71" i="1"/>
  <c r="E72" i="10" s="1"/>
  <c r="D72" i="10"/>
  <c r="F69" i="1"/>
  <c r="E70" i="10" s="1"/>
  <c r="D70" i="10"/>
  <c r="F67" i="1"/>
  <c r="E68" i="10" s="1"/>
  <c r="D68" i="10"/>
  <c r="F65" i="1"/>
  <c r="E66" i="10" s="1"/>
  <c r="D66" i="10"/>
  <c r="F63" i="1"/>
  <c r="E64" i="10" s="1"/>
  <c r="D64" i="10"/>
  <c r="F61" i="1"/>
  <c r="E62" i="10" s="1"/>
  <c r="D62" i="10"/>
  <c r="F59" i="1"/>
  <c r="E60" i="10" s="1"/>
  <c r="D60" i="10"/>
  <c r="F57" i="1"/>
  <c r="E58" i="10" s="1"/>
  <c r="D58" i="10"/>
  <c r="F55" i="1"/>
  <c r="E56" i="10" s="1"/>
  <c r="D56" i="10"/>
  <c r="F48" i="1"/>
  <c r="E49" i="10" s="1"/>
  <c r="D49" i="10"/>
  <c r="F46" i="1"/>
  <c r="E47" i="10" s="1"/>
  <c r="D47" i="10"/>
  <c r="F44" i="1"/>
  <c r="E45" i="10" s="1"/>
  <c r="D45" i="10"/>
  <c r="F42" i="1"/>
  <c r="E43" i="10" s="1"/>
  <c r="D43" i="10"/>
  <c r="F40" i="1"/>
  <c r="E41" i="10" s="1"/>
  <c r="D41" i="10"/>
  <c r="F38" i="1"/>
  <c r="E39" i="10" s="1"/>
  <c r="D39" i="10"/>
  <c r="F36" i="1"/>
  <c r="E37" i="10" s="1"/>
  <c r="D37" i="10"/>
  <c r="F34" i="1"/>
  <c r="E35" i="10" s="1"/>
  <c r="D35" i="10"/>
  <c r="F32" i="1"/>
  <c r="E33" i="10" s="1"/>
  <c r="D33" i="10"/>
  <c r="F30" i="1"/>
  <c r="E31" i="10" s="1"/>
  <c r="D31" i="10"/>
  <c r="F28" i="1"/>
  <c r="E29" i="10" s="1"/>
  <c r="D29" i="10"/>
  <c r="F26" i="1"/>
  <c r="E27" i="10" s="1"/>
  <c r="D27" i="10"/>
  <c r="F24" i="1"/>
  <c r="E25" i="10" s="1"/>
  <c r="D25" i="10"/>
  <c r="F22" i="1"/>
  <c r="E23" i="10" s="1"/>
  <c r="D23" i="10"/>
  <c r="F20" i="1"/>
  <c r="E21" i="10" s="1"/>
  <c r="D21" i="10"/>
  <c r="F18" i="1"/>
  <c r="E19" i="10" s="1"/>
  <c r="D19" i="10"/>
  <c r="F16" i="1"/>
  <c r="E17" i="10" s="1"/>
  <c r="D17" i="10"/>
  <c r="F14" i="1"/>
  <c r="E15" i="10" s="1"/>
  <c r="D15" i="10"/>
  <c r="F12" i="1"/>
  <c r="E13" i="10" s="1"/>
  <c r="D13" i="10"/>
  <c r="F10" i="1"/>
  <c r="E11" i="10" s="1"/>
  <c r="D11" i="10"/>
  <c r="F8" i="1"/>
  <c r="E9" i="10" s="1"/>
  <c r="D9" i="10"/>
  <c r="F6" i="1"/>
  <c r="E7" i="10" s="1"/>
  <c r="D7" i="10"/>
  <c r="F53" i="1"/>
  <c r="E54" i="10" s="1"/>
  <c r="D54" i="10"/>
  <c r="F51" i="1"/>
  <c r="E52" i="10" s="1"/>
  <c r="D52" i="10"/>
  <c r="F92" i="1"/>
  <c r="E93" i="10" s="1"/>
  <c r="D93" i="10"/>
  <c r="F90" i="1"/>
  <c r="E91" i="10" s="1"/>
  <c r="D91" i="10"/>
  <c r="F88" i="1"/>
  <c r="E89" i="10" s="1"/>
  <c r="D89" i="10"/>
  <c r="F86" i="1"/>
  <c r="E87" i="10" s="1"/>
  <c r="D87" i="10"/>
  <c r="F84" i="1"/>
  <c r="E85" i="10" s="1"/>
  <c r="D85" i="10"/>
  <c r="F82" i="1"/>
  <c r="E83" i="10" s="1"/>
  <c r="D83" i="10"/>
  <c r="F80" i="1"/>
  <c r="E81" i="10" s="1"/>
  <c r="D81" i="10"/>
  <c r="F78" i="1"/>
  <c r="E79" i="10" s="1"/>
  <c r="D79" i="10"/>
  <c r="F76" i="1"/>
  <c r="E77" i="10" s="1"/>
  <c r="D77" i="10"/>
  <c r="F74" i="1"/>
  <c r="E75" i="10" s="1"/>
  <c r="D75" i="10"/>
  <c r="F72" i="1"/>
  <c r="E73" i="10" s="1"/>
  <c r="D73" i="10"/>
  <c r="F70" i="1"/>
  <c r="E71" i="10" s="1"/>
  <c r="D71" i="10"/>
  <c r="F68" i="1"/>
  <c r="E69" i="10" s="1"/>
  <c r="D69" i="10"/>
  <c r="F66" i="1"/>
  <c r="E67" i="10" s="1"/>
  <c r="D67" i="10"/>
  <c r="F64" i="1"/>
  <c r="E65" i="10" s="1"/>
  <c r="D65" i="10"/>
  <c r="F62" i="1"/>
  <c r="E63" i="10" s="1"/>
  <c r="D63" i="10"/>
  <c r="F60" i="1"/>
  <c r="E61" i="10" s="1"/>
  <c r="D61" i="10"/>
  <c r="F58" i="1"/>
  <c r="E59" i="10" s="1"/>
  <c r="D59" i="10"/>
  <c r="F56" i="1"/>
  <c r="E57" i="10" s="1"/>
  <c r="D57" i="10"/>
  <c r="A43" i="11"/>
  <c r="A41" i="11"/>
  <c r="A37" i="11"/>
  <c r="A31" i="11"/>
  <c r="A29" i="11"/>
  <c r="A27" i="11"/>
  <c r="A25" i="11"/>
  <c r="A44" i="11"/>
  <c r="A42" i="11"/>
  <c r="A40" i="11"/>
  <c r="A30" i="11"/>
  <c r="A28" i="11"/>
  <c r="A26" i="11"/>
  <c r="A50" i="25"/>
  <c r="A49" i="25"/>
  <c r="A48" i="25"/>
  <c r="A37" i="25"/>
  <c r="AB57" i="23"/>
  <c r="T57" i="23"/>
  <c r="AB57" i="27"/>
  <c r="V57" i="27"/>
  <c r="A50" i="11"/>
  <c r="AC57" i="23"/>
  <c r="AA57" i="23"/>
  <c r="AC57" i="27"/>
  <c r="AA57" i="27"/>
  <c r="A49" i="11"/>
  <c r="A47" i="11"/>
  <c r="A45" i="11"/>
  <c r="A39" i="11"/>
  <c r="A35" i="11"/>
  <c r="A33" i="11"/>
  <c r="A48" i="11"/>
  <c r="A46" i="11"/>
  <c r="A36" i="11"/>
  <c r="A34" i="11"/>
  <c r="A32" i="11"/>
  <c r="A24" i="11"/>
  <c r="G869" i="10"/>
  <c r="G867" i="10"/>
  <c r="F868" i="10"/>
  <c r="F871" i="10"/>
  <c r="F877" i="10"/>
  <c r="G878" i="10"/>
  <c r="F879" i="10"/>
  <c r="G880" i="10"/>
  <c r="F881" i="10"/>
  <c r="G882" i="10"/>
  <c r="F883" i="10"/>
  <c r="G884" i="10"/>
  <c r="F885" i="10"/>
  <c r="G886" i="10"/>
  <c r="F887" i="10"/>
  <c r="F869" i="10"/>
  <c r="F867" i="10"/>
  <c r="G868" i="10"/>
  <c r="G870" i="10"/>
  <c r="G871" i="10"/>
  <c r="G877" i="10"/>
  <c r="F878" i="10"/>
  <c r="G879" i="10"/>
  <c r="F880" i="10"/>
  <c r="G881" i="10"/>
  <c r="F882" i="10"/>
  <c r="G883" i="10"/>
  <c r="F884" i="10"/>
  <c r="G885" i="10"/>
  <c r="F886" i="10"/>
  <c r="G887" i="10"/>
  <c r="C8" i="1"/>
  <c r="B9" i="10" s="1"/>
  <c r="C9" i="10"/>
  <c r="C10" i="1"/>
  <c r="B11" i="10" s="1"/>
  <c r="C11" i="10"/>
  <c r="C48" i="1"/>
  <c r="B49" i="10" s="1"/>
  <c r="C49" i="10"/>
  <c r="C45" i="1"/>
  <c r="B46" i="10" s="1"/>
  <c r="C46" i="10"/>
  <c r="C43" i="1"/>
  <c r="B44" i="10" s="1"/>
  <c r="C44" i="10"/>
  <c r="C41" i="1"/>
  <c r="B42" i="10" s="1"/>
  <c r="C42" i="10"/>
  <c r="C38" i="1"/>
  <c r="B39" i="10" s="1"/>
  <c r="C39" i="10"/>
  <c r="C36" i="1"/>
  <c r="B37" i="10" s="1"/>
  <c r="C37" i="10"/>
  <c r="C33" i="1"/>
  <c r="B34" i="10" s="1"/>
  <c r="C34" i="10"/>
  <c r="C31" i="1"/>
  <c r="B32" i="10" s="1"/>
  <c r="C32" i="10"/>
  <c r="C29" i="1"/>
  <c r="B30" i="10" s="1"/>
  <c r="C30" i="10"/>
  <c r="C27" i="1"/>
  <c r="B28" i="10" s="1"/>
  <c r="C28" i="10"/>
  <c r="C25" i="1"/>
  <c r="B26" i="10" s="1"/>
  <c r="C26" i="10"/>
  <c r="C23" i="1"/>
  <c r="B24" i="10" s="1"/>
  <c r="C24" i="10"/>
  <c r="C20" i="1"/>
  <c r="B21" i="10" s="1"/>
  <c r="C21" i="10"/>
  <c r="C18" i="1"/>
  <c r="B19" i="10" s="1"/>
  <c r="C19" i="10"/>
  <c r="C11" i="1"/>
  <c r="B12" i="10" s="1"/>
  <c r="C12" i="10"/>
  <c r="C22" i="1"/>
  <c r="B23" i="10" s="1"/>
  <c r="C23" i="10"/>
  <c r="C40" i="1"/>
  <c r="B41" i="10" s="1"/>
  <c r="C41" i="10"/>
  <c r="C12" i="1"/>
  <c r="B13" i="10" s="1"/>
  <c r="C13" i="10"/>
  <c r="C16" i="1"/>
  <c r="B17" i="10" s="1"/>
  <c r="C17" i="10"/>
  <c r="C51" i="1"/>
  <c r="B52" i="10" s="1"/>
  <c r="C52" i="10"/>
  <c r="C53" i="1"/>
  <c r="B54" i="10" s="1"/>
  <c r="C54" i="10"/>
  <c r="C55" i="1"/>
  <c r="B56" i="10" s="1"/>
  <c r="C56" i="10"/>
  <c r="C57" i="1"/>
  <c r="B58" i="10" s="1"/>
  <c r="C58" i="10"/>
  <c r="C59" i="1"/>
  <c r="B60" i="10" s="1"/>
  <c r="C60" i="10"/>
  <c r="C61" i="1"/>
  <c r="B62" i="10" s="1"/>
  <c r="C62" i="10"/>
  <c r="C63" i="1"/>
  <c r="B64" i="10" s="1"/>
  <c r="C64" i="10"/>
  <c r="C65" i="1"/>
  <c r="B66" i="10" s="1"/>
  <c r="C66" i="10"/>
  <c r="C67" i="1"/>
  <c r="B68" i="10" s="1"/>
  <c r="C68" i="10"/>
  <c r="C69" i="1"/>
  <c r="B70" i="10" s="1"/>
  <c r="C70" i="10"/>
  <c r="C71" i="1"/>
  <c r="B72" i="10" s="1"/>
  <c r="C72" i="10"/>
  <c r="C73" i="1"/>
  <c r="B74" i="10" s="1"/>
  <c r="C74" i="10"/>
  <c r="C75" i="1"/>
  <c r="B76" i="10" s="1"/>
  <c r="C76" i="10"/>
  <c r="C77" i="1"/>
  <c r="B78" i="10" s="1"/>
  <c r="C78" i="10"/>
  <c r="C79" i="1"/>
  <c r="B80" i="10" s="1"/>
  <c r="C80" i="10"/>
  <c r="C81" i="1"/>
  <c r="B82" i="10" s="1"/>
  <c r="C82" i="10"/>
  <c r="C83" i="1"/>
  <c r="B84" i="10" s="1"/>
  <c r="C84" i="10"/>
  <c r="C85" i="1"/>
  <c r="B86" i="10" s="1"/>
  <c r="C86" i="10"/>
  <c r="C87" i="1"/>
  <c r="B88" i="10" s="1"/>
  <c r="C88" i="10"/>
  <c r="C89" i="1"/>
  <c r="B90" i="10" s="1"/>
  <c r="C90" i="10"/>
  <c r="C91" i="1"/>
  <c r="B92" i="10" s="1"/>
  <c r="C92" i="10"/>
  <c r="C13" i="1"/>
  <c r="B14" i="10" s="1"/>
  <c r="C14" i="10"/>
  <c r="C9" i="1"/>
  <c r="B10" i="10" s="1"/>
  <c r="C10" i="10"/>
  <c r="C46" i="1"/>
  <c r="B47" i="10" s="1"/>
  <c r="C47" i="10"/>
  <c r="C44" i="1"/>
  <c r="B45" i="10" s="1"/>
  <c r="C45" i="10"/>
  <c r="C42" i="1"/>
  <c r="B43" i="10" s="1"/>
  <c r="C43" i="10"/>
  <c r="C39" i="1"/>
  <c r="B40" i="10" s="1"/>
  <c r="C40" i="10"/>
  <c r="C37" i="1"/>
  <c r="B38" i="10" s="1"/>
  <c r="C38" i="10"/>
  <c r="C34" i="1"/>
  <c r="B35" i="10" s="1"/>
  <c r="C35" i="10"/>
  <c r="C32" i="1"/>
  <c r="B33" i="10" s="1"/>
  <c r="C33" i="10"/>
  <c r="C30" i="1"/>
  <c r="B31" i="10" s="1"/>
  <c r="C31" i="10"/>
  <c r="C28" i="1"/>
  <c r="B29" i="10" s="1"/>
  <c r="C29" i="10"/>
  <c r="C26" i="1"/>
  <c r="B27" i="10" s="1"/>
  <c r="C27" i="10"/>
  <c r="C24" i="1"/>
  <c r="B25" i="10" s="1"/>
  <c r="C25" i="10"/>
  <c r="C21" i="1"/>
  <c r="B22" i="10" s="1"/>
  <c r="C22" i="10"/>
  <c r="C19" i="1"/>
  <c r="B20" i="10" s="1"/>
  <c r="C20" i="10"/>
  <c r="C15" i="1"/>
  <c r="B16" i="10" s="1"/>
  <c r="C16" i="10"/>
  <c r="C17" i="1"/>
  <c r="B18" i="10" s="1"/>
  <c r="C18" i="10"/>
  <c r="C35" i="1"/>
  <c r="B36" i="10" s="1"/>
  <c r="C36" i="10"/>
  <c r="C47" i="1"/>
  <c r="B48" i="10" s="1"/>
  <c r="C48" i="10"/>
  <c r="C14" i="1"/>
  <c r="B15" i="10" s="1"/>
  <c r="C15" i="10"/>
  <c r="C52" i="1"/>
  <c r="B53" i="10" s="1"/>
  <c r="C53" i="10"/>
  <c r="C54" i="1"/>
  <c r="B55" i="10" s="1"/>
  <c r="C55" i="10"/>
  <c r="C56" i="1"/>
  <c r="B57" i="10" s="1"/>
  <c r="C57" i="10"/>
  <c r="C58" i="1"/>
  <c r="B59" i="10" s="1"/>
  <c r="C59" i="10"/>
  <c r="C60" i="1"/>
  <c r="B61" i="10" s="1"/>
  <c r="C61" i="10"/>
  <c r="C62" i="1"/>
  <c r="B63" i="10" s="1"/>
  <c r="C63" i="10"/>
  <c r="C64" i="1"/>
  <c r="B65" i="10" s="1"/>
  <c r="C65" i="10"/>
  <c r="C66" i="1"/>
  <c r="B67" i="10" s="1"/>
  <c r="C67" i="10"/>
  <c r="C68" i="1"/>
  <c r="B69" i="10" s="1"/>
  <c r="C69" i="10"/>
  <c r="C70" i="1"/>
  <c r="B71" i="10" s="1"/>
  <c r="C71" i="10"/>
  <c r="C72" i="1"/>
  <c r="B73" i="10" s="1"/>
  <c r="C73" i="10"/>
  <c r="C74" i="1"/>
  <c r="B75" i="10" s="1"/>
  <c r="C75" i="10"/>
  <c r="C76" i="1"/>
  <c r="B77" i="10" s="1"/>
  <c r="C77" i="10"/>
  <c r="C78" i="1"/>
  <c r="B79" i="10" s="1"/>
  <c r="C79" i="10"/>
  <c r="C80" i="1"/>
  <c r="B81" i="10" s="1"/>
  <c r="C81" i="10"/>
  <c r="C82" i="1"/>
  <c r="B83" i="10" s="1"/>
  <c r="C83" i="10"/>
  <c r="C84" i="1"/>
  <c r="B85" i="10" s="1"/>
  <c r="C85" i="10"/>
  <c r="C86" i="1"/>
  <c r="B87" i="10" s="1"/>
  <c r="C87" i="10"/>
  <c r="C88" i="1"/>
  <c r="B89" i="10" s="1"/>
  <c r="C89" i="10"/>
  <c r="C90" i="1"/>
  <c r="B91" i="10" s="1"/>
  <c r="C91" i="10"/>
  <c r="C92" i="1"/>
  <c r="B93" i="10" s="1"/>
  <c r="C93" i="10"/>
  <c r="E1567" i="10"/>
  <c r="F49" i="1"/>
  <c r="E50" i="10" s="1"/>
  <c r="C5" i="1"/>
  <c r="B6" i="10" s="1"/>
  <c r="C6" i="10"/>
  <c r="C7" i="1"/>
  <c r="B8" i="10" s="1"/>
  <c r="C6" i="1"/>
  <c r="B7" i="10" s="1"/>
  <c r="D6" i="10"/>
  <c r="F1607" i="10"/>
  <c r="F1605" i="10"/>
  <c r="F1601" i="10"/>
  <c r="G1609" i="10"/>
  <c r="G1589" i="10"/>
  <c r="H1607" i="10"/>
  <c r="H1605" i="10"/>
  <c r="H1601" i="10"/>
  <c r="I1606" i="10"/>
  <c r="I1604" i="10"/>
  <c r="I1598" i="10"/>
  <c r="J1590" i="10"/>
  <c r="A23" i="11"/>
  <c r="AY41" i="25" l="1"/>
  <c r="AY52" i="25"/>
  <c r="AY40" i="25"/>
  <c r="AY27" i="25"/>
  <c r="AY25" i="25"/>
  <c r="AY26" i="25"/>
  <c r="AY32" i="25"/>
  <c r="D5" i="11"/>
  <c r="H5" i="11"/>
  <c r="E57" i="25"/>
  <c r="AY49" i="25"/>
  <c r="AY47" i="25"/>
  <c r="AY39" i="25"/>
  <c r="AY51" i="25"/>
  <c r="AY45" i="25"/>
  <c r="AY29" i="25"/>
  <c r="AY50" i="25"/>
  <c r="AY46" i="25"/>
  <c r="AY44" i="25"/>
  <c r="G5" i="11"/>
  <c r="C57" i="25"/>
  <c r="D57" i="25"/>
  <c r="AY30" i="25"/>
  <c r="AY34" i="25"/>
  <c r="AY38" i="25"/>
  <c r="AY42" i="25"/>
  <c r="AY28" i="25"/>
  <c r="AY35" i="25"/>
  <c r="E5" i="11"/>
  <c r="AX57" i="25"/>
  <c r="AT57" i="25"/>
  <c r="AP57" i="25"/>
  <c r="AL57" i="25"/>
  <c r="AH57" i="25"/>
  <c r="AD57" i="25"/>
  <c r="Z57" i="25"/>
  <c r="V57" i="25"/>
  <c r="R57" i="25"/>
  <c r="N57" i="25"/>
  <c r="J57" i="25"/>
  <c r="F57" i="25"/>
  <c r="AW57" i="25"/>
  <c r="AS57" i="25"/>
  <c r="AO57" i="25"/>
  <c r="AK57" i="25"/>
  <c r="AG57" i="25"/>
  <c r="AC57" i="25"/>
  <c r="Y57" i="25"/>
  <c r="U57" i="25"/>
  <c r="Q57" i="25"/>
  <c r="M57" i="25"/>
  <c r="I57" i="25"/>
  <c r="AV57" i="25"/>
  <c r="AR57" i="25"/>
  <c r="AN57" i="25"/>
  <c r="AJ57" i="25"/>
  <c r="AF57" i="25"/>
  <c r="AB57" i="25"/>
  <c r="X57" i="25"/>
  <c r="T57" i="25"/>
  <c r="P57" i="25"/>
  <c r="L57" i="25"/>
  <c r="H57" i="25"/>
  <c r="AU57" i="25"/>
  <c r="AQ57" i="25"/>
  <c r="AM57" i="25"/>
  <c r="AI57" i="25"/>
  <c r="AE57" i="25"/>
  <c r="AA57" i="25"/>
  <c r="W57" i="25"/>
  <c r="S57" i="25"/>
  <c r="O57" i="25"/>
  <c r="K57" i="25"/>
  <c r="G57" i="25"/>
  <c r="AX15" i="48"/>
  <c r="AX16" i="48"/>
  <c r="AX17" i="48"/>
  <c r="AX18" i="48"/>
  <c r="AX19" i="48"/>
  <c r="AV17" i="25"/>
  <c r="AU20" i="48" s="1"/>
  <c r="AU21" i="48" s="1"/>
  <c r="E17" i="25"/>
  <c r="D20" i="48" s="1"/>
  <c r="D21" i="48" s="1"/>
  <c r="I17" i="25"/>
  <c r="H20" i="48" s="1"/>
  <c r="H21" i="48" s="1"/>
  <c r="M17" i="25"/>
  <c r="M18" i="25" s="1"/>
  <c r="Q17" i="25"/>
  <c r="P20" i="48" s="1"/>
  <c r="P21" i="48" s="1"/>
  <c r="U17" i="25"/>
  <c r="T20" i="48" s="1"/>
  <c r="T21" i="48" s="1"/>
  <c r="Y17" i="25"/>
  <c r="X20" i="48" s="1"/>
  <c r="X21" i="48" s="1"/>
  <c r="AC17" i="25"/>
  <c r="AC18" i="25" s="1"/>
  <c r="AG17" i="25"/>
  <c r="AF20" i="48" s="1"/>
  <c r="AF21" i="48" s="1"/>
  <c r="AK17" i="25"/>
  <c r="AJ20" i="48" s="1"/>
  <c r="AJ21" i="48" s="1"/>
  <c r="AO17" i="25"/>
  <c r="AN20" i="48" s="1"/>
  <c r="AN21" i="48" s="1"/>
  <c r="AS17" i="25"/>
  <c r="AR20" i="48" s="1"/>
  <c r="AR21" i="48" s="1"/>
  <c r="AW17" i="25"/>
  <c r="AV20" i="48" s="1"/>
  <c r="AV21" i="48" s="1"/>
  <c r="F17" i="25"/>
  <c r="F18" i="25" s="1"/>
  <c r="J17" i="25"/>
  <c r="I20" i="48" s="1"/>
  <c r="I21" i="48" s="1"/>
  <c r="N17" i="25"/>
  <c r="M20" i="48" s="1"/>
  <c r="M21" i="48" s="1"/>
  <c r="R17" i="25"/>
  <c r="Q20" i="48" s="1"/>
  <c r="Q21" i="48" s="1"/>
  <c r="V17" i="25"/>
  <c r="U20" i="48" s="1"/>
  <c r="U21" i="48" s="1"/>
  <c r="Z17" i="25"/>
  <c r="Y20" i="48" s="1"/>
  <c r="Y21" i="48" s="1"/>
  <c r="AD17" i="25"/>
  <c r="AD18" i="25" s="1"/>
  <c r="AH17" i="25"/>
  <c r="AG20" i="48" s="1"/>
  <c r="AG21" i="48" s="1"/>
  <c r="AL17" i="25"/>
  <c r="AK20" i="48" s="1"/>
  <c r="AK21" i="48" s="1"/>
  <c r="AP17" i="25"/>
  <c r="AO20" i="48" s="1"/>
  <c r="AO21" i="48" s="1"/>
  <c r="AT17" i="25"/>
  <c r="AT18" i="25" s="1"/>
  <c r="AX17" i="25"/>
  <c r="AW20" i="48" s="1"/>
  <c r="AW21" i="48" s="1"/>
  <c r="N51" i="23"/>
  <c r="AY57" i="25"/>
  <c r="C17" i="25"/>
  <c r="B20" i="48" s="1"/>
  <c r="G17" i="25"/>
  <c r="F20" i="48" s="1"/>
  <c r="F21" i="48" s="1"/>
  <c r="K17" i="25"/>
  <c r="J20" i="48" s="1"/>
  <c r="J21" i="48" s="1"/>
  <c r="O17" i="25"/>
  <c r="N20" i="48" s="1"/>
  <c r="N21" i="48" s="1"/>
  <c r="S17" i="25"/>
  <c r="R20" i="48" s="1"/>
  <c r="R21" i="48" s="1"/>
  <c r="W17" i="25"/>
  <c r="V20" i="48" s="1"/>
  <c r="V21" i="48" s="1"/>
  <c r="AA17" i="25"/>
  <c r="Z20" i="48" s="1"/>
  <c r="Z21" i="48" s="1"/>
  <c r="AE17" i="25"/>
  <c r="AD20" i="48" s="1"/>
  <c r="AD21" i="48" s="1"/>
  <c r="AI17" i="25"/>
  <c r="AH20" i="48" s="1"/>
  <c r="AH21" i="48" s="1"/>
  <c r="AM17" i="25"/>
  <c r="AL20" i="48" s="1"/>
  <c r="AL21" i="48" s="1"/>
  <c r="AQ17" i="25"/>
  <c r="AQ18" i="25" s="1"/>
  <c r="AU17" i="25"/>
  <c r="AT20" i="48" s="1"/>
  <c r="AT21" i="48" s="1"/>
  <c r="D17" i="25"/>
  <c r="C20" i="48" s="1"/>
  <c r="C21" i="48" s="1"/>
  <c r="H17" i="25"/>
  <c r="G20" i="48" s="1"/>
  <c r="G21" i="48" s="1"/>
  <c r="L17" i="25"/>
  <c r="K20" i="48" s="1"/>
  <c r="K21" i="48" s="1"/>
  <c r="P17" i="25"/>
  <c r="O20" i="48" s="1"/>
  <c r="O21" i="48" s="1"/>
  <c r="T17" i="25"/>
  <c r="S20" i="48" s="1"/>
  <c r="S21" i="48" s="1"/>
  <c r="X17" i="25"/>
  <c r="W20" i="48" s="1"/>
  <c r="W21" i="48" s="1"/>
  <c r="AB17" i="25"/>
  <c r="AA20" i="48" s="1"/>
  <c r="AA21" i="48" s="1"/>
  <c r="AF17" i="25"/>
  <c r="AE20" i="48" s="1"/>
  <c r="AE21" i="48" s="1"/>
  <c r="AJ17" i="25"/>
  <c r="AI20" i="48" s="1"/>
  <c r="AI21" i="48" s="1"/>
  <c r="AN17" i="25"/>
  <c r="AM20" i="48" s="1"/>
  <c r="AM21" i="48" s="1"/>
  <c r="AR17" i="25"/>
  <c r="AQ20" i="48" s="1"/>
  <c r="AQ21" i="48" s="1"/>
  <c r="N6" i="23"/>
  <c r="O6" i="23" s="1"/>
  <c r="P6" i="23" s="1"/>
  <c r="N10" i="23"/>
  <c r="N14" i="23"/>
  <c r="N18" i="23"/>
  <c r="N22" i="23"/>
  <c r="O22" i="23" s="1"/>
  <c r="P22" i="23" s="1"/>
  <c r="N26" i="23"/>
  <c r="O26" i="23" s="1"/>
  <c r="P26" i="23" s="1"/>
  <c r="N30" i="23"/>
  <c r="N34" i="23"/>
  <c r="N36" i="23"/>
  <c r="O36" i="23" s="1"/>
  <c r="P36" i="23" s="1"/>
  <c r="N40" i="23"/>
  <c r="O40" i="23" s="1"/>
  <c r="P40" i="23" s="1"/>
  <c r="N44" i="23"/>
  <c r="O44" i="23" s="1"/>
  <c r="P44" i="23" s="1"/>
  <c r="N48" i="23"/>
  <c r="O48" i="23" s="1"/>
  <c r="P48" i="23" s="1"/>
  <c r="N5" i="23"/>
  <c r="O5" i="23" s="1"/>
  <c r="P5" i="23" s="1"/>
  <c r="N9" i="23"/>
  <c r="N13" i="23"/>
  <c r="O13" i="23" s="1"/>
  <c r="P13" i="23" s="1"/>
  <c r="N17" i="23"/>
  <c r="O17" i="23" s="1"/>
  <c r="P17" i="23" s="1"/>
  <c r="N21" i="23"/>
  <c r="O21" i="23" s="1"/>
  <c r="P21" i="23" s="1"/>
  <c r="N25" i="23"/>
  <c r="O25" i="23" s="1"/>
  <c r="P25" i="23" s="1"/>
  <c r="N29" i="23"/>
  <c r="N33" i="23"/>
  <c r="N37" i="23"/>
  <c r="O37" i="23" s="1"/>
  <c r="P37" i="23" s="1"/>
  <c r="N41" i="23"/>
  <c r="O41" i="23" s="1"/>
  <c r="P41" i="23" s="1"/>
  <c r="N45" i="23"/>
  <c r="O45" i="23" s="1"/>
  <c r="P45" i="23" s="1"/>
  <c r="N49" i="23"/>
  <c r="O49" i="23" s="1"/>
  <c r="P49" i="23" s="1"/>
  <c r="N8" i="23"/>
  <c r="O8" i="23" s="1"/>
  <c r="P8" i="23" s="1"/>
  <c r="N12" i="23"/>
  <c r="O12" i="23" s="1"/>
  <c r="P12" i="23" s="1"/>
  <c r="N16" i="23"/>
  <c r="O16" i="23" s="1"/>
  <c r="P16" i="23" s="1"/>
  <c r="N20" i="23"/>
  <c r="O20" i="23" s="1"/>
  <c r="P20" i="23" s="1"/>
  <c r="N24" i="23"/>
  <c r="N28" i="23"/>
  <c r="N32" i="23"/>
  <c r="N52" i="23"/>
  <c r="O52" i="23" s="1"/>
  <c r="P52" i="23" s="1"/>
  <c r="N38" i="23"/>
  <c r="O38" i="23" s="1"/>
  <c r="P38" i="23" s="1"/>
  <c r="N42" i="23"/>
  <c r="O42" i="23" s="1"/>
  <c r="P42" i="23" s="1"/>
  <c r="N46" i="23"/>
  <c r="O46" i="23" s="1"/>
  <c r="P46" i="23" s="1"/>
  <c r="N50" i="23"/>
  <c r="O50" i="23" s="1"/>
  <c r="P50" i="23" s="1"/>
  <c r="N7" i="23"/>
  <c r="N11" i="23"/>
  <c r="O11" i="23" s="1"/>
  <c r="P11" i="23" s="1"/>
  <c r="N15" i="23"/>
  <c r="N19" i="23"/>
  <c r="N23" i="23"/>
  <c r="N27" i="23"/>
  <c r="N31" i="23"/>
  <c r="N35" i="23"/>
  <c r="O35" i="23" s="1"/>
  <c r="P35" i="23" s="1"/>
  <c r="N39" i="23"/>
  <c r="O39" i="23" s="1"/>
  <c r="P39" i="23" s="1"/>
  <c r="N43" i="23"/>
  <c r="O43" i="23" s="1"/>
  <c r="P43" i="23" s="1"/>
  <c r="N47" i="23"/>
  <c r="O47" i="23" s="1"/>
  <c r="P47" i="23" s="1"/>
  <c r="H17" i="11"/>
  <c r="H18" i="11" s="1"/>
  <c r="H19" i="11" s="1"/>
  <c r="F17" i="11"/>
  <c r="D17" i="11"/>
  <c r="D18" i="11" s="1"/>
  <c r="D19" i="11" s="1"/>
  <c r="G17" i="11"/>
  <c r="G18" i="11" s="1"/>
  <c r="G19" i="11" s="1"/>
  <c r="E17" i="11"/>
  <c r="E18" i="11" s="1"/>
  <c r="E19" i="11" s="1"/>
  <c r="AY6" i="25"/>
  <c r="AY10" i="25"/>
  <c r="C787" i="8"/>
  <c r="C1491" i="10" s="1"/>
  <c r="AY13" i="25"/>
  <c r="AY15" i="25"/>
  <c r="C14" i="8"/>
  <c r="C718" i="10" s="1"/>
  <c r="AY8" i="25"/>
  <c r="AY5" i="25"/>
  <c r="AY9" i="25"/>
  <c r="AY11" i="25"/>
  <c r="AY14" i="25"/>
  <c r="AY16" i="25"/>
  <c r="AY7" i="25"/>
  <c r="AY12" i="25"/>
  <c r="AV18" i="25"/>
  <c r="AX18" i="25"/>
  <c r="O51" i="23"/>
  <c r="P51" i="23" s="1"/>
  <c r="N50" i="27"/>
  <c r="O50" i="27" s="1"/>
  <c r="P50" i="27" s="1"/>
  <c r="N52" i="27"/>
  <c r="O52" i="27" s="1"/>
  <c r="P52" i="27" s="1"/>
  <c r="N51" i="27"/>
  <c r="O51" i="27" s="1"/>
  <c r="P51" i="27" s="1"/>
  <c r="S18" i="25"/>
  <c r="AU18" i="25"/>
  <c r="V18" i="25"/>
  <c r="AL18" i="25"/>
  <c r="O10" i="23"/>
  <c r="P10" i="23" s="1"/>
  <c r="O34" i="23"/>
  <c r="P34" i="23" s="1"/>
  <c r="O29" i="23"/>
  <c r="P29" i="23" s="1"/>
  <c r="N49" i="27"/>
  <c r="O49" i="27" s="1"/>
  <c r="P49" i="27" s="1"/>
  <c r="U18" i="25"/>
  <c r="AK18" i="25"/>
  <c r="P18" i="25"/>
  <c r="AF18" i="25"/>
  <c r="O28" i="23"/>
  <c r="P28" i="23" s="1"/>
  <c r="O32" i="23"/>
  <c r="P32" i="23" s="1"/>
  <c r="O23" i="23"/>
  <c r="P23" i="23" s="1"/>
  <c r="O27" i="23"/>
  <c r="P27" i="23" s="1"/>
  <c r="O31" i="23"/>
  <c r="P31" i="23" s="1"/>
  <c r="J1028" i="10"/>
  <c r="J1032" i="10"/>
  <c r="J1036" i="10"/>
  <c r="J1040" i="10"/>
  <c r="I1026" i="10"/>
  <c r="I1030" i="10"/>
  <c r="I1034" i="10"/>
  <c r="I1038" i="10"/>
  <c r="I1042" i="10"/>
  <c r="H1033" i="10"/>
  <c r="J1025" i="10"/>
  <c r="J1029" i="10"/>
  <c r="J1033" i="10"/>
  <c r="J1037" i="10"/>
  <c r="J1041" i="10"/>
  <c r="I1027" i="10"/>
  <c r="I1031" i="10"/>
  <c r="I1035" i="10"/>
  <c r="I1039" i="10"/>
  <c r="H1027" i="10"/>
  <c r="J1024" i="10"/>
  <c r="J1043" i="10"/>
  <c r="J1047" i="10"/>
  <c r="J1051" i="10"/>
  <c r="J1055" i="10"/>
  <c r="J1059" i="10"/>
  <c r="I1043" i="10"/>
  <c r="I1047" i="10"/>
  <c r="I1051" i="10"/>
  <c r="I1055" i="10"/>
  <c r="I1059" i="10"/>
  <c r="H1046" i="10"/>
  <c r="H1050" i="10"/>
  <c r="H1054" i="10"/>
  <c r="H1058" i="10"/>
  <c r="J1044" i="10"/>
  <c r="J1048" i="10"/>
  <c r="J1052" i="10"/>
  <c r="J1056" i="10"/>
  <c r="J1060" i="10"/>
  <c r="I1046" i="10"/>
  <c r="I1050" i="10"/>
  <c r="I1054" i="10"/>
  <c r="I1058" i="10"/>
  <c r="H1045" i="10"/>
  <c r="H1049" i="10"/>
  <c r="H1053" i="10"/>
  <c r="H1057" i="10"/>
  <c r="H1061" i="10"/>
  <c r="J1064" i="10"/>
  <c r="J1068" i="10"/>
  <c r="J1072" i="10"/>
  <c r="J1076" i="10"/>
  <c r="J1080" i="10"/>
  <c r="J1084" i="10"/>
  <c r="J1088" i="10"/>
  <c r="J1092" i="10"/>
  <c r="J1096" i="10"/>
  <c r="J1100" i="10"/>
  <c r="J1104" i="10"/>
  <c r="J1108" i="10"/>
  <c r="J1112" i="10"/>
  <c r="J1116" i="10"/>
  <c r="J1120" i="10"/>
  <c r="J1124" i="10"/>
  <c r="I1062" i="10"/>
  <c r="I1066" i="10"/>
  <c r="I1070" i="10"/>
  <c r="I1074" i="10"/>
  <c r="I1078" i="10"/>
  <c r="I1082" i="10"/>
  <c r="I1086" i="10"/>
  <c r="I1090" i="10"/>
  <c r="I1094" i="10"/>
  <c r="I1098" i="10"/>
  <c r="I1102" i="10"/>
  <c r="I1106" i="10"/>
  <c r="I1110" i="10"/>
  <c r="I1114" i="10"/>
  <c r="I1118" i="10"/>
  <c r="I1122" i="10"/>
  <c r="I1126" i="10"/>
  <c r="H1065" i="10"/>
  <c r="H1069" i="10"/>
  <c r="H1073" i="10"/>
  <c r="H1077" i="10"/>
  <c r="H1081" i="10"/>
  <c r="H1085" i="10"/>
  <c r="H1089" i="10"/>
  <c r="H1093" i="10"/>
  <c r="H1097" i="10"/>
  <c r="H1101" i="10"/>
  <c r="H1105" i="10"/>
  <c r="H1109" i="10"/>
  <c r="H1113" i="10"/>
  <c r="H1117" i="10"/>
  <c r="H1121" i="10"/>
  <c r="H1125" i="10"/>
  <c r="G1087" i="10"/>
  <c r="G1091" i="10"/>
  <c r="G1095" i="10"/>
  <c r="G1099" i="10"/>
  <c r="G1103" i="10"/>
  <c r="G1107" i="10"/>
  <c r="G1111" i="10"/>
  <c r="G1115" i="10"/>
  <c r="G1119" i="10"/>
  <c r="G1123" i="10"/>
  <c r="G1127" i="10"/>
  <c r="F1085" i="10"/>
  <c r="F1089" i="10"/>
  <c r="F1093" i="10"/>
  <c r="F1097" i="10"/>
  <c r="F1101" i="10"/>
  <c r="F1105" i="10"/>
  <c r="F1109" i="10"/>
  <c r="F1113" i="10"/>
  <c r="F1117" i="10"/>
  <c r="F1121" i="10"/>
  <c r="F1125" i="10"/>
  <c r="J1063" i="10"/>
  <c r="J1067" i="10"/>
  <c r="J1071" i="10"/>
  <c r="J1075" i="10"/>
  <c r="J1079" i="10"/>
  <c r="J1083" i="10"/>
  <c r="J1087" i="10"/>
  <c r="J1091" i="10"/>
  <c r="J1095" i="10"/>
  <c r="J1099" i="10"/>
  <c r="J1103" i="10"/>
  <c r="J1107" i="10"/>
  <c r="J1111" i="10"/>
  <c r="J1115" i="10"/>
  <c r="J1119" i="10"/>
  <c r="J1123" i="10"/>
  <c r="J1127" i="10"/>
  <c r="I1065" i="10"/>
  <c r="I1069" i="10"/>
  <c r="I1073" i="10"/>
  <c r="I1077" i="10"/>
  <c r="I1081" i="10"/>
  <c r="I1085" i="10"/>
  <c r="I1089" i="10"/>
  <c r="I1093" i="10"/>
  <c r="I1097" i="10"/>
  <c r="I1101" i="10"/>
  <c r="I1105" i="10"/>
  <c r="I1109" i="10"/>
  <c r="I1113" i="10"/>
  <c r="I1117" i="10"/>
  <c r="I1121" i="10"/>
  <c r="I1125" i="10"/>
  <c r="H1062" i="10"/>
  <c r="H1066" i="10"/>
  <c r="H1070" i="10"/>
  <c r="H1074" i="10"/>
  <c r="H1078" i="10"/>
  <c r="H1082" i="10"/>
  <c r="H1086" i="10"/>
  <c r="H1090" i="10"/>
  <c r="H1094" i="10"/>
  <c r="H1098" i="10"/>
  <c r="H1102" i="10"/>
  <c r="H1106" i="10"/>
  <c r="H1110" i="10"/>
  <c r="H1114" i="10"/>
  <c r="H1118" i="10"/>
  <c r="H1122" i="10"/>
  <c r="H1126" i="10"/>
  <c r="G1088" i="10"/>
  <c r="G1092" i="10"/>
  <c r="G1096" i="10"/>
  <c r="G1100" i="10"/>
  <c r="G1104" i="10"/>
  <c r="G1108" i="10"/>
  <c r="G1112" i="10"/>
  <c r="G1116" i="10"/>
  <c r="G1120" i="10"/>
  <c r="G1124" i="10"/>
  <c r="F1086" i="10"/>
  <c r="F1090" i="10"/>
  <c r="F1094" i="10"/>
  <c r="F1098" i="10"/>
  <c r="F1102" i="10"/>
  <c r="F1106" i="10"/>
  <c r="F1110" i="10"/>
  <c r="F1114" i="10"/>
  <c r="F1118" i="10"/>
  <c r="F1122" i="10"/>
  <c r="F1126" i="10"/>
  <c r="J1130" i="10"/>
  <c r="J1134" i="10"/>
  <c r="J1138" i="10"/>
  <c r="J1142" i="10"/>
  <c r="J1146" i="10"/>
  <c r="J1150" i="10"/>
  <c r="J1154" i="10"/>
  <c r="J1158" i="10"/>
  <c r="J1162" i="10"/>
  <c r="J1166" i="10"/>
  <c r="J1170" i="10"/>
  <c r="J1174" i="10"/>
  <c r="J1178" i="10"/>
  <c r="I1128" i="10"/>
  <c r="I1132" i="10"/>
  <c r="I1136" i="10"/>
  <c r="I1140" i="10"/>
  <c r="I1144" i="10"/>
  <c r="I1148" i="10"/>
  <c r="I1152" i="10"/>
  <c r="I1156" i="10"/>
  <c r="I1160" i="10"/>
  <c r="I1164" i="10"/>
  <c r="I1168" i="10"/>
  <c r="I1172" i="10"/>
  <c r="H1129" i="10"/>
  <c r="H1133" i="10"/>
  <c r="H1137" i="10"/>
  <c r="H1141" i="10"/>
  <c r="H1145" i="10"/>
  <c r="H1149" i="10"/>
  <c r="H1153" i="10"/>
  <c r="H1157" i="10"/>
  <c r="H1161" i="10"/>
  <c r="H1165" i="10"/>
  <c r="H1169" i="10"/>
  <c r="H1173" i="10"/>
  <c r="H1177" i="10"/>
  <c r="G1129" i="10"/>
  <c r="G1133" i="10"/>
  <c r="G1137" i="10"/>
  <c r="G1141" i="10"/>
  <c r="G1145" i="10"/>
  <c r="G1149" i="10"/>
  <c r="G1153" i="10"/>
  <c r="G1157" i="10"/>
  <c r="G1161" i="10"/>
  <c r="G1165" i="10"/>
  <c r="G1169" i="10"/>
  <c r="G1173" i="10"/>
  <c r="G1177" i="10"/>
  <c r="F1129" i="10"/>
  <c r="F1133" i="10"/>
  <c r="F1137" i="10"/>
  <c r="F1141" i="10"/>
  <c r="F1145" i="10"/>
  <c r="F1149" i="10"/>
  <c r="F1153" i="10"/>
  <c r="F1157" i="10"/>
  <c r="F1161" i="10"/>
  <c r="F1165" i="10"/>
  <c r="F1169" i="10"/>
  <c r="F1173" i="10"/>
  <c r="F1177" i="10"/>
  <c r="J1129" i="10"/>
  <c r="J1133" i="10"/>
  <c r="J1137" i="10"/>
  <c r="J1141" i="10"/>
  <c r="J1145" i="10"/>
  <c r="J1149" i="10"/>
  <c r="J1153" i="10"/>
  <c r="J1157" i="10"/>
  <c r="J1161" i="10"/>
  <c r="J1165" i="10"/>
  <c r="J1169" i="10"/>
  <c r="J1173" i="10"/>
  <c r="J1177" i="10"/>
  <c r="I1129" i="10"/>
  <c r="I1133" i="10"/>
  <c r="I1137" i="10"/>
  <c r="I1141" i="10"/>
  <c r="I1145" i="10"/>
  <c r="I1149" i="10"/>
  <c r="I1153" i="10"/>
  <c r="I1157" i="10"/>
  <c r="I1161" i="10"/>
  <c r="I1165" i="10"/>
  <c r="I1169" i="10"/>
  <c r="I1173" i="10"/>
  <c r="H1128" i="10"/>
  <c r="H1132" i="10"/>
  <c r="H1136" i="10"/>
  <c r="H1140" i="10"/>
  <c r="H1144" i="10"/>
  <c r="H1148" i="10"/>
  <c r="H1152" i="10"/>
  <c r="H1156" i="10"/>
  <c r="H1160" i="10"/>
  <c r="H1164" i="10"/>
  <c r="H1168" i="10"/>
  <c r="H1172" i="10"/>
  <c r="H1176" i="10"/>
  <c r="H1180" i="10"/>
  <c r="G1130" i="10"/>
  <c r="G1134" i="10"/>
  <c r="G1138" i="10"/>
  <c r="G1142" i="10"/>
  <c r="G1146" i="10"/>
  <c r="G1150" i="10"/>
  <c r="G1154" i="10"/>
  <c r="G1158" i="10"/>
  <c r="G1162" i="10"/>
  <c r="G1166" i="10"/>
  <c r="G1170" i="10"/>
  <c r="G1174" i="10"/>
  <c r="G1178" i="10"/>
  <c r="F1128" i="10"/>
  <c r="F1132" i="10"/>
  <c r="F1136" i="10"/>
  <c r="F1140" i="10"/>
  <c r="F1144" i="10"/>
  <c r="F1148" i="10"/>
  <c r="F1152" i="10"/>
  <c r="F1156" i="10"/>
  <c r="F1160" i="10"/>
  <c r="F1164" i="10"/>
  <c r="F1168" i="10"/>
  <c r="F1172" i="10"/>
  <c r="F1176" i="10"/>
  <c r="F1180" i="10"/>
  <c r="I1178" i="10"/>
  <c r="I1177" i="10"/>
  <c r="H1044" i="10"/>
  <c r="H1042" i="10"/>
  <c r="H1040" i="10"/>
  <c r="H1038" i="10"/>
  <c r="H1036" i="10"/>
  <c r="H1034" i="10"/>
  <c r="H1028" i="10"/>
  <c r="H1025" i="10"/>
  <c r="H1026" i="10"/>
  <c r="H1043" i="10"/>
  <c r="H1041" i="10"/>
  <c r="H1039" i="10"/>
  <c r="H1037" i="10"/>
  <c r="H1035" i="10"/>
  <c r="H1024" i="10"/>
  <c r="H1029" i="10"/>
  <c r="J1026" i="10"/>
  <c r="J1030" i="10"/>
  <c r="J1034" i="10"/>
  <c r="J1038" i="10"/>
  <c r="J1042" i="10"/>
  <c r="I1028" i="10"/>
  <c r="I1032" i="10"/>
  <c r="I1036" i="10"/>
  <c r="I1040" i="10"/>
  <c r="I1024" i="10"/>
  <c r="H1030" i="10"/>
  <c r="J1027" i="10"/>
  <c r="J1031" i="10"/>
  <c r="J1035" i="10"/>
  <c r="J1039" i="10"/>
  <c r="I1025" i="10"/>
  <c r="I1029" i="10"/>
  <c r="I1033" i="10"/>
  <c r="I1037" i="10"/>
  <c r="I1041" i="10"/>
  <c r="H1031" i="10"/>
  <c r="J1045" i="10"/>
  <c r="J1049" i="10"/>
  <c r="J1053" i="10"/>
  <c r="J1057" i="10"/>
  <c r="J1061" i="10"/>
  <c r="I1045" i="10"/>
  <c r="I1049" i="10"/>
  <c r="I1053" i="10"/>
  <c r="I1057" i="10"/>
  <c r="I1061" i="10"/>
  <c r="H1048" i="10"/>
  <c r="H1052" i="10"/>
  <c r="H1056" i="10"/>
  <c r="H1060" i="10"/>
  <c r="J1046" i="10"/>
  <c r="J1050" i="10"/>
  <c r="J1054" i="10"/>
  <c r="J1058" i="10"/>
  <c r="I1044" i="10"/>
  <c r="I1048" i="10"/>
  <c r="I1052" i="10"/>
  <c r="I1056" i="10"/>
  <c r="I1060" i="10"/>
  <c r="H1047" i="10"/>
  <c r="H1051" i="10"/>
  <c r="H1055" i="10"/>
  <c r="H1059" i="10"/>
  <c r="J1062" i="10"/>
  <c r="J1066" i="10"/>
  <c r="J1070" i="10"/>
  <c r="J1074" i="10"/>
  <c r="J1078" i="10"/>
  <c r="J1082" i="10"/>
  <c r="J1086" i="10"/>
  <c r="J1090" i="10"/>
  <c r="J1094" i="10"/>
  <c r="J1098" i="10"/>
  <c r="J1102" i="10"/>
  <c r="J1106" i="10"/>
  <c r="J1110" i="10"/>
  <c r="J1114" i="10"/>
  <c r="J1118" i="10"/>
  <c r="J1122" i="10"/>
  <c r="J1126" i="10"/>
  <c r="I1064" i="10"/>
  <c r="I1068" i="10"/>
  <c r="I1072" i="10"/>
  <c r="I1076" i="10"/>
  <c r="I1080" i="10"/>
  <c r="I1084" i="10"/>
  <c r="I1088" i="10"/>
  <c r="I1092" i="10"/>
  <c r="I1096" i="10"/>
  <c r="I1100" i="10"/>
  <c r="I1104" i="10"/>
  <c r="I1108" i="10"/>
  <c r="I1112" i="10"/>
  <c r="I1116" i="10"/>
  <c r="I1120" i="10"/>
  <c r="I1124" i="10"/>
  <c r="H1063" i="10"/>
  <c r="H1067" i="10"/>
  <c r="H1071" i="10"/>
  <c r="H1075" i="10"/>
  <c r="H1079" i="10"/>
  <c r="H1083" i="10"/>
  <c r="H1087" i="10"/>
  <c r="H1091" i="10"/>
  <c r="H1095" i="10"/>
  <c r="H1099" i="10"/>
  <c r="H1103" i="10"/>
  <c r="H1107" i="10"/>
  <c r="H1111" i="10"/>
  <c r="H1115" i="10"/>
  <c r="H1119" i="10"/>
  <c r="H1123" i="10"/>
  <c r="H1127" i="10"/>
  <c r="G1085" i="10"/>
  <c r="G1089" i="10"/>
  <c r="G1093" i="10"/>
  <c r="G1097" i="10"/>
  <c r="G1101" i="10"/>
  <c r="G1105" i="10"/>
  <c r="G1109" i="10"/>
  <c r="G1113" i="10"/>
  <c r="G1117" i="10"/>
  <c r="G1121" i="10"/>
  <c r="G1125" i="10"/>
  <c r="F1087" i="10"/>
  <c r="F1091" i="10"/>
  <c r="F1095" i="10"/>
  <c r="F1099" i="10"/>
  <c r="F1103" i="10"/>
  <c r="F1107" i="10"/>
  <c r="F1111" i="10"/>
  <c r="F1115" i="10"/>
  <c r="F1119" i="10"/>
  <c r="F1123" i="10"/>
  <c r="F1127" i="10"/>
  <c r="J1065" i="10"/>
  <c r="J1069" i="10"/>
  <c r="J1073" i="10"/>
  <c r="J1077" i="10"/>
  <c r="J1081" i="10"/>
  <c r="J1085" i="10"/>
  <c r="J1089" i="10"/>
  <c r="J1093" i="10"/>
  <c r="J1097" i="10"/>
  <c r="J1101" i="10"/>
  <c r="J1105" i="10"/>
  <c r="J1109" i="10"/>
  <c r="J1113" i="10"/>
  <c r="J1117" i="10"/>
  <c r="J1121" i="10"/>
  <c r="J1125" i="10"/>
  <c r="I1063" i="10"/>
  <c r="I1067" i="10"/>
  <c r="I1071" i="10"/>
  <c r="I1075" i="10"/>
  <c r="I1079" i="10"/>
  <c r="I1083" i="10"/>
  <c r="I1087" i="10"/>
  <c r="I1091" i="10"/>
  <c r="I1095" i="10"/>
  <c r="I1099" i="10"/>
  <c r="I1103" i="10"/>
  <c r="I1107" i="10"/>
  <c r="I1111" i="10"/>
  <c r="I1115" i="10"/>
  <c r="I1119" i="10"/>
  <c r="I1123" i="10"/>
  <c r="I1127" i="10"/>
  <c r="H1064" i="10"/>
  <c r="H1068" i="10"/>
  <c r="H1072" i="10"/>
  <c r="H1076" i="10"/>
  <c r="H1080" i="10"/>
  <c r="H1084" i="10"/>
  <c r="H1088" i="10"/>
  <c r="H1092" i="10"/>
  <c r="H1096" i="10"/>
  <c r="H1100" i="10"/>
  <c r="H1104" i="10"/>
  <c r="H1108" i="10"/>
  <c r="H1112" i="10"/>
  <c r="H1116" i="10"/>
  <c r="H1120" i="10"/>
  <c r="H1124" i="10"/>
  <c r="G1086" i="10"/>
  <c r="G1090" i="10"/>
  <c r="G1094" i="10"/>
  <c r="G1098" i="10"/>
  <c r="G1102" i="10"/>
  <c r="G1106" i="10"/>
  <c r="G1110" i="10"/>
  <c r="G1114" i="10"/>
  <c r="G1118" i="10"/>
  <c r="G1122" i="10"/>
  <c r="G1126" i="10"/>
  <c r="F1088" i="10"/>
  <c r="F1092" i="10"/>
  <c r="F1096" i="10"/>
  <c r="F1100" i="10"/>
  <c r="F1104" i="10"/>
  <c r="F1108" i="10"/>
  <c r="F1112" i="10"/>
  <c r="F1116" i="10"/>
  <c r="F1120" i="10"/>
  <c r="F1124" i="10"/>
  <c r="J1128" i="10"/>
  <c r="J1132" i="10"/>
  <c r="J1136" i="10"/>
  <c r="J1140" i="10"/>
  <c r="J1144" i="10"/>
  <c r="J1148" i="10"/>
  <c r="J1152" i="10"/>
  <c r="J1156" i="10"/>
  <c r="J1160" i="10"/>
  <c r="J1164" i="10"/>
  <c r="J1168" i="10"/>
  <c r="J1172" i="10"/>
  <c r="J1176" i="10"/>
  <c r="J1180" i="10"/>
  <c r="I1130" i="10"/>
  <c r="I1134" i="10"/>
  <c r="I1138" i="10"/>
  <c r="I1142" i="10"/>
  <c r="I1146" i="10"/>
  <c r="I1150" i="10"/>
  <c r="I1154" i="10"/>
  <c r="I1158" i="10"/>
  <c r="I1162" i="10"/>
  <c r="I1166" i="10"/>
  <c r="I1170" i="10"/>
  <c r="I1174" i="10"/>
  <c r="H1131" i="10"/>
  <c r="H1135" i="10"/>
  <c r="H1139" i="10"/>
  <c r="H1143" i="10"/>
  <c r="H1147" i="10"/>
  <c r="H1151" i="10"/>
  <c r="H1155" i="10"/>
  <c r="H1159" i="10"/>
  <c r="H1163" i="10"/>
  <c r="H1167" i="10"/>
  <c r="H1171" i="10"/>
  <c r="H1175" i="10"/>
  <c r="H1179" i="10"/>
  <c r="G1131" i="10"/>
  <c r="G1135" i="10"/>
  <c r="G1139" i="10"/>
  <c r="G1143" i="10"/>
  <c r="G1147" i="10"/>
  <c r="G1151" i="10"/>
  <c r="G1155" i="10"/>
  <c r="G1159" i="10"/>
  <c r="G1163" i="10"/>
  <c r="G1167" i="10"/>
  <c r="G1171" i="10"/>
  <c r="G1175" i="10"/>
  <c r="G1179" i="10"/>
  <c r="F1131" i="10"/>
  <c r="F1135" i="10"/>
  <c r="F1139" i="10"/>
  <c r="F1143" i="10"/>
  <c r="F1147" i="10"/>
  <c r="F1151" i="10"/>
  <c r="F1155" i="10"/>
  <c r="F1159" i="10"/>
  <c r="F1163" i="10"/>
  <c r="F1167" i="10"/>
  <c r="F1171" i="10"/>
  <c r="F1175" i="10"/>
  <c r="F1179" i="10"/>
  <c r="J1131" i="10"/>
  <c r="J1135" i="10"/>
  <c r="J1139" i="10"/>
  <c r="J1143" i="10"/>
  <c r="J1147" i="10"/>
  <c r="J1151" i="10"/>
  <c r="J1155" i="10"/>
  <c r="J1159" i="10"/>
  <c r="J1163" i="10"/>
  <c r="J1167" i="10"/>
  <c r="J1171" i="10"/>
  <c r="J1175" i="10"/>
  <c r="J1179" i="10"/>
  <c r="I1131" i="10"/>
  <c r="I1135" i="10"/>
  <c r="I1139" i="10"/>
  <c r="I1143" i="10"/>
  <c r="I1147" i="10"/>
  <c r="I1151" i="10"/>
  <c r="I1155" i="10"/>
  <c r="I1159" i="10"/>
  <c r="I1163" i="10"/>
  <c r="I1167" i="10"/>
  <c r="I1171" i="10"/>
  <c r="I1175" i="10"/>
  <c r="H1130" i="10"/>
  <c r="H1134" i="10"/>
  <c r="H1138" i="10"/>
  <c r="H1142" i="10"/>
  <c r="H1146" i="10"/>
  <c r="H1150" i="10"/>
  <c r="H1154" i="10"/>
  <c r="H1158" i="10"/>
  <c r="H1162" i="10"/>
  <c r="H1166" i="10"/>
  <c r="H1170" i="10"/>
  <c r="H1174" i="10"/>
  <c r="H1178" i="10"/>
  <c r="G1128" i="10"/>
  <c r="G1132" i="10"/>
  <c r="G1136" i="10"/>
  <c r="G1140" i="10"/>
  <c r="G1144" i="10"/>
  <c r="G1148" i="10"/>
  <c r="G1152" i="10"/>
  <c r="G1156" i="10"/>
  <c r="G1160" i="10"/>
  <c r="G1164" i="10"/>
  <c r="G1168" i="10"/>
  <c r="G1172" i="10"/>
  <c r="G1176" i="10"/>
  <c r="G1180" i="10"/>
  <c r="F1130" i="10"/>
  <c r="F1134" i="10"/>
  <c r="F1138" i="10"/>
  <c r="F1142" i="10"/>
  <c r="F1146" i="10"/>
  <c r="F1150" i="10"/>
  <c r="F1154" i="10"/>
  <c r="F1158" i="10"/>
  <c r="F1162" i="10"/>
  <c r="F1166" i="10"/>
  <c r="F1170" i="10"/>
  <c r="F1174" i="10"/>
  <c r="F1178" i="10"/>
  <c r="I1176" i="10"/>
  <c r="I1180" i="10"/>
  <c r="I1179" i="10"/>
  <c r="H1032" i="10"/>
  <c r="N8" i="27"/>
  <c r="O8" i="27" s="1"/>
  <c r="P8" i="27" s="1"/>
  <c r="N12" i="27"/>
  <c r="O12" i="27" s="1"/>
  <c r="P12" i="27" s="1"/>
  <c r="N16" i="27"/>
  <c r="O16" i="27" s="1"/>
  <c r="P16" i="27" s="1"/>
  <c r="N20" i="27"/>
  <c r="O20" i="27" s="1"/>
  <c r="P20" i="27" s="1"/>
  <c r="N24" i="27"/>
  <c r="O24" i="27" s="1"/>
  <c r="P24" i="27" s="1"/>
  <c r="N28" i="27"/>
  <c r="O28" i="27" s="1"/>
  <c r="P28" i="27" s="1"/>
  <c r="N32" i="27"/>
  <c r="O32" i="27" s="1"/>
  <c r="P32" i="27" s="1"/>
  <c r="N36" i="27"/>
  <c r="O36" i="27" s="1"/>
  <c r="P36" i="27" s="1"/>
  <c r="N40" i="27"/>
  <c r="O40" i="27" s="1"/>
  <c r="P40" i="27" s="1"/>
  <c r="N44" i="27"/>
  <c r="O44" i="27" s="1"/>
  <c r="P44" i="27" s="1"/>
  <c r="N48" i="27"/>
  <c r="O48" i="27" s="1"/>
  <c r="P48" i="27" s="1"/>
  <c r="N7" i="27"/>
  <c r="O7" i="27" s="1"/>
  <c r="P7" i="27" s="1"/>
  <c r="N11" i="27"/>
  <c r="O11" i="27" s="1"/>
  <c r="P11" i="27" s="1"/>
  <c r="N15" i="27"/>
  <c r="O15" i="27" s="1"/>
  <c r="P15" i="27" s="1"/>
  <c r="N19" i="27"/>
  <c r="N23" i="27"/>
  <c r="O23" i="27" s="1"/>
  <c r="P23" i="27" s="1"/>
  <c r="N27" i="27"/>
  <c r="O27" i="27" s="1"/>
  <c r="P27" i="27" s="1"/>
  <c r="N31" i="27"/>
  <c r="O31" i="27" s="1"/>
  <c r="P31" i="27" s="1"/>
  <c r="N35" i="27"/>
  <c r="O35" i="27" s="1"/>
  <c r="P35" i="27" s="1"/>
  <c r="N39" i="27"/>
  <c r="O39" i="27" s="1"/>
  <c r="P39" i="27" s="1"/>
  <c r="N43" i="27"/>
  <c r="O43" i="27" s="1"/>
  <c r="P43" i="27" s="1"/>
  <c r="N47" i="27"/>
  <c r="O47" i="27" s="1"/>
  <c r="P47" i="27" s="1"/>
  <c r="N6" i="27"/>
  <c r="O6" i="27" s="1"/>
  <c r="P6" i="27" s="1"/>
  <c r="N10" i="27"/>
  <c r="O10" i="27" s="1"/>
  <c r="P10" i="27" s="1"/>
  <c r="N14" i="27"/>
  <c r="O14" i="27" s="1"/>
  <c r="P14" i="27" s="1"/>
  <c r="N18" i="27"/>
  <c r="O18" i="27" s="1"/>
  <c r="P18" i="27" s="1"/>
  <c r="N22" i="27"/>
  <c r="O22" i="27" s="1"/>
  <c r="P22" i="27" s="1"/>
  <c r="N26" i="27"/>
  <c r="O26" i="27" s="1"/>
  <c r="P26" i="27" s="1"/>
  <c r="N30" i="27"/>
  <c r="O30" i="27" s="1"/>
  <c r="P30" i="27" s="1"/>
  <c r="N34" i="27"/>
  <c r="O34" i="27" s="1"/>
  <c r="P34" i="27" s="1"/>
  <c r="N38" i="27"/>
  <c r="O38" i="27" s="1"/>
  <c r="P38" i="27" s="1"/>
  <c r="N42" i="27"/>
  <c r="O42" i="27" s="1"/>
  <c r="P42" i="27" s="1"/>
  <c r="N46" i="27"/>
  <c r="O46" i="27" s="1"/>
  <c r="P46" i="27" s="1"/>
  <c r="N5" i="27"/>
  <c r="N9" i="27"/>
  <c r="O9" i="27" s="1"/>
  <c r="P9" i="27" s="1"/>
  <c r="N13" i="27"/>
  <c r="O13" i="27" s="1"/>
  <c r="P13" i="27" s="1"/>
  <c r="N17" i="27"/>
  <c r="O17" i="27" s="1"/>
  <c r="P17" i="27" s="1"/>
  <c r="N21" i="27"/>
  <c r="O21" i="27" s="1"/>
  <c r="P21" i="27" s="1"/>
  <c r="N25" i="27"/>
  <c r="O25" i="27" s="1"/>
  <c r="P25" i="27" s="1"/>
  <c r="N29" i="27"/>
  <c r="O29" i="27" s="1"/>
  <c r="P29" i="27" s="1"/>
  <c r="N33" i="27"/>
  <c r="O33" i="27" s="1"/>
  <c r="P33" i="27" s="1"/>
  <c r="N37" i="27"/>
  <c r="O37" i="27" s="1"/>
  <c r="P37" i="27" s="1"/>
  <c r="N41" i="27"/>
  <c r="O41" i="27" s="1"/>
  <c r="P41" i="27" s="1"/>
  <c r="N45" i="27"/>
  <c r="O45" i="27" s="1"/>
  <c r="P45" i="27" s="1"/>
  <c r="F18" i="11"/>
  <c r="F19" i="11" s="1"/>
  <c r="N18" i="25"/>
  <c r="Q18" i="25"/>
  <c r="AG18" i="25"/>
  <c r="D18" i="25"/>
  <c r="L18" i="25"/>
  <c r="T18" i="25"/>
  <c r="AB18" i="25"/>
  <c r="AJ18" i="25"/>
  <c r="AR18" i="25"/>
  <c r="G18" i="25"/>
  <c r="W18" i="25"/>
  <c r="O14" i="23"/>
  <c r="P14" i="23" s="1"/>
  <c r="O30" i="23"/>
  <c r="P30" i="23" s="1"/>
  <c r="O9" i="23"/>
  <c r="P9" i="23" s="1"/>
  <c r="O33" i="23"/>
  <c r="P33" i="23" s="1"/>
  <c r="O19" i="23"/>
  <c r="P19" i="23" s="1"/>
  <c r="O24" i="23"/>
  <c r="P24" i="23" s="1"/>
  <c r="AA18" i="25"/>
  <c r="Z18" i="25"/>
  <c r="AI18" i="25"/>
  <c r="AN18" i="25"/>
  <c r="J18" i="25"/>
  <c r="K18" i="25"/>
  <c r="AS18" i="25"/>
  <c r="AH18" i="25"/>
  <c r="O7" i="23"/>
  <c r="P7" i="23" s="1"/>
  <c r="O15" i="23"/>
  <c r="P15" i="23" s="1"/>
  <c r="O18" i="23"/>
  <c r="P18" i="23" s="1"/>
  <c r="O19" i="27"/>
  <c r="P19" i="27" s="1"/>
  <c r="E18" i="25"/>
  <c r="G1031" i="10"/>
  <c r="G1029" i="10"/>
  <c r="F1031" i="10"/>
  <c r="G1033" i="10"/>
  <c r="G1048" i="10"/>
  <c r="G1052" i="10"/>
  <c r="G1056" i="10"/>
  <c r="G1060" i="10"/>
  <c r="F1048" i="10"/>
  <c r="F1052" i="10"/>
  <c r="F1056" i="10"/>
  <c r="F1060" i="10"/>
  <c r="G1045" i="10"/>
  <c r="G1049" i="10"/>
  <c r="G1053" i="10"/>
  <c r="G1057" i="10"/>
  <c r="G1061" i="10"/>
  <c r="F1047" i="10"/>
  <c r="F1051" i="10"/>
  <c r="F1055" i="10"/>
  <c r="F1059" i="10"/>
  <c r="G1065" i="10"/>
  <c r="G1069" i="10"/>
  <c r="G1073" i="10"/>
  <c r="G1077" i="10"/>
  <c r="G1081" i="10"/>
  <c r="F1063" i="10"/>
  <c r="F1067" i="10"/>
  <c r="F1071" i="10"/>
  <c r="F1075" i="10"/>
  <c r="F1079" i="10"/>
  <c r="F1083" i="10"/>
  <c r="G1062" i="10"/>
  <c r="G1066" i="10"/>
  <c r="G1070" i="10"/>
  <c r="G1074" i="10"/>
  <c r="G1078" i="10"/>
  <c r="G1082" i="10"/>
  <c r="F1064" i="10"/>
  <c r="F1068" i="10"/>
  <c r="F1072" i="10"/>
  <c r="F1076" i="10"/>
  <c r="F1080" i="10"/>
  <c r="F1084" i="10"/>
  <c r="F1033" i="10"/>
  <c r="G1030" i="10"/>
  <c r="F1029" i="10"/>
  <c r="F1030" i="10"/>
  <c r="F1027" i="10"/>
  <c r="G1046" i="10"/>
  <c r="G1050" i="10"/>
  <c r="G1054" i="10"/>
  <c r="G1058" i="10"/>
  <c r="F1046" i="10"/>
  <c r="F1050" i="10"/>
  <c r="F1054" i="10"/>
  <c r="F1058" i="10"/>
  <c r="G1047" i="10"/>
  <c r="G1051" i="10"/>
  <c r="G1055" i="10"/>
  <c r="G1059" i="10"/>
  <c r="F1045" i="10"/>
  <c r="F1049" i="10"/>
  <c r="F1053" i="10"/>
  <c r="F1057" i="10"/>
  <c r="F1061" i="10"/>
  <c r="G1063" i="10"/>
  <c r="G1067" i="10"/>
  <c r="G1071" i="10"/>
  <c r="G1075" i="10"/>
  <c r="G1079" i="10"/>
  <c r="G1083" i="10"/>
  <c r="F1065" i="10"/>
  <c r="F1069" i="10"/>
  <c r="F1073" i="10"/>
  <c r="F1077" i="10"/>
  <c r="F1081" i="10"/>
  <c r="G1064" i="10"/>
  <c r="G1068" i="10"/>
  <c r="G1072" i="10"/>
  <c r="G1076" i="10"/>
  <c r="G1080" i="10"/>
  <c r="G1084" i="10"/>
  <c r="F1062" i="10"/>
  <c r="F1066" i="10"/>
  <c r="F1070" i="10"/>
  <c r="F1074" i="10"/>
  <c r="F1078" i="10"/>
  <c r="F1082" i="10"/>
  <c r="F1032" i="10"/>
  <c r="G1032" i="10"/>
  <c r="G1044" i="10"/>
  <c r="F1043" i="10"/>
  <c r="G1042" i="10"/>
  <c r="F1041" i="10"/>
  <c r="G1040" i="10"/>
  <c r="F1039" i="10"/>
  <c r="G1038" i="10"/>
  <c r="F1037" i="10"/>
  <c r="G1036" i="10"/>
  <c r="F1035" i="10"/>
  <c r="G1034" i="10"/>
  <c r="G1028" i="10"/>
  <c r="G1027" i="10"/>
  <c r="G1025" i="10"/>
  <c r="F1024" i="10"/>
  <c r="F1026" i="10"/>
  <c r="F1044" i="10"/>
  <c r="G1043" i="10"/>
  <c r="F1042" i="10"/>
  <c r="G1041" i="10"/>
  <c r="F1040" i="10"/>
  <c r="G1039" i="10"/>
  <c r="F1038" i="10"/>
  <c r="G1037" i="10"/>
  <c r="F1036" i="10"/>
  <c r="G1035" i="10"/>
  <c r="F1034" i="10"/>
  <c r="F1028" i="10"/>
  <c r="F1025" i="10"/>
  <c r="G1024" i="10"/>
  <c r="G1026" i="10"/>
  <c r="E1612" i="10"/>
  <c r="AP18" i="25" l="1"/>
  <c r="AO23" i="48" s="1"/>
  <c r="R18" i="25"/>
  <c r="AE18" i="25"/>
  <c r="AM18" i="25"/>
  <c r="O18" i="25"/>
  <c r="AO18" i="25"/>
  <c r="Y18" i="25"/>
  <c r="X23" i="48" s="1"/>
  <c r="I18" i="25"/>
  <c r="X18" i="25"/>
  <c r="W23" i="48" s="1"/>
  <c r="H18" i="25"/>
  <c r="AW18" i="25"/>
  <c r="AW20" i="25" s="1"/>
  <c r="AM23" i="48"/>
  <c r="AE23" i="48"/>
  <c r="O23" i="48"/>
  <c r="G23" i="48"/>
  <c r="AT23" i="48"/>
  <c r="AL23" i="48"/>
  <c r="AD23" i="48"/>
  <c r="V23" i="48"/>
  <c r="N23" i="48"/>
  <c r="F23" i="48"/>
  <c r="AW23" i="48"/>
  <c r="AG23" i="48"/>
  <c r="Y23" i="48"/>
  <c r="Q23" i="48"/>
  <c r="I23" i="48"/>
  <c r="AV23" i="48"/>
  <c r="AN23" i="48"/>
  <c r="AF23" i="48"/>
  <c r="P23" i="48"/>
  <c r="H23" i="48"/>
  <c r="AU23" i="48"/>
  <c r="AQ23" i="48"/>
  <c r="AI23" i="48"/>
  <c r="AA23" i="48"/>
  <c r="S23" i="48"/>
  <c r="K23" i="48"/>
  <c r="C23" i="48"/>
  <c r="AH23" i="48"/>
  <c r="Z23" i="48"/>
  <c r="R23" i="48"/>
  <c r="J23" i="48"/>
  <c r="AK23" i="48"/>
  <c r="U23" i="48"/>
  <c r="M23" i="48"/>
  <c r="AR23" i="48"/>
  <c r="AJ23" i="48"/>
  <c r="T23" i="48"/>
  <c r="D23" i="48"/>
  <c r="B21" i="48"/>
  <c r="AP20" i="48"/>
  <c r="AP21" i="48" s="1"/>
  <c r="AP23" i="48" s="1"/>
  <c r="AS20" i="48"/>
  <c r="AS21" i="48" s="1"/>
  <c r="AS23" i="48" s="1"/>
  <c r="AC20" i="48"/>
  <c r="AC21" i="48" s="1"/>
  <c r="AC23" i="48" s="1"/>
  <c r="E20" i="48"/>
  <c r="E21" i="48" s="1"/>
  <c r="E23" i="48" s="1"/>
  <c r="AB20" i="48"/>
  <c r="AB21" i="48" s="1"/>
  <c r="AB23" i="48" s="1"/>
  <c r="L20" i="48"/>
  <c r="L21" i="48" s="1"/>
  <c r="L23" i="48" s="1"/>
  <c r="C788" i="8"/>
  <c r="C1492" i="10" s="1"/>
  <c r="C15" i="8"/>
  <c r="C719" i="10" s="1"/>
  <c r="AY17" i="25"/>
  <c r="AX20" i="25"/>
  <c r="AV20" i="25"/>
  <c r="O53" i="23"/>
  <c r="P53" i="23" s="1"/>
  <c r="N53" i="27"/>
  <c r="N53" i="23"/>
  <c r="H1189" i="10"/>
  <c r="I1493" i="10"/>
  <c r="I1336" i="10"/>
  <c r="I1494" i="10"/>
  <c r="I1337" i="10"/>
  <c r="I1490" i="10"/>
  <c r="I1333" i="10"/>
  <c r="F1492" i="10"/>
  <c r="F1335" i="10"/>
  <c r="F1488" i="10"/>
  <c r="F1331" i="10"/>
  <c r="F1484" i="10"/>
  <c r="F1327" i="10"/>
  <c r="F1480" i="10"/>
  <c r="F1323" i="10"/>
  <c r="F1476" i="10"/>
  <c r="F1319" i="10"/>
  <c r="F1472" i="10"/>
  <c r="F1315" i="10"/>
  <c r="F1468" i="10"/>
  <c r="F1311" i="10"/>
  <c r="F1464" i="10"/>
  <c r="F1307" i="10"/>
  <c r="F1460" i="10"/>
  <c r="F1303" i="10"/>
  <c r="F1456" i="10"/>
  <c r="F1299" i="10"/>
  <c r="F1452" i="10"/>
  <c r="F1295" i="10"/>
  <c r="F1448" i="10"/>
  <c r="F1291" i="10"/>
  <c r="F1444" i="10"/>
  <c r="F1287" i="10"/>
  <c r="G1494" i="10"/>
  <c r="G1337" i="10"/>
  <c r="G1490" i="10"/>
  <c r="G1333" i="10"/>
  <c r="G1486" i="10"/>
  <c r="G1329" i="10"/>
  <c r="G1482" i="10"/>
  <c r="G1325" i="10"/>
  <c r="G1478" i="10"/>
  <c r="G1321" i="10"/>
  <c r="G1474" i="10"/>
  <c r="G1317" i="10"/>
  <c r="G1470" i="10"/>
  <c r="G1313" i="10"/>
  <c r="G1466" i="10"/>
  <c r="G1309" i="10"/>
  <c r="G1462" i="10"/>
  <c r="G1305" i="10"/>
  <c r="G1458" i="10"/>
  <c r="G1301" i="10"/>
  <c r="G1454" i="10"/>
  <c r="G1297" i="10"/>
  <c r="G1450" i="10"/>
  <c r="G1293" i="10"/>
  <c r="G1446" i="10"/>
  <c r="G1289" i="10"/>
  <c r="G1442" i="10"/>
  <c r="G1285" i="10"/>
  <c r="H1492" i="10"/>
  <c r="H1335" i="10"/>
  <c r="H1488" i="10"/>
  <c r="H1331" i="10"/>
  <c r="H1484" i="10"/>
  <c r="H1327" i="10"/>
  <c r="H1480" i="10"/>
  <c r="H1323" i="10"/>
  <c r="H1476" i="10"/>
  <c r="H1319" i="10"/>
  <c r="H1472" i="10"/>
  <c r="H1315" i="10"/>
  <c r="H1468" i="10"/>
  <c r="H1311" i="10"/>
  <c r="H1464" i="10"/>
  <c r="H1307" i="10"/>
  <c r="H1460" i="10"/>
  <c r="H1303" i="10"/>
  <c r="H1456" i="10"/>
  <c r="H1299" i="10"/>
  <c r="H1452" i="10"/>
  <c r="H1295" i="10"/>
  <c r="H1448" i="10"/>
  <c r="H1291" i="10"/>
  <c r="H1444" i="10"/>
  <c r="H1287" i="10"/>
  <c r="I1489" i="10"/>
  <c r="I1332" i="10"/>
  <c r="I1485" i="10"/>
  <c r="I1328" i="10"/>
  <c r="I1481" i="10"/>
  <c r="I1324" i="10"/>
  <c r="I1477" i="10"/>
  <c r="I1320" i="10"/>
  <c r="I1473" i="10"/>
  <c r="I1316" i="10"/>
  <c r="I1469" i="10"/>
  <c r="I1312" i="10"/>
  <c r="I1465" i="10"/>
  <c r="I1308" i="10"/>
  <c r="I1461" i="10"/>
  <c r="I1304" i="10"/>
  <c r="I1457" i="10"/>
  <c r="I1300" i="10"/>
  <c r="I1453" i="10"/>
  <c r="I1296" i="10"/>
  <c r="I1449" i="10"/>
  <c r="I1292" i="10"/>
  <c r="I1445" i="10"/>
  <c r="I1288" i="10"/>
  <c r="J1493" i="10"/>
  <c r="J1336" i="10"/>
  <c r="J1489" i="10"/>
  <c r="J1332" i="10"/>
  <c r="J1485" i="10"/>
  <c r="J1328" i="10"/>
  <c r="J1481" i="10"/>
  <c r="J1324" i="10"/>
  <c r="J1477" i="10"/>
  <c r="J1320" i="10"/>
  <c r="J1473" i="10"/>
  <c r="J1316" i="10"/>
  <c r="J1469" i="10"/>
  <c r="J1312" i="10"/>
  <c r="J1465" i="10"/>
  <c r="J1308" i="10"/>
  <c r="J1461" i="10"/>
  <c r="J1304" i="10"/>
  <c r="J1457" i="10"/>
  <c r="J1300" i="10"/>
  <c r="J1453" i="10"/>
  <c r="J1296" i="10"/>
  <c r="J1449" i="10"/>
  <c r="J1292" i="10"/>
  <c r="J1445" i="10"/>
  <c r="J1288" i="10"/>
  <c r="F1493" i="10"/>
  <c r="F1336" i="10"/>
  <c r="F1489" i="10"/>
  <c r="F1332" i="10"/>
  <c r="F1485" i="10"/>
  <c r="F1328" i="10"/>
  <c r="F1481" i="10"/>
  <c r="F1324" i="10"/>
  <c r="F1477" i="10"/>
  <c r="F1320" i="10"/>
  <c r="F1473" i="10"/>
  <c r="F1316" i="10"/>
  <c r="F1469" i="10"/>
  <c r="F1312" i="10"/>
  <c r="F1465" i="10"/>
  <c r="F1308" i="10"/>
  <c r="F1461" i="10"/>
  <c r="F1304" i="10"/>
  <c r="F1457" i="10"/>
  <c r="F1300" i="10"/>
  <c r="F1453" i="10"/>
  <c r="F1296" i="10"/>
  <c r="F1449" i="10"/>
  <c r="F1292" i="10"/>
  <c r="F1445" i="10"/>
  <c r="F1288" i="10"/>
  <c r="G1493" i="10"/>
  <c r="G1336" i="10"/>
  <c r="G1489" i="10"/>
  <c r="G1332" i="10"/>
  <c r="G1485" i="10"/>
  <c r="G1328" i="10"/>
  <c r="G1481" i="10"/>
  <c r="G1324" i="10"/>
  <c r="G1477" i="10"/>
  <c r="G1320" i="10"/>
  <c r="G1473" i="10"/>
  <c r="G1316" i="10"/>
  <c r="G1469" i="10"/>
  <c r="G1312" i="10"/>
  <c r="G1465" i="10"/>
  <c r="G1308" i="10"/>
  <c r="G1461" i="10"/>
  <c r="G1304" i="10"/>
  <c r="G1457" i="10"/>
  <c r="G1300" i="10"/>
  <c r="G1453" i="10"/>
  <c r="G1296" i="10"/>
  <c r="G1449" i="10"/>
  <c r="G1292" i="10"/>
  <c r="G1445" i="10"/>
  <c r="G1288" i="10"/>
  <c r="H1493" i="10"/>
  <c r="H1336" i="10"/>
  <c r="H1489" i="10"/>
  <c r="H1332" i="10"/>
  <c r="H1485" i="10"/>
  <c r="H1328" i="10"/>
  <c r="H1481" i="10"/>
  <c r="H1324" i="10"/>
  <c r="H1477" i="10"/>
  <c r="H1320" i="10"/>
  <c r="H1473" i="10"/>
  <c r="H1316" i="10"/>
  <c r="H1469" i="10"/>
  <c r="H1312" i="10"/>
  <c r="H1465" i="10"/>
  <c r="H1308" i="10"/>
  <c r="H1461" i="10"/>
  <c r="H1304" i="10"/>
  <c r="H1457" i="10"/>
  <c r="H1300" i="10"/>
  <c r="H1453" i="10"/>
  <c r="H1296" i="10"/>
  <c r="H1449" i="10"/>
  <c r="H1292" i="10"/>
  <c r="H1445" i="10"/>
  <c r="H1288" i="10"/>
  <c r="I1488" i="10"/>
  <c r="I1331" i="10"/>
  <c r="I1484" i="10"/>
  <c r="I1327" i="10"/>
  <c r="I1480" i="10"/>
  <c r="I1323" i="10"/>
  <c r="I1476" i="10"/>
  <c r="I1319" i="10"/>
  <c r="I1472" i="10"/>
  <c r="I1315" i="10"/>
  <c r="I1468" i="10"/>
  <c r="I1311" i="10"/>
  <c r="I1464" i="10"/>
  <c r="I1307" i="10"/>
  <c r="I1460" i="10"/>
  <c r="I1303" i="10"/>
  <c r="I1456" i="10"/>
  <c r="I1299" i="10"/>
  <c r="I1452" i="10"/>
  <c r="I1295" i="10"/>
  <c r="I1448" i="10"/>
  <c r="I1291" i="10"/>
  <c r="I1444" i="10"/>
  <c r="I1287" i="10"/>
  <c r="J1494" i="10"/>
  <c r="J1337" i="10"/>
  <c r="J1490" i="10"/>
  <c r="J1333" i="10"/>
  <c r="J1486" i="10"/>
  <c r="J1329" i="10"/>
  <c r="J1482" i="10"/>
  <c r="J1325" i="10"/>
  <c r="J1478" i="10"/>
  <c r="J1321" i="10"/>
  <c r="J1474" i="10"/>
  <c r="J1317" i="10"/>
  <c r="J1470" i="10"/>
  <c r="J1313" i="10"/>
  <c r="J1466" i="10"/>
  <c r="J1309" i="10"/>
  <c r="J1462" i="10"/>
  <c r="J1305" i="10"/>
  <c r="J1458" i="10"/>
  <c r="J1301" i="10"/>
  <c r="J1454" i="10"/>
  <c r="J1297" i="10"/>
  <c r="J1450" i="10"/>
  <c r="J1293" i="10"/>
  <c r="J1446" i="10"/>
  <c r="J1289" i="10"/>
  <c r="J1442" i="10"/>
  <c r="J1285" i="10"/>
  <c r="F1438" i="10"/>
  <c r="F1281" i="10"/>
  <c r="F1434" i="10"/>
  <c r="F1277" i="10"/>
  <c r="F1430" i="10"/>
  <c r="F1273" i="10"/>
  <c r="F1426" i="10"/>
  <c r="F1269" i="10"/>
  <c r="F1422" i="10"/>
  <c r="F1265" i="10"/>
  <c r="F1418" i="10"/>
  <c r="F1261" i="10"/>
  <c r="F1414" i="10"/>
  <c r="F1257" i="10"/>
  <c r="F1410" i="10"/>
  <c r="F1253" i="10"/>
  <c r="F1406" i="10"/>
  <c r="F1249" i="10"/>
  <c r="F1402" i="10"/>
  <c r="F1245" i="10"/>
  <c r="G1440" i="10"/>
  <c r="G1283" i="10"/>
  <c r="G1436" i="10"/>
  <c r="G1279" i="10"/>
  <c r="G1432" i="10"/>
  <c r="G1275" i="10"/>
  <c r="G1428" i="10"/>
  <c r="G1271" i="10"/>
  <c r="G1424" i="10"/>
  <c r="G1267" i="10"/>
  <c r="G1420" i="10"/>
  <c r="G1263" i="10"/>
  <c r="G1416" i="10"/>
  <c r="G1259" i="10"/>
  <c r="G1412" i="10"/>
  <c r="G1255" i="10"/>
  <c r="G1408" i="10"/>
  <c r="G1251" i="10"/>
  <c r="G1404" i="10"/>
  <c r="G1247" i="10"/>
  <c r="G1400" i="10"/>
  <c r="G1243" i="10"/>
  <c r="H1438" i="10"/>
  <c r="H1281" i="10"/>
  <c r="H1434" i="10"/>
  <c r="H1277" i="10"/>
  <c r="H1430" i="10"/>
  <c r="H1273" i="10"/>
  <c r="H1426" i="10"/>
  <c r="H1269" i="10"/>
  <c r="H1422" i="10"/>
  <c r="H1265" i="10"/>
  <c r="H1418" i="10"/>
  <c r="H1261" i="10"/>
  <c r="H1414" i="10"/>
  <c r="H1257" i="10"/>
  <c r="H1410" i="10"/>
  <c r="H1253" i="10"/>
  <c r="H1406" i="10"/>
  <c r="H1249" i="10"/>
  <c r="H1402" i="10"/>
  <c r="H1245" i="10"/>
  <c r="H1398" i="10"/>
  <c r="H1241" i="10"/>
  <c r="H1394" i="10"/>
  <c r="H1237" i="10"/>
  <c r="H1390" i="10"/>
  <c r="H1233" i="10"/>
  <c r="H1386" i="10"/>
  <c r="H1229" i="10"/>
  <c r="H1382" i="10"/>
  <c r="H1225" i="10"/>
  <c r="H1378" i="10"/>
  <c r="H1221" i="10"/>
  <c r="I1441" i="10"/>
  <c r="I1284" i="10"/>
  <c r="I1437" i="10"/>
  <c r="I1280" i="10"/>
  <c r="I1433" i="10"/>
  <c r="I1276" i="10"/>
  <c r="I1429" i="10"/>
  <c r="I1272" i="10"/>
  <c r="I1425" i="10"/>
  <c r="I1268" i="10"/>
  <c r="I1421" i="10"/>
  <c r="I1264" i="10"/>
  <c r="I1417" i="10"/>
  <c r="I1260" i="10"/>
  <c r="I1413" i="10"/>
  <c r="I1256" i="10"/>
  <c r="I1409" i="10"/>
  <c r="I1252" i="10"/>
  <c r="I1405" i="10"/>
  <c r="I1248" i="10"/>
  <c r="I1401" i="10"/>
  <c r="I1244" i="10"/>
  <c r="I1397" i="10"/>
  <c r="I1240" i="10"/>
  <c r="I1393" i="10"/>
  <c r="I1236" i="10"/>
  <c r="I1389" i="10"/>
  <c r="I1232" i="10"/>
  <c r="I1385" i="10"/>
  <c r="I1228" i="10"/>
  <c r="I1381" i="10"/>
  <c r="I1224" i="10"/>
  <c r="I1377" i="10"/>
  <c r="I1220" i="10"/>
  <c r="J1439" i="10"/>
  <c r="J1282" i="10"/>
  <c r="J1435" i="10"/>
  <c r="J1278" i="10"/>
  <c r="J1431" i="10"/>
  <c r="J1274" i="10"/>
  <c r="J1427" i="10"/>
  <c r="J1270" i="10"/>
  <c r="J1423" i="10"/>
  <c r="J1266" i="10"/>
  <c r="J1419" i="10"/>
  <c r="J1262" i="10"/>
  <c r="J1415" i="10"/>
  <c r="J1258" i="10"/>
  <c r="J1411" i="10"/>
  <c r="J1254" i="10"/>
  <c r="J1407" i="10"/>
  <c r="J1250" i="10"/>
  <c r="J1403" i="10"/>
  <c r="J1246" i="10"/>
  <c r="J1399" i="10"/>
  <c r="J1242" i="10"/>
  <c r="J1395" i="10"/>
  <c r="J1238" i="10"/>
  <c r="J1391" i="10"/>
  <c r="J1234" i="10"/>
  <c r="J1387" i="10"/>
  <c r="J1230" i="10"/>
  <c r="J1383" i="10"/>
  <c r="J1226" i="10"/>
  <c r="J1379" i="10"/>
  <c r="J1222" i="10"/>
  <c r="F1441" i="10"/>
  <c r="F1284" i="10"/>
  <c r="F1437" i="10"/>
  <c r="F1280" i="10"/>
  <c r="F1433" i="10"/>
  <c r="F1276" i="10"/>
  <c r="F1429" i="10"/>
  <c r="F1272" i="10"/>
  <c r="F1425" i="10"/>
  <c r="F1268" i="10"/>
  <c r="F1421" i="10"/>
  <c r="F1264" i="10"/>
  <c r="F1417" i="10"/>
  <c r="F1260" i="10"/>
  <c r="F1413" i="10"/>
  <c r="F1256" i="10"/>
  <c r="F1409" i="10"/>
  <c r="F1252" i="10"/>
  <c r="F1405" i="10"/>
  <c r="F1248" i="10"/>
  <c r="F1401" i="10"/>
  <c r="F1244" i="10"/>
  <c r="G1439" i="10"/>
  <c r="G1282" i="10"/>
  <c r="G1435" i="10"/>
  <c r="G1278" i="10"/>
  <c r="G1431" i="10"/>
  <c r="G1274" i="10"/>
  <c r="G1427" i="10"/>
  <c r="G1270" i="10"/>
  <c r="G1423" i="10"/>
  <c r="G1266" i="10"/>
  <c r="G1419" i="10"/>
  <c r="G1262" i="10"/>
  <c r="G1415" i="10"/>
  <c r="G1258" i="10"/>
  <c r="G1411" i="10"/>
  <c r="G1254" i="10"/>
  <c r="G1407" i="10"/>
  <c r="G1250" i="10"/>
  <c r="G1403" i="10"/>
  <c r="G1246" i="10"/>
  <c r="G1399" i="10"/>
  <c r="G1242" i="10"/>
  <c r="H1441" i="10"/>
  <c r="H1284" i="10"/>
  <c r="H1437" i="10"/>
  <c r="H1280" i="10"/>
  <c r="H1433" i="10"/>
  <c r="H1276" i="10"/>
  <c r="H1429" i="10"/>
  <c r="H1272" i="10"/>
  <c r="H1425" i="10"/>
  <c r="H1268" i="10"/>
  <c r="H1421" i="10"/>
  <c r="H1264" i="10"/>
  <c r="H1417" i="10"/>
  <c r="H1260" i="10"/>
  <c r="H1413" i="10"/>
  <c r="H1256" i="10"/>
  <c r="H1409" i="10"/>
  <c r="H1252" i="10"/>
  <c r="H1405" i="10"/>
  <c r="H1248" i="10"/>
  <c r="H1401" i="10"/>
  <c r="H1244" i="10"/>
  <c r="H1397" i="10"/>
  <c r="H1240" i="10"/>
  <c r="H1393" i="10"/>
  <c r="H1236" i="10"/>
  <c r="H1389" i="10"/>
  <c r="H1232" i="10"/>
  <c r="H1385" i="10"/>
  <c r="H1228" i="10"/>
  <c r="H1381" i="10"/>
  <c r="H1224" i="10"/>
  <c r="H1377" i="10"/>
  <c r="H1220" i="10"/>
  <c r="I1438" i="10"/>
  <c r="I1281" i="10"/>
  <c r="I1434" i="10"/>
  <c r="I1277" i="10"/>
  <c r="I1430" i="10"/>
  <c r="I1273" i="10"/>
  <c r="I1426" i="10"/>
  <c r="I1269" i="10"/>
  <c r="I1422" i="10"/>
  <c r="I1265" i="10"/>
  <c r="I1418" i="10"/>
  <c r="I1261" i="10"/>
  <c r="I1414" i="10"/>
  <c r="I1257" i="10"/>
  <c r="I1410" i="10"/>
  <c r="I1253" i="10"/>
  <c r="I1406" i="10"/>
  <c r="I1249" i="10"/>
  <c r="I1402" i="10"/>
  <c r="I1245" i="10"/>
  <c r="I1398" i="10"/>
  <c r="I1241" i="10"/>
  <c r="I1394" i="10"/>
  <c r="I1237" i="10"/>
  <c r="I1390" i="10"/>
  <c r="I1233" i="10"/>
  <c r="I1386" i="10"/>
  <c r="I1229" i="10"/>
  <c r="I1382" i="10"/>
  <c r="I1225" i="10"/>
  <c r="I1378" i="10"/>
  <c r="I1221" i="10"/>
  <c r="J1440" i="10"/>
  <c r="J1283" i="10"/>
  <c r="J1436" i="10"/>
  <c r="J1279" i="10"/>
  <c r="J1432" i="10"/>
  <c r="J1275" i="10"/>
  <c r="J1428" i="10"/>
  <c r="J1271" i="10"/>
  <c r="J1424" i="10"/>
  <c r="J1267" i="10"/>
  <c r="J1420" i="10"/>
  <c r="J1263" i="10"/>
  <c r="J1416" i="10"/>
  <c r="J1259" i="10"/>
  <c r="J1412" i="10"/>
  <c r="J1255" i="10"/>
  <c r="J1408" i="10"/>
  <c r="J1251" i="10"/>
  <c r="J1404" i="10"/>
  <c r="J1247" i="10"/>
  <c r="J1400" i="10"/>
  <c r="J1243" i="10"/>
  <c r="J1396" i="10"/>
  <c r="J1239" i="10"/>
  <c r="J1392" i="10"/>
  <c r="J1235" i="10"/>
  <c r="J1388" i="10"/>
  <c r="J1231" i="10"/>
  <c r="J1384" i="10"/>
  <c r="J1227" i="10"/>
  <c r="J1380" i="10"/>
  <c r="J1223" i="10"/>
  <c r="J1376" i="10"/>
  <c r="J1219" i="10"/>
  <c r="H1373" i="10"/>
  <c r="H1216" i="10"/>
  <c r="H1369" i="10"/>
  <c r="H1212" i="10"/>
  <c r="H1365" i="10"/>
  <c r="H1208" i="10"/>
  <c r="H1361" i="10"/>
  <c r="H1204" i="10"/>
  <c r="I1374" i="10"/>
  <c r="I1217" i="10"/>
  <c r="I1370" i="10"/>
  <c r="I1213" i="10"/>
  <c r="I1366" i="10"/>
  <c r="I1209" i="10"/>
  <c r="I1362" i="10"/>
  <c r="I1205" i="10"/>
  <c r="I1358" i="10"/>
  <c r="I1201" i="10"/>
  <c r="J1372" i="10"/>
  <c r="J1215" i="10"/>
  <c r="J1368" i="10"/>
  <c r="J1211" i="10"/>
  <c r="J1364" i="10"/>
  <c r="J1207" i="10"/>
  <c r="J1360" i="10"/>
  <c r="J1203" i="10"/>
  <c r="H1374" i="10"/>
  <c r="H1217" i="10"/>
  <c r="H1370" i="10"/>
  <c r="H1213" i="10"/>
  <c r="H1366" i="10"/>
  <c r="H1209" i="10"/>
  <c r="H1362" i="10"/>
  <c r="H1205" i="10"/>
  <c r="I1375" i="10"/>
  <c r="I1218" i="10"/>
  <c r="I1371" i="10"/>
  <c r="I1214" i="10"/>
  <c r="I1367" i="10"/>
  <c r="I1210" i="10"/>
  <c r="I1363" i="10"/>
  <c r="I1206" i="10"/>
  <c r="I1359" i="10"/>
  <c r="I1202" i="10"/>
  <c r="J1375" i="10"/>
  <c r="J1218" i="10"/>
  <c r="J1371" i="10"/>
  <c r="J1214" i="10"/>
  <c r="J1367" i="10"/>
  <c r="J1210" i="10"/>
  <c r="J1363" i="10"/>
  <c r="J1206" i="10"/>
  <c r="J1359" i="10"/>
  <c r="J1202" i="10"/>
  <c r="H1188" i="10"/>
  <c r="I1355" i="10"/>
  <c r="I1198" i="10"/>
  <c r="I1194" i="10"/>
  <c r="I1190" i="10"/>
  <c r="I1186" i="10"/>
  <c r="I1182" i="10"/>
  <c r="J1196" i="10"/>
  <c r="J1192" i="10"/>
  <c r="J1188" i="10"/>
  <c r="J1184" i="10"/>
  <c r="H1187" i="10"/>
  <c r="I1181" i="10"/>
  <c r="I1197" i="10"/>
  <c r="I1193" i="10"/>
  <c r="I1189" i="10"/>
  <c r="I1185" i="10"/>
  <c r="J1356" i="10"/>
  <c r="J1199" i="10"/>
  <c r="J1195" i="10"/>
  <c r="J1191" i="10"/>
  <c r="J1187" i="10"/>
  <c r="J1183" i="10"/>
  <c r="H1186" i="10"/>
  <c r="H1181" i="10"/>
  <c r="H1192" i="10"/>
  <c r="H1194" i="10"/>
  <c r="H1196" i="10"/>
  <c r="H1355" i="10"/>
  <c r="H1198" i="10"/>
  <c r="H1357" i="10"/>
  <c r="H1200" i="10"/>
  <c r="H1183" i="10"/>
  <c r="H1182" i="10"/>
  <c r="H1185" i="10"/>
  <c r="H1191" i="10"/>
  <c r="H1193" i="10"/>
  <c r="H1195" i="10"/>
  <c r="H1197" i="10"/>
  <c r="H1356" i="10"/>
  <c r="H1199" i="10"/>
  <c r="H1358" i="10"/>
  <c r="H1201" i="10"/>
  <c r="I1491" i="10"/>
  <c r="I1334" i="10"/>
  <c r="I1492" i="10"/>
  <c r="I1335" i="10"/>
  <c r="F1494" i="10"/>
  <c r="F1337" i="10"/>
  <c r="F1490" i="10"/>
  <c r="F1333" i="10"/>
  <c r="F1486" i="10"/>
  <c r="F1329" i="10"/>
  <c r="F1482" i="10"/>
  <c r="F1325" i="10"/>
  <c r="F1478" i="10"/>
  <c r="F1321" i="10"/>
  <c r="F1474" i="10"/>
  <c r="F1317" i="10"/>
  <c r="F1470" i="10"/>
  <c r="F1313" i="10"/>
  <c r="F1466" i="10"/>
  <c r="F1309" i="10"/>
  <c r="F1462" i="10"/>
  <c r="F1305" i="10"/>
  <c r="F1458" i="10"/>
  <c r="F1301" i="10"/>
  <c r="F1454" i="10"/>
  <c r="F1297" i="10"/>
  <c r="F1450" i="10"/>
  <c r="F1293" i="10"/>
  <c r="F1446" i="10"/>
  <c r="F1289" i="10"/>
  <c r="F1442" i="10"/>
  <c r="F1285" i="10"/>
  <c r="G1492" i="10"/>
  <c r="G1335" i="10"/>
  <c r="G1488" i="10"/>
  <c r="G1331" i="10"/>
  <c r="G1484" i="10"/>
  <c r="G1327" i="10"/>
  <c r="G1480" i="10"/>
  <c r="G1323" i="10"/>
  <c r="G1476" i="10"/>
  <c r="G1319" i="10"/>
  <c r="G1472" i="10"/>
  <c r="G1315" i="10"/>
  <c r="G1468" i="10"/>
  <c r="G1311" i="10"/>
  <c r="G1464" i="10"/>
  <c r="G1307" i="10"/>
  <c r="G1460" i="10"/>
  <c r="G1303" i="10"/>
  <c r="G1456" i="10"/>
  <c r="G1299" i="10"/>
  <c r="G1452" i="10"/>
  <c r="G1295" i="10"/>
  <c r="G1448" i="10"/>
  <c r="G1291" i="10"/>
  <c r="G1444" i="10"/>
  <c r="G1287" i="10"/>
  <c r="H1494" i="10"/>
  <c r="H1337" i="10"/>
  <c r="H1490" i="10"/>
  <c r="H1333" i="10"/>
  <c r="H1486" i="10"/>
  <c r="H1329" i="10"/>
  <c r="H1482" i="10"/>
  <c r="H1325" i="10"/>
  <c r="H1478" i="10"/>
  <c r="H1321" i="10"/>
  <c r="H1474" i="10"/>
  <c r="H1317" i="10"/>
  <c r="H1470" i="10"/>
  <c r="H1313" i="10"/>
  <c r="H1466" i="10"/>
  <c r="H1309" i="10"/>
  <c r="H1462" i="10"/>
  <c r="H1305" i="10"/>
  <c r="H1458" i="10"/>
  <c r="H1301" i="10"/>
  <c r="H1454" i="10"/>
  <c r="H1297" i="10"/>
  <c r="H1450" i="10"/>
  <c r="H1293" i="10"/>
  <c r="H1446" i="10"/>
  <c r="H1289" i="10"/>
  <c r="H1442" i="10"/>
  <c r="H1285" i="10"/>
  <c r="I1487" i="10"/>
  <c r="I1330" i="10"/>
  <c r="I1483" i="10"/>
  <c r="I1326" i="10"/>
  <c r="I1479" i="10"/>
  <c r="I1322" i="10"/>
  <c r="I1475" i="10"/>
  <c r="I1318" i="10"/>
  <c r="I1471" i="10"/>
  <c r="I1314" i="10"/>
  <c r="I1467" i="10"/>
  <c r="I1310" i="10"/>
  <c r="I1463" i="10"/>
  <c r="I1306" i="10"/>
  <c r="I1459" i="10"/>
  <c r="I1302" i="10"/>
  <c r="I1455" i="10"/>
  <c r="I1298" i="10"/>
  <c r="I1451" i="10"/>
  <c r="I1294" i="10"/>
  <c r="I1447" i="10"/>
  <c r="I1290" i="10"/>
  <c r="I1443" i="10"/>
  <c r="I1286" i="10"/>
  <c r="J1491" i="10"/>
  <c r="J1334" i="10"/>
  <c r="J1487" i="10"/>
  <c r="J1330" i="10"/>
  <c r="J1483" i="10"/>
  <c r="J1326" i="10"/>
  <c r="J1479" i="10"/>
  <c r="J1322" i="10"/>
  <c r="J1475" i="10"/>
  <c r="J1318" i="10"/>
  <c r="J1471" i="10"/>
  <c r="J1314" i="10"/>
  <c r="J1467" i="10"/>
  <c r="J1310" i="10"/>
  <c r="J1463" i="10"/>
  <c r="J1306" i="10"/>
  <c r="J1459" i="10"/>
  <c r="J1302" i="10"/>
  <c r="J1455" i="10"/>
  <c r="J1298" i="10"/>
  <c r="J1451" i="10"/>
  <c r="J1294" i="10"/>
  <c r="J1447" i="10"/>
  <c r="J1290" i="10"/>
  <c r="J1443" i="10"/>
  <c r="J1286" i="10"/>
  <c r="F1491" i="10"/>
  <c r="F1334" i="10"/>
  <c r="F1487" i="10"/>
  <c r="F1330" i="10"/>
  <c r="F1483" i="10"/>
  <c r="F1326" i="10"/>
  <c r="F1479" i="10"/>
  <c r="F1322" i="10"/>
  <c r="F1475" i="10"/>
  <c r="F1318" i="10"/>
  <c r="F1471" i="10"/>
  <c r="F1314" i="10"/>
  <c r="F1467" i="10"/>
  <c r="F1310" i="10"/>
  <c r="F1463" i="10"/>
  <c r="F1306" i="10"/>
  <c r="F1459" i="10"/>
  <c r="F1302" i="10"/>
  <c r="F1455" i="10"/>
  <c r="F1298" i="10"/>
  <c r="F1451" i="10"/>
  <c r="F1294" i="10"/>
  <c r="F1447" i="10"/>
  <c r="F1290" i="10"/>
  <c r="F1443" i="10"/>
  <c r="F1286" i="10"/>
  <c r="G1491" i="10"/>
  <c r="G1334" i="10"/>
  <c r="G1487" i="10"/>
  <c r="G1330" i="10"/>
  <c r="G1483" i="10"/>
  <c r="G1326" i="10"/>
  <c r="G1479" i="10"/>
  <c r="G1322" i="10"/>
  <c r="G1475" i="10"/>
  <c r="G1318" i="10"/>
  <c r="G1471" i="10"/>
  <c r="G1314" i="10"/>
  <c r="G1467" i="10"/>
  <c r="G1310" i="10"/>
  <c r="G1463" i="10"/>
  <c r="G1306" i="10"/>
  <c r="G1459" i="10"/>
  <c r="G1302" i="10"/>
  <c r="G1455" i="10"/>
  <c r="G1298" i="10"/>
  <c r="G1451" i="10"/>
  <c r="G1294" i="10"/>
  <c r="G1447" i="10"/>
  <c r="G1290" i="10"/>
  <c r="G1443" i="10"/>
  <c r="G1286" i="10"/>
  <c r="H1491" i="10"/>
  <c r="H1334" i="10"/>
  <c r="H1487" i="10"/>
  <c r="H1330" i="10"/>
  <c r="H1483" i="10"/>
  <c r="H1326" i="10"/>
  <c r="H1479" i="10"/>
  <c r="H1322" i="10"/>
  <c r="H1475" i="10"/>
  <c r="H1318" i="10"/>
  <c r="H1471" i="10"/>
  <c r="H1314" i="10"/>
  <c r="H1467" i="10"/>
  <c r="H1310" i="10"/>
  <c r="H1463" i="10"/>
  <c r="H1306" i="10"/>
  <c r="H1459" i="10"/>
  <c r="H1302" i="10"/>
  <c r="H1455" i="10"/>
  <c r="H1298" i="10"/>
  <c r="H1451" i="10"/>
  <c r="H1294" i="10"/>
  <c r="H1447" i="10"/>
  <c r="H1290" i="10"/>
  <c r="H1443" i="10"/>
  <c r="H1286" i="10"/>
  <c r="I1486" i="10"/>
  <c r="I1329" i="10"/>
  <c r="I1482" i="10"/>
  <c r="I1325" i="10"/>
  <c r="I1478" i="10"/>
  <c r="I1321" i="10"/>
  <c r="I1474" i="10"/>
  <c r="I1317" i="10"/>
  <c r="I1470" i="10"/>
  <c r="I1313" i="10"/>
  <c r="I1466" i="10"/>
  <c r="I1309" i="10"/>
  <c r="I1462" i="10"/>
  <c r="I1305" i="10"/>
  <c r="I1458" i="10"/>
  <c r="I1301" i="10"/>
  <c r="I1454" i="10"/>
  <c r="I1297" i="10"/>
  <c r="I1450" i="10"/>
  <c r="I1293" i="10"/>
  <c r="I1446" i="10"/>
  <c r="I1289" i="10"/>
  <c r="I1442" i="10"/>
  <c r="I1285" i="10"/>
  <c r="J1492" i="10"/>
  <c r="J1335" i="10"/>
  <c r="J1488" i="10"/>
  <c r="J1331" i="10"/>
  <c r="J1484" i="10"/>
  <c r="J1327" i="10"/>
  <c r="J1480" i="10"/>
  <c r="J1323" i="10"/>
  <c r="J1476" i="10"/>
  <c r="J1319" i="10"/>
  <c r="J1472" i="10"/>
  <c r="J1315" i="10"/>
  <c r="J1468" i="10"/>
  <c r="J1311" i="10"/>
  <c r="J1464" i="10"/>
  <c r="J1307" i="10"/>
  <c r="J1460" i="10"/>
  <c r="J1303" i="10"/>
  <c r="J1456" i="10"/>
  <c r="J1299" i="10"/>
  <c r="J1452" i="10"/>
  <c r="J1295" i="10"/>
  <c r="J1448" i="10"/>
  <c r="J1291" i="10"/>
  <c r="J1444" i="10"/>
  <c r="J1287" i="10"/>
  <c r="F1440" i="10"/>
  <c r="F1283" i="10"/>
  <c r="F1436" i="10"/>
  <c r="F1279" i="10"/>
  <c r="F1432" i="10"/>
  <c r="F1275" i="10"/>
  <c r="F1428" i="10"/>
  <c r="F1271" i="10"/>
  <c r="F1424" i="10"/>
  <c r="F1267" i="10"/>
  <c r="F1420" i="10"/>
  <c r="F1263" i="10"/>
  <c r="F1416" i="10"/>
  <c r="F1259" i="10"/>
  <c r="F1412" i="10"/>
  <c r="F1255" i="10"/>
  <c r="F1408" i="10"/>
  <c r="F1251" i="10"/>
  <c r="F1404" i="10"/>
  <c r="F1247" i="10"/>
  <c r="F1400" i="10"/>
  <c r="F1243" i="10"/>
  <c r="G1438" i="10"/>
  <c r="G1281" i="10"/>
  <c r="G1434" i="10"/>
  <c r="G1277" i="10"/>
  <c r="G1430" i="10"/>
  <c r="G1273" i="10"/>
  <c r="G1426" i="10"/>
  <c r="G1269" i="10"/>
  <c r="G1422" i="10"/>
  <c r="G1265" i="10"/>
  <c r="G1418" i="10"/>
  <c r="G1261" i="10"/>
  <c r="G1414" i="10"/>
  <c r="G1257" i="10"/>
  <c r="G1410" i="10"/>
  <c r="G1253" i="10"/>
  <c r="G1406" i="10"/>
  <c r="G1249" i="10"/>
  <c r="G1402" i="10"/>
  <c r="G1245" i="10"/>
  <c r="H1440" i="10"/>
  <c r="H1283" i="10"/>
  <c r="H1436" i="10"/>
  <c r="H1279" i="10"/>
  <c r="H1432" i="10"/>
  <c r="H1275" i="10"/>
  <c r="H1428" i="10"/>
  <c r="H1271" i="10"/>
  <c r="H1424" i="10"/>
  <c r="H1267" i="10"/>
  <c r="H1420" i="10"/>
  <c r="H1263" i="10"/>
  <c r="H1416" i="10"/>
  <c r="H1259" i="10"/>
  <c r="H1412" i="10"/>
  <c r="H1255" i="10"/>
  <c r="H1408" i="10"/>
  <c r="H1251" i="10"/>
  <c r="H1404" i="10"/>
  <c r="H1247" i="10"/>
  <c r="H1400" i="10"/>
  <c r="H1243" i="10"/>
  <c r="H1396" i="10"/>
  <c r="H1239" i="10"/>
  <c r="H1392" i="10"/>
  <c r="H1235" i="10"/>
  <c r="H1388" i="10"/>
  <c r="H1231" i="10"/>
  <c r="H1384" i="10"/>
  <c r="H1227" i="10"/>
  <c r="H1380" i="10"/>
  <c r="H1223" i="10"/>
  <c r="H1376" i="10"/>
  <c r="H1219" i="10"/>
  <c r="I1439" i="10"/>
  <c r="I1282" i="10"/>
  <c r="I1435" i="10"/>
  <c r="I1278" i="10"/>
  <c r="I1431" i="10"/>
  <c r="I1274" i="10"/>
  <c r="I1427" i="10"/>
  <c r="I1270" i="10"/>
  <c r="I1423" i="10"/>
  <c r="I1266" i="10"/>
  <c r="I1419" i="10"/>
  <c r="I1262" i="10"/>
  <c r="I1415" i="10"/>
  <c r="I1258" i="10"/>
  <c r="I1411" i="10"/>
  <c r="I1254" i="10"/>
  <c r="I1407" i="10"/>
  <c r="I1250" i="10"/>
  <c r="I1403" i="10"/>
  <c r="I1246" i="10"/>
  <c r="I1399" i="10"/>
  <c r="I1242" i="10"/>
  <c r="I1395" i="10"/>
  <c r="I1238" i="10"/>
  <c r="I1391" i="10"/>
  <c r="I1234" i="10"/>
  <c r="I1387" i="10"/>
  <c r="I1230" i="10"/>
  <c r="I1383" i="10"/>
  <c r="I1226" i="10"/>
  <c r="I1379" i="10"/>
  <c r="I1222" i="10"/>
  <c r="J1441" i="10"/>
  <c r="J1284" i="10"/>
  <c r="J1437" i="10"/>
  <c r="J1280" i="10"/>
  <c r="J1433" i="10"/>
  <c r="J1276" i="10"/>
  <c r="J1429" i="10"/>
  <c r="J1272" i="10"/>
  <c r="J1425" i="10"/>
  <c r="J1268" i="10"/>
  <c r="J1421" i="10"/>
  <c r="J1264" i="10"/>
  <c r="J1417" i="10"/>
  <c r="J1260" i="10"/>
  <c r="J1413" i="10"/>
  <c r="J1256" i="10"/>
  <c r="J1409" i="10"/>
  <c r="J1252" i="10"/>
  <c r="J1405" i="10"/>
  <c r="J1248" i="10"/>
  <c r="J1401" i="10"/>
  <c r="J1244" i="10"/>
  <c r="J1397" i="10"/>
  <c r="J1240" i="10"/>
  <c r="J1393" i="10"/>
  <c r="J1236" i="10"/>
  <c r="J1389" i="10"/>
  <c r="J1232" i="10"/>
  <c r="J1385" i="10"/>
  <c r="J1228" i="10"/>
  <c r="J1381" i="10"/>
  <c r="J1224" i="10"/>
  <c r="J1377" i="10"/>
  <c r="J1220" i="10"/>
  <c r="F1439" i="10"/>
  <c r="F1282" i="10"/>
  <c r="F1435" i="10"/>
  <c r="F1278" i="10"/>
  <c r="F1431" i="10"/>
  <c r="F1274" i="10"/>
  <c r="F1427" i="10"/>
  <c r="F1270" i="10"/>
  <c r="F1423" i="10"/>
  <c r="F1266" i="10"/>
  <c r="F1419" i="10"/>
  <c r="F1262" i="10"/>
  <c r="F1415" i="10"/>
  <c r="F1258" i="10"/>
  <c r="F1411" i="10"/>
  <c r="F1254" i="10"/>
  <c r="F1407" i="10"/>
  <c r="F1250" i="10"/>
  <c r="F1403" i="10"/>
  <c r="F1246" i="10"/>
  <c r="F1399" i="10"/>
  <c r="F1242" i="10"/>
  <c r="G1441" i="10"/>
  <c r="G1284" i="10"/>
  <c r="G1437" i="10"/>
  <c r="G1280" i="10"/>
  <c r="G1433" i="10"/>
  <c r="G1276" i="10"/>
  <c r="G1429" i="10"/>
  <c r="G1272" i="10"/>
  <c r="G1425" i="10"/>
  <c r="G1268" i="10"/>
  <c r="G1421" i="10"/>
  <c r="G1264" i="10"/>
  <c r="G1417" i="10"/>
  <c r="G1260" i="10"/>
  <c r="G1413" i="10"/>
  <c r="G1256" i="10"/>
  <c r="G1409" i="10"/>
  <c r="G1252" i="10"/>
  <c r="G1405" i="10"/>
  <c r="G1248" i="10"/>
  <c r="G1401" i="10"/>
  <c r="G1244" i="10"/>
  <c r="H1439" i="10"/>
  <c r="H1282" i="10"/>
  <c r="H1435" i="10"/>
  <c r="H1278" i="10"/>
  <c r="H1431" i="10"/>
  <c r="H1274" i="10"/>
  <c r="H1427" i="10"/>
  <c r="H1270" i="10"/>
  <c r="H1423" i="10"/>
  <c r="H1266" i="10"/>
  <c r="H1419" i="10"/>
  <c r="H1262" i="10"/>
  <c r="H1415" i="10"/>
  <c r="H1258" i="10"/>
  <c r="H1411" i="10"/>
  <c r="H1254" i="10"/>
  <c r="H1407" i="10"/>
  <c r="H1250" i="10"/>
  <c r="H1403" i="10"/>
  <c r="H1246" i="10"/>
  <c r="H1399" i="10"/>
  <c r="H1242" i="10"/>
  <c r="H1395" i="10"/>
  <c r="H1238" i="10"/>
  <c r="H1391" i="10"/>
  <c r="H1234" i="10"/>
  <c r="H1387" i="10"/>
  <c r="H1230" i="10"/>
  <c r="H1383" i="10"/>
  <c r="H1226" i="10"/>
  <c r="H1379" i="10"/>
  <c r="H1222" i="10"/>
  <c r="I1440" i="10"/>
  <c r="I1283" i="10"/>
  <c r="I1436" i="10"/>
  <c r="I1279" i="10"/>
  <c r="I1432" i="10"/>
  <c r="I1275" i="10"/>
  <c r="I1428" i="10"/>
  <c r="I1271" i="10"/>
  <c r="I1424" i="10"/>
  <c r="I1267" i="10"/>
  <c r="I1420" i="10"/>
  <c r="I1263" i="10"/>
  <c r="I1416" i="10"/>
  <c r="I1259" i="10"/>
  <c r="I1412" i="10"/>
  <c r="I1255" i="10"/>
  <c r="I1408" i="10"/>
  <c r="I1251" i="10"/>
  <c r="I1404" i="10"/>
  <c r="I1247" i="10"/>
  <c r="I1400" i="10"/>
  <c r="I1243" i="10"/>
  <c r="I1396" i="10"/>
  <c r="I1239" i="10"/>
  <c r="I1392" i="10"/>
  <c r="I1235" i="10"/>
  <c r="I1388" i="10"/>
  <c r="I1231" i="10"/>
  <c r="I1384" i="10"/>
  <c r="I1227" i="10"/>
  <c r="I1380" i="10"/>
  <c r="I1223" i="10"/>
  <c r="I1376" i="10"/>
  <c r="I1219" i="10"/>
  <c r="J1438" i="10"/>
  <c r="J1281" i="10"/>
  <c r="J1434" i="10"/>
  <c r="J1277" i="10"/>
  <c r="J1430" i="10"/>
  <c r="J1273" i="10"/>
  <c r="J1426" i="10"/>
  <c r="J1269" i="10"/>
  <c r="J1422" i="10"/>
  <c r="J1265" i="10"/>
  <c r="J1418" i="10"/>
  <c r="J1261" i="10"/>
  <c r="J1414" i="10"/>
  <c r="J1257" i="10"/>
  <c r="J1410" i="10"/>
  <c r="J1253" i="10"/>
  <c r="J1406" i="10"/>
  <c r="J1249" i="10"/>
  <c r="J1402" i="10"/>
  <c r="J1245" i="10"/>
  <c r="J1398" i="10"/>
  <c r="J1241" i="10"/>
  <c r="J1394" i="10"/>
  <c r="J1237" i="10"/>
  <c r="J1390" i="10"/>
  <c r="J1233" i="10"/>
  <c r="J1386" i="10"/>
  <c r="J1229" i="10"/>
  <c r="J1382" i="10"/>
  <c r="J1225" i="10"/>
  <c r="J1378" i="10"/>
  <c r="J1221" i="10"/>
  <c r="H1375" i="10"/>
  <c r="H1218" i="10"/>
  <c r="H1371" i="10"/>
  <c r="H1214" i="10"/>
  <c r="H1367" i="10"/>
  <c r="H1210" i="10"/>
  <c r="H1363" i="10"/>
  <c r="H1206" i="10"/>
  <c r="H1359" i="10"/>
  <c r="H1202" i="10"/>
  <c r="I1372" i="10"/>
  <c r="I1215" i="10"/>
  <c r="I1368" i="10"/>
  <c r="I1211" i="10"/>
  <c r="I1364" i="10"/>
  <c r="I1207" i="10"/>
  <c r="I1360" i="10"/>
  <c r="I1203" i="10"/>
  <c r="J1374" i="10"/>
  <c r="J1217" i="10"/>
  <c r="J1370" i="10"/>
  <c r="J1213" i="10"/>
  <c r="J1366" i="10"/>
  <c r="J1209" i="10"/>
  <c r="J1362" i="10"/>
  <c r="J1205" i="10"/>
  <c r="J1358" i="10"/>
  <c r="J1201" i="10"/>
  <c r="H1372" i="10"/>
  <c r="H1215" i="10"/>
  <c r="H1368" i="10"/>
  <c r="H1211" i="10"/>
  <c r="H1364" i="10"/>
  <c r="H1207" i="10"/>
  <c r="H1360" i="10"/>
  <c r="H1203" i="10"/>
  <c r="I1373" i="10"/>
  <c r="I1216" i="10"/>
  <c r="I1369" i="10"/>
  <c r="I1212" i="10"/>
  <c r="I1365" i="10"/>
  <c r="I1208" i="10"/>
  <c r="I1361" i="10"/>
  <c r="I1204" i="10"/>
  <c r="I1357" i="10"/>
  <c r="I1200" i="10"/>
  <c r="J1373" i="10"/>
  <c r="J1216" i="10"/>
  <c r="J1369" i="10"/>
  <c r="J1212" i="10"/>
  <c r="J1365" i="10"/>
  <c r="J1208" i="10"/>
  <c r="J1361" i="10"/>
  <c r="J1204" i="10"/>
  <c r="J1357" i="10"/>
  <c r="J1200" i="10"/>
  <c r="J1181" i="10"/>
  <c r="H1184" i="10"/>
  <c r="I1196" i="10"/>
  <c r="I1192" i="10"/>
  <c r="I1188" i="10"/>
  <c r="I1184" i="10"/>
  <c r="J1355" i="10"/>
  <c r="J1198" i="10"/>
  <c r="J1194" i="10"/>
  <c r="J1190" i="10"/>
  <c r="J1186" i="10"/>
  <c r="J1182" i="10"/>
  <c r="H1190" i="10"/>
  <c r="I1356" i="10"/>
  <c r="I1199" i="10"/>
  <c r="I1195" i="10"/>
  <c r="I1191" i="10"/>
  <c r="I1187" i="10"/>
  <c r="I1183" i="10"/>
  <c r="J1197" i="10"/>
  <c r="J1193" i="10"/>
  <c r="J1189" i="10"/>
  <c r="J1185" i="10"/>
  <c r="AU20" i="25"/>
  <c r="E20" i="25"/>
  <c r="C18" i="25"/>
  <c r="AL20" i="25"/>
  <c r="AS20" i="25"/>
  <c r="AK20" i="25"/>
  <c r="AB20" i="25"/>
  <c r="T20" i="25"/>
  <c r="K20" i="25"/>
  <c r="AC20" i="25"/>
  <c r="N20" i="25"/>
  <c r="F20" i="25"/>
  <c r="AQ20" i="25"/>
  <c r="AD20" i="25"/>
  <c r="V20" i="25"/>
  <c r="AA20" i="25"/>
  <c r="S20" i="25"/>
  <c r="L20" i="25"/>
  <c r="Q20" i="25"/>
  <c r="I20" i="25"/>
  <c r="AN20" i="25"/>
  <c r="AF20" i="25"/>
  <c r="D20" i="25"/>
  <c r="AH20" i="25"/>
  <c r="AO20" i="25"/>
  <c r="AG20" i="25"/>
  <c r="O20" i="25"/>
  <c r="G20" i="25"/>
  <c r="Y20" i="25"/>
  <c r="R20" i="25"/>
  <c r="J20" i="25"/>
  <c r="AT20" i="25"/>
  <c r="AM20" i="25"/>
  <c r="Z20" i="25"/>
  <c r="AE20" i="25"/>
  <c r="W20" i="25"/>
  <c r="P20" i="25"/>
  <c r="H20" i="25"/>
  <c r="M20" i="25"/>
  <c r="AR20" i="25"/>
  <c r="AJ20" i="25"/>
  <c r="AI20" i="25"/>
  <c r="O5" i="27"/>
  <c r="P5" i="27" s="1"/>
  <c r="C20" i="25"/>
  <c r="G1183" i="10"/>
  <c r="G1181" i="10"/>
  <c r="F1182" i="10"/>
  <c r="F1185" i="10"/>
  <c r="F1191" i="10"/>
  <c r="G1192" i="10"/>
  <c r="F1193" i="10"/>
  <c r="G1194" i="10"/>
  <c r="F1195" i="10"/>
  <c r="G1196" i="10"/>
  <c r="F1197" i="10"/>
  <c r="G1355" i="10"/>
  <c r="G1198" i="10"/>
  <c r="F1356" i="10"/>
  <c r="F1199" i="10"/>
  <c r="G1357" i="10"/>
  <c r="G1200" i="10"/>
  <c r="F1358" i="10"/>
  <c r="F1201" i="10"/>
  <c r="F1183" i="10"/>
  <c r="F1181" i="10"/>
  <c r="G1182" i="10"/>
  <c r="G1184" i="10"/>
  <c r="G1185" i="10"/>
  <c r="G1191" i="10"/>
  <c r="F1192" i="10"/>
  <c r="G1193" i="10"/>
  <c r="F1194" i="10"/>
  <c r="G1195" i="10"/>
  <c r="F1196" i="10"/>
  <c r="G1197" i="10"/>
  <c r="F1355" i="10"/>
  <c r="F1198" i="10"/>
  <c r="G1356" i="10"/>
  <c r="G1199" i="10"/>
  <c r="F1357" i="10"/>
  <c r="F1200" i="10"/>
  <c r="G1358" i="10"/>
  <c r="G1201" i="10"/>
  <c r="G1189" i="10"/>
  <c r="F1189" i="10"/>
  <c r="F1396" i="10"/>
  <c r="F1239" i="10"/>
  <c r="F1392" i="10"/>
  <c r="F1235" i="10"/>
  <c r="F1388" i="10"/>
  <c r="F1231" i="10"/>
  <c r="F1384" i="10"/>
  <c r="F1227" i="10"/>
  <c r="F1380" i="10"/>
  <c r="F1223" i="10"/>
  <c r="F1376" i="10"/>
  <c r="F1219" i="10"/>
  <c r="G1398" i="10"/>
  <c r="G1241" i="10"/>
  <c r="G1394" i="10"/>
  <c r="G1237" i="10"/>
  <c r="G1390" i="10"/>
  <c r="G1233" i="10"/>
  <c r="G1386" i="10"/>
  <c r="G1229" i="10"/>
  <c r="G1382" i="10"/>
  <c r="G1225" i="10"/>
  <c r="G1378" i="10"/>
  <c r="G1221" i="10"/>
  <c r="F1395" i="10"/>
  <c r="F1238" i="10"/>
  <c r="F1391" i="10"/>
  <c r="F1234" i="10"/>
  <c r="F1387" i="10"/>
  <c r="F1230" i="10"/>
  <c r="F1383" i="10"/>
  <c r="F1226" i="10"/>
  <c r="F1379" i="10"/>
  <c r="F1222" i="10"/>
  <c r="G1397" i="10"/>
  <c r="G1240" i="10"/>
  <c r="G1393" i="10"/>
  <c r="G1236" i="10"/>
  <c r="G1389" i="10"/>
  <c r="G1232" i="10"/>
  <c r="G1385" i="10"/>
  <c r="G1228" i="10"/>
  <c r="G1381" i="10"/>
  <c r="G1224" i="10"/>
  <c r="G1377" i="10"/>
  <c r="G1220" i="10"/>
  <c r="F1375" i="10"/>
  <c r="F1218" i="10"/>
  <c r="F1371" i="10"/>
  <c r="F1214" i="10"/>
  <c r="F1367" i="10"/>
  <c r="F1210" i="10"/>
  <c r="F1363" i="10"/>
  <c r="F1206" i="10"/>
  <c r="F1359" i="10"/>
  <c r="F1202" i="10"/>
  <c r="G1373" i="10"/>
  <c r="G1216" i="10"/>
  <c r="G1369" i="10"/>
  <c r="G1212" i="10"/>
  <c r="G1365" i="10"/>
  <c r="G1208" i="10"/>
  <c r="G1361" i="10"/>
  <c r="G1204" i="10"/>
  <c r="F1372" i="10"/>
  <c r="F1215" i="10"/>
  <c r="F1368" i="10"/>
  <c r="F1211" i="10"/>
  <c r="F1364" i="10"/>
  <c r="F1207" i="10"/>
  <c r="F1360" i="10"/>
  <c r="F1203" i="10"/>
  <c r="G1372" i="10"/>
  <c r="G1215" i="10"/>
  <c r="G1368" i="10"/>
  <c r="G1211" i="10"/>
  <c r="G1364" i="10"/>
  <c r="G1207" i="10"/>
  <c r="G1360" i="10"/>
  <c r="G1203" i="10"/>
  <c r="F1184" i="10"/>
  <c r="F1187" i="10"/>
  <c r="F1186" i="10"/>
  <c r="G1187" i="10"/>
  <c r="F1190" i="10"/>
  <c r="F1398" i="10"/>
  <c r="F1241" i="10"/>
  <c r="F1394" i="10"/>
  <c r="F1237" i="10"/>
  <c r="F1390" i="10"/>
  <c r="F1233" i="10"/>
  <c r="F1386" i="10"/>
  <c r="F1229" i="10"/>
  <c r="F1382" i="10"/>
  <c r="F1225" i="10"/>
  <c r="F1378" i="10"/>
  <c r="F1221" i="10"/>
  <c r="G1396" i="10"/>
  <c r="G1239" i="10"/>
  <c r="G1392" i="10"/>
  <c r="G1235" i="10"/>
  <c r="G1388" i="10"/>
  <c r="G1231" i="10"/>
  <c r="G1384" i="10"/>
  <c r="G1227" i="10"/>
  <c r="G1380" i="10"/>
  <c r="G1223" i="10"/>
  <c r="G1376" i="10"/>
  <c r="G1219" i="10"/>
  <c r="F1397" i="10"/>
  <c r="F1240" i="10"/>
  <c r="F1393" i="10"/>
  <c r="F1236" i="10"/>
  <c r="F1389" i="10"/>
  <c r="F1232" i="10"/>
  <c r="F1385" i="10"/>
  <c r="F1228" i="10"/>
  <c r="F1381" i="10"/>
  <c r="F1224" i="10"/>
  <c r="F1377" i="10"/>
  <c r="F1220" i="10"/>
  <c r="G1395" i="10"/>
  <c r="G1238" i="10"/>
  <c r="G1391" i="10"/>
  <c r="G1234" i="10"/>
  <c r="G1387" i="10"/>
  <c r="G1230" i="10"/>
  <c r="G1383" i="10"/>
  <c r="G1226" i="10"/>
  <c r="G1379" i="10"/>
  <c r="G1222" i="10"/>
  <c r="F1373" i="10"/>
  <c r="F1216" i="10"/>
  <c r="F1369" i="10"/>
  <c r="F1212" i="10"/>
  <c r="F1365" i="10"/>
  <c r="F1208" i="10"/>
  <c r="F1361" i="10"/>
  <c r="F1204" i="10"/>
  <c r="G1375" i="10"/>
  <c r="G1218" i="10"/>
  <c r="G1371" i="10"/>
  <c r="G1214" i="10"/>
  <c r="G1367" i="10"/>
  <c r="G1210" i="10"/>
  <c r="G1363" i="10"/>
  <c r="G1206" i="10"/>
  <c r="G1359" i="10"/>
  <c r="G1202" i="10"/>
  <c r="F1374" i="10"/>
  <c r="F1217" i="10"/>
  <c r="F1370" i="10"/>
  <c r="F1213" i="10"/>
  <c r="F1366" i="10"/>
  <c r="F1209" i="10"/>
  <c r="F1362" i="10"/>
  <c r="F1205" i="10"/>
  <c r="G1374" i="10"/>
  <c r="G1217" i="10"/>
  <c r="G1370" i="10"/>
  <c r="G1213" i="10"/>
  <c r="G1366" i="10"/>
  <c r="G1209" i="10"/>
  <c r="G1362" i="10"/>
  <c r="G1205" i="10"/>
  <c r="G1190" i="10"/>
  <c r="F1188" i="10"/>
  <c r="G1186" i="10"/>
  <c r="G1188" i="10"/>
  <c r="X20" i="25" l="1"/>
  <c r="AP20" i="25"/>
  <c r="AY18" i="25"/>
  <c r="AW21" i="25" s="1"/>
  <c r="B23" i="48"/>
  <c r="AX20" i="48"/>
  <c r="AX21" i="48" s="1"/>
  <c r="AX23" i="48" s="1"/>
  <c r="C789" i="8"/>
  <c r="C1493" i="10" s="1"/>
  <c r="G1354" i="10"/>
  <c r="J1354" i="10"/>
  <c r="I1353" i="10"/>
  <c r="I1351" i="10"/>
  <c r="F1353" i="10"/>
  <c r="G1352" i="10"/>
  <c r="F1351" i="10"/>
  <c r="F1354" i="10"/>
  <c r="G1353" i="10"/>
  <c r="F1352" i="10"/>
  <c r="G1351" i="10"/>
  <c r="I1352" i="10"/>
  <c r="J1351" i="10"/>
  <c r="H1354" i="10"/>
  <c r="H1352" i="10"/>
  <c r="H1353" i="10"/>
  <c r="H1351" i="10"/>
  <c r="J1352" i="10"/>
  <c r="I1354" i="10"/>
  <c r="J1353" i="10"/>
  <c r="C16" i="8"/>
  <c r="C720" i="10" s="1"/>
  <c r="O53" i="27"/>
  <c r="P53" i="27" s="1"/>
  <c r="J1499" i="10"/>
  <c r="J1342" i="10"/>
  <c r="J1503" i="10"/>
  <c r="J1346" i="10"/>
  <c r="J1507" i="10"/>
  <c r="J1350" i="10"/>
  <c r="I1497" i="10"/>
  <c r="I1340" i="10"/>
  <c r="I1501" i="10"/>
  <c r="I1344" i="10"/>
  <c r="I1505" i="10"/>
  <c r="I1348" i="10"/>
  <c r="H1504" i="10"/>
  <c r="H1347" i="10"/>
  <c r="J1496" i="10"/>
  <c r="J1339" i="10"/>
  <c r="J1500" i="10"/>
  <c r="J1343" i="10"/>
  <c r="J1504" i="10"/>
  <c r="J1347" i="10"/>
  <c r="I1498" i="10"/>
  <c r="I1341" i="10"/>
  <c r="I1502" i="10"/>
  <c r="I1345" i="10"/>
  <c r="I1506" i="10"/>
  <c r="I1349" i="10"/>
  <c r="H1498" i="10"/>
  <c r="H1341" i="10"/>
  <c r="J1495" i="10"/>
  <c r="J1338" i="10"/>
  <c r="H1507" i="10"/>
  <c r="H1350" i="10"/>
  <c r="H1505" i="10"/>
  <c r="H1348" i="10"/>
  <c r="H1499" i="10"/>
  <c r="H1342" i="10"/>
  <c r="H1496" i="10"/>
  <c r="H1339" i="10"/>
  <c r="H1497" i="10"/>
  <c r="H1340" i="10"/>
  <c r="H1506" i="10"/>
  <c r="H1349" i="10"/>
  <c r="H1495" i="10"/>
  <c r="H1338" i="10"/>
  <c r="H1500" i="10"/>
  <c r="H1343" i="10"/>
  <c r="J1497" i="10"/>
  <c r="J1340" i="10"/>
  <c r="J1501" i="10"/>
  <c r="J1344" i="10"/>
  <c r="J1505" i="10"/>
  <c r="J1348" i="10"/>
  <c r="I1499" i="10"/>
  <c r="I1342" i="10"/>
  <c r="I1503" i="10"/>
  <c r="I1346" i="10"/>
  <c r="I1507" i="10"/>
  <c r="I1350" i="10"/>
  <c r="I1495" i="10"/>
  <c r="I1338" i="10"/>
  <c r="H1501" i="10"/>
  <c r="H1344" i="10"/>
  <c r="J1498" i="10"/>
  <c r="J1341" i="10"/>
  <c r="J1502" i="10"/>
  <c r="J1345" i="10"/>
  <c r="J1506" i="10"/>
  <c r="J1349" i="10"/>
  <c r="I1496" i="10"/>
  <c r="I1339" i="10"/>
  <c r="I1500" i="10"/>
  <c r="I1343" i="10"/>
  <c r="I1504" i="10"/>
  <c r="I1347" i="10"/>
  <c r="H1502" i="10"/>
  <c r="H1345" i="10"/>
  <c r="H1503" i="10"/>
  <c r="H1346" i="10"/>
  <c r="G1345" i="10"/>
  <c r="G1502" i="10"/>
  <c r="G1343" i="10"/>
  <c r="G1500" i="10"/>
  <c r="F1345" i="10"/>
  <c r="F1502" i="10"/>
  <c r="G1347" i="10"/>
  <c r="G1504" i="10"/>
  <c r="F1347" i="10"/>
  <c r="F1504" i="10"/>
  <c r="G1344" i="10"/>
  <c r="G1501" i="10"/>
  <c r="F1343" i="10"/>
  <c r="F1500" i="10"/>
  <c r="F1344" i="10"/>
  <c r="F1501" i="10"/>
  <c r="F1341" i="10"/>
  <c r="F1498" i="10"/>
  <c r="F1346" i="10"/>
  <c r="F1503" i="10"/>
  <c r="G1346" i="10"/>
  <c r="G1503" i="10"/>
  <c r="G1350" i="10"/>
  <c r="G1507" i="10"/>
  <c r="F1349" i="10"/>
  <c r="F1506" i="10"/>
  <c r="G1348" i="10"/>
  <c r="G1505" i="10"/>
  <c r="G1342" i="10"/>
  <c r="G1499" i="10"/>
  <c r="G1341" i="10"/>
  <c r="G1498" i="10"/>
  <c r="G1339" i="10"/>
  <c r="G1496" i="10"/>
  <c r="F1338" i="10"/>
  <c r="F1495" i="10"/>
  <c r="F1340" i="10"/>
  <c r="F1497" i="10"/>
  <c r="F1350" i="10"/>
  <c r="F1507" i="10"/>
  <c r="G1349" i="10"/>
  <c r="G1506" i="10"/>
  <c r="F1348" i="10"/>
  <c r="F1505" i="10"/>
  <c r="F1342" i="10"/>
  <c r="F1499" i="10"/>
  <c r="F1339" i="10"/>
  <c r="F1496" i="10"/>
  <c r="G1338" i="10"/>
  <c r="G1495" i="10"/>
  <c r="G1340" i="10"/>
  <c r="G1497" i="10"/>
  <c r="AY21" i="25"/>
  <c r="AN21" i="25"/>
  <c r="S21" i="25"/>
  <c r="AQ21" i="25"/>
  <c r="AC21" i="25"/>
  <c r="AK21" i="25"/>
  <c r="AI21" i="25"/>
  <c r="H21" i="25"/>
  <c r="Z21" i="25"/>
  <c r="R21" i="25"/>
  <c r="X21" i="25"/>
  <c r="AP21" i="25"/>
  <c r="I21" i="25"/>
  <c r="AA21" i="25"/>
  <c r="F21" i="25"/>
  <c r="K21" i="25"/>
  <c r="AS21" i="25"/>
  <c r="AJ21" i="25"/>
  <c r="P21" i="25"/>
  <c r="AM21" i="25"/>
  <c r="Y21" i="25"/>
  <c r="AG21" i="25"/>
  <c r="E21" i="25"/>
  <c r="AX21" i="25" l="1"/>
  <c r="AH21" i="25"/>
  <c r="O21" i="25"/>
  <c r="J21" i="25"/>
  <c r="AE21" i="25"/>
  <c r="M21" i="25"/>
  <c r="D21" i="25"/>
  <c r="AB21" i="25"/>
  <c r="U21" i="25"/>
  <c r="AD21" i="25"/>
  <c r="L21" i="25"/>
  <c r="AF21" i="25"/>
  <c r="AO21" i="25"/>
  <c r="G21" i="25"/>
  <c r="AT21" i="25"/>
  <c r="W21" i="25"/>
  <c r="AR21" i="25"/>
  <c r="AL21" i="25"/>
  <c r="T21" i="25"/>
  <c r="N21" i="25"/>
  <c r="V21" i="25"/>
  <c r="Q21" i="25"/>
  <c r="C21" i="25"/>
  <c r="AU21" i="25"/>
  <c r="AV21" i="25"/>
  <c r="C790" i="8"/>
  <c r="C1494" i="10" s="1"/>
  <c r="C17" i="8"/>
  <c r="C721" i="10" s="1"/>
  <c r="C791" i="8" l="1"/>
  <c r="C1495" i="10" s="1"/>
  <c r="C18" i="8"/>
  <c r="C722" i="10" s="1"/>
  <c r="C792" i="8" l="1"/>
  <c r="C1496" i="10" s="1"/>
  <c r="C19" i="8"/>
  <c r="C723" i="10" s="1"/>
  <c r="C793" i="8" l="1"/>
  <c r="C1497" i="10" s="1"/>
  <c r="C20" i="8"/>
  <c r="C724" i="10" s="1"/>
  <c r="C794" i="8" l="1"/>
  <c r="C1498" i="10" s="1"/>
  <c r="C21" i="8"/>
  <c r="C725" i="10" s="1"/>
  <c r="C795" i="8" l="1"/>
  <c r="C1499" i="10" s="1"/>
  <c r="C22" i="8"/>
  <c r="C726" i="10" s="1"/>
  <c r="C796" i="8" l="1"/>
  <c r="C1500" i="10" s="1"/>
  <c r="C23" i="8"/>
  <c r="C727" i="10" s="1"/>
  <c r="C797" i="8" l="1"/>
  <c r="C1501" i="10" s="1"/>
  <c r="C24" i="8"/>
  <c r="C728" i="10" s="1"/>
  <c r="C798" i="8" l="1"/>
  <c r="C1502" i="10" s="1"/>
  <c r="C25" i="8"/>
  <c r="C729" i="10" s="1"/>
  <c r="C799" i="8" l="1"/>
  <c r="C1503" i="10" s="1"/>
  <c r="C26" i="8"/>
  <c r="C730" i="10" s="1"/>
  <c r="C800" i="8" l="1"/>
  <c r="C1504" i="10" s="1"/>
  <c r="C27" i="8"/>
  <c r="C731" i="10" s="1"/>
  <c r="C801" i="8" l="1"/>
  <c r="C1505" i="10" s="1"/>
  <c r="C28" i="8"/>
  <c r="C732" i="10" s="1"/>
  <c r="C802" i="8" l="1"/>
  <c r="C1506" i="10" s="1"/>
  <c r="C803" i="8"/>
  <c r="C1507" i="10" s="1"/>
  <c r="C29" i="8"/>
  <c r="C733" i="10" s="1"/>
  <c r="C30" i="8" l="1"/>
  <c r="C734" i="10" s="1"/>
  <c r="C31" i="8" l="1"/>
  <c r="C735" i="10" s="1"/>
  <c r="C32" i="8" l="1"/>
  <c r="C736" i="10" s="1"/>
  <c r="C33" i="8" l="1"/>
  <c r="C737" i="10" s="1"/>
  <c r="C34" i="8" l="1"/>
  <c r="C738" i="10" s="1"/>
  <c r="C35" i="8" l="1"/>
  <c r="C739" i="10" s="1"/>
  <c r="C36" i="8" l="1"/>
  <c r="C740" i="10" s="1"/>
  <c r="C37" i="8" l="1"/>
  <c r="C741" i="10" s="1"/>
  <c r="C38" i="8" l="1"/>
  <c r="C742" i="10" s="1"/>
  <c r="C39" i="8" l="1"/>
  <c r="C743" i="10" s="1"/>
  <c r="C40" i="8" l="1"/>
  <c r="C744" i="10" s="1"/>
  <c r="C41" i="8" l="1"/>
  <c r="C745" i="10" s="1"/>
  <c r="C42" i="8" l="1"/>
  <c r="C746" i="10" s="1"/>
  <c r="C43" i="8" l="1"/>
  <c r="C747" i="10" s="1"/>
  <c r="C44" i="8" l="1"/>
  <c r="C748" i="10" s="1"/>
  <c r="C45" i="8" l="1"/>
  <c r="C749" i="10" s="1"/>
  <c r="C46" i="8" l="1"/>
  <c r="C750" i="10" s="1"/>
  <c r="C47" i="8" l="1"/>
  <c r="C751" i="10" s="1"/>
  <c r="C48" i="8" l="1"/>
  <c r="C752" i="10" s="1"/>
  <c r="C49" i="8" l="1"/>
  <c r="C753" i="10" s="1"/>
  <c r="C50" i="8" l="1"/>
  <c r="C754" i="10" s="1"/>
  <c r="C51" i="8" l="1"/>
  <c r="C755" i="10" s="1"/>
  <c r="C52" i="8" l="1"/>
  <c r="C756" i="10" s="1"/>
  <c r="C53" i="8" l="1"/>
  <c r="C757" i="10" s="1"/>
  <c r="C54" i="8" l="1"/>
  <c r="C758" i="10" s="1"/>
  <c r="C55" i="8" l="1"/>
  <c r="C759" i="10" s="1"/>
  <c r="C56" i="8" l="1"/>
  <c r="C760" i="10" s="1"/>
  <c r="C57" i="8" l="1"/>
  <c r="C761" i="10" s="1"/>
  <c r="C58" i="8" l="1"/>
  <c r="C762" i="10" s="1"/>
  <c r="C59" i="8" l="1"/>
  <c r="C763" i="10" s="1"/>
  <c r="C60" i="8" l="1"/>
  <c r="C764" i="10" s="1"/>
  <c r="C61" i="8" l="1"/>
  <c r="C765" i="10" s="1"/>
  <c r="C62" i="8" l="1"/>
  <c r="C766" i="10" s="1"/>
  <c r="C63" i="8" l="1"/>
  <c r="C767" i="10" s="1"/>
  <c r="C64" i="8" l="1"/>
  <c r="C768" i="10" s="1"/>
  <c r="C65" i="8" l="1"/>
  <c r="C769" i="10" s="1"/>
  <c r="C66" i="8" l="1"/>
  <c r="C770" i="10" s="1"/>
  <c r="C67" i="8" l="1"/>
  <c r="C771" i="10" s="1"/>
  <c r="C68" i="8" l="1"/>
  <c r="C772" i="10" s="1"/>
  <c r="C69" i="8" l="1"/>
  <c r="C773" i="10" s="1"/>
  <c r="C70" i="8" l="1"/>
  <c r="C774" i="10" s="1"/>
  <c r="C71" i="8" l="1"/>
  <c r="C775" i="10" s="1"/>
  <c r="C72" i="8" l="1"/>
  <c r="C776" i="10" s="1"/>
  <c r="C73" i="8" l="1"/>
  <c r="C777" i="10" s="1"/>
  <c r="C74" i="8" l="1"/>
  <c r="C778" i="10" s="1"/>
  <c r="C75" i="8" l="1"/>
  <c r="C779" i="10" s="1"/>
  <c r="C76" i="8" l="1"/>
  <c r="C780" i="10" s="1"/>
  <c r="C77" i="8" l="1"/>
  <c r="C781" i="10" s="1"/>
  <c r="C78" i="8" l="1"/>
  <c r="C782" i="10" s="1"/>
  <c r="C79" i="8" l="1"/>
  <c r="C783" i="10" s="1"/>
  <c r="C80" i="8" l="1"/>
  <c r="C784" i="10" s="1"/>
  <c r="C81" i="8" l="1"/>
  <c r="C785" i="10" s="1"/>
  <c r="C82" i="8" l="1"/>
  <c r="C786" i="10" s="1"/>
  <c r="C83" i="8" l="1"/>
  <c r="C787" i="10" s="1"/>
  <c r="C84" i="8" l="1"/>
  <c r="C788" i="10" s="1"/>
  <c r="C85" i="8" l="1"/>
  <c r="C789" i="10" s="1"/>
  <c r="C86" i="8" l="1"/>
  <c r="C790" i="10" s="1"/>
  <c r="C87" i="8" l="1"/>
  <c r="C791" i="10" s="1"/>
  <c r="C88" i="8" l="1"/>
  <c r="C792" i="10" s="1"/>
  <c r="C89" i="8" l="1"/>
  <c r="C793" i="10" s="1"/>
  <c r="C90" i="8" l="1"/>
  <c r="C794" i="10" s="1"/>
  <c r="C91" i="8" l="1"/>
  <c r="C795" i="10" s="1"/>
  <c r="C92" i="8" l="1"/>
  <c r="C796" i="10" s="1"/>
  <c r="C93" i="8" l="1"/>
  <c r="C797" i="10" s="1"/>
  <c r="C94" i="8" l="1"/>
  <c r="C798" i="10" s="1"/>
  <c r="C95" i="8" l="1"/>
  <c r="C799" i="10" s="1"/>
  <c r="C96" i="8" l="1"/>
  <c r="C800" i="10" s="1"/>
  <c r="C97" i="8" l="1"/>
  <c r="C801" i="10" s="1"/>
  <c r="C98" i="8" l="1"/>
  <c r="C802" i="10" s="1"/>
  <c r="C99" i="8" l="1"/>
  <c r="C803" i="10" s="1"/>
  <c r="C100" i="8" l="1"/>
  <c r="C804" i="10" s="1"/>
  <c r="C101" i="8" l="1"/>
  <c r="C805" i="10" s="1"/>
  <c r="C102" i="8" l="1"/>
  <c r="C806" i="10" s="1"/>
  <c r="C103" i="8" l="1"/>
  <c r="C807" i="10" s="1"/>
  <c r="C104" i="8" l="1"/>
  <c r="C808" i="10" s="1"/>
  <c r="C105" i="8" l="1"/>
  <c r="C809" i="10" s="1"/>
  <c r="C106" i="8" l="1"/>
  <c r="C810" i="10" s="1"/>
  <c r="C107" i="8" l="1"/>
  <c r="C811" i="10" s="1"/>
  <c r="C108" i="8" l="1"/>
  <c r="C812" i="10" s="1"/>
  <c r="C109" i="8" l="1"/>
  <c r="C813" i="10" s="1"/>
  <c r="C110" i="8" l="1"/>
  <c r="C814" i="10" s="1"/>
  <c r="C111" i="8" l="1"/>
  <c r="C815" i="10" s="1"/>
  <c r="C112" i="8" l="1"/>
  <c r="C816" i="10" s="1"/>
  <c r="C113" i="8" l="1"/>
  <c r="C817" i="10" s="1"/>
  <c r="C114" i="8" l="1"/>
  <c r="C818" i="10" s="1"/>
  <c r="C115" i="8" l="1"/>
  <c r="C819" i="10" s="1"/>
  <c r="C116" i="8" l="1"/>
  <c r="C820" i="10" s="1"/>
  <c r="C117" i="8" l="1"/>
  <c r="C821" i="10" s="1"/>
  <c r="C118" i="8" l="1"/>
  <c r="C822" i="10" s="1"/>
  <c r="C119" i="8" l="1"/>
  <c r="C823" i="10" s="1"/>
  <c r="C120" i="8" l="1"/>
  <c r="C824" i="10" s="1"/>
  <c r="C121" i="8" l="1"/>
  <c r="C825" i="10" s="1"/>
  <c r="C122" i="8" l="1"/>
  <c r="C826" i="10" s="1"/>
  <c r="C123" i="8" l="1"/>
  <c r="C827" i="10" s="1"/>
  <c r="C124" i="8" l="1"/>
  <c r="C828" i="10" s="1"/>
  <c r="C125" i="8" l="1"/>
  <c r="C829" i="10" s="1"/>
  <c r="C126" i="8" l="1"/>
  <c r="C830" i="10" s="1"/>
  <c r="C127" i="8" l="1"/>
  <c r="C831" i="10" s="1"/>
  <c r="C128" i="8" l="1"/>
  <c r="C832" i="10" s="1"/>
  <c r="C129" i="8" l="1"/>
  <c r="C833" i="10" s="1"/>
  <c r="C130" i="8" l="1"/>
  <c r="C834" i="10" s="1"/>
  <c r="C131" i="8" l="1"/>
  <c r="C835" i="10" s="1"/>
  <c r="C132" i="8" l="1"/>
  <c r="C836" i="10" s="1"/>
  <c r="C133" i="8" l="1"/>
  <c r="C837" i="10" s="1"/>
  <c r="C134" i="8" l="1"/>
  <c r="C838" i="10" s="1"/>
  <c r="C135" i="8" l="1"/>
  <c r="C839" i="10" s="1"/>
  <c r="C136" i="8" l="1"/>
  <c r="C840" i="10" s="1"/>
  <c r="C137" i="8" l="1"/>
  <c r="C841" i="10" s="1"/>
  <c r="C138" i="8" l="1"/>
  <c r="C842" i="10" s="1"/>
  <c r="C139" i="8" l="1"/>
  <c r="C843" i="10" s="1"/>
  <c r="C140" i="8" l="1"/>
  <c r="C844" i="10" s="1"/>
  <c r="C141" i="8" l="1"/>
  <c r="C845" i="10" s="1"/>
  <c r="C142" i="8" l="1"/>
  <c r="C846" i="10" s="1"/>
  <c r="C143" i="8" l="1"/>
  <c r="C847" i="10" s="1"/>
  <c r="C144" i="8" l="1"/>
  <c r="C848" i="10" s="1"/>
  <c r="C145" i="8" l="1"/>
  <c r="C849" i="10" s="1"/>
  <c r="C146" i="8" l="1"/>
  <c r="C850" i="10" s="1"/>
  <c r="C147" i="8" l="1"/>
  <c r="C851" i="10" s="1"/>
  <c r="C148" i="8" l="1"/>
  <c r="C852" i="10" s="1"/>
  <c r="C149" i="8" l="1"/>
  <c r="C853" i="10" s="1"/>
  <c r="C150" i="8" l="1"/>
  <c r="C854" i="10" s="1"/>
  <c r="C151" i="8" l="1"/>
  <c r="C855" i="10" s="1"/>
  <c r="C152" i="8" l="1"/>
  <c r="C856" i="10" s="1"/>
  <c r="C153" i="8" l="1"/>
  <c r="C857" i="10" s="1"/>
  <c r="C154" i="8" l="1"/>
  <c r="C858" i="10" s="1"/>
  <c r="C155" i="8" l="1"/>
  <c r="C859" i="10" s="1"/>
  <c r="C156" i="8" l="1"/>
  <c r="C860" i="10" s="1"/>
  <c r="C157" i="8" l="1"/>
  <c r="C861" i="10" s="1"/>
  <c r="C158" i="8" l="1"/>
  <c r="C862" i="10" s="1"/>
  <c r="C159" i="8" l="1"/>
  <c r="C863" i="10" s="1"/>
  <c r="C160" i="8" l="1"/>
  <c r="C864" i="10" s="1"/>
  <c r="C161" i="8" l="1"/>
  <c r="C865" i="10" s="1"/>
  <c r="C162" i="8" l="1"/>
  <c r="C866" i="10" s="1"/>
  <c r="C163" i="8" l="1"/>
  <c r="C867" i="10" s="1"/>
  <c r="C164" i="8" l="1"/>
  <c r="C868" i="10" s="1"/>
  <c r="C165" i="8" l="1"/>
  <c r="C869" i="10" s="1"/>
  <c r="C166" i="8" l="1"/>
  <c r="C870" i="10" s="1"/>
  <c r="C167" i="8" l="1"/>
  <c r="C871" i="10" s="1"/>
  <c r="C168" i="8" l="1"/>
  <c r="C872" i="10" s="1"/>
  <c r="C169" i="8" l="1"/>
  <c r="C873" i="10" s="1"/>
  <c r="C170" i="8" l="1"/>
  <c r="C874" i="10" s="1"/>
  <c r="C171" i="8" l="1"/>
  <c r="C875" i="10" s="1"/>
  <c r="C172" i="8" l="1"/>
  <c r="C876" i="10" s="1"/>
  <c r="C173" i="8" l="1"/>
  <c r="C877" i="10" s="1"/>
  <c r="C174" i="8" l="1"/>
  <c r="C878" i="10" s="1"/>
  <c r="C175" i="8" l="1"/>
  <c r="C879" i="10" s="1"/>
  <c r="C176" i="8" l="1"/>
  <c r="C880" i="10" s="1"/>
  <c r="C177" i="8" l="1"/>
  <c r="C881" i="10" s="1"/>
  <c r="C178" i="8" l="1"/>
  <c r="C882" i="10" s="1"/>
  <c r="C179" i="8" l="1"/>
  <c r="C883" i="10" s="1"/>
  <c r="C180" i="8" l="1"/>
  <c r="C884" i="10" s="1"/>
  <c r="C181" i="8" l="1"/>
  <c r="C885" i="10" s="1"/>
  <c r="C182" i="8" l="1"/>
  <c r="C886" i="10" s="1"/>
  <c r="C183" i="8" l="1"/>
  <c r="C887" i="10" s="1"/>
  <c r="C184" i="8" l="1"/>
  <c r="C888" i="10" s="1"/>
  <c r="C185" i="8" l="1"/>
  <c r="C889" i="10" s="1"/>
  <c r="C186" i="8" l="1"/>
  <c r="C890" i="10" s="1"/>
  <c r="C187" i="8" l="1"/>
  <c r="C891" i="10" s="1"/>
  <c r="C188" i="8" l="1"/>
  <c r="C892" i="10" s="1"/>
  <c r="C189" i="8" l="1"/>
  <c r="C893" i="10" s="1"/>
  <c r="C190" i="8" l="1"/>
  <c r="C894" i="10" s="1"/>
  <c r="C191" i="8" l="1"/>
  <c r="C895" i="10" s="1"/>
  <c r="C192" i="8" l="1"/>
  <c r="C896" i="10" s="1"/>
  <c r="C193" i="8" l="1"/>
  <c r="C897" i="10" s="1"/>
  <c r="C194" i="8" l="1"/>
  <c r="C898" i="10" s="1"/>
  <c r="C195" i="8" l="1"/>
  <c r="C899" i="10" s="1"/>
  <c r="C196" i="8" l="1"/>
  <c r="C900" i="10" s="1"/>
  <c r="C197" i="8" l="1"/>
  <c r="C901" i="10" s="1"/>
  <c r="C198" i="8" l="1"/>
  <c r="C902" i="10" s="1"/>
  <c r="C199" i="8" l="1"/>
  <c r="C903" i="10" s="1"/>
  <c r="C200" i="8" l="1"/>
  <c r="C904" i="10" s="1"/>
  <c r="C201" i="8" l="1"/>
  <c r="C905" i="10" s="1"/>
  <c r="C202" i="8" l="1"/>
  <c r="C906" i="10" s="1"/>
  <c r="C203" i="8" l="1"/>
  <c r="C907" i="10" s="1"/>
  <c r="C204" i="8" l="1"/>
  <c r="C908" i="10" s="1"/>
  <c r="C205" i="8" l="1"/>
  <c r="C909" i="10" s="1"/>
  <c r="C206" i="8" l="1"/>
  <c r="C910" i="10" s="1"/>
  <c r="C207" i="8" l="1"/>
  <c r="C911" i="10" s="1"/>
  <c r="C208" i="8" l="1"/>
  <c r="C912" i="10" s="1"/>
  <c r="C209" i="8" l="1"/>
  <c r="C913" i="10" s="1"/>
  <c r="C210" i="8" l="1"/>
  <c r="C914" i="10" s="1"/>
  <c r="C211" i="8" l="1"/>
  <c r="C915" i="10" s="1"/>
  <c r="C212" i="8" l="1"/>
  <c r="C916" i="10" s="1"/>
  <c r="C213" i="8" l="1"/>
  <c r="C917" i="10" s="1"/>
  <c r="C214" i="8" l="1"/>
  <c r="C918" i="10" s="1"/>
  <c r="C215" i="8" l="1"/>
  <c r="C919" i="10" s="1"/>
  <c r="C216" i="8" l="1"/>
  <c r="C920" i="10" s="1"/>
  <c r="C217" i="8" l="1"/>
  <c r="C921" i="10" s="1"/>
  <c r="C218" i="8" l="1"/>
  <c r="C922" i="10" s="1"/>
  <c r="C219" i="8" l="1"/>
  <c r="C923" i="10" s="1"/>
  <c r="C220" i="8" l="1"/>
  <c r="C924" i="10" s="1"/>
  <c r="C221" i="8" l="1"/>
  <c r="C925" i="10" s="1"/>
  <c r="C222" i="8" l="1"/>
  <c r="C926" i="10" s="1"/>
  <c r="C223" i="8" l="1"/>
  <c r="C927" i="10" s="1"/>
  <c r="C224" i="8" l="1"/>
  <c r="C928" i="10" s="1"/>
  <c r="C225" i="8" l="1"/>
  <c r="C929" i="10" s="1"/>
  <c r="C226" i="8" l="1"/>
  <c r="C930" i="10" s="1"/>
  <c r="C227" i="8" l="1"/>
  <c r="C931" i="10" s="1"/>
  <c r="C228" i="8" l="1"/>
  <c r="C932" i="10" s="1"/>
  <c r="C229" i="8" l="1"/>
  <c r="C933" i="10" s="1"/>
  <c r="C230" i="8" l="1"/>
  <c r="C934" i="10" s="1"/>
  <c r="C231" i="8" l="1"/>
  <c r="C935" i="10" s="1"/>
  <c r="C232" i="8" l="1"/>
  <c r="C936" i="10" s="1"/>
  <c r="C233" i="8" l="1"/>
  <c r="C937" i="10" s="1"/>
  <c r="C234" i="8" l="1"/>
  <c r="C938" i="10" s="1"/>
  <c r="C235" i="8" l="1"/>
  <c r="C939" i="10" s="1"/>
  <c r="C236" i="8" l="1"/>
  <c r="C940" i="10" s="1"/>
  <c r="C237" i="8" l="1"/>
  <c r="C941" i="10" s="1"/>
  <c r="C238" i="8" l="1"/>
  <c r="C942" i="10" s="1"/>
  <c r="C239" i="8" l="1"/>
  <c r="C943" i="10" s="1"/>
  <c r="C240" i="8" l="1"/>
  <c r="C944" i="10" s="1"/>
  <c r="C241" i="8" l="1"/>
  <c r="C945" i="10" s="1"/>
  <c r="C242" i="8" l="1"/>
  <c r="C946" i="10" s="1"/>
  <c r="C243" i="8" l="1"/>
  <c r="C947" i="10" s="1"/>
  <c r="C244" i="8" l="1"/>
  <c r="C948" i="10" s="1"/>
  <c r="C245" i="8" l="1"/>
  <c r="C949" i="10" s="1"/>
  <c r="C246" i="8" l="1"/>
  <c r="C950" i="10" s="1"/>
  <c r="C247" i="8" l="1"/>
  <c r="C951" i="10" s="1"/>
  <c r="C248" i="8" l="1"/>
  <c r="C952" i="10" s="1"/>
  <c r="C249" i="8" l="1"/>
  <c r="C953" i="10" s="1"/>
  <c r="C250" i="8" l="1"/>
  <c r="C954" i="10" s="1"/>
  <c r="C251" i="8" l="1"/>
  <c r="C955" i="10" s="1"/>
  <c r="C252" i="8" l="1"/>
  <c r="C956" i="10" s="1"/>
  <c r="C253" i="8" l="1"/>
  <c r="C957" i="10" s="1"/>
  <c r="C254" i="8" l="1"/>
  <c r="C958" i="10" s="1"/>
  <c r="C255" i="8" l="1"/>
  <c r="C959" i="10" s="1"/>
  <c r="C256" i="8" l="1"/>
  <c r="C960" i="10" s="1"/>
  <c r="C257" i="8" l="1"/>
  <c r="C961" i="10" s="1"/>
  <c r="C258" i="8" l="1"/>
  <c r="C962" i="10" s="1"/>
  <c r="C259" i="8" l="1"/>
  <c r="C963" i="10" s="1"/>
  <c r="C260" i="8" l="1"/>
  <c r="C964" i="10" s="1"/>
  <c r="C261" i="8" l="1"/>
  <c r="C965" i="10" s="1"/>
  <c r="C262" i="8" l="1"/>
  <c r="C966" i="10" s="1"/>
  <c r="C263" i="8" l="1"/>
  <c r="C967" i="10" s="1"/>
  <c r="C264" i="8" l="1"/>
  <c r="C968" i="10" s="1"/>
  <c r="C265" i="8" l="1"/>
  <c r="C969" i="10" s="1"/>
  <c r="C266" i="8" l="1"/>
  <c r="C970" i="10" s="1"/>
  <c r="C267" i="8" l="1"/>
  <c r="C971" i="10" s="1"/>
  <c r="C268" i="8" l="1"/>
  <c r="C972" i="10" s="1"/>
  <c r="C269" i="8" l="1"/>
  <c r="C973" i="10" s="1"/>
  <c r="C270" i="8" l="1"/>
  <c r="C974" i="10" s="1"/>
  <c r="C271" i="8" l="1"/>
  <c r="C975" i="10" s="1"/>
  <c r="C272" i="8" l="1"/>
  <c r="C976" i="10" s="1"/>
  <c r="C273" i="8" l="1"/>
  <c r="C977" i="10" s="1"/>
  <c r="C274" i="8" l="1"/>
  <c r="C978" i="10" s="1"/>
  <c r="C275" i="8" l="1"/>
  <c r="C979" i="10" s="1"/>
  <c r="C276" i="8" l="1"/>
  <c r="C980" i="10" s="1"/>
  <c r="C277" i="8" l="1"/>
  <c r="C981" i="10" s="1"/>
  <c r="C278" i="8" l="1"/>
  <c r="C982" i="10" s="1"/>
  <c r="C279" i="8" l="1"/>
  <c r="C983" i="10" s="1"/>
  <c r="C280" i="8" l="1"/>
  <c r="C984" i="10" s="1"/>
  <c r="C281" i="8" l="1"/>
  <c r="C985" i="10" s="1"/>
  <c r="C282" i="8" l="1"/>
  <c r="C986" i="10" s="1"/>
  <c r="C283" i="8" l="1"/>
  <c r="C987" i="10" s="1"/>
  <c r="C284" i="8" l="1"/>
  <c r="C988" i="10" s="1"/>
  <c r="C285" i="8" l="1"/>
  <c r="C989" i="10" s="1"/>
  <c r="C286" i="8" l="1"/>
  <c r="C990" i="10" s="1"/>
  <c r="C287" i="8" l="1"/>
  <c r="C991" i="10" s="1"/>
  <c r="C288" i="8" l="1"/>
  <c r="C992" i="10" s="1"/>
  <c r="C289" i="8" l="1"/>
  <c r="C993" i="10" s="1"/>
  <c r="C290" i="8" l="1"/>
  <c r="C994" i="10" s="1"/>
  <c r="C291" i="8" l="1"/>
  <c r="C995" i="10" s="1"/>
  <c r="C292" i="8" l="1"/>
  <c r="C996" i="10" s="1"/>
  <c r="C293" i="8" l="1"/>
  <c r="C997" i="10" s="1"/>
  <c r="C294" i="8" l="1"/>
  <c r="C998" i="10" s="1"/>
  <c r="C295" i="8" l="1"/>
  <c r="C999" i="10" s="1"/>
  <c r="C296" i="8" l="1"/>
  <c r="C1000" i="10" s="1"/>
  <c r="C297" i="8" l="1"/>
  <c r="C1001" i="10" s="1"/>
  <c r="C298" i="8" l="1"/>
  <c r="C1002" i="10" s="1"/>
  <c r="C299" i="8" l="1"/>
  <c r="C1003" i="10" s="1"/>
  <c r="C300" i="8" l="1"/>
  <c r="C1004" i="10" s="1"/>
  <c r="C301" i="8" l="1"/>
  <c r="C1005" i="10" s="1"/>
  <c r="C302" i="8" l="1"/>
  <c r="C1006" i="10" s="1"/>
  <c r="C303" i="8" l="1"/>
  <c r="C1007" i="10" s="1"/>
  <c r="C304" i="8" l="1"/>
  <c r="C1008" i="10" s="1"/>
  <c r="C305" i="8" l="1"/>
  <c r="C1009" i="10" s="1"/>
  <c r="C306" i="8" l="1"/>
  <c r="C1010" i="10" s="1"/>
  <c r="C307" i="8" l="1"/>
  <c r="C1011" i="10" s="1"/>
  <c r="C308" i="8" l="1"/>
  <c r="C1012" i="10" s="1"/>
  <c r="C309" i="8" l="1"/>
  <c r="C1013" i="10" s="1"/>
  <c r="C310" i="8" l="1"/>
  <c r="C1014" i="10" s="1"/>
  <c r="C311" i="8" l="1"/>
  <c r="C1015" i="10" s="1"/>
  <c r="C312" i="8" l="1"/>
  <c r="C1016" i="10" s="1"/>
  <c r="C313" i="8" l="1"/>
  <c r="C1017" i="10" s="1"/>
  <c r="C314" i="8" l="1"/>
  <c r="C1018" i="10" s="1"/>
  <c r="C315" i="8" l="1"/>
  <c r="C1019" i="10" s="1"/>
  <c r="C316" i="8" l="1"/>
  <c r="C1020" i="10" s="1"/>
  <c r="C317" i="8" l="1"/>
  <c r="C1021" i="10" s="1"/>
  <c r="C318" i="8" l="1"/>
  <c r="C1022" i="10" s="1"/>
  <c r="C319" i="8" l="1"/>
  <c r="C1023" i="10" s="1"/>
  <c r="C320" i="8" l="1"/>
  <c r="C1024" i="10" s="1"/>
  <c r="C321" i="8" l="1"/>
  <c r="C1025" i="10" s="1"/>
  <c r="C322" i="8" l="1"/>
  <c r="C1026" i="10" s="1"/>
  <c r="C323" i="8" l="1"/>
  <c r="C1027" i="10" s="1"/>
  <c r="C324" i="8" l="1"/>
  <c r="C1028" i="10" s="1"/>
  <c r="C325" i="8" l="1"/>
  <c r="C1029" i="10" s="1"/>
  <c r="C326" i="8" l="1"/>
  <c r="C1030" i="10" s="1"/>
  <c r="C327" i="8" l="1"/>
  <c r="C1031" i="10" s="1"/>
  <c r="C328" i="8" l="1"/>
  <c r="C1032" i="10" s="1"/>
  <c r="C329" i="8" l="1"/>
  <c r="C1033" i="10" s="1"/>
  <c r="C330" i="8" l="1"/>
  <c r="C1034" i="10" s="1"/>
  <c r="C331" i="8" l="1"/>
  <c r="C1035" i="10" s="1"/>
  <c r="C332" i="8" l="1"/>
  <c r="C1036" i="10" s="1"/>
  <c r="C333" i="8" l="1"/>
  <c r="C1037" i="10" s="1"/>
  <c r="C334" i="8" l="1"/>
  <c r="C1038" i="10" s="1"/>
  <c r="C335" i="8" l="1"/>
  <c r="C1039" i="10" s="1"/>
  <c r="C336" i="8" l="1"/>
  <c r="C1040" i="10" s="1"/>
  <c r="C337" i="8" l="1"/>
  <c r="C1041" i="10" s="1"/>
  <c r="C338" i="8" l="1"/>
  <c r="C1042" i="10" s="1"/>
  <c r="C339" i="8" l="1"/>
  <c r="C1043" i="10" s="1"/>
  <c r="C340" i="8" l="1"/>
  <c r="C1044" i="10" s="1"/>
  <c r="C341" i="8" l="1"/>
  <c r="C1045" i="10" s="1"/>
  <c r="C342" i="8" l="1"/>
  <c r="C1046" i="10" s="1"/>
  <c r="C343" i="8" l="1"/>
  <c r="C1047" i="10" s="1"/>
  <c r="C344" i="8" l="1"/>
  <c r="C1048" i="10" s="1"/>
  <c r="C345" i="8" l="1"/>
  <c r="C1049" i="10" s="1"/>
  <c r="C346" i="8" l="1"/>
  <c r="C1050" i="10" s="1"/>
  <c r="C347" i="8" l="1"/>
  <c r="C1051" i="10" s="1"/>
  <c r="C348" i="8" l="1"/>
  <c r="C1052" i="10" s="1"/>
  <c r="C349" i="8" l="1"/>
  <c r="C1053" i="10" s="1"/>
  <c r="C350" i="8" l="1"/>
  <c r="C1054" i="10" s="1"/>
  <c r="C351" i="8" l="1"/>
  <c r="C1055" i="10" s="1"/>
  <c r="C352" i="8" l="1"/>
  <c r="C1056" i="10" s="1"/>
  <c r="C353" i="8" l="1"/>
  <c r="C1057" i="10" s="1"/>
  <c r="C354" i="8" l="1"/>
  <c r="C1058" i="10" s="1"/>
  <c r="C355" i="8" l="1"/>
  <c r="C1059" i="10" s="1"/>
  <c r="C356" i="8" l="1"/>
  <c r="C1060" i="10" s="1"/>
  <c r="C357" i="8" l="1"/>
  <c r="C1061" i="10" s="1"/>
  <c r="C358" i="8" l="1"/>
  <c r="C1062" i="10" s="1"/>
  <c r="C359" i="8" l="1"/>
  <c r="C1063" i="10" s="1"/>
  <c r="C360" i="8" l="1"/>
  <c r="C1064" i="10" s="1"/>
  <c r="C361" i="8" l="1"/>
  <c r="C1065" i="10" s="1"/>
  <c r="C362" i="8" l="1"/>
  <c r="C1066" i="10" s="1"/>
  <c r="C363" i="8" l="1"/>
  <c r="C1067" i="10" s="1"/>
  <c r="C364" i="8" l="1"/>
  <c r="C1068" i="10" s="1"/>
  <c r="C365" i="8" l="1"/>
  <c r="C1069" i="10" s="1"/>
  <c r="C366" i="8" l="1"/>
  <c r="C1070" i="10" s="1"/>
  <c r="C367" i="8" l="1"/>
  <c r="C1071" i="10" s="1"/>
  <c r="C368" i="8" l="1"/>
  <c r="C1072" i="10" s="1"/>
  <c r="C369" i="8" l="1"/>
  <c r="C1073" i="10" s="1"/>
  <c r="C370" i="8" l="1"/>
  <c r="C1074" i="10" s="1"/>
  <c r="C371" i="8" l="1"/>
  <c r="C1075" i="10" s="1"/>
  <c r="C372" i="8" l="1"/>
  <c r="C1076" i="10" s="1"/>
  <c r="C373" i="8" l="1"/>
  <c r="C1077" i="10" s="1"/>
  <c r="C374" i="8" l="1"/>
  <c r="C1078" i="10" s="1"/>
  <c r="C375" i="8" l="1"/>
  <c r="C1079" i="10" s="1"/>
  <c r="C376" i="8" l="1"/>
  <c r="C1080" i="10" s="1"/>
  <c r="C377" i="8" l="1"/>
  <c r="C1081" i="10" s="1"/>
  <c r="C378" i="8" l="1"/>
  <c r="C1082" i="10" s="1"/>
  <c r="C379" i="8" l="1"/>
  <c r="C1083" i="10" s="1"/>
  <c r="C380" i="8" l="1"/>
  <c r="C1084" i="10" s="1"/>
  <c r="C381" i="8" l="1"/>
  <c r="C1085" i="10" s="1"/>
  <c r="C382" i="8" l="1"/>
  <c r="C1086" i="10" s="1"/>
  <c r="C383" i="8" l="1"/>
  <c r="C1087" i="10" s="1"/>
  <c r="C384" i="8" l="1"/>
  <c r="C1088" i="10" s="1"/>
  <c r="C385" i="8" l="1"/>
  <c r="C1089" i="10" s="1"/>
  <c r="C386" i="8" l="1"/>
  <c r="C1090" i="10" s="1"/>
  <c r="C387" i="8" l="1"/>
  <c r="C1091" i="10" s="1"/>
  <c r="C388" i="8" l="1"/>
  <c r="C1092" i="10" s="1"/>
  <c r="C389" i="8" l="1"/>
  <c r="C1093" i="10" s="1"/>
  <c r="C390" i="8" l="1"/>
  <c r="C1094" i="10" s="1"/>
  <c r="C391" i="8" l="1"/>
  <c r="C1095" i="10" s="1"/>
  <c r="C392" i="8" l="1"/>
  <c r="C1096" i="10" s="1"/>
  <c r="C393" i="8" l="1"/>
  <c r="C1097" i="10" s="1"/>
  <c r="C394" i="8" l="1"/>
  <c r="C1098" i="10" s="1"/>
  <c r="C395" i="8" l="1"/>
  <c r="C1099" i="10" s="1"/>
  <c r="C396" i="8" l="1"/>
  <c r="C1100" i="10" s="1"/>
  <c r="C397" i="8" l="1"/>
  <c r="C1101" i="10" s="1"/>
  <c r="C398" i="8" l="1"/>
  <c r="C1102" i="10" s="1"/>
  <c r="C399" i="8" l="1"/>
  <c r="C1103" i="10" s="1"/>
  <c r="C400" i="8" l="1"/>
  <c r="C1104" i="10" s="1"/>
  <c r="C401" i="8" l="1"/>
  <c r="C1105" i="10" s="1"/>
  <c r="C402" i="8" l="1"/>
  <c r="C1106" i="10" s="1"/>
  <c r="C403" i="8" l="1"/>
  <c r="C1107" i="10" s="1"/>
  <c r="C404" i="8" l="1"/>
  <c r="C1108" i="10" s="1"/>
  <c r="C405" i="8" l="1"/>
  <c r="C1109" i="10" s="1"/>
  <c r="C406" i="8" l="1"/>
  <c r="C1110" i="10" s="1"/>
  <c r="C407" i="8" l="1"/>
  <c r="C1111" i="10" s="1"/>
  <c r="C408" i="8" l="1"/>
  <c r="C1112" i="10" s="1"/>
  <c r="C409" i="8" l="1"/>
  <c r="C1113" i="10" s="1"/>
  <c r="C410" i="8" l="1"/>
  <c r="C1114" i="10" s="1"/>
  <c r="C411" i="8" l="1"/>
  <c r="C1115" i="10" s="1"/>
  <c r="C412" i="8" l="1"/>
  <c r="C1116" i="10" s="1"/>
  <c r="C413" i="8" l="1"/>
  <c r="C1117" i="10" s="1"/>
  <c r="C414" i="8" l="1"/>
  <c r="C1118" i="10" s="1"/>
  <c r="C415" i="8" l="1"/>
  <c r="C1119" i="10" s="1"/>
  <c r="C416" i="8" l="1"/>
  <c r="C1120" i="10" s="1"/>
  <c r="C417" i="8" l="1"/>
  <c r="C1121" i="10" s="1"/>
  <c r="C418" i="8" l="1"/>
  <c r="C1122" i="10" s="1"/>
  <c r="C419" i="8" l="1"/>
  <c r="C1123" i="10" s="1"/>
  <c r="C420" i="8" l="1"/>
  <c r="C1124" i="10" s="1"/>
  <c r="C421" i="8" l="1"/>
  <c r="C1125" i="10" s="1"/>
  <c r="C422" i="8" l="1"/>
  <c r="C1126" i="10" s="1"/>
  <c r="C423" i="8" l="1"/>
  <c r="C1127" i="10" s="1"/>
  <c r="C424" i="8" l="1"/>
  <c r="C1128" i="10" s="1"/>
  <c r="C425" i="8" l="1"/>
  <c r="C1129" i="10" s="1"/>
  <c r="C426" i="8" l="1"/>
  <c r="C1130" i="10" s="1"/>
  <c r="C427" i="8" l="1"/>
  <c r="C1131" i="10" s="1"/>
  <c r="C428" i="8" l="1"/>
  <c r="C1132" i="10" s="1"/>
  <c r="C429" i="8" l="1"/>
  <c r="C1133" i="10" s="1"/>
  <c r="C430" i="8" l="1"/>
  <c r="C1134" i="10" s="1"/>
  <c r="C431" i="8" l="1"/>
  <c r="C1135" i="10" s="1"/>
  <c r="C432" i="8" l="1"/>
  <c r="C1136" i="10" s="1"/>
  <c r="C433" i="8" l="1"/>
  <c r="C1137" i="10" s="1"/>
  <c r="C434" i="8" l="1"/>
  <c r="C1138" i="10" s="1"/>
  <c r="C435" i="8" l="1"/>
  <c r="C1139" i="10" s="1"/>
  <c r="C436" i="8" l="1"/>
  <c r="C1140" i="10" s="1"/>
  <c r="C437" i="8" l="1"/>
  <c r="C1141" i="10" s="1"/>
  <c r="C438" i="8" l="1"/>
  <c r="C1142" i="10" s="1"/>
  <c r="C439" i="8" l="1"/>
  <c r="C1143" i="10" s="1"/>
  <c r="C440" i="8" l="1"/>
  <c r="C1144" i="10" s="1"/>
  <c r="C441" i="8" l="1"/>
  <c r="C1145" i="10" s="1"/>
  <c r="C442" i="8" l="1"/>
  <c r="C1146" i="10" s="1"/>
  <c r="C443" i="8" l="1"/>
  <c r="C1147" i="10" s="1"/>
  <c r="C444" i="8" l="1"/>
  <c r="C1148" i="10" s="1"/>
  <c r="C445" i="8" l="1"/>
  <c r="C1149" i="10" s="1"/>
  <c r="C446" i="8" l="1"/>
  <c r="C1150" i="10" s="1"/>
  <c r="C447" i="8" l="1"/>
  <c r="C1151" i="10" s="1"/>
  <c r="C448" i="8" l="1"/>
  <c r="C1152" i="10" s="1"/>
  <c r="C449" i="8" l="1"/>
  <c r="C1153" i="10" s="1"/>
  <c r="C450" i="8" l="1"/>
  <c r="C1154" i="10" s="1"/>
  <c r="C451" i="8" l="1"/>
  <c r="C1155" i="10" s="1"/>
  <c r="C452" i="8" l="1"/>
  <c r="C1156" i="10" s="1"/>
  <c r="C453" i="8" l="1"/>
  <c r="C1157" i="10" s="1"/>
  <c r="C454" i="8" l="1"/>
  <c r="C1158" i="10" s="1"/>
  <c r="C455" i="8" l="1"/>
  <c r="C1159" i="10" s="1"/>
  <c r="C456" i="8" l="1"/>
  <c r="C1160" i="10" s="1"/>
  <c r="C457" i="8" l="1"/>
  <c r="C1161" i="10" s="1"/>
  <c r="C458" i="8" l="1"/>
  <c r="C1162" i="10" s="1"/>
  <c r="C459" i="8" l="1"/>
  <c r="C1163" i="10" s="1"/>
  <c r="C460" i="8" l="1"/>
  <c r="C1164" i="10" s="1"/>
  <c r="C461" i="8" l="1"/>
  <c r="C1165" i="10" s="1"/>
  <c r="C462" i="8" l="1"/>
  <c r="C1166" i="10" s="1"/>
  <c r="C463" i="8" l="1"/>
  <c r="C1167" i="10" s="1"/>
  <c r="C464" i="8" l="1"/>
  <c r="C1168" i="10" s="1"/>
  <c r="C465" i="8" l="1"/>
  <c r="C1169" i="10" s="1"/>
  <c r="C466" i="8" l="1"/>
  <c r="C1170" i="10" s="1"/>
  <c r="C467" i="8" l="1"/>
  <c r="C1171" i="10" s="1"/>
  <c r="C468" i="8" l="1"/>
  <c r="C1172" i="10" s="1"/>
  <c r="C469" i="8" l="1"/>
  <c r="C1173" i="10" s="1"/>
  <c r="C470" i="8" l="1"/>
  <c r="C1174" i="10" s="1"/>
  <c r="C471" i="8" l="1"/>
  <c r="C1175" i="10" s="1"/>
  <c r="C472" i="8" l="1"/>
  <c r="C1176" i="10" s="1"/>
  <c r="C473" i="8" l="1"/>
  <c r="C1177" i="10" s="1"/>
  <c r="C474" i="8" l="1"/>
  <c r="C1178" i="10" s="1"/>
  <c r="C475" i="8" l="1"/>
  <c r="C1179" i="10" s="1"/>
  <c r="C476" i="8" l="1"/>
  <c r="C1180" i="10" s="1"/>
  <c r="C477" i="8" l="1"/>
  <c r="C1181" i="10" s="1"/>
  <c r="C478" i="8" l="1"/>
  <c r="C1182" i="10" s="1"/>
  <c r="C479" i="8" l="1"/>
  <c r="C1183" i="10" s="1"/>
  <c r="C480" i="8" l="1"/>
  <c r="C1184" i="10" s="1"/>
  <c r="C481" i="8" l="1"/>
  <c r="C1185" i="10" s="1"/>
  <c r="C482" i="8" l="1"/>
  <c r="C1186" i="10" s="1"/>
  <c r="C483" i="8" l="1"/>
  <c r="C1187" i="10" s="1"/>
  <c r="C484" i="8" l="1"/>
  <c r="C1188" i="10" s="1"/>
  <c r="C485" i="8" l="1"/>
  <c r="C1189" i="10" s="1"/>
  <c r="C486" i="8" l="1"/>
  <c r="C1190" i="10" s="1"/>
  <c r="C487" i="8" l="1"/>
  <c r="C1191" i="10" s="1"/>
  <c r="C488" i="8" l="1"/>
  <c r="C1192" i="10" s="1"/>
  <c r="C489" i="8" l="1"/>
  <c r="C1193" i="10" s="1"/>
  <c r="C490" i="8" l="1"/>
  <c r="C1194" i="10" s="1"/>
  <c r="C491" i="8" l="1"/>
  <c r="C1195" i="10" s="1"/>
  <c r="C492" i="8" l="1"/>
  <c r="C1196" i="10" s="1"/>
  <c r="C493" i="8" l="1"/>
  <c r="C1197" i="10" s="1"/>
  <c r="C494" i="8" l="1"/>
  <c r="C1198" i="10" s="1"/>
  <c r="C495" i="8" l="1"/>
  <c r="C1199" i="10" s="1"/>
  <c r="C496" i="8" l="1"/>
  <c r="C1200" i="10" s="1"/>
  <c r="C497" i="8" l="1"/>
  <c r="C1201" i="10" s="1"/>
  <c r="C498" i="8" l="1"/>
  <c r="C1202" i="10" s="1"/>
  <c r="C499" i="8" l="1"/>
  <c r="C1203" i="10" s="1"/>
  <c r="C500" i="8" l="1"/>
  <c r="C1204" i="10" s="1"/>
  <c r="C501" i="8" l="1"/>
  <c r="C1205" i="10" s="1"/>
  <c r="C502" i="8" l="1"/>
  <c r="C1206" i="10" s="1"/>
  <c r="C503" i="8" l="1"/>
  <c r="C1207" i="10" s="1"/>
  <c r="C504" i="8" l="1"/>
  <c r="C1208" i="10" s="1"/>
  <c r="C505" i="8" l="1"/>
  <c r="C1209" i="10" s="1"/>
  <c r="C506" i="8" l="1"/>
  <c r="C1210" i="10" s="1"/>
  <c r="C507" i="8" l="1"/>
  <c r="C1211" i="10" s="1"/>
  <c r="C508" i="8" l="1"/>
  <c r="C1212" i="10" s="1"/>
  <c r="C509" i="8" l="1"/>
  <c r="C1213" i="10" s="1"/>
  <c r="C510" i="8" l="1"/>
  <c r="C1214" i="10" s="1"/>
  <c r="C511" i="8" l="1"/>
  <c r="C1215" i="10" s="1"/>
  <c r="C512" i="8" l="1"/>
  <c r="C1216" i="10" s="1"/>
  <c r="C513" i="8" l="1"/>
  <c r="C1217" i="10" s="1"/>
  <c r="C514" i="8" l="1"/>
  <c r="C1218" i="10" s="1"/>
  <c r="C515" i="8" l="1"/>
  <c r="C1219" i="10" s="1"/>
  <c r="C516" i="8" l="1"/>
  <c r="C1220" i="10" s="1"/>
  <c r="C517" i="8" l="1"/>
  <c r="C1221" i="10" s="1"/>
  <c r="C518" i="8" l="1"/>
  <c r="C1222" i="10" s="1"/>
  <c r="C519" i="8" l="1"/>
  <c r="C1223" i="10" s="1"/>
  <c r="C520" i="8" l="1"/>
  <c r="C1224" i="10" s="1"/>
  <c r="C521" i="8" l="1"/>
  <c r="C1225" i="10" s="1"/>
  <c r="C522" i="8" l="1"/>
  <c r="C1226" i="10" s="1"/>
  <c r="C523" i="8" l="1"/>
  <c r="C1227" i="10" s="1"/>
  <c r="C524" i="8" l="1"/>
  <c r="C1228" i="10" s="1"/>
  <c r="C525" i="8" l="1"/>
  <c r="C1229" i="10" s="1"/>
  <c r="C526" i="8" l="1"/>
  <c r="C1230" i="10" s="1"/>
  <c r="C527" i="8" l="1"/>
  <c r="C1231" i="10" s="1"/>
  <c r="C528" i="8" l="1"/>
  <c r="C1232" i="10" s="1"/>
  <c r="C529" i="8" l="1"/>
  <c r="C1233" i="10" s="1"/>
  <c r="C530" i="8" l="1"/>
  <c r="C1234" i="10" s="1"/>
  <c r="C531" i="8" l="1"/>
  <c r="C1235" i="10" s="1"/>
  <c r="C532" i="8" l="1"/>
  <c r="C1236" i="10" s="1"/>
  <c r="C533" i="8" l="1"/>
  <c r="C1237" i="10" s="1"/>
  <c r="C534" i="8" l="1"/>
  <c r="C1238" i="10" s="1"/>
  <c r="C535" i="8" l="1"/>
  <c r="C1239" i="10" s="1"/>
  <c r="C536" i="8" l="1"/>
  <c r="C1240" i="10" s="1"/>
  <c r="C537" i="8" l="1"/>
  <c r="C1241" i="10" s="1"/>
  <c r="C538" i="8" l="1"/>
  <c r="C1242" i="10" s="1"/>
  <c r="C539" i="8" l="1"/>
  <c r="C1243" i="10" s="1"/>
  <c r="C540" i="8" l="1"/>
  <c r="C1244" i="10" s="1"/>
  <c r="C541" i="8" l="1"/>
  <c r="C1245" i="10" s="1"/>
  <c r="C542" i="8" l="1"/>
  <c r="C1246" i="10" s="1"/>
  <c r="C543" i="8" l="1"/>
  <c r="C1247" i="10" s="1"/>
  <c r="C544" i="8" l="1"/>
  <c r="C1248" i="10" s="1"/>
  <c r="C545" i="8" l="1"/>
  <c r="C1249" i="10" s="1"/>
  <c r="C546" i="8" l="1"/>
  <c r="C1250" i="10" s="1"/>
  <c r="C547" i="8" l="1"/>
  <c r="C1251" i="10" s="1"/>
  <c r="C548" i="8" l="1"/>
  <c r="C1252" i="10" s="1"/>
  <c r="C549" i="8" l="1"/>
  <c r="C1253" i="10" s="1"/>
  <c r="C550" i="8" l="1"/>
  <c r="C1254" i="10" s="1"/>
  <c r="C551" i="8" l="1"/>
  <c r="C1255" i="10" s="1"/>
  <c r="C552" i="8" l="1"/>
  <c r="C1256" i="10" s="1"/>
  <c r="C553" i="8" l="1"/>
  <c r="C1257" i="10" s="1"/>
  <c r="C554" i="8" l="1"/>
  <c r="C1258" i="10" s="1"/>
  <c r="C555" i="8" l="1"/>
  <c r="C1259" i="10" s="1"/>
  <c r="C556" i="8" l="1"/>
  <c r="C1260" i="10" s="1"/>
  <c r="C557" i="8" l="1"/>
  <c r="C1261" i="10" s="1"/>
  <c r="C558" i="8" l="1"/>
  <c r="C1262" i="10" s="1"/>
  <c r="C559" i="8" l="1"/>
  <c r="C1263" i="10" s="1"/>
  <c r="C560" i="8" l="1"/>
  <c r="C1264" i="10" s="1"/>
  <c r="C561" i="8" l="1"/>
  <c r="C1265" i="10" s="1"/>
  <c r="C562" i="8" l="1"/>
  <c r="C1266" i="10" s="1"/>
  <c r="C563" i="8" l="1"/>
  <c r="C1267" i="10" s="1"/>
  <c r="C564" i="8" l="1"/>
  <c r="C1268" i="10" s="1"/>
  <c r="C565" i="8" l="1"/>
  <c r="C1269" i="10" s="1"/>
  <c r="C566" i="8" l="1"/>
  <c r="C1270" i="10" s="1"/>
  <c r="C567" i="8" l="1"/>
  <c r="C1271" i="10" s="1"/>
  <c r="C568" i="8" l="1"/>
  <c r="C1272" i="10" s="1"/>
  <c r="C569" i="8" l="1"/>
  <c r="C1273" i="10" s="1"/>
  <c r="C570" i="8" l="1"/>
  <c r="C1274" i="10" s="1"/>
  <c r="C571" i="8" l="1"/>
  <c r="C1275" i="10" s="1"/>
  <c r="C572" i="8" l="1"/>
  <c r="C1276" i="10" s="1"/>
  <c r="C573" i="8" l="1"/>
  <c r="C1277" i="10" s="1"/>
  <c r="C574" i="8" l="1"/>
  <c r="C1278" i="10" s="1"/>
  <c r="C575" i="8" l="1"/>
  <c r="C1279" i="10" s="1"/>
  <c r="C576" i="8" l="1"/>
  <c r="C1280" i="10" s="1"/>
  <c r="C577" i="8" l="1"/>
  <c r="C1281" i="10" s="1"/>
  <c r="C578" i="8" l="1"/>
  <c r="C1282" i="10" s="1"/>
  <c r="C579" i="8" l="1"/>
  <c r="C1283" i="10" s="1"/>
  <c r="C580" i="8" l="1"/>
  <c r="C1284" i="10" s="1"/>
  <c r="C581" i="8" l="1"/>
  <c r="C1285" i="10" s="1"/>
  <c r="C582" i="8" l="1"/>
  <c r="C1286" i="10" s="1"/>
  <c r="C583" i="8" l="1"/>
  <c r="C1287" i="10" s="1"/>
  <c r="C584" i="8" l="1"/>
  <c r="C1288" i="10" s="1"/>
  <c r="C585" i="8" l="1"/>
  <c r="C1289" i="10" s="1"/>
  <c r="C586" i="8" l="1"/>
  <c r="C1290" i="10" s="1"/>
  <c r="C587" i="8" l="1"/>
  <c r="C1291" i="10" s="1"/>
  <c r="C588" i="8" l="1"/>
  <c r="C1292" i="10" s="1"/>
  <c r="C589" i="8" l="1"/>
  <c r="C1293" i="10" s="1"/>
  <c r="C590" i="8" l="1"/>
  <c r="C1294" i="10" s="1"/>
  <c r="C591" i="8" l="1"/>
  <c r="C1295" i="10" s="1"/>
  <c r="C592" i="8" l="1"/>
  <c r="C1296" i="10" s="1"/>
  <c r="C593" i="8" l="1"/>
  <c r="C1297" i="10" s="1"/>
  <c r="C594" i="8" l="1"/>
  <c r="C1298" i="10" s="1"/>
  <c r="C595" i="8" l="1"/>
  <c r="C1299" i="10" s="1"/>
  <c r="C596" i="8" l="1"/>
  <c r="C1300" i="10" s="1"/>
  <c r="C597" i="8" l="1"/>
  <c r="C1301" i="10" s="1"/>
  <c r="C598" i="8" l="1"/>
  <c r="C1302" i="10" s="1"/>
  <c r="C599" i="8" l="1"/>
  <c r="C1303" i="10" s="1"/>
  <c r="C600" i="8" l="1"/>
  <c r="C1304" i="10" s="1"/>
  <c r="C601" i="8" l="1"/>
  <c r="C1305" i="10" s="1"/>
  <c r="C602" i="8" l="1"/>
  <c r="C1306" i="10" s="1"/>
  <c r="C603" i="8" l="1"/>
  <c r="C1307" i="10" s="1"/>
  <c r="C604" i="8" l="1"/>
  <c r="C1308" i="10" s="1"/>
  <c r="C605" i="8" l="1"/>
  <c r="C1309" i="10" s="1"/>
  <c r="C606" i="8" l="1"/>
  <c r="C1310" i="10" s="1"/>
  <c r="C607" i="8" l="1"/>
  <c r="C1311" i="10" s="1"/>
  <c r="C608" i="8" l="1"/>
  <c r="C1312" i="10" s="1"/>
  <c r="C609" i="8" l="1"/>
  <c r="C1313" i="10" s="1"/>
  <c r="C610" i="8" l="1"/>
  <c r="C1314" i="10" s="1"/>
  <c r="C611" i="8" l="1"/>
  <c r="C1315" i="10" s="1"/>
  <c r="C612" i="8" l="1"/>
  <c r="C1316" i="10" s="1"/>
  <c r="C613" i="8" l="1"/>
  <c r="C1317" i="10" s="1"/>
  <c r="C614" i="8" l="1"/>
  <c r="C1318" i="10" s="1"/>
  <c r="C615" i="8" l="1"/>
  <c r="C1319" i="10" s="1"/>
  <c r="C616" i="8" l="1"/>
  <c r="C1320" i="10" s="1"/>
  <c r="C617" i="8" l="1"/>
  <c r="C1321" i="10" s="1"/>
  <c r="C618" i="8" l="1"/>
  <c r="C1322" i="10" s="1"/>
  <c r="C619" i="8" l="1"/>
  <c r="C1323" i="10" s="1"/>
  <c r="C620" i="8" l="1"/>
  <c r="C1324" i="10" s="1"/>
  <c r="C621" i="8" l="1"/>
  <c r="C1325" i="10" s="1"/>
  <c r="C622" i="8" l="1"/>
  <c r="C1326" i="10" s="1"/>
  <c r="C623" i="8" l="1"/>
  <c r="C1327" i="10" s="1"/>
  <c r="C624" i="8" l="1"/>
  <c r="C1328" i="10" s="1"/>
  <c r="C625" i="8" l="1"/>
  <c r="C1329" i="10" s="1"/>
  <c r="C626" i="8" l="1"/>
  <c r="C1330" i="10" s="1"/>
  <c r="C627" i="8" l="1"/>
  <c r="C1331" i="10" s="1"/>
  <c r="C628" i="8" l="1"/>
  <c r="C1332" i="10" s="1"/>
  <c r="C629" i="8" l="1"/>
  <c r="C1333" i="10" s="1"/>
  <c r="C630" i="8" l="1"/>
  <c r="C1334" i="10" s="1"/>
  <c r="C631" i="8" l="1"/>
  <c r="C1335" i="10" s="1"/>
  <c r="C632" i="8" l="1"/>
  <c r="C1336" i="10" s="1"/>
  <c r="C633" i="8" l="1"/>
  <c r="C1337" i="10" s="1"/>
  <c r="C634" i="8" l="1"/>
  <c r="C1338" i="10" s="1"/>
  <c r="C635" i="8" l="1"/>
  <c r="C1339" i="10" s="1"/>
  <c r="C636" i="8" l="1"/>
  <c r="C1340" i="10" s="1"/>
  <c r="C637" i="8" l="1"/>
  <c r="C1341" i="10" s="1"/>
  <c r="C638" i="8" l="1"/>
  <c r="C1342" i="10" s="1"/>
  <c r="C639" i="8" l="1"/>
  <c r="C1343" i="10" s="1"/>
  <c r="C640" i="8" l="1"/>
  <c r="C1344" i="10" s="1"/>
  <c r="C641" i="8" l="1"/>
  <c r="C1345" i="10" s="1"/>
  <c r="C642" i="8" l="1"/>
  <c r="C1346" i="10" s="1"/>
  <c r="C643" i="8" l="1"/>
  <c r="C1347" i="10" s="1"/>
  <c r="C644" i="8" l="1"/>
  <c r="C1348" i="10" s="1"/>
  <c r="C645" i="8" l="1"/>
  <c r="C1349" i="10" s="1"/>
  <c r="C646" i="8" l="1"/>
  <c r="C1350" i="10" s="1"/>
  <c r="C647" i="8" l="1"/>
  <c r="C1351" i="10" s="1"/>
  <c r="C648" i="8" l="1"/>
  <c r="C1352" i="10" s="1"/>
  <c r="C649" i="8" l="1"/>
  <c r="C1353" i="10" s="1"/>
  <c r="C650" i="8" l="1"/>
  <c r="C1354" i="10" s="1"/>
  <c r="C651" i="8" l="1"/>
  <c r="C1355" i="10" s="1"/>
  <c r="C652" i="8" l="1"/>
  <c r="C1356" i="10" s="1"/>
  <c r="C653" i="8" l="1"/>
  <c r="C1357" i="10" s="1"/>
  <c r="C654" i="8" l="1"/>
  <c r="C1358" i="10" s="1"/>
  <c r="C655" i="8" l="1"/>
  <c r="C1359" i="10" s="1"/>
  <c r="C656" i="8" l="1"/>
  <c r="C1360" i="10" s="1"/>
  <c r="C657" i="8" l="1"/>
  <c r="C1361" i="10" s="1"/>
  <c r="C658" i="8" l="1"/>
  <c r="C1362" i="10" s="1"/>
  <c r="C659" i="8" l="1"/>
  <c r="C1363" i="10" s="1"/>
  <c r="C660" i="8" l="1"/>
  <c r="C1364" i="10" s="1"/>
  <c r="C661" i="8" l="1"/>
  <c r="C1365" i="10" s="1"/>
  <c r="C662" i="8" l="1"/>
  <c r="C1366" i="10" s="1"/>
  <c r="C663" i="8" l="1"/>
  <c r="C1367" i="10" s="1"/>
  <c r="C664" i="8" l="1"/>
  <c r="C1368" i="10" s="1"/>
  <c r="C665" i="8" l="1"/>
  <c r="C1369" i="10" s="1"/>
  <c r="C666" i="8" l="1"/>
  <c r="C1370" i="10" s="1"/>
  <c r="C667" i="8" l="1"/>
  <c r="C1371" i="10" s="1"/>
  <c r="C668" i="8" l="1"/>
  <c r="C1372" i="10" s="1"/>
  <c r="C669" i="8" l="1"/>
  <c r="C1373" i="10" s="1"/>
  <c r="C670" i="8" l="1"/>
  <c r="C1374" i="10" s="1"/>
  <c r="C671" i="8" l="1"/>
  <c r="C1375" i="10" s="1"/>
  <c r="C672" i="8" l="1"/>
  <c r="C1376" i="10" s="1"/>
  <c r="C673" i="8" l="1"/>
  <c r="C1377" i="10" s="1"/>
  <c r="C674" i="8" l="1"/>
  <c r="C1378" i="10" s="1"/>
  <c r="C675" i="8" l="1"/>
  <c r="C1379" i="10" s="1"/>
  <c r="C676" i="8" l="1"/>
  <c r="C1380" i="10" s="1"/>
  <c r="C677" i="8" l="1"/>
  <c r="C1381" i="10" s="1"/>
  <c r="C678" i="8" l="1"/>
  <c r="C1382" i="10" s="1"/>
  <c r="C679" i="8" l="1"/>
  <c r="C1383" i="10" s="1"/>
  <c r="C680" i="8" l="1"/>
  <c r="C1384" i="10" s="1"/>
  <c r="C681" i="8" l="1"/>
  <c r="C1385" i="10" s="1"/>
  <c r="C682" i="8" l="1"/>
  <c r="C1386" i="10" s="1"/>
  <c r="C683" i="8" l="1"/>
  <c r="C1387" i="10" s="1"/>
  <c r="C684" i="8" l="1"/>
  <c r="C1388" i="10" s="1"/>
  <c r="C685" i="8" l="1"/>
  <c r="C1389" i="10" s="1"/>
  <c r="C686" i="8" l="1"/>
  <c r="C1390" i="10" s="1"/>
  <c r="C687" i="8" l="1"/>
  <c r="C1391" i="10" s="1"/>
  <c r="C688" i="8" l="1"/>
  <c r="C1392" i="10" s="1"/>
  <c r="C689" i="8" l="1"/>
  <c r="C1393" i="10" s="1"/>
  <c r="C690" i="8" l="1"/>
  <c r="C1394" i="10" s="1"/>
  <c r="C691" i="8" l="1"/>
  <c r="C1395" i="10" s="1"/>
  <c r="C692" i="8" l="1"/>
  <c r="C1396" i="10" s="1"/>
  <c r="C693" i="8" l="1"/>
  <c r="C1397" i="10" s="1"/>
  <c r="C694" i="8" l="1"/>
  <c r="C1398" i="10" s="1"/>
  <c r="C695" i="8" l="1"/>
  <c r="C1399" i="10" s="1"/>
  <c r="C696" i="8" l="1"/>
  <c r="C1400" i="10" s="1"/>
  <c r="C697" i="8" l="1"/>
  <c r="C1401" i="10" s="1"/>
  <c r="C698" i="8" l="1"/>
  <c r="C1402" i="10" s="1"/>
  <c r="C699" i="8" l="1"/>
  <c r="C1403" i="10" s="1"/>
  <c r="C700" i="8" l="1"/>
  <c r="C1404" i="10" s="1"/>
  <c r="C701" i="8" l="1"/>
  <c r="C1405" i="10" s="1"/>
  <c r="C702" i="8" l="1"/>
  <c r="C1406" i="10" s="1"/>
  <c r="C703" i="8" l="1"/>
  <c r="C1407" i="10" s="1"/>
  <c r="C704" i="8" l="1"/>
  <c r="C1408" i="10" s="1"/>
  <c r="C705" i="8" l="1"/>
  <c r="C1409" i="10" s="1"/>
  <c r="C706" i="8" l="1"/>
  <c r="C1410" i="10" s="1"/>
  <c r="C707" i="8" l="1"/>
  <c r="C1411" i="10" s="1"/>
  <c r="C708" i="8" l="1"/>
  <c r="C1412" i="10" s="1"/>
  <c r="C709" i="8" l="1"/>
  <c r="C1413" i="10" s="1"/>
  <c r="C710" i="8" l="1"/>
  <c r="C1414" i="10" s="1"/>
  <c r="C711" i="8" l="1"/>
  <c r="C1415" i="10" s="1"/>
  <c r="C712" i="8" l="1"/>
  <c r="C1416" i="10" s="1"/>
  <c r="C713" i="8" l="1"/>
  <c r="C1417" i="10" s="1"/>
  <c r="C714" i="8" l="1"/>
  <c r="C1418" i="10" s="1"/>
  <c r="C715" i="8" l="1"/>
  <c r="C1419" i="10" s="1"/>
  <c r="C716" i="8" l="1"/>
  <c r="C1420" i="10" s="1"/>
  <c r="C717" i="8" l="1"/>
  <c r="C1421" i="10" s="1"/>
  <c r="C718" i="8" l="1"/>
  <c r="C1422" i="10" s="1"/>
  <c r="C719" i="8" l="1"/>
  <c r="C1423" i="10" s="1"/>
  <c r="C720" i="8" l="1"/>
  <c r="C1424" i="10" s="1"/>
  <c r="C721" i="8" l="1"/>
  <c r="C1425" i="10" s="1"/>
  <c r="C722" i="8" l="1"/>
  <c r="C1426" i="10" s="1"/>
  <c r="C723" i="8" l="1"/>
  <c r="C1427" i="10" s="1"/>
  <c r="C724" i="8" l="1"/>
  <c r="C1428" i="10" s="1"/>
  <c r="C725" i="8" l="1"/>
  <c r="C1429" i="10" s="1"/>
  <c r="C726" i="8" l="1"/>
  <c r="C1430" i="10" s="1"/>
  <c r="C727" i="8" l="1"/>
  <c r="C1431" i="10" s="1"/>
  <c r="C728" i="8" l="1"/>
  <c r="C1432" i="10" s="1"/>
  <c r="C729" i="8" l="1"/>
  <c r="C1433" i="10" s="1"/>
  <c r="C730" i="8" l="1"/>
  <c r="C1434" i="10" s="1"/>
  <c r="C731" i="8" l="1"/>
  <c r="C1435" i="10" s="1"/>
  <c r="C732" i="8" l="1"/>
  <c r="C1436" i="10" s="1"/>
  <c r="C733" i="8" l="1"/>
  <c r="C1437" i="10" s="1"/>
  <c r="C734" i="8" l="1"/>
  <c r="C1438" i="10" s="1"/>
  <c r="C735" i="8" l="1"/>
  <c r="C1439" i="10" s="1"/>
  <c r="C736" i="8" l="1"/>
  <c r="C1440" i="10" s="1"/>
  <c r="C737" i="8" l="1"/>
  <c r="C1441" i="10" s="1"/>
  <c r="C738" i="8" l="1"/>
  <c r="C1442" i="10" s="1"/>
  <c r="C739" i="8" l="1"/>
  <c r="C1443" i="10" s="1"/>
  <c r="C740" i="8" l="1"/>
  <c r="C1444" i="10" s="1"/>
  <c r="C741" i="8" l="1"/>
  <c r="C1445" i="10" s="1"/>
  <c r="C742" i="8" l="1"/>
  <c r="C1446" i="10" s="1"/>
  <c r="C743" i="8" l="1"/>
  <c r="C1447" i="10" s="1"/>
  <c r="C744" i="8" l="1"/>
  <c r="C1448" i="10" s="1"/>
  <c r="C745" i="8" l="1"/>
  <c r="C1449" i="10" s="1"/>
  <c r="C746" i="8" l="1"/>
  <c r="C1450" i="10" s="1"/>
  <c r="C747" i="8" l="1"/>
  <c r="C1451" i="10" s="1"/>
  <c r="C748" i="8" l="1"/>
  <c r="C1452" i="10" s="1"/>
  <c r="C749" i="8" l="1"/>
  <c r="C1453" i="10" s="1"/>
  <c r="C750" i="8" l="1"/>
  <c r="C1454" i="10" s="1"/>
  <c r="C751" i="8" l="1"/>
  <c r="C1455" i="10" s="1"/>
  <c r="C752" i="8" l="1"/>
  <c r="C1456" i="10" s="1"/>
  <c r="C753" i="8" l="1"/>
  <c r="C1457" i="10" s="1"/>
  <c r="C754" i="8" l="1"/>
  <c r="C1458" i="10" s="1"/>
  <c r="C755" i="8" l="1"/>
  <c r="C1459" i="10" s="1"/>
  <c r="C756" i="8" l="1"/>
  <c r="C1460" i="10" s="1"/>
  <c r="C757" i="8" l="1"/>
  <c r="C1461" i="10" s="1"/>
  <c r="C758" i="8" l="1"/>
  <c r="C1462" i="10" s="1"/>
  <c r="C759" i="8" l="1"/>
  <c r="C1463" i="10" s="1"/>
  <c r="C760" i="8" l="1"/>
  <c r="C1464" i="10" s="1"/>
  <c r="F665" i="10" l="1"/>
  <c r="H661" i="10"/>
  <c r="F659" i="10"/>
  <c r="H657" i="10"/>
  <c r="F655" i="10"/>
  <c r="H653" i="10"/>
  <c r="F651" i="10"/>
  <c r="H649" i="10"/>
  <c r="F647" i="10"/>
  <c r="F645" i="10"/>
  <c r="F643" i="10"/>
  <c r="F641" i="10"/>
  <c r="F639" i="10"/>
  <c r="F637" i="10"/>
  <c r="F635" i="10"/>
  <c r="F633" i="10"/>
  <c r="F631" i="10"/>
  <c r="F629" i="10"/>
  <c r="F627" i="10"/>
  <c r="F625" i="10"/>
  <c r="F623" i="10"/>
  <c r="J664" i="10"/>
  <c r="I664" i="10"/>
  <c r="G664" i="10"/>
  <c r="J662" i="10"/>
  <c r="H662" i="10"/>
  <c r="I662" i="10"/>
  <c r="G662" i="10"/>
  <c r="J660" i="10"/>
  <c r="H660" i="10"/>
  <c r="I660" i="10"/>
  <c r="G660" i="10"/>
  <c r="J658" i="10"/>
  <c r="H658" i="10"/>
  <c r="I658" i="10"/>
  <c r="G658" i="10"/>
  <c r="J656" i="10"/>
  <c r="H656" i="10"/>
  <c r="I656" i="10"/>
  <c r="G656" i="10"/>
  <c r="J654" i="10"/>
  <c r="H654" i="10"/>
  <c r="I654" i="10"/>
  <c r="G654" i="10"/>
  <c r="J652" i="10"/>
  <c r="H652" i="10"/>
  <c r="I652" i="10"/>
  <c r="G652" i="10"/>
  <c r="J650" i="10"/>
  <c r="H650" i="10"/>
  <c r="I650" i="10"/>
  <c r="G650" i="10"/>
  <c r="J648" i="10"/>
  <c r="H648" i="10"/>
  <c r="I648" i="10"/>
  <c r="G648" i="10"/>
  <c r="J646" i="10"/>
  <c r="H646" i="10"/>
  <c r="I646" i="10"/>
  <c r="G646" i="10"/>
  <c r="J644" i="10"/>
  <c r="H644" i="10"/>
  <c r="I644" i="10"/>
  <c r="G644" i="10"/>
  <c r="J642" i="10"/>
  <c r="H642" i="10"/>
  <c r="I642" i="10"/>
  <c r="G642" i="10"/>
  <c r="J640" i="10"/>
  <c r="H640" i="10"/>
  <c r="I640" i="10"/>
  <c r="G640" i="10"/>
  <c r="J638" i="10"/>
  <c r="H638" i="10"/>
  <c r="I638" i="10"/>
  <c r="G638" i="10"/>
  <c r="J636" i="10"/>
  <c r="H636" i="10"/>
  <c r="I636" i="10"/>
  <c r="G636" i="10"/>
  <c r="J634" i="10"/>
  <c r="H634" i="10"/>
  <c r="I634" i="10"/>
  <c r="G634" i="10"/>
  <c r="J632" i="10"/>
  <c r="H632" i="10"/>
  <c r="I632" i="10"/>
  <c r="G632" i="10"/>
  <c r="J630" i="10"/>
  <c r="H630" i="10"/>
  <c r="I630" i="10"/>
  <c r="G630" i="10"/>
  <c r="J628" i="10"/>
  <c r="H628" i="10"/>
  <c r="I628" i="10"/>
  <c r="G628" i="10"/>
  <c r="J626" i="10"/>
  <c r="H626" i="10"/>
  <c r="I626" i="10"/>
  <c r="G626" i="10"/>
  <c r="J624" i="10"/>
  <c r="H624" i="10"/>
  <c r="I624" i="10"/>
  <c r="G624" i="10"/>
  <c r="F661" i="10"/>
  <c r="F657" i="10"/>
  <c r="F653" i="10"/>
  <c r="F649" i="10"/>
  <c r="H664" i="10"/>
  <c r="I665" i="10"/>
  <c r="G665" i="10"/>
  <c r="J665" i="10"/>
  <c r="I663" i="10"/>
  <c r="G663" i="10"/>
  <c r="J663" i="10"/>
  <c r="I661" i="10"/>
  <c r="G661" i="10"/>
  <c r="J661" i="10"/>
  <c r="I659" i="10"/>
  <c r="G659" i="10"/>
  <c r="J659" i="10"/>
  <c r="I657" i="10"/>
  <c r="G657" i="10"/>
  <c r="J657" i="10"/>
  <c r="I655" i="10"/>
  <c r="G655" i="10"/>
  <c r="J655" i="10"/>
  <c r="I653" i="10"/>
  <c r="G653" i="10"/>
  <c r="J653" i="10"/>
  <c r="I651" i="10"/>
  <c r="G651" i="10"/>
  <c r="J651" i="10"/>
  <c r="I649" i="10"/>
  <c r="G649" i="10"/>
  <c r="J649" i="10"/>
  <c r="I647" i="10"/>
  <c r="G647" i="10"/>
  <c r="J647" i="10"/>
  <c r="I645" i="10"/>
  <c r="G645" i="10"/>
  <c r="J645" i="10"/>
  <c r="H645" i="10"/>
  <c r="I643" i="10"/>
  <c r="G643" i="10"/>
  <c r="J643" i="10"/>
  <c r="H643" i="10"/>
  <c r="I641" i="10"/>
  <c r="G641" i="10"/>
  <c r="J641" i="10"/>
  <c r="H641" i="10"/>
  <c r="I639" i="10"/>
  <c r="G639" i="10"/>
  <c r="J639" i="10"/>
  <c r="H639" i="10"/>
  <c r="I637" i="10"/>
  <c r="G637" i="10"/>
  <c r="J637" i="10"/>
  <c r="H637" i="10"/>
  <c r="I635" i="10"/>
  <c r="G635" i="10"/>
  <c r="J635" i="10"/>
  <c r="H635" i="10"/>
  <c r="I633" i="10"/>
  <c r="G633" i="10"/>
  <c r="J633" i="10"/>
  <c r="H633" i="10"/>
  <c r="I631" i="10"/>
  <c r="G631" i="10"/>
  <c r="J631" i="10"/>
  <c r="H631" i="10"/>
  <c r="I629" i="10"/>
  <c r="G629" i="10"/>
  <c r="J629" i="10"/>
  <c r="H629" i="10"/>
  <c r="I627" i="10"/>
  <c r="G627" i="10"/>
  <c r="J627" i="10"/>
  <c r="H627" i="10"/>
  <c r="I625" i="10"/>
  <c r="G625" i="10"/>
  <c r="J625" i="10"/>
  <c r="H625" i="10"/>
  <c r="I623" i="10"/>
  <c r="G623" i="10"/>
  <c r="J623" i="10"/>
  <c r="H623" i="10"/>
  <c r="F664" i="10"/>
  <c r="F662" i="10"/>
  <c r="F660" i="10"/>
  <c r="F658" i="10"/>
  <c r="F656" i="10"/>
  <c r="F654" i="10"/>
  <c r="F652" i="10"/>
  <c r="F650" i="10"/>
  <c r="F648" i="10"/>
  <c r="F646" i="10"/>
  <c r="F644" i="10"/>
  <c r="F642" i="10"/>
  <c r="F640" i="10"/>
  <c r="F638" i="10"/>
  <c r="F636" i="10"/>
  <c r="F634" i="10"/>
  <c r="F632" i="10"/>
  <c r="F630" i="10"/>
  <c r="F628" i="10"/>
  <c r="F626" i="10"/>
  <c r="F624" i="10"/>
  <c r="H665" i="10"/>
  <c r="H663" i="10"/>
  <c r="H659" i="10"/>
  <c r="H655" i="10"/>
  <c r="H651" i="10"/>
  <c r="H647" i="10"/>
  <c r="G622" i="10"/>
  <c r="F663" i="10" l="1"/>
  <c r="I622" i="10"/>
  <c r="H622" i="10"/>
  <c r="F622" i="10"/>
  <c r="J622" i="10" l="1"/>
  <c r="G364" i="10" l="1"/>
  <c r="G360" i="10"/>
  <c r="G399" i="10"/>
  <c r="G395" i="10"/>
  <c r="G392" i="10"/>
  <c r="G387" i="10"/>
  <c r="G358" i="10"/>
  <c r="G361" i="10"/>
  <c r="G400" i="10"/>
  <c r="G396" i="10"/>
  <c r="G391" i="10"/>
  <c r="G388" i="10"/>
  <c r="G385" i="10"/>
  <c r="G382" i="10"/>
  <c r="G380" i="10"/>
  <c r="G378" i="10"/>
  <c r="G376" i="10"/>
  <c r="G374" i="10"/>
  <c r="G372" i="10"/>
  <c r="G370" i="10"/>
  <c r="G368" i="10"/>
  <c r="G366" i="10"/>
  <c r="G362" i="10"/>
  <c r="G401" i="10"/>
  <c r="G397" i="10"/>
  <c r="G394" i="10"/>
  <c r="G389" i="10"/>
  <c r="G383" i="10"/>
  <c r="G363" i="10"/>
  <c r="G359" i="10"/>
  <c r="G398" i="10"/>
  <c r="G393" i="10"/>
  <c r="G390" i="10"/>
  <c r="G386" i="10"/>
  <c r="G384" i="10"/>
  <c r="G381" i="10"/>
  <c r="G379" i="10"/>
  <c r="G377" i="10"/>
  <c r="G375" i="10"/>
  <c r="G373" i="10"/>
  <c r="G371" i="10"/>
  <c r="G369" i="10"/>
  <c r="G367" i="10"/>
  <c r="G365" i="10"/>
  <c r="F684" i="10" l="1"/>
  <c r="F688" i="10"/>
  <c r="F694" i="10"/>
  <c r="F700" i="10"/>
  <c r="F706" i="10"/>
  <c r="F671" i="10"/>
  <c r="F679" i="10"/>
  <c r="F683" i="10"/>
  <c r="F687" i="10"/>
  <c r="F691" i="10"/>
  <c r="F695" i="10"/>
  <c r="F699" i="10"/>
  <c r="F703" i="10"/>
  <c r="F707" i="10"/>
  <c r="F673" i="10"/>
  <c r="F668" i="10"/>
  <c r="F672" i="10"/>
  <c r="F676" i="10"/>
  <c r="F680" i="10"/>
  <c r="F692" i="10"/>
  <c r="F702" i="10"/>
  <c r="F686" i="10"/>
  <c r="F690" i="10"/>
  <c r="F696" i="10"/>
  <c r="F704" i="10"/>
  <c r="F667" i="10"/>
  <c r="F675" i="10"/>
  <c r="F681" i="10"/>
  <c r="F685" i="10"/>
  <c r="F689" i="10"/>
  <c r="F693" i="10"/>
  <c r="F697" i="10"/>
  <c r="F701" i="10"/>
  <c r="F705" i="10"/>
  <c r="F709" i="10"/>
  <c r="F669" i="10"/>
  <c r="F677" i="10"/>
  <c r="F670" i="10"/>
  <c r="F674" i="10"/>
  <c r="F678" i="10"/>
  <c r="F682" i="10"/>
  <c r="F698" i="10"/>
  <c r="F708" i="10"/>
  <c r="H669" i="10"/>
  <c r="H677" i="10"/>
  <c r="H668" i="10"/>
  <c r="H672" i="10"/>
  <c r="H676" i="10"/>
  <c r="H680" i="10"/>
  <c r="H692" i="10"/>
  <c r="H702" i="10"/>
  <c r="H684" i="10"/>
  <c r="H688" i="10"/>
  <c r="H694" i="10"/>
  <c r="H700" i="10"/>
  <c r="H706" i="10"/>
  <c r="H671" i="10"/>
  <c r="H679" i="10"/>
  <c r="H683" i="10"/>
  <c r="H687" i="10"/>
  <c r="H691" i="10"/>
  <c r="H695" i="10"/>
  <c r="H699" i="10"/>
  <c r="H703" i="10"/>
  <c r="H707" i="10"/>
  <c r="H673" i="10"/>
  <c r="H670" i="10"/>
  <c r="H674" i="10"/>
  <c r="H678" i="10"/>
  <c r="H682" i="10"/>
  <c r="H698" i="10"/>
  <c r="H708" i="10"/>
  <c r="H686" i="10"/>
  <c r="H690" i="10"/>
  <c r="H696" i="10"/>
  <c r="H704" i="10"/>
  <c r="H667" i="10"/>
  <c r="H675" i="10"/>
  <c r="H681" i="10"/>
  <c r="H685" i="10"/>
  <c r="H689" i="10"/>
  <c r="H693" i="10"/>
  <c r="H697" i="10"/>
  <c r="H701" i="10"/>
  <c r="H705" i="10"/>
  <c r="H709" i="10"/>
  <c r="H666" i="10" l="1"/>
  <c r="F666" i="10"/>
  <c r="I578" i="10" l="1"/>
  <c r="F578" i="10"/>
  <c r="H578" i="10"/>
  <c r="F446" i="10" l="1"/>
  <c r="G521" i="10" l="1"/>
  <c r="J141" i="10" l="1"/>
  <c r="J145" i="10"/>
  <c r="J149" i="10"/>
  <c r="J153" i="10"/>
  <c r="J157" i="10"/>
  <c r="J161" i="10"/>
  <c r="J165" i="10"/>
  <c r="J173" i="10"/>
  <c r="J177" i="10"/>
  <c r="J181" i="10"/>
  <c r="J176" i="10"/>
  <c r="J168" i="10"/>
  <c r="J160" i="10"/>
  <c r="J152" i="10"/>
  <c r="J144" i="10"/>
  <c r="J142" i="10"/>
  <c r="J146" i="10"/>
  <c r="J150" i="10"/>
  <c r="J154" i="10"/>
  <c r="J158" i="10"/>
  <c r="J162" i="10"/>
  <c r="J166" i="10"/>
  <c r="J170" i="10"/>
  <c r="J174" i="10"/>
  <c r="J178" i="10"/>
  <c r="J139" i="10"/>
  <c r="J143" i="10"/>
  <c r="J147" i="10"/>
  <c r="J151" i="10"/>
  <c r="J155" i="10"/>
  <c r="J159" i="10"/>
  <c r="J163" i="10"/>
  <c r="J167" i="10"/>
  <c r="J169" i="10"/>
  <c r="J171" i="10"/>
  <c r="J175" i="10"/>
  <c r="J179" i="10"/>
  <c r="J180" i="10"/>
  <c r="J164" i="10"/>
  <c r="J148" i="10"/>
  <c r="J172" i="10"/>
  <c r="J140" i="10"/>
  <c r="J156" i="10"/>
  <c r="G270" i="10"/>
  <c r="G310" i="10"/>
  <c r="G306" i="10"/>
  <c r="G302" i="10"/>
  <c r="G298" i="10"/>
  <c r="G294" i="10"/>
  <c r="G290" i="10"/>
  <c r="G286" i="10"/>
  <c r="G282" i="10"/>
  <c r="G278" i="10"/>
  <c r="G274" i="10"/>
  <c r="G313" i="10"/>
  <c r="G309" i="10"/>
  <c r="G305" i="10"/>
  <c r="G301" i="10"/>
  <c r="G297" i="10"/>
  <c r="G293" i="10"/>
  <c r="G289" i="10"/>
  <c r="G285" i="10"/>
  <c r="G281" i="10"/>
  <c r="G277" i="10"/>
  <c r="G273" i="10"/>
  <c r="G312" i="10"/>
  <c r="G308" i="10"/>
  <c r="G304" i="10"/>
  <c r="G300" i="10"/>
  <c r="G296" i="10"/>
  <c r="G292" i="10"/>
  <c r="G288" i="10"/>
  <c r="G284" i="10"/>
  <c r="G280" i="10"/>
  <c r="G276" i="10"/>
  <c r="G272" i="10"/>
  <c r="G311" i="10"/>
  <c r="G303" i="10"/>
  <c r="G295" i="10"/>
  <c r="G287" i="10"/>
  <c r="G279" i="10"/>
  <c r="G271" i="10"/>
  <c r="G307" i="10"/>
  <c r="G299" i="10"/>
  <c r="G291" i="10"/>
  <c r="G283" i="10"/>
  <c r="G275" i="10"/>
  <c r="H140" i="10"/>
  <c r="H144" i="10"/>
  <c r="H148" i="10"/>
  <c r="H152" i="10"/>
  <c r="H156" i="10"/>
  <c r="H160" i="10"/>
  <c r="H164" i="10"/>
  <c r="H168" i="10"/>
  <c r="H139" i="10"/>
  <c r="H143" i="10"/>
  <c r="H147" i="10"/>
  <c r="H151" i="10"/>
  <c r="H155" i="10"/>
  <c r="H159" i="10"/>
  <c r="H163" i="10"/>
  <c r="H167" i="10"/>
  <c r="H169" i="10"/>
  <c r="H179" i="10"/>
  <c r="H175" i="10"/>
  <c r="H171" i="10"/>
  <c r="H178" i="10"/>
  <c r="H174" i="10"/>
  <c r="H170" i="10"/>
  <c r="H162" i="10"/>
  <c r="H154" i="10"/>
  <c r="H146" i="10"/>
  <c r="H141" i="10"/>
  <c r="H145" i="10"/>
  <c r="H149" i="10"/>
  <c r="H153" i="10"/>
  <c r="H157" i="10"/>
  <c r="H161" i="10"/>
  <c r="H165" i="10"/>
  <c r="H181" i="10"/>
  <c r="H177" i="10"/>
  <c r="H173" i="10"/>
  <c r="H180" i="10"/>
  <c r="H172" i="10"/>
  <c r="H158" i="10"/>
  <c r="H142" i="10"/>
  <c r="H176" i="10"/>
  <c r="H150" i="10"/>
  <c r="H166" i="10"/>
  <c r="F96" i="10"/>
  <c r="F98" i="10"/>
  <c r="F100" i="10"/>
  <c r="F104" i="10"/>
  <c r="F108" i="10"/>
  <c r="F112" i="10"/>
  <c r="F116" i="10"/>
  <c r="F120" i="10"/>
  <c r="F124" i="10"/>
  <c r="F128" i="10"/>
  <c r="F132" i="10"/>
  <c r="F136" i="10"/>
  <c r="F97" i="10"/>
  <c r="F101" i="10"/>
  <c r="F105" i="10"/>
  <c r="F109" i="10"/>
  <c r="F113" i="10"/>
  <c r="F117" i="10"/>
  <c r="F121" i="10"/>
  <c r="F125" i="10"/>
  <c r="F129" i="10"/>
  <c r="F133" i="10"/>
  <c r="F137" i="10"/>
  <c r="F106" i="10"/>
  <c r="F110" i="10"/>
  <c r="F114" i="10"/>
  <c r="F118" i="10"/>
  <c r="F122" i="10"/>
  <c r="F134" i="10"/>
  <c r="F94" i="10"/>
  <c r="F95" i="10"/>
  <c r="F103" i="10"/>
  <c r="F107" i="10"/>
  <c r="F115" i="10"/>
  <c r="F119" i="10"/>
  <c r="F127" i="10"/>
  <c r="F131" i="10"/>
  <c r="F102" i="10"/>
  <c r="F126" i="10"/>
  <c r="F130" i="10"/>
  <c r="F99" i="10"/>
  <c r="F111" i="10"/>
  <c r="F123" i="10"/>
  <c r="F135" i="10"/>
  <c r="I103" i="10"/>
  <c r="I111" i="10"/>
  <c r="I119" i="10"/>
  <c r="I127" i="10"/>
  <c r="I135" i="10"/>
  <c r="I102" i="10"/>
  <c r="I106" i="10"/>
  <c r="I110" i="10"/>
  <c r="I114" i="10"/>
  <c r="I118" i="10"/>
  <c r="I122" i="10"/>
  <c r="I126" i="10"/>
  <c r="I130" i="10"/>
  <c r="I134" i="10"/>
  <c r="I97" i="10"/>
  <c r="I105" i="10"/>
  <c r="I113" i="10"/>
  <c r="I121" i="10"/>
  <c r="I129" i="10"/>
  <c r="I137" i="10"/>
  <c r="I95" i="10"/>
  <c r="I107" i="10"/>
  <c r="I115" i="10"/>
  <c r="I123" i="10"/>
  <c r="I131" i="10"/>
  <c r="I94" i="10"/>
  <c r="I96" i="10"/>
  <c r="I98" i="10"/>
  <c r="I100" i="10"/>
  <c r="I104" i="10"/>
  <c r="I112" i="10"/>
  <c r="I116" i="10"/>
  <c r="I124" i="10"/>
  <c r="I128" i="10"/>
  <c r="I132" i="10"/>
  <c r="I101" i="10"/>
  <c r="I117" i="10"/>
  <c r="I125" i="10"/>
  <c r="I99" i="10"/>
  <c r="I108" i="10"/>
  <c r="I120" i="10"/>
  <c r="I136" i="10"/>
  <c r="I109" i="10"/>
  <c r="I133" i="10"/>
  <c r="H97" i="10"/>
  <c r="H100" i="10"/>
  <c r="H104" i="10"/>
  <c r="H108" i="10"/>
  <c r="H112" i="10"/>
  <c r="H116" i="10"/>
  <c r="H120" i="10"/>
  <c r="H124" i="10"/>
  <c r="H128" i="10"/>
  <c r="H132" i="10"/>
  <c r="H136" i="10"/>
  <c r="H95" i="10"/>
  <c r="H103" i="10"/>
  <c r="H111" i="10"/>
  <c r="H119" i="10"/>
  <c r="H127" i="10"/>
  <c r="H135" i="10"/>
  <c r="H96" i="10"/>
  <c r="H101" i="10"/>
  <c r="H109" i="10"/>
  <c r="H117" i="10"/>
  <c r="H125" i="10"/>
  <c r="H133" i="10"/>
  <c r="H102" i="10"/>
  <c r="H106" i="10"/>
  <c r="H114" i="10"/>
  <c r="H118" i="10"/>
  <c r="H126" i="10"/>
  <c r="H130" i="10"/>
  <c r="H134" i="10"/>
  <c r="H107" i="10"/>
  <c r="H115" i="10"/>
  <c r="H123" i="10"/>
  <c r="H94" i="10"/>
  <c r="H105" i="10"/>
  <c r="H113" i="10"/>
  <c r="H129" i="10"/>
  <c r="H137" i="10"/>
  <c r="H110" i="10"/>
  <c r="H122" i="10"/>
  <c r="H99" i="10"/>
  <c r="H131" i="10"/>
  <c r="H98" i="10"/>
  <c r="H121" i="10"/>
  <c r="J94" i="10"/>
  <c r="J96" i="10"/>
  <c r="J98" i="10"/>
  <c r="J100" i="10"/>
  <c r="J104" i="10"/>
  <c r="J108" i="10"/>
  <c r="J112" i="10"/>
  <c r="J116" i="10"/>
  <c r="J120" i="10"/>
  <c r="J124" i="10"/>
  <c r="J128" i="10"/>
  <c r="J132" i="10"/>
  <c r="J136" i="10"/>
  <c r="J95" i="10"/>
  <c r="J103" i="10"/>
  <c r="J111" i="10"/>
  <c r="J119" i="10"/>
  <c r="J127" i="10"/>
  <c r="J135" i="10"/>
  <c r="J101" i="10"/>
  <c r="J109" i="10"/>
  <c r="J117" i="10"/>
  <c r="J125" i="10"/>
  <c r="J133" i="10"/>
  <c r="J102" i="10"/>
  <c r="J106" i="10"/>
  <c r="J110" i="10"/>
  <c r="J118" i="10"/>
  <c r="J122" i="10"/>
  <c r="J126" i="10"/>
  <c r="J130" i="10"/>
  <c r="J134" i="10"/>
  <c r="J107" i="10"/>
  <c r="J115" i="10"/>
  <c r="J123" i="10"/>
  <c r="J105" i="10"/>
  <c r="J113" i="10"/>
  <c r="J121" i="10"/>
  <c r="J137" i="10"/>
  <c r="J114" i="10"/>
  <c r="J99" i="10"/>
  <c r="J131" i="10"/>
  <c r="J97" i="10"/>
  <c r="J129" i="10"/>
  <c r="G329" i="10"/>
  <c r="G341" i="10"/>
  <c r="G328" i="10"/>
  <c r="G324" i="10"/>
  <c r="G320" i="10"/>
  <c r="G316" i="10"/>
  <c r="G355" i="10"/>
  <c r="G351" i="10"/>
  <c r="G347" i="10"/>
  <c r="G343" i="10"/>
  <c r="G337" i="10"/>
  <c r="G333" i="10"/>
  <c r="G325" i="10"/>
  <c r="G321" i="10"/>
  <c r="G317" i="10"/>
  <c r="G356" i="10"/>
  <c r="G352" i="10"/>
  <c r="G348" i="10"/>
  <c r="G344" i="10"/>
  <c r="G340" i="10"/>
  <c r="G336" i="10"/>
  <c r="G332" i="10"/>
  <c r="G326" i="10"/>
  <c r="G322" i="10"/>
  <c r="G318" i="10"/>
  <c r="G357" i="10"/>
  <c r="G353" i="10"/>
  <c r="G349" i="10"/>
  <c r="G345" i="10"/>
  <c r="G339" i="10"/>
  <c r="G335" i="10"/>
  <c r="G331" i="10"/>
  <c r="G327" i="10"/>
  <c r="G323" i="10"/>
  <c r="G319" i="10"/>
  <c r="G315" i="10"/>
  <c r="G354" i="10"/>
  <c r="G350" i="10"/>
  <c r="G346" i="10"/>
  <c r="G342" i="10"/>
  <c r="G338" i="10"/>
  <c r="G334" i="10"/>
  <c r="G330" i="10"/>
  <c r="I139" i="10"/>
  <c r="I143" i="10"/>
  <c r="I147" i="10"/>
  <c r="I151" i="10"/>
  <c r="I155" i="10"/>
  <c r="I159" i="10"/>
  <c r="I163" i="10"/>
  <c r="I167" i="10"/>
  <c r="I181" i="10"/>
  <c r="I173" i="10"/>
  <c r="I141" i="10"/>
  <c r="I145" i="10"/>
  <c r="I149" i="10"/>
  <c r="I153" i="10"/>
  <c r="I157" i="10"/>
  <c r="I161" i="10"/>
  <c r="I165" i="10"/>
  <c r="I177" i="10"/>
  <c r="I140" i="10"/>
  <c r="I144" i="10"/>
  <c r="I148" i="10"/>
  <c r="I152" i="10"/>
  <c r="I156" i="10"/>
  <c r="I160" i="10"/>
  <c r="I164" i="10"/>
  <c r="I168" i="10"/>
  <c r="I172" i="10"/>
  <c r="I176" i="10"/>
  <c r="I180" i="10"/>
  <c r="I179" i="10"/>
  <c r="I171" i="10"/>
  <c r="I158" i="10"/>
  <c r="I166" i="10"/>
  <c r="I174" i="10"/>
  <c r="I178" i="10"/>
  <c r="I175" i="10"/>
  <c r="I169" i="10"/>
  <c r="I142" i="10"/>
  <c r="I146" i="10"/>
  <c r="I150" i="10"/>
  <c r="I154" i="10"/>
  <c r="I162" i="10"/>
  <c r="I170" i="10"/>
  <c r="G175" i="10"/>
  <c r="G167" i="10"/>
  <c r="G159" i="10"/>
  <c r="G151" i="10"/>
  <c r="G143" i="10"/>
  <c r="G140" i="10"/>
  <c r="G142" i="10"/>
  <c r="G144" i="10"/>
  <c r="G146" i="10"/>
  <c r="G148" i="10"/>
  <c r="G150" i="10"/>
  <c r="G152" i="10"/>
  <c r="G154" i="10"/>
  <c r="G156" i="10"/>
  <c r="G158" i="10"/>
  <c r="G160" i="10"/>
  <c r="G162" i="10"/>
  <c r="G164" i="10"/>
  <c r="G166" i="10"/>
  <c r="G168" i="10"/>
  <c r="G170" i="10"/>
  <c r="G172" i="10"/>
  <c r="G174" i="10"/>
  <c r="G176" i="10"/>
  <c r="G178" i="10"/>
  <c r="G180" i="10"/>
  <c r="G181" i="10"/>
  <c r="G173" i="10"/>
  <c r="G165" i="10"/>
  <c r="G157" i="10"/>
  <c r="G149" i="10"/>
  <c r="G141" i="10"/>
  <c r="G179" i="10"/>
  <c r="G163" i="10"/>
  <c r="G147" i="10"/>
  <c r="G169" i="10"/>
  <c r="G153" i="10"/>
  <c r="G177" i="10"/>
  <c r="G161" i="10"/>
  <c r="G145" i="10"/>
  <c r="G171" i="10"/>
  <c r="G155" i="10"/>
  <c r="G139" i="10"/>
  <c r="F172" i="10"/>
  <c r="F176" i="10"/>
  <c r="F180" i="10"/>
  <c r="F174" i="10"/>
  <c r="F168" i="10"/>
  <c r="F164" i="10"/>
  <c r="F160" i="10"/>
  <c r="F156" i="10"/>
  <c r="F152" i="10"/>
  <c r="F148" i="10"/>
  <c r="F144" i="10"/>
  <c r="F140" i="10"/>
  <c r="F179" i="10"/>
  <c r="F175" i="10"/>
  <c r="F171" i="10"/>
  <c r="F167" i="10"/>
  <c r="F163" i="10"/>
  <c r="F159" i="10"/>
  <c r="F155" i="10"/>
  <c r="F151" i="10"/>
  <c r="F147" i="10"/>
  <c r="F143" i="10"/>
  <c r="F139" i="10"/>
  <c r="F178" i="10"/>
  <c r="F170" i="10"/>
  <c r="F166" i="10"/>
  <c r="F162" i="10"/>
  <c r="F158" i="10"/>
  <c r="F154" i="10"/>
  <c r="F150" i="10"/>
  <c r="F146" i="10"/>
  <c r="F142" i="10"/>
  <c r="F177" i="10"/>
  <c r="F169" i="10"/>
  <c r="F161" i="10"/>
  <c r="F153" i="10"/>
  <c r="F145" i="10"/>
  <c r="F181" i="10"/>
  <c r="F165" i="10"/>
  <c r="F157" i="10"/>
  <c r="F149" i="10"/>
  <c r="F141" i="10"/>
  <c r="F173" i="10"/>
  <c r="G102" i="10"/>
  <c r="G106" i="10"/>
  <c r="G110" i="10"/>
  <c r="G114" i="10"/>
  <c r="G118" i="10"/>
  <c r="G122" i="10"/>
  <c r="G126" i="10"/>
  <c r="G130" i="10"/>
  <c r="G134" i="10"/>
  <c r="G99" i="10"/>
  <c r="G107" i="10"/>
  <c r="G115" i="10"/>
  <c r="G123" i="10"/>
  <c r="G131" i="10"/>
  <c r="G97" i="10"/>
  <c r="G105" i="10"/>
  <c r="G113" i="10"/>
  <c r="G121" i="10"/>
  <c r="G129" i="10"/>
  <c r="G137" i="10"/>
  <c r="G96" i="10"/>
  <c r="G98" i="10"/>
  <c r="G100" i="10"/>
  <c r="G108" i="10"/>
  <c r="G112" i="10"/>
  <c r="G120" i="10"/>
  <c r="G124" i="10"/>
  <c r="G128" i="10"/>
  <c r="G136" i="10"/>
  <c r="G95" i="10"/>
  <c r="G103" i="10"/>
  <c r="G119" i="10"/>
  <c r="G127" i="10"/>
  <c r="G135" i="10"/>
  <c r="G101" i="10"/>
  <c r="G117" i="10"/>
  <c r="G125" i="10"/>
  <c r="G133" i="10"/>
  <c r="G94" i="10"/>
  <c r="G104" i="10"/>
  <c r="G116" i="10"/>
  <c r="G132" i="10"/>
  <c r="G111" i="10"/>
  <c r="G109" i="10"/>
  <c r="G314" i="10"/>
  <c r="G533" i="10"/>
  <c r="G531" i="10"/>
  <c r="G527" i="10"/>
  <c r="G532" i="10"/>
  <c r="G530" i="10"/>
  <c r="G525" i="10"/>
  <c r="G517" i="10"/>
  <c r="G494" i="10"/>
  <c r="G491" i="10"/>
  <c r="G493" i="10"/>
  <c r="G492" i="10"/>
  <c r="G496" i="10"/>
  <c r="G499" i="10"/>
  <c r="G498" i="10"/>
  <c r="G495" i="10"/>
  <c r="G503" i="10"/>
  <c r="G501" i="10"/>
  <c r="G497" i="10"/>
  <c r="G504" i="10"/>
  <c r="G509" i="10"/>
  <c r="G508" i="10"/>
  <c r="G500" i="10"/>
  <c r="G502" i="10"/>
  <c r="G506" i="10"/>
  <c r="G505" i="10"/>
  <c r="G511" i="10"/>
  <c r="G507" i="10"/>
  <c r="G513" i="10"/>
  <c r="G514" i="10"/>
  <c r="G519" i="10"/>
  <c r="G516" i="10"/>
  <c r="G512" i="10"/>
  <c r="G518" i="10"/>
  <c r="G510" i="10"/>
  <c r="G529" i="10"/>
  <c r="G522" i="10"/>
  <c r="G528" i="10"/>
  <c r="G526" i="10"/>
  <c r="G520" i="10"/>
  <c r="G524" i="10"/>
  <c r="G523" i="10"/>
  <c r="G515" i="10"/>
  <c r="G490" i="10"/>
  <c r="F138" i="10"/>
  <c r="H138" i="10"/>
  <c r="J138" i="10"/>
  <c r="G138" i="10"/>
  <c r="I138" i="10"/>
  <c r="G265" i="10"/>
  <c r="G232" i="10" l="1"/>
  <c r="G240" i="10"/>
  <c r="G248" i="10"/>
  <c r="G256" i="10"/>
  <c r="G264" i="10"/>
  <c r="G229" i="10"/>
  <c r="G237" i="10"/>
  <c r="G247" i="10"/>
  <c r="G255" i="10"/>
  <c r="G263" i="10"/>
  <c r="G239" i="10"/>
  <c r="G234" i="10"/>
  <c r="G242" i="10"/>
  <c r="G250" i="10"/>
  <c r="G258" i="10"/>
  <c r="G266" i="10"/>
  <c r="G227" i="10"/>
  <c r="G235" i="10"/>
  <c r="G245" i="10"/>
  <c r="G253" i="10"/>
  <c r="G261" i="10"/>
  <c r="G269" i="10"/>
  <c r="G228" i="10"/>
  <c r="G236" i="10"/>
  <c r="G244" i="10"/>
  <c r="G252" i="10"/>
  <c r="G260" i="10"/>
  <c r="G268" i="10"/>
  <c r="G233" i="10"/>
  <c r="G243" i="10"/>
  <c r="G251" i="10"/>
  <c r="G259" i="10"/>
  <c r="G267" i="10"/>
  <c r="G230" i="10"/>
  <c r="G238" i="10"/>
  <c r="G246" i="10"/>
  <c r="G254" i="10"/>
  <c r="G262" i="10"/>
  <c r="G226" i="10"/>
  <c r="G231" i="10"/>
  <c r="G241" i="10"/>
  <c r="G249" i="10"/>
  <c r="G257" i="10"/>
  <c r="J225" i="10"/>
  <c r="J223" i="10"/>
  <c r="J221" i="10"/>
  <c r="J219" i="10"/>
  <c r="J217" i="10"/>
  <c r="J215" i="10"/>
  <c r="J213" i="10"/>
  <c r="J211" i="10"/>
  <c r="J209" i="10"/>
  <c r="J207" i="10"/>
  <c r="J205" i="10"/>
  <c r="J203" i="10"/>
  <c r="J201" i="10"/>
  <c r="J199" i="10"/>
  <c r="J197" i="10"/>
  <c r="J195" i="10"/>
  <c r="J193" i="10"/>
  <c r="J191" i="10"/>
  <c r="J189" i="10"/>
  <c r="J187" i="10"/>
  <c r="J185" i="10"/>
  <c r="J183" i="10"/>
  <c r="J224" i="10"/>
  <c r="J220" i="10"/>
  <c r="J216" i="10"/>
  <c r="J212" i="10"/>
  <c r="J208" i="10"/>
  <c r="J204" i="10"/>
  <c r="J200" i="10"/>
  <c r="J196" i="10"/>
  <c r="J192" i="10"/>
  <c r="J188" i="10"/>
  <c r="J184" i="10"/>
  <c r="J222" i="10"/>
  <c r="J218" i="10"/>
  <c r="J214" i="10"/>
  <c r="J210" i="10"/>
  <c r="J206" i="10"/>
  <c r="J202" i="10"/>
  <c r="J198" i="10"/>
  <c r="J194" i="10"/>
  <c r="J190" i="10"/>
  <c r="J186" i="10"/>
  <c r="J182" i="10"/>
  <c r="G225" i="10"/>
  <c r="G223" i="10"/>
  <c r="G221" i="10"/>
  <c r="G219" i="10"/>
  <c r="G217" i="10"/>
  <c r="G215" i="10"/>
  <c r="G213" i="10"/>
  <c r="G211" i="10"/>
  <c r="G209" i="10"/>
  <c r="G207" i="10"/>
  <c r="G205" i="10"/>
  <c r="G203" i="10"/>
  <c r="G201" i="10"/>
  <c r="G199" i="10"/>
  <c r="G197" i="10"/>
  <c r="G195" i="10"/>
  <c r="G193" i="10"/>
  <c r="G191" i="10"/>
  <c r="G189" i="10"/>
  <c r="G187" i="10"/>
  <c r="G185" i="10"/>
  <c r="G183" i="10"/>
  <c r="G224" i="10"/>
  <c r="G220" i="10"/>
  <c r="G216" i="10"/>
  <c r="G212" i="10"/>
  <c r="G208" i="10"/>
  <c r="G204" i="10"/>
  <c r="G200" i="10"/>
  <c r="G196" i="10"/>
  <c r="G192" i="10"/>
  <c r="G188" i="10"/>
  <c r="G184" i="10"/>
  <c r="G222" i="10"/>
  <c r="G218" i="10"/>
  <c r="G214" i="10"/>
  <c r="G210" i="10"/>
  <c r="G206" i="10"/>
  <c r="G202" i="10"/>
  <c r="G198" i="10"/>
  <c r="G194" i="10"/>
  <c r="G190" i="10"/>
  <c r="G186" i="10"/>
  <c r="G182" i="10"/>
  <c r="H225" i="10"/>
  <c r="H223" i="10"/>
  <c r="H221" i="10"/>
  <c r="H219" i="10"/>
  <c r="H217" i="10"/>
  <c r="H215" i="10"/>
  <c r="H213" i="10"/>
  <c r="H211" i="10"/>
  <c r="H209" i="10"/>
  <c r="H207" i="10"/>
  <c r="H205" i="10"/>
  <c r="H203" i="10"/>
  <c r="H201" i="10"/>
  <c r="H199" i="10"/>
  <c r="H197" i="10"/>
  <c r="H195" i="10"/>
  <c r="H193" i="10"/>
  <c r="H191" i="10"/>
  <c r="H189" i="10"/>
  <c r="H224" i="10"/>
  <c r="H220" i="10"/>
  <c r="H216" i="10"/>
  <c r="H212" i="10"/>
  <c r="H208" i="10"/>
  <c r="H204" i="10"/>
  <c r="H200" i="10"/>
  <c r="H196" i="10"/>
  <c r="H192" i="10"/>
  <c r="H188" i="10"/>
  <c r="H186" i="10"/>
  <c r="H184" i="10"/>
  <c r="H182" i="10"/>
  <c r="H222" i="10"/>
  <c r="H218" i="10"/>
  <c r="H214" i="10"/>
  <c r="H210" i="10"/>
  <c r="H206" i="10"/>
  <c r="H202" i="10"/>
  <c r="H198" i="10"/>
  <c r="H194" i="10"/>
  <c r="H190" i="10"/>
  <c r="H187" i="10"/>
  <c r="H185" i="10"/>
  <c r="H183" i="10"/>
  <c r="I224" i="10"/>
  <c r="I222" i="10"/>
  <c r="I220" i="10"/>
  <c r="I218" i="10"/>
  <c r="I216" i="10"/>
  <c r="I214" i="10"/>
  <c r="I212" i="10"/>
  <c r="I210" i="10"/>
  <c r="I208" i="10"/>
  <c r="I206" i="10"/>
  <c r="I204" i="10"/>
  <c r="I202" i="10"/>
  <c r="I200" i="10"/>
  <c r="I225" i="10"/>
  <c r="I223" i="10"/>
  <c r="I221" i="10"/>
  <c r="I219" i="10"/>
  <c r="I217" i="10"/>
  <c r="I215" i="10"/>
  <c r="I213" i="10"/>
  <c r="I211" i="10"/>
  <c r="I209" i="10"/>
  <c r="I207" i="10"/>
  <c r="I205" i="10"/>
  <c r="I203" i="10"/>
  <c r="I201" i="10"/>
  <c r="I199" i="10"/>
  <c r="I197" i="10"/>
  <c r="I195" i="10"/>
  <c r="I193" i="10"/>
  <c r="I191" i="10"/>
  <c r="I189" i="10"/>
  <c r="I187" i="10"/>
  <c r="I185" i="10"/>
  <c r="I183" i="10"/>
  <c r="I196" i="10"/>
  <c r="I192" i="10"/>
  <c r="I188" i="10"/>
  <c r="I184" i="10"/>
  <c r="I198" i="10"/>
  <c r="I194" i="10"/>
  <c r="I190" i="10"/>
  <c r="I186" i="10"/>
  <c r="I182" i="10"/>
  <c r="F184" i="10"/>
  <c r="F186" i="10"/>
  <c r="F188" i="10"/>
  <c r="F190" i="10"/>
  <c r="F192" i="10"/>
  <c r="F194" i="10"/>
  <c r="F196" i="10"/>
  <c r="F198" i="10"/>
  <c r="F200" i="10"/>
  <c r="F202" i="10"/>
  <c r="F204" i="10"/>
  <c r="F206" i="10"/>
  <c r="F208" i="10"/>
  <c r="F210" i="10"/>
  <c r="F212" i="10"/>
  <c r="F214" i="10"/>
  <c r="F216" i="10"/>
  <c r="F218" i="10"/>
  <c r="F220" i="10"/>
  <c r="F222" i="10"/>
  <c r="F224" i="10"/>
  <c r="F182" i="10"/>
  <c r="F183" i="10"/>
  <c r="F185" i="10"/>
  <c r="F187" i="10"/>
  <c r="F189" i="10"/>
  <c r="F191" i="10"/>
  <c r="F193" i="10"/>
  <c r="F195" i="10"/>
  <c r="F197" i="10"/>
  <c r="F199" i="10"/>
  <c r="F201" i="10"/>
  <c r="F203" i="10"/>
  <c r="F205" i="10"/>
  <c r="F207" i="10"/>
  <c r="F209" i="10"/>
  <c r="F211" i="10"/>
  <c r="F213" i="10"/>
  <c r="F215" i="10"/>
  <c r="F217" i="10"/>
  <c r="F219" i="10"/>
  <c r="F221" i="10"/>
  <c r="F223" i="10"/>
  <c r="F225" i="10"/>
  <c r="F453" i="10"/>
  <c r="F486" i="10"/>
  <c r="F461" i="10"/>
  <c r="F451" i="10"/>
  <c r="F468" i="10"/>
  <c r="F462" i="10"/>
  <c r="F457" i="10"/>
  <c r="F447" i="10"/>
  <c r="F464" i="10"/>
  <c r="F450" i="10"/>
  <c r="F482" i="10"/>
  <c r="F460" i="10"/>
  <c r="F454" i="10"/>
  <c r="F449" i="10"/>
  <c r="F481" i="10"/>
  <c r="F471" i="10"/>
  <c r="F489" i="10"/>
  <c r="F456" i="10"/>
  <c r="F474" i="10"/>
  <c r="F459" i="10"/>
  <c r="F476" i="10"/>
  <c r="F477" i="10"/>
  <c r="F467" i="10"/>
  <c r="F483" i="10"/>
  <c r="F452" i="10"/>
  <c r="F484" i="10"/>
  <c r="F478" i="10"/>
  <c r="F473" i="10"/>
  <c r="F463" i="10"/>
  <c r="F479" i="10"/>
  <c r="F448" i="10"/>
  <c r="F480" i="10"/>
  <c r="F466" i="10"/>
  <c r="F469" i="10"/>
  <c r="F485" i="10"/>
  <c r="F475" i="10"/>
  <c r="F488" i="10"/>
  <c r="F470" i="10"/>
  <c r="F465" i="10"/>
  <c r="F455" i="10"/>
  <c r="F472" i="10"/>
  <c r="F487" i="10"/>
  <c r="F458" i="10"/>
  <c r="G459" i="10"/>
  <c r="G486" i="10"/>
  <c r="G467" i="10"/>
  <c r="G483" i="10"/>
  <c r="G468" i="10"/>
  <c r="G462" i="10"/>
  <c r="G473" i="10"/>
  <c r="G463" i="10"/>
  <c r="G479" i="10"/>
  <c r="G464" i="10"/>
  <c r="G450" i="10"/>
  <c r="G482" i="10"/>
  <c r="G469" i="10"/>
  <c r="G485" i="10"/>
  <c r="G475" i="10"/>
  <c r="G460" i="10"/>
  <c r="G454" i="10"/>
  <c r="G465" i="10"/>
  <c r="G481" i="10"/>
  <c r="G455" i="10"/>
  <c r="G456" i="10"/>
  <c r="G487" i="10"/>
  <c r="G474" i="10"/>
  <c r="G453" i="10"/>
  <c r="G476" i="10"/>
  <c r="G461" i="10"/>
  <c r="G477" i="10"/>
  <c r="G451" i="10"/>
  <c r="G452" i="10"/>
  <c r="G484" i="10"/>
  <c r="G478" i="10"/>
  <c r="G457" i="10"/>
  <c r="G447" i="10"/>
  <c r="G448" i="10"/>
  <c r="G480" i="10"/>
  <c r="G466" i="10"/>
  <c r="G488" i="10"/>
  <c r="G470" i="10"/>
  <c r="G449" i="10"/>
  <c r="G471" i="10"/>
  <c r="G489" i="10"/>
  <c r="G472" i="10"/>
  <c r="G458" i="10"/>
  <c r="H453" i="10"/>
  <c r="H476" i="10"/>
  <c r="H461" i="10"/>
  <c r="H477" i="10"/>
  <c r="H451" i="10"/>
  <c r="H483" i="10"/>
  <c r="H452" i="10"/>
  <c r="H484" i="10"/>
  <c r="H478" i="10"/>
  <c r="H457" i="10"/>
  <c r="H447" i="10"/>
  <c r="H479" i="10"/>
  <c r="H448" i="10"/>
  <c r="H480" i="10"/>
  <c r="H466" i="10"/>
  <c r="H485" i="10"/>
  <c r="H488" i="10"/>
  <c r="H470" i="10"/>
  <c r="H449" i="10"/>
  <c r="H471" i="10"/>
  <c r="H472" i="10"/>
  <c r="H487" i="10"/>
  <c r="H458" i="10"/>
  <c r="H459" i="10"/>
  <c r="H486" i="10"/>
  <c r="H467" i="10"/>
  <c r="H468" i="10"/>
  <c r="H462" i="10"/>
  <c r="H473" i="10"/>
  <c r="H463" i="10"/>
  <c r="H464" i="10"/>
  <c r="H450" i="10"/>
  <c r="H482" i="10"/>
  <c r="H469" i="10"/>
  <c r="H475" i="10"/>
  <c r="H460" i="10"/>
  <c r="H454" i="10"/>
  <c r="H465" i="10"/>
  <c r="H481" i="10"/>
  <c r="H455" i="10"/>
  <c r="H489" i="10"/>
  <c r="H456" i="10"/>
  <c r="H474" i="10"/>
  <c r="G446" i="10"/>
  <c r="H446" i="10"/>
  <c r="G577" i="10"/>
  <c r="G548" i="10"/>
  <c r="G538" i="10"/>
  <c r="G563" i="10"/>
  <c r="G573" i="10"/>
  <c r="G543" i="10"/>
  <c r="G553" i="10"/>
  <c r="G558" i="10"/>
  <c r="G568" i="10"/>
  <c r="G537" i="10"/>
  <c r="G536" i="10"/>
  <c r="G535" i="10"/>
  <c r="G542" i="10"/>
  <c r="G539" i="10"/>
  <c r="G540" i="10"/>
  <c r="G541" i="10"/>
  <c r="G545" i="10"/>
  <c r="G546" i="10"/>
  <c r="G547" i="10"/>
  <c r="G544" i="10"/>
  <c r="G550" i="10"/>
  <c r="G551" i="10"/>
  <c r="G552" i="10"/>
  <c r="G549" i="10"/>
  <c r="G555" i="10"/>
  <c r="G556" i="10"/>
  <c r="G557" i="10"/>
  <c r="G554" i="10"/>
  <c r="G561" i="10"/>
  <c r="G562" i="10"/>
  <c r="G559" i="10"/>
  <c r="G560" i="10"/>
  <c r="G565" i="10"/>
  <c r="G564" i="10"/>
  <c r="G567" i="10"/>
  <c r="G566" i="10"/>
  <c r="G570" i="10"/>
  <c r="G576" i="10"/>
  <c r="G575" i="10"/>
  <c r="G572" i="10"/>
  <c r="G571" i="10"/>
  <c r="G574" i="10"/>
  <c r="G569" i="10"/>
  <c r="G534" i="10"/>
  <c r="G78" i="10" l="1"/>
  <c r="G63" i="10"/>
  <c r="G88" i="10"/>
  <c r="G80" i="10"/>
  <c r="G61" i="10"/>
  <c r="G93" i="10"/>
  <c r="G73" i="10"/>
  <c r="G72" i="10"/>
  <c r="G60" i="10"/>
  <c r="G59" i="10"/>
  <c r="G55" i="10"/>
  <c r="G71" i="10"/>
  <c r="G84" i="10"/>
  <c r="G76" i="10"/>
  <c r="G53" i="10"/>
  <c r="G69" i="10"/>
  <c r="G85" i="10"/>
  <c r="G83" i="10"/>
  <c r="G90" i="10"/>
  <c r="G82" i="10"/>
  <c r="G56" i="10"/>
  <c r="G65" i="10"/>
  <c r="G81" i="10"/>
  <c r="G79" i="10"/>
  <c r="G91" i="10"/>
  <c r="G74" i="10"/>
  <c r="G70" i="10"/>
  <c r="G66" i="10"/>
  <c r="G62" i="10"/>
  <c r="G58" i="10"/>
  <c r="G51" i="10"/>
  <c r="G67" i="10"/>
  <c r="G54" i="10"/>
  <c r="G77" i="10"/>
  <c r="G75" i="10"/>
  <c r="G86" i="10"/>
  <c r="G52" i="10"/>
  <c r="G57" i="10"/>
  <c r="G89" i="10"/>
  <c r="G87" i="10"/>
  <c r="G92" i="10"/>
  <c r="G68" i="10"/>
  <c r="G64" i="10"/>
  <c r="G50" i="10"/>
  <c r="G406" i="10" l="1"/>
  <c r="G408" i="10"/>
  <c r="G410" i="10"/>
  <c r="G412" i="10"/>
  <c r="G414" i="10"/>
  <c r="G416" i="10"/>
  <c r="G418" i="10"/>
  <c r="G420" i="10"/>
  <c r="G422" i="10"/>
  <c r="G424" i="10"/>
  <c r="G426" i="10"/>
  <c r="G428" i="10"/>
  <c r="G430" i="10"/>
  <c r="G432" i="10"/>
  <c r="G434" i="10"/>
  <c r="G436" i="10"/>
  <c r="G438" i="10"/>
  <c r="G440" i="10"/>
  <c r="G442" i="10"/>
  <c r="G444" i="10"/>
  <c r="G403" i="10"/>
  <c r="G405" i="10"/>
  <c r="G407" i="10"/>
  <c r="G409" i="10"/>
  <c r="G411" i="10"/>
  <c r="G413" i="10"/>
  <c r="G415" i="10"/>
  <c r="G417" i="10"/>
  <c r="G419" i="10"/>
  <c r="G421" i="10"/>
  <c r="G423" i="10"/>
  <c r="G425" i="10"/>
  <c r="G427" i="10"/>
  <c r="G429" i="10"/>
  <c r="G431" i="10"/>
  <c r="G433" i="10"/>
  <c r="G435" i="10"/>
  <c r="G437" i="10"/>
  <c r="G439" i="10"/>
  <c r="G441" i="10"/>
  <c r="G443" i="10"/>
  <c r="G445" i="10"/>
  <c r="G404" i="10"/>
  <c r="G402" i="10"/>
  <c r="J578" i="10"/>
  <c r="G578" i="10"/>
  <c r="H615" i="10" l="1"/>
  <c r="H614" i="10"/>
  <c r="H610" i="10"/>
  <c r="H608" i="10"/>
  <c r="H604" i="10"/>
  <c r="H600" i="10"/>
  <c r="H598" i="10"/>
  <c r="H594" i="10"/>
  <c r="H590" i="10"/>
  <c r="H619" i="10"/>
  <c r="H584" i="10"/>
  <c r="H609" i="10"/>
  <c r="H605" i="10"/>
  <c r="H603" i="10"/>
  <c r="H599" i="10"/>
  <c r="H595" i="10"/>
  <c r="H593" i="10"/>
  <c r="H589" i="10"/>
  <c r="H613" i="10"/>
  <c r="H580" i="10"/>
  <c r="H588" i="10"/>
  <c r="H585" i="10"/>
  <c r="H583" i="10"/>
  <c r="H618" i="10"/>
  <c r="H579" i="10"/>
  <c r="H581" i="10"/>
  <c r="H582" i="10"/>
  <c r="H586" i="10"/>
  <c r="H587" i="10"/>
  <c r="H591" i="10"/>
  <c r="H592" i="10"/>
  <c r="H596" i="10"/>
  <c r="H597" i="10"/>
  <c r="H601" i="10"/>
  <c r="H602" i="10"/>
  <c r="H606" i="10"/>
  <c r="H607" i="10"/>
  <c r="H612" i="10"/>
  <c r="H611" i="10"/>
  <c r="H620" i="10"/>
  <c r="H616" i="10"/>
  <c r="H621" i="10"/>
  <c r="H617" i="10"/>
  <c r="F584" i="10"/>
  <c r="F614" i="10"/>
  <c r="F608" i="10"/>
  <c r="F600" i="10"/>
  <c r="F594" i="10"/>
  <c r="F588" i="10"/>
  <c r="F619" i="10"/>
  <c r="F613" i="10"/>
  <c r="F605" i="10"/>
  <c r="F599" i="10"/>
  <c r="F593" i="10"/>
  <c r="F585" i="10"/>
  <c r="F579" i="10"/>
  <c r="F603" i="10"/>
  <c r="F583" i="10"/>
  <c r="F618" i="10"/>
  <c r="F610" i="10"/>
  <c r="F604" i="10"/>
  <c r="F598" i="10"/>
  <c r="F590" i="10"/>
  <c r="F580" i="10"/>
  <c r="F615" i="10"/>
  <c r="F609" i="10"/>
  <c r="F595" i="10"/>
  <c r="F589" i="10"/>
  <c r="F581" i="10"/>
  <c r="F582" i="10"/>
  <c r="F586" i="10"/>
  <c r="F587" i="10"/>
  <c r="F591" i="10"/>
  <c r="F592" i="10"/>
  <c r="F596" i="10"/>
  <c r="F597" i="10"/>
  <c r="F601" i="10"/>
  <c r="F602" i="10"/>
  <c r="F606" i="10"/>
  <c r="F607" i="10"/>
  <c r="F611" i="10"/>
  <c r="F612" i="10"/>
  <c r="F620" i="10"/>
  <c r="F621" i="10"/>
  <c r="F617" i="10"/>
  <c r="F616" i="10"/>
  <c r="I588" i="10"/>
  <c r="I585" i="10"/>
  <c r="I583" i="10"/>
  <c r="I579" i="10"/>
  <c r="I615" i="10"/>
  <c r="I618" i="10"/>
  <c r="I614" i="10"/>
  <c r="I610" i="10"/>
  <c r="I608" i="10"/>
  <c r="I604" i="10"/>
  <c r="I600" i="10"/>
  <c r="I598" i="10"/>
  <c r="I594" i="10"/>
  <c r="I590" i="10"/>
  <c r="I619" i="10"/>
  <c r="I584" i="10"/>
  <c r="I580" i="10"/>
  <c r="I613" i="10"/>
  <c r="I609" i="10"/>
  <c r="I605" i="10"/>
  <c r="I603" i="10"/>
  <c r="I599" i="10"/>
  <c r="I595" i="10"/>
  <c r="I593" i="10"/>
  <c r="I589" i="10"/>
  <c r="I581" i="10"/>
  <c r="I582" i="10"/>
  <c r="I587" i="10"/>
  <c r="I586" i="10"/>
  <c r="I591" i="10"/>
  <c r="I592" i="10"/>
  <c r="I596" i="10"/>
  <c r="I597" i="10"/>
  <c r="I602" i="10"/>
  <c r="I601" i="10"/>
  <c r="I606" i="10"/>
  <c r="I607" i="10"/>
  <c r="I611" i="10"/>
  <c r="I612" i="10"/>
  <c r="I620" i="10"/>
  <c r="I616" i="10"/>
  <c r="I621" i="10"/>
  <c r="I617" i="10"/>
  <c r="G588" i="10"/>
  <c r="G579" i="10"/>
  <c r="G619" i="10"/>
  <c r="G584" i="10"/>
  <c r="G580" i="10"/>
  <c r="G613" i="10"/>
  <c r="G618" i="10"/>
  <c r="G585" i="10"/>
  <c r="G583" i="10"/>
  <c r="G614" i="10"/>
  <c r="G610" i="10"/>
  <c r="G608" i="10"/>
  <c r="G604" i="10"/>
  <c r="G600" i="10"/>
  <c r="G598" i="10"/>
  <c r="G594" i="10"/>
  <c r="G590" i="10"/>
  <c r="G615" i="10"/>
  <c r="G609" i="10"/>
  <c r="G605" i="10"/>
  <c r="G603" i="10"/>
  <c r="G599" i="10"/>
  <c r="G595" i="10"/>
  <c r="G593" i="10"/>
  <c r="G589" i="10"/>
  <c r="G582" i="10"/>
  <c r="G581" i="10"/>
  <c r="G586" i="10"/>
  <c r="G587" i="10"/>
  <c r="G591" i="10"/>
  <c r="G592" i="10"/>
  <c r="G596" i="10"/>
  <c r="G597" i="10"/>
  <c r="G601" i="10"/>
  <c r="G602" i="10"/>
  <c r="G606" i="10"/>
  <c r="G607" i="10"/>
  <c r="G611" i="10"/>
  <c r="G612" i="10"/>
  <c r="G621" i="10"/>
  <c r="G617" i="10"/>
  <c r="G620" i="10"/>
  <c r="G616" i="10"/>
  <c r="J585" i="10"/>
  <c r="J583" i="10"/>
  <c r="J614" i="10"/>
  <c r="J610" i="10"/>
  <c r="J608" i="10"/>
  <c r="J604" i="10"/>
  <c r="J600" i="10"/>
  <c r="J598" i="10"/>
  <c r="J594" i="10"/>
  <c r="J590" i="10"/>
  <c r="J615" i="10"/>
  <c r="J609" i="10"/>
  <c r="J605" i="10"/>
  <c r="J603" i="10"/>
  <c r="J599" i="10"/>
  <c r="J595" i="10"/>
  <c r="J593" i="10"/>
  <c r="J589" i="10"/>
  <c r="J588" i="10"/>
  <c r="J579" i="10"/>
  <c r="J619" i="10"/>
  <c r="J584" i="10"/>
  <c r="J580" i="10"/>
  <c r="J613" i="10"/>
  <c r="J618" i="10"/>
  <c r="J581" i="10"/>
  <c r="J582" i="10"/>
  <c r="J586" i="10"/>
  <c r="J587" i="10"/>
  <c r="J591" i="10"/>
  <c r="J592" i="10"/>
  <c r="J596" i="10"/>
  <c r="J597" i="10"/>
  <c r="J601" i="10"/>
  <c r="J602" i="10"/>
  <c r="J606" i="10"/>
  <c r="J607" i="10"/>
  <c r="J611" i="10"/>
  <c r="J612" i="10"/>
  <c r="J616" i="10"/>
  <c r="J617" i="10"/>
  <c r="J620" i="10"/>
  <c r="J621" i="10"/>
  <c r="G31" i="10" l="1"/>
  <c r="G27" i="10" l="1"/>
  <c r="G43" i="10"/>
  <c r="G35" i="10"/>
  <c r="G19" i="10"/>
  <c r="G15" i="10"/>
  <c r="G41" i="10"/>
  <c r="G9" i="10"/>
  <c r="G40" i="10"/>
  <c r="G36" i="10"/>
  <c r="G24" i="10"/>
  <c r="G20" i="10"/>
  <c r="G49" i="10"/>
  <c r="G39" i="10"/>
  <c r="G25" i="10"/>
  <c r="G21" i="10"/>
  <c r="G8" i="10"/>
  <c r="G45" i="10"/>
  <c r="G46" i="10"/>
  <c r="G42" i="10"/>
  <c r="G30" i="10"/>
  <c r="G26" i="10"/>
  <c r="G14" i="10"/>
  <c r="G10" i="10"/>
  <c r="G23" i="10"/>
  <c r="G11" i="10"/>
  <c r="G47" i="10"/>
  <c r="G48" i="10"/>
  <c r="G44" i="10"/>
  <c r="G32" i="10"/>
  <c r="G28" i="10"/>
  <c r="G16" i="10"/>
  <c r="G12" i="10"/>
  <c r="G33" i="10"/>
  <c r="G29" i="10"/>
  <c r="G17" i="10"/>
  <c r="G13" i="10"/>
  <c r="G37" i="10"/>
  <c r="G7" i="10"/>
  <c r="G38" i="10"/>
  <c r="G34" i="10"/>
  <c r="G22" i="10"/>
  <c r="G18" i="10"/>
  <c r="G6" i="10"/>
  <c r="AX8" i="48"/>
  <c r="AX10" i="48" s="1"/>
</calcChain>
</file>

<file path=xl/sharedStrings.xml><?xml version="1.0" encoding="utf-8"?>
<sst xmlns="http://schemas.openxmlformats.org/spreadsheetml/2006/main" count="82543" uniqueCount="17645">
  <si>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</si>
  <si>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</si>
  <si>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</si>
  <si>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</si>
  <si>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</si>
  <si>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</si>
  <si>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</si>
  <si>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</si>
  <si>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</si>
  <si>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</si>
  <si>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</si>
  <si>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</si>
  <si>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</si>
  <si>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</si>
  <si>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</si>
  <si>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</si>
  <si>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</si>
  <si>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</si>
  <si>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</si>
  <si>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</si>
  <si>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</si>
  <si>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</si>
  <si>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</si>
  <si>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</si>
  <si>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</si>
  <si>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</si>
  <si>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</si>
  <si>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</si>
  <si>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</si>
  <si>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</si>
  <si>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</si>
  <si>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</si>
  <si>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</si>
  <si>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</si>
  <si>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</si>
  <si>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</si>
  <si>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</si>
  <si>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</si>
  <si>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</si>
  <si>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</si>
  <si>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</si>
  <si>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</si>
  <si>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</si>
  <si>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</si>
  <si>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</si>
  <si>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</si>
  <si>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</si>
  <si>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</si>
  <si>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</si>
  <si>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</si>
  <si>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</si>
  <si>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</si>
  <si>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</si>
  <si>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</si>
  <si>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</si>
  <si>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</si>
  <si>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</si>
  <si>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</si>
  <si>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</si>
  <si>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</si>
  <si>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</si>
  <si>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</si>
  <si>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</si>
  <si>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</si>
  <si>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</si>
  <si>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</si>
  <si>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</si>
  <si>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</si>
  <si>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</si>
  <si>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</si>
  <si>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</si>
  <si>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</si>
  <si>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</si>
  <si>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</si>
  <si>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</si>
  <si>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</si>
  <si>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</si>
  <si>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</si>
  <si>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</si>
  <si>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</si>
  <si>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</si>
  <si>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</si>
  <si>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</si>
  <si>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</si>
  <si>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</si>
  <si>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</si>
  <si>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</si>
  <si>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</si>
  <si>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</si>
  <si>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</si>
  <si>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</si>
  <si>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</si>
  <si>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</si>
  <si>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</si>
  <si>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</si>
  <si>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</si>
  <si>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</si>
  <si>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</si>
  <si>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</si>
  <si>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</si>
  <si>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</si>
  <si>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</si>
  <si>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</si>
  <si>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</si>
  <si>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</si>
  <si>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</si>
  <si>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</si>
  <si>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</si>
  <si>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</si>
  <si>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</si>
  <si>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</si>
  <si>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</si>
  <si>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</si>
  <si>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</si>
  <si>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</si>
  <si>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</si>
  <si>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</si>
  <si>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</si>
  <si>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</si>
  <si>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</si>
  <si>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</si>
  <si>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</si>
  <si>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</si>
  <si>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</si>
  <si>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</si>
  <si>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</si>
  <si>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</si>
  <si>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</si>
  <si>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</si>
  <si>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</si>
  <si>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</si>
  <si>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</si>
  <si>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</si>
  <si>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</si>
  <si>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</si>
  <si>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</si>
  <si>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</si>
  <si>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</si>
  <si>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</si>
  <si>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</si>
  <si>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</si>
  <si>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</si>
  <si>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</si>
  <si>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</si>
  <si>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</si>
  <si>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</si>
  <si>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</si>
  <si>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</si>
  <si>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</si>
  <si>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</si>
  <si>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</si>
  <si>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</si>
  <si>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</si>
  <si>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</si>
  <si>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</si>
  <si>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</si>
  <si>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</si>
  <si>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</si>
  <si>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</si>
  <si>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</si>
  <si>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</si>
  <si>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</si>
  <si>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</si>
  <si>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</si>
  <si>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</si>
  <si>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</si>
  <si>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</si>
  <si>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</si>
  <si>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</si>
  <si>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</si>
  <si>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</si>
  <si>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</si>
  <si>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</si>
  <si>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</si>
  <si>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</si>
  <si>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</si>
  <si>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</si>
  <si>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</si>
  <si>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</si>
  <si>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</si>
  <si>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</si>
  <si>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</si>
  <si>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</si>
  <si>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</si>
  <si>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</si>
  <si>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</si>
  <si>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</si>
  <si>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</si>
  <si>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</si>
  <si>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</si>
  <si>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</si>
  <si>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</si>
  <si>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</si>
  <si>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</si>
  <si>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</si>
  <si>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</si>
  <si>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</si>
  <si>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</si>
  <si>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</si>
  <si>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</si>
  <si>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</si>
  <si>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</si>
  <si>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</si>
  <si>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</si>
  <si>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</si>
  <si>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</si>
  <si>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</si>
  <si>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</si>
  <si>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</si>
  <si>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</si>
  <si>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</si>
  <si>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</si>
  <si>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</si>
  <si>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</si>
  <si>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</si>
  <si>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</si>
  <si>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</si>
  <si>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</si>
  <si>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</si>
  <si>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</si>
  <si>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</si>
  <si>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</si>
  <si>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</si>
  <si>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</si>
  <si>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</si>
  <si>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</si>
  <si>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</si>
  <si>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</si>
  <si>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</si>
  <si>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</si>
  <si>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</si>
  <si>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</si>
  <si>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</si>
  <si>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</si>
  <si>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</si>
  <si>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</si>
  <si>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</si>
  <si>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</si>
  <si>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</si>
  <si>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</si>
  <si>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</si>
  <si>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</si>
  <si>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</si>
  <si>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</si>
  <si>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</si>
  <si>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</si>
  <si>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</si>
  <si>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</si>
  <si>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</si>
  <si>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</si>
  <si>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</si>
  <si>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</si>
  <si>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</si>
  <si>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</si>
  <si>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</si>
  <si>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</si>
  <si>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</si>
  <si>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</si>
  <si>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</si>
  <si>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</si>
  <si>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</si>
  <si>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</si>
  <si>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</si>
  <si>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</si>
  <si>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</si>
  <si>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</si>
  <si>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</si>
  <si>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</si>
  <si>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</si>
  <si>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</si>
  <si>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</si>
  <si>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</si>
  <si>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</si>
  <si>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</si>
  <si>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</si>
  <si>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</si>
  <si>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</si>
  <si>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</si>
  <si>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</si>
  <si>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</si>
  <si>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</si>
  <si>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</si>
  <si>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</si>
  <si>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</si>
  <si>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</si>
  <si>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</si>
  <si>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</si>
  <si>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</si>
  <si>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</si>
  <si>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</si>
  <si>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</si>
  <si>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</si>
  <si>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</si>
  <si>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</si>
  <si>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</si>
  <si>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</si>
  <si>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</si>
  <si>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</si>
  <si>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</si>
  <si>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</si>
  <si>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</si>
  <si>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</si>
  <si>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</si>
  <si>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</si>
  <si>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</si>
  <si>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</si>
  <si>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</si>
  <si>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</si>
  <si>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</si>
  <si>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</si>
  <si>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</si>
  <si>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</si>
  <si>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</si>
  <si>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</si>
  <si>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</si>
  <si>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</si>
  <si>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</si>
  <si>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</si>
  <si>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</si>
  <si>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</si>
  <si>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</si>
  <si>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</si>
  <si>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</si>
  <si>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</si>
  <si>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</si>
  <si>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</si>
  <si>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</si>
  <si>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</si>
  <si>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</si>
  <si>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</si>
  <si>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</si>
  <si>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</si>
  <si>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</si>
  <si>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</si>
  <si>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</si>
  <si>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</si>
  <si>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</si>
  <si>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</si>
  <si>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</si>
  <si>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</si>
  <si>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</si>
  <si>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</si>
  <si>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</si>
  <si>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</si>
  <si>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</si>
  <si>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</si>
  <si>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</si>
  <si>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</si>
  <si>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</si>
  <si>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</si>
  <si>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</si>
  <si>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</si>
  <si>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</si>
  <si>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</si>
  <si>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</si>
  <si>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</si>
  <si>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</si>
  <si>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</si>
  <si>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</si>
  <si>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</si>
  <si>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</si>
  <si>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</si>
  <si>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</si>
  <si>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</si>
  <si>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</si>
  <si>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</si>
  <si>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</si>
  <si>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</si>
  <si>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</si>
  <si>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</si>
  <si>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</si>
  <si>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</si>
  <si>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</si>
  <si>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</si>
  <si>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</si>
  <si>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</si>
  <si>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</si>
  <si>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</si>
  <si>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</si>
  <si>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</si>
  <si>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</si>
  <si>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</si>
  <si>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</si>
  <si>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</si>
  <si>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</si>
  <si>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</si>
  <si>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</si>
  <si>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</si>
  <si>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</si>
  <si>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</si>
  <si>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</si>
  <si>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</si>
  <si>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</si>
  <si>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</si>
  <si>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</si>
  <si>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</si>
  <si>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</si>
  <si>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</si>
  <si>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</si>
  <si>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</si>
  <si>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</si>
  <si>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</si>
  <si>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</si>
  <si>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</si>
  <si>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</si>
  <si>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</si>
  <si>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</si>
  <si>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</si>
  <si>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</si>
  <si>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</si>
  <si>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</si>
  <si>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</si>
  <si>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</si>
  <si>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</si>
  <si>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</si>
  <si>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</si>
  <si>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</si>
  <si>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</si>
  <si>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</si>
  <si>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</si>
  <si>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</si>
  <si>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</si>
  <si>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</si>
  <si>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</si>
  <si>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</si>
  <si>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</si>
  <si>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</si>
  <si>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</si>
  <si>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</si>
  <si>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</si>
  <si>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</si>
  <si>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</si>
  <si>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</si>
  <si>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</si>
  <si>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</si>
  <si>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</si>
  <si>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</si>
  <si>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</si>
  <si>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</si>
  <si>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</si>
  <si>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</si>
  <si>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</si>
  <si>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</si>
  <si>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</si>
  <si>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</si>
  <si>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</si>
  <si>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</si>
  <si>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</si>
  <si>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</si>
  <si>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</si>
  <si>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</si>
  <si>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</si>
  <si>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</si>
  <si>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</si>
  <si>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</si>
  <si>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</si>
  <si>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</si>
  <si>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</si>
  <si>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</si>
  <si>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</si>
  <si>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</si>
  <si>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</si>
  <si>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</si>
  <si>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</si>
  <si>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</si>
  <si>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</si>
  <si>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</si>
  <si>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</si>
  <si>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</si>
  <si>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</si>
  <si>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</si>
  <si>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</si>
  <si>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</si>
  <si>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</si>
  <si>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</si>
  <si>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</si>
  <si>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</si>
  <si>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</si>
  <si>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</si>
  <si>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</si>
  <si>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</si>
  <si>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</si>
  <si>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</si>
  <si>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</si>
  <si>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</si>
  <si>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</si>
  <si>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</si>
  <si>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</si>
  <si>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</si>
  <si>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</si>
  <si>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</si>
  <si>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</si>
  <si>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</si>
  <si>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</si>
  <si>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</si>
  <si>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</si>
  <si>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30112531</t>
  </si>
  <si>
    <t>Trichloroethylene: Distillation Unit</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</si>
  <si>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</si>
  <si>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</si>
  <si>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</si>
  <si>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</si>
  <si>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</si>
  <si>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</si>
  <si>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</si>
  <si>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</si>
  <si>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</si>
  <si>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</si>
  <si>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</si>
  <si>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</si>
  <si>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</si>
  <si>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</si>
  <si>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</si>
  <si>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</si>
  <si>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</si>
  <si>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</si>
  <si>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</si>
  <si>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</si>
  <si>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</si>
  <si>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</si>
  <si>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</si>
  <si>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</si>
  <si>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</si>
  <si>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</si>
  <si>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</si>
  <si>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</si>
  <si>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</si>
  <si>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</si>
  <si>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</si>
  <si>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</si>
  <si>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</si>
  <si>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</si>
  <si>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</si>
  <si>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</si>
  <si>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</si>
  <si>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</si>
  <si>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</si>
  <si>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</si>
  <si>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</si>
  <si>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</si>
  <si>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</si>
  <si>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</si>
  <si>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</si>
  <si>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</si>
  <si>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</si>
  <si>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</si>
  <si>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</si>
  <si>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</si>
  <si>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</si>
  <si>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</si>
  <si>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</si>
  <si>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</si>
  <si>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</si>
  <si>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</si>
  <si>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</si>
  <si>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</si>
  <si>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</si>
  <si>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</si>
  <si>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</si>
  <si>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</si>
  <si>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</si>
  <si>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</si>
  <si>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</si>
  <si>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</si>
  <si>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</si>
  <si>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</si>
  <si>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</si>
  <si>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</si>
  <si>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</si>
  <si>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</si>
  <si>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</si>
  <si>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</si>
  <si>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</si>
  <si>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</si>
  <si>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</si>
  <si>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</si>
  <si>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</si>
  <si>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</si>
  <si>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</si>
  <si>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</si>
  <si>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</si>
  <si>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</si>
  <si>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</si>
  <si>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</si>
  <si>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</si>
  <si>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</si>
  <si>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</si>
  <si>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</si>
  <si>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</si>
  <si>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</si>
  <si>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</si>
  <si>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</si>
  <si>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</si>
  <si>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</si>
  <si>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</si>
  <si>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</si>
  <si>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</si>
  <si>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</si>
  <si>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</si>
  <si>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</si>
  <si>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</si>
  <si>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</si>
  <si>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</si>
  <si>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</si>
  <si>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</si>
  <si>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</si>
  <si>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</si>
  <si>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</si>
  <si>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</si>
  <si>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</si>
  <si>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</si>
  <si>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</si>
  <si>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</si>
  <si>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</si>
  <si>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</si>
  <si>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</si>
  <si>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</si>
  <si>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</si>
  <si>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</si>
  <si>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</si>
  <si>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</si>
  <si>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</si>
  <si>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</si>
  <si>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</si>
  <si>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</si>
  <si>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</si>
  <si>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</si>
  <si>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</si>
  <si>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</si>
  <si>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</si>
  <si>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</si>
  <si>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</si>
  <si>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</si>
  <si>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</si>
  <si>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</si>
  <si>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</si>
  <si>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</si>
  <si>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</si>
  <si>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</si>
  <si>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</si>
  <si>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</si>
  <si>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</si>
  <si>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</si>
  <si>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</si>
  <si>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</si>
  <si>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</si>
  <si>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</si>
  <si>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</si>
  <si>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</si>
  <si>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</si>
  <si>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</si>
  <si>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</si>
  <si>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</si>
  <si>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</si>
  <si>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</si>
  <si>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</si>
  <si>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</si>
  <si>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</si>
  <si>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</si>
  <si>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</si>
  <si>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</si>
  <si>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</si>
  <si>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</si>
  <si>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</si>
  <si>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</si>
  <si>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</si>
  <si>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</si>
  <si>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</si>
  <si>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</si>
  <si>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</si>
  <si>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</si>
  <si>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</si>
  <si>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</si>
  <si>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</si>
  <si>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</si>
  <si>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</si>
  <si>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</si>
  <si>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</si>
  <si>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</si>
  <si>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</si>
  <si>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</si>
  <si>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</si>
  <si>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</si>
  <si>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</si>
  <si>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</si>
  <si>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</si>
  <si>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</si>
  <si>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</si>
  <si>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</si>
  <si>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</si>
  <si>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</si>
  <si>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</si>
  <si>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</si>
  <si>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</si>
  <si>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</si>
  <si>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</si>
  <si>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</si>
  <si>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</si>
  <si>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</si>
  <si>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</si>
  <si>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</si>
  <si>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</si>
  <si>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</si>
  <si>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</si>
  <si>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</si>
  <si>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</si>
  <si>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</si>
  <si>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</si>
  <si>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</si>
  <si>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</si>
  <si>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</si>
  <si>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</si>
  <si>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</si>
  <si>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</si>
  <si>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</si>
  <si>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</si>
  <si>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</si>
  <si>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</si>
  <si>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</si>
  <si>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</si>
  <si>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</si>
  <si>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</si>
  <si>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</si>
  <si>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</si>
  <si>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</si>
  <si>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</si>
  <si>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</si>
  <si>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</si>
  <si>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</si>
  <si>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</si>
  <si>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</si>
  <si>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</si>
  <si>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</si>
  <si>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</si>
  <si>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</si>
  <si>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</si>
  <si>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</si>
  <si>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</si>
  <si>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</si>
  <si>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</si>
  <si>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</si>
  <si>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</si>
  <si>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</si>
  <si>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</si>
  <si>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</si>
  <si>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</si>
  <si>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</si>
  <si>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</si>
  <si>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</si>
  <si>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</si>
  <si>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</si>
  <si>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</si>
  <si>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</si>
  <si>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Shipping</t>
  </si>
  <si>
    <t>30200804</t>
  </si>
  <si>
    <t>Drying Spent Grains ** (use SCCs 3-02-009-30 &amp; -31)</t>
  </si>
  <si>
    <t>30200903</t>
  </si>
  <si>
    <t>Brew Kettle ** (use SCC 3-02-009-07)</t>
  </si>
  <si>
    <t>30200904</t>
  </si>
  <si>
    <t>Aging Tank: Secondary Fermentation</t>
  </si>
  <si>
    <t>30200905</t>
  </si>
  <si>
    <t>Malt Kiln</t>
  </si>
  <si>
    <t>30200906</t>
  </si>
  <si>
    <t>Grain Handling (see also 3-02-005-xx)</t>
  </si>
  <si>
    <t>30200902</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</si>
  <si>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</si>
  <si>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</si>
  <si>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</si>
  <si>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</si>
  <si>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</si>
  <si>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</si>
  <si>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</si>
  <si>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</si>
  <si>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</si>
  <si>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</si>
  <si>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</si>
  <si>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</si>
  <si>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</si>
  <si>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</si>
  <si>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</si>
  <si>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</si>
  <si>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</si>
  <si>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</si>
  <si>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</si>
  <si>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</si>
  <si>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</si>
  <si>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</si>
  <si>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</si>
  <si>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</si>
  <si>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</si>
  <si>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</si>
  <si>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</si>
  <si>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</si>
  <si>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</si>
  <si>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</si>
  <si>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</si>
  <si>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Unpermitted Source Name</t>
  </si>
  <si>
    <t>Condensate tank flaring</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</si>
  <si>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</si>
  <si>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</si>
  <si>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</si>
  <si>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</si>
  <si>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</si>
  <si>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</si>
  <si>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</si>
  <si>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</si>
  <si>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</si>
  <si>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</si>
  <si>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</si>
  <si>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</si>
  <si>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</si>
  <si>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</si>
  <si>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</si>
  <si>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</si>
  <si>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</si>
  <si>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</si>
  <si>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</si>
  <si>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</si>
  <si>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</si>
  <si>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</si>
  <si>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</si>
  <si>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</si>
  <si>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</si>
  <si>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</si>
  <si>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</si>
  <si>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</si>
  <si>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</si>
  <si>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</si>
  <si>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</si>
  <si>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</si>
  <si>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</si>
  <si>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</si>
  <si>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</si>
  <si>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</si>
  <si>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</si>
  <si>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</si>
  <si>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</si>
  <si>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</si>
  <si>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</si>
  <si>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</si>
  <si>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</si>
  <si>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</si>
  <si>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</si>
  <si>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</si>
  <si>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</si>
  <si>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</si>
  <si>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</si>
  <si>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</si>
  <si>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</si>
  <si>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</si>
  <si>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</si>
  <si>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</si>
  <si>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</si>
  <si>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</si>
  <si>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</si>
  <si>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</si>
  <si>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</si>
  <si>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</si>
  <si>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</si>
  <si>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</si>
  <si>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</si>
  <si>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</si>
  <si>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</si>
  <si>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</si>
  <si>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</si>
  <si>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</si>
  <si>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</si>
  <si>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</si>
  <si>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</si>
  <si>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</si>
  <si>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</si>
  <si>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</si>
  <si>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</si>
  <si>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</si>
  <si>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</si>
  <si>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</si>
  <si>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</si>
  <si>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</si>
  <si>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</si>
  <si>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</si>
  <si>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</si>
  <si>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</si>
  <si>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</si>
  <si>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</si>
  <si>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</si>
  <si>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</si>
  <si>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</si>
  <si>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</si>
  <si>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</si>
  <si>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</si>
  <si>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</si>
  <si>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</si>
  <si>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</si>
  <si>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</si>
  <si>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</si>
  <si>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</si>
  <si>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</si>
  <si>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</si>
  <si>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</si>
  <si>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</si>
  <si>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2310001631</t>
  </si>
  <si>
    <t>Blowdown Flaring</t>
  </si>
  <si>
    <t xml:space="preserve">The basin boundaries are provided below, both as a list of counties and pictorially as bounded by the red line.  The area encompassed by the Wind River Basin as described is the area for which emissions were  estimated.  </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</si>
  <si>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</si>
  <si>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</si>
  <si>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</si>
  <si>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</si>
  <si>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</si>
  <si>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</si>
  <si>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</si>
  <si>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</si>
  <si>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</si>
  <si>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</si>
  <si>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</si>
  <si>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</si>
  <si>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</si>
  <si>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</si>
  <si>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</si>
  <si>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</si>
  <si>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</si>
  <si>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</si>
  <si>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</si>
  <si>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</si>
  <si>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</si>
  <si>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</si>
  <si>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</si>
  <si>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</si>
  <si>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2505040180</t>
  </si>
  <si>
    <t>2510000000</t>
  </si>
  <si>
    <t>Organic Chemical Storage</t>
  </si>
  <si>
    <t>2510000030</t>
  </si>
  <si>
    <t>Acetone</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</si>
  <si>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</si>
  <si>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</si>
  <si>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</si>
  <si>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</si>
  <si>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</si>
  <si>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</si>
  <si>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</si>
  <si>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</si>
  <si>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</si>
  <si>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</si>
  <si>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</si>
  <si>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</si>
  <si>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</si>
  <si>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</si>
  <si>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</si>
  <si>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</si>
  <si>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</si>
  <si>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</si>
  <si>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</si>
  <si>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</si>
  <si>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</si>
  <si>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</si>
  <si>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</si>
  <si>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</si>
  <si>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</si>
  <si>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</si>
  <si>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</si>
  <si>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</si>
  <si>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</si>
  <si>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</si>
  <si>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</si>
  <si>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</si>
  <si>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</si>
  <si>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</si>
  <si>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</si>
  <si>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</si>
  <si>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</si>
  <si>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</si>
  <si>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</si>
  <si>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</si>
  <si>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</si>
  <si>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</si>
  <si>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</si>
  <si>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</si>
  <si>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</si>
  <si>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</si>
  <si>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</si>
  <si>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</si>
  <si>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</si>
  <si>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</si>
  <si>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</si>
  <si>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</si>
  <si>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</si>
  <si>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</si>
  <si>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</si>
  <si>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</si>
  <si>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</si>
  <si>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</si>
  <si>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</si>
  <si>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</si>
  <si>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</si>
  <si>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</si>
  <si>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</si>
  <si>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</si>
  <si>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</si>
  <si>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</si>
  <si>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</si>
  <si>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</si>
  <si>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</si>
  <si>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</si>
  <si>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</si>
  <si>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</si>
  <si>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</si>
  <si>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</si>
  <si>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</si>
  <si>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</si>
  <si>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</si>
  <si>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</si>
  <si>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</si>
  <si>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</si>
  <si>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</si>
  <si>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</si>
  <si>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</si>
  <si>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</si>
  <si>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</si>
  <si>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</si>
  <si>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</si>
  <si>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</si>
  <si>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</si>
  <si>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</si>
  <si>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</si>
  <si>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</si>
  <si>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</si>
  <si>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</si>
  <si>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</si>
  <si>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</si>
  <si>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</si>
  <si>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</si>
  <si>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</si>
  <si>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</si>
  <si>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</si>
  <si>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</si>
  <si>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</si>
  <si>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</si>
  <si>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</si>
  <si>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</si>
  <si>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</si>
  <si>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</si>
  <si>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</si>
  <si>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</si>
  <si>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</si>
  <si>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</si>
  <si>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</si>
  <si>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</si>
  <si>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</si>
  <si>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</si>
  <si>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</si>
  <si>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</si>
  <si>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</si>
  <si>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</si>
  <si>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</si>
  <si>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</si>
  <si>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</si>
  <si>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</si>
  <si>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</si>
  <si>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</si>
  <si>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</si>
  <si>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</si>
  <si>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</si>
  <si>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</si>
  <si>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</si>
  <si>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</si>
  <si>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</si>
  <si>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</si>
  <si>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</si>
  <si>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</si>
  <si>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</si>
  <si>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</si>
  <si>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</si>
  <si>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</si>
  <si>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</si>
  <si>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</si>
  <si>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</si>
  <si>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</si>
  <si>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</si>
  <si>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</si>
  <si>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</si>
  <si>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</si>
  <si>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</si>
  <si>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</si>
  <si>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</si>
  <si>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</si>
  <si>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</si>
  <si>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</si>
  <si>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</si>
  <si>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</si>
  <si>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</si>
  <si>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</si>
  <si>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</si>
  <si>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</si>
  <si>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</si>
  <si>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</si>
  <si>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</si>
  <si>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</si>
  <si>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</si>
  <si>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</si>
  <si>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</si>
  <si>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</si>
  <si>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</si>
  <si>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</si>
  <si>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</si>
  <si>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</si>
  <si>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</si>
  <si>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</si>
  <si>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</si>
  <si>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</si>
  <si>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</si>
  <si>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</si>
  <si>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</si>
  <si>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</si>
  <si>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</si>
  <si>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</si>
  <si>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</si>
  <si>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</si>
  <si>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</si>
  <si>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</si>
  <si>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</si>
  <si>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</si>
  <si>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</si>
  <si>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</si>
  <si>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</si>
  <si>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</si>
  <si>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</si>
  <si>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</si>
  <si>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</si>
  <si>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</si>
  <si>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</si>
  <si>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</si>
  <si>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</si>
  <si>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</si>
  <si>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</si>
  <si>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</si>
  <si>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</si>
  <si>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</si>
  <si>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</si>
  <si>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</si>
  <si>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</si>
  <si>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</si>
  <si>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</si>
  <si>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</si>
  <si>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</si>
  <si>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</si>
  <si>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</si>
  <si>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</si>
  <si>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</si>
  <si>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</si>
  <si>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</si>
  <si>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</si>
  <si>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</si>
  <si>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</si>
  <si>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</si>
  <si>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</si>
  <si>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</si>
  <si>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</si>
  <si>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</si>
  <si>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</si>
  <si>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</si>
  <si>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</si>
  <si>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</si>
  <si>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</si>
  <si>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</si>
  <si>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</si>
  <si>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</si>
  <si>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</si>
  <si>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</si>
  <si>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</si>
  <si>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</si>
  <si>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</si>
  <si>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</si>
  <si>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</si>
  <si>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</si>
  <si>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</si>
  <si>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</si>
  <si>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</si>
  <si>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</si>
  <si>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</si>
  <si>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</si>
  <si>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</si>
  <si>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</si>
  <si>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</si>
  <si>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</si>
  <si>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</si>
  <si>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</si>
  <si>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</si>
  <si>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</si>
  <si>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</si>
  <si>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</si>
  <si>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</si>
  <si>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</si>
  <si>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</si>
  <si>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</si>
  <si>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</si>
  <si>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</si>
  <si>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</si>
  <si>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</si>
  <si>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</si>
  <si>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</si>
  <si>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</si>
  <si>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</si>
  <si>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</si>
  <si>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</si>
  <si>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</si>
  <si>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</si>
  <si>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</si>
  <si>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</si>
  <si>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</si>
  <si>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</si>
  <si>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</si>
  <si>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</si>
  <si>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</si>
  <si>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</si>
  <si>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</si>
  <si>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</si>
  <si>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</si>
  <si>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</si>
  <si>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</si>
  <si>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</si>
  <si>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</si>
  <si>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</si>
  <si>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</si>
  <si>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</si>
  <si>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</si>
  <si>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</si>
  <si>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</si>
  <si>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</si>
  <si>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</si>
  <si>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</si>
  <si>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</si>
  <si>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</si>
  <si>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</si>
  <si>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</si>
  <si>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</si>
  <si>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</si>
  <si>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</si>
  <si>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</si>
  <si>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</si>
  <si>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</si>
  <si>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</si>
  <si>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</si>
  <si>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</si>
  <si>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</si>
  <si>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</si>
  <si>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</si>
  <si>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</si>
  <si>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</si>
  <si>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</si>
  <si>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</si>
  <si>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</si>
  <si>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</si>
  <si>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</si>
  <si>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</si>
  <si>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</si>
  <si>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</si>
  <si>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</si>
  <si>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</si>
  <si>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</si>
  <si>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</si>
  <si>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</si>
  <si>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</si>
  <si>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</si>
  <si>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</si>
  <si>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</si>
  <si>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</si>
  <si>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</si>
  <si>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</si>
  <si>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</si>
  <si>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</si>
  <si>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</si>
  <si>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</si>
  <si>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</si>
  <si>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</si>
  <si>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</si>
  <si>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</si>
  <si>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</si>
  <si>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</si>
  <si>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</si>
  <si>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</si>
  <si>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</si>
  <si>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</si>
  <si>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</si>
  <si>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</si>
  <si>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</si>
  <si>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</si>
  <si>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</si>
  <si>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</si>
  <si>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</si>
  <si>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</si>
  <si>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</si>
  <si>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</si>
  <si>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</si>
  <si>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</si>
  <si>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</si>
  <si>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</si>
  <si>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</si>
  <si>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</si>
  <si>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</si>
  <si>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</si>
  <si>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</si>
  <si>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</si>
  <si>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</si>
  <si>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</si>
  <si>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</si>
  <si>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</si>
  <si>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</si>
  <si>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</si>
  <si>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</si>
  <si>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</si>
  <si>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</si>
  <si>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</si>
  <si>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</si>
  <si>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</si>
  <si>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</si>
  <si>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</si>
  <si>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</si>
  <si>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</si>
  <si>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</si>
  <si>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</si>
  <si>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</si>
  <si>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</si>
  <si>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</si>
  <si>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</si>
  <si>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</si>
  <si>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</si>
  <si>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</si>
  <si>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</si>
  <si>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</si>
  <si>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</si>
  <si>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</si>
  <si>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</si>
  <si>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</si>
  <si>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</si>
  <si>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</si>
  <si>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</si>
  <si>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</si>
  <si>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</si>
  <si>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</si>
  <si>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</si>
  <si>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</si>
  <si>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</si>
  <si>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</si>
  <si>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</si>
  <si>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</si>
  <si>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</si>
  <si>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</si>
  <si>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</si>
  <si>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</si>
  <si>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</si>
  <si>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</si>
  <si>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</si>
  <si>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</si>
  <si>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</si>
  <si>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</si>
  <si>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</si>
  <si>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</si>
  <si>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</si>
  <si>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</si>
  <si>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</si>
  <si>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</si>
  <si>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</si>
  <si>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</si>
  <si>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</si>
  <si>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</si>
  <si>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Potato</t>
  </si>
  <si>
    <t>2701220006</t>
  </si>
  <si>
    <t>Sorghum</t>
  </si>
  <si>
    <t>2701220007</t>
  </si>
  <si>
    <t>Soybeans</t>
  </si>
  <si>
    <t>2701220008</t>
  </si>
  <si>
    <t>Tobacco</t>
  </si>
  <si>
    <t>2701220009</t>
  </si>
  <si>
    <t>2701220999</t>
  </si>
  <si>
    <t>All Other Crops</t>
  </si>
  <si>
    <t>2701240000</t>
  </si>
  <si>
    <t>Vegetation/Grassland</t>
  </si>
  <si>
    <t>2701250000</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</si>
  <si>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</si>
  <si>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</si>
  <si>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</si>
  <si>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</si>
  <si>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</si>
  <si>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</si>
  <si>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</si>
  <si>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</si>
  <si>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</si>
  <si>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</si>
  <si>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</si>
  <si>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</si>
  <si>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</si>
  <si>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</si>
  <si>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</si>
  <si>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</si>
  <si>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</si>
  <si>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</si>
  <si>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</si>
  <si>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</si>
  <si>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</si>
  <si>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</si>
  <si>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</si>
  <si>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</si>
  <si>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</si>
  <si>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</si>
  <si>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</si>
  <si>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</si>
  <si>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</si>
  <si>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</si>
  <si>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</si>
  <si>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</si>
  <si>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</si>
  <si>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</si>
  <si>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</si>
  <si>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</si>
  <si>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</si>
  <si>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</si>
  <si>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</si>
  <si>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</si>
  <si>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</si>
  <si>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</si>
  <si>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</si>
  <si>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</si>
  <si>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</si>
  <si>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</si>
  <si>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</si>
  <si>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</si>
  <si>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</si>
  <si>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</si>
  <si>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</si>
  <si>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</si>
  <si>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</si>
  <si>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</si>
  <si>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</si>
  <si>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</si>
  <si>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</si>
  <si>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</si>
  <si>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</si>
  <si>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</si>
  <si>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</si>
  <si>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</si>
  <si>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</si>
  <si>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</si>
  <si>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</si>
  <si>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</si>
  <si>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</si>
  <si>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</si>
  <si>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</si>
  <si>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</si>
  <si>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</si>
  <si>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</si>
  <si>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</si>
  <si>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</si>
  <si>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</si>
  <si>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</si>
  <si>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</si>
  <si>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</si>
  <si>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</si>
  <si>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</si>
  <si>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</si>
  <si>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</si>
  <si>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</si>
  <si>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</si>
  <si>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</si>
  <si>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</si>
  <si>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</si>
  <si>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</si>
  <si>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</si>
  <si>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</si>
  <si>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</si>
  <si>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</si>
  <si>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</si>
  <si>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</si>
  <si>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</si>
  <si>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</si>
  <si>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</si>
  <si>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</si>
  <si>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</si>
  <si>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</si>
  <si>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</si>
  <si>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</si>
  <si>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</si>
  <si>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</si>
  <si>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</si>
  <si>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</si>
  <si>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</si>
  <si>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</si>
  <si>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</si>
  <si>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</si>
  <si>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</si>
  <si>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</si>
  <si>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</si>
  <si>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</si>
  <si>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</si>
  <si>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</si>
  <si>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</si>
  <si>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</si>
  <si>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</si>
  <si>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</si>
  <si>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</si>
  <si>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</si>
  <si>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</si>
  <si>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</si>
  <si>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</si>
  <si>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</si>
  <si>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</si>
  <si>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</si>
  <si>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</si>
  <si>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</si>
  <si>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</si>
  <si>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</si>
  <si>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</si>
  <si>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</si>
  <si>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</si>
  <si>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</si>
  <si>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</si>
  <si>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</si>
  <si>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</si>
  <si>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</si>
  <si>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</si>
  <si>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</si>
  <si>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</si>
  <si>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</si>
  <si>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Compressor Start Ups</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</si>
  <si>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</si>
  <si>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</si>
  <si>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</si>
  <si>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</si>
  <si>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</si>
  <si>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</si>
  <si>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</si>
  <si>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</si>
  <si>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</si>
  <si>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</si>
  <si>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</si>
  <si>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</si>
  <si>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</si>
  <si>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</si>
  <si>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</si>
  <si>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</si>
  <si>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</si>
  <si>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</si>
  <si>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</si>
  <si>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</si>
  <si>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</si>
  <si>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</si>
  <si>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</si>
  <si>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</si>
  <si>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</si>
  <si>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</si>
  <si>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</si>
  <si>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</si>
  <si>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</si>
  <si>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</si>
  <si>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</si>
  <si>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</si>
  <si>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</si>
  <si>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</si>
  <si>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</si>
  <si>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</si>
  <si>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</si>
  <si>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</si>
  <si>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</si>
  <si>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</si>
  <si>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</si>
  <si>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</si>
  <si>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</si>
  <si>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</si>
  <si>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</si>
  <si>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</si>
  <si>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</si>
  <si>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</si>
  <si>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</si>
  <si>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</si>
  <si>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</si>
  <si>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</si>
  <si>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</si>
  <si>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</si>
  <si>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</si>
  <si>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</si>
  <si>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</si>
  <si>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</si>
  <si>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</si>
  <si>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</si>
  <si>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</si>
  <si>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</si>
  <si>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</si>
  <si>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</si>
  <si>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</si>
  <si>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</si>
  <si>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</si>
  <si>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</si>
  <si>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</si>
  <si>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</si>
  <si>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</si>
  <si>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</si>
  <si>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</si>
  <si>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</si>
  <si>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</si>
  <si>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</si>
  <si>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</si>
  <si>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</si>
  <si>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</si>
  <si>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</si>
  <si>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</si>
  <si>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</si>
  <si>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</si>
  <si>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</si>
  <si>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</si>
  <si>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</si>
  <si>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</si>
  <si>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</si>
  <si>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</si>
  <si>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</si>
  <si>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</si>
  <si>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</si>
  <si>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</si>
  <si>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</si>
  <si>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</si>
  <si>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</si>
  <si>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</si>
  <si>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</si>
  <si>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</si>
  <si>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</si>
  <si>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</si>
  <si>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</si>
  <si>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</si>
  <si>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</si>
  <si>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</si>
  <si>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</si>
  <si>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</si>
  <si>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</si>
  <si>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</si>
  <si>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</si>
  <si>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</si>
  <si>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</si>
  <si>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</si>
  <si>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</si>
  <si>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</si>
  <si>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</si>
  <si>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</si>
  <si>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</si>
  <si>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</si>
  <si>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</si>
  <si>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</si>
  <si>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</si>
  <si>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</si>
  <si>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</si>
  <si>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</si>
  <si>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</si>
  <si>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</si>
  <si>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</si>
  <si>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</si>
  <si>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</si>
  <si>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</si>
  <si>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</si>
  <si>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</si>
  <si>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</si>
  <si>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</si>
  <si>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</si>
  <si>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</si>
  <si>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</si>
  <si>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</si>
  <si>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</si>
  <si>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</si>
  <si>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</si>
  <si>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</si>
  <si>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</si>
  <si>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</si>
  <si>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</si>
  <si>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</si>
  <si>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</si>
  <si>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</si>
  <si>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</si>
  <si>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</si>
  <si>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</si>
  <si>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</si>
  <si>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</si>
  <si>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</si>
  <si>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</si>
  <si>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</si>
  <si>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</si>
  <si>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</si>
  <si>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</si>
  <si>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</si>
  <si>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</si>
  <si>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</si>
  <si>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</si>
  <si>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</si>
  <si>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</si>
  <si>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</si>
  <si>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</si>
  <si>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</si>
  <si>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</si>
  <si>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</si>
  <si>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</si>
  <si>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</si>
  <si>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</si>
  <si>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</si>
  <si>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</si>
  <si>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</si>
  <si>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</si>
  <si>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</si>
  <si>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</si>
  <si>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</si>
  <si>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</si>
  <si>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</si>
  <si>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</si>
  <si>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</si>
  <si>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</si>
  <si>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</si>
  <si>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</si>
  <si>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</si>
  <si>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</si>
  <si>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</si>
  <si>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</si>
  <si>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</si>
  <si>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</si>
  <si>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</si>
  <si>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</si>
  <si>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</si>
  <si>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</si>
  <si>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</si>
  <si>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</si>
  <si>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</si>
  <si>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</si>
  <si>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</si>
  <si>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</si>
  <si>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</si>
  <si>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</si>
  <si>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</si>
  <si>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</si>
  <si>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</si>
  <si>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</si>
  <si>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</si>
  <si>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</si>
  <si>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</si>
  <si>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</si>
  <si>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</si>
  <si>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</si>
  <si>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</si>
  <si>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</si>
  <si>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</si>
  <si>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</si>
  <si>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</si>
  <si>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</si>
  <si>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</si>
  <si>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</si>
  <si>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</si>
  <si>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</si>
  <si>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</si>
  <si>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</si>
  <si>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</si>
  <si>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</si>
  <si>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</si>
  <si>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</si>
  <si>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</si>
  <si>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</si>
  <si>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</si>
  <si>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</si>
  <si>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</si>
  <si>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</si>
  <si>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</si>
  <si>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</si>
  <si>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</si>
  <si>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</si>
  <si>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</si>
  <si>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</si>
  <si>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</si>
  <si>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</si>
  <si>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</si>
  <si>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</si>
  <si>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</si>
  <si>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</si>
  <si>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</si>
  <si>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</si>
  <si>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</si>
  <si>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</si>
  <si>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</si>
  <si>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</si>
  <si>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</si>
  <si>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</si>
  <si>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</si>
  <si>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</si>
  <si>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</si>
  <si>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</si>
  <si>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</si>
  <si>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</si>
  <si>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</si>
  <si>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</si>
  <si>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</si>
  <si>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</si>
  <si>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</si>
  <si>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</si>
  <si>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</si>
  <si>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</si>
  <si>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</si>
  <si>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</si>
  <si>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</si>
  <si>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</si>
  <si>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</si>
  <si>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</si>
  <si>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</si>
  <si>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</si>
  <si>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</si>
  <si>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</si>
  <si>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</si>
  <si>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</si>
  <si>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</si>
  <si>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</si>
  <si>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</si>
  <si>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</si>
  <si>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</si>
  <si>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</si>
  <si>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</si>
  <si>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</si>
  <si>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</si>
  <si>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</si>
  <si>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</si>
  <si>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</si>
  <si>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</si>
  <si>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</si>
  <si>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</si>
  <si>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</si>
  <si>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</si>
  <si>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</si>
  <si>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</si>
  <si>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</si>
  <si>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</si>
  <si>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</si>
  <si>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</si>
  <si>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</si>
  <si>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</si>
  <si>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</si>
  <si>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</si>
  <si>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</si>
  <si>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</si>
  <si>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</si>
  <si>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</si>
  <si>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</si>
  <si>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</si>
  <si>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</si>
  <si>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</si>
  <si>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</si>
  <si>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</si>
  <si>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</si>
  <si>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</si>
  <si>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</si>
  <si>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</si>
  <si>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</si>
  <si>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</si>
  <si>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2515040405</t>
  </si>
  <si>
    <t>2520000000</t>
  </si>
  <si>
    <t>Inorganic Chemical Storage</t>
  </si>
  <si>
    <t>2520000010</t>
  </si>
  <si>
    <t>Ammonia</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</si>
  <si>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</si>
  <si>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</si>
  <si>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</si>
  <si>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</si>
  <si>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</si>
  <si>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</si>
  <si>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</si>
  <si>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</si>
  <si>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</si>
  <si>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</si>
  <si>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</si>
  <si>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</si>
  <si>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</si>
  <si>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</si>
  <si>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</si>
  <si>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</si>
  <si>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</si>
  <si>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</si>
  <si>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</si>
  <si>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</si>
  <si>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</si>
  <si>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</si>
  <si>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</si>
  <si>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</si>
  <si>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Summary Table: By county and source category  VOC emissions (tons/year)</t>
  </si>
  <si>
    <t>By county and source category VOC emissions (tons/year)</t>
  </si>
  <si>
    <t>2310002230</t>
  </si>
  <si>
    <t xml:space="preserve">Condensate tank </t>
  </si>
  <si>
    <t>2310002240</t>
  </si>
  <si>
    <t>Oil Tank</t>
  </si>
  <si>
    <t>Condensate Tanks</t>
  </si>
  <si>
    <t>Oil Tanks</t>
  </si>
  <si>
    <t>Total</t>
  </si>
  <si>
    <t>2310021411</t>
  </si>
  <si>
    <t>2310002231</t>
  </si>
  <si>
    <t xml:space="preserve">Permitted and Unpermitted Sources </t>
  </si>
  <si>
    <t>31000000</t>
  </si>
  <si>
    <t>Fugitives</t>
  </si>
  <si>
    <t>Pneumatic Devices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</si>
  <si>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</si>
  <si>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</si>
  <si>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</si>
  <si>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</si>
  <si>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</si>
  <si>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</si>
  <si>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</si>
  <si>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</si>
  <si>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</si>
  <si>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</si>
  <si>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</si>
  <si>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</si>
  <si>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</si>
  <si>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</si>
  <si>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</si>
  <si>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</si>
  <si>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</si>
  <si>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</si>
  <si>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</si>
  <si>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</si>
  <si>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</si>
  <si>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</si>
  <si>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</si>
  <si>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</si>
  <si>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</si>
  <si>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</si>
  <si>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</si>
  <si>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</si>
  <si>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</si>
  <si>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</si>
  <si>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</si>
  <si>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</si>
  <si>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</si>
  <si>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</si>
  <si>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</si>
  <si>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</si>
  <si>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</si>
  <si>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</si>
  <si>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</si>
  <si>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</si>
  <si>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</si>
  <si>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</si>
  <si>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</si>
  <si>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</si>
  <si>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</si>
  <si>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</si>
  <si>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</si>
  <si>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</si>
  <si>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</si>
  <si>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</si>
  <si>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</si>
  <si>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</si>
  <si>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</si>
  <si>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</si>
  <si>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</si>
  <si>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</si>
  <si>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</si>
  <si>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</si>
  <si>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</si>
  <si>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</si>
  <si>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</si>
  <si>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</si>
  <si>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</si>
  <si>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</si>
  <si>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</si>
  <si>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</si>
  <si>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</si>
  <si>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</si>
  <si>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</si>
  <si>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</si>
  <si>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</si>
  <si>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</si>
  <si>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</si>
  <si>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</si>
  <si>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</si>
  <si>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</si>
  <si>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</si>
  <si>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</si>
  <si>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Ethylene Dichloride via Direct Chlorination</t>
  </si>
  <si>
    <t>30112504</t>
  </si>
  <si>
    <t>Ethylene Dichloride: Caustic Scrubber</t>
  </si>
  <si>
    <t>30112505</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</si>
  <si>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</si>
  <si>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</si>
  <si>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</si>
  <si>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</si>
  <si>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</si>
  <si>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</si>
  <si>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</si>
  <si>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</si>
  <si>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</si>
  <si>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</si>
  <si>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</si>
  <si>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</si>
  <si>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</si>
  <si>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</si>
  <si>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</si>
  <si>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</si>
  <si>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</si>
  <si>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</si>
  <si>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</si>
  <si>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</si>
  <si>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</si>
  <si>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</si>
  <si>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</si>
  <si>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</si>
  <si>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</si>
  <si>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</si>
  <si>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</si>
  <si>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</si>
  <si>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</si>
  <si>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</si>
  <si>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</si>
  <si>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</si>
  <si>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</si>
  <si>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</si>
  <si>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</si>
  <si>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</si>
  <si>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</si>
  <si>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</si>
  <si>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</si>
  <si>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</si>
  <si>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</si>
  <si>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</si>
  <si>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</si>
  <si>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</si>
  <si>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</si>
  <si>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</si>
  <si>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</si>
  <si>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</si>
  <si>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</si>
  <si>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</si>
  <si>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</si>
  <si>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</si>
  <si>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</si>
  <si>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</si>
  <si>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</si>
  <si>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</si>
  <si>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</si>
  <si>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</si>
  <si>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</si>
  <si>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</si>
  <si>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</si>
  <si>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</si>
  <si>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</si>
  <si>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</si>
  <si>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</si>
  <si>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</si>
  <si>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</si>
  <si>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</si>
  <si>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</si>
  <si>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</si>
  <si>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</si>
  <si>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</si>
  <si>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</si>
  <si>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</si>
  <si>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</si>
  <si>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</si>
  <si>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</si>
  <si>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</si>
  <si>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</si>
  <si>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</si>
  <si>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</si>
  <si>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</si>
  <si>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</si>
  <si>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</si>
  <si>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</si>
  <si>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</si>
  <si>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</si>
  <si>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</si>
  <si>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</si>
  <si>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</si>
  <si>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</si>
  <si>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</si>
  <si>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</si>
  <si>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</si>
  <si>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</si>
  <si>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</si>
  <si>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</si>
  <si>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</si>
  <si>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</si>
  <si>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</si>
  <si>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</si>
  <si>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</si>
  <si>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</si>
  <si>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</si>
  <si>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</si>
  <si>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</si>
  <si>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</si>
  <si>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</si>
  <si>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</si>
  <si>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</si>
  <si>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</si>
  <si>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</si>
  <si>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</si>
  <si>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</si>
  <si>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</si>
  <si>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</si>
  <si>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</si>
  <si>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</si>
  <si>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</si>
  <si>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</si>
  <si>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</si>
  <si>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</si>
  <si>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</si>
  <si>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</si>
  <si>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</si>
  <si>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</si>
  <si>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</si>
  <si>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</si>
  <si>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</si>
  <si>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</si>
  <si>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</si>
  <si>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</si>
  <si>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</si>
  <si>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</si>
  <si>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</si>
  <si>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</si>
  <si>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</si>
  <si>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</si>
  <si>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</si>
  <si>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</si>
  <si>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</si>
  <si>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</si>
  <si>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</si>
  <si>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</si>
  <si>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</si>
  <si>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</si>
  <si>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</si>
  <si>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</si>
  <si>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</si>
  <si>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</si>
  <si>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</si>
  <si>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</si>
  <si>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</si>
  <si>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</si>
  <si>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</si>
  <si>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</si>
  <si>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</si>
  <si>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</si>
  <si>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</si>
  <si>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</si>
  <si>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</si>
  <si>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</si>
  <si>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</si>
  <si>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</si>
  <si>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</si>
  <si>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</si>
  <si>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</si>
  <si>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</si>
  <si>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</si>
  <si>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</si>
  <si>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</si>
  <si>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</si>
  <si>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</si>
  <si>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</si>
  <si>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</si>
  <si>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</si>
  <si>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</si>
  <si>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</si>
  <si>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</si>
  <si>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</si>
  <si>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</si>
  <si>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</si>
  <si>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</si>
  <si>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</si>
  <si>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</si>
  <si>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</si>
  <si>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</si>
  <si>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</si>
  <si>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</si>
  <si>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</si>
  <si>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</si>
  <si>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</si>
  <si>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</si>
  <si>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</si>
  <si>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</si>
  <si>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</si>
  <si>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</si>
  <si>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</si>
  <si>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</si>
  <si>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</si>
  <si>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</si>
  <si>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</si>
  <si>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</si>
  <si>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</si>
  <si>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</si>
  <si>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</si>
  <si>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</si>
  <si>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</si>
  <si>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</si>
  <si>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</si>
  <si>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</si>
  <si>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</si>
  <si>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</si>
  <si>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</si>
  <si>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</si>
  <si>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</si>
  <si>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</si>
  <si>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</si>
  <si>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</si>
  <si>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</si>
  <si>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</si>
  <si>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</si>
  <si>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</si>
  <si>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</si>
  <si>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</si>
  <si>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</si>
  <si>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</si>
  <si>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</si>
  <si>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</si>
  <si>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</si>
  <si>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</si>
  <si>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</si>
  <si>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</si>
  <si>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</si>
  <si>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</si>
  <si>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</si>
  <si>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</si>
  <si>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</si>
  <si>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</si>
  <si>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</si>
  <si>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</si>
  <si>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</si>
  <si>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</si>
  <si>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</si>
  <si>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</si>
  <si>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</si>
  <si>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</si>
  <si>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</si>
  <si>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</si>
  <si>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</si>
  <si>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</si>
  <si>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</si>
  <si>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</si>
  <si>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</si>
  <si>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</si>
  <si>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</si>
  <si>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</si>
  <si>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</si>
  <si>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</si>
  <si>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</si>
  <si>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</si>
  <si>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</si>
  <si>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</si>
  <si>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</si>
  <si>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</si>
  <si>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</si>
  <si>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</si>
  <si>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</si>
  <si>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</si>
  <si>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</si>
  <si>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</si>
  <si>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</si>
  <si>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</si>
  <si>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</si>
  <si>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</si>
  <si>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</si>
  <si>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</si>
  <si>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</si>
  <si>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</si>
  <si>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</si>
  <si>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</si>
  <si>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</si>
  <si>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</si>
  <si>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</si>
  <si>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</si>
  <si>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</si>
  <si>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</si>
  <si>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</si>
  <si>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</si>
  <si>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</si>
  <si>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</si>
  <si>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</si>
  <si>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</si>
  <si>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</si>
  <si>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</si>
  <si>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</si>
  <si>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</si>
  <si>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</si>
  <si>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</si>
  <si>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</si>
  <si>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</si>
  <si>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</si>
  <si>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</si>
  <si>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</si>
  <si>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</si>
  <si>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</si>
  <si>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</si>
  <si>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</si>
  <si>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</si>
  <si>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</si>
  <si>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</si>
  <si>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</si>
  <si>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</si>
  <si>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</si>
  <si>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</si>
  <si>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</si>
  <si>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</si>
  <si>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</si>
  <si>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</si>
  <si>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</si>
  <si>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</si>
  <si>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</si>
  <si>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</si>
  <si>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</si>
  <si>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</si>
  <si>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</si>
  <si>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</si>
  <si>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</si>
  <si>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</si>
  <si>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</si>
  <si>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</si>
  <si>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</si>
  <si>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</si>
  <si>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</si>
  <si>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</si>
  <si>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</si>
  <si>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</si>
  <si>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</si>
  <si>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</si>
  <si>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</si>
  <si>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</si>
  <si>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</si>
  <si>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</si>
  <si>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</si>
  <si>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</si>
  <si>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</si>
  <si>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</si>
  <si>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</si>
  <si>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</si>
  <si>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</si>
  <si>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</si>
  <si>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</si>
  <si>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</si>
  <si>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</si>
  <si>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</si>
  <si>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</si>
  <si>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</si>
  <si>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</si>
  <si>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</si>
  <si>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</si>
  <si>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</si>
  <si>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</si>
  <si>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</si>
  <si>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</si>
  <si>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</si>
  <si>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</si>
  <si>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</si>
  <si>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</si>
  <si>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</si>
  <si>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</si>
  <si>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</si>
  <si>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</si>
  <si>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</si>
  <si>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</si>
  <si>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</si>
  <si>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</si>
  <si>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</si>
  <si>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</si>
  <si>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</si>
  <si>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</si>
  <si>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</si>
  <si>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</si>
  <si>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</si>
  <si>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</si>
  <si>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</si>
  <si>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</si>
  <si>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</si>
  <si>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</si>
  <si>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</si>
  <si>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</si>
  <si>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</si>
  <si>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</si>
  <si>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</si>
  <si>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</si>
  <si>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</si>
  <si>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</si>
  <si>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</si>
  <si>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</si>
  <si>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</si>
  <si>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</si>
  <si>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</si>
  <si>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</si>
  <si>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</si>
  <si>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</si>
  <si>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</si>
  <si>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</si>
  <si>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</si>
  <si>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</si>
  <si>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</si>
  <si>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</si>
  <si>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</si>
  <si>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</si>
  <si>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</si>
  <si>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</si>
  <si>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</si>
  <si>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</si>
  <si>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</si>
  <si>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</si>
  <si>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</si>
  <si>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</si>
  <si>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</si>
  <si>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</si>
  <si>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</si>
  <si>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</si>
  <si>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</si>
  <si>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</si>
  <si>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</si>
  <si>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</si>
  <si>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</si>
  <si>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</si>
  <si>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</si>
  <si>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</si>
  <si>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</si>
  <si>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</si>
  <si>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</si>
  <si>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</si>
  <si>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</si>
  <si>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</si>
  <si>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</si>
  <si>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</si>
  <si>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</si>
  <si>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</si>
  <si>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</si>
  <si>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</si>
  <si>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</si>
  <si>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</si>
  <si>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</si>
  <si>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</si>
  <si>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</si>
  <si>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</si>
  <si>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</si>
  <si>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</si>
  <si>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</si>
  <si>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</si>
  <si>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</si>
  <si>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</si>
  <si>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</si>
  <si>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</si>
  <si>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</si>
  <si>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</si>
  <si>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</si>
  <si>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</si>
  <si>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</si>
  <si>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</si>
  <si>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</si>
  <si>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</si>
  <si>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</si>
  <si>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</si>
  <si>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</si>
  <si>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</si>
  <si>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</si>
  <si>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</si>
  <si>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</si>
  <si>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</si>
  <si>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</si>
  <si>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</si>
  <si>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</si>
  <si>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</si>
  <si>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</si>
  <si>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</si>
  <si>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</si>
  <si>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</si>
  <si>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</si>
  <si>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</si>
  <si>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</si>
  <si>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</si>
  <si>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</si>
  <si>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</si>
  <si>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</si>
  <si>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</si>
  <si>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</si>
  <si>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</si>
  <si>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</si>
  <si>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</si>
  <si>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</si>
  <si>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</si>
  <si>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</si>
  <si>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</si>
  <si>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</si>
  <si>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</si>
  <si>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</si>
  <si>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</si>
  <si>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</si>
  <si>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</si>
  <si>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</si>
  <si>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</si>
  <si>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</si>
  <si>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</si>
  <si>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</si>
  <si>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</si>
  <si>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</si>
  <si>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</si>
  <si>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</si>
  <si>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</si>
  <si>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</si>
  <si>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</si>
  <si>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</si>
  <si>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</si>
  <si>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</si>
  <si>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</si>
  <si>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</si>
  <si>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</si>
  <si>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</si>
  <si>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</si>
  <si>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</si>
  <si>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</si>
  <si>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</si>
  <si>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</si>
  <si>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</si>
  <si>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</si>
  <si>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</si>
  <si>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</si>
  <si>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</si>
  <si>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</si>
  <si>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</si>
  <si>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</si>
  <si>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</si>
  <si>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</si>
  <si>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</si>
  <si>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</si>
  <si>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</si>
  <si>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</si>
  <si>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</si>
  <si>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</si>
  <si>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</si>
  <si>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</si>
  <si>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</si>
  <si>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</si>
  <si>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</si>
  <si>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</si>
  <si>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</si>
  <si>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</si>
  <si>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</si>
  <si>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</si>
  <si>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</si>
  <si>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</si>
  <si>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</si>
  <si>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</si>
  <si>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</si>
  <si>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</si>
  <si>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</si>
  <si>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</si>
  <si>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</si>
  <si>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</si>
  <si>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</si>
  <si>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</si>
  <si>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</si>
  <si>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</si>
  <si>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</si>
  <si>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</si>
  <si>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</si>
  <si>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</si>
  <si>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</si>
  <si>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</si>
  <si>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</si>
  <si>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</si>
  <si>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</si>
  <si>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</si>
  <si>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</si>
  <si>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</si>
  <si>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</si>
  <si>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</si>
  <si>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</si>
  <si>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</si>
  <si>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</si>
  <si>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</si>
  <si>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</si>
  <si>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</si>
  <si>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</si>
  <si>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</si>
  <si>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</si>
  <si>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</si>
  <si>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</si>
  <si>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</si>
  <si>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</si>
  <si>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</si>
  <si>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</si>
  <si>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</si>
  <si>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</si>
  <si>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</si>
  <si>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</si>
  <si>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</si>
  <si>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</si>
  <si>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</si>
  <si>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</si>
  <si>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</si>
  <si>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</si>
  <si>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</si>
  <si>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</si>
  <si>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</si>
  <si>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</si>
  <si>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</si>
  <si>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</si>
  <si>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</si>
  <si>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</si>
  <si>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</si>
  <si>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</si>
  <si>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</si>
  <si>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</si>
  <si>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</si>
  <si>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</si>
  <si>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</si>
  <si>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</si>
  <si>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</si>
  <si>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</si>
  <si>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</si>
  <si>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</si>
  <si>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</si>
  <si>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</si>
  <si>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</si>
  <si>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</si>
  <si>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</si>
  <si>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</si>
  <si>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</si>
  <si>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</si>
  <si>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</si>
  <si>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</si>
  <si>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</si>
  <si>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</si>
  <si>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</si>
  <si>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</si>
  <si>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</si>
  <si>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</si>
  <si>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</si>
  <si>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</si>
  <si>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</si>
  <si>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</si>
  <si>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</si>
  <si>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</si>
  <si>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</si>
  <si>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</si>
  <si>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</si>
  <si>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</si>
  <si>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</si>
  <si>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</si>
  <si>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</si>
  <si>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</si>
  <si>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</si>
  <si>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</si>
  <si>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</si>
  <si>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</si>
  <si>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</si>
  <si>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</si>
  <si>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</si>
  <si>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</si>
  <si>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</si>
  <si>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</si>
  <si>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</si>
  <si>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</si>
  <si>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</si>
  <si>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</si>
  <si>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</si>
  <si>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</si>
  <si>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</si>
  <si>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</si>
  <si>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</si>
  <si>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</si>
  <si>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</si>
  <si>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</si>
  <si>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</si>
  <si>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</si>
  <si>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</si>
  <si>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</si>
  <si>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</si>
  <si>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</si>
  <si>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</si>
  <si>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</si>
  <si>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</si>
  <si>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</si>
  <si>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</si>
  <si>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</si>
  <si>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</si>
  <si>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</si>
  <si>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</si>
  <si>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</si>
  <si>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</si>
  <si>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</si>
  <si>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</si>
  <si>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</si>
  <si>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</si>
  <si>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</si>
  <si>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</si>
  <si>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</si>
  <si>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</si>
  <si>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</si>
  <si>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</si>
  <si>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</si>
  <si>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</si>
  <si>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</si>
  <si>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</si>
  <si>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</si>
  <si>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</si>
  <si>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</si>
  <si>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</si>
  <si>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</si>
  <si>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</si>
  <si>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</si>
  <si>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</si>
  <si>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</si>
  <si>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</si>
  <si>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</si>
  <si>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</si>
  <si>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</si>
  <si>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</si>
  <si>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</si>
  <si>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</si>
  <si>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</si>
  <si>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</si>
  <si>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</si>
  <si>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</si>
  <si>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</si>
  <si>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</si>
  <si>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</si>
  <si>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</si>
  <si>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</si>
  <si>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</si>
  <si>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</si>
  <si>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</si>
  <si>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</si>
  <si>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</si>
  <si>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</si>
  <si>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</si>
  <si>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</si>
  <si>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</si>
  <si>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</si>
  <si>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</si>
  <si>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</si>
  <si>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</si>
  <si>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</si>
  <si>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</si>
  <si>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</si>
  <si>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</si>
  <si>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</si>
  <si>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</si>
  <si>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</si>
  <si>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</si>
  <si>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</si>
  <si>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</si>
  <si>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</si>
  <si>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</si>
  <si>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</si>
  <si>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</si>
  <si>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</si>
  <si>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</si>
  <si>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</si>
  <si>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</si>
  <si>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</si>
  <si>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</si>
  <si>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</si>
  <si>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</si>
  <si>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</si>
  <si>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</si>
  <si>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</si>
  <si>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</si>
  <si>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</si>
  <si>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</si>
  <si>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</si>
  <si>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</si>
  <si>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</si>
  <si>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</si>
  <si>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</si>
  <si>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</si>
  <si>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</si>
  <si>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</si>
  <si>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</si>
  <si>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</si>
  <si>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</si>
  <si>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</si>
  <si>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</si>
  <si>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</si>
  <si>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</si>
  <si>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</si>
  <si>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</si>
  <si>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</si>
  <si>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</si>
  <si>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</si>
  <si>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</si>
  <si>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</si>
  <si>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</si>
  <si>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</si>
  <si>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</si>
  <si>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</si>
  <si>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</si>
  <si>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</si>
  <si>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</si>
  <si>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</si>
  <si>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</si>
  <si>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</si>
  <si>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</si>
  <si>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</si>
  <si>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</si>
  <si>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</si>
  <si>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</si>
  <si>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</si>
  <si>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</si>
  <si>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</si>
  <si>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</si>
  <si>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</si>
  <si>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</si>
  <si>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</si>
  <si>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</si>
  <si>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</si>
  <si>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</si>
  <si>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</si>
  <si>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</si>
  <si>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</si>
  <si>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</si>
  <si>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</si>
  <si>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</si>
  <si>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</si>
  <si>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</si>
  <si>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</si>
  <si>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</si>
  <si>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</si>
  <si>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</si>
  <si>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</si>
  <si>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</si>
  <si>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</si>
  <si>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</si>
  <si>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</si>
  <si>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</si>
  <si>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</si>
  <si>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</si>
  <si>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</si>
  <si>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</si>
  <si>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</si>
  <si>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</si>
  <si>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</si>
  <si>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</si>
  <si>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</si>
  <si>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</si>
  <si>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</si>
  <si>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</si>
  <si>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</si>
  <si>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</si>
  <si>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</si>
  <si>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</si>
  <si>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</si>
  <si>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</si>
  <si>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</si>
  <si>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</si>
  <si>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</si>
  <si>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</si>
  <si>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</si>
  <si>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</si>
  <si>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</si>
  <si>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</si>
  <si>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</si>
  <si>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</si>
  <si>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</si>
  <si>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</si>
  <si>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</si>
  <si>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</si>
  <si>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</si>
  <si>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</si>
  <si>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</si>
  <si>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</si>
  <si>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</si>
  <si>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</si>
  <si>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</si>
  <si>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</si>
  <si>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</si>
  <si>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</si>
  <si>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</si>
  <si>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</si>
  <si>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</si>
  <si>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</si>
  <si>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</si>
  <si>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</si>
  <si>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</si>
  <si>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</si>
  <si>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</si>
  <si>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</si>
  <si>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</si>
  <si>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</si>
  <si>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</si>
  <si>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</si>
  <si>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</si>
  <si>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</si>
  <si>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</si>
  <si>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</si>
  <si>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</si>
  <si>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</si>
  <si>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</si>
  <si>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</si>
  <si>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</si>
  <si>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</si>
  <si>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</si>
  <si>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</si>
  <si>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</si>
  <si>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</si>
  <si>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</si>
  <si>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</si>
  <si>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</si>
  <si>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</si>
  <si>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</si>
  <si>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</si>
  <si>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</si>
  <si>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</si>
  <si>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</si>
  <si>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</si>
  <si>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</si>
  <si>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</si>
  <si>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</si>
  <si>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</si>
  <si>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</si>
  <si>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</si>
  <si>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</si>
  <si>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</si>
  <si>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</si>
  <si>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</si>
  <si>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</si>
  <si>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</si>
  <si>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</si>
  <si>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</si>
  <si>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</si>
  <si>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</si>
  <si>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</si>
  <si>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</si>
  <si>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</si>
  <si>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</si>
  <si>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</si>
  <si>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</si>
  <si>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</si>
  <si>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</si>
  <si>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</si>
  <si>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</si>
  <si>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</si>
  <si>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</si>
  <si>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</si>
  <si>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</si>
  <si>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</si>
  <si>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</si>
  <si>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</si>
  <si>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</si>
  <si>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</si>
  <si>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</si>
  <si>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</si>
  <si>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</si>
  <si>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</si>
  <si>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</si>
  <si>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</si>
  <si>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</si>
  <si>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</si>
  <si>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</si>
  <si>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</si>
  <si>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</si>
  <si>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</si>
  <si>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</si>
  <si>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</si>
  <si>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</si>
  <si>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</si>
  <si>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</si>
  <si>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</si>
  <si>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</si>
  <si>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</si>
  <si>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</si>
  <si>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</si>
  <si>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</si>
  <si>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</si>
  <si>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</si>
  <si>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</si>
  <si>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</si>
  <si>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</si>
  <si>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</si>
  <si>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</si>
  <si>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</si>
  <si>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</si>
  <si>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</si>
  <si>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</si>
  <si>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</si>
  <si>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</si>
  <si>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</si>
  <si>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</si>
  <si>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</si>
  <si>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</si>
  <si>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</si>
  <si>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</si>
  <si>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</si>
  <si>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</si>
  <si>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</si>
  <si>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</si>
  <si>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</si>
  <si>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</si>
  <si>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</si>
  <si>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</si>
  <si>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</si>
  <si>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</si>
  <si>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</si>
  <si>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</si>
  <si>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</si>
  <si>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</si>
  <si>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</si>
  <si>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</si>
  <si>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</si>
  <si>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</si>
  <si>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</si>
  <si>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</si>
  <si>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</si>
  <si>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</si>
  <si>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</si>
  <si>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</si>
  <si>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</si>
  <si>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</si>
  <si>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</si>
  <si>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</si>
  <si>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</si>
  <si>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</si>
  <si>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</si>
  <si>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</si>
  <si>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</si>
  <si>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</si>
  <si>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</si>
  <si>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</si>
  <si>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</si>
  <si>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</si>
  <si>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</si>
  <si>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</si>
  <si>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</si>
  <si>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</si>
  <si>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</si>
  <si>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</si>
  <si>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</si>
  <si>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</si>
  <si>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</si>
  <si>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</si>
  <si>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</si>
  <si>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</si>
  <si>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</si>
  <si>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</si>
  <si>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</si>
  <si>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</si>
  <si>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</si>
  <si>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</si>
  <si>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</si>
  <si>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</si>
  <si>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</si>
  <si>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</si>
  <si>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</si>
  <si>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</si>
  <si>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</si>
  <si>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</si>
  <si>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</si>
  <si>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</si>
  <si>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</si>
  <si>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</si>
  <si>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</si>
  <si>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</si>
  <si>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</si>
  <si>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</si>
  <si>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</si>
  <si>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</si>
  <si>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</si>
  <si>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</si>
  <si>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</si>
  <si>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</si>
  <si>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</si>
  <si>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</si>
  <si>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</si>
  <si>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</si>
  <si>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</si>
  <si>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</si>
  <si>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</si>
  <si>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</si>
  <si>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</si>
  <si>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</si>
  <si>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</si>
  <si>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</si>
  <si>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</si>
  <si>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</si>
  <si>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</si>
  <si>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</si>
  <si>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</si>
  <si>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</si>
  <si>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</si>
  <si>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</si>
  <si>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</si>
  <si>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</si>
  <si>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</si>
  <si>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</si>
  <si>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</si>
  <si>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</si>
  <si>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</si>
  <si>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</si>
  <si>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</si>
  <si>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</si>
  <si>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</si>
  <si>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</si>
  <si>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</si>
  <si>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</si>
  <si>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</si>
  <si>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</si>
  <si>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</si>
  <si>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</si>
  <si>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</si>
  <si>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</si>
  <si>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</si>
  <si>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</si>
  <si>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</si>
  <si>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</si>
  <si>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</si>
  <si>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</si>
  <si>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</si>
  <si>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</si>
  <si>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</si>
  <si>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</si>
  <si>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</si>
  <si>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</si>
  <si>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</si>
  <si>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</si>
  <si>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</si>
  <si>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</si>
  <si>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</si>
  <si>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</si>
  <si>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</si>
  <si>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</si>
  <si>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</si>
  <si>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</si>
  <si>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</si>
  <si>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</si>
  <si>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</si>
  <si>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</si>
  <si>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</si>
  <si>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</si>
  <si>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</si>
  <si>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</si>
  <si>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</si>
  <si>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</si>
  <si>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</si>
  <si>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</si>
  <si>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</si>
  <si>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</si>
  <si>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</si>
  <si>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</si>
  <si>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</si>
  <si>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</si>
  <si>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</si>
  <si>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</si>
  <si>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</si>
  <si>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</si>
  <si>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</si>
  <si>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</si>
  <si>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</si>
  <si>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</si>
  <si>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</si>
  <si>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</si>
  <si>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</si>
  <si>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</si>
  <si>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</si>
  <si>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</si>
  <si>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</si>
  <si>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</si>
  <si>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</si>
  <si>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</si>
  <si>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</si>
  <si>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</si>
  <si>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</si>
  <si>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</si>
  <si>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</si>
  <si>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</si>
  <si>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</si>
  <si>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</si>
  <si>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</si>
  <si>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NOx</t>
  </si>
  <si>
    <t>VOC</t>
  </si>
  <si>
    <t>CO</t>
  </si>
  <si>
    <t>2310003500</t>
  </si>
  <si>
    <t>Flaring</t>
  </si>
  <si>
    <t>Miscellaneous engines</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</si>
  <si>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</si>
  <si>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</si>
  <si>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</si>
  <si>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</si>
  <si>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</si>
  <si>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</si>
  <si>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</si>
  <si>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</si>
  <si>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</si>
  <si>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</si>
  <si>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</si>
  <si>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</si>
  <si>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</si>
  <si>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</si>
  <si>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</si>
  <si>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</si>
  <si>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</si>
  <si>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</si>
  <si>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</si>
  <si>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</si>
  <si>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</si>
  <si>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</si>
  <si>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</si>
  <si>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</si>
  <si>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</si>
  <si>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</si>
  <si>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</si>
  <si>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</si>
  <si>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</si>
  <si>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</si>
  <si>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</si>
  <si>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</si>
  <si>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</si>
  <si>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</si>
  <si>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</si>
  <si>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</si>
  <si>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</si>
  <si>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</si>
  <si>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</si>
  <si>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</si>
  <si>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</si>
  <si>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</si>
  <si>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</si>
  <si>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</si>
  <si>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</si>
  <si>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</si>
  <si>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</si>
  <si>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</si>
  <si>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</si>
  <si>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</si>
  <si>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</si>
  <si>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</si>
  <si>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</si>
  <si>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</si>
  <si>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</si>
  <si>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</si>
  <si>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</si>
  <si>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</si>
  <si>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</si>
  <si>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</si>
  <si>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</si>
  <si>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</si>
  <si>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</si>
  <si>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</si>
  <si>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</si>
  <si>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</si>
  <si>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</si>
  <si>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</si>
  <si>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</si>
  <si>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</si>
  <si>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</si>
  <si>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</si>
  <si>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</si>
  <si>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</si>
  <si>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</si>
  <si>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</si>
  <si>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</si>
  <si>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</si>
  <si>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</si>
  <si>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</si>
  <si>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</si>
  <si>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</si>
  <si>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</si>
  <si>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</si>
  <si>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</si>
  <si>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</si>
  <si>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</si>
  <si>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</si>
  <si>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</si>
  <si>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</si>
  <si>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</si>
  <si>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</si>
  <si>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</si>
  <si>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</si>
  <si>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</si>
  <si>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</si>
  <si>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</si>
  <si>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</si>
  <si>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</si>
  <si>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</si>
  <si>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</si>
  <si>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</si>
  <si>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</si>
  <si>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</si>
  <si>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</si>
  <si>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</si>
  <si>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</si>
  <si>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</si>
  <si>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</si>
  <si>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</si>
  <si>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</si>
  <si>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</si>
  <si>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</si>
  <si>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</si>
  <si>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</si>
  <si>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</si>
  <si>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</si>
  <si>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</si>
  <si>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</si>
  <si>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</si>
  <si>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</si>
  <si>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</si>
  <si>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</si>
  <si>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</si>
  <si>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</si>
  <si>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</si>
  <si>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</si>
  <si>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</si>
  <si>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</si>
  <si>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</si>
  <si>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</si>
  <si>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</si>
  <si>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</si>
  <si>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</si>
  <si>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</si>
  <si>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</si>
  <si>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</si>
  <si>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</si>
  <si>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</si>
  <si>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</si>
  <si>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</si>
  <si>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</si>
  <si>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</si>
  <si>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</si>
  <si>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</si>
  <si>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</si>
  <si>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</si>
  <si>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</si>
  <si>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</si>
  <si>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</si>
  <si>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</si>
  <si>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</si>
  <si>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</si>
  <si>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</si>
  <si>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</si>
  <si>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</si>
  <si>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</si>
  <si>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</si>
  <si>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</si>
  <si>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</si>
  <si>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</si>
  <si>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</si>
  <si>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</si>
  <si>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</si>
  <si>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</si>
  <si>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</si>
  <si>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</si>
  <si>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</si>
  <si>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</si>
  <si>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</si>
  <si>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</si>
  <si>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</si>
  <si>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</si>
  <si>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</si>
  <si>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</si>
  <si>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</si>
  <si>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</si>
  <si>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</si>
  <si>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</si>
  <si>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</si>
  <si>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</si>
  <si>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</si>
  <si>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</si>
  <si>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</si>
  <si>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</si>
  <si>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</si>
  <si>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</si>
  <si>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</si>
  <si>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</si>
  <si>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</si>
  <si>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</si>
  <si>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</si>
  <si>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</si>
  <si>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</si>
  <si>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</si>
  <si>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</si>
  <si>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</si>
  <si>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</si>
  <si>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</si>
  <si>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</si>
  <si>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</si>
  <si>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</si>
  <si>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</si>
  <si>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</si>
  <si>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</si>
  <si>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</si>
  <si>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</si>
  <si>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</si>
  <si>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</si>
  <si>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</si>
  <si>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</si>
  <si>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</si>
  <si>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</si>
  <si>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</si>
  <si>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</si>
  <si>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</si>
  <si>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</si>
  <si>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</si>
  <si>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</si>
  <si>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</si>
  <si>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</si>
  <si>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</si>
  <si>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</si>
  <si>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</si>
  <si>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</si>
  <si>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</si>
  <si>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</si>
  <si>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</si>
  <si>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</si>
  <si>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</si>
  <si>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</si>
  <si>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</si>
  <si>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</si>
  <si>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</si>
  <si>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</si>
  <si>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</si>
  <si>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</si>
  <si>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</si>
  <si>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</si>
  <si>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</si>
  <si>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</si>
  <si>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</si>
  <si>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</si>
  <si>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</si>
  <si>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</si>
  <si>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</si>
  <si>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</si>
  <si>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</si>
  <si>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</si>
  <si>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</si>
  <si>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</si>
  <si>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</si>
  <si>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</si>
  <si>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</si>
  <si>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</si>
  <si>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</si>
  <si>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</si>
  <si>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</si>
  <si>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</si>
  <si>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</si>
  <si>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</si>
  <si>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</si>
  <si>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</si>
  <si>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</si>
  <si>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</si>
  <si>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</si>
  <si>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</si>
  <si>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</si>
  <si>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</si>
  <si>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</si>
  <si>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</si>
  <si>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</si>
  <si>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</si>
  <si>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</si>
  <si>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</si>
  <si>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</si>
  <si>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</si>
  <si>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</si>
  <si>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</si>
  <si>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</si>
  <si>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</si>
  <si>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</si>
  <si>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</si>
  <si>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</si>
  <si>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</si>
  <si>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</si>
  <si>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</si>
  <si>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</si>
  <si>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</si>
  <si>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</si>
  <si>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</si>
  <si>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</si>
  <si>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</si>
  <si>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</si>
  <si>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</si>
  <si>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</si>
  <si>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</si>
  <si>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</si>
  <si>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</si>
  <si>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</si>
  <si>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</si>
  <si>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</si>
  <si>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</si>
  <si>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</si>
  <si>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</si>
  <si>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</si>
  <si>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</si>
  <si>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</si>
  <si>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</si>
  <si>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</si>
  <si>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</si>
  <si>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</si>
  <si>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</si>
  <si>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</si>
  <si>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</si>
  <si>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</si>
  <si>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</si>
  <si>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</si>
  <si>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</si>
  <si>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</si>
  <si>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</si>
  <si>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</si>
  <si>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</si>
  <si>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</si>
  <si>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</si>
  <si>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</si>
  <si>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</si>
  <si>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</si>
  <si>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</si>
  <si>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</si>
  <si>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</si>
  <si>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</si>
  <si>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</si>
  <si>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</si>
  <si>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</si>
  <si>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</si>
  <si>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</si>
  <si>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</si>
  <si>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</si>
  <si>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</si>
  <si>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</si>
  <si>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</si>
  <si>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</si>
  <si>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</si>
  <si>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</si>
  <si>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</si>
  <si>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</si>
  <si>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</si>
  <si>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</si>
  <si>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</si>
  <si>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</si>
  <si>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</si>
  <si>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</si>
  <si>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</si>
  <si>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</si>
  <si>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</si>
  <si>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</si>
  <si>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</si>
  <si>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</si>
  <si>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</si>
  <si>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</si>
  <si>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</si>
  <si>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</si>
  <si>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</si>
  <si>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</si>
  <si>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</si>
  <si>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</si>
  <si>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</si>
  <si>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</si>
  <si>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</si>
  <si>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</si>
  <si>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</si>
  <si>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</si>
  <si>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</si>
  <si>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</si>
  <si>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</si>
  <si>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</si>
  <si>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</si>
  <si>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</si>
  <si>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</si>
  <si>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</si>
  <si>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</si>
  <si>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</si>
  <si>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</si>
  <si>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</si>
  <si>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</si>
  <si>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</si>
  <si>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</si>
  <si>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</si>
  <si>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</si>
  <si>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</si>
  <si>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</si>
  <si>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</si>
  <si>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</si>
  <si>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</si>
  <si>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</si>
  <si>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</si>
  <si>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</si>
  <si>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</si>
  <si>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</si>
  <si>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</si>
  <si>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</si>
  <si>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</si>
  <si>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</si>
  <si>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</si>
  <si>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</si>
  <si>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</si>
  <si>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</si>
  <si>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</si>
  <si>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</si>
  <si>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</si>
  <si>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</si>
  <si>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</si>
  <si>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</si>
  <si>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</si>
  <si>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</si>
  <si>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</si>
  <si>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</si>
  <si>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</si>
  <si>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</si>
  <si>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</si>
  <si>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</si>
  <si>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</si>
  <si>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</si>
  <si>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</si>
  <si>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</si>
  <si>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</si>
  <si>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</si>
  <si>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</si>
  <si>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</si>
  <si>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</si>
  <si>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</si>
  <si>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</si>
  <si>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</si>
  <si>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</si>
  <si>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</si>
  <si>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</si>
  <si>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</si>
  <si>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</si>
  <si>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</si>
  <si>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</si>
  <si>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</si>
  <si>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</si>
  <si>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</si>
  <si>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</si>
  <si>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</si>
  <si>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</si>
  <si>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</si>
  <si>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</si>
  <si>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</si>
  <si>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</si>
  <si>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</si>
  <si>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</si>
  <si>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</si>
  <si>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</si>
  <si>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</si>
  <si>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</si>
  <si>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</si>
  <si>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</si>
  <si>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</si>
  <si>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</si>
  <si>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</si>
  <si>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</si>
  <si>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</si>
  <si>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</si>
  <si>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</si>
  <si>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</si>
  <si>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</si>
  <si>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</si>
  <si>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</si>
  <si>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</si>
  <si>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</si>
  <si>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</si>
  <si>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</si>
  <si>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</si>
  <si>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</si>
  <si>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</si>
  <si>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</si>
  <si>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</si>
  <si>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</si>
  <si>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</si>
  <si>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</si>
  <si>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</si>
  <si>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</si>
  <si>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</si>
  <si>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</si>
  <si>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</si>
  <si>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</si>
  <si>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</si>
  <si>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</si>
  <si>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</si>
  <si>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</si>
  <si>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</si>
  <si>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</si>
  <si>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</si>
  <si>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</si>
  <si>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</si>
  <si>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</si>
  <si>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</si>
  <si>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</si>
  <si>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</si>
  <si>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</si>
  <si>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</si>
  <si>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</si>
  <si>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</si>
  <si>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</si>
  <si>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</si>
  <si>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</si>
  <si>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</si>
  <si>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</si>
  <si>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</si>
  <si>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</si>
  <si>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</si>
  <si>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</si>
  <si>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</si>
  <si>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</si>
  <si>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</si>
  <si>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</si>
  <si>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</si>
  <si>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</si>
  <si>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</si>
  <si>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</si>
  <si>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</si>
  <si>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</si>
  <si>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</si>
  <si>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</si>
  <si>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</si>
  <si>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</si>
  <si>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</si>
  <si>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</si>
  <si>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</si>
  <si>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</si>
  <si>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</si>
  <si>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</si>
  <si>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</si>
  <si>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</si>
  <si>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</si>
  <si>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</si>
  <si>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</si>
  <si>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</si>
  <si>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</si>
  <si>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</si>
  <si>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</si>
  <si>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</si>
  <si>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</si>
  <si>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</si>
  <si>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</si>
  <si>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</si>
  <si>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</si>
  <si>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</si>
  <si>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</si>
  <si>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</si>
  <si>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</si>
  <si>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</si>
  <si>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</si>
  <si>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</si>
  <si>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</si>
  <si>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</si>
  <si>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</si>
  <si>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</si>
  <si>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</si>
  <si>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</si>
  <si>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</si>
  <si>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</si>
  <si>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</si>
  <si>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</si>
  <si>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</si>
  <si>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</si>
  <si>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</si>
  <si>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</si>
  <si>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</si>
  <si>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</si>
  <si>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</si>
  <si>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</si>
  <si>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</si>
  <si>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</si>
  <si>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</si>
  <si>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</si>
  <si>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</si>
  <si>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</si>
  <si>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</si>
  <si>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</si>
  <si>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</si>
  <si>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</si>
  <si>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</si>
  <si>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</si>
  <si>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</si>
  <si>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</si>
  <si>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</si>
  <si>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</si>
  <si>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</si>
  <si>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</si>
  <si>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</si>
  <si>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</si>
  <si>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</si>
  <si>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</si>
  <si>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</si>
  <si>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</si>
  <si>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</si>
  <si>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</si>
  <si>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</si>
  <si>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</si>
  <si>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</si>
  <si>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</si>
  <si>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</si>
  <si>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</si>
  <si>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</si>
  <si>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</si>
  <si>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</si>
  <si>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</si>
  <si>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</si>
  <si>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</si>
  <si>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</si>
  <si>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</si>
  <si>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</si>
  <si>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</si>
  <si>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</si>
  <si>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</si>
  <si>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</si>
  <si>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</si>
  <si>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</si>
  <si>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</si>
  <si>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</si>
  <si>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</si>
  <si>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</si>
  <si>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</si>
  <si>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</si>
  <si>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</si>
  <si>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</si>
  <si>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</si>
  <si>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</si>
  <si>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</si>
  <si>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</si>
  <si>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</si>
  <si>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</si>
  <si>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</si>
  <si>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</si>
  <si>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</si>
  <si>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</si>
  <si>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</si>
  <si>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</si>
  <si>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</si>
  <si>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</si>
  <si>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</si>
  <si>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</si>
  <si>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</si>
  <si>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</si>
  <si>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</si>
  <si>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</si>
  <si>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</si>
  <si>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</si>
  <si>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</si>
  <si>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</si>
  <si>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</si>
  <si>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</si>
  <si>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</si>
  <si>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</si>
  <si>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</si>
  <si>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</si>
  <si>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</si>
  <si>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</si>
  <si>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</si>
  <si>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</si>
  <si>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</si>
  <si>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</si>
  <si>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</si>
  <si>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</si>
  <si>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</si>
  <si>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</si>
  <si>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</si>
  <si>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</si>
  <si>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</si>
  <si>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</si>
  <si>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</si>
  <si>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</si>
  <si>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</si>
  <si>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</si>
  <si>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</si>
  <si>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</si>
  <si>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</si>
  <si>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</si>
  <si>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</si>
  <si>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</si>
  <si>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</si>
  <si>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</si>
  <si>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</si>
  <si>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</si>
  <si>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</si>
  <si>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</si>
  <si>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</si>
  <si>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</si>
  <si>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</si>
  <si>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</si>
  <si>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</si>
  <si>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</si>
  <si>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</si>
  <si>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</si>
  <si>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</si>
  <si>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</si>
  <si>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</si>
  <si>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</si>
  <si>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</si>
  <si>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</si>
  <si>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</si>
  <si>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</si>
  <si>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</si>
  <si>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</si>
  <si>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</si>
  <si>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</si>
  <si>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</si>
  <si>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</si>
  <si>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</si>
  <si>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</si>
  <si>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</si>
  <si>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</si>
  <si>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</si>
  <si>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</si>
  <si>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</si>
  <si>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</si>
  <si>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</si>
  <si>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</si>
  <si>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</si>
  <si>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</si>
  <si>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</si>
  <si>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</si>
  <si>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</si>
  <si>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</si>
  <si>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</si>
  <si>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</si>
  <si>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</si>
  <si>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</si>
  <si>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</si>
  <si>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</si>
  <si>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</si>
  <si>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</si>
  <si>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</si>
  <si>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</si>
  <si>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</si>
  <si>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</si>
  <si>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</si>
  <si>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</si>
  <si>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</si>
  <si>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</si>
  <si>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</si>
  <si>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</si>
  <si>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</si>
  <si>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</si>
  <si>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</si>
  <si>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</si>
  <si>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</si>
  <si>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</si>
  <si>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</si>
  <si>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</si>
  <si>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</si>
  <si>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</si>
  <si>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</si>
  <si>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</si>
  <si>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</si>
  <si>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</si>
  <si>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</si>
  <si>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</si>
  <si>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</si>
  <si>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</si>
  <si>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</si>
  <si>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</si>
  <si>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</si>
  <si>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</si>
  <si>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</si>
  <si>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</si>
  <si>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</si>
  <si>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</si>
  <si>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</si>
  <si>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</si>
  <si>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</si>
  <si>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</si>
  <si>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</si>
  <si>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</si>
  <si>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</si>
  <si>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</si>
  <si>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</si>
  <si>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</si>
  <si>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</si>
  <si>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</si>
  <si>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</si>
  <si>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</si>
  <si>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</si>
  <si>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</si>
  <si>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</si>
  <si>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</si>
  <si>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</si>
  <si>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</si>
  <si>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</si>
  <si>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</si>
  <si>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</si>
  <si>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</si>
  <si>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</si>
  <si>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</si>
  <si>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</si>
  <si>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</si>
  <si>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</si>
  <si>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</si>
  <si>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</si>
  <si>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</si>
  <si>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</si>
  <si>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</si>
  <si>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</si>
  <si>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</si>
  <si>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</si>
  <si>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</si>
  <si>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</si>
  <si>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</si>
  <si>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</si>
  <si>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</si>
  <si>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</si>
  <si>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</si>
  <si>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</si>
  <si>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</si>
  <si>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</si>
  <si>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</si>
  <si>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</si>
  <si>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</si>
  <si>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</si>
  <si>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</si>
  <si>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</si>
  <si>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</si>
  <si>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</si>
  <si>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</si>
  <si>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</si>
  <si>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</si>
  <si>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</si>
  <si>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</si>
  <si>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</si>
  <si>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</si>
  <si>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</si>
  <si>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</si>
  <si>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</si>
  <si>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</si>
  <si>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</si>
  <si>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</si>
  <si>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</si>
  <si>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</si>
  <si>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</si>
  <si>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</si>
  <si>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</si>
  <si>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</si>
  <si>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</si>
  <si>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</si>
  <si>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</si>
  <si>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</si>
  <si>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</si>
  <si>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</si>
  <si>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</si>
  <si>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</si>
  <si>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</si>
  <si>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</si>
  <si>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</si>
  <si>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</si>
  <si>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</si>
  <si>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</si>
  <si>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</si>
  <si>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</si>
  <si>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</si>
  <si>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</si>
  <si>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</si>
  <si>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</si>
  <si>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</si>
  <si>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</si>
  <si>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</si>
  <si>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</si>
  <si>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</si>
  <si>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</si>
  <si>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</si>
  <si>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</si>
  <si>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</si>
  <si>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</si>
  <si>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</si>
  <si>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</si>
  <si>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</si>
  <si>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</si>
  <si>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</si>
  <si>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</si>
  <si>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</si>
  <si>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</si>
  <si>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</si>
  <si>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</si>
  <si>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</si>
  <si>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</si>
  <si>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</si>
  <si>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</si>
  <si>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</si>
  <si>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</si>
  <si>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</si>
  <si>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</si>
  <si>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</si>
  <si>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</si>
  <si>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</si>
  <si>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</si>
  <si>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</si>
  <si>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</si>
  <si>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</si>
  <si>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</si>
  <si>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Ore Transfer</t>
  </si>
  <si>
    <t>30102125</t>
  </si>
  <si>
    <t>Sesquicarbonate Process: Rotary Calciner</t>
  </si>
  <si>
    <t>30102126</t>
  </si>
  <si>
    <t>Sesquicarbonate Process: Fluid-bed Calciner</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</si>
  <si>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</si>
  <si>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</si>
  <si>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</si>
  <si>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</si>
  <si>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</si>
  <si>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</si>
  <si>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</si>
  <si>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</si>
  <si>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</si>
  <si>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</si>
  <si>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</si>
  <si>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</si>
  <si>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</si>
  <si>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</si>
  <si>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</si>
  <si>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</si>
  <si>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</si>
  <si>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</si>
  <si>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</si>
  <si>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</si>
  <si>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</si>
  <si>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</si>
  <si>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</si>
  <si>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</si>
  <si>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</si>
  <si>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</si>
  <si>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</si>
  <si>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</si>
  <si>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</si>
  <si>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</si>
  <si>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</si>
  <si>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</si>
  <si>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</si>
  <si>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</si>
  <si>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</si>
  <si>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</si>
  <si>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</si>
  <si>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</si>
  <si>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</si>
  <si>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</si>
  <si>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</si>
  <si>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</si>
  <si>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</si>
  <si>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</si>
  <si>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</si>
  <si>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</si>
  <si>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</si>
  <si>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</si>
  <si>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</si>
  <si>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</si>
  <si>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</si>
  <si>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</si>
  <si>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</si>
  <si>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</si>
  <si>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</si>
  <si>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</si>
  <si>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</si>
  <si>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</si>
  <si>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</si>
  <si>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</si>
  <si>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</si>
  <si>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</si>
  <si>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</si>
  <si>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</si>
  <si>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</si>
  <si>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</si>
  <si>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</si>
  <si>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</si>
  <si>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</si>
  <si>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</si>
  <si>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</si>
  <si>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</si>
  <si>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</si>
  <si>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</si>
  <si>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</si>
  <si>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</si>
  <si>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</si>
  <si>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</si>
  <si>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</si>
  <si>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</si>
  <si>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</si>
  <si>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</si>
  <si>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</si>
  <si>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</si>
  <si>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</si>
  <si>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</si>
  <si>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</si>
  <si>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</si>
  <si>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</si>
  <si>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</si>
  <si>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</si>
  <si>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</si>
  <si>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</si>
  <si>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</si>
  <si>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</si>
  <si>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</si>
  <si>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</si>
  <si>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</si>
  <si>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</si>
  <si>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</si>
  <si>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</si>
  <si>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</si>
  <si>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</si>
  <si>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</si>
  <si>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</si>
  <si>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</si>
  <si>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</si>
  <si>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</si>
  <si>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</si>
  <si>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</si>
  <si>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</si>
  <si>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</si>
  <si>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</si>
  <si>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</si>
  <si>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</si>
  <si>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</si>
  <si>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</si>
  <si>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</si>
  <si>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</si>
  <si>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</si>
  <si>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</si>
  <si>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</si>
  <si>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</si>
  <si>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</si>
  <si>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</si>
  <si>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</si>
  <si>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</si>
  <si>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</si>
  <si>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</si>
  <si>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</si>
  <si>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</si>
  <si>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</si>
  <si>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</si>
  <si>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</si>
  <si>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</si>
  <si>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</si>
  <si>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</si>
  <si>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</si>
  <si>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</si>
  <si>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</si>
  <si>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</si>
  <si>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</si>
  <si>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</si>
  <si>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</si>
  <si>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</si>
  <si>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</si>
  <si>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</si>
  <si>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</si>
  <si>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</si>
  <si>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</si>
  <si>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</si>
  <si>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</si>
  <si>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</si>
  <si>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</si>
  <si>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</si>
  <si>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</si>
  <si>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</si>
  <si>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</si>
  <si>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</si>
  <si>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</si>
  <si>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</si>
  <si>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</si>
  <si>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</si>
  <si>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</si>
  <si>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</si>
  <si>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</si>
  <si>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</si>
  <si>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</si>
  <si>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</si>
  <si>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</si>
  <si>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</si>
  <si>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</si>
  <si>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</si>
  <si>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</si>
  <si>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</si>
  <si>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</si>
  <si>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</si>
  <si>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</si>
  <si>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</si>
  <si>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</si>
  <si>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</si>
  <si>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</si>
  <si>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</si>
  <si>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</si>
  <si>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</si>
  <si>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</si>
  <si>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</si>
  <si>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</si>
  <si>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</si>
  <si>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</si>
  <si>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</si>
  <si>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</si>
  <si>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</si>
  <si>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</si>
  <si>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</si>
  <si>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</si>
  <si>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</si>
  <si>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</si>
  <si>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</si>
  <si>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</si>
  <si>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</si>
  <si>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</si>
  <si>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</si>
  <si>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</si>
  <si>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</si>
  <si>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</si>
  <si>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</si>
  <si>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</si>
  <si>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</si>
  <si>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</si>
  <si>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</si>
  <si>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</si>
  <si>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</si>
  <si>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</si>
  <si>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</si>
  <si>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</si>
  <si>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</si>
  <si>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</si>
  <si>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</si>
  <si>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</si>
  <si>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</si>
  <si>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</si>
  <si>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</si>
  <si>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</si>
  <si>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</si>
  <si>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</si>
  <si>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</si>
  <si>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2840000040</t>
  </si>
  <si>
    <t>Soldering Operations</t>
  </si>
  <si>
    <t>2840000050</t>
  </si>
  <si>
    <t>Grinding Operations</t>
  </si>
  <si>
    <t>2840010000</t>
  </si>
  <si>
    <t>Auto Top and Body Repair</t>
  </si>
  <si>
    <t>2840010010</t>
  </si>
  <si>
    <t>2840010020</t>
  </si>
  <si>
    <t>2840010030</t>
  </si>
  <si>
    <t>2840010040</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</si>
  <si>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</si>
  <si>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</si>
  <si>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</si>
  <si>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</si>
  <si>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</si>
  <si>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</si>
  <si>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</si>
  <si>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</si>
  <si>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</si>
  <si>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</si>
  <si>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</si>
  <si>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</si>
  <si>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</si>
  <si>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</si>
  <si>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</si>
  <si>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</si>
  <si>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</si>
  <si>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</si>
  <si>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</si>
  <si>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</si>
  <si>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</si>
  <si>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</si>
  <si>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</si>
  <si>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</si>
  <si>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</si>
  <si>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</si>
  <si>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</si>
  <si>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</si>
  <si>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</si>
  <si>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</si>
  <si>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</si>
  <si>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</si>
  <si>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</si>
  <si>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</si>
  <si>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</si>
  <si>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</si>
  <si>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</si>
  <si>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</si>
  <si>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</si>
  <si>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</si>
  <si>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</si>
  <si>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</si>
  <si>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</si>
  <si>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</si>
  <si>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</si>
  <si>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</si>
  <si>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</si>
  <si>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</si>
  <si>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</si>
  <si>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</si>
  <si>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</si>
  <si>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</si>
  <si>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</si>
  <si>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</si>
  <si>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</si>
  <si>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</si>
  <si>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</si>
  <si>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</si>
  <si>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</si>
  <si>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</si>
  <si>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</si>
  <si>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</si>
  <si>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</si>
  <si>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</si>
  <si>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</si>
  <si>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</si>
  <si>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</si>
  <si>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</si>
  <si>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</si>
  <si>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</si>
  <si>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</si>
  <si>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</si>
  <si>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</si>
  <si>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</si>
  <si>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</si>
  <si>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</si>
  <si>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</si>
  <si>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</si>
  <si>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</si>
  <si>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</si>
  <si>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</si>
  <si>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</si>
  <si>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</si>
  <si>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</si>
  <si>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</si>
  <si>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</si>
  <si>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</si>
  <si>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</si>
  <si>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</si>
  <si>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</si>
  <si>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</si>
  <si>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</si>
  <si>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</si>
  <si>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</si>
  <si>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</si>
  <si>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</si>
  <si>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</si>
  <si>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</si>
  <si>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</si>
  <si>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</si>
  <si>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</si>
  <si>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</si>
  <si>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</si>
  <si>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</si>
  <si>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</si>
  <si>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</si>
  <si>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</si>
  <si>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</si>
  <si>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</si>
  <si>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</si>
  <si>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</si>
  <si>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</si>
  <si>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</si>
  <si>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</si>
  <si>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</si>
  <si>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</si>
  <si>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</si>
  <si>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</si>
  <si>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</si>
  <si>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</si>
  <si>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</si>
  <si>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</si>
  <si>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</si>
  <si>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</si>
  <si>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</si>
  <si>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</si>
  <si>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</si>
  <si>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</si>
  <si>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</si>
  <si>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</si>
  <si>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</si>
  <si>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</si>
  <si>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</si>
  <si>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</si>
  <si>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</si>
  <si>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</si>
  <si>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</si>
  <si>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</si>
  <si>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</si>
  <si>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</si>
  <si>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</si>
  <si>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</si>
  <si>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</si>
  <si>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</si>
  <si>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</si>
  <si>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</si>
  <si>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</si>
  <si>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</si>
  <si>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</si>
  <si>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</si>
  <si>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</si>
  <si>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</si>
  <si>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</si>
  <si>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</si>
  <si>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</si>
  <si>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</si>
  <si>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</si>
  <si>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</si>
  <si>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</si>
  <si>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</si>
  <si>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</si>
  <si>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</si>
  <si>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</si>
  <si>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</si>
  <si>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</si>
  <si>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</si>
  <si>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</si>
  <si>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</si>
  <si>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</si>
  <si>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</si>
  <si>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</si>
  <si>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</si>
  <si>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</si>
  <si>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</si>
  <si>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</si>
  <si>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</si>
  <si>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</si>
  <si>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</si>
  <si>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</si>
  <si>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</si>
  <si>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</si>
  <si>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</si>
  <si>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</si>
  <si>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</si>
  <si>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</si>
  <si>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</si>
  <si>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</si>
  <si>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</si>
  <si>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</si>
  <si>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</si>
  <si>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</si>
  <si>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</si>
  <si>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</si>
  <si>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</si>
  <si>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</si>
  <si>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</si>
  <si>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</si>
  <si>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</si>
  <si>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</si>
  <si>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</si>
  <si>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</si>
  <si>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</si>
  <si>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</si>
  <si>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</si>
  <si>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</si>
  <si>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</si>
  <si>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</si>
  <si>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</si>
  <si>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</si>
  <si>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</si>
  <si>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</si>
  <si>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</si>
  <si>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</si>
  <si>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</si>
  <si>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</si>
  <si>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</si>
  <si>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</si>
  <si>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</si>
  <si>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</si>
  <si>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</si>
  <si>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</si>
  <si>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</si>
  <si>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</si>
  <si>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</si>
  <si>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</si>
  <si>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</si>
  <si>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</si>
  <si>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</si>
  <si>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</si>
  <si>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</si>
  <si>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</si>
  <si>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</si>
  <si>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</si>
  <si>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</si>
  <si>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</si>
  <si>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</si>
  <si>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</si>
  <si>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</si>
  <si>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</si>
  <si>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</si>
  <si>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</si>
  <si>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</si>
  <si>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</si>
  <si>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</si>
  <si>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</si>
  <si>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</si>
  <si>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</si>
  <si>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</si>
  <si>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</si>
  <si>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</si>
  <si>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</si>
  <si>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</si>
  <si>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</si>
  <si>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</si>
  <si>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</si>
  <si>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</si>
  <si>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</si>
  <si>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</si>
  <si>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</si>
  <si>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</si>
  <si>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</si>
  <si>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</si>
  <si>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</si>
  <si>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</si>
  <si>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</si>
  <si>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</si>
  <si>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</si>
  <si>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</si>
  <si>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</si>
  <si>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</si>
  <si>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</si>
  <si>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</si>
  <si>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</si>
  <si>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</si>
  <si>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</si>
  <si>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</si>
  <si>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</si>
  <si>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</si>
  <si>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</si>
  <si>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</si>
  <si>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</si>
  <si>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</si>
  <si>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</si>
  <si>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</si>
  <si>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</si>
  <si>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</si>
  <si>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</si>
  <si>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</si>
  <si>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</si>
  <si>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</si>
  <si>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</si>
  <si>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</si>
  <si>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</si>
  <si>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</si>
  <si>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</si>
  <si>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</si>
  <si>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</si>
  <si>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</si>
  <si>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</si>
  <si>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</si>
  <si>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</si>
  <si>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</si>
  <si>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</si>
  <si>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</si>
  <si>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</si>
  <si>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</si>
  <si>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</si>
  <si>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</si>
  <si>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</si>
  <si>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</si>
  <si>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</si>
  <si>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</si>
  <si>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</si>
  <si>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</si>
  <si>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</si>
  <si>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</si>
  <si>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</si>
  <si>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</si>
  <si>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</si>
  <si>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</si>
  <si>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</si>
  <si>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</si>
  <si>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</si>
  <si>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</si>
  <si>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</si>
  <si>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</si>
  <si>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</si>
  <si>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</si>
  <si>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</si>
  <si>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</si>
  <si>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</si>
  <si>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</si>
  <si>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</si>
  <si>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</si>
  <si>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</si>
  <si>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</si>
  <si>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</si>
  <si>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</si>
  <si>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</si>
  <si>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</si>
  <si>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</si>
  <si>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</si>
  <si>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</si>
  <si>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</si>
  <si>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</si>
  <si>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</si>
  <si>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</si>
  <si>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</si>
  <si>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</si>
  <si>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</si>
  <si>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</si>
  <si>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</si>
  <si>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</si>
  <si>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</si>
  <si>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</si>
  <si>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</si>
  <si>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</si>
  <si>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</si>
  <si>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</si>
  <si>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</si>
  <si>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</si>
  <si>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</si>
  <si>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</si>
  <si>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</si>
  <si>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</si>
  <si>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</si>
  <si>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</si>
  <si>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</si>
  <si>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</si>
  <si>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</si>
  <si>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</si>
  <si>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</si>
  <si>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</si>
  <si>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</si>
  <si>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</si>
  <si>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</si>
  <si>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</si>
  <si>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</si>
  <si>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</si>
  <si>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</si>
  <si>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</si>
  <si>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</si>
  <si>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</si>
  <si>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</si>
  <si>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</si>
  <si>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</si>
  <si>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</si>
  <si>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</si>
  <si>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</si>
  <si>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</si>
  <si>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</si>
  <si>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</si>
  <si>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</si>
  <si>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</si>
  <si>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</si>
  <si>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</si>
  <si>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</si>
  <si>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</si>
  <si>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</si>
  <si>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</si>
  <si>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</si>
  <si>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</si>
  <si>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</si>
  <si>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</si>
  <si>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</si>
  <si>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</si>
  <si>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</si>
  <si>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</si>
  <si>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</si>
  <si>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</si>
  <si>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</si>
  <si>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</si>
  <si>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</si>
  <si>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</si>
  <si>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</si>
  <si>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</si>
  <si>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</si>
  <si>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</si>
  <si>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</si>
  <si>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</si>
  <si>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</si>
  <si>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</si>
  <si>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</si>
  <si>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</si>
  <si>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</si>
  <si>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</si>
  <si>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</si>
  <si>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</si>
  <si>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</si>
  <si>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</si>
  <si>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</si>
  <si>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</si>
  <si>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</si>
  <si>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</si>
  <si>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</si>
  <si>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</si>
  <si>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</si>
  <si>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</si>
  <si>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</si>
  <si>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</si>
  <si>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</si>
  <si>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</si>
  <si>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</si>
  <si>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</si>
  <si>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</si>
  <si>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</si>
  <si>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30112532</t>
  </si>
  <si>
    <t>Trichloroethylene: Neutralizer</t>
  </si>
  <si>
    <t>30112533</t>
  </si>
  <si>
    <t>Trichloroethylene: Product Drying Column</t>
  </si>
  <si>
    <t>30112534</t>
  </si>
  <si>
    <t>Ethylene Dichloride via Oxychlorination</t>
  </si>
  <si>
    <t>30112502</t>
  </si>
  <si>
    <t>Electric Arc Furnace</t>
  </si>
  <si>
    <t>30400305</t>
  </si>
  <si>
    <t>Annealing Operation</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</si>
  <si>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</si>
  <si>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</si>
  <si>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</si>
  <si>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</si>
  <si>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</si>
  <si>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</si>
  <si>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</si>
  <si>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</si>
  <si>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</si>
  <si>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</si>
  <si>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</si>
  <si>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</si>
  <si>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</si>
  <si>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</si>
  <si>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</si>
  <si>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</si>
  <si>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</si>
  <si>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</si>
  <si>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</si>
  <si>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</si>
  <si>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</si>
  <si>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</si>
  <si>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</si>
  <si>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</si>
  <si>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</si>
  <si>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</si>
  <si>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</si>
  <si>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</si>
  <si>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</si>
  <si>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</si>
  <si>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</si>
  <si>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</si>
  <si>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</si>
  <si>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</si>
  <si>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</si>
  <si>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</si>
  <si>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</si>
  <si>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</si>
  <si>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</si>
  <si>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</si>
  <si>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</si>
  <si>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</si>
  <si>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</si>
  <si>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</si>
  <si>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</si>
  <si>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</si>
  <si>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</si>
  <si>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</si>
  <si>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</si>
  <si>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</si>
  <si>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</si>
  <si>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</si>
  <si>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</si>
  <si>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</si>
  <si>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</si>
  <si>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</si>
  <si>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</si>
  <si>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</si>
  <si>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</si>
  <si>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</si>
  <si>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</si>
  <si>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</si>
  <si>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</si>
  <si>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</si>
  <si>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</si>
  <si>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</si>
  <si>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</si>
  <si>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</si>
  <si>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</si>
  <si>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</si>
  <si>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</si>
  <si>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</si>
  <si>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</si>
  <si>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</si>
  <si>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</si>
  <si>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</si>
  <si>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</si>
  <si>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</si>
  <si>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</si>
  <si>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</si>
  <si>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</si>
  <si>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</si>
  <si>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</si>
  <si>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</si>
  <si>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</si>
  <si>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</si>
  <si>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</si>
  <si>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</si>
  <si>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</si>
  <si>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</si>
  <si>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</si>
  <si>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</si>
  <si>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</si>
  <si>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</si>
  <si>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</si>
  <si>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</si>
  <si>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</si>
  <si>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</si>
  <si>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</si>
  <si>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</si>
  <si>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</si>
  <si>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</si>
  <si>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</si>
  <si>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</si>
  <si>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</si>
  <si>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</si>
  <si>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</si>
  <si>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</si>
  <si>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</si>
  <si>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</si>
  <si>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</si>
  <si>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</si>
  <si>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</si>
  <si>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</si>
  <si>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</si>
  <si>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</si>
  <si>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</si>
  <si>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</si>
  <si>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</si>
  <si>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</si>
  <si>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</si>
  <si>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</si>
  <si>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</si>
  <si>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</si>
  <si>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</si>
  <si>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</si>
  <si>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</si>
  <si>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</si>
  <si>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</si>
  <si>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</si>
  <si>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</si>
  <si>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</si>
  <si>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</si>
  <si>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</si>
  <si>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</si>
  <si>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</si>
  <si>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</si>
  <si>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</si>
  <si>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</si>
  <si>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</si>
  <si>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</si>
  <si>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</si>
  <si>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</si>
  <si>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</si>
  <si>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</si>
  <si>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</si>
  <si>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</si>
  <si>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</si>
  <si>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</si>
  <si>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</si>
  <si>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</si>
  <si>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</si>
  <si>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</si>
  <si>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</si>
  <si>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</si>
  <si>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</si>
  <si>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</si>
  <si>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</si>
  <si>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</si>
  <si>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</si>
  <si>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</si>
  <si>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</si>
  <si>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</si>
  <si>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</si>
  <si>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</si>
  <si>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</si>
  <si>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</si>
  <si>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</si>
  <si>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</si>
  <si>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</si>
  <si>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</si>
  <si>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</si>
  <si>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</si>
  <si>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</si>
  <si>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</si>
  <si>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</si>
  <si>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</si>
  <si>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</si>
  <si>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</si>
  <si>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</si>
  <si>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</si>
  <si>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</si>
  <si>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</si>
  <si>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</si>
  <si>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</si>
  <si>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</si>
  <si>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</si>
  <si>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</si>
  <si>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</si>
  <si>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</si>
  <si>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</si>
  <si>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</si>
  <si>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</si>
  <si>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</si>
  <si>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</si>
  <si>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</si>
  <si>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</si>
  <si>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</si>
  <si>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</si>
  <si>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</si>
  <si>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</si>
  <si>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</si>
  <si>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</si>
  <si>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</si>
  <si>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</si>
  <si>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</si>
  <si>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</si>
  <si>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</si>
  <si>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</si>
  <si>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</si>
  <si>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</si>
  <si>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</si>
  <si>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</si>
  <si>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</si>
  <si>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</si>
  <si>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</si>
  <si>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</si>
  <si>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</si>
  <si>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</si>
  <si>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</si>
  <si>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</si>
  <si>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</si>
  <si>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</si>
  <si>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</si>
  <si>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</si>
  <si>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</si>
  <si>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</si>
  <si>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</si>
  <si>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</si>
  <si>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</si>
  <si>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</si>
  <si>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</si>
  <si>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</si>
  <si>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</si>
  <si>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</si>
  <si>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</si>
  <si>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</si>
  <si>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</si>
  <si>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</si>
  <si>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</si>
  <si>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</si>
  <si>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</si>
  <si>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</si>
  <si>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</si>
  <si>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</si>
  <si>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</si>
  <si>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</si>
  <si>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</si>
  <si>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</si>
  <si>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</si>
  <si>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</si>
  <si>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</si>
  <si>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</si>
  <si>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</si>
  <si>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</si>
  <si>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</si>
  <si>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</si>
  <si>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</si>
  <si>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</si>
  <si>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</si>
  <si>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</si>
  <si>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</si>
  <si>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</si>
  <si>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</si>
  <si>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</si>
  <si>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</si>
  <si>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</si>
  <si>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</si>
  <si>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</si>
  <si>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</si>
  <si>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</si>
  <si>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</si>
  <si>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</si>
  <si>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</si>
  <si>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</si>
  <si>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</si>
  <si>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</si>
  <si>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</si>
  <si>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</si>
  <si>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</si>
  <si>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</si>
  <si>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</si>
  <si>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</si>
  <si>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</si>
  <si>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</si>
  <si>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</si>
  <si>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</si>
  <si>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</si>
  <si>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</si>
  <si>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</si>
  <si>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</si>
  <si>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</si>
  <si>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</si>
  <si>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</si>
  <si>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</si>
  <si>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</si>
  <si>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</si>
  <si>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</si>
  <si>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</si>
  <si>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</si>
  <si>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</si>
  <si>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</si>
  <si>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</si>
  <si>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</si>
  <si>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</si>
  <si>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</si>
  <si>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</si>
  <si>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</si>
  <si>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</si>
  <si>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</si>
  <si>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</si>
  <si>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</si>
  <si>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</si>
  <si>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</si>
  <si>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</si>
  <si>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</si>
  <si>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</si>
  <si>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</si>
  <si>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</si>
  <si>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</si>
  <si>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</si>
  <si>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</si>
  <si>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</si>
  <si>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</si>
  <si>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</si>
  <si>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</si>
  <si>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</si>
  <si>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</si>
  <si>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</si>
  <si>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</si>
  <si>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</si>
  <si>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</si>
  <si>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</si>
  <si>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</si>
  <si>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</si>
  <si>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</si>
  <si>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</si>
  <si>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</si>
  <si>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</si>
  <si>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</si>
  <si>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</si>
  <si>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</si>
  <si>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</si>
  <si>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</si>
  <si>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</si>
  <si>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</si>
  <si>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</si>
  <si>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</si>
  <si>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</si>
  <si>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</si>
  <si>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</si>
  <si>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</si>
  <si>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</si>
  <si>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</si>
  <si>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</si>
  <si>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</si>
  <si>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</si>
  <si>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</si>
  <si>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</si>
  <si>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</si>
  <si>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</si>
  <si>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</si>
  <si>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</si>
  <si>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</si>
  <si>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</si>
  <si>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</si>
  <si>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</si>
  <si>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</si>
  <si>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</si>
  <si>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</si>
  <si>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</si>
  <si>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</si>
  <si>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</si>
  <si>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</si>
  <si>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</si>
  <si>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</si>
  <si>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</si>
  <si>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</si>
  <si>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</si>
  <si>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</si>
  <si>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</si>
  <si>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</si>
  <si>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</si>
  <si>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</si>
  <si>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</si>
  <si>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</si>
  <si>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</si>
  <si>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</si>
  <si>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</si>
  <si>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</si>
  <si>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</si>
  <si>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</si>
  <si>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</si>
  <si>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</si>
  <si>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</si>
  <si>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</si>
  <si>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</si>
  <si>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</si>
  <si>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</si>
  <si>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</si>
  <si>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</si>
  <si>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</si>
  <si>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</si>
  <si>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</si>
  <si>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</si>
  <si>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</si>
  <si>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</si>
  <si>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</si>
  <si>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</si>
  <si>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</si>
  <si>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</si>
  <si>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</si>
  <si>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</si>
  <si>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</si>
  <si>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</si>
  <si>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</si>
  <si>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</si>
  <si>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</si>
  <si>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</si>
  <si>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</si>
  <si>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</si>
  <si>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</si>
  <si>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</si>
  <si>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</si>
  <si>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</si>
  <si>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</si>
  <si>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</si>
  <si>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</si>
  <si>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</si>
  <si>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</si>
  <si>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</si>
  <si>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</si>
  <si>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</si>
  <si>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</si>
  <si>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</si>
  <si>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</si>
  <si>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</si>
  <si>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</si>
  <si>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</si>
  <si>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</si>
  <si>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</si>
  <si>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</si>
  <si>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</si>
  <si>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</si>
  <si>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</si>
  <si>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</si>
  <si>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</si>
  <si>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</si>
  <si>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</si>
  <si>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</si>
  <si>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</si>
  <si>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</si>
  <si>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</si>
  <si>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</si>
  <si>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</si>
  <si>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</si>
  <si>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</si>
  <si>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</si>
  <si>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</si>
  <si>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</si>
  <si>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</si>
  <si>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</si>
  <si>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</si>
  <si>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</si>
  <si>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</si>
  <si>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</si>
  <si>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</si>
  <si>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</si>
  <si>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</si>
  <si>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</si>
  <si>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</si>
  <si>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</si>
  <si>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</si>
  <si>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</si>
  <si>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</si>
  <si>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</si>
  <si>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</si>
  <si>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</si>
  <si>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</si>
  <si>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</si>
  <si>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</si>
  <si>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</si>
  <si>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</si>
  <si>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</si>
  <si>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</si>
  <si>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</si>
  <si>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</si>
  <si>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</si>
  <si>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</si>
  <si>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</si>
  <si>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</si>
  <si>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</si>
  <si>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</si>
  <si>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</si>
  <si>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</si>
  <si>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</si>
  <si>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</si>
  <si>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</si>
  <si>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</si>
  <si>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</si>
  <si>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</si>
  <si>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</si>
  <si>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</si>
  <si>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</si>
  <si>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</si>
  <si>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</si>
  <si>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</si>
  <si>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</si>
  <si>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</si>
  <si>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</si>
  <si>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</si>
  <si>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</si>
  <si>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</si>
  <si>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</si>
  <si>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</si>
  <si>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</si>
  <si>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</si>
  <si>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</si>
  <si>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</si>
  <si>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</si>
  <si>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</si>
  <si>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</si>
  <si>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</si>
  <si>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</si>
  <si>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</si>
  <si>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</si>
  <si>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</si>
  <si>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</si>
  <si>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</si>
  <si>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</si>
  <si>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</si>
  <si>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</si>
  <si>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</si>
  <si>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</si>
  <si>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</si>
  <si>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</si>
  <si>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</si>
  <si>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</si>
  <si>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</si>
  <si>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</si>
  <si>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</si>
  <si>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</si>
  <si>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</si>
  <si>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</si>
  <si>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</si>
  <si>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</si>
  <si>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</si>
  <si>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</si>
  <si>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</si>
  <si>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</si>
  <si>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</si>
  <si>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</si>
  <si>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</si>
  <si>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</si>
  <si>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</si>
  <si>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</si>
  <si>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</si>
  <si>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</si>
  <si>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</si>
  <si>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</si>
  <si>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</si>
  <si>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</si>
  <si>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</si>
  <si>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</si>
  <si>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</si>
  <si>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</si>
  <si>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</si>
  <si>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</si>
  <si>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</si>
  <si>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</si>
  <si>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</si>
  <si>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</si>
  <si>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</si>
  <si>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</si>
  <si>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</si>
  <si>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</si>
  <si>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</si>
  <si>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</si>
  <si>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</si>
  <si>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</si>
  <si>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</si>
  <si>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</si>
  <si>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</si>
  <si>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</si>
  <si>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</si>
  <si>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</si>
  <si>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</si>
  <si>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</si>
  <si>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</si>
  <si>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</si>
  <si>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</si>
  <si>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</si>
  <si>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</si>
  <si>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</si>
  <si>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</si>
  <si>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</si>
  <si>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</si>
  <si>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</si>
  <si>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</si>
  <si>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</si>
  <si>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</si>
  <si>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</si>
  <si>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</si>
  <si>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</si>
  <si>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</si>
  <si>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</si>
  <si>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</si>
  <si>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</si>
  <si>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</si>
  <si>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</si>
  <si>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</si>
  <si>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</si>
  <si>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</si>
  <si>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</si>
  <si>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</si>
  <si>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</si>
  <si>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</si>
  <si>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</si>
  <si>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</si>
  <si>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</si>
  <si>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</si>
  <si>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</si>
  <si>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</si>
  <si>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</si>
  <si>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</si>
  <si>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</si>
  <si>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</si>
  <si>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</si>
  <si>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</si>
  <si>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</si>
  <si>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</si>
  <si>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</si>
  <si>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</si>
  <si>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</si>
  <si>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</si>
  <si>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</si>
  <si>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</si>
  <si>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</si>
  <si>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</si>
  <si>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</si>
  <si>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</si>
  <si>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</si>
  <si>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</si>
  <si>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</si>
  <si>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</si>
  <si>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</si>
  <si>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</si>
  <si>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</si>
  <si>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</si>
  <si>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</si>
  <si>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</si>
  <si>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</si>
  <si>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</si>
  <si>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</si>
  <si>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</si>
  <si>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</si>
  <si>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</si>
  <si>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</si>
  <si>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</si>
  <si>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</si>
  <si>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</si>
  <si>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</si>
  <si>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</si>
  <si>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</si>
  <si>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</si>
  <si>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</si>
  <si>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</si>
  <si>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</si>
  <si>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</si>
  <si>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</si>
  <si>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</si>
  <si>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</si>
  <si>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</si>
  <si>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</si>
  <si>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</si>
  <si>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</si>
  <si>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</si>
  <si>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</si>
  <si>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</si>
  <si>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</si>
  <si>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</si>
  <si>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</si>
  <si>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</si>
  <si>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</si>
  <si>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</si>
  <si>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</si>
  <si>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</si>
  <si>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</si>
  <si>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</si>
  <si>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</si>
  <si>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</si>
  <si>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</si>
  <si>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</si>
  <si>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</si>
  <si>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</si>
  <si>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</si>
  <si>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</si>
  <si>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</si>
  <si>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</si>
  <si>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</si>
  <si>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</si>
  <si>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</si>
  <si>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</si>
  <si>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</si>
  <si>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</si>
  <si>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</si>
  <si>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</si>
  <si>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</si>
  <si>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</si>
  <si>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</si>
  <si>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</si>
  <si>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</si>
  <si>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</si>
  <si>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</si>
  <si>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</si>
  <si>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</si>
  <si>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</si>
  <si>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</si>
  <si>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</si>
  <si>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</si>
  <si>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</si>
  <si>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</si>
  <si>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</si>
  <si>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</si>
  <si>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</si>
  <si>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</si>
  <si>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</si>
  <si>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</si>
  <si>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</si>
  <si>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</si>
  <si>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</si>
  <si>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</si>
  <si>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</si>
  <si>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</si>
  <si>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</si>
  <si>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</si>
  <si>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</si>
  <si>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</si>
  <si>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</si>
  <si>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</si>
  <si>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</si>
  <si>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</si>
  <si>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</si>
  <si>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</si>
  <si>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</si>
  <si>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</si>
  <si>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</si>
  <si>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</si>
  <si>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</si>
  <si>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</si>
  <si>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</si>
  <si>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</si>
  <si>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</si>
  <si>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</si>
  <si>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</si>
  <si>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</si>
  <si>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</si>
  <si>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</si>
  <si>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</si>
  <si>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</si>
  <si>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</si>
  <si>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</si>
  <si>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</si>
  <si>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</si>
  <si>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</si>
  <si>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</si>
  <si>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</si>
  <si>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</si>
  <si>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</si>
  <si>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</si>
  <si>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</si>
  <si>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</si>
  <si>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</si>
  <si>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</si>
  <si>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</si>
  <si>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</si>
  <si>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</si>
  <si>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</si>
  <si>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</si>
  <si>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</si>
  <si>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</si>
  <si>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</si>
  <si>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</si>
  <si>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</si>
  <si>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</si>
  <si>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</si>
  <si>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</si>
  <si>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</si>
  <si>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</si>
  <si>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</si>
  <si>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</si>
  <si>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</si>
  <si>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</si>
  <si>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</si>
  <si>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</si>
  <si>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</si>
  <si>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</si>
  <si>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</si>
  <si>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</si>
  <si>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</si>
  <si>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Chemical Plant Wastewater System: Lift Station</t>
  </si>
  <si>
    <t>30182006</t>
  </si>
  <si>
    <t>Chemical Plant Wastewater System: Aerated Impoundment</t>
  </si>
  <si>
    <t>2805009300</t>
  </si>
  <si>
    <t>2805010100</t>
  </si>
  <si>
    <t>Poultry production - turkeys</t>
  </si>
  <si>
    <t>PM (tons/year)</t>
  </si>
  <si>
    <t>2310003400</t>
  </si>
  <si>
    <t>Water tank losses</t>
  </si>
  <si>
    <t>Category</t>
  </si>
  <si>
    <t>Source</t>
  </si>
  <si>
    <t>Unpermitted 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</si>
  <si>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</si>
  <si>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</si>
  <si>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</si>
  <si>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</si>
  <si>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</si>
  <si>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</si>
  <si>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</si>
  <si>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</si>
  <si>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</si>
  <si>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</si>
  <si>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</si>
  <si>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</si>
  <si>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</si>
  <si>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</si>
  <si>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</si>
  <si>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</si>
  <si>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</si>
  <si>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</si>
  <si>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</si>
  <si>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</si>
  <si>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</si>
  <si>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</si>
  <si>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</si>
  <si>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</si>
  <si>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</si>
  <si>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</si>
  <si>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</si>
  <si>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</si>
  <si>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</si>
  <si>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</si>
  <si>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</si>
  <si>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</si>
  <si>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</si>
  <si>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</si>
  <si>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</si>
  <si>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</si>
  <si>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</si>
  <si>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</si>
  <si>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</si>
  <si>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</si>
  <si>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</si>
  <si>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</si>
  <si>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</si>
  <si>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</si>
  <si>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</si>
  <si>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</si>
  <si>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</si>
  <si>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</si>
  <si>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</si>
  <si>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</si>
  <si>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</si>
  <si>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</si>
  <si>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</si>
  <si>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</si>
  <si>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</si>
  <si>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</si>
  <si>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</si>
  <si>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</si>
  <si>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</si>
  <si>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</si>
  <si>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</si>
  <si>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</si>
  <si>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</si>
  <si>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</si>
  <si>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</si>
  <si>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</si>
  <si>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</si>
  <si>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</si>
  <si>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</si>
  <si>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</si>
  <si>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</si>
  <si>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</si>
  <si>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</si>
  <si>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</si>
  <si>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</si>
  <si>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</si>
  <si>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</si>
  <si>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</si>
  <si>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</si>
  <si>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</si>
  <si>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</si>
  <si>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</si>
  <si>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</si>
  <si>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</si>
  <si>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</si>
  <si>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</si>
  <si>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</si>
  <si>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</si>
  <si>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</si>
  <si>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</si>
  <si>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</si>
  <si>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</si>
  <si>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</si>
  <si>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</si>
  <si>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</si>
  <si>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</si>
  <si>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</si>
  <si>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</si>
  <si>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</si>
  <si>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</si>
  <si>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</si>
  <si>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</si>
  <si>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</si>
  <si>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</si>
  <si>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</si>
  <si>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</si>
  <si>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</si>
  <si>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</si>
  <si>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</si>
  <si>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</si>
  <si>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</si>
  <si>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</si>
  <si>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</si>
  <si>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</si>
  <si>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</si>
  <si>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</si>
  <si>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</si>
  <si>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</si>
  <si>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</si>
  <si>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</si>
  <si>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</si>
  <si>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</si>
  <si>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</si>
  <si>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</si>
  <si>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</si>
  <si>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</si>
  <si>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</si>
  <si>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</si>
  <si>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</si>
  <si>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</si>
  <si>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</si>
  <si>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</si>
  <si>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</si>
  <si>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</si>
  <si>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</si>
  <si>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</si>
  <si>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</si>
  <si>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</si>
  <si>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</si>
  <si>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</si>
  <si>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</si>
  <si>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</si>
  <si>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</si>
  <si>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</si>
  <si>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</si>
  <si>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</si>
  <si>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</si>
  <si>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</si>
  <si>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</si>
  <si>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</si>
  <si>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</si>
  <si>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</si>
  <si>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</si>
  <si>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</si>
  <si>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</si>
  <si>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</si>
  <si>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</si>
  <si>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</si>
  <si>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</si>
  <si>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</si>
  <si>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</si>
  <si>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</si>
  <si>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</si>
  <si>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</si>
  <si>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</si>
  <si>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</si>
  <si>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</si>
  <si>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</si>
  <si>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</si>
  <si>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</si>
  <si>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</si>
  <si>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</si>
  <si>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</si>
  <si>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</si>
  <si>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</si>
  <si>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</si>
  <si>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</si>
  <si>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</si>
  <si>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</si>
  <si>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</si>
  <si>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</si>
  <si>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</si>
  <si>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</si>
  <si>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</si>
  <si>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</si>
  <si>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</si>
  <si>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</si>
  <si>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</si>
  <si>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</si>
  <si>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</si>
  <si>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</si>
  <si>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</si>
  <si>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</si>
  <si>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</si>
  <si>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</si>
  <si>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</si>
  <si>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</si>
  <si>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</si>
  <si>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</si>
  <si>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</si>
  <si>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</si>
  <si>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</si>
  <si>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</si>
  <si>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</si>
  <si>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</si>
  <si>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</si>
  <si>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</si>
  <si>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</si>
  <si>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</si>
  <si>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</si>
  <si>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</si>
  <si>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</si>
  <si>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</si>
  <si>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</si>
  <si>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</si>
  <si>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</si>
  <si>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</si>
  <si>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</si>
  <si>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</si>
  <si>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</si>
  <si>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</si>
  <si>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</si>
  <si>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</si>
  <si>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</si>
  <si>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</si>
  <si>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</si>
  <si>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</si>
  <si>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</si>
  <si>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</si>
  <si>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</si>
  <si>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</si>
  <si>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</si>
  <si>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</si>
  <si>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</si>
  <si>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</si>
  <si>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</si>
  <si>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</si>
  <si>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</si>
  <si>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</si>
  <si>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</si>
  <si>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</si>
  <si>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</si>
  <si>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</si>
  <si>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</si>
  <si>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</si>
  <si>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</si>
  <si>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</si>
  <si>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</si>
  <si>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</si>
  <si>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</si>
  <si>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</si>
  <si>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</si>
  <si>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</si>
  <si>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</si>
  <si>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</si>
  <si>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</si>
  <si>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</si>
  <si>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</si>
  <si>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</si>
  <si>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</si>
  <si>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</si>
  <si>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</si>
  <si>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</si>
  <si>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</si>
  <si>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</si>
  <si>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</si>
  <si>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</si>
  <si>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</si>
  <si>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</si>
  <si>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</si>
  <si>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</si>
  <si>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</si>
  <si>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</si>
  <si>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</si>
  <si>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</si>
  <si>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</si>
  <si>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</si>
  <si>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</si>
  <si>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</si>
  <si>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</si>
  <si>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</si>
  <si>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</si>
  <si>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</si>
  <si>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</si>
  <si>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</si>
  <si>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</si>
  <si>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</si>
  <si>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</si>
  <si>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</si>
  <si>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</si>
  <si>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</si>
  <si>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</si>
  <si>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</si>
  <si>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</si>
  <si>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</si>
  <si>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</si>
  <si>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</si>
  <si>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</si>
  <si>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</si>
  <si>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</si>
  <si>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</si>
  <si>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</si>
  <si>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</si>
  <si>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</si>
  <si>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</si>
  <si>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</si>
  <si>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</si>
  <si>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</si>
  <si>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</si>
  <si>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</si>
  <si>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</si>
  <si>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</si>
  <si>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</si>
  <si>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</si>
  <si>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</si>
  <si>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</si>
  <si>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</si>
  <si>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</si>
  <si>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</si>
  <si>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</si>
  <si>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</si>
  <si>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</si>
  <si>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</si>
  <si>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</si>
  <si>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</si>
  <si>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</si>
  <si>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</si>
  <si>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</si>
  <si>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</si>
  <si>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</si>
  <si>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</si>
  <si>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</si>
  <si>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</si>
  <si>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</si>
  <si>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</si>
  <si>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</si>
  <si>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</si>
  <si>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</si>
  <si>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</si>
  <si>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</si>
  <si>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</si>
  <si>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</si>
  <si>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</si>
  <si>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</si>
  <si>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</si>
  <si>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</si>
  <si>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</si>
  <si>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</si>
  <si>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</si>
  <si>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</si>
  <si>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</si>
  <si>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</si>
  <si>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</si>
  <si>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</si>
  <si>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</si>
  <si>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</si>
  <si>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</si>
  <si>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</si>
  <si>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</si>
  <si>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</si>
  <si>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</si>
  <si>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</si>
  <si>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</si>
  <si>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</si>
  <si>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</si>
  <si>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</si>
  <si>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</si>
  <si>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</si>
  <si>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</si>
  <si>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</si>
  <si>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</si>
  <si>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</si>
  <si>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</si>
  <si>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</si>
  <si>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</si>
  <si>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</si>
  <si>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</si>
  <si>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</si>
  <si>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</si>
  <si>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</si>
  <si>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</si>
  <si>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</si>
  <si>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</si>
  <si>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</si>
  <si>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</si>
  <si>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</si>
  <si>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</si>
  <si>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</si>
  <si>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</si>
  <si>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</si>
  <si>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</si>
  <si>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</si>
  <si>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</si>
  <si>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</si>
  <si>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</si>
  <si>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</si>
  <si>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</si>
  <si>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</si>
  <si>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</si>
  <si>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</si>
  <si>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</si>
  <si>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</si>
  <si>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</si>
  <si>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</si>
  <si>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</si>
  <si>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</si>
  <si>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</si>
  <si>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</si>
  <si>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</si>
  <si>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</si>
  <si>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</si>
  <si>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</si>
  <si>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</si>
  <si>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</si>
  <si>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</si>
  <si>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</si>
  <si>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</si>
  <si>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</si>
  <si>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</si>
  <si>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</si>
  <si>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</si>
  <si>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</si>
  <si>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</si>
  <si>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</si>
  <si>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</si>
  <si>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</si>
  <si>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</si>
  <si>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</si>
  <si>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</si>
  <si>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</si>
  <si>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</si>
  <si>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</si>
  <si>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</si>
  <si>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</si>
  <si>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</si>
  <si>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</si>
  <si>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</si>
  <si>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</si>
  <si>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</si>
  <si>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</si>
  <si>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</si>
  <si>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</si>
  <si>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</si>
  <si>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</si>
  <si>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</si>
  <si>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</si>
  <si>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</si>
  <si>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</si>
  <si>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</si>
  <si>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</si>
  <si>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</si>
  <si>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</si>
  <si>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</si>
  <si>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</si>
  <si>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</si>
  <si>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</si>
  <si>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</si>
  <si>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</si>
  <si>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</si>
  <si>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</si>
  <si>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</si>
  <si>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</si>
  <si>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</si>
  <si>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</si>
  <si>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</si>
  <si>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</si>
  <si>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</si>
  <si>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</si>
  <si>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</si>
  <si>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</si>
  <si>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</si>
  <si>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</si>
  <si>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</si>
  <si>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</si>
  <si>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</si>
  <si>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</si>
  <si>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</si>
  <si>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</si>
  <si>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</si>
  <si>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</si>
  <si>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</si>
  <si>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</si>
  <si>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</si>
  <si>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</si>
  <si>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</si>
  <si>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</si>
  <si>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</si>
  <si>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</si>
  <si>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</si>
  <si>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</si>
  <si>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</si>
  <si>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</si>
  <si>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</si>
  <si>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</si>
  <si>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</si>
  <si>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</si>
  <si>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</si>
  <si>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</si>
  <si>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</si>
  <si>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</si>
  <si>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</si>
  <si>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</si>
  <si>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</si>
  <si>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</si>
  <si>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</si>
  <si>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</si>
  <si>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</si>
  <si>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</si>
  <si>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</si>
  <si>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</si>
  <si>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</si>
  <si>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</si>
  <si>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</si>
  <si>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</si>
  <si>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</si>
  <si>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</si>
  <si>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</si>
  <si>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</si>
  <si>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</si>
  <si>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</si>
  <si>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</si>
  <si>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</si>
  <si>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</si>
  <si>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</si>
  <si>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</si>
  <si>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</si>
  <si>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</si>
  <si>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</si>
  <si>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</si>
  <si>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</si>
  <si>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</si>
  <si>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</si>
  <si>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</si>
  <si>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</si>
  <si>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</si>
  <si>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</si>
  <si>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</si>
  <si>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</si>
  <si>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</si>
  <si>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</si>
  <si>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</si>
  <si>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</si>
  <si>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</si>
  <si>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</si>
  <si>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</si>
  <si>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</si>
  <si>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</si>
  <si>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</si>
  <si>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</si>
  <si>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</si>
  <si>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</si>
  <si>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</si>
  <si>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</si>
  <si>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</si>
  <si>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</si>
  <si>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</si>
  <si>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</si>
  <si>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</si>
  <si>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</si>
  <si>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</si>
  <si>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</si>
  <si>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</si>
  <si>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</si>
  <si>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</si>
  <si>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</si>
  <si>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</si>
  <si>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</si>
  <si>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</si>
  <si>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</si>
  <si>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</si>
  <si>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</si>
  <si>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</si>
  <si>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</si>
  <si>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</si>
  <si>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</si>
  <si>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</si>
  <si>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</si>
  <si>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</si>
  <si>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</si>
  <si>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</si>
  <si>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</si>
  <si>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</si>
  <si>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</si>
  <si>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</si>
  <si>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</si>
  <si>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</si>
  <si>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</si>
  <si>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</si>
  <si>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</si>
  <si>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</si>
  <si>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</si>
  <si>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</si>
  <si>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</si>
  <si>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</si>
  <si>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</si>
  <si>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</si>
  <si>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</si>
  <si>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</si>
  <si>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</si>
  <si>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</si>
  <si>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</si>
  <si>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</si>
  <si>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</si>
  <si>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</si>
  <si>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</si>
  <si>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</si>
  <si>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</si>
  <si>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</si>
  <si>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</si>
  <si>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</si>
  <si>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</si>
  <si>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</si>
  <si>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</si>
  <si>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</si>
  <si>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</si>
  <si>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</si>
  <si>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</si>
  <si>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</si>
  <si>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</si>
  <si>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</si>
  <si>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</si>
  <si>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</si>
  <si>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</si>
  <si>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</si>
  <si>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</si>
  <si>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</si>
  <si>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</si>
  <si>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</si>
  <si>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</si>
  <si>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</si>
  <si>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</si>
  <si>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</si>
  <si>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</si>
  <si>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</si>
  <si>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</si>
  <si>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</si>
  <si>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</si>
  <si>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</si>
  <si>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</si>
  <si>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</si>
  <si>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</si>
  <si>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</si>
  <si>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</si>
  <si>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</si>
  <si>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</si>
  <si>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</si>
  <si>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</si>
  <si>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</si>
  <si>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</si>
  <si>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</si>
  <si>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</si>
  <si>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</si>
  <si>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</si>
  <si>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</si>
  <si>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</si>
  <si>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</si>
  <si>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</si>
  <si>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</si>
  <si>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</si>
  <si>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</si>
  <si>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</si>
  <si>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</si>
  <si>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</si>
  <si>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</si>
  <si>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</si>
  <si>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</si>
  <si>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</si>
  <si>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</si>
  <si>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</si>
  <si>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</si>
  <si>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</si>
  <si>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</si>
  <si>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</si>
  <si>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</si>
  <si>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</si>
  <si>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</si>
  <si>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</si>
  <si>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</si>
  <si>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</si>
  <si>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</si>
  <si>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</si>
  <si>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</si>
  <si>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</si>
  <si>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</si>
  <si>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</si>
  <si>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</si>
  <si>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</si>
  <si>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</si>
  <si>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</si>
  <si>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</si>
  <si>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</si>
  <si>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</si>
  <si>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</si>
  <si>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</si>
  <si>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</si>
  <si>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</si>
  <si>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</si>
  <si>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</si>
  <si>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</si>
  <si>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</si>
  <si>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</si>
  <si>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</si>
  <si>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</si>
  <si>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</si>
  <si>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</si>
  <si>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</si>
  <si>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</si>
  <si>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</si>
  <si>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</si>
  <si>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</si>
  <si>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</si>
  <si>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</si>
  <si>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</si>
  <si>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</si>
  <si>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</si>
  <si>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</si>
  <si>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</si>
  <si>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</si>
  <si>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</si>
  <si>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</si>
  <si>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</si>
  <si>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</si>
  <si>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</si>
  <si>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</si>
  <si>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</si>
  <si>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</si>
  <si>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</si>
  <si>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</si>
  <si>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</si>
  <si>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</si>
  <si>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</si>
  <si>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</si>
  <si>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</si>
  <si>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</si>
  <si>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</si>
  <si>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</si>
  <si>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</si>
  <si>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</si>
  <si>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</si>
  <si>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</si>
  <si>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</si>
  <si>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</si>
  <si>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</si>
  <si>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</si>
  <si>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</si>
  <si>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</si>
  <si>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</si>
  <si>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</si>
  <si>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</si>
  <si>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</si>
  <si>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</si>
  <si>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</si>
  <si>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</si>
  <si>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</si>
  <si>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</si>
  <si>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</si>
  <si>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</si>
  <si>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</si>
  <si>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</si>
  <si>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</si>
  <si>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</si>
  <si>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</si>
  <si>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</si>
  <si>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</si>
  <si>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</si>
  <si>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</si>
  <si>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</si>
  <si>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</si>
  <si>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</si>
  <si>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</si>
  <si>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</si>
  <si>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</si>
  <si>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</si>
  <si>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</si>
  <si>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</si>
  <si>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</si>
  <si>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</si>
  <si>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</si>
  <si>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</si>
  <si>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</si>
  <si>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</si>
  <si>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</si>
  <si>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</si>
  <si>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</si>
  <si>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</si>
  <si>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</si>
  <si>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</si>
  <si>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</si>
  <si>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</si>
  <si>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</si>
  <si>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</si>
  <si>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</si>
  <si>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</si>
  <si>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</si>
  <si>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</si>
  <si>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</si>
  <si>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</si>
  <si>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</si>
  <si>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</si>
  <si>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</si>
  <si>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</si>
  <si>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</si>
  <si>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</si>
  <si>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</si>
  <si>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</si>
  <si>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</si>
  <si>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</si>
  <si>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</si>
  <si>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</si>
  <si>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</si>
  <si>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</si>
  <si>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</si>
  <si>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</si>
  <si>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</si>
  <si>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</si>
  <si>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</si>
  <si>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</si>
  <si>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</si>
  <si>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</si>
  <si>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</si>
  <si>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</si>
  <si>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</si>
  <si>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</si>
  <si>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</si>
  <si>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</si>
  <si>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</si>
  <si>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</si>
  <si>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</si>
  <si>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</si>
  <si>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</si>
  <si>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</si>
  <si>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</si>
  <si>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</si>
  <si>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</si>
  <si>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</si>
  <si>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</si>
  <si>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</si>
  <si>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</si>
  <si>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</si>
  <si>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</si>
  <si>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</si>
  <si>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</si>
  <si>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</si>
  <si>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</si>
  <si>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</si>
  <si>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</si>
  <si>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</si>
  <si>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</si>
  <si>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</si>
  <si>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</si>
  <si>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</si>
  <si>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</si>
  <si>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</si>
  <si>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</si>
  <si>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</si>
  <si>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</si>
  <si>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</si>
  <si>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</si>
  <si>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</si>
  <si>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</si>
  <si>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</si>
  <si>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</si>
  <si>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</si>
  <si>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</si>
  <si>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</si>
  <si>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</si>
  <si>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</si>
  <si>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</si>
  <si>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</si>
  <si>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</si>
  <si>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</si>
  <si>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</si>
  <si>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</si>
  <si>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</si>
  <si>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</si>
  <si>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</si>
  <si>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</si>
  <si>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</si>
  <si>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</si>
  <si>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</si>
  <si>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</si>
  <si>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</si>
  <si>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</si>
  <si>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</si>
  <si>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</si>
  <si>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</si>
  <si>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</si>
  <si>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</si>
  <si>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</si>
  <si>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</si>
  <si>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</si>
  <si>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</si>
  <si>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</si>
  <si>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</si>
  <si>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</si>
  <si>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</si>
  <si>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</si>
  <si>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</si>
  <si>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</si>
  <si>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</si>
  <si>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</si>
  <si>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</si>
  <si>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</si>
  <si>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</si>
  <si>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</si>
  <si>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</si>
  <si>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</si>
  <si>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</si>
  <si>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</si>
  <si>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</si>
  <si>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</si>
  <si>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</si>
  <si>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</si>
  <si>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</si>
  <si>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</si>
  <si>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</si>
  <si>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</si>
  <si>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</si>
  <si>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</si>
  <si>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</si>
  <si>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</si>
  <si>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</si>
  <si>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</si>
  <si>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</si>
  <si>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</si>
  <si>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</si>
  <si>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</si>
  <si>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</si>
  <si>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</si>
  <si>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</si>
  <si>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</si>
  <si>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</si>
  <si>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</si>
  <si>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</si>
  <si>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</si>
  <si>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</si>
  <si>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</si>
  <si>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</si>
  <si>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</si>
  <si>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</si>
  <si>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</si>
  <si>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</si>
  <si>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</si>
  <si>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</si>
  <si>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</si>
  <si>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</si>
  <si>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</si>
  <si>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</si>
  <si>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</si>
  <si>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</si>
  <si>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</si>
  <si>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</si>
  <si>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</si>
  <si>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</si>
  <si>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</si>
  <si>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</si>
  <si>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</si>
  <si>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</si>
  <si>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</si>
  <si>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</si>
  <si>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</si>
  <si>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</si>
  <si>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</si>
  <si>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</si>
  <si>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</si>
  <si>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</si>
  <si>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</si>
  <si>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</si>
  <si>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</si>
  <si>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</si>
  <si>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</si>
  <si>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</si>
  <si>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</si>
  <si>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</si>
  <si>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</si>
  <si>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</si>
  <si>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</si>
  <si>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</si>
  <si>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</si>
  <si>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</si>
  <si>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</si>
  <si>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</si>
  <si>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</si>
  <si>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</si>
  <si>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</si>
  <si>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</si>
  <si>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</si>
  <si>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</si>
  <si>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</si>
  <si>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</si>
  <si>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</si>
  <si>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</si>
  <si>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</si>
  <si>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</si>
  <si>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</si>
  <si>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</si>
  <si>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</si>
  <si>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</si>
  <si>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</si>
  <si>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</si>
  <si>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</si>
  <si>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</si>
  <si>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</si>
  <si>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</si>
  <si>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</si>
  <si>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</si>
  <si>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</si>
  <si>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</si>
  <si>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</si>
  <si>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</si>
  <si>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</si>
  <si>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</si>
  <si>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</si>
  <si>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</si>
  <si>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</si>
  <si>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</si>
  <si>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</si>
  <si>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</si>
  <si>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</si>
  <si>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</si>
  <si>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</si>
  <si>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</si>
  <si>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</si>
  <si>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</si>
  <si>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</si>
  <si>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</si>
  <si>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</si>
  <si>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</si>
  <si>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</si>
  <si>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</si>
  <si>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</si>
  <si>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</si>
  <si>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</si>
  <si>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</si>
  <si>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</si>
  <si>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</si>
  <si>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</si>
  <si>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</si>
  <si>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</si>
  <si>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</si>
  <si>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</si>
  <si>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</si>
  <si>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</si>
  <si>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</si>
  <si>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</si>
  <si>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</si>
  <si>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</si>
  <si>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</si>
  <si>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</si>
  <si>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</si>
  <si>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</si>
  <si>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</si>
  <si>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</si>
  <si>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</si>
  <si>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</si>
  <si>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</si>
  <si>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</si>
  <si>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</si>
  <si>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</si>
  <si>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</si>
  <si>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</si>
  <si>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</si>
  <si>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</si>
  <si>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</si>
  <si>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</si>
  <si>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</si>
  <si>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</si>
  <si>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</si>
  <si>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</si>
  <si>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</si>
  <si>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</si>
  <si>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</si>
  <si>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</si>
  <si>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</si>
  <si>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</si>
  <si>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</si>
  <si>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</si>
  <si>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</si>
  <si>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</si>
  <si>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</si>
  <si>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</si>
  <si>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</si>
  <si>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</si>
  <si>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</si>
  <si>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</si>
  <si>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</si>
  <si>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</si>
  <si>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</si>
  <si>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</si>
  <si>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</si>
  <si>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</si>
  <si>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</si>
  <si>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</si>
  <si>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</si>
  <si>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</si>
  <si>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</si>
  <si>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</si>
  <si>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</si>
  <si>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</si>
  <si>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</si>
  <si>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</si>
  <si>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</si>
  <si>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</si>
  <si>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</si>
  <si>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</si>
  <si>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</si>
  <si>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</si>
  <si>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</si>
  <si>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</si>
  <si>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</si>
  <si>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</si>
  <si>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</si>
  <si>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</si>
  <si>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</si>
  <si>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</si>
  <si>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</si>
  <si>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</si>
  <si>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</si>
  <si>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</si>
  <si>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</si>
  <si>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</si>
  <si>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</si>
  <si>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</si>
  <si>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</si>
  <si>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</si>
  <si>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</si>
  <si>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</si>
  <si>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</si>
  <si>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</si>
  <si>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</si>
  <si>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</si>
  <si>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</si>
  <si>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</si>
  <si>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</si>
  <si>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</si>
  <si>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</si>
  <si>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</si>
  <si>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</si>
  <si>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</si>
  <si>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</si>
  <si>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</si>
  <si>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</si>
  <si>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</si>
  <si>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</si>
  <si>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</si>
  <si>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</si>
  <si>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</si>
  <si>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</si>
  <si>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</si>
  <si>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</si>
  <si>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</si>
  <si>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</si>
  <si>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</si>
  <si>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</si>
  <si>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</si>
  <si>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</si>
  <si>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</si>
  <si>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</si>
  <si>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</si>
  <si>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</si>
  <si>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</si>
  <si>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</si>
  <si>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</si>
  <si>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</si>
  <si>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</si>
  <si>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</si>
  <si>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</si>
  <si>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</si>
  <si>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</si>
  <si>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</si>
  <si>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</si>
  <si>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</si>
  <si>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</si>
  <si>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</si>
  <si>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</si>
  <si>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</si>
  <si>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</si>
  <si>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</si>
  <si>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</si>
  <si>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</si>
  <si>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</si>
  <si>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</si>
  <si>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</si>
  <si>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</si>
  <si>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</si>
  <si>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</si>
  <si>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</si>
  <si>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</si>
  <si>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</si>
  <si>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</si>
  <si>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</si>
  <si>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</si>
  <si>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</si>
  <si>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</si>
  <si>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</si>
  <si>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</si>
  <si>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</si>
  <si>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</si>
  <si>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</si>
  <si>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</si>
  <si>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</si>
  <si>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</si>
  <si>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</si>
  <si>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</si>
  <si>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</si>
  <si>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</si>
  <si>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</si>
  <si>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</si>
  <si>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</si>
  <si>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</si>
  <si>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</si>
  <si>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</si>
  <si>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</si>
  <si>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</si>
  <si>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</si>
  <si>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</si>
  <si>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</si>
  <si>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</si>
  <si>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</si>
  <si>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</si>
  <si>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</si>
  <si>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</si>
  <si>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</si>
  <si>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</si>
  <si>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</si>
  <si>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</si>
  <si>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</si>
  <si>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</si>
  <si>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</si>
  <si>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</si>
  <si>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</si>
  <si>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</si>
  <si>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</si>
  <si>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</si>
  <si>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</si>
  <si>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</si>
  <si>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</si>
  <si>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</si>
  <si>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</si>
  <si>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</si>
  <si>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</si>
  <si>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</si>
  <si>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</si>
  <si>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</si>
  <si>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</si>
  <si>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</si>
  <si>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</si>
  <si>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</si>
  <si>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</si>
  <si>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</si>
  <si>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</si>
  <si>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</si>
  <si>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</si>
  <si>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</si>
  <si>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</si>
  <si>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</si>
  <si>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</si>
  <si>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</si>
  <si>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</si>
  <si>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</si>
  <si>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</si>
  <si>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</si>
  <si>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</si>
  <si>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</si>
  <si>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</si>
  <si>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</si>
  <si>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</si>
  <si>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</si>
  <si>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</si>
  <si>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</si>
  <si>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</si>
  <si>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</si>
  <si>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</si>
  <si>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</si>
  <si>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</si>
  <si>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</si>
  <si>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</si>
  <si>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</si>
  <si>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</si>
  <si>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</si>
  <si>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</si>
  <si>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</si>
  <si>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</si>
  <si>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</si>
  <si>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</si>
  <si>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</si>
  <si>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</si>
  <si>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</si>
  <si>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</si>
  <si>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</si>
  <si>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</si>
  <si>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</si>
  <si>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</si>
  <si>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</si>
  <si>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</si>
  <si>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</si>
  <si>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</si>
  <si>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</si>
  <si>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</si>
  <si>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</si>
  <si>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</si>
  <si>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</si>
  <si>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</si>
  <si>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</si>
  <si>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</si>
  <si>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</si>
  <si>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</si>
  <si>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</si>
  <si>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</si>
  <si>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</si>
  <si>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</si>
  <si>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</si>
  <si>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</si>
  <si>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</si>
  <si>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</si>
  <si>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</si>
  <si>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</si>
  <si>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</si>
  <si>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</si>
  <si>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</si>
  <si>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</si>
  <si>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</si>
  <si>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</si>
  <si>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</si>
  <si>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</si>
  <si>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</si>
  <si>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</si>
  <si>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</si>
  <si>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</si>
  <si>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</si>
  <si>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</si>
  <si>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</si>
  <si>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</si>
  <si>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</si>
  <si>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</si>
  <si>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</si>
  <si>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</si>
  <si>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</si>
  <si>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</si>
  <si>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</si>
  <si>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</si>
  <si>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</si>
  <si>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</si>
  <si>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</si>
  <si>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</si>
  <si>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</si>
  <si>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</si>
  <si>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</si>
  <si>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</si>
  <si>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</si>
  <si>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</si>
  <si>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</si>
  <si>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</si>
  <si>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</si>
  <si>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</si>
  <si>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</si>
  <si>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</si>
  <si>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</si>
  <si>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</si>
  <si>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</si>
  <si>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</si>
  <si>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</si>
  <si>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</si>
  <si>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</si>
  <si>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</si>
  <si>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</si>
  <si>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</si>
  <si>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</si>
  <si>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</si>
  <si>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</si>
  <si>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</si>
  <si>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</si>
  <si>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</si>
  <si>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</si>
  <si>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</si>
  <si>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</si>
  <si>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</si>
  <si>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</si>
  <si>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</si>
  <si>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</si>
  <si>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</si>
  <si>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</si>
  <si>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</si>
  <si>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</si>
  <si>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</si>
  <si>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</si>
  <si>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</si>
  <si>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</si>
  <si>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</si>
  <si>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</si>
  <si>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</si>
  <si>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</si>
  <si>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</si>
  <si>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</si>
  <si>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</si>
  <si>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</si>
  <si>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</si>
  <si>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</si>
  <si>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</si>
  <si>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</si>
  <si>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</si>
  <si>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</si>
  <si>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</si>
  <si>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</si>
  <si>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</si>
  <si>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</si>
  <si>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</si>
  <si>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</si>
  <si>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</si>
  <si>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</si>
  <si>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</si>
  <si>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</si>
  <si>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</si>
  <si>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</si>
  <si>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</si>
  <si>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</si>
  <si>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</si>
  <si>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</si>
  <si>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</si>
  <si>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</si>
  <si>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</si>
  <si>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</si>
  <si>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</si>
  <si>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</si>
  <si>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</si>
  <si>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</si>
  <si>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</si>
  <si>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</si>
  <si>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</si>
  <si>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</si>
  <si>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</si>
  <si>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</si>
  <si>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</si>
  <si>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</si>
  <si>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</si>
  <si>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</si>
  <si>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</si>
  <si>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</si>
  <si>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</si>
  <si>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</si>
  <si>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</si>
  <si>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</si>
  <si>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</si>
  <si>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</si>
  <si>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</si>
  <si>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</si>
  <si>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</si>
  <si>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</si>
  <si>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</si>
  <si>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</si>
  <si>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</si>
  <si>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</si>
  <si>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</si>
  <si>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</si>
  <si>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</si>
  <si>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</si>
  <si>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</si>
  <si>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</si>
  <si>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</si>
  <si>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</si>
  <si>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</si>
  <si>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</si>
  <si>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</si>
  <si>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</si>
  <si>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</si>
  <si>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</si>
  <si>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</si>
  <si>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</si>
  <si>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</si>
  <si>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</si>
  <si>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</si>
  <si>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</si>
  <si>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</si>
  <si>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</si>
  <si>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</si>
  <si>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</si>
  <si>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</si>
  <si>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</si>
  <si>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</si>
  <si>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</si>
  <si>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</si>
  <si>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</si>
  <si>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</si>
  <si>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</si>
  <si>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</si>
  <si>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</si>
  <si>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</si>
  <si>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</si>
  <si>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</si>
  <si>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</si>
  <si>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</si>
  <si>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</si>
  <si>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</si>
  <si>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</si>
  <si>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</si>
  <si>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</si>
  <si>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</si>
  <si>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</si>
  <si>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</si>
  <si>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</si>
  <si>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</si>
  <si>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</si>
  <si>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</si>
  <si>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</si>
  <si>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</si>
  <si>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</si>
  <si>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</si>
  <si>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</si>
  <si>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</si>
  <si>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</si>
  <si>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</si>
  <si>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</si>
  <si>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</si>
  <si>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</si>
  <si>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</si>
  <si>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</si>
  <si>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</si>
  <si>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</si>
  <si>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</si>
  <si>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</si>
  <si>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</si>
  <si>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</si>
  <si>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</si>
  <si>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</si>
  <si>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</si>
  <si>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</si>
  <si>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</si>
  <si>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</si>
  <si>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</si>
  <si>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</si>
  <si>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</si>
  <si>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</si>
  <si>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</si>
  <si>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</si>
  <si>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</si>
  <si>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</si>
  <si>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</si>
  <si>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</si>
  <si>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</si>
  <si>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</si>
  <si>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</si>
  <si>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</si>
  <si>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</si>
  <si>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</si>
  <si>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</si>
  <si>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</si>
  <si>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</si>
  <si>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</si>
  <si>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</si>
  <si>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</si>
  <si>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</si>
  <si>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</si>
  <si>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</si>
  <si>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</si>
  <si>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</si>
  <si>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</si>
  <si>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</si>
  <si>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</si>
  <si>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</si>
  <si>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</si>
  <si>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</si>
  <si>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</si>
  <si>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</si>
  <si>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</si>
  <si>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</si>
  <si>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</si>
  <si>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</si>
  <si>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</si>
  <si>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</si>
  <si>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</si>
  <si>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</si>
  <si>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</si>
  <si>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</si>
  <si>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</si>
  <si>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</si>
  <si>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</si>
  <si>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</si>
  <si>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</si>
  <si>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</si>
  <si>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</si>
  <si>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</si>
  <si>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</si>
  <si>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</si>
  <si>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</si>
  <si>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</si>
  <si>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</si>
  <si>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</si>
  <si>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</si>
  <si>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</si>
  <si>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</si>
  <si>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</si>
  <si>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</si>
  <si>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</si>
  <si>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</si>
  <si>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</si>
  <si>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</si>
  <si>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</si>
  <si>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</si>
  <si>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</si>
  <si>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</si>
  <si>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</si>
  <si>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</si>
  <si>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</si>
  <si>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</si>
  <si>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</si>
  <si>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</si>
  <si>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</si>
  <si>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</si>
  <si>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</si>
  <si>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</si>
  <si>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</si>
  <si>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</si>
  <si>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</si>
  <si>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</si>
  <si>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</si>
  <si>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</si>
  <si>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</si>
  <si>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</si>
  <si>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</si>
  <si>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</si>
  <si>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</si>
  <si>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</si>
  <si>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</si>
  <si>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</si>
  <si>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</si>
  <si>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</si>
  <si>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</si>
  <si>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</si>
  <si>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</si>
  <si>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</si>
  <si>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</si>
  <si>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</si>
  <si>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</si>
  <si>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</si>
  <si>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</si>
  <si>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</si>
  <si>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</si>
  <si>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</si>
  <si>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</si>
  <si>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</si>
  <si>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</si>
  <si>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</si>
  <si>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</si>
  <si>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</si>
  <si>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</si>
  <si>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</si>
  <si>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</si>
  <si>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</si>
  <si>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</si>
  <si>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</si>
  <si>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</si>
  <si>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</si>
  <si>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</si>
  <si>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</si>
  <si>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</si>
  <si>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</si>
  <si>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</si>
  <si>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</si>
  <si>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</si>
  <si>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</si>
  <si>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</si>
  <si>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</si>
  <si>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</si>
  <si>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</si>
  <si>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</si>
  <si>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</si>
  <si>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</si>
  <si>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</si>
  <si>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</si>
  <si>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</si>
  <si>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</si>
  <si>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</si>
  <si>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</si>
  <si>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</si>
  <si>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</si>
  <si>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</si>
  <si>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</si>
  <si>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</si>
  <si>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</si>
  <si>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</si>
  <si>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</si>
  <si>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</si>
  <si>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</si>
  <si>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</si>
  <si>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</si>
  <si>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</si>
  <si>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</si>
  <si>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</si>
  <si>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</si>
  <si>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</si>
  <si>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</si>
  <si>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</si>
  <si>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</si>
  <si>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</si>
  <si>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</si>
  <si>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</si>
  <si>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</si>
  <si>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</si>
  <si>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</si>
  <si>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</si>
  <si>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</si>
  <si>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</si>
  <si>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</si>
  <si>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</si>
  <si>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</si>
  <si>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</si>
  <si>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</si>
  <si>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</si>
  <si>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</si>
  <si>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</si>
  <si>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</si>
  <si>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</si>
  <si>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</si>
  <si>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</si>
  <si>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</si>
  <si>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</si>
  <si>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</si>
  <si>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</si>
  <si>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</si>
  <si>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</si>
  <si>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</si>
  <si>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</si>
  <si>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</si>
  <si>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</si>
  <si>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</si>
  <si>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</si>
  <si>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</si>
  <si>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</si>
  <si>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</si>
  <si>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</si>
  <si>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</si>
  <si>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</si>
  <si>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</si>
  <si>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</si>
  <si>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</si>
  <si>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</si>
  <si>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</si>
  <si>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</si>
  <si>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</si>
  <si>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</si>
  <si>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</si>
  <si>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</si>
  <si>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</si>
  <si>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</si>
  <si>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</si>
  <si>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</si>
  <si>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</si>
  <si>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</si>
  <si>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</si>
  <si>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</si>
  <si>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</si>
  <si>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</si>
  <si>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</si>
  <si>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</si>
  <si>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</si>
  <si>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</si>
  <si>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</si>
  <si>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</si>
  <si>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</si>
  <si>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</si>
  <si>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</si>
  <si>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</si>
  <si>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</si>
  <si>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</si>
  <si>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</si>
  <si>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</si>
  <si>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</si>
  <si>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</si>
  <si>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</si>
  <si>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</si>
  <si>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</si>
  <si>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</si>
  <si>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</si>
  <si>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</si>
  <si>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</si>
  <si>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</si>
  <si>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</si>
  <si>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</si>
  <si>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</si>
  <si>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</si>
  <si>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</si>
  <si>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</si>
  <si>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</si>
  <si>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</si>
  <si>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</si>
  <si>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</si>
  <si>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</si>
  <si>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</si>
  <si>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</si>
  <si>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</si>
  <si>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</si>
  <si>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</si>
  <si>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</si>
  <si>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</si>
  <si>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</si>
  <si>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</si>
  <si>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</si>
  <si>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</si>
  <si>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</si>
  <si>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</si>
  <si>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</si>
  <si>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</si>
  <si>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</si>
  <si>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</si>
  <si>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</si>
  <si>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</si>
  <si>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</si>
  <si>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</si>
  <si>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</si>
  <si>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</si>
  <si>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</si>
  <si>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</si>
  <si>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</si>
  <si>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</si>
  <si>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</si>
  <si>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</si>
  <si>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</si>
  <si>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</si>
  <si>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</si>
  <si>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</si>
  <si>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</si>
  <si>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</si>
  <si>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</si>
  <si>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</si>
  <si>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</si>
  <si>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</si>
  <si>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</si>
  <si>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</si>
  <si>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</si>
  <si>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</si>
  <si>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</si>
  <si>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</si>
  <si>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</si>
  <si>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</si>
  <si>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</si>
  <si>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</si>
  <si>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</si>
  <si>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</si>
  <si>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</si>
  <si>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</si>
  <si>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</si>
  <si>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</si>
  <si>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</si>
  <si>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</si>
  <si>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</si>
  <si>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</si>
  <si>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</si>
  <si>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</si>
  <si>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</si>
  <si>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</si>
  <si>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</si>
  <si>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</si>
  <si>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</si>
  <si>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</si>
  <si>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</si>
  <si>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</si>
  <si>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</si>
  <si>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</si>
  <si>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</si>
  <si>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</si>
  <si>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</si>
  <si>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</si>
  <si>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</si>
  <si>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</si>
  <si>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</si>
  <si>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</si>
  <si>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</si>
  <si>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</si>
  <si>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</si>
  <si>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</si>
  <si>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</si>
  <si>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</si>
  <si>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</si>
  <si>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</si>
  <si>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</si>
  <si>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</si>
  <si>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</si>
  <si>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</si>
  <si>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</si>
  <si>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</si>
  <si>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</si>
  <si>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</si>
  <si>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</si>
  <si>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</si>
  <si>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</si>
  <si>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</si>
  <si>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</si>
  <si>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</si>
  <si>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</si>
  <si>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</si>
  <si>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</si>
  <si>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</si>
  <si>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</si>
  <si>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</si>
  <si>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</si>
  <si>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</si>
  <si>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</si>
  <si>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</si>
  <si>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</si>
  <si>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</si>
  <si>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</si>
  <si>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</si>
  <si>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</si>
  <si>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</si>
  <si>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</si>
  <si>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</si>
  <si>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</si>
  <si>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</si>
  <si>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</si>
  <si>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</si>
  <si>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</si>
  <si>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</si>
  <si>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</si>
  <si>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</si>
  <si>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</si>
  <si>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</si>
  <si>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Paddle Blender, UF Resin</t>
  </si>
  <si>
    <t>30700981</t>
  </si>
  <si>
    <t>Former Without Blowline Blend, UF Resin (includes blender emissions)</t>
  </si>
  <si>
    <t>30700982</t>
  </si>
  <si>
    <t>Former With Blowline Blend, UF Resin</t>
  </si>
  <si>
    <t>30700983</t>
  </si>
  <si>
    <t>Sander</t>
  </si>
  <si>
    <t>30700984</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</si>
  <si>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</si>
  <si>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</si>
  <si>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</si>
  <si>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</si>
  <si>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</si>
  <si>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</si>
  <si>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</si>
  <si>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</si>
  <si>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</si>
  <si>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</si>
  <si>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</si>
  <si>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</si>
  <si>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</si>
  <si>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</si>
  <si>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</si>
  <si>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</si>
  <si>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</si>
  <si>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</si>
  <si>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</si>
  <si>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</si>
  <si>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</si>
  <si>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</si>
  <si>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</si>
  <si>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</si>
  <si>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</si>
  <si>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</si>
  <si>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</si>
  <si>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</si>
  <si>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</si>
  <si>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</si>
  <si>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</si>
  <si>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</si>
  <si>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</si>
  <si>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</si>
  <si>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</si>
  <si>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</si>
  <si>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</si>
  <si>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</si>
  <si>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</si>
  <si>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</si>
  <si>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</si>
  <si>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</si>
  <si>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</si>
  <si>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</si>
  <si>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</si>
  <si>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</si>
  <si>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</si>
  <si>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</si>
  <si>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</si>
  <si>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</si>
  <si>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</si>
  <si>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</si>
  <si>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</si>
  <si>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</si>
  <si>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</si>
  <si>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</si>
  <si>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</si>
  <si>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</si>
  <si>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</si>
  <si>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</si>
  <si>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</si>
  <si>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</si>
  <si>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</si>
  <si>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</si>
  <si>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</si>
  <si>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</si>
  <si>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</si>
  <si>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</si>
  <si>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</si>
  <si>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</si>
  <si>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</si>
  <si>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</si>
  <si>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</si>
  <si>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</si>
  <si>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</si>
  <si>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</si>
  <si>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</si>
  <si>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</si>
  <si>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</si>
  <si>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</si>
  <si>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</si>
  <si>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</si>
  <si>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</si>
  <si>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</si>
  <si>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</si>
  <si>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</si>
  <si>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</si>
  <si>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</si>
  <si>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</si>
  <si>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</si>
  <si>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</si>
  <si>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</si>
  <si>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</si>
  <si>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</si>
  <si>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</si>
  <si>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</si>
  <si>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</si>
  <si>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</si>
  <si>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</si>
  <si>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</si>
  <si>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</si>
  <si>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</si>
  <si>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</si>
  <si>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</si>
  <si>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</si>
  <si>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</si>
  <si>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</si>
  <si>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</si>
  <si>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</si>
  <si>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</si>
  <si>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</si>
  <si>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</si>
  <si>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</si>
  <si>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</si>
  <si>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</si>
  <si>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</si>
  <si>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</si>
  <si>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</si>
  <si>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</si>
  <si>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</si>
  <si>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</si>
  <si>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</si>
  <si>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</si>
  <si>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</si>
  <si>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</si>
  <si>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</si>
  <si>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</si>
  <si>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2260002054</t>
  </si>
  <si>
    <t>Crushing/Processing Equipment</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</si>
  <si>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</si>
  <si>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</si>
  <si>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</si>
  <si>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</si>
  <si>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</si>
  <si>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</si>
  <si>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</si>
  <si>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</si>
  <si>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</si>
  <si>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</si>
  <si>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</si>
  <si>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</si>
  <si>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</si>
  <si>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</si>
  <si>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</si>
  <si>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</si>
  <si>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</si>
  <si>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</si>
  <si>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</si>
  <si>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</si>
  <si>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</si>
  <si>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</si>
  <si>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</si>
  <si>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</si>
  <si>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</si>
  <si>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</si>
  <si>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</si>
  <si>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</si>
  <si>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</si>
  <si>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</si>
  <si>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</si>
  <si>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</si>
  <si>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</si>
  <si>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</si>
  <si>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</si>
  <si>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</si>
  <si>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</si>
  <si>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</si>
  <si>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</si>
  <si>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</si>
  <si>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</si>
  <si>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</si>
  <si>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</si>
  <si>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</si>
  <si>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</si>
  <si>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</si>
  <si>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</si>
  <si>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</si>
  <si>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</si>
  <si>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</si>
  <si>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</si>
  <si>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</si>
  <si>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</si>
  <si>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</si>
  <si>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</si>
  <si>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</si>
  <si>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</si>
  <si>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</si>
  <si>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</si>
  <si>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</si>
  <si>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</si>
  <si>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</si>
  <si>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</si>
  <si>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</si>
  <si>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</si>
  <si>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</si>
  <si>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</si>
  <si>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</si>
  <si>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</si>
  <si>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</si>
  <si>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</si>
  <si>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</si>
  <si>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</si>
  <si>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</si>
  <si>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</si>
  <si>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</si>
  <si>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</si>
  <si>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</si>
  <si>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</si>
  <si>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</si>
  <si>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</si>
  <si>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</si>
  <si>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</si>
  <si>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</si>
  <si>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</si>
  <si>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</si>
  <si>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</si>
  <si>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</si>
  <si>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</si>
  <si>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</si>
  <si>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</si>
  <si>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</si>
  <si>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</si>
  <si>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</si>
  <si>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</si>
  <si>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</si>
  <si>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</si>
  <si>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</si>
  <si>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</si>
  <si>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</si>
  <si>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</si>
  <si>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</si>
  <si>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</si>
  <si>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</si>
  <si>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</si>
  <si>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</si>
  <si>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</si>
  <si>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</si>
  <si>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</si>
  <si>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</si>
  <si>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</si>
  <si>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</si>
  <si>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</si>
  <si>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</si>
  <si>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</si>
  <si>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</si>
  <si>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</si>
  <si>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</si>
  <si>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</si>
  <si>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</si>
  <si>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</si>
  <si>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</si>
  <si>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</si>
  <si>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</si>
  <si>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</si>
  <si>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</si>
  <si>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</si>
  <si>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</si>
  <si>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</si>
  <si>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</si>
  <si>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</si>
  <si>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</si>
  <si>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</si>
  <si>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</si>
  <si>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</si>
  <si>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</si>
  <si>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</si>
  <si>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</si>
  <si>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</si>
  <si>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</si>
  <si>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</si>
  <si>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</si>
  <si>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</si>
  <si>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</si>
  <si>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</si>
  <si>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</si>
  <si>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</si>
  <si>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</si>
  <si>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</si>
  <si>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</si>
  <si>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</si>
  <si>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</si>
  <si>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</si>
  <si>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</si>
  <si>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</si>
  <si>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</si>
  <si>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</si>
  <si>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</si>
  <si>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</si>
  <si>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</si>
  <si>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</si>
  <si>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</si>
  <si>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</si>
  <si>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</si>
  <si>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</si>
  <si>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</si>
  <si>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</si>
  <si>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</si>
  <si>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</si>
  <si>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</si>
  <si>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</si>
  <si>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</si>
  <si>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</si>
  <si>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</si>
  <si>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</si>
  <si>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</si>
  <si>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</si>
  <si>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</si>
  <si>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</si>
  <si>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</si>
  <si>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</si>
  <si>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</si>
  <si>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</si>
  <si>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</si>
  <si>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</si>
  <si>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</si>
  <si>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</si>
  <si>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</si>
  <si>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</si>
  <si>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</si>
  <si>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</si>
  <si>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</si>
  <si>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</si>
  <si>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</si>
  <si>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</si>
  <si>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</si>
  <si>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</si>
  <si>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</si>
  <si>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</si>
  <si>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</si>
  <si>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</si>
  <si>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</si>
  <si>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</si>
  <si>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</si>
  <si>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</si>
  <si>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</si>
  <si>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</si>
  <si>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</si>
  <si>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</si>
  <si>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</si>
  <si>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</si>
  <si>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</si>
  <si>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</si>
  <si>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</si>
  <si>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</si>
  <si>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</si>
  <si>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</si>
  <si>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</si>
  <si>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</si>
  <si>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</si>
  <si>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</si>
  <si>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</si>
  <si>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</si>
  <si>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</si>
  <si>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</si>
  <si>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</si>
  <si>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</si>
  <si>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</si>
  <si>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</si>
  <si>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</si>
  <si>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</si>
  <si>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</si>
  <si>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</si>
  <si>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</si>
  <si>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</si>
  <si>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</si>
  <si>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</si>
  <si>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</si>
  <si>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</si>
  <si>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</si>
  <si>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</si>
  <si>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</si>
  <si>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</si>
  <si>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</si>
  <si>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</si>
  <si>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</si>
  <si>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</si>
  <si>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</si>
  <si>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</si>
  <si>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</si>
  <si>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</si>
  <si>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</si>
  <si>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</si>
  <si>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</si>
  <si>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</si>
  <si>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</si>
  <si>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</si>
  <si>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</si>
  <si>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</si>
  <si>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</si>
  <si>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</si>
  <si>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</si>
  <si>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</si>
  <si>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</si>
  <si>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</si>
  <si>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</si>
  <si>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</si>
  <si>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</si>
  <si>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</si>
  <si>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</si>
  <si>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</si>
  <si>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</si>
  <si>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</si>
  <si>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</si>
  <si>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</si>
  <si>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</si>
  <si>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</si>
  <si>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</si>
  <si>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</si>
  <si>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</si>
  <si>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</si>
  <si>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</si>
  <si>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</si>
  <si>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</si>
  <si>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</si>
  <si>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</si>
  <si>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</si>
  <si>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</si>
  <si>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</si>
  <si>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</si>
  <si>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</si>
  <si>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</si>
  <si>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</si>
  <si>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</si>
  <si>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</si>
  <si>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</si>
  <si>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</si>
  <si>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</si>
  <si>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</si>
  <si>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</si>
  <si>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</si>
  <si>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</si>
  <si>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</si>
  <si>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</si>
  <si>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</si>
  <si>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</si>
  <si>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</si>
  <si>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</si>
  <si>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</si>
  <si>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</si>
  <si>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</si>
  <si>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</si>
  <si>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</si>
  <si>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</si>
  <si>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</si>
  <si>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</si>
  <si>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</si>
  <si>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</si>
  <si>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</si>
  <si>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</si>
  <si>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</si>
  <si>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</si>
  <si>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</si>
  <si>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</si>
  <si>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</si>
  <si>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</si>
  <si>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</si>
  <si>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</si>
  <si>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</si>
  <si>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</si>
  <si>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</si>
  <si>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</si>
  <si>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</si>
  <si>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</si>
  <si>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</si>
  <si>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</si>
  <si>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</si>
  <si>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</si>
  <si>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</si>
  <si>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</si>
  <si>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</si>
  <si>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</si>
  <si>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</si>
  <si>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</si>
  <si>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</si>
  <si>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</si>
  <si>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</si>
  <si>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</si>
  <si>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</si>
  <si>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</si>
  <si>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</si>
  <si>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</si>
  <si>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</si>
  <si>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</si>
  <si>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</si>
  <si>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</si>
  <si>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</si>
  <si>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</si>
  <si>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</si>
  <si>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</si>
  <si>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</si>
  <si>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</si>
  <si>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</si>
  <si>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</si>
  <si>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</si>
  <si>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</si>
  <si>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</si>
  <si>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</si>
  <si>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</si>
  <si>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</si>
  <si>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</si>
  <si>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</si>
  <si>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</si>
  <si>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</si>
  <si>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</si>
  <si>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</si>
  <si>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</si>
  <si>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</si>
  <si>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</si>
  <si>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</si>
  <si>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</si>
  <si>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</si>
  <si>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</si>
  <si>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</si>
  <si>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</si>
  <si>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</si>
  <si>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</si>
  <si>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</si>
  <si>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</si>
  <si>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</si>
  <si>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</si>
  <si>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</si>
  <si>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</si>
  <si>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</si>
  <si>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</si>
  <si>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</si>
  <si>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</si>
  <si>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</si>
  <si>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</si>
  <si>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</si>
  <si>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</si>
  <si>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</si>
  <si>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</si>
  <si>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</si>
  <si>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</si>
  <si>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</si>
  <si>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</si>
  <si>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</si>
  <si>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</si>
  <si>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</si>
  <si>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</si>
  <si>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</si>
  <si>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</si>
  <si>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</si>
  <si>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</si>
  <si>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</si>
  <si>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</si>
  <si>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</si>
  <si>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</si>
  <si>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</si>
  <si>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</si>
  <si>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</si>
  <si>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</si>
  <si>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</si>
  <si>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</si>
  <si>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</si>
  <si>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</si>
  <si>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</si>
  <si>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</si>
  <si>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</si>
  <si>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</si>
  <si>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</si>
  <si>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</si>
  <si>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</si>
  <si>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</si>
  <si>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</si>
  <si>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</si>
  <si>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</si>
  <si>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</si>
  <si>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</si>
  <si>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</si>
  <si>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</si>
  <si>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</si>
  <si>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</si>
  <si>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</si>
  <si>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</si>
  <si>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</si>
  <si>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</si>
  <si>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</si>
  <si>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</si>
  <si>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</si>
  <si>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</si>
  <si>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</si>
  <si>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</si>
  <si>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</si>
  <si>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</si>
  <si>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</si>
  <si>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</si>
  <si>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</si>
  <si>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</si>
  <si>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</si>
  <si>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</si>
  <si>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</si>
  <si>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</si>
  <si>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</si>
  <si>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</si>
  <si>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</si>
  <si>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</si>
  <si>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</si>
  <si>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</si>
  <si>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</si>
  <si>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</si>
  <si>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</si>
  <si>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</si>
  <si>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</si>
  <si>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</si>
  <si>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</si>
  <si>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</si>
  <si>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</si>
  <si>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</si>
  <si>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</si>
  <si>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</si>
  <si>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</si>
  <si>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</si>
  <si>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</si>
  <si>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</si>
  <si>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</si>
  <si>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</si>
  <si>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</si>
  <si>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</si>
  <si>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</si>
  <si>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</si>
  <si>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</si>
  <si>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</si>
  <si>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</si>
  <si>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</si>
  <si>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</si>
  <si>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</si>
  <si>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</si>
  <si>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</si>
  <si>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</si>
  <si>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</si>
  <si>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</si>
  <si>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</si>
  <si>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</si>
  <si>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</si>
  <si>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</si>
  <si>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</si>
  <si>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</si>
  <si>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</si>
  <si>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</si>
  <si>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</si>
  <si>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</si>
  <si>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</si>
  <si>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</si>
  <si>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</si>
  <si>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</si>
  <si>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</si>
  <si>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</si>
  <si>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</si>
  <si>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</si>
  <si>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</si>
  <si>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</si>
  <si>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</si>
  <si>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</si>
  <si>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</si>
  <si>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</si>
  <si>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</si>
  <si>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</si>
  <si>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</si>
  <si>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</si>
  <si>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</si>
  <si>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</si>
  <si>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</si>
  <si>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</si>
  <si>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</si>
  <si>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</si>
  <si>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</si>
  <si>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</si>
  <si>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</si>
  <si>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</si>
  <si>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</si>
  <si>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</si>
  <si>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</si>
  <si>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</si>
  <si>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</si>
  <si>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</si>
  <si>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</si>
  <si>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</si>
  <si>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</si>
  <si>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</si>
  <si>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</si>
  <si>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</si>
  <si>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</si>
  <si>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</si>
  <si>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</si>
  <si>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</si>
  <si>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</si>
  <si>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</si>
  <si>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</si>
  <si>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</si>
  <si>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</si>
  <si>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</si>
  <si>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</si>
  <si>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</si>
  <si>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</si>
  <si>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</si>
  <si>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</si>
  <si>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</si>
  <si>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</si>
  <si>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</si>
  <si>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</si>
  <si>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</si>
  <si>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</si>
  <si>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</si>
  <si>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</si>
  <si>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</si>
  <si>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</si>
  <si>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</si>
  <si>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</si>
  <si>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</si>
  <si>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</si>
  <si>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</si>
  <si>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</si>
  <si>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</si>
  <si>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</si>
  <si>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</si>
  <si>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</si>
  <si>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</si>
  <si>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</si>
  <si>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</si>
  <si>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</si>
  <si>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</si>
  <si>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</si>
  <si>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</si>
  <si>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</si>
  <si>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</si>
  <si>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</si>
  <si>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</si>
  <si>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</si>
  <si>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</si>
  <si>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</si>
  <si>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</si>
  <si>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</si>
  <si>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</si>
  <si>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</si>
  <si>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</si>
  <si>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</si>
  <si>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</si>
  <si>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</si>
  <si>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</si>
  <si>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</si>
  <si>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</si>
  <si>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</si>
  <si>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</si>
  <si>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</si>
  <si>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</si>
  <si>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</si>
  <si>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</si>
  <si>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</si>
  <si>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</si>
  <si>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</si>
  <si>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</si>
  <si>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</si>
  <si>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</si>
  <si>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</si>
  <si>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</si>
  <si>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</si>
  <si>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</si>
  <si>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</si>
  <si>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</si>
  <si>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</si>
  <si>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</si>
  <si>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</si>
  <si>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</si>
  <si>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</si>
  <si>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</si>
  <si>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</si>
  <si>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</si>
  <si>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</si>
  <si>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</si>
  <si>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</si>
  <si>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</si>
  <si>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</si>
  <si>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</si>
  <si>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</si>
  <si>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</si>
  <si>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</si>
  <si>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</si>
  <si>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</si>
  <si>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</si>
  <si>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</si>
  <si>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</si>
  <si>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</si>
  <si>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</si>
  <si>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</si>
  <si>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</si>
  <si>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</si>
  <si>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</si>
  <si>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</si>
  <si>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</si>
  <si>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</si>
  <si>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</si>
  <si>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</si>
  <si>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</si>
  <si>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</si>
  <si>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</si>
  <si>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</si>
  <si>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</si>
  <si>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</si>
  <si>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</si>
  <si>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</si>
  <si>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</si>
  <si>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</si>
  <si>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</si>
  <si>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</si>
  <si>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</si>
  <si>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</si>
  <si>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</si>
  <si>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</si>
  <si>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</si>
  <si>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</si>
  <si>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</si>
  <si>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</si>
  <si>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</si>
  <si>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</si>
  <si>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</si>
  <si>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</si>
  <si>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</si>
  <si>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</si>
  <si>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</si>
  <si>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</si>
  <si>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</si>
  <si>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</si>
  <si>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</si>
  <si>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</si>
  <si>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</si>
  <si>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</si>
  <si>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</si>
  <si>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</si>
  <si>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</si>
  <si>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</si>
  <si>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</si>
  <si>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</si>
  <si>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</si>
  <si>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</si>
  <si>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</si>
  <si>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</si>
  <si>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</si>
  <si>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</si>
  <si>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</si>
  <si>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</si>
  <si>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</si>
  <si>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</si>
  <si>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</si>
  <si>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</si>
  <si>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</si>
  <si>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</si>
  <si>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</si>
  <si>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</si>
  <si>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</si>
  <si>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</si>
  <si>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</si>
  <si>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</si>
  <si>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</si>
  <si>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</si>
  <si>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</si>
  <si>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</si>
  <si>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</si>
  <si>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</si>
  <si>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</si>
  <si>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</si>
  <si>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</si>
  <si>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</si>
  <si>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</si>
  <si>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</si>
  <si>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</si>
  <si>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</si>
  <si>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</si>
  <si>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</si>
  <si>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</si>
  <si>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</si>
  <si>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</si>
  <si>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</si>
  <si>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</si>
  <si>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</si>
  <si>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</si>
  <si>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</si>
  <si>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</si>
  <si>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</si>
  <si>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</si>
  <si>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</si>
  <si>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</si>
  <si>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</si>
  <si>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</si>
  <si>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</si>
  <si>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</si>
  <si>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</si>
  <si>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</si>
  <si>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</si>
  <si>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</si>
  <si>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</si>
  <si>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</si>
  <si>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</si>
  <si>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</si>
  <si>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</si>
  <si>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</si>
  <si>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</si>
  <si>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</si>
  <si>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</si>
  <si>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</si>
  <si>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</si>
  <si>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</si>
  <si>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</si>
  <si>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</si>
  <si>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</si>
  <si>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</si>
  <si>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</si>
  <si>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</si>
  <si>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</si>
  <si>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</si>
  <si>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</si>
  <si>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</si>
  <si>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</si>
  <si>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</si>
  <si>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</si>
  <si>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</si>
  <si>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</si>
  <si>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</si>
  <si>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</si>
  <si>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</si>
  <si>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</si>
  <si>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</si>
  <si>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</si>
  <si>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</si>
  <si>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</si>
  <si>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</si>
  <si>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</si>
  <si>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</si>
  <si>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</si>
  <si>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</si>
  <si>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</si>
  <si>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</si>
  <si>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</si>
  <si>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</si>
  <si>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</si>
  <si>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</si>
  <si>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</si>
  <si>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</si>
  <si>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</si>
  <si>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</si>
  <si>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</si>
  <si>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</si>
  <si>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</si>
  <si>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</si>
  <si>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</si>
  <si>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</si>
  <si>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</si>
  <si>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</si>
  <si>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</si>
  <si>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</si>
  <si>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</si>
  <si>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</si>
  <si>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</si>
  <si>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</si>
  <si>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</si>
  <si>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</si>
  <si>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</si>
  <si>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</si>
  <si>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</si>
  <si>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</si>
  <si>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</si>
  <si>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</si>
  <si>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</si>
  <si>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</si>
  <si>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</si>
  <si>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</si>
  <si>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</si>
  <si>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</si>
  <si>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</si>
  <si>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</si>
  <si>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</si>
  <si>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</si>
  <si>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</si>
  <si>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</si>
  <si>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</si>
  <si>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</si>
  <si>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</si>
  <si>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</si>
  <si>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</si>
  <si>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</si>
  <si>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</si>
  <si>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</si>
  <si>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</si>
  <si>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</si>
  <si>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</si>
  <si>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</si>
  <si>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</si>
  <si>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</si>
  <si>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</si>
  <si>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</si>
  <si>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</si>
  <si>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</si>
  <si>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</si>
  <si>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</si>
  <si>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</si>
  <si>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</si>
  <si>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</si>
  <si>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</si>
  <si>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</si>
  <si>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</si>
  <si>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</si>
  <si>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</si>
  <si>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</si>
  <si>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</si>
  <si>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</si>
  <si>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</si>
  <si>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</si>
  <si>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</si>
  <si>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</si>
  <si>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</si>
  <si>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</si>
  <si>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</si>
  <si>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</si>
  <si>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</si>
  <si>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</si>
  <si>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</si>
  <si>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</si>
  <si>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</si>
  <si>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</si>
  <si>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</si>
  <si>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</si>
  <si>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</si>
  <si>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</si>
  <si>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</si>
  <si>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</si>
  <si>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</si>
  <si>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</si>
  <si>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</si>
  <si>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</si>
  <si>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</si>
  <si>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</si>
  <si>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</si>
  <si>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</si>
  <si>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</si>
  <si>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</si>
  <si>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</si>
  <si>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</si>
  <si>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</si>
  <si>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</si>
  <si>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</si>
  <si>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</si>
  <si>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</si>
  <si>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</si>
  <si>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</si>
  <si>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</si>
  <si>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</si>
  <si>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</si>
  <si>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</si>
  <si>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</si>
  <si>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</si>
  <si>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</si>
  <si>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</si>
  <si>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</si>
  <si>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</si>
  <si>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</si>
  <si>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</si>
  <si>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</si>
  <si>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</si>
  <si>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</si>
  <si>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</si>
  <si>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</si>
  <si>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</si>
  <si>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</si>
  <si>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</si>
  <si>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</si>
  <si>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</si>
  <si>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</si>
  <si>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</si>
  <si>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</si>
  <si>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</si>
  <si>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</si>
  <si>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</si>
  <si>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</si>
  <si>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</si>
  <si>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</si>
  <si>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</si>
  <si>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</si>
  <si>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</si>
  <si>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</si>
  <si>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</si>
  <si>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</si>
  <si>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</si>
  <si>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</si>
  <si>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</si>
  <si>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</si>
  <si>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</si>
  <si>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</si>
  <si>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</si>
  <si>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</si>
  <si>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</si>
  <si>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</si>
  <si>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</si>
  <si>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</si>
  <si>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</si>
  <si>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</si>
  <si>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</si>
  <si>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</si>
  <si>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</si>
  <si>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</si>
  <si>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</si>
  <si>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</si>
  <si>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</si>
  <si>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</si>
  <si>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</si>
  <si>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</si>
  <si>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</si>
  <si>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</si>
  <si>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</si>
  <si>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</si>
  <si>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</si>
  <si>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</si>
  <si>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</si>
  <si>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</si>
  <si>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</si>
  <si>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</si>
  <si>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</si>
  <si>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</si>
  <si>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</si>
  <si>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</si>
  <si>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</si>
  <si>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</si>
  <si>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</si>
  <si>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</si>
  <si>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</si>
  <si>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</si>
  <si>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</si>
  <si>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</si>
  <si>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</si>
  <si>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</si>
  <si>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</si>
  <si>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</si>
  <si>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</si>
  <si>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</si>
  <si>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</si>
  <si>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</si>
  <si>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</si>
  <si>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</si>
  <si>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</si>
  <si>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</si>
  <si>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</si>
  <si>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</si>
  <si>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</si>
  <si>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</si>
  <si>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</si>
  <si>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</si>
  <si>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</si>
  <si>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</si>
  <si>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</si>
  <si>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</si>
  <si>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</si>
  <si>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</si>
  <si>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</si>
  <si>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</si>
  <si>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</si>
  <si>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</si>
  <si>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</si>
  <si>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</si>
  <si>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</si>
  <si>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</si>
  <si>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</si>
  <si>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</si>
  <si>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</si>
  <si>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</si>
  <si>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</si>
  <si>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</si>
  <si>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</si>
  <si>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</si>
  <si>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</si>
  <si>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</si>
  <si>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</si>
  <si>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</si>
  <si>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</si>
  <si>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</si>
  <si>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</si>
  <si>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</si>
  <si>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</si>
  <si>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</si>
  <si>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</si>
  <si>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</si>
  <si>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</si>
  <si>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</si>
  <si>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</si>
  <si>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</si>
  <si>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</si>
  <si>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</si>
  <si>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</si>
  <si>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</si>
  <si>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</si>
  <si>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</si>
  <si>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</si>
  <si>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</si>
  <si>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</si>
  <si>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</si>
  <si>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</si>
  <si>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</si>
  <si>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</si>
  <si>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</si>
  <si>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</si>
  <si>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</si>
  <si>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</si>
  <si>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</si>
  <si>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</si>
  <si>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</si>
  <si>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</si>
  <si>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</si>
  <si>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</si>
  <si>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</si>
  <si>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</si>
  <si>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</si>
  <si>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</si>
  <si>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</si>
  <si>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</si>
  <si>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</si>
  <si>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</si>
  <si>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</si>
  <si>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</si>
  <si>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</si>
  <si>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</si>
  <si>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</si>
  <si>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</si>
  <si>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</si>
  <si>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</si>
  <si>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</si>
  <si>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</si>
  <si>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</si>
  <si>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</si>
  <si>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</si>
  <si>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</si>
  <si>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</si>
  <si>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</si>
  <si>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</si>
  <si>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</si>
  <si>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</si>
  <si>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</si>
  <si>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</si>
  <si>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</si>
  <si>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</si>
  <si>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</si>
  <si>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</si>
  <si>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</si>
  <si>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</si>
  <si>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</si>
  <si>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</si>
  <si>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</si>
  <si>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</si>
  <si>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</si>
  <si>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223007225B</t>
  </si>
  <si>
    <t>223007225T</t>
  </si>
  <si>
    <t>223007225X</t>
  </si>
  <si>
    <t>223007227B</t>
  </si>
  <si>
    <t>223007227T</t>
  </si>
  <si>
    <t>223007227X</t>
  </si>
  <si>
    <t>223007229B</t>
  </si>
  <si>
    <t>223007229T</t>
  </si>
  <si>
    <t>223007229X</t>
  </si>
  <si>
    <t>223007231B</t>
  </si>
  <si>
    <t>223007231T</t>
  </si>
  <si>
    <t>223007231X</t>
  </si>
  <si>
    <t>223007233B</t>
  </si>
  <si>
    <t>223007233T</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</si>
  <si>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</si>
  <si>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</si>
  <si>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</si>
  <si>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</si>
  <si>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</si>
  <si>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</si>
  <si>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</si>
  <si>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</si>
  <si>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</si>
  <si>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</si>
  <si>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</si>
  <si>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</si>
  <si>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</si>
  <si>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</si>
  <si>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</si>
  <si>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</si>
  <si>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</si>
  <si>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</si>
  <si>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</si>
  <si>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</si>
  <si>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</si>
  <si>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</si>
  <si>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</si>
  <si>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</si>
  <si>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</si>
  <si>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</si>
  <si>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</si>
  <si>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</si>
  <si>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</si>
  <si>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</si>
  <si>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</si>
  <si>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</si>
  <si>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</si>
  <si>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</si>
  <si>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</si>
  <si>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</si>
  <si>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</si>
  <si>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</si>
  <si>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</si>
  <si>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</si>
  <si>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</si>
  <si>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</si>
  <si>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</si>
  <si>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</si>
  <si>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</si>
  <si>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</si>
  <si>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</si>
  <si>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</si>
  <si>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</si>
  <si>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</si>
  <si>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</si>
  <si>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</si>
  <si>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</si>
  <si>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</si>
  <si>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</si>
  <si>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</si>
  <si>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</si>
  <si>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</si>
  <si>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</si>
  <si>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</si>
  <si>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</si>
  <si>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</si>
  <si>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</si>
  <si>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</si>
  <si>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</si>
  <si>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</si>
  <si>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</si>
  <si>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</si>
  <si>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</si>
  <si>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</si>
  <si>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</si>
  <si>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</si>
  <si>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</si>
  <si>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</si>
  <si>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</si>
  <si>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</si>
  <si>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</si>
  <si>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</si>
  <si>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</si>
  <si>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</si>
  <si>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</si>
  <si>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</si>
  <si>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</si>
  <si>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</si>
  <si>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</si>
  <si>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</si>
  <si>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</si>
  <si>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</si>
  <si>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</si>
  <si>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</si>
  <si>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</si>
  <si>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</si>
  <si>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</si>
  <si>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</si>
  <si>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</si>
  <si>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</si>
  <si>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</si>
  <si>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</si>
  <si>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</si>
  <si>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</si>
  <si>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</si>
  <si>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</si>
  <si>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</si>
  <si>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</si>
  <si>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</si>
  <si>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</si>
  <si>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</si>
  <si>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</si>
  <si>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</si>
  <si>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</si>
  <si>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</si>
  <si>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</si>
  <si>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</si>
  <si>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</si>
  <si>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</si>
  <si>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</si>
  <si>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</si>
  <si>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</si>
  <si>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</si>
  <si>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</si>
  <si>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</si>
  <si>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</si>
  <si>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</si>
  <si>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</si>
  <si>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</si>
  <si>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</si>
  <si>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</si>
  <si>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</si>
  <si>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</si>
  <si>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</si>
  <si>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</si>
  <si>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</si>
  <si>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</si>
  <si>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</si>
  <si>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</si>
  <si>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</si>
  <si>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</si>
  <si>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</si>
  <si>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</si>
  <si>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</si>
  <si>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</si>
  <si>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</si>
  <si>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</si>
  <si>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</si>
  <si>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</si>
  <si>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</si>
  <si>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</si>
  <si>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</si>
  <si>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</si>
  <si>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</si>
  <si>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</si>
  <si>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</si>
  <si>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</si>
  <si>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</si>
  <si>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</si>
  <si>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</si>
  <si>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</si>
  <si>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</si>
  <si>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</si>
  <si>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</si>
  <si>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</si>
  <si>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</si>
  <si>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</si>
  <si>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</si>
  <si>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</si>
  <si>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</si>
  <si>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</si>
  <si>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</si>
  <si>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</si>
  <si>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</si>
  <si>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</si>
  <si>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</si>
  <si>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</si>
  <si>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</si>
  <si>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</si>
  <si>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</si>
  <si>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</si>
  <si>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</si>
  <si>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</si>
  <si>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</si>
  <si>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</si>
  <si>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</si>
  <si>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</si>
  <si>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Adhesive: Roll-on</t>
  </si>
  <si>
    <t>40200801</t>
  </si>
  <si>
    <t>Coating Oven - General</t>
  </si>
  <si>
    <t>40200802</t>
  </si>
  <si>
    <t>Dried &lt; 175F **</t>
  </si>
  <si>
    <t>40200803</t>
  </si>
  <si>
    <t>Baked &gt; 175F **</t>
  </si>
  <si>
    <t>40200810</t>
  </si>
  <si>
    <t>40200820</t>
  </si>
  <si>
    <t>Prime/Base Coat Oven</t>
  </si>
  <si>
    <t>40200830</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</si>
  <si>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</si>
  <si>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</si>
  <si>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</si>
  <si>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</si>
  <si>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</si>
  <si>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</si>
  <si>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</si>
  <si>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</si>
  <si>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</si>
  <si>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</si>
  <si>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</si>
  <si>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</si>
  <si>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</si>
  <si>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</si>
  <si>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</si>
  <si>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</si>
  <si>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</si>
  <si>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</si>
  <si>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</si>
  <si>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</si>
  <si>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</si>
  <si>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</si>
  <si>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</si>
  <si>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</si>
  <si>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</si>
  <si>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</si>
  <si>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</si>
  <si>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</si>
  <si>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</si>
  <si>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</si>
  <si>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</si>
  <si>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</si>
  <si>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</si>
  <si>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</si>
  <si>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</si>
  <si>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</si>
  <si>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</si>
  <si>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</si>
  <si>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</si>
  <si>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</si>
  <si>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</si>
  <si>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</si>
  <si>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</si>
  <si>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</si>
  <si>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</si>
  <si>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</si>
  <si>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</si>
  <si>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</si>
  <si>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</si>
  <si>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</si>
  <si>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</si>
  <si>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</si>
  <si>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</si>
  <si>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</si>
  <si>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</si>
  <si>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</si>
  <si>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</si>
  <si>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</si>
  <si>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</si>
  <si>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</si>
  <si>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</si>
  <si>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</si>
  <si>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</si>
  <si>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</si>
  <si>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</si>
  <si>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</si>
  <si>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</si>
  <si>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</si>
  <si>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</si>
  <si>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</si>
  <si>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</si>
  <si>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</si>
  <si>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</si>
  <si>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</si>
  <si>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</si>
  <si>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</si>
  <si>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</si>
  <si>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</si>
  <si>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</si>
  <si>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</si>
  <si>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</si>
  <si>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</si>
  <si>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</si>
  <si>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</si>
  <si>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</si>
  <si>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</si>
  <si>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</si>
  <si>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</si>
  <si>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</si>
  <si>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</si>
  <si>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</si>
  <si>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</si>
  <si>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</si>
  <si>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</si>
  <si>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</si>
  <si>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</si>
  <si>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</si>
  <si>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</si>
  <si>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</si>
  <si>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</si>
  <si>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</si>
  <si>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</si>
  <si>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</si>
  <si>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</si>
  <si>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</si>
  <si>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</si>
  <si>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</si>
  <si>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</si>
  <si>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</si>
  <si>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</si>
  <si>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</si>
  <si>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</si>
  <si>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</si>
  <si>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</si>
  <si>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</si>
  <si>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</si>
  <si>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</si>
  <si>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</si>
  <si>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</si>
  <si>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</si>
  <si>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</si>
  <si>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</si>
  <si>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</si>
  <si>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</si>
  <si>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</si>
  <si>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</si>
  <si>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</si>
  <si>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</si>
  <si>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</si>
  <si>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</si>
  <si>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</si>
  <si>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</si>
  <si>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</si>
  <si>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</si>
  <si>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</si>
  <si>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</si>
  <si>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</si>
  <si>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</si>
  <si>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</si>
  <si>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</si>
  <si>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</si>
  <si>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</si>
  <si>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</si>
  <si>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</si>
  <si>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</si>
  <si>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10201701</t>
  </si>
  <si>
    <t>10300101</t>
  </si>
  <si>
    <t>10300102</t>
  </si>
  <si>
    <t>10300103</t>
  </si>
  <si>
    <t>10300203</t>
  </si>
  <si>
    <t>10300205</t>
  </si>
  <si>
    <t>10300206</t>
  </si>
  <si>
    <t>10300207</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</si>
  <si>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</si>
  <si>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</si>
  <si>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</si>
  <si>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</si>
  <si>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</si>
  <si>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</si>
  <si>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</si>
  <si>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</si>
  <si>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</si>
  <si>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</si>
  <si>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</si>
  <si>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</si>
  <si>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</si>
  <si>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</si>
  <si>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</si>
  <si>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</si>
  <si>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</si>
  <si>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</si>
  <si>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</si>
  <si>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</si>
  <si>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</si>
  <si>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</si>
  <si>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</si>
  <si>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</si>
  <si>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</si>
  <si>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</si>
  <si>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</si>
  <si>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</si>
  <si>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</si>
  <si>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</si>
  <si>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</si>
  <si>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</si>
  <si>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</si>
  <si>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</si>
  <si>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</si>
  <si>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</si>
  <si>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</si>
  <si>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</si>
  <si>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</si>
  <si>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</si>
  <si>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</si>
  <si>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</si>
  <si>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</si>
  <si>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</si>
  <si>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</si>
  <si>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</si>
  <si>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</si>
  <si>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</si>
  <si>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</si>
  <si>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</si>
  <si>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</si>
  <si>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</si>
  <si>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</si>
  <si>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</si>
  <si>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</si>
  <si>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</si>
  <si>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</si>
  <si>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</si>
  <si>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</si>
  <si>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</si>
  <si>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</si>
  <si>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</si>
  <si>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</si>
  <si>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</si>
  <si>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</si>
  <si>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</si>
  <si>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</si>
  <si>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</si>
  <si>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</si>
  <si>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</si>
  <si>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</si>
  <si>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</si>
  <si>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</si>
  <si>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</si>
  <si>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</si>
  <si>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</si>
  <si>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</si>
  <si>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</si>
  <si>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</si>
  <si>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</si>
  <si>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</si>
  <si>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</si>
  <si>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</si>
  <si>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</si>
  <si>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</si>
  <si>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</si>
  <si>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</si>
  <si>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</si>
  <si>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</si>
  <si>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</si>
  <si>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</si>
  <si>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</si>
  <si>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</si>
  <si>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</si>
  <si>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</si>
  <si>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</si>
  <si>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</si>
  <si>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</si>
  <si>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</si>
  <si>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</si>
  <si>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</si>
  <si>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</si>
  <si>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</si>
  <si>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</si>
  <si>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</si>
  <si>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</si>
  <si>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</si>
  <si>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</si>
  <si>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</si>
  <si>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</si>
  <si>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</si>
  <si>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</si>
  <si>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</si>
  <si>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</si>
  <si>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</si>
  <si>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</si>
  <si>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</si>
  <si>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</si>
  <si>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</si>
  <si>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</si>
  <si>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</si>
  <si>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</si>
  <si>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</si>
  <si>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</si>
  <si>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</si>
  <si>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</si>
  <si>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</si>
  <si>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</si>
  <si>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</si>
  <si>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</si>
  <si>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</si>
  <si>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</si>
  <si>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</si>
  <si>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</si>
  <si>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</si>
  <si>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</si>
  <si>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</si>
  <si>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</si>
  <si>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</si>
  <si>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</si>
  <si>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</si>
  <si>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</si>
  <si>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</si>
  <si>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</si>
  <si>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</si>
  <si>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</si>
  <si>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</si>
  <si>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</si>
  <si>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</si>
  <si>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</si>
  <si>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</si>
  <si>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</si>
  <si>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</si>
  <si>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</si>
  <si>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</si>
  <si>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</si>
  <si>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</si>
  <si>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</si>
  <si>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</si>
  <si>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</si>
  <si>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</si>
  <si>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</si>
  <si>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</si>
  <si>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</si>
  <si>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</si>
  <si>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</si>
  <si>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</si>
  <si>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</si>
  <si>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</si>
  <si>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</si>
  <si>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</si>
  <si>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</si>
  <si>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</si>
  <si>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</si>
  <si>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</si>
  <si>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30200817</t>
  </si>
  <si>
    <t>Grain Milling: Hammermill</t>
  </si>
  <si>
    <t>30200818</t>
  </si>
  <si>
    <t>Grain Milling: Flaker</t>
  </si>
  <si>
    <t>30200819</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</si>
  <si>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</si>
  <si>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</si>
  <si>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</si>
  <si>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</si>
  <si>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</si>
  <si>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</si>
  <si>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</si>
  <si>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</si>
  <si>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</si>
  <si>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</si>
  <si>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</si>
  <si>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</si>
  <si>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</si>
  <si>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</si>
  <si>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</si>
  <si>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</si>
  <si>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</si>
  <si>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</si>
  <si>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</si>
  <si>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</si>
  <si>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</si>
  <si>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</si>
  <si>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</si>
  <si>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</si>
  <si>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</si>
  <si>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</si>
  <si>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</si>
  <si>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</si>
  <si>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</si>
  <si>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</si>
  <si>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</si>
  <si>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</si>
  <si>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</si>
  <si>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</si>
  <si>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</si>
  <si>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</si>
  <si>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</si>
  <si>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</si>
  <si>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</si>
  <si>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</si>
  <si>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</si>
  <si>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</si>
  <si>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</si>
  <si>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</si>
  <si>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</si>
  <si>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</si>
  <si>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</si>
  <si>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</si>
  <si>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</si>
  <si>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</si>
  <si>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</si>
  <si>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</si>
  <si>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</si>
  <si>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</si>
  <si>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</si>
  <si>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</si>
  <si>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</si>
  <si>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</si>
  <si>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</si>
  <si>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</si>
  <si>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</si>
  <si>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</si>
  <si>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</si>
  <si>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</si>
  <si>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</si>
  <si>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</si>
  <si>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</si>
  <si>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</si>
  <si>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</si>
  <si>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</si>
  <si>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</si>
  <si>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</si>
  <si>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</si>
  <si>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</si>
  <si>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</si>
  <si>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</si>
  <si>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</si>
  <si>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</si>
  <si>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</si>
  <si>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</si>
  <si>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</si>
  <si>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</si>
  <si>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</si>
  <si>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</si>
  <si>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</si>
  <si>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</si>
  <si>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</si>
  <si>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</si>
  <si>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</si>
  <si>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</si>
  <si>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</si>
  <si>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</si>
  <si>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</si>
  <si>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</si>
  <si>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</si>
  <si>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</si>
  <si>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</si>
  <si>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</si>
  <si>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</si>
  <si>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</si>
  <si>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</si>
  <si>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</si>
  <si>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</si>
  <si>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</si>
  <si>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</si>
  <si>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</si>
  <si>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</si>
  <si>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</si>
  <si>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</si>
  <si>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</si>
  <si>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</si>
  <si>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</si>
  <si>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</si>
  <si>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</si>
  <si>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</si>
  <si>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</si>
  <si>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</si>
  <si>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</si>
  <si>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</si>
  <si>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</si>
  <si>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</si>
  <si>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</si>
  <si>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</si>
  <si>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</si>
  <si>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</si>
  <si>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</si>
  <si>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</si>
  <si>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</si>
  <si>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</si>
  <si>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</si>
  <si>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</si>
  <si>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</si>
  <si>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</si>
  <si>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</si>
  <si>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</si>
  <si>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</si>
  <si>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</si>
  <si>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</si>
  <si>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</si>
  <si>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</si>
  <si>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</si>
  <si>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</si>
  <si>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</si>
  <si>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</si>
  <si>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</si>
  <si>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</si>
  <si>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</si>
  <si>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</si>
  <si>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</si>
  <si>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</si>
  <si>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</si>
  <si>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</si>
  <si>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</si>
  <si>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</si>
  <si>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</si>
  <si>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</si>
  <si>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</si>
  <si>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</si>
  <si>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</si>
  <si>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</si>
  <si>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</si>
  <si>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</si>
  <si>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</si>
  <si>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</si>
  <si>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</si>
  <si>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</si>
  <si>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</si>
  <si>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</si>
  <si>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</si>
  <si>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</si>
  <si>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</si>
  <si>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</si>
  <si>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</si>
  <si>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</si>
  <si>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</si>
  <si>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</si>
  <si>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</si>
  <si>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</si>
  <si>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</si>
  <si>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</si>
  <si>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</si>
  <si>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</si>
  <si>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</si>
  <si>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</si>
  <si>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</si>
  <si>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</si>
  <si>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</si>
  <si>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</si>
  <si>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</si>
  <si>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</si>
  <si>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</si>
  <si>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</si>
  <si>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</si>
  <si>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</si>
  <si>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</si>
  <si>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</si>
  <si>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</si>
  <si>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</si>
  <si>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</si>
  <si>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</si>
  <si>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</si>
  <si>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</si>
  <si>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</si>
  <si>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</si>
  <si>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</si>
  <si>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</si>
  <si>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</si>
  <si>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</si>
  <si>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</si>
  <si>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</si>
  <si>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</si>
  <si>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</si>
  <si>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</si>
  <si>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</si>
  <si>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</si>
  <si>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</si>
  <si>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</si>
  <si>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</si>
  <si>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</si>
  <si>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</si>
  <si>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</si>
  <si>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</si>
  <si>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</si>
  <si>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</si>
  <si>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</si>
  <si>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</si>
  <si>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</si>
  <si>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</si>
  <si>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</si>
  <si>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</si>
  <si>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</si>
  <si>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</si>
  <si>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</si>
  <si>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</si>
  <si>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</si>
  <si>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</si>
  <si>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</si>
  <si>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</si>
  <si>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</si>
  <si>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</si>
  <si>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</si>
  <si>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</si>
  <si>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</si>
  <si>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</si>
  <si>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</si>
  <si>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</si>
  <si>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</si>
  <si>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</si>
  <si>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</si>
  <si>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</si>
  <si>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</si>
  <si>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</si>
  <si>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</si>
  <si>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</si>
  <si>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</si>
  <si>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</si>
  <si>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</si>
  <si>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</si>
  <si>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</si>
  <si>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</si>
  <si>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</si>
  <si>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</si>
  <si>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</si>
  <si>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</si>
  <si>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</si>
  <si>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</si>
  <si>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</si>
  <si>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</si>
  <si>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</si>
  <si>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</si>
  <si>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</si>
  <si>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</si>
  <si>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</si>
  <si>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</si>
  <si>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</si>
  <si>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</si>
  <si>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</si>
  <si>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</si>
  <si>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</si>
  <si>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</si>
  <si>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</si>
  <si>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</si>
  <si>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</si>
  <si>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</si>
  <si>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</si>
  <si>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</si>
  <si>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</si>
  <si>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</si>
  <si>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</si>
  <si>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</si>
  <si>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</si>
  <si>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</si>
  <si>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</si>
  <si>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</si>
  <si>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</si>
  <si>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</si>
  <si>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</si>
  <si>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</si>
  <si>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</si>
  <si>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</si>
  <si>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</si>
  <si>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</si>
  <si>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</si>
  <si>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</si>
  <si>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</si>
  <si>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</si>
  <si>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</si>
  <si>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</si>
  <si>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</si>
  <si>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</si>
  <si>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</si>
  <si>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</si>
  <si>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</si>
  <si>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</si>
  <si>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</si>
  <si>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</si>
  <si>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</si>
  <si>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</si>
  <si>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</si>
  <si>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</si>
  <si>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</si>
  <si>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</si>
  <si>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</si>
  <si>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</si>
  <si>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</si>
  <si>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</si>
  <si>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</si>
  <si>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</si>
  <si>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</si>
  <si>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</si>
  <si>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</si>
  <si>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</si>
  <si>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</si>
  <si>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</si>
  <si>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</si>
  <si>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</si>
  <si>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</si>
  <si>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</si>
  <si>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</si>
  <si>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</si>
  <si>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</si>
  <si>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</si>
  <si>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</si>
  <si>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</si>
  <si>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</si>
  <si>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</si>
  <si>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</si>
  <si>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</si>
  <si>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</si>
  <si>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</si>
  <si>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</si>
  <si>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</si>
  <si>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</si>
  <si>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</si>
  <si>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</si>
  <si>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</si>
  <si>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</si>
  <si>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</si>
  <si>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</si>
  <si>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</si>
  <si>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</si>
  <si>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</si>
  <si>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</si>
  <si>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</si>
  <si>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</si>
  <si>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</si>
  <si>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</si>
  <si>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</si>
  <si>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</si>
  <si>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</si>
  <si>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</si>
  <si>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</si>
  <si>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</si>
  <si>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</si>
  <si>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</si>
  <si>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</si>
  <si>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</si>
  <si>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</si>
  <si>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</si>
  <si>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</si>
  <si>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</si>
  <si>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</si>
  <si>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</si>
  <si>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</si>
  <si>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</si>
  <si>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</si>
  <si>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</si>
  <si>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</si>
  <si>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</si>
  <si>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</si>
  <si>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</si>
  <si>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</si>
  <si>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</si>
  <si>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</si>
  <si>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</si>
  <si>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</si>
  <si>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</si>
  <si>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</si>
  <si>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</si>
  <si>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</si>
  <si>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</si>
  <si>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</si>
  <si>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</si>
  <si>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</si>
  <si>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</si>
  <si>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</si>
  <si>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</si>
  <si>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</si>
  <si>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</si>
  <si>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</si>
  <si>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</si>
  <si>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</si>
  <si>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</si>
  <si>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</si>
  <si>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</si>
  <si>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</si>
  <si>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</si>
  <si>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</si>
  <si>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</si>
  <si>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</si>
  <si>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</si>
  <si>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</si>
  <si>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</si>
  <si>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</si>
  <si>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</si>
  <si>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</si>
  <si>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</si>
  <si>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</si>
  <si>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</si>
  <si>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</si>
  <si>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</si>
  <si>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</si>
  <si>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</si>
  <si>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</si>
  <si>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</si>
  <si>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</si>
  <si>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</si>
  <si>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</si>
  <si>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</si>
  <si>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</si>
  <si>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</si>
  <si>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</si>
  <si>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</si>
  <si>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</si>
  <si>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</si>
  <si>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</si>
  <si>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</si>
  <si>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</si>
  <si>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</si>
  <si>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</si>
  <si>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</si>
  <si>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</si>
  <si>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</si>
  <si>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</si>
  <si>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</si>
  <si>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</si>
  <si>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</si>
  <si>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</si>
  <si>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</si>
  <si>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</si>
  <si>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</si>
  <si>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</si>
  <si>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</si>
  <si>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</si>
  <si>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</si>
  <si>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</si>
  <si>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</si>
  <si>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</si>
  <si>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</si>
  <si>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</si>
  <si>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</si>
  <si>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</si>
  <si>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</si>
  <si>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</si>
  <si>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</si>
  <si>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</si>
  <si>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</si>
  <si>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</si>
  <si>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</si>
  <si>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</si>
  <si>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</si>
  <si>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</si>
  <si>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</si>
  <si>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</si>
  <si>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</si>
  <si>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</si>
  <si>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</si>
  <si>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</si>
  <si>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</si>
  <si>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</si>
  <si>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</si>
  <si>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</si>
  <si>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</si>
  <si>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</si>
  <si>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</si>
  <si>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</si>
  <si>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</si>
  <si>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</si>
  <si>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</si>
  <si>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</si>
  <si>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</si>
  <si>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</si>
  <si>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</si>
  <si>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</si>
  <si>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</si>
  <si>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</si>
  <si>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</si>
  <si>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</si>
  <si>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</si>
  <si>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</si>
  <si>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</si>
  <si>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</si>
  <si>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</si>
  <si>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</si>
  <si>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</si>
  <si>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</si>
  <si>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</si>
  <si>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</si>
  <si>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</si>
  <si>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</si>
  <si>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</si>
  <si>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</si>
  <si>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</si>
  <si>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</si>
  <si>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</si>
  <si>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</si>
  <si>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</si>
  <si>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</si>
  <si>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</si>
  <si>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</si>
  <si>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</si>
  <si>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</si>
  <si>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</si>
  <si>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</si>
  <si>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</si>
  <si>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</si>
  <si>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</si>
  <si>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</si>
  <si>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</si>
  <si>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</si>
  <si>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</si>
  <si>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</si>
  <si>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</si>
  <si>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</si>
  <si>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</si>
  <si>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</si>
  <si>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</si>
  <si>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</si>
  <si>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</si>
  <si>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</si>
  <si>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</si>
  <si>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</si>
  <si>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</si>
  <si>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</si>
  <si>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</si>
  <si>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</si>
  <si>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</si>
  <si>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</si>
  <si>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</si>
  <si>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</si>
  <si>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</si>
  <si>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</si>
  <si>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</si>
  <si>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</si>
  <si>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</si>
  <si>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</si>
  <si>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</si>
  <si>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</si>
  <si>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</si>
  <si>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</si>
  <si>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</si>
  <si>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</si>
  <si>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</si>
  <si>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</si>
  <si>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</si>
  <si>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</si>
  <si>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</si>
  <si>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</si>
  <si>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</si>
  <si>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</si>
  <si>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</si>
  <si>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</si>
  <si>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</si>
  <si>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</si>
  <si>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</si>
  <si>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</si>
  <si>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</si>
  <si>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</si>
  <si>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</si>
  <si>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</si>
  <si>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</si>
  <si>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</si>
  <si>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</si>
  <si>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</si>
  <si>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</si>
  <si>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</si>
  <si>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</si>
  <si>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</si>
  <si>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</si>
  <si>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</si>
  <si>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</si>
  <si>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</si>
  <si>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</si>
  <si>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</si>
  <si>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</si>
  <si>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</si>
  <si>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</si>
  <si>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</si>
  <si>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</si>
  <si>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</si>
  <si>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</si>
  <si>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</si>
  <si>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</si>
  <si>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</si>
  <si>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</si>
  <si>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</si>
  <si>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</si>
  <si>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</si>
  <si>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</si>
  <si>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</si>
  <si>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</si>
  <si>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</si>
  <si>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</si>
  <si>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</si>
  <si>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</si>
  <si>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</si>
  <si>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</si>
  <si>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</si>
  <si>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</si>
  <si>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</si>
  <si>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</si>
  <si>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</si>
  <si>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</si>
  <si>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</si>
  <si>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</si>
  <si>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</si>
  <si>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</si>
  <si>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</si>
  <si>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</si>
  <si>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</si>
  <si>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</si>
  <si>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</si>
  <si>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</si>
  <si>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</si>
  <si>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</si>
  <si>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</si>
  <si>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</si>
  <si>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</si>
  <si>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</si>
  <si>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</si>
  <si>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</si>
  <si>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</si>
  <si>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</si>
  <si>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</si>
  <si>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</si>
  <si>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</si>
  <si>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</si>
  <si>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</si>
  <si>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</si>
  <si>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</si>
  <si>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</si>
  <si>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</si>
  <si>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</si>
  <si>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</si>
  <si>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</si>
  <si>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</si>
  <si>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</si>
  <si>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</si>
  <si>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</si>
  <si>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</si>
  <si>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</si>
  <si>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</si>
  <si>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</si>
  <si>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</si>
  <si>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</si>
  <si>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</si>
  <si>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</si>
  <si>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</si>
  <si>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</si>
  <si>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</si>
  <si>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</si>
  <si>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</si>
  <si>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</si>
  <si>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</si>
  <si>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</si>
  <si>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</si>
  <si>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</si>
  <si>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</si>
  <si>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</si>
  <si>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</si>
  <si>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</si>
  <si>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</si>
  <si>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</si>
  <si>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</si>
  <si>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</si>
  <si>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</si>
  <si>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</si>
  <si>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</si>
  <si>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</si>
  <si>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</si>
  <si>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</si>
  <si>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</si>
  <si>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</si>
  <si>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</si>
  <si>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</si>
  <si>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</si>
  <si>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</si>
  <si>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</si>
  <si>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</si>
  <si>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</si>
  <si>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</si>
  <si>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</si>
  <si>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</si>
  <si>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</si>
  <si>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</si>
  <si>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</si>
  <si>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</si>
  <si>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</si>
  <si>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</si>
  <si>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</si>
  <si>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</si>
  <si>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</si>
  <si>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</si>
  <si>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</si>
  <si>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</si>
  <si>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</si>
  <si>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</si>
  <si>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</si>
  <si>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</si>
  <si>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</si>
  <si>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</si>
  <si>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</si>
  <si>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</si>
  <si>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</si>
  <si>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</si>
  <si>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</si>
  <si>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</si>
  <si>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</si>
  <si>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</si>
  <si>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</si>
  <si>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</si>
  <si>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</si>
  <si>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</si>
  <si>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</si>
  <si>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</si>
  <si>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</si>
  <si>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</si>
  <si>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</si>
  <si>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</si>
  <si>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</si>
  <si>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</si>
  <si>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</si>
  <si>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</si>
  <si>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</si>
  <si>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</si>
  <si>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</si>
  <si>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</si>
  <si>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</si>
  <si>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</si>
  <si>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</si>
  <si>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</si>
  <si>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</si>
  <si>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</si>
  <si>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</si>
  <si>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</si>
  <si>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</si>
  <si>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</si>
  <si>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</si>
  <si>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</si>
  <si>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</si>
  <si>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</si>
  <si>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</si>
  <si>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</si>
  <si>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</si>
  <si>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</si>
  <si>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</si>
  <si>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</si>
  <si>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</si>
  <si>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</si>
  <si>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</si>
  <si>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</si>
  <si>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</si>
  <si>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</si>
  <si>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</si>
  <si>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</si>
  <si>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</si>
  <si>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</si>
  <si>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</si>
  <si>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</si>
  <si>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</si>
  <si>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</si>
  <si>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</si>
  <si>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</si>
  <si>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</si>
  <si>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</si>
  <si>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</si>
  <si>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</si>
  <si>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</si>
  <si>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</si>
  <si>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</si>
  <si>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</si>
  <si>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</si>
  <si>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</si>
  <si>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</si>
  <si>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</si>
  <si>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</si>
  <si>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</si>
  <si>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</si>
  <si>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</si>
  <si>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</si>
  <si>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</si>
  <si>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</si>
  <si>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</si>
  <si>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</si>
  <si>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</si>
  <si>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</si>
  <si>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</si>
  <si>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</si>
  <si>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</si>
  <si>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</si>
  <si>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</si>
  <si>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</si>
  <si>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</si>
  <si>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</si>
  <si>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</si>
  <si>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</si>
  <si>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</si>
  <si>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</si>
  <si>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</si>
  <si>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</si>
  <si>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</si>
  <si>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</si>
  <si>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</si>
  <si>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</si>
  <si>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</si>
  <si>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</si>
  <si>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</si>
  <si>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</si>
  <si>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</si>
  <si>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</si>
  <si>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</si>
  <si>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</si>
  <si>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</si>
  <si>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</si>
  <si>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</si>
  <si>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</si>
  <si>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</si>
  <si>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</si>
  <si>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</si>
  <si>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</si>
  <si>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</si>
  <si>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</si>
  <si>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</si>
  <si>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</si>
  <si>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</si>
  <si>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</si>
  <si>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</si>
  <si>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</si>
  <si>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</si>
  <si>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</si>
  <si>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</si>
  <si>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</si>
  <si>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</si>
  <si>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</si>
  <si>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</si>
  <si>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</si>
  <si>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</si>
  <si>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</si>
  <si>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</si>
  <si>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</si>
  <si>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</si>
  <si>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</si>
  <si>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</si>
  <si>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</si>
  <si>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</si>
  <si>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</si>
  <si>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</si>
  <si>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</si>
  <si>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</si>
  <si>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</si>
  <si>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</si>
  <si>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</si>
  <si>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</si>
  <si>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</si>
  <si>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</si>
  <si>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</si>
  <si>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</si>
  <si>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</si>
  <si>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</si>
  <si>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</si>
  <si>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</si>
  <si>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</si>
  <si>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</si>
  <si>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</si>
  <si>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</si>
  <si>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</si>
  <si>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</si>
  <si>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</si>
  <si>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</si>
  <si>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</si>
  <si>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</si>
  <si>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</si>
  <si>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</si>
  <si>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</si>
  <si>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</si>
  <si>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</si>
  <si>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</si>
  <si>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</si>
  <si>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</si>
  <si>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</si>
  <si>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</si>
  <si>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</si>
  <si>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</si>
  <si>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</si>
  <si>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</si>
  <si>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</si>
  <si>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</si>
  <si>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</si>
  <si>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</si>
  <si>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</si>
  <si>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</si>
  <si>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</si>
  <si>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</si>
  <si>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</si>
  <si>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</si>
  <si>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</si>
  <si>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</si>
  <si>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</si>
  <si>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</si>
  <si>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</si>
  <si>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</si>
  <si>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</si>
  <si>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</si>
  <si>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</si>
  <si>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</si>
  <si>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</si>
  <si>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</si>
  <si>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</si>
  <si>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</si>
  <si>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</si>
  <si>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</si>
  <si>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</si>
  <si>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</si>
  <si>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</si>
  <si>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</si>
  <si>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</si>
  <si>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</si>
  <si>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</si>
  <si>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</si>
  <si>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</si>
  <si>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</si>
  <si>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</si>
  <si>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</si>
  <si>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</si>
  <si>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</si>
  <si>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</si>
  <si>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</si>
  <si>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</si>
  <si>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</si>
  <si>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</si>
  <si>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</si>
  <si>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</si>
  <si>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</si>
  <si>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</si>
  <si>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</si>
  <si>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</si>
  <si>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</si>
  <si>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</si>
  <si>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</si>
  <si>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</si>
  <si>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</si>
  <si>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</si>
  <si>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</si>
  <si>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</si>
  <si>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</si>
  <si>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</si>
  <si>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</si>
  <si>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</si>
  <si>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</si>
  <si>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</si>
  <si>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</si>
  <si>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</si>
  <si>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</si>
  <si>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</si>
  <si>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</si>
  <si>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</si>
  <si>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</si>
  <si>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</si>
  <si>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</si>
  <si>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</si>
  <si>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</si>
  <si>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</si>
  <si>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</si>
  <si>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</si>
  <si>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</si>
  <si>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</si>
  <si>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</si>
  <si>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</si>
  <si>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</si>
  <si>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</si>
  <si>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</si>
  <si>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</si>
  <si>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</si>
  <si>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</si>
  <si>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</si>
  <si>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</si>
  <si>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</si>
  <si>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</si>
  <si>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</si>
  <si>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</si>
  <si>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</si>
  <si>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</si>
  <si>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</si>
  <si>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</si>
  <si>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</si>
  <si>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</si>
  <si>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</si>
  <si>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</si>
  <si>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</si>
  <si>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</si>
  <si>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</si>
  <si>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</si>
  <si>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</si>
  <si>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</si>
  <si>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</si>
  <si>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</si>
  <si>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</si>
  <si>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</si>
  <si>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</si>
  <si>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</si>
  <si>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</si>
  <si>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</si>
  <si>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</si>
  <si>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</si>
  <si>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</si>
  <si>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</si>
  <si>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</si>
  <si>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</si>
  <si>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</si>
  <si>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</si>
  <si>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</si>
  <si>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</si>
  <si>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</si>
  <si>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</si>
  <si>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</si>
  <si>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</si>
  <si>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</si>
  <si>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</si>
  <si>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</si>
  <si>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</si>
  <si>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</si>
  <si>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</si>
  <si>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</si>
  <si>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</si>
  <si>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</si>
  <si>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</si>
  <si>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</si>
  <si>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</si>
  <si>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</si>
  <si>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</si>
  <si>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</si>
  <si>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</si>
  <si>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</si>
  <si>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</si>
  <si>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</si>
  <si>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</si>
  <si>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</si>
  <si>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</si>
  <si>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</si>
  <si>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</si>
  <si>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</si>
  <si>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</si>
  <si>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</si>
  <si>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</si>
  <si>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</si>
  <si>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</si>
  <si>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</si>
  <si>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</si>
  <si>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</si>
  <si>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</si>
  <si>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</si>
  <si>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</si>
  <si>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</si>
  <si>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</si>
  <si>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</si>
  <si>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</si>
  <si>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</si>
  <si>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</si>
  <si>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</si>
  <si>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</si>
  <si>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</si>
  <si>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</si>
  <si>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</si>
  <si>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</si>
  <si>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</si>
  <si>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</si>
  <si>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</si>
  <si>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</si>
  <si>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</si>
  <si>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</si>
  <si>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</si>
  <si>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</si>
  <si>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</si>
  <si>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</si>
  <si>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</si>
  <si>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</si>
  <si>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</si>
  <si>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</si>
  <si>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</si>
  <si>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</si>
  <si>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</si>
  <si>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</si>
  <si>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</si>
  <si>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</si>
  <si>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</si>
  <si>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</si>
  <si>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</si>
  <si>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</si>
  <si>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</si>
  <si>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</si>
  <si>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</si>
  <si>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</si>
  <si>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</si>
  <si>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</si>
  <si>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</si>
  <si>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</si>
  <si>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</si>
  <si>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</si>
  <si>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</si>
  <si>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</si>
  <si>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</si>
  <si>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</si>
  <si>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</si>
  <si>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</si>
  <si>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</si>
  <si>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</si>
  <si>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</si>
  <si>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</si>
  <si>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</si>
  <si>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</si>
  <si>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</si>
  <si>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</si>
  <si>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</si>
  <si>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</si>
  <si>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</si>
  <si>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</si>
  <si>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</si>
  <si>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</si>
  <si>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</si>
  <si>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</si>
  <si>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</si>
  <si>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</si>
  <si>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</si>
  <si>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</si>
  <si>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</si>
  <si>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</si>
  <si>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</si>
  <si>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</si>
  <si>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</si>
  <si>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</si>
  <si>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</si>
  <si>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</si>
  <si>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</si>
  <si>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</si>
  <si>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</si>
  <si>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</si>
  <si>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</si>
  <si>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</si>
  <si>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</si>
  <si>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</si>
  <si>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</si>
  <si>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</si>
  <si>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</si>
  <si>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</si>
  <si>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</si>
  <si>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Reactors</t>
  </si>
  <si>
    <t>30106003</t>
  </si>
  <si>
    <t>Distillation Units</t>
  </si>
  <si>
    <t>30106004</t>
  </si>
  <si>
    <t>Filters</t>
  </si>
  <si>
    <t>30106005</t>
  </si>
  <si>
    <t>Extractors</t>
  </si>
  <si>
    <t>30106006</t>
  </si>
  <si>
    <t>Centrifuges</t>
  </si>
  <si>
    <t>30106007</t>
  </si>
  <si>
    <t>Crystallizers</t>
  </si>
  <si>
    <t>30106008</t>
  </si>
  <si>
    <t>Exhaust Systems</t>
  </si>
  <si>
    <t>30106009</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</si>
  <si>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</si>
  <si>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</si>
  <si>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</si>
  <si>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</si>
  <si>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</si>
  <si>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</si>
  <si>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</si>
  <si>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</si>
  <si>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</si>
  <si>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</si>
  <si>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</si>
  <si>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</si>
  <si>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</si>
  <si>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</si>
  <si>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</si>
  <si>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</si>
  <si>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</si>
  <si>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</si>
  <si>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</si>
  <si>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</si>
  <si>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</si>
  <si>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</si>
  <si>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</si>
  <si>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</si>
  <si>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</si>
  <si>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</si>
  <si>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</si>
  <si>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</si>
  <si>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</si>
  <si>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</si>
  <si>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</si>
  <si>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</si>
  <si>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</si>
  <si>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</si>
  <si>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</si>
  <si>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</si>
  <si>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</si>
  <si>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</si>
  <si>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</si>
  <si>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</si>
  <si>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</si>
  <si>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</si>
  <si>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</si>
  <si>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</si>
  <si>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</si>
  <si>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</si>
  <si>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</si>
  <si>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</si>
  <si>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</si>
  <si>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</si>
  <si>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</si>
  <si>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</si>
  <si>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</si>
  <si>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</si>
  <si>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</si>
  <si>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</si>
  <si>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</si>
  <si>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</si>
  <si>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</si>
  <si>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</si>
  <si>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</si>
  <si>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</si>
  <si>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</si>
  <si>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</si>
  <si>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</si>
  <si>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</si>
  <si>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</si>
  <si>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</si>
  <si>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</si>
  <si>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</si>
  <si>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</si>
  <si>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</si>
  <si>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</si>
  <si>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</si>
  <si>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</si>
  <si>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</si>
  <si>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</si>
  <si>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</si>
  <si>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</si>
  <si>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</si>
  <si>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</si>
  <si>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</si>
  <si>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</si>
  <si>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</si>
  <si>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</si>
  <si>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</si>
  <si>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</si>
  <si>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</si>
  <si>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</si>
  <si>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</si>
  <si>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</si>
  <si>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</si>
  <si>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</si>
  <si>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</si>
  <si>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</si>
  <si>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</si>
  <si>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</si>
  <si>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</si>
  <si>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</si>
  <si>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</si>
  <si>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</si>
  <si>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</si>
  <si>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</si>
  <si>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</si>
  <si>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</si>
  <si>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</si>
  <si>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</si>
  <si>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</si>
  <si>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</si>
  <si>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</si>
  <si>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</si>
  <si>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</si>
  <si>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</si>
  <si>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</si>
  <si>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</si>
  <si>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</si>
  <si>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</si>
  <si>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</si>
  <si>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</si>
  <si>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</si>
  <si>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</si>
  <si>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</si>
  <si>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</si>
  <si>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</si>
  <si>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</si>
  <si>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</si>
  <si>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</si>
  <si>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</si>
  <si>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</si>
  <si>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</si>
  <si>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</si>
  <si>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</si>
  <si>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</si>
  <si>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</si>
  <si>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</si>
  <si>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</si>
  <si>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</si>
  <si>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</si>
  <si>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</si>
  <si>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</si>
  <si>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</si>
  <si>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</si>
  <si>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</si>
  <si>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</si>
  <si>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</si>
  <si>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</si>
  <si>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</si>
  <si>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</si>
  <si>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</si>
  <si>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</si>
  <si>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</si>
  <si>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</si>
  <si>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</si>
  <si>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</si>
  <si>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</si>
  <si>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</si>
  <si>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</si>
  <si>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</si>
  <si>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</si>
  <si>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</si>
  <si>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</si>
  <si>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</si>
  <si>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</si>
  <si>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</si>
  <si>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</si>
  <si>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</si>
  <si>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</si>
  <si>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</si>
  <si>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</si>
  <si>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</si>
  <si>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</si>
  <si>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</si>
  <si>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</si>
  <si>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</si>
  <si>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</si>
  <si>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</si>
  <si>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</si>
  <si>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</si>
  <si>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</si>
  <si>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</si>
  <si>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</si>
  <si>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</si>
  <si>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</si>
  <si>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</si>
  <si>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</si>
  <si>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</si>
  <si>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</si>
  <si>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</si>
  <si>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</si>
  <si>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</si>
  <si>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</si>
  <si>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</si>
  <si>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</si>
  <si>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</si>
  <si>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</si>
  <si>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</si>
  <si>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</si>
  <si>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</si>
  <si>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</si>
  <si>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30400310</t>
  </si>
  <si>
    <t>Inoculation</t>
  </si>
  <si>
    <t>30400314</t>
  </si>
  <si>
    <t>Scrap Metal Preheating</t>
  </si>
  <si>
    <t>30400358</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</si>
  <si>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</si>
  <si>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</si>
  <si>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</si>
  <si>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</si>
  <si>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</si>
  <si>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</si>
  <si>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</si>
  <si>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</si>
  <si>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</si>
  <si>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</si>
  <si>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</si>
  <si>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</si>
  <si>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</si>
  <si>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</si>
  <si>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</si>
  <si>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</si>
  <si>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</si>
  <si>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</si>
  <si>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</si>
  <si>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</si>
  <si>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</si>
  <si>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</si>
  <si>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</si>
  <si>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</si>
  <si>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</si>
  <si>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</si>
  <si>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</si>
  <si>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</si>
  <si>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</si>
  <si>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</si>
  <si>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</si>
  <si>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</si>
  <si>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</si>
  <si>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</si>
  <si>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</si>
  <si>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</si>
  <si>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</si>
  <si>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</si>
  <si>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</si>
  <si>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</si>
  <si>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</si>
  <si>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</si>
  <si>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</si>
  <si>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</si>
  <si>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</si>
  <si>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</si>
  <si>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</si>
  <si>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</si>
  <si>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</si>
  <si>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</si>
  <si>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</si>
  <si>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</si>
  <si>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</si>
  <si>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</si>
  <si>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</si>
  <si>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</si>
  <si>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</si>
  <si>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</si>
  <si>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</si>
  <si>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</si>
  <si>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</si>
  <si>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</si>
  <si>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</si>
  <si>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</si>
  <si>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</si>
  <si>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</si>
  <si>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</si>
  <si>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</si>
  <si>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</si>
  <si>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</si>
  <si>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</si>
  <si>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</si>
  <si>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</si>
  <si>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</si>
  <si>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</si>
  <si>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</si>
  <si>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</si>
  <si>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</si>
  <si>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</si>
  <si>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</si>
  <si>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</si>
  <si>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</si>
  <si>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</si>
  <si>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</si>
  <si>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</si>
  <si>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</si>
  <si>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</si>
  <si>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</si>
  <si>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</si>
  <si>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</si>
  <si>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</si>
  <si>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</si>
  <si>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</si>
  <si>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</si>
  <si>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</si>
  <si>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</si>
  <si>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</si>
  <si>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</si>
  <si>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</si>
  <si>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</si>
  <si>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</si>
  <si>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</si>
  <si>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</si>
  <si>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</si>
  <si>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</si>
  <si>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</si>
  <si>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</si>
  <si>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</si>
  <si>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</si>
  <si>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</si>
  <si>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</si>
  <si>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</si>
  <si>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</si>
  <si>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</si>
  <si>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</si>
  <si>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</si>
  <si>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</si>
  <si>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</si>
  <si>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</si>
  <si>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</si>
  <si>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</si>
  <si>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</si>
  <si>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</si>
  <si>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</si>
  <si>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</si>
  <si>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</si>
  <si>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</si>
  <si>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</si>
  <si>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</si>
  <si>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</si>
  <si>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</si>
  <si>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</si>
  <si>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</si>
  <si>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</si>
  <si>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</si>
  <si>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</si>
  <si>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</si>
  <si>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</si>
  <si>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</si>
  <si>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</si>
  <si>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</si>
  <si>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</si>
  <si>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</si>
  <si>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</si>
  <si>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</si>
  <si>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</si>
  <si>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</si>
  <si>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</si>
  <si>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</si>
  <si>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</si>
  <si>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</si>
  <si>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</si>
  <si>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</si>
  <si>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</si>
  <si>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</si>
  <si>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</si>
  <si>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</si>
  <si>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</si>
  <si>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</si>
  <si>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</si>
  <si>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</si>
  <si>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</si>
  <si>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</si>
  <si>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</si>
  <si>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</si>
  <si>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</si>
  <si>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</si>
  <si>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</si>
  <si>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</si>
  <si>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</si>
  <si>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</si>
  <si>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</si>
  <si>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</si>
  <si>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</si>
  <si>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</si>
  <si>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</si>
  <si>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</si>
  <si>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</si>
  <si>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</si>
  <si>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</si>
  <si>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</si>
  <si>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</si>
  <si>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</si>
  <si>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</si>
  <si>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</si>
  <si>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</si>
  <si>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</si>
  <si>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</si>
  <si>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</si>
  <si>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</si>
  <si>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</si>
  <si>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</si>
  <si>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</si>
  <si>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</si>
  <si>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</si>
  <si>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</si>
  <si>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</si>
  <si>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</si>
  <si>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</si>
  <si>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</si>
  <si>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</si>
  <si>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</si>
  <si>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</si>
  <si>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</si>
  <si>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</si>
  <si>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</si>
  <si>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</si>
  <si>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</si>
  <si>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</si>
  <si>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</si>
  <si>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</si>
  <si>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</si>
  <si>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</si>
  <si>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</si>
  <si>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</si>
  <si>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</si>
  <si>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</si>
  <si>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</si>
  <si>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</si>
  <si>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</si>
  <si>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</si>
  <si>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</si>
  <si>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</si>
  <si>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</si>
  <si>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</si>
  <si>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</si>
  <si>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</si>
  <si>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</si>
  <si>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</si>
  <si>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</si>
  <si>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</si>
  <si>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</si>
  <si>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</si>
  <si>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</si>
  <si>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</si>
  <si>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</si>
  <si>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</si>
  <si>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</si>
  <si>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</si>
  <si>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</si>
  <si>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</si>
  <si>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</si>
  <si>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</si>
  <si>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</si>
  <si>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</si>
  <si>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</si>
  <si>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</si>
  <si>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</si>
  <si>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</si>
  <si>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</si>
  <si>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</si>
  <si>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</si>
  <si>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</si>
  <si>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</si>
  <si>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</si>
  <si>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</si>
  <si>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</si>
  <si>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</si>
  <si>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</si>
  <si>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</si>
  <si>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</si>
  <si>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</si>
  <si>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</si>
  <si>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</si>
  <si>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</si>
  <si>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</si>
  <si>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</si>
  <si>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</si>
  <si>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</si>
  <si>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</si>
  <si>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</si>
  <si>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</si>
  <si>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</si>
  <si>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</si>
  <si>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</si>
  <si>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</si>
  <si>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</si>
  <si>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</si>
  <si>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</si>
  <si>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</si>
  <si>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</si>
  <si>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</si>
  <si>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</si>
  <si>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</si>
  <si>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</si>
  <si>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</si>
  <si>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</si>
  <si>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</si>
  <si>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</si>
  <si>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</si>
  <si>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</si>
  <si>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</si>
  <si>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</si>
  <si>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</si>
  <si>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</si>
  <si>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</si>
  <si>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</si>
  <si>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</si>
  <si>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</si>
  <si>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</si>
  <si>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</si>
  <si>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</si>
  <si>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</si>
  <si>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</si>
  <si>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</si>
  <si>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</si>
  <si>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</si>
  <si>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</si>
  <si>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</si>
  <si>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</si>
  <si>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</si>
  <si>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</si>
  <si>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</si>
  <si>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</si>
  <si>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</si>
  <si>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</si>
  <si>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</si>
  <si>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</si>
  <si>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</si>
  <si>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</si>
  <si>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</si>
  <si>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</si>
  <si>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</si>
  <si>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</si>
  <si>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</si>
  <si>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</si>
  <si>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</si>
  <si>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</si>
  <si>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</si>
  <si>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</si>
  <si>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</si>
  <si>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</si>
  <si>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</si>
  <si>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</si>
  <si>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</si>
  <si>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</si>
  <si>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</si>
  <si>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</si>
  <si>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</si>
  <si>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</si>
  <si>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</si>
  <si>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</si>
  <si>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</si>
  <si>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</si>
  <si>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</si>
  <si>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</si>
  <si>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</si>
  <si>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</si>
  <si>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</si>
  <si>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</si>
  <si>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</si>
  <si>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</si>
  <si>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</si>
  <si>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</si>
  <si>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</si>
  <si>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</si>
  <si>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</si>
  <si>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</si>
  <si>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</si>
  <si>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</si>
  <si>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</si>
  <si>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</si>
  <si>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</si>
  <si>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</si>
  <si>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</si>
  <si>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</si>
  <si>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</si>
  <si>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</si>
  <si>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</si>
  <si>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</si>
  <si>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</si>
  <si>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</si>
  <si>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</si>
  <si>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</si>
  <si>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</si>
  <si>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</si>
  <si>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</si>
  <si>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</si>
  <si>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</si>
  <si>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</si>
  <si>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</si>
  <si>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</si>
  <si>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</si>
  <si>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</si>
  <si>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</si>
  <si>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</si>
  <si>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</si>
  <si>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</si>
  <si>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</si>
  <si>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</si>
  <si>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</si>
  <si>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</si>
  <si>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</si>
  <si>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</si>
  <si>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</si>
  <si>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</si>
  <si>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</si>
  <si>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</si>
  <si>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</si>
  <si>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</si>
  <si>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</si>
  <si>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</si>
  <si>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</si>
  <si>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</si>
  <si>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</si>
  <si>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</si>
  <si>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</si>
  <si>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</si>
  <si>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</si>
  <si>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</si>
  <si>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</si>
  <si>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</si>
  <si>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</si>
  <si>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</si>
  <si>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</si>
  <si>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</si>
  <si>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</si>
  <si>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</si>
  <si>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</si>
  <si>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</si>
  <si>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</si>
  <si>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</si>
  <si>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</si>
  <si>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</si>
  <si>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</si>
  <si>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</si>
  <si>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</si>
  <si>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</si>
  <si>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</si>
  <si>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</si>
  <si>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</si>
  <si>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</si>
  <si>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</si>
  <si>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</si>
  <si>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</si>
  <si>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</si>
  <si>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</si>
  <si>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</si>
  <si>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</si>
  <si>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</si>
  <si>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</si>
  <si>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</si>
  <si>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</si>
  <si>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</si>
  <si>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</si>
  <si>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</si>
  <si>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</si>
  <si>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</si>
  <si>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</si>
  <si>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</si>
  <si>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</si>
  <si>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</si>
  <si>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</si>
  <si>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</si>
  <si>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</si>
  <si>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</si>
  <si>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</si>
  <si>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</si>
  <si>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</si>
  <si>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</si>
  <si>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</si>
  <si>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</si>
  <si>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</si>
  <si>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</si>
  <si>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</si>
  <si>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</si>
  <si>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</si>
  <si>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</si>
  <si>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</si>
  <si>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</si>
  <si>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</si>
  <si>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</si>
  <si>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</si>
  <si>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</si>
  <si>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</si>
  <si>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</si>
  <si>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</si>
  <si>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</si>
  <si>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</si>
  <si>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</si>
  <si>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</si>
  <si>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</si>
  <si>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</si>
  <si>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</si>
  <si>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</si>
  <si>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</si>
  <si>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</si>
  <si>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</si>
  <si>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</si>
  <si>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</si>
  <si>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</si>
  <si>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</si>
  <si>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</si>
  <si>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</si>
  <si>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</si>
  <si>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</si>
  <si>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</si>
  <si>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</si>
  <si>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</si>
  <si>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</si>
  <si>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</si>
  <si>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</si>
  <si>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</si>
  <si>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</si>
  <si>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</si>
  <si>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</si>
  <si>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</si>
  <si>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</si>
  <si>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</si>
  <si>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</si>
  <si>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</si>
  <si>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</si>
  <si>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</si>
  <si>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</si>
  <si>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</si>
  <si>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</si>
  <si>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</si>
  <si>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</si>
  <si>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</si>
  <si>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</si>
  <si>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</si>
  <si>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</si>
  <si>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</si>
  <si>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</si>
  <si>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</si>
  <si>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</si>
  <si>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</si>
  <si>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</si>
  <si>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</si>
  <si>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</si>
  <si>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</si>
  <si>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</si>
  <si>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</si>
  <si>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</si>
  <si>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</si>
  <si>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</si>
  <si>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</si>
  <si>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</si>
  <si>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</si>
  <si>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</si>
  <si>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</si>
  <si>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</si>
  <si>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</si>
  <si>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</si>
  <si>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</si>
  <si>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</si>
  <si>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</si>
  <si>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</si>
  <si>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</si>
  <si>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</si>
  <si>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</si>
  <si>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</si>
  <si>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</si>
  <si>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</si>
  <si>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</si>
  <si>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</si>
  <si>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</si>
  <si>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</si>
  <si>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</si>
  <si>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</si>
  <si>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</si>
  <si>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</si>
  <si>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</si>
  <si>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</si>
  <si>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</si>
  <si>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</si>
  <si>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</si>
  <si>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</si>
  <si>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</si>
  <si>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</si>
  <si>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</si>
  <si>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</si>
  <si>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</si>
  <si>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</si>
  <si>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</si>
  <si>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</si>
  <si>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</si>
  <si>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</si>
  <si>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</si>
  <si>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</si>
  <si>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</si>
  <si>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</si>
  <si>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</si>
  <si>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</si>
  <si>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</si>
  <si>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</si>
  <si>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</si>
  <si>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</si>
  <si>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</si>
  <si>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</si>
  <si>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</si>
  <si>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</si>
  <si>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</si>
  <si>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</si>
  <si>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</si>
  <si>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</si>
  <si>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</si>
  <si>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</si>
  <si>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</si>
  <si>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</si>
  <si>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</si>
  <si>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</si>
  <si>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</si>
  <si>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</si>
  <si>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</si>
  <si>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</si>
  <si>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</si>
  <si>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</si>
  <si>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</si>
  <si>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</si>
  <si>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</si>
  <si>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</si>
  <si>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</si>
  <si>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</si>
  <si>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</si>
  <si>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</si>
  <si>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</si>
  <si>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</si>
  <si>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</si>
  <si>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</si>
  <si>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</si>
  <si>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</si>
  <si>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</si>
  <si>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</si>
  <si>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</si>
  <si>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</si>
  <si>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</si>
  <si>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</si>
  <si>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</si>
  <si>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</si>
  <si>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</si>
  <si>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</si>
  <si>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</si>
  <si>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</si>
  <si>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</si>
  <si>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</si>
  <si>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</si>
  <si>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</si>
  <si>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</si>
  <si>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</si>
  <si>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</si>
  <si>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</si>
  <si>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</si>
  <si>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</si>
  <si>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</si>
  <si>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</si>
  <si>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</si>
  <si>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</si>
  <si>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</si>
  <si>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</si>
  <si>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</si>
  <si>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</si>
  <si>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</si>
  <si>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</si>
  <si>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</si>
  <si>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</si>
  <si>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</si>
  <si>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</si>
  <si>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</si>
  <si>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</si>
  <si>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</si>
  <si>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</si>
  <si>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</si>
  <si>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</si>
  <si>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</si>
  <si>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</si>
  <si>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</si>
  <si>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</si>
  <si>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</si>
  <si>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</si>
  <si>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</si>
  <si>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</si>
  <si>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</si>
  <si>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</si>
  <si>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</si>
  <si>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</si>
  <si>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</si>
  <si>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</si>
  <si>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</si>
  <si>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</si>
  <si>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</si>
  <si>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</si>
  <si>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</si>
  <si>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</si>
  <si>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</si>
  <si>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</si>
  <si>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</si>
  <si>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</si>
  <si>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</si>
  <si>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</si>
  <si>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</si>
  <si>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</si>
  <si>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</si>
  <si>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</si>
  <si>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</si>
  <si>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</si>
  <si>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</si>
  <si>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</si>
  <si>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</si>
  <si>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</si>
  <si>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</si>
  <si>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</si>
  <si>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</si>
  <si>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</si>
  <si>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</si>
  <si>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</si>
  <si>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</si>
  <si>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</si>
  <si>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</si>
  <si>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</si>
  <si>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</si>
  <si>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</si>
  <si>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</si>
  <si>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</si>
  <si>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</si>
  <si>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</si>
  <si>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</si>
  <si>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</si>
  <si>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</si>
  <si>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</si>
  <si>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</si>
  <si>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</si>
  <si>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</si>
  <si>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</si>
  <si>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</si>
  <si>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</si>
  <si>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</si>
  <si>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</si>
  <si>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</si>
  <si>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</si>
  <si>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</si>
  <si>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</si>
  <si>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</si>
  <si>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</si>
  <si>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</si>
  <si>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</si>
  <si>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</si>
  <si>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</si>
  <si>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</si>
  <si>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</si>
  <si>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</si>
  <si>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</si>
  <si>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</si>
  <si>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</si>
  <si>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</si>
  <si>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</si>
  <si>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</si>
  <si>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</si>
  <si>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</si>
  <si>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</si>
  <si>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</si>
  <si>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</si>
  <si>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</si>
  <si>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</si>
  <si>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</si>
  <si>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</si>
  <si>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</si>
  <si>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</si>
  <si>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</si>
  <si>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</si>
  <si>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</si>
  <si>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</si>
  <si>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</si>
  <si>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</si>
  <si>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</si>
  <si>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</si>
  <si>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</si>
  <si>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</si>
  <si>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</si>
  <si>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</si>
  <si>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</si>
  <si>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</si>
  <si>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</si>
  <si>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</si>
  <si>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</si>
  <si>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</si>
  <si>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</si>
  <si>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</si>
  <si>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</si>
  <si>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</si>
  <si>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</si>
  <si>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</si>
  <si>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</si>
  <si>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</si>
  <si>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</si>
  <si>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</si>
  <si>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</si>
  <si>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</si>
  <si>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</si>
  <si>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</si>
  <si>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</si>
  <si>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</si>
  <si>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</si>
  <si>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</si>
  <si>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</si>
  <si>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</si>
  <si>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</si>
  <si>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</si>
  <si>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</si>
  <si>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</si>
  <si>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</si>
  <si>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</si>
  <si>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</si>
  <si>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</si>
  <si>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</si>
  <si>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</si>
  <si>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</si>
  <si>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</si>
  <si>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</si>
  <si>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</si>
  <si>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</si>
  <si>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</si>
  <si>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</si>
  <si>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</si>
  <si>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</si>
  <si>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</si>
  <si>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</si>
  <si>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</si>
  <si>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</si>
  <si>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</si>
  <si>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</si>
  <si>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</si>
  <si>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</si>
  <si>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</si>
  <si>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</si>
  <si>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</si>
  <si>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</si>
  <si>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</si>
  <si>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</si>
  <si>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</si>
  <si>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</si>
  <si>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</si>
  <si>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</si>
  <si>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</si>
  <si>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</si>
  <si>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</si>
  <si>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</si>
  <si>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</si>
  <si>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</si>
  <si>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</si>
  <si>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</si>
  <si>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</si>
  <si>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</si>
  <si>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</si>
  <si>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</si>
  <si>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</si>
  <si>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</si>
  <si>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</si>
  <si>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</si>
  <si>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</si>
  <si>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</si>
  <si>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</si>
  <si>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</si>
  <si>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</si>
  <si>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</si>
  <si>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</si>
  <si>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</si>
  <si>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</si>
  <si>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</si>
  <si>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</si>
  <si>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</si>
  <si>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</si>
  <si>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</si>
  <si>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</si>
  <si>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</si>
  <si>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</si>
  <si>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</si>
  <si>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</si>
  <si>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</si>
  <si>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</si>
  <si>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</si>
  <si>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</si>
  <si>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</si>
  <si>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</si>
  <si>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</si>
  <si>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</si>
  <si>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</si>
  <si>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</si>
  <si>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</si>
  <si>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</si>
  <si>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</si>
  <si>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</si>
  <si>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</si>
  <si>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</si>
  <si>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</si>
  <si>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</si>
  <si>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</si>
  <si>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</si>
  <si>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</si>
  <si>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</si>
  <si>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</si>
  <si>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</si>
  <si>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</si>
  <si>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</si>
  <si>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</si>
  <si>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</si>
  <si>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</si>
  <si>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</si>
  <si>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</si>
  <si>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</si>
  <si>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</si>
  <si>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</si>
  <si>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</si>
  <si>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</si>
  <si>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</si>
  <si>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</si>
  <si>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</si>
  <si>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</si>
  <si>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</si>
  <si>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</si>
  <si>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</si>
  <si>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</si>
  <si>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</si>
  <si>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</si>
  <si>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</si>
  <si>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</si>
  <si>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</si>
  <si>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</si>
  <si>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</si>
  <si>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</si>
  <si>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</si>
  <si>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</si>
  <si>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</si>
  <si>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</si>
  <si>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</si>
  <si>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</si>
  <si>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</si>
  <si>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</si>
  <si>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</si>
  <si>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</si>
  <si>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</si>
  <si>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</si>
  <si>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</si>
  <si>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</si>
  <si>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</si>
  <si>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</si>
  <si>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</si>
  <si>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</si>
  <si>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</si>
  <si>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</si>
  <si>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</si>
  <si>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</si>
  <si>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</si>
  <si>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</si>
  <si>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</si>
  <si>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</si>
  <si>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</si>
  <si>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</si>
  <si>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</si>
  <si>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</si>
  <si>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</si>
  <si>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</si>
  <si>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</si>
  <si>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</si>
  <si>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</si>
  <si>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</si>
  <si>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</si>
  <si>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</si>
  <si>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</si>
  <si>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</si>
  <si>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</si>
  <si>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</si>
  <si>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</si>
  <si>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</si>
  <si>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</si>
  <si>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</si>
  <si>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</si>
  <si>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</si>
  <si>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</si>
  <si>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</si>
  <si>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</si>
  <si>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</si>
  <si>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</si>
  <si>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</si>
  <si>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</si>
  <si>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</si>
  <si>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</si>
  <si>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</si>
  <si>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</si>
  <si>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</si>
  <si>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</si>
  <si>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</si>
  <si>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</si>
  <si>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</si>
  <si>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</si>
  <si>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</si>
  <si>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</si>
  <si>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</si>
  <si>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</si>
  <si>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</si>
  <si>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</si>
  <si>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</si>
  <si>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</si>
  <si>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</si>
  <si>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</si>
  <si>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</si>
  <si>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</si>
  <si>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</si>
  <si>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</si>
  <si>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</si>
  <si>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</si>
  <si>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</si>
  <si>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</si>
  <si>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</si>
  <si>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</si>
  <si>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</si>
  <si>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</si>
  <si>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</si>
  <si>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</si>
  <si>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</si>
  <si>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</si>
  <si>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50100103</t>
  </si>
  <si>
    <t>50100104</t>
  </si>
  <si>
    <t>Mass Burn Refractory Wall Combustor</t>
  </si>
  <si>
    <t>50100105</t>
  </si>
  <si>
    <t>Mass Burn Waterwall Combustor</t>
  </si>
  <si>
    <t>50100106</t>
  </si>
  <si>
    <t>Mass Burn Rotary Waterwall Combustor</t>
  </si>
  <si>
    <t>50100107</t>
  </si>
  <si>
    <t>Modular Excess Air Combustor</t>
  </si>
  <si>
    <t>50100108</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</si>
  <si>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</si>
  <si>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</si>
  <si>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</si>
  <si>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</si>
  <si>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</si>
  <si>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</si>
  <si>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</si>
  <si>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</si>
  <si>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</si>
  <si>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</si>
  <si>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</si>
  <si>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</si>
  <si>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</si>
  <si>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</si>
  <si>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</si>
  <si>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</si>
  <si>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</si>
  <si>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</si>
  <si>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</si>
  <si>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</si>
  <si>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</si>
  <si>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</si>
  <si>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</si>
  <si>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</si>
  <si>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</si>
  <si>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</si>
  <si>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</si>
  <si>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</si>
  <si>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</si>
  <si>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</si>
  <si>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</si>
  <si>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</si>
  <si>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</si>
  <si>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</si>
  <si>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</si>
  <si>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</si>
  <si>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</si>
  <si>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</si>
  <si>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</si>
  <si>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</si>
  <si>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</si>
  <si>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</si>
  <si>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</si>
  <si>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</si>
  <si>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</si>
  <si>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</si>
  <si>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</si>
  <si>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</si>
  <si>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</si>
  <si>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</si>
  <si>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</si>
  <si>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</si>
  <si>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</si>
  <si>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</si>
  <si>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</si>
  <si>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</si>
  <si>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</si>
  <si>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</si>
  <si>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</si>
  <si>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</si>
  <si>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</si>
  <si>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</si>
  <si>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</si>
  <si>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</si>
  <si>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</si>
  <si>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</si>
  <si>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</si>
  <si>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</si>
  <si>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</si>
  <si>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</si>
  <si>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</si>
  <si>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</si>
  <si>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</si>
  <si>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</si>
  <si>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</si>
  <si>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</si>
  <si>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</si>
  <si>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</si>
  <si>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</si>
  <si>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</si>
  <si>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</si>
  <si>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</si>
  <si>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</si>
  <si>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</si>
  <si>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</si>
  <si>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</si>
  <si>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</si>
  <si>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</si>
  <si>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</si>
  <si>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</si>
  <si>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</si>
  <si>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</si>
  <si>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</si>
  <si>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</si>
  <si>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</si>
  <si>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</si>
  <si>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</si>
  <si>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</si>
  <si>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</si>
  <si>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</si>
  <si>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</si>
  <si>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</si>
  <si>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</si>
  <si>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</si>
  <si>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</si>
  <si>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</si>
  <si>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</si>
  <si>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</si>
  <si>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</si>
  <si>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</si>
  <si>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</si>
  <si>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</si>
  <si>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</si>
  <si>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</si>
  <si>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</si>
  <si>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</si>
  <si>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</si>
  <si>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</si>
  <si>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</si>
  <si>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</si>
  <si>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</si>
  <si>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</si>
  <si>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</si>
  <si>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</si>
  <si>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</si>
  <si>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</si>
  <si>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</si>
  <si>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</si>
  <si>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</si>
  <si>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</si>
  <si>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</si>
  <si>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</si>
  <si>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</si>
  <si>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</si>
  <si>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</si>
  <si>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</si>
  <si>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</si>
  <si>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</si>
  <si>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</si>
  <si>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</si>
  <si>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</si>
  <si>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</si>
  <si>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</si>
  <si>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</si>
  <si>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</si>
  <si>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</si>
  <si>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</si>
  <si>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</si>
  <si>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</si>
  <si>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</si>
  <si>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</si>
  <si>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</si>
  <si>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</si>
  <si>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</si>
  <si>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</si>
  <si>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</si>
  <si>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</si>
  <si>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</si>
  <si>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</si>
  <si>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</si>
  <si>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</si>
  <si>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</si>
  <si>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</si>
  <si>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</si>
  <si>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</si>
  <si>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</si>
  <si>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</si>
  <si>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</si>
  <si>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</si>
  <si>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</si>
  <si>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</si>
  <si>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</si>
  <si>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</si>
  <si>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</si>
  <si>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</si>
  <si>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</si>
  <si>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</si>
  <si>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</si>
  <si>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</si>
  <si>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</si>
  <si>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</si>
  <si>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</si>
  <si>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</si>
  <si>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</si>
  <si>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</si>
  <si>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</si>
  <si>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</si>
  <si>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</si>
  <si>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</si>
  <si>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</si>
  <si>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</si>
  <si>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</si>
  <si>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</si>
  <si>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</si>
  <si>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</si>
  <si>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</si>
  <si>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</si>
  <si>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</si>
  <si>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</si>
  <si>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</si>
  <si>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</si>
  <si>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</si>
  <si>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</si>
  <si>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</si>
  <si>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</si>
  <si>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</si>
  <si>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</si>
  <si>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</si>
  <si>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</si>
  <si>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</si>
  <si>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</si>
  <si>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</si>
  <si>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</si>
  <si>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</si>
  <si>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</si>
  <si>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</si>
  <si>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</si>
  <si>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</si>
  <si>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</si>
  <si>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</si>
  <si>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</si>
  <si>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</si>
  <si>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</si>
  <si>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</si>
  <si>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</si>
  <si>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</si>
  <si>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</si>
  <si>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</si>
  <si>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</si>
  <si>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</si>
  <si>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</si>
  <si>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</si>
  <si>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</si>
  <si>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</si>
  <si>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</si>
  <si>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</si>
  <si>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</si>
  <si>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</si>
  <si>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</si>
  <si>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</si>
  <si>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</si>
  <si>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</si>
  <si>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</si>
  <si>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</si>
  <si>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</si>
  <si>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</si>
  <si>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</si>
  <si>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</si>
  <si>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</si>
  <si>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</si>
  <si>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</si>
  <si>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</si>
  <si>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</si>
  <si>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</si>
  <si>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</si>
  <si>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</si>
  <si>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</si>
  <si>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</si>
  <si>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</si>
  <si>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</si>
  <si>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</si>
  <si>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</si>
  <si>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</si>
  <si>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</si>
  <si>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</si>
  <si>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</si>
  <si>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</si>
  <si>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</si>
  <si>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</si>
  <si>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</si>
  <si>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</si>
  <si>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</si>
  <si>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</si>
  <si>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</si>
  <si>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</si>
  <si>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</si>
  <si>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</si>
  <si>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</si>
  <si>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</si>
  <si>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</si>
  <si>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</si>
  <si>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</si>
  <si>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</si>
  <si>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</si>
  <si>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</si>
  <si>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</si>
  <si>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</si>
  <si>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</si>
  <si>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</si>
  <si>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</si>
  <si>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</si>
  <si>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</si>
  <si>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</si>
  <si>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</si>
  <si>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</si>
  <si>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</si>
  <si>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</si>
  <si>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</si>
  <si>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</si>
  <si>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</si>
  <si>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</si>
  <si>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</si>
  <si>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</si>
  <si>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</si>
  <si>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</si>
  <si>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</si>
  <si>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</si>
  <si>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</si>
  <si>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</si>
  <si>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</si>
  <si>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</si>
  <si>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</si>
  <si>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</si>
  <si>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</si>
  <si>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</si>
  <si>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</si>
  <si>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</si>
  <si>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</si>
  <si>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</si>
  <si>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</si>
  <si>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</si>
  <si>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</si>
  <si>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</si>
  <si>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</si>
  <si>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</si>
  <si>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</si>
  <si>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</si>
  <si>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</si>
  <si>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</si>
  <si>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</si>
  <si>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</si>
  <si>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</si>
  <si>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</si>
  <si>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</si>
  <si>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</si>
  <si>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</si>
  <si>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</si>
  <si>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</si>
  <si>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</si>
  <si>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</si>
  <si>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</si>
  <si>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</si>
  <si>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</si>
  <si>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</si>
  <si>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</si>
  <si>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</si>
  <si>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</si>
  <si>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</si>
  <si>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</si>
  <si>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</si>
  <si>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</si>
  <si>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</si>
  <si>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</si>
  <si>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</si>
  <si>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</si>
  <si>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</si>
  <si>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</si>
  <si>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</si>
  <si>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</si>
  <si>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</si>
  <si>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</si>
  <si>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</si>
  <si>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</si>
  <si>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</si>
  <si>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</si>
  <si>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</si>
  <si>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</si>
  <si>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</si>
  <si>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</si>
  <si>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</si>
  <si>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</si>
  <si>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</si>
  <si>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</si>
  <si>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</si>
  <si>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</si>
  <si>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</si>
  <si>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</si>
  <si>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</si>
  <si>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</si>
  <si>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</si>
  <si>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30503602</t>
  </si>
  <si>
    <t>30503703</t>
  </si>
  <si>
    <t>Grain Application</t>
  </si>
  <si>
    <t>Business: Low Solids Solvent-borne Coating</t>
  </si>
  <si>
    <t>40202208</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</si>
  <si>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</si>
  <si>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</si>
  <si>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</si>
  <si>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</si>
  <si>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</si>
  <si>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</si>
  <si>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</si>
  <si>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</si>
  <si>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</si>
  <si>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</si>
  <si>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</si>
  <si>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</si>
  <si>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</si>
  <si>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</si>
  <si>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</si>
  <si>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</si>
  <si>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</si>
  <si>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</si>
  <si>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</si>
  <si>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</si>
  <si>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</si>
  <si>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</si>
  <si>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</si>
  <si>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</si>
  <si>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</si>
  <si>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</si>
  <si>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</si>
  <si>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</si>
  <si>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</si>
  <si>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</si>
  <si>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</si>
  <si>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</si>
  <si>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</si>
  <si>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</si>
  <si>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</si>
  <si>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</si>
  <si>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</si>
  <si>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</si>
  <si>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</si>
  <si>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</si>
  <si>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</si>
  <si>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</si>
  <si>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</si>
  <si>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</si>
  <si>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</si>
  <si>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</si>
  <si>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</si>
  <si>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</si>
  <si>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</si>
  <si>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</si>
  <si>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</si>
  <si>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</si>
  <si>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</si>
  <si>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</si>
  <si>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</si>
  <si>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</si>
  <si>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</si>
  <si>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</si>
  <si>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</si>
  <si>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</si>
  <si>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</si>
  <si>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</si>
  <si>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</si>
  <si>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</si>
  <si>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</si>
  <si>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</si>
  <si>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</si>
  <si>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</si>
  <si>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</si>
  <si>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</si>
  <si>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</si>
  <si>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</si>
  <si>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</si>
  <si>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</si>
  <si>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</si>
  <si>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</si>
  <si>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</si>
  <si>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</si>
  <si>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</si>
  <si>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</si>
  <si>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</si>
  <si>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</si>
  <si>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</si>
  <si>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</si>
  <si>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</si>
  <si>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</si>
  <si>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</si>
  <si>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</si>
  <si>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</si>
  <si>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</si>
  <si>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</si>
  <si>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</si>
  <si>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</si>
  <si>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</si>
  <si>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</si>
  <si>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</si>
  <si>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</si>
  <si>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</si>
  <si>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</si>
  <si>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</si>
  <si>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</si>
  <si>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</si>
  <si>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</si>
  <si>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</si>
  <si>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</si>
  <si>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</si>
  <si>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</si>
  <si>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</si>
  <si>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</si>
  <si>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</si>
  <si>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</si>
  <si>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</si>
  <si>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</si>
  <si>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</si>
  <si>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</si>
  <si>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</si>
  <si>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</si>
  <si>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</si>
  <si>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</si>
  <si>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</si>
  <si>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</si>
  <si>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</si>
  <si>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</si>
  <si>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</si>
  <si>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</si>
  <si>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</si>
  <si>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</si>
  <si>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</si>
  <si>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</si>
  <si>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</si>
  <si>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</si>
  <si>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</si>
  <si>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</si>
  <si>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</si>
  <si>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</si>
  <si>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</si>
  <si>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</si>
  <si>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</si>
  <si>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</si>
  <si>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</si>
  <si>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</si>
  <si>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</si>
  <si>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</si>
  <si>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</si>
  <si>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</si>
  <si>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</si>
  <si>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</si>
  <si>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</si>
  <si>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</si>
  <si>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</si>
  <si>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</si>
  <si>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</si>
  <si>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</si>
  <si>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</si>
  <si>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</si>
  <si>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</si>
  <si>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</si>
  <si>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</si>
  <si>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</si>
  <si>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</si>
  <si>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</si>
  <si>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</si>
  <si>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</si>
  <si>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</si>
  <si>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</si>
  <si>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</si>
  <si>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</si>
  <si>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</si>
  <si>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</si>
  <si>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</si>
  <si>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</si>
  <si>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</si>
  <si>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</si>
  <si>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</si>
  <si>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</si>
  <si>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</si>
  <si>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</si>
  <si>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</si>
  <si>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</si>
  <si>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</si>
  <si>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</si>
  <si>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</si>
  <si>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</si>
  <si>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</si>
  <si>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</si>
  <si>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</si>
  <si>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</si>
  <si>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</si>
  <si>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</si>
  <si>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</si>
  <si>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</si>
  <si>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</si>
  <si>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</si>
  <si>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</si>
  <si>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</si>
  <si>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</si>
  <si>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</si>
  <si>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</si>
  <si>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</si>
  <si>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</si>
  <si>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</si>
  <si>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</si>
  <si>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</si>
  <si>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</si>
  <si>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</si>
  <si>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</si>
  <si>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</si>
  <si>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</si>
  <si>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</si>
  <si>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</si>
  <si>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</si>
  <si>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</si>
  <si>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</si>
  <si>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</si>
  <si>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</si>
  <si>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</si>
  <si>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</si>
  <si>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</si>
  <si>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</si>
  <si>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</si>
  <si>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</si>
  <si>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</si>
  <si>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</si>
  <si>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</si>
  <si>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</si>
  <si>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</si>
  <si>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</si>
  <si>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</si>
  <si>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</si>
  <si>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</si>
  <si>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</si>
  <si>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</si>
  <si>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</si>
  <si>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</si>
  <si>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</si>
  <si>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</si>
  <si>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</si>
  <si>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</si>
  <si>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</si>
  <si>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</si>
  <si>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</si>
  <si>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</si>
  <si>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</si>
  <si>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</si>
  <si>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</si>
  <si>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</si>
  <si>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</si>
  <si>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</si>
  <si>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</si>
  <si>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</si>
  <si>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</si>
  <si>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</si>
  <si>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</si>
  <si>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</si>
  <si>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</si>
  <si>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</si>
  <si>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</si>
  <si>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</si>
  <si>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</si>
  <si>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</si>
  <si>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</si>
  <si>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</si>
  <si>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</si>
  <si>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</si>
  <si>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</si>
  <si>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</si>
  <si>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</si>
  <si>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</si>
  <si>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</si>
  <si>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</si>
  <si>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</si>
  <si>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</si>
  <si>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</si>
  <si>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</si>
  <si>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</si>
  <si>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</si>
  <si>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</si>
  <si>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</si>
  <si>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</si>
  <si>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</si>
  <si>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</si>
  <si>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</si>
  <si>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</si>
  <si>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</si>
  <si>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</si>
  <si>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</si>
  <si>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</si>
  <si>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</si>
  <si>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</si>
  <si>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</si>
  <si>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</si>
  <si>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</si>
  <si>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</si>
  <si>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</si>
  <si>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</si>
  <si>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</si>
  <si>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</si>
  <si>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</si>
  <si>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</si>
  <si>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</si>
  <si>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</si>
  <si>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</si>
  <si>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</si>
  <si>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</si>
  <si>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</si>
  <si>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</si>
  <si>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</si>
  <si>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</si>
  <si>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</si>
  <si>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</si>
  <si>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</si>
  <si>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</si>
  <si>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</si>
  <si>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</si>
  <si>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</si>
  <si>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</si>
  <si>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</si>
  <si>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</si>
  <si>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</si>
  <si>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</si>
  <si>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</si>
  <si>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</si>
  <si>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</si>
  <si>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</si>
  <si>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</si>
  <si>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</si>
  <si>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</si>
  <si>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</si>
  <si>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</si>
  <si>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</si>
  <si>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</si>
  <si>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</si>
  <si>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</si>
  <si>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</si>
  <si>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</si>
  <si>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</si>
  <si>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</si>
  <si>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</si>
  <si>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</si>
  <si>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</si>
  <si>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</si>
  <si>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</si>
  <si>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</si>
  <si>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</si>
  <si>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</si>
  <si>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</si>
  <si>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</si>
  <si>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</si>
  <si>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</si>
  <si>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</si>
  <si>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</si>
  <si>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</si>
  <si>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</si>
  <si>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</si>
  <si>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</si>
  <si>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</si>
  <si>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</si>
  <si>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</si>
  <si>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</si>
  <si>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</si>
  <si>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</si>
  <si>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</si>
  <si>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</si>
  <si>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</si>
  <si>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</si>
  <si>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</si>
  <si>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</si>
  <si>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</si>
  <si>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</si>
  <si>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</si>
  <si>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</si>
  <si>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</si>
  <si>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</si>
  <si>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</si>
  <si>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</si>
  <si>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</si>
  <si>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</si>
  <si>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</si>
  <si>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</si>
  <si>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</si>
  <si>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</si>
  <si>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</si>
  <si>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</si>
  <si>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</si>
  <si>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</si>
  <si>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</si>
  <si>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</si>
  <si>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</si>
  <si>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</si>
  <si>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</si>
  <si>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</si>
  <si>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</si>
  <si>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</si>
  <si>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</si>
  <si>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</si>
  <si>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</si>
  <si>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</si>
  <si>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</si>
  <si>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</si>
  <si>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</si>
  <si>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</si>
  <si>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</si>
  <si>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</si>
  <si>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</si>
  <si>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</si>
  <si>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</si>
  <si>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</si>
  <si>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</si>
  <si>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</si>
  <si>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</si>
  <si>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</si>
  <si>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</si>
  <si>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</si>
  <si>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</si>
  <si>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</si>
  <si>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</si>
  <si>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</si>
  <si>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</si>
  <si>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</si>
  <si>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</si>
  <si>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</si>
  <si>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</si>
  <si>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</si>
  <si>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</si>
  <si>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</si>
  <si>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</si>
  <si>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</si>
  <si>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</si>
  <si>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</si>
  <si>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</si>
  <si>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</si>
  <si>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</si>
  <si>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</si>
  <si>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</si>
  <si>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</si>
  <si>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</si>
  <si>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</si>
  <si>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</si>
  <si>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</si>
  <si>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</si>
  <si>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</si>
  <si>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</si>
  <si>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</si>
  <si>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</si>
  <si>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</si>
  <si>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</si>
  <si>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</si>
  <si>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</si>
  <si>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</si>
  <si>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</si>
  <si>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</si>
  <si>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</si>
  <si>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</si>
  <si>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</si>
  <si>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</si>
  <si>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</si>
  <si>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</si>
  <si>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</si>
  <si>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</si>
  <si>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</si>
  <si>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</si>
  <si>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</si>
  <si>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</si>
  <si>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</si>
  <si>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</si>
  <si>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</si>
  <si>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</si>
  <si>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</si>
  <si>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</si>
  <si>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</si>
  <si>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</si>
  <si>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</si>
  <si>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</si>
  <si>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</si>
  <si>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</si>
  <si>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</si>
  <si>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</si>
  <si>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</si>
  <si>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</si>
  <si>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</si>
  <si>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</si>
  <si>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</si>
  <si>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</si>
  <si>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</si>
  <si>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</si>
  <si>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</si>
  <si>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</si>
  <si>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</si>
  <si>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</si>
  <si>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</si>
  <si>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</si>
  <si>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</si>
  <si>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</si>
  <si>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</si>
  <si>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</si>
  <si>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</si>
  <si>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</si>
  <si>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</si>
  <si>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</si>
  <si>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</si>
  <si>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</si>
  <si>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</si>
  <si>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</si>
  <si>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</si>
  <si>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</si>
  <si>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</si>
  <si>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</si>
  <si>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</si>
  <si>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</si>
  <si>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</si>
  <si>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</si>
  <si>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</si>
  <si>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</si>
  <si>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</si>
  <si>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</si>
  <si>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</si>
  <si>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</si>
  <si>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</si>
  <si>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</si>
  <si>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</si>
  <si>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</si>
  <si>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</si>
  <si>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</si>
  <si>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</si>
  <si>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</si>
  <si>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</si>
  <si>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</si>
  <si>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</si>
  <si>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</si>
  <si>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</si>
  <si>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</si>
  <si>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</si>
  <si>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</si>
  <si>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</si>
  <si>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</si>
  <si>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</si>
  <si>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</si>
  <si>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</si>
  <si>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</si>
  <si>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</si>
  <si>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</si>
  <si>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</si>
  <si>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</si>
  <si>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</si>
  <si>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</si>
  <si>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</si>
  <si>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</si>
  <si>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</si>
  <si>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</si>
  <si>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</si>
  <si>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</si>
  <si>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</si>
  <si>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</si>
  <si>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</si>
  <si>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</si>
  <si>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</si>
  <si>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</si>
  <si>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</si>
  <si>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</si>
  <si>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</si>
  <si>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</si>
  <si>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</si>
  <si>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</si>
  <si>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</si>
  <si>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</si>
  <si>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</si>
  <si>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</si>
  <si>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</si>
  <si>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</si>
  <si>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</si>
  <si>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</si>
  <si>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</si>
  <si>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</si>
  <si>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</si>
  <si>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</si>
  <si>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</si>
  <si>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</si>
  <si>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</si>
  <si>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</si>
  <si>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</si>
  <si>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</si>
  <si>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</si>
  <si>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</si>
  <si>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</si>
  <si>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</si>
  <si>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</si>
  <si>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</si>
  <si>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</si>
  <si>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</si>
  <si>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</si>
  <si>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</si>
  <si>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</si>
  <si>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</si>
  <si>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</si>
  <si>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</si>
  <si>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</si>
  <si>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</si>
  <si>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</si>
  <si>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</si>
  <si>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</si>
  <si>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</si>
  <si>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</si>
  <si>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</si>
  <si>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</si>
  <si>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</si>
  <si>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</si>
  <si>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</si>
  <si>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</si>
  <si>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</si>
  <si>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</si>
  <si>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</si>
  <si>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</si>
  <si>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</si>
  <si>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</si>
  <si>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</si>
  <si>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</si>
  <si>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</si>
  <si>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</si>
  <si>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</si>
  <si>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</si>
  <si>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</si>
  <si>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</si>
  <si>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</si>
  <si>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</si>
  <si>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</si>
  <si>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</si>
  <si>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</si>
  <si>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</si>
  <si>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</si>
  <si>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</si>
  <si>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</si>
  <si>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</si>
  <si>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</si>
  <si>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</si>
  <si>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</si>
  <si>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</si>
  <si>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</si>
  <si>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</si>
  <si>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</si>
  <si>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</si>
  <si>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</si>
  <si>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</si>
  <si>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</si>
  <si>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</si>
  <si>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</si>
  <si>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</si>
  <si>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</si>
  <si>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</si>
  <si>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</si>
  <si>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</si>
  <si>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</si>
  <si>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</si>
  <si>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</si>
  <si>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</si>
  <si>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</si>
  <si>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</si>
  <si>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</si>
  <si>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</si>
  <si>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</si>
  <si>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</si>
  <si>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</si>
  <si>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</si>
  <si>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</si>
  <si>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</si>
  <si>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</si>
  <si>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</si>
  <si>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</si>
  <si>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</si>
  <si>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</si>
  <si>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</si>
  <si>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</si>
  <si>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</si>
  <si>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</si>
  <si>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</si>
  <si>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</si>
  <si>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</si>
  <si>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</si>
  <si>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</si>
  <si>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</si>
  <si>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</si>
  <si>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</si>
  <si>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</si>
  <si>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</si>
  <si>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</si>
  <si>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</si>
  <si>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</si>
  <si>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</si>
  <si>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</si>
  <si>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</si>
  <si>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</si>
  <si>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</si>
  <si>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</si>
  <si>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</si>
  <si>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</si>
  <si>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</si>
  <si>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</si>
  <si>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</si>
  <si>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</si>
  <si>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</si>
  <si>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</si>
  <si>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</si>
  <si>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</si>
  <si>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</si>
  <si>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</si>
  <si>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</si>
  <si>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</si>
  <si>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</si>
  <si>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</si>
  <si>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</si>
  <si>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</si>
  <si>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</si>
  <si>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</si>
  <si>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</si>
  <si>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</si>
  <si>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</si>
  <si>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</si>
  <si>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</si>
  <si>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</si>
  <si>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</si>
  <si>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</si>
  <si>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</si>
  <si>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</si>
  <si>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</si>
  <si>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</si>
  <si>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</si>
  <si>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</si>
  <si>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</si>
  <si>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</si>
  <si>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</si>
  <si>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</si>
  <si>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</si>
  <si>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</si>
  <si>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</si>
  <si>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</si>
  <si>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</si>
  <si>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</si>
  <si>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</si>
  <si>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</si>
  <si>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</si>
  <si>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</si>
  <si>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</si>
  <si>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</si>
  <si>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</si>
  <si>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</si>
  <si>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</si>
  <si>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</si>
  <si>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</si>
  <si>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</si>
  <si>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</si>
  <si>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</si>
  <si>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</si>
  <si>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</si>
  <si>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</si>
  <si>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</si>
  <si>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</si>
  <si>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</si>
  <si>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</si>
  <si>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</si>
  <si>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</si>
  <si>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</si>
  <si>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</si>
  <si>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</si>
  <si>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</si>
  <si>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</si>
  <si>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</si>
  <si>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</si>
  <si>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</si>
  <si>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</si>
  <si>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</si>
  <si>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</si>
  <si>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</si>
  <si>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</si>
  <si>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</si>
  <si>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</si>
  <si>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</si>
  <si>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</si>
  <si>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</si>
  <si>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</si>
  <si>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</si>
  <si>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</si>
  <si>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</si>
  <si>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</si>
  <si>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</si>
  <si>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</si>
  <si>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</si>
  <si>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</si>
  <si>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</si>
  <si>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</si>
  <si>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</si>
  <si>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</si>
  <si>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</si>
  <si>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</si>
  <si>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</si>
  <si>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</si>
  <si>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</si>
  <si>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</si>
  <si>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</si>
  <si>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</si>
  <si>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</si>
  <si>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</si>
  <si>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</si>
  <si>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</si>
  <si>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</si>
  <si>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</si>
  <si>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</si>
  <si>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</si>
  <si>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</si>
  <si>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</si>
  <si>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</si>
  <si>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</si>
  <si>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</si>
  <si>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</si>
  <si>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</si>
  <si>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</si>
  <si>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</si>
  <si>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</si>
  <si>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</si>
  <si>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</si>
  <si>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</si>
  <si>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</si>
  <si>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</si>
  <si>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</si>
  <si>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</si>
  <si>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</si>
  <si>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</si>
  <si>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</si>
  <si>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</si>
  <si>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</si>
  <si>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</si>
  <si>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</si>
  <si>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</si>
  <si>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</si>
  <si>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</si>
  <si>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</si>
  <si>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</si>
  <si>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</si>
  <si>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</si>
  <si>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</si>
  <si>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</si>
  <si>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</si>
  <si>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</si>
  <si>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</si>
  <si>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</si>
  <si>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</si>
  <si>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</si>
  <si>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</si>
  <si>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</si>
  <si>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</si>
  <si>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</si>
  <si>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</si>
  <si>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</si>
  <si>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</si>
  <si>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</si>
  <si>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</si>
  <si>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</si>
  <si>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</si>
  <si>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</si>
  <si>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</si>
  <si>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</si>
  <si>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</si>
  <si>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</si>
  <si>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</si>
  <si>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</si>
  <si>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</si>
  <si>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</si>
  <si>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</si>
  <si>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</si>
  <si>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</si>
  <si>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</si>
  <si>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</si>
  <si>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</si>
  <si>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</si>
  <si>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</si>
  <si>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</si>
  <si>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</si>
  <si>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</si>
  <si>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</si>
  <si>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</si>
  <si>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</si>
  <si>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</si>
  <si>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</si>
  <si>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</si>
  <si>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</si>
  <si>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</si>
  <si>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</si>
  <si>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</si>
  <si>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</si>
  <si>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</si>
  <si>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</si>
  <si>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</si>
  <si>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</si>
  <si>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</si>
  <si>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</si>
  <si>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</si>
  <si>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</si>
  <si>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</si>
  <si>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</si>
  <si>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</si>
  <si>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</si>
  <si>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</si>
  <si>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</si>
  <si>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</si>
  <si>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</si>
  <si>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</si>
  <si>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</si>
  <si>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</si>
  <si>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</si>
  <si>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</si>
  <si>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</si>
  <si>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</si>
  <si>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</si>
  <si>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</si>
  <si>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</si>
  <si>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</si>
  <si>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</si>
  <si>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</si>
  <si>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</si>
  <si>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</si>
  <si>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</si>
  <si>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</si>
  <si>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</si>
  <si>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</si>
  <si>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</si>
  <si>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</si>
  <si>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</si>
  <si>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</si>
  <si>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</si>
  <si>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</si>
  <si>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</si>
  <si>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</si>
  <si>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</si>
  <si>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</si>
  <si>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</si>
  <si>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</si>
  <si>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</si>
  <si>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</si>
  <si>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</si>
  <si>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</si>
  <si>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</si>
  <si>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</si>
  <si>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</si>
  <si>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</si>
  <si>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</si>
  <si>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</si>
  <si>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</si>
  <si>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</si>
  <si>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</si>
  <si>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</si>
  <si>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</si>
  <si>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</si>
  <si>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</si>
  <si>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</si>
  <si>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</si>
  <si>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</si>
  <si>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</si>
  <si>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</si>
  <si>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</si>
  <si>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</si>
  <si>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</si>
  <si>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</si>
  <si>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</si>
  <si>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</si>
  <si>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</si>
  <si>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</si>
  <si>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</si>
  <si>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</si>
  <si>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</si>
  <si>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</si>
  <si>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Polymerization Reaction: Kettle</t>
  </si>
  <si>
    <t>64520020</t>
  </si>
  <si>
    <t>64520021</t>
  </si>
  <si>
    <t>Product Finishing: Thinning Vessels</t>
  </si>
  <si>
    <t>64520022</t>
  </si>
  <si>
    <t>Product Finishing: Filter</t>
  </si>
  <si>
    <t>64520023</t>
  </si>
  <si>
    <t>Product Finishing: Intermediate Storage</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</si>
  <si>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</si>
  <si>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</si>
  <si>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</si>
  <si>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</si>
  <si>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</si>
  <si>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</si>
  <si>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</si>
  <si>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</si>
  <si>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</si>
  <si>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</si>
  <si>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</si>
  <si>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</si>
  <si>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</si>
  <si>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</si>
  <si>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</si>
  <si>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</si>
  <si>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</si>
  <si>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</si>
  <si>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</si>
  <si>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</si>
  <si>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</si>
  <si>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</si>
  <si>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</si>
  <si>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</si>
  <si>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</si>
  <si>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</si>
  <si>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</si>
  <si>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</si>
  <si>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</si>
  <si>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</si>
  <si>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</si>
  <si>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</si>
  <si>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</si>
  <si>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</si>
  <si>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</si>
  <si>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</si>
  <si>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</si>
  <si>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</si>
  <si>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</si>
  <si>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</si>
  <si>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</si>
  <si>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</si>
  <si>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</si>
  <si>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</si>
  <si>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</si>
  <si>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</si>
  <si>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</si>
  <si>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</si>
  <si>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</si>
  <si>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</si>
  <si>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</si>
  <si>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</si>
  <si>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</si>
  <si>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</si>
  <si>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</si>
  <si>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</si>
  <si>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</si>
  <si>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</si>
  <si>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</si>
  <si>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</si>
  <si>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</si>
  <si>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</si>
  <si>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</si>
  <si>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</si>
  <si>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</si>
  <si>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</si>
  <si>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</si>
  <si>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</si>
  <si>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</si>
  <si>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</si>
  <si>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</si>
  <si>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</si>
  <si>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</si>
  <si>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</si>
  <si>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</si>
  <si>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</si>
  <si>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</si>
  <si>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</si>
  <si>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</si>
  <si>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</si>
  <si>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</si>
  <si>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</si>
  <si>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</si>
  <si>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</si>
  <si>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</si>
  <si>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</si>
  <si>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</si>
  <si>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</si>
  <si>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</si>
  <si>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</si>
  <si>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</si>
  <si>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</si>
  <si>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</si>
  <si>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</si>
  <si>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</si>
  <si>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</si>
  <si>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</si>
  <si>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</si>
  <si>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</si>
  <si>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</si>
  <si>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</si>
  <si>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</si>
  <si>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</si>
  <si>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</si>
  <si>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</si>
  <si>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</si>
  <si>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</si>
  <si>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</si>
  <si>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</si>
  <si>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</si>
  <si>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</si>
  <si>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</si>
  <si>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</si>
  <si>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</si>
  <si>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</si>
  <si>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</si>
  <si>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</si>
  <si>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</si>
  <si>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</si>
  <si>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</si>
  <si>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</si>
  <si>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</si>
  <si>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</si>
  <si>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</si>
  <si>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</si>
  <si>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</si>
  <si>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</si>
  <si>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</si>
  <si>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</si>
  <si>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</si>
  <si>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</si>
  <si>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</si>
  <si>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</si>
  <si>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</si>
  <si>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</si>
  <si>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</si>
  <si>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</si>
  <si>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</si>
  <si>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</si>
  <si>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</si>
  <si>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</si>
  <si>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</si>
  <si>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</si>
  <si>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</si>
  <si>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</si>
  <si>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</si>
  <si>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</si>
  <si>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</si>
  <si>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</si>
  <si>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</si>
  <si>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</si>
  <si>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</si>
  <si>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</si>
  <si>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</si>
  <si>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</si>
  <si>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</si>
  <si>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</si>
  <si>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</si>
  <si>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</si>
  <si>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</si>
  <si>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</si>
  <si>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</si>
  <si>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</si>
  <si>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</si>
  <si>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</si>
  <si>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</si>
  <si>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</si>
  <si>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</si>
  <si>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</si>
  <si>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</si>
  <si>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</si>
  <si>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</si>
  <si>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</si>
  <si>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</si>
  <si>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</si>
  <si>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</si>
  <si>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</si>
  <si>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</si>
  <si>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</si>
  <si>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</si>
  <si>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</si>
  <si>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</si>
  <si>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</si>
  <si>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</si>
  <si>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</si>
  <si>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</si>
  <si>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Sinter Plant, Wind Box: Fugitive Emissions</t>
  </si>
  <si>
    <t>30303026</t>
  </si>
  <si>
    <t>Sinter Plant, Discharge Screens: Fugitive Emissions</t>
  </si>
  <si>
    <t>30303027</t>
  </si>
  <si>
    <t>Retort Building: Fugitive Emissions</t>
  </si>
  <si>
    <t>30303028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</si>
  <si>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</si>
  <si>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</si>
  <si>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</si>
  <si>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</si>
  <si>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</si>
  <si>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</si>
  <si>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</si>
  <si>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</si>
  <si>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</si>
  <si>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</si>
  <si>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</si>
  <si>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</si>
  <si>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</si>
  <si>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</si>
  <si>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</si>
  <si>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</si>
  <si>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</si>
  <si>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</si>
  <si>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</si>
  <si>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</si>
  <si>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</si>
  <si>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</si>
  <si>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</si>
  <si>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</si>
  <si>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</si>
  <si>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</si>
  <si>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</si>
  <si>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</si>
  <si>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</si>
  <si>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</si>
  <si>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</si>
  <si>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</si>
  <si>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</si>
  <si>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</si>
  <si>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</si>
  <si>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</si>
  <si>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</si>
  <si>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</si>
  <si>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</si>
  <si>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</si>
  <si>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</si>
  <si>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</si>
  <si>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</si>
  <si>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</si>
  <si>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</si>
  <si>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</si>
  <si>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</si>
  <si>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</si>
  <si>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</si>
  <si>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</si>
  <si>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</si>
  <si>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</si>
  <si>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</si>
  <si>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</si>
  <si>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</si>
  <si>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</si>
  <si>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</si>
  <si>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</si>
  <si>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</si>
  <si>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</si>
  <si>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</si>
  <si>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</si>
  <si>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</si>
  <si>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</si>
  <si>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</si>
  <si>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</si>
  <si>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</si>
  <si>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</si>
  <si>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</si>
  <si>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</si>
  <si>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</si>
  <si>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</si>
  <si>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</si>
  <si>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</si>
  <si>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</si>
  <si>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</si>
  <si>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</si>
  <si>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</si>
  <si>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</si>
  <si>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</si>
  <si>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</si>
  <si>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</si>
  <si>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</si>
  <si>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</si>
  <si>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</si>
  <si>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</si>
  <si>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</si>
  <si>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</si>
  <si>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</si>
  <si>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</si>
  <si>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</si>
  <si>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</si>
  <si>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</si>
  <si>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</si>
  <si>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</si>
  <si>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</si>
  <si>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</si>
  <si>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</si>
  <si>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</si>
  <si>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</si>
  <si>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</si>
  <si>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</si>
  <si>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</si>
  <si>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</si>
  <si>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</si>
  <si>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</si>
  <si>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</si>
  <si>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</si>
  <si>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</si>
  <si>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</si>
  <si>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</si>
  <si>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</si>
  <si>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</si>
  <si>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</si>
  <si>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</si>
  <si>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</si>
  <si>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</si>
  <si>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</si>
  <si>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</si>
  <si>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</si>
  <si>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</si>
  <si>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</si>
  <si>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</si>
  <si>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</si>
  <si>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</si>
  <si>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</si>
  <si>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</si>
  <si>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</si>
  <si>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</si>
  <si>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</si>
  <si>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</si>
  <si>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</si>
  <si>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</si>
  <si>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</si>
  <si>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</si>
  <si>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</si>
  <si>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</si>
  <si>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</si>
  <si>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</si>
  <si>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</si>
  <si>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</si>
  <si>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</si>
  <si>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</si>
  <si>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</si>
  <si>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</si>
  <si>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</si>
  <si>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</si>
  <si>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</si>
  <si>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</si>
  <si>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</si>
  <si>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</si>
  <si>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</si>
  <si>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</si>
  <si>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</si>
  <si>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</si>
  <si>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</si>
  <si>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</si>
  <si>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</si>
  <si>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</si>
  <si>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</si>
  <si>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</si>
  <si>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</si>
  <si>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</si>
  <si>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</si>
  <si>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</si>
  <si>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</si>
  <si>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</si>
  <si>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</si>
  <si>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Hexamine: Breathing Loss</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</si>
  <si>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</si>
  <si>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</si>
  <si>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</si>
  <si>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</si>
  <si>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</si>
  <si>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</si>
  <si>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</si>
  <si>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</si>
  <si>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</si>
  <si>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</si>
  <si>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</si>
  <si>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</si>
  <si>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</si>
  <si>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</si>
  <si>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</si>
  <si>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</si>
  <si>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</si>
  <si>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</si>
  <si>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</si>
  <si>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</si>
  <si>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</si>
  <si>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</si>
  <si>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</si>
  <si>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</si>
  <si>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</si>
  <si>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</si>
  <si>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</si>
  <si>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</si>
  <si>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</si>
  <si>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</si>
  <si>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</si>
  <si>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</si>
  <si>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</si>
  <si>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</si>
  <si>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</si>
  <si>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</si>
  <si>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</si>
  <si>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</si>
  <si>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</si>
  <si>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</si>
  <si>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</si>
  <si>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</si>
  <si>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</si>
  <si>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</si>
  <si>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</si>
  <si>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</si>
  <si>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</si>
  <si>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</si>
  <si>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</si>
  <si>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</si>
  <si>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</si>
  <si>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</si>
  <si>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</si>
  <si>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</si>
  <si>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</si>
  <si>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</si>
  <si>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</si>
  <si>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</si>
  <si>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</si>
  <si>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</si>
  <si>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</si>
  <si>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</si>
  <si>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</si>
  <si>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</si>
  <si>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</si>
  <si>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</si>
  <si>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</si>
  <si>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</si>
  <si>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</si>
  <si>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</si>
  <si>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</si>
  <si>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</si>
  <si>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</si>
  <si>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</si>
  <si>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</si>
  <si>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</si>
  <si>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</si>
  <si>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</si>
  <si>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</si>
  <si>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</si>
  <si>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</si>
  <si>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</si>
  <si>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</si>
  <si>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</si>
  <si>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</si>
  <si>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</si>
  <si>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</si>
  <si>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</si>
  <si>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</si>
  <si>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</si>
  <si>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</si>
  <si>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</si>
  <si>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</si>
  <si>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</si>
  <si>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</si>
  <si>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</si>
  <si>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</si>
  <si>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</si>
  <si>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</si>
  <si>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</si>
  <si>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</si>
  <si>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</si>
  <si>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</si>
  <si>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</si>
  <si>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</si>
  <si>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</si>
  <si>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</si>
  <si>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</si>
  <si>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</si>
  <si>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</si>
  <si>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</si>
  <si>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</si>
  <si>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</si>
  <si>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</si>
  <si>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</si>
  <si>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</si>
  <si>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</si>
  <si>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</si>
  <si>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</si>
  <si>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</si>
  <si>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</si>
  <si>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</si>
  <si>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</si>
  <si>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</si>
  <si>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</si>
  <si>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</si>
  <si>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</si>
  <si>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</si>
  <si>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</si>
  <si>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</si>
  <si>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</si>
  <si>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</si>
  <si>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</si>
  <si>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</si>
  <si>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</si>
  <si>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</si>
  <si>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</si>
  <si>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</si>
  <si>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</si>
  <si>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</si>
  <si>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</si>
  <si>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</si>
  <si>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</si>
  <si>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</si>
  <si>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</si>
  <si>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</si>
  <si>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</si>
  <si>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</si>
  <si>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</si>
  <si>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</si>
  <si>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</si>
  <si>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</si>
  <si>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</si>
  <si>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</si>
  <si>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</si>
  <si>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</si>
  <si>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</si>
  <si>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</si>
  <si>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</si>
  <si>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</si>
  <si>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</si>
  <si>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</si>
  <si>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</si>
  <si>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</si>
  <si>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</si>
  <si>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</si>
  <si>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</si>
  <si>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</si>
  <si>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</si>
  <si>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</si>
  <si>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</si>
  <si>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</si>
  <si>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</si>
  <si>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</si>
  <si>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</si>
  <si>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</si>
  <si>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</si>
  <si>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</si>
  <si>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</si>
  <si>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</si>
  <si>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</si>
  <si>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</si>
  <si>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</si>
  <si>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</si>
  <si>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</si>
  <si>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</si>
  <si>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</si>
  <si>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</si>
  <si>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</si>
  <si>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</si>
  <si>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</si>
  <si>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</si>
  <si>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</si>
  <si>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</si>
  <si>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</si>
  <si>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</si>
  <si>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</si>
  <si>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</si>
  <si>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</si>
  <si>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</si>
  <si>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</si>
  <si>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</si>
  <si>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</si>
  <si>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</si>
  <si>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</si>
  <si>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</si>
  <si>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</si>
  <si>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</si>
  <si>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</si>
  <si>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</si>
  <si>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</si>
  <si>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</si>
  <si>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</si>
  <si>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</si>
  <si>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</si>
  <si>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</si>
  <si>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</si>
  <si>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</si>
  <si>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</si>
  <si>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</si>
  <si>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</si>
  <si>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</si>
  <si>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</si>
  <si>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</si>
  <si>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</si>
  <si>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</si>
  <si>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</si>
  <si>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</si>
  <si>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</si>
  <si>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</si>
  <si>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</si>
  <si>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</si>
  <si>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</si>
  <si>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</si>
  <si>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</si>
  <si>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</si>
  <si>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</si>
  <si>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</si>
  <si>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</si>
  <si>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</si>
  <si>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</si>
  <si>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</si>
  <si>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</si>
  <si>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</si>
  <si>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</si>
  <si>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</si>
  <si>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</si>
  <si>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</si>
  <si>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</si>
  <si>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</si>
  <si>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</si>
  <si>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</si>
  <si>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</si>
  <si>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</si>
  <si>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</si>
  <si>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</si>
  <si>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</si>
  <si>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</si>
  <si>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</si>
  <si>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</si>
  <si>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</si>
  <si>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</si>
  <si>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</si>
  <si>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</si>
  <si>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</si>
  <si>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</si>
  <si>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</si>
  <si>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</si>
  <si>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</si>
  <si>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</si>
  <si>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</si>
  <si>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</si>
  <si>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</si>
  <si>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</si>
  <si>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</si>
  <si>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</si>
  <si>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</si>
  <si>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</si>
  <si>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</si>
  <si>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</si>
  <si>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</si>
  <si>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</si>
  <si>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</si>
  <si>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</si>
  <si>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</si>
  <si>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</si>
  <si>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</si>
  <si>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</si>
  <si>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</si>
  <si>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</si>
  <si>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</si>
  <si>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</si>
  <si>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</si>
  <si>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</si>
  <si>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</si>
  <si>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</si>
  <si>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</si>
  <si>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</si>
  <si>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</si>
  <si>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</si>
  <si>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</si>
  <si>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</si>
  <si>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</si>
  <si>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</si>
  <si>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</si>
  <si>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</si>
  <si>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</si>
  <si>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</si>
  <si>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</si>
  <si>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</si>
  <si>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</si>
  <si>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</si>
  <si>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</si>
  <si>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</si>
  <si>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</si>
  <si>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</si>
  <si>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</si>
  <si>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</si>
  <si>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</si>
  <si>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</si>
  <si>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</si>
  <si>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</si>
  <si>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</si>
  <si>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</si>
  <si>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</si>
  <si>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</si>
  <si>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</si>
  <si>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</si>
  <si>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</si>
  <si>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</si>
  <si>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</si>
  <si>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</si>
  <si>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</si>
  <si>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</si>
  <si>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</si>
  <si>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</si>
  <si>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</si>
  <si>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</si>
  <si>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</si>
  <si>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</si>
  <si>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</si>
  <si>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</si>
  <si>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</si>
  <si>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</si>
  <si>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</si>
  <si>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</si>
  <si>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</si>
  <si>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</si>
  <si>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</si>
  <si>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</si>
  <si>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</si>
  <si>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</si>
  <si>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</si>
  <si>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</si>
  <si>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</si>
  <si>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</si>
  <si>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</si>
  <si>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</si>
  <si>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</si>
  <si>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</si>
  <si>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</si>
  <si>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</si>
  <si>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</si>
  <si>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</si>
  <si>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</si>
  <si>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</si>
  <si>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</si>
  <si>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</si>
  <si>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</si>
  <si>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</si>
  <si>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</si>
  <si>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</si>
  <si>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</si>
  <si>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</si>
  <si>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</si>
  <si>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</si>
  <si>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</si>
  <si>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</si>
  <si>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</si>
  <si>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</si>
  <si>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</si>
  <si>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</si>
  <si>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</si>
  <si>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</si>
  <si>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</si>
  <si>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</si>
  <si>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</si>
  <si>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</si>
  <si>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</si>
  <si>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</si>
  <si>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</si>
  <si>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</si>
  <si>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</si>
  <si>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</si>
  <si>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</si>
  <si>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</si>
  <si>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</si>
  <si>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</si>
  <si>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</si>
  <si>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</si>
  <si>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</si>
  <si>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</si>
  <si>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</si>
  <si>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</si>
  <si>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</si>
  <si>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</si>
  <si>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</si>
  <si>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</si>
  <si>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</si>
  <si>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</si>
  <si>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</si>
  <si>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</si>
  <si>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</si>
  <si>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</si>
  <si>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</si>
  <si>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</si>
  <si>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</si>
  <si>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</si>
  <si>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</si>
  <si>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</si>
  <si>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</si>
  <si>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</si>
  <si>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</si>
  <si>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</si>
  <si>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</si>
  <si>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</si>
  <si>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</si>
  <si>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</si>
  <si>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</si>
  <si>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</si>
  <si>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</si>
  <si>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</si>
  <si>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</si>
  <si>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</si>
  <si>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</si>
  <si>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</si>
  <si>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</si>
  <si>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</si>
  <si>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</si>
  <si>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</si>
  <si>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</si>
  <si>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</si>
  <si>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</si>
  <si>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</si>
  <si>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</si>
  <si>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</si>
  <si>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</si>
  <si>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</si>
  <si>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</si>
  <si>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</si>
  <si>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</si>
  <si>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</si>
  <si>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</si>
  <si>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</si>
  <si>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</si>
  <si>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</si>
  <si>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</si>
  <si>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</si>
  <si>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</si>
  <si>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</si>
  <si>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</si>
  <si>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</si>
  <si>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</si>
  <si>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</si>
  <si>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</si>
  <si>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</si>
  <si>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</si>
  <si>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</si>
  <si>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</si>
  <si>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</si>
  <si>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</si>
  <si>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</si>
  <si>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</si>
  <si>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</si>
  <si>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</si>
  <si>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</si>
  <si>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</si>
  <si>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</si>
  <si>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</si>
  <si>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</si>
  <si>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</si>
  <si>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</si>
  <si>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</si>
  <si>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</si>
  <si>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</si>
  <si>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</si>
  <si>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</si>
  <si>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</si>
  <si>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</si>
  <si>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</si>
  <si>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</si>
  <si>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</si>
  <si>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</si>
  <si>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</si>
  <si>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</si>
  <si>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</si>
  <si>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</si>
  <si>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</si>
  <si>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</si>
  <si>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</si>
  <si>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</si>
  <si>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</si>
  <si>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</si>
  <si>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</si>
  <si>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</si>
  <si>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</si>
  <si>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</si>
  <si>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</si>
  <si>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</si>
  <si>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</si>
  <si>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</si>
  <si>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</si>
  <si>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</si>
  <si>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</si>
  <si>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</si>
  <si>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</si>
  <si>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</si>
  <si>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</si>
  <si>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</si>
  <si>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</si>
  <si>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</si>
  <si>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</si>
  <si>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</si>
  <si>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</si>
  <si>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</si>
  <si>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</si>
  <si>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</si>
  <si>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</si>
  <si>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</si>
  <si>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</si>
  <si>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</si>
  <si>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</si>
  <si>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</si>
  <si>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</si>
  <si>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</si>
  <si>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</si>
  <si>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</si>
  <si>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</si>
  <si>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</si>
  <si>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</si>
  <si>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</si>
  <si>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</si>
  <si>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</si>
  <si>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</si>
  <si>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</si>
  <si>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</si>
  <si>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</si>
  <si>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</si>
  <si>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</si>
  <si>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</si>
  <si>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</si>
  <si>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</si>
  <si>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</si>
  <si>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</si>
  <si>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</si>
  <si>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</si>
  <si>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</si>
  <si>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</si>
  <si>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</si>
  <si>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</si>
  <si>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</si>
  <si>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</si>
  <si>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</si>
  <si>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</si>
  <si>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</si>
  <si>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</si>
  <si>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</si>
  <si>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</si>
  <si>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</si>
  <si>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</si>
  <si>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</si>
  <si>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</si>
  <si>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</si>
  <si>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</si>
  <si>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</si>
  <si>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</si>
  <si>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</si>
  <si>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</si>
  <si>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</si>
  <si>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</si>
  <si>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</si>
  <si>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</si>
  <si>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</si>
  <si>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</si>
  <si>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</si>
  <si>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</si>
  <si>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</si>
  <si>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</si>
  <si>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</si>
  <si>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</si>
  <si>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</si>
  <si>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</si>
  <si>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</si>
  <si>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</si>
  <si>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</si>
  <si>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</si>
  <si>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</si>
  <si>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</si>
  <si>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</si>
  <si>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</si>
  <si>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</si>
  <si>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</si>
  <si>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</si>
  <si>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</si>
  <si>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</si>
  <si>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</si>
  <si>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</si>
  <si>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</si>
  <si>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</si>
  <si>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</si>
  <si>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</si>
  <si>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</si>
  <si>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</si>
  <si>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</si>
  <si>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</si>
  <si>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</si>
  <si>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</si>
  <si>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</si>
  <si>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</si>
  <si>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</si>
  <si>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</si>
  <si>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</si>
  <si>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</si>
  <si>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</si>
  <si>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</si>
  <si>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</si>
  <si>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</si>
  <si>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</si>
  <si>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</si>
  <si>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</si>
  <si>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</si>
  <si>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</si>
  <si>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</si>
  <si>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</si>
  <si>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</si>
  <si>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</si>
  <si>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</si>
  <si>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</si>
  <si>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</si>
  <si>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</si>
  <si>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</si>
  <si>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</si>
  <si>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</si>
  <si>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</si>
  <si>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</si>
  <si>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</si>
  <si>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</si>
  <si>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</si>
  <si>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</si>
  <si>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</si>
  <si>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</si>
  <si>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</si>
  <si>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</si>
  <si>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</si>
  <si>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</si>
  <si>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</si>
  <si>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</si>
  <si>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</si>
  <si>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</si>
  <si>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</si>
  <si>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</si>
  <si>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</si>
  <si>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</si>
  <si>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</si>
  <si>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</si>
  <si>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</si>
  <si>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</si>
  <si>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</si>
  <si>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</si>
  <si>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</si>
  <si>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</si>
  <si>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</si>
  <si>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</si>
  <si>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</si>
  <si>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</si>
  <si>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</si>
  <si>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</si>
  <si>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</si>
  <si>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</si>
  <si>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</si>
  <si>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</si>
  <si>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</si>
  <si>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</si>
  <si>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</si>
  <si>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</si>
  <si>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</si>
  <si>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</si>
  <si>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</si>
  <si>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</si>
  <si>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</si>
  <si>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</si>
  <si>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</si>
  <si>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</si>
  <si>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</si>
  <si>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</si>
  <si>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</si>
  <si>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</si>
  <si>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</si>
  <si>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</si>
  <si>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</si>
  <si>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</si>
  <si>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</si>
  <si>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</si>
  <si>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</si>
  <si>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</si>
  <si>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</si>
  <si>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</si>
  <si>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</si>
  <si>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</si>
  <si>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</si>
  <si>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</si>
  <si>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</si>
  <si>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</si>
  <si>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</si>
  <si>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</si>
  <si>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</si>
  <si>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</si>
  <si>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</si>
  <si>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</si>
  <si>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</si>
  <si>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</si>
  <si>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</si>
  <si>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</si>
  <si>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</si>
  <si>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</si>
  <si>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</si>
  <si>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</si>
  <si>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</si>
  <si>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</si>
  <si>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</si>
  <si>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</si>
  <si>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</si>
  <si>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</si>
  <si>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</si>
  <si>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</si>
  <si>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</si>
  <si>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</si>
  <si>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</si>
  <si>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</si>
  <si>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</si>
  <si>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</si>
  <si>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</si>
  <si>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</si>
  <si>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</si>
  <si>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</si>
  <si>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</si>
  <si>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</si>
  <si>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</si>
  <si>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</si>
  <si>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</si>
  <si>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</si>
  <si>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</si>
  <si>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</si>
  <si>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</si>
  <si>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</si>
  <si>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</si>
  <si>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</si>
  <si>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</si>
  <si>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</si>
  <si>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</si>
  <si>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</si>
  <si>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</si>
  <si>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</si>
  <si>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</si>
  <si>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</si>
  <si>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</si>
  <si>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</si>
  <si>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</si>
  <si>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</si>
  <si>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</si>
  <si>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</si>
  <si>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</si>
  <si>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</si>
  <si>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</si>
  <si>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</si>
  <si>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</si>
  <si>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</si>
  <si>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</si>
  <si>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</si>
  <si>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</si>
  <si>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</si>
  <si>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</si>
  <si>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</si>
  <si>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</si>
  <si>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</si>
  <si>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</si>
  <si>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</si>
  <si>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</si>
  <si>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</si>
  <si>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</si>
  <si>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</si>
  <si>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</si>
  <si>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</si>
  <si>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</si>
  <si>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</si>
  <si>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</si>
  <si>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</si>
  <si>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</si>
  <si>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</si>
  <si>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</si>
  <si>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</si>
  <si>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</si>
  <si>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</si>
  <si>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</si>
  <si>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</si>
  <si>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</si>
  <si>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</si>
  <si>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</si>
  <si>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</si>
  <si>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</si>
  <si>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</si>
  <si>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</si>
  <si>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</si>
  <si>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</si>
  <si>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</si>
  <si>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</si>
  <si>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</si>
  <si>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</si>
  <si>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</si>
  <si>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</si>
  <si>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</si>
  <si>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</si>
  <si>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</si>
  <si>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</si>
  <si>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</si>
  <si>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</si>
  <si>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</si>
  <si>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</si>
  <si>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</si>
  <si>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</si>
  <si>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</si>
  <si>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</si>
  <si>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</si>
  <si>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</si>
  <si>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</si>
  <si>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</si>
  <si>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</si>
  <si>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</si>
  <si>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</si>
  <si>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</si>
  <si>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</si>
  <si>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</si>
  <si>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</si>
  <si>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</si>
  <si>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</si>
  <si>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</si>
  <si>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</si>
  <si>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</si>
  <si>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</si>
  <si>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</si>
  <si>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</si>
  <si>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</si>
  <si>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</si>
  <si>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</si>
  <si>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</si>
  <si>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</si>
  <si>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</si>
  <si>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</si>
  <si>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</si>
  <si>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</si>
  <si>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</si>
  <si>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</si>
  <si>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</si>
  <si>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</si>
  <si>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</si>
  <si>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</si>
  <si>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</si>
  <si>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</si>
  <si>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</si>
  <si>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</si>
  <si>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</si>
  <si>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</si>
  <si>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</si>
  <si>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</si>
  <si>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</si>
  <si>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</si>
  <si>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</si>
  <si>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</si>
  <si>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</si>
  <si>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</si>
  <si>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</si>
  <si>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</si>
  <si>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</si>
  <si>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</si>
  <si>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</si>
  <si>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</si>
  <si>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</si>
  <si>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</si>
  <si>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</si>
  <si>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</si>
  <si>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</si>
  <si>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</si>
  <si>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</si>
  <si>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</si>
  <si>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</si>
  <si>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</si>
  <si>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</si>
  <si>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</si>
  <si>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</si>
  <si>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</si>
  <si>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</si>
  <si>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</si>
  <si>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</si>
  <si>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</si>
  <si>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</si>
  <si>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</si>
  <si>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</si>
  <si>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</si>
  <si>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</si>
  <si>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</si>
  <si>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</si>
  <si>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</si>
  <si>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</si>
  <si>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</si>
  <si>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</si>
  <si>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</si>
  <si>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</si>
  <si>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</si>
  <si>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</si>
  <si>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</si>
  <si>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</si>
  <si>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</si>
  <si>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</si>
  <si>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</si>
  <si>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</si>
  <si>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</si>
  <si>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</si>
  <si>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</si>
  <si>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</si>
  <si>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</si>
  <si>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</si>
  <si>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</si>
  <si>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</si>
  <si>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</si>
  <si>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</si>
  <si>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</si>
  <si>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</si>
  <si>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</si>
  <si>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</si>
  <si>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</si>
  <si>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</si>
  <si>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</si>
  <si>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</si>
  <si>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</si>
  <si>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</si>
  <si>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</si>
  <si>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</si>
  <si>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</si>
  <si>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</si>
  <si>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</si>
  <si>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</si>
  <si>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</si>
  <si>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</si>
  <si>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</si>
  <si>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</si>
  <si>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</si>
  <si>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</si>
  <si>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</si>
  <si>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</si>
  <si>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</si>
  <si>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</si>
  <si>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</si>
  <si>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</si>
  <si>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</si>
  <si>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</si>
  <si>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</si>
  <si>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</si>
  <si>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</si>
  <si>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</si>
  <si>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Compressor Blowdown</t>
  </si>
  <si>
    <t>Gasoline: Tanker Ship - Ballasting</t>
  </si>
  <si>
    <t>40600242</t>
  </si>
  <si>
    <t>Gasoline: Transit Loss</t>
  </si>
  <si>
    <t>40600243</t>
  </si>
  <si>
    <t>Crude Oil: Loading Tankers</t>
  </si>
  <si>
    <t>40600244</t>
  </si>
  <si>
    <t>Jet Fuel: Loading Tankers</t>
  </si>
  <si>
    <t>40600245</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</si>
  <si>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</si>
  <si>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</si>
  <si>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</si>
  <si>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</si>
  <si>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</si>
  <si>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</si>
  <si>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</si>
  <si>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</si>
  <si>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</si>
  <si>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</si>
  <si>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</si>
  <si>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</si>
  <si>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</si>
  <si>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</si>
  <si>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</si>
  <si>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</si>
  <si>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</si>
  <si>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</si>
  <si>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</si>
  <si>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</si>
  <si>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</si>
  <si>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</si>
  <si>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</si>
  <si>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</si>
  <si>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</si>
  <si>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</si>
  <si>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</si>
  <si>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</si>
  <si>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</si>
  <si>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</si>
  <si>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</si>
  <si>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</si>
  <si>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</si>
  <si>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</si>
  <si>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</si>
  <si>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</si>
  <si>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</si>
  <si>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</si>
  <si>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</si>
  <si>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</si>
  <si>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</si>
  <si>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</si>
  <si>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</si>
  <si>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</si>
  <si>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</si>
  <si>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</si>
  <si>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</si>
  <si>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</si>
  <si>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</si>
  <si>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</si>
  <si>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</si>
  <si>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</si>
  <si>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</si>
  <si>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</si>
  <si>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</si>
  <si>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</si>
  <si>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</si>
  <si>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</si>
  <si>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</si>
  <si>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</si>
  <si>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</si>
  <si>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</si>
  <si>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</si>
  <si>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</si>
  <si>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</si>
  <si>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</si>
  <si>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</si>
  <si>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</si>
  <si>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</si>
  <si>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</si>
  <si>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</si>
  <si>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</si>
  <si>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</si>
  <si>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</si>
  <si>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</si>
  <si>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</si>
  <si>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</si>
  <si>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</si>
  <si>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</si>
  <si>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</si>
  <si>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</si>
  <si>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</si>
  <si>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</si>
  <si>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</si>
  <si>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</si>
  <si>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</si>
  <si>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</si>
  <si>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</si>
  <si>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</si>
  <si>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</si>
  <si>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</si>
  <si>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</si>
  <si>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</si>
  <si>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</si>
  <si>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</si>
  <si>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</si>
  <si>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</si>
  <si>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</si>
  <si>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</si>
  <si>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</si>
  <si>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</si>
  <si>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</si>
  <si>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</si>
  <si>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</si>
  <si>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</si>
  <si>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</si>
  <si>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</si>
  <si>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</si>
  <si>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</si>
  <si>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</si>
  <si>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</si>
  <si>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</si>
  <si>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</si>
  <si>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</si>
  <si>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</si>
  <si>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</si>
  <si>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</si>
  <si>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</si>
  <si>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</si>
  <si>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</si>
  <si>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</si>
  <si>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</si>
  <si>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</si>
  <si>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</si>
  <si>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</si>
  <si>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</si>
  <si>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</si>
  <si>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</si>
  <si>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</si>
  <si>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</si>
  <si>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</si>
  <si>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</si>
  <si>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</si>
  <si>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</si>
  <si>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</si>
  <si>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</si>
  <si>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</si>
  <si>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</si>
  <si>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</si>
  <si>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</si>
  <si>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</si>
  <si>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</si>
  <si>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</si>
  <si>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</si>
  <si>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</si>
  <si>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</si>
  <si>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</si>
  <si>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</si>
  <si>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</si>
  <si>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</si>
  <si>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</si>
  <si>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</si>
  <si>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</si>
  <si>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</si>
  <si>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</si>
  <si>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</si>
  <si>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</si>
  <si>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</si>
  <si>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</si>
  <si>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</si>
  <si>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</si>
  <si>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</si>
  <si>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</si>
  <si>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</si>
  <si>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</si>
  <si>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</si>
  <si>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</si>
  <si>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</si>
  <si>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</si>
  <si>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</si>
  <si>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</si>
  <si>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</si>
  <si>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</si>
  <si>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</si>
  <si>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</si>
  <si>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</si>
  <si>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</si>
  <si>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</si>
  <si>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</si>
  <si>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</si>
  <si>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</si>
  <si>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</si>
  <si>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</si>
  <si>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</si>
  <si>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</si>
  <si>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</si>
  <si>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</si>
  <si>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</si>
  <si>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</si>
  <si>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</si>
  <si>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</si>
  <si>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</si>
  <si>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</si>
  <si>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</si>
  <si>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</si>
  <si>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</si>
  <si>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</si>
  <si>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</si>
  <si>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</si>
  <si>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</si>
  <si>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</si>
  <si>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</si>
  <si>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</si>
  <si>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</si>
  <si>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</si>
  <si>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</si>
  <si>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</si>
  <si>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</si>
  <si>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</si>
  <si>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Truck Loading: Front End Loader</t>
  </si>
  <si>
    <t>30502099</t>
  </si>
  <si>
    <t>30502101</t>
  </si>
  <si>
    <t>Salt Mining</t>
  </si>
  <si>
    <t>30502102</t>
  </si>
  <si>
    <t>Granulation: Stack Dryer</t>
  </si>
  <si>
    <t>30502103</t>
  </si>
  <si>
    <t>Filtration: Vacuum Filter</t>
  </si>
  <si>
    <t>30502104</t>
  </si>
  <si>
    <t>30502105</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</si>
  <si>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</si>
  <si>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</si>
  <si>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</si>
  <si>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</si>
  <si>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</si>
  <si>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</si>
  <si>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</si>
  <si>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</si>
  <si>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</si>
  <si>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</si>
  <si>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</si>
  <si>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</si>
  <si>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</si>
  <si>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</si>
  <si>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</si>
  <si>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</si>
  <si>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</si>
  <si>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</si>
  <si>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</si>
  <si>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</si>
  <si>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</si>
  <si>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</si>
  <si>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</si>
  <si>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</si>
  <si>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</si>
  <si>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</si>
  <si>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</si>
  <si>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</si>
  <si>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</si>
  <si>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</si>
  <si>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</si>
  <si>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</si>
  <si>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</si>
  <si>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</si>
  <si>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</si>
  <si>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</si>
  <si>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</si>
  <si>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</si>
  <si>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</si>
  <si>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</si>
  <si>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</si>
  <si>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</si>
  <si>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</si>
  <si>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</si>
  <si>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</si>
  <si>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</si>
  <si>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</si>
  <si>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</si>
  <si>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</si>
  <si>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</si>
  <si>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</si>
  <si>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</si>
  <si>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</si>
  <si>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</si>
  <si>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</si>
  <si>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</si>
  <si>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</si>
  <si>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</si>
  <si>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</si>
  <si>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</si>
  <si>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</si>
  <si>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</si>
  <si>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</si>
  <si>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</si>
  <si>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</si>
  <si>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</si>
  <si>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</si>
  <si>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</si>
  <si>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</si>
  <si>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</si>
  <si>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</si>
  <si>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</si>
  <si>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</si>
  <si>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</si>
  <si>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</si>
  <si>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</si>
  <si>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</si>
  <si>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</si>
  <si>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</si>
  <si>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</si>
  <si>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</si>
  <si>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</si>
  <si>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</si>
  <si>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</si>
  <si>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</si>
  <si>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</si>
  <si>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</si>
  <si>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</si>
  <si>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</si>
  <si>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</si>
  <si>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</si>
  <si>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</si>
  <si>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</si>
  <si>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</si>
  <si>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</si>
  <si>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</si>
  <si>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</si>
  <si>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</si>
  <si>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</si>
  <si>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</si>
  <si>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</si>
  <si>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</si>
  <si>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</si>
  <si>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</si>
  <si>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</si>
  <si>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</si>
  <si>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</si>
  <si>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</si>
  <si>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</si>
  <si>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</si>
  <si>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</si>
  <si>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</si>
  <si>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</si>
  <si>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</si>
  <si>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</si>
  <si>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</si>
  <si>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</si>
  <si>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</si>
  <si>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</si>
  <si>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</si>
  <si>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</si>
  <si>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</si>
  <si>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</si>
  <si>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</si>
  <si>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</si>
  <si>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</si>
  <si>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</si>
  <si>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</si>
  <si>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</si>
  <si>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</si>
  <si>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</si>
  <si>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</si>
  <si>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</si>
  <si>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</si>
  <si>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</si>
  <si>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</si>
  <si>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</si>
  <si>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</si>
  <si>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</si>
  <si>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</si>
  <si>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</si>
  <si>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</si>
  <si>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</si>
  <si>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</si>
  <si>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</si>
  <si>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</si>
  <si>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</si>
  <si>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</si>
  <si>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</si>
  <si>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</si>
  <si>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</si>
  <si>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</si>
  <si>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</si>
  <si>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</si>
  <si>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</si>
  <si>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</si>
  <si>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</si>
  <si>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</si>
  <si>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</si>
  <si>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</si>
  <si>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</si>
  <si>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</si>
  <si>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</si>
  <si>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</si>
  <si>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</si>
  <si>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</si>
  <si>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</si>
  <si>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</si>
  <si>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</si>
  <si>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</si>
  <si>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</si>
  <si>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</si>
  <si>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</si>
  <si>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</si>
  <si>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</si>
  <si>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</si>
  <si>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</si>
  <si>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</si>
  <si>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</si>
  <si>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</si>
  <si>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</si>
  <si>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</si>
  <si>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Printing of Backing</t>
  </si>
  <si>
    <t>30503702</t>
  </si>
  <si>
    <t>Make Coat Application</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</si>
  <si>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</si>
  <si>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</si>
  <si>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</si>
  <si>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</si>
  <si>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</si>
  <si>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</si>
  <si>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</si>
  <si>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</si>
  <si>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</si>
  <si>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</si>
  <si>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</si>
  <si>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</si>
  <si>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</si>
  <si>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</si>
  <si>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</si>
  <si>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</si>
  <si>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</si>
  <si>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</si>
  <si>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</si>
  <si>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</si>
  <si>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</si>
  <si>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</si>
  <si>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</si>
  <si>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</si>
  <si>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</si>
  <si>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</si>
  <si>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</si>
  <si>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</si>
  <si>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</si>
  <si>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</si>
  <si>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</si>
  <si>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</si>
  <si>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</si>
  <si>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</si>
  <si>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</si>
  <si>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</si>
  <si>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</si>
  <si>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</si>
  <si>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</si>
  <si>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</si>
  <si>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</si>
  <si>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</si>
  <si>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</si>
  <si>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</si>
  <si>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</si>
  <si>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</si>
  <si>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</si>
  <si>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</si>
  <si>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</si>
  <si>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</si>
  <si>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</si>
  <si>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</si>
  <si>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</si>
  <si>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</si>
  <si>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</si>
  <si>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</si>
  <si>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</si>
  <si>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</si>
  <si>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</si>
  <si>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</si>
  <si>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</si>
  <si>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</si>
  <si>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</si>
  <si>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</si>
  <si>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</si>
  <si>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</si>
  <si>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</si>
  <si>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</si>
  <si>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</si>
  <si>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</si>
  <si>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</si>
  <si>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</si>
  <si>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</si>
  <si>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</si>
  <si>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</si>
  <si>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</si>
  <si>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</si>
  <si>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</si>
  <si>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</si>
  <si>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</si>
  <si>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</si>
  <si>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</si>
  <si>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</si>
  <si>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</si>
  <si>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</si>
  <si>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</si>
  <si>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</si>
  <si>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</si>
  <si>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</si>
  <si>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</si>
  <si>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</si>
  <si>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</si>
  <si>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</si>
  <si>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</si>
  <si>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</si>
  <si>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</si>
  <si>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</si>
  <si>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</si>
  <si>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</si>
  <si>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</si>
  <si>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</si>
  <si>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</si>
  <si>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</si>
  <si>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</si>
  <si>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</si>
  <si>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</si>
  <si>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</si>
  <si>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</si>
  <si>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</si>
  <si>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</si>
  <si>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</si>
  <si>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</si>
  <si>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</si>
  <si>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</si>
  <si>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</si>
  <si>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</si>
  <si>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</si>
  <si>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</si>
  <si>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</si>
  <si>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</si>
  <si>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</si>
  <si>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</si>
  <si>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</si>
  <si>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</si>
  <si>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</si>
  <si>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</si>
  <si>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</si>
  <si>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</si>
  <si>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</si>
  <si>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</si>
  <si>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</si>
  <si>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</si>
  <si>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</si>
  <si>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</si>
  <si>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</si>
  <si>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</si>
  <si>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</si>
  <si>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</si>
  <si>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</si>
  <si>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</si>
  <si>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</si>
  <si>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</si>
  <si>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</si>
  <si>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</si>
  <si>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</si>
  <si>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</si>
  <si>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</si>
  <si>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</si>
  <si>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</si>
  <si>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</si>
  <si>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</si>
  <si>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</si>
  <si>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</si>
  <si>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</si>
  <si>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</si>
  <si>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</si>
  <si>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</si>
  <si>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</si>
  <si>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</si>
  <si>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</si>
  <si>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</si>
  <si>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</si>
  <si>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</si>
  <si>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</si>
  <si>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</si>
  <si>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</si>
  <si>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</si>
  <si>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</si>
  <si>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</si>
  <si>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</si>
  <si>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</si>
  <si>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</si>
  <si>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</si>
  <si>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</si>
  <si>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</si>
  <si>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</si>
  <si>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</si>
  <si>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</si>
  <si>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</si>
  <si>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</si>
  <si>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</si>
  <si>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</si>
  <si>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</si>
  <si>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</si>
  <si>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</si>
  <si>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</si>
  <si>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</si>
  <si>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</si>
  <si>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</si>
  <si>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</si>
  <si>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</si>
  <si>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</si>
  <si>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</si>
  <si>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</si>
  <si>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</si>
  <si>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</si>
  <si>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</si>
  <si>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</si>
  <si>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</si>
  <si>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</si>
  <si>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</si>
  <si>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</si>
  <si>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</si>
  <si>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</si>
  <si>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</si>
  <si>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</si>
  <si>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</si>
  <si>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</si>
  <si>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</si>
  <si>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</si>
  <si>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</si>
  <si>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</si>
  <si>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</si>
  <si>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</si>
  <si>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</si>
  <si>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</si>
  <si>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</si>
  <si>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</si>
  <si>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</si>
  <si>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</si>
  <si>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</si>
  <si>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</si>
  <si>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</si>
  <si>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</si>
  <si>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</si>
  <si>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</si>
  <si>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</si>
  <si>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</si>
  <si>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</si>
  <si>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</si>
  <si>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</si>
  <si>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</si>
  <si>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</si>
  <si>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</si>
  <si>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</si>
  <si>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</si>
  <si>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</si>
  <si>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</si>
  <si>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</si>
  <si>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</si>
  <si>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</si>
  <si>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</si>
  <si>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</si>
  <si>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</si>
  <si>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</si>
  <si>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</si>
  <si>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</si>
  <si>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</si>
  <si>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</si>
  <si>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</si>
  <si>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</si>
  <si>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</si>
  <si>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</si>
  <si>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</si>
  <si>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</si>
  <si>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</si>
  <si>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</si>
  <si>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</si>
  <si>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</si>
  <si>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</si>
  <si>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</si>
  <si>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</si>
  <si>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</si>
  <si>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</si>
  <si>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</si>
  <si>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</si>
  <si>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</si>
  <si>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</si>
  <si>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</si>
  <si>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</si>
  <si>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</si>
  <si>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</si>
  <si>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</si>
  <si>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</si>
  <si>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</si>
  <si>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</si>
  <si>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</si>
  <si>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</si>
  <si>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</si>
  <si>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</si>
  <si>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</si>
  <si>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</si>
  <si>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</si>
  <si>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</si>
  <si>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</si>
  <si>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</si>
  <si>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</si>
  <si>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</si>
  <si>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</si>
  <si>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</si>
  <si>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</si>
  <si>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</si>
  <si>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</si>
  <si>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</si>
  <si>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</si>
  <si>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</si>
  <si>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</si>
  <si>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</si>
  <si>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</si>
  <si>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</si>
  <si>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</si>
  <si>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</si>
  <si>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</si>
  <si>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</si>
  <si>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</si>
  <si>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</si>
  <si>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</si>
  <si>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</si>
  <si>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</si>
  <si>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</si>
  <si>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</si>
  <si>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</si>
  <si>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</si>
  <si>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</si>
  <si>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</si>
  <si>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</si>
  <si>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</si>
  <si>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</si>
  <si>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</si>
  <si>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</si>
  <si>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</si>
  <si>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</si>
  <si>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</si>
  <si>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</si>
  <si>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</si>
  <si>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</si>
  <si>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</si>
  <si>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</si>
  <si>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</si>
  <si>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</si>
  <si>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</si>
  <si>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</si>
  <si>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</si>
  <si>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</si>
  <si>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</si>
  <si>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</si>
  <si>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</si>
  <si>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</si>
  <si>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</si>
  <si>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</si>
  <si>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</si>
  <si>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</si>
  <si>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</si>
  <si>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</si>
  <si>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</si>
  <si>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</si>
  <si>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</si>
  <si>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</si>
  <si>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</si>
  <si>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</si>
  <si>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</si>
  <si>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</si>
  <si>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</si>
  <si>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</si>
  <si>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</si>
  <si>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</si>
  <si>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</si>
  <si>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</si>
  <si>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</si>
  <si>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</si>
  <si>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</si>
  <si>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</si>
  <si>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</si>
  <si>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</si>
  <si>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</si>
  <si>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</si>
  <si>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</si>
  <si>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</si>
  <si>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</si>
  <si>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</si>
  <si>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</si>
  <si>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</si>
  <si>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</si>
  <si>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</si>
  <si>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</si>
  <si>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</si>
  <si>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</si>
  <si>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</si>
  <si>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</si>
  <si>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</si>
  <si>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</si>
  <si>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</si>
  <si>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</si>
  <si>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</si>
  <si>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</si>
  <si>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</si>
  <si>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</si>
  <si>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</si>
  <si>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</si>
  <si>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</si>
  <si>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</si>
  <si>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</si>
  <si>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</si>
  <si>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</si>
  <si>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</si>
  <si>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</si>
  <si>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</si>
  <si>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</si>
  <si>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</si>
  <si>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</si>
  <si>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</si>
  <si>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</si>
  <si>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</si>
  <si>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</si>
  <si>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</si>
  <si>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</si>
  <si>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</si>
  <si>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</si>
  <si>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</si>
  <si>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</si>
  <si>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</si>
  <si>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</si>
  <si>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</si>
  <si>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</si>
  <si>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</si>
  <si>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</si>
  <si>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</si>
  <si>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</si>
  <si>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</si>
  <si>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</si>
  <si>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</si>
  <si>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</si>
  <si>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</si>
  <si>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</si>
  <si>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</si>
  <si>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</si>
  <si>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</si>
  <si>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</si>
  <si>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</si>
  <si>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</si>
  <si>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</si>
  <si>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</si>
  <si>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</si>
  <si>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</si>
  <si>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</si>
  <si>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</si>
  <si>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</si>
  <si>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</si>
  <si>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</si>
  <si>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</si>
  <si>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</si>
  <si>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</si>
  <si>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</si>
  <si>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</si>
  <si>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</si>
  <si>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</si>
  <si>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</si>
  <si>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</si>
  <si>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</si>
  <si>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</si>
  <si>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</si>
  <si>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</si>
  <si>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</si>
  <si>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</si>
  <si>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</si>
  <si>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</si>
  <si>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</si>
  <si>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</si>
  <si>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</si>
  <si>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</si>
  <si>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</si>
  <si>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</si>
  <si>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</si>
  <si>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</si>
  <si>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</si>
  <si>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</si>
  <si>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</si>
  <si>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</si>
  <si>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</si>
  <si>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</si>
  <si>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</si>
  <si>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</si>
  <si>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</si>
  <si>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</si>
  <si>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</si>
  <si>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</si>
  <si>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</si>
  <si>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</si>
  <si>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</si>
  <si>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</si>
  <si>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</si>
  <si>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</si>
  <si>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</si>
  <si>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</si>
  <si>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</si>
  <si>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</si>
  <si>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</si>
  <si>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</si>
  <si>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</si>
  <si>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</si>
  <si>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</si>
  <si>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</si>
  <si>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</si>
  <si>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</si>
  <si>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</si>
  <si>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</si>
  <si>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</si>
  <si>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</si>
  <si>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</si>
  <si>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</si>
  <si>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</si>
  <si>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</si>
  <si>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</si>
  <si>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</si>
  <si>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</si>
  <si>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</si>
  <si>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</si>
  <si>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</si>
  <si>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</si>
  <si>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</si>
  <si>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</si>
  <si>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</si>
  <si>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</si>
  <si>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</si>
  <si>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</si>
  <si>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</si>
  <si>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</si>
  <si>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</si>
  <si>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</si>
  <si>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</si>
  <si>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</si>
  <si>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</si>
  <si>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</si>
  <si>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</si>
  <si>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</si>
  <si>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</si>
  <si>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</si>
  <si>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</si>
  <si>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</si>
  <si>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</si>
  <si>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</si>
  <si>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</si>
  <si>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</si>
  <si>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</si>
  <si>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</si>
  <si>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</si>
  <si>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</si>
  <si>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</si>
  <si>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</si>
  <si>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</si>
  <si>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</si>
  <si>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</si>
  <si>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</si>
  <si>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</si>
  <si>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</si>
  <si>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</si>
  <si>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</si>
  <si>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</si>
  <si>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</si>
  <si>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</si>
  <si>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</si>
  <si>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</si>
  <si>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</si>
  <si>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</si>
  <si>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</si>
  <si>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</si>
  <si>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</si>
  <si>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</si>
  <si>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</si>
  <si>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</si>
  <si>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</si>
  <si>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</si>
  <si>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</si>
  <si>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</si>
  <si>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</si>
  <si>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</si>
  <si>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</si>
  <si>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</si>
  <si>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</si>
  <si>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</si>
  <si>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</si>
  <si>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</si>
  <si>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</si>
  <si>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</si>
  <si>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</si>
  <si>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</si>
  <si>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</si>
  <si>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</si>
  <si>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</si>
  <si>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</si>
  <si>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</si>
  <si>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</si>
  <si>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</si>
  <si>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</si>
  <si>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</si>
  <si>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</si>
  <si>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</si>
  <si>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</si>
  <si>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</si>
  <si>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</si>
  <si>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</si>
  <si>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</si>
  <si>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</si>
  <si>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</si>
  <si>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</si>
  <si>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</si>
  <si>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</si>
  <si>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</si>
  <si>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</si>
  <si>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</si>
  <si>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</si>
  <si>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</si>
  <si>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</si>
  <si>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</si>
  <si>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</si>
  <si>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</si>
  <si>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</si>
  <si>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</si>
  <si>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</si>
  <si>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</si>
  <si>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</si>
  <si>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</si>
  <si>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</si>
  <si>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</si>
  <si>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</si>
  <si>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</si>
  <si>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</si>
  <si>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</si>
  <si>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</si>
  <si>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</si>
  <si>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</si>
  <si>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</si>
  <si>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</si>
  <si>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</si>
  <si>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</si>
  <si>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</si>
  <si>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</si>
  <si>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</si>
  <si>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</si>
  <si>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</si>
  <si>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</si>
  <si>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</si>
  <si>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</si>
  <si>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</si>
  <si>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</si>
  <si>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</si>
  <si>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</si>
  <si>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</si>
  <si>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</si>
  <si>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</si>
  <si>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</si>
  <si>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</si>
  <si>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</si>
  <si>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</si>
  <si>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</si>
  <si>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</si>
  <si>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</si>
  <si>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</si>
  <si>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</si>
  <si>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</si>
  <si>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</si>
  <si>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</si>
  <si>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</si>
  <si>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</si>
  <si>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</si>
  <si>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</si>
  <si>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</si>
  <si>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</si>
  <si>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</si>
  <si>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</si>
  <si>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</si>
  <si>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</si>
  <si>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</si>
  <si>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</si>
  <si>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</si>
  <si>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</si>
  <si>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</si>
  <si>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</si>
  <si>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</si>
  <si>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</si>
  <si>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</si>
  <si>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</si>
  <si>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</si>
  <si>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</si>
  <si>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</si>
  <si>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</si>
  <si>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</si>
  <si>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</si>
  <si>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</si>
  <si>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</si>
  <si>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</si>
  <si>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</si>
  <si>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</si>
  <si>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</si>
  <si>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</si>
  <si>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</si>
  <si>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</si>
  <si>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</si>
  <si>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</si>
  <si>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</si>
  <si>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</si>
  <si>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</si>
  <si>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</si>
  <si>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</si>
  <si>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</si>
  <si>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</si>
  <si>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</si>
  <si>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</si>
  <si>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</si>
  <si>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</si>
  <si>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</si>
  <si>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</si>
  <si>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</si>
  <si>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</si>
  <si>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</si>
  <si>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</si>
  <si>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</si>
  <si>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</si>
  <si>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</si>
  <si>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</si>
  <si>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</si>
  <si>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</si>
  <si>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</si>
  <si>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</si>
  <si>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</si>
  <si>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</si>
  <si>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</si>
  <si>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</si>
  <si>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</si>
  <si>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</si>
  <si>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</si>
  <si>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</si>
  <si>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</si>
  <si>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</si>
  <si>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</si>
  <si>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</si>
  <si>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</si>
  <si>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</si>
  <si>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</si>
  <si>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</si>
  <si>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</si>
  <si>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</si>
  <si>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</si>
  <si>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</si>
  <si>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</si>
  <si>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</si>
  <si>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</si>
  <si>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</si>
  <si>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</si>
  <si>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</si>
  <si>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</si>
  <si>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</si>
  <si>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</si>
  <si>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</si>
  <si>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</si>
  <si>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</si>
  <si>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</si>
  <si>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</si>
  <si>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</si>
  <si>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</si>
  <si>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</si>
  <si>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</si>
  <si>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</si>
  <si>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</si>
  <si>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</si>
  <si>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</si>
  <si>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</si>
  <si>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</si>
  <si>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</si>
  <si>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</si>
  <si>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</si>
  <si>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</si>
  <si>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</si>
  <si>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</si>
  <si>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</si>
  <si>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</si>
  <si>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</si>
  <si>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</si>
  <si>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</si>
  <si>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</si>
  <si>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</si>
  <si>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</si>
  <si>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</si>
  <si>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</si>
  <si>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</si>
  <si>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</si>
  <si>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</si>
  <si>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</si>
  <si>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</si>
  <si>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</si>
  <si>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</si>
  <si>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</si>
  <si>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</si>
  <si>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</si>
  <si>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</si>
  <si>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</si>
  <si>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</si>
  <si>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</si>
  <si>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</si>
  <si>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</si>
  <si>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</si>
  <si>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</si>
  <si>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</si>
  <si>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</si>
  <si>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</si>
  <si>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</si>
  <si>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</si>
  <si>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</si>
  <si>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</si>
  <si>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</si>
  <si>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</si>
  <si>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</si>
  <si>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</si>
  <si>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</si>
  <si>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</si>
  <si>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</si>
  <si>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</si>
  <si>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</si>
  <si>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</si>
  <si>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</si>
  <si>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</si>
  <si>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</si>
  <si>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</si>
  <si>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</si>
  <si>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</si>
  <si>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</si>
  <si>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</si>
  <si>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</si>
  <si>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</si>
  <si>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</si>
  <si>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</si>
  <si>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</si>
  <si>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</si>
  <si>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</si>
  <si>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</si>
  <si>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</si>
  <si>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</si>
  <si>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</si>
  <si>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</si>
  <si>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</si>
  <si>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</si>
  <si>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</si>
  <si>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</si>
  <si>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</si>
  <si>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</si>
  <si>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</si>
  <si>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</si>
  <si>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</si>
  <si>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</si>
  <si>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</si>
  <si>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</si>
  <si>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</si>
  <si>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</si>
  <si>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</si>
  <si>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</si>
  <si>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</si>
  <si>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</si>
  <si>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</si>
  <si>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</si>
  <si>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</si>
  <si>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</si>
  <si>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</si>
  <si>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</si>
  <si>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</si>
  <si>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</si>
  <si>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</si>
  <si>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</si>
  <si>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</si>
  <si>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</si>
  <si>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</si>
  <si>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</si>
  <si>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</si>
  <si>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</si>
  <si>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</si>
  <si>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</si>
  <si>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</si>
  <si>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</si>
  <si>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</si>
  <si>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</si>
  <si>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</si>
  <si>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</si>
  <si>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</si>
  <si>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</si>
  <si>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</si>
  <si>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</si>
  <si>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</si>
  <si>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</si>
  <si>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</si>
  <si>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</si>
  <si>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</si>
  <si>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</si>
  <si>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</si>
  <si>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</si>
  <si>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</si>
  <si>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</si>
  <si>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</si>
  <si>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</si>
  <si>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</si>
  <si>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Prime Coating: Electro-deposition - Automobiles</t>
  </si>
  <si>
    <t>40201623</t>
  </si>
  <si>
    <t>Guide Coating: Solvent-borne - Automobiles</t>
  </si>
  <si>
    <t>40201624</t>
  </si>
  <si>
    <t>Guide Coating: Water-borne - Automobiles</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</si>
  <si>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</si>
  <si>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</si>
  <si>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</si>
  <si>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</si>
  <si>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</si>
  <si>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</si>
  <si>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</si>
  <si>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</si>
  <si>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</si>
  <si>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</si>
  <si>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</si>
  <si>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</si>
  <si>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</si>
  <si>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</si>
  <si>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</si>
  <si>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</si>
  <si>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</si>
  <si>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</si>
  <si>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</si>
  <si>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</si>
  <si>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</si>
  <si>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</si>
  <si>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</si>
  <si>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</si>
  <si>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</si>
  <si>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</si>
  <si>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</si>
  <si>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</si>
  <si>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</si>
  <si>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</si>
  <si>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</si>
  <si>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</si>
  <si>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</si>
  <si>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</si>
  <si>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</si>
  <si>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</si>
  <si>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</si>
  <si>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</si>
  <si>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</si>
  <si>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</si>
  <si>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</si>
  <si>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</si>
  <si>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</si>
  <si>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</si>
  <si>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</si>
  <si>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</si>
  <si>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</si>
  <si>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</si>
  <si>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</si>
  <si>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</si>
  <si>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</si>
  <si>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</si>
  <si>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</si>
  <si>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</si>
  <si>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</si>
  <si>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</si>
  <si>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</si>
  <si>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</si>
  <si>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</si>
  <si>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</si>
  <si>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</si>
  <si>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</si>
  <si>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</si>
  <si>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</si>
  <si>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</si>
  <si>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</si>
  <si>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</si>
  <si>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</si>
  <si>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</si>
  <si>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</si>
  <si>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</si>
  <si>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</si>
  <si>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</si>
  <si>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</si>
  <si>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</si>
  <si>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</si>
  <si>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</si>
  <si>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</si>
  <si>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</si>
  <si>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</si>
  <si>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</si>
  <si>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</si>
  <si>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</si>
  <si>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</si>
  <si>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</si>
  <si>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</si>
  <si>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</si>
  <si>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</si>
  <si>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</si>
  <si>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</si>
  <si>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</si>
  <si>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</si>
  <si>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</si>
  <si>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</si>
  <si>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</si>
  <si>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</si>
  <si>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</si>
  <si>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</si>
  <si>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</si>
  <si>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</si>
  <si>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</si>
  <si>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</si>
  <si>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</si>
  <si>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</si>
  <si>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</si>
  <si>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</si>
  <si>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</si>
  <si>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</si>
  <si>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</si>
  <si>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</si>
  <si>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</si>
  <si>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</si>
  <si>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</si>
  <si>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</si>
  <si>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</si>
  <si>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</si>
  <si>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</si>
  <si>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</si>
  <si>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</si>
  <si>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</si>
  <si>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</si>
  <si>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</si>
  <si>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</si>
  <si>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</si>
  <si>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</si>
  <si>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</si>
  <si>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</si>
  <si>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</si>
  <si>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</si>
  <si>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</si>
  <si>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</si>
  <si>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</si>
  <si>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</si>
  <si>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</si>
  <si>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</si>
  <si>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</si>
  <si>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</si>
  <si>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</si>
  <si>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</si>
  <si>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</si>
  <si>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</si>
  <si>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</si>
  <si>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</si>
  <si>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</si>
  <si>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</si>
  <si>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</si>
  <si>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</si>
  <si>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</si>
  <si>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</si>
  <si>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</si>
  <si>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</si>
  <si>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</si>
  <si>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</si>
  <si>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</si>
  <si>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</si>
  <si>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</si>
  <si>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</si>
  <si>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</si>
  <si>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</si>
  <si>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</si>
  <si>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</si>
  <si>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</si>
  <si>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</si>
  <si>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</si>
  <si>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</si>
  <si>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</si>
  <si>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</si>
  <si>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</si>
  <si>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</si>
  <si>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</si>
  <si>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</si>
  <si>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</si>
  <si>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</si>
  <si>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</si>
  <si>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</si>
  <si>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</si>
  <si>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</si>
  <si>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</si>
  <si>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</si>
  <si>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</si>
  <si>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</si>
  <si>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</si>
  <si>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</si>
  <si>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</si>
  <si>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</si>
  <si>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</si>
  <si>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</si>
  <si>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</si>
  <si>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Nonreactive</t>
  </si>
  <si>
    <t>50410122</t>
  </si>
  <si>
    <t>Inorganic</t>
  </si>
  <si>
    <t>Business: Water-borne EMI/RFI Shielding Coating</t>
  </si>
  <si>
    <t>40202215</t>
  </si>
  <si>
    <t>Business: Zinc Arc Spray</t>
  </si>
  <si>
    <t>40202220</t>
  </si>
  <si>
    <t>40202229</t>
  </si>
  <si>
    <t>40202230</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</si>
  <si>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</si>
  <si>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</si>
  <si>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</si>
  <si>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</si>
  <si>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</si>
  <si>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</si>
  <si>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</si>
  <si>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</si>
  <si>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</si>
  <si>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</si>
  <si>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</si>
  <si>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</si>
  <si>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</si>
  <si>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</si>
  <si>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</si>
  <si>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</si>
  <si>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</si>
  <si>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</si>
  <si>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</si>
  <si>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</si>
  <si>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</si>
  <si>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</si>
  <si>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</si>
  <si>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</si>
  <si>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</si>
  <si>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</si>
  <si>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</si>
  <si>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</si>
  <si>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</si>
  <si>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</si>
  <si>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</si>
  <si>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</si>
  <si>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</si>
  <si>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</si>
  <si>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</si>
  <si>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</si>
  <si>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</si>
  <si>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</si>
  <si>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</si>
  <si>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</si>
  <si>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</si>
  <si>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</si>
  <si>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</si>
  <si>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</si>
  <si>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</si>
  <si>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</si>
  <si>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</si>
  <si>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</si>
  <si>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</si>
  <si>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</si>
  <si>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</si>
  <si>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</si>
  <si>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</si>
  <si>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</si>
  <si>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</si>
  <si>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</si>
  <si>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</si>
  <si>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</si>
  <si>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</si>
  <si>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</si>
  <si>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</si>
  <si>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30799901</t>
  </si>
  <si>
    <t>Battery Separators</t>
  </si>
  <si>
    <t>30799998</t>
  </si>
  <si>
    <t>30799999</t>
  </si>
  <si>
    <t>30800101</t>
  </si>
  <si>
    <t>Rubber and Miscellaneous Plastics Products</t>
  </si>
  <si>
    <t>40704898</t>
  </si>
  <si>
    <t>Specify Ether: Working Loss</t>
  </si>
  <si>
    <t>40705201</t>
  </si>
  <si>
    <t>64610311</t>
  </si>
  <si>
    <t>64610312</t>
  </si>
  <si>
    <t>64610320</t>
  </si>
  <si>
    <t>64610321</t>
  </si>
  <si>
    <t>64610322</t>
  </si>
  <si>
    <t>64610330</t>
  </si>
  <si>
    <t>64610331</t>
  </si>
  <si>
    <t>64610332</t>
  </si>
  <si>
    <t>64610340</t>
  </si>
  <si>
    <t>64610350</t>
  </si>
  <si>
    <t>64615001</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</si>
  <si>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</si>
  <si>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</si>
  <si>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</si>
  <si>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</si>
  <si>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</si>
  <si>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</si>
  <si>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</si>
  <si>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</si>
  <si>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</si>
  <si>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</si>
  <si>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</si>
  <si>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</si>
  <si>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</si>
  <si>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</si>
  <si>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</si>
  <si>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</si>
  <si>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</si>
  <si>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</si>
  <si>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</si>
  <si>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</si>
  <si>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</si>
  <si>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</si>
  <si>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</si>
  <si>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</si>
  <si>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</si>
  <si>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</si>
  <si>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</si>
  <si>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</si>
  <si>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</si>
  <si>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</si>
  <si>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</si>
  <si>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</si>
  <si>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</si>
  <si>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</si>
  <si>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</si>
  <si>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</si>
  <si>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</si>
  <si>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</si>
  <si>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</si>
  <si>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</si>
  <si>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</si>
  <si>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</si>
  <si>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</si>
  <si>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</si>
  <si>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</si>
  <si>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</si>
  <si>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</si>
  <si>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</si>
  <si>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</si>
  <si>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</si>
  <si>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</si>
  <si>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</si>
  <si>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</si>
  <si>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</si>
  <si>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</si>
  <si>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</si>
  <si>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</si>
  <si>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</si>
  <si>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</si>
  <si>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</si>
  <si>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</si>
  <si>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</si>
  <si>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</si>
  <si>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</si>
  <si>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</si>
  <si>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</si>
  <si>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</si>
  <si>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</si>
  <si>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</si>
  <si>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</si>
  <si>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</si>
  <si>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</si>
  <si>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</si>
  <si>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</si>
  <si>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</si>
  <si>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</si>
  <si>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</si>
  <si>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</si>
  <si>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</si>
  <si>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</si>
  <si>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</si>
  <si>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</si>
  <si>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</si>
  <si>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</si>
  <si>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</si>
  <si>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</si>
  <si>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</si>
  <si>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</si>
  <si>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</si>
  <si>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</si>
  <si>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</si>
  <si>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</si>
  <si>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</si>
  <si>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</si>
  <si>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</si>
  <si>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</si>
  <si>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</si>
  <si>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</si>
  <si>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</si>
  <si>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</si>
  <si>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</si>
  <si>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</si>
  <si>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</si>
  <si>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</si>
  <si>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</si>
  <si>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</si>
  <si>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</si>
  <si>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</si>
  <si>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</si>
  <si>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</si>
  <si>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</si>
  <si>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</si>
  <si>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</si>
  <si>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</si>
  <si>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</si>
  <si>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</si>
  <si>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</si>
  <si>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</si>
  <si>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</si>
  <si>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</si>
  <si>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</si>
  <si>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</si>
  <si>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</si>
  <si>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</si>
  <si>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</si>
  <si>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</si>
  <si>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</si>
  <si>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</si>
  <si>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</si>
  <si>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</si>
  <si>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</si>
  <si>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</si>
  <si>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</si>
  <si>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</si>
  <si>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</si>
  <si>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</si>
  <si>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</si>
  <si>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</si>
  <si>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</si>
  <si>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</si>
  <si>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</si>
  <si>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</si>
  <si>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</si>
  <si>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Unit Description</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</si>
  <si>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</si>
  <si>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</si>
  <si>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</si>
  <si>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</si>
  <si>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</si>
  <si>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</si>
  <si>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</si>
  <si>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</si>
  <si>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</si>
  <si>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</si>
  <si>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</si>
  <si>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</si>
  <si>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</si>
  <si>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</si>
  <si>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</si>
  <si>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</si>
  <si>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</si>
  <si>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</si>
  <si>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</si>
  <si>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</si>
  <si>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</si>
  <si>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</si>
  <si>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</si>
  <si>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</si>
  <si>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</si>
  <si>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</si>
  <si>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</si>
  <si>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</si>
  <si>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</si>
  <si>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</si>
  <si>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</si>
  <si>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</si>
  <si>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</si>
  <si>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</si>
  <si>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</si>
  <si>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</si>
  <si>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</si>
  <si>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</si>
  <si>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</si>
  <si>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</si>
  <si>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</si>
  <si>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</si>
  <si>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</si>
  <si>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</si>
  <si>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</si>
  <si>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</si>
  <si>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</si>
  <si>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</si>
  <si>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</si>
  <si>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</si>
  <si>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</si>
  <si>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</si>
  <si>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</si>
  <si>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</si>
  <si>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</si>
  <si>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</si>
  <si>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</si>
  <si>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</si>
  <si>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</si>
  <si>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</si>
  <si>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</si>
  <si>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</si>
  <si>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</si>
  <si>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</si>
  <si>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</si>
  <si>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</si>
  <si>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</si>
  <si>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</si>
  <si>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</si>
  <si>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</si>
  <si>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</si>
  <si>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</si>
  <si>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</si>
  <si>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</si>
  <si>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</si>
  <si>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</si>
  <si>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</si>
  <si>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</si>
  <si>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</si>
  <si>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</si>
  <si>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</si>
  <si>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</si>
  <si>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</si>
  <si>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</si>
  <si>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</si>
  <si>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</si>
  <si>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</si>
  <si>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</si>
  <si>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</si>
  <si>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</si>
  <si>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</si>
  <si>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</si>
  <si>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</si>
  <si>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</si>
  <si>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</si>
  <si>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</si>
  <si>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</si>
  <si>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</si>
  <si>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</si>
  <si>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</si>
  <si>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</si>
  <si>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</si>
  <si>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</si>
  <si>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</si>
  <si>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</si>
  <si>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</si>
  <si>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</si>
  <si>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</si>
  <si>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</si>
  <si>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</si>
  <si>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</si>
  <si>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</si>
  <si>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</si>
  <si>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</si>
  <si>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</si>
  <si>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</si>
  <si>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</si>
  <si>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</si>
  <si>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</si>
  <si>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</si>
  <si>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</si>
  <si>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</si>
  <si>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</si>
  <si>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</si>
  <si>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</si>
  <si>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</si>
  <si>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</si>
  <si>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</si>
  <si>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</si>
  <si>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</si>
  <si>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</si>
  <si>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</si>
  <si>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</si>
  <si>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</si>
  <si>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</si>
  <si>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</si>
  <si>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</si>
  <si>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</si>
  <si>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</si>
  <si>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</si>
  <si>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</si>
  <si>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</si>
  <si>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</si>
  <si>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</si>
  <si>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</si>
  <si>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</si>
  <si>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</si>
  <si>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</si>
  <si>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</si>
  <si>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</si>
  <si>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</si>
  <si>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</si>
  <si>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</si>
  <si>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</si>
  <si>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</si>
  <si>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</si>
  <si>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</si>
  <si>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</si>
  <si>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</si>
  <si>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</si>
  <si>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</si>
  <si>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</si>
  <si>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</si>
  <si>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</si>
  <si>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</si>
  <si>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</si>
  <si>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</si>
  <si>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</si>
  <si>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</si>
  <si>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</si>
  <si>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</si>
  <si>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</si>
  <si>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</si>
  <si>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</si>
  <si>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</si>
  <si>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</si>
  <si>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</si>
  <si>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</si>
  <si>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</si>
  <si>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</si>
  <si>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</si>
  <si>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</si>
  <si>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</si>
  <si>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</si>
  <si>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</si>
  <si>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</si>
  <si>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</si>
  <si>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</si>
  <si>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</si>
  <si>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</si>
  <si>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</si>
  <si>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</si>
  <si>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</si>
  <si>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</si>
  <si>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</si>
  <si>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</si>
  <si>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</si>
  <si>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</si>
  <si>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</si>
  <si>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</si>
  <si>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</si>
  <si>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</si>
  <si>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</si>
  <si>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</si>
  <si>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</si>
  <si>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</si>
  <si>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</si>
  <si>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</si>
  <si>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</si>
  <si>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</si>
  <si>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</si>
  <si>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</si>
  <si>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</si>
  <si>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</si>
  <si>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</si>
  <si>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</si>
  <si>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</si>
  <si>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</si>
  <si>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</si>
  <si>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</si>
  <si>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</si>
  <si>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</si>
  <si>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</si>
  <si>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</si>
  <si>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</si>
  <si>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</si>
  <si>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</si>
  <si>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</si>
  <si>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</si>
  <si>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</si>
  <si>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</si>
  <si>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</si>
  <si>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</si>
  <si>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</si>
  <si>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</si>
  <si>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</si>
  <si>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</si>
  <si>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</si>
  <si>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</si>
  <si>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</si>
  <si>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</si>
  <si>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</si>
  <si>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</si>
  <si>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</si>
  <si>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</si>
  <si>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</si>
  <si>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</si>
  <si>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</si>
  <si>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</si>
  <si>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</si>
  <si>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</si>
  <si>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</si>
  <si>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</si>
  <si>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</si>
  <si>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</si>
  <si>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</si>
  <si>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</si>
  <si>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</si>
  <si>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</si>
  <si>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</si>
  <si>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</si>
  <si>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</si>
  <si>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Actual (tpy)</t>
  </si>
  <si>
    <t>EPA Permitted Sources</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</si>
  <si>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</si>
  <si>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</si>
  <si>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</si>
  <si>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</si>
  <si>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</si>
  <si>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</si>
  <si>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</si>
  <si>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</si>
  <si>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</si>
  <si>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</si>
  <si>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</si>
  <si>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</si>
  <si>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</si>
  <si>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</si>
  <si>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</si>
  <si>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</si>
  <si>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</si>
  <si>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</si>
  <si>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</si>
  <si>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</si>
  <si>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</si>
  <si>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</si>
  <si>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</si>
  <si>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</si>
  <si>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</si>
  <si>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</si>
  <si>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</si>
  <si>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</si>
  <si>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</si>
  <si>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</si>
  <si>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</si>
  <si>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</si>
  <si>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</si>
  <si>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</si>
  <si>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</si>
  <si>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</si>
  <si>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</si>
  <si>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</si>
  <si>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</si>
  <si>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</si>
  <si>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</si>
  <si>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</si>
  <si>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</si>
  <si>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</si>
  <si>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</si>
  <si>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</si>
  <si>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</si>
  <si>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</si>
  <si>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</si>
  <si>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</si>
  <si>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</si>
  <si>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</si>
  <si>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</si>
  <si>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</si>
  <si>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</si>
  <si>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</si>
  <si>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</si>
  <si>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</si>
  <si>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</si>
  <si>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</si>
  <si>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</si>
  <si>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</si>
  <si>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</si>
  <si>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</si>
  <si>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</si>
  <si>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</si>
  <si>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</si>
  <si>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</si>
  <si>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</si>
  <si>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</si>
  <si>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</si>
  <si>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</si>
  <si>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</si>
  <si>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</si>
  <si>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</si>
  <si>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</si>
  <si>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</si>
  <si>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</si>
  <si>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</si>
  <si>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</si>
  <si>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</si>
  <si>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</si>
  <si>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</si>
  <si>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</si>
  <si>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</si>
  <si>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</si>
  <si>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</si>
  <si>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</si>
  <si>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</si>
  <si>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</si>
  <si>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</si>
  <si>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</si>
  <si>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</si>
  <si>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</si>
  <si>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</si>
  <si>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</si>
  <si>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</si>
  <si>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</si>
  <si>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</si>
  <si>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</si>
  <si>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</si>
  <si>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</si>
  <si>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</si>
  <si>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</si>
  <si>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</si>
  <si>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</si>
  <si>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</si>
  <si>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</si>
  <si>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</si>
  <si>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</si>
  <si>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</si>
  <si>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</si>
  <si>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</si>
  <si>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</si>
  <si>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</si>
  <si>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</si>
  <si>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</si>
  <si>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</si>
  <si>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</si>
  <si>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</si>
  <si>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</si>
  <si>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</si>
  <si>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</si>
  <si>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</si>
  <si>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</si>
  <si>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</si>
  <si>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</si>
  <si>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</si>
  <si>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</si>
  <si>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</si>
  <si>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</si>
  <si>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</si>
  <si>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</si>
  <si>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</si>
  <si>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</si>
  <si>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</si>
  <si>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</si>
  <si>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</si>
  <si>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</si>
  <si>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</si>
  <si>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</si>
  <si>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</si>
  <si>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</si>
  <si>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</si>
  <si>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</si>
  <si>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</si>
  <si>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</si>
  <si>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</si>
  <si>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</si>
  <si>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</si>
  <si>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</si>
  <si>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</si>
  <si>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</si>
  <si>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</si>
  <si>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</si>
  <si>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</si>
  <si>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</si>
  <si>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</si>
  <si>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</si>
  <si>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</si>
  <si>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</si>
  <si>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</si>
  <si>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</si>
  <si>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</si>
  <si>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</si>
  <si>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</si>
  <si>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</si>
  <si>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</si>
  <si>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</si>
  <si>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</si>
  <si>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</si>
  <si>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</si>
  <si>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</si>
  <si>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</si>
  <si>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</si>
  <si>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</si>
  <si>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</si>
  <si>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</si>
  <si>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</si>
  <si>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</si>
  <si>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</si>
  <si>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</si>
  <si>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</si>
  <si>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</si>
  <si>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</si>
  <si>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</si>
  <si>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</si>
  <si>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</si>
  <si>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</si>
  <si>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</si>
  <si>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</si>
  <si>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</si>
  <si>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</si>
  <si>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</si>
  <si>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</si>
  <si>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</si>
  <si>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</si>
  <si>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</si>
  <si>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</si>
  <si>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</si>
  <si>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</si>
  <si>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</si>
  <si>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</si>
  <si>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</si>
  <si>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</si>
  <si>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</si>
  <si>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</si>
  <si>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</si>
  <si>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</si>
  <si>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</si>
  <si>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</si>
  <si>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</si>
  <si>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</si>
  <si>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</si>
  <si>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</si>
  <si>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</si>
  <si>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</si>
  <si>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</si>
  <si>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</si>
  <si>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</si>
  <si>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</si>
  <si>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</si>
  <si>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</si>
  <si>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</si>
  <si>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</si>
  <si>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</si>
  <si>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</si>
  <si>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</si>
  <si>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</si>
  <si>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</si>
  <si>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</si>
  <si>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</si>
  <si>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</si>
  <si>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</si>
  <si>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</si>
  <si>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</si>
  <si>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</si>
  <si>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</si>
  <si>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</si>
  <si>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</si>
  <si>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</si>
  <si>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</si>
  <si>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</si>
  <si>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</si>
  <si>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</si>
  <si>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</si>
  <si>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</si>
  <si>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</si>
  <si>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</si>
  <si>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</si>
  <si>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</si>
  <si>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</si>
  <si>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</si>
  <si>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</si>
  <si>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</si>
  <si>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</si>
  <si>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</si>
  <si>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</si>
  <si>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</si>
  <si>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</si>
  <si>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</si>
  <si>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</si>
  <si>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</si>
  <si>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</si>
  <si>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</si>
  <si>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</si>
  <si>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</si>
  <si>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</si>
  <si>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</si>
  <si>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</si>
  <si>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</si>
  <si>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</si>
  <si>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</si>
  <si>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</si>
  <si>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</si>
  <si>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</si>
  <si>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</si>
  <si>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</si>
  <si>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</si>
  <si>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</si>
  <si>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</si>
  <si>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</si>
  <si>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</si>
  <si>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</si>
  <si>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</si>
  <si>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</si>
  <si>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</si>
  <si>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</si>
  <si>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</si>
  <si>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</si>
  <si>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</si>
  <si>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</si>
  <si>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</si>
  <si>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</si>
  <si>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</si>
  <si>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</si>
  <si>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</si>
  <si>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</si>
  <si>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</si>
  <si>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</si>
  <si>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</si>
  <si>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</si>
  <si>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</si>
  <si>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</si>
  <si>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</si>
  <si>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</si>
  <si>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</si>
  <si>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</si>
  <si>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</si>
  <si>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</si>
  <si>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</si>
  <si>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</si>
  <si>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</si>
  <si>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</si>
  <si>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</si>
  <si>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</si>
  <si>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</si>
  <si>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</si>
  <si>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</si>
  <si>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</si>
  <si>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</si>
  <si>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</si>
  <si>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</si>
  <si>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</si>
  <si>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</si>
  <si>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</si>
  <si>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</si>
  <si>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</si>
  <si>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</si>
  <si>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</si>
  <si>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</si>
  <si>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</si>
  <si>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</si>
  <si>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</si>
  <si>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</si>
  <si>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</si>
  <si>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</si>
  <si>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</si>
  <si>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</si>
  <si>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</si>
  <si>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</si>
  <si>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</si>
  <si>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</si>
  <si>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</si>
  <si>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</si>
  <si>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</si>
  <si>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</si>
  <si>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</si>
  <si>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</si>
  <si>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</si>
  <si>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</si>
  <si>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</si>
  <si>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</si>
  <si>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</si>
  <si>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</si>
  <si>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</si>
  <si>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</si>
  <si>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</si>
  <si>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</si>
  <si>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</si>
  <si>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</si>
  <si>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</si>
  <si>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</si>
  <si>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</si>
  <si>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</si>
  <si>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</si>
  <si>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</si>
  <si>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</si>
  <si>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</si>
  <si>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</si>
  <si>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</si>
  <si>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</si>
  <si>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</si>
  <si>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</si>
  <si>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</si>
  <si>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</si>
  <si>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</si>
  <si>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</si>
  <si>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</si>
  <si>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</si>
  <si>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</si>
  <si>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</si>
  <si>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</si>
  <si>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</si>
  <si>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</si>
  <si>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</si>
  <si>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</si>
  <si>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</si>
  <si>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</si>
  <si>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</si>
  <si>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</si>
  <si>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</si>
  <si>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</si>
  <si>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</si>
  <si>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</si>
  <si>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</si>
  <si>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</si>
  <si>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</si>
  <si>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</si>
  <si>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</si>
  <si>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</si>
  <si>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</si>
  <si>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</si>
  <si>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</si>
  <si>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</si>
  <si>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</si>
  <si>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</si>
  <si>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</si>
  <si>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</si>
  <si>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</si>
  <si>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</si>
  <si>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</si>
  <si>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</si>
  <si>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</si>
  <si>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</si>
  <si>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</si>
  <si>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</si>
  <si>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</si>
  <si>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</si>
  <si>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</si>
  <si>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</si>
  <si>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</si>
  <si>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</si>
  <si>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</si>
  <si>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</si>
  <si>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</si>
  <si>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</si>
  <si>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</si>
  <si>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</si>
  <si>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</si>
  <si>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</si>
  <si>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</si>
  <si>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</si>
  <si>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</si>
  <si>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</si>
  <si>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</si>
  <si>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</si>
  <si>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</si>
  <si>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</si>
  <si>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</si>
  <si>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</si>
  <si>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</si>
  <si>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</si>
  <si>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</si>
  <si>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</si>
  <si>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</si>
  <si>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</si>
  <si>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</si>
  <si>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</si>
  <si>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</si>
  <si>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</si>
  <si>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</si>
  <si>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</si>
  <si>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</si>
  <si>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</si>
  <si>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</si>
  <si>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</si>
  <si>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</si>
  <si>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</si>
  <si>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</si>
  <si>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</si>
  <si>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</si>
  <si>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</si>
  <si>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</si>
  <si>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</si>
  <si>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</si>
  <si>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</si>
  <si>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</si>
  <si>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</si>
  <si>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</si>
  <si>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</si>
  <si>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</si>
  <si>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</si>
  <si>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</si>
  <si>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</si>
  <si>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</si>
  <si>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</si>
  <si>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</si>
  <si>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</si>
  <si>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</si>
  <si>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</si>
  <si>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</si>
  <si>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</si>
  <si>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</si>
  <si>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</si>
  <si>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</si>
  <si>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</si>
  <si>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</si>
  <si>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</si>
  <si>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</si>
  <si>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</si>
  <si>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</si>
  <si>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</si>
  <si>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</si>
  <si>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</si>
  <si>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</si>
  <si>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</si>
  <si>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</si>
  <si>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</si>
  <si>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</si>
  <si>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</si>
  <si>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</si>
  <si>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</si>
  <si>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</si>
  <si>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</si>
  <si>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</si>
  <si>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</si>
  <si>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</si>
  <si>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</si>
  <si>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</si>
  <si>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</si>
  <si>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</si>
  <si>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</si>
  <si>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</si>
  <si>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</si>
  <si>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</si>
  <si>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</si>
  <si>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</si>
  <si>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</si>
  <si>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</si>
  <si>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</si>
  <si>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</si>
  <si>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</si>
  <si>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</si>
  <si>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</si>
  <si>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</si>
  <si>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</si>
  <si>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</si>
  <si>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</si>
  <si>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</si>
  <si>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</si>
  <si>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</si>
  <si>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</si>
  <si>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</si>
  <si>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</si>
  <si>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</si>
  <si>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</si>
  <si>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</si>
  <si>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</si>
  <si>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</si>
  <si>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</si>
  <si>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</si>
  <si>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</si>
  <si>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</si>
  <si>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</si>
  <si>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</si>
  <si>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40201621</t>
  </si>
  <si>
    <t>Prime Coating: Solvent-borne - Automobiles</t>
  </si>
  <si>
    <t>40201622</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</si>
  <si>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</si>
  <si>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</si>
  <si>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</si>
  <si>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</si>
  <si>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</si>
  <si>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</si>
  <si>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</si>
  <si>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</si>
  <si>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</si>
  <si>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</si>
  <si>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</si>
  <si>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</si>
  <si>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</si>
  <si>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</si>
  <si>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</si>
  <si>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</si>
  <si>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</si>
  <si>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</si>
  <si>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</si>
  <si>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</si>
  <si>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</si>
  <si>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</si>
  <si>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</si>
  <si>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</si>
  <si>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</si>
  <si>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</si>
  <si>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</si>
  <si>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</si>
  <si>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</si>
  <si>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</si>
  <si>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</si>
  <si>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</si>
  <si>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</si>
  <si>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</si>
  <si>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</si>
  <si>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</si>
  <si>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</si>
  <si>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</si>
  <si>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</si>
  <si>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</si>
  <si>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</si>
  <si>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</si>
  <si>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</si>
  <si>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</si>
  <si>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</si>
  <si>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</si>
  <si>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</si>
  <si>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</si>
  <si>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</si>
  <si>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</si>
  <si>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</si>
  <si>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</si>
  <si>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</si>
  <si>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</si>
  <si>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</si>
  <si>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</si>
  <si>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</si>
  <si>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</si>
  <si>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</si>
  <si>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</si>
  <si>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</si>
  <si>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</si>
  <si>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</si>
  <si>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</si>
  <si>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</si>
  <si>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</si>
  <si>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</si>
  <si>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</si>
  <si>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</si>
  <si>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</si>
  <si>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</si>
  <si>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</si>
  <si>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</si>
  <si>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</si>
  <si>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</si>
  <si>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</si>
  <si>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</si>
  <si>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</si>
  <si>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</si>
  <si>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</si>
  <si>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</si>
  <si>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Crockett</t>
  </si>
  <si>
    <t>Crane</t>
  </si>
  <si>
    <t>Ector</t>
  </si>
  <si>
    <t>Andrews</t>
  </si>
  <si>
    <t>Borden</t>
  </si>
  <si>
    <t>Culbrson</t>
  </si>
  <si>
    <t>Dawson</t>
  </si>
  <si>
    <t>Crosby</t>
  </si>
  <si>
    <t>Dickens</t>
  </si>
  <si>
    <t>Gaines</t>
  </si>
  <si>
    <t>Garza</t>
  </si>
  <si>
    <t>Glasscck</t>
  </si>
  <si>
    <t>Hockley</t>
  </si>
  <si>
    <t>Howard</t>
  </si>
  <si>
    <t>Hudspeth</t>
  </si>
  <si>
    <t>Irion</t>
  </si>
  <si>
    <t>Jeff Dav</t>
  </si>
  <si>
    <t>Kent</t>
  </si>
  <si>
    <t>King</t>
  </si>
  <si>
    <t>Loving</t>
  </si>
  <si>
    <t>Lubbock</t>
  </si>
  <si>
    <t>Lynn</t>
  </si>
  <si>
    <t>Martin</t>
  </si>
  <si>
    <t>Midland</t>
  </si>
  <si>
    <t>Mitchell</t>
  </si>
  <si>
    <t>Pecos</t>
  </si>
  <si>
    <t>Reagan</t>
  </si>
  <si>
    <t>Reeves</t>
  </si>
  <si>
    <t>Cochran</t>
  </si>
  <si>
    <t>Schlechr</t>
  </si>
  <si>
    <t>Scurry</t>
  </si>
  <si>
    <t>Sterling</t>
  </si>
  <si>
    <t>Sutton</t>
  </si>
  <si>
    <t>Terry</t>
  </si>
  <si>
    <t>Tom Gren</t>
  </si>
  <si>
    <t>Upton</t>
  </si>
  <si>
    <t>Ward</t>
  </si>
  <si>
    <t>Winkler</t>
  </si>
  <si>
    <t>Yoakum</t>
  </si>
  <si>
    <t>Chaves</t>
  </si>
  <si>
    <t>Lea</t>
  </si>
  <si>
    <t>Roosevlt</t>
  </si>
  <si>
    <t>Eddy</t>
  </si>
  <si>
    <t>Oil Truck Loading</t>
  </si>
  <si>
    <t>TX Permitted</t>
  </si>
  <si>
    <t>Source Description</t>
  </si>
  <si>
    <t>Texas Permitted Sources emissions for the Permian Basin</t>
  </si>
  <si>
    <t>CO, SO2 and PM emissions were not provided</t>
  </si>
  <si>
    <t>New Mexico Permitted Sources emissions for the Permian Basin</t>
  </si>
  <si>
    <t>NM Permitted</t>
  </si>
  <si>
    <t>35015</t>
  </si>
  <si>
    <t>48105</t>
  </si>
  <si>
    <t>48081</t>
  </si>
  <si>
    <t>48103</t>
  </si>
  <si>
    <t>48135</t>
  </si>
  <si>
    <t>48003</t>
  </si>
  <si>
    <t>48033</t>
  </si>
  <si>
    <t>48109</t>
  </si>
  <si>
    <t>48115</t>
  </si>
  <si>
    <t>48107</t>
  </si>
  <si>
    <t>48125</t>
  </si>
  <si>
    <t>48165</t>
  </si>
  <si>
    <t>48169</t>
  </si>
  <si>
    <t>48173</t>
  </si>
  <si>
    <t>48219</t>
  </si>
  <si>
    <t>48227</t>
  </si>
  <si>
    <t>48229</t>
  </si>
  <si>
    <t>48235</t>
  </si>
  <si>
    <t>48243</t>
  </si>
  <si>
    <t>48263</t>
  </si>
  <si>
    <t>48269</t>
  </si>
  <si>
    <t>48301</t>
  </si>
  <si>
    <t>48303</t>
  </si>
  <si>
    <t>48305</t>
  </si>
  <si>
    <t>48317</t>
  </si>
  <si>
    <t>48329</t>
  </si>
  <si>
    <t>48335</t>
  </si>
  <si>
    <t>48371</t>
  </si>
  <si>
    <t>48383</t>
  </si>
  <si>
    <t>48389</t>
  </si>
  <si>
    <t>48079</t>
  </si>
  <si>
    <t>48413</t>
  </si>
  <si>
    <t>48415</t>
  </si>
  <si>
    <t>48431</t>
  </si>
  <si>
    <t>48435</t>
  </si>
  <si>
    <t>48445</t>
  </si>
  <si>
    <t>48451</t>
  </si>
  <si>
    <t>48461</t>
  </si>
  <si>
    <t>48475</t>
  </si>
  <si>
    <t>48495</t>
  </si>
  <si>
    <t>48501</t>
  </si>
  <si>
    <t>35005</t>
  </si>
  <si>
    <t>35025</t>
  </si>
  <si>
    <t>Company Name</t>
  </si>
  <si>
    <t>Permian  Basin Oil and Gas Emissions</t>
  </si>
  <si>
    <t>Permian Basin Counties:</t>
  </si>
  <si>
    <t>35011</t>
  </si>
  <si>
    <t>De Baca</t>
  </si>
  <si>
    <t>El Paso</t>
  </si>
  <si>
    <t>Fisher</t>
  </si>
  <si>
    <t>Nolan</t>
  </si>
  <si>
    <t>Presidio</t>
  </si>
  <si>
    <t>Stonewall</t>
  </si>
  <si>
    <t>Val Verde</t>
  </si>
  <si>
    <t>48141</t>
  </si>
  <si>
    <t>48151</t>
  </si>
  <si>
    <t>48353</t>
  </si>
  <si>
    <t>48377</t>
  </si>
  <si>
    <t>48433</t>
  </si>
  <si>
    <t>48465</t>
  </si>
  <si>
    <t>Crockett, Coke, Crane, Ector, Andrews, Borden, Culbrson, Dawson, Crosby, Dickens, Gaines, Garza, Glasscck, Hockley, Howard, Hudspeth, Irion, Jeff Dav, Kent, King, Loving, Lubbock, Lynn, Martin, Midland, Mitchell, Pecos, Reagan, Reeves, Cochran, Schlechr, Scurry, Sterling, Sutton, Terry, Tom Gren, Upton, Ward, Winkler, Yoakum, Chaves, Lea, Roosevlt, Eddy, De Baca, El Paso, Fisher, Nolan, Stonewall, Presidio</t>
  </si>
  <si>
    <t>Other Flaring</t>
  </si>
  <si>
    <t>By county and by source category NOx emissions (tons/year)</t>
  </si>
  <si>
    <t>By county and by source category VOC emissions (tons/year)</t>
  </si>
  <si>
    <t>na</t>
  </si>
  <si>
    <t>note: initial completion emissions were not estimated due to lack of activity information</t>
  </si>
  <si>
    <t>note: initial completion venting emissions were not estimated due to lack of activity information</t>
  </si>
  <si>
    <t>35041</t>
  </si>
  <si>
    <t>Facility Name</t>
  </si>
  <si>
    <t>El Paso Natural Gas</t>
  </si>
  <si>
    <t>Roswell Compressor Station</t>
  </si>
  <si>
    <t>Clark Tla-10 Engine</t>
  </si>
  <si>
    <t/>
  </si>
  <si>
    <t>Washington Ranch Storage Facility</t>
  </si>
  <si>
    <t>Cummins-Standby Engine</t>
  </si>
  <si>
    <t>Process Flare</t>
  </si>
  <si>
    <t>Agave Energy Company</t>
  </si>
  <si>
    <t>Southern Union Compressor Station</t>
  </si>
  <si>
    <t>Condensate tank (previously unit 7)</t>
  </si>
  <si>
    <t>Condensate tank (previously unit 8)</t>
  </si>
  <si>
    <t>BTEX Incinerator</t>
  </si>
  <si>
    <t>Caterpillar G3516</t>
  </si>
  <si>
    <t>Caterpillar G3606</t>
  </si>
  <si>
    <t>Glycol Dehydration Still Vent</t>
  </si>
  <si>
    <t>OXY USA WTP Limited Partnership</t>
  </si>
  <si>
    <t>Indian Basin Gas Plant</t>
  </si>
  <si>
    <t>Salt Bath Heater #1</t>
  </si>
  <si>
    <t>Versado Gas Processors, LLC</t>
  </si>
  <si>
    <t>Saunders Gas Plant</t>
  </si>
  <si>
    <t>Hri Regenerator Heater H-04 (025)</t>
  </si>
  <si>
    <t>Frontier Field Services LLC</t>
  </si>
  <si>
    <t>Frontier Field Services - Maljamar Gas Plant</t>
  </si>
  <si>
    <t>Mole sieve regenerator heater</t>
  </si>
  <si>
    <t>Targa - Eunice Gas Processing Plant</t>
  </si>
  <si>
    <t>Glycol Dehydrator Heater</t>
  </si>
  <si>
    <t>Waukesha L7042</t>
  </si>
  <si>
    <t>Natural Gas Pipeline Co of America</t>
  </si>
  <si>
    <t>NGPL - Compressor Station No167</t>
  </si>
  <si>
    <t>Cooper Bessemer Cv2502300hp Engine</t>
  </si>
  <si>
    <t>Acid Gas Flare - Zink</t>
  </si>
  <si>
    <t>Monument Gas Plant</t>
  </si>
  <si>
    <t>Clark NG Engine - RA-6</t>
  </si>
  <si>
    <t>Empire Abo Gas Plant</t>
  </si>
  <si>
    <t>Maxon Heater</t>
  </si>
  <si>
    <t>Eunice A Compressor Station</t>
  </si>
  <si>
    <t>Clark Ba-5 Engine</t>
  </si>
  <si>
    <t>Tipperary Corporation</t>
  </si>
  <si>
    <t>Denton Gas Plant</t>
  </si>
  <si>
    <t>Mol Sieve Dehydrator Regenerator</t>
  </si>
  <si>
    <t>Amine Reboiler Heater</t>
  </si>
  <si>
    <t>Monument Compressor Station</t>
  </si>
  <si>
    <t>Emergency Flare</t>
  </si>
  <si>
    <t>Eunice North Compressor Station</t>
  </si>
  <si>
    <t>Cooper Bessemer  GMVA-10</t>
  </si>
  <si>
    <t>Cooper Bessemer Engine</t>
  </si>
  <si>
    <t>Waukesha L7402 GSIU</t>
  </si>
  <si>
    <t>(Retired)-Clark NG Engine - HRA8</t>
  </si>
  <si>
    <t>Clark NG Engine - HRA-8</t>
  </si>
  <si>
    <t>(Retired)-Clark NG Engine - RA6</t>
  </si>
  <si>
    <t>(Retired)-Clark NG Engine - HRA5</t>
  </si>
  <si>
    <t>(Retired)-Clark NG Engine - HRA6</t>
  </si>
  <si>
    <t>Removed, Clark NG Engine - HRA6</t>
  </si>
  <si>
    <t>Born Regenerator Gas Heater</t>
  </si>
  <si>
    <t>Clark NG Engine - RA-8</t>
  </si>
  <si>
    <t>Vada Compressor Station</t>
  </si>
  <si>
    <t>Ingersoll Rand Engine</t>
  </si>
  <si>
    <t>Glycol Regenerator Heater GH-01, removed</t>
  </si>
  <si>
    <t>Eunice B&amp;C Compressor Station</t>
  </si>
  <si>
    <t>Solar Taurus Turbine</t>
  </si>
  <si>
    <t>Clark HBA-6</t>
  </si>
  <si>
    <t>Transwestern Pipeline Company (Air Quality)</t>
  </si>
  <si>
    <t>Atoka No3 Compressor Station</t>
  </si>
  <si>
    <t>Superior 8GTLE</t>
  </si>
  <si>
    <t>Agave Dagger Draw Gas Plant</t>
  </si>
  <si>
    <t>Glycol Dehydrator Reboiler</t>
  </si>
  <si>
    <t>Clark Ba5 Engine</t>
  </si>
  <si>
    <t>Clark Hba5 Engine</t>
  </si>
  <si>
    <t>Cooper Bessemer GMV-10TF</t>
  </si>
  <si>
    <t>DCP Midstream, LP</t>
  </si>
  <si>
    <t>Golf Course Booster Station</t>
  </si>
  <si>
    <t>Caterpillar G3516TALE</t>
  </si>
  <si>
    <t>Cooper Bessemer GMVA-10</t>
  </si>
  <si>
    <t>Ingersoll-Rand PVG-8</t>
  </si>
  <si>
    <t>Clark BA-6</t>
  </si>
  <si>
    <t>Texaco Marketing Operations</t>
  </si>
  <si>
    <t>Buckeye Compressor Station</t>
  </si>
  <si>
    <t>Removed, Field Flare (pilot only)</t>
  </si>
  <si>
    <t>Removed, White Superior Compressor Engine</t>
  </si>
  <si>
    <t>Clark Engine</t>
  </si>
  <si>
    <t>removed - Waukesha L7042GSIU</t>
  </si>
  <si>
    <t>Removed, Waukesha L7042GSIU</t>
  </si>
  <si>
    <t>Waukesha L7402</t>
  </si>
  <si>
    <t>Cooper Bessemer GMVA-8</t>
  </si>
  <si>
    <t>Removed, Superior NG Engine</t>
  </si>
  <si>
    <t>Acid Gas Flare/Emergency Plant Flare</t>
  </si>
  <si>
    <t>Loveco Heater H-02 (018)</t>
  </si>
  <si>
    <t>Waukesha L7042GU</t>
  </si>
  <si>
    <t>Caprock Compressor Station</t>
  </si>
  <si>
    <t>GE Regenerative Cycle Turbine</t>
  </si>
  <si>
    <t>Enterprise Field Services, LLC</t>
  </si>
  <si>
    <t>South Carlsbad Compressor Station</t>
  </si>
  <si>
    <t>TEG Glycol Dehydrator Reboiler(1.5 MMBTU/h)</t>
  </si>
  <si>
    <t>Cooper Bessemer GMW-10</t>
  </si>
  <si>
    <t>Econotherm Heater H-03 (016)</t>
  </si>
  <si>
    <t>Condenser Liquids Tank (210bbl)</t>
  </si>
  <si>
    <t>Gas Heater</t>
  </si>
  <si>
    <t>Solar Turbine 1200</t>
  </si>
  <si>
    <t>Born Heater Hot Oil Heater</t>
  </si>
  <si>
    <t>ConocoPhillips - Midland Office</t>
  </si>
  <si>
    <t>ConocoPhilips - MCA Tank Battery No2</t>
  </si>
  <si>
    <t>SRU &amp; Thermal Incinerator</t>
  </si>
  <si>
    <t>Hot Oil Heater</t>
  </si>
  <si>
    <t>Waukesha F1197G</t>
  </si>
  <si>
    <t>Sid Richardson Energy Services</t>
  </si>
  <si>
    <t>Jal No3 Gas Plant</t>
  </si>
  <si>
    <t>Entec Gas Heater</t>
  </si>
  <si>
    <t>Eclipse Gas Heater</t>
  </si>
  <si>
    <t>Cooper Bessemer  GMV-10TF LE</t>
  </si>
  <si>
    <t>Cooper Bessemer  GMV-10TF</t>
  </si>
  <si>
    <t>Removed, Standby-Ingersoll Rand Engine</t>
  </si>
  <si>
    <t>Gas Plant Flare</t>
  </si>
  <si>
    <t>Emergency Plant Gas Flare</t>
  </si>
  <si>
    <t>Removed, Heater Treater</t>
  </si>
  <si>
    <t>Roswell Compressor Station No9</t>
  </si>
  <si>
    <t>Cooper Bessemer  LSV-16SG</t>
  </si>
  <si>
    <t>Waukesha L7042G</t>
  </si>
  <si>
    <t>White Superior 6G825</t>
  </si>
  <si>
    <t>Red Bluff No3 Compressor Station</t>
  </si>
  <si>
    <t>Storage Tank Tk1</t>
  </si>
  <si>
    <t>Turbine Generator Engine</t>
  </si>
  <si>
    <t>Turbine Recompressor Engine</t>
  </si>
  <si>
    <t>Solar Centaur 40, 4000 hp</t>
  </si>
  <si>
    <t>Turbine Recompressor #1</t>
  </si>
  <si>
    <t>Turbine Recompressor #2</t>
  </si>
  <si>
    <t>Turbine Recompressor #3</t>
  </si>
  <si>
    <t>Removed,Vogt Boiler</t>
  </si>
  <si>
    <t>Wheco Heater H-01(017)</t>
  </si>
  <si>
    <t>Removed, Born Heater</t>
  </si>
  <si>
    <t>Bitter Lake Compressor Station</t>
  </si>
  <si>
    <t>Glycol Dehydration Reboiler</t>
  </si>
  <si>
    <t>SRU w/ Thermal Oxidizer</t>
  </si>
  <si>
    <t>East Vacuum Liquid Recovery</t>
  </si>
  <si>
    <t>Removed, Solar Saturn T1202</t>
  </si>
  <si>
    <t>West Eunice Compressor Station</t>
  </si>
  <si>
    <t>White Superior 8G-825</t>
  </si>
  <si>
    <t>Associated Natural Gas</t>
  </si>
  <si>
    <t>Pecos Diamond Gas Plant</t>
  </si>
  <si>
    <t>Removed- Insignificant- In-Line Heater</t>
  </si>
  <si>
    <t>Ingersoll Rand Generator Engine (003)</t>
  </si>
  <si>
    <t>Removed, NG Recip Engine Cooper GMV-10</t>
  </si>
  <si>
    <t>Removed, Emergency Flare</t>
  </si>
  <si>
    <t>Colt, MEP 8GT-NT</t>
  </si>
  <si>
    <t>Exempt, WaukeshaL7042G Fugitive Emissions(019,020)</t>
  </si>
  <si>
    <t>Ingersoll Rand Generator Engine (004)</t>
  </si>
  <si>
    <t>Waukesha 7042 GU</t>
  </si>
  <si>
    <t>Flare</t>
  </si>
  <si>
    <t>Tank Fugitive Emissions</t>
  </si>
  <si>
    <t>Plant Flare</t>
  </si>
  <si>
    <t>Pipeline Liquids</t>
  </si>
  <si>
    <t>Pecos River Compressor Station</t>
  </si>
  <si>
    <t>GE Regenerative Engine</t>
  </si>
  <si>
    <t>Condensate Tank</t>
  </si>
  <si>
    <t>(Retired)-Clark NG Engine HBA-8T</t>
  </si>
  <si>
    <t>Oil Center Booster Station</t>
  </si>
  <si>
    <t>White Superior 16GT825 Engine</t>
  </si>
  <si>
    <t>removed - Waukesha L7042G</t>
  </si>
  <si>
    <t>Ingersoll Rand Generator Engine (005)</t>
  </si>
  <si>
    <t>NGL Tank</t>
  </si>
  <si>
    <t>Superior 12 SGTA</t>
  </si>
  <si>
    <t>Ingersoll Rand Generator Engine (002)</t>
  </si>
  <si>
    <t>Insig - Tank Condensate, 500 bbl</t>
  </si>
  <si>
    <t>Acid Gas Flare</t>
  </si>
  <si>
    <t>Artesia Gas Plant</t>
  </si>
  <si>
    <t>Boiler #1</t>
  </si>
  <si>
    <t>Boiler #2</t>
  </si>
  <si>
    <t>Amine Reboiler</t>
  </si>
  <si>
    <t>Plant Level Fugitive</t>
  </si>
  <si>
    <t>Removed, Natural Gas Turbine 3609 hp</t>
  </si>
  <si>
    <t>Cooper-Bessemer</t>
  </si>
  <si>
    <t>Removed, Process Flare</t>
  </si>
  <si>
    <t>Waukesha P9390 GSIU</t>
  </si>
  <si>
    <t>Monument Booster Station</t>
  </si>
  <si>
    <t>Waukesha L7042 GSI Engine</t>
  </si>
  <si>
    <t>Raptor Gas Transmission</t>
  </si>
  <si>
    <t>Antelope Ridge Gas Plant</t>
  </si>
  <si>
    <t>Process Piping Fugitives</t>
  </si>
  <si>
    <t>Quail Booster Station</t>
  </si>
  <si>
    <t>Maintenance Vent for Compressor Eng Blowdown</t>
  </si>
  <si>
    <t>SSM and upset/malfunction</t>
  </si>
  <si>
    <t>Sulfur Incinerator/Recovery Unit (SRU)</t>
  </si>
  <si>
    <t>White Superior Compressor Engine</t>
  </si>
  <si>
    <t>Cyrogenic Ngl fugtives</t>
  </si>
  <si>
    <t>Yates Petroleum Corp</t>
  </si>
  <si>
    <t>Penasco Compressor Station</t>
  </si>
  <si>
    <t>Ajax DCP 280</t>
  </si>
  <si>
    <t>Superior 2416 GTL</t>
  </si>
  <si>
    <t>White Superior 12G825</t>
  </si>
  <si>
    <t>DCP Midstream - Eunice Gas Plant</t>
  </si>
  <si>
    <t>Amine Unit Contactor</t>
  </si>
  <si>
    <t>Lusk Booster Station</t>
  </si>
  <si>
    <t>Truck Loading</t>
  </si>
  <si>
    <t>White Superior 16SGTB Engine</t>
  </si>
  <si>
    <t>Solar T4502</t>
  </si>
  <si>
    <t>Petrotherm Regenerator Gas Heater</t>
  </si>
  <si>
    <t>Removed, Clark HLA-8</t>
  </si>
  <si>
    <t>Gas Furnace</t>
  </si>
  <si>
    <t>Removed, Superior 2416 GTL</t>
  </si>
  <si>
    <t>Removed - Superior 2416 GTL</t>
  </si>
  <si>
    <t>DeLaval HV8C4 Engine</t>
  </si>
  <si>
    <t>Emergency Flare - Wet Gas</t>
  </si>
  <si>
    <t>Vent for Startup, Shutdown, Blowdown</t>
  </si>
  <si>
    <t>Emergency Flare - Acid Gas</t>
  </si>
  <si>
    <t>Solar T4002</t>
  </si>
  <si>
    <t>Removed, Cooper GMVA-10</t>
  </si>
  <si>
    <t>Emergency Field  Flare</t>
  </si>
  <si>
    <t>Removed, Clark BA-8</t>
  </si>
  <si>
    <t>Removed, Compressor Blowdowns</t>
  </si>
  <si>
    <t>Emergency Flare Pilot</t>
  </si>
  <si>
    <t>Removed, Clark HBA-6</t>
  </si>
  <si>
    <t>TEG Glycol Dehydrator Still Vent (200 MMSCF/d)</t>
  </si>
  <si>
    <t>Amanda Booster Flare</t>
  </si>
  <si>
    <t>Mist Eliminator, 1440 gal</t>
  </si>
  <si>
    <t>White Superior Engine</t>
  </si>
  <si>
    <t>Produced Water Tank</t>
  </si>
  <si>
    <t>Insignificant - Cooper Bessemer JS-8-G</t>
  </si>
  <si>
    <t>Removed, White Superior Engine</t>
  </si>
  <si>
    <t>Waukesha L7042GSI</t>
  </si>
  <si>
    <t>Removed - Clark HBA-6</t>
  </si>
  <si>
    <t>Turbine Inlet Compressor</t>
  </si>
  <si>
    <t>Waukesha F3512GU, 300hp</t>
  </si>
  <si>
    <t>White Superior 8G825 Engine</t>
  </si>
  <si>
    <t>Condensate Loadout</t>
  </si>
  <si>
    <t>Cooper Bessemer Engine C-07</t>
  </si>
  <si>
    <t>Cooper Bessemer 2000hp  Engine</t>
  </si>
  <si>
    <t>Compressor Blowdowns</t>
  </si>
  <si>
    <t>Plant Fugitives</t>
  </si>
  <si>
    <t>General Electric Turbine</t>
  </si>
  <si>
    <t>Treatment Flare</t>
  </si>
  <si>
    <t>Liquid loading</t>
  </si>
  <si>
    <t>Condensate Gunbarrel</t>
  </si>
  <si>
    <t>Southern Union Gas Services Ltd</t>
  </si>
  <si>
    <t>Jal No4 Compressor Station</t>
  </si>
  <si>
    <t>Cooper Bessemer Engine C-01</t>
  </si>
  <si>
    <t>Blowdown</t>
  </si>
  <si>
    <t>Cooper Bessemer Engine C-02</t>
  </si>
  <si>
    <t>Cooper Bessemer Engine C-08</t>
  </si>
  <si>
    <t>Fugitive</t>
  </si>
  <si>
    <t>Cooper Bessemer Engine C-06</t>
  </si>
  <si>
    <t>Oil Water Mix</t>
  </si>
  <si>
    <t>Stabilized Condensate Tank</t>
  </si>
  <si>
    <t>Condensate TK-3A</t>
  </si>
  <si>
    <t>Caterpillar G3516 TALE</t>
  </si>
  <si>
    <t>Scrubber Oil Tank (condensate)</t>
  </si>
  <si>
    <t>Condensate TK-86</t>
  </si>
  <si>
    <t>Condensate TK-87</t>
  </si>
  <si>
    <t>Cooper Bessemer 200hp  Engine</t>
  </si>
  <si>
    <t>Cooper Bessemer Engine C-09</t>
  </si>
  <si>
    <t>Piping Component Fugitives</t>
  </si>
  <si>
    <t>Condensate Tank #1</t>
  </si>
  <si>
    <t>Condensate Tank #2</t>
  </si>
  <si>
    <t>White Superior 8G825</t>
  </si>
  <si>
    <t>Removed, White Superior 8G825</t>
  </si>
  <si>
    <t>High Pressure Flare</t>
  </si>
  <si>
    <t>Stabilized Condensate Tank (300bbl)</t>
  </si>
  <si>
    <t>Site Wide Fugitives</t>
  </si>
  <si>
    <t>Loveco Heat Recovery Boiler</t>
  </si>
  <si>
    <t>Loveco Waste Heat Recovery Boiler</t>
  </si>
  <si>
    <t>Loveco Waste Heat Recovery</t>
  </si>
  <si>
    <t>Acid Gas Flare #4</t>
  </si>
  <si>
    <t>Removed, Standby-Worthington Engine</t>
  </si>
  <si>
    <t>Amine Unit</t>
  </si>
  <si>
    <t>Glycol Dehydrator Still Vent /Flash Tank</t>
  </si>
  <si>
    <t>Clark TLAD6</t>
  </si>
  <si>
    <t>Refrigeration Skid #1</t>
  </si>
  <si>
    <t>Refrigeration Skid #2</t>
  </si>
  <si>
    <t>Removed, Engine, CAT 3516TALE, 1085 hp</t>
  </si>
  <si>
    <t>Process Fugitives</t>
  </si>
  <si>
    <t>Engine, CAT 3516TALE, 1085 hp</t>
  </si>
  <si>
    <t>Removed - Caterpillar G3516 (1150hp)</t>
  </si>
  <si>
    <t>Process Piping Fugitive Emissions</t>
  </si>
  <si>
    <t>Fugitives, Piping, Connections and Valves</t>
  </si>
  <si>
    <t>Caterpillar G3516 LE</t>
  </si>
  <si>
    <t>Removed, Caterpillar G3516 LE</t>
  </si>
  <si>
    <t>Removed, Emergency Vents</t>
  </si>
  <si>
    <t>Cooper Bessemer Gmv-10 Engine</t>
  </si>
  <si>
    <t>Removed, White Superior 8GTL</t>
  </si>
  <si>
    <t>White Superior 8GTLA</t>
  </si>
  <si>
    <t>Process Piping Fugitives Emissions</t>
  </si>
  <si>
    <t>Superior 8GTLA</t>
  </si>
  <si>
    <t>Insig - Tank Condensate</t>
  </si>
  <si>
    <t>Low Pressure Flare</t>
  </si>
  <si>
    <t>Waukesha L 7042G</t>
  </si>
  <si>
    <t>CondensateTank</t>
  </si>
  <si>
    <t>Amine Regenerator Vent</t>
  </si>
  <si>
    <t>ESD Flare</t>
  </si>
  <si>
    <t>Amine Unit Vent</t>
  </si>
  <si>
    <t>Cooper Bessemer GMVH-10C</t>
  </si>
  <si>
    <t>Removed-Pipeline Condensate</t>
  </si>
  <si>
    <t>Condensate Storage Tank</t>
  </si>
  <si>
    <t>Glycol Dehydrator Regenerator Vent</t>
  </si>
  <si>
    <t>Lakota Dehydrator Still Vent</t>
  </si>
  <si>
    <t>Removed Fairbanks Morse MEP 10G Engine</t>
  </si>
  <si>
    <t>Dehydrator/ Glycol Dehydrator Still Vent</t>
  </si>
  <si>
    <t>Inlet Flare</t>
  </si>
  <si>
    <t>Process Fugitive Emissions</t>
  </si>
  <si>
    <t>Process Fugitive</t>
  </si>
  <si>
    <t>Plant VOC Fugtives</t>
  </si>
  <si>
    <t>Glycol Regenerator Heater</t>
  </si>
  <si>
    <t>Linam Ranch Gas Plant</t>
  </si>
  <si>
    <t>Clark Hba6 Clark H3 Engine, 1267 HP</t>
  </si>
  <si>
    <t>Clark Hba6 Clark H4 Engine, 1267 HP</t>
  </si>
  <si>
    <t>Clark Tla6 Clark T1 Engine, 2000 HP</t>
  </si>
  <si>
    <t>Removed, SRU Incinerator</t>
  </si>
  <si>
    <t>Amine Plant Flare East</t>
  </si>
  <si>
    <t>Gasoline Storage Tank</t>
  </si>
  <si>
    <t>Solar T-4000, Turbine No 4</t>
  </si>
  <si>
    <t>Regenerator Heater, Furnace B, 15 MMBtu/hr</t>
  </si>
  <si>
    <t>Solar Taurus T-70, Turbine No 2</t>
  </si>
  <si>
    <t>Solar Taurus T-70, Turbine No 1</t>
  </si>
  <si>
    <t>Waukesha 7042GL</t>
  </si>
  <si>
    <t>Solar T-4700, Turbine No 3</t>
  </si>
  <si>
    <t>Slop Oil Tank</t>
  </si>
  <si>
    <t>Crude Oil Tank</t>
  </si>
  <si>
    <t>Boiler</t>
  </si>
  <si>
    <t>Clark Hba6 Clark H1 Engine, 1267 HP</t>
  </si>
  <si>
    <t>South Hat Mesa Booster Station</t>
  </si>
  <si>
    <t>Condensate</t>
  </si>
  <si>
    <t>Clark Hba6 Clark H2 Engine, 1267 HP</t>
  </si>
  <si>
    <t>DUPLICATE - Plant Level Fugitive</t>
  </si>
  <si>
    <t>Removed, Waukesha L7042GU</t>
  </si>
  <si>
    <t>Removed, White Superior 8g825 Engine</t>
  </si>
  <si>
    <t>Fugitive Equipment Leak Emissions</t>
  </si>
  <si>
    <t>SIC</t>
  </si>
  <si>
    <t>SIC DESCRIPTION</t>
  </si>
  <si>
    <t>SCC DESCRIPTION</t>
  </si>
  <si>
    <t>SCC CLASS</t>
  </si>
  <si>
    <t>CRUDE PETROLEUM &amp; NATURAL GAS</t>
  </si>
  <si>
    <t>INDUSTRIAL       NATURAL GAS      2-CYCLE LEAN BURN</t>
  </si>
  <si>
    <t>INTERNAL COMBUSTION</t>
  </si>
  <si>
    <t>INDUSTRIAL       NATURAL GAS      4-CYCLE RICH BURN</t>
  </si>
  <si>
    <t>INDUSTRIAL       NATURAL GAS      4-CYCLE LEAN BURN</t>
  </si>
  <si>
    <t>NATURAL GAS PRODNCOMPRESSORS</t>
  </si>
  <si>
    <t>OIL &amp; GAS PRODN</t>
  </si>
  <si>
    <t>NATURAL GAS PRODNFLARES</t>
  </si>
  <si>
    <t>NATURAL GAS PRODNVALVES</t>
  </si>
  <si>
    <t>GLYCOL DEHYDRATORSTILL VENT</t>
  </si>
  <si>
    <t>OIL &amp; GAS PROD.</t>
  </si>
  <si>
    <t>NATURAL GAS PRODNNOT CLASSIFIED   SEE COMMENT</t>
  </si>
  <si>
    <t>FUEL-FIRED EQPMNTPROCESS HEATERS  NATURAL GAS</t>
  </si>
  <si>
    <t>FUGITIVE EMISSIONNOT CLASSIFIED   SEE COMMENT</t>
  </si>
  <si>
    <t>FIXED ROOF TANKS SPECIFY LIQUID   WORKING LOSS</t>
  </si>
  <si>
    <t>PETROLEUM STORAGE</t>
  </si>
  <si>
    <t>MISCELLANEOUS    TANK TRUCK VAPOR LEAKS</t>
  </si>
  <si>
    <t>BULK PLANTS</t>
  </si>
  <si>
    <t>PETROLEUM LIQUIDSOIL &amp; GAS FIELD  FIXED ROOF TANK</t>
  </si>
  <si>
    <t>PETROLEUM &amp; SOLVE</t>
  </si>
  <si>
    <t>NATURAL GAS LIQUIDS</t>
  </si>
  <si>
    <t>INDUSTRIAL       NATURAL GAS      10-100MMBTU/HR</t>
  </si>
  <si>
    <t>EXTCOMB BOILER</t>
  </si>
  <si>
    <t>ELECTRIC GENERATNDIST.OIL/DIESEL  RECIPROCATING</t>
  </si>
  <si>
    <t>INTERNLCOMBUSTION</t>
  </si>
  <si>
    <t>INDUSTRIAL       NATURAL GAS      TURBINE-COGENERTN</t>
  </si>
  <si>
    <t>COMMERCL-INSTUTNLDIST.OIL/DIESEL  RECIPROCATING</t>
  </si>
  <si>
    <t>COMMERCL-INSTUTNLNATURAL GAS      TURBINE</t>
  </si>
  <si>
    <t>MISCELLANEOUS    WASTE GAS FLARES SEE COMMENT</t>
  </si>
  <si>
    <t>CHEMICAL MFG</t>
  </si>
  <si>
    <t>PETROLEUM REFNG  PROCESS HEATERS  GAS FIRED</t>
  </si>
  <si>
    <t>PETROLEUM INDRY</t>
  </si>
  <si>
    <t>FUGITIVE HC EMIS PROCESS DRAINS   WASTE WATER SEPTR</t>
  </si>
  <si>
    <t>FUGITIVE HC EMIS MISCELLANEOUS    SAMPLING/PURGING</t>
  </si>
  <si>
    <t>MISCELLANEOUS    NOT CLASSIFIED   SEE COMMENT    **</t>
  </si>
  <si>
    <t>NATURAL GAS PRODNGAS SWEETENING   AMINE PROCESS</t>
  </si>
  <si>
    <t>OIL &amp; GAS PRODUCTNATURAL GAS PRODUALL EQUIPMENT</t>
  </si>
  <si>
    <t>INDUSTRIAL PROCES</t>
  </si>
  <si>
    <t>GLYCOL DEHYDRATORREBOILER BURNER</t>
  </si>
  <si>
    <t>MIS IND-FUEL EQPTINCINERATORS     NAT GAS</t>
  </si>
  <si>
    <t>FIXED ROOF TANKS BREATHING LOSS   SEE COMMENT    **</t>
  </si>
  <si>
    <t>FIXED ROOF TANKS CRUDE OIL-RVP 5  WORKING LOSS</t>
  </si>
  <si>
    <t>MISC LOSSES      LOADING RACKS</t>
  </si>
  <si>
    <t>BULK TERMINALS</t>
  </si>
  <si>
    <t>TANK CARS/TRUCKS CRUDE OIL-SUBMERGLOAD-BALANCE SVC</t>
  </si>
  <si>
    <t>PETROLEUM MARKTNG</t>
  </si>
  <si>
    <t>FUGITIVE EMISSIONOIL&amp;GAS PRODUCT'NFUGITIVE EMISSION</t>
  </si>
  <si>
    <t>OIL &amp; GAS PROD</t>
  </si>
  <si>
    <t>TANK CARS/TRUCKS DIST OIL-SUBMERGELOAD-NORMAL  SVC</t>
  </si>
  <si>
    <t>CRUDE PETROLEUM PIPE LINES</t>
  </si>
  <si>
    <t>INDUSTRIAL       NATURAL GAS      TURBINE</t>
  </si>
  <si>
    <t>TANK CARS/TRUCKS CRUDE OIL-SUBMERGLOAD-NORMAL  SVC</t>
  </si>
  <si>
    <t>MISCELLANEOUS    SPECIFY LIQUID   LOADING RACK</t>
  </si>
  <si>
    <t>ORGNC CHEM TRNSPT</t>
  </si>
  <si>
    <t>INDUSTRIAL       NATURAL GAS      &gt;100MMBTU/HR</t>
  </si>
  <si>
    <t>INDUSTRIAL       DIST.OIL/DIESEL  RECIPROCATING</t>
  </si>
  <si>
    <t>PETROLEUM REFNG  BLOWDOWN SYSTEM  VAPOR REC/FLARE</t>
  </si>
  <si>
    <t>PETROLEUM REFNG  COOLING TOWERS</t>
  </si>
  <si>
    <t>PETROLEUM REFNG  FLARES           NAT GAS</t>
  </si>
  <si>
    <t>CRUDE OIL PRODN  CRUDE OIL PITS</t>
  </si>
  <si>
    <t>NATURAL GAS PRODNGAS STRIPPING OPNGENERAL</t>
  </si>
  <si>
    <t>OIL &amp; GAS PRODUCTNATURAL GAS PRODUFLARES COMBUSTING</t>
  </si>
  <si>
    <t>COOLING TOWER PROCESS COOLING  MECHANICAL DRAFT</t>
  </si>
  <si>
    <t>COOLING TOWER</t>
  </si>
  <si>
    <t>CLD SOLV/STRIPPINGLYCOL ETHERS</t>
  </si>
  <si>
    <t>ORG SOLV EVAPRT'N</t>
  </si>
  <si>
    <t>FIXED ROOF TANKS WORKING LOSS     SEE COMMENT    **</t>
  </si>
  <si>
    <t>FIXED ROOF TANKS GASOLINE-RVP  7  WORKING LOSS</t>
  </si>
  <si>
    <t>FIXED ROOF TANKS CRUDE OIL-RVP 5  67K BBL-BREATHING</t>
  </si>
  <si>
    <t>CRUDE OIL STORAGEFIXED ROOF TANK  WORKING LOSS</t>
  </si>
  <si>
    <t>INDUSTRIAL       NATURAL GAS      &lt;10MMBTU/HR</t>
  </si>
  <si>
    <t>INDUSTRIAL       NATURAL GAS      RECIPROCATING</t>
  </si>
  <si>
    <t>INDUSTRIAL       NATURAL GAS      2-CYCLE CLEAN BUR</t>
  </si>
  <si>
    <t>NG PROCESSING FACGLYCOL DEHY REBLRBURN STACK TRIETH</t>
  </si>
  <si>
    <t>LIQUID WST TRTMT SEPARATOR        OIL-WATER</t>
  </si>
  <si>
    <t>LIQUID WST TRTMT OIL/WTR SEPARAT'NWSTWTR HLD'G TKS</t>
  </si>
  <si>
    <t>NATURAL GAS TRANSMISSION</t>
  </si>
  <si>
    <t>PETROLEUM REFNG  BLOWDOWN SYSTEM  WITHOUT CONTROLS</t>
  </si>
  <si>
    <t>NG PROCESSING FACGLYCOL DEHY REBLRSTILL VENT TRIETH</t>
  </si>
  <si>
    <t>GAS SWEETENING   AMINE PROCESS</t>
  </si>
  <si>
    <t>NG PROCESSING FACRELIEF VALVES</t>
  </si>
  <si>
    <t>FUEL-FIRED EQPMNTPROCESS HEATERS  PROCESS GAS</t>
  </si>
  <si>
    <t>CRUDE OIL STORAGEFIXED ROOF TANK  BREATHING LOSS</t>
  </si>
  <si>
    <t>TANK CARS/TRUCKS NOT CLASSIFIED   SEE COMMENT    **</t>
  </si>
  <si>
    <t>COLD CLEANING    OTHER/NOT CLASSFOSPECIFY SOLVENT</t>
  </si>
  <si>
    <t>ORGANIC SOLVENT</t>
  </si>
  <si>
    <t>FIXED ROOF TANKS BREATHING LOSS   DIST FUEL      **</t>
  </si>
  <si>
    <t>TANK CARS/TRUCKS DIST OIL-SUBMERGELOAD           **</t>
  </si>
  <si>
    <t>FIXED ROOF TANKS SPECIFY AMINE    BREATHING LOSS</t>
  </si>
  <si>
    <t>ORGANIC CHEM STRG</t>
  </si>
  <si>
    <t>FIXED ROOF TANKS SPECIFY GLYCOL   BREATHING LOSS</t>
  </si>
  <si>
    <t>MISCELLANEOUS    SPECIFY LIQUID   TANK CAR LOADING</t>
  </si>
  <si>
    <t>NG PROCESSING FACGLYCOL DEHY GENERETHYLENE GLYCOL</t>
  </si>
  <si>
    <t>ELECTRIC GENERATNNATURAL GAS      TURBINE</t>
  </si>
  <si>
    <t>PETROLEUM REFNG  PROCESS HEATERS  NATURAL GAS-FIRED</t>
  </si>
  <si>
    <t>PETROLEUM REFNG  INCINERATORS     NAT GAS</t>
  </si>
  <si>
    <t>COOLING TOWER  PROCESS COOLING NATURAL DRAFT</t>
  </si>
  <si>
    <t>FLOAT ROOF TANKS EXTNL-PRIMRY SEALCRUDE OIL</t>
  </si>
  <si>
    <t>FLOAT ROOF TANKS EXTNL-SECDRY SEALCRUDE OIL</t>
  </si>
  <si>
    <t>REFINED PETROLEUM PIPELINES</t>
  </si>
  <si>
    <t>PETROLEUM REFNG  FLARES           NOT CLASSIFIED **</t>
  </si>
  <si>
    <t>FIXED ROOF TANKS BREATHING LOSS   JET FUEL       **</t>
  </si>
  <si>
    <t>FIXED ROOF TANKS WORKING LOSS     JET FUEL       **</t>
  </si>
  <si>
    <t>FIXED ROOF TANKS WORKING LOSS     DIST FUEL      **</t>
  </si>
  <si>
    <t>FLOAT ROOF TANKS GASOLINE-RVP 10  67K BBL-STAND LOS</t>
  </si>
  <si>
    <t>FLOAT ROOF TANKS EXTNL-PRIMRY SEALGASOLINE</t>
  </si>
  <si>
    <t>FLOAT ROOF TANKS EXTNL-SECDRY SEALGASOLINE</t>
  </si>
  <si>
    <t>FLOAT ROOF TANKS EXTNL-SECDRY SEALJET KEROSENE</t>
  </si>
  <si>
    <t>FLOAT ROOF TANKS INTERNAL ROOF    OTHER-SEE COMMENT</t>
  </si>
  <si>
    <t>MISCELLANEOUS    LEAKS FROM VALVESFLANGES &amp; PUMPS</t>
  </si>
  <si>
    <t>MISCELLANEOUS    VAPOR COLLECTION LOSSES</t>
  </si>
  <si>
    <t>MISCELLANEOUS    VAPOR CONTROL    UNIT LOSSES</t>
  </si>
  <si>
    <t>PETROLEUM STR TKSINT FLOAT ROOF   STANDING LOSS</t>
  </si>
  <si>
    <t>EXT FLOATING ROOFPRI/SEC SEAL     SPECIFY LIQUID</t>
  </si>
  <si>
    <t>INT FLOATING ROOFPRI/SEC SEAL     SPECIFY LIQUID</t>
  </si>
  <si>
    <t>CRUDE OIL PRODN  NOT CLASSIFIED   SEE COMMENT</t>
  </si>
  <si>
    <t>NAT GAS PRODUCT'NSULFUR           RECOVERY</t>
  </si>
  <si>
    <t>INDUSTRIAL INCIN HAZARD WASTE     ROTARY KILN</t>
  </si>
  <si>
    <t>SOLID WAST DISPSL</t>
  </si>
  <si>
    <t>OIL &amp; GAS PRODUCTNATURAL GAS PRODUPIPELINE PIGGING</t>
  </si>
  <si>
    <t>FLOAT ROOF TANKS INTERNAL ROOF    CRUDE OIL</t>
  </si>
  <si>
    <t>PIPELINES, NEC</t>
  </si>
  <si>
    <t>PROC HEATER/FRNC NATURAL GAS</t>
  </si>
  <si>
    <t>MISC MFG INDSTRS</t>
  </si>
  <si>
    <t>PRESSURE TANKS   NATURAL GAS      WITHDRAWAL LOSS</t>
  </si>
  <si>
    <t>FIXED ROOF TANKS WORKING LOSS     CRUDE          **</t>
  </si>
  <si>
    <t>OIL &amp; GAS PRODUCTNATURAL GAS PRODUINCINERATORS BURN</t>
  </si>
  <si>
    <t>SURFACE COATING  MISC.METAL PARTS EQUIPMENT CLEANUP</t>
  </si>
  <si>
    <t>PRESSURE TANKS   SPECIFY GAS      WITHDRAWAL LOSS</t>
  </si>
  <si>
    <t>INORGNC CHEM STRG</t>
  </si>
  <si>
    <t>FUEL-FIRED EQPMNTSTEAM GENERATORS NATURAL GAS</t>
  </si>
  <si>
    <t>TANK CARS/TRUCKS DIST OIL-SPLASH  LOAD-NORMAL  SVC</t>
  </si>
  <si>
    <t>FIXED ROOF TANKS GASOLINE-RVP 10  WORKING LOSS</t>
  </si>
  <si>
    <t>FIXED RF MISC    SPECIFY IN COMMNTWORKING LOSS</t>
  </si>
  <si>
    <t>ORGANIC CHEM STG</t>
  </si>
  <si>
    <t>CRUDE OIL PROD.  FLARES</t>
  </si>
  <si>
    <t>INCINERATOR      NATURAL GAS</t>
  </si>
  <si>
    <t>SURFACE COATING</t>
  </si>
  <si>
    <t>FIXED ROOF TANKS GASOLINE-RVP 10  250K BBL-BREATHNG</t>
  </si>
  <si>
    <t>TANK CARS/TRUCKS GASOLINE-SUBMERGELOAD           **</t>
  </si>
  <si>
    <t>PETROLEUM INDRY  FLARES           LPG</t>
  </si>
  <si>
    <t>FIXED ROOF TANKS BREATHING LOSS   GASOLINE       **</t>
  </si>
  <si>
    <t>FLOAT ROOF TANKS STAND STG LOSS   CRUDE          **</t>
  </si>
  <si>
    <t>FLOAT ROOF TANKS CRUDE OIL-RVP 5  67K BBL-STAND LOS</t>
  </si>
  <si>
    <t>FLOAT ROOF TANKS CRUDE OIL-RVP 5  250K BBL-STAND LS</t>
  </si>
  <si>
    <t>FLOAT ROOF TANKS CRUDE OIL        WITHDRAWAL LOSS</t>
  </si>
  <si>
    <t>CRUDE OIL STORAGEEXTNL FLOAT ROOF W/ PRIMARY SEALS</t>
  </si>
  <si>
    <t>COMMERCL-INSTUTNLNATURAL GAS      &lt;10MMBTU/HR</t>
  </si>
  <si>
    <t>FIXED ROOF TANKS ETHYLENE GLYCOL  WORKING LOSS</t>
  </si>
  <si>
    <t>MISCELLANEOUS    FLARES           HEAVY WATER</t>
  </si>
  <si>
    <t>EXPLOSIVES       TRINITROTOLUENE  BATCH-FUME RECVRY</t>
  </si>
  <si>
    <t>FUEL-FIRED EQPMNTPROCESS HEATERS  RESIDUAL OIL</t>
  </si>
  <si>
    <t>FIXED ROOF TANKS BREATHING LOSS   CRUDE          **</t>
  </si>
  <si>
    <t>FIXED ROOF TANKS ETHANOLAMINES    WORKING LOSS</t>
  </si>
  <si>
    <t>FIXED ROOF TANKS CRESOL           WORKING LOSS</t>
  </si>
  <si>
    <t>INDUSTRIAL       NATURAL GAS      4-CYCLE CLEAN BUR</t>
  </si>
  <si>
    <t>NAT GAS PRODUCT'NGATHERING LINES</t>
  </si>
  <si>
    <t>FIXED ROOF TANKS CRUDE OIL-RVP 5  250K BBL-BREATHNG</t>
  </si>
  <si>
    <t>FIXED ROOF TANKS METHYL ALCOHOL   BREATHING LOSS</t>
  </si>
  <si>
    <t>FIXED ROOF TANKS METHYL ALCOHOL   WORKING LOSS</t>
  </si>
  <si>
    <t>FIXED ROOF TANKS ETHYLENE GLYCOL  BREATHING LOSS</t>
  </si>
  <si>
    <t>NAT GAS PRODUCT'NRELIEF VALVES</t>
  </si>
  <si>
    <t>FIXED RF MISC    SPECIFY IN COMMNTBREATHING LOSS</t>
  </si>
  <si>
    <t>NG PROCESSING FACCOMPRESSOR SEALS</t>
  </si>
  <si>
    <t>FIXED ROOF TANKS JET KEROSENE     WORKING LOSS</t>
  </si>
  <si>
    <t>FLOAT ROOF TANKS WORKING LOSS     CRUDE          **</t>
  </si>
  <si>
    <t>VAR.VAPOR SP.TNKSGASOLINE-RVP 13  FILLING LOSS</t>
  </si>
  <si>
    <t>VAR.VAPOR SP.TNKSJET NAPHTHA JP-4 FILLING LOSS</t>
  </si>
  <si>
    <t>VAR.VAPOR SP.TNKSDIST. FUEL NO.2  FILLING LOSS</t>
  </si>
  <si>
    <t>FIXED ROOF TANKS JET NAPHTHA JP-4 WORKING LOSS</t>
  </si>
  <si>
    <t>FIXED ROOF TANKS SPECIFY LIQUID   250K BBL-BREATHNG</t>
  </si>
  <si>
    <t>TANK CARS/TRUCKS GASOLINE-SUBMERGELOAD-NORMAL  SVC</t>
  </si>
  <si>
    <t>WSTWTR TREATMENT SEPARATOR        OIL/WATER</t>
  </si>
  <si>
    <t>PETROLEUM IND.</t>
  </si>
  <si>
    <t>PETROLEUM LIQUIDSOIL &amp; GAS FIELD  PRESSURE TANKS</t>
  </si>
  <si>
    <t>FIXED ROOF TANKS SPECIFY AMINE    WORKING LOSS</t>
  </si>
  <si>
    <t>ELECTRIC GENERATNNATURAL GAS      RECIPROCATING</t>
  </si>
  <si>
    <t>MISCELLANEOUS    SPECIFY IN COMMTSBREATHING LOSS</t>
  </si>
  <si>
    <t>PETROLEUM REFNG  INCINERATORS     PROCESS GAS</t>
  </si>
  <si>
    <t>FIXED ROOF TANKS SPECIFY LIQUID   67K BBL-BREATHING</t>
  </si>
  <si>
    <t>COMMERCL-INSTUTNLNATURAL GAS      RECIPROCATING</t>
  </si>
  <si>
    <t>FUGITIVE HC EMIS OPEN-ENDED VALVESALL STREAMS</t>
  </si>
  <si>
    <t>DESULFURIZATION  SULFUR RECOVERY</t>
  </si>
  <si>
    <t>VAPOR DEGREASING GENERAL DEGREASING</t>
  </si>
  <si>
    <t>FIXED ROOF TANKS ETHANOLAMINES    BREATHING LOSS</t>
  </si>
  <si>
    <t>FIXED ROOF TANKS SPECIFY GLYCL ETHBREATHING LOSS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</si>
</sst>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
    <numFmt numFmtId="167" formatCode="0.000"/>
    <numFmt numFmtId="168" formatCode="#,##0.0000000000"/>
    <numFmt numFmtId="169" formatCode="0.0000000"/>
    <numFmt numFmtId="170" formatCode="#,##0.0000"/>
    <numFmt numFmtId="171" formatCode="0.0000"/>
    <numFmt numFmtId="172" formatCode="#,##0.00000"/>
  </numFmts>
  <fonts count="28"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sz val="10"/>
      <color indexed="55"/>
      <name val="Arial"/>
      <family val="2"/>
    </font>
    <font>
      <sz val="10"/>
      <color theme="0" tint="-0.14999847407452621"/>
      <name val="Arial"/>
      <family val="2"/>
    </font>
  </fonts>
  <fills count="6">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1"/>
        <bgColor indexed="64"/>
      </patternFill>
    </fill>
    <fill>
      <patternFill patternType="solid">
        <fgColor theme="9"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medium">
        <color indexed="64"/>
      </left>
      <right/>
      <top/>
      <bottom/>
      <diagonal/>
    </border>
  </borders>
  <cellStyleXfs count="4">
    <xf numFmtId="0" fontId="0" fillId="0" borderId="0"/>
    <xf numFmtId="0" fontId="8" fillId="0" borderId="0" applyNumberFormat="0" applyFill="0" applyBorder="0" applyAlignment="0" applyProtection="0">
      <alignment vertical="top"/>
      <protection locked="0"/>
    </xf>
    <xf numFmtId="0" fontId="24" fillId="0" borderId="0"/>
    <xf numFmtId="9" fontId="1" fillId="0" borderId="0" applyFont="0" applyFill="0" applyBorder="0" applyAlignment="0" applyProtection="0"/>
  </cellStyleXfs>
  <cellXfs count="293">
    <xf numFmtId="0" fontId="0" fillId="0" borderId="0" xfId="0"/>
    <xf numFmtId="0" fontId="0" fillId="0" borderId="0" xfId="0" quotePrefix="1"/>
    <xf numFmtId="0" fontId="2" fillId="0" borderId="1" xfId="0" quotePrefix="1" applyFont="1" applyBorder="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1" applyFill="1" applyAlignment="1" applyProtection="1"/>
    <xf numFmtId="0" fontId="0" fillId="0" borderId="1" xfId="0" quotePrefix="1" applyBorder="1"/>
    <xf numFmtId="0" fontId="0" fillId="0" borderId="0" xfId="0" applyFill="1" applyBorder="1"/>
    <xf numFmtId="0" fontId="2" fillId="0" borderId="0" xfId="0" applyFont="1"/>
    <xf numFmtId="0" fontId="0" fillId="0" borderId="2" xfId="0" quotePrefix="1" applyNumberFormat="1" applyBorder="1"/>
    <xf numFmtId="0" fontId="0" fillId="0" borderId="4" xfId="0" quotePrefix="1" applyNumberFormat="1" applyBorder="1"/>
    <xf numFmtId="0" fontId="0" fillId="0" borderId="0" xfId="0" applyAlignment="1">
      <alignment wrapText="1"/>
    </xf>
    <xf numFmtId="0" fontId="6" fillId="0" borderId="5" xfId="0" quotePrefix="1" applyNumberFormat="1" applyFont="1" applyBorder="1" applyAlignment="1">
      <alignment horizontal="left"/>
    </xf>
    <xf numFmtId="0" fontId="6" fillId="0" borderId="6" xfId="0" quotePrefix="1" applyNumberFormat="1" applyFont="1" applyBorder="1"/>
    <xf numFmtId="0" fontId="0" fillId="0" borderId="3" xfId="0" quotePrefix="1" applyNumberFormat="1" applyBorder="1"/>
    <xf numFmtId="0" fontId="0" fillId="0" borderId="7" xfId="0" quotePrefix="1" applyNumberFormat="1" applyBorder="1"/>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3" applyFont="1"/>
    <xf numFmtId="0" fontId="3" fillId="0" borderId="0" xfId="0" applyFont="1" applyAlignment="1">
      <alignment wrapText="1"/>
    </xf>
    <xf numFmtId="0" fontId="0" fillId="0" borderId="8" xfId="0" pivotButton="1" applyBorder="1" applyAlignment="1">
      <alignment wrapText="1"/>
    </xf>
    <xf numFmtId="0" fontId="0" fillId="0" borderId="8" xfId="0" applyBorder="1" applyAlignment="1">
      <alignment wrapText="1"/>
    </xf>
    <xf numFmtId="0" fontId="0" fillId="0" borderId="13" xfId="0" applyBorder="1" applyAlignment="1">
      <alignment wrapText="1"/>
    </xf>
    <xf numFmtId="0" fontId="0" fillId="0" borderId="14" xfId="0" applyBorder="1" applyAlignment="1">
      <alignment wrapText="1"/>
    </xf>
    <xf numFmtId="0" fontId="9" fillId="0" borderId="0" xfId="0" applyFont="1"/>
    <xf numFmtId="165" fontId="0" fillId="0" borderId="0" xfId="3" applyNumberFormat="1" applyFont="1" applyFill="1"/>
    <xf numFmtId="165" fontId="3" fillId="0" borderId="0" xfId="3" applyNumberFormat="1" applyFont="1" applyFill="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2" fontId="12" fillId="0" borderId="0" xfId="0" applyNumberFormat="1" applyFont="1"/>
    <xf numFmtId="0" fontId="1" fillId="0" borderId="0" xfId="0" applyFont="1" applyFill="1"/>
    <xf numFmtId="0" fontId="1" fillId="0" borderId="0" xfId="0" applyFont="1"/>
    <xf numFmtId="0" fontId="1" fillId="0" borderId="0" xfId="0" applyFont="1" applyAlignment="1">
      <alignment horizontal="left"/>
    </xf>
    <xf numFmtId="3" fontId="1" fillId="0" borderId="0" xfId="0" applyNumberFormat="1"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0" xfId="0" applyNumberFormat="1" applyBorder="1"/>
    <xf numFmtId="2" fontId="0" fillId="0" borderId="18" xfId="0" applyNumberFormat="1" applyBorder="1"/>
    <xf numFmtId="9" fontId="1" fillId="0" borderId="0" xfId="3" applyFont="1"/>
    <xf numFmtId="0" fontId="2" fillId="0" borderId="1" xfId="0" quotePrefix="1" applyFont="1" applyFill="1" applyBorder="1"/>
    <xf numFmtId="2" fontId="0" fillId="0" borderId="19" xfId="0" applyNumberFormat="1" applyBorder="1"/>
    <xf numFmtId="0" fontId="17" fillId="2" borderId="0" xfId="0" applyFont="1" applyFill="1"/>
    <xf numFmtId="0" fontId="18" fillId="2" borderId="0" xfId="0" applyFont="1" applyFill="1"/>
    <xf numFmtId="0" fontId="16"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9" fillId="0" borderId="0" xfId="0" applyFont="1" applyBorder="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applyFont="1" applyFill="1" applyAlignment="1">
      <alignment horizontal="left"/>
    </xf>
    <xf numFmtId="3" fontId="1" fillId="0" borderId="0" xfId="0" applyNumberFormat="1" applyFont="1" applyFill="1"/>
    <xf numFmtId="1" fontId="3" fillId="0" borderId="0" xfId="0" applyNumberFormat="1" applyFont="1"/>
    <xf numFmtId="0" fontId="0" fillId="0" borderId="0" xfId="0" applyAlignment="1"/>
    <xf numFmtId="0" fontId="2" fillId="0" borderId="0" xfId="0" applyFont="1" applyAlignment="1"/>
    <xf numFmtId="0" fontId="11" fillId="0" borderId="0" xfId="0" applyFont="1" applyAlignme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15" xfId="0" applyFill="1" applyBorder="1"/>
    <xf numFmtId="166" fontId="21" fillId="0" borderId="0" xfId="0" applyNumberFormat="1" applyFont="1" applyFill="1"/>
    <xf numFmtId="0" fontId="7" fillId="0" borderId="0" xfId="0" applyFont="1" applyFill="1"/>
    <xf numFmtId="0" fontId="5" fillId="0" borderId="0" xfId="0" applyFont="1" applyFill="1"/>
    <xf numFmtId="0" fontId="19" fillId="0" borderId="0" xfId="0" applyFont="1" applyFill="1"/>
    <xf numFmtId="3" fontId="20" fillId="0" borderId="0" xfId="0" applyNumberFormat="1" applyFont="1" applyFill="1"/>
    <xf numFmtId="9" fontId="1" fillId="0" borderId="0" xfId="3" applyFont="1" applyFill="1"/>
    <xf numFmtId="3" fontId="0" fillId="0" borderId="0" xfId="0" applyNumberFormat="1" applyFill="1"/>
    <xf numFmtId="9" fontId="3" fillId="0" borderId="0" xfId="3" applyFont="1" applyFill="1"/>
    <xf numFmtId="164" fontId="13" fillId="0" borderId="0" xfId="0" applyNumberFormat="1" applyFont="1" applyFill="1"/>
    <xf numFmtId="0" fontId="20" fillId="0" borderId="0" xfId="0" applyFont="1" applyFill="1"/>
    <xf numFmtId="166" fontId="20" fillId="0" borderId="0" xfId="0" applyNumberFormat="1" applyFont="1" applyFill="1"/>
    <xf numFmtId="166" fontId="19" fillId="0" borderId="0" xfId="0" applyNumberFormat="1" applyFont="1" applyFill="1"/>
    <xf numFmtId="0" fontId="0" fillId="0" borderId="8" xfId="0" applyFill="1" applyBorder="1"/>
    <xf numFmtId="0" fontId="0" fillId="0" borderId="10" xfId="0" applyFill="1" applyBorder="1"/>
    <xf numFmtId="166" fontId="0" fillId="0" borderId="0" xfId="0" applyNumberFormat="1" applyFill="1"/>
    <xf numFmtId="0" fontId="0" fillId="0" borderId="9" xfId="0" applyFill="1" applyBorder="1"/>
    <xf numFmtId="0" fontId="0" fillId="0" borderId="11" xfId="0" applyFill="1" applyBorder="1"/>
    <xf numFmtId="0" fontId="0" fillId="0" borderId="13" xfId="0" applyFill="1" applyBorder="1"/>
    <xf numFmtId="0" fontId="0" fillId="0" borderId="14" xfId="0" applyFill="1" applyBorder="1"/>
    <xf numFmtId="2" fontId="0" fillId="0" borderId="8" xfId="0" applyNumberFormat="1" applyFill="1" applyBorder="1"/>
    <xf numFmtId="2" fontId="0" fillId="0" borderId="13" xfId="0" applyNumberFormat="1" applyFill="1" applyBorder="1"/>
    <xf numFmtId="2" fontId="0" fillId="0" borderId="15" xfId="0" applyNumberFormat="1" applyFill="1" applyBorder="1"/>
    <xf numFmtId="2" fontId="0" fillId="0" borderId="0" xfId="0" applyNumberFormat="1" applyFill="1"/>
    <xf numFmtId="0" fontId="0" fillId="0" borderId="10" xfId="0" applyNumberFormat="1" applyFill="1" applyBorder="1"/>
    <xf numFmtId="0" fontId="0" fillId="0" borderId="18" xfId="0" applyNumberFormat="1" applyFill="1" applyBorder="1"/>
    <xf numFmtId="9" fontId="0" fillId="0" borderId="0" xfId="3"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0" fillId="0" borderId="1" xfId="0" quotePrefix="1" applyFill="1" applyBorder="1"/>
    <xf numFmtId="3" fontId="0" fillId="0" borderId="0" xfId="0" applyNumberFormat="1"/>
    <xf numFmtId="0" fontId="2" fillId="0" borderId="0" xfId="0" quotePrefix="1" applyFont="1" applyBorder="1"/>
    <xf numFmtId="0" fontId="0" fillId="0" borderId="0" xfId="0" applyBorder="1"/>
    <xf numFmtId="0" fontId="2" fillId="0" borderId="0" xfId="0" applyFont="1" applyBorder="1"/>
    <xf numFmtId="0" fontId="0" fillId="0" borderId="0" xfId="0" quotePrefix="1" applyBorder="1"/>
    <xf numFmtId="0" fontId="2" fillId="0" borderId="0" xfId="0" quotePrefix="1" applyFont="1" applyFill="1" applyBorder="1"/>
    <xf numFmtId="0" fontId="0" fillId="0" borderId="0" xfId="0" quotePrefix="1" applyNumberFormat="1" applyBorder="1"/>
    <xf numFmtId="3" fontId="3" fillId="0" borderId="0" xfId="0" applyNumberFormat="1" applyFont="1" applyAlignment="1"/>
    <xf numFmtId="3" fontId="3" fillId="0" borderId="0" xfId="0" applyNumberFormat="1" applyFont="1"/>
    <xf numFmtId="0" fontId="11" fillId="0" borderId="0" xfId="0" applyFont="1" applyFill="1"/>
    <xf numFmtId="0" fontId="0" fillId="0" borderId="0" xfId="0" quotePrefix="1" applyAlignment="1">
      <alignment horizontal="left"/>
    </xf>
    <xf numFmtId="1" fontId="2" fillId="0" borderId="0" xfId="0" applyNumberFormat="1" applyFont="1" applyAlignment="1"/>
    <xf numFmtId="0" fontId="0" fillId="0" borderId="15" xfId="0" applyBorder="1"/>
    <xf numFmtId="0" fontId="3" fillId="0" borderId="22" xfId="0" applyFont="1" applyFill="1" applyBorder="1"/>
    <xf numFmtId="0" fontId="2" fillId="0" borderId="22" xfId="0" applyFont="1" applyFill="1" applyBorder="1"/>
    <xf numFmtId="0" fontId="2" fillId="0" borderId="22" xfId="0" applyFont="1" applyBorder="1"/>
    <xf numFmtId="0" fontId="3" fillId="0" borderId="0" xfId="0" applyFont="1" applyFill="1" applyBorder="1"/>
    <xf numFmtId="0" fontId="24" fillId="0" borderId="0" xfId="2" quotePrefix="1" applyNumberFormat="1"/>
    <xf numFmtId="0" fontId="24" fillId="0" borderId="0" xfId="2"/>
    <xf numFmtId="14" fontId="24" fillId="0" borderId="0" xfId="2" applyNumberFormat="1"/>
    <xf numFmtId="0" fontId="24" fillId="0" borderId="0" xfId="2" applyNumberFormat="1"/>
    <xf numFmtId="0" fontId="0" fillId="0" borderId="0" xfId="0" quotePrefix="1" applyFill="1" applyBorder="1"/>
    <xf numFmtId="0" fontId="0" fillId="0" borderId="21" xfId="0" applyBorder="1" applyAlignment="1">
      <alignment horizontal="left"/>
    </xf>
    <xf numFmtId="0" fontId="23" fillId="0" borderId="0" xfId="0" applyFont="1" applyFill="1"/>
    <xf numFmtId="0" fontId="14" fillId="0" borderId="0" xfId="0" applyFont="1" applyFill="1" applyAlignment="1">
      <alignment horizontal="left"/>
    </xf>
    <xf numFmtId="10" fontId="21" fillId="0" borderId="0" xfId="0" applyNumberFormat="1" applyFont="1" applyFill="1"/>
    <xf numFmtId="0" fontId="15" fillId="0" borderId="0" xfId="0" applyFont="1" applyFill="1"/>
    <xf numFmtId="3" fontId="13" fillId="0" borderId="0" xfId="0" applyNumberFormat="1" applyFont="1" applyFill="1"/>
    <xf numFmtId="0" fontId="21" fillId="0" borderId="0" xfId="0" applyFont="1" applyFill="1"/>
    <xf numFmtId="3" fontId="21" fillId="0" borderId="0" xfId="0" applyNumberFormat="1" applyFont="1" applyFill="1"/>
    <xf numFmtId="165" fontId="25" fillId="0" borderId="0" xfId="3" applyNumberFormat="1" applyFont="1" applyFill="1"/>
    <xf numFmtId="165" fontId="21" fillId="0" borderId="0" xfId="3" applyNumberFormat="1" applyFont="1" applyFill="1"/>
    <xf numFmtId="9" fontId="13" fillId="0" borderId="0" xfId="3" applyFont="1" applyFill="1"/>
    <xf numFmtId="1" fontId="1" fillId="0" borderId="0" xfId="0" applyNumberFormat="1" applyFont="1" applyFill="1" applyAlignment="1">
      <alignment horizontal="left"/>
    </xf>
    <xf numFmtId="0" fontId="3" fillId="3" borderId="0" xfId="0" applyFont="1" applyFill="1" applyAlignment="1">
      <alignment wrapText="1"/>
    </xf>
    <xf numFmtId="9" fontId="0" fillId="0" borderId="0" xfId="0" applyNumberFormat="1" applyFill="1"/>
    <xf numFmtId="2" fontId="21" fillId="0" borderId="0" xfId="0" applyNumberFormat="1" applyFont="1" applyFill="1"/>
    <xf numFmtId="0" fontId="21" fillId="0" borderId="0" xfId="0" applyFont="1"/>
    <xf numFmtId="0" fontId="3" fillId="0" borderId="0" xfId="0" applyFont="1" applyBorder="1"/>
    <xf numFmtId="0" fontId="1" fillId="0" borderId="1" xfId="0" quotePrefix="1" applyFont="1" applyFill="1" applyBorder="1"/>
    <xf numFmtId="168" fontId="0" fillId="0" borderId="0" xfId="0" applyNumberFormat="1" applyFill="1"/>
    <xf numFmtId="0" fontId="2" fillId="0" borderId="1" xfId="0" applyFont="1" applyBorder="1"/>
    <xf numFmtId="0" fontId="3" fillId="0" borderId="0" xfId="0" applyFont="1" applyFill="1" applyAlignment="1">
      <alignment horizontal="center" wrapText="1"/>
    </xf>
    <xf numFmtId="0" fontId="2" fillId="0" borderId="0" xfId="0" applyFont="1" applyAlignment="1">
      <alignment horizontal="left"/>
    </xf>
    <xf numFmtId="0" fontId="0" fillId="0" borderId="0" xfId="0" applyFill="1" applyAlignment="1">
      <alignment horizontal="center"/>
    </xf>
    <xf numFmtId="0" fontId="0" fillId="0" borderId="0" xfId="0" applyAlignment="1">
      <alignment horizontal="center"/>
    </xf>
    <xf numFmtId="0" fontId="0" fillId="0" borderId="0" xfId="0" quotePrefix="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8" fillId="0" borderId="0" xfId="1" applyFill="1" applyAlignment="1" applyProtection="1">
      <alignment horizontal="left"/>
    </xf>
    <xf numFmtId="0" fontId="0" fillId="0" borderId="0" xfId="0" applyFill="1" applyAlignment="1"/>
    <xf numFmtId="0" fontId="2" fillId="0" borderId="0" xfId="0" applyFont="1" applyFill="1" applyAlignment="1">
      <alignment wrapText="1"/>
    </xf>
    <xf numFmtId="2" fontId="2" fillId="0" borderId="0" xfId="0" applyNumberFormat="1" applyFont="1" applyFill="1" applyAlignment="1">
      <alignment wrapText="1"/>
    </xf>
    <xf numFmtId="0" fontId="3" fillId="0" borderId="0" xfId="0" applyFont="1" applyFill="1" applyAlignment="1"/>
    <xf numFmtId="0" fontId="11" fillId="0" borderId="0" xfId="0" applyFont="1" applyFill="1" applyAlignment="1"/>
    <xf numFmtId="0" fontId="2" fillId="0" borderId="0" xfId="0" applyFont="1" applyFill="1" applyAlignment="1">
      <alignment horizontal="left"/>
    </xf>
    <xf numFmtId="0" fontId="12" fillId="0" borderId="0" xfId="0" applyFont="1" applyFill="1" applyAlignment="1"/>
    <xf numFmtId="0" fontId="0" fillId="0" borderId="0" xfId="0" quotePrefix="1" applyFill="1" applyAlignment="1">
      <alignment horizontal="center"/>
    </xf>
    <xf numFmtId="0" fontId="26" fillId="0" borderId="0" xfId="0" applyFont="1"/>
    <xf numFmtId="9" fontId="26" fillId="0" borderId="0" xfId="3" applyFont="1"/>
    <xf numFmtId="2" fontId="0" fillId="0" borderId="0" xfId="0" applyNumberFormat="1" applyFill="1" applyBorder="1"/>
    <xf numFmtId="0" fontId="24" fillId="0" borderId="0" xfId="2" quotePrefix="1" applyNumberFormat="1" applyFont="1"/>
    <xf numFmtId="1" fontId="1" fillId="0" borderId="0" xfId="0" applyNumberFormat="1" applyFont="1"/>
    <xf numFmtId="167" fontId="0" fillId="0" borderId="0" xfId="0" applyNumberFormat="1" applyFill="1"/>
    <xf numFmtId="0" fontId="2" fillId="0" borderId="0" xfId="0" applyFont="1" applyFill="1"/>
    <xf numFmtId="1" fontId="2" fillId="0" borderId="0" xfId="0" applyNumberFormat="1" applyFont="1" applyFill="1" applyAlignment="1"/>
    <xf numFmtId="0" fontId="0" fillId="0" borderId="0" xfId="0" applyFill="1" applyBorder="1" applyAlignment="1">
      <alignment wrapText="1"/>
    </xf>
    <xf numFmtId="169" fontId="21" fillId="0" borderId="0" xfId="0" applyNumberFormat="1" applyFont="1" applyFill="1"/>
    <xf numFmtId="3" fontId="2" fillId="0" borderId="0" xfId="0" applyNumberFormat="1" applyFont="1"/>
    <xf numFmtId="0" fontId="2" fillId="0" borderId="0" xfId="0" quotePrefix="1" applyFont="1"/>
    <xf numFmtId="0" fontId="2" fillId="0" borderId="0" xfId="0" quotePrefix="1" applyFont="1" applyFill="1"/>
    <xf numFmtId="3" fontId="2" fillId="0" borderId="0" xfId="0" applyNumberFormat="1" applyFont="1" applyFill="1"/>
    <xf numFmtId="1" fontId="2" fillId="0" borderId="0" xfId="0" applyNumberFormat="1" applyFont="1"/>
    <xf numFmtId="2" fontId="2" fillId="0" borderId="0" xfId="0" applyNumberFormat="1" applyFont="1"/>
    <xf numFmtId="0" fontId="1" fillId="0" borderId="0" xfId="0" applyFont="1" applyAlignment="1"/>
    <xf numFmtId="0" fontId="6" fillId="0" borderId="1" xfId="0" quotePrefix="1" applyNumberFormat="1" applyFont="1" applyBorder="1" applyAlignment="1">
      <alignment wrapText="1"/>
    </xf>
    <xf numFmtId="0" fontId="0" fillId="0" borderId="1" xfId="0" quotePrefix="1" applyNumberFormat="1" applyBorder="1" applyAlignment="1">
      <alignment wrapText="1"/>
    </xf>
    <xf numFmtId="0" fontId="0" fillId="0" borderId="1" xfId="0" applyNumberFormat="1" applyBorder="1" applyAlignment="1">
      <alignment wrapText="1"/>
    </xf>
    <xf numFmtId="0" fontId="2" fillId="0" borderId="1" xfId="0" applyFont="1" applyBorder="1" applyAlignment="1">
      <alignment wrapText="1"/>
    </xf>
    <xf numFmtId="0" fontId="2" fillId="0" borderId="1" xfId="0" applyFont="1" applyFill="1" applyBorder="1"/>
    <xf numFmtId="0" fontId="22" fillId="0" borderId="0" xfId="0" applyFont="1" applyFill="1"/>
    <xf numFmtId="49" fontId="0" fillId="0" borderId="0" xfId="0" quotePrefix="1" applyNumberFormat="1" applyFill="1"/>
    <xf numFmtId="49" fontId="0" fillId="0" borderId="0" xfId="0" applyNumberFormat="1"/>
    <xf numFmtId="1" fontId="1" fillId="0" borderId="0" xfId="0" applyNumberFormat="1" applyFont="1" applyFill="1"/>
    <xf numFmtId="3" fontId="0" fillId="0" borderId="8" xfId="0" applyNumberFormat="1" applyBorder="1"/>
    <xf numFmtId="3" fontId="0" fillId="0" borderId="13" xfId="0" applyNumberFormat="1" applyBorder="1"/>
    <xf numFmtId="3" fontId="0" fillId="0" borderId="12" xfId="0" applyNumberFormat="1" applyBorder="1"/>
    <xf numFmtId="3" fontId="0" fillId="0" borderId="15" xfId="0" applyNumberFormat="1" applyBorder="1"/>
    <xf numFmtId="3" fontId="0" fillId="0" borderId="17" xfId="0" applyNumberFormat="1" applyBorder="1"/>
    <xf numFmtId="3" fontId="0" fillId="0" borderId="21" xfId="0" applyNumberFormat="1" applyBorder="1"/>
    <xf numFmtId="3" fontId="0" fillId="0" borderId="23" xfId="0" applyNumberFormat="1" applyBorder="1"/>
    <xf numFmtId="3" fontId="0" fillId="0" borderId="24" xfId="0" applyNumberFormat="1" applyBorder="1"/>
    <xf numFmtId="0" fontId="0" fillId="0" borderId="12" xfId="0" applyFill="1" applyBorder="1"/>
    <xf numFmtId="0" fontId="0" fillId="0" borderId="13" xfId="0" applyNumberFormat="1" applyFill="1" applyBorder="1"/>
    <xf numFmtId="0" fontId="0" fillId="0" borderId="12" xfId="0" applyNumberFormat="1" applyFill="1" applyBorder="1"/>
    <xf numFmtId="0" fontId="0" fillId="0" borderId="0" xfId="0" applyNumberFormat="1" applyFill="1"/>
    <xf numFmtId="0" fontId="0" fillId="0" borderId="17" xfId="0" applyNumberFormat="1" applyFill="1" applyBorder="1"/>
    <xf numFmtId="0" fontId="0" fillId="0" borderId="23" xfId="0" applyNumberFormat="1" applyFill="1" applyBorder="1"/>
    <xf numFmtId="0" fontId="0" fillId="0" borderId="24" xfId="0" applyNumberFormat="1" applyFill="1" applyBorder="1"/>
    <xf numFmtId="10" fontId="1" fillId="0" borderId="0" xfId="0" applyNumberFormat="1" applyFont="1" applyFill="1"/>
    <xf numFmtId="10" fontId="20" fillId="0" borderId="0" xfId="0" applyNumberFormat="1" applyFont="1" applyFill="1"/>
    <xf numFmtId="10" fontId="0" fillId="0" borderId="0" xfId="0" applyNumberFormat="1" applyFill="1"/>
    <xf numFmtId="166" fontId="3" fillId="0" borderId="0" xfId="0" applyNumberFormat="1" applyFont="1"/>
    <xf numFmtId="170" fontId="13" fillId="0" borderId="0" xfId="0" applyNumberFormat="1" applyFont="1" applyFill="1"/>
    <xf numFmtId="171" fontId="13" fillId="0" borderId="0" xfId="0" applyNumberFormat="1" applyFont="1" applyFill="1"/>
    <xf numFmtId="0" fontId="5" fillId="0" borderId="0" xfId="0" applyFont="1" applyAlignment="1">
      <alignment horizontal="left"/>
    </xf>
    <xf numFmtId="0" fontId="6" fillId="0" borderId="1" xfId="0" applyNumberFormat="1" applyFont="1" applyBorder="1" applyAlignment="1">
      <alignment horizontal="left"/>
    </xf>
    <xf numFmtId="0" fontId="0" fillId="0" borderId="1" xfId="0" quotePrefix="1" applyNumberFormat="1" applyBorder="1" applyAlignment="1">
      <alignment horizontal="left"/>
    </xf>
    <xf numFmtId="0" fontId="1" fillId="0" borderId="0" xfId="0" quotePrefix="1" applyFont="1"/>
    <xf numFmtId="0" fontId="1" fillId="0" borderId="1" xfId="0" quotePrefix="1" applyNumberFormat="1" applyFont="1" applyBorder="1" applyAlignment="1">
      <alignment wrapText="1"/>
    </xf>
    <xf numFmtId="9" fontId="15" fillId="0" borderId="0" xfId="3" applyFont="1" applyFill="1"/>
    <xf numFmtId="10" fontId="15" fillId="0" borderId="0" xfId="0" applyNumberFormat="1" applyFont="1" applyFill="1"/>
    <xf numFmtId="165" fontId="15" fillId="0" borderId="0" xfId="3" applyNumberFormat="1" applyFont="1" applyFill="1"/>
    <xf numFmtId="3" fontId="7" fillId="0" borderId="0" xfId="0" applyNumberFormat="1" applyFont="1"/>
    <xf numFmtId="3" fontId="5" fillId="0" borderId="0" xfId="0" applyNumberFormat="1" applyFont="1" applyFill="1"/>
    <xf numFmtId="3" fontId="5" fillId="0" borderId="0" xfId="0" applyNumberFormat="1" applyFont="1"/>
    <xf numFmtId="3" fontId="3" fillId="0" borderId="0" xfId="0" applyNumberFormat="1" applyFont="1" applyAlignment="1">
      <alignment wrapText="1"/>
    </xf>
    <xf numFmtId="3" fontId="3" fillId="0" borderId="0" xfId="3" applyNumberFormat="1" applyFont="1" applyFill="1"/>
    <xf numFmtId="3" fontId="3" fillId="0" borderId="0" xfId="0" applyNumberFormat="1" applyFont="1" applyFill="1" applyAlignment="1">
      <alignment wrapText="1"/>
    </xf>
    <xf numFmtId="3" fontId="0" fillId="0" borderId="0" xfId="0" applyNumberFormat="1" applyAlignment="1">
      <alignment wrapText="1"/>
    </xf>
    <xf numFmtId="3" fontId="0" fillId="0" borderId="8" xfId="0" pivotButton="1" applyNumberFormat="1" applyBorder="1"/>
    <xf numFmtId="3" fontId="0" fillId="0" borderId="9" xfId="0" applyNumberFormat="1" applyBorder="1"/>
    <xf numFmtId="3" fontId="0" fillId="0" borderId="11" xfId="0" applyNumberFormat="1" applyBorder="1"/>
    <xf numFmtId="3" fontId="0" fillId="0" borderId="8" xfId="0" pivotButton="1" applyNumberFormat="1" applyBorder="1" applyAlignment="1">
      <alignment wrapText="1"/>
    </xf>
    <xf numFmtId="3" fontId="0" fillId="0" borderId="8" xfId="0" applyNumberFormat="1" applyBorder="1" applyAlignment="1">
      <alignment wrapText="1"/>
    </xf>
    <xf numFmtId="3" fontId="0" fillId="0" borderId="13" xfId="0" applyNumberFormat="1" applyBorder="1" applyAlignment="1">
      <alignment wrapText="1"/>
    </xf>
    <xf numFmtId="3" fontId="0" fillId="0" borderId="14" xfId="0" applyNumberFormat="1" applyBorder="1" applyAlignment="1">
      <alignment wrapText="1"/>
    </xf>
    <xf numFmtId="3" fontId="0" fillId="0" borderId="8" xfId="0" applyNumberFormat="1" applyBorder="1" applyAlignment="1">
      <alignment horizontal="left"/>
    </xf>
    <xf numFmtId="3" fontId="0" fillId="0" borderId="14" xfId="0" applyNumberFormat="1" applyBorder="1"/>
    <xf numFmtId="3" fontId="0" fillId="0" borderId="15" xfId="0" applyNumberFormat="1" applyBorder="1" applyAlignment="1">
      <alignment horizontal="left"/>
    </xf>
    <xf numFmtId="3" fontId="0" fillId="0" borderId="16" xfId="0" applyNumberFormat="1" applyBorder="1"/>
    <xf numFmtId="3" fontId="11" fillId="0" borderId="0" xfId="0" applyNumberFormat="1" applyFont="1"/>
    <xf numFmtId="3" fontId="12" fillId="0" borderId="0" xfId="0" applyNumberFormat="1" applyFont="1"/>
    <xf numFmtId="3" fontId="0" fillId="0" borderId="10" xfId="0" applyNumberFormat="1" applyBorder="1"/>
    <xf numFmtId="3" fontId="0" fillId="0" borderId="18" xfId="0" applyNumberFormat="1" applyBorder="1"/>
    <xf numFmtId="3" fontId="0" fillId="0" borderId="19" xfId="0" applyNumberFormat="1" applyBorder="1"/>
    <xf numFmtId="0" fontId="0" fillId="0" borderId="1" xfId="0" applyFill="1" applyBorder="1" applyAlignment="1">
      <alignment horizontal="left"/>
    </xf>
    <xf numFmtId="0" fontId="1" fillId="0" borderId="1" xfId="0" applyFont="1" applyFill="1" applyBorder="1"/>
    <xf numFmtId="0" fontId="1" fillId="0" borderId="22" xfId="0" applyFont="1" applyFill="1" applyBorder="1"/>
    <xf numFmtId="0" fontId="3" fillId="0" borderId="1" xfId="0" applyFont="1" applyBorder="1"/>
    <xf numFmtId="0" fontId="0" fillId="0" borderId="1" xfId="0" applyFill="1" applyBorder="1"/>
    <xf numFmtId="3" fontId="0" fillId="0" borderId="1" xfId="0" applyNumberFormat="1" applyBorder="1"/>
    <xf numFmtId="9" fontId="3" fillId="0" borderId="1" xfId="3" applyFont="1" applyFill="1" applyBorder="1"/>
    <xf numFmtId="3" fontId="3" fillId="0" borderId="1" xfId="0" applyNumberFormat="1" applyFont="1" applyBorder="1"/>
    <xf numFmtId="0" fontId="3" fillId="0" borderId="1" xfId="0" applyFont="1" applyBorder="1" applyAlignment="1">
      <alignment horizontal="center"/>
    </xf>
    <xf numFmtId="0" fontId="3" fillId="0" borderId="1" xfId="0" applyFont="1" applyFill="1" applyBorder="1" applyAlignment="1">
      <alignment horizontal="left"/>
    </xf>
    <xf numFmtId="0" fontId="27" fillId="0" borderId="0" xfId="0" applyFont="1"/>
    <xf numFmtId="0" fontId="9" fillId="0" borderId="0" xfId="0" applyFont="1" applyFill="1"/>
    <xf numFmtId="3" fontId="0" fillId="5" borderId="13" xfId="0" applyNumberFormat="1" applyFill="1" applyBorder="1" applyAlignment="1">
      <alignment wrapText="1"/>
    </xf>
    <xf numFmtId="0" fontId="0" fillId="5" borderId="0" xfId="0" applyFill="1"/>
    <xf numFmtId="0" fontId="0" fillId="5" borderId="13" xfId="0" applyFill="1" applyBorder="1" applyAlignment="1">
      <alignment wrapText="1"/>
    </xf>
    <xf numFmtId="3" fontId="0" fillId="0" borderId="0" xfId="0" applyNumberFormat="1" applyFill="1" applyAlignment="1">
      <alignment horizontal="right"/>
    </xf>
    <xf numFmtId="166" fontId="20" fillId="0" borderId="0" xfId="0" applyNumberFormat="1" applyFont="1" applyFill="1" applyAlignment="1">
      <alignment horizontal="right"/>
    </xf>
    <xf numFmtId="3" fontId="20" fillId="0" borderId="0" xfId="0" applyNumberFormat="1" applyFont="1" applyFill="1" applyAlignment="1">
      <alignment horizontal="right"/>
    </xf>
    <xf numFmtId="1" fontId="1" fillId="0" borderId="0" xfId="0" applyNumberFormat="1" applyFont="1" applyAlignment="1">
      <alignment horizontal="right"/>
    </xf>
    <xf numFmtId="49" fontId="1" fillId="0" borderId="0" xfId="0" quotePrefix="1" applyNumberFormat="1" applyFont="1" applyFill="1"/>
    <xf numFmtId="2" fontId="1" fillId="0" borderId="14" xfId="0" applyNumberFormat="1" applyFont="1" applyFill="1" applyBorder="1"/>
    <xf numFmtId="2" fontId="1" fillId="0" borderId="16" xfId="0" applyNumberFormat="1" applyFont="1" applyFill="1" applyBorder="1"/>
    <xf numFmtId="0" fontId="1" fillId="0" borderId="19" xfId="0" applyNumberFormat="1" applyFont="1" applyFill="1" applyBorder="1"/>
    <xf numFmtId="0" fontId="7" fillId="0" borderId="0" xfId="0" applyFont="1" applyBorder="1"/>
    <xf numFmtId="0" fontId="5" fillId="0" borderId="0" xfId="0" applyFont="1" applyBorder="1"/>
    <xf numFmtId="0" fontId="14" fillId="0" borderId="0" xfId="0" applyFont="1" applyBorder="1"/>
    <xf numFmtId="0" fontId="1" fillId="0" borderId="0" xfId="0" applyFont="1" applyBorder="1"/>
    <xf numFmtId="0" fontId="1" fillId="0" borderId="0" xfId="0" applyFont="1" applyBorder="1" applyAlignment="1">
      <alignment horizontal="left"/>
    </xf>
    <xf numFmtId="0" fontId="11" fillId="0" borderId="0" xfId="0" applyFont="1" applyBorder="1" applyAlignment="1">
      <alignment horizontal="left"/>
    </xf>
    <xf numFmtId="172" fontId="13" fillId="0" borderId="0" xfId="0" applyNumberFormat="1" applyFont="1" applyFill="1"/>
    <xf numFmtId="0" fontId="2" fillId="4" borderId="25" xfId="0" applyFont="1" applyFill="1" applyBorder="1" applyAlignment="1">
      <alignment horizontal="left" vertical="top" wrapText="1"/>
    </xf>
    <xf numFmtId="0" fontId="2" fillId="4" borderId="0" xfId="0" applyFont="1" applyFill="1" applyBorder="1" applyAlignment="1">
      <alignment horizontal="left" vertical="top" wrapText="1"/>
    </xf>
    <xf numFmtId="0" fontId="3" fillId="4" borderId="25" xfId="0" applyFont="1" applyFill="1" applyBorder="1" applyAlignment="1">
      <alignment wrapText="1"/>
    </xf>
    <xf numFmtId="0" fontId="3" fillId="4" borderId="0" xfId="0" applyFont="1" applyFill="1" applyBorder="1" applyAlignment="1">
      <alignment wrapText="1"/>
    </xf>
    <xf numFmtId="0" fontId="3" fillId="4" borderId="25" xfId="0" applyFont="1" applyFill="1" applyBorder="1" applyAlignment="1">
      <alignment horizontal="left" vertical="center"/>
    </xf>
    <xf numFmtId="0" fontId="3" fillId="4" borderId="0" xfId="0" applyFont="1" applyFill="1" applyBorder="1" applyAlignment="1">
      <alignment horizontal="left" vertical="center"/>
    </xf>
    <xf numFmtId="0" fontId="1" fillId="4" borderId="25" xfId="0" applyFont="1" applyFill="1" applyBorder="1" applyAlignment="1">
      <alignment horizontal="left" vertical="center" wrapText="1"/>
    </xf>
    <xf numFmtId="0" fontId="1" fillId="4" borderId="0" xfId="0" applyFont="1" applyFill="1" applyBorder="1" applyAlignment="1">
      <alignment horizontal="left" vertical="center" wrapText="1"/>
    </xf>
    <xf numFmtId="0" fontId="3" fillId="0" borderId="0" xfId="0" applyFont="1" applyAlignment="1">
      <alignment horizontal="center" vertical="center" wrapText="1"/>
    </xf>
  </cellXfs>
  <cellStyles count="4">
    <cellStyle name="Hyperlink" xfId="1" builtinId="8"/>
    <cellStyle name="Normal" xfId="0" builtinId="0"/>
    <cellStyle name="Normal_scc_feb2004" xfId="2"/>
    <cellStyle name="Percent" xfId="3" builtinId="5"/>
  </cellStyles>
  <dxfs count="27">
    <dxf>
      <fill>
        <patternFill patternType="none"/>
      </fill>
    </dxf>
    <dxf>
      <font>
        <color auto="1"/>
      </font>
    </dxf>
    <dxf>
      <numFmt numFmtId="2" formatCode="0.00"/>
    </dxf>
    <dxf>
      <fill>
        <patternFill patternType="none"/>
      </fill>
    </dxf>
    <dxf>
      <font>
        <color auto="1"/>
      </font>
    </dxf>
    <dxf>
      <numFmt numFmtId="2" formatCode="0.00"/>
    </dxf>
    <dxf>
      <fill>
        <patternFill patternType="solid">
          <bgColor theme="9" tint="0.39997558519241921"/>
        </patternFill>
      </fill>
    </dxf>
    <dxf>
      <numFmt numFmtId="3" formatCode="#,##0"/>
    </dxf>
    <dxf>
      <alignment horizontal="left" readingOrder="0"/>
    </dxf>
    <dxf>
      <alignment wrapText="1" readingOrder="0"/>
    </dxf>
    <dxf>
      <alignment wrapText="1" readingOrder="0"/>
    </dxf>
    <dxf>
      <alignment wrapText="1" readingOrder="0"/>
    </dxf>
    <dxf>
      <fill>
        <patternFill patternType="solid">
          <bgColor theme="9" tint="0.39997558519241921"/>
        </patternFill>
      </fill>
    </dxf>
    <dxf>
      <numFmt numFmtId="2" formatCode="0.00"/>
    </dxf>
    <dxf>
      <alignment horizontal="left" readingOrder="0"/>
    </dxf>
    <dxf>
      <alignment wrapText="1" readingOrder="0"/>
    </dxf>
    <dxf>
      <alignment wrapText="1" readingOrder="0"/>
    </dxf>
    <dxf>
      <alignment wrapText="1" readingOrder="0"/>
    </dxf>
    <dxf>
      <fill>
        <patternFill patternType="none"/>
      </fill>
    </dxf>
    <dxf>
      <fill>
        <patternFill>
          <bgColor indexed="41"/>
        </patternFill>
      </fill>
    </dxf>
    <dxf>
      <fill>
        <patternFill>
          <bgColor indexed="47"/>
        </patternFill>
      </fill>
    </dxf>
    <dxf>
      <fill>
        <patternFill>
          <bgColor indexed="41"/>
        </patternFill>
      </fill>
    </dxf>
    <dxf>
      <fill>
        <patternFill>
          <bgColor indexed="47"/>
        </patternFill>
      </fill>
    </dxf>
    <dxf>
      <fill>
        <patternFill>
          <bgColor indexed="41"/>
        </patternFill>
      </fill>
    </dxf>
    <dxf>
      <fill>
        <patternFill>
          <bgColor indexed="47"/>
        </patternFill>
      </fill>
    </dxf>
    <dxf>
      <numFmt numFmtId="3" formatCode="#,##0"/>
    </dxf>
    <dxf>
      <alignment horizontal="left" readingOrder="0"/>
    </dxf>
  </dxfs>
  <tableStyles count="0" defaultTableStyle="TableStyleMedium2" defaultPivotStyle="PivotStyleLight16"/>
  <colors>
    <mruColors>
      <color rgb="FFFF0000"/>
      <color rgb="FFFF9933"/>
      <color rgb="FFC29926"/>
      <color rgb="FFB5E40A"/>
      <color rgb="FF66FFCC"/>
      <color rgb="FF32D2F8"/>
      <color rgb="FFBDF5A9"/>
      <color rgb="FFFF66CC"/>
      <color rgb="FF99FF99"/>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9.xml"/><Relationship Id="rId18" Type="http://schemas.openxmlformats.org/officeDocument/2006/relationships/worksheet" Target="worksheets/sheet14.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chartsheet" Target="chartsheets/sheet3.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worksheet" Target="worksheets/sheet7.xml"/><Relationship Id="rId24" Type="http://schemas.openxmlformats.org/officeDocument/2006/relationships/sharedStrings" Target="sharedStrings.xml"/><Relationship Id="rId5" Type="http://schemas.openxmlformats.org/officeDocument/2006/relationships/chartsheet" Target="chartsheets/sheet1.xml"/><Relationship Id="rId15" Type="http://schemas.openxmlformats.org/officeDocument/2006/relationships/worksheet" Target="worksheets/sheet11.xml"/><Relationship Id="rId23" Type="http://schemas.openxmlformats.org/officeDocument/2006/relationships/styles" Target="styles.xml"/><Relationship Id="rId10" Type="http://schemas.openxmlformats.org/officeDocument/2006/relationships/worksheet" Target="worksheets/sheet6.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worksheet" Target="worksheets/sheet5.xml"/><Relationship Id="rId14" Type="http://schemas.openxmlformats.org/officeDocument/2006/relationships/worksheet" Target="worksheets/sheet10.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explosion val="1"/>
          <c:dPt>
            <c:idx val="0"/>
            <c:bubble3D val="0"/>
          </c:dPt>
          <c:dPt>
            <c:idx val="1"/>
            <c:bubble3D val="0"/>
          </c:dPt>
          <c:dPt>
            <c:idx val="2"/>
            <c:bubble3D val="0"/>
          </c:dPt>
          <c:dPt>
            <c:idx val="3"/>
            <c:bubble3D val="0"/>
            <c:spPr>
              <a:solidFill>
                <a:srgbClr val="BDF5A9"/>
              </a:solidFill>
            </c:spPr>
          </c:dPt>
          <c:dPt>
            <c:idx val="4"/>
            <c:bubble3D val="0"/>
          </c:dPt>
          <c:dPt>
            <c:idx val="5"/>
            <c:bubble3D val="0"/>
          </c:dPt>
          <c:dPt>
            <c:idx val="6"/>
            <c:bubble3D val="0"/>
            <c:spPr>
              <a:solidFill>
                <a:srgbClr val="00FFFF"/>
              </a:solidFill>
            </c:spPr>
          </c:dPt>
          <c:dPt>
            <c:idx val="7"/>
            <c:bubble3D val="0"/>
          </c:dPt>
          <c:dPt>
            <c:idx val="8"/>
            <c:bubble3D val="0"/>
          </c:dPt>
          <c:dPt>
            <c:idx val="9"/>
            <c:bubble3D val="0"/>
          </c:dPt>
          <c:dPt>
            <c:idx val="10"/>
            <c:bubble3D val="0"/>
          </c:dPt>
          <c:dLbls>
            <c:dLbl>
              <c:idx val="0"/>
              <c:delete val="1"/>
            </c:dLbl>
            <c:dLbl>
              <c:idx val="1"/>
              <c:delete val="1"/>
            </c:dLbl>
            <c:dLbl>
              <c:idx val="2"/>
              <c:delete val="1"/>
            </c:dLbl>
            <c:dLbl>
              <c:idx val="3"/>
              <c:layout>
                <c:manualLayout>
                  <c:x val="5.4002193975319003E-2"/>
                  <c:y val="8.8689849355847852E-2"/>
                </c:manualLayout>
              </c:layout>
              <c:showLegendKey val="0"/>
              <c:showVal val="0"/>
              <c:showCatName val="1"/>
              <c:showSerName val="0"/>
              <c:showPercent val="1"/>
              <c:showBubbleSize val="0"/>
            </c:dLbl>
            <c:dLbl>
              <c:idx val="4"/>
              <c:layout>
                <c:manualLayout>
                  <c:x val="4.4731894650394621E-2"/>
                  <c:y val="-8.4040525033495846E-3"/>
                </c:manualLayout>
              </c:layout>
              <c:showLegendKey val="0"/>
              <c:showVal val="0"/>
              <c:showCatName val="1"/>
              <c:showSerName val="0"/>
              <c:showPercent val="1"/>
              <c:showBubbleSize val="0"/>
            </c:dLbl>
            <c:dLbl>
              <c:idx val="5"/>
              <c:layout>
                <c:manualLayout>
                  <c:x val="-0.18407614162252056"/>
                  <c:y val="-4.4337455401119913E-2"/>
                </c:manualLayout>
              </c:layout>
              <c:showLegendKey val="0"/>
              <c:showVal val="0"/>
              <c:showCatName val="1"/>
              <c:showSerName val="0"/>
              <c:showPercent val="1"/>
              <c:showBubbleSize val="0"/>
            </c:dLbl>
            <c:dLbl>
              <c:idx val="6"/>
              <c:layout>
                <c:manualLayout>
                  <c:x val="-4.6658019909817779E-2"/>
                  <c:y val="-3.7836093846397668E-2"/>
                </c:manualLayout>
              </c:layout>
              <c:showLegendKey val="0"/>
              <c:showVal val="0"/>
              <c:showCatName val="1"/>
              <c:showSerName val="0"/>
              <c:showPercent val="1"/>
              <c:showBubbleSize val="0"/>
            </c:dLbl>
            <c:dLbl>
              <c:idx val="7"/>
              <c:delete val="1"/>
            </c:dLbl>
            <c:dLbl>
              <c:idx val="8"/>
              <c:delete val="1"/>
            </c:dLbl>
            <c:dLbl>
              <c:idx val="9"/>
              <c:layout>
                <c:manualLayout>
                  <c:x val="-0.13323627249458544"/>
                  <c:y val="4.0520397392999175E-2"/>
                </c:manualLayout>
              </c:layout>
              <c:showLegendKey val="0"/>
              <c:showVal val="0"/>
              <c:showCatName val="1"/>
              <c:showSerName val="0"/>
              <c:showPercent val="1"/>
              <c:showBubbleSize val="0"/>
            </c:dLbl>
            <c:dLbl>
              <c:idx val="10"/>
              <c:delete val="1"/>
            </c:dLbl>
            <c:dLbl>
              <c:idx val="11"/>
              <c:delete val="1"/>
            </c:dLbl>
            <c:dLbl>
              <c:idx val="12"/>
              <c:layout>
                <c:manualLayout>
                  <c:x val="-0.15196895205957126"/>
                  <c:y val="5.6605098648541676E-3"/>
                </c:manualLayout>
              </c:layout>
              <c:showLegendKey val="0"/>
              <c:showVal val="0"/>
              <c:showCatName val="1"/>
              <c:showSerName val="0"/>
              <c:showPercent val="1"/>
              <c:showBubbleSize val="0"/>
            </c:dLbl>
            <c:txPr>
              <a:bodyPr/>
              <a:lstStyle/>
              <a:p>
                <a:pPr>
                  <a:defRPr sz="1100"/>
                </a:pPr>
                <a:endParaRPr lang="en-US"/>
              </a:p>
            </c:txPr>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Venting - blowdowns</c:v>
                </c:pt>
                <c:pt idx="4">
                  <c:v>Condensate tank </c:v>
                </c:pt>
                <c:pt idx="5">
                  <c:v>Oil Tank</c:v>
                </c:pt>
                <c:pt idx="6">
                  <c:v>Unpermitted Fugitives</c:v>
                </c:pt>
                <c:pt idx="7">
                  <c:v>Dehydrator</c:v>
                </c:pt>
                <c:pt idx="8">
                  <c:v>Permitted Tank Losses</c:v>
                </c:pt>
                <c:pt idx="9">
                  <c:v>Pneumatic devices</c:v>
                </c:pt>
                <c:pt idx="10">
                  <c:v>Natural Gas Production, Flares</c:v>
                </c:pt>
                <c:pt idx="11">
                  <c:v>Permitted Fugitives</c:v>
                </c:pt>
                <c:pt idx="12">
                  <c:v>Other Categories</c:v>
                </c:pt>
              </c:strCache>
            </c:strRef>
          </c:cat>
          <c:val>
            <c:numRef>
              <c:f>by_src_allpol!$E$5:$E$17</c:f>
              <c:numCache>
                <c:formatCode>#,##0</c:formatCode>
                <c:ptCount val="13"/>
                <c:pt idx="0">
                  <c:v>5476.6378323894023</c:v>
                </c:pt>
                <c:pt idx="1">
                  <c:v>1581.0291278546279</c:v>
                </c:pt>
                <c:pt idx="2">
                  <c:v>420.54268256859183</c:v>
                </c:pt>
                <c:pt idx="3">
                  <c:v>77506.060925744168</c:v>
                </c:pt>
                <c:pt idx="4">
                  <c:v>82868.319895499983</c:v>
                </c:pt>
                <c:pt idx="5">
                  <c:v>185974.69066800002</c:v>
                </c:pt>
                <c:pt idx="6">
                  <c:v>47252.960245027782</c:v>
                </c:pt>
                <c:pt idx="7">
                  <c:v>2627.2524779390005</c:v>
                </c:pt>
                <c:pt idx="8">
                  <c:v>1199.1180999999999</c:v>
                </c:pt>
                <c:pt idx="9">
                  <c:v>90932.857393999599</c:v>
                </c:pt>
                <c:pt idx="10">
                  <c:v>239.73220000000003</c:v>
                </c:pt>
                <c:pt idx="11">
                  <c:v>1471.3889000000001</c:v>
                </c:pt>
                <c:pt idx="12">
                  <c:v>18134.982927269244</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
              <c:idx val="1"/>
              <c:layout>
                <c:manualLayout>
                  <c:x val="-0.13450203198007032"/>
                  <c:y val="5.3136606891274977E-3"/>
                </c:manualLayout>
              </c:layout>
              <c:showLegendKey val="0"/>
              <c:showVal val="0"/>
              <c:showCatName val="1"/>
              <c:showSerName val="0"/>
              <c:showPercent val="1"/>
              <c:showBubbleSize val="0"/>
            </c:dLbl>
            <c:dLbl>
              <c:idx val="2"/>
              <c:layout>
                <c:manualLayout>
                  <c:x val="-7.1368400095666584E-2"/>
                  <c:y val="1.3673927776729409E-2"/>
                </c:manualLayout>
              </c:layout>
              <c:showLegendKey val="0"/>
              <c:showVal val="0"/>
              <c:showCatName val="1"/>
              <c:showSerName val="0"/>
              <c:showPercent val="1"/>
              <c:showBubbleSize val="0"/>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layout>
                <c:manualLayout>
                  <c:x val="0.17296477476701719"/>
                  <c:y val="1.5517723048488313E-2"/>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Venting - blowdowns</c:v>
                </c:pt>
                <c:pt idx="4">
                  <c:v>Condensate tank </c:v>
                </c:pt>
                <c:pt idx="5">
                  <c:v>Oil Tank</c:v>
                </c:pt>
                <c:pt idx="6">
                  <c:v>Unpermitted Fugitives</c:v>
                </c:pt>
                <c:pt idx="7">
                  <c:v>Dehydrator</c:v>
                </c:pt>
                <c:pt idx="8">
                  <c:v>Permitted Tank Losses</c:v>
                </c:pt>
                <c:pt idx="9">
                  <c:v>Pneumatic devices</c:v>
                </c:pt>
                <c:pt idx="10">
                  <c:v>Natural Gas Production, Flares</c:v>
                </c:pt>
                <c:pt idx="11">
                  <c:v>Permitted Fugitives</c:v>
                </c:pt>
                <c:pt idx="12">
                  <c:v>Other Categories</c:v>
                </c:pt>
              </c:strCache>
            </c:strRef>
          </c:cat>
          <c:val>
            <c:numRef>
              <c:f>by_src_allpol!$D$5:$D$17</c:f>
              <c:numCache>
                <c:formatCode>#,##0</c:formatCode>
                <c:ptCount val="13"/>
                <c:pt idx="0">
                  <c:v>66411.587841513436</c:v>
                </c:pt>
                <c:pt idx="1">
                  <c:v>10038.280176854778</c:v>
                </c:pt>
                <c:pt idx="2">
                  <c:v>7705.1972857058927</c:v>
                </c:pt>
                <c:pt idx="3">
                  <c:v>0</c:v>
                </c:pt>
                <c:pt idx="4">
                  <c:v>0</c:v>
                </c:pt>
                <c:pt idx="5">
                  <c:v>0</c:v>
                </c:pt>
                <c:pt idx="6">
                  <c:v>0</c:v>
                </c:pt>
                <c:pt idx="7">
                  <c:v>77.724555473999985</c:v>
                </c:pt>
                <c:pt idx="8">
                  <c:v>0</c:v>
                </c:pt>
                <c:pt idx="9">
                  <c:v>0</c:v>
                </c:pt>
                <c:pt idx="10">
                  <c:v>216.20830000000001</c:v>
                </c:pt>
                <c:pt idx="11">
                  <c:v>3.0153000000000003</c:v>
                </c:pt>
                <c:pt idx="12">
                  <c:v>1791.6540448721757</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614912465899504"/>
          <c:y val="4.7411859516483065E-2"/>
          <c:w val="0.72476981387759554"/>
          <c:h val="0.71660724547446886"/>
        </c:manualLayout>
      </c:layout>
      <c:barChart>
        <c:barDir val="col"/>
        <c:grouping val="stacked"/>
        <c:varyColors val="0"/>
        <c:ser>
          <c:idx val="0"/>
          <c:order val="0"/>
          <c:tx>
            <c:strRef>
              <c:f>BY_conty_Charts_NM!$AS$14</c:f>
              <c:strCache>
                <c:ptCount val="1"/>
                <c:pt idx="0">
                  <c:v>Chaves</c:v>
                </c:pt>
              </c:strCache>
            </c:strRef>
          </c:tx>
          <c:spPr>
            <a:solidFill>
              <a:srgbClr val="FF66CC"/>
            </a:solidFill>
          </c:spPr>
          <c:invertIfNegative val="0"/>
          <c:cat>
            <c:strRef>
              <c:f>BY_conty_Charts_NM!$A$15:$A$20</c:f>
              <c:strCache>
                <c:ptCount val="6"/>
                <c:pt idx="0">
                  <c:v>Venting - blowdowns</c:v>
                </c:pt>
                <c:pt idx="1">
                  <c:v>Condensate tank </c:v>
                </c:pt>
                <c:pt idx="2">
                  <c:v>Oil Tank</c:v>
                </c:pt>
                <c:pt idx="3">
                  <c:v>Unpermitted Fugitives</c:v>
                </c:pt>
                <c:pt idx="4">
                  <c:v>Pneumatic devices</c:v>
                </c:pt>
                <c:pt idx="5">
                  <c:v>Other Categories</c:v>
                </c:pt>
              </c:strCache>
            </c:strRef>
          </c:cat>
          <c:val>
            <c:numRef>
              <c:f>BY_conty_Charts_NM!$AS$15:$AS$20</c:f>
              <c:numCache>
                <c:formatCode>#,##0</c:formatCode>
                <c:ptCount val="6"/>
                <c:pt idx="0">
                  <c:v>1475.0829989164727</c:v>
                </c:pt>
                <c:pt idx="1">
                  <c:v>435.56391674999998</c:v>
                </c:pt>
                <c:pt idx="2">
                  <c:v>329.12201600000003</c:v>
                </c:pt>
                <c:pt idx="3">
                  <c:v>899.3108083856248</c:v>
                </c:pt>
                <c:pt idx="4">
                  <c:v>2405.3600090001</c:v>
                </c:pt>
                <c:pt idx="5">
                  <c:v>301.21983506290525</c:v>
                </c:pt>
              </c:numCache>
            </c:numRef>
          </c:val>
        </c:ser>
        <c:ser>
          <c:idx val="1"/>
          <c:order val="1"/>
          <c:tx>
            <c:strRef>
              <c:f>BY_conty_Charts_NM!$AT$14</c:f>
              <c:strCache>
                <c:ptCount val="1"/>
                <c:pt idx="0">
                  <c:v>Lea</c:v>
                </c:pt>
              </c:strCache>
            </c:strRef>
          </c:tx>
          <c:spPr>
            <a:solidFill>
              <a:srgbClr val="99FF99"/>
            </a:solidFill>
          </c:spPr>
          <c:invertIfNegative val="0"/>
          <c:cat>
            <c:strRef>
              <c:f>BY_conty_Charts_NM!$A$15:$A$20</c:f>
              <c:strCache>
                <c:ptCount val="6"/>
                <c:pt idx="0">
                  <c:v>Venting - blowdowns</c:v>
                </c:pt>
                <c:pt idx="1">
                  <c:v>Condensate tank </c:v>
                </c:pt>
                <c:pt idx="2">
                  <c:v>Oil Tank</c:v>
                </c:pt>
                <c:pt idx="3">
                  <c:v>Unpermitted Fugitives</c:v>
                </c:pt>
                <c:pt idx="4">
                  <c:v>Pneumatic devices</c:v>
                </c:pt>
                <c:pt idx="5">
                  <c:v>Other Categories</c:v>
                </c:pt>
              </c:strCache>
            </c:strRef>
          </c:cat>
          <c:val>
            <c:numRef>
              <c:f>BY_conty_Charts_NM!$AT$15:$AT$20</c:f>
              <c:numCache>
                <c:formatCode>#,##0</c:formatCode>
                <c:ptCount val="6"/>
                <c:pt idx="0">
                  <c:v>7163.9587483106652</c:v>
                </c:pt>
                <c:pt idx="1">
                  <c:v>19287.703988999998</c:v>
                </c:pt>
                <c:pt idx="2">
                  <c:v>19636.330524000005</c:v>
                </c:pt>
                <c:pt idx="3">
                  <c:v>4367.6359485649182</c:v>
                </c:pt>
                <c:pt idx="4">
                  <c:v>7795.7868108937109</c:v>
                </c:pt>
                <c:pt idx="5">
                  <c:v>3535.9413774531495</c:v>
                </c:pt>
              </c:numCache>
            </c:numRef>
          </c:val>
        </c:ser>
        <c:ser>
          <c:idx val="2"/>
          <c:order val="2"/>
          <c:tx>
            <c:strRef>
              <c:f>BY_conty_Charts_NM!$AU$14</c:f>
              <c:strCache>
                <c:ptCount val="1"/>
                <c:pt idx="0">
                  <c:v>Eddy</c:v>
                </c:pt>
              </c:strCache>
            </c:strRef>
          </c:tx>
          <c:spPr>
            <a:solidFill>
              <a:srgbClr val="00B0F0"/>
            </a:solidFill>
          </c:spPr>
          <c:invertIfNegative val="0"/>
          <c:cat>
            <c:strRef>
              <c:f>BY_conty_Charts_NM!$A$15:$A$20</c:f>
              <c:strCache>
                <c:ptCount val="6"/>
                <c:pt idx="0">
                  <c:v>Venting - blowdowns</c:v>
                </c:pt>
                <c:pt idx="1">
                  <c:v>Condensate tank </c:v>
                </c:pt>
                <c:pt idx="2">
                  <c:v>Oil Tank</c:v>
                </c:pt>
                <c:pt idx="3">
                  <c:v>Unpermitted Fugitives</c:v>
                </c:pt>
                <c:pt idx="4">
                  <c:v>Pneumatic devices</c:v>
                </c:pt>
                <c:pt idx="5">
                  <c:v>Other Categories</c:v>
                </c:pt>
              </c:strCache>
            </c:strRef>
          </c:cat>
          <c:val>
            <c:numRef>
              <c:f>BY_conty_Charts_NM!$AU$15:$AU$20</c:f>
              <c:numCache>
                <c:formatCode>#,##0</c:formatCode>
                <c:ptCount val="6"/>
                <c:pt idx="0">
                  <c:v>6546.8387063213559</c:v>
                </c:pt>
                <c:pt idx="1">
                  <c:v>26708.871393000001</c:v>
                </c:pt>
                <c:pt idx="2">
                  <c:v>11670.849796000002</c:v>
                </c:pt>
                <c:pt idx="3">
                  <c:v>3991.3976458795505</c:v>
                </c:pt>
                <c:pt idx="4">
                  <c:v>8253.8174603649677</c:v>
                </c:pt>
                <c:pt idx="5">
                  <c:v>2239.0879310287273</c:v>
                </c:pt>
              </c:numCache>
            </c:numRef>
          </c:val>
        </c:ser>
        <c:ser>
          <c:idx val="3"/>
          <c:order val="3"/>
          <c:tx>
            <c:strRef>
              <c:f>BY_conty_Charts_NM!$AV$14</c:f>
              <c:strCache>
                <c:ptCount val="1"/>
                <c:pt idx="0">
                  <c:v>De Baca</c:v>
                </c:pt>
              </c:strCache>
            </c:strRef>
          </c:tx>
          <c:spPr>
            <a:solidFill>
              <a:srgbClr val="CC99FF"/>
            </a:solidFill>
          </c:spPr>
          <c:invertIfNegative val="0"/>
          <c:cat>
            <c:strRef>
              <c:f>BY_conty_Charts_NM!$A$15:$A$20</c:f>
              <c:strCache>
                <c:ptCount val="6"/>
                <c:pt idx="0">
                  <c:v>Venting - blowdowns</c:v>
                </c:pt>
                <c:pt idx="1">
                  <c:v>Condensate tank </c:v>
                </c:pt>
                <c:pt idx="2">
                  <c:v>Oil Tank</c:v>
                </c:pt>
                <c:pt idx="3">
                  <c:v>Unpermitted Fugitives</c:v>
                </c:pt>
                <c:pt idx="4">
                  <c:v>Pneumatic devices</c:v>
                </c:pt>
                <c:pt idx="5">
                  <c:v>Other Categories</c:v>
                </c:pt>
              </c:strCache>
            </c:strRef>
          </c:cat>
          <c:val>
            <c:numRef>
              <c:f>BY_conty_Charts_NM!$AV$15:$AV$20</c:f>
              <c:numCache>
                <c:formatCode>#,##0</c:formatCode>
                <c:ptCount val="6"/>
                <c:pt idx="0">
                  <c:v>0</c:v>
                </c:pt>
                <c:pt idx="1">
                  <c:v>0</c:v>
                </c:pt>
                <c:pt idx="2">
                  <c:v>0</c:v>
                </c:pt>
                <c:pt idx="3">
                  <c:v>0</c:v>
                </c:pt>
                <c:pt idx="4">
                  <c:v>0</c:v>
                </c:pt>
                <c:pt idx="5">
                  <c:v>27.270000000000003</c:v>
                </c:pt>
              </c:numCache>
            </c:numRef>
          </c:val>
        </c:ser>
        <c:ser>
          <c:idx val="4"/>
          <c:order val="4"/>
          <c:tx>
            <c:strRef>
              <c:f>BY_conty_Charts_NM!$AW$14</c:f>
              <c:strCache>
                <c:ptCount val="1"/>
                <c:pt idx="0">
                  <c:v>Roosevlt</c:v>
                </c:pt>
              </c:strCache>
            </c:strRef>
          </c:tx>
          <c:invertIfNegative val="0"/>
          <c:cat>
            <c:strRef>
              <c:f>BY_conty_Charts_NM!$A$15:$A$20</c:f>
              <c:strCache>
                <c:ptCount val="6"/>
                <c:pt idx="0">
                  <c:v>Venting - blowdowns</c:v>
                </c:pt>
                <c:pt idx="1">
                  <c:v>Condensate tank </c:v>
                </c:pt>
                <c:pt idx="2">
                  <c:v>Oil Tank</c:v>
                </c:pt>
                <c:pt idx="3">
                  <c:v>Unpermitted Fugitives</c:v>
                </c:pt>
                <c:pt idx="4">
                  <c:v>Pneumatic devices</c:v>
                </c:pt>
                <c:pt idx="5">
                  <c:v>Other Categories</c:v>
                </c:pt>
              </c:strCache>
            </c:strRef>
          </c:cat>
          <c:val>
            <c:numRef>
              <c:f>BY_conty_Charts_NM!$AW$15:$AW$20</c:f>
              <c:numCache>
                <c:formatCode>#,##0</c:formatCode>
                <c:ptCount val="6"/>
                <c:pt idx="0">
                  <c:v>166.73740264928514</c:v>
                </c:pt>
                <c:pt idx="1">
                  <c:v>375.23688749999997</c:v>
                </c:pt>
                <c:pt idx="2">
                  <c:v>151.32555600000001</c:v>
                </c:pt>
                <c:pt idx="3">
                  <c:v>101.65444824107755</c:v>
                </c:pt>
                <c:pt idx="4">
                  <c:v>188.03505242578541</c:v>
                </c:pt>
                <c:pt idx="5">
                  <c:v>20.311894755630153</c:v>
                </c:pt>
              </c:numCache>
            </c:numRef>
          </c:val>
        </c:ser>
        <c:dLbls>
          <c:showLegendKey val="0"/>
          <c:showVal val="0"/>
          <c:showCatName val="0"/>
          <c:showSerName val="0"/>
          <c:showPercent val="0"/>
          <c:showBubbleSize val="0"/>
        </c:dLbls>
        <c:gapWidth val="150"/>
        <c:overlap val="100"/>
        <c:axId val="111456640"/>
        <c:axId val="111458560"/>
      </c:barChart>
      <c:catAx>
        <c:axId val="111456640"/>
        <c:scaling>
          <c:orientation val="minMax"/>
        </c:scaling>
        <c:delete val="0"/>
        <c:axPos val="b"/>
        <c:title>
          <c:tx>
            <c:rich>
              <a:bodyPr/>
              <a:lstStyle/>
              <a:p>
                <a:pPr>
                  <a:defRPr/>
                </a:pPr>
                <a:r>
                  <a:rPr lang="en-US"/>
                  <a:t>Source Category</a:t>
                </a:r>
              </a:p>
            </c:rich>
          </c:tx>
          <c:layout>
            <c:manualLayout>
              <c:xMode val="edge"/>
              <c:yMode val="edge"/>
              <c:x val="0.28303494804547874"/>
              <c:y val="0.95982222450578669"/>
            </c:manualLayout>
          </c:layout>
          <c:overlay val="0"/>
        </c:title>
        <c:numFmt formatCode="General" sourceLinked="1"/>
        <c:majorTickMark val="cross"/>
        <c:minorTickMark val="cross"/>
        <c:tickLblPos val="nextTo"/>
        <c:txPr>
          <a:bodyPr rot="-5400000" vert="horz"/>
          <a:lstStyle/>
          <a:p>
            <a:pPr>
              <a:defRPr/>
            </a:pPr>
            <a:endParaRPr lang="en-US"/>
          </a:p>
        </c:txPr>
        <c:crossAx val="111458560"/>
        <c:crosses val="autoZero"/>
        <c:auto val="1"/>
        <c:lblAlgn val="ctr"/>
        <c:lblOffset val="150"/>
        <c:tickLblSkip val="1"/>
        <c:noMultiLvlLbl val="0"/>
      </c:catAx>
      <c:valAx>
        <c:axId val="111458560"/>
        <c:scaling>
          <c:orientation val="minMax"/>
          <c:min val="0"/>
        </c:scaling>
        <c:delete val="0"/>
        <c:axPos val="l"/>
        <c:majorGridlines/>
        <c:title>
          <c:tx>
            <c:rich>
              <a:bodyPr/>
              <a:lstStyle/>
              <a:p>
                <a:pPr>
                  <a:defRPr/>
                </a:pPr>
                <a:r>
                  <a:rPr lang="en-US"/>
                  <a:t>VOC Emissions (tons/year)</a:t>
                </a:r>
              </a:p>
            </c:rich>
          </c:tx>
          <c:layout>
            <c:manualLayout>
              <c:xMode val="edge"/>
              <c:yMode val="edge"/>
              <c:x val="7.3595966207312105E-4"/>
              <c:y val="0.28013857483107846"/>
            </c:manualLayout>
          </c:layout>
          <c:overlay val="0"/>
        </c:title>
        <c:numFmt formatCode="#,##0" sourceLinked="0"/>
        <c:majorTickMark val="out"/>
        <c:minorTickMark val="none"/>
        <c:tickLblPos val="nextTo"/>
        <c:txPr>
          <a:bodyPr rot="0" vert="horz"/>
          <a:lstStyle/>
          <a:p>
            <a:pPr>
              <a:defRPr/>
            </a:pPr>
            <a:endParaRPr lang="en-US"/>
          </a:p>
        </c:txPr>
        <c:crossAx val="111456640"/>
        <c:crosses val="autoZero"/>
        <c:crossBetween val="midCat"/>
      </c:valAx>
      <c:spPr>
        <a:noFill/>
        <a:ln>
          <a:solidFill>
            <a:schemeClr val="accent1"/>
          </a:solidFill>
        </a:ln>
      </c:spPr>
    </c:plotArea>
    <c:legend>
      <c:legendPos val="r"/>
      <c:layout>
        <c:manualLayout>
          <c:xMode val="edge"/>
          <c:yMode val="edge"/>
          <c:x val="0.89406638577789133"/>
          <c:y val="0.20549820880004591"/>
          <c:w val="9.1138140099392972E-2"/>
          <c:h val="0.35654753595460298"/>
        </c:manualLayout>
      </c:layout>
      <c:overlay val="0"/>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614912465899504"/>
          <c:y val="7.5690732104170821E-2"/>
          <c:w val="0.68926067598307772"/>
          <c:h val="0.72441470197053404"/>
        </c:manualLayout>
      </c:layout>
      <c:barChart>
        <c:barDir val="col"/>
        <c:grouping val="stacked"/>
        <c:varyColors val="0"/>
        <c:ser>
          <c:idx val="0"/>
          <c:order val="0"/>
          <c:tx>
            <c:strRef>
              <c:f>BY_conty_Charts_NM!$AS$3</c:f>
              <c:strCache>
                <c:ptCount val="1"/>
                <c:pt idx="0">
                  <c:v>Chaves</c:v>
                </c:pt>
              </c:strCache>
            </c:strRef>
          </c:tx>
          <c:invertIfNegative val="0"/>
          <c:cat>
            <c:strRef>
              <c:f>BY_conty_Charts_NM!$A$4:$A$7</c:f>
              <c:strCache>
                <c:ptCount val="4"/>
                <c:pt idx="0">
                  <c:v>Compressor engines</c:v>
                </c:pt>
                <c:pt idx="1">
                  <c:v>Drill rigs</c:v>
                </c:pt>
                <c:pt idx="2">
                  <c:v>Heaters</c:v>
                </c:pt>
                <c:pt idx="3">
                  <c:v>Other Categories</c:v>
                </c:pt>
              </c:strCache>
            </c:strRef>
          </c:cat>
          <c:val>
            <c:numRef>
              <c:f>BY_conty_Charts_NM!$AS$4:$AS$7</c:f>
              <c:numCache>
                <c:formatCode>#,##0</c:formatCode>
                <c:ptCount val="4"/>
                <c:pt idx="0">
                  <c:v>501.7782832971036</c:v>
                </c:pt>
                <c:pt idx="1">
                  <c:v>196.38471376841548</c:v>
                </c:pt>
                <c:pt idx="2">
                  <c:v>146.64408671640916</c:v>
                </c:pt>
                <c:pt idx="3">
                  <c:v>14.073645255280367</c:v>
                </c:pt>
              </c:numCache>
            </c:numRef>
          </c:val>
        </c:ser>
        <c:ser>
          <c:idx val="1"/>
          <c:order val="1"/>
          <c:tx>
            <c:strRef>
              <c:f>BY_conty_Charts_NM!$AT$3</c:f>
              <c:strCache>
                <c:ptCount val="1"/>
                <c:pt idx="0">
                  <c:v>Lea</c:v>
                </c:pt>
              </c:strCache>
            </c:strRef>
          </c:tx>
          <c:invertIfNegative val="0"/>
          <c:cat>
            <c:strRef>
              <c:f>BY_conty_Charts_NM!$A$4:$A$7</c:f>
              <c:strCache>
                <c:ptCount val="4"/>
                <c:pt idx="0">
                  <c:v>Compressor engines</c:v>
                </c:pt>
                <c:pt idx="1">
                  <c:v>Drill rigs</c:v>
                </c:pt>
                <c:pt idx="2">
                  <c:v>Heaters</c:v>
                </c:pt>
                <c:pt idx="3">
                  <c:v>Other Categories</c:v>
                </c:pt>
              </c:strCache>
            </c:strRef>
          </c:cat>
          <c:val>
            <c:numRef>
              <c:f>BY_conty_Charts_NM!$AT$4:$AT$7</c:f>
              <c:numCache>
                <c:formatCode>#,##0</c:formatCode>
                <c:ptCount val="4"/>
                <c:pt idx="0">
                  <c:v>16340.881186181772</c:v>
                </c:pt>
                <c:pt idx="1">
                  <c:v>713.78290196597163</c:v>
                </c:pt>
                <c:pt idx="2">
                  <c:v>712.19869572880566</c:v>
                </c:pt>
                <c:pt idx="3">
                  <c:v>342.6557684170325</c:v>
                </c:pt>
              </c:numCache>
            </c:numRef>
          </c:val>
        </c:ser>
        <c:ser>
          <c:idx val="2"/>
          <c:order val="2"/>
          <c:tx>
            <c:strRef>
              <c:f>BY_conty_Charts_NM!$AU$3</c:f>
              <c:strCache>
                <c:ptCount val="1"/>
                <c:pt idx="0">
                  <c:v>Eddy</c:v>
                </c:pt>
              </c:strCache>
            </c:strRef>
          </c:tx>
          <c:invertIfNegative val="0"/>
          <c:cat>
            <c:strRef>
              <c:f>BY_conty_Charts_NM!$A$4:$A$7</c:f>
              <c:strCache>
                <c:ptCount val="4"/>
                <c:pt idx="0">
                  <c:v>Compressor engines</c:v>
                </c:pt>
                <c:pt idx="1">
                  <c:v>Drill rigs</c:v>
                </c:pt>
                <c:pt idx="2">
                  <c:v>Heaters</c:v>
                </c:pt>
                <c:pt idx="3">
                  <c:v>Other Categories</c:v>
                </c:pt>
              </c:strCache>
            </c:strRef>
          </c:cat>
          <c:val>
            <c:numRef>
              <c:f>BY_conty_Charts_NM!$AU$4:$AU$7</c:f>
              <c:numCache>
                <c:formatCode>#,##0</c:formatCode>
                <c:ptCount val="4"/>
                <c:pt idx="0">
                  <c:v>3927.824230068738</c:v>
                </c:pt>
                <c:pt idx="1">
                  <c:v>953.59885051009439</c:v>
                </c:pt>
                <c:pt idx="2">
                  <c:v>650.84824628400213</c:v>
                </c:pt>
                <c:pt idx="3">
                  <c:v>110.17554865270385</c:v>
                </c:pt>
              </c:numCache>
            </c:numRef>
          </c:val>
        </c:ser>
        <c:ser>
          <c:idx val="3"/>
          <c:order val="3"/>
          <c:tx>
            <c:strRef>
              <c:f>BY_conty_Charts_NM!$AV$3</c:f>
              <c:strCache>
                <c:ptCount val="1"/>
                <c:pt idx="0">
                  <c:v>De Baca</c:v>
                </c:pt>
              </c:strCache>
            </c:strRef>
          </c:tx>
          <c:spPr>
            <a:solidFill>
              <a:schemeClr val="accent4">
                <a:lumMod val="60000"/>
                <a:lumOff val="40000"/>
              </a:schemeClr>
            </a:solidFill>
          </c:spPr>
          <c:invertIfNegative val="0"/>
          <c:cat>
            <c:strRef>
              <c:f>BY_conty_Charts_NM!$A$4:$A$7</c:f>
              <c:strCache>
                <c:ptCount val="4"/>
                <c:pt idx="0">
                  <c:v>Compressor engines</c:v>
                </c:pt>
                <c:pt idx="1">
                  <c:v>Drill rigs</c:v>
                </c:pt>
                <c:pt idx="2">
                  <c:v>Heaters</c:v>
                </c:pt>
                <c:pt idx="3">
                  <c:v>Other Categories</c:v>
                </c:pt>
              </c:strCache>
            </c:strRef>
          </c:cat>
          <c:val>
            <c:numRef>
              <c:f>BY_conty_Charts_NM!$AV$4:$AV$7</c:f>
              <c:numCache>
                <c:formatCode>#,##0</c:formatCode>
                <c:ptCount val="4"/>
                <c:pt idx="0">
                  <c:v>0</c:v>
                </c:pt>
                <c:pt idx="1">
                  <c:v>0</c:v>
                </c:pt>
                <c:pt idx="2">
                  <c:v>0</c:v>
                </c:pt>
                <c:pt idx="3">
                  <c:v>0.84</c:v>
                </c:pt>
              </c:numCache>
            </c:numRef>
          </c:val>
        </c:ser>
        <c:ser>
          <c:idx val="4"/>
          <c:order val="4"/>
          <c:tx>
            <c:strRef>
              <c:f>BY_conty_Charts_NM!$AW$3</c:f>
              <c:strCache>
                <c:ptCount val="1"/>
                <c:pt idx="0">
                  <c:v>Roosevlt</c:v>
                </c:pt>
              </c:strCache>
            </c:strRef>
          </c:tx>
          <c:invertIfNegative val="0"/>
          <c:cat>
            <c:strRef>
              <c:f>BY_conty_Charts_NM!$A$4:$A$7</c:f>
              <c:strCache>
                <c:ptCount val="4"/>
                <c:pt idx="0">
                  <c:v>Compressor engines</c:v>
                </c:pt>
                <c:pt idx="1">
                  <c:v>Drill rigs</c:v>
                </c:pt>
                <c:pt idx="2">
                  <c:v>Heaters</c:v>
                </c:pt>
                <c:pt idx="3">
                  <c:v>Other Categories</c:v>
                </c:pt>
              </c:strCache>
            </c:strRef>
          </c:cat>
          <c:val>
            <c:numRef>
              <c:f>BY_conty_Charts_NM!$AW$4:$AW$7</c:f>
              <c:numCache>
                <c:formatCode>#,##0</c:formatCode>
                <c:ptCount val="4"/>
                <c:pt idx="0">
                  <c:v>17.726103049174547</c:v>
                </c:pt>
                <c:pt idx="1">
                  <c:v>1.8883145554655334</c:v>
                </c:pt>
                <c:pt idx="2">
                  <c:v>16.576053110863054</c:v>
                </c:pt>
                <c:pt idx="3">
                  <c:v>1.5381421872005958</c:v>
                </c:pt>
              </c:numCache>
            </c:numRef>
          </c:val>
        </c:ser>
        <c:dLbls>
          <c:showLegendKey val="0"/>
          <c:showVal val="0"/>
          <c:showCatName val="0"/>
          <c:showSerName val="0"/>
          <c:showPercent val="0"/>
          <c:showBubbleSize val="0"/>
        </c:dLbls>
        <c:gapWidth val="150"/>
        <c:overlap val="100"/>
        <c:axId val="111638016"/>
        <c:axId val="111639936"/>
      </c:barChart>
      <c:catAx>
        <c:axId val="111638016"/>
        <c:scaling>
          <c:orientation val="minMax"/>
        </c:scaling>
        <c:delete val="0"/>
        <c:axPos val="b"/>
        <c:title>
          <c:tx>
            <c:rich>
              <a:bodyPr/>
              <a:lstStyle/>
              <a:p>
                <a:pPr>
                  <a:defRPr/>
                </a:pPr>
                <a:r>
                  <a:rPr lang="en-US"/>
                  <a:t>Source Category</a:t>
                </a:r>
              </a:p>
            </c:rich>
          </c:tx>
          <c:layout>
            <c:manualLayout>
              <c:xMode val="edge"/>
              <c:yMode val="edge"/>
              <c:x val="0.28303494804547874"/>
              <c:y val="0.95982222450578669"/>
            </c:manualLayout>
          </c:layout>
          <c:overlay val="0"/>
        </c:title>
        <c:numFmt formatCode="General" sourceLinked="1"/>
        <c:majorTickMark val="cross"/>
        <c:minorTickMark val="cross"/>
        <c:tickLblPos val="nextTo"/>
        <c:txPr>
          <a:bodyPr rot="-5400000" vert="horz"/>
          <a:lstStyle/>
          <a:p>
            <a:pPr>
              <a:defRPr/>
            </a:pPr>
            <a:endParaRPr lang="en-US"/>
          </a:p>
        </c:txPr>
        <c:crossAx val="111639936"/>
        <c:crosses val="autoZero"/>
        <c:auto val="1"/>
        <c:lblAlgn val="ctr"/>
        <c:lblOffset val="150"/>
        <c:tickLblSkip val="1"/>
        <c:noMultiLvlLbl val="0"/>
      </c:catAx>
      <c:valAx>
        <c:axId val="111639936"/>
        <c:scaling>
          <c:orientation val="minMax"/>
          <c:min val="0"/>
        </c:scaling>
        <c:delete val="0"/>
        <c:axPos val="l"/>
        <c:majorGridlines/>
        <c:title>
          <c:tx>
            <c:rich>
              <a:bodyPr/>
              <a:lstStyle/>
              <a:p>
                <a:pPr>
                  <a:defRPr/>
                </a:pPr>
                <a:r>
                  <a:rPr lang="en-US"/>
                  <a:t>NOx Emissions (tons/year)</a:t>
                </a:r>
              </a:p>
            </c:rich>
          </c:tx>
          <c:layout>
            <c:manualLayout>
              <c:xMode val="edge"/>
              <c:yMode val="edge"/>
              <c:x val="7.3595966207312105E-4"/>
              <c:y val="0.28013857483107846"/>
            </c:manualLayout>
          </c:layout>
          <c:overlay val="0"/>
        </c:title>
        <c:numFmt formatCode="#,##0" sourceLinked="0"/>
        <c:majorTickMark val="out"/>
        <c:minorTickMark val="none"/>
        <c:tickLblPos val="nextTo"/>
        <c:txPr>
          <a:bodyPr rot="0" vert="horz"/>
          <a:lstStyle/>
          <a:p>
            <a:pPr>
              <a:defRPr/>
            </a:pPr>
            <a:endParaRPr lang="en-US"/>
          </a:p>
        </c:txPr>
        <c:crossAx val="111638016"/>
        <c:crosses val="autoZero"/>
        <c:crossBetween val="midCat"/>
      </c:valAx>
      <c:spPr>
        <a:noFill/>
        <a:ln>
          <a:solidFill>
            <a:schemeClr val="accent1"/>
          </a:solidFill>
        </a:ln>
      </c:spPr>
    </c:plotArea>
    <c:legend>
      <c:legendPos val="r"/>
      <c:layout>
        <c:manualLayout>
          <c:xMode val="edge"/>
          <c:yMode val="edge"/>
          <c:x val="0.8274787137397297"/>
          <c:y val="0.20332290500688133"/>
          <c:w val="0.11985766986893541"/>
          <c:h val="0.44031317523271041"/>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55"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pageSetup orientation="landscape" r:id="rId1"/>
  <headerFooter alignWithMargins="0"/>
  <drawing r:id="rId2"/>
</chartsheet>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89648</xdr:colOff>
      <xdr:row>0</xdr:row>
      <xdr:rowOff>22411</xdr:rowOff>
    </xdr:from>
    <xdr:to>
      <xdr:col>1</xdr:col>
      <xdr:colOff>3318623</xdr:colOff>
      <xdr:row>29</xdr:row>
      <xdr:rowOff>119343</xdr:rowOff>
    </xdr:to>
    <xdr:sp macro="" textlink="">
      <xdr:nvSpPr>
        <xdr:cNvPr id="2" name="Text Box 2"/>
        <xdr:cNvSpPr txBox="1">
          <a:spLocks noChangeArrowheads="1"/>
        </xdr:cNvSpPr>
      </xdr:nvSpPr>
      <xdr:spPr bwMode="auto">
        <a:xfrm>
          <a:off x="89648" y="22411"/>
          <a:ext cx="5067300" cy="479275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WestJump</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Permian Basin, New Mexico and Texas</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2008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This spreadsheet contains the oil and gas sources emission inventory for the area and temporal period as listed above.  2008 emissions were based on available data from oil and gas emission inventory studies for area source categories and based on state provided emissions data for point source categories. Oil and gas activity data were obtained from the IHS database for the calendar year 2008. </a:t>
          </a: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BY_conty_Charts_NM,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VOC-bar-cnty_NM, NOx-bar-cnty_NM</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ea typeface="+mn-ea"/>
              <a:cs typeface="Arial"/>
            </a:rPr>
            <a:t>NM_Permitted_Sources, TX_Permitted Sources, unprmtd_src_summary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SCC_xref, fips_xref, SCC_FEB2004</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129987</xdr:colOff>
      <xdr:row>67</xdr:row>
      <xdr:rowOff>51547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34353"/>
          <a:ext cx="7772399"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0.6566</cdr:x>
      <cdr:y>0.93692</cdr:y>
    </cdr:from>
    <cdr:to>
      <cdr:x>0.9841</cdr:x>
      <cdr:y>0.98598</cdr:y>
    </cdr:to>
    <cdr:sp macro="" textlink="">
      <cdr:nvSpPr>
        <cdr:cNvPr id="2" name="TextBox 1"/>
        <cdr:cNvSpPr txBox="1"/>
      </cdr:nvSpPr>
      <cdr:spPr>
        <a:xfrm xmlns:a="http://schemas.openxmlformats.org/drawingml/2006/main">
          <a:off x="5619750" y="5456464"/>
          <a:ext cx="2803071"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itchFamily="18" charset="0"/>
              <a:cs typeface="Times New Roman" pitchFamily="18" charset="0"/>
            </a:rPr>
            <a:t>Total VOC Emissions (tons/yr): 515,686</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72500" cy="58189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0.61616</cdr:x>
      <cdr:y>0.91964</cdr:y>
    </cdr:from>
    <cdr:to>
      <cdr:x>0.98182</cdr:x>
      <cdr:y>0.96726</cdr:y>
    </cdr:to>
    <cdr:sp macro="" textlink="">
      <cdr:nvSpPr>
        <cdr:cNvPr id="2" name="TextBox 1"/>
        <cdr:cNvSpPr txBox="1"/>
      </cdr:nvSpPr>
      <cdr:spPr>
        <a:xfrm xmlns:a="http://schemas.openxmlformats.org/drawingml/2006/main">
          <a:off x="5282045" y="5351318"/>
          <a:ext cx="3134591" cy="2770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latin typeface="Times New Roman" pitchFamily="18" charset="0"/>
              <a:cs typeface="Times New Roman" pitchFamily="18" charset="0"/>
            </a:rPr>
            <a:t>Total  NOx Emissions (tons/yr): 86,244</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grant" refreshedDate="41367.434766666665" createdVersion="4" refreshedVersion="4" minRefreshableVersion="3" recordCount="3007">
  <cacheSource type="worksheet">
    <worksheetSource ref="A5:J3012" sheet="all_src_inventory"/>
  </cacheSource>
  <cacheFields count="10">
    <cacheField name="Source" numFmtId="0">
      <sharedItems/>
    </cacheField>
    <cacheField name="STFIPs" numFmtId="0">
      <sharedItems containsMixedTypes="1" containsNumber="1" containsInteger="1" minValue="48" maxValue="48"/>
    </cacheField>
    <cacheField name="FIPS" numFmtId="0">
      <sharedItems count="49">
        <s v="48105"/>
        <s v="48081"/>
        <s v="48103"/>
        <s v="48135"/>
        <s v="48003"/>
        <s v="48033"/>
        <s v="48109"/>
        <s v="48115"/>
        <s v="48107"/>
        <s v="48125"/>
        <s v="48165"/>
        <s v="48169"/>
        <s v="48173"/>
        <s v="48219"/>
        <s v="48227"/>
        <s v="48229"/>
        <s v="48235"/>
        <s v="48243"/>
        <s v="48263"/>
        <s v="48269"/>
        <s v="48301"/>
        <s v="48303"/>
        <s v="48305"/>
        <s v="48317"/>
        <s v="48329"/>
        <s v="48335"/>
        <s v="48371"/>
        <s v="48383"/>
        <s v="48389"/>
        <s v="48079"/>
        <s v="48413"/>
        <s v="48415"/>
        <s v="48431"/>
        <s v="48435"/>
        <s v="48445"/>
        <s v="48451"/>
        <s v="48461"/>
        <s v="48475"/>
        <s v="48495"/>
        <s v="48501"/>
        <s v="35005"/>
        <s v="35025"/>
        <s v="35041"/>
        <s v="35015"/>
        <s v="48141"/>
        <s v="48151"/>
        <s v="48353"/>
        <s v="35011"/>
        <s v="30085" u="1"/>
      </sharedItems>
    </cacheField>
    <cacheField name="SCC" numFmtId="0">
      <sharedItems containsMixedTypes="1" containsNumber="1" containsInteger="1" minValue="10200601" maxValue="50300504"/>
    </cacheField>
    <cacheField name="Description" numFmtId="0">
      <sharedItems count="34">
        <s v="Venting - blowdowns"/>
        <s v="Venting - initial completions"/>
        <s v="Other Flaring"/>
        <s v="Heaters"/>
        <s v="Compressor engines"/>
        <s v="Gas well - truck loading"/>
        <s v="Oil Well Truck Loading"/>
        <s v="Pneumatic pumps"/>
        <s v="Pneumatic devices"/>
        <s v="Unpermitted Fugitives"/>
        <s v="Dehydrator"/>
        <s v="Condensate tank "/>
        <s v="Oil Tank"/>
        <s v="Drill rigs"/>
        <s v="Workover rigs"/>
        <s v="Blowdown Flaring"/>
        <s v="Natural Gas Production, Flares"/>
        <s v="Permitted Fugitives"/>
        <s v="Natural Gas Production, Other Not Classified"/>
        <s v="Process Heaters"/>
        <s v="Permitted Tank Losses"/>
        <s v="Natural Gas Production, Gas Sweetening: Amine Process"/>
        <s v="Natural Gas Production, All Equipt Leak Fugitives"/>
        <s v="Natural Gas Production, Gas Stripping Operations"/>
        <s v="Natural Gas Production, Flares Combusting Gases &gt;1000 BTU/scf"/>
        <s v="Natural Gas Processing Facilities, Gas Sweeting: Amine Process"/>
        <s v="Natural Gas Processing Facilities, Relief Valves"/>
        <s v="Oil Production, Processing Operations: Not Classified"/>
        <s v="Natural Gas Production, Incinerators Burning Waste Gas or Augmented Waste Gas"/>
        <s v="Natural Gas Production, Gathering Lines"/>
        <s v="Natural Gas Processing Facilities, Compressor Seals"/>
        <s v="Amine Units"/>
        <s v="Flaring" u="1"/>
        <e v="#N/A" u="1"/>
      </sharedItems>
    </cacheField>
    <cacheField name="NOx (tons/year)" numFmtId="1">
      <sharedItems containsMixedTypes="1" containsNumber="1" minValue="0" maxValue="4320.5388999999996"/>
    </cacheField>
    <cacheField name="VOC (tons/year)" numFmtId="1">
      <sharedItems containsMixedTypes="1" containsNumber="1" minValue="0" maxValue="26708.871393000001"/>
    </cacheField>
    <cacheField name="CO (tons/year)" numFmtId="1">
      <sharedItems containsMixedTypes="1" containsNumber="1" minValue="0" maxValue="1435.72"/>
    </cacheField>
    <cacheField name="SOx (tons/year)" numFmtId="1">
      <sharedItems containsMixedTypes="1" containsNumber="1" minValue="0" maxValue="2758"/>
    </cacheField>
    <cacheField name="PM (tons/year)" numFmtId="1">
      <sharedItems containsMixedTypes="1" containsNumber="1" minValue="0" maxValue="119.199856313761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7">
  <r>
    <s v="Unpermitted Source"/>
    <s v="48"/>
    <x v="0"/>
    <s v="2310001630"/>
    <x v="0"/>
    <n v="0"/>
    <n v="5005.9551232176182"/>
    <n v="0"/>
    <n v="0"/>
    <n v="0"/>
  </r>
  <r>
    <s v="Unpermitted Source"/>
    <s v="48"/>
    <x v="1"/>
    <s v="2310001630"/>
    <x v="0"/>
    <n v="0"/>
    <n v="240.84291493785631"/>
    <n v="0"/>
    <n v="0"/>
    <n v="0"/>
  </r>
  <r>
    <s v="Unpermitted Source"/>
    <s v="48"/>
    <x v="2"/>
    <s v="2310001630"/>
    <x v="0"/>
    <n v="0"/>
    <n v="2999.3567258176004"/>
    <n v="0"/>
    <n v="0"/>
    <n v="0"/>
  </r>
  <r>
    <s v="Unpermitted Source"/>
    <s v="48"/>
    <x v="3"/>
    <s v="2310001630"/>
    <x v="0"/>
    <n v="0"/>
    <n v="4390.112762474665"/>
    <n v="0"/>
    <n v="0"/>
    <n v="0"/>
  </r>
  <r>
    <s v="Unpermitted Source"/>
    <s v="48"/>
    <x v="4"/>
    <s v="2310001630"/>
    <x v="0"/>
    <n v="0"/>
    <n v="4463.5794341400588"/>
    <n v="0"/>
    <n v="0"/>
    <n v="0"/>
  </r>
  <r>
    <s v="Unpermitted Source"/>
    <s v="48"/>
    <x v="5"/>
    <s v="2310001630"/>
    <x v="0"/>
    <n v="0"/>
    <n v="391.60930200770798"/>
    <n v="0"/>
    <n v="0"/>
    <n v="0"/>
  </r>
  <r>
    <s v="Unpermitted Source"/>
    <s v="48"/>
    <x v="6"/>
    <s v="2310001630"/>
    <x v="0"/>
    <n v="0"/>
    <n v="120.10203715733948"/>
    <n v="0"/>
    <n v="0"/>
    <n v="0"/>
  </r>
  <r>
    <s v="Unpermitted Source"/>
    <s v="48"/>
    <x v="7"/>
    <s v="2310001630"/>
    <x v="0"/>
    <n v="0"/>
    <n v="819.63251953652423"/>
    <n v="0"/>
    <n v="0"/>
    <n v="0"/>
  </r>
  <r>
    <s v="Unpermitted Source"/>
    <s v="48"/>
    <x v="8"/>
    <s v="2310001630"/>
    <x v="0"/>
    <n v="0"/>
    <n v="263.84117737224045"/>
    <n v="0"/>
    <n v="0"/>
    <n v="0"/>
  </r>
  <r>
    <s v="Unpermitted Source"/>
    <s v="48"/>
    <x v="9"/>
    <s v="2310001630"/>
    <x v="0"/>
    <n v="0"/>
    <n v="145.01682146125566"/>
    <n v="0"/>
    <n v="0"/>
    <n v="0"/>
  </r>
  <r>
    <s v="Unpermitted Source"/>
    <s v="48"/>
    <x v="10"/>
    <s v="2310001630"/>
    <x v="0"/>
    <n v="0"/>
    <n v="2615.4135112880203"/>
    <n v="0"/>
    <n v="0"/>
    <n v="0"/>
  </r>
  <r>
    <s v="Unpermitted Source"/>
    <s v="48"/>
    <x v="11"/>
    <s v="2310001630"/>
    <x v="0"/>
    <n v="0"/>
    <n v="1344.1206711651184"/>
    <n v="0"/>
    <n v="0"/>
    <n v="0"/>
  </r>
  <r>
    <s v="Unpermitted Source"/>
    <s v="48"/>
    <x v="12"/>
    <s v="2310001630"/>
    <x v="0"/>
    <n v="0"/>
    <n v="1066.863840706154"/>
    <n v="0"/>
    <n v="0"/>
    <n v="0"/>
  </r>
  <r>
    <s v="Unpermitted Source"/>
    <s v="48"/>
    <x v="13"/>
    <s v="2310001630"/>
    <x v="0"/>
    <n v="0"/>
    <n v="2692.074386069301"/>
    <n v="0"/>
    <n v="0"/>
    <n v="0"/>
  </r>
  <r>
    <s v="Unpermitted Source"/>
    <s v="48"/>
    <x v="14"/>
    <s v="2310001630"/>
    <x v="0"/>
    <n v="0"/>
    <n v="2274.9114591344992"/>
    <n v="0"/>
    <n v="0"/>
    <n v="0"/>
  </r>
  <r>
    <s v="Unpermitted Source"/>
    <s v="48"/>
    <x v="15"/>
    <s v="2310001630"/>
    <x v="0"/>
    <n v="0"/>
    <n v="3.833043739064026"/>
    <n v="0"/>
    <n v="0"/>
    <n v="0"/>
  </r>
  <r>
    <s v="Unpermitted Source"/>
    <s v="48"/>
    <x v="16"/>
    <s v="2310001630"/>
    <x v="0"/>
    <n v="0"/>
    <n v="1218.9079090223604"/>
    <n v="0"/>
    <n v="0"/>
    <n v="0"/>
  </r>
  <r>
    <s v="Unpermitted Source"/>
    <s v="48"/>
    <x v="17"/>
    <s v="2310001630"/>
    <x v="0"/>
    <n v="0"/>
    <n v="0.6388406231773377"/>
    <n v="0"/>
    <n v="0"/>
    <n v="0"/>
  </r>
  <r>
    <s v="Unpermitted Source"/>
    <s v="48"/>
    <x v="18"/>
    <s v="2310001630"/>
    <x v="0"/>
    <n v="0"/>
    <n v="314.94842722642744"/>
    <n v="0"/>
    <n v="0"/>
    <n v="0"/>
  </r>
  <r>
    <s v="Unpermitted Source"/>
    <s v="48"/>
    <x v="19"/>
    <s v="2310001630"/>
    <x v="0"/>
    <n v="0"/>
    <n v="330.91944280586091"/>
    <n v="0"/>
    <n v="0"/>
    <n v="0"/>
  </r>
  <r>
    <s v="Unpermitted Source"/>
    <s v="48"/>
    <x v="20"/>
    <s v="2310001630"/>
    <x v="0"/>
    <n v="0"/>
    <n v="614.56467949659884"/>
    <n v="0"/>
    <n v="0"/>
    <n v="0"/>
  </r>
  <r>
    <s v="Unpermitted Source"/>
    <s v="48"/>
    <x v="21"/>
    <s v="2310001630"/>
    <x v="0"/>
    <n v="0"/>
    <n v="289.39480229933395"/>
    <n v="0"/>
    <n v="0"/>
    <n v="0"/>
  </r>
  <r>
    <s v="Unpermitted Source"/>
    <s v="48"/>
    <x v="22"/>
    <s v="2310001630"/>
    <x v="0"/>
    <n v="0"/>
    <n v="49.829568607832343"/>
    <n v="0"/>
    <n v="0"/>
    <n v="0"/>
  </r>
  <r>
    <s v="Unpermitted Source"/>
    <s v="48"/>
    <x v="23"/>
    <s v="2310001630"/>
    <x v="0"/>
    <n v="0"/>
    <n v="1545.3554674659799"/>
    <n v="0"/>
    <n v="0"/>
    <n v="0"/>
  </r>
  <r>
    <s v="Unpermitted Source"/>
    <s v="48"/>
    <x v="24"/>
    <s v="2310001630"/>
    <x v="0"/>
    <n v="0"/>
    <n v="2787.2616389227242"/>
    <n v="0"/>
    <n v="0"/>
    <n v="0"/>
  </r>
  <r>
    <s v="Unpermitted Source"/>
    <s v="48"/>
    <x v="25"/>
    <s v="2310001630"/>
    <x v="0"/>
    <n v="0"/>
    <n v="1629.0435891022112"/>
    <n v="0"/>
    <n v="0"/>
    <n v="0"/>
  </r>
  <r>
    <s v="Unpermitted Source"/>
    <s v="48"/>
    <x v="26"/>
    <s v="2310001630"/>
    <x v="0"/>
    <n v="0"/>
    <n v="2828.7862794292514"/>
    <n v="0"/>
    <n v="0"/>
    <n v="0"/>
  </r>
  <r>
    <s v="Unpermitted Source"/>
    <s v="48"/>
    <x v="27"/>
    <s v="2310001630"/>
    <x v="0"/>
    <n v="0"/>
    <n v="2929.0842572680936"/>
    <n v="0"/>
    <n v="0"/>
    <n v="0"/>
  </r>
  <r>
    <s v="Unpermitted Source"/>
    <s v="48"/>
    <x v="28"/>
    <s v="2310001630"/>
    <x v="0"/>
    <n v="0"/>
    <n v="661.20004498854451"/>
    <n v="0"/>
    <n v="0"/>
    <n v="0"/>
  </r>
  <r>
    <s v="Unpermitted Source"/>
    <s v="48"/>
    <x v="29"/>
    <s v="2310001630"/>
    <x v="0"/>
    <n v="0"/>
    <n v="1311.5397993830743"/>
    <n v="0"/>
    <n v="0"/>
    <n v="0"/>
  </r>
  <r>
    <s v="Unpermitted Source"/>
    <s v="48"/>
    <x v="30"/>
    <s v="2310001630"/>
    <x v="0"/>
    <n v="0"/>
    <n v="705.28004798778079"/>
    <n v="0"/>
    <n v="0"/>
    <n v="0"/>
  </r>
  <r>
    <s v="Unpermitted Source"/>
    <s v="48"/>
    <x v="31"/>
    <s v="2310001630"/>
    <x v="0"/>
    <n v="0"/>
    <n v="1774.6992511866442"/>
    <n v="0"/>
    <n v="0"/>
    <n v="0"/>
  </r>
  <r>
    <s v="Unpermitted Source"/>
    <s v="48"/>
    <x v="32"/>
    <s v="2310001630"/>
    <x v="0"/>
    <n v="0"/>
    <n v="1293.6522619341088"/>
    <n v="0"/>
    <n v="0"/>
    <n v="0"/>
  </r>
  <r>
    <s v="Unpermitted Source"/>
    <s v="48"/>
    <x v="33"/>
    <s v="2310001630"/>
    <x v="0"/>
    <n v="0"/>
    <n v="3958.2565012067844"/>
    <n v="0"/>
    <n v="0"/>
    <n v="0"/>
  </r>
  <r>
    <s v="Unpermitted Source"/>
    <s v="48"/>
    <x v="34"/>
    <s v="2310001630"/>
    <x v="0"/>
    <n v="0"/>
    <n v="555.79134216428383"/>
    <n v="0"/>
    <n v="0"/>
    <n v="0"/>
  </r>
  <r>
    <s v="Unpermitted Source"/>
    <s v="48"/>
    <x v="35"/>
    <s v="2310001630"/>
    <x v="0"/>
    <n v="0"/>
    <n v="442.07771123871771"/>
    <n v="0"/>
    <n v="0"/>
    <n v="0"/>
  </r>
  <r>
    <s v="Unpermitted Source"/>
    <s v="48"/>
    <x v="36"/>
    <s v="2310001630"/>
    <x v="0"/>
    <n v="0"/>
    <n v="2356.0442182780216"/>
    <n v="0"/>
    <n v="0"/>
    <n v="0"/>
  </r>
  <r>
    <s v="Unpermitted Source"/>
    <s v="48"/>
    <x v="37"/>
    <s v="2310001630"/>
    <x v="0"/>
    <n v="0"/>
    <n v="2016.1810067476777"/>
    <n v="0"/>
    <n v="0"/>
    <n v="0"/>
  </r>
  <r>
    <s v="Unpermitted Source"/>
    <s v="48"/>
    <x v="38"/>
    <s v="2310001630"/>
    <x v="0"/>
    <n v="0"/>
    <n v="1604.7676454214723"/>
    <n v="0"/>
    <n v="0"/>
    <n v="0"/>
  </r>
  <r>
    <s v="Unpermitted Source"/>
    <s v="48"/>
    <x v="39"/>
    <s v="2310001630"/>
    <x v="0"/>
    <n v="0"/>
    <n v="2097.9526065143768"/>
    <n v="0"/>
    <n v="0"/>
    <n v="0"/>
  </r>
  <r>
    <s v="Unpermitted Source"/>
    <s v="35"/>
    <x v="40"/>
    <s v="2310001630"/>
    <x v="0"/>
    <n v="0"/>
    <n v="1475.0829989164727"/>
    <n v="0"/>
    <n v="0"/>
    <n v="0"/>
  </r>
  <r>
    <s v="Unpermitted Source"/>
    <s v="35"/>
    <x v="41"/>
    <s v="2310001630"/>
    <x v="0"/>
    <n v="0"/>
    <n v="7163.9587483106652"/>
    <n v="0"/>
    <n v="0"/>
    <n v="0"/>
  </r>
  <r>
    <s v="Unpermitted Source"/>
    <s v="35"/>
    <x v="42"/>
    <s v="2310001630"/>
    <x v="0"/>
    <n v="0"/>
    <n v="166.73740264928514"/>
    <n v="0"/>
    <n v="0"/>
    <n v="0"/>
  </r>
  <r>
    <s v="Unpermitted Source"/>
    <s v="35"/>
    <x v="43"/>
    <s v="2310001630"/>
    <x v="0"/>
    <n v="0"/>
    <n v="6546.8387063213559"/>
    <n v="0"/>
    <n v="0"/>
    <n v="0"/>
  </r>
  <r>
    <s v="Unpermitted Source"/>
    <s v="48"/>
    <x v="0"/>
    <s v="2310001610"/>
    <x v="1"/>
    <s v="na"/>
    <s v="na"/>
    <s v="na"/>
    <s v="na"/>
    <s v="na"/>
  </r>
  <r>
    <s v="Unpermitted Source"/>
    <s v="48"/>
    <x v="1"/>
    <s v="2310001610"/>
    <x v="1"/>
    <s v="na"/>
    <s v="na"/>
    <s v="na"/>
    <s v="na"/>
    <s v="na"/>
  </r>
  <r>
    <s v="Unpermitted Source"/>
    <s v="48"/>
    <x v="2"/>
    <s v="2310001610"/>
    <x v="1"/>
    <s v="na"/>
    <s v="na"/>
    <s v="na"/>
    <s v="na"/>
    <s v="na"/>
  </r>
  <r>
    <s v="Unpermitted Source"/>
    <s v="48"/>
    <x v="3"/>
    <s v="2310001610"/>
    <x v="1"/>
    <s v="na"/>
    <s v="na"/>
    <s v="na"/>
    <s v="na"/>
    <s v="na"/>
  </r>
  <r>
    <s v="Unpermitted Source"/>
    <s v="48"/>
    <x v="4"/>
    <s v="2310001610"/>
    <x v="1"/>
    <s v="na"/>
    <s v="na"/>
    <s v="na"/>
    <s v="na"/>
    <s v="na"/>
  </r>
  <r>
    <s v="Unpermitted Source"/>
    <s v="48"/>
    <x v="5"/>
    <s v="2310001610"/>
    <x v="1"/>
    <s v="na"/>
    <s v="na"/>
    <s v="na"/>
    <s v="na"/>
    <s v="na"/>
  </r>
  <r>
    <s v="Unpermitted Source"/>
    <s v="48"/>
    <x v="6"/>
    <s v="2310001610"/>
    <x v="1"/>
    <s v="na"/>
    <s v="na"/>
    <s v="na"/>
    <s v="na"/>
    <s v="na"/>
  </r>
  <r>
    <s v="Unpermitted Source"/>
    <s v="48"/>
    <x v="7"/>
    <s v="2310001610"/>
    <x v="1"/>
    <s v="na"/>
    <s v="na"/>
    <s v="na"/>
    <s v="na"/>
    <s v="na"/>
  </r>
  <r>
    <s v="Unpermitted Source"/>
    <s v="48"/>
    <x v="8"/>
    <s v="2310001610"/>
    <x v="1"/>
    <s v="na"/>
    <s v="na"/>
    <s v="na"/>
    <s v="na"/>
    <s v="na"/>
  </r>
  <r>
    <s v="Unpermitted Source"/>
    <s v="48"/>
    <x v="9"/>
    <s v="2310001610"/>
    <x v="1"/>
    <s v="na"/>
    <s v="na"/>
    <s v="na"/>
    <s v="na"/>
    <s v="na"/>
  </r>
  <r>
    <s v="Unpermitted Source"/>
    <s v="48"/>
    <x v="10"/>
    <s v="2310001610"/>
    <x v="1"/>
    <s v="na"/>
    <s v="na"/>
    <s v="na"/>
    <s v="na"/>
    <s v="na"/>
  </r>
  <r>
    <s v="Unpermitted Source"/>
    <s v="48"/>
    <x v="11"/>
    <s v="2310001610"/>
    <x v="1"/>
    <s v="na"/>
    <s v="na"/>
    <s v="na"/>
    <s v="na"/>
    <s v="na"/>
  </r>
  <r>
    <s v="Unpermitted Source"/>
    <s v="48"/>
    <x v="12"/>
    <s v="2310001610"/>
    <x v="1"/>
    <s v="na"/>
    <s v="na"/>
    <s v="na"/>
    <s v="na"/>
    <s v="na"/>
  </r>
  <r>
    <s v="Unpermitted Source"/>
    <s v="48"/>
    <x v="13"/>
    <s v="2310001610"/>
    <x v="1"/>
    <s v="na"/>
    <s v="na"/>
    <s v="na"/>
    <s v="na"/>
    <s v="na"/>
  </r>
  <r>
    <s v="Unpermitted Source"/>
    <s v="48"/>
    <x v="14"/>
    <s v="2310001610"/>
    <x v="1"/>
    <s v="na"/>
    <s v="na"/>
    <s v="na"/>
    <s v="na"/>
    <s v="na"/>
  </r>
  <r>
    <s v="Unpermitted Source"/>
    <s v="48"/>
    <x v="15"/>
    <s v="2310001610"/>
    <x v="1"/>
    <s v="na"/>
    <s v="na"/>
    <s v="na"/>
    <s v="na"/>
    <s v="na"/>
  </r>
  <r>
    <s v="Unpermitted Source"/>
    <s v="48"/>
    <x v="16"/>
    <s v="2310001610"/>
    <x v="1"/>
    <s v="na"/>
    <s v="na"/>
    <s v="na"/>
    <s v="na"/>
    <s v="na"/>
  </r>
  <r>
    <s v="Unpermitted Source"/>
    <s v="48"/>
    <x v="17"/>
    <s v="2310001610"/>
    <x v="1"/>
    <s v="na"/>
    <s v="na"/>
    <s v="na"/>
    <s v="na"/>
    <s v="na"/>
  </r>
  <r>
    <s v="Unpermitted Source"/>
    <s v="48"/>
    <x v="18"/>
    <s v="2310001610"/>
    <x v="1"/>
    <s v="na"/>
    <s v="na"/>
    <s v="na"/>
    <s v="na"/>
    <s v="na"/>
  </r>
  <r>
    <s v="Unpermitted Source"/>
    <s v="48"/>
    <x v="19"/>
    <s v="2310001610"/>
    <x v="1"/>
    <s v="na"/>
    <s v="na"/>
    <s v="na"/>
    <s v="na"/>
    <s v="na"/>
  </r>
  <r>
    <s v="Unpermitted Source"/>
    <s v="48"/>
    <x v="20"/>
    <s v="2310001610"/>
    <x v="1"/>
    <s v="na"/>
    <s v="na"/>
    <s v="na"/>
    <s v="na"/>
    <s v="na"/>
  </r>
  <r>
    <s v="Unpermitted Source"/>
    <s v="48"/>
    <x v="21"/>
    <s v="2310001610"/>
    <x v="1"/>
    <s v="na"/>
    <s v="na"/>
    <s v="na"/>
    <s v="na"/>
    <s v="na"/>
  </r>
  <r>
    <s v="Unpermitted Source"/>
    <s v="48"/>
    <x v="22"/>
    <s v="2310001610"/>
    <x v="1"/>
    <s v="na"/>
    <s v="na"/>
    <s v="na"/>
    <s v="na"/>
    <s v="na"/>
  </r>
  <r>
    <s v="Unpermitted Source"/>
    <s v="48"/>
    <x v="23"/>
    <s v="2310001610"/>
    <x v="1"/>
    <s v="na"/>
    <s v="na"/>
    <s v="na"/>
    <s v="na"/>
    <s v="na"/>
  </r>
  <r>
    <s v="Unpermitted Source"/>
    <s v="48"/>
    <x v="24"/>
    <s v="2310001610"/>
    <x v="1"/>
    <s v="na"/>
    <s v="na"/>
    <s v="na"/>
    <s v="na"/>
    <s v="na"/>
  </r>
  <r>
    <s v="Unpermitted Source"/>
    <s v="48"/>
    <x v="25"/>
    <s v="2310001610"/>
    <x v="1"/>
    <s v="na"/>
    <s v="na"/>
    <s v="na"/>
    <s v="na"/>
    <s v="na"/>
  </r>
  <r>
    <s v="Unpermitted Source"/>
    <s v="48"/>
    <x v="26"/>
    <s v="2310001610"/>
    <x v="1"/>
    <s v="na"/>
    <s v="na"/>
    <s v="na"/>
    <s v="na"/>
    <s v="na"/>
  </r>
  <r>
    <s v="Unpermitted Source"/>
    <s v="48"/>
    <x v="27"/>
    <s v="2310001610"/>
    <x v="1"/>
    <s v="na"/>
    <s v="na"/>
    <s v="na"/>
    <s v="na"/>
    <s v="na"/>
  </r>
  <r>
    <s v="Unpermitted Source"/>
    <s v="48"/>
    <x v="28"/>
    <s v="2310001610"/>
    <x v="1"/>
    <s v="na"/>
    <s v="na"/>
    <s v="na"/>
    <s v="na"/>
    <s v="na"/>
  </r>
  <r>
    <s v="Unpermitted Source"/>
    <s v="48"/>
    <x v="29"/>
    <s v="2310001610"/>
    <x v="1"/>
    <s v="na"/>
    <s v="na"/>
    <s v="na"/>
    <s v="na"/>
    <s v="na"/>
  </r>
  <r>
    <s v="Unpermitted Source"/>
    <s v="48"/>
    <x v="30"/>
    <s v="2310001610"/>
    <x v="1"/>
    <s v="na"/>
    <s v="na"/>
    <s v="na"/>
    <s v="na"/>
    <s v="na"/>
  </r>
  <r>
    <s v="Unpermitted Source"/>
    <s v="48"/>
    <x v="31"/>
    <s v="2310001610"/>
    <x v="1"/>
    <s v="na"/>
    <s v="na"/>
    <s v="na"/>
    <s v="na"/>
    <s v="na"/>
  </r>
  <r>
    <s v="Unpermitted Source"/>
    <s v="48"/>
    <x v="32"/>
    <s v="2310001610"/>
    <x v="1"/>
    <s v="na"/>
    <s v="na"/>
    <s v="na"/>
    <s v="na"/>
    <s v="na"/>
  </r>
  <r>
    <s v="Unpermitted Source"/>
    <s v="48"/>
    <x v="33"/>
    <s v="2310001610"/>
    <x v="1"/>
    <s v="na"/>
    <s v="na"/>
    <s v="na"/>
    <s v="na"/>
    <s v="na"/>
  </r>
  <r>
    <s v="Unpermitted Source"/>
    <s v="48"/>
    <x v="34"/>
    <s v="2310001610"/>
    <x v="1"/>
    <s v="na"/>
    <s v="na"/>
    <s v="na"/>
    <s v="na"/>
    <s v="na"/>
  </r>
  <r>
    <s v="Unpermitted Source"/>
    <s v="48"/>
    <x v="35"/>
    <s v="2310001610"/>
    <x v="1"/>
    <s v="na"/>
    <s v="na"/>
    <s v="na"/>
    <s v="na"/>
    <s v="na"/>
  </r>
  <r>
    <s v="Unpermitted Source"/>
    <s v="48"/>
    <x v="36"/>
    <s v="2310001610"/>
    <x v="1"/>
    <s v="na"/>
    <s v="na"/>
    <s v="na"/>
    <s v="na"/>
    <s v="na"/>
  </r>
  <r>
    <s v="Unpermitted Source"/>
    <s v="48"/>
    <x v="37"/>
    <s v="2310001610"/>
    <x v="1"/>
    <s v="na"/>
    <s v="na"/>
    <s v="na"/>
    <s v="na"/>
    <s v="na"/>
  </r>
  <r>
    <s v="Unpermitted Source"/>
    <s v="48"/>
    <x v="38"/>
    <s v="2310001610"/>
    <x v="1"/>
    <s v="na"/>
    <s v="na"/>
    <s v="na"/>
    <s v="na"/>
    <s v="na"/>
  </r>
  <r>
    <s v="Unpermitted Source"/>
    <s v="48"/>
    <x v="39"/>
    <s v="2310001610"/>
    <x v="1"/>
    <s v="na"/>
    <s v="na"/>
    <s v="na"/>
    <s v="na"/>
    <s v="na"/>
  </r>
  <r>
    <s v="Unpermitted Source"/>
    <s v="35"/>
    <x v="40"/>
    <s v="2310001610"/>
    <x v="1"/>
    <s v="na"/>
    <s v="na"/>
    <s v="na"/>
    <s v="na"/>
    <s v="na"/>
  </r>
  <r>
    <s v="Unpermitted Source"/>
    <s v="35"/>
    <x v="41"/>
    <s v="2310001610"/>
    <x v="1"/>
    <s v="na"/>
    <s v="na"/>
    <s v="na"/>
    <s v="na"/>
    <s v="na"/>
  </r>
  <r>
    <s v="Unpermitted Source"/>
    <s v="35"/>
    <x v="42"/>
    <s v="2310001610"/>
    <x v="1"/>
    <s v="na"/>
    <s v="na"/>
    <s v="na"/>
    <s v="na"/>
    <s v="na"/>
  </r>
  <r>
    <s v="Unpermitted Source"/>
    <s v="35"/>
    <x v="43"/>
    <s v="2310001610"/>
    <x v="1"/>
    <s v="na"/>
    <s v="na"/>
    <s v="na"/>
    <s v="na"/>
    <s v="na"/>
  </r>
  <r>
    <s v="Unpermitted Source"/>
    <s v="48"/>
    <x v="0"/>
    <s v="2310003500"/>
    <x v="2"/>
    <n v="5.9848422536866224"/>
    <n v="0"/>
    <n v="32.226073673697201"/>
    <n v="290.95540802538045"/>
    <n v="0"/>
  </r>
  <r>
    <s v="Unpermitted Source"/>
    <s v="48"/>
    <x v="1"/>
    <s v="2310003500"/>
    <x v="2"/>
    <n v="0.28793842899947125"/>
    <n v="0"/>
    <n v="1.5504376946125376"/>
    <n v="13.998237471358911"/>
    <n v="0"/>
  </r>
  <r>
    <s v="Unpermitted Source"/>
    <s v="48"/>
    <x v="2"/>
    <s v="2310003500"/>
    <x v="2"/>
    <n v="3.5858645202984545"/>
    <n v="0"/>
    <n v="19.308501263145526"/>
    <n v="174.32818283297104"/>
    <n v="0"/>
  </r>
  <r>
    <s v="Unpermitted Source"/>
    <s v="48"/>
    <x v="3"/>
    <s v="2310003500"/>
    <x v="2"/>
    <n v="5.2485752893484516"/>
    <n v="0"/>
    <n v="28.261559250337818"/>
    <n v="255.16150637447859"/>
    <n v="0"/>
  </r>
  <r>
    <s v="Unpermitted Source"/>
    <s v="48"/>
    <x v="4"/>
    <s v="2310003500"/>
    <x v="2"/>
    <n v="5.3364079666294577"/>
    <n v="0"/>
    <n v="28.734504435697083"/>
    <n v="259.43152576229369"/>
    <n v="0"/>
  </r>
  <r>
    <s v="Unpermitted Source"/>
    <s v="48"/>
    <x v="5"/>
    <s v="2310003500"/>
    <x v="2"/>
    <n v="0.46818635802831793"/>
    <n v="0"/>
    <n v="2.5210034663063277"/>
    <n v="22.761059867222844"/>
    <n v="0"/>
  </r>
  <r>
    <s v="Unpermitted Source"/>
    <s v="48"/>
    <x v="6"/>
    <s v="2310003500"/>
    <x v="2"/>
    <n v="0.14358733329416601"/>
    <n v="0"/>
    <n v="0.77316256389166316"/>
    <n v="6.9805534339933022"/>
    <n v="0"/>
  </r>
  <r>
    <s v="Unpermitted Source"/>
    <s v="48"/>
    <x v="7"/>
    <s v="2310003500"/>
    <x v="2"/>
    <n v="0.97990717349156919"/>
    <n v="0"/>
    <n v="5.2764232418776809"/>
    <n v="47.638564126667063"/>
    <n v="0"/>
  </r>
  <r>
    <s v="Unpermitted Source"/>
    <s v="48"/>
    <x v="8"/>
    <s v="2310003500"/>
    <x v="2"/>
    <n v="0.31543387580048171"/>
    <n v="0"/>
    <n v="1.6984901004641324"/>
    <n v="15.334939192761881"/>
    <n v="0"/>
  </r>
  <r>
    <s v="Unpermitted Source"/>
    <s v="48"/>
    <x v="9"/>
    <s v="2310003500"/>
    <x v="2"/>
    <n v="0.17337406732859409"/>
    <n v="0"/>
    <n v="0.93355267023089128"/>
    <n v="8.4286469655131899"/>
    <n v="0"/>
  </r>
  <r>
    <s v="Unpermitted Source"/>
    <s v="48"/>
    <x v="10"/>
    <s v="2310003500"/>
    <x v="2"/>
    <n v="3.1268433112038068"/>
    <n v="0"/>
    <n v="16.836848598789729"/>
    <n v="152.01269020621584"/>
    <n v="0"/>
  </r>
  <r>
    <s v="Unpermitted Source"/>
    <s v="48"/>
    <x v="11"/>
    <s v="2310003500"/>
    <x v="2"/>
    <n v="1.6069561130368368"/>
    <n v="0"/>
    <n v="8.6528406086598917"/>
    <n v="78.1227894953293"/>
    <n v="0"/>
  </r>
  <r>
    <s v="Unpermitted Source"/>
    <s v="48"/>
    <x v="12"/>
    <s v="2310003500"/>
    <x v="2"/>
    <n v="1.2754832266024323"/>
    <n v="0"/>
    <n v="6.8679866047823284"/>
    <n v="62.00810763174902"/>
    <n v="0"/>
  </r>
  <r>
    <s v="Unpermitted Source"/>
    <s v="48"/>
    <x v="13"/>
    <s v="2310003500"/>
    <x v="2"/>
    <n v="3.2184948005405087"/>
    <n v="0"/>
    <n v="17.330356618295045"/>
    <n v="156.46836261089243"/>
    <n v="0"/>
  </r>
  <r>
    <s v="Unpermitted Source"/>
    <s v="48"/>
    <x v="14"/>
    <s v="2310003500"/>
    <x v="2"/>
    <n v="2.7197579460666232"/>
    <n v="0"/>
    <n v="14.644850478820281"/>
    <n v="132.22207860877739"/>
    <n v="0"/>
  </r>
  <r>
    <s v="Unpermitted Source"/>
    <s v="48"/>
    <x v="15"/>
    <s v="2310003500"/>
    <x v="2"/>
    <n v="4.5825744668350861E-3"/>
    <n v="0"/>
    <n v="2.4675400975265847E-2"/>
    <n v="0.22278362023382881"/>
    <n v="0"/>
  </r>
  <r>
    <s v="Unpermitted Source"/>
    <s v="48"/>
    <x v="16"/>
    <s v="2310003500"/>
    <x v="2"/>
    <n v="1.4572586804535574"/>
    <n v="0"/>
    <n v="7.8467775101345403"/>
    <n v="70.845191234357557"/>
    <n v="0"/>
  </r>
  <r>
    <s v="Unpermitted Source"/>
    <s v="48"/>
    <x v="17"/>
    <s v="2310003500"/>
    <x v="2"/>
    <n v="7.6376241113918105E-4"/>
    <n v="0"/>
    <n v="4.1125668292109748E-3"/>
    <n v="3.7130603372304803E-2"/>
    <n v="0"/>
  </r>
  <r>
    <s v="Unpermitted Source"/>
    <s v="48"/>
    <x v="18"/>
    <s v="2310003500"/>
    <x v="2"/>
    <n v="0.37653486869161618"/>
    <n v="0"/>
    <n v="2.0274954468010105"/>
    <n v="18.305387462546264"/>
    <n v="0"/>
  </r>
  <r>
    <s v="Unpermitted Source"/>
    <s v="48"/>
    <x v="19"/>
    <s v="2310003500"/>
    <x v="2"/>
    <n v="0.39562892897009572"/>
    <n v="0"/>
    <n v="2.1303096175312848"/>
    <n v="19.233652546853886"/>
    <n v="0"/>
  </r>
  <r>
    <s v="Unpermitted Source"/>
    <s v="48"/>
    <x v="20"/>
    <s v="2310003500"/>
    <x v="2"/>
    <n v="0.73473943951589216"/>
    <n v="0"/>
    <n v="3.9562892897009578"/>
    <n v="35.719640444157221"/>
    <n v="0"/>
  </r>
  <r>
    <s v="Unpermitted Source"/>
    <s v="48"/>
    <x v="21"/>
    <s v="2310003500"/>
    <x v="2"/>
    <n v="0.34598437224604894"/>
    <n v="0"/>
    <n v="1.8629927736325715"/>
    <n v="16.820163327654075"/>
    <n v="0"/>
  </r>
  <r>
    <s v="Unpermitted Source"/>
    <s v="48"/>
    <x v="22"/>
    <s v="2310003500"/>
    <x v="2"/>
    <n v="5.957346806885612E-2"/>
    <n v="0"/>
    <n v="0.32078021267845602"/>
    <n v="2.8961870630397746"/>
    <n v="0"/>
  </r>
  <r>
    <s v="Unpermitted Source"/>
    <s v="48"/>
    <x v="23"/>
    <s v="2310003500"/>
    <x v="2"/>
    <n v="1.8475412725456788"/>
    <n v="0"/>
    <n v="9.9482991598613477"/>
    <n v="89.818929557605315"/>
    <n v="0"/>
  </r>
  <r>
    <s v="Unpermitted Source"/>
    <s v="48"/>
    <x v="24"/>
    <s v="2310003500"/>
    <x v="2"/>
    <n v="3.3322953998002465"/>
    <n v="0"/>
    <n v="17.943129075847484"/>
    <n v="162.00082251336585"/>
    <n v="0"/>
  </r>
  <r>
    <s v="Unpermitted Source"/>
    <s v="48"/>
    <x v="25"/>
    <s v="2310003500"/>
    <x v="2"/>
    <n v="1.9475941484049115"/>
    <n v="0"/>
    <n v="10.487045414487985"/>
    <n v="94.683038599377241"/>
    <n v="0"/>
  </r>
  <r>
    <s v="Unpermitted Source"/>
    <s v="48"/>
    <x v="26"/>
    <s v="2310003500"/>
    <x v="2"/>
    <n v="3.3819399565242936"/>
    <n v="0"/>
    <n v="18.210445919746196"/>
    <n v="164.41431173256566"/>
    <n v="0"/>
  </r>
  <r>
    <s v="Unpermitted Source"/>
    <s v="48"/>
    <x v="27"/>
    <s v="2310003500"/>
    <x v="2"/>
    <n v="3.5018506550731452"/>
    <n v="0"/>
    <n v="18.85611891193232"/>
    <n v="170.24381646201752"/>
    <n v="0"/>
  </r>
  <r>
    <s v="Unpermitted Source"/>
    <s v="48"/>
    <x v="28"/>
    <s v="2310003500"/>
    <x v="2"/>
    <n v="0.79049409552905225"/>
    <n v="0"/>
    <n v="4.2565066682333583"/>
    <n v="38.430174490335467"/>
    <n v="0"/>
  </r>
  <r>
    <s v="Unpermitted Source"/>
    <s v="48"/>
    <x v="29"/>
    <s v="2310003500"/>
    <x v="2"/>
    <n v="1.5680042300687385"/>
    <n v="0"/>
    <n v="8.4430997003701318"/>
    <n v="76.229128723341759"/>
    <n v="0"/>
  </r>
  <r>
    <s v="Unpermitted Source"/>
    <s v="48"/>
    <x v="30"/>
    <s v="2310003500"/>
    <x v="2"/>
    <n v="0.84319370189765575"/>
    <n v="0"/>
    <n v="4.5402737794489161"/>
    <n v="40.992186123024496"/>
    <n v="0"/>
  </r>
  <r>
    <s v="Unpermitted Source"/>
    <s v="48"/>
    <x v="31"/>
    <s v="2310003500"/>
    <x v="2"/>
    <n v="2.1217319781446449"/>
    <n v="0"/>
    <n v="11.424710651548088"/>
    <n v="103.14881616826274"/>
    <n v="0"/>
  </r>
  <r>
    <s v="Unpermitted Source"/>
    <s v="48"/>
    <x v="32"/>
    <s v="2310003500"/>
    <x v="2"/>
    <n v="1.5466188825568414"/>
    <n v="0"/>
    <n v="8.3279478291522242"/>
    <n v="75.18947182891722"/>
    <n v="0"/>
  </r>
  <r>
    <s v="Unpermitted Source"/>
    <s v="48"/>
    <x v="33"/>
    <s v="2310003500"/>
    <x v="2"/>
    <n v="4.7322718994183655"/>
    <n v="0"/>
    <n v="25.481464073791198"/>
    <n v="230.06121849480056"/>
    <n v="0"/>
  </r>
  <r>
    <s v="Unpermitted Source"/>
    <s v="48"/>
    <x v="34"/>
    <s v="2310003500"/>
    <x v="2"/>
    <n v="0.66447329769108743"/>
    <n v="0"/>
    <n v="3.5779331414135482"/>
    <n v="32.303624933905176"/>
    <n v="0"/>
  </r>
  <r>
    <s v="Unpermitted Source"/>
    <s v="48"/>
    <x v="35"/>
    <s v="2310003500"/>
    <x v="2"/>
    <n v="0.52852358850831327"/>
    <n v="0"/>
    <n v="2.8458962458139947"/>
    <n v="25.694377533634924"/>
    <n v="0"/>
  </r>
  <r>
    <s v="Unpermitted Source"/>
    <s v="48"/>
    <x v="36"/>
    <s v="2310003500"/>
    <x v="2"/>
    <n v="2.8167557722812995"/>
    <n v="0"/>
    <n v="15.167146466130076"/>
    <n v="136.93766523706012"/>
    <n v="0"/>
  </r>
  <r>
    <s v="Unpermitted Source"/>
    <s v="48"/>
    <x v="37"/>
    <s v="2310003500"/>
    <x v="2"/>
    <n v="2.4104341695552551"/>
    <n v="0"/>
    <n v="12.979260912989837"/>
    <n v="117.18418424299395"/>
    <n v="0"/>
  </r>
  <r>
    <s v="Unpermitted Source"/>
    <s v="48"/>
    <x v="38"/>
    <s v="2310003500"/>
    <x v="2"/>
    <n v="1.9185711767816227"/>
    <n v="0"/>
    <n v="10.330767874977969"/>
    <n v="93.272075671229658"/>
    <n v="0"/>
  </r>
  <r>
    <s v="Unpermitted Source"/>
    <s v="48"/>
    <x v="39"/>
    <s v="2310003500"/>
    <x v="2"/>
    <n v="2.5081957581810705"/>
    <n v="0"/>
    <n v="13.505669467128842"/>
    <n v="121.93690147464898"/>
    <n v="0"/>
  </r>
  <r>
    <s v="Unpermitted Source"/>
    <s v="35"/>
    <x v="40"/>
    <s v="2310003500"/>
    <x v="2"/>
    <n v="1.7635274073203691"/>
    <n v="0"/>
    <n v="9.4959168086481416"/>
    <n v="85.734563186651783"/>
    <n v="0"/>
  </r>
  <r>
    <s v="Unpermitted Source"/>
    <s v="35"/>
    <x v="41"/>
    <s v="2310003500"/>
    <x v="2"/>
    <n v="8.5648316785147767"/>
    <n v="0"/>
    <n v="46.11832442277187"/>
    <n v="416.38258621702607"/>
    <n v="0"/>
  </r>
  <r>
    <s v="Unpermitted Source"/>
    <s v="35"/>
    <x v="42"/>
    <s v="2310003500"/>
    <x v="2"/>
    <n v="0.19934198930732624"/>
    <n v="0"/>
    <n v="1.0733799424240644"/>
    <n v="9.6910874801715536"/>
    <n v="0"/>
  </r>
  <r>
    <s v="Unpermitted Source"/>
    <s v="35"/>
    <x v="43"/>
    <s v="2310003500"/>
    <x v="2"/>
    <n v="7.8270371893543267"/>
    <n v="0"/>
    <n v="42.145584865754067"/>
    <n v="380.51442335937958"/>
    <n v="0"/>
  </r>
  <r>
    <s v="Unpermitted Source"/>
    <s v="48"/>
    <x v="0"/>
    <s v="2310000100"/>
    <x v="3"/>
    <n v="497.6626520180954"/>
    <n v="27.161976382116208"/>
    <n v="418.01821279595794"/>
    <n v="0"/>
    <n v="37.750543446331001"/>
  </r>
  <r>
    <s v="Unpermitted Source"/>
    <s v="48"/>
    <x v="1"/>
    <s v="2310000100"/>
    <x v="3"/>
    <n v="23.943187826802188"/>
    <n v="1.3067974854591387"/>
    <n v="20.111391810116913"/>
    <n v="0"/>
    <n v="1.8162270136889722"/>
  </r>
  <r>
    <s v="Unpermitted Source"/>
    <s v="48"/>
    <x v="2"/>
    <s v="2310000100"/>
    <x v="3"/>
    <n v="298.17842664943305"/>
    <n v="16.274308207508369"/>
    <n v="250.45884495623054"/>
    <n v="0"/>
    <n v="22.618530051113325"/>
  </r>
  <r>
    <s v="Unpermitted Source"/>
    <s v="48"/>
    <x v="3"/>
    <s v="2310000100"/>
    <x v="3"/>
    <n v="436.43922213735976"/>
    <n v="23.820457082427588"/>
    <n v="366.59279713295342"/>
    <n v="0"/>
    <n v="33.106397978967152"/>
  </r>
  <r>
    <s v="Unpermitted Source"/>
    <s v="48"/>
    <x v="4"/>
    <s v="2310000100"/>
    <x v="3"/>
    <n v="443.74284707126498"/>
    <n v="24.21908231008754"/>
    <n v="372.72757182304213"/>
    <n v="0"/>
    <n v="33.660419481816575"/>
  </r>
  <r>
    <s v="Unpermitted Source"/>
    <s v="48"/>
    <x v="5"/>
    <s v="2310000100"/>
    <x v="3"/>
    <n v="38.931496386816292"/>
    <n v="2.1248457787439046"/>
    <n v="32.701016391516362"/>
    <n v="0"/>
    <n v="2.9531754891016972"/>
  </r>
  <r>
    <s v="Unpermitted Source"/>
    <s v="48"/>
    <x v="6"/>
    <s v="2310000100"/>
    <x v="3"/>
    <n v="11.939839022384115"/>
    <n v="0.65166558956583032"/>
    <n v="10.029022971623288"/>
    <n v="0"/>
    <n v="0.9057047177016625"/>
  </r>
  <r>
    <s v="Unpermitted Source"/>
    <s v="48"/>
    <x v="7"/>
    <s v="2310000100"/>
    <x v="3"/>
    <n v="81.483050349568188"/>
    <n v="4.4472710181540451"/>
    <n v="68.44274719464191"/>
    <n v="0"/>
    <n v="6.1809529404852821"/>
  </r>
  <r>
    <s v="Unpermitted Source"/>
    <s v="48"/>
    <x v="8"/>
    <s v="2310000100"/>
    <x v="3"/>
    <n v="26.229539980024679"/>
    <n v="1.4315845132483402"/>
    <n v="22.031843017449035"/>
    <n v="0"/>
    <n v="1.9896598319722691"/>
  </r>
  <r>
    <s v="Unpermitted Source"/>
    <s v="48"/>
    <x v="9"/>
    <s v="2310000100"/>
    <x v="3"/>
    <n v="14.416720521708479"/>
    <n v="0.78685153633746541"/>
    <n v="12.109511779566418"/>
    <n v="0"/>
    <n v="1.093590270841901"/>
  </r>
  <r>
    <s v="Unpermitted Source"/>
    <s v="48"/>
    <x v="10"/>
    <s v="2310000100"/>
    <x v="3"/>
    <n v="260.00904764702426"/>
    <n v="14.1910581046942"/>
    <n v="218.3979789671582"/>
    <n v="0"/>
    <n v="19.723165501439393"/>
  </r>
  <r>
    <s v="Unpermitted Source"/>
    <s v="48"/>
    <x v="11"/>
    <s v="2310000100"/>
    <x v="3"/>
    <n v="133.62458139944775"/>
    <n v="7.293108513013336"/>
    <n v="112.2397038951883"/>
    <n v="0"/>
    <n v="10.136184713001585"/>
  </r>
  <r>
    <s v="Unpermitted Source"/>
    <s v="48"/>
    <x v="12"/>
    <s v="2310000100"/>
    <x v="3"/>
    <n v="106.06133599670996"/>
    <n v="5.7887315668879618"/>
    <n v="89.087597673462199"/>
    <n v="0"/>
    <n v="8.0453557370307252"/>
  </r>
  <r>
    <s v="Unpermitted Source"/>
    <s v="48"/>
    <x v="13"/>
    <s v="2310000100"/>
    <x v="3"/>
    <n v="267.63022149109923"/>
    <n v="14.607014863991539"/>
    <n v="224.79948299159861"/>
    <n v="0"/>
    <n v="20.30127489571705"/>
  </r>
  <r>
    <s v="Unpermitted Source"/>
    <s v="48"/>
    <x v="14"/>
    <s v="2310000100"/>
    <x v="3"/>
    <n v="226.15833382292465"/>
    <n v="12.343516832148522"/>
    <n v="189.96463192526878"/>
    <n v="0"/>
    <n v="17.155396275189467"/>
  </r>
  <r>
    <s v="Unpermitted Source"/>
    <s v="48"/>
    <x v="15"/>
    <s v="2310000100"/>
    <x v="3"/>
    <n v="0.38105869220374838"/>
    <n v="2.0797837964866929E-2"/>
    <n v="0.32007520122201988"/>
    <n v="0"/>
    <n v="2.8905469713882848E-2"/>
  </r>
  <r>
    <s v="Unpermitted Source"/>
    <s v="48"/>
    <x v="16"/>
    <s v="2310000100"/>
    <x v="3"/>
    <n v="121.17666412079198"/>
    <n v="6.6137124728276833"/>
    <n v="101.78391398860232"/>
    <n v="0"/>
    <n v="9.1919393690147455"/>
  </r>
  <r>
    <s v="Unpermitted Source"/>
    <s v="48"/>
    <x v="17"/>
    <s v="2310000100"/>
    <x v="3"/>
    <n v="6.3509782033958059E-2"/>
    <n v="3.4663063274778215E-3"/>
    <n v="5.3345866870336642E-2"/>
    <n v="0"/>
    <n v="4.8175782856471408E-3"/>
  </r>
  <r>
    <s v="Unpermitted Source"/>
    <s v="48"/>
    <x v="18"/>
    <s v="2310000100"/>
    <x v="3"/>
    <n v="31.310322542741321"/>
    <n v="1.7088890194465658"/>
    <n v="26.299512367075963"/>
    <n v="0"/>
    <n v="2.3750660948240405"/>
  </r>
  <r>
    <s v="Unpermitted Source"/>
    <s v="48"/>
    <x v="19"/>
    <s v="2310000100"/>
    <x v="3"/>
    <n v="32.898067093590271"/>
    <n v="1.7955466776335114"/>
    <n v="27.633159038834378"/>
    <n v="0"/>
    <n v="2.4955055519652189"/>
  </r>
  <r>
    <s v="Unpermitted Source"/>
    <s v="48"/>
    <x v="20"/>
    <s v="2310000100"/>
    <x v="3"/>
    <n v="61.096410316667658"/>
    <n v="3.3345866870336645"/>
    <n v="51.318723929263854"/>
    <n v="0"/>
    <n v="4.6345103107925496"/>
  </r>
  <r>
    <s v="Unpermitted Source"/>
    <s v="48"/>
    <x v="21"/>
    <s v="2310000100"/>
    <x v="3"/>
    <n v="28.769931261383"/>
    <n v="1.570236766347453"/>
    <n v="24.165677692262499"/>
    <n v="0"/>
    <n v="2.1823629633981549"/>
  </r>
  <r>
    <s v="Unpermitted Source"/>
    <s v="48"/>
    <x v="22"/>
    <s v="2310000100"/>
    <x v="3"/>
    <n v="4.9537629986487284"/>
    <n v="0.27037189354327007"/>
    <n v="4.1609776158862584"/>
    <n v="0"/>
    <n v="0.375771106280477"/>
  </r>
  <r>
    <s v="Unpermitted Source"/>
    <s v="48"/>
    <x v="23"/>
    <s v="2310000100"/>
    <x v="3"/>
    <n v="153.63016274014456"/>
    <n v="8.3849950061688503"/>
    <n v="129.04365195934434"/>
    <n v="0"/>
    <n v="11.653721872980434"/>
  </r>
  <r>
    <s v="Unpermitted Source"/>
    <s v="48"/>
    <x v="24"/>
    <s v="2310000100"/>
    <x v="3"/>
    <n v="277.09317901415898"/>
    <n v="15.123494506785734"/>
    <n v="232.74801715527877"/>
    <n v="0"/>
    <n v="21.019094060278476"/>
  </r>
  <r>
    <s v="Unpermitted Source"/>
    <s v="48"/>
    <x v="25"/>
    <s v="2310000100"/>
    <x v="3"/>
    <n v="161.94994418659306"/>
    <n v="8.8390811350684437"/>
    <n v="136.03196051935845"/>
    <n v="0"/>
    <n v="12.284824628400209"/>
  </r>
  <r>
    <s v="Unpermitted Source"/>
    <s v="48"/>
    <x v="26"/>
    <s v="2310000100"/>
    <x v="3"/>
    <n v="281.22131484636628"/>
    <n v="15.348804418071794"/>
    <n v="236.21549850185065"/>
    <n v="0"/>
    <n v="21.332236648845541"/>
  </r>
  <r>
    <s v="Unpermitted Source"/>
    <s v="48"/>
    <x v="27"/>
    <s v="2310000100"/>
    <x v="3"/>
    <n v="291.19235062569771"/>
    <n v="15.893014511485811"/>
    <n v="244.59079960049351"/>
    <n v="0"/>
    <n v="22.088596439692143"/>
  </r>
  <r>
    <s v="Unpermitted Source"/>
    <s v="48"/>
    <x v="28"/>
    <s v="2310000100"/>
    <x v="3"/>
    <n v="65.732624405146581"/>
    <n v="3.5876270489395448"/>
    <n v="55.212972210798419"/>
    <n v="0"/>
    <n v="4.9861935256447909"/>
  </r>
  <r>
    <s v="Unpermitted Source"/>
    <s v="48"/>
    <x v="29"/>
    <s v="2310000100"/>
    <x v="3"/>
    <n v="130.3855825157159"/>
    <n v="7.1163268903119672"/>
    <n v="109.51906468480112"/>
    <n v="0"/>
    <n v="9.8904882204335802"/>
  </r>
  <r>
    <s v="Unpermitted Source"/>
    <s v="48"/>
    <x v="30"/>
    <s v="2310000100"/>
    <x v="3"/>
    <n v="70.114799365489688"/>
    <n v="3.8268021855355143"/>
    <n v="58.893837024851649"/>
    <n v="0"/>
    <n v="5.3186064273544433"/>
  </r>
  <r>
    <s v="Unpermitted Source"/>
    <s v="48"/>
    <x v="31"/>
    <s v="2310000100"/>
    <x v="3"/>
    <n v="176.4301744903355"/>
    <n v="9.6293989777333877"/>
    <n v="148.1948181657952"/>
    <n v="0"/>
    <n v="13.383232477527757"/>
  </r>
  <r>
    <s v="Unpermitted Source"/>
    <s v="48"/>
    <x v="32"/>
    <s v="2310000100"/>
    <x v="3"/>
    <n v="128.60730861876507"/>
    <n v="7.019270313142588"/>
    <n v="108.0253804124317"/>
    <n v="0"/>
    <n v="9.7555960284354608"/>
  </r>
  <r>
    <s v="Unpermitted Source"/>
    <s v="48"/>
    <x v="33"/>
    <s v="2310000100"/>
    <x v="3"/>
    <n v="393.50660948240414"/>
    <n v="21.47723400505258"/>
    <n v="330.53099112860582"/>
    <n v="0"/>
    <n v="29.849715057869687"/>
  </r>
  <r>
    <s v="Unpermitted Source"/>
    <s v="48"/>
    <x v="34"/>
    <s v="2310000100"/>
    <x v="3"/>
    <n v="55.253510369543513"/>
    <n v="3.0156865049057044"/>
    <n v="46.410904177192883"/>
    <n v="0"/>
    <n v="4.1912931085130127"/>
  </r>
  <r>
    <s v="Unpermitted Source"/>
    <s v="48"/>
    <x v="35"/>
    <s v="2310000100"/>
    <x v="3"/>
    <n v="43.94876916749898"/>
    <n v="2.3986839786146525"/>
    <n v="36.915339874272959"/>
    <n v="0"/>
    <n v="3.3337641736678219"/>
  </r>
  <r>
    <s v="Unpermitted Source"/>
    <s v="48"/>
    <x v="36"/>
    <s v="2310000100"/>
    <x v="3"/>
    <n v="234.22407614123733"/>
    <n v="12.783737735738205"/>
    <n v="196.73955701780153"/>
    <n v="0"/>
    <n v="17.767228717466658"/>
  </r>
  <r>
    <s v="Unpermitted Source"/>
    <s v="48"/>
    <x v="37"/>
    <s v="2310000100"/>
    <x v="3"/>
    <n v="200.43687209917164"/>
    <n v="10.939662769520003"/>
    <n v="168.35955584278244"/>
    <n v="0"/>
    <n v="15.204277069502377"/>
  </r>
  <r>
    <s v="Unpermitted Source"/>
    <s v="48"/>
    <x v="38"/>
    <s v="2310000100"/>
    <x v="3"/>
    <n v="159.53657246930266"/>
    <n v="8.707361494624287"/>
    <n v="134.00481757828564"/>
    <n v="0"/>
    <n v="12.101756653545619"/>
  </r>
  <r>
    <s v="Unpermitted Source"/>
    <s v="48"/>
    <x v="39"/>
    <s v="2310000100"/>
    <x v="3"/>
    <n v="208.56612419951827"/>
    <n v="11.383349979437165"/>
    <n v="175.18782680218555"/>
    <n v="0"/>
    <n v="15.820927090065211"/>
  </r>
  <r>
    <s v="Unpermitted Source"/>
    <s v="35"/>
    <x v="40"/>
    <s v="2310000100"/>
    <x v="3"/>
    <n v="146.64408671640916"/>
    <n v="8.0037013101462904"/>
    <n v="123.17560660360732"/>
    <n v="0"/>
    <n v="11.123788261559248"/>
  </r>
  <r>
    <s v="Unpermitted Source"/>
    <s v="35"/>
    <x v="41"/>
    <s v="2310000100"/>
    <x v="3"/>
    <n v="712.19869572880566"/>
    <n v="38.87115915633629"/>
    <n v="598.22055108395512"/>
    <n v="0"/>
    <n v="54.024322895247039"/>
  </r>
  <r>
    <s v="Unpermitted Source"/>
    <s v="35"/>
    <x v="42"/>
    <s v="2310000100"/>
    <x v="3"/>
    <n v="16.576053110863054"/>
    <n v="0.9047059514717114"/>
    <n v="13.923271253157864"/>
    <n v="0"/>
    <n v="1.2573879325539037"/>
  </r>
  <r>
    <s v="Unpermitted Source"/>
    <s v="35"/>
    <x v="43"/>
    <s v="2310000100"/>
    <x v="3"/>
    <n v="650.84824628400213"/>
    <n v="35.522707243992713"/>
    <n v="546.68844368720988"/>
    <n v="0"/>
    <n v="49.370542271311898"/>
  </r>
  <r>
    <s v="Unpermitted Source"/>
    <s v="48"/>
    <x v="0"/>
    <s v="2310020600"/>
    <x v="4"/>
    <n v="532.19058809705655"/>
    <n v="73.659596968450742"/>
    <n v="171.25856295164797"/>
    <n v="0"/>
    <n v="0.92074496210563428"/>
  </r>
  <r>
    <s v="Unpermitted Source"/>
    <s v="48"/>
    <x v="1"/>
    <s v="2310020600"/>
    <x v="4"/>
    <n v="25.604371071029902"/>
    <n v="3.5438575876858005"/>
    <n v="8.2394688913694853"/>
    <n v="0"/>
    <n v="4.4298219846072497E-2"/>
  </r>
  <r>
    <s v="Unpermitted Source"/>
    <s v="48"/>
    <x v="2"/>
    <s v="2310020600"/>
    <x v="4"/>
    <n v="318.86610657423182"/>
    <n v="44.133717172904063"/>
    <n v="102.61089242700193"/>
    <n v="0"/>
    <n v="0.55167146466130068"/>
  </r>
  <r>
    <s v="Unpermitted Source"/>
    <s v="48"/>
    <x v="3"/>
    <s v="2310020600"/>
    <x v="4"/>
    <n v="466.71946419129313"/>
    <n v="64.597849715057876"/>
    <n v="150.19000058750956"/>
    <n v="0"/>
    <n v="0.80747312143822336"/>
  </r>
  <r>
    <s v="Unpermitted Source"/>
    <s v="48"/>
    <x v="4"/>
    <s v="2310020600"/>
    <x v="4"/>
    <n v="474.52981610951178"/>
    <n v="65.678867281593341"/>
    <n v="152.70336642970449"/>
    <n v="0"/>
    <n v="0.82098584101991667"/>
  </r>
  <r>
    <s v="Unpermitted Source"/>
    <s v="48"/>
    <x v="5"/>
    <s v="2310020600"/>
    <x v="4"/>
    <n v="41.632571529287347"/>
    <n v="5.7622936372716058"/>
    <n v="13.397332706656483"/>
    <n v="0"/>
    <n v="7.2028670465895075E-2"/>
  </r>
  <r>
    <s v="Unpermitted Source"/>
    <s v="48"/>
    <x v="6"/>
    <s v="2310020600"/>
    <x v="4"/>
    <n v="12.768227483696609"/>
    <n v="1.767228717466659"/>
    <n v="4.1088067681099814"/>
    <n v="0"/>
    <n v="2.2090358968333234E-2"/>
  </r>
  <r>
    <s v="Unpermitted Source"/>
    <s v="48"/>
    <x v="7"/>
    <s v="2310020600"/>
    <x v="4"/>
    <n v="87.136360965865691"/>
    <n v="12.0603959814347"/>
    <n v="28.040420656835675"/>
    <n v="0"/>
    <n v="0.15075494976793374"/>
  </r>
  <r>
    <s v="Unpermitted Source"/>
    <s v="48"/>
    <x v="8"/>
    <s v="2310020600"/>
    <x v="4"/>
    <n v="28.049350801950531"/>
    <n v="3.8822630867751604"/>
    <n v="9.026261676752247"/>
    <n v="0"/>
    <n v="4.8528288584689501E-2"/>
  </r>
  <r>
    <s v="Unpermitted Source"/>
    <s v="48"/>
    <x v="9"/>
    <s v="2310020600"/>
    <x v="4"/>
    <n v="15.416955525527289"/>
    <n v="2.1338346748134658"/>
    <n v="4.9611656189413083"/>
    <n v="0"/>
    <n v="2.6672933435168321E-2"/>
  </r>
  <r>
    <s v="Unpermitted Source"/>
    <s v="48"/>
    <x v="10"/>
    <s v="2310020600"/>
    <x v="4"/>
    <n v="278.04852828858463"/>
    <n v="38.484225368662244"/>
    <n v="89.475823982139701"/>
    <n v="0"/>
    <n v="0.48105281710827796"/>
  </r>
  <r>
    <s v="Unpermitted Source"/>
    <s v="48"/>
    <x v="11"/>
    <s v="2310020600"/>
    <x v="4"/>
    <n v="142.89548205158334"/>
    <n v="19.777921391222609"/>
    <n v="45.983667234592566"/>
    <n v="0"/>
    <n v="0.2472240173902826"/>
  </r>
  <r>
    <s v="Unpermitted Source"/>
    <s v="48"/>
    <x v="12"/>
    <s v="2310020600"/>
    <x v="4"/>
    <n v="113.41989307326244"/>
    <n v="15.698255096645322"/>
    <n v="36.498443099700374"/>
    <n v="0"/>
    <n v="0.19622818870806652"/>
  </r>
  <r>
    <s v="Unpermitted Source"/>
    <s v="48"/>
    <x v="13"/>
    <s v="2310020600"/>
    <x v="4"/>
    <n v="286.19846072498677"/>
    <n v="39.612243698960114"/>
    <n v="92.098466600082247"/>
    <n v="0"/>
    <n v="0.49515304623700135"/>
  </r>
  <r>
    <s v="Unpermitted Source"/>
    <s v="48"/>
    <x v="14"/>
    <s v="2310020600"/>
    <x v="4"/>
    <n v="241.84924505023204"/>
    <n v="33.473943951589213"/>
    <n v="77.826919687444914"/>
    <n v="0"/>
    <n v="0.41842429939486514"/>
  </r>
  <r>
    <s v="Unpermitted Source"/>
    <s v="48"/>
    <x v="15"/>
    <s v="2310020600"/>
    <x v="4"/>
    <n v="0.4074966218201046"/>
    <n v="5.6400916514893373E-2"/>
    <n v="0.13113213089712708"/>
    <n v="0"/>
    <n v="7.0501145643616714E-4"/>
  </r>
  <r>
    <s v="Unpermitted Source"/>
    <s v="48"/>
    <x v="16"/>
    <s v="2310020600"/>
    <x v="4"/>
    <n v="129.58392573879325"/>
    <n v="17.935491451736095"/>
    <n v="41.700017625286414"/>
    <n v="0"/>
    <n v="0.22419364314670115"/>
  </r>
  <r>
    <s v="Unpermitted Source"/>
    <s v="48"/>
    <x v="17"/>
    <s v="2310020600"/>
    <x v="4"/>
    <n v="6.79161036366841E-2"/>
    <n v="9.4001527524822295E-3"/>
    <n v="2.185535514952118E-2"/>
    <n v="0"/>
    <n v="1.1750190940602786E-4"/>
  </r>
  <r>
    <s v="Unpermitted Source"/>
    <s v="48"/>
    <x v="18"/>
    <s v="2310020600"/>
    <x v="4"/>
    <n v="33.482639092885258"/>
    <n v="4.6342753069737386"/>
    <n v="10.774690088713941"/>
    <n v="0"/>
    <n v="5.7928441337171725E-2"/>
  </r>
  <r>
    <s v="Unpermitted Source"/>
    <s v="48"/>
    <x v="19"/>
    <s v="2310020600"/>
    <x v="4"/>
    <n v="35.18054168380236"/>
    <n v="4.8692791257857939"/>
    <n v="11.321073967451971"/>
    <n v="0"/>
    <n v="6.0865989072322421E-2"/>
  </r>
  <r>
    <s v="Unpermitted Source"/>
    <s v="48"/>
    <x v="20"/>
    <s v="2310020600"/>
    <x v="4"/>
    <n v="65.335291698490096"/>
    <n v="9.0429469478879039"/>
    <n v="21.024851653839377"/>
    <n v="0"/>
    <n v="0.11303683684859879"/>
  </r>
  <r>
    <s v="Unpermitted Source"/>
    <s v="48"/>
    <x v="21"/>
    <s v="2310020600"/>
    <x v="4"/>
    <n v="30.765994947417894"/>
    <n v="4.2582691968744495"/>
    <n v="9.9004758827330939"/>
    <n v="0"/>
    <n v="5.3228364960930613E-2"/>
  </r>
  <r>
    <s v="Unpermitted Source"/>
    <s v="48"/>
    <x v="22"/>
    <s v="2310020600"/>
    <x v="4"/>
    <n v="5.2974560836613591"/>
    <n v="0.73321191469361391"/>
    <n v="1.704717701662652"/>
    <n v="0"/>
    <n v="9.1651489336701721E-3"/>
  </r>
  <r>
    <s v="Unpermitted Source"/>
    <s v="48"/>
    <x v="23"/>
    <s v="2310020600"/>
    <x v="4"/>
    <n v="164.28905469713882"/>
    <n v="22.738969508254513"/>
    <n v="52.868104106691732"/>
    <n v="0"/>
    <n v="0.28423711885318137"/>
  </r>
  <r>
    <s v="Unpermitted Source"/>
    <s v="48"/>
    <x v="24"/>
    <s v="2310020600"/>
    <x v="4"/>
    <n v="296.31796016685269"/>
    <n v="41.012866459079966"/>
    <n v="95.354914517360911"/>
    <n v="0"/>
    <n v="0.51266083073849944"/>
  </r>
  <r>
    <s v="Unpermitted Source"/>
    <s v="48"/>
    <x v="25"/>
    <s v="2310020600"/>
    <x v="4"/>
    <n v="173.18606427354445"/>
    <n v="23.970389518829684"/>
    <n v="55.731155631279009"/>
    <n v="0"/>
    <n v="0.29962986898537103"/>
  </r>
  <r>
    <s v="Unpermitted Source"/>
    <s v="48"/>
    <x v="26"/>
    <s v="2310020600"/>
    <x v="4"/>
    <n v="300.73250690323715"/>
    <n v="41.623876387991309"/>
    <n v="96.775512602079786"/>
    <n v="0"/>
    <n v="0.52029845484989135"/>
  </r>
  <r>
    <s v="Unpermitted Source"/>
    <s v="48"/>
    <x v="27"/>
    <s v="2310020600"/>
    <x v="4"/>
    <n v="311.39533517419659"/>
    <n v="43.099700370131025"/>
    <n v="100.20680336055462"/>
    <n v="0"/>
    <n v="0.53874625462663772"/>
  </r>
  <r>
    <s v="Unpermitted Source"/>
    <s v="48"/>
    <x v="28"/>
    <s v="2310020600"/>
    <x v="4"/>
    <n v="70.29316726396803"/>
    <n v="9.7291580988191058"/>
    <n v="22.62029257975442"/>
    <n v="0"/>
    <n v="0.12161447623523881"/>
  </r>
  <r>
    <s v="Unpermitted Source"/>
    <s v="48"/>
    <x v="29"/>
    <s v="2310020600"/>
    <x v="4"/>
    <n v="139.43176076611243"/>
    <n v="19.298513600846015"/>
    <n v="44.869044121966979"/>
    <n v="0"/>
    <n v="0.24123142001057518"/>
  </r>
  <r>
    <s v="Unpermitted Source"/>
    <s v="48"/>
    <x v="30"/>
    <s v="2310020600"/>
    <x v="4"/>
    <n v="74.97937841489923"/>
    <n v="10.377768638740379"/>
    <n v="24.128312085071379"/>
    <n v="0"/>
    <n v="0.12972210798425474"/>
  </r>
  <r>
    <s v="Unpermitted Source"/>
    <s v="48"/>
    <x v="31"/>
    <s v="2310020600"/>
    <x v="4"/>
    <n v="188.67093590270841"/>
    <n v="26.113624346395632"/>
    <n v="60.714176605369836"/>
    <n v="0"/>
    <n v="0.3264203043299454"/>
  </r>
  <r>
    <s v="Unpermitted Source"/>
    <s v="48"/>
    <x v="32"/>
    <s v="2310020600"/>
    <x v="4"/>
    <n v="137.53010986428529"/>
    <n v="19.035309323776513"/>
    <n v="44.257094177780388"/>
    <n v="0"/>
    <n v="0.23794136654720638"/>
  </r>
  <r>
    <s v="Unpermitted Source"/>
    <s v="48"/>
    <x v="33"/>
    <s v="2310020600"/>
    <x v="4"/>
    <n v="420.80817813289462"/>
    <n v="58.243346454379889"/>
    <n v="135.41578050643324"/>
    <n v="0"/>
    <n v="0.72804183067974859"/>
  </r>
  <r>
    <s v="Unpermitted Source"/>
    <s v="48"/>
    <x v="34"/>
    <s v="2310020600"/>
    <x v="4"/>
    <n v="59.087010163915167"/>
    <n v="8.1781328946595391"/>
    <n v="19.014158980083426"/>
    <n v="0"/>
    <n v="0.10222666118324424"/>
  </r>
  <r>
    <s v="Unpermitted Source"/>
    <s v="48"/>
    <x v="35"/>
    <s v="2310020600"/>
    <x v="4"/>
    <n v="46.997943716585397"/>
    <n v="6.5049057047177028"/>
    <n v="15.123905763468658"/>
    <n v="0"/>
    <n v="8.1311321308971271E-2"/>
  </r>
  <r>
    <s v="Unpermitted Source"/>
    <s v="48"/>
    <x v="36"/>
    <s v="2310020600"/>
    <x v="4"/>
    <n v="250.47459021209093"/>
    <n v="34.667763351154463"/>
    <n v="80.602549791434114"/>
    <n v="0"/>
    <n v="0.43334704188943068"/>
  </r>
  <r>
    <s v="Unpermitted Source"/>
    <s v="48"/>
    <x v="37"/>
    <s v="2310020600"/>
    <x v="4"/>
    <n v="214.343223077375"/>
    <n v="29.666882086833915"/>
    <n v="68.975500851888839"/>
    <n v="0"/>
    <n v="0.37083602608542388"/>
  </r>
  <r>
    <s v="Unpermitted Source"/>
    <s v="48"/>
    <x v="38"/>
    <s v="2310020600"/>
    <x v="4"/>
    <n v="170.60525233535046"/>
    <n v="23.613183714235358"/>
    <n v="54.900652135597205"/>
    <n v="0"/>
    <n v="0.29516479642794197"/>
  </r>
  <r>
    <s v="Unpermitted Source"/>
    <s v="48"/>
    <x v="39"/>
    <s v="2310020600"/>
    <x v="4"/>
    <n v="223.03648434287058"/>
    <n v="30.870101639151642"/>
    <n v="71.772986311027552"/>
    <n v="0"/>
    <n v="0.38587627048939549"/>
  </r>
  <r>
    <s v="Unpermitted Source"/>
    <s v="35"/>
    <x v="40"/>
    <s v="2310020600"/>
    <x v="4"/>
    <n v="156.81828329710359"/>
    <n v="21.704952705481467"/>
    <n v="50.464015040244405"/>
    <n v="0"/>
    <n v="0.2713119088185183"/>
  </r>
  <r>
    <s v="Unpermitted Source"/>
    <s v="35"/>
    <x v="41"/>
    <s v="2310020600"/>
    <x v="4"/>
    <n v="761.61118618177545"/>
    <n v="105.41331296633572"/>
    <n v="245.0859526467305"/>
    <n v="0"/>
    <n v="1.3176664120791963"/>
  </r>
  <r>
    <s v="Unpermitted Source"/>
    <s v="35"/>
    <x v="42"/>
    <s v="2310020600"/>
    <x v="4"/>
    <n v="17.726103049174547"/>
    <n v="2.4534398683978615"/>
    <n v="5.7042476940250282"/>
    <n v="0"/>
    <n v="3.0667998354973268E-2"/>
  </r>
  <r>
    <s v="Unpermitted Source"/>
    <s v="35"/>
    <x v="43"/>
    <s v="2310020600"/>
    <x v="4"/>
    <n v="696.00423006873859"/>
    <n v="96.332765407437876"/>
    <n v="223.97367957229304"/>
    <n v="0"/>
    <n v="1.2041595675929733"/>
  </r>
  <r>
    <s v="Unpermitted Source"/>
    <s v="48"/>
    <x v="0"/>
    <s v="2310020800"/>
    <x v="5"/>
    <n v="0"/>
    <n v="36.686332934793469"/>
    <n v="0"/>
    <n v="0"/>
    <n v="0"/>
  </r>
  <r>
    <s v="Unpermitted Source"/>
    <s v="48"/>
    <x v="1"/>
    <s v="2310020800"/>
    <x v="5"/>
    <n v="0"/>
    <n v="0.18673317218973487"/>
    <n v="0"/>
    <n v="0"/>
    <n v="0"/>
  </r>
  <r>
    <s v="Unpermitted Source"/>
    <s v="48"/>
    <x v="2"/>
    <s v="2310020800"/>
    <x v="5"/>
    <n v="0"/>
    <n v="9.0531524417592113"/>
    <n v="0"/>
    <n v="0"/>
    <n v="0"/>
  </r>
  <r>
    <s v="Unpermitted Source"/>
    <s v="48"/>
    <x v="3"/>
    <s v="2310020800"/>
    <x v="5"/>
    <n v="0"/>
    <n v="3.6233357897280145"/>
    <n v="0"/>
    <n v="0"/>
    <n v="0"/>
  </r>
  <r>
    <s v="Unpermitted Source"/>
    <s v="48"/>
    <x v="4"/>
    <s v="2310020800"/>
    <x v="5"/>
    <n v="0"/>
    <n v="0.57637996142312442"/>
    <n v="0"/>
    <n v="0"/>
    <n v="0"/>
  </r>
  <r>
    <s v="Unpermitted Source"/>
    <s v="48"/>
    <x v="5"/>
    <s v="2310020800"/>
    <x v="5"/>
    <n v="0"/>
    <n v="0"/>
    <n v="0"/>
    <n v="0"/>
    <n v="0"/>
  </r>
  <r>
    <s v="Unpermitted Source"/>
    <s v="48"/>
    <x v="6"/>
    <s v="2310020800"/>
    <x v="5"/>
    <n v="0"/>
    <n v="0.19664272693280538"/>
    <n v="0"/>
    <n v="0"/>
    <n v="0"/>
  </r>
  <r>
    <s v="Unpermitted Source"/>
    <s v="48"/>
    <x v="7"/>
    <s v="2310020800"/>
    <x v="5"/>
    <n v="0"/>
    <n v="0"/>
    <n v="0"/>
    <n v="0"/>
    <n v="0"/>
  </r>
  <r>
    <s v="Unpermitted Source"/>
    <s v="48"/>
    <x v="8"/>
    <s v="2310020800"/>
    <x v="5"/>
    <n v="0"/>
    <n v="0"/>
    <n v="0"/>
    <n v="0"/>
    <n v="0"/>
  </r>
  <r>
    <s v="Unpermitted Source"/>
    <s v="48"/>
    <x v="9"/>
    <s v="2310020800"/>
    <x v="5"/>
    <n v="0"/>
    <n v="0"/>
    <n v="0"/>
    <n v="0"/>
    <n v="0"/>
  </r>
  <r>
    <s v="Unpermitted Source"/>
    <s v="48"/>
    <x v="10"/>
    <s v="2310020800"/>
    <x v="5"/>
    <n v="0"/>
    <n v="1.2096624442224739"/>
    <n v="0"/>
    <n v="0"/>
    <n v="0"/>
  </r>
  <r>
    <s v="Unpermitted Source"/>
    <s v="48"/>
    <x v="11"/>
    <s v="2310020800"/>
    <x v="5"/>
    <n v="0"/>
    <n v="0"/>
    <n v="0"/>
    <n v="0"/>
    <n v="0"/>
  </r>
  <r>
    <s v="Unpermitted Source"/>
    <s v="48"/>
    <x v="12"/>
    <s v="2310020800"/>
    <x v="5"/>
    <n v="0"/>
    <n v="1.2872356774455727"/>
    <n v="0"/>
    <n v="0"/>
    <n v="0"/>
  </r>
  <r>
    <s v="Unpermitted Source"/>
    <s v="48"/>
    <x v="13"/>
    <s v="2310020800"/>
    <x v="5"/>
    <n v="0"/>
    <n v="0.15863029428555836"/>
    <n v="0"/>
    <n v="0"/>
    <n v="0"/>
  </r>
  <r>
    <s v="Unpermitted Source"/>
    <s v="48"/>
    <x v="14"/>
    <s v="2310020800"/>
    <x v="5"/>
    <n v="0"/>
    <n v="1.2174042838654979"/>
    <n v="0"/>
    <n v="0"/>
    <n v="0"/>
  </r>
  <r>
    <s v="Unpermitted Source"/>
    <s v="48"/>
    <x v="15"/>
    <s v="2310020800"/>
    <x v="5"/>
    <n v="0"/>
    <n v="4.7225221822445379E-3"/>
    <n v="0"/>
    <n v="0"/>
    <n v="0"/>
  </r>
  <r>
    <s v="Unpermitted Source"/>
    <s v="48"/>
    <x v="16"/>
    <s v="2310020800"/>
    <x v="5"/>
    <n v="0"/>
    <n v="4.0480531125443022"/>
    <n v="0"/>
    <n v="0"/>
    <n v="0"/>
  </r>
  <r>
    <s v="Unpermitted Source"/>
    <s v="48"/>
    <x v="17"/>
    <s v="2310020800"/>
    <x v="5"/>
    <n v="0"/>
    <n v="5.9612165251283523E-3"/>
    <n v="0"/>
    <n v="0"/>
    <n v="0"/>
  </r>
  <r>
    <s v="Unpermitted Source"/>
    <s v="48"/>
    <x v="18"/>
    <s v="2310020800"/>
    <x v="5"/>
    <n v="0"/>
    <n v="0"/>
    <n v="0"/>
    <n v="0"/>
    <n v="0"/>
  </r>
  <r>
    <s v="Unpermitted Source"/>
    <s v="48"/>
    <x v="19"/>
    <s v="2310020800"/>
    <x v="5"/>
    <n v="0"/>
    <n v="0.52203224712909713"/>
    <n v="0"/>
    <n v="0"/>
    <n v="0"/>
  </r>
  <r>
    <s v="Unpermitted Source"/>
    <s v="48"/>
    <x v="20"/>
    <s v="2310020800"/>
    <x v="5"/>
    <n v="0"/>
    <n v="16.373681171409689"/>
    <n v="0"/>
    <n v="0"/>
    <n v="0"/>
  </r>
  <r>
    <s v="Unpermitted Source"/>
    <s v="48"/>
    <x v="21"/>
    <s v="2310020800"/>
    <x v="5"/>
    <n v="0"/>
    <n v="0"/>
    <n v="0"/>
    <n v="0"/>
    <n v="0"/>
  </r>
  <r>
    <s v="Unpermitted Source"/>
    <s v="48"/>
    <x v="22"/>
    <s v="2310020800"/>
    <x v="5"/>
    <n v="0"/>
    <n v="0"/>
    <n v="0"/>
    <n v="0"/>
    <n v="0"/>
  </r>
  <r>
    <s v="Unpermitted Source"/>
    <s v="48"/>
    <x v="23"/>
    <s v="2310020800"/>
    <x v="5"/>
    <n v="0"/>
    <n v="1.2464361825268373E-2"/>
    <n v="0"/>
    <n v="0"/>
    <n v="0"/>
  </r>
  <r>
    <s v="Unpermitted Source"/>
    <s v="48"/>
    <x v="24"/>
    <s v="2310020800"/>
    <x v="5"/>
    <n v="0"/>
    <n v="18.398869003628292"/>
    <n v="0"/>
    <n v="0"/>
    <n v="0"/>
  </r>
  <r>
    <s v="Unpermitted Source"/>
    <s v="48"/>
    <x v="25"/>
    <s v="2310020800"/>
    <x v="5"/>
    <n v="0"/>
    <n v="0"/>
    <n v="0"/>
    <n v="0"/>
    <n v="0"/>
  </r>
  <r>
    <s v="Unpermitted Source"/>
    <s v="48"/>
    <x v="26"/>
    <s v="2310020800"/>
    <x v="5"/>
    <n v="0"/>
    <n v="18.174820164359183"/>
    <n v="0"/>
    <n v="0"/>
    <n v="0"/>
  </r>
  <r>
    <s v="Unpermitted Source"/>
    <s v="48"/>
    <x v="27"/>
    <s v="2310020800"/>
    <x v="5"/>
    <n v="0"/>
    <n v="3.3234169219572713"/>
    <n v="0"/>
    <n v="0"/>
    <n v="0"/>
  </r>
  <r>
    <s v="Unpermitted Source"/>
    <s v="48"/>
    <x v="28"/>
    <s v="2310020800"/>
    <x v="5"/>
    <n v="0"/>
    <n v="2.5796583874519716"/>
    <n v="0"/>
    <n v="0"/>
    <n v="0"/>
  </r>
  <r>
    <s v="Unpermitted Source"/>
    <s v="48"/>
    <x v="29"/>
    <s v="2310020800"/>
    <x v="5"/>
    <n v="0"/>
    <n v="0.11225667482384559"/>
    <n v="0"/>
    <n v="0"/>
    <n v="0"/>
  </r>
  <r>
    <s v="Unpermitted Source"/>
    <s v="48"/>
    <x v="30"/>
    <s v="2310020800"/>
    <x v="5"/>
    <n v="0"/>
    <n v="6.7201490653339784"/>
    <n v="0"/>
    <n v="0"/>
    <n v="0"/>
  </r>
  <r>
    <s v="Unpermitted Source"/>
    <s v="48"/>
    <x v="31"/>
    <s v="2310020800"/>
    <x v="5"/>
    <n v="0"/>
    <n v="0"/>
    <n v="0"/>
    <n v="0"/>
    <n v="0"/>
  </r>
  <r>
    <s v="Unpermitted Source"/>
    <s v="48"/>
    <x v="32"/>
    <s v="2310020800"/>
    <x v="5"/>
    <n v="0"/>
    <n v="3.3665389687689138"/>
    <n v="0"/>
    <n v="0"/>
    <n v="0"/>
  </r>
  <r>
    <s v="Unpermitted Source"/>
    <s v="48"/>
    <x v="33"/>
    <s v="2310020800"/>
    <x v="5"/>
    <n v="0"/>
    <n v="6.7210780860911417"/>
    <n v="0"/>
    <n v="0"/>
    <n v="0"/>
  </r>
  <r>
    <s v="Unpermitted Source"/>
    <s v="48"/>
    <x v="34"/>
    <s v="2310020800"/>
    <x v="5"/>
    <n v="0"/>
    <n v="0"/>
    <n v="0"/>
    <n v="0"/>
    <n v="0"/>
  </r>
  <r>
    <s v="Unpermitted Source"/>
    <s v="48"/>
    <x v="35"/>
    <s v="2310020800"/>
    <x v="5"/>
    <n v="0"/>
    <n v="1.7519008928198634"/>
    <n v="0"/>
    <n v="0"/>
    <n v="0"/>
  </r>
  <r>
    <s v="Unpermitted Source"/>
    <s v="48"/>
    <x v="36"/>
    <s v="2310020800"/>
    <x v="5"/>
    <n v="0"/>
    <n v="72.550637336290677"/>
    <n v="0"/>
    <n v="0"/>
    <n v="0"/>
  </r>
  <r>
    <s v="Unpermitted Source"/>
    <s v="48"/>
    <x v="37"/>
    <s v="2310020800"/>
    <x v="5"/>
    <n v="0"/>
    <n v="7.9266373553028124"/>
    <n v="0"/>
    <n v="0"/>
    <n v="0"/>
  </r>
  <r>
    <s v="Unpermitted Source"/>
    <s v="48"/>
    <x v="38"/>
    <s v="2310020800"/>
    <x v="5"/>
    <n v="0"/>
    <n v="5.2876764761852781"/>
    <n v="0"/>
    <n v="0"/>
    <n v="0"/>
  </r>
  <r>
    <s v="Unpermitted Source"/>
    <s v="48"/>
    <x v="39"/>
    <s v="2310020800"/>
    <x v="5"/>
    <n v="0"/>
    <n v="9.3676259680588389E-3"/>
    <n v="0"/>
    <n v="0"/>
    <n v="0"/>
  </r>
  <r>
    <s v="Unpermitted Source"/>
    <s v="35"/>
    <x v="40"/>
    <s v="2310020800"/>
    <x v="5"/>
    <n v="0"/>
    <n v="2.6824700179113279"/>
    <n v="0"/>
    <n v="0"/>
    <n v="0"/>
  </r>
  <r>
    <s v="Unpermitted Source"/>
    <s v="35"/>
    <x v="41"/>
    <s v="2310020800"/>
    <x v="5"/>
    <n v="0"/>
    <n v="118.78552303160045"/>
    <n v="0"/>
    <n v="0"/>
    <n v="0"/>
  </r>
  <r>
    <s v="Unpermitted Source"/>
    <s v="35"/>
    <x v="42"/>
    <s v="2310020800"/>
    <x v="5"/>
    <n v="0"/>
    <n v="2.3109391334426141"/>
    <n v="0"/>
    <n v="0"/>
    <n v="0"/>
  </r>
  <r>
    <s v="Unpermitted Source"/>
    <s v="35"/>
    <x v="43"/>
    <s v="2310020800"/>
    <x v="5"/>
    <n v="0"/>
    <n v="164.48962820098453"/>
    <n v="0"/>
    <n v="0"/>
    <n v="0"/>
  </r>
  <r>
    <s v="Unpermitted Source"/>
    <s v="48"/>
    <x v="0"/>
    <s v="2310000802"/>
    <x v="6"/>
    <n v="0"/>
    <n v="193.19647619999998"/>
    <n v="0"/>
    <n v="0"/>
    <n v="0"/>
  </r>
  <r>
    <s v="Unpermitted Source"/>
    <s v="48"/>
    <x v="1"/>
    <s v="2310000802"/>
    <x v="6"/>
    <n v="0"/>
    <n v="19.935486899999997"/>
    <n v="0"/>
    <n v="0"/>
    <n v="0"/>
  </r>
  <r>
    <s v="Unpermitted Source"/>
    <s v="48"/>
    <x v="2"/>
    <s v="2310000802"/>
    <x v="6"/>
    <n v="0"/>
    <n v="339.10262609999995"/>
    <n v="0"/>
    <n v="0"/>
    <n v="0"/>
  </r>
  <r>
    <s v="Unpermitted Source"/>
    <s v="48"/>
    <x v="3"/>
    <s v="2310000802"/>
    <x v="6"/>
    <n v="0"/>
    <n v="710.74244639999995"/>
    <n v="0"/>
    <n v="0"/>
    <n v="0"/>
  </r>
  <r>
    <s v="Unpermitted Source"/>
    <s v="48"/>
    <x v="4"/>
    <s v="2310000802"/>
    <x v="6"/>
    <n v="0"/>
    <n v="868.69991670000002"/>
    <n v="0"/>
    <n v="0"/>
    <n v="0"/>
  </r>
  <r>
    <s v="Unpermitted Source"/>
    <s v="48"/>
    <x v="5"/>
    <s v="2310000802"/>
    <x v="6"/>
    <n v="0"/>
    <n v="130.64629199999999"/>
    <n v="0"/>
    <n v="0"/>
    <n v="0"/>
  </r>
  <r>
    <s v="Unpermitted Source"/>
    <s v="48"/>
    <x v="6"/>
    <s v="2310000802"/>
    <x v="6"/>
    <n v="0"/>
    <n v="3.4728602999999993"/>
    <n v="0"/>
    <n v="0"/>
    <n v="0"/>
  </r>
  <r>
    <s v="Unpermitted Source"/>
    <s v="48"/>
    <x v="7"/>
    <s v="2310000802"/>
    <x v="6"/>
    <n v="0"/>
    <n v="151.10092829999999"/>
    <n v="0"/>
    <n v="0"/>
    <n v="0"/>
  </r>
  <r>
    <s v="Unpermitted Source"/>
    <s v="48"/>
    <x v="8"/>
    <s v="2310000802"/>
    <x v="6"/>
    <n v="0"/>
    <n v="20.111095199999998"/>
    <n v="0"/>
    <n v="0"/>
    <n v="0"/>
  </r>
  <r>
    <s v="Unpermitted Source"/>
    <s v="48"/>
    <x v="9"/>
    <s v="2310000802"/>
    <x v="6"/>
    <n v="0"/>
    <n v="45.941044799999993"/>
    <n v="0"/>
    <n v="0"/>
    <n v="0"/>
  </r>
  <r>
    <s v="Unpermitted Source"/>
    <s v="48"/>
    <x v="10"/>
    <s v="2310000802"/>
    <x v="6"/>
    <n v="0"/>
    <n v="913.58320619999984"/>
    <n v="0"/>
    <n v="0"/>
    <n v="0"/>
  </r>
  <r>
    <s v="Unpermitted Source"/>
    <s v="48"/>
    <x v="11"/>
    <s v="2310000802"/>
    <x v="6"/>
    <n v="0"/>
    <n v="131.00211389999998"/>
    <n v="0"/>
    <n v="0"/>
    <n v="0"/>
  </r>
  <r>
    <s v="Unpermitted Source"/>
    <s v="48"/>
    <x v="12"/>
    <s v="2310000802"/>
    <x v="6"/>
    <n v="0"/>
    <n v="131.22081209999999"/>
    <n v="0"/>
    <n v="0"/>
    <n v="0"/>
  </r>
  <r>
    <s v="Unpermitted Source"/>
    <s v="48"/>
    <x v="13"/>
    <s v="2310000802"/>
    <x v="6"/>
    <n v="0"/>
    <n v="656.52724829999988"/>
    <n v="0"/>
    <n v="0"/>
    <n v="0"/>
  </r>
  <r>
    <s v="Unpermitted Source"/>
    <s v="48"/>
    <x v="14"/>
    <s v="2310000802"/>
    <x v="6"/>
    <n v="0"/>
    <n v="195.56338619999997"/>
    <n v="0"/>
    <n v="0"/>
    <n v="0"/>
  </r>
  <r>
    <s v="Unpermitted Source"/>
    <s v="48"/>
    <x v="15"/>
    <s v="2310000802"/>
    <x v="6"/>
    <n v="0"/>
    <n v="0"/>
    <n v="0"/>
    <n v="0"/>
    <n v="0"/>
  </r>
  <r>
    <s v="Unpermitted Source"/>
    <s v="48"/>
    <x v="16"/>
    <s v="2310000802"/>
    <x v="6"/>
    <n v="0"/>
    <n v="89.087029499999986"/>
    <n v="0"/>
    <n v="0"/>
    <n v="0"/>
  </r>
  <r>
    <s v="Unpermitted Source"/>
    <s v="48"/>
    <x v="17"/>
    <s v="2310000802"/>
    <x v="6"/>
    <n v="0"/>
    <n v="0"/>
    <n v="0"/>
    <n v="0"/>
    <n v="0"/>
  </r>
  <r>
    <s v="Unpermitted Source"/>
    <s v="48"/>
    <x v="18"/>
    <s v="2310000802"/>
    <x v="6"/>
    <n v="0"/>
    <n v="145.47410849999997"/>
    <n v="0"/>
    <n v="0"/>
    <n v="0"/>
  </r>
  <r>
    <s v="Unpermitted Source"/>
    <s v="48"/>
    <x v="19"/>
    <s v="2310000802"/>
    <x v="6"/>
    <n v="0"/>
    <n v="69.921020399999989"/>
    <n v="0"/>
    <n v="0"/>
    <n v="0"/>
  </r>
  <r>
    <s v="Unpermitted Source"/>
    <s v="48"/>
    <x v="20"/>
    <s v="2310000802"/>
    <x v="6"/>
    <n v="0"/>
    <n v="50.083672799999995"/>
    <n v="0"/>
    <n v="0"/>
    <n v="0"/>
  </r>
  <r>
    <s v="Unpermitted Source"/>
    <s v="48"/>
    <x v="21"/>
    <s v="2310000802"/>
    <x v="6"/>
    <n v="0"/>
    <n v="50.914911599999996"/>
    <n v="0"/>
    <n v="0"/>
    <n v="0"/>
  </r>
  <r>
    <s v="Unpermitted Source"/>
    <s v="48"/>
    <x v="22"/>
    <s v="2310000802"/>
    <x v="6"/>
    <n v="0"/>
    <n v="9.565422299999998"/>
    <n v="0"/>
    <n v="0"/>
    <n v="0"/>
  </r>
  <r>
    <s v="Unpermitted Source"/>
    <s v="48"/>
    <x v="23"/>
    <s v="2310000802"/>
    <x v="6"/>
    <n v="0"/>
    <n v="328.99663439999995"/>
    <n v="0"/>
    <n v="0"/>
    <n v="0"/>
  </r>
  <r>
    <s v="Unpermitted Source"/>
    <s v="48"/>
    <x v="24"/>
    <s v="2310000802"/>
    <x v="6"/>
    <n v="0"/>
    <n v="398.07313559999994"/>
    <n v="0"/>
    <n v="0"/>
    <n v="0"/>
  </r>
  <r>
    <s v="Unpermitted Source"/>
    <s v="48"/>
    <x v="25"/>
    <s v="2310000802"/>
    <x v="6"/>
    <n v="0"/>
    <n v="134.09441219999997"/>
    <n v="0"/>
    <n v="0"/>
    <n v="0"/>
  </r>
  <r>
    <s v="Unpermitted Source"/>
    <s v="48"/>
    <x v="26"/>
    <s v="2310000802"/>
    <x v="6"/>
    <n v="0"/>
    <n v="437.28540869999995"/>
    <n v="0"/>
    <n v="0"/>
    <n v="0"/>
  </r>
  <r>
    <s v="Unpermitted Source"/>
    <s v="48"/>
    <x v="27"/>
    <s v="2310000802"/>
    <x v="6"/>
    <n v="0"/>
    <n v="214.36443419999998"/>
    <n v="0"/>
    <n v="0"/>
    <n v="0"/>
  </r>
  <r>
    <s v="Unpermitted Source"/>
    <s v="48"/>
    <x v="28"/>
    <s v="2310000802"/>
    <x v="6"/>
    <n v="0"/>
    <n v="35.107022999999998"/>
    <n v="0"/>
    <n v="0"/>
    <n v="0"/>
  </r>
  <r>
    <s v="Unpermitted Source"/>
    <s v="48"/>
    <x v="29"/>
    <s v="2310000802"/>
    <x v="6"/>
    <n v="0"/>
    <n v="137.25875310000001"/>
    <n v="0"/>
    <n v="0"/>
    <n v="0"/>
  </r>
  <r>
    <s v="Unpermitted Source"/>
    <s v="48"/>
    <x v="30"/>
    <s v="2310000802"/>
    <x v="6"/>
    <n v="0"/>
    <n v="13.848458399999998"/>
    <n v="0"/>
    <n v="0"/>
    <n v="0"/>
  </r>
  <r>
    <s v="Unpermitted Source"/>
    <s v="48"/>
    <x v="31"/>
    <s v="2310000802"/>
    <x v="6"/>
    <n v="0"/>
    <n v="529.9365833999999"/>
    <n v="0"/>
    <n v="0"/>
    <n v="0"/>
  </r>
  <r>
    <s v="Unpermitted Source"/>
    <s v="48"/>
    <x v="32"/>
    <s v="2310000802"/>
    <x v="6"/>
    <n v="0"/>
    <n v="37.051530599999992"/>
    <n v="0"/>
    <n v="0"/>
    <n v="0"/>
  </r>
  <r>
    <s v="Unpermitted Source"/>
    <s v="48"/>
    <x v="33"/>
    <s v="2310000802"/>
    <x v="6"/>
    <n v="0"/>
    <n v="0.47359619999999997"/>
    <n v="0"/>
    <n v="0"/>
    <n v="0"/>
  </r>
  <r>
    <s v="Unpermitted Source"/>
    <s v="48"/>
    <x v="34"/>
    <s v="2310000802"/>
    <x v="6"/>
    <n v="0"/>
    <n v="149.59403129999998"/>
    <n v="0"/>
    <n v="0"/>
    <n v="0"/>
  </r>
  <r>
    <s v="Unpermitted Source"/>
    <s v="48"/>
    <x v="35"/>
    <s v="2310000802"/>
    <x v="6"/>
    <n v="0"/>
    <n v="22.651792799999996"/>
    <n v="0"/>
    <n v="0"/>
    <n v="0"/>
  </r>
  <r>
    <s v="Unpermitted Source"/>
    <s v="48"/>
    <x v="36"/>
    <s v="2310000802"/>
    <x v="6"/>
    <n v="0"/>
    <n v="506.19558359999991"/>
    <n v="0"/>
    <n v="0"/>
    <n v="0"/>
  </r>
  <r>
    <s v="Unpermitted Source"/>
    <s v="48"/>
    <x v="37"/>
    <s v="2310000802"/>
    <x v="6"/>
    <n v="0"/>
    <n v="273.64021439999999"/>
    <n v="0"/>
    <n v="0"/>
    <n v="0"/>
  </r>
  <r>
    <s v="Unpermitted Source"/>
    <s v="48"/>
    <x v="38"/>
    <s v="2310000802"/>
    <x v="6"/>
    <n v="0"/>
    <n v="129.18252059999998"/>
    <n v="0"/>
    <n v="0"/>
    <n v="0"/>
  </r>
  <r>
    <s v="Unpermitted Source"/>
    <s v="48"/>
    <x v="39"/>
    <s v="2310000802"/>
    <x v="6"/>
    <n v="0"/>
    <n v="839.72818859999984"/>
    <n v="0"/>
    <n v="0"/>
    <n v="0"/>
  </r>
  <r>
    <s v="Unpermitted Source"/>
    <s v="35"/>
    <x v="40"/>
    <s v="2310000802"/>
    <x v="6"/>
    <n v="0"/>
    <n v="19.453072799999997"/>
    <n v="0"/>
    <n v="0"/>
    <n v="0"/>
  </r>
  <r>
    <s v="Unpermitted Source"/>
    <s v="35"/>
    <x v="41"/>
    <s v="2310000802"/>
    <x v="6"/>
    <n v="0"/>
    <n v="1160.6241716999998"/>
    <n v="0"/>
    <n v="0"/>
    <n v="0"/>
  </r>
  <r>
    <s v="Unpermitted Source"/>
    <s v="35"/>
    <x v="42"/>
    <s v="2310000802"/>
    <x v="6"/>
    <n v="0"/>
    <n v="8.9442422999999991"/>
    <n v="0"/>
    <n v="0"/>
    <n v="0"/>
  </r>
  <r>
    <s v="Unpermitted Source"/>
    <s v="35"/>
    <x v="43"/>
    <s v="2310000802"/>
    <x v="6"/>
    <n v="0"/>
    <n v="689.81678429999999"/>
    <n v="0"/>
    <n v="0"/>
    <n v="0"/>
  </r>
  <r>
    <s v="Unpermitted Source"/>
    <s v="48"/>
    <x v="0"/>
    <s v="2310003200"/>
    <x v="7"/>
    <n v="0"/>
    <n v="67.397813908332481"/>
    <n v="0"/>
    <n v="0"/>
    <n v="0"/>
  </r>
  <r>
    <s v="Unpermitted Source"/>
    <s v="48"/>
    <x v="1"/>
    <s v="2310003200"/>
    <x v="7"/>
    <n v="0"/>
    <n v="3.2425951816540763"/>
    <n v="0"/>
    <n v="0"/>
    <n v="0"/>
  </r>
  <r>
    <s v="Unpermitted Source"/>
    <s v="48"/>
    <x v="2"/>
    <s v="2310003200"/>
    <x v="7"/>
    <n v="0"/>
    <n v="40.381921426699968"/>
    <n v="0"/>
    <n v="0"/>
    <n v="0"/>
  </r>
  <r>
    <s v="Unpermitted Source"/>
    <s v="48"/>
    <x v="3"/>
    <s v="2310003200"/>
    <x v="7"/>
    <n v="0"/>
    <n v="59.106403417312507"/>
    <n v="0"/>
    <n v="0"/>
    <n v="0"/>
  </r>
  <r>
    <s v="Unpermitted Source"/>
    <s v="48"/>
    <x v="4"/>
    <s v="2310003200"/>
    <x v="7"/>
    <n v="0"/>
    <n v="60.095523963440407"/>
    <n v="0"/>
    <n v="0"/>
    <n v="0"/>
  </r>
  <r>
    <s v="Unpermitted Source"/>
    <s v="48"/>
    <x v="5"/>
    <s v="2310003200"/>
    <x v="7"/>
    <n v="0"/>
    <n v="5.2724425632730743"/>
    <n v="0"/>
    <n v="0"/>
    <n v="0"/>
  </r>
  <r>
    <s v="Unpermitted Source"/>
    <s v="48"/>
    <x v="6"/>
    <s v="2310003200"/>
    <x v="7"/>
    <n v="0"/>
    <n v="1.6169970667134386"/>
    <n v="0"/>
    <n v="0"/>
    <n v="0"/>
  </r>
  <r>
    <s v="Unpermitted Source"/>
    <s v="48"/>
    <x v="7"/>
    <s v="2310003200"/>
    <x v="7"/>
    <n v="0"/>
    <n v="11.035144875496499"/>
    <n v="0"/>
    <n v="0"/>
    <n v="0"/>
  </r>
  <r>
    <s v="Unpermitted Source"/>
    <s v="48"/>
    <x v="8"/>
    <s v="2310003200"/>
    <x v="7"/>
    <n v="0"/>
    <n v="3.5522329178332455"/>
    <n v="0"/>
    <n v="0"/>
    <n v="0"/>
  </r>
  <r>
    <s v="Unpermitted Source"/>
    <s v="48"/>
    <x v="9"/>
    <s v="2310003200"/>
    <x v="7"/>
    <n v="0"/>
    <n v="1.9524379475742053"/>
    <n v="0"/>
    <n v="0"/>
    <n v="0"/>
  </r>
  <r>
    <s v="Unpermitted Source"/>
    <s v="48"/>
    <x v="10"/>
    <s v="2310003200"/>
    <x v="7"/>
    <n v="0"/>
    <n v="35.212691442153286"/>
    <n v="0"/>
    <n v="0"/>
    <n v="0"/>
  </r>
  <r>
    <s v="Unpermitted Source"/>
    <s v="48"/>
    <x v="11"/>
    <s v="2310003200"/>
    <x v="7"/>
    <n v="0"/>
    <n v="18.096605470026994"/>
    <n v="0"/>
    <n v="0"/>
    <n v="0"/>
  </r>
  <r>
    <s v="Unpermitted Source"/>
    <s v="48"/>
    <x v="12"/>
    <s v="2310003200"/>
    <x v="7"/>
    <n v="0"/>
    <n v="14.363750539422567"/>
    <n v="0"/>
    <n v="0"/>
    <n v="0"/>
  </r>
  <r>
    <s v="Unpermitted Source"/>
    <s v="48"/>
    <x v="13"/>
    <s v="2310003200"/>
    <x v="7"/>
    <n v="0"/>
    <n v="36.24481722941718"/>
    <n v="0"/>
    <n v="0"/>
    <n v="0"/>
  </r>
  <r>
    <s v="Unpermitted Source"/>
    <s v="48"/>
    <x v="14"/>
    <s v="2310003200"/>
    <x v="7"/>
    <n v="0"/>
    <n v="30.628332737056141"/>
    <n v="0"/>
    <n v="0"/>
    <n v="0"/>
  </r>
  <r>
    <s v="Unpermitted Source"/>
    <s v="48"/>
    <x v="15"/>
    <s v="2310003200"/>
    <x v="7"/>
    <n v="0"/>
    <n v="5.1606289363194856E-2"/>
    <n v="0"/>
    <n v="0"/>
    <n v="0"/>
  </r>
  <r>
    <s v="Unpermitted Source"/>
    <s v="48"/>
    <x v="16"/>
    <s v="2310003200"/>
    <x v="7"/>
    <n v="0"/>
    <n v="16.410800017495962"/>
    <n v="0"/>
    <n v="0"/>
    <n v="0"/>
  </r>
  <r>
    <s v="Unpermitted Source"/>
    <s v="48"/>
    <x v="17"/>
    <s v="2310003200"/>
    <x v="7"/>
    <n v="0"/>
    <n v="8.6010482271991415E-3"/>
    <n v="0"/>
    <n v="0"/>
    <n v="0"/>
  </r>
  <r>
    <s v="Unpermitted Source"/>
    <s v="48"/>
    <x v="18"/>
    <s v="2310003200"/>
    <x v="7"/>
    <n v="0"/>
    <n v="4.2403167760091769"/>
    <n v="0"/>
    <n v="0"/>
    <n v="0"/>
  </r>
  <r>
    <s v="Unpermitted Source"/>
    <s v="48"/>
    <x v="19"/>
    <s v="2310003200"/>
    <x v="7"/>
    <n v="0"/>
    <n v="4.4553429816891557"/>
    <n v="0"/>
    <n v="0"/>
    <n v="0"/>
  </r>
  <r>
    <s v="Unpermitted Source"/>
    <s v="48"/>
    <x v="20"/>
    <s v="2310003200"/>
    <x v="7"/>
    <n v="0"/>
    <n v="8.2742083945655747"/>
    <n v="0"/>
    <n v="0"/>
    <n v="0"/>
  </r>
  <r>
    <s v="Unpermitted Source"/>
    <s v="48"/>
    <x v="21"/>
    <s v="2310003200"/>
    <x v="7"/>
    <n v="0"/>
    <n v="3.896274846921211"/>
    <n v="0"/>
    <n v="0"/>
    <n v="0"/>
  </r>
  <r>
    <s v="Unpermitted Source"/>
    <s v="48"/>
    <x v="22"/>
    <s v="2310003200"/>
    <x v="7"/>
    <n v="0"/>
    <n v="0.67088176172153302"/>
    <n v="0"/>
    <n v="0"/>
    <n v="0"/>
  </r>
  <r>
    <s v="Unpermitted Source"/>
    <s v="48"/>
    <x v="23"/>
    <s v="2310003200"/>
    <x v="7"/>
    <n v="0"/>
    <n v="20.805935661594724"/>
    <n v="0"/>
    <n v="0"/>
    <n v="0"/>
  </r>
  <r>
    <s v="Unpermitted Source"/>
    <s v="48"/>
    <x v="24"/>
    <s v="2310003200"/>
    <x v="7"/>
    <n v="0"/>
    <n v="37.526373415269852"/>
    <n v="0"/>
    <n v="0"/>
    <n v="0"/>
  </r>
  <r>
    <s v="Unpermitted Source"/>
    <s v="48"/>
    <x v="25"/>
    <s v="2310003200"/>
    <x v="7"/>
    <n v="0"/>
    <n v="21.932672979357811"/>
    <n v="0"/>
    <n v="0"/>
    <n v="0"/>
  </r>
  <r>
    <s v="Unpermitted Source"/>
    <s v="48"/>
    <x v="26"/>
    <s v="2310003200"/>
    <x v="7"/>
    <n v="0"/>
    <n v="38.0854415500378"/>
    <n v="0"/>
    <n v="0"/>
    <n v="0"/>
  </r>
  <r>
    <s v="Unpermitted Source"/>
    <s v="48"/>
    <x v="27"/>
    <s v="2310003200"/>
    <x v="7"/>
    <n v="0"/>
    <n v="39.435806121708069"/>
    <n v="0"/>
    <n v="0"/>
    <n v="0"/>
  </r>
  <r>
    <s v="Unpermitted Source"/>
    <s v="48"/>
    <x v="28"/>
    <s v="2310003200"/>
    <x v="7"/>
    <n v="0"/>
    <n v="8.9020849151511108"/>
    <n v="0"/>
    <n v="0"/>
    <n v="0"/>
  </r>
  <r>
    <s v="Unpermitted Source"/>
    <s v="48"/>
    <x v="29"/>
    <s v="2310003200"/>
    <x v="7"/>
    <n v="0"/>
    <n v="17.657952010439839"/>
    <n v="0"/>
    <n v="0"/>
    <n v="0"/>
  </r>
  <r>
    <s v="Unpermitted Source"/>
    <s v="48"/>
    <x v="30"/>
    <s v="2310003200"/>
    <x v="7"/>
    <n v="0"/>
    <n v="9.4955572428278519"/>
    <n v="0"/>
    <n v="0"/>
    <n v="0"/>
  </r>
  <r>
    <s v="Unpermitted Source"/>
    <s v="48"/>
    <x v="31"/>
    <s v="2310003200"/>
    <x v="7"/>
    <n v="0"/>
    <n v="23.893711975159217"/>
    <n v="0"/>
    <n v="0"/>
    <n v="0"/>
  </r>
  <r>
    <s v="Unpermitted Source"/>
    <s v="48"/>
    <x v="32"/>
    <s v="2310003200"/>
    <x v="7"/>
    <n v="0"/>
    <n v="17.417122660078263"/>
    <n v="0"/>
    <n v="0"/>
    <n v="0"/>
  </r>
  <r>
    <s v="Unpermitted Source"/>
    <s v="48"/>
    <x v="33"/>
    <s v="2310003200"/>
    <x v="7"/>
    <n v="0"/>
    <n v="53.292094815725882"/>
    <n v="0"/>
    <n v="0"/>
    <n v="0"/>
  </r>
  <r>
    <s v="Unpermitted Source"/>
    <s v="48"/>
    <x v="34"/>
    <s v="2310003200"/>
    <x v="7"/>
    <n v="0"/>
    <n v="7.4829119576632532"/>
    <n v="0"/>
    <n v="0"/>
    <n v="0"/>
  </r>
  <r>
    <s v="Unpermitted Source"/>
    <s v="48"/>
    <x v="35"/>
    <s v="2310003200"/>
    <x v="7"/>
    <n v="0"/>
    <n v="5.9519253732218065"/>
    <n v="0"/>
    <n v="0"/>
    <n v="0"/>
  </r>
  <r>
    <s v="Unpermitted Source"/>
    <s v="48"/>
    <x v="36"/>
    <s v="2310003200"/>
    <x v="7"/>
    <n v="0"/>
    <n v="31.720665861910437"/>
    <n v="0"/>
    <n v="0"/>
    <n v="0"/>
  </r>
  <r>
    <s v="Unpermitted Source"/>
    <s v="48"/>
    <x v="37"/>
    <s v="2310003200"/>
    <x v="7"/>
    <n v="0"/>
    <n v="27.144908205040494"/>
    <n v="0"/>
    <n v="0"/>
    <n v="0"/>
  </r>
  <r>
    <s v="Unpermitted Source"/>
    <s v="48"/>
    <x v="38"/>
    <s v="2310003200"/>
    <x v="7"/>
    <n v="0"/>
    <n v="21.605833146724244"/>
    <n v="0"/>
    <n v="0"/>
    <n v="0"/>
  </r>
  <r>
    <s v="Unpermitted Source"/>
    <s v="48"/>
    <x v="39"/>
    <s v="2310003200"/>
    <x v="7"/>
    <n v="0"/>
    <n v="28.245842378121981"/>
    <n v="0"/>
    <n v="0"/>
    <n v="0"/>
  </r>
  <r>
    <s v="Unpermitted Source"/>
    <s v="35"/>
    <x v="40"/>
    <s v="2310003200"/>
    <x v="7"/>
    <n v="0"/>
    <n v="19.859820356602821"/>
    <n v="0"/>
    <n v="0"/>
    <n v="0"/>
  </r>
  <r>
    <s v="Unpermitted Source"/>
    <s v="35"/>
    <x v="41"/>
    <s v="2310003200"/>
    <x v="7"/>
    <n v="0"/>
    <n v="96.452154819811184"/>
    <n v="0"/>
    <n v="0"/>
    <n v="0"/>
  </r>
  <r>
    <s v="Unpermitted Source"/>
    <s v="35"/>
    <x v="42"/>
    <s v="2310003200"/>
    <x v="7"/>
    <n v="0"/>
    <n v="2.2448735872989758"/>
    <n v="0"/>
    <n v="0"/>
    <n v="0"/>
  </r>
  <r>
    <s v="Unpermitted Source"/>
    <s v="35"/>
    <x v="43"/>
    <s v="2310003200"/>
    <x v="7"/>
    <n v="0"/>
    <n v="88.143542232336799"/>
    <n v="0"/>
    <n v="0"/>
    <n v="0"/>
  </r>
  <r>
    <s v="Unpermitted Source"/>
    <s v="48"/>
    <x v="0"/>
    <s v="2310000300"/>
    <x v="8"/>
    <n v="0"/>
    <n v="8733.6254299532266"/>
    <n v="0"/>
    <n v="0"/>
    <n v="0"/>
  </r>
  <r>
    <s v="Unpermitted Source"/>
    <s v="48"/>
    <x v="1"/>
    <s v="2310000300"/>
    <x v="8"/>
    <n v="0"/>
    <n v="260.0613865542947"/>
    <n v="0"/>
    <n v="0"/>
    <n v="0"/>
  </r>
  <r>
    <s v="Unpermitted Source"/>
    <s v="48"/>
    <x v="2"/>
    <s v="2310000300"/>
    <x v="8"/>
    <n v="0"/>
    <n v="3262.3683705054423"/>
    <n v="0"/>
    <n v="0"/>
    <n v="0"/>
  </r>
  <r>
    <s v="Unpermitted Source"/>
    <s v="48"/>
    <x v="3"/>
    <s v="2310000300"/>
    <x v="8"/>
    <n v="0"/>
    <n v="4303.2426231664449"/>
    <n v="0"/>
    <n v="0"/>
    <n v="0"/>
  </r>
  <r>
    <s v="Unpermitted Source"/>
    <s v="48"/>
    <x v="4"/>
    <s v="2310000300"/>
    <x v="8"/>
    <n v="0"/>
    <n v="4423.5091207410942"/>
    <n v="0"/>
    <n v="0"/>
    <n v="0"/>
  </r>
  <r>
    <s v="Unpermitted Source"/>
    <s v="48"/>
    <x v="5"/>
    <s v="2310000300"/>
    <x v="8"/>
    <n v="0"/>
    <n v="376.98566469377522"/>
    <n v="0"/>
    <n v="0"/>
    <n v="0"/>
  </r>
  <r>
    <s v="Unpermitted Source"/>
    <s v="48"/>
    <x v="6"/>
    <s v="2310000300"/>
    <x v="8"/>
    <n v="0"/>
    <n v="138.32445938054309"/>
    <n v="0"/>
    <n v="0"/>
    <n v="0"/>
  </r>
  <r>
    <s v="Unpermitted Source"/>
    <s v="48"/>
    <x v="7"/>
    <s v="2310000300"/>
    <x v="8"/>
    <n v="0"/>
    <n v="789.0254613411314"/>
    <n v="0"/>
    <n v="0"/>
    <n v="0"/>
  </r>
  <r>
    <s v="Unpermitted Source"/>
    <s v="48"/>
    <x v="8"/>
    <s v="2310000300"/>
    <x v="8"/>
    <n v="0"/>
    <n v="253.9887104706838"/>
    <n v="0"/>
    <n v="0"/>
    <n v="0"/>
  </r>
  <r>
    <s v="Unpermitted Source"/>
    <s v="48"/>
    <x v="9"/>
    <s v="2310000300"/>
    <x v="8"/>
    <n v="0"/>
    <n v="139.60154304320875"/>
    <n v="0"/>
    <n v="0"/>
    <n v="0"/>
  </r>
  <r>
    <s v="Unpermitted Source"/>
    <s v="48"/>
    <x v="10"/>
    <s v="2310000300"/>
    <x v="8"/>
    <n v="0"/>
    <n v="2596.8792310450535"/>
    <n v="0"/>
    <n v="0"/>
    <n v="0"/>
  </r>
  <r>
    <s v="Unpermitted Source"/>
    <s v="48"/>
    <x v="11"/>
    <s v="2310000300"/>
    <x v="8"/>
    <n v="0"/>
    <n v="1293.9279584269218"/>
    <n v="0"/>
    <n v="0"/>
    <n v="0"/>
  </r>
  <r>
    <s v="Unpermitted Source"/>
    <s v="48"/>
    <x v="12"/>
    <s v="2310000300"/>
    <x v="8"/>
    <n v="0"/>
    <n v="1110.9728506149993"/>
    <n v="0"/>
    <n v="0"/>
    <n v="0"/>
  </r>
  <r>
    <s v="Unpermitted Source"/>
    <s v="48"/>
    <x v="13"/>
    <s v="2310000300"/>
    <x v="8"/>
    <n v="0"/>
    <n v="2602.5554363463966"/>
    <n v="0"/>
    <n v="0"/>
    <n v="0"/>
  </r>
  <r>
    <s v="Unpermitted Source"/>
    <s v="48"/>
    <x v="14"/>
    <s v="2310000300"/>
    <x v="8"/>
    <n v="0"/>
    <n v="2218.1728977859098"/>
    <n v="0"/>
    <n v="0"/>
    <n v="0"/>
  </r>
  <r>
    <s v="Unpermitted Source"/>
    <s v="48"/>
    <x v="15"/>
    <s v="2310000300"/>
    <x v="8"/>
    <n v="0"/>
    <n v="7.818512701390409"/>
    <n v="0"/>
    <n v="0"/>
    <n v="0"/>
  </r>
  <r>
    <s v="Unpermitted Source"/>
    <s v="48"/>
    <x v="16"/>
    <s v="2310000300"/>
    <x v="8"/>
    <n v="0"/>
    <n v="1381.1973483814081"/>
    <n v="0"/>
    <n v="0"/>
    <n v="0"/>
  </r>
  <r>
    <s v="Unpermitted Source"/>
    <s v="48"/>
    <x v="17"/>
    <s v="2310000300"/>
    <x v="8"/>
    <n v="0"/>
    <n v="1.3030854502317348"/>
    <n v="0"/>
    <n v="0"/>
    <n v="0"/>
  </r>
  <r>
    <s v="Unpermitted Source"/>
    <s v="48"/>
    <x v="18"/>
    <s v="2310000300"/>
    <x v="8"/>
    <n v="0"/>
    <n v="303.18749215992034"/>
    <n v="0"/>
    <n v="0"/>
    <n v="0"/>
  </r>
  <r>
    <s v="Unpermitted Source"/>
    <s v="48"/>
    <x v="19"/>
    <s v="2310000300"/>
    <x v="8"/>
    <n v="0"/>
    <n v="349.52664199803928"/>
    <n v="0"/>
    <n v="0"/>
    <n v="0"/>
  </r>
  <r>
    <s v="Unpermitted Source"/>
    <s v="48"/>
    <x v="20"/>
    <s v="2310000300"/>
    <x v="8"/>
    <n v="0"/>
    <n v="740.93319718130192"/>
    <n v="0"/>
    <n v="0"/>
    <n v="0"/>
  </r>
  <r>
    <s v="Unpermitted Source"/>
    <s v="48"/>
    <x v="21"/>
    <s v="2310000300"/>
    <x v="8"/>
    <n v="0"/>
    <n v="278.58810131530208"/>
    <n v="0"/>
    <n v="0"/>
    <n v="0"/>
  </r>
  <r>
    <s v="Unpermitted Source"/>
    <s v="48"/>
    <x v="22"/>
    <s v="2310000300"/>
    <x v="8"/>
    <n v="0"/>
    <n v="47.96881214700565"/>
    <n v="0"/>
    <n v="0"/>
    <n v="0"/>
  </r>
  <r>
    <s v="Unpermitted Source"/>
    <s v="48"/>
    <x v="23"/>
    <s v="2310000300"/>
    <x v="8"/>
    <n v="0"/>
    <n v="1489.7124633656397"/>
    <n v="0"/>
    <n v="0"/>
    <n v="0"/>
  </r>
  <r>
    <s v="Unpermitted Source"/>
    <s v="48"/>
    <x v="24"/>
    <s v="2310000300"/>
    <x v="8"/>
    <n v="0"/>
    <n v="2800.1556718265065"/>
    <n v="0"/>
    <n v="0"/>
    <n v="0"/>
  </r>
  <r>
    <s v="Unpermitted Source"/>
    <s v="48"/>
    <x v="25"/>
    <s v="2310000300"/>
    <x v="8"/>
    <n v="0"/>
    <n v="1568.2111663444157"/>
    <n v="0"/>
    <n v="0"/>
    <n v="0"/>
  </r>
  <r>
    <s v="Unpermitted Source"/>
    <s v="48"/>
    <x v="26"/>
    <s v="2310000300"/>
    <x v="8"/>
    <n v="0"/>
    <n v="3651.4003826271028"/>
    <n v="0"/>
    <n v="0"/>
    <n v="0"/>
  </r>
  <r>
    <s v="Unpermitted Source"/>
    <s v="48"/>
    <x v="27"/>
    <s v="2310000300"/>
    <x v="8"/>
    <n v="0"/>
    <n v="2868.5603237816263"/>
    <n v="0"/>
    <n v="0"/>
    <n v="0"/>
  </r>
  <r>
    <s v="Unpermitted Source"/>
    <s v="48"/>
    <x v="28"/>
    <s v="2310000300"/>
    <x v="8"/>
    <n v="0"/>
    <n v="831.92983097352101"/>
    <n v="0"/>
    <n v="0"/>
    <n v="0"/>
  </r>
  <r>
    <s v="Unpermitted Source"/>
    <s v="48"/>
    <x v="29"/>
    <s v="2310000300"/>
    <x v="8"/>
    <n v="0"/>
    <n v="1284.5829568317545"/>
    <n v="0"/>
    <n v="0"/>
    <n v="0"/>
  </r>
  <r>
    <s v="Unpermitted Source"/>
    <s v="48"/>
    <x v="30"/>
    <s v="2310000300"/>
    <x v="8"/>
    <n v="0"/>
    <n v="1227.3594285671379"/>
    <n v="0"/>
    <n v="0"/>
    <n v="0"/>
  </r>
  <r>
    <s v="Unpermitted Source"/>
    <s v="48"/>
    <x v="31"/>
    <s v="2310000300"/>
    <x v="8"/>
    <n v="0"/>
    <n v="1708.4276941587398"/>
    <n v="0"/>
    <n v="0"/>
    <n v="0"/>
  </r>
  <r>
    <s v="Unpermitted Source"/>
    <s v="48"/>
    <x v="32"/>
    <s v="2310000300"/>
    <x v="8"/>
    <n v="0"/>
    <n v="1718.7574287407997"/>
    <n v="0"/>
    <n v="0"/>
    <n v="0"/>
  </r>
  <r>
    <s v="Unpermitted Source"/>
    <s v="48"/>
    <x v="33"/>
    <s v="2310000300"/>
    <x v="8"/>
    <n v="0"/>
    <n v="8057.4030333370392"/>
    <n v="0"/>
    <n v="0"/>
    <n v="0"/>
  </r>
  <r>
    <s v="Unpermitted Source"/>
    <s v="48"/>
    <x v="34"/>
    <s v="2310000300"/>
    <x v="8"/>
    <n v="0"/>
    <n v="535.03675087044769"/>
    <n v="0"/>
    <n v="0"/>
    <n v="0"/>
  </r>
  <r>
    <s v="Unpermitted Source"/>
    <s v="48"/>
    <x v="35"/>
    <s v="2310000300"/>
    <x v="8"/>
    <n v="0"/>
    <n v="481.99371729943107"/>
    <n v="0"/>
    <n v="0"/>
    <n v="0"/>
  </r>
  <r>
    <s v="Unpermitted Source"/>
    <s v="48"/>
    <x v="36"/>
    <s v="2310000300"/>
    <x v="8"/>
    <n v="0"/>
    <n v="2519.9086844303633"/>
    <n v="0"/>
    <n v="0"/>
    <n v="0"/>
  </r>
  <r>
    <s v="Unpermitted Source"/>
    <s v="48"/>
    <x v="37"/>
    <s v="2310000300"/>
    <x v="8"/>
    <n v="0"/>
    <n v="2128.0553223600105"/>
    <n v="0"/>
    <n v="0"/>
    <n v="0"/>
  </r>
  <r>
    <s v="Unpermitted Source"/>
    <s v="48"/>
    <x v="38"/>
    <s v="2310000300"/>
    <x v="8"/>
    <n v="0"/>
    <n v="1783.6126806953764"/>
    <n v="0"/>
    <n v="0"/>
    <n v="0"/>
  </r>
  <r>
    <s v="Unpermitted Source"/>
    <s v="48"/>
    <x v="39"/>
    <s v="2310000300"/>
    <x v="8"/>
    <n v="0"/>
    <n v="2020.9861897013934"/>
    <n v="0"/>
    <n v="0"/>
    <n v="0"/>
  </r>
  <r>
    <s v="Unpermitted Source"/>
    <s v="35"/>
    <x v="40"/>
    <s v="2310000300"/>
    <x v="8"/>
    <n v="0"/>
    <n v="2405.3600090001"/>
    <n v="0"/>
    <n v="0"/>
    <n v="0"/>
  </r>
  <r>
    <s v="Unpermitted Source"/>
    <s v="35"/>
    <x v="41"/>
    <s v="2310000300"/>
    <x v="8"/>
    <n v="0"/>
    <n v="7795.7868108937109"/>
    <n v="0"/>
    <n v="0"/>
    <n v="0"/>
  </r>
  <r>
    <s v="Unpermitted Source"/>
    <s v="35"/>
    <x v="42"/>
    <s v="2310000300"/>
    <x v="8"/>
    <n v="0"/>
    <n v="188.03505242578541"/>
    <n v="0"/>
    <n v="0"/>
    <n v="0"/>
  </r>
  <r>
    <s v="Unpermitted Source"/>
    <s v="35"/>
    <x v="43"/>
    <s v="2310000300"/>
    <x v="8"/>
    <n v="0"/>
    <n v="8253.8174603649677"/>
    <n v="0"/>
    <n v="0"/>
    <n v="0"/>
  </r>
  <r>
    <s v="Unpermitted Source"/>
    <s v="48"/>
    <x v="0"/>
    <s v="2310000700"/>
    <x v="9"/>
    <n v="0"/>
    <n v="3051.9703310999375"/>
    <n v="0"/>
    <n v="0"/>
    <n v="0"/>
  </r>
  <r>
    <s v="Unpermitted Source"/>
    <s v="48"/>
    <x v="1"/>
    <s v="2310000700"/>
    <x v="9"/>
    <n v="0"/>
    <n v="146.83420301488979"/>
    <n v="0"/>
    <n v="0"/>
    <n v="0"/>
  </r>
  <r>
    <s v="Unpermitted Source"/>
    <s v="48"/>
    <x v="2"/>
    <s v="2310000700"/>
    <x v="9"/>
    <n v="0"/>
    <n v="1828.6116264055902"/>
    <n v="0"/>
    <n v="0"/>
    <n v="0"/>
  </r>
  <r>
    <s v="Unpermitted Source"/>
    <s v="48"/>
    <x v="3"/>
    <s v="2310000700"/>
    <x v="9"/>
    <n v="0"/>
    <n v="2676.5109897037737"/>
    <n v="0"/>
    <n v="0"/>
    <n v="0"/>
  </r>
  <r>
    <s v="Unpermitted Source"/>
    <s v="48"/>
    <x v="4"/>
    <s v="2310000700"/>
    <x v="9"/>
    <n v="0"/>
    <n v="2721.3012638329842"/>
    <n v="0"/>
    <n v="0"/>
    <n v="0"/>
  </r>
  <r>
    <s v="Unpermitted Source"/>
    <s v="48"/>
    <x v="5"/>
    <s v="2310000700"/>
    <x v="9"/>
    <n v="0"/>
    <n v="238.75163514092159"/>
    <n v="0"/>
    <n v="0"/>
    <n v="0"/>
  </r>
  <r>
    <s v="Unpermitted Source"/>
    <s v="48"/>
    <x v="6"/>
    <s v="2310000700"/>
    <x v="9"/>
    <n v="0"/>
    <n v="73.222361185143981"/>
    <n v="0"/>
    <n v="0"/>
    <n v="0"/>
  </r>
  <r>
    <s v="Unpermitted Source"/>
    <s v="48"/>
    <x v="7"/>
    <s v="2310000700"/>
    <x v="9"/>
    <n v="0"/>
    <n v="499.70366702414748"/>
    <n v="0"/>
    <n v="0"/>
    <n v="0"/>
  </r>
  <r>
    <s v="Unpermitted Source"/>
    <s v="48"/>
    <x v="8"/>
    <s v="2310000700"/>
    <x v="9"/>
    <n v="0"/>
    <n v="160.85550622055564"/>
    <n v="0"/>
    <n v="0"/>
    <n v="0"/>
  </r>
  <r>
    <s v="Unpermitted Source"/>
    <s v="48"/>
    <x v="9"/>
    <s v="2310000700"/>
    <x v="9"/>
    <n v="0"/>
    <n v="88.412106324615337"/>
    <n v="0"/>
    <n v="0"/>
    <n v="0"/>
  </r>
  <r>
    <s v="Unpermitted Source"/>
    <s v="48"/>
    <x v="10"/>
    <s v="2310000700"/>
    <x v="9"/>
    <n v="0"/>
    <n v="1594.5337589998906"/>
    <n v="0"/>
    <n v="0"/>
    <n v="0"/>
  </r>
  <r>
    <s v="Unpermitted Source"/>
    <s v="48"/>
    <x v="11"/>
    <s v="2310000700"/>
    <x v="9"/>
    <n v="0"/>
    <n v="819.46727624224968"/>
    <n v="0"/>
    <n v="0"/>
    <n v="0"/>
  </r>
  <r>
    <s v="Unpermitted Source"/>
    <s v="48"/>
    <x v="12"/>
    <s v="2310000700"/>
    <x v="9"/>
    <n v="0"/>
    <n v="650.43267648505559"/>
    <n v="0"/>
    <n v="0"/>
    <n v="0"/>
  </r>
  <r>
    <s v="Unpermitted Source"/>
    <s v="48"/>
    <x v="13"/>
    <s v="2310000700"/>
    <x v="9"/>
    <n v="0"/>
    <n v="1641.2714363521102"/>
    <n v="0"/>
    <n v="0"/>
    <n v="0"/>
  </r>
  <r>
    <s v="Unpermitted Source"/>
    <s v="48"/>
    <x v="14"/>
    <s v="2310000700"/>
    <x v="9"/>
    <n v="0"/>
    <n v="1386.9405754271154"/>
    <n v="0"/>
    <n v="0"/>
    <n v="0"/>
  </r>
  <r>
    <s v="Unpermitted Source"/>
    <s v="48"/>
    <x v="15"/>
    <s v="2310000700"/>
    <x v="9"/>
    <n v="0"/>
    <n v="2.336883867610978"/>
    <n v="0"/>
    <n v="0"/>
    <n v="0"/>
  </r>
  <r>
    <s v="Unpermitted Source"/>
    <s v="48"/>
    <x v="16"/>
    <s v="2310000700"/>
    <x v="9"/>
    <n v="0"/>
    <n v="743.12906990029103"/>
    <n v="0"/>
    <n v="0"/>
    <n v="0"/>
  </r>
  <r>
    <s v="Unpermitted Source"/>
    <s v="48"/>
    <x v="17"/>
    <s v="2310000700"/>
    <x v="9"/>
    <n v="0"/>
    <n v="0.38948064460182968"/>
    <n v="0"/>
    <n v="0"/>
    <n v="0"/>
  </r>
  <r>
    <s v="Unpermitted Source"/>
    <s v="48"/>
    <x v="18"/>
    <s v="2310000700"/>
    <x v="9"/>
    <n v="0"/>
    <n v="192.01395778870202"/>
    <n v="0"/>
    <n v="0"/>
    <n v="0"/>
  </r>
  <r>
    <s v="Unpermitted Source"/>
    <s v="48"/>
    <x v="19"/>
    <s v="2310000700"/>
    <x v="9"/>
    <n v="0"/>
    <n v="201.75097390374776"/>
    <n v="0"/>
    <n v="0"/>
    <n v="0"/>
  </r>
  <r>
    <s v="Unpermitted Source"/>
    <s v="48"/>
    <x v="20"/>
    <s v="2310000700"/>
    <x v="9"/>
    <n v="0"/>
    <n v="374.68038010696017"/>
    <n v="0"/>
    <n v="0"/>
    <n v="0"/>
  </r>
  <r>
    <s v="Unpermitted Source"/>
    <s v="48"/>
    <x v="21"/>
    <s v="2310000700"/>
    <x v="9"/>
    <n v="0"/>
    <n v="176.43473200462884"/>
    <n v="0"/>
    <n v="0"/>
    <n v="0"/>
  </r>
  <r>
    <s v="Unpermitted Source"/>
    <s v="48"/>
    <x v="22"/>
    <s v="2310000700"/>
    <x v="9"/>
    <n v="0"/>
    <n v="30.379490278942715"/>
    <n v="0"/>
    <n v="0"/>
    <n v="0"/>
  </r>
  <r>
    <s v="Unpermitted Source"/>
    <s v="48"/>
    <x v="23"/>
    <s v="2310000700"/>
    <x v="9"/>
    <n v="0"/>
    <n v="942.15367929182605"/>
    <n v="0"/>
    <n v="0"/>
    <n v="0"/>
  </r>
  <r>
    <s v="Unpermitted Source"/>
    <s v="48"/>
    <x v="24"/>
    <s v="2310000700"/>
    <x v="9"/>
    <n v="0"/>
    <n v="1699.3040523977829"/>
    <n v="0"/>
    <n v="0"/>
    <n v="0"/>
  </r>
  <r>
    <s v="Unpermitted Source"/>
    <s v="48"/>
    <x v="25"/>
    <s v="2310000700"/>
    <x v="9"/>
    <n v="0"/>
    <n v="993.17564373466564"/>
    <n v="0"/>
    <n v="0"/>
    <n v="0"/>
  </r>
  <r>
    <s v="Unpermitted Source"/>
    <s v="48"/>
    <x v="26"/>
    <s v="2310000700"/>
    <x v="9"/>
    <n v="0"/>
    <n v="1724.6202942969019"/>
    <n v="0"/>
    <n v="0"/>
    <n v="0"/>
  </r>
  <r>
    <s v="Unpermitted Source"/>
    <s v="48"/>
    <x v="27"/>
    <s v="2310000700"/>
    <x v="9"/>
    <n v="0"/>
    <n v="1785.7687554993893"/>
    <n v="0"/>
    <n v="0"/>
    <n v="0"/>
  </r>
  <r>
    <s v="Unpermitted Source"/>
    <s v="48"/>
    <x v="28"/>
    <s v="2310000700"/>
    <x v="9"/>
    <n v="0"/>
    <n v="403.11246716289367"/>
    <n v="0"/>
    <n v="0"/>
    <n v="0"/>
  </r>
  <r>
    <s v="Unpermitted Source"/>
    <s v="48"/>
    <x v="29"/>
    <s v="2310000700"/>
    <x v="9"/>
    <n v="0"/>
    <n v="799.60376336755633"/>
    <n v="0"/>
    <n v="0"/>
    <n v="0"/>
  </r>
  <r>
    <s v="Unpermitted Source"/>
    <s v="48"/>
    <x v="30"/>
    <s v="2310000700"/>
    <x v="9"/>
    <n v="0"/>
    <n v="429.98663164041994"/>
    <n v="0"/>
    <n v="0"/>
    <n v="0"/>
  </r>
  <r>
    <s v="Unpermitted Source"/>
    <s v="48"/>
    <x v="31"/>
    <s v="2310000700"/>
    <x v="9"/>
    <n v="0"/>
    <n v="1081.9772307038829"/>
    <n v="0"/>
    <n v="0"/>
    <n v="0"/>
  </r>
  <r>
    <s v="Unpermitted Source"/>
    <s v="48"/>
    <x v="32"/>
    <s v="2310000700"/>
    <x v="9"/>
    <n v="0"/>
    <n v="788.69830531870514"/>
    <n v="0"/>
    <n v="0"/>
    <n v="0"/>
  </r>
  <r>
    <s v="Unpermitted Source"/>
    <s v="48"/>
    <x v="33"/>
    <s v="2310000700"/>
    <x v="9"/>
    <n v="0"/>
    <n v="2413.2220739529366"/>
    <n v="0"/>
    <n v="0"/>
    <n v="0"/>
  </r>
  <r>
    <s v="Unpermitted Source"/>
    <s v="48"/>
    <x v="34"/>
    <s v="2310000700"/>
    <x v="9"/>
    <n v="0"/>
    <n v="338.84816080359184"/>
    <n v="0"/>
    <n v="0"/>
    <n v="0"/>
  </r>
  <r>
    <s v="Unpermitted Source"/>
    <s v="48"/>
    <x v="35"/>
    <s v="2310000700"/>
    <x v="9"/>
    <n v="0"/>
    <n v="269.52060606446616"/>
    <n v="0"/>
    <n v="0"/>
    <n v="0"/>
  </r>
  <r>
    <s v="Unpermitted Source"/>
    <s v="48"/>
    <x v="36"/>
    <s v="2310000700"/>
    <x v="9"/>
    <n v="0"/>
    <n v="1436.4046172915478"/>
    <n v="0"/>
    <n v="0"/>
    <n v="0"/>
  </r>
  <r>
    <s v="Unpermitted Source"/>
    <s v="48"/>
    <x v="37"/>
    <s v="2310000700"/>
    <x v="9"/>
    <n v="0"/>
    <n v="1229.2009143633745"/>
    <n v="0"/>
    <n v="0"/>
    <n v="0"/>
  </r>
  <r>
    <s v="Unpermitted Source"/>
    <s v="48"/>
    <x v="38"/>
    <s v="2310000700"/>
    <x v="9"/>
    <n v="0"/>
    <n v="978.37537923979619"/>
    <n v="0"/>
    <n v="0"/>
    <n v="0"/>
  </r>
  <r>
    <s v="Unpermitted Source"/>
    <s v="48"/>
    <x v="39"/>
    <s v="2310000700"/>
    <x v="9"/>
    <n v="0"/>
    <n v="1279.0544368724086"/>
    <n v="0"/>
    <n v="0"/>
    <n v="0"/>
  </r>
  <r>
    <s v="Unpermitted Source"/>
    <s v="35"/>
    <x v="40"/>
    <s v="2310000700"/>
    <x v="9"/>
    <n v="0"/>
    <n v="899.3108083856248"/>
    <n v="0"/>
    <n v="0"/>
    <n v="0"/>
  </r>
  <r>
    <s v="Unpermitted Source"/>
    <s v="35"/>
    <x v="41"/>
    <s v="2310000700"/>
    <x v="9"/>
    <n v="0"/>
    <n v="4367.6359485649182"/>
    <n v="0"/>
    <n v="0"/>
    <n v="0"/>
  </r>
  <r>
    <s v="Unpermitted Source"/>
    <s v="35"/>
    <x v="42"/>
    <s v="2310000700"/>
    <x v="9"/>
    <n v="0"/>
    <n v="101.65444824107755"/>
    <n v="0"/>
    <n v="0"/>
    <n v="0"/>
  </r>
  <r>
    <s v="Unpermitted Source"/>
    <s v="35"/>
    <x v="43"/>
    <s v="2310000700"/>
    <x v="9"/>
    <n v="0"/>
    <n v="3991.3976458795505"/>
    <n v="0"/>
    <n v="0"/>
    <n v="0"/>
  </r>
  <r>
    <s v="Unpermitted Source"/>
    <s v="48"/>
    <x v="0"/>
    <s v="2310021410"/>
    <x v="10"/>
    <n v="2.8318075499999997"/>
    <n v="142.78844992500001"/>
    <n v="5.7180729374999997"/>
    <n v="0"/>
    <n v="0"/>
  </r>
  <r>
    <s v="Unpermitted Source"/>
    <s v="48"/>
    <x v="1"/>
    <s v="2310021410"/>
    <x v="10"/>
    <n v="9.8004893999999995E-2"/>
    <n v="4.9417083090000009"/>
    <n v="0.19789449749999999"/>
    <n v="0"/>
    <n v="0"/>
  </r>
  <r>
    <s v="Unpermitted Source"/>
    <s v="48"/>
    <x v="2"/>
    <s v="2310021410"/>
    <x v="10"/>
    <n v="1.7209667019999999"/>
    <n v="86.776436397000026"/>
    <n v="3.4750289175000004"/>
    <n v="0"/>
    <n v="0"/>
  </r>
  <r>
    <s v="Unpermitted Source"/>
    <s v="48"/>
    <x v="3"/>
    <s v="2310021410"/>
    <x v="10"/>
    <n v="1.1035115"/>
    <n v="55.642445250000009"/>
    <n v="2.2282443750000001"/>
    <n v="0"/>
    <n v="0"/>
  </r>
  <r>
    <s v="Unpermitted Source"/>
    <s v="48"/>
    <x v="4"/>
    <s v="2310021410"/>
    <x v="10"/>
    <n v="0.7538774359999999"/>
    <n v="38.012819946000008"/>
    <n v="1.5222525149999999"/>
    <n v="0"/>
    <n v="0"/>
  </r>
  <r>
    <s v="Unpermitted Source"/>
    <s v="48"/>
    <x v="5"/>
    <s v="2310021410"/>
    <x v="10"/>
    <n v="9.3794141999999997E-2"/>
    <n v="4.7293892370000012"/>
    <n v="0.18939201750000001"/>
    <n v="0"/>
    <n v="0"/>
  </r>
  <r>
    <s v="Unpermitted Source"/>
    <s v="48"/>
    <x v="6"/>
    <s v="2310021410"/>
    <x v="10"/>
    <n v="0.113763104"/>
    <n v="5.7362857440000017"/>
    <n v="0.22971396000000002"/>
    <n v="0"/>
    <n v="0"/>
  </r>
  <r>
    <s v="Unpermitted Source"/>
    <s v="48"/>
    <x v="7"/>
    <s v="2310021410"/>
    <x v="10"/>
    <n v="6.3752935999999996E-2"/>
    <n v="3.2146191960000001"/>
    <n v="0.12873188999999999"/>
    <n v="0"/>
    <n v="0"/>
  </r>
  <r>
    <s v="Unpermitted Source"/>
    <s v="48"/>
    <x v="8"/>
    <s v="2310021410"/>
    <x v="10"/>
    <n v="1.3134679999999999E-3"/>
    <n v="6.6229098000000014E-2"/>
    <n v="2.652195E-3"/>
    <n v="0"/>
    <n v="0"/>
  </r>
  <r>
    <s v="Unpermitted Source"/>
    <s v="48"/>
    <x v="9"/>
    <s v="2310021410"/>
    <x v="10"/>
    <n v="3.1012279999999997E-3"/>
    <n v="0.15637345800000002"/>
    <n v="6.2620949999999996E-3"/>
    <n v="0"/>
    <n v="0"/>
  </r>
  <r>
    <s v="Unpermitted Source"/>
    <s v="48"/>
    <x v="10"/>
    <s v="2310021410"/>
    <x v="10"/>
    <n v="0.91659245600000006"/>
    <n v="46.21741191600001"/>
    <n v="1.8508116900000002"/>
    <n v="0"/>
    <n v="0"/>
  </r>
  <r>
    <s v="Unpermitted Source"/>
    <s v="48"/>
    <x v="11"/>
    <s v="2310021410"/>
    <x v="10"/>
    <n v="1.9872111999999997E-2"/>
    <n v="1.002013032"/>
    <n v="4.0126379999999996E-2"/>
    <n v="0"/>
    <n v="0"/>
  </r>
  <r>
    <s v="Unpermitted Source"/>
    <s v="48"/>
    <x v="12"/>
    <s v="2310021410"/>
    <x v="10"/>
    <n v="0.33782101599999997"/>
    <n v="17.033975076000004"/>
    <n v="0.68213858999999999"/>
    <n v="0"/>
    <n v="0"/>
  </r>
  <r>
    <s v="Unpermitted Source"/>
    <s v="48"/>
    <x v="13"/>
    <s v="2310021410"/>
    <x v="10"/>
    <n v="0.240645158"/>
    <n v="12.134069313000003"/>
    <n v="0.48591810750000003"/>
    <n v="0"/>
    <n v="0"/>
  </r>
  <r>
    <s v="Unpermitted Source"/>
    <s v="48"/>
    <x v="14"/>
    <s v="2310021410"/>
    <x v="10"/>
    <n v="0.176239908"/>
    <n v="8.8865584380000016"/>
    <n v="0.35586904499999999"/>
    <n v="0"/>
    <n v="0"/>
  </r>
  <r>
    <s v="Unpermitted Source"/>
    <s v="48"/>
    <x v="15"/>
    <s v="2310021410"/>
    <x v="10"/>
    <n v="8.4629999999999994E-5"/>
    <n v="4.2673050000000008E-3"/>
    <n v="1.708875E-4"/>
    <n v="0"/>
    <n v="0"/>
  </r>
  <r>
    <s v="Unpermitted Source"/>
    <s v="48"/>
    <x v="16"/>
    <s v="2310021410"/>
    <x v="10"/>
    <n v="0.39853137999999994"/>
    <n v="20.095178430000001"/>
    <n v="0.80472682499999992"/>
    <n v="0"/>
    <n v="0"/>
  </r>
  <r>
    <s v="Unpermitted Source"/>
    <s v="48"/>
    <x v="17"/>
    <s v="2310021410"/>
    <x v="10"/>
    <n v="0"/>
    <n v="0"/>
    <n v="0"/>
    <n v="0"/>
    <n v="0"/>
  </r>
  <r>
    <s v="Unpermitted Source"/>
    <s v="48"/>
    <x v="18"/>
    <s v="2310021410"/>
    <x v="10"/>
    <n v="0.20206016999999998"/>
    <n v="10.188495495000002"/>
    <n v="0.40800611250000002"/>
    <n v="0"/>
    <n v="0"/>
  </r>
  <r>
    <s v="Unpermitted Source"/>
    <s v="48"/>
    <x v="19"/>
    <s v="2310021410"/>
    <x v="10"/>
    <n v="2.2672936000000001E-2"/>
    <n v="1.1432391960000003"/>
    <n v="4.5781890000000006E-2"/>
    <n v="0"/>
    <n v="0"/>
  </r>
  <r>
    <s v="Unpermitted Source"/>
    <s v="48"/>
    <x v="20"/>
    <s v="2310021410"/>
    <x v="10"/>
    <n v="2.83191506"/>
    <n v="142.79387091000004"/>
    <n v="5.7182900250000008"/>
    <n v="0"/>
    <n v="0"/>
  </r>
  <r>
    <s v="Unpermitted Source"/>
    <s v="48"/>
    <x v="21"/>
    <s v="2310021410"/>
    <x v="10"/>
    <n v="1.4471079999999999E-3"/>
    <n v="7.2967638000000015E-2"/>
    <n v="2.9220449999999999E-3"/>
    <n v="0"/>
    <n v="0"/>
  </r>
  <r>
    <s v="Unpermitted Source"/>
    <s v="48"/>
    <x v="22"/>
    <s v="2310021410"/>
    <x v="10"/>
    <n v="2.6935219999999998E-3"/>
    <n v="0.13581566700000003"/>
    <n v="5.4388424999999999E-3"/>
    <n v="0"/>
    <n v="0"/>
  </r>
  <r>
    <s v="Unpermitted Source"/>
    <s v="48"/>
    <x v="23"/>
    <s v="2310021410"/>
    <x v="10"/>
    <n v="0.35405429799999999"/>
    <n v="17.852507103000004"/>
    <n v="0.7149173325"/>
    <n v="0"/>
    <n v="0"/>
  </r>
  <r>
    <s v="Unpermitted Source"/>
    <s v="48"/>
    <x v="24"/>
    <s v="2310021410"/>
    <x v="10"/>
    <n v="1.2103965379999999"/>
    <n v="61.031917743000015"/>
    <n v="2.4440699325000002"/>
    <n v="0"/>
    <n v="0"/>
  </r>
  <r>
    <s v="Unpermitted Source"/>
    <s v="48"/>
    <x v="25"/>
    <s v="2310021410"/>
    <x v="10"/>
    <n v="9.6936320000000006E-3"/>
    <n v="0.4887827520000001"/>
    <n v="1.957368E-2"/>
    <n v="0"/>
    <n v="0"/>
  </r>
  <r>
    <s v="Unpermitted Source"/>
    <s v="48"/>
    <x v="26"/>
    <s v="2310021410"/>
    <x v="10"/>
    <n v="7.6842738180000003"/>
    <n v="387.46472982300008"/>
    <n v="15.516322132500001"/>
    <n v="0"/>
    <n v="0"/>
  </r>
  <r>
    <s v="Unpermitted Source"/>
    <s v="48"/>
    <x v="27"/>
    <s v="2310021410"/>
    <x v="10"/>
    <n v="0.74745754200000003"/>
    <n v="37.68910913700001"/>
    <n v="1.5092892675"/>
    <n v="0"/>
    <n v="0"/>
  </r>
  <r>
    <s v="Unpermitted Source"/>
    <s v="48"/>
    <x v="28"/>
    <s v="2310021410"/>
    <x v="10"/>
    <n v="0.78858275599999994"/>
    <n v="39.762768966000003"/>
    <n v="1.5923305649999999"/>
    <n v="0"/>
    <n v="0"/>
  </r>
  <r>
    <s v="Unpermitted Source"/>
    <s v="48"/>
    <x v="29"/>
    <s v="2310021410"/>
    <x v="10"/>
    <n v="6.5504477999999991E-2"/>
    <n v="3.3029373330000005"/>
    <n v="0.1322686575"/>
    <n v="0"/>
    <n v="0"/>
  </r>
  <r>
    <s v="Unpermitted Source"/>
    <s v="48"/>
    <x v="30"/>
    <s v="2310021410"/>
    <x v="10"/>
    <n v="0.34764412799999994"/>
    <n v="17.529286608000003"/>
    <n v="0.70197371999999991"/>
    <n v="0"/>
    <n v="0"/>
  </r>
  <r>
    <s v="Unpermitted Source"/>
    <s v="48"/>
    <x v="31"/>
    <s v="2310021410"/>
    <x v="10"/>
    <n v="0.80816907599999999"/>
    <n v="40.750371486000006"/>
    <n v="1.6318798650000002"/>
    <n v="0"/>
    <n v="0"/>
  </r>
  <r>
    <s v="Unpermitted Source"/>
    <s v="48"/>
    <x v="32"/>
    <s v="2310021410"/>
    <x v="10"/>
    <n v="0.34793303999999997"/>
    <n v="17.54385444"/>
    <n v="0.70255709999999993"/>
    <n v="0"/>
    <n v="0"/>
  </r>
  <r>
    <s v="Unpermitted Source"/>
    <s v="48"/>
    <x v="33"/>
    <s v="2310021410"/>
    <x v="10"/>
    <n v="2.168057632"/>
    <n v="109.32013675200002"/>
    <n v="4.3778086800000002"/>
    <n v="0"/>
    <n v="0"/>
  </r>
  <r>
    <s v="Unpermitted Source"/>
    <s v="48"/>
    <x v="34"/>
    <s v="2310021410"/>
    <x v="10"/>
    <n v="2.8990857999999998E-2"/>
    <n v="1.4618082630000002"/>
    <n v="5.8539232499999996E-2"/>
    <n v="0"/>
    <n v="0"/>
  </r>
  <r>
    <s v="Unpermitted Source"/>
    <s v="48"/>
    <x v="35"/>
    <s v="2310021410"/>
    <x v="10"/>
    <n v="8.0926169999999992E-2"/>
    <n v="4.080546495000001"/>
    <n v="0.16340861249999999"/>
    <n v="0"/>
    <n v="0"/>
  </r>
  <r>
    <s v="Unpermitted Source"/>
    <s v="48"/>
    <x v="36"/>
    <s v="2310021410"/>
    <x v="10"/>
    <n v="1.9848725"/>
    <n v="100.08337875000002"/>
    <n v="4.0079156249999999"/>
    <n v="0"/>
    <n v="0"/>
  </r>
  <r>
    <s v="Unpermitted Source"/>
    <s v="48"/>
    <x v="37"/>
    <s v="2310021410"/>
    <x v="10"/>
    <n v="1.2766112059999999"/>
    <n v="64.370665041000009"/>
    <n v="2.5777726274999999"/>
    <n v="0"/>
    <n v="0"/>
  </r>
  <r>
    <s v="Unpermitted Source"/>
    <s v="48"/>
    <x v="38"/>
    <s v="2310021410"/>
    <x v="10"/>
    <n v="1.0026677179999999"/>
    <n v="50.557591473000009"/>
    <n v="2.0246175074999999"/>
    <n v="0"/>
    <n v="0"/>
  </r>
  <r>
    <s v="Unpermitted Source"/>
    <s v="48"/>
    <x v="39"/>
    <s v="2310021410"/>
    <x v="10"/>
    <n v="0.72327382399999995"/>
    <n v="36.46969166400001"/>
    <n v="1.46045676"/>
    <n v="0"/>
    <n v="0"/>
  </r>
  <r>
    <s v="Unpermitted Source"/>
    <s v="35"/>
    <x v="40"/>
    <s v="2310021410"/>
    <x v="10"/>
    <n v="0.68973156199999996"/>
    <n v="34.778387607000006"/>
    <n v="1.3927271925"/>
    <n v="0"/>
    <n v="0"/>
  </r>
  <r>
    <s v="Unpermitted Source"/>
    <s v="35"/>
    <x v="41"/>
    <s v="2310021410"/>
    <x v="10"/>
    <n v="5.3275058979999992"/>
    <n v="268.62923970300005"/>
    <n v="10.757463832499999"/>
    <n v="0"/>
    <n v="0"/>
  </r>
  <r>
    <s v="Unpermitted Source"/>
    <s v="35"/>
    <x v="42"/>
    <s v="2310021410"/>
    <x v="10"/>
    <n v="6.2580700000000003E-2"/>
    <n v="3.1555114500000006"/>
    <n v="0.12636487499999999"/>
    <n v="0"/>
    <n v="0"/>
  </r>
  <r>
    <s v="Unpermitted Source"/>
    <s v="35"/>
    <x v="43"/>
    <s v="2310021410"/>
    <x v="10"/>
    <n v="6.4171596840000005"/>
    <n v="323.57293637400011"/>
    <n v="12.957726285000001"/>
    <n v="0"/>
    <n v="0"/>
  </r>
  <r>
    <s v="Unpermitted Source"/>
    <s v="48"/>
    <x v="0"/>
    <s v="2310002230"/>
    <x v="11"/>
    <n v="0"/>
    <n v="5956.9138732500005"/>
    <n v="0"/>
    <n v="0"/>
    <n v="0"/>
  </r>
  <r>
    <s v="Unpermitted Source"/>
    <s v="48"/>
    <x v="1"/>
    <s v="2310002230"/>
    <x v="11"/>
    <n v="0"/>
    <n v="30.320649"/>
    <n v="0"/>
    <n v="0"/>
    <n v="0"/>
  </r>
  <r>
    <s v="Unpermitted Source"/>
    <s v="48"/>
    <x v="2"/>
    <s v="2310002230"/>
    <x v="11"/>
    <n v="0"/>
    <n v="1469.9983634999999"/>
    <n v="0"/>
    <n v="0"/>
    <n v="0"/>
  </r>
  <r>
    <s v="Unpermitted Source"/>
    <s v="48"/>
    <x v="3"/>
    <s v="2310002230"/>
    <x v="11"/>
    <n v="0"/>
    <n v="588.33624149999991"/>
    <n v="0"/>
    <n v="0"/>
    <n v="0"/>
  </r>
  <r>
    <s v="Unpermitted Source"/>
    <s v="48"/>
    <x v="4"/>
    <s v="2310002230"/>
    <x v="11"/>
    <n v="0"/>
    <n v="93.589233750000005"/>
    <n v="0"/>
    <n v="0"/>
    <n v="0"/>
  </r>
  <r>
    <s v="Unpermitted Source"/>
    <s v="48"/>
    <x v="5"/>
    <s v="2310002230"/>
    <x v="11"/>
    <n v="0"/>
    <n v="0"/>
    <n v="0"/>
    <n v="0"/>
    <n v="0"/>
  </r>
  <r>
    <s v="Unpermitted Source"/>
    <s v="48"/>
    <x v="6"/>
    <s v="2310002230"/>
    <x v="11"/>
    <n v="0"/>
    <n v="31.929704999999998"/>
    <n v="0"/>
    <n v="0"/>
    <n v="0"/>
  </r>
  <r>
    <s v="Unpermitted Source"/>
    <s v="48"/>
    <x v="7"/>
    <s v="2310002230"/>
    <x v="11"/>
    <n v="0"/>
    <n v="0"/>
    <n v="0"/>
    <n v="0"/>
    <n v="0"/>
  </r>
  <r>
    <s v="Unpermitted Source"/>
    <s v="48"/>
    <x v="8"/>
    <s v="2310002230"/>
    <x v="11"/>
    <n v="0"/>
    <n v="0"/>
    <n v="0"/>
    <n v="0"/>
    <n v="0"/>
  </r>
  <r>
    <s v="Unpermitted Source"/>
    <s v="48"/>
    <x v="9"/>
    <s v="2310002230"/>
    <x v="11"/>
    <n v="0"/>
    <n v="0"/>
    <n v="0"/>
    <n v="0"/>
    <n v="0"/>
  </r>
  <r>
    <s v="Unpermitted Source"/>
    <s v="48"/>
    <x v="10"/>
    <s v="2310002230"/>
    <x v="11"/>
    <n v="0"/>
    <n v="196.41796875"/>
    <n v="0"/>
    <n v="0"/>
    <n v="0"/>
  </r>
  <r>
    <s v="Unpermitted Source"/>
    <s v="48"/>
    <x v="11"/>
    <s v="2310002230"/>
    <x v="11"/>
    <n v="0"/>
    <n v="0"/>
    <n v="0"/>
    <n v="0"/>
    <n v="0"/>
  </r>
  <r>
    <s v="Unpermitted Source"/>
    <s v="48"/>
    <x v="12"/>
    <s v="2310002230"/>
    <x v="11"/>
    <n v="0"/>
    <n v="209.01386024999999"/>
    <n v="0"/>
    <n v="0"/>
    <n v="0"/>
  </r>
  <r>
    <s v="Unpermitted Source"/>
    <s v="48"/>
    <x v="13"/>
    <s v="2310002230"/>
    <x v="11"/>
    <n v="0"/>
    <n v="25.757466750000003"/>
    <n v="0"/>
    <n v="0"/>
    <n v="0"/>
  </r>
  <r>
    <s v="Unpermitted Source"/>
    <s v="48"/>
    <x v="14"/>
    <s v="2310002230"/>
    <x v="11"/>
    <n v="0"/>
    <n v="197.67504374999999"/>
    <n v="0"/>
    <n v="0"/>
    <n v="0"/>
  </r>
  <r>
    <s v="Unpermitted Source"/>
    <s v="48"/>
    <x v="15"/>
    <s v="2310002230"/>
    <x v="11"/>
    <n v="0"/>
    <n v="0.76681574999999991"/>
    <n v="0"/>
    <n v="0"/>
    <n v="0"/>
  </r>
  <r>
    <s v="Unpermitted Source"/>
    <s v="48"/>
    <x v="16"/>
    <s v="2310002230"/>
    <x v="11"/>
    <n v="0"/>
    <n v="657.29937600000005"/>
    <n v="0"/>
    <n v="0"/>
    <n v="0"/>
  </r>
  <r>
    <s v="Unpermitted Source"/>
    <s v="48"/>
    <x v="17"/>
    <s v="2310002230"/>
    <x v="11"/>
    <n v="0"/>
    <n v="0.96794775"/>
    <n v="0"/>
    <n v="0"/>
    <n v="0"/>
  </r>
  <r>
    <s v="Unpermitted Source"/>
    <s v="48"/>
    <x v="18"/>
    <s v="2310002230"/>
    <x v="11"/>
    <n v="0"/>
    <n v="0"/>
    <n v="0"/>
    <n v="0"/>
    <n v="0"/>
  </r>
  <r>
    <s v="Unpermitted Source"/>
    <s v="48"/>
    <x v="19"/>
    <s v="2310002230"/>
    <x v="11"/>
    <n v="0"/>
    <n v="84.764567249999999"/>
    <n v="0"/>
    <n v="0"/>
    <n v="0"/>
  </r>
  <r>
    <s v="Unpermitted Source"/>
    <s v="48"/>
    <x v="20"/>
    <s v="2310002230"/>
    <x v="11"/>
    <n v="0"/>
    <n v="2658.6633419999998"/>
    <n v="0"/>
    <n v="0"/>
    <n v="0"/>
  </r>
  <r>
    <s v="Unpermitted Source"/>
    <s v="48"/>
    <x v="21"/>
    <s v="2310002230"/>
    <x v="11"/>
    <n v="0"/>
    <n v="0"/>
    <n v="0"/>
    <n v="0"/>
    <n v="0"/>
  </r>
  <r>
    <s v="Unpermitted Source"/>
    <s v="48"/>
    <x v="22"/>
    <s v="2310002230"/>
    <x v="11"/>
    <n v="0"/>
    <n v="0"/>
    <n v="0"/>
    <n v="0"/>
    <n v="0"/>
  </r>
  <r>
    <s v="Unpermitted Source"/>
    <s v="48"/>
    <x v="23"/>
    <s v="2310002230"/>
    <x v="11"/>
    <n v="0"/>
    <n v="2.0238907500000001"/>
    <n v="0"/>
    <n v="0"/>
    <n v="0"/>
  </r>
  <r>
    <s v="Unpermitted Source"/>
    <s v="48"/>
    <x v="24"/>
    <s v="2310002230"/>
    <x v="11"/>
    <n v="0"/>
    <n v="2987.5015912500003"/>
    <n v="0"/>
    <n v="0"/>
    <n v="0"/>
  </r>
  <r>
    <s v="Unpermitted Source"/>
    <s v="48"/>
    <x v="25"/>
    <s v="2310002230"/>
    <x v="11"/>
    <n v="0"/>
    <n v="0"/>
    <n v="0"/>
    <n v="0"/>
    <n v="0"/>
  </r>
  <r>
    <s v="Unpermitted Source"/>
    <s v="48"/>
    <x v="26"/>
    <s v="2310002230"/>
    <x v="11"/>
    <n v="0"/>
    <n v="2951.1218407499996"/>
    <n v="0"/>
    <n v="0"/>
    <n v="0"/>
  </r>
  <r>
    <s v="Unpermitted Source"/>
    <s v="48"/>
    <x v="27"/>
    <s v="2310002230"/>
    <x v="11"/>
    <n v="0"/>
    <n v="539.637156"/>
    <n v="0"/>
    <n v="0"/>
    <n v="0"/>
  </r>
  <r>
    <s v="Unpermitted Source"/>
    <s v="48"/>
    <x v="28"/>
    <s v="2310002230"/>
    <x v="11"/>
    <n v="0"/>
    <n v="418.86996075000002"/>
    <n v="0"/>
    <n v="0"/>
    <n v="0"/>
  </r>
  <r>
    <s v="Unpermitted Source"/>
    <s v="48"/>
    <x v="29"/>
    <s v="2310002230"/>
    <x v="11"/>
    <n v="0"/>
    <n v="18.227587499999998"/>
    <n v="0"/>
    <n v="0"/>
    <n v="0"/>
  </r>
  <r>
    <s v="Unpermitted Source"/>
    <s v="48"/>
    <x v="30"/>
    <s v="2310002230"/>
    <x v="11"/>
    <n v="0"/>
    <n v="1091.17881225"/>
    <n v="0"/>
    <n v="0"/>
    <n v="0"/>
  </r>
  <r>
    <s v="Unpermitted Source"/>
    <s v="48"/>
    <x v="31"/>
    <s v="2310002230"/>
    <x v="11"/>
    <n v="0"/>
    <n v="0"/>
    <n v="0"/>
    <n v="0"/>
    <n v="0"/>
  </r>
  <r>
    <s v="Unpermitted Source"/>
    <s v="48"/>
    <x v="32"/>
    <s v="2310002230"/>
    <x v="11"/>
    <n v="0"/>
    <n v="546.63906374999999"/>
    <n v="0"/>
    <n v="0"/>
    <n v="0"/>
  </r>
  <r>
    <s v="Unpermitted Source"/>
    <s v="48"/>
    <x v="33"/>
    <s v="2310002230"/>
    <x v="11"/>
    <n v="0"/>
    <n v="1091.3296612500001"/>
    <n v="0"/>
    <n v="0"/>
    <n v="0"/>
  </r>
  <r>
    <s v="Unpermitted Source"/>
    <s v="48"/>
    <x v="34"/>
    <s v="2310002230"/>
    <x v="11"/>
    <n v="0"/>
    <n v="0"/>
    <n v="0"/>
    <n v="0"/>
    <n v="0"/>
  </r>
  <r>
    <s v="Unpermitted Source"/>
    <s v="48"/>
    <x v="35"/>
    <s v="2310002230"/>
    <x v="11"/>
    <n v="0"/>
    <n v="284.46350174999998"/>
    <n v="0"/>
    <n v="0"/>
    <n v="0"/>
  </r>
  <r>
    <s v="Unpermitted Source"/>
    <s v="48"/>
    <x v="36"/>
    <s v="2310002230"/>
    <x v="11"/>
    <n v="0"/>
    <n v="11780.351522999999"/>
    <n v="0"/>
    <n v="0"/>
    <n v="0"/>
  </r>
  <r>
    <s v="Unpermitted Source"/>
    <s v="48"/>
    <x v="37"/>
    <s v="2310002230"/>
    <x v="11"/>
    <n v="0"/>
    <n v="1287.0813802499999"/>
    <n v="0"/>
    <n v="0"/>
    <n v="0"/>
  </r>
  <r>
    <s v="Unpermitted Source"/>
    <s v="48"/>
    <x v="38"/>
    <s v="2310002230"/>
    <x v="11"/>
    <n v="0"/>
    <n v="858.58222499999988"/>
    <n v="0"/>
    <n v="0"/>
    <n v="0"/>
  </r>
  <r>
    <s v="Unpermitted Source"/>
    <s v="48"/>
    <x v="39"/>
    <s v="2310002230"/>
    <x v="11"/>
    <n v="0"/>
    <n v="1.52106075"/>
    <n v="0"/>
    <n v="0"/>
    <n v="0"/>
  </r>
  <r>
    <s v="Unpermitted Source"/>
    <s v="35"/>
    <x v="40"/>
    <s v="2310002230"/>
    <x v="11"/>
    <n v="0"/>
    <n v="435.56391674999998"/>
    <n v="0"/>
    <n v="0"/>
    <n v="0"/>
  </r>
  <r>
    <s v="Unpermitted Source"/>
    <s v="35"/>
    <x v="41"/>
    <s v="2310002230"/>
    <x v="11"/>
    <n v="0"/>
    <n v="19287.703988999998"/>
    <n v="0"/>
    <n v="0"/>
    <n v="0"/>
  </r>
  <r>
    <s v="Unpermitted Source"/>
    <s v="35"/>
    <x v="42"/>
    <s v="2310002230"/>
    <x v="11"/>
    <n v="0"/>
    <n v="375.23688749999997"/>
    <n v="0"/>
    <n v="0"/>
    <n v="0"/>
  </r>
  <r>
    <s v="Unpermitted Source"/>
    <s v="35"/>
    <x v="43"/>
    <s v="2310002230"/>
    <x v="11"/>
    <n v="0"/>
    <n v="26708.871393000001"/>
    <n v="0"/>
    <n v="0"/>
    <n v="0"/>
  </r>
  <r>
    <s v="Unpermitted Source"/>
    <s v="48"/>
    <x v="0"/>
    <s v="2310002240"/>
    <x v="12"/>
    <n v="0"/>
    <n v="3268.6462640000004"/>
    <n v="0"/>
    <n v="0"/>
    <n v="0"/>
  </r>
  <r>
    <s v="Unpermitted Source"/>
    <s v="48"/>
    <x v="1"/>
    <s v="2310002240"/>
    <x v="12"/>
    <n v="0"/>
    <n v="337.28386800000004"/>
    <n v="0"/>
    <n v="0"/>
    <n v="0"/>
  </r>
  <r>
    <s v="Unpermitted Source"/>
    <s v="48"/>
    <x v="2"/>
    <s v="2310002240"/>
    <x v="12"/>
    <n v="0"/>
    <n v="5737.1984920000004"/>
    <n v="0"/>
    <n v="0"/>
    <n v="0"/>
  </r>
  <r>
    <s v="Unpermitted Source"/>
    <s v="48"/>
    <x v="3"/>
    <s v="2310002240"/>
    <x v="12"/>
    <n v="0"/>
    <n v="12024.886208000002"/>
    <n v="0"/>
    <n v="0"/>
    <n v="0"/>
  </r>
  <r>
    <s v="Unpermitted Source"/>
    <s v="48"/>
    <x v="4"/>
    <s v="2310002240"/>
    <x v="12"/>
    <n v="0"/>
    <n v="14697.331924000004"/>
    <n v="0"/>
    <n v="0"/>
    <n v="0"/>
  </r>
  <r>
    <s v="Unpermitted Source"/>
    <s v="48"/>
    <x v="5"/>
    <s v="2310002240"/>
    <x v="12"/>
    <n v="0"/>
    <n v="2210.3742400000001"/>
    <n v="0"/>
    <n v="0"/>
    <n v="0"/>
  </r>
  <r>
    <s v="Unpermitted Source"/>
    <s v="48"/>
    <x v="6"/>
    <s v="2310002240"/>
    <x v="12"/>
    <n v="0"/>
    <n v="58.756516000000005"/>
    <n v="0"/>
    <n v="0"/>
    <n v="0"/>
  </r>
  <r>
    <s v="Unpermitted Source"/>
    <s v="48"/>
    <x v="7"/>
    <s v="2310002240"/>
    <x v="12"/>
    <n v="0"/>
    <n v="2556.4414760000004"/>
    <n v="0"/>
    <n v="0"/>
    <n v="0"/>
  </r>
  <r>
    <s v="Unpermitted Source"/>
    <s v="48"/>
    <x v="8"/>
    <s v="2310002240"/>
    <x v="12"/>
    <n v="0"/>
    <n v="340.25494400000002"/>
    <n v="0"/>
    <n v="0"/>
    <n v="0"/>
  </r>
  <r>
    <s v="Unpermitted Source"/>
    <s v="48"/>
    <x v="9"/>
    <s v="2310002240"/>
    <x v="12"/>
    <n v="0"/>
    <n v="777.26585599999999"/>
    <n v="0"/>
    <n v="0"/>
    <n v="0"/>
  </r>
  <r>
    <s v="Unpermitted Source"/>
    <s v="48"/>
    <x v="10"/>
    <s v="2310002240"/>
    <x v="12"/>
    <n v="0"/>
    <n v="15456.701864000002"/>
    <n v="0"/>
    <n v="0"/>
    <n v="0"/>
  </r>
  <r>
    <s v="Unpermitted Source"/>
    <s v="48"/>
    <x v="11"/>
    <s v="2310002240"/>
    <x v="12"/>
    <n v="0"/>
    <n v="2216.3943080000004"/>
    <n v="0"/>
    <n v="0"/>
    <n v="0"/>
  </r>
  <r>
    <s v="Unpermitted Source"/>
    <s v="48"/>
    <x v="12"/>
    <s v="2310002240"/>
    <x v="12"/>
    <n v="0"/>
    <n v="2220.0944120000004"/>
    <n v="0"/>
    <n v="0"/>
    <n v="0"/>
  </r>
  <r>
    <s v="Unpermitted Source"/>
    <s v="48"/>
    <x v="13"/>
    <s v="2310002240"/>
    <x v="12"/>
    <n v="0"/>
    <n v="11107.631876000001"/>
    <n v="0"/>
    <n v="0"/>
    <n v="0"/>
  </r>
  <r>
    <s v="Unpermitted Source"/>
    <s v="48"/>
    <x v="14"/>
    <s v="2310002240"/>
    <x v="12"/>
    <n v="0"/>
    <n v="3308.6914640000005"/>
    <n v="0"/>
    <n v="0"/>
    <n v="0"/>
  </r>
  <r>
    <s v="Unpermitted Source"/>
    <s v="48"/>
    <x v="15"/>
    <s v="2310002240"/>
    <x v="12"/>
    <n v="0"/>
    <n v="0"/>
    <n v="0"/>
    <n v="0"/>
    <n v="0"/>
  </r>
  <r>
    <s v="Unpermitted Source"/>
    <s v="48"/>
    <x v="16"/>
    <s v="2310002240"/>
    <x v="12"/>
    <n v="0"/>
    <n v="1507.2427400000001"/>
    <n v="0"/>
    <n v="0"/>
    <n v="0"/>
  </r>
  <r>
    <s v="Unpermitted Source"/>
    <s v="48"/>
    <x v="17"/>
    <s v="2310002240"/>
    <x v="12"/>
    <n v="0"/>
    <n v="0"/>
    <n v="0"/>
    <n v="0"/>
    <n v="0"/>
  </r>
  <r>
    <s v="Unpermitted Source"/>
    <s v="48"/>
    <x v="18"/>
    <s v="2310002240"/>
    <x v="12"/>
    <n v="0"/>
    <n v="2461.2426200000004"/>
    <n v="0"/>
    <n v="0"/>
    <n v="0"/>
  </r>
  <r>
    <s v="Unpermitted Source"/>
    <s v="48"/>
    <x v="19"/>
    <s v="2310002240"/>
    <x v="12"/>
    <n v="0"/>
    <n v="1182.9774880000002"/>
    <n v="0"/>
    <n v="0"/>
    <n v="0"/>
  </r>
  <r>
    <s v="Unpermitted Source"/>
    <s v="48"/>
    <x v="20"/>
    <s v="2310002240"/>
    <x v="12"/>
    <n v="0"/>
    <n v="847.35401600000012"/>
    <n v="0"/>
    <n v="0"/>
    <n v="0"/>
  </r>
  <r>
    <s v="Unpermitted Source"/>
    <s v="48"/>
    <x v="21"/>
    <s v="2310002240"/>
    <x v="12"/>
    <n v="0"/>
    <n v="861.41755200000023"/>
    <n v="0"/>
    <n v="0"/>
    <n v="0"/>
  </r>
  <r>
    <s v="Unpermitted Source"/>
    <s v="48"/>
    <x v="22"/>
    <s v="2310002240"/>
    <x v="12"/>
    <n v="0"/>
    <n v="161.83515600000001"/>
    <n v="0"/>
    <n v="0"/>
    <n v="0"/>
  </r>
  <r>
    <s v="Unpermitted Source"/>
    <s v="48"/>
    <x v="23"/>
    <s v="2310002240"/>
    <x v="12"/>
    <n v="0"/>
    <n v="5566.2175680000009"/>
    <n v="0"/>
    <n v="0"/>
    <n v="0"/>
  </r>
  <r>
    <s v="Unpermitted Source"/>
    <s v="48"/>
    <x v="24"/>
    <s v="2310002240"/>
    <x v="12"/>
    <n v="0"/>
    <n v="6734.9068320000015"/>
    <n v="0"/>
    <n v="0"/>
    <n v="0"/>
  </r>
  <r>
    <s v="Unpermitted Source"/>
    <s v="48"/>
    <x v="25"/>
    <s v="2310002240"/>
    <x v="12"/>
    <n v="0"/>
    <n v="2268.712184"/>
    <n v="0"/>
    <n v="0"/>
    <n v="0"/>
  </r>
  <r>
    <s v="Unpermitted Source"/>
    <s v="48"/>
    <x v="26"/>
    <s v="2310002240"/>
    <x v="12"/>
    <n v="0"/>
    <n v="7398.3301640000009"/>
    <n v="0"/>
    <n v="0"/>
    <n v="0"/>
  </r>
  <r>
    <s v="Unpermitted Source"/>
    <s v="48"/>
    <x v="27"/>
    <s v="2310002240"/>
    <x v="12"/>
    <n v="0"/>
    <n v="3626.7820240000005"/>
    <n v="0"/>
    <n v="0"/>
    <n v="0"/>
  </r>
  <r>
    <s v="Unpermitted Source"/>
    <s v="48"/>
    <x v="28"/>
    <s v="2310002240"/>
    <x v="12"/>
    <n v="0"/>
    <n v="593.96756000000005"/>
    <n v="0"/>
    <n v="0"/>
    <n v="0"/>
  </r>
  <r>
    <s v="Unpermitted Source"/>
    <s v="48"/>
    <x v="29"/>
    <s v="2310002240"/>
    <x v="12"/>
    <n v="0"/>
    <n v="2322.2489320000004"/>
    <n v="0"/>
    <n v="0"/>
    <n v="0"/>
  </r>
  <r>
    <s v="Unpermitted Source"/>
    <s v="48"/>
    <x v="30"/>
    <s v="2310002240"/>
    <x v="12"/>
    <n v="0"/>
    <n v="234.29884800000005"/>
    <n v="0"/>
    <n v="0"/>
    <n v="0"/>
  </r>
  <r>
    <s v="Unpermitted Source"/>
    <s v="48"/>
    <x v="31"/>
    <s v="2310002240"/>
    <x v="12"/>
    <n v="0"/>
    <n v="8965.8738480000011"/>
    <n v="0"/>
    <n v="0"/>
    <n v="0"/>
  </r>
  <r>
    <s v="Unpermitted Source"/>
    <s v="48"/>
    <x v="32"/>
    <s v="2310002240"/>
    <x v="12"/>
    <n v="0"/>
    <n v="626.86623200000008"/>
    <n v="0"/>
    <n v="0"/>
    <n v="0"/>
  </r>
  <r>
    <s v="Unpermitted Source"/>
    <s v="48"/>
    <x v="33"/>
    <s v="2310002240"/>
    <x v="12"/>
    <n v="0"/>
    <n v="8.0126640000000009"/>
    <n v="0"/>
    <n v="0"/>
    <n v="0"/>
  </r>
  <r>
    <s v="Unpermitted Source"/>
    <s v="48"/>
    <x v="34"/>
    <s v="2310002240"/>
    <x v="12"/>
    <n v="0"/>
    <n v="2530.9466360000001"/>
    <n v="0"/>
    <n v="0"/>
    <n v="0"/>
  </r>
  <r>
    <s v="Unpermitted Source"/>
    <s v="48"/>
    <x v="35"/>
    <s v="2310002240"/>
    <x v="12"/>
    <n v="0"/>
    <n v="383.24041600000004"/>
    <n v="0"/>
    <n v="0"/>
    <n v="0"/>
  </r>
  <r>
    <s v="Unpermitted Source"/>
    <s v="48"/>
    <x v="36"/>
    <s v="2310002240"/>
    <x v="12"/>
    <n v="0"/>
    <n v="8564.2053920000017"/>
    <n v="0"/>
    <n v="0"/>
    <n v="0"/>
  </r>
  <r>
    <s v="Unpermitted Source"/>
    <s v="48"/>
    <x v="37"/>
    <s v="2310002240"/>
    <x v="12"/>
    <n v="0"/>
    <n v="4629.6551680000011"/>
    <n v="0"/>
    <n v="0"/>
    <n v="0"/>
  </r>
  <r>
    <s v="Unpermitted Source"/>
    <s v="48"/>
    <x v="38"/>
    <s v="2310002240"/>
    <x v="12"/>
    <n v="0"/>
    <n v="2185.6090320000003"/>
    <n v="0"/>
    <n v="0"/>
    <n v="0"/>
  </r>
  <r>
    <s v="Unpermitted Source"/>
    <s v="48"/>
    <x v="39"/>
    <s v="2310002240"/>
    <x v="12"/>
    <n v="0"/>
    <n v="14207.165992000002"/>
    <n v="0"/>
    <n v="0"/>
    <n v="0"/>
  </r>
  <r>
    <s v="Unpermitted Source"/>
    <s v="35"/>
    <x v="40"/>
    <s v="2310002240"/>
    <x v="12"/>
    <n v="0"/>
    <n v="329.12201600000003"/>
    <n v="0"/>
    <n v="0"/>
    <n v="0"/>
  </r>
  <r>
    <s v="Unpermitted Source"/>
    <s v="35"/>
    <x v="41"/>
    <s v="2310002240"/>
    <x v="12"/>
    <n v="0"/>
    <n v="19636.330524000005"/>
    <n v="0"/>
    <n v="0"/>
    <n v="0"/>
  </r>
  <r>
    <s v="Unpermitted Source"/>
    <s v="35"/>
    <x v="42"/>
    <s v="2310002240"/>
    <x v="12"/>
    <n v="0"/>
    <n v="151.32555600000001"/>
    <n v="0"/>
    <n v="0"/>
    <n v="0"/>
  </r>
  <r>
    <s v="Unpermitted Source"/>
    <s v="35"/>
    <x v="43"/>
    <s v="2310002240"/>
    <x v="12"/>
    <n v="0"/>
    <n v="11670.849796000002"/>
    <n v="0"/>
    <n v="0"/>
    <n v="0"/>
  </r>
  <r>
    <s v="Unpermitted Source"/>
    <s v="48"/>
    <x v="0"/>
    <s v="2310000220"/>
    <x v="13"/>
    <n v="704.34132918864395"/>
    <n v="110.93375934721145"/>
    <n v="440.21333074290249"/>
    <n v="9.9885990558797779"/>
    <n v="88.042666148580494"/>
  </r>
  <r>
    <s v="Unpermitted Source"/>
    <s v="48"/>
    <x v="1"/>
    <s v="2310000220"/>
    <x v="13"/>
    <n v="35.877976553845137"/>
    <n v="5.650781307230611"/>
    <n v="22.423735346153212"/>
    <n v="0.50880263287323269"/>
    <n v="4.4847470692306421"/>
  </r>
  <r>
    <s v="Unpermitted Source"/>
    <s v="48"/>
    <x v="2"/>
    <s v="2310000220"/>
    <x v="13"/>
    <n v="239.81594854412273"/>
    <n v="37.771011895699338"/>
    <n v="149.88496784007671"/>
    <n v="3.4009439144684501"/>
    <n v="29.976993568015342"/>
  </r>
  <r>
    <s v="Unpermitted Source"/>
    <s v="48"/>
    <x v="3"/>
    <s v="2310000220"/>
    <x v="13"/>
    <n v="443.75392053440038"/>
    <n v="69.891242484168075"/>
    <n v="277.34620033400029"/>
    <n v="6.293085196063668"/>
    <n v="55.469240066800047"/>
  </r>
  <r>
    <s v="Unpermitted Source"/>
    <s v="48"/>
    <x v="4"/>
    <s v="2310000220"/>
    <x v="13"/>
    <n v="889.39615562426627"/>
    <n v="140.07989451082199"/>
    <n v="555.87259726516652"/>
    <n v="12.612949478068032"/>
    <n v="111.17451945303328"/>
  </r>
  <r>
    <s v="Unpermitted Source"/>
    <s v="48"/>
    <x v="5"/>
    <s v="2310000220"/>
    <x v="13"/>
    <n v="45.319549331172801"/>
    <n v="7.1378290196597174"/>
    <n v="28.324718331983004"/>
    <n v="0.64269806257671491"/>
    <n v="5.6649436663966002"/>
  </r>
  <r>
    <s v="Unpermitted Source"/>
    <s v="48"/>
    <x v="6"/>
    <s v="2310000220"/>
    <x v="13"/>
    <n v="32.101347442914069"/>
    <n v="5.0559622222589677"/>
    <n v="20.063342151821296"/>
    <n v="0.45524446099183979"/>
    <n v="4.0126684303642586"/>
  </r>
  <r>
    <s v="Unpermitted Source"/>
    <s v="48"/>
    <x v="7"/>
    <s v="2310000220"/>
    <x v="13"/>
    <n v="81.197525885017939"/>
    <n v="12.788610326890328"/>
    <n v="50.748453678136215"/>
    <n v="1.1515006954499476"/>
    <n v="10.149690735627242"/>
  </r>
  <r>
    <s v="Unpermitted Source"/>
    <s v="48"/>
    <x v="8"/>
    <s v="2310000220"/>
    <x v="13"/>
    <n v="32.101347442914069"/>
    <n v="5.0559622222589677"/>
    <n v="20.063342151821296"/>
    <n v="0.45524446099183979"/>
    <n v="4.0126684303642586"/>
  </r>
  <r>
    <s v="Unpermitted Source"/>
    <s v="48"/>
    <x v="9"/>
    <s v="2310000220"/>
    <x v="13"/>
    <n v="86.862469551414534"/>
    <n v="13.680838954347793"/>
    <n v="54.289043469634088"/>
    <n v="1.2318379532720369"/>
    <n v="10.857808693926817"/>
  </r>
  <r>
    <s v="Unpermitted Source"/>
    <s v="48"/>
    <x v="10"/>
    <s v="2310000220"/>
    <x v="13"/>
    <n v="253.03415043238149"/>
    <n v="39.852878693100095"/>
    <n v="158.14634402023844"/>
    <n v="3.5883975160533255"/>
    <n v="31.629268804047687"/>
  </r>
  <r>
    <s v="Unpermitted Source"/>
    <s v="48"/>
    <x v="11"/>
    <s v="2310000220"/>
    <x v="13"/>
    <n v="103.85730055060435"/>
    <n v="16.357524836720188"/>
    <n v="64.910812844127719"/>
    <n v="1.4728497267383052"/>
    <n v="12.982162568825544"/>
  </r>
  <r>
    <s v="Unpermitted Source"/>
    <s v="48"/>
    <x v="12"/>
    <s v="2310000220"/>
    <x v="13"/>
    <n v="162.39505177003588"/>
    <n v="25.577220653780657"/>
    <n v="101.49690735627243"/>
    <n v="2.3030013908998952"/>
    <n v="20.299381471254485"/>
  </r>
  <r>
    <s v="Unpermitted Source"/>
    <s v="48"/>
    <x v="13"/>
    <s v="2310000220"/>
    <x v="13"/>
    <n v="173.72493910282907"/>
    <n v="27.361677908695587"/>
    <n v="108.57808693926818"/>
    <n v="2.4636759065440739"/>
    <n v="21.715617387853634"/>
  </r>
  <r>
    <s v="Unpermitted Source"/>
    <s v="48"/>
    <x v="14"/>
    <s v="2310000220"/>
    <x v="13"/>
    <n v="175.61325365829461"/>
    <n v="27.65908745118141"/>
    <n v="109.75828353643415"/>
    <n v="2.4904549924847705"/>
    <n v="21.951656707286826"/>
  </r>
  <r>
    <s v="Unpermitted Source"/>
    <s v="48"/>
    <x v="15"/>
    <s v="2310000220"/>
    <x v="13"/>
    <n v="7.5532582218621336"/>
    <n v="1.1896381699432863"/>
    <n v="4.7207863886638339"/>
    <n v="0.10711634376278582"/>
    <n v="0.9441572777327667"/>
  </r>
  <r>
    <s v="Unpermitted Source"/>
    <s v="48"/>
    <x v="16"/>
    <s v="2310000220"/>
    <x v="13"/>
    <n v="388.99279842589988"/>
    <n v="61.266365752079246"/>
    <n v="243.12049901618744"/>
    <n v="5.51649170378347"/>
    <n v="48.624099803237485"/>
  </r>
  <r>
    <s v="Unpermitted Source"/>
    <s v="48"/>
    <x v="17"/>
    <s v="2310000220"/>
    <x v="13"/>
    <n v="0"/>
    <n v="0"/>
    <n v="0"/>
    <n v="0"/>
    <n v="0"/>
  </r>
  <r>
    <s v="Unpermitted Source"/>
    <s v="48"/>
    <x v="18"/>
    <s v="2310000220"/>
    <x v="13"/>
    <n v="81.197525885017939"/>
    <n v="12.788610326890328"/>
    <n v="50.748453678136215"/>
    <n v="1.1515006954499476"/>
    <n v="10.149690735627242"/>
  </r>
  <r>
    <s v="Unpermitted Source"/>
    <s v="48"/>
    <x v="19"/>
    <s v="2310000220"/>
    <x v="13"/>
    <n v="84.974154995949021"/>
    <n v="13.383429411861973"/>
    <n v="53.108846872468135"/>
    <n v="1.2050588673313407"/>
    <n v="10.621769374493628"/>
  </r>
  <r>
    <s v="Unpermitted Source"/>
    <s v="48"/>
    <x v="20"/>
    <s v="2310000220"/>
    <x v="13"/>
    <n v="126.51707521619075"/>
    <n v="19.926439346550048"/>
    <n v="79.073172010119222"/>
    <n v="1.7941987580266627"/>
    <n v="15.814634402023843"/>
  </r>
  <r>
    <s v="Unpermitted Source"/>
    <s v="48"/>
    <x v="21"/>
    <s v="2310000220"/>
    <x v="13"/>
    <n v="26.436403776517466"/>
    <n v="4.163733594801502"/>
    <n v="16.52275236032342"/>
    <n v="0.3749072031697504"/>
    <n v="3.3045504720646832"/>
  </r>
  <r>
    <s v="Unpermitted Source"/>
    <s v="48"/>
    <x v="22"/>
    <s v="2310000220"/>
    <x v="13"/>
    <n v="7.5532582218621336"/>
    <n v="1.1896381699432863"/>
    <n v="4.7207863886638339"/>
    <n v="0.10711634376278582"/>
    <n v="0.9441572777327667"/>
  </r>
  <r>
    <s v="Unpermitted Source"/>
    <s v="48"/>
    <x v="23"/>
    <s v="2310000220"/>
    <x v="13"/>
    <n v="581.60088308338425"/>
    <n v="91.602139085633056"/>
    <n v="363.50055192711523"/>
    <n v="8.2479584697345096"/>
    <n v="72.700110385423031"/>
  </r>
  <r>
    <s v="Unpermitted Source"/>
    <s v="48"/>
    <x v="24"/>
    <s v="2310000220"/>
    <x v="13"/>
    <n v="470.19032431091779"/>
    <n v="74.054976078969574"/>
    <n v="293.86895269432364"/>
    <n v="6.6679923992334178"/>
    <n v="58.773790538864723"/>
  </r>
  <r>
    <s v="Unpermitted Source"/>
    <s v="48"/>
    <x v="25"/>
    <s v="2310000220"/>
    <x v="13"/>
    <n v="390.88111298136539"/>
    <n v="61.563775294565069"/>
    <n v="244.30069561335338"/>
    <n v="5.5432707897241666"/>
    <n v="48.860139122670674"/>
  </r>
  <r>
    <s v="Unpermitted Source"/>
    <s v="48"/>
    <x v="26"/>
    <s v="2310000220"/>
    <x v="13"/>
    <n v="0"/>
    <n v="0"/>
    <n v="0"/>
    <n v="0"/>
    <n v="0"/>
  </r>
  <r>
    <s v="Unpermitted Source"/>
    <s v="48"/>
    <x v="27"/>
    <s v="2310000220"/>
    <x v="13"/>
    <n v="494.7384135319698"/>
    <n v="77.921300131285264"/>
    <n v="309.21150845748116"/>
    <n v="7.0161205164624727"/>
    <n v="61.842301691496225"/>
  </r>
  <r>
    <s v="Unpermitted Source"/>
    <s v="48"/>
    <x v="28"/>
    <s v="2310000220"/>
    <x v="13"/>
    <n v="132.18201888258736"/>
    <n v="20.818667974007511"/>
    <n v="82.613761801617102"/>
    <n v="1.8745360158487521"/>
    <n v="16.52275236032342"/>
  </r>
  <r>
    <s v="Unpermitted Source"/>
    <s v="48"/>
    <x v="29"/>
    <s v="2310000220"/>
    <x v="13"/>
    <n v="77.42089677408687"/>
    <n v="12.193791241918685"/>
    <n v="48.388060483804296"/>
    <n v="1.0979425235685547"/>
    <n v="9.6776120967608588"/>
  </r>
  <r>
    <s v="Unpermitted Source"/>
    <s v="48"/>
    <x v="30"/>
    <s v="2310000220"/>
    <x v="13"/>
    <n v="124.62876066072521"/>
    <n v="19.629029804064224"/>
    <n v="77.892975412953263"/>
    <n v="1.7674196720859661"/>
    <n v="15.578595082590651"/>
  </r>
  <r>
    <s v="Unpermitted Source"/>
    <s v="48"/>
    <x v="31"/>
    <s v="2310000220"/>
    <x v="13"/>
    <n v="224.70943210039849"/>
    <n v="35.391735555812772"/>
    <n v="140.44339506274906"/>
    <n v="3.1867112269428786"/>
    <n v="28.088679012549811"/>
  </r>
  <r>
    <s v="Unpermitted Source"/>
    <s v="48"/>
    <x v="32"/>
    <s v="2310000220"/>
    <x v="13"/>
    <n v="56.649436663966007"/>
    <n v="8.922286274574649"/>
    <n v="35.405897914978759"/>
    <n v="0.80337257822089381"/>
    <n v="7.0811795829957509"/>
  </r>
  <r>
    <s v="Unpermitted Source"/>
    <s v="48"/>
    <x v="33"/>
    <s v="2310000220"/>
    <x v="13"/>
    <n v="632.58537608095378"/>
    <n v="99.632196732750245"/>
    <n v="395.36586005059615"/>
    <n v="8.9709937901333152"/>
    <n v="79.073172010119222"/>
  </r>
  <r>
    <s v="Unpermitted Source"/>
    <s v="48"/>
    <x v="34"/>
    <s v="2310000220"/>
    <x v="13"/>
    <n v="62.314380330362603"/>
    <n v="9.8145149020321121"/>
    <n v="38.946487706476631"/>
    <n v="0.88370983604298303"/>
    <n v="7.7892975412953254"/>
  </r>
  <r>
    <s v="Unpermitted Source"/>
    <s v="48"/>
    <x v="35"/>
    <s v="2310000220"/>
    <x v="13"/>
    <n v="54.761122108500473"/>
    <n v="8.6248767320888273"/>
    <n v="34.225701317812799"/>
    <n v="0.77659349228019736"/>
    <n v="6.8451402635625591"/>
  </r>
  <r>
    <s v="Unpermitted Source"/>
    <s v="48"/>
    <x v="36"/>
    <s v="2310000220"/>
    <x v="13"/>
    <n v="0"/>
    <n v="0"/>
    <n v="0"/>
    <n v="0"/>
    <n v="0"/>
  </r>
  <r>
    <s v="Unpermitted Source"/>
    <s v="48"/>
    <x v="37"/>
    <s v="2310000220"/>
    <x v="13"/>
    <n v="304.01864342995088"/>
    <n v="47.882936340217277"/>
    <n v="190.01165214371932"/>
    <n v="4.3114328364521297"/>
    <n v="38.002330428743861"/>
  </r>
  <r>
    <s v="Unpermitted Source"/>
    <s v="48"/>
    <x v="38"/>
    <s v="2310000220"/>
    <x v="13"/>
    <n v="179.38988276922569"/>
    <n v="28.253906536153053"/>
    <n v="112.11867673076607"/>
    <n v="2.5440131643661639"/>
    <n v="22.423735346153212"/>
  </r>
  <r>
    <s v="Unpermitted Source"/>
    <s v="48"/>
    <x v="39"/>
    <s v="2310000220"/>
    <x v="13"/>
    <n v="203.93797199027762"/>
    <n v="32.120230588468729"/>
    <n v="127.46123249392352"/>
    <n v="2.8921412815952174"/>
    <n v="25.492246498784702"/>
  </r>
  <r>
    <s v="Unpermitted Source"/>
    <s v="35"/>
    <x v="40"/>
    <s v="2310000220"/>
    <x v="13"/>
    <n v="196.38471376841548"/>
    <n v="30.930592418525446"/>
    <n v="122.74044610525969"/>
    <n v="2.7850249378324317"/>
    <n v="24.548089221051935"/>
  </r>
  <r>
    <s v="Unpermitted Source"/>
    <s v="35"/>
    <x v="41"/>
    <s v="2310000220"/>
    <x v="13"/>
    <n v="713.78290196597163"/>
    <n v="112.42080705964057"/>
    <n v="446.11431372873233"/>
    <n v="10.12249448558326"/>
    <n v="89.222862745746454"/>
  </r>
  <r>
    <s v="Unpermitted Source"/>
    <s v="35"/>
    <x v="42"/>
    <s v="2310000220"/>
    <x v="13"/>
    <n v="1.8883145554655334"/>
    <n v="0.29740954248582158"/>
    <n v="1.1801965971659585"/>
    <n v="2.6779085940696456E-2"/>
    <n v="0.23603931943319167"/>
  </r>
  <r>
    <s v="Unpermitted Source"/>
    <s v="35"/>
    <x v="43"/>
    <s v="2310000220"/>
    <x v="13"/>
    <n v="953.59885051009439"/>
    <n v="150.19181895533993"/>
    <n v="595.99928156880912"/>
    <n v="13.523438400051711"/>
    <n v="119.1998563137618"/>
  </r>
  <r>
    <s v="Unpermitted Source"/>
    <s v="48"/>
    <x v="0"/>
    <s v="2310000230"/>
    <x v="14"/>
    <n v="0.16629869376727049"/>
    <n v="2.320544432912364E-2"/>
    <n v="9.5048556307494508E-2"/>
    <n v="1.7473391155491479E-2"/>
    <n v="1.7348864116940744E-2"/>
  </r>
  <r>
    <s v="Unpermitted Source"/>
    <s v="48"/>
    <x v="1"/>
    <s v="2310000230"/>
    <x v="14"/>
    <n v="8.0008432299975719E-3"/>
    <n v="1.1164436590198586E-3"/>
    <n v="4.5729078264325458E-3"/>
    <n v="8.4066723655184877E-4"/>
    <n v="8.3467608117491826E-4"/>
  </r>
  <r>
    <s v="Unpermitted Source"/>
    <s v="48"/>
    <x v="2"/>
    <s v="2310000230"/>
    <x v="14"/>
    <n v="9.9639148447847728E-2"/>
    <n v="1.3903721429968794E-2"/>
    <n v="5.6949077573211673E-2"/>
    <n v="1.0469317441938806E-2"/>
    <n v="1.0394706103756608E-2"/>
  </r>
  <r>
    <s v="Unpermitted Source"/>
    <s v="48"/>
    <x v="3"/>
    <s v="2310000230"/>
    <x v="14"/>
    <n v="0.14584030418181249"/>
    <n v="2.0350665317730682E-2"/>
    <n v="8.3355497568287681E-2"/>
    <n v="1.532378050287614E-2"/>
    <n v="1.5214573023432463E-2"/>
  </r>
  <r>
    <s v="Unpermitted Source"/>
    <s v="48"/>
    <x v="4"/>
    <s v="2310000230"/>
    <x v="14"/>
    <n v="0.1482808797028993"/>
    <n v="2.069122505456698E-2"/>
    <n v="8.4750416401284348E-2"/>
    <n v="1.5580217458322991E-2"/>
    <n v="1.5469182438114468E-2"/>
  </r>
  <r>
    <s v="Unpermitted Source"/>
    <s v="48"/>
    <x v="5"/>
    <s v="2310000230"/>
    <x v="14"/>
    <n v="1.300932864718438E-2"/>
    <n v="1.8153314667882581E-3"/>
    <n v="7.4355238663213544E-3"/>
    <n v="1.3669204668601679E-3"/>
    <n v="1.3571788800005966E-3"/>
  </r>
  <r>
    <s v="Unpermitted Source"/>
    <s v="48"/>
    <x v="6"/>
    <s v="2310000230"/>
    <x v="14"/>
    <n v="3.9898104170810172E-3"/>
    <n v="5.5674113500194531E-4"/>
    <n v="2.2803890487249831E-3"/>
    <n v="4.1921867499137286E-4"/>
    <n v="4.1623104313231996E-4"/>
  </r>
  <r>
    <s v="Unpermitted Source"/>
    <s v="48"/>
    <x v="7"/>
    <s v="2310000230"/>
    <x v="14"/>
    <n v="2.7228333856994389E-2"/>
    <n v="3.7994621074866806E-3"/>
    <n v="1.5562442284649751E-2"/>
    <n v="2.8609444681592096E-3"/>
    <n v="2.8405554698870562E-3"/>
  </r>
  <r>
    <s v="Unpermitted Source"/>
    <s v="48"/>
    <x v="8"/>
    <s v="2310000230"/>
    <x v="14"/>
    <n v="8.7648494800769139E-3"/>
    <n v="1.2230536635946991E-3"/>
    <n v="5.0095780698054147E-3"/>
    <n v="9.2094315303955848E-4"/>
    <n v="9.1437989794493693E-4"/>
  </r>
  <r>
    <s v="Unpermitted Source"/>
    <s v="48"/>
    <x v="9"/>
    <s v="2310000230"/>
    <x v="14"/>
    <n v="4.8174838546669726E-3"/>
    <n v="6.7223530662468937E-4"/>
    <n v="2.7534484790455913E-3"/>
    <n v="5.0618425118639169E-4"/>
    <n v="5.0257684463317364E-4"/>
  </r>
  <r>
    <s v="Unpermitted Source"/>
    <s v="48"/>
    <x v="10"/>
    <s v="2310000230"/>
    <x v="14"/>
    <n v="8.6884488550689795E-2"/>
    <n v="1.2123926631372149E-2"/>
    <n v="4.9659110454681278E-2"/>
    <n v="9.1291556139078741E-3"/>
    <n v="9.0640951626793503E-3"/>
  </r>
  <r>
    <s v="Unpermitted Source"/>
    <s v="48"/>
    <x v="11"/>
    <s v="2310000230"/>
    <x v="14"/>
    <n v="4.4651920837970531E-2"/>
    <n v="6.2307624895962394E-3"/>
    <n v="2.5520949779347685E-2"/>
    <n v="4.6916813413928112E-3"/>
    <n v="4.6582452912255386E-3"/>
  </r>
  <r>
    <s v="Unpermitted Source"/>
    <s v="48"/>
    <x v="12"/>
    <s v="2310000230"/>
    <x v="14"/>
    <n v="3.5441401045347334E-2"/>
    <n v="4.9455196566662168E-3"/>
    <n v="2.0256647400908094E-2"/>
    <n v="3.7239105704020888E-3"/>
    <n v="3.6973715001647573E-3"/>
  </r>
  <r>
    <s v="Unpermitted Source"/>
    <s v="48"/>
    <x v="13"/>
    <s v="2310000230"/>
    <x v="14"/>
    <n v="8.9431176050954284E-2"/>
    <n v="1.2479293313288285E-2"/>
    <n v="5.1114677932590842E-2"/>
    <n v="9.3967420022002413E-3"/>
    <n v="9.3297745519127472E-3"/>
  </r>
  <r>
    <s v="Unpermitted Source"/>
    <s v="48"/>
    <x v="14"/>
    <s v="2310000230"/>
    <x v="14"/>
    <n v="7.5572951570348407E-2"/>
    <n v="1.0545506285861315E-2"/>
    <n v="4.3193964906966302E-2"/>
    <n v="7.9406260725759514E-3"/>
    <n v="7.8840358755010182E-3"/>
  </r>
  <r>
    <s v="Unpermitted Source"/>
    <s v="48"/>
    <x v="15"/>
    <s v="2310000230"/>
    <x v="14"/>
    <n v="1.2733437501322395E-4"/>
    <n v="1.7768334095806769E-5"/>
    <n v="7.2778373895478177E-5"/>
    <n v="1.3379319414618284E-5"/>
    <n v="1.3283969461669787E-5"/>
  </r>
  <r>
    <s v="Unpermitted Source"/>
    <s v="48"/>
    <x v="16"/>
    <s v="2310000230"/>
    <x v="14"/>
    <n v="4.0492331254205219E-2"/>
    <n v="5.6503302424665523E-3"/>
    <n v="2.3143522898762061E-2"/>
    <n v="4.2546235738486144E-3"/>
    <n v="4.2243022888109926E-3"/>
  </r>
  <r>
    <s v="Unpermitted Source"/>
    <s v="48"/>
    <x v="17"/>
    <s v="2310000230"/>
    <x v="14"/>
    <n v="2.1222395835537326E-5"/>
    <n v="2.9613890159677946E-6"/>
    <n v="1.2129728982579698E-5"/>
    <n v="2.2298865691030474E-6"/>
    <n v="2.213994910278298E-6"/>
  </r>
  <r>
    <s v="Unpermitted Source"/>
    <s v="48"/>
    <x v="18"/>
    <s v="2310000230"/>
    <x v="14"/>
    <n v="1.04626411469199E-2"/>
    <n v="1.4599647848721226E-3"/>
    <n v="5.9799563884117904E-3"/>
    <n v="1.0993340785678022E-3"/>
    <n v="1.0914994907672006E-3"/>
  </r>
  <r>
    <s v="Unpermitted Source"/>
    <s v="48"/>
    <x v="19"/>
    <s v="2310000230"/>
    <x v="14"/>
    <n v="1.0993201042808334E-2"/>
    <n v="1.5339995102713175E-3"/>
    <n v="6.2831996129762832E-3"/>
    <n v="1.1550812427953785E-3"/>
    <n v="1.1468493635241582E-3"/>
  </r>
  <r>
    <s v="Unpermitted Source"/>
    <s v="48"/>
    <x v="20"/>
    <s v="2310000230"/>
    <x v="14"/>
    <n v="2.0415944793786906E-2"/>
    <n v="2.8488562333610183E-3"/>
    <n v="1.1668799281241669E-2"/>
    <n v="2.1451508794771315E-3"/>
    <n v="2.1298631036877225E-3"/>
  </r>
  <r>
    <s v="Unpermitted Source"/>
    <s v="48"/>
    <x v="21"/>
    <s v="2310000230"/>
    <x v="14"/>
    <n v="9.6137453134984077E-3"/>
    <n v="1.3415092242334108E-3"/>
    <n v="5.4947672291086021E-3"/>
    <n v="1.0101386158036802E-3"/>
    <n v="1.002939694356069E-3"/>
  </r>
  <r>
    <s v="Unpermitted Source"/>
    <s v="48"/>
    <x v="22"/>
    <s v="2310000230"/>
    <x v="14"/>
    <n v="1.6553468751719113E-3"/>
    <n v="2.3098834324548797E-4"/>
    <n v="9.4611886064121641E-4"/>
    <n v="1.7393115239003768E-4"/>
    <n v="1.7269160300170723E-4"/>
  </r>
  <r>
    <s v="Unpermitted Source"/>
    <s v="48"/>
    <x v="23"/>
    <s v="2310000230"/>
    <x v="14"/>
    <n v="5.1336975526164785E-2"/>
    <n v="7.163600029626095E-3"/>
    <n v="2.9341814408860287E-2"/>
    <n v="5.3940956106602713E-3"/>
    <n v="5.3556536879632022E-3"/>
  </r>
  <r>
    <s v="Unpermitted Source"/>
    <s v="48"/>
    <x v="24"/>
    <s v="2310000230"/>
    <x v="14"/>
    <n v="9.2593313030449348E-2"/>
    <n v="1.2920540276667487E-2"/>
    <n v="5.2922007550995215E-2"/>
    <n v="9.7289951009965955E-3"/>
    <n v="9.6596597935442122E-3"/>
  </r>
  <r>
    <s v="Unpermitted Source"/>
    <s v="48"/>
    <x v="25"/>
    <s v="2310000230"/>
    <x v="14"/>
    <n v="5.4117109380620178E-2"/>
    <n v="7.5515419907178759E-3"/>
    <n v="3.0930808905578228E-2"/>
    <n v="5.6862107512127705E-3"/>
    <n v="5.645687021209659E-3"/>
  </r>
  <r>
    <s v="Unpermitted Source"/>
    <s v="48"/>
    <x v="26"/>
    <s v="2310000230"/>
    <x v="14"/>
    <n v="9.3972768759759268E-2"/>
    <n v="1.3113030562705394E-2"/>
    <n v="5.3710439934862901E-2"/>
    <n v="9.8739377279882922E-3"/>
    <n v="9.8035694627123023E-3"/>
  </r>
  <r>
    <s v="Unpermitted Source"/>
    <s v="48"/>
    <x v="27"/>
    <s v="2310000230"/>
    <x v="14"/>
    <n v="9.7304684905938632E-2"/>
    <n v="1.3577968638212338E-2"/>
    <n v="5.5614807385127911E-2"/>
    <n v="1.0224029919337472E-2"/>
    <n v="1.0151166663625996E-2"/>
  </r>
  <r>
    <s v="Unpermitted Source"/>
    <s v="48"/>
    <x v="28"/>
    <s v="2310000230"/>
    <x v="14"/>
    <n v="2.1965179689781129E-2"/>
    <n v="3.065037631526667E-3"/>
    <n v="1.2554269496969986E-2"/>
    <n v="2.3079325990216538E-3"/>
    <n v="2.291484732138038E-3"/>
  </r>
  <r>
    <s v="Unpermitted Source"/>
    <s v="48"/>
    <x v="29"/>
    <s v="2310000230"/>
    <x v="14"/>
    <n v="4.3569578650358126E-2"/>
    <n v="6.0797316497818825E-3"/>
    <n v="2.4902333601236119E-2"/>
    <n v="4.5779571263685559E-3"/>
    <n v="4.5453315508013452E-3"/>
  </r>
  <r>
    <s v="Unpermitted Source"/>
    <s v="48"/>
    <x v="30"/>
    <s v="2310000230"/>
    <x v="14"/>
    <n v="2.3429525002433203E-2"/>
    <n v="3.269373473628445E-3"/>
    <n v="1.3391220796767984E-2"/>
    <n v="2.461794772289764E-3"/>
    <n v="2.4442503809472406E-3"/>
  </r>
  <r>
    <s v="Unpermitted Source"/>
    <s v="48"/>
    <x v="31"/>
    <s v="2310000230"/>
    <x v="14"/>
    <n v="5.8955815631122691E-2"/>
    <n v="8.2267386863585333E-3"/>
    <n v="3.3696387113606396E-2"/>
    <n v="6.1946248889682655E-3"/>
    <n v="6.1504778607531117E-3"/>
  </r>
  <r>
    <s v="Unpermitted Source"/>
    <s v="48"/>
    <x v="32"/>
    <s v="2310000230"/>
    <x v="14"/>
    <n v="4.2975351566963083E-2"/>
    <n v="5.9968127573347841E-3"/>
    <n v="2.4562701189723885E-2"/>
    <n v="4.5155203024336704E-3"/>
    <n v="4.4833396933135526E-3"/>
  </r>
  <r>
    <s v="Unpermitted Source"/>
    <s v="48"/>
    <x v="33"/>
    <s v="2310000230"/>
    <x v="14"/>
    <n v="0.13149396459698925"/>
    <n v="1.8348766342936456E-2"/>
    <n v="7.5155800776063805E-2"/>
    <n v="1.3816377182162481E-2"/>
    <n v="1.3717912464084334E-2"/>
  </r>
  <r>
    <s v="Unpermitted Source"/>
    <s v="48"/>
    <x v="34"/>
    <s v="2310000230"/>
    <x v="14"/>
    <n v="1.8463484376917472E-2"/>
    <n v="2.5764084438919814E-3"/>
    <n v="1.0552864214844337E-2"/>
    <n v="1.9400013151196511E-3"/>
    <n v="1.9261755719421191E-3"/>
  </r>
  <r>
    <s v="Unpermitted Source"/>
    <s v="48"/>
    <x v="35"/>
    <s v="2310000230"/>
    <x v="14"/>
    <n v="1.468589791819183E-2"/>
    <n v="2.0492811990497138E-3"/>
    <n v="8.3937724559451504E-3"/>
    <n v="1.5430815058193087E-3"/>
    <n v="1.5320844779125821E-3"/>
  </r>
  <r>
    <s v="Unpermitted Source"/>
    <s v="48"/>
    <x v="36"/>
    <s v="2310000230"/>
    <x v="14"/>
    <n v="7.8268195841461649E-2"/>
    <n v="1.0921602690889227E-2"/>
    <n v="4.4734440487753921E-2"/>
    <n v="8.2238216668520381E-3"/>
    <n v="8.1652132291063616E-3"/>
  </r>
  <r>
    <s v="Unpermitted Source"/>
    <s v="48"/>
    <x v="37"/>
    <s v="2310000230"/>
    <x v="14"/>
    <n v="6.6977881256955793E-2"/>
    <n v="9.346143734394359E-3"/>
    <n v="3.8281424669021527E-2"/>
    <n v="7.0375220120892168E-3"/>
    <n v="6.9873679368383079E-3"/>
  </r>
  <r>
    <s v="Unpermitted Source"/>
    <s v="48"/>
    <x v="38"/>
    <s v="2310000230"/>
    <x v="14"/>
    <n v="5.3310658338869762E-2"/>
    <n v="7.4390092081111003E-3"/>
    <n v="3.0469879204240199E-2"/>
    <n v="5.6014750615868544E-3"/>
    <n v="5.5615552146190839E-3"/>
  </r>
  <r>
    <s v="Unpermitted Source"/>
    <s v="48"/>
    <x v="39"/>
    <s v="2310000230"/>
    <x v="14"/>
    <n v="6.9694347923904582E-2"/>
    <n v="9.7252015284382369E-3"/>
    <n v="3.9834029978791728E-2"/>
    <n v="7.3229474929344075E-3"/>
    <n v="7.2707592853539305E-3"/>
  </r>
  <r>
    <s v="Unpermitted Source"/>
    <s v="35"/>
    <x v="40"/>
    <s v="2310000230"/>
    <x v="14"/>
    <n v="4.9002511984255682E-2"/>
    <n v="6.8378472378696374E-3"/>
    <n v="2.8007544220776521E-2"/>
    <n v="5.1488080880589364E-3"/>
    <n v="5.1121142478325896E-3"/>
  </r>
  <r>
    <s v="Unpermitted Source"/>
    <s v="35"/>
    <x v="41"/>
    <s v="2310000230"/>
    <x v="14"/>
    <n v="0.23798794689971556"/>
    <n v="3.3209016425062847E-2"/>
    <n v="0.13602278081064872"/>
    <n v="2.5005947985921571E-2"/>
    <n v="2.4827738923860834E-2"/>
  </r>
  <r>
    <s v="Unpermitted Source"/>
    <s v="35"/>
    <x v="42"/>
    <s v="2310000230"/>
    <x v="14"/>
    <n v="5.5390453130752413E-3"/>
    <n v="7.7292253316759438E-4"/>
    <n v="3.1658592644533009E-3"/>
    <n v="5.8200039453589533E-4"/>
    <n v="5.7785267158263576E-4"/>
  </r>
  <r>
    <s v="Unpermitted Source"/>
    <s v="35"/>
    <x v="43"/>
    <s v="2310000230"/>
    <x v="14"/>
    <n v="0.21748711252258648"/>
    <n v="3.0348314635637957E-2"/>
    <n v="0.12430546261347673"/>
    <n v="2.2851877560168026E-2"/>
    <n v="2.2689019840531996E-2"/>
  </r>
  <r>
    <s v="Unpermitted Source"/>
    <s v="48"/>
    <x v="0"/>
    <s v="2310001631"/>
    <x v="15"/>
    <n v="38.149624622292727"/>
    <n v="0"/>
    <n v="207.57883985659277"/>
    <n v="0"/>
    <n v="0"/>
  </r>
  <r>
    <s v="Unpermitted Source"/>
    <s v="48"/>
    <x v="1"/>
    <s v="2310001631"/>
    <x v="15"/>
    <n v="1.8354273203936138"/>
    <n v="0"/>
    <n v="9.9868839492005446"/>
    <n v="0"/>
    <n v="0"/>
  </r>
  <r>
    <s v="Unpermitted Source"/>
    <s v="48"/>
    <x v="2"/>
    <s v="2310001631"/>
    <x v="15"/>
    <n v="22.857642624000043"/>
    <n v="0"/>
    <n v="124.37246721882376"/>
    <n v="0"/>
    <n v="0"/>
  </r>
  <r>
    <s v="Unpermitted Source"/>
    <s v="48"/>
    <x v="3"/>
    <s v="2310001631"/>
    <x v="15"/>
    <n v="33.456383410463964"/>
    <n v="0"/>
    <n v="182.04208620399507"/>
    <n v="0"/>
    <n v="0"/>
  </r>
  <r>
    <s v="Unpermitted Source"/>
    <s v="48"/>
    <x v="4"/>
    <s v="2310001631"/>
    <x v="15"/>
    <n v="34.016261770796234"/>
    <n v="0"/>
    <n v="185.08848316462655"/>
    <n v="0"/>
    <n v="0"/>
  </r>
  <r>
    <s v="Unpermitted Source"/>
    <s v="48"/>
    <x v="5"/>
    <s v="2310001631"/>
    <x v="15"/>
    <n v="2.9843950859450539"/>
    <n v="0"/>
    <n v="16.238620320583379"/>
    <n v="0"/>
    <n v="0"/>
  </r>
  <r>
    <s v="Unpermitted Source"/>
    <s v="48"/>
    <x v="6"/>
    <s v="2310001631"/>
    <x v="15"/>
    <n v="0.91527940645623174"/>
    <n v="0"/>
    <n v="4.9801967704236132"/>
    <n v="0"/>
    <n v="0"/>
  </r>
  <r>
    <s v="Unpermitted Source"/>
    <s v="48"/>
    <x v="7"/>
    <s v="2310001631"/>
    <x v="15"/>
    <n v="6.2462950983156675"/>
    <n v="0"/>
    <n v="33.987193917305831"/>
    <n v="0"/>
    <n v="0"/>
  </r>
  <r>
    <s v="Unpermitted Source"/>
    <s v="48"/>
    <x v="8"/>
    <s v="2310001631"/>
    <x v="15"/>
    <n v="2.0106935897150198"/>
    <n v="0"/>
    <n v="10.94053864991996"/>
    <n v="0"/>
    <n v="0"/>
  </r>
  <r>
    <s v="Unpermitted Source"/>
    <s v="48"/>
    <x v="9"/>
    <s v="2310001631"/>
    <x v="15"/>
    <n v="1.1051511982210884"/>
    <n v="0"/>
    <n v="6.0133226962029811"/>
    <n v="0"/>
    <n v="0"/>
  </r>
  <r>
    <s v="Unpermitted Source"/>
    <s v="48"/>
    <x v="10"/>
    <s v="2310001631"/>
    <x v="15"/>
    <n v="19.931669627828793"/>
    <n v="0"/>
    <n v="108.45173179848018"/>
    <n v="0"/>
    <n v="0"/>
  </r>
  <r>
    <s v="Unpermitted Source"/>
    <s v="48"/>
    <x v="11"/>
    <s v="2310001631"/>
    <x v="15"/>
    <n v="10.243339740339957"/>
    <n v="0"/>
    <n v="55.73581917537917"/>
    <n v="0"/>
    <n v="0"/>
  </r>
  <r>
    <s v="Unpermitted Source"/>
    <s v="48"/>
    <x v="12"/>
    <s v="2310001631"/>
    <x v="15"/>
    <n v="8.1304074935207833"/>
    <n v="0"/>
    <n v="44.238981950039552"/>
    <n v="0"/>
    <n v="0"/>
  </r>
  <r>
    <s v="Unpermitted Source"/>
    <s v="48"/>
    <x v="13"/>
    <s v="2310001631"/>
    <x v="15"/>
    <n v="20.515890525566814"/>
    <n v="0"/>
    <n v="111.63058080087823"/>
    <n v="0"/>
    <n v="0"/>
  </r>
  <r>
    <s v="Unpermitted Source"/>
    <s v="48"/>
    <x v="14"/>
    <s v="2310001631"/>
    <x v="15"/>
    <n v="17.33675514037575"/>
    <n v="0"/>
    <n v="94.332344146162171"/>
    <n v="0"/>
    <n v="0"/>
  </r>
  <r>
    <s v="Unpermitted Source"/>
    <s v="48"/>
    <x v="15"/>
    <s v="2310001631"/>
    <x v="15"/>
    <n v="2.9211044886901016E-2"/>
    <n v="0"/>
    <n v="0.15894245011990257"/>
    <n v="0"/>
    <n v="0"/>
  </r>
  <r>
    <s v="Unpermitted Source"/>
    <s v="48"/>
    <x v="16"/>
    <s v="2310001631"/>
    <x v="15"/>
    <n v="9.2891122740345224"/>
    <n v="0"/>
    <n v="50.543699138129021"/>
    <n v="0"/>
    <n v="0"/>
  </r>
  <r>
    <s v="Unpermitted Source"/>
    <s v="48"/>
    <x v="17"/>
    <s v="2310001631"/>
    <x v="15"/>
    <n v="4.8685074811501694E-3"/>
    <n v="0"/>
    <n v="2.6490408353317094E-2"/>
    <n v="0"/>
    <n v="0"/>
  </r>
  <r>
    <s v="Unpermitted Source"/>
    <s v="48"/>
    <x v="18"/>
    <s v="2310001631"/>
    <x v="15"/>
    <n v="2.4001741882070333"/>
    <n v="0"/>
    <n v="13.059771318185327"/>
    <n v="0"/>
    <n v="0"/>
  </r>
  <r>
    <s v="Unpermitted Source"/>
    <s v="48"/>
    <x v="19"/>
    <s v="2310001631"/>
    <x v="15"/>
    <n v="2.5218868752357877"/>
    <n v="0"/>
    <n v="13.722031527018254"/>
    <n v="0"/>
    <n v="0"/>
  </r>
  <r>
    <s v="Unpermitted Source"/>
    <s v="48"/>
    <x v="20"/>
    <s v="2310001631"/>
    <x v="15"/>
    <n v="4.6835041968664628"/>
    <n v="0"/>
    <n v="25.483772835891045"/>
    <n v="0"/>
    <n v="0"/>
  </r>
  <r>
    <s v="Unpermitted Source"/>
    <s v="48"/>
    <x v="21"/>
    <s v="2310001631"/>
    <x v="15"/>
    <n v="2.2054338889610268"/>
    <n v="0"/>
    <n v="12.000154984052644"/>
    <n v="0"/>
    <n v="0"/>
  </r>
  <r>
    <s v="Unpermitted Source"/>
    <s v="48"/>
    <x v="22"/>
    <s v="2310001631"/>
    <x v="15"/>
    <n v="0.37974358352971321"/>
    <n v="0"/>
    <n v="2.0662518515587336"/>
    <n v="0"/>
    <n v="0"/>
  </r>
  <r>
    <s v="Unpermitted Source"/>
    <s v="48"/>
    <x v="23"/>
    <s v="2310001631"/>
    <x v="15"/>
    <n v="11.77691959690226"/>
    <n v="0"/>
    <n v="64.080297806674054"/>
    <n v="0"/>
    <n v="0"/>
  </r>
  <r>
    <s v="Unpermitted Source"/>
    <s v="48"/>
    <x v="24"/>
    <s v="2310001631"/>
    <x v="15"/>
    <n v="21.241298140258188"/>
    <n v="0"/>
    <n v="115.57765164552248"/>
    <n v="0"/>
    <n v="0"/>
  </r>
  <r>
    <s v="Unpermitted Source"/>
    <s v="48"/>
    <x v="25"/>
    <s v="2310001631"/>
    <x v="15"/>
    <n v="12.414694076932932"/>
    <n v="0"/>
    <n v="67.550541300958585"/>
    <n v="0"/>
    <n v="0"/>
  </r>
  <r>
    <s v="Unpermitted Source"/>
    <s v="48"/>
    <x v="26"/>
    <s v="2310001631"/>
    <x v="15"/>
    <n v="21.557751126532949"/>
    <n v="0"/>
    <n v="117.2995281884881"/>
    <n v="0"/>
    <n v="0"/>
  </r>
  <r>
    <s v="Unpermitted Source"/>
    <s v="48"/>
    <x v="27"/>
    <s v="2310001631"/>
    <x v="15"/>
    <n v="22.322106801073527"/>
    <n v="0"/>
    <n v="121.45852229995889"/>
    <n v="0"/>
    <n v="0"/>
  </r>
  <r>
    <s v="Unpermitted Source"/>
    <s v="48"/>
    <x v="28"/>
    <s v="2310001631"/>
    <x v="15"/>
    <n v="5.0389052429904249"/>
    <n v="0"/>
    <n v="27.41757264568319"/>
    <n v="0"/>
    <n v="0"/>
  </r>
  <r>
    <s v="Unpermitted Source"/>
    <s v="48"/>
    <x v="29"/>
    <s v="2310001631"/>
    <x v="15"/>
    <n v="9.9950458588012978"/>
    <n v="0"/>
    <n v="54.384808349359993"/>
    <n v="0"/>
    <n v="0"/>
  </r>
  <r>
    <s v="Unpermitted Source"/>
    <s v="48"/>
    <x v="30"/>
    <s v="2310001631"/>
    <x v="15"/>
    <n v="5.3748322591897866"/>
    <n v="0"/>
    <n v="29.24541082206207"/>
    <n v="0"/>
    <n v="0"/>
  </r>
  <r>
    <s v="Unpermitted Source"/>
    <s v="48"/>
    <x v="31"/>
    <s v="2310001631"/>
    <x v="15"/>
    <n v="13.524713782635171"/>
    <n v="0"/>
    <n v="73.590354405514887"/>
    <n v="0"/>
    <n v="0"/>
  </r>
  <r>
    <s v="Unpermitted Source"/>
    <s v="48"/>
    <x v="32"/>
    <s v="2310001631"/>
    <x v="15"/>
    <n v="9.8587276493290936"/>
    <n v="0"/>
    <n v="53.64307691546712"/>
    <n v="0"/>
    <n v="0"/>
  </r>
  <r>
    <s v="Unpermitted Source"/>
    <s v="48"/>
    <x v="33"/>
    <s v="2310001631"/>
    <x v="15"/>
    <n v="30.165272353206451"/>
    <n v="0"/>
    <n v="164.13457015715272"/>
    <n v="0"/>
    <n v="0"/>
  </r>
  <r>
    <s v="Unpermitted Source"/>
    <s v="48"/>
    <x v="34"/>
    <s v="2310001631"/>
    <x v="15"/>
    <n v="4.2356015086006478"/>
    <n v="0"/>
    <n v="23.046655267385873"/>
    <n v="0"/>
    <n v="0"/>
  </r>
  <r>
    <s v="Unpermitted Source"/>
    <s v="48"/>
    <x v="35"/>
    <s v="2310001631"/>
    <x v="15"/>
    <n v="3.3690071769559173"/>
    <n v="0"/>
    <n v="18.33136258049543"/>
    <n v="0"/>
    <n v="0"/>
  </r>
  <r>
    <s v="Unpermitted Source"/>
    <s v="48"/>
    <x v="36"/>
    <s v="2310001631"/>
    <x v="15"/>
    <n v="17.955055590481823"/>
    <n v="0"/>
    <n v="97.696626007033444"/>
    <n v="0"/>
    <n v="0"/>
  </r>
  <r>
    <s v="Unpermitted Source"/>
    <s v="48"/>
    <x v="37"/>
    <s v="2310001631"/>
    <x v="15"/>
    <n v="15.365009610509935"/>
    <n v="0"/>
    <n v="83.603728763068759"/>
    <n v="0"/>
    <n v="0"/>
  </r>
  <r>
    <s v="Unpermitted Source"/>
    <s v="48"/>
    <x v="38"/>
    <s v="2310001631"/>
    <x v="15"/>
    <n v="12.229690792649226"/>
    <n v="0"/>
    <n v="66.543905783532551"/>
    <n v="0"/>
    <n v="0"/>
  </r>
  <r>
    <s v="Unpermitted Source"/>
    <s v="48"/>
    <x v="39"/>
    <s v="2310001631"/>
    <x v="15"/>
    <n v="15.988178568097156"/>
    <n v="0"/>
    <n v="86.994501032293343"/>
    <n v="0"/>
    <n v="0"/>
  </r>
  <r>
    <s v="Unpermitted Source"/>
    <s v="35"/>
    <x v="40"/>
    <s v="2310001631"/>
    <x v="15"/>
    <n v="11.241383773975741"/>
    <n v="0"/>
    <n v="61.166352887809175"/>
    <n v="0"/>
    <n v="0"/>
  </r>
  <r>
    <s v="Unpermitted Source"/>
    <s v="35"/>
    <x v="41"/>
    <s v="2310001631"/>
    <x v="15"/>
    <n v="54.595442893617999"/>
    <n v="0"/>
    <n v="297.0634392740979"/>
    <n v="0"/>
    <n v="0"/>
  </r>
  <r>
    <s v="Unpermitted Source"/>
    <s v="35"/>
    <x v="42"/>
    <s v="2310001631"/>
    <x v="15"/>
    <n v="1.2706804525801942"/>
    <n v="0"/>
    <n v="6.9139965802157617"/>
    <n v="0"/>
    <n v="0"/>
  </r>
  <r>
    <s v="Unpermitted Source"/>
    <s v="35"/>
    <x v="43"/>
    <s v="2310001631"/>
    <x v="15"/>
    <n v="49.892464666826932"/>
    <n v="0"/>
    <n v="271.47370480479356"/>
    <n v="0"/>
    <n v="0"/>
  </r>
  <r>
    <s v="TX Permitted"/>
    <n v="48"/>
    <x v="4"/>
    <n v="20200252"/>
    <x v="4"/>
    <n v="736.84"/>
    <n v="42.11"/>
    <n v="0"/>
    <n v="0"/>
    <n v="0"/>
  </r>
  <r>
    <s v="TX Permitted"/>
    <n v="48"/>
    <x v="4"/>
    <n v="20200253"/>
    <x v="4"/>
    <n v="162.99"/>
    <n v="24.97"/>
    <n v="0"/>
    <n v="0"/>
    <n v="0"/>
  </r>
  <r>
    <s v="TX Permitted"/>
    <n v="48"/>
    <x v="4"/>
    <n v="20200254"/>
    <x v="4"/>
    <n v="595.9"/>
    <n v="44.71"/>
    <n v="0"/>
    <n v="0"/>
    <n v="0"/>
  </r>
  <r>
    <s v="TX Permitted"/>
    <n v="48"/>
    <x v="4"/>
    <n v="31000203"/>
    <x v="4"/>
    <n v="0"/>
    <n v="0"/>
    <n v="0"/>
    <n v="0"/>
    <n v="0"/>
  </r>
  <r>
    <s v="TX Permitted"/>
    <n v="48"/>
    <x v="4"/>
    <n v="31000205"/>
    <x v="16"/>
    <n v="0"/>
    <n v="0"/>
    <n v="0"/>
    <n v="0"/>
    <n v="0"/>
  </r>
  <r>
    <s v="TX Permitted"/>
    <n v="48"/>
    <x v="4"/>
    <n v="31000207"/>
    <x v="17"/>
    <n v="0"/>
    <n v="1.47"/>
    <n v="0"/>
    <n v="0"/>
    <n v="0"/>
  </r>
  <r>
    <s v="TX Permitted"/>
    <n v="48"/>
    <x v="4"/>
    <n v="31000227"/>
    <x v="10"/>
    <n v="0"/>
    <n v="0"/>
    <n v="0"/>
    <n v="0"/>
    <n v="0"/>
  </r>
  <r>
    <s v="TX Permitted"/>
    <n v="48"/>
    <x v="4"/>
    <n v="31000299"/>
    <x v="18"/>
    <n v="0.60029999999999994"/>
    <n v="6.9699999999999998E-2"/>
    <n v="0"/>
    <n v="0"/>
    <n v="0"/>
  </r>
  <r>
    <s v="TX Permitted"/>
    <n v="48"/>
    <x v="4"/>
    <n v="31000404"/>
    <x v="19"/>
    <n v="0.4556"/>
    <n v="2.5100000000000001E-2"/>
    <n v="0"/>
    <n v="0"/>
    <n v="0"/>
  </r>
  <r>
    <s v="TX Permitted"/>
    <n v="48"/>
    <x v="4"/>
    <n v="31088801"/>
    <x v="17"/>
    <n v="0"/>
    <n v="8.9019999999999992"/>
    <n v="0"/>
    <n v="0"/>
    <n v="0"/>
  </r>
  <r>
    <s v="TX Permitted"/>
    <n v="48"/>
    <x v="4"/>
    <n v="40301099"/>
    <x v="20"/>
    <n v="0"/>
    <n v="4.8899999999999997"/>
    <n v="0"/>
    <n v="0"/>
    <n v="0"/>
  </r>
  <r>
    <s v="TX Permitted"/>
    <n v="48"/>
    <x v="4"/>
    <n v="40400254"/>
    <x v="20"/>
    <n v="0"/>
    <n v="0.44"/>
    <n v="0"/>
    <n v="0"/>
    <n v="0"/>
  </r>
  <r>
    <s v="TX Permitted"/>
    <n v="48"/>
    <x v="4"/>
    <n v="40400313"/>
    <x v="20"/>
    <n v="0"/>
    <n v="0"/>
    <n v="0"/>
    <n v="0"/>
    <n v="0"/>
  </r>
  <r>
    <s v="TX Permitted"/>
    <n v="48"/>
    <x v="4"/>
    <n v="10200602"/>
    <x v="19"/>
    <n v="2.37"/>
    <n v="0.13"/>
    <n v="0"/>
    <n v="0"/>
    <n v="0"/>
  </r>
  <r>
    <s v="TX Permitted"/>
    <n v="48"/>
    <x v="4"/>
    <n v="20100102"/>
    <x v="4"/>
    <n v="0.65200000000000002"/>
    <n v="1.9199999999999998E-2"/>
    <n v="0"/>
    <n v="0"/>
    <n v="0"/>
  </r>
  <r>
    <s v="TX Permitted"/>
    <n v="48"/>
    <x v="4"/>
    <n v="20200203"/>
    <x v="4"/>
    <n v="108.05"/>
    <n v="3.4"/>
    <n v="0"/>
    <n v="0"/>
    <n v="0"/>
  </r>
  <r>
    <s v="TX Permitted"/>
    <n v="48"/>
    <x v="4"/>
    <n v="20200252"/>
    <x v="4"/>
    <n v="1085.28"/>
    <n v="85.32"/>
    <n v="0"/>
    <n v="0"/>
    <n v="0"/>
  </r>
  <r>
    <s v="TX Permitted"/>
    <n v="48"/>
    <x v="4"/>
    <n v="20200253"/>
    <x v="4"/>
    <n v="404.94"/>
    <n v="45.469000000000001"/>
    <n v="0"/>
    <n v="0"/>
    <n v="0"/>
  </r>
  <r>
    <s v="TX Permitted"/>
    <n v="48"/>
    <x v="4"/>
    <n v="20200254"/>
    <x v="4"/>
    <n v="174.7"/>
    <n v="28.151399999999999"/>
    <n v="0"/>
    <n v="0"/>
    <n v="0"/>
  </r>
  <r>
    <s v="TX Permitted"/>
    <n v="48"/>
    <x v="4"/>
    <n v="20300101"/>
    <x v="4"/>
    <n v="4.19E-2"/>
    <n v="3.3999999999999998E-3"/>
    <n v="0"/>
    <n v="0"/>
    <n v="0"/>
  </r>
  <r>
    <s v="TX Permitted"/>
    <n v="48"/>
    <x v="4"/>
    <n v="20300202"/>
    <x v="4"/>
    <n v="108.04"/>
    <n v="5.66"/>
    <n v="0"/>
    <n v="0"/>
    <n v="0"/>
  </r>
  <r>
    <s v="TX Permitted"/>
    <n v="48"/>
    <x v="4"/>
    <n v="30190099"/>
    <x v="18"/>
    <n v="0.12"/>
    <n v="0.4"/>
    <n v="0"/>
    <n v="0"/>
    <n v="0"/>
  </r>
  <r>
    <s v="TX Permitted"/>
    <n v="48"/>
    <x v="4"/>
    <n v="30600104"/>
    <x v="19"/>
    <n v="4.1900000000000004"/>
    <n v="0.23"/>
    <n v="0"/>
    <n v="0"/>
    <n v="0"/>
  </r>
  <r>
    <s v="TX Permitted"/>
    <n v="48"/>
    <x v="4"/>
    <n v="30600503"/>
    <x v="18"/>
    <n v="0"/>
    <n v="0"/>
    <n v="0"/>
    <n v="0"/>
    <n v="0"/>
  </r>
  <r>
    <s v="TX Permitted"/>
    <n v="48"/>
    <x v="4"/>
    <n v="30600805"/>
    <x v="18"/>
    <n v="0"/>
    <n v="0.06"/>
    <n v="0"/>
    <n v="0"/>
    <n v="0"/>
  </r>
  <r>
    <s v="TX Permitted"/>
    <n v="48"/>
    <x v="4"/>
    <n v="30699999"/>
    <x v="18"/>
    <n v="0"/>
    <n v="0"/>
    <n v="0"/>
    <n v="0"/>
    <n v="0"/>
  </r>
  <r>
    <s v="TX Permitted"/>
    <n v="48"/>
    <x v="4"/>
    <n v="31000201"/>
    <x v="21"/>
    <n v="0.06"/>
    <n v="0.12"/>
    <n v="0"/>
    <n v="0"/>
    <n v="0"/>
  </r>
  <r>
    <s v="TX Permitted"/>
    <n v="48"/>
    <x v="4"/>
    <n v="31000205"/>
    <x v="16"/>
    <n v="1.331"/>
    <n v="6.9420000000000002"/>
    <n v="0"/>
    <n v="0"/>
    <n v="0"/>
  </r>
  <r>
    <s v="TX Permitted"/>
    <n v="48"/>
    <x v="4"/>
    <n v="31000220"/>
    <x v="22"/>
    <n v="0"/>
    <n v="4.16"/>
    <n v="0"/>
    <n v="0"/>
    <n v="0"/>
  </r>
  <r>
    <s v="TX Permitted"/>
    <n v="48"/>
    <x v="4"/>
    <n v="31000227"/>
    <x v="10"/>
    <n v="0"/>
    <n v="1"/>
    <n v="0"/>
    <n v="0"/>
    <n v="0"/>
  </r>
  <r>
    <s v="TX Permitted"/>
    <n v="48"/>
    <x v="4"/>
    <n v="31000228"/>
    <x v="10"/>
    <n v="0.91700000000000004"/>
    <n v="5.2999999999999999E-2"/>
    <n v="0"/>
    <n v="0"/>
    <n v="0"/>
  </r>
  <r>
    <s v="TX Permitted"/>
    <n v="48"/>
    <x v="4"/>
    <n v="31000404"/>
    <x v="19"/>
    <n v="13.967000000000001"/>
    <n v="0.7631"/>
    <n v="0"/>
    <n v="0"/>
    <n v="0"/>
  </r>
  <r>
    <s v="TX Permitted"/>
    <n v="48"/>
    <x v="4"/>
    <n v="31088802"/>
    <x v="17"/>
    <n v="0"/>
    <n v="16.899999999999999"/>
    <n v="0"/>
    <n v="0"/>
    <n v="0"/>
  </r>
  <r>
    <s v="TX Permitted"/>
    <n v="48"/>
    <x v="4"/>
    <n v="31088805"/>
    <x v="17"/>
    <n v="0"/>
    <n v="0.71"/>
    <n v="0"/>
    <n v="0"/>
    <n v="0"/>
  </r>
  <r>
    <s v="TX Permitted"/>
    <n v="48"/>
    <x v="4"/>
    <n v="39990013"/>
    <x v="18"/>
    <n v="3.59"/>
    <n v="0.2"/>
    <n v="0"/>
    <n v="0"/>
    <n v="0"/>
  </r>
  <r>
    <s v="TX Permitted"/>
    <n v="48"/>
    <x v="4"/>
    <n v="40300198"/>
    <x v="20"/>
    <n v="0"/>
    <n v="2.42"/>
    <n v="0"/>
    <n v="0"/>
    <n v="0"/>
  </r>
  <r>
    <s v="TX Permitted"/>
    <n v="48"/>
    <x v="4"/>
    <n v="40301012"/>
    <x v="20"/>
    <n v="0"/>
    <n v="0.4"/>
    <n v="0"/>
    <n v="0"/>
    <n v="0"/>
  </r>
  <r>
    <s v="TX Permitted"/>
    <n v="48"/>
    <x v="4"/>
    <n v="40400150"/>
    <x v="20"/>
    <n v="0"/>
    <n v="2.92"/>
    <n v="0"/>
    <n v="0"/>
    <n v="0"/>
  </r>
  <r>
    <s v="TX Permitted"/>
    <n v="48"/>
    <x v="4"/>
    <n v="40600142"/>
    <x v="20"/>
    <n v="0"/>
    <n v="2.25"/>
    <n v="0"/>
    <n v="0"/>
    <n v="0"/>
  </r>
  <r>
    <s v="TX Permitted"/>
    <n v="48"/>
    <x v="5"/>
    <n v="20200252"/>
    <x v="4"/>
    <n v="135"/>
    <n v="5.1020000000000003"/>
    <n v="0"/>
    <n v="0"/>
    <n v="0"/>
  </r>
  <r>
    <s v="TX Permitted"/>
    <n v="48"/>
    <x v="5"/>
    <n v="20200253"/>
    <x v="4"/>
    <n v="11.51"/>
    <n v="0.154"/>
    <n v="0"/>
    <n v="0"/>
    <n v="0"/>
  </r>
  <r>
    <s v="TX Permitted"/>
    <n v="48"/>
    <x v="5"/>
    <n v="31088811"/>
    <x v="17"/>
    <n v="0"/>
    <n v="8.6758000000000006"/>
    <n v="0"/>
    <n v="0"/>
    <n v="0"/>
  </r>
  <r>
    <s v="TX Permitted"/>
    <n v="48"/>
    <x v="5"/>
    <n v="40301099"/>
    <x v="20"/>
    <n v="0"/>
    <n v="0.24129999999999999"/>
    <n v="0"/>
    <n v="0"/>
    <n v="0"/>
  </r>
  <r>
    <s v="TX Permitted"/>
    <n v="48"/>
    <x v="5"/>
    <n v="40600135"/>
    <x v="20"/>
    <n v="0"/>
    <n v="1.66E-2"/>
    <n v="0"/>
    <n v="0"/>
    <n v="0"/>
  </r>
  <r>
    <s v="TX Permitted"/>
    <n v="48"/>
    <x v="5"/>
    <n v="20200253"/>
    <x v="4"/>
    <n v="120.2821"/>
    <n v="7.9974999999999996"/>
    <n v="0"/>
    <n v="0"/>
    <n v="0"/>
  </r>
  <r>
    <s v="TX Permitted"/>
    <n v="48"/>
    <x v="5"/>
    <n v="20200254"/>
    <x v="4"/>
    <n v="48.682699999999997"/>
    <n v="6.2126000000000001"/>
    <n v="0"/>
    <n v="0"/>
    <n v="0"/>
  </r>
  <r>
    <s v="TX Permitted"/>
    <n v="48"/>
    <x v="5"/>
    <n v="31000227"/>
    <x v="10"/>
    <n v="0"/>
    <n v="2.7191000000000001"/>
    <n v="0"/>
    <n v="0"/>
    <n v="0"/>
  </r>
  <r>
    <s v="TX Permitted"/>
    <n v="48"/>
    <x v="5"/>
    <n v="31000299"/>
    <x v="18"/>
    <n v="0"/>
    <n v="0"/>
    <n v="0"/>
    <n v="0"/>
    <n v="0"/>
  </r>
  <r>
    <s v="TX Permitted"/>
    <n v="48"/>
    <x v="5"/>
    <n v="31000404"/>
    <x v="19"/>
    <n v="2.4093"/>
    <n v="0.13250000000000001"/>
    <n v="0"/>
    <n v="0"/>
    <n v="0"/>
  </r>
  <r>
    <s v="TX Permitted"/>
    <n v="48"/>
    <x v="5"/>
    <n v="31088801"/>
    <x v="17"/>
    <n v="0"/>
    <n v="11.3873"/>
    <n v="0"/>
    <n v="0"/>
    <n v="0"/>
  </r>
  <r>
    <s v="TX Permitted"/>
    <n v="48"/>
    <x v="29"/>
    <n v="20200253"/>
    <x v="4"/>
    <n v="19.0474"/>
    <n v="0.2485"/>
    <n v="0"/>
    <n v="0"/>
    <n v="0"/>
  </r>
  <r>
    <s v="TX Permitted"/>
    <n v="48"/>
    <x v="29"/>
    <n v="20200254"/>
    <x v="4"/>
    <n v="25.3201"/>
    <n v="3.5327999999999999"/>
    <n v="0"/>
    <n v="0"/>
    <n v="0"/>
  </r>
  <r>
    <s v="TX Permitted"/>
    <n v="48"/>
    <x v="29"/>
    <n v="31000220"/>
    <x v="22"/>
    <n v="0"/>
    <n v="1.0494000000000001"/>
    <n v="0"/>
    <n v="0"/>
    <n v="0"/>
  </r>
  <r>
    <s v="TX Permitted"/>
    <n v="48"/>
    <x v="29"/>
    <n v="40400199"/>
    <x v="18"/>
    <n v="0"/>
    <n v="6.0000000000000001E-3"/>
    <n v="0"/>
    <n v="0"/>
    <n v="0"/>
  </r>
  <r>
    <s v="TX Permitted"/>
    <n v="48"/>
    <x v="1"/>
    <n v="20200201"/>
    <x v="4"/>
    <n v="21.29"/>
    <n v="0.14000000000000001"/>
    <n v="0"/>
    <n v="0"/>
    <n v="0"/>
  </r>
  <r>
    <s v="TX Permitted"/>
    <n v="48"/>
    <x v="1"/>
    <n v="20200252"/>
    <x v="4"/>
    <n v="283.48"/>
    <n v="10.74"/>
    <n v="0"/>
    <n v="0"/>
    <n v="0"/>
  </r>
  <r>
    <s v="TX Permitted"/>
    <n v="48"/>
    <x v="1"/>
    <n v="20200253"/>
    <x v="4"/>
    <n v="10.41"/>
    <n v="4.5199999999999996"/>
    <n v="0"/>
    <n v="0"/>
    <n v="0"/>
  </r>
  <r>
    <s v="TX Permitted"/>
    <n v="48"/>
    <x v="1"/>
    <n v="20200254"/>
    <x v="4"/>
    <n v="24.06"/>
    <n v="12.67"/>
    <n v="0"/>
    <n v="0"/>
    <n v="0"/>
  </r>
  <r>
    <s v="TX Permitted"/>
    <n v="48"/>
    <x v="1"/>
    <n v="31000205"/>
    <x v="16"/>
    <n v="4.5"/>
    <n v="0.33119999999999999"/>
    <n v="0"/>
    <n v="0"/>
    <n v="0"/>
  </r>
  <r>
    <s v="TX Permitted"/>
    <n v="48"/>
    <x v="1"/>
    <n v="31000227"/>
    <x v="10"/>
    <n v="0"/>
    <n v="0.71"/>
    <n v="0"/>
    <n v="0"/>
    <n v="0"/>
  </r>
  <r>
    <s v="TX Permitted"/>
    <n v="48"/>
    <x v="1"/>
    <n v="31000228"/>
    <x v="10"/>
    <n v="0.24"/>
    <n v="1.2999999999999999E-2"/>
    <n v="0"/>
    <n v="0"/>
    <n v="0"/>
  </r>
  <r>
    <s v="TX Permitted"/>
    <n v="48"/>
    <x v="1"/>
    <n v="31000299"/>
    <x v="18"/>
    <n v="0"/>
    <n v="0"/>
    <n v="0"/>
    <n v="0"/>
    <n v="0"/>
  </r>
  <r>
    <s v="TX Permitted"/>
    <n v="48"/>
    <x v="1"/>
    <n v="31000404"/>
    <x v="19"/>
    <n v="28.13"/>
    <n v="1.5590999999999999"/>
    <n v="0"/>
    <n v="0"/>
    <n v="0"/>
  </r>
  <r>
    <s v="TX Permitted"/>
    <n v="48"/>
    <x v="1"/>
    <n v="31088801"/>
    <x v="17"/>
    <n v="0"/>
    <n v="84.67"/>
    <n v="0"/>
    <n v="0"/>
    <n v="0"/>
  </r>
  <r>
    <s v="TX Permitted"/>
    <n v="48"/>
    <x v="1"/>
    <n v="40400311"/>
    <x v="20"/>
    <n v="0"/>
    <n v="15.3"/>
    <n v="0"/>
    <n v="0"/>
    <n v="0"/>
  </r>
  <r>
    <s v="TX Permitted"/>
    <n v="48"/>
    <x v="1"/>
    <n v="40600132"/>
    <x v="20"/>
    <n v="0"/>
    <n v="0.68"/>
    <n v="0"/>
    <n v="0"/>
    <n v="0"/>
  </r>
  <r>
    <s v="TX Permitted"/>
    <n v="48"/>
    <x v="1"/>
    <n v="40899999"/>
    <x v="18"/>
    <n v="0"/>
    <n v="1.94"/>
    <n v="0"/>
    <n v="0"/>
    <n v="0"/>
  </r>
  <r>
    <s v="TX Permitted"/>
    <n v="48"/>
    <x v="2"/>
    <n v="10200601"/>
    <x v="19"/>
    <n v="22.2485"/>
    <n v="1.2886"/>
    <n v="0"/>
    <n v="0"/>
    <n v="0"/>
  </r>
  <r>
    <s v="TX Permitted"/>
    <n v="48"/>
    <x v="2"/>
    <n v="20200102"/>
    <x v="4"/>
    <n v="4.4600000000000001E-2"/>
    <n v="3.5999999999999999E-3"/>
    <n v="0"/>
    <n v="0"/>
    <n v="0"/>
  </r>
  <r>
    <s v="TX Permitted"/>
    <n v="48"/>
    <x v="2"/>
    <n v="20200252"/>
    <x v="4"/>
    <n v="4320.5388999999996"/>
    <n v="189.36869999999999"/>
    <n v="0"/>
    <n v="0"/>
    <n v="0"/>
  </r>
  <r>
    <s v="TX Permitted"/>
    <n v="48"/>
    <x v="2"/>
    <n v="20200253"/>
    <x v="4"/>
    <n v="195.6978"/>
    <n v="78.991100000000003"/>
    <n v="0"/>
    <n v="0"/>
    <n v="0"/>
  </r>
  <r>
    <s v="TX Permitted"/>
    <n v="48"/>
    <x v="2"/>
    <n v="20200254"/>
    <x v="4"/>
    <n v="114.883"/>
    <n v="57.259799999999998"/>
    <n v="0"/>
    <n v="0"/>
    <n v="0"/>
  </r>
  <r>
    <s v="TX Permitted"/>
    <n v="48"/>
    <x v="2"/>
    <n v="30600104"/>
    <x v="19"/>
    <n v="2.3938000000000001"/>
    <n v="0.13239999999999999"/>
    <n v="0"/>
    <n v="0"/>
    <n v="0"/>
  </r>
  <r>
    <s v="TX Permitted"/>
    <n v="48"/>
    <x v="2"/>
    <n v="30600401"/>
    <x v="16"/>
    <n v="0"/>
    <n v="0"/>
    <n v="0"/>
    <n v="0"/>
    <n v="0"/>
  </r>
  <r>
    <s v="TX Permitted"/>
    <n v="48"/>
    <x v="2"/>
    <n v="30600701"/>
    <x v="18"/>
    <n v="0"/>
    <n v="0.94610000000000005"/>
    <n v="0"/>
    <n v="0"/>
    <n v="0"/>
  </r>
  <r>
    <s v="TX Permitted"/>
    <n v="48"/>
    <x v="2"/>
    <n v="30600903"/>
    <x v="18"/>
    <n v="7.8120000000000003"/>
    <n v="8.5853000000000002"/>
    <n v="0"/>
    <n v="0"/>
    <n v="0"/>
  </r>
  <r>
    <s v="TX Permitted"/>
    <n v="48"/>
    <x v="2"/>
    <n v="31000105"/>
    <x v="18"/>
    <n v="0"/>
    <n v="3.2056"/>
    <n v="0"/>
    <n v="0"/>
    <n v="0"/>
  </r>
  <r>
    <s v="TX Permitted"/>
    <n v="48"/>
    <x v="2"/>
    <n v="31000202"/>
    <x v="23"/>
    <n v="0"/>
    <n v="0"/>
    <n v="0"/>
    <n v="0"/>
    <n v="0"/>
  </r>
  <r>
    <s v="TX Permitted"/>
    <n v="48"/>
    <x v="2"/>
    <n v="31000205"/>
    <x v="16"/>
    <n v="0.38"/>
    <n v="0.35"/>
    <n v="0"/>
    <n v="0"/>
    <n v="0"/>
  </r>
  <r>
    <s v="TX Permitted"/>
    <n v="48"/>
    <x v="2"/>
    <n v="31000207"/>
    <x v="17"/>
    <n v="0"/>
    <n v="8.8263999999999996"/>
    <n v="0"/>
    <n v="0"/>
    <n v="0"/>
  </r>
  <r>
    <s v="TX Permitted"/>
    <n v="48"/>
    <x v="2"/>
    <n v="31000215"/>
    <x v="24"/>
    <n v="0.01"/>
    <n v="0.02"/>
    <n v="0"/>
    <n v="0"/>
    <n v="0"/>
  </r>
  <r>
    <s v="TX Permitted"/>
    <n v="48"/>
    <x v="2"/>
    <n v="31000220"/>
    <x v="22"/>
    <n v="0"/>
    <n v="7.8"/>
    <n v="0"/>
    <n v="0"/>
    <n v="0"/>
  </r>
  <r>
    <s v="TX Permitted"/>
    <n v="48"/>
    <x v="2"/>
    <n v="31000299"/>
    <x v="18"/>
    <n v="0"/>
    <n v="0"/>
    <n v="0"/>
    <n v="0"/>
    <n v="0"/>
  </r>
  <r>
    <s v="TX Permitted"/>
    <n v="48"/>
    <x v="2"/>
    <n v="31000404"/>
    <x v="19"/>
    <n v="0.20649999999999999"/>
    <n v="1.14E-2"/>
    <n v="0"/>
    <n v="0"/>
    <n v="0"/>
  </r>
  <r>
    <s v="TX Permitted"/>
    <n v="48"/>
    <x v="2"/>
    <n v="31088801"/>
    <x v="17"/>
    <n v="0"/>
    <n v="7.7740999999999998"/>
    <n v="0"/>
    <n v="0"/>
    <n v="0"/>
  </r>
  <r>
    <s v="TX Permitted"/>
    <n v="48"/>
    <x v="2"/>
    <n v="31088811"/>
    <x v="17"/>
    <n v="0"/>
    <n v="20.0167"/>
    <n v="0"/>
    <n v="0"/>
    <n v="0"/>
  </r>
  <r>
    <s v="TX Permitted"/>
    <n v="48"/>
    <x v="2"/>
    <n v="38500101"/>
    <x v="18"/>
    <n v="0"/>
    <n v="6.1664000000000003"/>
    <n v="0"/>
    <n v="0"/>
    <n v="0"/>
  </r>
  <r>
    <s v="TX Permitted"/>
    <n v="48"/>
    <x v="2"/>
    <n v="40100311"/>
    <x v="18"/>
    <n v="0"/>
    <n v="0.16"/>
    <n v="0"/>
    <n v="0"/>
    <n v="0"/>
  </r>
  <r>
    <s v="TX Permitted"/>
    <n v="48"/>
    <x v="2"/>
    <n v="40300198"/>
    <x v="20"/>
    <n v="0"/>
    <n v="1.4782999999999999"/>
    <n v="0"/>
    <n v="0"/>
    <n v="0"/>
  </r>
  <r>
    <s v="TX Permitted"/>
    <n v="48"/>
    <x v="2"/>
    <n v="40300199"/>
    <x v="20"/>
    <n v="0"/>
    <n v="16.746600000000001"/>
    <n v="0"/>
    <n v="0"/>
    <n v="0"/>
  </r>
  <r>
    <s v="TX Permitted"/>
    <n v="48"/>
    <x v="2"/>
    <n v="40301009"/>
    <x v="20"/>
    <n v="0"/>
    <n v="9.74"/>
    <n v="0"/>
    <n v="0"/>
    <n v="0"/>
  </r>
  <r>
    <s v="TX Permitted"/>
    <n v="48"/>
    <x v="2"/>
    <n v="40301010"/>
    <x v="20"/>
    <n v="0"/>
    <n v="2.0539000000000001"/>
    <n v="0"/>
    <n v="0"/>
    <n v="0"/>
  </r>
  <r>
    <s v="TX Permitted"/>
    <n v="48"/>
    <x v="2"/>
    <n v="40301099"/>
    <x v="20"/>
    <n v="0"/>
    <n v="20.68"/>
    <n v="0"/>
    <n v="0"/>
    <n v="0"/>
  </r>
  <r>
    <s v="TX Permitted"/>
    <n v="48"/>
    <x v="2"/>
    <n v="40400254"/>
    <x v="20"/>
    <n v="0"/>
    <n v="4.1399999999999997"/>
    <n v="0"/>
    <n v="0"/>
    <n v="0"/>
  </r>
  <r>
    <s v="TX Permitted"/>
    <n v="48"/>
    <x v="2"/>
    <n v="40400302"/>
    <x v="20"/>
    <n v="0"/>
    <n v="0.64"/>
    <n v="0"/>
    <n v="0"/>
    <n v="0"/>
  </r>
  <r>
    <s v="TX Permitted"/>
    <n v="48"/>
    <x v="2"/>
    <n v="40400311"/>
    <x v="20"/>
    <n v="0"/>
    <n v="14.1975"/>
    <n v="0"/>
    <n v="0"/>
    <n v="0"/>
  </r>
  <r>
    <s v="TX Permitted"/>
    <n v="48"/>
    <x v="2"/>
    <n v="40400312"/>
    <x v="20"/>
    <n v="0"/>
    <n v="1.55E-2"/>
    <n v="0"/>
    <n v="0"/>
    <n v="0"/>
  </r>
  <r>
    <s v="TX Permitted"/>
    <n v="48"/>
    <x v="2"/>
    <n v="40400316"/>
    <x v="20"/>
    <n v="0"/>
    <n v="1E-4"/>
    <n v="0"/>
    <n v="0"/>
    <n v="0"/>
  </r>
  <r>
    <s v="TX Permitted"/>
    <n v="48"/>
    <x v="2"/>
    <n v="40899999"/>
    <x v="18"/>
    <n v="0"/>
    <n v="0.22"/>
    <n v="0"/>
    <n v="0"/>
    <n v="0"/>
  </r>
  <r>
    <s v="TX Permitted"/>
    <n v="48"/>
    <x v="2"/>
    <n v="10200602"/>
    <x v="19"/>
    <n v="24.844200000000001"/>
    <n v="1.4216"/>
    <n v="0"/>
    <n v="0"/>
    <n v="0"/>
  </r>
  <r>
    <s v="TX Permitted"/>
    <n v="48"/>
    <x v="2"/>
    <n v="10200603"/>
    <x v="19"/>
    <n v="2.6395"/>
    <n v="0.14510000000000001"/>
    <n v="0"/>
    <n v="0"/>
    <n v="0"/>
  </r>
  <r>
    <s v="TX Permitted"/>
    <n v="48"/>
    <x v="2"/>
    <n v="20200102"/>
    <x v="4"/>
    <n v="0"/>
    <n v="0"/>
    <n v="0"/>
    <n v="0"/>
    <n v="0"/>
  </r>
  <r>
    <s v="TX Permitted"/>
    <n v="48"/>
    <x v="2"/>
    <n v="20200202"/>
    <x v="4"/>
    <n v="0"/>
    <n v="0"/>
    <n v="0"/>
    <n v="0"/>
    <n v="0"/>
  </r>
  <r>
    <s v="TX Permitted"/>
    <n v="48"/>
    <x v="2"/>
    <n v="20200252"/>
    <x v="4"/>
    <n v="304.33319999999998"/>
    <n v="10.244"/>
    <n v="0"/>
    <n v="0"/>
    <n v="0"/>
  </r>
  <r>
    <s v="TX Permitted"/>
    <n v="48"/>
    <x v="2"/>
    <n v="20200253"/>
    <x v="4"/>
    <n v="35.024500000000003"/>
    <n v="2.9872000000000001"/>
    <n v="0"/>
    <n v="0"/>
    <n v="0"/>
  </r>
  <r>
    <s v="TX Permitted"/>
    <n v="48"/>
    <x v="2"/>
    <n v="20200254"/>
    <x v="4"/>
    <n v="10.5633"/>
    <n v="5.3422000000000001"/>
    <n v="0"/>
    <n v="0"/>
    <n v="0"/>
  </r>
  <r>
    <s v="TX Permitted"/>
    <n v="48"/>
    <x v="2"/>
    <n v="20200255"/>
    <x v="4"/>
    <n v="129.2097"/>
    <n v="50.919899999999998"/>
    <n v="0"/>
    <n v="0"/>
    <n v="0"/>
  </r>
  <r>
    <s v="TX Permitted"/>
    <n v="48"/>
    <x v="2"/>
    <n v="31000105"/>
    <x v="18"/>
    <n v="0"/>
    <n v="3.2698"/>
    <n v="0"/>
    <n v="0"/>
    <n v="0"/>
  </r>
  <r>
    <s v="TX Permitted"/>
    <n v="48"/>
    <x v="2"/>
    <n v="31000205"/>
    <x v="16"/>
    <n v="0.51"/>
    <n v="0.52500000000000002"/>
    <n v="0"/>
    <n v="0"/>
    <n v="0"/>
  </r>
  <r>
    <s v="TX Permitted"/>
    <n v="48"/>
    <x v="2"/>
    <n v="31000299"/>
    <x v="18"/>
    <n v="0"/>
    <n v="0"/>
    <n v="0"/>
    <n v="0"/>
    <n v="0"/>
  </r>
  <r>
    <s v="TX Permitted"/>
    <n v="48"/>
    <x v="2"/>
    <n v="31000302"/>
    <x v="10"/>
    <n v="0.32850000000000001"/>
    <n v="1.8100000000000002E-2"/>
    <n v="0"/>
    <n v="0"/>
    <n v="0"/>
  </r>
  <r>
    <s v="TX Permitted"/>
    <n v="48"/>
    <x v="2"/>
    <n v="31000503"/>
    <x v="18"/>
    <n v="0"/>
    <n v="10.744999999999999"/>
    <n v="0"/>
    <n v="0"/>
    <n v="0"/>
  </r>
  <r>
    <s v="TX Permitted"/>
    <n v="48"/>
    <x v="2"/>
    <n v="31000506"/>
    <x v="18"/>
    <n v="0"/>
    <n v="9.1454000000000004"/>
    <n v="0"/>
    <n v="0"/>
    <n v="0"/>
  </r>
  <r>
    <s v="TX Permitted"/>
    <n v="48"/>
    <x v="2"/>
    <n v="31088811"/>
    <x v="17"/>
    <n v="0"/>
    <n v="75.141900000000007"/>
    <n v="0"/>
    <n v="0"/>
    <n v="0"/>
  </r>
  <r>
    <s v="TX Permitted"/>
    <n v="48"/>
    <x v="2"/>
    <n v="38500101"/>
    <x v="18"/>
    <n v="0"/>
    <n v="1.498"/>
    <n v="0"/>
    <n v="0"/>
    <n v="0"/>
  </r>
  <r>
    <s v="TX Permitted"/>
    <n v="48"/>
    <x v="2"/>
    <n v="40400302"/>
    <x v="20"/>
    <n v="0"/>
    <n v="0.64529999999999998"/>
    <n v="0"/>
    <n v="0"/>
    <n v="0"/>
  </r>
  <r>
    <s v="TX Permitted"/>
    <n v="48"/>
    <x v="2"/>
    <n v="20200201"/>
    <x v="4"/>
    <n v="0.109"/>
    <n v="8.0000000000000004E-4"/>
    <n v="0"/>
    <n v="0"/>
    <n v="0"/>
  </r>
  <r>
    <s v="TX Permitted"/>
    <n v="48"/>
    <x v="2"/>
    <n v="30600402"/>
    <x v="18"/>
    <n v="0"/>
    <n v="0"/>
    <n v="0"/>
    <n v="0"/>
    <n v="0"/>
  </r>
  <r>
    <s v="TX Permitted"/>
    <n v="48"/>
    <x v="0"/>
    <n v="20200253"/>
    <x v="4"/>
    <n v="57.25"/>
    <n v="22.37"/>
    <n v="0"/>
    <n v="0"/>
    <n v="0"/>
  </r>
  <r>
    <s v="TX Permitted"/>
    <n v="48"/>
    <x v="0"/>
    <n v="20200254"/>
    <x v="4"/>
    <n v="500.02359999999999"/>
    <n v="23.431999999999999"/>
    <n v="0"/>
    <n v="0"/>
    <n v="0"/>
  </r>
  <r>
    <s v="TX Permitted"/>
    <n v="48"/>
    <x v="0"/>
    <n v="31000203"/>
    <x v="4"/>
    <n v="0.02"/>
    <n v="0.08"/>
    <n v="0"/>
    <n v="0"/>
    <n v="0"/>
  </r>
  <r>
    <s v="TX Permitted"/>
    <n v="48"/>
    <x v="0"/>
    <n v="31000205"/>
    <x v="16"/>
    <n v="0.1076"/>
    <n v="0.18579999999999999"/>
    <n v="0"/>
    <n v="0"/>
    <n v="0"/>
  </r>
  <r>
    <s v="TX Permitted"/>
    <n v="48"/>
    <x v="0"/>
    <n v="31000207"/>
    <x v="17"/>
    <n v="0"/>
    <n v="8.0489999999999995"/>
    <n v="0"/>
    <n v="0"/>
    <n v="0"/>
  </r>
  <r>
    <s v="TX Permitted"/>
    <n v="48"/>
    <x v="0"/>
    <n v="31000220"/>
    <x v="22"/>
    <n v="0"/>
    <n v="1.6969000000000001"/>
    <n v="0"/>
    <n v="0"/>
    <n v="0"/>
  </r>
  <r>
    <s v="TX Permitted"/>
    <n v="48"/>
    <x v="0"/>
    <n v="31000228"/>
    <x v="10"/>
    <n v="0"/>
    <n v="0"/>
    <n v="0"/>
    <n v="0"/>
    <n v="0"/>
  </r>
  <r>
    <s v="TX Permitted"/>
    <n v="48"/>
    <x v="0"/>
    <n v="31000299"/>
    <x v="18"/>
    <n v="0"/>
    <n v="0"/>
    <n v="0"/>
    <n v="0"/>
    <n v="0"/>
  </r>
  <r>
    <s v="TX Permitted"/>
    <n v="48"/>
    <x v="0"/>
    <n v="31000301"/>
    <x v="10"/>
    <n v="0"/>
    <n v="0.17019999999999999"/>
    <n v="0"/>
    <n v="0"/>
    <n v="0"/>
  </r>
  <r>
    <s v="TX Permitted"/>
    <n v="48"/>
    <x v="0"/>
    <n v="31000302"/>
    <x v="10"/>
    <n v="0.43940000000000001"/>
    <n v="2.4199999999999999E-2"/>
    <n v="0"/>
    <n v="0"/>
    <n v="0"/>
  </r>
  <r>
    <s v="TX Permitted"/>
    <n v="48"/>
    <x v="0"/>
    <n v="31000305"/>
    <x v="25"/>
    <n v="0"/>
    <n v="0"/>
    <n v="0"/>
    <n v="0"/>
    <n v="0"/>
  </r>
  <r>
    <s v="TX Permitted"/>
    <n v="48"/>
    <x v="0"/>
    <n v="31000307"/>
    <x v="26"/>
    <n v="0"/>
    <n v="0"/>
    <n v="0"/>
    <n v="0"/>
    <n v="0"/>
  </r>
  <r>
    <s v="TX Permitted"/>
    <n v="48"/>
    <x v="0"/>
    <n v="31000404"/>
    <x v="19"/>
    <n v="1.31"/>
    <n v="7.0000000000000007E-2"/>
    <n v="0"/>
    <n v="0"/>
    <n v="0"/>
  </r>
  <r>
    <s v="TX Permitted"/>
    <n v="48"/>
    <x v="0"/>
    <n v="31000405"/>
    <x v="19"/>
    <n v="1.9772000000000001"/>
    <n v="0.1087"/>
    <n v="0"/>
    <n v="0"/>
    <n v="0"/>
  </r>
  <r>
    <s v="TX Permitted"/>
    <n v="48"/>
    <x v="0"/>
    <n v="39990013"/>
    <x v="18"/>
    <n v="0.4178"/>
    <n v="0.17019999999999999"/>
    <n v="0"/>
    <n v="0"/>
    <n v="0"/>
  </r>
  <r>
    <s v="TX Permitted"/>
    <n v="48"/>
    <x v="0"/>
    <n v="40300199"/>
    <x v="20"/>
    <n v="0"/>
    <n v="4.423"/>
    <n v="0"/>
    <n v="0"/>
    <n v="0"/>
  </r>
  <r>
    <s v="TX Permitted"/>
    <n v="48"/>
    <x v="0"/>
    <n v="40301099"/>
    <x v="20"/>
    <n v="0"/>
    <n v="9.17"/>
    <n v="0"/>
    <n v="0"/>
    <n v="0"/>
  </r>
  <r>
    <s v="TX Permitted"/>
    <n v="48"/>
    <x v="0"/>
    <n v="40400301"/>
    <x v="20"/>
    <n v="0"/>
    <n v="0"/>
    <n v="0"/>
    <n v="0"/>
    <n v="0"/>
  </r>
  <r>
    <s v="TX Permitted"/>
    <n v="48"/>
    <x v="0"/>
    <n v="40600199"/>
    <x v="20"/>
    <n v="0"/>
    <n v="1.4"/>
    <n v="0"/>
    <n v="0"/>
    <n v="0"/>
  </r>
  <r>
    <s v="TX Permitted"/>
    <n v="48"/>
    <x v="0"/>
    <n v="40899999"/>
    <x v="18"/>
    <n v="0"/>
    <n v="0.73"/>
    <n v="0"/>
    <n v="0"/>
    <n v="0"/>
  </r>
  <r>
    <s v="TX Permitted"/>
    <n v="48"/>
    <x v="0"/>
    <n v="20200253"/>
    <x v="4"/>
    <n v="772.20069999999998"/>
    <n v="51.048099999999998"/>
    <n v="0"/>
    <n v="0"/>
    <n v="0"/>
  </r>
  <r>
    <s v="TX Permitted"/>
    <n v="48"/>
    <x v="0"/>
    <n v="20200254"/>
    <x v="4"/>
    <n v="345.70119999999997"/>
    <n v="49.713299999999997"/>
    <n v="0"/>
    <n v="0"/>
    <n v="0"/>
  </r>
  <r>
    <s v="TX Permitted"/>
    <n v="48"/>
    <x v="0"/>
    <n v="30600402"/>
    <x v="18"/>
    <n v="0"/>
    <n v="0"/>
    <n v="0"/>
    <n v="0"/>
    <n v="0"/>
  </r>
  <r>
    <s v="TX Permitted"/>
    <n v="48"/>
    <x v="0"/>
    <n v="31000202"/>
    <x v="23"/>
    <n v="2.72"/>
    <n v="1.08"/>
    <n v="0"/>
    <n v="0"/>
    <n v="0"/>
  </r>
  <r>
    <s v="TX Permitted"/>
    <n v="48"/>
    <x v="0"/>
    <n v="31000205"/>
    <x v="16"/>
    <n v="3.6114999999999999"/>
    <n v="0.62190000000000001"/>
    <n v="0"/>
    <n v="0"/>
    <n v="0"/>
  </r>
  <r>
    <s v="TX Permitted"/>
    <n v="48"/>
    <x v="0"/>
    <n v="31000207"/>
    <x v="17"/>
    <n v="0"/>
    <n v="17.161999999999999"/>
    <n v="0"/>
    <n v="0"/>
    <n v="0"/>
  </r>
  <r>
    <s v="TX Permitted"/>
    <n v="48"/>
    <x v="0"/>
    <n v="31000220"/>
    <x v="22"/>
    <n v="0"/>
    <n v="20.261399999999998"/>
    <n v="0"/>
    <n v="0"/>
    <n v="0"/>
  </r>
  <r>
    <s v="TX Permitted"/>
    <n v="48"/>
    <x v="0"/>
    <n v="31000227"/>
    <x v="10"/>
    <n v="0"/>
    <n v="6.8315000000000001"/>
    <n v="0"/>
    <n v="0"/>
    <n v="0"/>
  </r>
  <r>
    <s v="TX Permitted"/>
    <n v="48"/>
    <x v="0"/>
    <n v="31000228"/>
    <x v="10"/>
    <n v="0.86"/>
    <n v="0.05"/>
    <n v="0"/>
    <n v="0"/>
    <n v="0"/>
  </r>
  <r>
    <s v="TX Permitted"/>
    <n v="48"/>
    <x v="0"/>
    <n v="31000305"/>
    <x v="25"/>
    <n v="0"/>
    <n v="0.55900000000000005"/>
    <n v="0"/>
    <n v="0"/>
    <n v="0"/>
  </r>
  <r>
    <s v="TX Permitted"/>
    <n v="48"/>
    <x v="0"/>
    <n v="31000404"/>
    <x v="19"/>
    <n v="43.081200000000003"/>
    <n v="2.3765999999999998"/>
    <n v="0"/>
    <n v="0"/>
    <n v="0"/>
  </r>
  <r>
    <s v="TX Permitted"/>
    <n v="48"/>
    <x v="0"/>
    <n v="31000405"/>
    <x v="19"/>
    <n v="4.72"/>
    <n v="0.26"/>
    <n v="0"/>
    <n v="0"/>
    <n v="0"/>
  </r>
  <r>
    <s v="TX Permitted"/>
    <n v="48"/>
    <x v="0"/>
    <n v="31088801"/>
    <x v="17"/>
    <n v="0"/>
    <n v="10.595000000000001"/>
    <n v="0"/>
    <n v="0"/>
    <n v="0"/>
  </r>
  <r>
    <s v="TX Permitted"/>
    <n v="48"/>
    <x v="0"/>
    <n v="31088811"/>
    <x v="17"/>
    <n v="0"/>
    <n v="6.3"/>
    <n v="0"/>
    <n v="0"/>
    <n v="0"/>
  </r>
  <r>
    <s v="TX Permitted"/>
    <n v="48"/>
    <x v="0"/>
    <n v="40100398"/>
    <x v="18"/>
    <n v="0"/>
    <n v="0"/>
    <n v="0"/>
    <n v="0"/>
    <n v="0"/>
  </r>
  <r>
    <s v="TX Permitted"/>
    <n v="48"/>
    <x v="0"/>
    <n v="40300107"/>
    <x v="20"/>
    <n v="0"/>
    <n v="0"/>
    <n v="0"/>
    <n v="0"/>
    <n v="0"/>
  </r>
  <r>
    <s v="TX Permitted"/>
    <n v="48"/>
    <x v="0"/>
    <n v="40300198"/>
    <x v="20"/>
    <n v="0"/>
    <n v="0.5"/>
    <n v="0"/>
    <n v="0"/>
    <n v="0"/>
  </r>
  <r>
    <s v="TX Permitted"/>
    <n v="48"/>
    <x v="0"/>
    <n v="40400302"/>
    <x v="20"/>
    <n v="0"/>
    <n v="37.92"/>
    <n v="0"/>
    <n v="0"/>
    <n v="0"/>
  </r>
  <r>
    <s v="TX Permitted"/>
    <n v="48"/>
    <x v="0"/>
    <n v="40400311"/>
    <x v="20"/>
    <n v="0"/>
    <n v="0"/>
    <n v="0"/>
    <n v="0"/>
    <n v="0"/>
  </r>
  <r>
    <s v="TX Permitted"/>
    <n v="48"/>
    <x v="0"/>
    <n v="40400315"/>
    <x v="20"/>
    <n v="0"/>
    <n v="0"/>
    <n v="0"/>
    <n v="0"/>
    <n v="0"/>
  </r>
  <r>
    <s v="TX Permitted"/>
    <n v="48"/>
    <x v="0"/>
    <n v="40600130"/>
    <x v="20"/>
    <n v="0"/>
    <n v="0.03"/>
    <n v="0"/>
    <n v="0"/>
    <n v="0"/>
  </r>
  <r>
    <s v="TX Permitted"/>
    <n v="48"/>
    <x v="0"/>
    <n v="40600132"/>
    <x v="20"/>
    <n v="0"/>
    <n v="2.3334000000000001"/>
    <n v="0"/>
    <n v="0"/>
    <n v="0"/>
  </r>
  <r>
    <s v="TX Permitted"/>
    <n v="48"/>
    <x v="0"/>
    <n v="40600199"/>
    <x v="20"/>
    <n v="0"/>
    <n v="0"/>
    <n v="0"/>
    <n v="0"/>
    <n v="0"/>
  </r>
  <r>
    <s v="TX Permitted"/>
    <n v="48"/>
    <x v="0"/>
    <n v="40703297"/>
    <x v="18"/>
    <n v="0"/>
    <n v="0.27"/>
    <n v="0"/>
    <n v="0"/>
    <n v="0"/>
  </r>
  <r>
    <s v="TX Permitted"/>
    <n v="48"/>
    <x v="0"/>
    <n v="40705697"/>
    <x v="18"/>
    <n v="0"/>
    <n v="0"/>
    <n v="0"/>
    <n v="0"/>
    <n v="0"/>
  </r>
  <r>
    <s v="TX Permitted"/>
    <n v="48"/>
    <x v="0"/>
    <n v="40899995"/>
    <x v="18"/>
    <n v="0"/>
    <n v="5.49"/>
    <n v="0"/>
    <n v="0"/>
    <n v="0"/>
  </r>
  <r>
    <s v="TX Permitted"/>
    <n v="48"/>
    <x v="0"/>
    <n v="20200201"/>
    <x v="4"/>
    <n v="153.19999999999999"/>
    <n v="1.36"/>
    <n v="0"/>
    <n v="0"/>
    <n v="0"/>
  </r>
  <r>
    <s v="TX Permitted"/>
    <n v="48"/>
    <x v="0"/>
    <n v="20200253"/>
    <x v="4"/>
    <n v="0.99160000000000004"/>
    <n v="3.3946000000000001"/>
    <n v="0"/>
    <n v="0"/>
    <n v="0"/>
  </r>
  <r>
    <s v="TX Permitted"/>
    <n v="48"/>
    <x v="0"/>
    <n v="30600402"/>
    <x v="18"/>
    <n v="0"/>
    <n v="0"/>
    <n v="0"/>
    <n v="0"/>
    <n v="0"/>
  </r>
  <r>
    <s v="TX Permitted"/>
    <n v="48"/>
    <x v="0"/>
    <n v="31000215"/>
    <x v="24"/>
    <n v="0.19620000000000001"/>
    <n v="0"/>
    <n v="0"/>
    <n v="0"/>
    <n v="0"/>
  </r>
  <r>
    <s v="TX Permitted"/>
    <n v="48"/>
    <x v="0"/>
    <n v="31000227"/>
    <x v="10"/>
    <n v="0.124"/>
    <n v="6.7999999999999996E-3"/>
    <n v="0"/>
    <n v="0"/>
    <n v="0"/>
  </r>
  <r>
    <s v="TX Permitted"/>
    <n v="48"/>
    <x v="0"/>
    <n v="31000304"/>
    <x v="10"/>
    <n v="0"/>
    <n v="1.6657"/>
    <n v="0"/>
    <n v="0"/>
    <n v="0"/>
  </r>
  <r>
    <s v="TX Permitted"/>
    <n v="48"/>
    <x v="0"/>
    <n v="31088801"/>
    <x v="17"/>
    <n v="0"/>
    <n v="1.02"/>
    <n v="0"/>
    <n v="0"/>
    <n v="0"/>
  </r>
  <r>
    <s v="TX Permitted"/>
    <n v="48"/>
    <x v="0"/>
    <n v="40301099"/>
    <x v="20"/>
    <n v="0"/>
    <n v="2.7000000000000001E-3"/>
    <n v="0"/>
    <n v="0"/>
    <n v="0"/>
  </r>
  <r>
    <s v="TX Permitted"/>
    <n v="48"/>
    <x v="0"/>
    <n v="40400154"/>
    <x v="20"/>
    <n v="0"/>
    <n v="0.1439"/>
    <n v="0"/>
    <n v="0"/>
    <n v="0"/>
  </r>
  <r>
    <s v="TX Permitted"/>
    <n v="48"/>
    <x v="0"/>
    <n v="40400311"/>
    <x v="20"/>
    <n v="0"/>
    <n v="1.0691999999999999"/>
    <n v="0"/>
    <n v="0"/>
    <n v="0"/>
  </r>
  <r>
    <s v="TX Permitted"/>
    <n v="48"/>
    <x v="6"/>
    <n v="20100201"/>
    <x v="4"/>
    <n v="0.17899999999999999"/>
    <n v="1.6899999999999998E-2"/>
    <n v="0"/>
    <n v="0"/>
    <n v="0"/>
  </r>
  <r>
    <s v="TX Permitted"/>
    <n v="48"/>
    <x v="6"/>
    <n v="20200201"/>
    <x v="4"/>
    <n v="674.99260000000004"/>
    <n v="1.6328"/>
    <n v="0"/>
    <n v="0"/>
    <n v="0"/>
  </r>
  <r>
    <s v="TX Permitted"/>
    <n v="48"/>
    <x v="6"/>
    <n v="20200253"/>
    <x v="4"/>
    <n v="0.16839999999999999"/>
    <n v="2.2000000000000001E-3"/>
    <n v="0"/>
    <n v="0"/>
    <n v="0"/>
  </r>
  <r>
    <s v="TX Permitted"/>
    <n v="48"/>
    <x v="6"/>
    <n v="20200254"/>
    <x v="4"/>
    <n v="10.272600000000001"/>
    <n v="5.8083999999999998"/>
    <n v="0"/>
    <n v="0"/>
    <n v="0"/>
  </r>
  <r>
    <s v="TX Permitted"/>
    <n v="48"/>
    <x v="6"/>
    <n v="20300202"/>
    <x v="4"/>
    <n v="41.247799999999998"/>
    <n v="0.2707"/>
    <n v="0"/>
    <n v="0"/>
    <n v="0"/>
  </r>
  <r>
    <s v="TX Permitted"/>
    <n v="48"/>
    <x v="6"/>
    <n v="30600402"/>
    <x v="18"/>
    <n v="0"/>
    <n v="0"/>
    <n v="0"/>
    <n v="0"/>
    <n v="0"/>
  </r>
  <r>
    <s v="TX Permitted"/>
    <n v="48"/>
    <x v="6"/>
    <n v="31000207"/>
    <x v="17"/>
    <n v="0"/>
    <n v="0.22"/>
    <n v="0"/>
    <n v="0"/>
    <n v="0"/>
  </r>
  <r>
    <s v="TX Permitted"/>
    <n v="48"/>
    <x v="6"/>
    <n v="31088801"/>
    <x v="17"/>
    <n v="0"/>
    <n v="0.22"/>
    <n v="0"/>
    <n v="0"/>
    <n v="0"/>
  </r>
  <r>
    <s v="TX Permitted"/>
    <n v="48"/>
    <x v="7"/>
    <n v="20200201"/>
    <x v="4"/>
    <n v="29.7134"/>
    <n v="2.3066"/>
    <n v="0"/>
    <n v="0"/>
    <n v="0"/>
  </r>
  <r>
    <s v="TX Permitted"/>
    <n v="48"/>
    <x v="7"/>
    <n v="31000220"/>
    <x v="22"/>
    <n v="0"/>
    <n v="0.58499999999999996"/>
    <n v="0"/>
    <n v="0"/>
    <n v="0"/>
  </r>
  <r>
    <s v="TX Permitted"/>
    <n v="48"/>
    <x v="3"/>
    <n v="20200252"/>
    <x v="4"/>
    <n v="973.58"/>
    <n v="73.459999999999994"/>
    <n v="0"/>
    <n v="0"/>
    <n v="0"/>
  </r>
  <r>
    <s v="TX Permitted"/>
    <n v="48"/>
    <x v="3"/>
    <n v="31000203"/>
    <x v="4"/>
    <n v="0.01"/>
    <n v="0.03"/>
    <n v="0"/>
    <n v="0"/>
    <n v="0"/>
  </r>
  <r>
    <s v="TX Permitted"/>
    <n v="48"/>
    <x v="3"/>
    <n v="31088811"/>
    <x v="17"/>
    <n v="0"/>
    <n v="5.0199999999999996"/>
    <n v="0"/>
    <n v="0"/>
    <n v="0"/>
  </r>
  <r>
    <s v="TX Permitted"/>
    <n v="48"/>
    <x v="3"/>
    <n v="40301099"/>
    <x v="20"/>
    <n v="0"/>
    <n v="0"/>
    <n v="0"/>
    <n v="0"/>
    <n v="0"/>
  </r>
  <r>
    <s v="TX Permitted"/>
    <n v="48"/>
    <x v="3"/>
    <n v="40400311"/>
    <x v="20"/>
    <n v="0"/>
    <n v="2.2599999999999998"/>
    <n v="0"/>
    <n v="0"/>
    <n v="0"/>
  </r>
  <r>
    <s v="TX Permitted"/>
    <n v="48"/>
    <x v="3"/>
    <n v="40899995"/>
    <x v="18"/>
    <n v="0"/>
    <n v="1.84"/>
    <n v="0"/>
    <n v="0"/>
    <n v="0"/>
  </r>
  <r>
    <s v="TX Permitted"/>
    <n v="48"/>
    <x v="3"/>
    <n v="10200601"/>
    <x v="19"/>
    <n v="38.04"/>
    <n v="2.1"/>
    <n v="0"/>
    <n v="0"/>
    <n v="0"/>
  </r>
  <r>
    <s v="TX Permitted"/>
    <n v="48"/>
    <x v="3"/>
    <n v="20200201"/>
    <x v="4"/>
    <n v="449.57"/>
    <n v="6.7869999999999999"/>
    <n v="0"/>
    <n v="0"/>
    <n v="0"/>
  </r>
  <r>
    <s v="TX Permitted"/>
    <n v="48"/>
    <x v="3"/>
    <n v="20200252"/>
    <x v="4"/>
    <n v="953.64"/>
    <n v="42.674900000000001"/>
    <n v="0"/>
    <n v="0"/>
    <n v="0"/>
  </r>
  <r>
    <s v="TX Permitted"/>
    <n v="48"/>
    <x v="3"/>
    <n v="20200253"/>
    <x v="4"/>
    <n v="60.22"/>
    <n v="21.4285"/>
    <n v="0"/>
    <n v="0"/>
    <n v="0"/>
  </r>
  <r>
    <s v="TX Permitted"/>
    <n v="48"/>
    <x v="3"/>
    <n v="20200254"/>
    <x v="4"/>
    <n v="38.799999999999997"/>
    <n v="8.89"/>
    <n v="0"/>
    <n v="0"/>
    <n v="0"/>
  </r>
  <r>
    <s v="TX Permitted"/>
    <n v="48"/>
    <x v="3"/>
    <n v="30600104"/>
    <x v="19"/>
    <n v="4.4195000000000002"/>
    <n v="0.24310000000000001"/>
    <n v="0"/>
    <n v="0"/>
    <n v="0"/>
  </r>
  <r>
    <s v="TX Permitted"/>
    <n v="48"/>
    <x v="3"/>
    <n v="30600105"/>
    <x v="19"/>
    <n v="3.36"/>
    <n v="0.19"/>
    <n v="0"/>
    <n v="0"/>
    <n v="0"/>
  </r>
  <r>
    <s v="TX Permitted"/>
    <n v="48"/>
    <x v="3"/>
    <n v="30600401"/>
    <x v="16"/>
    <n v="0"/>
    <n v="0"/>
    <n v="0"/>
    <n v="0"/>
    <n v="0"/>
  </r>
  <r>
    <s v="TX Permitted"/>
    <n v="48"/>
    <x v="3"/>
    <n v="30609903"/>
    <x v="18"/>
    <n v="5.27"/>
    <n v="0.28999999999999998"/>
    <n v="0"/>
    <n v="0"/>
    <n v="0"/>
  </r>
  <r>
    <s v="TX Permitted"/>
    <n v="48"/>
    <x v="3"/>
    <n v="31000201"/>
    <x v="21"/>
    <n v="5.3319999999999999"/>
    <n v="0.23300000000000001"/>
    <n v="0"/>
    <n v="0"/>
    <n v="0"/>
  </r>
  <r>
    <s v="TX Permitted"/>
    <n v="48"/>
    <x v="3"/>
    <n v="31000202"/>
    <x v="23"/>
    <n v="0"/>
    <n v="0"/>
    <n v="0"/>
    <n v="0"/>
    <n v="0"/>
  </r>
  <r>
    <s v="TX Permitted"/>
    <n v="48"/>
    <x v="3"/>
    <n v="31000205"/>
    <x v="16"/>
    <n v="1.3979999999999999"/>
    <n v="0.97299999999999998"/>
    <n v="0"/>
    <n v="0"/>
    <n v="0"/>
  </r>
  <r>
    <s v="TX Permitted"/>
    <n v="48"/>
    <x v="3"/>
    <n v="31000227"/>
    <x v="10"/>
    <n v="0"/>
    <n v="0"/>
    <n v="0"/>
    <n v="0"/>
    <n v="0"/>
  </r>
  <r>
    <s v="TX Permitted"/>
    <n v="48"/>
    <x v="3"/>
    <n v="31000299"/>
    <x v="18"/>
    <n v="0.03"/>
    <n v="2.75"/>
    <n v="0"/>
    <n v="0"/>
    <n v="0"/>
  </r>
  <r>
    <s v="TX Permitted"/>
    <n v="48"/>
    <x v="3"/>
    <n v="31000404"/>
    <x v="19"/>
    <n v="0"/>
    <n v="0"/>
    <n v="0"/>
    <n v="0"/>
    <n v="0"/>
  </r>
  <r>
    <s v="TX Permitted"/>
    <n v="48"/>
    <x v="3"/>
    <n v="31088801"/>
    <x v="17"/>
    <n v="0"/>
    <n v="56.52"/>
    <n v="0"/>
    <n v="0"/>
    <n v="0"/>
  </r>
  <r>
    <s v="TX Permitted"/>
    <n v="48"/>
    <x v="3"/>
    <n v="38500101"/>
    <x v="18"/>
    <n v="0"/>
    <n v="4.3170000000000002"/>
    <n v="0"/>
    <n v="0"/>
    <n v="0"/>
  </r>
  <r>
    <s v="TX Permitted"/>
    <n v="48"/>
    <x v="3"/>
    <n v="38500102"/>
    <x v="18"/>
    <n v="0"/>
    <n v="10.59"/>
    <n v="0"/>
    <n v="0"/>
    <n v="0"/>
  </r>
  <r>
    <s v="TX Permitted"/>
    <n v="48"/>
    <x v="3"/>
    <n v="40100398"/>
    <x v="18"/>
    <n v="0"/>
    <n v="0.51"/>
    <n v="0"/>
    <n v="0"/>
    <n v="0"/>
  </r>
  <r>
    <s v="TX Permitted"/>
    <n v="48"/>
    <x v="3"/>
    <n v="40301099"/>
    <x v="20"/>
    <n v="0"/>
    <n v="47.05"/>
    <n v="0"/>
    <n v="0"/>
    <n v="0"/>
  </r>
  <r>
    <s v="TX Permitted"/>
    <n v="48"/>
    <x v="3"/>
    <n v="20200254"/>
    <x v="4"/>
    <n v="23.074000000000002"/>
    <n v="3.22"/>
    <n v="0"/>
    <n v="0"/>
    <n v="0"/>
  </r>
  <r>
    <s v="TX Permitted"/>
    <n v="48"/>
    <x v="3"/>
    <n v="31000220"/>
    <x v="22"/>
    <n v="0"/>
    <n v="6.5136000000000003"/>
    <n v="0"/>
    <n v="0"/>
    <n v="0"/>
  </r>
  <r>
    <s v="TX Permitted"/>
    <n v="48"/>
    <x v="3"/>
    <n v="40301132"/>
    <x v="20"/>
    <n v="0"/>
    <n v="8.4359000000000002"/>
    <n v="0"/>
    <n v="0"/>
    <n v="0"/>
  </r>
  <r>
    <s v="TX Permitted"/>
    <n v="48"/>
    <x v="3"/>
    <n v="40301142"/>
    <x v="20"/>
    <n v="0"/>
    <n v="1.5017"/>
    <n v="0"/>
    <n v="0"/>
    <n v="0"/>
  </r>
  <r>
    <s v="TX Permitted"/>
    <n v="48"/>
    <x v="3"/>
    <n v="40400199"/>
    <x v="18"/>
    <n v="0"/>
    <n v="1.2250000000000001"/>
    <n v="0"/>
    <n v="0"/>
    <n v="0"/>
  </r>
  <r>
    <s v="TX Permitted"/>
    <n v="48"/>
    <x v="3"/>
    <n v="40400301"/>
    <x v="20"/>
    <n v="0"/>
    <n v="13.2469"/>
    <n v="0"/>
    <n v="0"/>
    <n v="0"/>
  </r>
  <r>
    <s v="TX Permitted"/>
    <n v="48"/>
    <x v="3"/>
    <n v="10200603"/>
    <x v="19"/>
    <n v="1.0152000000000001"/>
    <n v="2.1213000000000002"/>
    <n v="0"/>
    <n v="0"/>
    <n v="0"/>
  </r>
  <r>
    <s v="TX Permitted"/>
    <n v="48"/>
    <x v="3"/>
    <n v="30600999"/>
    <x v="17"/>
    <n v="3.0144000000000002"/>
    <n v="0"/>
    <n v="0"/>
    <n v="0"/>
    <n v="0"/>
  </r>
  <r>
    <s v="TX Permitted"/>
    <n v="48"/>
    <x v="3"/>
    <n v="40300105"/>
    <x v="20"/>
    <n v="0"/>
    <n v="0.39839999999999998"/>
    <n v="0"/>
    <n v="0"/>
    <n v="0"/>
  </r>
  <r>
    <s v="TX Permitted"/>
    <n v="48"/>
    <x v="3"/>
    <n v="40300150"/>
    <x v="20"/>
    <n v="0"/>
    <n v="0.14050000000000001"/>
    <n v="0"/>
    <n v="0"/>
    <n v="0"/>
  </r>
  <r>
    <s v="TX Permitted"/>
    <n v="48"/>
    <x v="3"/>
    <n v="40300152"/>
    <x v="20"/>
    <n v="0"/>
    <n v="2.2890999999999999"/>
    <n v="0"/>
    <n v="0"/>
    <n v="0"/>
  </r>
  <r>
    <s v="TX Permitted"/>
    <n v="48"/>
    <x v="3"/>
    <n v="40300199"/>
    <x v="20"/>
    <n v="0"/>
    <n v="0.58009999999999995"/>
    <n v="0"/>
    <n v="0"/>
    <n v="0"/>
  </r>
  <r>
    <s v="TX Permitted"/>
    <n v="48"/>
    <x v="3"/>
    <n v="40301102"/>
    <x v="20"/>
    <n v="0"/>
    <n v="5.3230000000000004"/>
    <n v="0"/>
    <n v="0"/>
    <n v="0"/>
  </r>
  <r>
    <s v="TX Permitted"/>
    <n v="48"/>
    <x v="3"/>
    <n v="40301131"/>
    <x v="20"/>
    <n v="0"/>
    <n v="15.2995"/>
    <n v="0"/>
    <n v="0"/>
    <n v="0"/>
  </r>
  <r>
    <s v="TX Permitted"/>
    <n v="48"/>
    <x v="3"/>
    <n v="40301141"/>
    <x v="20"/>
    <n v="0"/>
    <n v="36.820399999999999"/>
    <n v="0"/>
    <n v="0"/>
    <n v="0"/>
  </r>
  <r>
    <s v="TX Permitted"/>
    <n v="48"/>
    <x v="3"/>
    <n v="40301144"/>
    <x v="20"/>
    <n v="0"/>
    <n v="5.5100000000000003E-2"/>
    <n v="0"/>
    <n v="0"/>
    <n v="0"/>
  </r>
  <r>
    <s v="TX Permitted"/>
    <n v="48"/>
    <x v="3"/>
    <n v="40301150"/>
    <x v="20"/>
    <n v="0"/>
    <n v="1.5634999999999999"/>
    <n v="0"/>
    <n v="0"/>
    <n v="0"/>
  </r>
  <r>
    <s v="TX Permitted"/>
    <n v="48"/>
    <x v="3"/>
    <n v="40400151"/>
    <x v="17"/>
    <n v="0"/>
    <n v="1.08"/>
    <n v="0"/>
    <n v="0"/>
    <n v="0"/>
  </r>
  <r>
    <s v="TX Permitted"/>
    <n v="48"/>
    <x v="3"/>
    <n v="40400152"/>
    <x v="18"/>
    <n v="0"/>
    <n v="12.9145"/>
    <n v="0"/>
    <n v="0"/>
    <n v="0"/>
  </r>
  <r>
    <s v="TX Permitted"/>
    <n v="48"/>
    <x v="3"/>
    <n v="40400153"/>
    <x v="18"/>
    <n v="0"/>
    <n v="11.1645"/>
    <n v="0"/>
    <n v="0"/>
    <n v="0"/>
  </r>
  <r>
    <s v="TX Permitted"/>
    <n v="48"/>
    <x v="3"/>
    <n v="40400160"/>
    <x v="20"/>
    <n v="0"/>
    <n v="4.8461999999999996"/>
    <n v="0"/>
    <n v="0"/>
    <n v="0"/>
  </r>
  <r>
    <s v="TX Permitted"/>
    <n v="48"/>
    <x v="3"/>
    <n v="40400199"/>
    <x v="18"/>
    <n v="0"/>
    <n v="0.7823"/>
    <n v="0"/>
    <n v="0"/>
    <n v="0"/>
  </r>
  <r>
    <s v="TX Permitted"/>
    <n v="48"/>
    <x v="44"/>
    <n v="40400149"/>
    <x v="20"/>
    <n v="0"/>
    <n v="11.6286"/>
    <n v="0"/>
    <n v="0"/>
    <n v="0"/>
  </r>
  <r>
    <s v="TX Permitted"/>
    <n v="48"/>
    <x v="44"/>
    <n v="40400150"/>
    <x v="20"/>
    <n v="0"/>
    <n v="36.747100000000003"/>
    <n v="0"/>
    <n v="0"/>
    <n v="0"/>
  </r>
  <r>
    <s v="TX Permitted"/>
    <n v="48"/>
    <x v="44"/>
    <n v="40400151"/>
    <x v="17"/>
    <n v="0"/>
    <n v="2.1002999999999998"/>
    <n v="0"/>
    <n v="0"/>
    <n v="0"/>
  </r>
  <r>
    <s v="TX Permitted"/>
    <n v="48"/>
    <x v="44"/>
    <n v="40400153"/>
    <x v="18"/>
    <n v="2.7233000000000001"/>
    <n v="0"/>
    <n v="0"/>
    <n v="0"/>
    <n v="0"/>
  </r>
  <r>
    <s v="TX Permitted"/>
    <n v="48"/>
    <x v="44"/>
    <n v="40400179"/>
    <x v="20"/>
    <n v="0"/>
    <n v="11.868499999999999"/>
    <n v="0"/>
    <n v="0"/>
    <n v="0"/>
  </r>
  <r>
    <s v="TX Permitted"/>
    <n v="48"/>
    <x v="44"/>
    <n v="40400199"/>
    <x v="18"/>
    <n v="0.157"/>
    <n v="0.31240000000000001"/>
    <n v="0"/>
    <n v="0"/>
    <n v="0"/>
  </r>
  <r>
    <s v="TX Permitted"/>
    <n v="48"/>
    <x v="44"/>
    <n v="20200201"/>
    <x v="4"/>
    <n v="251.2182"/>
    <n v="1.4277"/>
    <n v="0"/>
    <n v="0"/>
    <n v="0"/>
  </r>
  <r>
    <s v="TX Permitted"/>
    <n v="48"/>
    <x v="44"/>
    <n v="20200254"/>
    <x v="4"/>
    <n v="1.1299999999999999E-2"/>
    <n v="1.0200000000000001E-2"/>
    <n v="0"/>
    <n v="0"/>
    <n v="0"/>
  </r>
  <r>
    <s v="TX Permitted"/>
    <n v="48"/>
    <x v="44"/>
    <n v="31000207"/>
    <x v="17"/>
    <n v="0"/>
    <n v="1.01"/>
    <n v="0"/>
    <n v="0"/>
    <n v="0"/>
  </r>
  <r>
    <s v="TX Permitted"/>
    <n v="48"/>
    <x v="44"/>
    <n v="31000299"/>
    <x v="18"/>
    <n v="0"/>
    <n v="0"/>
    <n v="0"/>
    <n v="0"/>
    <n v="0"/>
  </r>
  <r>
    <s v="TX Permitted"/>
    <n v="48"/>
    <x v="45"/>
    <n v="20200252"/>
    <x v="4"/>
    <n v="184.26"/>
    <n v="7.27"/>
    <n v="0"/>
    <n v="0"/>
    <n v="0"/>
  </r>
  <r>
    <s v="TX Permitted"/>
    <n v="48"/>
    <x v="45"/>
    <n v="20200254"/>
    <x v="4"/>
    <n v="11.5"/>
    <n v="6.28"/>
    <n v="0"/>
    <n v="0"/>
    <n v="0"/>
  </r>
  <r>
    <s v="TX Permitted"/>
    <n v="48"/>
    <x v="45"/>
    <n v="30600903"/>
    <x v="18"/>
    <n v="0.26"/>
    <n v="0"/>
    <n v="0"/>
    <n v="0"/>
    <n v="0"/>
  </r>
  <r>
    <s v="TX Permitted"/>
    <n v="48"/>
    <x v="45"/>
    <n v="31000220"/>
    <x v="22"/>
    <n v="0"/>
    <n v="16.14"/>
    <n v="0"/>
    <n v="0"/>
    <n v="0"/>
  </r>
  <r>
    <s v="TX Permitted"/>
    <n v="48"/>
    <x v="45"/>
    <n v="31000227"/>
    <x v="10"/>
    <n v="0"/>
    <n v="4.04"/>
    <n v="0"/>
    <n v="0"/>
    <n v="0"/>
  </r>
  <r>
    <s v="TX Permitted"/>
    <n v="48"/>
    <x v="45"/>
    <n v="31000305"/>
    <x v="25"/>
    <n v="0"/>
    <n v="0.63"/>
    <n v="0"/>
    <n v="0"/>
    <n v="0"/>
  </r>
  <r>
    <s v="TX Permitted"/>
    <n v="48"/>
    <x v="45"/>
    <n v="31000404"/>
    <x v="19"/>
    <n v="4.18"/>
    <n v="0.23039999999999999"/>
    <n v="0"/>
    <n v="0"/>
    <n v="0"/>
  </r>
  <r>
    <s v="TX Permitted"/>
    <n v="48"/>
    <x v="45"/>
    <n v="40400311"/>
    <x v="20"/>
    <n v="0"/>
    <n v="0"/>
    <n v="0"/>
    <n v="0"/>
    <n v="0"/>
  </r>
  <r>
    <s v="TX Permitted"/>
    <n v="48"/>
    <x v="10"/>
    <n v="20200201"/>
    <x v="4"/>
    <n v="19.433499999999999"/>
    <n v="0.17100000000000001"/>
    <n v="0"/>
    <n v="0"/>
    <n v="0"/>
  </r>
  <r>
    <s v="TX Permitted"/>
    <n v="48"/>
    <x v="10"/>
    <n v="20200253"/>
    <x v="4"/>
    <n v="330.62"/>
    <n v="16.28"/>
    <n v="0"/>
    <n v="0"/>
    <n v="0"/>
  </r>
  <r>
    <s v="TX Permitted"/>
    <n v="48"/>
    <x v="10"/>
    <n v="31000199"/>
    <x v="27"/>
    <n v="0"/>
    <n v="0.93799999999999994"/>
    <n v="0"/>
    <n v="0"/>
    <n v="0"/>
  </r>
  <r>
    <s v="TX Permitted"/>
    <n v="48"/>
    <x v="10"/>
    <n v="31000205"/>
    <x v="16"/>
    <n v="0.246"/>
    <n v="0.1004"/>
    <n v="0"/>
    <n v="0"/>
    <n v="0"/>
  </r>
  <r>
    <s v="TX Permitted"/>
    <n v="48"/>
    <x v="10"/>
    <n v="31000207"/>
    <x v="17"/>
    <n v="0"/>
    <n v="9.5844000000000005"/>
    <n v="0"/>
    <n v="0"/>
    <n v="0"/>
  </r>
  <r>
    <s v="TX Permitted"/>
    <n v="48"/>
    <x v="10"/>
    <n v="31000227"/>
    <x v="10"/>
    <n v="0"/>
    <n v="0.53239999999999998"/>
    <n v="0"/>
    <n v="0"/>
    <n v="0"/>
  </r>
  <r>
    <s v="TX Permitted"/>
    <n v="48"/>
    <x v="10"/>
    <n v="31000299"/>
    <x v="18"/>
    <n v="0.44"/>
    <n v="0.02"/>
    <n v="0"/>
    <n v="0"/>
    <n v="0"/>
  </r>
  <r>
    <s v="TX Permitted"/>
    <n v="48"/>
    <x v="10"/>
    <n v="31088801"/>
    <x v="17"/>
    <n v="0"/>
    <n v="1.784"/>
    <n v="0"/>
    <n v="0"/>
    <n v="0"/>
  </r>
  <r>
    <s v="TX Permitted"/>
    <n v="48"/>
    <x v="10"/>
    <n v="40301012"/>
    <x v="20"/>
    <n v="0"/>
    <n v="0"/>
    <n v="0"/>
    <n v="0"/>
    <n v="0"/>
  </r>
  <r>
    <s v="TX Permitted"/>
    <n v="48"/>
    <x v="10"/>
    <n v="40301099"/>
    <x v="20"/>
    <n v="0"/>
    <n v="7.96"/>
    <n v="0"/>
    <n v="0"/>
    <n v="0"/>
  </r>
  <r>
    <s v="TX Permitted"/>
    <n v="48"/>
    <x v="10"/>
    <n v="40899995"/>
    <x v="18"/>
    <n v="0"/>
    <n v="0.19"/>
    <n v="0"/>
    <n v="0"/>
    <n v="0"/>
  </r>
  <r>
    <s v="TX Permitted"/>
    <n v="48"/>
    <x v="10"/>
    <n v="10200602"/>
    <x v="19"/>
    <n v="18.57"/>
    <n v="1.6"/>
    <n v="0"/>
    <n v="0"/>
    <n v="0"/>
  </r>
  <r>
    <s v="TX Permitted"/>
    <n v="48"/>
    <x v="10"/>
    <n v="20200201"/>
    <x v="4"/>
    <n v="579.55999999999995"/>
    <n v="3.73"/>
    <n v="0"/>
    <n v="0"/>
    <n v="0"/>
  </r>
  <r>
    <s v="TX Permitted"/>
    <n v="48"/>
    <x v="10"/>
    <n v="31000205"/>
    <x v="16"/>
    <n v="0.61899999999999999"/>
    <n v="2.7370000000000001"/>
    <n v="0"/>
    <n v="0"/>
    <n v="0"/>
  </r>
  <r>
    <s v="TX Permitted"/>
    <n v="48"/>
    <x v="10"/>
    <n v="31000208"/>
    <x v="18"/>
    <n v="2.65"/>
    <n v="0.4"/>
    <n v="0"/>
    <n v="0"/>
    <n v="0"/>
  </r>
  <r>
    <s v="TX Permitted"/>
    <n v="48"/>
    <x v="10"/>
    <n v="31000220"/>
    <x v="22"/>
    <n v="0"/>
    <n v="21.517399999999999"/>
    <n v="0"/>
    <n v="0"/>
    <n v="0"/>
  </r>
  <r>
    <s v="TX Permitted"/>
    <n v="48"/>
    <x v="10"/>
    <n v="31000227"/>
    <x v="10"/>
    <n v="0"/>
    <n v="3.8108"/>
    <n v="0"/>
    <n v="0"/>
    <n v="0"/>
  </r>
  <r>
    <s v="TX Permitted"/>
    <n v="48"/>
    <x v="10"/>
    <n v="31000299"/>
    <x v="18"/>
    <n v="0"/>
    <n v="0"/>
    <n v="0"/>
    <n v="0"/>
    <n v="0"/>
  </r>
  <r>
    <s v="TX Permitted"/>
    <n v="48"/>
    <x v="10"/>
    <n v="31000305"/>
    <x v="25"/>
    <n v="0"/>
    <n v="0"/>
    <n v="0"/>
    <n v="0"/>
    <n v="0"/>
  </r>
  <r>
    <s v="TX Permitted"/>
    <n v="48"/>
    <x v="10"/>
    <n v="50300504"/>
    <x v="18"/>
    <n v="0"/>
    <n v="0"/>
    <n v="0"/>
    <n v="0"/>
    <n v="0"/>
  </r>
  <r>
    <s v="TX Permitted"/>
    <n v="48"/>
    <x v="10"/>
    <n v="20200253"/>
    <x v="4"/>
    <n v="0"/>
    <n v="0"/>
    <n v="0"/>
    <n v="0"/>
    <n v="0"/>
  </r>
  <r>
    <s v="TX Permitted"/>
    <n v="48"/>
    <x v="10"/>
    <n v="20200254"/>
    <x v="4"/>
    <n v="20.337900000000001"/>
    <n v="2.8376000000000001"/>
    <n v="0"/>
    <n v="0"/>
    <n v="0"/>
  </r>
  <r>
    <s v="TX Permitted"/>
    <n v="48"/>
    <x v="10"/>
    <n v="31000211"/>
    <x v="18"/>
    <n v="0"/>
    <n v="0.02"/>
    <n v="0"/>
    <n v="0"/>
    <n v="0"/>
  </r>
  <r>
    <s v="TX Permitted"/>
    <n v="48"/>
    <x v="10"/>
    <n v="31000220"/>
    <x v="22"/>
    <n v="0"/>
    <n v="5.9855999999999998"/>
    <n v="0"/>
    <n v="0"/>
    <n v="0"/>
  </r>
  <r>
    <s v="TX Permitted"/>
    <n v="48"/>
    <x v="10"/>
    <n v="31088805"/>
    <x v="17"/>
    <n v="0"/>
    <n v="0"/>
    <n v="0"/>
    <n v="0"/>
    <n v="0"/>
  </r>
  <r>
    <s v="TX Permitted"/>
    <n v="48"/>
    <x v="10"/>
    <n v="40301152"/>
    <x v="20"/>
    <n v="0"/>
    <n v="3.2454000000000001"/>
    <n v="0"/>
    <n v="0"/>
    <n v="0"/>
  </r>
  <r>
    <s v="TX Permitted"/>
    <n v="48"/>
    <x v="10"/>
    <n v="40400312"/>
    <x v="20"/>
    <n v="0"/>
    <n v="2.5356000000000001"/>
    <n v="0"/>
    <n v="0"/>
    <n v="0"/>
  </r>
  <r>
    <s v="TX Permitted"/>
    <n v="48"/>
    <x v="10"/>
    <n v="20200201"/>
    <x v="4"/>
    <n v="3.35"/>
    <n v="0.11"/>
    <n v="0"/>
    <n v="0"/>
    <n v="0"/>
  </r>
  <r>
    <s v="TX Permitted"/>
    <n v="48"/>
    <x v="10"/>
    <n v="31000205"/>
    <x v="16"/>
    <n v="8.9399999999999993E-2"/>
    <n v="2.0000000000000001E-4"/>
    <n v="0"/>
    <n v="0"/>
    <n v="0"/>
  </r>
  <r>
    <s v="TX Permitted"/>
    <n v="48"/>
    <x v="10"/>
    <n v="31000299"/>
    <x v="18"/>
    <n v="1.6652"/>
    <n v="0.60860000000000003"/>
    <n v="0"/>
    <n v="0"/>
    <n v="0"/>
  </r>
  <r>
    <s v="TX Permitted"/>
    <n v="48"/>
    <x v="10"/>
    <n v="31088801"/>
    <x v="17"/>
    <n v="0"/>
    <n v="18.030200000000001"/>
    <n v="0"/>
    <n v="0"/>
    <n v="0"/>
  </r>
  <r>
    <s v="TX Permitted"/>
    <n v="48"/>
    <x v="10"/>
    <n v="39900601"/>
    <x v="19"/>
    <n v="0.4597"/>
    <n v="7.6E-3"/>
    <n v="0"/>
    <n v="0"/>
    <n v="0"/>
  </r>
  <r>
    <s v="TX Permitted"/>
    <n v="48"/>
    <x v="10"/>
    <n v="40781604"/>
    <x v="18"/>
    <n v="0"/>
    <n v="0"/>
    <n v="0"/>
    <n v="0"/>
    <n v="0"/>
  </r>
  <r>
    <s v="TX Permitted"/>
    <n v="48"/>
    <x v="10"/>
    <n v="20200201"/>
    <x v="4"/>
    <n v="93.628900000000002"/>
    <n v="0.61419999999999997"/>
    <n v="0"/>
    <n v="0"/>
    <n v="0"/>
  </r>
  <r>
    <s v="TX Permitted"/>
    <n v="48"/>
    <x v="10"/>
    <n v="20200253"/>
    <x v="4"/>
    <n v="46.956299999999999"/>
    <n v="10.3293"/>
    <n v="0"/>
    <n v="0"/>
    <n v="0"/>
  </r>
  <r>
    <s v="TX Permitted"/>
    <n v="48"/>
    <x v="10"/>
    <n v="20200254"/>
    <x v="4"/>
    <n v="11.7898"/>
    <n v="3.9298999999999999"/>
    <n v="0"/>
    <n v="0"/>
    <n v="0"/>
  </r>
  <r>
    <s v="TX Permitted"/>
    <n v="48"/>
    <x v="10"/>
    <n v="31000220"/>
    <x v="22"/>
    <n v="0"/>
    <n v="0.42199999999999999"/>
    <n v="0"/>
    <n v="0"/>
    <n v="0"/>
  </r>
  <r>
    <s v="TX Permitted"/>
    <n v="48"/>
    <x v="10"/>
    <n v="31000299"/>
    <x v="18"/>
    <n v="0"/>
    <n v="0"/>
    <n v="0"/>
    <n v="0"/>
    <n v="0"/>
  </r>
  <r>
    <s v="TX Permitted"/>
    <n v="48"/>
    <x v="10"/>
    <n v="31000301"/>
    <x v="10"/>
    <n v="0"/>
    <n v="2.2464"/>
    <n v="0"/>
    <n v="0"/>
    <n v="0"/>
  </r>
  <r>
    <s v="TX Permitted"/>
    <n v="48"/>
    <x v="10"/>
    <n v="31000302"/>
    <x v="10"/>
    <n v="0.21179999999999999"/>
    <n v="1.17E-2"/>
    <n v="0"/>
    <n v="0"/>
    <n v="0"/>
  </r>
  <r>
    <s v="TX Permitted"/>
    <n v="48"/>
    <x v="10"/>
    <n v="31000404"/>
    <x v="19"/>
    <n v="2.7652999999999999"/>
    <n v="0.15210000000000001"/>
    <n v="0"/>
    <n v="0"/>
    <n v="0"/>
  </r>
  <r>
    <s v="TX Permitted"/>
    <n v="48"/>
    <x v="10"/>
    <n v="31088801"/>
    <x v="17"/>
    <n v="0"/>
    <n v="0.57840000000000003"/>
    <n v="0"/>
    <n v="0"/>
    <n v="0"/>
  </r>
  <r>
    <s v="TX Permitted"/>
    <n v="48"/>
    <x v="10"/>
    <n v="40300104"/>
    <x v="20"/>
    <n v="0"/>
    <n v="0.64059999999999995"/>
    <n v="0"/>
    <n v="0"/>
    <n v="0"/>
  </r>
  <r>
    <s v="TX Permitted"/>
    <n v="48"/>
    <x v="12"/>
    <n v="20200201"/>
    <x v="4"/>
    <n v="5.95"/>
    <n v="5.0500000000000003E-2"/>
    <n v="0"/>
    <n v="0"/>
    <n v="0"/>
  </r>
  <r>
    <s v="TX Permitted"/>
    <n v="48"/>
    <x v="12"/>
    <n v="30600402"/>
    <x v="18"/>
    <n v="0"/>
    <n v="0"/>
    <n v="0"/>
    <n v="0"/>
    <n v="0"/>
  </r>
  <r>
    <s v="TX Permitted"/>
    <n v="48"/>
    <x v="13"/>
    <n v="20200253"/>
    <x v="4"/>
    <n v="0"/>
    <n v="0"/>
    <n v="0"/>
    <n v="0"/>
    <n v="0"/>
  </r>
  <r>
    <s v="TX Permitted"/>
    <n v="48"/>
    <x v="13"/>
    <n v="31000205"/>
    <x v="16"/>
    <n v="0.09"/>
    <n v="0"/>
    <n v="0"/>
    <n v="0"/>
    <n v="0"/>
  </r>
  <r>
    <s v="TX Permitted"/>
    <n v="48"/>
    <x v="13"/>
    <n v="31000220"/>
    <x v="22"/>
    <n v="0"/>
    <n v="8.5"/>
    <n v="0"/>
    <n v="0"/>
    <n v="0"/>
  </r>
  <r>
    <s v="TX Permitted"/>
    <n v="48"/>
    <x v="13"/>
    <n v="31000299"/>
    <x v="18"/>
    <n v="0"/>
    <n v="0"/>
    <n v="0"/>
    <n v="0"/>
    <n v="0"/>
  </r>
  <r>
    <s v="TX Permitted"/>
    <n v="48"/>
    <x v="13"/>
    <n v="40300198"/>
    <x v="20"/>
    <n v="0"/>
    <n v="3.48"/>
    <n v="0"/>
    <n v="0"/>
    <n v="0"/>
  </r>
  <r>
    <s v="TX Permitted"/>
    <n v="48"/>
    <x v="13"/>
    <n v="20200202"/>
    <x v="4"/>
    <n v="114.74"/>
    <n v="5.09"/>
    <n v="0"/>
    <n v="0"/>
    <n v="0"/>
  </r>
  <r>
    <s v="TX Permitted"/>
    <n v="48"/>
    <x v="13"/>
    <n v="20200252"/>
    <x v="4"/>
    <n v="114.74"/>
    <n v="5.09"/>
    <n v="0"/>
    <n v="0"/>
    <n v="0"/>
  </r>
  <r>
    <s v="TX Permitted"/>
    <n v="48"/>
    <x v="13"/>
    <n v="30600104"/>
    <x v="19"/>
    <n v="31.14"/>
    <n v="2.68"/>
    <n v="0"/>
    <n v="0"/>
    <n v="0"/>
  </r>
  <r>
    <s v="TX Permitted"/>
    <n v="48"/>
    <x v="13"/>
    <n v="30600105"/>
    <x v="19"/>
    <n v="0.91"/>
    <n v="0.05"/>
    <n v="0"/>
    <n v="0"/>
    <n v="0"/>
  </r>
  <r>
    <s v="TX Permitted"/>
    <n v="48"/>
    <x v="13"/>
    <n v="31000205"/>
    <x v="16"/>
    <n v="0.16"/>
    <n v="0"/>
    <n v="0"/>
    <n v="0"/>
    <n v="0"/>
  </r>
  <r>
    <s v="TX Permitted"/>
    <n v="48"/>
    <x v="13"/>
    <n v="31000209"/>
    <x v="28"/>
    <n v="4.47"/>
    <n v="0.25"/>
    <n v="0"/>
    <n v="0"/>
    <n v="0"/>
  </r>
  <r>
    <s v="TX Permitted"/>
    <n v="48"/>
    <x v="13"/>
    <n v="31000220"/>
    <x v="22"/>
    <n v="0"/>
    <n v="72.239999999999995"/>
    <n v="0"/>
    <n v="0"/>
    <n v="0"/>
  </r>
  <r>
    <s v="TX Permitted"/>
    <n v="48"/>
    <x v="13"/>
    <n v="31000299"/>
    <x v="18"/>
    <n v="0"/>
    <n v="0.01"/>
    <n v="0"/>
    <n v="0"/>
    <n v="0"/>
  </r>
  <r>
    <s v="TX Permitted"/>
    <n v="48"/>
    <x v="13"/>
    <n v="31088801"/>
    <x v="17"/>
    <n v="0"/>
    <n v="3.03"/>
    <n v="0"/>
    <n v="0"/>
    <n v="0"/>
  </r>
  <r>
    <s v="TX Permitted"/>
    <n v="48"/>
    <x v="13"/>
    <n v="38500101"/>
    <x v="18"/>
    <n v="0"/>
    <n v="1.49"/>
    <n v="0"/>
    <n v="0"/>
    <n v="0"/>
  </r>
  <r>
    <s v="TX Permitted"/>
    <n v="48"/>
    <x v="13"/>
    <n v="40202505"/>
    <x v="18"/>
    <n v="0"/>
    <n v="0.01"/>
    <n v="0"/>
    <n v="0"/>
    <n v="0"/>
  </r>
  <r>
    <s v="TX Permitted"/>
    <n v="48"/>
    <x v="13"/>
    <n v="40400312"/>
    <x v="20"/>
    <n v="0"/>
    <n v="13.96"/>
    <n v="0"/>
    <n v="0"/>
    <n v="0"/>
  </r>
  <r>
    <s v="TX Permitted"/>
    <n v="48"/>
    <x v="13"/>
    <n v="40600199"/>
    <x v="20"/>
    <n v="0"/>
    <n v="19.678000000000001"/>
    <n v="0"/>
    <n v="0"/>
    <n v="0"/>
  </r>
  <r>
    <s v="TX Permitted"/>
    <n v="48"/>
    <x v="14"/>
    <n v="10200602"/>
    <x v="19"/>
    <n v="20.9099"/>
    <n v="1.149"/>
    <n v="0"/>
    <n v="0"/>
    <n v="0"/>
  </r>
  <r>
    <s v="TX Permitted"/>
    <n v="48"/>
    <x v="14"/>
    <n v="20200252"/>
    <x v="4"/>
    <n v="448.3245"/>
    <n v="16.171600000000002"/>
    <n v="0"/>
    <n v="0"/>
    <n v="0"/>
  </r>
  <r>
    <s v="TX Permitted"/>
    <n v="48"/>
    <x v="14"/>
    <n v="20200253"/>
    <x v="4"/>
    <n v="548.44989999999996"/>
    <n v="15.440799999999999"/>
    <n v="0"/>
    <n v="0"/>
    <n v="0"/>
  </r>
  <r>
    <s v="TX Permitted"/>
    <n v="48"/>
    <x v="14"/>
    <n v="20200254"/>
    <x v="4"/>
    <n v="298.62889999999999"/>
    <n v="8.6349999999999998"/>
    <n v="0"/>
    <n v="0"/>
    <n v="0"/>
  </r>
  <r>
    <s v="TX Permitted"/>
    <n v="48"/>
    <x v="14"/>
    <n v="30188599"/>
    <x v="18"/>
    <n v="0"/>
    <n v="0"/>
    <n v="0"/>
    <n v="0"/>
    <n v="0"/>
  </r>
  <r>
    <s v="TX Permitted"/>
    <n v="48"/>
    <x v="14"/>
    <n v="31000205"/>
    <x v="16"/>
    <n v="2.1497999999999999"/>
    <n v="1.7043999999999999"/>
    <n v="0"/>
    <n v="0"/>
    <n v="0"/>
  </r>
  <r>
    <s v="TX Permitted"/>
    <n v="48"/>
    <x v="14"/>
    <n v="31000207"/>
    <x v="17"/>
    <n v="0"/>
    <n v="4.1849999999999996"/>
    <n v="0"/>
    <n v="0"/>
    <n v="0"/>
  </r>
  <r>
    <s v="TX Permitted"/>
    <n v="48"/>
    <x v="14"/>
    <n v="31000209"/>
    <x v="28"/>
    <n v="5.68"/>
    <n v="0.31"/>
    <n v="0"/>
    <n v="0"/>
    <n v="0"/>
  </r>
  <r>
    <s v="TX Permitted"/>
    <n v="48"/>
    <x v="14"/>
    <n v="31000227"/>
    <x v="10"/>
    <n v="0"/>
    <n v="0"/>
    <n v="0"/>
    <n v="0"/>
    <n v="0"/>
  </r>
  <r>
    <s v="TX Permitted"/>
    <n v="48"/>
    <x v="14"/>
    <n v="31000299"/>
    <x v="18"/>
    <n v="0"/>
    <n v="0.09"/>
    <n v="0"/>
    <n v="0"/>
    <n v="0"/>
  </r>
  <r>
    <s v="TX Permitted"/>
    <n v="48"/>
    <x v="14"/>
    <n v="31000404"/>
    <x v="19"/>
    <n v="18.62"/>
    <n v="0.70179999999999998"/>
    <n v="0"/>
    <n v="0"/>
    <n v="0"/>
  </r>
  <r>
    <s v="TX Permitted"/>
    <n v="48"/>
    <x v="14"/>
    <n v="31000414"/>
    <x v="18"/>
    <n v="17.350000000000001"/>
    <n v="0.95199999999999996"/>
    <n v="0"/>
    <n v="0"/>
    <n v="0"/>
  </r>
  <r>
    <s v="TX Permitted"/>
    <n v="48"/>
    <x v="14"/>
    <n v="31088801"/>
    <x v="17"/>
    <n v="0"/>
    <n v="42.552"/>
    <n v="0"/>
    <n v="0"/>
    <n v="0"/>
  </r>
  <r>
    <s v="TX Permitted"/>
    <n v="48"/>
    <x v="14"/>
    <n v="40301099"/>
    <x v="20"/>
    <n v="0"/>
    <n v="16.611000000000001"/>
    <n v="0"/>
    <n v="0"/>
    <n v="0"/>
  </r>
  <r>
    <s v="TX Permitted"/>
    <n v="48"/>
    <x v="14"/>
    <n v="40600140"/>
    <x v="20"/>
    <n v="0"/>
    <n v="0"/>
    <n v="0"/>
    <n v="0"/>
    <n v="0"/>
  </r>
  <r>
    <s v="TX Permitted"/>
    <n v="48"/>
    <x v="14"/>
    <n v="40899999"/>
    <x v="18"/>
    <n v="0"/>
    <n v="1.91"/>
    <n v="0"/>
    <n v="0"/>
    <n v="0"/>
  </r>
  <r>
    <s v="TX Permitted"/>
    <n v="48"/>
    <x v="14"/>
    <n v="40301012"/>
    <x v="20"/>
    <n v="0"/>
    <n v="4.069"/>
    <n v="0"/>
    <n v="0"/>
    <n v="0"/>
  </r>
  <r>
    <s v="TX Permitted"/>
    <n v="48"/>
    <x v="14"/>
    <n v="40388801"/>
    <x v="17"/>
    <n v="0"/>
    <n v="0.18099999999999999"/>
    <n v="0"/>
    <n v="0"/>
    <n v="0"/>
  </r>
  <r>
    <s v="TX Permitted"/>
    <n v="48"/>
    <x v="15"/>
    <n v="20200201"/>
    <x v="4"/>
    <n v="125.5886"/>
    <n v="1.4117"/>
    <n v="0"/>
    <n v="0"/>
    <n v="0"/>
  </r>
  <r>
    <s v="TX Permitted"/>
    <n v="48"/>
    <x v="15"/>
    <n v="20300202"/>
    <x v="4"/>
    <n v="282.50749999999999"/>
    <n v="1.8539000000000001"/>
    <n v="0"/>
    <n v="0"/>
    <n v="0"/>
  </r>
  <r>
    <s v="TX Permitted"/>
    <n v="48"/>
    <x v="15"/>
    <n v="30600402"/>
    <x v="18"/>
    <n v="0"/>
    <n v="0"/>
    <n v="0"/>
    <n v="0"/>
    <n v="0"/>
  </r>
  <r>
    <s v="TX Permitted"/>
    <n v="48"/>
    <x v="15"/>
    <n v="31000203"/>
    <x v="4"/>
    <n v="2.47E-2"/>
    <n v="1.8499999999999999E-2"/>
    <n v="0"/>
    <n v="0"/>
    <n v="0"/>
  </r>
  <r>
    <s v="TX Permitted"/>
    <n v="48"/>
    <x v="15"/>
    <n v="31000299"/>
    <x v="18"/>
    <n v="0"/>
    <n v="0"/>
    <n v="0"/>
    <n v="0"/>
    <n v="0"/>
  </r>
  <r>
    <s v="TX Permitted"/>
    <n v="48"/>
    <x v="15"/>
    <n v="31088802"/>
    <x v="17"/>
    <n v="0"/>
    <n v="1.1399999999999999"/>
    <n v="0"/>
    <n v="0"/>
    <n v="0"/>
  </r>
  <r>
    <s v="TX Permitted"/>
    <n v="48"/>
    <x v="15"/>
    <n v="31088811"/>
    <x v="17"/>
    <n v="0"/>
    <n v="0.56999999999999995"/>
    <n v="0"/>
    <n v="0"/>
    <n v="0"/>
  </r>
  <r>
    <s v="TX Permitted"/>
    <n v="48"/>
    <x v="16"/>
    <n v="10200603"/>
    <x v="19"/>
    <n v="0.3972"/>
    <n v="2.18E-2"/>
    <n v="0"/>
    <n v="0"/>
    <n v="0"/>
  </r>
  <r>
    <s v="TX Permitted"/>
    <n v="48"/>
    <x v="16"/>
    <n v="20200252"/>
    <x v="4"/>
    <n v="108.26"/>
    <n v="4.1100000000000003"/>
    <n v="0"/>
    <n v="0"/>
    <n v="0"/>
  </r>
  <r>
    <s v="TX Permitted"/>
    <n v="48"/>
    <x v="16"/>
    <n v="20200253"/>
    <x v="4"/>
    <n v="116.102"/>
    <n v="6.0359999999999996"/>
    <n v="0"/>
    <n v="0"/>
    <n v="0"/>
  </r>
  <r>
    <s v="TX Permitted"/>
    <n v="48"/>
    <x v="16"/>
    <n v="20200254"/>
    <x v="4"/>
    <n v="109.41849999999999"/>
    <n v="32.825499999999998"/>
    <n v="0"/>
    <n v="0"/>
    <n v="0"/>
  </r>
  <r>
    <s v="TX Permitted"/>
    <n v="48"/>
    <x v="16"/>
    <n v="28888801"/>
    <x v="17"/>
    <n v="8.9999999999999998E-4"/>
    <n v="1.4E-3"/>
    <n v="0"/>
    <n v="0"/>
    <n v="0"/>
  </r>
  <r>
    <s v="TX Permitted"/>
    <n v="48"/>
    <x v="16"/>
    <n v="30699999"/>
    <x v="18"/>
    <n v="0"/>
    <n v="0"/>
    <n v="0"/>
    <n v="0"/>
    <n v="0"/>
  </r>
  <r>
    <s v="TX Permitted"/>
    <n v="48"/>
    <x v="16"/>
    <n v="31000205"/>
    <x v="16"/>
    <n v="0.28079999999999999"/>
    <n v="1.5291999999999999"/>
    <n v="0"/>
    <n v="0"/>
    <n v="0"/>
  </r>
  <r>
    <s v="TX Permitted"/>
    <n v="48"/>
    <x v="16"/>
    <n v="31000207"/>
    <x v="17"/>
    <n v="0"/>
    <n v="9.8820999999999994"/>
    <n v="0"/>
    <n v="0"/>
    <n v="0"/>
  </r>
  <r>
    <s v="TX Permitted"/>
    <n v="48"/>
    <x v="16"/>
    <n v="31000227"/>
    <x v="10"/>
    <n v="0"/>
    <n v="4.45"/>
    <n v="0"/>
    <n v="0"/>
    <n v="0"/>
  </r>
  <r>
    <s v="TX Permitted"/>
    <n v="48"/>
    <x v="16"/>
    <n v="31000228"/>
    <x v="10"/>
    <n v="0.15"/>
    <n v="0.01"/>
    <n v="0"/>
    <n v="0"/>
    <n v="0"/>
  </r>
  <r>
    <s v="TX Permitted"/>
    <n v="48"/>
    <x v="16"/>
    <n v="31000299"/>
    <x v="18"/>
    <n v="0"/>
    <n v="0.1027"/>
    <n v="0"/>
    <n v="0"/>
    <n v="0"/>
  </r>
  <r>
    <s v="TX Permitted"/>
    <n v="48"/>
    <x v="16"/>
    <n v="31000404"/>
    <x v="19"/>
    <n v="3.1326000000000001"/>
    <n v="0.1714"/>
    <n v="0"/>
    <n v="0"/>
    <n v="0"/>
  </r>
  <r>
    <s v="TX Permitted"/>
    <n v="48"/>
    <x v="16"/>
    <n v="31088801"/>
    <x v="17"/>
    <n v="0"/>
    <n v="13.62"/>
    <n v="0"/>
    <n v="0"/>
    <n v="0"/>
  </r>
  <r>
    <s v="TX Permitted"/>
    <n v="48"/>
    <x v="16"/>
    <n v="40300199"/>
    <x v="20"/>
    <n v="0"/>
    <n v="2.82"/>
    <n v="0"/>
    <n v="0"/>
    <n v="0"/>
  </r>
  <r>
    <s v="TX Permitted"/>
    <n v="48"/>
    <x v="16"/>
    <n v="40301008"/>
    <x v="20"/>
    <n v="0"/>
    <n v="2.1425000000000001"/>
    <n v="0"/>
    <n v="0"/>
    <n v="0"/>
  </r>
  <r>
    <s v="TX Permitted"/>
    <n v="48"/>
    <x v="16"/>
    <n v="40400311"/>
    <x v="20"/>
    <n v="0"/>
    <n v="14.581"/>
    <n v="0"/>
    <n v="0"/>
    <n v="0"/>
  </r>
  <r>
    <s v="TX Permitted"/>
    <n v="48"/>
    <x v="16"/>
    <n v="40600132"/>
    <x v="20"/>
    <n v="0"/>
    <n v="0.15"/>
    <n v="0"/>
    <n v="0"/>
    <n v="0"/>
  </r>
  <r>
    <s v="TX Permitted"/>
    <n v="48"/>
    <x v="16"/>
    <n v="40600142"/>
    <x v="20"/>
    <n v="0"/>
    <n v="10.0215"/>
    <n v="0"/>
    <n v="0"/>
    <n v="0"/>
  </r>
  <r>
    <s v="TX Permitted"/>
    <n v="48"/>
    <x v="16"/>
    <n v="40714698"/>
    <x v="18"/>
    <n v="0"/>
    <n v="0.44869999999999999"/>
    <n v="0"/>
    <n v="0"/>
    <n v="0"/>
  </r>
  <r>
    <s v="TX Permitted"/>
    <n v="48"/>
    <x v="18"/>
    <n v="20200254"/>
    <x v="4"/>
    <n v="20.93"/>
    <n v="1.99"/>
    <n v="0"/>
    <n v="0"/>
    <n v="0"/>
  </r>
  <r>
    <s v="TX Permitted"/>
    <n v="48"/>
    <x v="18"/>
    <n v="31088801"/>
    <x v="17"/>
    <n v="0"/>
    <n v="0.19"/>
    <n v="0"/>
    <n v="0"/>
    <n v="0"/>
  </r>
  <r>
    <s v="TX Permitted"/>
    <n v="48"/>
    <x v="18"/>
    <n v="30688801"/>
    <x v="16"/>
    <n v="0"/>
    <n v="0"/>
    <n v="0"/>
    <n v="0"/>
    <n v="0"/>
  </r>
  <r>
    <s v="TX Permitted"/>
    <n v="48"/>
    <x v="18"/>
    <n v="31000201"/>
    <x v="21"/>
    <n v="0"/>
    <n v="0"/>
    <n v="0"/>
    <n v="0"/>
    <n v="0"/>
  </r>
  <r>
    <s v="TX Permitted"/>
    <n v="48"/>
    <x v="18"/>
    <n v="31000203"/>
    <x v="4"/>
    <n v="467.95"/>
    <n v="34.299999999999997"/>
    <n v="0"/>
    <n v="0"/>
    <n v="0"/>
  </r>
  <r>
    <s v="TX Permitted"/>
    <n v="48"/>
    <x v="18"/>
    <n v="31000205"/>
    <x v="16"/>
    <n v="5.3179999999999996"/>
    <n v="0"/>
    <n v="0"/>
    <n v="0"/>
    <n v="0"/>
  </r>
  <r>
    <s v="TX Permitted"/>
    <n v="48"/>
    <x v="18"/>
    <n v="31000227"/>
    <x v="10"/>
    <n v="0"/>
    <n v="16.948"/>
    <n v="0"/>
    <n v="0"/>
    <n v="0"/>
  </r>
  <r>
    <s v="TX Permitted"/>
    <n v="48"/>
    <x v="18"/>
    <n v="31000228"/>
    <x v="10"/>
    <n v="5.83"/>
    <n v="0.32100000000000001"/>
    <n v="0"/>
    <n v="0"/>
    <n v="0"/>
  </r>
  <r>
    <s v="TX Permitted"/>
    <n v="48"/>
    <x v="18"/>
    <n v="31000404"/>
    <x v="19"/>
    <n v="9.5299999999999994"/>
    <n v="0.78"/>
    <n v="0"/>
    <n v="0"/>
    <n v="0"/>
  </r>
  <r>
    <s v="TX Permitted"/>
    <n v="48"/>
    <x v="18"/>
    <n v="31088801"/>
    <x v="17"/>
    <n v="0"/>
    <n v="11.25"/>
    <n v="0"/>
    <n v="0"/>
    <n v="0"/>
  </r>
  <r>
    <s v="TX Permitted"/>
    <n v="48"/>
    <x v="20"/>
    <n v="20200253"/>
    <x v="4"/>
    <n v="48.63"/>
    <n v="11.48"/>
    <n v="0"/>
    <n v="0"/>
    <n v="0"/>
  </r>
  <r>
    <s v="TX Permitted"/>
    <n v="48"/>
    <x v="20"/>
    <n v="31000207"/>
    <x v="17"/>
    <n v="0"/>
    <n v="2.12"/>
    <n v="0"/>
    <n v="0"/>
    <n v="0"/>
  </r>
  <r>
    <s v="TX Permitted"/>
    <n v="48"/>
    <x v="20"/>
    <n v="31000299"/>
    <x v="18"/>
    <n v="0"/>
    <n v="0.36"/>
    <n v="0"/>
    <n v="0"/>
    <n v="0"/>
  </r>
  <r>
    <s v="TX Permitted"/>
    <n v="48"/>
    <x v="20"/>
    <n v="40301099"/>
    <x v="20"/>
    <n v="0"/>
    <n v="5.71"/>
    <n v="0"/>
    <n v="0"/>
    <n v="0"/>
  </r>
  <r>
    <s v="TX Permitted"/>
    <n v="48"/>
    <x v="23"/>
    <n v="20200253"/>
    <x v="4"/>
    <n v="124.36"/>
    <n v="5.2759999999999998"/>
    <n v="0"/>
    <n v="0"/>
    <n v="0"/>
  </r>
  <r>
    <s v="TX Permitted"/>
    <n v="48"/>
    <x v="23"/>
    <n v="31000160"/>
    <x v="16"/>
    <n v="0.86899999999999999"/>
    <n v="0"/>
    <n v="0"/>
    <n v="0"/>
    <n v="0"/>
  </r>
  <r>
    <s v="TX Permitted"/>
    <n v="48"/>
    <x v="23"/>
    <n v="31000203"/>
    <x v="4"/>
    <n v="0"/>
    <n v="0"/>
    <n v="0"/>
    <n v="0"/>
    <n v="0"/>
  </r>
  <r>
    <s v="TX Permitted"/>
    <n v="48"/>
    <x v="23"/>
    <n v="31000207"/>
    <x v="17"/>
    <n v="0"/>
    <n v="2.0832000000000002"/>
    <n v="0"/>
    <n v="0"/>
    <n v="0"/>
  </r>
  <r>
    <s v="TX Permitted"/>
    <n v="48"/>
    <x v="23"/>
    <n v="31000220"/>
    <x v="22"/>
    <n v="0"/>
    <n v="4.7E-2"/>
    <n v="0"/>
    <n v="0"/>
    <n v="0"/>
  </r>
  <r>
    <s v="TX Permitted"/>
    <n v="48"/>
    <x v="23"/>
    <n v="31000299"/>
    <x v="18"/>
    <n v="0"/>
    <n v="0.05"/>
    <n v="0"/>
    <n v="0"/>
    <n v="0"/>
  </r>
  <r>
    <s v="TX Permitted"/>
    <n v="48"/>
    <x v="23"/>
    <n v="31088801"/>
    <x v="17"/>
    <n v="0"/>
    <n v="2.86"/>
    <n v="0"/>
    <n v="0"/>
    <n v="0"/>
  </r>
  <r>
    <s v="TX Permitted"/>
    <n v="48"/>
    <x v="23"/>
    <n v="40301099"/>
    <x v="20"/>
    <n v="0"/>
    <n v="1.72"/>
    <n v="0"/>
    <n v="0"/>
    <n v="0"/>
  </r>
  <r>
    <s v="TX Permitted"/>
    <n v="48"/>
    <x v="23"/>
    <n v="40400311"/>
    <x v="20"/>
    <n v="0"/>
    <n v="0"/>
    <n v="0"/>
    <n v="0"/>
    <n v="0"/>
  </r>
  <r>
    <s v="TX Permitted"/>
    <n v="48"/>
    <x v="23"/>
    <n v="40400312"/>
    <x v="20"/>
    <n v="0"/>
    <n v="4.5570000000000004"/>
    <n v="0"/>
    <n v="0"/>
    <n v="0"/>
  </r>
  <r>
    <s v="TX Permitted"/>
    <n v="48"/>
    <x v="23"/>
    <n v="20200252"/>
    <x v="4"/>
    <n v="644.21"/>
    <n v="27.58"/>
    <n v="0"/>
    <n v="0"/>
    <n v="0"/>
  </r>
  <r>
    <s v="TX Permitted"/>
    <n v="48"/>
    <x v="23"/>
    <n v="20200253"/>
    <x v="4"/>
    <n v="63.69"/>
    <n v="1.1100000000000001"/>
    <n v="0"/>
    <n v="0"/>
    <n v="0"/>
  </r>
  <r>
    <s v="TX Permitted"/>
    <n v="48"/>
    <x v="23"/>
    <n v="30600903"/>
    <x v="18"/>
    <n v="0.16"/>
    <n v="0.24"/>
    <n v="0"/>
    <n v="0"/>
    <n v="0"/>
  </r>
  <r>
    <s v="TX Permitted"/>
    <n v="48"/>
    <x v="23"/>
    <n v="31000201"/>
    <x v="21"/>
    <n v="0"/>
    <n v="2.64"/>
    <n v="0"/>
    <n v="0"/>
    <n v="0"/>
  </r>
  <r>
    <s v="TX Permitted"/>
    <n v="48"/>
    <x v="23"/>
    <n v="31000227"/>
    <x v="10"/>
    <n v="0"/>
    <n v="0.72"/>
    <n v="0"/>
    <n v="0"/>
    <n v="0"/>
  </r>
  <r>
    <s v="TX Permitted"/>
    <n v="48"/>
    <x v="23"/>
    <n v="31000228"/>
    <x v="10"/>
    <n v="0.41"/>
    <n v="2.1999999999999999E-2"/>
    <n v="0"/>
    <n v="0"/>
    <n v="0"/>
  </r>
  <r>
    <s v="TX Permitted"/>
    <n v="48"/>
    <x v="23"/>
    <n v="31000299"/>
    <x v="18"/>
    <n v="0.08"/>
    <n v="0.02"/>
    <n v="0"/>
    <n v="0"/>
    <n v="0"/>
  </r>
  <r>
    <s v="TX Permitted"/>
    <n v="48"/>
    <x v="23"/>
    <n v="31000404"/>
    <x v="19"/>
    <n v="5.46"/>
    <n v="0.30599999999999999"/>
    <n v="0"/>
    <n v="0"/>
    <n v="0"/>
  </r>
  <r>
    <s v="TX Permitted"/>
    <n v="48"/>
    <x v="23"/>
    <n v="31088801"/>
    <x v="17"/>
    <n v="0"/>
    <n v="19.309999999999999"/>
    <n v="0"/>
    <n v="0"/>
    <n v="0"/>
  </r>
  <r>
    <s v="TX Permitted"/>
    <n v="48"/>
    <x v="23"/>
    <n v="40301099"/>
    <x v="20"/>
    <n v="0"/>
    <n v="0"/>
    <n v="0"/>
    <n v="0"/>
    <n v="0"/>
  </r>
  <r>
    <s v="TX Permitted"/>
    <n v="48"/>
    <x v="23"/>
    <n v="40899995"/>
    <x v="18"/>
    <n v="0"/>
    <n v="0.122"/>
    <n v="0"/>
    <n v="0"/>
    <n v="0"/>
  </r>
  <r>
    <s v="TX Permitted"/>
    <n v="48"/>
    <x v="24"/>
    <n v="20200253"/>
    <x v="4"/>
    <n v="6.7156000000000002"/>
    <n v="0.44040000000000001"/>
    <n v="0"/>
    <n v="0"/>
    <n v="0"/>
  </r>
  <r>
    <s v="TX Permitted"/>
    <n v="48"/>
    <x v="24"/>
    <n v="20200254"/>
    <x v="4"/>
    <n v="237.1926"/>
    <n v="84.805899999999994"/>
    <n v="0"/>
    <n v="0"/>
    <n v="0"/>
  </r>
  <r>
    <s v="TX Permitted"/>
    <n v="48"/>
    <x v="24"/>
    <n v="30600903"/>
    <x v="18"/>
    <n v="0"/>
    <n v="0"/>
    <n v="0"/>
    <n v="0"/>
    <n v="0"/>
  </r>
  <r>
    <s v="TX Permitted"/>
    <n v="48"/>
    <x v="24"/>
    <n v="31000202"/>
    <x v="23"/>
    <n v="0"/>
    <n v="0"/>
    <n v="0"/>
    <n v="0"/>
    <n v="0"/>
  </r>
  <r>
    <s v="TX Permitted"/>
    <n v="48"/>
    <x v="24"/>
    <n v="31000205"/>
    <x v="16"/>
    <n v="3.8887999999999998"/>
    <n v="6.0713999999999997"/>
    <n v="0"/>
    <n v="0"/>
    <n v="0"/>
  </r>
  <r>
    <s v="TX Permitted"/>
    <n v="48"/>
    <x v="24"/>
    <n v="31000207"/>
    <x v="17"/>
    <n v="0"/>
    <n v="1.62"/>
    <n v="0"/>
    <n v="0"/>
    <n v="0"/>
  </r>
  <r>
    <s v="TX Permitted"/>
    <n v="48"/>
    <x v="24"/>
    <n v="31000220"/>
    <x v="22"/>
    <n v="0"/>
    <n v="9.8510000000000009"/>
    <n v="0"/>
    <n v="0"/>
    <n v="0"/>
  </r>
  <r>
    <s v="TX Permitted"/>
    <n v="48"/>
    <x v="24"/>
    <n v="31000227"/>
    <x v="10"/>
    <n v="0"/>
    <n v="0"/>
    <n v="0"/>
    <n v="0"/>
    <n v="0"/>
  </r>
  <r>
    <s v="TX Permitted"/>
    <n v="48"/>
    <x v="24"/>
    <n v="31000299"/>
    <x v="18"/>
    <n v="0"/>
    <n v="0"/>
    <n v="0"/>
    <n v="0"/>
    <n v="0"/>
  </r>
  <r>
    <s v="TX Permitted"/>
    <n v="48"/>
    <x v="24"/>
    <n v="31000305"/>
    <x v="25"/>
    <n v="0"/>
    <n v="0"/>
    <n v="0"/>
    <n v="0"/>
    <n v="0"/>
  </r>
  <r>
    <s v="TX Permitted"/>
    <n v="48"/>
    <x v="24"/>
    <n v="31000404"/>
    <x v="19"/>
    <n v="0"/>
    <n v="0"/>
    <n v="0"/>
    <n v="0"/>
    <n v="0"/>
  </r>
  <r>
    <s v="TX Permitted"/>
    <n v="48"/>
    <x v="24"/>
    <n v="31088801"/>
    <x v="17"/>
    <n v="0"/>
    <n v="21.139500000000002"/>
    <n v="0"/>
    <n v="0"/>
    <n v="0"/>
  </r>
  <r>
    <s v="TX Permitted"/>
    <n v="48"/>
    <x v="24"/>
    <n v="40100398"/>
    <x v="18"/>
    <n v="0"/>
    <n v="0.255"/>
    <n v="0"/>
    <n v="0"/>
    <n v="0"/>
  </r>
  <r>
    <s v="TX Permitted"/>
    <n v="48"/>
    <x v="24"/>
    <n v="40400312"/>
    <x v="20"/>
    <n v="0"/>
    <n v="4.83"/>
    <n v="0"/>
    <n v="0"/>
    <n v="0"/>
  </r>
  <r>
    <s v="TX Permitted"/>
    <n v="48"/>
    <x v="24"/>
    <n v="40600132"/>
    <x v="20"/>
    <n v="0"/>
    <n v="5.84"/>
    <n v="0"/>
    <n v="0"/>
    <n v="0"/>
  </r>
  <r>
    <s v="TX Permitted"/>
    <n v="48"/>
    <x v="24"/>
    <n v="40899999"/>
    <x v="18"/>
    <n v="0"/>
    <n v="0"/>
    <n v="0"/>
    <n v="0"/>
    <n v="0"/>
  </r>
  <r>
    <s v="TX Permitted"/>
    <n v="48"/>
    <x v="24"/>
    <n v="10200602"/>
    <x v="19"/>
    <n v="5.62"/>
    <n v="0.31"/>
    <n v="0"/>
    <n v="0"/>
    <n v="0"/>
  </r>
  <r>
    <s v="TX Permitted"/>
    <n v="48"/>
    <x v="24"/>
    <n v="10200603"/>
    <x v="19"/>
    <n v="0.22"/>
    <n v="0.01"/>
    <n v="0"/>
    <n v="0"/>
    <n v="0"/>
  </r>
  <r>
    <s v="TX Permitted"/>
    <n v="48"/>
    <x v="24"/>
    <n v="20100102"/>
    <x v="4"/>
    <n v="0.13"/>
    <n v="0.01"/>
    <n v="0"/>
    <n v="0"/>
    <n v="0"/>
  </r>
  <r>
    <s v="TX Permitted"/>
    <n v="48"/>
    <x v="24"/>
    <n v="20200201"/>
    <x v="4"/>
    <n v="390.4"/>
    <n v="34.770000000000003"/>
    <n v="0"/>
    <n v="0"/>
    <n v="0"/>
  </r>
  <r>
    <s v="TX Permitted"/>
    <n v="48"/>
    <x v="24"/>
    <n v="20200252"/>
    <x v="4"/>
    <n v="1824"/>
    <n v="159.5"/>
    <n v="0"/>
    <n v="0"/>
    <n v="0"/>
  </r>
  <r>
    <s v="TX Permitted"/>
    <n v="48"/>
    <x v="24"/>
    <n v="20200253"/>
    <x v="4"/>
    <n v="161.43"/>
    <n v="65.62"/>
    <n v="0"/>
    <n v="0"/>
    <n v="0"/>
  </r>
  <r>
    <s v="TX Permitted"/>
    <n v="48"/>
    <x v="24"/>
    <n v="20200254"/>
    <x v="4"/>
    <n v="88.52"/>
    <n v="20.47"/>
    <n v="0"/>
    <n v="0"/>
    <n v="0"/>
  </r>
  <r>
    <s v="TX Permitted"/>
    <n v="48"/>
    <x v="24"/>
    <n v="31000201"/>
    <x v="21"/>
    <n v="0"/>
    <n v="0"/>
    <n v="0"/>
    <n v="0"/>
    <n v="0"/>
  </r>
  <r>
    <s v="TX Permitted"/>
    <n v="48"/>
    <x v="24"/>
    <n v="31000205"/>
    <x v="16"/>
    <n v="24.07"/>
    <n v="8.9600000000000009"/>
    <n v="0"/>
    <n v="0"/>
    <n v="0"/>
  </r>
  <r>
    <s v="TX Permitted"/>
    <n v="48"/>
    <x v="24"/>
    <n v="31000207"/>
    <x v="17"/>
    <n v="0"/>
    <n v="0.2399"/>
    <n v="0"/>
    <n v="0"/>
    <n v="0"/>
  </r>
  <r>
    <s v="TX Permitted"/>
    <n v="48"/>
    <x v="24"/>
    <n v="31000220"/>
    <x v="22"/>
    <n v="0"/>
    <n v="8.89"/>
    <n v="0"/>
    <n v="0"/>
    <n v="0"/>
  </r>
  <r>
    <s v="TX Permitted"/>
    <n v="48"/>
    <x v="24"/>
    <n v="31000227"/>
    <x v="10"/>
    <n v="0"/>
    <n v="0.01"/>
    <n v="0"/>
    <n v="0"/>
    <n v="0"/>
  </r>
  <r>
    <s v="TX Permitted"/>
    <n v="48"/>
    <x v="24"/>
    <n v="31000228"/>
    <x v="10"/>
    <n v="0.15"/>
    <n v="0.01"/>
    <n v="0"/>
    <n v="0"/>
    <n v="0"/>
  </r>
  <r>
    <s v="TX Permitted"/>
    <n v="48"/>
    <x v="24"/>
    <n v="31000299"/>
    <x v="18"/>
    <n v="0"/>
    <n v="0"/>
    <n v="0"/>
    <n v="0"/>
    <n v="0"/>
  </r>
  <r>
    <s v="TX Permitted"/>
    <n v="48"/>
    <x v="24"/>
    <n v="31000404"/>
    <x v="19"/>
    <n v="12.44"/>
    <n v="0.68"/>
    <n v="0"/>
    <n v="0"/>
    <n v="0"/>
  </r>
  <r>
    <s v="TX Permitted"/>
    <n v="48"/>
    <x v="24"/>
    <n v="31088801"/>
    <x v="17"/>
    <n v="0"/>
    <n v="4.4320000000000004"/>
    <n v="0"/>
    <n v="0"/>
    <n v="0"/>
  </r>
  <r>
    <s v="TX Permitted"/>
    <n v="48"/>
    <x v="24"/>
    <n v="38500101"/>
    <x v="18"/>
    <n v="0"/>
    <n v="0.43"/>
    <n v="0"/>
    <n v="0"/>
    <n v="0"/>
  </r>
  <r>
    <s v="TX Permitted"/>
    <n v="48"/>
    <x v="24"/>
    <n v="38500102"/>
    <x v="18"/>
    <n v="0"/>
    <n v="1.08"/>
    <n v="0"/>
    <n v="0"/>
    <n v="0"/>
  </r>
  <r>
    <s v="TX Permitted"/>
    <n v="48"/>
    <x v="24"/>
    <n v="40290013"/>
    <x v="18"/>
    <n v="0.46"/>
    <n v="0"/>
    <n v="0"/>
    <n v="0"/>
    <n v="0"/>
  </r>
  <r>
    <s v="TX Permitted"/>
    <n v="48"/>
    <x v="24"/>
    <n v="40301005"/>
    <x v="20"/>
    <n v="0"/>
    <n v="1.21"/>
    <n v="0"/>
    <n v="0"/>
    <n v="0"/>
  </r>
  <r>
    <s v="TX Permitted"/>
    <n v="48"/>
    <x v="24"/>
    <n v="40400154"/>
    <x v="20"/>
    <n v="0"/>
    <n v="0.01"/>
    <n v="0"/>
    <n v="0"/>
    <n v="0"/>
  </r>
  <r>
    <s v="TX Permitted"/>
    <n v="48"/>
    <x v="24"/>
    <n v="40400302"/>
    <x v="20"/>
    <n v="0"/>
    <n v="0.73"/>
    <n v="0"/>
    <n v="0"/>
    <n v="0"/>
  </r>
  <r>
    <s v="TX Permitted"/>
    <n v="48"/>
    <x v="24"/>
    <n v="40400311"/>
    <x v="20"/>
    <n v="0"/>
    <n v="1.98"/>
    <n v="0"/>
    <n v="0"/>
    <n v="0"/>
  </r>
  <r>
    <s v="TX Permitted"/>
    <n v="48"/>
    <x v="24"/>
    <n v="40400314"/>
    <x v="20"/>
    <n v="0"/>
    <n v="0"/>
    <n v="0"/>
    <n v="0"/>
    <n v="0"/>
  </r>
  <r>
    <s v="TX Permitted"/>
    <n v="48"/>
    <x v="24"/>
    <n v="40400315"/>
    <x v="20"/>
    <n v="0"/>
    <n v="0.01"/>
    <n v="0"/>
    <n v="0"/>
    <n v="0"/>
  </r>
  <r>
    <s v="TX Permitted"/>
    <n v="48"/>
    <x v="24"/>
    <n v="40400316"/>
    <x v="20"/>
    <n v="0"/>
    <n v="1.01"/>
    <n v="0"/>
    <n v="0"/>
    <n v="0"/>
  </r>
  <r>
    <s v="TX Permitted"/>
    <n v="48"/>
    <x v="24"/>
    <n v="40600126"/>
    <x v="20"/>
    <n v="0"/>
    <n v="2.2400000000000002"/>
    <n v="0"/>
    <n v="0"/>
    <n v="0"/>
  </r>
  <r>
    <s v="TX Permitted"/>
    <n v="48"/>
    <x v="24"/>
    <n v="40714698"/>
    <x v="18"/>
    <n v="0"/>
    <n v="0.18"/>
    <n v="0"/>
    <n v="0"/>
    <n v="0"/>
  </r>
  <r>
    <s v="TX Permitted"/>
    <n v="48"/>
    <x v="24"/>
    <n v="30600905"/>
    <x v="17"/>
    <n v="0"/>
    <n v="0"/>
    <n v="0"/>
    <n v="0"/>
    <n v="0"/>
  </r>
  <r>
    <s v="TX Permitted"/>
    <n v="48"/>
    <x v="24"/>
    <n v="30688801"/>
    <x v="16"/>
    <n v="0"/>
    <n v="1.1779999999999999"/>
    <n v="0"/>
    <n v="0"/>
    <n v="0"/>
  </r>
  <r>
    <s v="TX Permitted"/>
    <n v="48"/>
    <x v="24"/>
    <n v="31000207"/>
    <x v="17"/>
    <n v="0"/>
    <n v="3.9982000000000002"/>
    <n v="0"/>
    <n v="0"/>
    <n v="0"/>
  </r>
  <r>
    <s v="TX Permitted"/>
    <n v="48"/>
    <x v="24"/>
    <n v="31000211"/>
    <x v="18"/>
    <n v="0"/>
    <n v="0"/>
    <n v="0"/>
    <n v="0"/>
    <n v="0"/>
  </r>
  <r>
    <s v="TX Permitted"/>
    <n v="48"/>
    <x v="24"/>
    <n v="40300101"/>
    <x v="20"/>
    <n v="0"/>
    <n v="0"/>
    <n v="0"/>
    <n v="0"/>
    <n v="0"/>
  </r>
  <r>
    <s v="TX Permitted"/>
    <n v="48"/>
    <x v="24"/>
    <n v="40300198"/>
    <x v="20"/>
    <n v="0"/>
    <n v="2.0000000000000001E-4"/>
    <n v="0"/>
    <n v="0"/>
    <n v="0"/>
  </r>
  <r>
    <s v="TX Permitted"/>
    <n v="48"/>
    <x v="24"/>
    <n v="40300203"/>
    <x v="20"/>
    <n v="0"/>
    <n v="2.7879999999999998"/>
    <n v="0"/>
    <n v="0"/>
    <n v="0"/>
  </r>
  <r>
    <s v="TX Permitted"/>
    <n v="48"/>
    <x v="24"/>
    <n v="40301012"/>
    <x v="20"/>
    <n v="0"/>
    <n v="7.53"/>
    <n v="0"/>
    <n v="0"/>
    <n v="0"/>
  </r>
  <r>
    <s v="TX Permitted"/>
    <n v="48"/>
    <x v="24"/>
    <n v="40301109"/>
    <x v="20"/>
    <n v="0"/>
    <n v="14.455"/>
    <n v="0"/>
    <n v="0"/>
    <n v="0"/>
  </r>
  <r>
    <s v="TX Permitted"/>
    <n v="48"/>
    <x v="24"/>
    <n v="40301110"/>
    <x v="20"/>
    <n v="0"/>
    <n v="9.859"/>
    <n v="0"/>
    <n v="0"/>
    <n v="0"/>
  </r>
  <r>
    <s v="TX Permitted"/>
    <n v="48"/>
    <x v="24"/>
    <n v="40301117"/>
    <x v="20"/>
    <n v="0"/>
    <n v="6.9748000000000001"/>
    <n v="0"/>
    <n v="0"/>
    <n v="0"/>
  </r>
  <r>
    <s v="TX Permitted"/>
    <n v="48"/>
    <x v="24"/>
    <n v="40301132"/>
    <x v="20"/>
    <n v="0"/>
    <n v="13.741"/>
    <n v="0"/>
    <n v="0"/>
    <n v="0"/>
  </r>
  <r>
    <s v="TX Permitted"/>
    <n v="48"/>
    <x v="24"/>
    <n v="40301152"/>
    <x v="20"/>
    <n v="0"/>
    <n v="1.17"/>
    <n v="0"/>
    <n v="0"/>
    <n v="0"/>
  </r>
  <r>
    <s v="TX Permitted"/>
    <n v="48"/>
    <x v="24"/>
    <n v="40388801"/>
    <x v="17"/>
    <n v="0"/>
    <n v="0.224"/>
    <n v="0"/>
    <n v="0"/>
    <n v="0"/>
  </r>
  <r>
    <s v="TX Permitted"/>
    <n v="48"/>
    <x v="24"/>
    <n v="40400303"/>
    <x v="20"/>
    <n v="0"/>
    <n v="81.290599999999998"/>
    <n v="0"/>
    <n v="0"/>
    <n v="0"/>
  </r>
  <r>
    <s v="TX Permitted"/>
    <n v="48"/>
    <x v="24"/>
    <n v="10300603"/>
    <x v="19"/>
    <n v="0"/>
    <n v="0"/>
    <n v="0"/>
    <n v="0"/>
    <n v="0"/>
  </r>
  <r>
    <s v="TX Permitted"/>
    <n v="48"/>
    <x v="24"/>
    <n v="20200102"/>
    <x v="4"/>
    <n v="0"/>
    <n v="0"/>
    <n v="0"/>
    <n v="0"/>
    <n v="0"/>
  </r>
  <r>
    <s v="TX Permitted"/>
    <n v="48"/>
    <x v="24"/>
    <n v="20200252"/>
    <x v="4"/>
    <n v="320.98140000000001"/>
    <n v="57.028700000000001"/>
    <n v="0"/>
    <n v="0"/>
    <n v="0"/>
  </r>
  <r>
    <s v="TX Permitted"/>
    <n v="48"/>
    <x v="24"/>
    <n v="20200253"/>
    <x v="4"/>
    <n v="92.619799999999998"/>
    <n v="1.2828999999999999"/>
    <n v="0"/>
    <n v="0"/>
    <n v="0"/>
  </r>
  <r>
    <s v="TX Permitted"/>
    <n v="48"/>
    <x v="24"/>
    <n v="20200254"/>
    <x v="4"/>
    <n v="29.28"/>
    <n v="26.367799999999999"/>
    <n v="0"/>
    <n v="0"/>
    <n v="0"/>
  </r>
  <r>
    <s v="TX Permitted"/>
    <n v="48"/>
    <x v="24"/>
    <n v="31000207"/>
    <x v="17"/>
    <n v="0"/>
    <n v="7.9898999999999996"/>
    <n v="0"/>
    <n v="0"/>
    <n v="0"/>
  </r>
  <r>
    <s v="TX Permitted"/>
    <n v="48"/>
    <x v="24"/>
    <n v="31000220"/>
    <x v="22"/>
    <n v="0"/>
    <n v="0.73599999999999999"/>
    <n v="0"/>
    <n v="0"/>
    <n v="0"/>
  </r>
  <r>
    <s v="TX Permitted"/>
    <n v="48"/>
    <x v="24"/>
    <n v="31000228"/>
    <x v="10"/>
    <n v="0"/>
    <n v="0"/>
    <n v="0"/>
    <n v="0"/>
    <n v="0"/>
  </r>
  <r>
    <s v="TX Permitted"/>
    <n v="48"/>
    <x v="24"/>
    <n v="31000299"/>
    <x v="18"/>
    <n v="0"/>
    <n v="1.78"/>
    <n v="0"/>
    <n v="0"/>
    <n v="0"/>
  </r>
  <r>
    <s v="TX Permitted"/>
    <n v="48"/>
    <x v="24"/>
    <n v="31088801"/>
    <x v="17"/>
    <n v="0"/>
    <n v="0"/>
    <n v="0"/>
    <n v="0"/>
    <n v="0"/>
  </r>
  <r>
    <s v="TX Permitted"/>
    <n v="48"/>
    <x v="24"/>
    <n v="31088804"/>
    <x v="17"/>
    <n v="0"/>
    <n v="5.0659999999999998"/>
    <n v="0"/>
    <n v="0"/>
    <n v="0"/>
  </r>
  <r>
    <s v="TX Permitted"/>
    <n v="48"/>
    <x v="24"/>
    <n v="40301099"/>
    <x v="20"/>
    <n v="0"/>
    <n v="0.72"/>
    <n v="0"/>
    <n v="0"/>
    <n v="0"/>
  </r>
  <r>
    <s v="TX Permitted"/>
    <n v="48"/>
    <x v="24"/>
    <n v="40400302"/>
    <x v="20"/>
    <n v="0"/>
    <n v="18.11"/>
    <n v="0"/>
    <n v="0"/>
    <n v="0"/>
  </r>
  <r>
    <s v="TX Permitted"/>
    <n v="48"/>
    <x v="24"/>
    <n v="40400311"/>
    <x v="20"/>
    <n v="0"/>
    <n v="0"/>
    <n v="0"/>
    <n v="0"/>
    <n v="0"/>
  </r>
  <r>
    <s v="TX Permitted"/>
    <n v="48"/>
    <x v="24"/>
    <n v="40600199"/>
    <x v="20"/>
    <n v="0"/>
    <n v="0"/>
    <n v="0"/>
    <n v="0"/>
    <n v="0"/>
  </r>
  <r>
    <s v="TX Permitted"/>
    <n v="48"/>
    <x v="24"/>
    <n v="40705604"/>
    <x v="18"/>
    <n v="0"/>
    <n v="0"/>
    <n v="0"/>
    <n v="0"/>
    <n v="0"/>
  </r>
  <r>
    <s v="TX Permitted"/>
    <n v="48"/>
    <x v="46"/>
    <n v="20200201"/>
    <x v="4"/>
    <n v="1.3100000000000001E-2"/>
    <n v="1E-4"/>
    <n v="0"/>
    <n v="0"/>
    <n v="0"/>
  </r>
  <r>
    <s v="TX Permitted"/>
    <n v="48"/>
    <x v="46"/>
    <n v="30600402"/>
    <x v="18"/>
    <n v="0"/>
    <n v="1.21E-2"/>
    <n v="0"/>
    <n v="0"/>
    <n v="0"/>
  </r>
  <r>
    <s v="TX Permitted"/>
    <n v="48"/>
    <x v="26"/>
    <n v="20190099"/>
    <x v="16"/>
    <n v="0.38300000000000001"/>
    <n v="0"/>
    <n v="0"/>
    <n v="0"/>
    <n v="0"/>
  </r>
  <r>
    <s v="TX Permitted"/>
    <n v="48"/>
    <x v="26"/>
    <n v="20200252"/>
    <x v="4"/>
    <n v="461.91660000000002"/>
    <n v="20.761299999999999"/>
    <n v="0"/>
    <n v="0"/>
    <n v="0"/>
  </r>
  <r>
    <s v="TX Permitted"/>
    <n v="48"/>
    <x v="26"/>
    <n v="20200253"/>
    <x v="4"/>
    <n v="637.88670000000002"/>
    <n v="20.005700000000001"/>
    <n v="0"/>
    <n v="0"/>
    <n v="0"/>
  </r>
  <r>
    <s v="TX Permitted"/>
    <n v="48"/>
    <x v="26"/>
    <n v="20200254"/>
    <x v="4"/>
    <n v="437.88729999999998"/>
    <n v="22.065899999999999"/>
    <n v="0"/>
    <n v="0"/>
    <n v="0"/>
  </r>
  <r>
    <s v="TX Permitted"/>
    <n v="48"/>
    <x v="26"/>
    <n v="30101011"/>
    <x v="18"/>
    <n v="0"/>
    <n v="0.10489999999999999"/>
    <n v="0"/>
    <n v="0"/>
    <n v="0"/>
  </r>
  <r>
    <s v="TX Permitted"/>
    <n v="48"/>
    <x v="26"/>
    <n v="30600402"/>
    <x v="18"/>
    <n v="0"/>
    <n v="0.04"/>
    <n v="0"/>
    <n v="0"/>
    <n v="0"/>
  </r>
  <r>
    <s v="TX Permitted"/>
    <n v="48"/>
    <x v="26"/>
    <n v="31000199"/>
    <x v="27"/>
    <n v="0"/>
    <n v="0.75"/>
    <n v="0"/>
    <n v="0"/>
    <n v="0"/>
  </r>
  <r>
    <s v="TX Permitted"/>
    <n v="48"/>
    <x v="26"/>
    <n v="31000201"/>
    <x v="21"/>
    <n v="9.3716000000000008"/>
    <n v="0.51539999999999997"/>
    <n v="0"/>
    <n v="0"/>
    <n v="0"/>
  </r>
  <r>
    <s v="TX Permitted"/>
    <n v="48"/>
    <x v="26"/>
    <n v="31000202"/>
    <x v="23"/>
    <n v="0"/>
    <n v="1533.421"/>
    <n v="0"/>
    <n v="0"/>
    <n v="0"/>
  </r>
  <r>
    <s v="TX Permitted"/>
    <n v="48"/>
    <x v="26"/>
    <n v="31000203"/>
    <x v="4"/>
    <n v="0"/>
    <n v="0"/>
    <n v="0"/>
    <n v="0"/>
    <n v="0"/>
  </r>
  <r>
    <s v="TX Permitted"/>
    <n v="48"/>
    <x v="26"/>
    <n v="31000205"/>
    <x v="16"/>
    <n v="1.5E-3"/>
    <n v="0"/>
    <n v="0"/>
    <n v="0"/>
    <n v="0"/>
  </r>
  <r>
    <s v="TX Permitted"/>
    <n v="48"/>
    <x v="26"/>
    <n v="31000207"/>
    <x v="17"/>
    <n v="0"/>
    <n v="5.9405000000000001"/>
    <n v="0"/>
    <n v="0"/>
    <n v="0"/>
  </r>
  <r>
    <s v="TX Permitted"/>
    <n v="48"/>
    <x v="26"/>
    <n v="31000209"/>
    <x v="28"/>
    <n v="9.6882000000000001"/>
    <n v="0.53290000000000004"/>
    <n v="0"/>
    <n v="0"/>
    <n v="0"/>
  </r>
  <r>
    <s v="TX Permitted"/>
    <n v="48"/>
    <x v="26"/>
    <n v="31000220"/>
    <x v="22"/>
    <n v="0"/>
    <n v="3.3546999999999998"/>
    <n v="0"/>
    <n v="0"/>
    <n v="0"/>
  </r>
  <r>
    <s v="TX Permitted"/>
    <n v="48"/>
    <x v="26"/>
    <n v="31000227"/>
    <x v="10"/>
    <n v="0"/>
    <n v="46.390500000000003"/>
    <n v="0"/>
    <n v="0"/>
    <n v="0"/>
  </r>
  <r>
    <s v="TX Permitted"/>
    <n v="48"/>
    <x v="26"/>
    <n v="31000228"/>
    <x v="10"/>
    <n v="3.0783"/>
    <n v="0.16919999999999999"/>
    <n v="0"/>
    <n v="0"/>
    <n v="0"/>
  </r>
  <r>
    <s v="TX Permitted"/>
    <n v="48"/>
    <x v="26"/>
    <n v="31000301"/>
    <x v="10"/>
    <n v="0"/>
    <n v="1.54E-2"/>
    <n v="0"/>
    <n v="0"/>
    <n v="0"/>
  </r>
  <r>
    <s v="TX Permitted"/>
    <n v="48"/>
    <x v="26"/>
    <n v="31000302"/>
    <x v="10"/>
    <n v="0.70599999999999996"/>
    <n v="3.9E-2"/>
    <n v="0"/>
    <n v="0"/>
    <n v="0"/>
  </r>
  <r>
    <s v="TX Permitted"/>
    <n v="48"/>
    <x v="26"/>
    <n v="31000305"/>
    <x v="25"/>
    <n v="0"/>
    <n v="3342.41"/>
    <n v="0"/>
    <n v="0"/>
    <n v="0"/>
  </r>
  <r>
    <s v="TX Permitted"/>
    <n v="48"/>
    <x v="26"/>
    <n v="31000307"/>
    <x v="26"/>
    <n v="0"/>
    <n v="0"/>
    <n v="0"/>
    <n v="0"/>
    <n v="0"/>
  </r>
  <r>
    <s v="TX Permitted"/>
    <n v="48"/>
    <x v="26"/>
    <n v="31000402"/>
    <x v="19"/>
    <n v="1.4"/>
    <n v="0.08"/>
    <n v="0"/>
    <n v="0"/>
    <n v="0"/>
  </r>
  <r>
    <s v="TX Permitted"/>
    <n v="48"/>
    <x v="26"/>
    <n v="31000404"/>
    <x v="19"/>
    <n v="28.733799999999999"/>
    <n v="1.5802"/>
    <n v="0"/>
    <n v="0"/>
    <n v="0"/>
  </r>
  <r>
    <s v="TX Permitted"/>
    <n v="48"/>
    <x v="26"/>
    <n v="31088801"/>
    <x v="17"/>
    <n v="0"/>
    <n v="0.64300000000000002"/>
    <n v="0"/>
    <n v="0"/>
    <n v="0"/>
  </r>
  <r>
    <s v="TX Permitted"/>
    <n v="48"/>
    <x v="26"/>
    <n v="40300102"/>
    <x v="20"/>
    <n v="0"/>
    <n v="0"/>
    <n v="0"/>
    <n v="0"/>
    <n v="0"/>
  </r>
  <r>
    <s v="TX Permitted"/>
    <n v="48"/>
    <x v="26"/>
    <n v="40400311"/>
    <x v="20"/>
    <n v="0"/>
    <n v="5.4847000000000001"/>
    <n v="0"/>
    <n v="0"/>
    <n v="0"/>
  </r>
  <r>
    <s v="TX Permitted"/>
    <n v="48"/>
    <x v="26"/>
    <n v="40400312"/>
    <x v="20"/>
    <n v="0"/>
    <n v="0.36"/>
    <n v="0"/>
    <n v="0"/>
    <n v="0"/>
  </r>
  <r>
    <s v="TX Permitted"/>
    <n v="48"/>
    <x v="26"/>
    <n v="40600132"/>
    <x v="20"/>
    <n v="0"/>
    <n v="0.21909999999999999"/>
    <n v="0"/>
    <n v="0"/>
    <n v="0"/>
  </r>
  <r>
    <s v="TX Permitted"/>
    <n v="48"/>
    <x v="26"/>
    <n v="40703204"/>
    <x v="18"/>
    <n v="0"/>
    <n v="0.42"/>
    <n v="0"/>
    <n v="0"/>
    <n v="0"/>
  </r>
  <r>
    <s v="TX Permitted"/>
    <n v="48"/>
    <x v="26"/>
    <n v="40703604"/>
    <x v="18"/>
    <n v="0"/>
    <n v="8.5000000000000006E-2"/>
    <n v="0"/>
    <n v="0"/>
    <n v="0"/>
  </r>
  <r>
    <s v="TX Permitted"/>
    <n v="48"/>
    <x v="26"/>
    <n v="40899995"/>
    <x v="18"/>
    <n v="0"/>
    <n v="0.25"/>
    <n v="0"/>
    <n v="0"/>
    <n v="0"/>
  </r>
  <r>
    <s v="TX Permitted"/>
    <n v="48"/>
    <x v="26"/>
    <n v="10200602"/>
    <x v="19"/>
    <n v="8.0455000000000005"/>
    <n v="0.4425"/>
    <n v="0"/>
    <n v="0"/>
    <n v="0"/>
  </r>
  <r>
    <s v="TX Permitted"/>
    <n v="48"/>
    <x v="26"/>
    <n v="10300603"/>
    <x v="19"/>
    <n v="4.38"/>
    <n v="0.24"/>
    <n v="0"/>
    <n v="0"/>
    <n v="0"/>
  </r>
  <r>
    <s v="TX Permitted"/>
    <n v="48"/>
    <x v="26"/>
    <n v="20200102"/>
    <x v="4"/>
    <n v="0"/>
    <n v="0"/>
    <n v="0"/>
    <n v="0"/>
    <n v="0"/>
  </r>
  <r>
    <s v="TX Permitted"/>
    <n v="48"/>
    <x v="26"/>
    <n v="20200201"/>
    <x v="4"/>
    <n v="690.88239999999996"/>
    <n v="4.0407000000000002"/>
    <n v="0"/>
    <n v="0"/>
    <n v="0"/>
  </r>
  <r>
    <s v="TX Permitted"/>
    <n v="48"/>
    <x v="26"/>
    <n v="20200252"/>
    <x v="4"/>
    <n v="617.8229"/>
    <n v="69.121700000000004"/>
    <n v="0"/>
    <n v="0"/>
    <n v="0"/>
  </r>
  <r>
    <s v="TX Permitted"/>
    <n v="48"/>
    <x v="26"/>
    <n v="20200253"/>
    <x v="4"/>
    <n v="439.88459999999998"/>
    <n v="93.023700000000005"/>
    <n v="0"/>
    <n v="0"/>
    <n v="0"/>
  </r>
  <r>
    <s v="TX Permitted"/>
    <n v="48"/>
    <x v="26"/>
    <n v="20200254"/>
    <x v="4"/>
    <n v="363.42630000000003"/>
    <n v="50.700200000000002"/>
    <n v="0"/>
    <n v="0"/>
    <n v="0"/>
  </r>
  <r>
    <s v="TX Permitted"/>
    <n v="48"/>
    <x v="26"/>
    <n v="20200256"/>
    <x v="4"/>
    <n v="30.06"/>
    <n v="16.869800000000001"/>
    <n v="0"/>
    <n v="0"/>
    <n v="0"/>
  </r>
  <r>
    <s v="TX Permitted"/>
    <n v="48"/>
    <x v="26"/>
    <n v="30600401"/>
    <x v="16"/>
    <n v="0"/>
    <n v="2.09"/>
    <n v="0"/>
    <n v="0"/>
    <n v="0"/>
  </r>
  <r>
    <s v="TX Permitted"/>
    <n v="48"/>
    <x v="26"/>
    <n v="31000199"/>
    <x v="27"/>
    <n v="0"/>
    <n v="16.376300000000001"/>
    <n v="0"/>
    <n v="0"/>
    <n v="0"/>
  </r>
  <r>
    <s v="TX Permitted"/>
    <n v="48"/>
    <x v="26"/>
    <n v="31000201"/>
    <x v="21"/>
    <n v="0"/>
    <n v="0.06"/>
    <n v="0"/>
    <n v="0"/>
    <n v="0"/>
  </r>
  <r>
    <s v="TX Permitted"/>
    <n v="48"/>
    <x v="26"/>
    <n v="31000205"/>
    <x v="16"/>
    <n v="2.5312999999999999"/>
    <n v="0.28789999999999999"/>
    <n v="0"/>
    <n v="0"/>
    <n v="0"/>
  </r>
  <r>
    <s v="TX Permitted"/>
    <n v="48"/>
    <x v="26"/>
    <n v="31000207"/>
    <x v="17"/>
    <n v="0"/>
    <n v="29.917300000000001"/>
    <n v="0"/>
    <n v="0"/>
    <n v="0"/>
  </r>
  <r>
    <s v="TX Permitted"/>
    <n v="48"/>
    <x v="26"/>
    <n v="31000209"/>
    <x v="28"/>
    <n v="2.77"/>
    <n v="0.03"/>
    <n v="0"/>
    <n v="0"/>
    <n v="0"/>
  </r>
  <r>
    <s v="TX Permitted"/>
    <n v="48"/>
    <x v="26"/>
    <n v="31000220"/>
    <x v="22"/>
    <n v="0"/>
    <n v="65.186899999999994"/>
    <n v="0"/>
    <n v="0"/>
    <n v="0"/>
  </r>
  <r>
    <s v="TX Permitted"/>
    <n v="48"/>
    <x v="26"/>
    <n v="31000227"/>
    <x v="10"/>
    <n v="0"/>
    <n v="0.94510000000000005"/>
    <n v="0"/>
    <n v="0"/>
    <n v="0"/>
  </r>
  <r>
    <s v="TX Permitted"/>
    <n v="48"/>
    <x v="26"/>
    <n v="31000228"/>
    <x v="10"/>
    <n v="4.38"/>
    <n v="0.24"/>
    <n v="0"/>
    <n v="0"/>
    <n v="0"/>
  </r>
  <r>
    <s v="TX Permitted"/>
    <n v="48"/>
    <x v="26"/>
    <n v="31000229"/>
    <x v="29"/>
    <n v="0"/>
    <n v="0"/>
    <n v="0"/>
    <n v="0"/>
    <n v="0"/>
  </r>
  <r>
    <s v="TX Permitted"/>
    <n v="48"/>
    <x v="26"/>
    <n v="31000299"/>
    <x v="18"/>
    <n v="0"/>
    <n v="0"/>
    <n v="0"/>
    <n v="0"/>
    <n v="0"/>
  </r>
  <r>
    <s v="TX Permitted"/>
    <n v="48"/>
    <x v="26"/>
    <n v="31000305"/>
    <x v="25"/>
    <n v="0"/>
    <n v="0"/>
    <n v="0"/>
    <n v="0"/>
    <n v="0"/>
  </r>
  <r>
    <s v="TX Permitted"/>
    <n v="48"/>
    <x v="26"/>
    <n v="31000404"/>
    <x v="19"/>
    <n v="10.7502"/>
    <n v="0.59109999999999996"/>
    <n v="0"/>
    <n v="0"/>
    <n v="0"/>
  </r>
  <r>
    <s v="TX Permitted"/>
    <n v="48"/>
    <x v="26"/>
    <n v="31000414"/>
    <x v="18"/>
    <n v="0.36"/>
    <n v="0.02"/>
    <n v="0"/>
    <n v="0"/>
    <n v="0"/>
  </r>
  <r>
    <s v="TX Permitted"/>
    <n v="48"/>
    <x v="26"/>
    <n v="31088801"/>
    <x v="17"/>
    <n v="0"/>
    <n v="1.9581"/>
    <n v="0"/>
    <n v="0"/>
    <n v="0"/>
  </r>
  <r>
    <s v="TX Permitted"/>
    <n v="48"/>
    <x v="26"/>
    <n v="38500102"/>
    <x v="18"/>
    <n v="0"/>
    <n v="0"/>
    <n v="0"/>
    <n v="0"/>
    <n v="0"/>
  </r>
  <r>
    <s v="TX Permitted"/>
    <n v="48"/>
    <x v="26"/>
    <n v="40300101"/>
    <x v="20"/>
    <n v="0"/>
    <n v="0"/>
    <n v="0"/>
    <n v="0"/>
    <n v="0"/>
  </r>
  <r>
    <s v="TX Permitted"/>
    <n v="48"/>
    <x v="26"/>
    <n v="40300102"/>
    <x v="20"/>
    <n v="0"/>
    <n v="5.64"/>
    <n v="0"/>
    <n v="0"/>
    <n v="0"/>
  </r>
  <r>
    <s v="TX Permitted"/>
    <n v="48"/>
    <x v="26"/>
    <n v="40300104"/>
    <x v="20"/>
    <n v="0"/>
    <n v="0"/>
    <n v="0"/>
    <n v="0"/>
    <n v="0"/>
  </r>
  <r>
    <s v="TX Permitted"/>
    <n v="48"/>
    <x v="26"/>
    <n v="40300107"/>
    <x v="20"/>
    <n v="0"/>
    <n v="2.9999999999999997E-4"/>
    <n v="0"/>
    <n v="0"/>
    <n v="0"/>
  </r>
  <r>
    <s v="TX Permitted"/>
    <n v="48"/>
    <x v="26"/>
    <n v="40300198"/>
    <x v="20"/>
    <n v="0"/>
    <n v="5.0940000000000003"/>
    <n v="0"/>
    <n v="0"/>
    <n v="0"/>
  </r>
  <r>
    <s v="TX Permitted"/>
    <n v="48"/>
    <x v="26"/>
    <n v="40301011"/>
    <x v="20"/>
    <n v="0"/>
    <n v="1.5114000000000001"/>
    <n v="0"/>
    <n v="0"/>
    <n v="0"/>
  </r>
  <r>
    <s v="TX Permitted"/>
    <n v="48"/>
    <x v="26"/>
    <n v="40301099"/>
    <x v="20"/>
    <n v="0"/>
    <n v="0.05"/>
    <n v="0"/>
    <n v="0"/>
    <n v="0"/>
  </r>
  <r>
    <s v="TX Permitted"/>
    <n v="48"/>
    <x v="26"/>
    <n v="40400302"/>
    <x v="20"/>
    <n v="0"/>
    <n v="16.100000000000001"/>
    <n v="0"/>
    <n v="0"/>
    <n v="0"/>
  </r>
  <r>
    <s v="TX Permitted"/>
    <n v="48"/>
    <x v="26"/>
    <n v="40400312"/>
    <x v="20"/>
    <n v="0"/>
    <n v="9.1595999999999993"/>
    <n v="0"/>
    <n v="0"/>
    <n v="0"/>
  </r>
  <r>
    <s v="TX Permitted"/>
    <n v="48"/>
    <x v="26"/>
    <n v="40400313"/>
    <x v="20"/>
    <n v="0"/>
    <n v="5.1999999999999998E-3"/>
    <n v="0"/>
    <n v="0"/>
    <n v="0"/>
  </r>
  <r>
    <s v="TX Permitted"/>
    <n v="48"/>
    <x v="26"/>
    <n v="40400315"/>
    <x v="20"/>
    <n v="0"/>
    <n v="1.65"/>
    <n v="0"/>
    <n v="0"/>
    <n v="0"/>
  </r>
  <r>
    <s v="TX Permitted"/>
    <n v="48"/>
    <x v="26"/>
    <n v="40600132"/>
    <x v="20"/>
    <n v="0"/>
    <n v="1.1599999999999999"/>
    <n v="0"/>
    <n v="0"/>
    <n v="0"/>
  </r>
  <r>
    <s v="TX Permitted"/>
    <n v="48"/>
    <x v="26"/>
    <n v="40700815"/>
    <x v="18"/>
    <n v="0"/>
    <n v="0.24"/>
    <n v="0"/>
    <n v="0"/>
    <n v="0"/>
  </r>
  <r>
    <s v="TX Permitted"/>
    <n v="48"/>
    <x v="26"/>
    <n v="40700816"/>
    <x v="18"/>
    <n v="0"/>
    <n v="0.502"/>
    <n v="0"/>
    <n v="0"/>
    <n v="0"/>
  </r>
  <r>
    <s v="TX Permitted"/>
    <n v="48"/>
    <x v="26"/>
    <n v="40705603"/>
    <x v="18"/>
    <n v="0"/>
    <n v="1E-4"/>
    <n v="0"/>
    <n v="0"/>
    <n v="0"/>
  </r>
  <r>
    <s v="TX Permitted"/>
    <n v="48"/>
    <x v="26"/>
    <n v="20200252"/>
    <x v="4"/>
    <n v="570.13430000000005"/>
    <n v="42.994599999999998"/>
    <n v="0"/>
    <n v="0"/>
    <n v="0"/>
  </r>
  <r>
    <s v="TX Permitted"/>
    <n v="48"/>
    <x v="26"/>
    <n v="20200254"/>
    <x v="4"/>
    <n v="24.143000000000001"/>
    <n v="10.1409"/>
    <n v="0"/>
    <n v="0"/>
    <n v="0"/>
  </r>
  <r>
    <s v="TX Permitted"/>
    <n v="48"/>
    <x v="26"/>
    <n v="30600402"/>
    <x v="18"/>
    <n v="0"/>
    <n v="0"/>
    <n v="0"/>
    <n v="0"/>
    <n v="0"/>
  </r>
  <r>
    <s v="TX Permitted"/>
    <n v="48"/>
    <x v="26"/>
    <n v="31000220"/>
    <x v="22"/>
    <n v="0"/>
    <n v="5.1799999999999999E-2"/>
    <n v="0"/>
    <n v="0"/>
    <n v="0"/>
  </r>
  <r>
    <s v="TX Permitted"/>
    <n v="48"/>
    <x v="26"/>
    <n v="31000223"/>
    <x v="17"/>
    <n v="0"/>
    <n v="0"/>
    <n v="0"/>
    <n v="0"/>
    <n v="0"/>
  </r>
  <r>
    <s v="TX Permitted"/>
    <n v="48"/>
    <x v="26"/>
    <n v="31000227"/>
    <x v="10"/>
    <n v="0"/>
    <n v="22.974299999999999"/>
    <n v="0"/>
    <n v="0"/>
    <n v="0"/>
  </r>
  <r>
    <s v="TX Permitted"/>
    <n v="48"/>
    <x v="26"/>
    <n v="31000228"/>
    <x v="10"/>
    <n v="1.5680000000000001"/>
    <n v="8.5400000000000004E-2"/>
    <n v="0"/>
    <n v="0"/>
    <n v="0"/>
  </r>
  <r>
    <s v="TX Permitted"/>
    <n v="48"/>
    <x v="26"/>
    <n v="31088801"/>
    <x v="17"/>
    <n v="0"/>
    <n v="2.92E-2"/>
    <n v="0"/>
    <n v="0"/>
    <n v="0"/>
  </r>
  <r>
    <s v="TX Permitted"/>
    <n v="48"/>
    <x v="26"/>
    <n v="20200201"/>
    <x v="4"/>
    <n v="79.8"/>
    <n v="0.69089999999999996"/>
    <n v="0"/>
    <n v="0"/>
    <n v="0"/>
  </r>
  <r>
    <s v="TX Permitted"/>
    <n v="48"/>
    <x v="26"/>
    <n v="20200252"/>
    <x v="4"/>
    <n v="306.3775"/>
    <n v="7.2614000000000001"/>
    <n v="0"/>
    <n v="0"/>
    <n v="0"/>
  </r>
  <r>
    <s v="TX Permitted"/>
    <n v="48"/>
    <x v="26"/>
    <n v="20200253"/>
    <x v="4"/>
    <n v="295.8546"/>
    <n v="29.754899999999999"/>
    <n v="0"/>
    <n v="0"/>
    <n v="0"/>
  </r>
  <r>
    <s v="TX Permitted"/>
    <n v="48"/>
    <x v="26"/>
    <n v="20200254"/>
    <x v="4"/>
    <n v="29.907399999999999"/>
    <n v="3.5381"/>
    <n v="0"/>
    <n v="0"/>
    <n v="0"/>
  </r>
  <r>
    <s v="TX Permitted"/>
    <n v="48"/>
    <x v="26"/>
    <n v="30600402"/>
    <x v="18"/>
    <n v="0"/>
    <n v="0.48"/>
    <n v="0"/>
    <n v="0"/>
    <n v="0"/>
  </r>
  <r>
    <s v="TX Permitted"/>
    <n v="48"/>
    <x v="26"/>
    <n v="31000207"/>
    <x v="17"/>
    <n v="0"/>
    <n v="0.7661"/>
    <n v="0"/>
    <n v="0"/>
    <n v="0"/>
  </r>
  <r>
    <s v="TX Permitted"/>
    <n v="48"/>
    <x v="26"/>
    <n v="31000220"/>
    <x v="22"/>
    <n v="0"/>
    <n v="0.218"/>
    <n v="0"/>
    <n v="0"/>
    <n v="0"/>
  </r>
  <r>
    <s v="TX Permitted"/>
    <n v="48"/>
    <x v="26"/>
    <n v="31000223"/>
    <x v="17"/>
    <n v="0"/>
    <n v="0"/>
    <n v="0"/>
    <n v="0"/>
    <n v="0"/>
  </r>
  <r>
    <s v="TX Permitted"/>
    <n v="48"/>
    <x v="26"/>
    <n v="31000227"/>
    <x v="10"/>
    <n v="0"/>
    <n v="0"/>
    <n v="0"/>
    <n v="0"/>
    <n v="0"/>
  </r>
  <r>
    <s v="TX Permitted"/>
    <n v="48"/>
    <x v="26"/>
    <n v="31000228"/>
    <x v="10"/>
    <n v="0.75349999999999995"/>
    <n v="4.1399999999999999E-2"/>
    <n v="0"/>
    <n v="0"/>
    <n v="0"/>
  </r>
  <r>
    <s v="TX Permitted"/>
    <n v="48"/>
    <x v="26"/>
    <n v="31000299"/>
    <x v="18"/>
    <n v="7.2245999999999997"/>
    <n v="1.0746"/>
    <n v="0"/>
    <n v="0"/>
    <n v="0"/>
  </r>
  <r>
    <s v="TX Permitted"/>
    <n v="48"/>
    <x v="26"/>
    <n v="31000405"/>
    <x v="19"/>
    <n v="180.64500000000001"/>
    <n v="5.23"/>
    <n v="0"/>
    <n v="0"/>
    <n v="0"/>
  </r>
  <r>
    <s v="TX Permitted"/>
    <n v="48"/>
    <x v="26"/>
    <n v="31088801"/>
    <x v="17"/>
    <n v="0"/>
    <n v="3.84"/>
    <n v="0"/>
    <n v="0"/>
    <n v="0"/>
  </r>
  <r>
    <s v="TX Permitted"/>
    <n v="48"/>
    <x v="26"/>
    <n v="31088802"/>
    <x v="17"/>
    <n v="0"/>
    <n v="4.3799999999999999E-2"/>
    <n v="0"/>
    <n v="0"/>
    <n v="0"/>
  </r>
  <r>
    <s v="TX Permitted"/>
    <n v="48"/>
    <x v="26"/>
    <n v="31088811"/>
    <x v="17"/>
    <n v="0"/>
    <n v="0.63239999999999996"/>
    <n v="0"/>
    <n v="0"/>
    <n v="0"/>
  </r>
  <r>
    <s v="TX Permitted"/>
    <n v="48"/>
    <x v="26"/>
    <n v="40300198"/>
    <x v="20"/>
    <n v="0"/>
    <n v="0"/>
    <n v="0"/>
    <n v="0"/>
    <n v="0"/>
  </r>
  <r>
    <s v="TX Permitted"/>
    <n v="48"/>
    <x v="26"/>
    <n v="40301099"/>
    <x v="20"/>
    <n v="0"/>
    <n v="0.56289999999999996"/>
    <n v="0"/>
    <n v="0"/>
    <n v="0"/>
  </r>
  <r>
    <s v="TX Permitted"/>
    <n v="48"/>
    <x v="26"/>
    <n v="40400311"/>
    <x v="20"/>
    <n v="0"/>
    <n v="0.16400000000000001"/>
    <n v="0"/>
    <n v="0"/>
    <n v="0"/>
  </r>
  <r>
    <s v="TX Permitted"/>
    <n v="48"/>
    <x v="26"/>
    <n v="40600132"/>
    <x v="20"/>
    <n v="0"/>
    <n v="3.3599999999999998E-2"/>
    <n v="0"/>
    <n v="0"/>
    <n v="0"/>
  </r>
  <r>
    <s v="TX Permitted"/>
    <n v="48"/>
    <x v="26"/>
    <n v="40714697"/>
    <x v="18"/>
    <n v="0"/>
    <n v="1.5449999999999999"/>
    <n v="0"/>
    <n v="0"/>
    <n v="0"/>
  </r>
  <r>
    <s v="TX Permitted"/>
    <n v="48"/>
    <x v="26"/>
    <n v="40899995"/>
    <x v="18"/>
    <n v="0"/>
    <n v="0.33729999999999999"/>
    <n v="0"/>
    <n v="0"/>
    <n v="0"/>
  </r>
  <r>
    <s v="TX Permitted"/>
    <n v="48"/>
    <x v="27"/>
    <n v="10200603"/>
    <x v="19"/>
    <n v="2.21"/>
    <n v="0.13"/>
    <n v="0"/>
    <n v="0"/>
    <n v="0"/>
  </r>
  <r>
    <s v="TX Permitted"/>
    <n v="48"/>
    <x v="27"/>
    <n v="20200252"/>
    <x v="4"/>
    <n v="382.31599999999997"/>
    <n v="25.0899"/>
    <n v="0"/>
    <n v="0"/>
    <n v="0"/>
  </r>
  <r>
    <s v="TX Permitted"/>
    <n v="48"/>
    <x v="27"/>
    <n v="20200253"/>
    <x v="4"/>
    <n v="43.34"/>
    <n v="12.8362"/>
    <n v="0"/>
    <n v="0"/>
    <n v="0"/>
  </r>
  <r>
    <s v="TX Permitted"/>
    <n v="48"/>
    <x v="27"/>
    <n v="20200254"/>
    <x v="4"/>
    <n v="235.62299999999999"/>
    <n v="139.38249999999999"/>
    <n v="0"/>
    <n v="0"/>
    <n v="0"/>
  </r>
  <r>
    <s v="TX Permitted"/>
    <n v="48"/>
    <x v="27"/>
    <n v="30600402"/>
    <x v="18"/>
    <n v="0"/>
    <n v="0"/>
    <n v="0"/>
    <n v="0"/>
    <n v="0"/>
  </r>
  <r>
    <s v="TX Permitted"/>
    <n v="48"/>
    <x v="27"/>
    <n v="31000201"/>
    <x v="21"/>
    <n v="1.83"/>
    <n v="0.1"/>
    <n v="0"/>
    <n v="0"/>
    <n v="0"/>
  </r>
  <r>
    <s v="TX Permitted"/>
    <n v="48"/>
    <x v="27"/>
    <n v="31000205"/>
    <x v="16"/>
    <n v="0.57410000000000005"/>
    <n v="3.2000000000000002E-3"/>
    <n v="0"/>
    <n v="0"/>
    <n v="0"/>
  </r>
  <r>
    <s v="TX Permitted"/>
    <n v="48"/>
    <x v="27"/>
    <n v="31000207"/>
    <x v="17"/>
    <n v="0"/>
    <n v="25.921600000000002"/>
    <n v="0"/>
    <n v="0"/>
    <n v="0"/>
  </r>
  <r>
    <s v="TX Permitted"/>
    <n v="48"/>
    <x v="27"/>
    <n v="31000223"/>
    <x v="17"/>
    <n v="0"/>
    <n v="0"/>
    <n v="0"/>
    <n v="0"/>
    <n v="0"/>
  </r>
  <r>
    <s v="TX Permitted"/>
    <n v="48"/>
    <x v="27"/>
    <n v="31000227"/>
    <x v="10"/>
    <n v="0"/>
    <n v="36.807000000000002"/>
    <n v="0"/>
    <n v="0"/>
    <n v="0"/>
  </r>
  <r>
    <s v="TX Permitted"/>
    <n v="48"/>
    <x v="27"/>
    <n v="31000228"/>
    <x v="10"/>
    <n v="0"/>
    <n v="0"/>
    <n v="0"/>
    <n v="0"/>
    <n v="0"/>
  </r>
  <r>
    <s v="TX Permitted"/>
    <n v="48"/>
    <x v="27"/>
    <n v="31000302"/>
    <x v="10"/>
    <n v="0.18"/>
    <n v="0.01"/>
    <n v="0"/>
    <n v="0"/>
    <n v="0"/>
  </r>
  <r>
    <s v="TX Permitted"/>
    <n v="48"/>
    <x v="27"/>
    <n v="31000309"/>
    <x v="30"/>
    <n v="0.52070000000000005"/>
    <n v="0.29470000000000002"/>
    <n v="0"/>
    <n v="0"/>
    <n v="0"/>
  </r>
  <r>
    <s v="TX Permitted"/>
    <n v="48"/>
    <x v="27"/>
    <n v="31000404"/>
    <x v="19"/>
    <n v="14.87"/>
    <n v="0.81"/>
    <n v="0"/>
    <n v="0"/>
    <n v="0"/>
  </r>
  <r>
    <s v="TX Permitted"/>
    <n v="48"/>
    <x v="27"/>
    <n v="31088801"/>
    <x v="17"/>
    <n v="0"/>
    <n v="15.5657"/>
    <n v="0"/>
    <n v="0"/>
    <n v="0"/>
  </r>
  <r>
    <s v="TX Permitted"/>
    <n v="48"/>
    <x v="27"/>
    <n v="38500102"/>
    <x v="18"/>
    <n v="0"/>
    <n v="2.37"/>
    <n v="0"/>
    <n v="0"/>
    <n v="0"/>
  </r>
  <r>
    <s v="TX Permitted"/>
    <n v="48"/>
    <x v="27"/>
    <n v="40301018"/>
    <x v="20"/>
    <n v="0"/>
    <n v="7.0000000000000007E-2"/>
    <n v="0"/>
    <n v="0"/>
    <n v="0"/>
  </r>
  <r>
    <s v="TX Permitted"/>
    <n v="48"/>
    <x v="27"/>
    <n v="40301099"/>
    <x v="20"/>
    <n v="0"/>
    <n v="3.5636000000000001"/>
    <n v="0"/>
    <n v="0"/>
    <n v="0"/>
  </r>
  <r>
    <s v="TX Permitted"/>
    <n v="48"/>
    <x v="27"/>
    <n v="40400154"/>
    <x v="20"/>
    <n v="0"/>
    <n v="0.16"/>
    <n v="0"/>
    <n v="0"/>
    <n v="0"/>
  </r>
  <r>
    <s v="TX Permitted"/>
    <n v="48"/>
    <x v="27"/>
    <n v="40400301"/>
    <x v="20"/>
    <n v="0"/>
    <n v="0.01"/>
    <n v="0"/>
    <n v="0"/>
    <n v="0"/>
  </r>
  <r>
    <s v="TX Permitted"/>
    <n v="48"/>
    <x v="28"/>
    <n v="20200252"/>
    <x v="4"/>
    <n v="0"/>
    <n v="0"/>
    <n v="0"/>
    <n v="0"/>
    <n v="0"/>
  </r>
  <r>
    <s v="TX Permitted"/>
    <n v="48"/>
    <x v="28"/>
    <n v="20200253"/>
    <x v="4"/>
    <n v="5.8837999999999999"/>
    <n v="3.1635"/>
    <n v="0"/>
    <n v="0"/>
    <n v="0"/>
  </r>
  <r>
    <s v="TX Permitted"/>
    <n v="48"/>
    <x v="28"/>
    <n v="31000205"/>
    <x v="16"/>
    <n v="0.1095"/>
    <n v="6.0000000000000001E-3"/>
    <n v="0"/>
    <n v="0"/>
    <n v="0"/>
  </r>
  <r>
    <s v="TX Permitted"/>
    <n v="48"/>
    <x v="28"/>
    <n v="31000299"/>
    <x v="18"/>
    <n v="0"/>
    <n v="0"/>
    <n v="0"/>
    <n v="0"/>
    <n v="0"/>
  </r>
  <r>
    <s v="TX Permitted"/>
    <n v="48"/>
    <x v="28"/>
    <n v="40301099"/>
    <x v="20"/>
    <n v="0"/>
    <n v="0.34749999999999998"/>
    <n v="0"/>
    <n v="0"/>
    <n v="0"/>
  </r>
  <r>
    <s v="TX Permitted"/>
    <n v="48"/>
    <x v="28"/>
    <n v="40600132"/>
    <x v="20"/>
    <n v="0"/>
    <n v="0"/>
    <n v="0"/>
    <n v="0"/>
    <n v="0"/>
  </r>
  <r>
    <s v="TX Permitted"/>
    <n v="48"/>
    <x v="28"/>
    <n v="10200602"/>
    <x v="19"/>
    <n v="17.75"/>
    <n v="0.15290000000000001"/>
    <n v="0"/>
    <n v="0"/>
    <n v="0"/>
  </r>
  <r>
    <s v="TX Permitted"/>
    <n v="48"/>
    <x v="28"/>
    <n v="20200201"/>
    <x v="4"/>
    <n v="251.89"/>
    <n v="1.9319"/>
    <n v="0"/>
    <n v="0"/>
    <n v="0"/>
  </r>
  <r>
    <s v="TX Permitted"/>
    <n v="48"/>
    <x v="28"/>
    <n v="20200252"/>
    <x v="4"/>
    <n v="68.924000000000007"/>
    <n v="0.86460000000000004"/>
    <n v="0"/>
    <n v="0"/>
    <n v="0"/>
  </r>
  <r>
    <s v="TX Permitted"/>
    <n v="48"/>
    <x v="28"/>
    <n v="20200253"/>
    <x v="4"/>
    <n v="5.7690000000000001"/>
    <n v="7.0000000000000001E-3"/>
    <n v="0"/>
    <n v="0"/>
    <n v="0"/>
  </r>
  <r>
    <s v="TX Permitted"/>
    <n v="48"/>
    <x v="28"/>
    <n v="30609903"/>
    <x v="18"/>
    <n v="0"/>
    <n v="0"/>
    <n v="0"/>
    <n v="0"/>
    <n v="0"/>
  </r>
  <r>
    <s v="TX Permitted"/>
    <n v="48"/>
    <x v="28"/>
    <n v="31000203"/>
    <x v="4"/>
    <n v="21.602"/>
    <n v="0.70950000000000002"/>
    <n v="0"/>
    <n v="0"/>
    <n v="0"/>
  </r>
  <r>
    <s v="TX Permitted"/>
    <n v="48"/>
    <x v="28"/>
    <n v="31000205"/>
    <x v="16"/>
    <n v="2.12E-2"/>
    <n v="1.2999999999999999E-3"/>
    <n v="0"/>
    <n v="0"/>
    <n v="0"/>
  </r>
  <r>
    <s v="TX Permitted"/>
    <n v="48"/>
    <x v="28"/>
    <n v="31000207"/>
    <x v="17"/>
    <n v="0"/>
    <n v="0.66"/>
    <n v="0"/>
    <n v="0"/>
    <n v="0"/>
  </r>
  <r>
    <s v="TX Permitted"/>
    <n v="48"/>
    <x v="28"/>
    <n v="31000227"/>
    <x v="10"/>
    <n v="0"/>
    <n v="40.46"/>
    <n v="0"/>
    <n v="0"/>
    <n v="0"/>
  </r>
  <r>
    <s v="TX Permitted"/>
    <n v="48"/>
    <x v="28"/>
    <n v="31000228"/>
    <x v="10"/>
    <n v="1.05"/>
    <n v="3.8999999999999998E-3"/>
    <n v="0"/>
    <n v="0"/>
    <n v="0"/>
  </r>
  <r>
    <s v="TX Permitted"/>
    <n v="48"/>
    <x v="28"/>
    <n v="38500102"/>
    <x v="18"/>
    <n v="0"/>
    <n v="0.1673"/>
    <n v="0"/>
    <n v="0"/>
    <n v="0"/>
  </r>
  <r>
    <s v="TX Permitted"/>
    <n v="48"/>
    <x v="28"/>
    <n v="40400302"/>
    <x v="20"/>
    <n v="0"/>
    <n v="1E-3"/>
    <n v="0"/>
    <n v="0"/>
    <n v="0"/>
  </r>
  <r>
    <s v="TX Permitted"/>
    <n v="48"/>
    <x v="31"/>
    <n v="20100201"/>
    <x v="4"/>
    <n v="85.639399999999995"/>
    <n v="25.617699999999999"/>
    <n v="0"/>
    <n v="0"/>
    <n v="0"/>
  </r>
  <r>
    <s v="TX Permitted"/>
    <n v="48"/>
    <x v="31"/>
    <n v="30600402"/>
    <x v="18"/>
    <n v="0"/>
    <n v="0"/>
    <n v="0"/>
    <n v="0"/>
    <n v="0"/>
  </r>
  <r>
    <s v="TX Permitted"/>
    <n v="48"/>
    <x v="31"/>
    <n v="30600903"/>
    <x v="18"/>
    <n v="0.25369999999999998"/>
    <n v="0"/>
    <n v="0"/>
    <n v="0"/>
    <n v="0"/>
  </r>
  <r>
    <s v="TX Permitted"/>
    <n v="48"/>
    <x v="31"/>
    <n v="31000205"/>
    <x v="16"/>
    <n v="1.2103999999999999"/>
    <n v="0"/>
    <n v="0"/>
    <n v="0"/>
    <n v="0"/>
  </r>
  <r>
    <s v="TX Permitted"/>
    <n v="48"/>
    <x v="31"/>
    <n v="31000220"/>
    <x v="22"/>
    <n v="0"/>
    <n v="20.9316"/>
    <n v="0"/>
    <n v="0"/>
    <n v="0"/>
  </r>
  <r>
    <s v="TX Permitted"/>
    <n v="48"/>
    <x v="31"/>
    <n v="31000229"/>
    <x v="29"/>
    <n v="0"/>
    <n v="0"/>
    <n v="0"/>
    <n v="0"/>
    <n v="0"/>
  </r>
  <r>
    <s v="TX Permitted"/>
    <n v="48"/>
    <x v="31"/>
    <n v="31000404"/>
    <x v="19"/>
    <n v="17.9877"/>
    <n v="0.98929999999999996"/>
    <n v="0"/>
    <n v="0"/>
    <n v="0"/>
  </r>
  <r>
    <s v="TX Permitted"/>
    <n v="48"/>
    <x v="31"/>
    <n v="10200602"/>
    <x v="19"/>
    <n v="21.766999999999999"/>
    <n v="1.3371"/>
    <n v="0"/>
    <n v="0"/>
    <n v="0"/>
  </r>
  <r>
    <s v="TX Permitted"/>
    <n v="48"/>
    <x v="31"/>
    <n v="10200603"/>
    <x v="19"/>
    <n v="0.69540000000000002"/>
    <n v="3.8199999999999998E-2"/>
    <n v="0"/>
    <n v="0"/>
    <n v="0"/>
  </r>
  <r>
    <s v="TX Permitted"/>
    <n v="48"/>
    <x v="31"/>
    <n v="20200252"/>
    <x v="4"/>
    <n v="105.8514"/>
    <n v="4.0069999999999997"/>
    <n v="0"/>
    <n v="0"/>
    <n v="0"/>
  </r>
  <r>
    <s v="TX Permitted"/>
    <n v="48"/>
    <x v="31"/>
    <n v="20200253"/>
    <x v="4"/>
    <n v="18.748200000000001"/>
    <n v="1.1893"/>
    <n v="0"/>
    <n v="0"/>
    <n v="0"/>
  </r>
  <r>
    <s v="TX Permitted"/>
    <n v="48"/>
    <x v="31"/>
    <n v="20200254"/>
    <x v="4"/>
    <n v="23.814800000000002"/>
    <n v="4.1036000000000001"/>
    <n v="0"/>
    <n v="0"/>
    <n v="0"/>
  </r>
  <r>
    <s v="TX Permitted"/>
    <n v="48"/>
    <x v="31"/>
    <n v="31000203"/>
    <x v="4"/>
    <n v="0"/>
    <n v="0"/>
    <n v="0"/>
    <n v="0"/>
    <n v="0"/>
  </r>
  <r>
    <s v="TX Permitted"/>
    <n v="48"/>
    <x v="31"/>
    <n v="31000205"/>
    <x v="16"/>
    <n v="1.24E-2"/>
    <n v="1.2500000000000001E-2"/>
    <n v="0"/>
    <n v="0"/>
    <n v="0"/>
  </r>
  <r>
    <s v="TX Permitted"/>
    <n v="48"/>
    <x v="31"/>
    <n v="31000220"/>
    <x v="22"/>
    <n v="0"/>
    <n v="29.374300000000002"/>
    <n v="0"/>
    <n v="0"/>
    <n v="0"/>
  </r>
  <r>
    <s v="TX Permitted"/>
    <n v="48"/>
    <x v="31"/>
    <n v="31000299"/>
    <x v="18"/>
    <n v="0"/>
    <n v="0"/>
    <n v="0"/>
    <n v="0"/>
    <n v="0"/>
  </r>
  <r>
    <s v="TX Permitted"/>
    <n v="48"/>
    <x v="31"/>
    <n v="31000305"/>
    <x v="25"/>
    <n v="0"/>
    <n v="0"/>
    <n v="0"/>
    <n v="0"/>
    <n v="0"/>
  </r>
  <r>
    <s v="TX Permitted"/>
    <n v="48"/>
    <x v="31"/>
    <n v="38500101"/>
    <x v="18"/>
    <n v="0"/>
    <n v="1.5679000000000001"/>
    <n v="0"/>
    <n v="0"/>
    <n v="0"/>
  </r>
  <r>
    <s v="TX Permitted"/>
    <n v="48"/>
    <x v="31"/>
    <n v="40301012"/>
    <x v="20"/>
    <n v="0"/>
    <n v="1.5593999999999999"/>
    <n v="0"/>
    <n v="0"/>
    <n v="0"/>
  </r>
  <r>
    <s v="TX Permitted"/>
    <n v="48"/>
    <x v="31"/>
    <n v="30688801"/>
    <x v="16"/>
    <n v="0"/>
    <n v="6.2222"/>
    <n v="0"/>
    <n v="0"/>
    <n v="0"/>
  </r>
  <r>
    <s v="TX Permitted"/>
    <n v="48"/>
    <x v="31"/>
    <n v="40300204"/>
    <x v="20"/>
    <n v="0"/>
    <n v="47.616799999999998"/>
    <n v="0"/>
    <n v="0"/>
    <n v="0"/>
  </r>
  <r>
    <s v="TX Permitted"/>
    <n v="48"/>
    <x v="31"/>
    <n v="40301132"/>
    <x v="20"/>
    <n v="0"/>
    <n v="20.4116"/>
    <n v="0"/>
    <n v="0"/>
    <n v="0"/>
  </r>
  <r>
    <s v="TX Permitted"/>
    <n v="48"/>
    <x v="31"/>
    <n v="40301152"/>
    <x v="20"/>
    <n v="0"/>
    <n v="0"/>
    <n v="0"/>
    <n v="0"/>
    <n v="0"/>
  </r>
  <r>
    <s v="TX Permitted"/>
    <n v="48"/>
    <x v="31"/>
    <n v="40301201"/>
    <x v="20"/>
    <n v="0"/>
    <n v="0"/>
    <n v="0"/>
    <n v="0"/>
    <n v="0"/>
  </r>
  <r>
    <s v="TX Permitted"/>
    <n v="48"/>
    <x v="31"/>
    <n v="40301204"/>
    <x v="20"/>
    <n v="0"/>
    <n v="2.0000000000000001E-4"/>
    <n v="0"/>
    <n v="0"/>
    <n v="0"/>
  </r>
  <r>
    <s v="TX Permitted"/>
    <n v="48"/>
    <x v="31"/>
    <n v="40301206"/>
    <x v="20"/>
    <n v="0"/>
    <n v="2.9999999999999997E-4"/>
    <n v="0"/>
    <n v="0"/>
    <n v="0"/>
  </r>
  <r>
    <s v="TX Permitted"/>
    <n v="48"/>
    <x v="31"/>
    <n v="40388801"/>
    <x v="17"/>
    <n v="0"/>
    <n v="0.14449999999999999"/>
    <n v="0"/>
    <n v="0"/>
    <n v="0"/>
  </r>
  <r>
    <s v="TX Permitted"/>
    <n v="48"/>
    <x v="32"/>
    <n v="20200253"/>
    <x v="4"/>
    <n v="218.9143"/>
    <n v="5.4368999999999996"/>
    <n v="0"/>
    <n v="0"/>
    <n v="0"/>
  </r>
  <r>
    <s v="TX Permitted"/>
    <n v="48"/>
    <x v="32"/>
    <n v="20200254"/>
    <x v="4"/>
    <n v="79.158299999999997"/>
    <n v="29.0562"/>
    <n v="0"/>
    <n v="0"/>
    <n v="0"/>
  </r>
  <r>
    <s v="TX Permitted"/>
    <n v="48"/>
    <x v="32"/>
    <n v="30600104"/>
    <x v="19"/>
    <n v="0.26469999999999999"/>
    <n v="1.46E-2"/>
    <n v="0"/>
    <n v="0"/>
    <n v="0"/>
  </r>
  <r>
    <s v="TX Permitted"/>
    <n v="48"/>
    <x v="32"/>
    <n v="31000205"/>
    <x v="16"/>
    <n v="1.52E-2"/>
    <n v="3.6400000000000002E-2"/>
    <n v="0"/>
    <n v="0"/>
    <n v="0"/>
  </r>
  <r>
    <s v="TX Permitted"/>
    <n v="48"/>
    <x v="32"/>
    <n v="31000207"/>
    <x v="17"/>
    <n v="0"/>
    <n v="5.4"/>
    <n v="0"/>
    <n v="0"/>
    <n v="0"/>
  </r>
  <r>
    <s v="TX Permitted"/>
    <n v="48"/>
    <x v="32"/>
    <n v="31000220"/>
    <x v="22"/>
    <n v="0"/>
    <n v="17.994900000000001"/>
    <n v="0"/>
    <n v="0"/>
    <n v="0"/>
  </r>
  <r>
    <s v="TX Permitted"/>
    <n v="48"/>
    <x v="32"/>
    <n v="31000227"/>
    <x v="10"/>
    <n v="0"/>
    <n v="10.0717"/>
    <n v="0"/>
    <n v="0"/>
    <n v="0"/>
  </r>
  <r>
    <s v="TX Permitted"/>
    <n v="48"/>
    <x v="32"/>
    <n v="31000228"/>
    <x v="10"/>
    <n v="0.6784"/>
    <n v="3.73E-2"/>
    <n v="0"/>
    <n v="0"/>
    <n v="0"/>
  </r>
  <r>
    <s v="TX Permitted"/>
    <n v="48"/>
    <x v="32"/>
    <n v="31000404"/>
    <x v="19"/>
    <n v="0.64400000000000002"/>
    <n v="3.5400000000000001E-2"/>
    <n v="0"/>
    <n v="0"/>
    <n v="0"/>
  </r>
  <r>
    <s v="TX Permitted"/>
    <n v="48"/>
    <x v="32"/>
    <n v="40100398"/>
    <x v="18"/>
    <n v="0"/>
    <n v="0"/>
    <n v="0"/>
    <n v="0"/>
    <n v="0"/>
  </r>
  <r>
    <s v="TX Permitted"/>
    <n v="48"/>
    <x v="32"/>
    <n v="40301099"/>
    <x v="20"/>
    <n v="0"/>
    <n v="2.1299999999999999E-2"/>
    <n v="0"/>
    <n v="0"/>
    <n v="0"/>
  </r>
  <r>
    <s v="TX Permitted"/>
    <n v="48"/>
    <x v="32"/>
    <n v="20200253"/>
    <x v="4"/>
    <n v="47.8035"/>
    <n v="4.7941000000000003"/>
    <n v="0"/>
    <n v="0"/>
    <n v="0"/>
  </r>
  <r>
    <s v="TX Permitted"/>
    <n v="48"/>
    <x v="32"/>
    <n v="20200254"/>
    <x v="4"/>
    <n v="30.1599"/>
    <n v="8.5678000000000001"/>
    <n v="0"/>
    <n v="0"/>
    <n v="0"/>
  </r>
  <r>
    <s v="TX Permitted"/>
    <n v="48"/>
    <x v="32"/>
    <n v="31000205"/>
    <x v="16"/>
    <n v="0.49980000000000002"/>
    <n v="0"/>
    <n v="0"/>
    <n v="0"/>
    <n v="0"/>
  </r>
  <r>
    <s v="TX Permitted"/>
    <n v="48"/>
    <x v="32"/>
    <n v="31000299"/>
    <x v="18"/>
    <n v="0"/>
    <n v="0.51449999999999996"/>
    <n v="0"/>
    <n v="0"/>
    <n v="0"/>
  </r>
  <r>
    <s v="TX Permitted"/>
    <n v="48"/>
    <x v="32"/>
    <n v="31000404"/>
    <x v="19"/>
    <n v="2.7345000000000002"/>
    <n v="0.15040000000000001"/>
    <n v="0"/>
    <n v="0"/>
    <n v="0"/>
  </r>
  <r>
    <s v="TX Permitted"/>
    <n v="48"/>
    <x v="32"/>
    <n v="31088801"/>
    <x v="17"/>
    <n v="0"/>
    <n v="2.5901000000000001"/>
    <n v="0"/>
    <n v="0"/>
    <n v="0"/>
  </r>
  <r>
    <s v="TX Permitted"/>
    <n v="48"/>
    <x v="32"/>
    <n v="40300101"/>
    <x v="20"/>
    <n v="0"/>
    <n v="0.85550000000000004"/>
    <n v="0"/>
    <n v="0"/>
    <n v="0"/>
  </r>
  <r>
    <s v="TX Permitted"/>
    <n v="48"/>
    <x v="33"/>
    <n v="20200253"/>
    <x v="4"/>
    <n v="13.9"/>
    <n v="5.82"/>
    <n v="0"/>
    <n v="0"/>
    <n v="0"/>
  </r>
  <r>
    <s v="TX Permitted"/>
    <n v="48"/>
    <x v="33"/>
    <n v="20200254"/>
    <x v="4"/>
    <n v="160.79650000000001"/>
    <n v="49.739899999999999"/>
    <n v="0"/>
    <n v="0"/>
    <n v="0"/>
  </r>
  <r>
    <s v="TX Permitted"/>
    <n v="48"/>
    <x v="33"/>
    <n v="31000202"/>
    <x v="23"/>
    <n v="0"/>
    <n v="1.115"/>
    <n v="0"/>
    <n v="0"/>
    <n v="0"/>
  </r>
  <r>
    <s v="TX Permitted"/>
    <n v="48"/>
    <x v="33"/>
    <n v="31000207"/>
    <x v="17"/>
    <n v="0"/>
    <n v="6.91"/>
    <n v="0"/>
    <n v="0"/>
    <n v="0"/>
  </r>
  <r>
    <s v="TX Permitted"/>
    <n v="48"/>
    <x v="33"/>
    <n v="31000227"/>
    <x v="10"/>
    <n v="0"/>
    <n v="0.32"/>
    <n v="0"/>
    <n v="0"/>
    <n v="0"/>
  </r>
  <r>
    <s v="TX Permitted"/>
    <n v="48"/>
    <x v="33"/>
    <n v="31000228"/>
    <x v="10"/>
    <n v="0.59"/>
    <n v="0.03"/>
    <n v="0"/>
    <n v="0"/>
    <n v="0"/>
  </r>
  <r>
    <s v="TX Permitted"/>
    <n v="48"/>
    <x v="33"/>
    <n v="31000299"/>
    <x v="18"/>
    <n v="0"/>
    <n v="0"/>
    <n v="0"/>
    <n v="0"/>
    <n v="0"/>
  </r>
  <r>
    <s v="TX Permitted"/>
    <n v="48"/>
    <x v="33"/>
    <n v="31000405"/>
    <x v="19"/>
    <n v="0.751"/>
    <n v="1.1559999999999999"/>
    <n v="0"/>
    <n v="0"/>
    <n v="0"/>
  </r>
  <r>
    <s v="TX Permitted"/>
    <n v="48"/>
    <x v="33"/>
    <n v="40301015"/>
    <x v="20"/>
    <n v="0"/>
    <n v="0.52"/>
    <n v="0"/>
    <n v="0"/>
    <n v="0"/>
  </r>
  <r>
    <s v="TX Permitted"/>
    <n v="48"/>
    <x v="33"/>
    <n v="40301098"/>
    <x v="20"/>
    <n v="0"/>
    <n v="4.4800000000000004"/>
    <n v="0"/>
    <n v="0"/>
    <n v="0"/>
  </r>
  <r>
    <s v="TX Permitted"/>
    <n v="48"/>
    <x v="33"/>
    <n v="40600132"/>
    <x v="20"/>
    <n v="0"/>
    <n v="0"/>
    <n v="0"/>
    <n v="0"/>
    <n v="0"/>
  </r>
  <r>
    <s v="TX Permitted"/>
    <n v="48"/>
    <x v="33"/>
    <n v="40899999"/>
    <x v="18"/>
    <n v="0"/>
    <n v="1.23"/>
    <n v="0"/>
    <n v="0"/>
    <n v="0"/>
  </r>
  <r>
    <s v="TX Permitted"/>
    <n v="48"/>
    <x v="33"/>
    <n v="10200602"/>
    <x v="19"/>
    <n v="7.81"/>
    <n v="0.16"/>
    <n v="0"/>
    <n v="0"/>
    <n v="0"/>
  </r>
  <r>
    <s v="TX Permitted"/>
    <n v="48"/>
    <x v="33"/>
    <n v="10200603"/>
    <x v="19"/>
    <n v="3.38"/>
    <n v="0.25"/>
    <n v="0"/>
    <n v="0"/>
    <n v="0"/>
  </r>
  <r>
    <s v="TX Permitted"/>
    <n v="48"/>
    <x v="33"/>
    <n v="20200252"/>
    <x v="4"/>
    <n v="588.28150000000005"/>
    <n v="46.104599999999998"/>
    <n v="0"/>
    <n v="0"/>
    <n v="0"/>
  </r>
  <r>
    <s v="TX Permitted"/>
    <n v="48"/>
    <x v="33"/>
    <n v="20200253"/>
    <x v="4"/>
    <n v="142.3802"/>
    <n v="38.900700000000001"/>
    <n v="0"/>
    <n v="0"/>
    <n v="0"/>
  </r>
  <r>
    <s v="TX Permitted"/>
    <n v="48"/>
    <x v="33"/>
    <n v="20200254"/>
    <x v="4"/>
    <n v="63.865000000000002"/>
    <n v="34.290100000000002"/>
    <n v="0"/>
    <n v="0"/>
    <n v="0"/>
  </r>
  <r>
    <s v="TX Permitted"/>
    <n v="48"/>
    <x v="33"/>
    <n v="31000202"/>
    <x v="23"/>
    <n v="0"/>
    <n v="8.9999999999999998E-4"/>
    <n v="0"/>
    <n v="0"/>
    <n v="0"/>
  </r>
  <r>
    <s v="TX Permitted"/>
    <n v="48"/>
    <x v="33"/>
    <n v="31000205"/>
    <x v="16"/>
    <n v="2.52"/>
    <n v="16.27"/>
    <n v="0"/>
    <n v="0"/>
    <n v="0"/>
  </r>
  <r>
    <s v="TX Permitted"/>
    <n v="48"/>
    <x v="33"/>
    <n v="31000207"/>
    <x v="17"/>
    <n v="0"/>
    <n v="7.4"/>
    <n v="0"/>
    <n v="0"/>
    <n v="0"/>
  </r>
  <r>
    <s v="TX Permitted"/>
    <n v="48"/>
    <x v="33"/>
    <n v="31000220"/>
    <x v="22"/>
    <n v="0"/>
    <n v="0.32279999999999998"/>
    <n v="0"/>
    <n v="0"/>
    <n v="0"/>
  </r>
  <r>
    <s v="TX Permitted"/>
    <n v="48"/>
    <x v="33"/>
    <n v="31000227"/>
    <x v="10"/>
    <n v="0"/>
    <n v="18.82"/>
    <n v="0"/>
    <n v="0"/>
    <n v="0"/>
  </r>
  <r>
    <s v="TX Permitted"/>
    <n v="48"/>
    <x v="33"/>
    <n v="31000228"/>
    <x v="10"/>
    <n v="2.7416"/>
    <n v="0.1482"/>
    <n v="0"/>
    <n v="0"/>
    <n v="0"/>
  </r>
  <r>
    <s v="TX Permitted"/>
    <n v="48"/>
    <x v="33"/>
    <n v="31000305"/>
    <x v="25"/>
    <n v="0"/>
    <n v="3.6139999999999999"/>
    <n v="0"/>
    <n v="0"/>
    <n v="0"/>
  </r>
  <r>
    <s v="TX Permitted"/>
    <n v="48"/>
    <x v="33"/>
    <n v="31000404"/>
    <x v="19"/>
    <n v="1.7609999999999999"/>
    <n v="9.69E-2"/>
    <n v="0"/>
    <n v="0"/>
    <n v="0"/>
  </r>
  <r>
    <s v="TX Permitted"/>
    <n v="48"/>
    <x v="33"/>
    <n v="31088801"/>
    <x v="17"/>
    <n v="0"/>
    <n v="31.08"/>
    <n v="0"/>
    <n v="0"/>
    <n v="0"/>
  </r>
  <r>
    <s v="TX Permitted"/>
    <n v="48"/>
    <x v="33"/>
    <n v="40300198"/>
    <x v="20"/>
    <n v="0"/>
    <n v="0.45960000000000001"/>
    <n v="0"/>
    <n v="0"/>
    <n v="0"/>
  </r>
  <r>
    <s v="TX Permitted"/>
    <n v="48"/>
    <x v="33"/>
    <n v="40301099"/>
    <x v="20"/>
    <n v="0"/>
    <n v="0.91"/>
    <n v="0"/>
    <n v="0"/>
    <n v="0"/>
  </r>
  <r>
    <s v="TX Permitted"/>
    <n v="48"/>
    <x v="33"/>
    <n v="40400311"/>
    <x v="20"/>
    <n v="0"/>
    <n v="15.8407"/>
    <n v="0"/>
    <n v="0"/>
    <n v="0"/>
  </r>
  <r>
    <s v="TX Permitted"/>
    <n v="48"/>
    <x v="33"/>
    <n v="40600131"/>
    <x v="20"/>
    <n v="0"/>
    <n v="0.6"/>
    <n v="0"/>
    <n v="0"/>
    <n v="0"/>
  </r>
  <r>
    <s v="TX Permitted"/>
    <n v="48"/>
    <x v="33"/>
    <n v="40600140"/>
    <x v="20"/>
    <n v="0"/>
    <n v="9.0300000000000005E-2"/>
    <n v="0"/>
    <n v="0"/>
    <n v="0"/>
  </r>
  <r>
    <s v="TX Permitted"/>
    <n v="48"/>
    <x v="33"/>
    <n v="40899999"/>
    <x v="18"/>
    <n v="0"/>
    <n v="2.09"/>
    <n v="0"/>
    <n v="0"/>
    <n v="0"/>
  </r>
  <r>
    <s v="TX Permitted"/>
    <n v="48"/>
    <x v="33"/>
    <n v="20200253"/>
    <x v="4"/>
    <n v="1299.0702000000001"/>
    <n v="9.3785000000000007"/>
    <n v="0"/>
    <n v="0"/>
    <n v="0"/>
  </r>
  <r>
    <s v="TX Permitted"/>
    <n v="48"/>
    <x v="33"/>
    <n v="30600402"/>
    <x v="18"/>
    <n v="0"/>
    <n v="0.63500000000000001"/>
    <n v="0"/>
    <n v="0"/>
    <n v="0"/>
  </r>
  <r>
    <s v="TX Permitted"/>
    <n v="48"/>
    <x v="33"/>
    <n v="31000215"/>
    <x v="24"/>
    <n v="0.29770000000000002"/>
    <n v="0"/>
    <n v="0"/>
    <n v="0"/>
    <n v="0"/>
  </r>
  <r>
    <s v="TX Permitted"/>
    <n v="48"/>
    <x v="33"/>
    <n v="31000220"/>
    <x v="22"/>
    <n v="0"/>
    <n v="1.7887999999999999"/>
    <n v="0"/>
    <n v="0"/>
    <n v="0"/>
  </r>
  <r>
    <s v="TX Permitted"/>
    <n v="48"/>
    <x v="33"/>
    <n v="31000227"/>
    <x v="10"/>
    <n v="0"/>
    <n v="5.2500999999999998"/>
    <n v="0"/>
    <n v="0"/>
    <n v="0"/>
  </r>
  <r>
    <s v="TX Permitted"/>
    <n v="48"/>
    <x v="33"/>
    <n v="31000228"/>
    <x v="10"/>
    <n v="0.52980000000000005"/>
    <n v="2.9100000000000001E-2"/>
    <n v="0"/>
    <n v="0"/>
    <n v="0"/>
  </r>
  <r>
    <s v="TX Permitted"/>
    <n v="48"/>
    <x v="33"/>
    <n v="40400311"/>
    <x v="20"/>
    <n v="0"/>
    <n v="2.6867000000000001"/>
    <n v="0"/>
    <n v="0"/>
    <n v="0"/>
  </r>
  <r>
    <s v="TX Permitted"/>
    <n v="48"/>
    <x v="33"/>
    <n v="40600126"/>
    <x v="20"/>
    <n v="0"/>
    <n v="0.28320000000000001"/>
    <n v="0"/>
    <n v="0"/>
    <n v="0"/>
  </r>
  <r>
    <s v="TX Permitted"/>
    <n v="48"/>
    <x v="33"/>
    <n v="40600135"/>
    <x v="20"/>
    <n v="0"/>
    <n v="0.65369999999999995"/>
    <n v="0"/>
    <n v="0"/>
    <n v="0"/>
  </r>
  <r>
    <s v="TX Permitted"/>
    <n v="48"/>
    <x v="34"/>
    <n v="31000160"/>
    <x v="16"/>
    <n v="0.39"/>
    <n v="0"/>
    <n v="0"/>
    <n v="0"/>
    <n v="0"/>
  </r>
  <r>
    <s v="TX Permitted"/>
    <n v="48"/>
    <x v="34"/>
    <n v="31088811"/>
    <x v="17"/>
    <n v="0"/>
    <n v="0.44"/>
    <n v="0"/>
    <n v="0"/>
    <n v="0"/>
  </r>
  <r>
    <s v="TX Permitted"/>
    <n v="48"/>
    <x v="34"/>
    <n v="40400312"/>
    <x v="20"/>
    <n v="0"/>
    <n v="0.24"/>
    <n v="0"/>
    <n v="0"/>
    <n v="0"/>
  </r>
  <r>
    <s v="TX Permitted"/>
    <n v="48"/>
    <x v="34"/>
    <n v="40600132"/>
    <x v="20"/>
    <n v="0"/>
    <n v="1.47"/>
    <n v="0"/>
    <n v="0"/>
    <n v="0"/>
  </r>
  <r>
    <s v="TX Permitted"/>
    <n v="48"/>
    <x v="34"/>
    <n v="20200201"/>
    <x v="4"/>
    <n v="4.0686999999999998"/>
    <n v="3.5700000000000003E-2"/>
    <n v="0"/>
    <n v="0"/>
    <n v="0"/>
  </r>
  <r>
    <s v="TX Permitted"/>
    <n v="48"/>
    <x v="34"/>
    <n v="20200253"/>
    <x v="4"/>
    <n v="6.7999999999999996E-3"/>
    <n v="1E-4"/>
    <n v="0"/>
    <n v="0"/>
    <n v="0"/>
  </r>
  <r>
    <s v="TX Permitted"/>
    <n v="48"/>
    <x v="34"/>
    <n v="30600402"/>
    <x v="18"/>
    <n v="0"/>
    <n v="0"/>
    <n v="0"/>
    <n v="0"/>
    <n v="0"/>
  </r>
  <r>
    <s v="TX Permitted"/>
    <n v="48"/>
    <x v="34"/>
    <n v="31000220"/>
    <x v="22"/>
    <n v="0"/>
    <n v="4.5699999999999998E-2"/>
    <n v="0"/>
    <n v="0"/>
    <n v="0"/>
  </r>
  <r>
    <s v="TX Permitted"/>
    <n v="48"/>
    <x v="34"/>
    <n v="40400301"/>
    <x v="20"/>
    <n v="0"/>
    <n v="0.63149999999999995"/>
    <n v="0"/>
    <n v="0"/>
    <n v="0"/>
  </r>
  <r>
    <s v="TX Permitted"/>
    <n v="48"/>
    <x v="36"/>
    <n v="20200252"/>
    <x v="4"/>
    <n v="798.67430000000002"/>
    <n v="39.662599999999998"/>
    <n v="0"/>
    <n v="0"/>
    <n v="0"/>
  </r>
  <r>
    <s v="TX Permitted"/>
    <n v="48"/>
    <x v="36"/>
    <n v="20200253"/>
    <x v="4"/>
    <n v="457.4126"/>
    <n v="84.798100000000005"/>
    <n v="0"/>
    <n v="0"/>
    <n v="0"/>
  </r>
  <r>
    <s v="TX Permitted"/>
    <n v="48"/>
    <x v="36"/>
    <n v="20200254"/>
    <x v="4"/>
    <n v="114.453"/>
    <n v="41.250999999999998"/>
    <n v="0"/>
    <n v="0"/>
    <n v="0"/>
  </r>
  <r>
    <s v="TX Permitted"/>
    <n v="48"/>
    <x v="36"/>
    <n v="30600402"/>
    <x v="18"/>
    <n v="0"/>
    <n v="1.9"/>
    <n v="0"/>
    <n v="0"/>
    <n v="0"/>
  </r>
  <r>
    <s v="TX Permitted"/>
    <n v="48"/>
    <x v="36"/>
    <n v="31000201"/>
    <x v="21"/>
    <n v="0"/>
    <n v="1.0976999999999999"/>
    <n v="0"/>
    <n v="0"/>
    <n v="0"/>
  </r>
  <r>
    <s v="TX Permitted"/>
    <n v="48"/>
    <x v="36"/>
    <n v="31000203"/>
    <x v="4"/>
    <n v="0"/>
    <n v="0"/>
    <n v="0"/>
    <n v="0"/>
    <n v="0"/>
  </r>
  <r>
    <s v="TX Permitted"/>
    <n v="48"/>
    <x v="36"/>
    <n v="31000205"/>
    <x v="16"/>
    <n v="1.7495000000000001"/>
    <n v="1.61E-2"/>
    <n v="0"/>
    <n v="0"/>
    <n v="0"/>
  </r>
  <r>
    <s v="TX Permitted"/>
    <n v="48"/>
    <x v="36"/>
    <n v="31000207"/>
    <x v="17"/>
    <n v="0"/>
    <n v="30.917000000000002"/>
    <n v="0"/>
    <n v="0"/>
    <n v="0"/>
  </r>
  <r>
    <s v="TX Permitted"/>
    <n v="48"/>
    <x v="36"/>
    <n v="31000215"/>
    <x v="24"/>
    <n v="0.01"/>
    <n v="0.03"/>
    <n v="0"/>
    <n v="0"/>
    <n v="0"/>
  </r>
  <r>
    <s v="TX Permitted"/>
    <n v="48"/>
    <x v="36"/>
    <n v="31000220"/>
    <x v="22"/>
    <n v="0"/>
    <n v="12.226000000000001"/>
    <n v="0"/>
    <n v="0"/>
    <n v="0"/>
  </r>
  <r>
    <s v="TX Permitted"/>
    <n v="48"/>
    <x v="36"/>
    <n v="31000223"/>
    <x v="17"/>
    <n v="0"/>
    <n v="0"/>
    <n v="0"/>
    <n v="0"/>
    <n v="0"/>
  </r>
  <r>
    <s v="TX Permitted"/>
    <n v="48"/>
    <x v="36"/>
    <n v="31000227"/>
    <x v="10"/>
    <n v="0"/>
    <n v="1.8429"/>
    <n v="0"/>
    <n v="0"/>
    <n v="0"/>
  </r>
  <r>
    <s v="TX Permitted"/>
    <n v="48"/>
    <x v="36"/>
    <n v="31000228"/>
    <x v="10"/>
    <n v="0.72970000000000002"/>
    <n v="3.6499999999999998E-2"/>
    <n v="0"/>
    <n v="0"/>
    <n v="0"/>
  </r>
  <r>
    <s v="TX Permitted"/>
    <n v="48"/>
    <x v="36"/>
    <n v="31000299"/>
    <x v="18"/>
    <n v="0"/>
    <n v="0"/>
    <n v="0"/>
    <n v="0"/>
    <n v="0"/>
  </r>
  <r>
    <s v="TX Permitted"/>
    <n v="48"/>
    <x v="36"/>
    <n v="31000301"/>
    <x v="10"/>
    <n v="0"/>
    <n v="0"/>
    <n v="0"/>
    <n v="0"/>
    <n v="0"/>
  </r>
  <r>
    <s v="TX Permitted"/>
    <n v="48"/>
    <x v="36"/>
    <n v="31000302"/>
    <x v="10"/>
    <n v="3.4102000000000001"/>
    <n v="1.0624"/>
    <n v="0"/>
    <n v="0"/>
    <n v="0"/>
  </r>
  <r>
    <s v="TX Permitted"/>
    <n v="48"/>
    <x v="36"/>
    <n v="31000404"/>
    <x v="19"/>
    <n v="6.4481999999999999"/>
    <n v="0.35470000000000002"/>
    <n v="0"/>
    <n v="0"/>
    <n v="0"/>
  </r>
  <r>
    <s v="TX Permitted"/>
    <n v="48"/>
    <x v="36"/>
    <n v="40301099"/>
    <x v="20"/>
    <n v="0"/>
    <n v="4.601"/>
    <n v="0"/>
    <n v="0"/>
    <n v="0"/>
  </r>
  <r>
    <s v="TX Permitted"/>
    <n v="48"/>
    <x v="36"/>
    <n v="40400254"/>
    <x v="20"/>
    <n v="0"/>
    <n v="0.56000000000000005"/>
    <n v="0"/>
    <n v="0"/>
    <n v="0"/>
  </r>
  <r>
    <s v="TX Permitted"/>
    <n v="48"/>
    <x v="36"/>
    <n v="40400311"/>
    <x v="20"/>
    <n v="0"/>
    <n v="28.745799999999999"/>
    <n v="0"/>
    <n v="0"/>
    <n v="0"/>
  </r>
  <r>
    <s v="TX Permitted"/>
    <n v="48"/>
    <x v="36"/>
    <n v="40400312"/>
    <x v="20"/>
    <n v="0"/>
    <n v="1.98"/>
    <n v="0"/>
    <n v="0"/>
    <n v="0"/>
  </r>
  <r>
    <s v="TX Permitted"/>
    <n v="48"/>
    <x v="36"/>
    <n v="40600126"/>
    <x v="20"/>
    <n v="0"/>
    <n v="0.31"/>
    <n v="0"/>
    <n v="0"/>
    <n v="0"/>
  </r>
  <r>
    <s v="TX Permitted"/>
    <n v="48"/>
    <x v="36"/>
    <n v="40700815"/>
    <x v="18"/>
    <n v="0"/>
    <n v="8.2900000000000001E-2"/>
    <n v="0"/>
    <n v="0"/>
    <n v="0"/>
  </r>
  <r>
    <s v="TX Permitted"/>
    <n v="48"/>
    <x v="36"/>
    <n v="40899995"/>
    <x v="18"/>
    <n v="0"/>
    <n v="0"/>
    <n v="0"/>
    <n v="0"/>
    <n v="0"/>
  </r>
  <r>
    <s v="TX Permitted"/>
    <n v="48"/>
    <x v="36"/>
    <n v="40899999"/>
    <x v="18"/>
    <n v="0"/>
    <n v="5.79"/>
    <n v="0"/>
    <n v="0"/>
    <n v="0"/>
  </r>
  <r>
    <s v="TX Permitted"/>
    <n v="48"/>
    <x v="36"/>
    <n v="10200602"/>
    <x v="19"/>
    <n v="3.61"/>
    <n v="0.2"/>
    <n v="0"/>
    <n v="0"/>
    <n v="0"/>
  </r>
  <r>
    <s v="TX Permitted"/>
    <n v="48"/>
    <x v="36"/>
    <n v="20200252"/>
    <x v="4"/>
    <n v="14.657999999999999"/>
    <n v="1.4297"/>
    <n v="0"/>
    <n v="0"/>
    <n v="0"/>
  </r>
  <r>
    <s v="TX Permitted"/>
    <n v="48"/>
    <x v="36"/>
    <n v="20200253"/>
    <x v="4"/>
    <n v="35.457000000000001"/>
    <n v="6.1989000000000001"/>
    <n v="0"/>
    <n v="0"/>
    <n v="0"/>
  </r>
  <r>
    <s v="TX Permitted"/>
    <n v="48"/>
    <x v="36"/>
    <n v="20200254"/>
    <x v="4"/>
    <n v="93.075299999999999"/>
    <n v="46.217599999999997"/>
    <n v="0"/>
    <n v="0"/>
    <n v="0"/>
  </r>
  <r>
    <s v="TX Permitted"/>
    <n v="48"/>
    <x v="36"/>
    <n v="30600508"/>
    <x v="18"/>
    <n v="0"/>
    <n v="15.371700000000001"/>
    <n v="0"/>
    <n v="0"/>
    <n v="0"/>
  </r>
  <r>
    <s v="TX Permitted"/>
    <n v="48"/>
    <x v="36"/>
    <n v="31000201"/>
    <x v="21"/>
    <n v="0"/>
    <n v="0"/>
    <n v="0"/>
    <n v="0"/>
    <n v="0"/>
  </r>
  <r>
    <s v="TX Permitted"/>
    <n v="48"/>
    <x v="36"/>
    <n v="31000205"/>
    <x v="16"/>
    <n v="0.54649999999999999"/>
    <n v="1.4999999999999999E-2"/>
    <n v="0"/>
    <n v="0"/>
    <n v="0"/>
  </r>
  <r>
    <s v="TX Permitted"/>
    <n v="48"/>
    <x v="36"/>
    <n v="31000220"/>
    <x v="22"/>
    <n v="0"/>
    <n v="4.2622999999999998"/>
    <n v="0"/>
    <n v="0"/>
    <n v="0"/>
  </r>
  <r>
    <s v="TX Permitted"/>
    <n v="48"/>
    <x v="36"/>
    <n v="31000227"/>
    <x v="10"/>
    <n v="0"/>
    <n v="7.2478999999999996"/>
    <n v="0"/>
    <n v="0"/>
    <n v="0"/>
  </r>
  <r>
    <s v="TX Permitted"/>
    <n v="48"/>
    <x v="36"/>
    <n v="31000228"/>
    <x v="10"/>
    <n v="3.8800000000000001E-2"/>
    <n v="2.0999999999999999E-3"/>
    <n v="0"/>
    <n v="0"/>
    <n v="0"/>
  </r>
  <r>
    <s v="TX Permitted"/>
    <n v="48"/>
    <x v="36"/>
    <n v="31000299"/>
    <x v="18"/>
    <n v="2.8767"/>
    <n v="5.6872999999999996"/>
    <n v="0"/>
    <n v="0"/>
    <n v="0"/>
  </r>
  <r>
    <s v="TX Permitted"/>
    <n v="48"/>
    <x v="36"/>
    <n v="31000405"/>
    <x v="19"/>
    <n v="2.9882"/>
    <n v="0.16389999999999999"/>
    <n v="0"/>
    <n v="0"/>
    <n v="0"/>
  </r>
  <r>
    <s v="TX Permitted"/>
    <n v="48"/>
    <x v="36"/>
    <n v="31088811"/>
    <x v="17"/>
    <n v="0"/>
    <n v="20.454699999999999"/>
    <n v="0"/>
    <n v="0"/>
    <n v="0"/>
  </r>
  <r>
    <s v="TX Permitted"/>
    <n v="48"/>
    <x v="36"/>
    <n v="38500102"/>
    <x v="18"/>
    <n v="0"/>
    <n v="5.2285000000000004"/>
    <n v="0"/>
    <n v="0"/>
    <n v="0"/>
  </r>
  <r>
    <s v="TX Permitted"/>
    <n v="48"/>
    <x v="36"/>
    <n v="40300198"/>
    <x v="20"/>
    <n v="0"/>
    <n v="4.04"/>
    <n v="0"/>
    <n v="0"/>
    <n v="0"/>
  </r>
  <r>
    <s v="TX Permitted"/>
    <n v="48"/>
    <x v="36"/>
    <n v="40400340"/>
    <x v="20"/>
    <n v="0"/>
    <n v="0"/>
    <n v="0"/>
    <n v="0"/>
    <n v="0"/>
  </r>
  <r>
    <s v="TX Permitted"/>
    <n v="48"/>
    <x v="36"/>
    <n v="40703298"/>
    <x v="18"/>
    <n v="0"/>
    <n v="0.19900000000000001"/>
    <n v="0"/>
    <n v="0"/>
    <n v="0"/>
  </r>
  <r>
    <s v="TX Permitted"/>
    <n v="48"/>
    <x v="36"/>
    <n v="40301012"/>
    <x v="20"/>
    <n v="0"/>
    <n v="15.276"/>
    <n v="0"/>
    <n v="0"/>
    <n v="0"/>
  </r>
  <r>
    <s v="TX Permitted"/>
    <n v="48"/>
    <x v="36"/>
    <n v="40301132"/>
    <x v="20"/>
    <n v="0"/>
    <n v="28.544"/>
    <n v="0"/>
    <n v="0"/>
    <n v="0"/>
  </r>
  <r>
    <s v="TX Permitted"/>
    <n v="48"/>
    <x v="36"/>
    <n v="40388801"/>
    <x v="17"/>
    <n v="0"/>
    <n v="0.153"/>
    <n v="0"/>
    <n v="0"/>
    <n v="0"/>
  </r>
  <r>
    <s v="TX Permitted"/>
    <n v="48"/>
    <x v="37"/>
    <n v="20100202"/>
    <x v="4"/>
    <n v="0"/>
    <n v="0"/>
    <n v="0"/>
    <n v="0"/>
    <n v="0"/>
  </r>
  <r>
    <s v="TX Permitted"/>
    <n v="48"/>
    <x v="37"/>
    <n v="20200202"/>
    <x v="4"/>
    <n v="0"/>
    <n v="0"/>
    <n v="0"/>
    <n v="0"/>
    <n v="0"/>
  </r>
  <r>
    <s v="TX Permitted"/>
    <n v="48"/>
    <x v="37"/>
    <n v="20200253"/>
    <x v="4"/>
    <n v="212.1"/>
    <n v="25.477499999999999"/>
    <n v="0"/>
    <n v="0"/>
    <n v="0"/>
  </r>
  <r>
    <s v="TX Permitted"/>
    <n v="48"/>
    <x v="37"/>
    <n v="20200254"/>
    <x v="4"/>
    <n v="10.84"/>
    <n v="13.5457"/>
    <n v="0"/>
    <n v="0"/>
    <n v="0"/>
  </r>
  <r>
    <s v="TX Permitted"/>
    <n v="48"/>
    <x v="37"/>
    <n v="20200256"/>
    <x v="4"/>
    <n v="15.19"/>
    <n v="5.43"/>
    <n v="0"/>
    <n v="0"/>
    <n v="0"/>
  </r>
  <r>
    <s v="TX Permitted"/>
    <n v="48"/>
    <x v="37"/>
    <n v="30600402"/>
    <x v="18"/>
    <n v="0"/>
    <n v="0.76"/>
    <n v="0"/>
    <n v="0"/>
    <n v="0"/>
  </r>
  <r>
    <s v="TX Permitted"/>
    <n v="48"/>
    <x v="37"/>
    <n v="31000203"/>
    <x v="4"/>
    <n v="0"/>
    <n v="0"/>
    <n v="0"/>
    <n v="0"/>
    <n v="0"/>
  </r>
  <r>
    <s v="TX Permitted"/>
    <n v="48"/>
    <x v="37"/>
    <n v="31000205"/>
    <x v="16"/>
    <n v="1.64"/>
    <n v="0.06"/>
    <n v="0"/>
    <n v="0"/>
    <n v="0"/>
  </r>
  <r>
    <s v="TX Permitted"/>
    <n v="48"/>
    <x v="37"/>
    <n v="31000207"/>
    <x v="17"/>
    <n v="0"/>
    <n v="3.42"/>
    <n v="0"/>
    <n v="0"/>
    <n v="0"/>
  </r>
  <r>
    <s v="TX Permitted"/>
    <n v="48"/>
    <x v="37"/>
    <n v="31000220"/>
    <x v="22"/>
    <n v="0"/>
    <n v="1.32"/>
    <n v="0"/>
    <n v="0"/>
    <n v="0"/>
  </r>
  <r>
    <s v="TX Permitted"/>
    <n v="48"/>
    <x v="37"/>
    <n v="31000227"/>
    <x v="10"/>
    <n v="0"/>
    <n v="0.09"/>
    <n v="0"/>
    <n v="0"/>
    <n v="0"/>
  </r>
  <r>
    <s v="TX Permitted"/>
    <n v="48"/>
    <x v="37"/>
    <n v="31000228"/>
    <x v="10"/>
    <n v="0"/>
    <n v="0"/>
    <n v="0"/>
    <n v="0"/>
    <n v="0"/>
  </r>
  <r>
    <s v="TX Permitted"/>
    <n v="48"/>
    <x v="37"/>
    <n v="31000299"/>
    <x v="18"/>
    <n v="0"/>
    <n v="1.0900000000000001"/>
    <n v="0"/>
    <n v="0"/>
    <n v="0"/>
  </r>
  <r>
    <s v="TX Permitted"/>
    <n v="48"/>
    <x v="37"/>
    <n v="31000305"/>
    <x v="25"/>
    <n v="0"/>
    <n v="0"/>
    <n v="0"/>
    <n v="0"/>
    <n v="0"/>
  </r>
  <r>
    <s v="TX Permitted"/>
    <n v="48"/>
    <x v="37"/>
    <n v="31000404"/>
    <x v="19"/>
    <n v="0"/>
    <n v="0"/>
    <n v="0"/>
    <n v="0"/>
    <n v="0"/>
  </r>
  <r>
    <s v="TX Permitted"/>
    <n v="48"/>
    <x v="37"/>
    <n v="31088801"/>
    <x v="17"/>
    <n v="0"/>
    <n v="0.52"/>
    <n v="0"/>
    <n v="0"/>
    <n v="0"/>
  </r>
  <r>
    <s v="TX Permitted"/>
    <n v="48"/>
    <x v="37"/>
    <n v="31088811"/>
    <x v="17"/>
    <n v="0"/>
    <n v="0.14000000000000001"/>
    <n v="0"/>
    <n v="0"/>
    <n v="0"/>
  </r>
  <r>
    <s v="TX Permitted"/>
    <n v="48"/>
    <x v="37"/>
    <n v="40300102"/>
    <x v="20"/>
    <n v="0"/>
    <n v="0.35"/>
    <n v="0"/>
    <n v="0"/>
    <n v="0"/>
  </r>
  <r>
    <s v="TX Permitted"/>
    <n v="48"/>
    <x v="37"/>
    <n v="40300199"/>
    <x v="20"/>
    <n v="0"/>
    <n v="0.04"/>
    <n v="0"/>
    <n v="0"/>
    <n v="0"/>
  </r>
  <r>
    <s v="TX Permitted"/>
    <n v="48"/>
    <x v="37"/>
    <n v="40400311"/>
    <x v="20"/>
    <n v="0"/>
    <n v="1.1100000000000001"/>
    <n v="0"/>
    <n v="0"/>
    <n v="0"/>
  </r>
  <r>
    <s v="TX Permitted"/>
    <n v="48"/>
    <x v="37"/>
    <n v="40600126"/>
    <x v="20"/>
    <n v="0"/>
    <n v="0.05"/>
    <n v="0"/>
    <n v="0"/>
    <n v="0"/>
  </r>
  <r>
    <s v="TX Permitted"/>
    <n v="48"/>
    <x v="37"/>
    <n v="40799997"/>
    <x v="18"/>
    <n v="0"/>
    <n v="0"/>
    <n v="0"/>
    <n v="0"/>
    <n v="0"/>
  </r>
  <r>
    <s v="TX Permitted"/>
    <n v="48"/>
    <x v="37"/>
    <n v="40899995"/>
    <x v="18"/>
    <n v="0"/>
    <n v="0.1"/>
    <n v="0"/>
    <n v="0"/>
    <n v="0"/>
  </r>
  <r>
    <s v="TX Permitted"/>
    <n v="48"/>
    <x v="37"/>
    <n v="40899999"/>
    <x v="18"/>
    <n v="0"/>
    <n v="0.24"/>
    <n v="0"/>
    <n v="0"/>
    <n v="0"/>
  </r>
  <r>
    <s v="TX Permitted"/>
    <n v="48"/>
    <x v="37"/>
    <n v="20200253"/>
    <x v="4"/>
    <n v="161.86000000000001"/>
    <n v="1.6359999999999999"/>
    <n v="0"/>
    <n v="0"/>
    <n v="0"/>
  </r>
  <r>
    <s v="TX Permitted"/>
    <n v="48"/>
    <x v="37"/>
    <n v="20200254"/>
    <x v="4"/>
    <n v="62.77"/>
    <n v="9.33"/>
    <n v="0"/>
    <n v="0"/>
    <n v="0"/>
  </r>
  <r>
    <s v="TX Permitted"/>
    <n v="48"/>
    <x v="37"/>
    <n v="30600402"/>
    <x v="18"/>
    <n v="0"/>
    <n v="0"/>
    <n v="0"/>
    <n v="0"/>
    <n v="0"/>
  </r>
  <r>
    <s v="TX Permitted"/>
    <n v="48"/>
    <x v="37"/>
    <n v="31000220"/>
    <x v="22"/>
    <n v="0"/>
    <n v="1.05"/>
    <n v="0"/>
    <n v="0"/>
    <n v="0"/>
  </r>
  <r>
    <s v="TX Permitted"/>
    <n v="48"/>
    <x v="37"/>
    <n v="31000301"/>
    <x v="10"/>
    <n v="0"/>
    <n v="0"/>
    <n v="0"/>
    <n v="0"/>
    <n v="0"/>
  </r>
  <r>
    <s v="TX Permitted"/>
    <n v="48"/>
    <x v="37"/>
    <n v="31000302"/>
    <x v="10"/>
    <n v="0"/>
    <n v="0"/>
    <n v="0"/>
    <n v="0"/>
    <n v="0"/>
  </r>
  <r>
    <s v="TX Permitted"/>
    <n v="48"/>
    <x v="37"/>
    <n v="31088811"/>
    <x v="17"/>
    <n v="0"/>
    <n v="0"/>
    <n v="0"/>
    <n v="0"/>
    <n v="0"/>
  </r>
  <r>
    <s v="TX Permitted"/>
    <n v="48"/>
    <x v="37"/>
    <n v="40301099"/>
    <x v="20"/>
    <n v="0"/>
    <n v="0"/>
    <n v="0"/>
    <n v="0"/>
    <n v="0"/>
  </r>
  <r>
    <s v="TX Permitted"/>
    <n v="48"/>
    <x v="37"/>
    <n v="40400311"/>
    <x v="20"/>
    <n v="0"/>
    <n v="23.41"/>
    <n v="0"/>
    <n v="0"/>
    <n v="0"/>
  </r>
  <r>
    <s v="TX Permitted"/>
    <n v="48"/>
    <x v="37"/>
    <n v="40400313"/>
    <x v="20"/>
    <n v="0"/>
    <n v="4.4999999999999997E-3"/>
    <n v="0"/>
    <n v="0"/>
    <n v="0"/>
  </r>
  <r>
    <s v="TX Permitted"/>
    <n v="48"/>
    <x v="37"/>
    <n v="40899999"/>
    <x v="18"/>
    <n v="0"/>
    <n v="1.98"/>
    <n v="0"/>
    <n v="0"/>
    <n v="0"/>
  </r>
  <r>
    <s v="TX Permitted"/>
    <n v="48"/>
    <x v="38"/>
    <n v="20200252"/>
    <x v="4"/>
    <n v="8.64"/>
    <n v="0.32719999999999999"/>
    <n v="0"/>
    <n v="0"/>
    <n v="0"/>
  </r>
  <r>
    <s v="TX Permitted"/>
    <n v="48"/>
    <x v="38"/>
    <n v="20200253"/>
    <x v="4"/>
    <n v="110.25109999999999"/>
    <n v="1.458"/>
    <n v="0"/>
    <n v="0"/>
    <n v="0"/>
  </r>
  <r>
    <s v="TX Permitted"/>
    <n v="48"/>
    <x v="38"/>
    <n v="20200254"/>
    <x v="4"/>
    <n v="26"/>
    <n v="9.7425999999999995"/>
    <n v="0"/>
    <n v="0"/>
    <n v="0"/>
  </r>
  <r>
    <s v="TX Permitted"/>
    <n v="48"/>
    <x v="38"/>
    <n v="30600402"/>
    <x v="18"/>
    <n v="0"/>
    <n v="1.5E-3"/>
    <n v="0"/>
    <n v="0"/>
    <n v="0"/>
  </r>
  <r>
    <s v="TX Permitted"/>
    <n v="48"/>
    <x v="38"/>
    <n v="31000207"/>
    <x v="17"/>
    <n v="0"/>
    <n v="5.56"/>
    <n v="0"/>
    <n v="0"/>
    <n v="0"/>
  </r>
  <r>
    <s v="TX Permitted"/>
    <n v="48"/>
    <x v="38"/>
    <n v="31088802"/>
    <x v="17"/>
    <n v="0"/>
    <n v="3.0000000000000001E-3"/>
    <n v="0"/>
    <n v="0"/>
    <n v="0"/>
  </r>
  <r>
    <s v="TX Permitted"/>
    <n v="48"/>
    <x v="38"/>
    <n v="40400311"/>
    <x v="20"/>
    <n v="0"/>
    <n v="0.67"/>
    <n v="0"/>
    <n v="0"/>
    <n v="0"/>
  </r>
  <r>
    <s v="TX Permitted"/>
    <n v="48"/>
    <x v="38"/>
    <n v="40600131"/>
    <x v="20"/>
    <n v="0"/>
    <n v="0.19"/>
    <n v="0"/>
    <n v="0"/>
    <n v="0"/>
  </r>
  <r>
    <s v="TX Permitted"/>
    <n v="48"/>
    <x v="38"/>
    <n v="20200252"/>
    <x v="4"/>
    <n v="2220.15"/>
    <n v="83.73"/>
    <n v="0"/>
    <n v="0"/>
    <n v="0"/>
  </r>
  <r>
    <s v="TX Permitted"/>
    <n v="48"/>
    <x v="38"/>
    <n v="20200253"/>
    <x v="4"/>
    <n v="26.48"/>
    <n v="7.9561999999999999"/>
    <n v="0"/>
    <n v="0"/>
    <n v="0"/>
  </r>
  <r>
    <s v="TX Permitted"/>
    <n v="48"/>
    <x v="38"/>
    <n v="30600104"/>
    <x v="19"/>
    <n v="1.28"/>
    <n v="7.0000000000000007E-2"/>
    <n v="0"/>
    <n v="0"/>
    <n v="0"/>
  </r>
  <r>
    <s v="TX Permitted"/>
    <n v="48"/>
    <x v="38"/>
    <n v="30600402"/>
    <x v="18"/>
    <n v="0"/>
    <n v="0"/>
    <n v="0"/>
    <n v="0"/>
    <n v="0"/>
  </r>
  <r>
    <s v="TX Permitted"/>
    <n v="48"/>
    <x v="38"/>
    <n v="30609904"/>
    <x v="16"/>
    <n v="1.1599999999999999"/>
    <n v="0.06"/>
    <n v="0"/>
    <n v="0"/>
    <n v="0"/>
  </r>
  <r>
    <s v="TX Permitted"/>
    <n v="48"/>
    <x v="38"/>
    <n v="31000202"/>
    <x v="23"/>
    <n v="0.63"/>
    <n v="0.03"/>
    <n v="0"/>
    <n v="0"/>
    <n v="0"/>
  </r>
  <r>
    <s v="TX Permitted"/>
    <n v="48"/>
    <x v="38"/>
    <n v="31000203"/>
    <x v="4"/>
    <n v="0"/>
    <n v="0"/>
    <n v="0"/>
    <n v="0"/>
    <n v="0"/>
  </r>
  <r>
    <s v="TX Permitted"/>
    <n v="48"/>
    <x v="38"/>
    <n v="31000205"/>
    <x v="16"/>
    <n v="1.92"/>
    <n v="3.0800000000000001E-2"/>
    <n v="0"/>
    <n v="0"/>
    <n v="0"/>
  </r>
  <r>
    <s v="TX Permitted"/>
    <n v="48"/>
    <x v="38"/>
    <n v="31000207"/>
    <x v="17"/>
    <n v="0"/>
    <n v="3.98"/>
    <n v="0"/>
    <n v="0"/>
    <n v="0"/>
  </r>
  <r>
    <s v="TX Permitted"/>
    <n v="48"/>
    <x v="38"/>
    <n v="31000227"/>
    <x v="10"/>
    <n v="0"/>
    <n v="0.52739999999999998"/>
    <n v="0"/>
    <n v="0"/>
    <n v="0"/>
  </r>
  <r>
    <s v="TX Permitted"/>
    <n v="48"/>
    <x v="38"/>
    <n v="31000299"/>
    <x v="18"/>
    <n v="0"/>
    <n v="9.93"/>
    <n v="0"/>
    <n v="0"/>
    <n v="0"/>
  </r>
  <r>
    <s v="TX Permitted"/>
    <n v="48"/>
    <x v="38"/>
    <n v="31000404"/>
    <x v="19"/>
    <n v="14.81"/>
    <n v="0.82"/>
    <n v="0"/>
    <n v="0"/>
    <n v="0"/>
  </r>
  <r>
    <s v="TX Permitted"/>
    <n v="48"/>
    <x v="38"/>
    <n v="40301097"/>
    <x v="20"/>
    <n v="0"/>
    <n v="0.6048"/>
    <n v="0"/>
    <n v="0"/>
    <n v="0"/>
  </r>
  <r>
    <s v="TX Permitted"/>
    <n v="48"/>
    <x v="38"/>
    <n v="40301132"/>
    <x v="20"/>
    <n v="0"/>
    <n v="21.474599999999999"/>
    <n v="0"/>
    <n v="0"/>
    <n v="0"/>
  </r>
  <r>
    <s v="TX Permitted"/>
    <n v="48"/>
    <x v="38"/>
    <n v="40600126"/>
    <x v="20"/>
    <n v="0"/>
    <n v="17.45"/>
    <n v="0"/>
    <n v="0"/>
    <n v="0"/>
  </r>
  <r>
    <s v="TX Permitted"/>
    <n v="48"/>
    <x v="38"/>
    <n v="40600131"/>
    <x v="20"/>
    <n v="0"/>
    <n v="0.30099999999999999"/>
    <n v="0"/>
    <n v="0"/>
    <n v="0"/>
  </r>
  <r>
    <s v="TX Permitted"/>
    <n v="48"/>
    <x v="38"/>
    <n v="31000220"/>
    <x v="22"/>
    <n v="0"/>
    <n v="8.19"/>
    <n v="0"/>
    <n v="0"/>
    <n v="0"/>
  </r>
  <r>
    <s v="TX Permitted"/>
    <n v="48"/>
    <x v="38"/>
    <n v="40300101"/>
    <x v="20"/>
    <n v="0"/>
    <n v="0.35510000000000003"/>
    <n v="0"/>
    <n v="0"/>
    <n v="0"/>
  </r>
  <r>
    <s v="TX Permitted"/>
    <n v="48"/>
    <x v="38"/>
    <n v="40300105"/>
    <x v="20"/>
    <n v="0"/>
    <n v="1E-4"/>
    <n v="0"/>
    <n v="0"/>
    <n v="0"/>
  </r>
  <r>
    <s v="TX Permitted"/>
    <n v="48"/>
    <x v="38"/>
    <n v="40300107"/>
    <x v="20"/>
    <n v="0"/>
    <n v="2.0000000000000001E-4"/>
    <n v="0"/>
    <n v="0"/>
    <n v="0"/>
  </r>
  <r>
    <s v="TX Permitted"/>
    <n v="48"/>
    <x v="38"/>
    <n v="40301109"/>
    <x v="20"/>
    <n v="0"/>
    <n v="13.942"/>
    <n v="0"/>
    <n v="0"/>
    <n v="0"/>
  </r>
  <r>
    <s v="TX Permitted"/>
    <n v="48"/>
    <x v="38"/>
    <n v="40301132"/>
    <x v="20"/>
    <n v="0"/>
    <n v="35.8596"/>
    <n v="0"/>
    <n v="0"/>
    <n v="0"/>
  </r>
  <r>
    <s v="TX Permitted"/>
    <n v="48"/>
    <x v="38"/>
    <n v="40301142"/>
    <x v="20"/>
    <n v="0"/>
    <n v="0"/>
    <n v="0"/>
    <n v="0"/>
    <n v="0"/>
  </r>
  <r>
    <s v="TX Permitted"/>
    <n v="48"/>
    <x v="38"/>
    <n v="40388801"/>
    <x v="17"/>
    <n v="0"/>
    <n v="9.7299999999999998E-2"/>
    <n v="0"/>
    <n v="0"/>
    <n v="0"/>
  </r>
  <r>
    <s v="TX Permitted"/>
    <n v="48"/>
    <x v="38"/>
    <n v="20200252"/>
    <x v="4"/>
    <n v="2253.2130999999999"/>
    <n v="93.150300000000001"/>
    <n v="0"/>
    <n v="0"/>
    <n v="0"/>
  </r>
  <r>
    <s v="TX Permitted"/>
    <n v="48"/>
    <x v="38"/>
    <n v="20200253"/>
    <x v="4"/>
    <n v="11.996"/>
    <n v="0.15"/>
    <n v="0"/>
    <n v="0"/>
    <n v="0"/>
  </r>
  <r>
    <s v="TX Permitted"/>
    <n v="48"/>
    <x v="38"/>
    <n v="20300201"/>
    <x v="4"/>
    <n v="1.7999999999999999E-2"/>
    <n v="0"/>
    <n v="0"/>
    <n v="0"/>
    <n v="0"/>
  </r>
  <r>
    <s v="TX Permitted"/>
    <n v="48"/>
    <x v="38"/>
    <n v="20300202"/>
    <x v="4"/>
    <n v="0"/>
    <n v="0"/>
    <n v="0"/>
    <n v="0"/>
    <n v="0"/>
  </r>
  <r>
    <s v="TX Permitted"/>
    <n v="48"/>
    <x v="38"/>
    <n v="30600402"/>
    <x v="18"/>
    <n v="0"/>
    <n v="0.76"/>
    <n v="0"/>
    <n v="0"/>
    <n v="0"/>
  </r>
  <r>
    <s v="TX Permitted"/>
    <n v="48"/>
    <x v="38"/>
    <n v="31000207"/>
    <x v="17"/>
    <n v="0"/>
    <n v="1.04"/>
    <n v="0"/>
    <n v="0"/>
    <n v="0"/>
  </r>
  <r>
    <s v="TX Permitted"/>
    <n v="48"/>
    <x v="38"/>
    <n v="31000299"/>
    <x v="18"/>
    <n v="0"/>
    <n v="0"/>
    <n v="0"/>
    <n v="0"/>
    <n v="0"/>
  </r>
  <r>
    <s v="TX Permitted"/>
    <n v="48"/>
    <x v="38"/>
    <n v="40300198"/>
    <x v="20"/>
    <n v="0"/>
    <n v="4.84"/>
    <n v="0"/>
    <n v="0"/>
    <n v="0"/>
  </r>
  <r>
    <s v="TX Permitted"/>
    <n v="48"/>
    <x v="38"/>
    <n v="40301099"/>
    <x v="20"/>
    <n v="0"/>
    <n v="0.20499999999999999"/>
    <n v="0"/>
    <n v="0"/>
    <n v="0"/>
  </r>
  <r>
    <s v="TX Permitted"/>
    <n v="48"/>
    <x v="38"/>
    <n v="40899999"/>
    <x v="18"/>
    <n v="0"/>
    <n v="0.1"/>
    <n v="0"/>
    <n v="0"/>
    <n v="0"/>
  </r>
  <r>
    <s v="TX Permitted"/>
    <n v="48"/>
    <x v="39"/>
    <n v="10200602"/>
    <x v="19"/>
    <n v="13.74"/>
    <n v="0.76"/>
    <n v="0"/>
    <n v="0"/>
    <n v="0"/>
  </r>
  <r>
    <s v="TX Permitted"/>
    <n v="48"/>
    <x v="39"/>
    <n v="20200102"/>
    <x v="4"/>
    <n v="3.41"/>
    <n v="0.01"/>
    <n v="0"/>
    <n v="0"/>
    <n v="0"/>
  </r>
  <r>
    <s v="TX Permitted"/>
    <n v="48"/>
    <x v="39"/>
    <n v="20300202"/>
    <x v="4"/>
    <n v="26.3"/>
    <n v="0.1399"/>
    <n v="0"/>
    <n v="0"/>
    <n v="0"/>
  </r>
  <r>
    <s v="TX Permitted"/>
    <n v="48"/>
    <x v="39"/>
    <n v="30600815"/>
    <x v="18"/>
    <n v="0"/>
    <n v="1.33"/>
    <n v="0"/>
    <n v="0"/>
    <n v="0"/>
  </r>
  <r>
    <s v="TX Permitted"/>
    <n v="48"/>
    <x v="39"/>
    <n v="30603301"/>
    <x v="16"/>
    <n v="0.35"/>
    <n v="11.03"/>
    <n v="0"/>
    <n v="0"/>
    <n v="0"/>
  </r>
  <r>
    <s v="TX Permitted"/>
    <n v="48"/>
    <x v="39"/>
    <n v="30609904"/>
    <x v="16"/>
    <n v="0.62"/>
    <n v="0.03"/>
    <n v="0"/>
    <n v="0"/>
    <n v="0"/>
  </r>
  <r>
    <s v="TX Permitted"/>
    <n v="48"/>
    <x v="39"/>
    <n v="31000160"/>
    <x v="16"/>
    <n v="1.2125999999999999"/>
    <n v="0"/>
    <n v="0"/>
    <n v="0"/>
    <n v="0"/>
  </r>
  <r>
    <s v="TX Permitted"/>
    <n v="48"/>
    <x v="39"/>
    <n v="31000205"/>
    <x v="16"/>
    <n v="0.21"/>
    <n v="0.01"/>
    <n v="0"/>
    <n v="0"/>
    <n v="0"/>
  </r>
  <r>
    <s v="TX Permitted"/>
    <n v="48"/>
    <x v="39"/>
    <n v="31000220"/>
    <x v="22"/>
    <n v="0"/>
    <n v="0.73"/>
    <n v="0"/>
    <n v="0"/>
    <n v="0"/>
  </r>
  <r>
    <s v="TX Permitted"/>
    <n v="48"/>
    <x v="39"/>
    <n v="31000228"/>
    <x v="10"/>
    <n v="0.63"/>
    <n v="0.03"/>
    <n v="0"/>
    <n v="0"/>
    <n v="0"/>
  </r>
  <r>
    <s v="TX Permitted"/>
    <n v="48"/>
    <x v="39"/>
    <n v="31000307"/>
    <x v="26"/>
    <n v="0"/>
    <n v="0.161"/>
    <n v="0"/>
    <n v="0"/>
    <n v="0"/>
  </r>
  <r>
    <s v="TX Permitted"/>
    <n v="48"/>
    <x v="39"/>
    <n v="31000404"/>
    <x v="19"/>
    <n v="110.92"/>
    <n v="6.1"/>
    <n v="0"/>
    <n v="0"/>
    <n v="0"/>
  </r>
  <r>
    <s v="TX Permitted"/>
    <n v="48"/>
    <x v="39"/>
    <n v="31000503"/>
    <x v="18"/>
    <n v="0"/>
    <n v="8.0075000000000003"/>
    <n v="0"/>
    <n v="0"/>
    <n v="0"/>
  </r>
  <r>
    <s v="TX Permitted"/>
    <n v="48"/>
    <x v="39"/>
    <n v="31088801"/>
    <x v="17"/>
    <n v="0"/>
    <n v="39.088200000000001"/>
    <n v="0"/>
    <n v="0"/>
    <n v="0"/>
  </r>
  <r>
    <s v="TX Permitted"/>
    <n v="48"/>
    <x v="39"/>
    <n v="38500101"/>
    <x v="18"/>
    <n v="0"/>
    <n v="27.13"/>
    <n v="0"/>
    <n v="0"/>
    <n v="0"/>
  </r>
  <r>
    <s v="TX Permitted"/>
    <n v="48"/>
    <x v="39"/>
    <n v="40100296"/>
    <x v="18"/>
    <n v="0"/>
    <n v="0.03"/>
    <n v="0"/>
    <n v="0"/>
    <n v="0"/>
  </r>
  <r>
    <s v="TX Permitted"/>
    <n v="48"/>
    <x v="39"/>
    <n v="40300104"/>
    <x v="20"/>
    <n v="0"/>
    <n v="0.73309999999999997"/>
    <n v="0"/>
    <n v="0"/>
    <n v="0"/>
  </r>
  <r>
    <s v="TX Permitted"/>
    <n v="48"/>
    <x v="39"/>
    <n v="40301099"/>
    <x v="20"/>
    <n v="0"/>
    <n v="2.8111999999999999"/>
    <n v="0"/>
    <n v="0"/>
    <n v="0"/>
  </r>
  <r>
    <s v="TX Permitted"/>
    <n v="48"/>
    <x v="39"/>
    <n v="40400301"/>
    <x v="20"/>
    <n v="0"/>
    <n v="13.750999999999999"/>
    <n v="0"/>
    <n v="0"/>
    <n v="0"/>
  </r>
  <r>
    <s v="TX Permitted"/>
    <n v="48"/>
    <x v="39"/>
    <n v="40600132"/>
    <x v="20"/>
    <n v="0"/>
    <n v="0"/>
    <n v="0"/>
    <n v="0"/>
    <n v="0"/>
  </r>
  <r>
    <s v="TX Permitted"/>
    <n v="48"/>
    <x v="39"/>
    <n v="40700816"/>
    <x v="18"/>
    <n v="0"/>
    <n v="0.215"/>
    <n v="0"/>
    <n v="0"/>
    <n v="0"/>
  </r>
  <r>
    <s v="TX Permitted"/>
    <n v="48"/>
    <x v="39"/>
    <n v="40703203"/>
    <x v="18"/>
    <n v="0"/>
    <n v="0.01"/>
    <n v="0"/>
    <n v="0"/>
    <n v="0"/>
  </r>
  <r>
    <s v="TX Permitted"/>
    <n v="48"/>
    <x v="39"/>
    <n v="40705297"/>
    <x v="18"/>
    <n v="0"/>
    <n v="0.02"/>
    <n v="0"/>
    <n v="0"/>
    <n v="0"/>
  </r>
  <r>
    <s v="TX Permitted"/>
    <n v="48"/>
    <x v="39"/>
    <n v="40799997"/>
    <x v="18"/>
    <n v="0"/>
    <n v="0"/>
    <n v="0"/>
    <n v="0"/>
    <n v="0"/>
  </r>
  <r>
    <s v="TX Permitted"/>
    <n v="48"/>
    <x v="39"/>
    <n v="10200602"/>
    <x v="19"/>
    <n v="10.02"/>
    <n v="0.76"/>
    <n v="0"/>
    <n v="0"/>
    <n v="0"/>
  </r>
  <r>
    <s v="TX Permitted"/>
    <n v="48"/>
    <x v="39"/>
    <n v="20200201"/>
    <x v="4"/>
    <n v="13.95"/>
    <n v="0.59"/>
    <n v="0"/>
    <n v="0"/>
    <n v="0"/>
  </r>
  <r>
    <s v="TX Permitted"/>
    <n v="48"/>
    <x v="39"/>
    <n v="30603301"/>
    <x v="16"/>
    <n v="0"/>
    <n v="1"/>
    <n v="0"/>
    <n v="0"/>
    <n v="0"/>
  </r>
  <r>
    <s v="TX Permitted"/>
    <n v="48"/>
    <x v="39"/>
    <n v="31000205"/>
    <x v="16"/>
    <n v="2"/>
    <n v="0"/>
    <n v="0"/>
    <n v="0"/>
    <n v="0"/>
  </r>
  <r>
    <s v="TX Permitted"/>
    <n v="48"/>
    <x v="39"/>
    <n v="31000299"/>
    <x v="18"/>
    <n v="10.07"/>
    <n v="0.55000000000000004"/>
    <n v="0"/>
    <n v="0"/>
    <n v="0"/>
  </r>
  <r>
    <s v="TX Permitted"/>
    <n v="48"/>
    <x v="39"/>
    <n v="31088801"/>
    <x v="17"/>
    <n v="0"/>
    <n v="8.15"/>
    <n v="0"/>
    <n v="0"/>
    <n v="0"/>
  </r>
  <r>
    <s v="TX Permitted"/>
    <n v="48"/>
    <x v="39"/>
    <n v="38500101"/>
    <x v="18"/>
    <n v="0"/>
    <n v="20.41"/>
    <n v="0"/>
    <n v="0"/>
    <n v="0"/>
  </r>
  <r>
    <s v="TX Permitted"/>
    <n v="48"/>
    <x v="39"/>
    <n v="20200252"/>
    <x v="4"/>
    <n v="836.78489999999999"/>
    <n v="23.827300000000001"/>
    <n v="0"/>
    <n v="0"/>
    <n v="0"/>
  </r>
  <r>
    <s v="TX Permitted"/>
    <n v="48"/>
    <x v="39"/>
    <n v="20200253"/>
    <x v="4"/>
    <n v="5.0900000000000001E-2"/>
    <n v="1.5E-3"/>
    <n v="0"/>
    <n v="0"/>
    <n v="0"/>
  </r>
  <r>
    <s v="TX Permitted"/>
    <n v="48"/>
    <x v="39"/>
    <n v="30600402"/>
    <x v="18"/>
    <n v="0"/>
    <n v="0"/>
    <n v="0"/>
    <n v="0"/>
    <n v="0"/>
  </r>
  <r>
    <s v="TX Permitted"/>
    <n v="48"/>
    <x v="39"/>
    <n v="31000207"/>
    <x v="17"/>
    <n v="0"/>
    <n v="0.26"/>
    <n v="0"/>
    <n v="0"/>
    <n v="0"/>
  </r>
  <r>
    <s v="NM Permitted"/>
    <s v="35"/>
    <x v="40"/>
    <s v="20200202"/>
    <x v="4"/>
    <s v=""/>
    <s v=""/>
    <s v=""/>
    <n v="1E-3"/>
    <s v=""/>
  </r>
  <r>
    <s v="NM Permitted"/>
    <s v="35"/>
    <x v="40"/>
    <s v="20200202"/>
    <x v="4"/>
    <s v=""/>
    <s v=""/>
    <s v=""/>
    <n v="3.0000000000000001E-3"/>
    <s v=""/>
  </r>
  <r>
    <s v="NM Permitted"/>
    <s v="35"/>
    <x v="40"/>
    <s v="20200202"/>
    <x v="4"/>
    <s v=""/>
    <s v=""/>
    <s v=""/>
    <n v="3.0000000000000001E-3"/>
    <s v=""/>
  </r>
  <r>
    <s v="NM Permitted"/>
    <s v="35"/>
    <x v="43"/>
    <s v="20200253"/>
    <x v="4"/>
    <s v=""/>
    <s v=""/>
    <s v=""/>
    <s v=""/>
    <n v="3.0000000000000001E-3"/>
  </r>
  <r>
    <s v="NM Permitted"/>
    <s v="35"/>
    <x v="43"/>
    <s v="31000205"/>
    <x v="16"/>
    <s v=""/>
    <s v=""/>
    <s v=""/>
    <n v="3.0000000000000001E-3"/>
    <s v=""/>
  </r>
  <r>
    <s v="NM Permitted"/>
    <s v="35"/>
    <x v="43"/>
    <s v="40400311"/>
    <x v="20"/>
    <s v=""/>
    <n v="0.2"/>
    <s v=""/>
    <s v=""/>
    <s v=""/>
  </r>
  <r>
    <s v="NM Permitted"/>
    <s v="35"/>
    <x v="43"/>
    <s v="40400311"/>
    <x v="20"/>
    <s v=""/>
    <n v="0.2"/>
    <s v=""/>
    <s v=""/>
    <s v=""/>
  </r>
  <r>
    <s v="NM Permitted"/>
    <s v="35"/>
    <x v="43"/>
    <s v="31000209"/>
    <x v="18"/>
    <s v=""/>
    <s v=""/>
    <n v="0.5"/>
    <s v=""/>
    <s v=""/>
  </r>
  <r>
    <s v="NM Permitted"/>
    <s v="35"/>
    <x v="43"/>
    <s v="31000209"/>
    <x v="18"/>
    <n v="0.6"/>
    <s v=""/>
    <s v=""/>
    <s v=""/>
    <s v=""/>
  </r>
  <r>
    <s v="NM Permitted"/>
    <s v="35"/>
    <x v="43"/>
    <s v="40400311"/>
    <x v="20"/>
    <s v=""/>
    <n v="1.6"/>
    <s v=""/>
    <s v=""/>
    <s v=""/>
  </r>
  <r>
    <s v="NM Permitted"/>
    <s v="35"/>
    <x v="43"/>
    <s v="40400311"/>
    <x v="20"/>
    <s v=""/>
    <n v="1.6"/>
    <s v=""/>
    <s v=""/>
    <s v=""/>
  </r>
  <r>
    <s v="NM Permitted"/>
    <s v="35"/>
    <x v="43"/>
    <s v="20200253"/>
    <x v="4"/>
    <s v=""/>
    <n v="5.4"/>
    <s v=""/>
    <s v=""/>
    <s v=""/>
  </r>
  <r>
    <s v="NM Permitted"/>
    <s v="35"/>
    <x v="43"/>
    <s v="20200253"/>
    <x v="4"/>
    <n v="11.3"/>
    <s v=""/>
    <s v=""/>
    <s v=""/>
    <s v=""/>
  </r>
  <r>
    <s v="NM Permitted"/>
    <s v="35"/>
    <x v="43"/>
    <s v="20200253"/>
    <x v="4"/>
    <s v=""/>
    <n v="14.5"/>
    <s v=""/>
    <s v=""/>
    <s v=""/>
  </r>
  <r>
    <s v="NM Permitted"/>
    <s v="35"/>
    <x v="43"/>
    <s v="31000227"/>
    <x v="10"/>
    <s v=""/>
    <n v="16.899999999999999"/>
    <s v=""/>
    <s v=""/>
    <s v=""/>
  </r>
  <r>
    <s v="NM Permitted"/>
    <s v="35"/>
    <x v="43"/>
    <s v="20200253"/>
    <x v="4"/>
    <s v=""/>
    <s v=""/>
    <n v="23.2"/>
    <s v=""/>
    <s v=""/>
  </r>
  <r>
    <s v="NM Permitted"/>
    <s v="35"/>
    <x v="43"/>
    <s v="20200253"/>
    <x v="4"/>
    <n v="24.4"/>
    <s v=""/>
    <s v=""/>
    <s v=""/>
    <s v=""/>
  </r>
  <r>
    <s v="NM Permitted"/>
    <s v="35"/>
    <x v="43"/>
    <s v="20200253"/>
    <x v="4"/>
    <s v=""/>
    <s v=""/>
    <n v="40.200000000000003"/>
    <s v=""/>
    <s v=""/>
  </r>
  <r>
    <s v="NM Permitted"/>
    <s v="35"/>
    <x v="43"/>
    <s v="31000205"/>
    <x v="16"/>
    <s v=""/>
    <s v=""/>
    <s v=""/>
    <n v="1E-3"/>
    <s v=""/>
  </r>
  <r>
    <s v="NM Permitted"/>
    <s v="35"/>
    <x v="41"/>
    <s v="31000404"/>
    <x v="19"/>
    <s v=""/>
    <s v=""/>
    <s v=""/>
    <n v="3.0000000000000001E-3"/>
    <s v=""/>
  </r>
  <r>
    <s v="NM Permitted"/>
    <s v="35"/>
    <x v="41"/>
    <s v="31000404"/>
    <x v="19"/>
    <s v=""/>
    <s v=""/>
    <s v=""/>
    <n v="4.0000000000000001E-3"/>
    <s v=""/>
  </r>
  <r>
    <s v="NM Permitted"/>
    <s v="35"/>
    <x v="41"/>
    <s v="31000404"/>
    <x v="19"/>
    <s v=""/>
    <s v=""/>
    <s v=""/>
    <n v="4.0000000000000001E-3"/>
    <s v=""/>
  </r>
  <r>
    <s v="NM Permitted"/>
    <s v="35"/>
    <x v="41"/>
    <s v="31000301"/>
    <x v="10"/>
    <s v=""/>
    <s v=""/>
    <s v=""/>
    <n v="4.0000000000000001E-3"/>
    <s v=""/>
  </r>
  <r>
    <s v="NM Permitted"/>
    <s v="35"/>
    <x v="41"/>
    <s v="20200253"/>
    <x v="4"/>
    <s v=""/>
    <s v=""/>
    <s v=""/>
    <n v="4.0000000000000001E-3"/>
    <s v=""/>
  </r>
  <r>
    <s v="NM Permitted"/>
    <s v="35"/>
    <x v="41"/>
    <s v="20200254"/>
    <x v="4"/>
    <s v=""/>
    <s v=""/>
    <s v=""/>
    <n v="6.0000000000000001E-3"/>
    <s v=""/>
  </r>
  <r>
    <s v="NM Permitted"/>
    <s v="35"/>
    <x v="43"/>
    <s v="31000205"/>
    <x v="16"/>
    <s v=""/>
    <s v=""/>
    <s v=""/>
    <s v=""/>
    <n v="8.0000000000000002E-3"/>
  </r>
  <r>
    <s v="NM Permitted"/>
    <s v="35"/>
    <x v="41"/>
    <s v="20200254"/>
    <x v="4"/>
    <s v=""/>
    <s v=""/>
    <s v=""/>
    <n v="8.0000000000000002E-3"/>
    <s v=""/>
  </r>
  <r>
    <s v="NM Permitted"/>
    <s v="35"/>
    <x v="41"/>
    <s v="31000205"/>
    <x v="16"/>
    <s v=""/>
    <s v=""/>
    <s v=""/>
    <s v=""/>
    <n v="8.3999999999999995E-3"/>
  </r>
  <r>
    <s v="NM Permitted"/>
    <s v="35"/>
    <x v="41"/>
    <s v="20200252"/>
    <x v="4"/>
    <s v=""/>
    <s v=""/>
    <s v=""/>
    <n v="8.5000000000000006E-3"/>
    <s v=""/>
  </r>
  <r>
    <s v="NM Permitted"/>
    <s v="35"/>
    <x v="43"/>
    <s v="31000404"/>
    <x v="19"/>
    <s v=""/>
    <s v=""/>
    <s v=""/>
    <s v=""/>
    <n v="0.01"/>
  </r>
  <r>
    <s v="NM Permitted"/>
    <s v="35"/>
    <x v="43"/>
    <s v="31000404"/>
    <x v="19"/>
    <s v=""/>
    <n v="0.01"/>
    <s v=""/>
    <s v=""/>
    <s v=""/>
  </r>
  <r>
    <s v="NM Permitted"/>
    <s v="35"/>
    <x v="41"/>
    <s v="20200202"/>
    <x v="4"/>
    <s v=""/>
    <s v=""/>
    <s v=""/>
    <n v="0.01"/>
    <s v=""/>
  </r>
  <r>
    <s v="NM Permitted"/>
    <s v="35"/>
    <x v="41"/>
    <s v="31000305"/>
    <x v="31"/>
    <s v=""/>
    <n v="0.01"/>
    <s v=""/>
    <s v=""/>
    <s v=""/>
  </r>
  <r>
    <s v="NM Permitted"/>
    <s v="35"/>
    <x v="41"/>
    <s v="31000305"/>
    <x v="31"/>
    <s v=""/>
    <s v=""/>
    <s v=""/>
    <n v="0.01"/>
    <s v=""/>
  </r>
  <r>
    <s v="NM Permitted"/>
    <s v="35"/>
    <x v="41"/>
    <s v="31000205"/>
    <x v="16"/>
    <n v="0.01"/>
    <s v=""/>
    <s v=""/>
    <s v=""/>
    <s v=""/>
  </r>
  <r>
    <s v="NM Permitted"/>
    <s v="35"/>
    <x v="41"/>
    <s v="31000205"/>
    <x v="16"/>
    <s v=""/>
    <n v="0.01"/>
    <s v=""/>
    <s v=""/>
    <s v=""/>
  </r>
  <r>
    <s v="NM Permitted"/>
    <s v="35"/>
    <x v="41"/>
    <s v="20200252"/>
    <x v="4"/>
    <s v=""/>
    <s v=""/>
    <s v=""/>
    <n v="0.01"/>
    <s v=""/>
  </r>
  <r>
    <s v="NM Permitted"/>
    <s v="35"/>
    <x v="41"/>
    <s v="20200252"/>
    <x v="4"/>
    <s v=""/>
    <s v=""/>
    <s v=""/>
    <n v="0.01"/>
    <s v=""/>
  </r>
  <r>
    <s v="NM Permitted"/>
    <s v="35"/>
    <x v="41"/>
    <s v="20200253"/>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5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20200202"/>
    <x v="4"/>
    <s v=""/>
    <s v=""/>
    <s v=""/>
    <n v="0.01"/>
    <s v=""/>
  </r>
  <r>
    <s v="NM Permitted"/>
    <s v="35"/>
    <x v="41"/>
    <s v="31000404"/>
    <x v="19"/>
    <s v=""/>
    <s v=""/>
    <s v=""/>
    <n v="0.01"/>
    <s v=""/>
  </r>
  <r>
    <s v="NM Permitted"/>
    <s v="35"/>
    <x v="41"/>
    <s v="20200252"/>
    <x v="4"/>
    <s v=""/>
    <s v=""/>
    <s v=""/>
    <n v="0.01"/>
    <s v=""/>
  </r>
  <r>
    <s v="NM Permitted"/>
    <s v="35"/>
    <x v="41"/>
    <s v="20200202"/>
    <x v="4"/>
    <s v=""/>
    <s v=""/>
    <s v=""/>
    <s v=""/>
    <n v="0.01"/>
  </r>
  <r>
    <s v="NM Permitted"/>
    <s v="35"/>
    <x v="41"/>
    <s v="20200202"/>
    <x v="4"/>
    <s v=""/>
    <n v="0.01"/>
    <s v=""/>
    <s v=""/>
    <s v=""/>
  </r>
  <r>
    <s v="NM Permitted"/>
    <s v="35"/>
    <x v="41"/>
    <s v="31000302"/>
    <x v="10"/>
    <s v=""/>
    <s v=""/>
    <s v=""/>
    <s v=""/>
    <n v="0.01"/>
  </r>
  <r>
    <s v="NM Permitted"/>
    <s v="35"/>
    <x v="41"/>
    <s v="31000302"/>
    <x v="10"/>
    <s v=""/>
    <n v="0.01"/>
    <s v=""/>
    <s v=""/>
    <s v=""/>
  </r>
  <r>
    <s v="NM Permitted"/>
    <s v="35"/>
    <x v="41"/>
    <s v="20200201"/>
    <x v="4"/>
    <s v=""/>
    <n v="0.01"/>
    <s v=""/>
    <s v=""/>
    <s v=""/>
  </r>
  <r>
    <s v="NM Permitted"/>
    <s v="35"/>
    <x v="41"/>
    <s v="20200201"/>
    <x v="4"/>
    <s v=""/>
    <n v="0.01"/>
    <s v=""/>
    <s v=""/>
    <s v=""/>
  </r>
  <r>
    <s v="NM Permitted"/>
    <s v="35"/>
    <x v="41"/>
    <s v="20200252"/>
    <x v="4"/>
    <s v=""/>
    <s v=""/>
    <s v=""/>
    <n v="1.7999999999999999E-2"/>
    <s v=""/>
  </r>
  <r>
    <s v="NM Permitted"/>
    <s v="35"/>
    <x v="41"/>
    <s v="20200254"/>
    <x v="4"/>
    <s v=""/>
    <s v=""/>
    <s v=""/>
    <n v="1.7999999999999999E-2"/>
    <s v=""/>
  </r>
  <r>
    <s v="NM Permitted"/>
    <s v="35"/>
    <x v="43"/>
    <s v="20200254"/>
    <x v="4"/>
    <s v=""/>
    <s v=""/>
    <s v=""/>
    <n v="0.02"/>
    <s v=""/>
  </r>
  <r>
    <s v="NM Permitted"/>
    <s v="35"/>
    <x v="43"/>
    <s v="31000228"/>
    <x v="10"/>
    <s v=""/>
    <n v="0.02"/>
    <s v=""/>
    <s v=""/>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02"/>
    <x v="4"/>
    <s v=""/>
    <s v=""/>
    <s v=""/>
    <n v="0.02"/>
    <s v=""/>
  </r>
  <r>
    <s v="NM Permitted"/>
    <s v="35"/>
    <x v="41"/>
    <s v="20200252"/>
    <x v="4"/>
    <s v=""/>
    <s v=""/>
    <s v=""/>
    <n v="0.02"/>
    <s v=""/>
  </r>
  <r>
    <s v="NM Permitted"/>
    <s v="35"/>
    <x v="41"/>
    <s v="20200252"/>
    <x v="4"/>
    <s v=""/>
    <s v=""/>
    <s v=""/>
    <n v="0.02"/>
    <s v=""/>
  </r>
  <r>
    <s v="NM Permitted"/>
    <s v="35"/>
    <x v="41"/>
    <s v="20200252"/>
    <x v="4"/>
    <s v=""/>
    <s v=""/>
    <s v=""/>
    <n v="0.02"/>
    <s v=""/>
  </r>
  <r>
    <s v="NM Permitted"/>
    <s v="35"/>
    <x v="41"/>
    <s v="20200252"/>
    <x v="4"/>
    <s v=""/>
    <s v=""/>
    <s v=""/>
    <n v="0.02"/>
    <s v=""/>
  </r>
  <r>
    <s v="NM Permitted"/>
    <s v="35"/>
    <x v="41"/>
    <s v="20200252"/>
    <x v="4"/>
    <s v=""/>
    <s v=""/>
    <s v=""/>
    <n v="0.02"/>
    <s v=""/>
  </r>
  <r>
    <s v="NM Permitted"/>
    <s v="35"/>
    <x v="41"/>
    <s v="20200252"/>
    <x v="4"/>
    <s v=""/>
    <s v=""/>
    <s v=""/>
    <n v="0.02"/>
    <s v=""/>
  </r>
  <r>
    <s v="NM Permitted"/>
    <s v="35"/>
    <x v="41"/>
    <s v="20200253"/>
    <x v="4"/>
    <s v=""/>
    <s v=""/>
    <s v=""/>
    <s v=""/>
    <n v="0.02"/>
  </r>
  <r>
    <s v="NM Permitted"/>
    <s v="35"/>
    <x v="41"/>
    <s v="20200252"/>
    <x v="4"/>
    <s v=""/>
    <s v=""/>
    <s v=""/>
    <n v="0.02"/>
    <s v=""/>
  </r>
  <r>
    <s v="NM Permitted"/>
    <s v="35"/>
    <x v="41"/>
    <s v="20200252"/>
    <x v="4"/>
    <s v=""/>
    <s v=""/>
    <s v=""/>
    <n v="0.02"/>
    <s v=""/>
  </r>
  <r>
    <s v="NM Permitted"/>
    <s v="35"/>
    <x v="41"/>
    <s v="20200252"/>
    <x v="4"/>
    <s v=""/>
    <s v=""/>
    <s v=""/>
    <n v="0.02"/>
    <s v=""/>
  </r>
  <r>
    <s v="NM Permitted"/>
    <s v="35"/>
    <x v="41"/>
    <s v="20200252"/>
    <x v="4"/>
    <s v=""/>
    <s v=""/>
    <s v=""/>
    <n v="0.02"/>
    <s v=""/>
  </r>
  <r>
    <s v="NM Permitted"/>
    <s v="35"/>
    <x v="41"/>
    <s v="31000205"/>
    <x v="16"/>
    <s v=""/>
    <s v=""/>
    <s v=""/>
    <s v=""/>
    <n v="0.02"/>
  </r>
  <r>
    <s v="NM Permitted"/>
    <s v="35"/>
    <x v="41"/>
    <s v="20200253"/>
    <x v="4"/>
    <s v=""/>
    <s v=""/>
    <s v=""/>
    <s v=""/>
    <n v="0.02"/>
  </r>
  <r>
    <s v="NM Permitted"/>
    <s v="35"/>
    <x v="41"/>
    <s v="20200252"/>
    <x v="4"/>
    <s v=""/>
    <s v=""/>
    <s v=""/>
    <n v="0.02"/>
    <s v=""/>
  </r>
  <r>
    <s v="NM Permitted"/>
    <s v="35"/>
    <x v="41"/>
    <s v="20200252"/>
    <x v="4"/>
    <s v=""/>
    <s v=""/>
    <s v=""/>
    <n v="0.02"/>
    <s v=""/>
  </r>
  <r>
    <s v="NM Permitted"/>
    <s v="35"/>
    <x v="41"/>
    <s v="20200254"/>
    <x v="4"/>
    <s v=""/>
    <s v=""/>
    <s v=""/>
    <n v="0.02"/>
    <s v=""/>
  </r>
  <r>
    <s v="NM Permitted"/>
    <s v="35"/>
    <x v="41"/>
    <s v="20200254"/>
    <x v="4"/>
    <s v=""/>
    <s v=""/>
    <s v=""/>
    <n v="0.02"/>
    <s v=""/>
  </r>
  <r>
    <s v="NM Permitted"/>
    <s v="35"/>
    <x v="41"/>
    <s v="20200253"/>
    <x v="4"/>
    <s v=""/>
    <s v=""/>
    <s v=""/>
    <n v="0.02"/>
    <s v=""/>
  </r>
  <r>
    <s v="NM Permitted"/>
    <s v="35"/>
    <x v="41"/>
    <s v="20200253"/>
    <x v="4"/>
    <s v=""/>
    <s v=""/>
    <s v=""/>
    <n v="0.02"/>
    <s v=""/>
  </r>
  <r>
    <s v="NM Permitted"/>
    <s v="35"/>
    <x v="41"/>
    <s v="20200253"/>
    <x v="4"/>
    <s v=""/>
    <s v=""/>
    <s v=""/>
    <n v="0.02"/>
    <s v=""/>
  </r>
  <r>
    <s v="NM Permitted"/>
    <s v="35"/>
    <x v="41"/>
    <s v="20200252"/>
    <x v="4"/>
    <s v=""/>
    <s v=""/>
    <s v=""/>
    <n v="0.02"/>
    <s v=""/>
  </r>
  <r>
    <s v="NM Permitted"/>
    <s v="35"/>
    <x v="41"/>
    <s v="20200202"/>
    <x v="4"/>
    <s v=""/>
    <s v=""/>
    <s v=""/>
    <n v="0.02"/>
    <s v=""/>
  </r>
  <r>
    <s v="NM Permitted"/>
    <s v="35"/>
    <x v="41"/>
    <s v="31000205"/>
    <x v="16"/>
    <s v=""/>
    <n v="0.02"/>
    <s v=""/>
    <s v=""/>
    <s v=""/>
  </r>
  <r>
    <s v="NM Permitted"/>
    <s v="35"/>
    <x v="41"/>
    <s v="31000404"/>
    <x v="19"/>
    <s v=""/>
    <s v=""/>
    <s v=""/>
    <n v="2.46E-2"/>
    <s v=""/>
  </r>
  <r>
    <s v="NM Permitted"/>
    <s v="35"/>
    <x v="41"/>
    <s v="31000404"/>
    <x v="19"/>
    <s v=""/>
    <n v="2.75E-2"/>
    <s v=""/>
    <s v=""/>
    <s v=""/>
  </r>
  <r>
    <s v="NM Permitted"/>
    <s v="35"/>
    <x v="43"/>
    <s v="20200202"/>
    <x v="4"/>
    <s v=""/>
    <s v=""/>
    <s v=""/>
    <s v=""/>
    <n v="0.03"/>
  </r>
  <r>
    <s v="NM Permitted"/>
    <s v="35"/>
    <x v="43"/>
    <s v="31000302"/>
    <x v="10"/>
    <s v=""/>
    <n v="0.03"/>
    <s v=""/>
    <s v=""/>
    <s v=""/>
  </r>
  <r>
    <s v="NM Permitted"/>
    <s v="35"/>
    <x v="41"/>
    <s v="20200252"/>
    <x v="4"/>
    <s v=""/>
    <s v=""/>
    <s v=""/>
    <n v="0.03"/>
    <s v=""/>
  </r>
  <r>
    <s v="NM Permitted"/>
    <s v="35"/>
    <x v="41"/>
    <s v="20200252"/>
    <x v="4"/>
    <s v=""/>
    <s v=""/>
    <s v=""/>
    <n v="0.03"/>
    <s v=""/>
  </r>
  <r>
    <s v="NM Permitted"/>
    <s v="35"/>
    <x v="41"/>
    <s v="31000203"/>
    <x v="4"/>
    <s v=""/>
    <n v="0.03"/>
    <s v=""/>
    <s v=""/>
    <s v=""/>
  </r>
  <r>
    <s v="NM Permitted"/>
    <s v="35"/>
    <x v="41"/>
    <s v="20200253"/>
    <x v="4"/>
    <s v=""/>
    <n v="0.03"/>
    <s v=""/>
    <s v=""/>
    <s v=""/>
  </r>
  <r>
    <s v="NM Permitted"/>
    <s v="35"/>
    <x v="41"/>
    <s v="20200253"/>
    <x v="4"/>
    <s v=""/>
    <s v=""/>
    <n v="0.03"/>
    <s v=""/>
    <s v=""/>
  </r>
  <r>
    <s v="NM Permitted"/>
    <s v="35"/>
    <x v="41"/>
    <s v="20200253"/>
    <x v="4"/>
    <s v=""/>
    <n v="0.03"/>
    <s v=""/>
    <s v=""/>
    <s v=""/>
  </r>
  <r>
    <s v="NM Permitted"/>
    <s v="35"/>
    <x v="41"/>
    <s v="31000301"/>
    <x v="10"/>
    <s v=""/>
    <n v="0.03"/>
    <s v=""/>
    <s v=""/>
    <s v=""/>
  </r>
  <r>
    <s v="NM Permitted"/>
    <s v="35"/>
    <x v="41"/>
    <s v="20200201"/>
    <x v="4"/>
    <s v=""/>
    <s v=""/>
    <s v=""/>
    <n v="0.03"/>
    <s v=""/>
  </r>
  <r>
    <s v="NM Permitted"/>
    <s v="35"/>
    <x v="43"/>
    <s v="31000228"/>
    <x v="10"/>
    <s v=""/>
    <n v="3.3000000000000002E-2"/>
    <s v=""/>
    <s v=""/>
    <s v=""/>
  </r>
  <r>
    <s v="NM Permitted"/>
    <s v="35"/>
    <x v="41"/>
    <s v="20200252"/>
    <x v="4"/>
    <s v=""/>
    <s v=""/>
    <s v=""/>
    <n v="3.3000000000000002E-2"/>
    <s v=""/>
  </r>
  <r>
    <s v="NM Permitted"/>
    <s v="35"/>
    <x v="41"/>
    <s v="31000404"/>
    <x v="19"/>
    <s v=""/>
    <s v=""/>
    <s v=""/>
    <s v=""/>
    <n v="3.7999999999999999E-2"/>
  </r>
  <r>
    <s v="NM Permitted"/>
    <s v="35"/>
    <x v="41"/>
    <s v="20200252"/>
    <x v="4"/>
    <s v=""/>
    <s v=""/>
    <s v=""/>
    <n v="0.04"/>
    <s v=""/>
  </r>
  <r>
    <s v="NM Permitted"/>
    <s v="35"/>
    <x v="41"/>
    <s v="20200252"/>
    <x v="4"/>
    <s v=""/>
    <s v=""/>
    <s v=""/>
    <n v="0.04"/>
    <s v=""/>
  </r>
  <r>
    <s v="NM Permitted"/>
    <s v="35"/>
    <x v="41"/>
    <s v="20200201"/>
    <x v="4"/>
    <s v=""/>
    <s v=""/>
    <s v=""/>
    <n v="0.04"/>
    <s v=""/>
  </r>
  <r>
    <s v="NM Permitted"/>
    <s v="35"/>
    <x v="41"/>
    <s v="31000404"/>
    <x v="19"/>
    <s v=""/>
    <s v=""/>
    <s v=""/>
    <n v="4.9500000000000002E-2"/>
    <s v=""/>
  </r>
  <r>
    <s v="NM Permitted"/>
    <s v="35"/>
    <x v="43"/>
    <s v="31000228"/>
    <x v="10"/>
    <s v=""/>
    <s v=""/>
    <s v=""/>
    <s v=""/>
    <n v="0.05"/>
  </r>
  <r>
    <s v="NM Permitted"/>
    <s v="35"/>
    <x v="43"/>
    <s v="31000302"/>
    <x v="10"/>
    <s v=""/>
    <s v=""/>
    <s v=""/>
    <s v=""/>
    <n v="0.05"/>
  </r>
  <r>
    <s v="NM Permitted"/>
    <s v="35"/>
    <x v="41"/>
    <s v="31000404"/>
    <x v="19"/>
    <s v=""/>
    <s v=""/>
    <s v=""/>
    <s v=""/>
    <n v="0.05"/>
  </r>
  <r>
    <s v="NM Permitted"/>
    <s v="35"/>
    <x v="41"/>
    <s v="31000404"/>
    <x v="19"/>
    <s v=""/>
    <s v=""/>
    <s v=""/>
    <s v=""/>
    <n v="0.05"/>
  </r>
  <r>
    <s v="NM Permitted"/>
    <s v="35"/>
    <x v="41"/>
    <s v="31000203"/>
    <x v="4"/>
    <s v=""/>
    <s v=""/>
    <s v=""/>
    <n v="0.05"/>
    <s v=""/>
  </r>
  <r>
    <s v="NM Permitted"/>
    <s v="35"/>
    <x v="41"/>
    <s v="31000301"/>
    <x v="10"/>
    <s v=""/>
    <s v=""/>
    <s v=""/>
    <s v=""/>
    <n v="0.05"/>
  </r>
  <r>
    <s v="NM Permitted"/>
    <s v="35"/>
    <x v="41"/>
    <s v="31000205"/>
    <x v="16"/>
    <s v=""/>
    <s v=""/>
    <s v=""/>
    <s v=""/>
    <n v="0.05"/>
  </r>
  <r>
    <s v="NM Permitted"/>
    <s v="35"/>
    <x v="43"/>
    <s v="40400311"/>
    <x v="20"/>
    <s v=""/>
    <n v="0.06"/>
    <s v=""/>
    <s v=""/>
    <s v=""/>
  </r>
  <r>
    <s v="NM Permitted"/>
    <s v="35"/>
    <x v="43"/>
    <s v="31000404"/>
    <x v="19"/>
    <s v=""/>
    <n v="0.06"/>
    <s v=""/>
    <s v=""/>
    <s v=""/>
  </r>
  <r>
    <s v="NM Permitted"/>
    <s v="35"/>
    <x v="43"/>
    <s v="20200253"/>
    <x v="4"/>
    <s v=""/>
    <s v=""/>
    <n v="0.06"/>
    <s v=""/>
    <s v=""/>
  </r>
  <r>
    <s v="NM Permitted"/>
    <s v="35"/>
    <x v="43"/>
    <s v="31000205"/>
    <x v="16"/>
    <n v="0.06"/>
    <s v=""/>
    <s v=""/>
    <s v=""/>
    <s v=""/>
  </r>
  <r>
    <s v="NM Permitted"/>
    <s v="35"/>
    <x v="41"/>
    <s v="20200252"/>
    <x v="4"/>
    <s v=""/>
    <s v=""/>
    <s v=""/>
    <s v=""/>
    <n v="0.06"/>
  </r>
  <r>
    <s v="NM Permitted"/>
    <s v="35"/>
    <x v="41"/>
    <s v="20200254"/>
    <x v="4"/>
    <s v=""/>
    <n v="6.4000000000000001E-2"/>
    <s v=""/>
    <s v=""/>
    <s v=""/>
  </r>
  <r>
    <s v="NM Permitted"/>
    <s v="35"/>
    <x v="41"/>
    <s v="31000205"/>
    <x v="16"/>
    <s v=""/>
    <s v=""/>
    <n v="7.0000000000000007E-2"/>
    <s v=""/>
    <s v=""/>
  </r>
  <r>
    <s v="NM Permitted"/>
    <s v="35"/>
    <x v="41"/>
    <s v="20200253"/>
    <x v="4"/>
    <s v=""/>
    <s v=""/>
    <s v=""/>
    <s v=""/>
    <n v="7.0000000000000007E-2"/>
  </r>
  <r>
    <s v="NM Permitted"/>
    <s v="35"/>
    <x v="41"/>
    <s v="20200201"/>
    <x v="4"/>
    <s v=""/>
    <s v=""/>
    <s v=""/>
    <n v="7.0000000000000007E-2"/>
    <s v=""/>
  </r>
  <r>
    <s v="NM Permitted"/>
    <s v="35"/>
    <x v="41"/>
    <s v="20200201"/>
    <x v="4"/>
    <s v=""/>
    <s v=""/>
    <s v=""/>
    <n v="7.0000000000000007E-2"/>
    <s v=""/>
  </r>
  <r>
    <s v="NM Permitted"/>
    <s v="35"/>
    <x v="43"/>
    <s v="31000302"/>
    <x v="10"/>
    <s v=""/>
    <s v=""/>
    <s v=""/>
    <n v="0.08"/>
    <s v=""/>
  </r>
  <r>
    <s v="NM Permitted"/>
    <s v="35"/>
    <x v="41"/>
    <s v="31000203"/>
    <x v="4"/>
    <s v=""/>
    <n v="0.08"/>
    <s v=""/>
    <s v=""/>
    <s v=""/>
  </r>
  <r>
    <s v="NM Permitted"/>
    <s v="35"/>
    <x v="41"/>
    <s v="31000404"/>
    <x v="19"/>
    <s v=""/>
    <s v=""/>
    <s v=""/>
    <n v="0.08"/>
    <s v=""/>
  </r>
  <r>
    <s v="NM Permitted"/>
    <s v="35"/>
    <x v="41"/>
    <s v="31000404"/>
    <x v="19"/>
    <s v=""/>
    <s v=""/>
    <s v=""/>
    <n v="0.08"/>
    <s v=""/>
  </r>
  <r>
    <s v="NM Permitted"/>
    <s v="35"/>
    <x v="41"/>
    <s v="31000228"/>
    <x v="10"/>
    <s v=""/>
    <s v=""/>
    <n v="0.08"/>
    <s v=""/>
    <s v=""/>
  </r>
  <r>
    <s v="NM Permitted"/>
    <s v="35"/>
    <x v="43"/>
    <s v="31000205"/>
    <x v="16"/>
    <s v=""/>
    <s v=""/>
    <n v="8.5999999999999993E-2"/>
    <s v=""/>
    <s v=""/>
  </r>
  <r>
    <s v="NM Permitted"/>
    <s v="35"/>
    <x v="41"/>
    <s v="20200254"/>
    <x v="4"/>
    <s v=""/>
    <n v="8.7999999999999995E-2"/>
    <s v=""/>
    <s v=""/>
    <s v=""/>
  </r>
  <r>
    <s v="NM Permitted"/>
    <s v="35"/>
    <x v="41"/>
    <s v="31000305"/>
    <x v="31"/>
    <s v=""/>
    <n v="0.09"/>
    <s v=""/>
    <s v=""/>
    <s v=""/>
  </r>
  <r>
    <s v="NM Permitted"/>
    <s v="35"/>
    <x v="41"/>
    <s v="31000203"/>
    <x v="4"/>
    <s v=""/>
    <s v=""/>
    <s v=""/>
    <s v=""/>
    <n v="0.09"/>
  </r>
  <r>
    <s v="NM Permitted"/>
    <s v="35"/>
    <x v="41"/>
    <s v="31000208"/>
    <x v="18"/>
    <s v=""/>
    <s v=""/>
    <s v=""/>
    <s v=""/>
    <n v="0.09"/>
  </r>
  <r>
    <s v="NM Permitted"/>
    <s v="35"/>
    <x v="40"/>
    <s v="20200202"/>
    <x v="4"/>
    <s v=""/>
    <s v=""/>
    <s v=""/>
    <s v=""/>
    <n v="0.1"/>
  </r>
  <r>
    <s v="NM Permitted"/>
    <s v="35"/>
    <x v="43"/>
    <s v="31000404"/>
    <x v="19"/>
    <s v=""/>
    <s v=""/>
    <s v=""/>
    <s v=""/>
    <n v="0.1"/>
  </r>
  <r>
    <s v="NM Permitted"/>
    <s v="35"/>
    <x v="41"/>
    <s v="31000404"/>
    <x v="19"/>
    <s v=""/>
    <n v="0.1"/>
    <s v=""/>
    <s v=""/>
    <s v=""/>
  </r>
  <r>
    <s v="NM Permitted"/>
    <s v="35"/>
    <x v="41"/>
    <s v="31000404"/>
    <x v="19"/>
    <s v=""/>
    <n v="0.1"/>
    <s v=""/>
    <s v=""/>
    <s v=""/>
  </r>
  <r>
    <s v="NM Permitted"/>
    <s v="35"/>
    <x v="41"/>
    <s v="31000404"/>
    <x v="19"/>
    <s v=""/>
    <n v="0.1"/>
    <s v=""/>
    <s v=""/>
    <s v=""/>
  </r>
  <r>
    <s v="NM Permitted"/>
    <s v="35"/>
    <x v="41"/>
    <s v="20200253"/>
    <x v="4"/>
    <s v=""/>
    <s v=""/>
    <s v=""/>
    <s v=""/>
    <n v="0.1"/>
  </r>
  <r>
    <s v="NM Permitted"/>
    <s v="35"/>
    <x v="41"/>
    <s v="31000404"/>
    <x v="19"/>
    <s v=""/>
    <s v=""/>
    <s v=""/>
    <s v=""/>
    <n v="0.1"/>
  </r>
  <r>
    <s v="NM Permitted"/>
    <s v="35"/>
    <x v="41"/>
    <s v="31000404"/>
    <x v="19"/>
    <s v=""/>
    <n v="0.1"/>
    <s v=""/>
    <s v=""/>
    <s v=""/>
  </r>
  <r>
    <s v="NM Permitted"/>
    <s v="35"/>
    <x v="41"/>
    <s v="31000404"/>
    <x v="19"/>
    <s v=""/>
    <s v=""/>
    <s v=""/>
    <s v=""/>
    <n v="0.1"/>
  </r>
  <r>
    <s v="NM Permitted"/>
    <s v="35"/>
    <x v="41"/>
    <s v="20200202"/>
    <x v="4"/>
    <s v=""/>
    <s v=""/>
    <s v=""/>
    <n v="0.1"/>
    <s v=""/>
  </r>
  <r>
    <s v="NM Permitted"/>
    <s v="35"/>
    <x v="41"/>
    <s v="20200202"/>
    <x v="4"/>
    <s v=""/>
    <s v=""/>
    <s v=""/>
    <n v="0.1"/>
    <s v=""/>
  </r>
  <r>
    <s v="NM Permitted"/>
    <s v="35"/>
    <x v="41"/>
    <s v="20200252"/>
    <x v="4"/>
    <s v=""/>
    <s v=""/>
    <s v=""/>
    <n v="0.1"/>
    <s v=""/>
  </r>
  <r>
    <s v="NM Permitted"/>
    <s v="35"/>
    <x v="41"/>
    <s v="20200252"/>
    <x v="4"/>
    <s v=""/>
    <s v=""/>
    <s v=""/>
    <n v="0.1"/>
    <s v=""/>
  </r>
  <r>
    <s v="NM Permitted"/>
    <s v="35"/>
    <x v="41"/>
    <s v="20200252"/>
    <x v="4"/>
    <s v=""/>
    <s v=""/>
    <s v=""/>
    <n v="0.1"/>
    <s v=""/>
  </r>
  <r>
    <s v="NM Permitted"/>
    <s v="35"/>
    <x v="41"/>
    <s v="20200253"/>
    <x v="4"/>
    <s v=""/>
    <s v=""/>
    <s v=""/>
    <n v="0.1"/>
    <s v=""/>
  </r>
  <r>
    <s v="NM Permitted"/>
    <s v="35"/>
    <x v="41"/>
    <s v="31000215"/>
    <x v="16"/>
    <s v=""/>
    <n v="0.1"/>
    <s v=""/>
    <s v=""/>
    <s v=""/>
  </r>
  <r>
    <s v="NM Permitted"/>
    <s v="35"/>
    <x v="41"/>
    <s v="31000205"/>
    <x v="16"/>
    <s v=""/>
    <s v=""/>
    <s v=""/>
    <s v=""/>
    <n v="0.1"/>
  </r>
  <r>
    <s v="NM Permitted"/>
    <s v="35"/>
    <x v="41"/>
    <s v="31000228"/>
    <x v="10"/>
    <n v="0.1"/>
    <s v=""/>
    <s v=""/>
    <s v=""/>
    <s v=""/>
  </r>
  <r>
    <s v="NM Permitted"/>
    <s v="35"/>
    <x v="41"/>
    <s v="31000404"/>
    <x v="19"/>
    <s v=""/>
    <s v=""/>
    <s v=""/>
    <s v=""/>
    <n v="0.1"/>
  </r>
  <r>
    <s v="NM Permitted"/>
    <s v="35"/>
    <x v="41"/>
    <s v="31000404"/>
    <x v="19"/>
    <s v=""/>
    <s v=""/>
    <s v=""/>
    <n v="0.1"/>
    <s v=""/>
  </r>
  <r>
    <s v="NM Permitted"/>
    <s v="35"/>
    <x v="43"/>
    <s v="31000205"/>
    <x v="16"/>
    <n v="0.10199999999999999"/>
    <s v=""/>
    <s v=""/>
    <s v=""/>
    <s v=""/>
  </r>
  <r>
    <s v="NM Permitted"/>
    <s v="35"/>
    <x v="40"/>
    <s v="20200253"/>
    <x v="4"/>
    <s v=""/>
    <s v=""/>
    <s v=""/>
    <s v=""/>
    <n v="0.11"/>
  </r>
  <r>
    <s v="NM Permitted"/>
    <s v="35"/>
    <x v="41"/>
    <s v="20200253"/>
    <x v="4"/>
    <s v=""/>
    <n v="0.11"/>
    <s v=""/>
    <s v=""/>
    <s v=""/>
  </r>
  <r>
    <s v="NM Permitted"/>
    <s v="35"/>
    <x v="41"/>
    <s v="20200201"/>
    <x v="4"/>
    <s v=""/>
    <s v=""/>
    <s v=""/>
    <n v="0.11"/>
    <s v=""/>
  </r>
  <r>
    <s v="NM Permitted"/>
    <s v="35"/>
    <x v="43"/>
    <s v="20200202"/>
    <x v="4"/>
    <s v=""/>
    <s v=""/>
    <s v=""/>
    <s v=""/>
    <n v="0.12"/>
  </r>
  <r>
    <s v="NM Permitted"/>
    <s v="35"/>
    <x v="41"/>
    <s v="31000305"/>
    <x v="31"/>
    <s v=""/>
    <s v=""/>
    <n v="0.12"/>
    <s v=""/>
    <s v=""/>
  </r>
  <r>
    <s v="NM Permitted"/>
    <s v="35"/>
    <x v="41"/>
    <s v="31000305"/>
    <x v="31"/>
    <s v=""/>
    <s v=""/>
    <s v=""/>
    <s v=""/>
    <n v="0.12"/>
  </r>
  <r>
    <s v="NM Permitted"/>
    <s v="35"/>
    <x v="41"/>
    <s v="20200201"/>
    <x v="4"/>
    <s v=""/>
    <s v=""/>
    <s v=""/>
    <s v=""/>
    <n v="0.12"/>
  </r>
  <r>
    <s v="NM Permitted"/>
    <s v="35"/>
    <x v="41"/>
    <s v="20200202"/>
    <x v="4"/>
    <n v="0.12"/>
    <s v=""/>
    <s v=""/>
    <s v=""/>
    <s v=""/>
  </r>
  <r>
    <s v="NM Permitted"/>
    <s v="35"/>
    <x v="41"/>
    <s v="20200254"/>
    <x v="4"/>
    <s v=""/>
    <s v=""/>
    <s v=""/>
    <s v=""/>
    <n v="0.13"/>
  </r>
  <r>
    <s v="NM Permitted"/>
    <s v="35"/>
    <x v="41"/>
    <s v="31000203"/>
    <x v="4"/>
    <s v=""/>
    <s v=""/>
    <s v=""/>
    <n v="0.13"/>
    <s v=""/>
  </r>
  <r>
    <s v="NM Permitted"/>
    <s v="35"/>
    <x v="41"/>
    <s v="20200253"/>
    <x v="4"/>
    <s v=""/>
    <s v=""/>
    <s v=""/>
    <s v=""/>
    <n v="0.13"/>
  </r>
  <r>
    <s v="NM Permitted"/>
    <s v="35"/>
    <x v="41"/>
    <s v="31000404"/>
    <x v="19"/>
    <s v=""/>
    <n v="0.13"/>
    <s v=""/>
    <s v=""/>
    <s v=""/>
  </r>
  <r>
    <s v="NM Permitted"/>
    <s v="35"/>
    <x v="41"/>
    <s v="31000302"/>
    <x v="10"/>
    <s v=""/>
    <s v=""/>
    <n v="0.13"/>
    <s v=""/>
    <s v=""/>
  </r>
  <r>
    <s v="NM Permitted"/>
    <s v="35"/>
    <x v="41"/>
    <s v="31000305"/>
    <x v="31"/>
    <n v="0.14000000000000001"/>
    <s v=""/>
    <s v=""/>
    <s v=""/>
    <s v=""/>
  </r>
  <r>
    <s v="NM Permitted"/>
    <s v="35"/>
    <x v="41"/>
    <s v="20200253"/>
    <x v="4"/>
    <s v=""/>
    <s v=""/>
    <s v=""/>
    <s v=""/>
    <n v="0.14000000000000001"/>
  </r>
  <r>
    <s v="NM Permitted"/>
    <s v="35"/>
    <x v="43"/>
    <s v="20200253"/>
    <x v="4"/>
    <s v=""/>
    <s v=""/>
    <s v=""/>
    <s v=""/>
    <n v="0.15"/>
  </r>
  <r>
    <s v="NM Permitted"/>
    <s v="35"/>
    <x v="41"/>
    <s v="20200253"/>
    <x v="4"/>
    <s v=""/>
    <n v="0.15"/>
    <s v=""/>
    <s v=""/>
    <s v=""/>
  </r>
  <r>
    <s v="NM Permitted"/>
    <s v="35"/>
    <x v="41"/>
    <s v="31000302"/>
    <x v="10"/>
    <n v="0.15"/>
    <s v=""/>
    <s v=""/>
    <s v=""/>
    <s v=""/>
  </r>
  <r>
    <s v="NM Permitted"/>
    <s v="35"/>
    <x v="41"/>
    <s v="20200254"/>
    <x v="4"/>
    <s v=""/>
    <s v=""/>
    <s v=""/>
    <s v=""/>
    <n v="0.159"/>
  </r>
  <r>
    <s v="NM Permitted"/>
    <s v="35"/>
    <x v="43"/>
    <s v="31000404"/>
    <x v="19"/>
    <s v=""/>
    <s v=""/>
    <n v="0.16"/>
    <s v=""/>
    <s v=""/>
  </r>
  <r>
    <s v="NM Permitted"/>
    <s v="35"/>
    <x v="43"/>
    <s v="31000404"/>
    <x v="19"/>
    <s v=""/>
    <s v=""/>
    <s v=""/>
    <n v="0.17"/>
    <s v=""/>
  </r>
  <r>
    <s v="NM Permitted"/>
    <s v="35"/>
    <x v="41"/>
    <s v="20200253"/>
    <x v="4"/>
    <s v=""/>
    <s v=""/>
    <s v=""/>
    <s v=""/>
    <n v="0.17"/>
  </r>
  <r>
    <s v="NM Permitted"/>
    <s v="35"/>
    <x v="41"/>
    <s v="20200253"/>
    <x v="4"/>
    <s v=""/>
    <s v=""/>
    <s v=""/>
    <s v=""/>
    <n v="0.17"/>
  </r>
  <r>
    <s v="NM Permitted"/>
    <s v="35"/>
    <x v="41"/>
    <s v="20200253"/>
    <x v="4"/>
    <s v=""/>
    <s v=""/>
    <s v=""/>
    <s v=""/>
    <n v="0.17"/>
  </r>
  <r>
    <s v="NM Permitted"/>
    <s v="35"/>
    <x v="41"/>
    <s v="31000205"/>
    <x v="16"/>
    <n v="0.17"/>
    <s v=""/>
    <s v=""/>
    <s v=""/>
    <s v=""/>
  </r>
  <r>
    <s v="NM Permitted"/>
    <s v="35"/>
    <x v="41"/>
    <s v="31000205"/>
    <x v="16"/>
    <s v=""/>
    <s v=""/>
    <s v=""/>
    <s v=""/>
    <n v="0.17"/>
  </r>
  <r>
    <s v="NM Permitted"/>
    <s v="35"/>
    <x v="41"/>
    <s v="20200202"/>
    <x v="4"/>
    <s v=""/>
    <s v=""/>
    <s v=""/>
    <s v=""/>
    <n v="0.17"/>
  </r>
  <r>
    <s v="NM Permitted"/>
    <s v="35"/>
    <x v="41"/>
    <s v="31000404"/>
    <x v="19"/>
    <s v=""/>
    <s v=""/>
    <s v=""/>
    <s v=""/>
    <n v="0.18"/>
  </r>
  <r>
    <s v="NM Permitted"/>
    <s v="35"/>
    <x v="43"/>
    <s v="31000404"/>
    <x v="19"/>
    <n v="0.19"/>
    <s v=""/>
    <s v=""/>
    <s v=""/>
    <s v=""/>
  </r>
  <r>
    <s v="NM Permitted"/>
    <s v="35"/>
    <x v="40"/>
    <s v="40400311"/>
    <x v="20"/>
    <s v=""/>
    <n v="0.2"/>
    <s v=""/>
    <s v=""/>
    <s v=""/>
  </r>
  <r>
    <s v="NM Permitted"/>
    <s v="35"/>
    <x v="43"/>
    <s v="20200201"/>
    <x v="4"/>
    <s v=""/>
    <n v="0.2"/>
    <s v=""/>
    <s v=""/>
    <s v=""/>
  </r>
  <r>
    <s v="NM Permitted"/>
    <s v="35"/>
    <x v="43"/>
    <s v="20200201"/>
    <x v="4"/>
    <s v=""/>
    <n v="0.2"/>
    <s v=""/>
    <s v=""/>
    <s v=""/>
  </r>
  <r>
    <s v="NM Permitted"/>
    <s v="35"/>
    <x v="43"/>
    <s v="20200201"/>
    <x v="4"/>
    <s v=""/>
    <n v="0.2"/>
    <s v=""/>
    <s v=""/>
    <s v=""/>
  </r>
  <r>
    <s v="NM Permitted"/>
    <s v="35"/>
    <x v="43"/>
    <s v="20200201"/>
    <x v="4"/>
    <s v=""/>
    <n v="0.2"/>
    <s v=""/>
    <s v=""/>
    <s v=""/>
  </r>
  <r>
    <s v="NM Permitted"/>
    <s v="35"/>
    <x v="43"/>
    <s v="20200201"/>
    <x v="4"/>
    <s v=""/>
    <n v="0.2"/>
    <s v=""/>
    <s v=""/>
    <s v=""/>
  </r>
  <r>
    <s v="NM Permitted"/>
    <s v="35"/>
    <x v="43"/>
    <s v="20200201"/>
    <x v="4"/>
    <s v=""/>
    <n v="0.2"/>
    <s v=""/>
    <s v=""/>
    <s v=""/>
  </r>
  <r>
    <s v="NM Permitted"/>
    <s v="35"/>
    <x v="43"/>
    <s v="31000404"/>
    <x v="19"/>
    <s v=""/>
    <n v="0.2"/>
    <s v=""/>
    <s v=""/>
    <s v=""/>
  </r>
  <r>
    <s v="NM Permitted"/>
    <s v="35"/>
    <x v="41"/>
    <s v="31000404"/>
    <x v="19"/>
    <s v=""/>
    <s v=""/>
    <s v=""/>
    <n v="0.2"/>
    <s v=""/>
  </r>
  <r>
    <s v="NM Permitted"/>
    <s v="35"/>
    <x v="41"/>
    <s v="31000404"/>
    <x v="19"/>
    <s v=""/>
    <s v=""/>
    <s v=""/>
    <n v="0.2"/>
    <s v=""/>
  </r>
  <r>
    <s v="NM Permitted"/>
    <s v="35"/>
    <x v="41"/>
    <s v="31000404"/>
    <x v="19"/>
    <s v=""/>
    <n v="0.2"/>
    <s v=""/>
    <s v=""/>
    <s v=""/>
  </r>
  <r>
    <s v="NM Permitted"/>
    <s v="35"/>
    <x v="41"/>
    <s v="20200202"/>
    <x v="4"/>
    <s v=""/>
    <s v=""/>
    <s v=""/>
    <s v=""/>
    <n v="0.2"/>
  </r>
  <r>
    <s v="NM Permitted"/>
    <s v="35"/>
    <x v="41"/>
    <s v="20200252"/>
    <x v="4"/>
    <s v=""/>
    <s v=""/>
    <s v=""/>
    <s v=""/>
    <n v="0.2"/>
  </r>
  <r>
    <s v="NM Permitted"/>
    <s v="35"/>
    <x v="41"/>
    <s v="20200252"/>
    <x v="4"/>
    <s v=""/>
    <s v=""/>
    <s v=""/>
    <s v=""/>
    <n v="0.2"/>
  </r>
  <r>
    <s v="NM Permitted"/>
    <s v="35"/>
    <x v="41"/>
    <s v="20200252"/>
    <x v="4"/>
    <s v=""/>
    <s v=""/>
    <s v=""/>
    <s v=""/>
    <n v="0.2"/>
  </r>
  <r>
    <s v="NM Permitted"/>
    <s v="35"/>
    <x v="41"/>
    <s v="20200202"/>
    <x v="4"/>
    <s v=""/>
    <s v=""/>
    <s v=""/>
    <n v="0.2"/>
    <s v=""/>
  </r>
  <r>
    <s v="NM Permitted"/>
    <s v="35"/>
    <x v="41"/>
    <s v="31000404"/>
    <x v="19"/>
    <s v=""/>
    <n v="0.2"/>
    <s v=""/>
    <s v=""/>
    <s v=""/>
  </r>
  <r>
    <s v="NM Permitted"/>
    <s v="35"/>
    <x v="41"/>
    <s v="20200201"/>
    <x v="4"/>
    <s v=""/>
    <s v=""/>
    <s v=""/>
    <s v=""/>
    <n v="0.2"/>
  </r>
  <r>
    <s v="NM Permitted"/>
    <s v="35"/>
    <x v="41"/>
    <s v="20200254"/>
    <x v="4"/>
    <s v=""/>
    <n v="0.2"/>
    <s v=""/>
    <s v=""/>
    <s v=""/>
  </r>
  <r>
    <s v="NM Permitted"/>
    <s v="35"/>
    <x v="41"/>
    <s v="20200201"/>
    <x v="4"/>
    <n v="0.21"/>
    <s v=""/>
    <s v=""/>
    <s v=""/>
    <s v=""/>
  </r>
  <r>
    <s v="NM Permitted"/>
    <s v="35"/>
    <x v="41"/>
    <s v="31000404"/>
    <x v="19"/>
    <s v=""/>
    <s v=""/>
    <n v="0.21"/>
    <s v=""/>
    <s v=""/>
  </r>
  <r>
    <s v="NM Permitted"/>
    <s v="35"/>
    <x v="41"/>
    <s v="31000404"/>
    <x v="19"/>
    <s v=""/>
    <s v=""/>
    <n v="0.21"/>
    <s v=""/>
    <s v=""/>
  </r>
  <r>
    <s v="NM Permitted"/>
    <s v="35"/>
    <x v="41"/>
    <s v="20200253"/>
    <x v="4"/>
    <s v=""/>
    <n v="0.22"/>
    <s v=""/>
    <s v=""/>
    <s v=""/>
  </r>
  <r>
    <s v="NM Permitted"/>
    <s v="35"/>
    <x v="41"/>
    <s v="31000404"/>
    <x v="19"/>
    <s v=""/>
    <n v="0.22"/>
    <s v=""/>
    <s v=""/>
    <s v=""/>
  </r>
  <r>
    <s v="NM Permitted"/>
    <s v="35"/>
    <x v="41"/>
    <s v="20200254"/>
    <x v="4"/>
    <s v=""/>
    <s v=""/>
    <s v=""/>
    <s v=""/>
    <n v="0.22"/>
  </r>
  <r>
    <s v="NM Permitted"/>
    <s v="35"/>
    <x v="41"/>
    <s v="31000404"/>
    <x v="19"/>
    <s v=""/>
    <n v="0.22550000000000001"/>
    <s v=""/>
    <s v=""/>
    <s v=""/>
  </r>
  <r>
    <s v="NM Permitted"/>
    <s v="35"/>
    <x v="40"/>
    <s v="20200202"/>
    <x v="4"/>
    <s v=""/>
    <s v=""/>
    <s v=""/>
    <s v=""/>
    <n v="0.23"/>
  </r>
  <r>
    <s v="NM Permitted"/>
    <s v="35"/>
    <x v="41"/>
    <s v="31000208"/>
    <x v="18"/>
    <s v=""/>
    <n v="0.23"/>
    <s v=""/>
    <s v=""/>
    <s v=""/>
  </r>
  <r>
    <s v="NM Permitted"/>
    <s v="35"/>
    <x v="41"/>
    <s v="20200253"/>
    <x v="4"/>
    <s v=""/>
    <s v=""/>
    <n v="0.24"/>
    <s v=""/>
    <s v=""/>
  </r>
  <r>
    <s v="NM Permitted"/>
    <s v="35"/>
    <x v="41"/>
    <s v="31000404"/>
    <x v="19"/>
    <s v=""/>
    <n v="0.24"/>
    <s v=""/>
    <s v=""/>
    <s v=""/>
  </r>
  <r>
    <s v="NM Permitted"/>
    <s v="35"/>
    <x v="41"/>
    <s v="20200252"/>
    <x v="4"/>
    <s v=""/>
    <s v=""/>
    <s v=""/>
    <s v=""/>
    <n v="0.24"/>
  </r>
  <r>
    <s v="NM Permitted"/>
    <s v="35"/>
    <x v="41"/>
    <s v="31000203"/>
    <x v="4"/>
    <s v=""/>
    <s v=""/>
    <s v=""/>
    <s v=""/>
    <n v="0.25"/>
  </r>
  <r>
    <s v="NM Permitted"/>
    <s v="35"/>
    <x v="41"/>
    <s v="20200201"/>
    <x v="4"/>
    <s v=""/>
    <s v=""/>
    <n v="0.25"/>
    <s v=""/>
    <s v=""/>
  </r>
  <r>
    <s v="NM Permitted"/>
    <s v="35"/>
    <x v="40"/>
    <s v="20200202"/>
    <x v="4"/>
    <s v=""/>
    <s v=""/>
    <s v=""/>
    <s v=""/>
    <n v="0.26"/>
  </r>
  <r>
    <s v="NM Permitted"/>
    <s v="35"/>
    <x v="40"/>
    <s v="31000302"/>
    <x v="10"/>
    <s v=""/>
    <s v=""/>
    <n v="0.26"/>
    <s v=""/>
    <s v=""/>
  </r>
  <r>
    <s v="NM Permitted"/>
    <s v="35"/>
    <x v="41"/>
    <s v="20200253"/>
    <x v="4"/>
    <s v=""/>
    <n v="0.26"/>
    <s v=""/>
    <s v=""/>
    <s v=""/>
  </r>
  <r>
    <s v="NM Permitted"/>
    <s v="35"/>
    <x v="41"/>
    <s v="31000205"/>
    <x v="16"/>
    <s v=""/>
    <s v=""/>
    <s v=""/>
    <s v=""/>
    <n v="0.26"/>
  </r>
  <r>
    <s v="NM Permitted"/>
    <s v="35"/>
    <x v="41"/>
    <s v="20200202"/>
    <x v="4"/>
    <s v=""/>
    <n v="0.26"/>
    <s v=""/>
    <s v=""/>
    <s v=""/>
  </r>
  <r>
    <s v="NM Permitted"/>
    <s v="35"/>
    <x v="41"/>
    <s v="20200254"/>
    <x v="4"/>
    <s v=""/>
    <n v="0.27"/>
    <s v=""/>
    <s v=""/>
    <s v=""/>
  </r>
  <r>
    <s v="NM Permitted"/>
    <s v="35"/>
    <x v="41"/>
    <s v="20200201"/>
    <x v="4"/>
    <n v="0.28000000000000003"/>
    <s v=""/>
    <s v=""/>
    <s v=""/>
    <s v=""/>
  </r>
  <r>
    <s v="NM Permitted"/>
    <s v="35"/>
    <x v="41"/>
    <s v="31000205"/>
    <x v="16"/>
    <n v="0.28999999999999998"/>
    <s v=""/>
    <s v=""/>
    <s v=""/>
    <s v=""/>
  </r>
  <r>
    <s v="NM Permitted"/>
    <s v="35"/>
    <x v="41"/>
    <s v="20200252"/>
    <x v="4"/>
    <s v=""/>
    <s v=""/>
    <s v=""/>
    <s v=""/>
    <n v="0.28999999999999998"/>
  </r>
  <r>
    <s v="NM Permitted"/>
    <s v="35"/>
    <x v="41"/>
    <s v="31000404"/>
    <x v="19"/>
    <s v=""/>
    <s v=""/>
    <s v=""/>
    <s v=""/>
    <n v="0.3"/>
  </r>
  <r>
    <s v="NM Permitted"/>
    <s v="35"/>
    <x v="41"/>
    <s v="31000299"/>
    <x v="18"/>
    <s v=""/>
    <s v=""/>
    <s v=""/>
    <s v=""/>
    <n v="0.3"/>
  </r>
  <r>
    <s v="NM Permitted"/>
    <s v="35"/>
    <x v="41"/>
    <s v="20200201"/>
    <x v="4"/>
    <s v=""/>
    <s v=""/>
    <s v=""/>
    <s v=""/>
    <n v="0.3"/>
  </r>
  <r>
    <s v="NM Permitted"/>
    <s v="35"/>
    <x v="41"/>
    <s v="20200201"/>
    <x v="4"/>
    <s v=""/>
    <s v=""/>
    <s v=""/>
    <s v=""/>
    <n v="0.3"/>
  </r>
  <r>
    <s v="NM Permitted"/>
    <s v="35"/>
    <x v="41"/>
    <s v="20200253"/>
    <x v="4"/>
    <s v=""/>
    <s v=""/>
    <s v=""/>
    <s v=""/>
    <n v="0.3"/>
  </r>
  <r>
    <s v="NM Permitted"/>
    <s v="35"/>
    <x v="41"/>
    <s v="31000404"/>
    <x v="19"/>
    <s v=""/>
    <s v=""/>
    <s v=""/>
    <s v=""/>
    <n v="0.30399999999999999"/>
  </r>
  <r>
    <s v="NM Permitted"/>
    <s v="35"/>
    <x v="43"/>
    <s v="31000506"/>
    <x v="20"/>
    <s v=""/>
    <s v=""/>
    <n v="0.31"/>
    <s v=""/>
    <s v=""/>
  </r>
  <r>
    <s v="NM Permitted"/>
    <s v="35"/>
    <x v="41"/>
    <s v="20200201"/>
    <x v="4"/>
    <s v=""/>
    <s v=""/>
    <s v=""/>
    <s v=""/>
    <n v="0.31"/>
  </r>
  <r>
    <s v="NM Permitted"/>
    <s v="35"/>
    <x v="41"/>
    <s v="20200202"/>
    <x v="4"/>
    <s v=""/>
    <n v="0.31"/>
    <s v=""/>
    <s v=""/>
    <s v=""/>
  </r>
  <r>
    <s v="NM Permitted"/>
    <s v="35"/>
    <x v="41"/>
    <s v="31000404"/>
    <x v="19"/>
    <s v=""/>
    <s v=""/>
    <s v=""/>
    <s v=""/>
    <n v="0.31159999999999999"/>
  </r>
  <r>
    <s v="NM Permitted"/>
    <s v="35"/>
    <x v="41"/>
    <s v="20200253"/>
    <x v="4"/>
    <s v=""/>
    <s v=""/>
    <s v=""/>
    <s v=""/>
    <n v="0.32"/>
  </r>
  <r>
    <s v="NM Permitted"/>
    <s v="35"/>
    <x v="40"/>
    <s v="31000302"/>
    <x v="10"/>
    <n v="0.33"/>
    <s v=""/>
    <s v=""/>
    <s v=""/>
    <s v=""/>
  </r>
  <r>
    <s v="NM Permitted"/>
    <s v="35"/>
    <x v="40"/>
    <s v="20200202"/>
    <x v="4"/>
    <s v=""/>
    <n v="0.34"/>
    <s v=""/>
    <s v=""/>
    <s v=""/>
  </r>
  <r>
    <s v="NM Permitted"/>
    <s v="35"/>
    <x v="41"/>
    <s v="20200201"/>
    <x v="4"/>
    <s v=""/>
    <n v="0.34"/>
    <s v=""/>
    <s v=""/>
    <s v=""/>
  </r>
  <r>
    <s v="NM Permitted"/>
    <s v="35"/>
    <x v="41"/>
    <s v="20200201"/>
    <x v="4"/>
    <s v=""/>
    <n v="0.34"/>
    <s v=""/>
    <s v=""/>
    <s v=""/>
  </r>
  <r>
    <s v="NM Permitted"/>
    <s v="35"/>
    <x v="41"/>
    <s v="20200201"/>
    <x v="4"/>
    <s v=""/>
    <s v=""/>
    <n v="0.34"/>
    <s v=""/>
    <s v=""/>
  </r>
  <r>
    <s v="NM Permitted"/>
    <s v="35"/>
    <x v="43"/>
    <s v="31000228"/>
    <x v="10"/>
    <s v=""/>
    <s v=""/>
    <n v="0.35"/>
    <s v=""/>
    <s v=""/>
  </r>
  <r>
    <s v="NM Permitted"/>
    <s v="35"/>
    <x v="43"/>
    <s v="20200252"/>
    <x v="4"/>
    <s v=""/>
    <s v=""/>
    <s v=""/>
    <s v=""/>
    <n v="0.36"/>
  </r>
  <r>
    <s v="NM Permitted"/>
    <s v="35"/>
    <x v="41"/>
    <s v="31000404"/>
    <x v="19"/>
    <s v=""/>
    <s v=""/>
    <s v=""/>
    <s v=""/>
    <n v="0.36"/>
  </r>
  <r>
    <s v="NM Permitted"/>
    <s v="35"/>
    <x v="41"/>
    <s v="31000205"/>
    <x v="16"/>
    <n v="0.37"/>
    <s v=""/>
    <s v=""/>
    <s v=""/>
    <s v=""/>
  </r>
  <r>
    <s v="NM Permitted"/>
    <s v="35"/>
    <x v="41"/>
    <s v="20200202"/>
    <x v="4"/>
    <s v=""/>
    <n v="0.37"/>
    <s v=""/>
    <s v=""/>
    <s v=""/>
  </r>
  <r>
    <s v="NM Permitted"/>
    <s v="35"/>
    <x v="41"/>
    <s v="20200252"/>
    <x v="4"/>
    <s v=""/>
    <s v=""/>
    <s v=""/>
    <s v=""/>
    <n v="0.37"/>
  </r>
  <r>
    <s v="NM Permitted"/>
    <s v="35"/>
    <x v="41"/>
    <s v="31000205"/>
    <x v="16"/>
    <s v=""/>
    <n v="0.37130000000000002"/>
    <s v=""/>
    <s v=""/>
    <s v=""/>
  </r>
  <r>
    <s v="NM Permitted"/>
    <s v="35"/>
    <x v="43"/>
    <s v="20200202"/>
    <x v="4"/>
    <s v=""/>
    <n v="0.38"/>
    <s v=""/>
    <s v=""/>
    <s v=""/>
  </r>
  <r>
    <s v="NM Permitted"/>
    <s v="35"/>
    <x v="41"/>
    <s v="20200253"/>
    <x v="4"/>
    <n v="0.38"/>
    <s v=""/>
    <s v=""/>
    <s v=""/>
    <s v=""/>
  </r>
  <r>
    <s v="NM Permitted"/>
    <s v="35"/>
    <x v="41"/>
    <s v="20200202"/>
    <x v="4"/>
    <s v=""/>
    <s v=""/>
    <s v=""/>
    <s v=""/>
    <n v="0.38"/>
  </r>
  <r>
    <s v="NM Permitted"/>
    <s v="35"/>
    <x v="43"/>
    <s v="20200254"/>
    <x v="4"/>
    <s v=""/>
    <s v=""/>
    <s v=""/>
    <s v=""/>
    <n v="0.39"/>
  </r>
  <r>
    <s v="NM Permitted"/>
    <s v="35"/>
    <x v="43"/>
    <s v="31000205"/>
    <x v="16"/>
    <s v=""/>
    <s v=""/>
    <n v="0.4"/>
    <s v=""/>
    <s v=""/>
  </r>
  <r>
    <s v="NM Permitted"/>
    <s v="35"/>
    <x v="43"/>
    <s v="20200253"/>
    <x v="4"/>
    <s v=""/>
    <s v=""/>
    <s v=""/>
    <s v=""/>
    <n v="0.4"/>
  </r>
  <r>
    <s v="NM Permitted"/>
    <s v="35"/>
    <x v="41"/>
    <s v="31088811"/>
    <x v="17"/>
    <s v=""/>
    <n v="0.4"/>
    <s v=""/>
    <s v=""/>
    <s v=""/>
  </r>
  <r>
    <s v="NM Permitted"/>
    <s v="35"/>
    <x v="41"/>
    <s v="20200202"/>
    <x v="4"/>
    <s v=""/>
    <s v=""/>
    <s v=""/>
    <s v=""/>
    <n v="0.4"/>
  </r>
  <r>
    <s v="NM Permitted"/>
    <s v="35"/>
    <x v="41"/>
    <s v="20200252"/>
    <x v="4"/>
    <s v=""/>
    <n v="0.4"/>
    <s v=""/>
    <s v=""/>
    <s v=""/>
  </r>
  <r>
    <s v="NM Permitted"/>
    <s v="35"/>
    <x v="41"/>
    <s v="20200253"/>
    <x v="4"/>
    <s v=""/>
    <s v=""/>
    <s v=""/>
    <s v=""/>
    <n v="0.4"/>
  </r>
  <r>
    <s v="NM Permitted"/>
    <s v="35"/>
    <x v="41"/>
    <s v="20200201"/>
    <x v="4"/>
    <s v=""/>
    <s v=""/>
    <s v=""/>
    <s v=""/>
    <n v="0.4"/>
  </r>
  <r>
    <s v="NM Permitted"/>
    <s v="35"/>
    <x v="41"/>
    <s v="31000404"/>
    <x v="19"/>
    <s v=""/>
    <n v="0.4"/>
    <s v=""/>
    <s v=""/>
    <s v=""/>
  </r>
  <r>
    <s v="NM Permitted"/>
    <s v="35"/>
    <x v="41"/>
    <s v="20200202"/>
    <x v="4"/>
    <s v=""/>
    <s v=""/>
    <s v=""/>
    <s v=""/>
    <n v="0.4"/>
  </r>
  <r>
    <s v="NM Permitted"/>
    <s v="35"/>
    <x v="41"/>
    <s v="20200202"/>
    <x v="4"/>
    <s v=""/>
    <s v=""/>
    <s v=""/>
    <s v=""/>
    <n v="0.4"/>
  </r>
  <r>
    <s v="NM Permitted"/>
    <s v="35"/>
    <x v="41"/>
    <s v="31000205"/>
    <x v="16"/>
    <s v=""/>
    <n v="0.4"/>
    <s v=""/>
    <s v=""/>
    <s v=""/>
  </r>
  <r>
    <s v="NM Permitted"/>
    <s v="35"/>
    <x v="41"/>
    <s v="31088811"/>
    <x v="17"/>
    <s v=""/>
    <n v="0.4"/>
    <s v=""/>
    <s v=""/>
    <s v=""/>
  </r>
  <r>
    <s v="NM Permitted"/>
    <s v="35"/>
    <x v="41"/>
    <s v="20200253"/>
    <x v="4"/>
    <s v=""/>
    <s v=""/>
    <s v=""/>
    <n v="0.4"/>
    <s v=""/>
  </r>
  <r>
    <s v="NM Permitted"/>
    <s v="35"/>
    <x v="43"/>
    <s v="20200253"/>
    <x v="4"/>
    <s v=""/>
    <s v=""/>
    <s v=""/>
    <s v=""/>
    <n v="0.41"/>
  </r>
  <r>
    <s v="NM Permitted"/>
    <s v="35"/>
    <x v="41"/>
    <s v="20200253"/>
    <x v="4"/>
    <s v=""/>
    <s v=""/>
    <n v="0.41"/>
    <s v=""/>
    <s v=""/>
  </r>
  <r>
    <s v="NM Permitted"/>
    <s v="35"/>
    <x v="41"/>
    <s v="31000205"/>
    <x v="16"/>
    <s v=""/>
    <s v=""/>
    <s v=""/>
    <s v=""/>
    <n v="0.41"/>
  </r>
  <r>
    <s v="NM Permitted"/>
    <s v="35"/>
    <x v="43"/>
    <s v="31000506"/>
    <x v="20"/>
    <s v=""/>
    <n v="0.42"/>
    <s v=""/>
    <s v=""/>
    <s v=""/>
  </r>
  <r>
    <s v="NM Permitted"/>
    <s v="35"/>
    <x v="43"/>
    <s v="31000506"/>
    <x v="20"/>
    <s v=""/>
    <n v="0.42"/>
    <s v=""/>
    <s v=""/>
    <s v=""/>
  </r>
  <r>
    <s v="NM Permitted"/>
    <s v="35"/>
    <x v="43"/>
    <s v="31000228"/>
    <x v="10"/>
    <n v="0.42"/>
    <s v=""/>
    <s v=""/>
    <s v=""/>
    <s v=""/>
  </r>
  <r>
    <s v="NM Permitted"/>
    <s v="35"/>
    <x v="41"/>
    <s v="31000404"/>
    <x v="19"/>
    <s v=""/>
    <s v=""/>
    <n v="0.42"/>
    <s v=""/>
    <s v=""/>
  </r>
  <r>
    <s v="NM Permitted"/>
    <s v="35"/>
    <x v="43"/>
    <s v="20200201"/>
    <x v="4"/>
    <s v=""/>
    <n v="0.43"/>
    <s v=""/>
    <s v=""/>
    <s v=""/>
  </r>
  <r>
    <s v="NM Permitted"/>
    <s v="35"/>
    <x v="41"/>
    <s v="31000205"/>
    <x v="16"/>
    <s v=""/>
    <n v="0.43"/>
    <s v=""/>
    <s v=""/>
    <s v=""/>
  </r>
  <r>
    <s v="NM Permitted"/>
    <s v="35"/>
    <x v="41"/>
    <s v="20200252"/>
    <x v="4"/>
    <s v=""/>
    <n v="0.43"/>
    <s v=""/>
    <s v=""/>
    <s v=""/>
  </r>
  <r>
    <s v="NM Permitted"/>
    <s v="35"/>
    <x v="43"/>
    <s v="20200253"/>
    <x v="4"/>
    <n v="0.44"/>
    <s v=""/>
    <s v=""/>
    <s v=""/>
    <s v=""/>
  </r>
  <r>
    <s v="NM Permitted"/>
    <s v="35"/>
    <x v="41"/>
    <s v="40400311"/>
    <x v="20"/>
    <s v=""/>
    <n v="0.44"/>
    <s v=""/>
    <s v=""/>
    <s v=""/>
  </r>
  <r>
    <s v="NM Permitted"/>
    <s v="35"/>
    <x v="41"/>
    <s v="40400311"/>
    <x v="20"/>
    <s v=""/>
    <n v="0.44"/>
    <s v=""/>
    <s v=""/>
    <s v=""/>
  </r>
  <r>
    <s v="NM Permitted"/>
    <s v="35"/>
    <x v="43"/>
    <s v="31000205"/>
    <x v="16"/>
    <s v=""/>
    <s v=""/>
    <n v="0.45"/>
    <s v=""/>
    <s v=""/>
  </r>
  <r>
    <s v="NM Permitted"/>
    <s v="35"/>
    <x v="41"/>
    <s v="31000205"/>
    <x v="16"/>
    <s v=""/>
    <s v=""/>
    <s v=""/>
    <n v="0.45"/>
    <s v=""/>
  </r>
  <r>
    <s v="NM Permitted"/>
    <s v="35"/>
    <x v="41"/>
    <s v="31000404"/>
    <x v="19"/>
    <s v=""/>
    <n v="0.45379999999999998"/>
    <s v=""/>
    <s v=""/>
    <s v=""/>
  </r>
  <r>
    <s v="NM Permitted"/>
    <s v="35"/>
    <x v="41"/>
    <s v="20200202"/>
    <x v="4"/>
    <s v=""/>
    <n v="0.46"/>
    <s v=""/>
    <s v=""/>
    <s v=""/>
  </r>
  <r>
    <s v="NM Permitted"/>
    <s v="35"/>
    <x v="43"/>
    <s v="20200201"/>
    <x v="4"/>
    <s v=""/>
    <n v="0.47"/>
    <s v=""/>
    <s v=""/>
    <s v=""/>
  </r>
  <r>
    <s v="NM Permitted"/>
    <s v="35"/>
    <x v="41"/>
    <s v="20200253"/>
    <x v="4"/>
    <s v=""/>
    <s v=""/>
    <s v=""/>
    <s v=""/>
    <n v="0.47"/>
  </r>
  <r>
    <s v="NM Permitted"/>
    <s v="35"/>
    <x v="41"/>
    <s v="20200202"/>
    <x v="4"/>
    <s v=""/>
    <n v="0.47"/>
    <s v=""/>
    <s v=""/>
    <s v=""/>
  </r>
  <r>
    <s v="NM Permitted"/>
    <s v="35"/>
    <x v="41"/>
    <s v="20200202"/>
    <x v="4"/>
    <s v=""/>
    <s v=""/>
    <s v=""/>
    <s v=""/>
    <n v="0.48"/>
  </r>
  <r>
    <s v="NM Permitted"/>
    <s v="35"/>
    <x v="41"/>
    <s v="20200253"/>
    <x v="4"/>
    <s v=""/>
    <s v=""/>
    <s v=""/>
    <s v=""/>
    <n v="0.48"/>
  </r>
  <r>
    <s v="NM Permitted"/>
    <s v="35"/>
    <x v="41"/>
    <s v="20200254"/>
    <x v="4"/>
    <s v=""/>
    <s v=""/>
    <s v=""/>
    <s v=""/>
    <n v="0.49"/>
  </r>
  <r>
    <s v="NM Permitted"/>
    <s v="35"/>
    <x v="41"/>
    <s v="20200253"/>
    <x v="4"/>
    <s v=""/>
    <s v=""/>
    <s v=""/>
    <s v=""/>
    <n v="0.49"/>
  </r>
  <r>
    <s v="NM Permitted"/>
    <s v="35"/>
    <x v="41"/>
    <s v="20200254"/>
    <x v="4"/>
    <s v=""/>
    <s v=""/>
    <s v=""/>
    <s v=""/>
    <n v="0.49"/>
  </r>
  <r>
    <s v="NM Permitted"/>
    <s v="35"/>
    <x v="40"/>
    <s v="40400311"/>
    <x v="20"/>
    <s v=""/>
    <n v="0.5"/>
    <s v=""/>
    <s v=""/>
    <s v=""/>
  </r>
  <r>
    <s v="NM Permitted"/>
    <s v="35"/>
    <x v="40"/>
    <s v="40400311"/>
    <x v="20"/>
    <s v=""/>
    <n v="0.5"/>
    <s v=""/>
    <s v=""/>
    <s v=""/>
  </r>
  <r>
    <s v="NM Permitted"/>
    <s v="35"/>
    <x v="43"/>
    <s v="31000302"/>
    <x v="10"/>
    <s v=""/>
    <s v=""/>
    <n v="0.5"/>
    <s v=""/>
    <s v=""/>
  </r>
  <r>
    <s v="NM Permitted"/>
    <s v="35"/>
    <x v="43"/>
    <s v="31000506"/>
    <x v="20"/>
    <s v=""/>
    <n v="0.5"/>
    <s v=""/>
    <s v=""/>
    <s v=""/>
  </r>
  <r>
    <s v="NM Permitted"/>
    <s v="35"/>
    <x v="41"/>
    <s v="20200252"/>
    <x v="4"/>
    <s v=""/>
    <n v="0.5"/>
    <s v=""/>
    <s v=""/>
    <s v=""/>
  </r>
  <r>
    <s v="NM Permitted"/>
    <s v="35"/>
    <x v="41"/>
    <s v="20200252"/>
    <x v="4"/>
    <s v=""/>
    <n v="0.5"/>
    <s v=""/>
    <s v=""/>
    <s v=""/>
  </r>
  <r>
    <s v="NM Permitted"/>
    <s v="35"/>
    <x v="41"/>
    <s v="20200202"/>
    <x v="4"/>
    <s v=""/>
    <s v=""/>
    <s v=""/>
    <s v=""/>
    <n v="0.5"/>
  </r>
  <r>
    <s v="NM Permitted"/>
    <s v="35"/>
    <x v="41"/>
    <s v="31000404"/>
    <x v="19"/>
    <s v=""/>
    <s v=""/>
    <s v=""/>
    <n v="0.5"/>
    <s v=""/>
  </r>
  <r>
    <s v="NM Permitted"/>
    <s v="35"/>
    <x v="41"/>
    <s v="20200254"/>
    <x v="4"/>
    <s v=""/>
    <s v=""/>
    <s v=""/>
    <s v=""/>
    <n v="0.5"/>
  </r>
  <r>
    <s v="NM Permitted"/>
    <s v="35"/>
    <x v="41"/>
    <s v="31000207"/>
    <x v="17"/>
    <s v=""/>
    <n v="0.5"/>
    <s v=""/>
    <s v=""/>
    <s v=""/>
  </r>
  <r>
    <s v="NM Permitted"/>
    <s v="35"/>
    <x v="41"/>
    <s v="20200202"/>
    <x v="4"/>
    <s v=""/>
    <s v=""/>
    <s v=""/>
    <s v=""/>
    <n v="0.5"/>
  </r>
  <r>
    <s v="NM Permitted"/>
    <s v="35"/>
    <x v="41"/>
    <s v="20200202"/>
    <x v="4"/>
    <s v=""/>
    <n v="0.5"/>
    <s v=""/>
    <s v=""/>
    <s v=""/>
  </r>
  <r>
    <s v="NM Permitted"/>
    <s v="35"/>
    <x v="41"/>
    <s v="20200202"/>
    <x v="4"/>
    <s v=""/>
    <n v="0.5"/>
    <s v=""/>
    <s v=""/>
    <s v=""/>
  </r>
  <r>
    <s v="NM Permitted"/>
    <s v="35"/>
    <x v="41"/>
    <s v="20200253"/>
    <x v="4"/>
    <s v=""/>
    <s v=""/>
    <s v=""/>
    <s v=""/>
    <n v="0.5"/>
  </r>
  <r>
    <s v="NM Permitted"/>
    <s v="35"/>
    <x v="41"/>
    <s v="20200253"/>
    <x v="4"/>
    <s v=""/>
    <n v="0.5"/>
    <s v=""/>
    <s v=""/>
    <s v=""/>
  </r>
  <r>
    <s v="NM Permitted"/>
    <s v="35"/>
    <x v="41"/>
    <s v="31000404"/>
    <x v="19"/>
    <n v="0.5"/>
    <s v=""/>
    <s v=""/>
    <s v=""/>
    <s v=""/>
  </r>
  <r>
    <s v="NM Permitted"/>
    <s v="35"/>
    <x v="41"/>
    <s v="31000404"/>
    <x v="19"/>
    <s v=""/>
    <s v=""/>
    <n v="0.5"/>
    <s v=""/>
    <s v=""/>
  </r>
  <r>
    <s v="NM Permitted"/>
    <s v="35"/>
    <x v="43"/>
    <s v="31000228"/>
    <x v="10"/>
    <s v=""/>
    <s v=""/>
    <n v="0.503"/>
    <s v=""/>
    <s v=""/>
  </r>
  <r>
    <s v="NM Permitted"/>
    <s v="35"/>
    <x v="40"/>
    <s v="40400311"/>
    <x v="20"/>
    <s v=""/>
    <n v="0.51"/>
    <s v=""/>
    <s v=""/>
    <s v=""/>
  </r>
  <r>
    <s v="NM Permitted"/>
    <s v="35"/>
    <x v="41"/>
    <s v="31000205"/>
    <x v="16"/>
    <s v=""/>
    <n v="0.51"/>
    <s v=""/>
    <s v=""/>
    <s v=""/>
  </r>
  <r>
    <s v="NM Permitted"/>
    <s v="35"/>
    <x v="41"/>
    <s v="20200252"/>
    <x v="4"/>
    <s v=""/>
    <n v="0.51"/>
    <s v=""/>
    <s v=""/>
    <s v=""/>
  </r>
  <r>
    <s v="NM Permitted"/>
    <s v="35"/>
    <x v="43"/>
    <s v="31000404"/>
    <x v="19"/>
    <s v=""/>
    <n v="0.52"/>
    <s v=""/>
    <s v=""/>
    <s v=""/>
  </r>
  <r>
    <s v="NM Permitted"/>
    <s v="35"/>
    <x v="43"/>
    <s v="31000404"/>
    <x v="19"/>
    <s v=""/>
    <n v="0.52"/>
    <s v=""/>
    <s v=""/>
    <s v=""/>
  </r>
  <r>
    <s v="NM Permitted"/>
    <s v="35"/>
    <x v="43"/>
    <s v="31000201"/>
    <x v="31"/>
    <s v=""/>
    <s v=""/>
    <n v="0.52"/>
    <s v=""/>
    <s v=""/>
  </r>
  <r>
    <s v="NM Permitted"/>
    <s v="35"/>
    <x v="41"/>
    <s v="31000301"/>
    <x v="10"/>
    <s v=""/>
    <s v=""/>
    <n v="0.53"/>
    <s v=""/>
    <s v=""/>
  </r>
  <r>
    <s v="NM Permitted"/>
    <s v="35"/>
    <x v="41"/>
    <s v="20200254"/>
    <x v="4"/>
    <s v=""/>
    <s v=""/>
    <s v=""/>
    <s v=""/>
    <n v="0.53"/>
  </r>
  <r>
    <s v="NM Permitted"/>
    <s v="35"/>
    <x v="41"/>
    <s v="20200202"/>
    <x v="4"/>
    <s v=""/>
    <s v=""/>
    <s v=""/>
    <s v=""/>
    <n v="0.53"/>
  </r>
  <r>
    <s v="NM Permitted"/>
    <s v="35"/>
    <x v="43"/>
    <s v="20200201"/>
    <x v="4"/>
    <s v=""/>
    <n v="0.55000000000000004"/>
    <s v=""/>
    <s v=""/>
    <s v=""/>
  </r>
  <r>
    <s v="NM Permitted"/>
    <s v="35"/>
    <x v="41"/>
    <s v="20200202"/>
    <x v="4"/>
    <s v=""/>
    <s v=""/>
    <s v=""/>
    <s v=""/>
    <n v="0.55000000000000004"/>
  </r>
  <r>
    <s v="NM Permitted"/>
    <s v="35"/>
    <x v="43"/>
    <s v="31088811"/>
    <x v="17"/>
    <s v=""/>
    <n v="0.56000000000000005"/>
    <s v=""/>
    <s v=""/>
    <s v=""/>
  </r>
  <r>
    <s v="NM Permitted"/>
    <s v="35"/>
    <x v="41"/>
    <s v="20200253"/>
    <x v="4"/>
    <s v=""/>
    <s v=""/>
    <s v=""/>
    <s v=""/>
    <n v="0.56000000000000005"/>
  </r>
  <r>
    <s v="NM Permitted"/>
    <s v="35"/>
    <x v="41"/>
    <s v="20200252"/>
    <x v="4"/>
    <s v=""/>
    <s v=""/>
    <s v=""/>
    <s v=""/>
    <n v="0.56000000000000005"/>
  </r>
  <r>
    <s v="NM Permitted"/>
    <s v="35"/>
    <x v="41"/>
    <s v="20200252"/>
    <x v="4"/>
    <s v=""/>
    <s v=""/>
    <s v=""/>
    <s v=""/>
    <n v="0.56999999999999995"/>
  </r>
  <r>
    <s v="NM Permitted"/>
    <s v="35"/>
    <x v="43"/>
    <s v="20200201"/>
    <x v="4"/>
    <s v=""/>
    <s v=""/>
    <s v=""/>
    <s v=""/>
    <n v="0.58899999999999997"/>
  </r>
  <r>
    <s v="NM Permitted"/>
    <s v="35"/>
    <x v="43"/>
    <s v="20200255"/>
    <x v="4"/>
    <s v=""/>
    <s v=""/>
    <s v=""/>
    <n v="0.59"/>
    <s v=""/>
  </r>
  <r>
    <s v="NM Permitted"/>
    <s v="35"/>
    <x v="43"/>
    <s v="31000302"/>
    <x v="10"/>
    <n v="0.59"/>
    <s v=""/>
    <s v=""/>
    <s v=""/>
    <s v=""/>
  </r>
  <r>
    <s v="NM Permitted"/>
    <s v="35"/>
    <x v="41"/>
    <s v="20200252"/>
    <x v="4"/>
    <s v=""/>
    <n v="0.59"/>
    <s v=""/>
    <s v=""/>
    <s v=""/>
  </r>
  <r>
    <s v="NM Permitted"/>
    <s v="35"/>
    <x v="41"/>
    <s v="20200254"/>
    <x v="4"/>
    <s v=""/>
    <s v=""/>
    <s v=""/>
    <s v=""/>
    <n v="0.59"/>
  </r>
  <r>
    <s v="NM Permitted"/>
    <s v="35"/>
    <x v="43"/>
    <s v="20200201"/>
    <x v="4"/>
    <s v=""/>
    <s v=""/>
    <s v=""/>
    <s v=""/>
    <n v="0.59499999999999997"/>
  </r>
  <r>
    <s v="NM Permitted"/>
    <s v="35"/>
    <x v="43"/>
    <s v="31000228"/>
    <x v="10"/>
    <n v="0.59899999999999998"/>
    <s v=""/>
    <s v=""/>
    <s v=""/>
    <s v=""/>
  </r>
  <r>
    <s v="NM Permitted"/>
    <s v="35"/>
    <x v="41"/>
    <s v="20200253"/>
    <x v="4"/>
    <s v=""/>
    <s v=""/>
    <s v=""/>
    <s v=""/>
    <n v="0.6"/>
  </r>
  <r>
    <s v="NM Permitted"/>
    <s v="35"/>
    <x v="41"/>
    <s v="31000404"/>
    <x v="19"/>
    <n v="0.6"/>
    <s v=""/>
    <s v=""/>
    <s v=""/>
    <s v=""/>
  </r>
  <r>
    <s v="NM Permitted"/>
    <s v="35"/>
    <x v="41"/>
    <s v="31000216"/>
    <x v="16"/>
    <s v=""/>
    <s v=""/>
    <s v=""/>
    <s v=""/>
    <n v="0.6"/>
  </r>
  <r>
    <s v="NM Permitted"/>
    <s v="35"/>
    <x v="41"/>
    <s v="31088811"/>
    <x v="17"/>
    <s v=""/>
    <n v="0.6"/>
    <s v=""/>
    <s v=""/>
    <s v=""/>
  </r>
  <r>
    <s v="NM Permitted"/>
    <s v="35"/>
    <x v="41"/>
    <s v="31000404"/>
    <x v="19"/>
    <s v=""/>
    <s v=""/>
    <s v=""/>
    <s v=""/>
    <n v="0.6"/>
  </r>
  <r>
    <s v="NM Permitted"/>
    <s v="35"/>
    <x v="41"/>
    <s v="20200202"/>
    <x v="4"/>
    <s v=""/>
    <s v=""/>
    <s v=""/>
    <s v=""/>
    <n v="0.6"/>
  </r>
  <r>
    <s v="NM Permitted"/>
    <s v="35"/>
    <x v="41"/>
    <s v="31088811"/>
    <x v="17"/>
    <s v=""/>
    <n v="0.6"/>
    <s v=""/>
    <s v=""/>
    <s v=""/>
  </r>
  <r>
    <s v="NM Permitted"/>
    <s v="35"/>
    <x v="41"/>
    <s v="20200253"/>
    <x v="4"/>
    <s v=""/>
    <s v=""/>
    <s v=""/>
    <s v=""/>
    <n v="0.61"/>
  </r>
  <r>
    <s v="NM Permitted"/>
    <s v="35"/>
    <x v="41"/>
    <s v="20200202"/>
    <x v="4"/>
    <s v=""/>
    <s v=""/>
    <s v=""/>
    <s v=""/>
    <n v="0.61"/>
  </r>
  <r>
    <s v="NM Permitted"/>
    <s v="35"/>
    <x v="40"/>
    <s v="31000302"/>
    <x v="10"/>
    <s v=""/>
    <n v="0.62"/>
    <s v=""/>
    <s v=""/>
    <s v=""/>
  </r>
  <r>
    <s v="NM Permitted"/>
    <s v="35"/>
    <x v="41"/>
    <s v="20200253"/>
    <x v="4"/>
    <s v=""/>
    <n v="0.62"/>
    <s v=""/>
    <s v=""/>
    <s v=""/>
  </r>
  <r>
    <s v="NM Permitted"/>
    <s v="35"/>
    <x v="41"/>
    <s v="31088811"/>
    <x v="17"/>
    <s v=""/>
    <n v="0.62"/>
    <s v=""/>
    <s v=""/>
    <s v=""/>
  </r>
  <r>
    <s v="NM Permitted"/>
    <s v="35"/>
    <x v="41"/>
    <s v="31000404"/>
    <x v="19"/>
    <s v=""/>
    <s v=""/>
    <s v=""/>
    <s v=""/>
    <n v="0.627"/>
  </r>
  <r>
    <s v="NM Permitted"/>
    <s v="35"/>
    <x v="41"/>
    <s v="31000301"/>
    <x v="10"/>
    <n v="0.63"/>
    <s v=""/>
    <s v=""/>
    <s v=""/>
    <s v=""/>
  </r>
  <r>
    <s v="NM Permitted"/>
    <s v="35"/>
    <x v="41"/>
    <s v="20200253"/>
    <x v="4"/>
    <s v=""/>
    <s v=""/>
    <s v=""/>
    <s v=""/>
    <n v="0.63"/>
  </r>
  <r>
    <s v="NM Permitted"/>
    <s v="35"/>
    <x v="41"/>
    <s v="31000223"/>
    <x v="26"/>
    <s v=""/>
    <n v="0.63"/>
    <s v=""/>
    <s v=""/>
    <s v=""/>
  </r>
  <r>
    <s v="NM Permitted"/>
    <s v="35"/>
    <x v="43"/>
    <s v="20200255"/>
    <x v="4"/>
    <s v=""/>
    <s v=""/>
    <s v=""/>
    <n v="0.64"/>
    <s v=""/>
  </r>
  <r>
    <s v="NM Permitted"/>
    <s v="35"/>
    <x v="41"/>
    <s v="31000404"/>
    <x v="19"/>
    <n v="0.64"/>
    <s v=""/>
    <s v=""/>
    <s v=""/>
    <s v=""/>
  </r>
  <r>
    <s v="NM Permitted"/>
    <s v="35"/>
    <x v="41"/>
    <s v="31000404"/>
    <x v="19"/>
    <n v="0.64"/>
    <s v=""/>
    <s v=""/>
    <s v=""/>
    <s v=""/>
  </r>
  <r>
    <s v="NM Permitted"/>
    <s v="35"/>
    <x v="41"/>
    <s v="31088811"/>
    <x v="17"/>
    <s v=""/>
    <n v="0.65"/>
    <s v=""/>
    <s v=""/>
    <s v=""/>
  </r>
  <r>
    <s v="NM Permitted"/>
    <s v="35"/>
    <x v="43"/>
    <s v="20200201"/>
    <x v="4"/>
    <s v=""/>
    <n v="0.65400000000000003"/>
    <s v=""/>
    <s v=""/>
    <s v=""/>
  </r>
  <r>
    <s v="NM Permitted"/>
    <s v="35"/>
    <x v="41"/>
    <s v="20200253"/>
    <x v="4"/>
    <s v=""/>
    <s v=""/>
    <s v=""/>
    <s v=""/>
    <n v="0.66"/>
  </r>
  <r>
    <s v="NM Permitted"/>
    <s v="35"/>
    <x v="43"/>
    <s v="20200201"/>
    <x v="4"/>
    <s v=""/>
    <n v="0.66100000000000003"/>
    <s v=""/>
    <s v=""/>
    <s v=""/>
  </r>
  <r>
    <s v="NM Permitted"/>
    <s v="35"/>
    <x v="41"/>
    <s v="31000208"/>
    <x v="18"/>
    <s v=""/>
    <n v="0.67"/>
    <s v=""/>
    <s v=""/>
    <s v=""/>
  </r>
  <r>
    <s v="NM Permitted"/>
    <s v="35"/>
    <x v="41"/>
    <s v="20200253"/>
    <x v="4"/>
    <n v="0.68"/>
    <s v=""/>
    <s v=""/>
    <s v=""/>
    <s v=""/>
  </r>
  <r>
    <s v="NM Permitted"/>
    <s v="35"/>
    <x v="41"/>
    <s v="20200253"/>
    <x v="4"/>
    <s v=""/>
    <s v=""/>
    <s v=""/>
    <s v=""/>
    <n v="0.68"/>
  </r>
  <r>
    <s v="NM Permitted"/>
    <s v="35"/>
    <x v="43"/>
    <s v="20200201"/>
    <x v="4"/>
    <s v=""/>
    <s v=""/>
    <s v=""/>
    <n v="0.69"/>
    <s v=""/>
  </r>
  <r>
    <s v="NM Permitted"/>
    <s v="35"/>
    <x v="41"/>
    <s v="20200202"/>
    <x v="4"/>
    <s v=""/>
    <s v=""/>
    <s v=""/>
    <s v=""/>
    <n v="0.69"/>
  </r>
  <r>
    <s v="NM Permitted"/>
    <s v="35"/>
    <x v="41"/>
    <s v="20200202"/>
    <x v="4"/>
    <s v=""/>
    <s v=""/>
    <s v=""/>
    <s v=""/>
    <n v="0.69"/>
  </r>
  <r>
    <s v="NM Permitted"/>
    <s v="35"/>
    <x v="41"/>
    <s v="20200202"/>
    <x v="4"/>
    <s v=""/>
    <n v="0.69"/>
    <s v=""/>
    <s v=""/>
    <s v=""/>
  </r>
  <r>
    <s v="NM Permitted"/>
    <s v="35"/>
    <x v="43"/>
    <s v="31088811"/>
    <x v="17"/>
    <s v=""/>
    <n v="0.7"/>
    <s v=""/>
    <s v=""/>
    <s v=""/>
  </r>
  <r>
    <s v="NM Permitted"/>
    <s v="35"/>
    <x v="43"/>
    <s v="20200252"/>
    <x v="4"/>
    <s v=""/>
    <n v="0.7"/>
    <s v=""/>
    <s v=""/>
    <s v=""/>
  </r>
  <r>
    <s v="NM Permitted"/>
    <s v="35"/>
    <x v="41"/>
    <s v="20200254"/>
    <x v="4"/>
    <s v=""/>
    <s v=""/>
    <s v=""/>
    <s v=""/>
    <n v="0.7"/>
  </r>
  <r>
    <s v="NM Permitted"/>
    <s v="35"/>
    <x v="41"/>
    <s v="20200254"/>
    <x v="4"/>
    <s v=""/>
    <s v=""/>
    <s v=""/>
    <s v=""/>
    <n v="0.7"/>
  </r>
  <r>
    <s v="NM Permitted"/>
    <s v="35"/>
    <x v="41"/>
    <s v="20200254"/>
    <x v="4"/>
    <s v=""/>
    <s v=""/>
    <s v=""/>
    <n v="0.7"/>
    <s v=""/>
  </r>
  <r>
    <s v="NM Permitted"/>
    <s v="35"/>
    <x v="41"/>
    <s v="20200202"/>
    <x v="4"/>
    <s v=""/>
    <s v=""/>
    <s v=""/>
    <s v=""/>
    <n v="0.7"/>
  </r>
  <r>
    <s v="NM Permitted"/>
    <s v="35"/>
    <x v="41"/>
    <s v="20200202"/>
    <x v="4"/>
    <s v=""/>
    <s v=""/>
    <s v=""/>
    <s v=""/>
    <n v="0.7"/>
  </r>
  <r>
    <s v="NM Permitted"/>
    <s v="35"/>
    <x v="41"/>
    <s v="20200202"/>
    <x v="4"/>
    <s v=""/>
    <s v=""/>
    <s v=""/>
    <s v=""/>
    <n v="0.7"/>
  </r>
  <r>
    <s v="NM Permitted"/>
    <s v="35"/>
    <x v="41"/>
    <s v="20200202"/>
    <x v="4"/>
    <s v=""/>
    <n v="0.7"/>
    <s v=""/>
    <s v=""/>
    <s v=""/>
  </r>
  <r>
    <s v="NM Permitted"/>
    <s v="35"/>
    <x v="41"/>
    <s v="20200202"/>
    <x v="4"/>
    <s v=""/>
    <n v="0.7"/>
    <s v=""/>
    <s v=""/>
    <s v=""/>
  </r>
  <r>
    <s v="NM Permitted"/>
    <s v="35"/>
    <x v="40"/>
    <s v="20200202"/>
    <x v="4"/>
    <s v=""/>
    <n v="0.71"/>
    <s v=""/>
    <s v=""/>
    <s v=""/>
  </r>
  <r>
    <s v="NM Permitted"/>
    <s v="35"/>
    <x v="41"/>
    <s v="31000404"/>
    <x v="19"/>
    <s v=""/>
    <n v="0.71"/>
    <s v=""/>
    <s v=""/>
    <s v=""/>
  </r>
  <r>
    <s v="NM Permitted"/>
    <s v="35"/>
    <x v="41"/>
    <s v="31000404"/>
    <x v="19"/>
    <s v=""/>
    <n v="0.71"/>
    <s v=""/>
    <s v=""/>
    <s v=""/>
  </r>
  <r>
    <s v="NM Permitted"/>
    <s v="35"/>
    <x v="41"/>
    <s v="31000201"/>
    <x v="31"/>
    <s v=""/>
    <s v=""/>
    <s v=""/>
    <s v=""/>
    <n v="0.72"/>
  </r>
  <r>
    <s v="NM Permitted"/>
    <s v="35"/>
    <x v="43"/>
    <s v="31000404"/>
    <x v="19"/>
    <s v=""/>
    <s v=""/>
    <s v=""/>
    <s v=""/>
    <n v="0.72"/>
  </r>
  <r>
    <s v="NM Permitted"/>
    <s v="35"/>
    <x v="41"/>
    <s v="31000299"/>
    <x v="18"/>
    <s v=""/>
    <n v="0.73"/>
    <s v=""/>
    <s v=""/>
    <s v=""/>
  </r>
  <r>
    <s v="NM Permitted"/>
    <s v="35"/>
    <x v="41"/>
    <s v="20200202"/>
    <x v="4"/>
    <s v=""/>
    <s v=""/>
    <s v=""/>
    <s v=""/>
    <n v="0.73"/>
  </r>
  <r>
    <s v="NM Permitted"/>
    <s v="35"/>
    <x v="41"/>
    <s v="20200202"/>
    <x v="4"/>
    <s v=""/>
    <s v=""/>
    <s v=""/>
    <s v=""/>
    <n v="0.74"/>
  </r>
  <r>
    <s v="NM Permitted"/>
    <s v="35"/>
    <x v="41"/>
    <s v="20200253"/>
    <x v="4"/>
    <s v=""/>
    <n v="0.74"/>
    <s v=""/>
    <s v=""/>
    <s v=""/>
  </r>
  <r>
    <s v="NM Permitted"/>
    <s v="35"/>
    <x v="41"/>
    <s v="20200253"/>
    <x v="4"/>
    <s v=""/>
    <n v="0.75"/>
    <s v=""/>
    <s v=""/>
    <s v=""/>
  </r>
  <r>
    <s v="NM Permitted"/>
    <s v="35"/>
    <x v="43"/>
    <s v="20200201"/>
    <x v="4"/>
    <s v=""/>
    <s v=""/>
    <s v=""/>
    <n v="0.76"/>
    <s v=""/>
  </r>
  <r>
    <s v="NM Permitted"/>
    <s v="35"/>
    <x v="41"/>
    <s v="20200253"/>
    <x v="4"/>
    <s v=""/>
    <n v="0.76"/>
    <s v=""/>
    <s v=""/>
    <s v=""/>
  </r>
  <r>
    <s v="NM Permitted"/>
    <s v="35"/>
    <x v="41"/>
    <s v="20200202"/>
    <x v="4"/>
    <s v=""/>
    <s v=""/>
    <s v=""/>
    <s v=""/>
    <n v="0.77"/>
  </r>
  <r>
    <s v="NM Permitted"/>
    <s v="35"/>
    <x v="41"/>
    <s v="20200201"/>
    <x v="4"/>
    <s v=""/>
    <n v="0.77"/>
    <s v=""/>
    <s v=""/>
    <s v=""/>
  </r>
  <r>
    <s v="NM Permitted"/>
    <s v="35"/>
    <x v="41"/>
    <s v="31000404"/>
    <x v="19"/>
    <s v=""/>
    <s v=""/>
    <n v="0.77"/>
    <s v=""/>
    <s v=""/>
  </r>
  <r>
    <s v="NM Permitted"/>
    <s v="35"/>
    <x v="41"/>
    <s v="20200252"/>
    <x v="4"/>
    <s v=""/>
    <s v=""/>
    <s v=""/>
    <s v=""/>
    <n v="0.77"/>
  </r>
  <r>
    <s v="NM Permitted"/>
    <s v="35"/>
    <x v="43"/>
    <s v="20200252"/>
    <x v="4"/>
    <s v=""/>
    <s v=""/>
    <s v=""/>
    <s v=""/>
    <n v="0.78"/>
  </r>
  <r>
    <s v="NM Permitted"/>
    <s v="35"/>
    <x v="41"/>
    <s v="20200201"/>
    <x v="4"/>
    <s v=""/>
    <n v="0.78"/>
    <s v=""/>
    <s v=""/>
    <s v=""/>
  </r>
  <r>
    <s v="NM Permitted"/>
    <s v="35"/>
    <x v="41"/>
    <s v="31000205"/>
    <x v="16"/>
    <s v=""/>
    <n v="0.79"/>
    <s v=""/>
    <s v=""/>
    <s v=""/>
  </r>
  <r>
    <s v="NM Permitted"/>
    <s v="35"/>
    <x v="43"/>
    <s v="31000404"/>
    <x v="19"/>
    <s v=""/>
    <s v=""/>
    <n v="0.8"/>
    <s v=""/>
    <s v=""/>
  </r>
  <r>
    <s v="NM Permitted"/>
    <s v="35"/>
    <x v="43"/>
    <s v="20200252"/>
    <x v="4"/>
    <s v=""/>
    <s v=""/>
    <n v="0.8"/>
    <s v=""/>
    <s v=""/>
  </r>
  <r>
    <s v="NM Permitted"/>
    <s v="35"/>
    <x v="41"/>
    <s v="20200202"/>
    <x v="4"/>
    <s v=""/>
    <s v=""/>
    <s v=""/>
    <s v=""/>
    <n v="0.8"/>
  </r>
  <r>
    <s v="NM Permitted"/>
    <s v="35"/>
    <x v="41"/>
    <s v="20200254"/>
    <x v="4"/>
    <s v=""/>
    <s v=""/>
    <s v=""/>
    <s v=""/>
    <n v="0.8"/>
  </r>
  <r>
    <s v="NM Permitted"/>
    <s v="35"/>
    <x v="41"/>
    <s v="20200253"/>
    <x v="4"/>
    <s v=""/>
    <s v=""/>
    <n v="0.8"/>
    <s v=""/>
    <s v=""/>
  </r>
  <r>
    <s v="NM Permitted"/>
    <s v="35"/>
    <x v="41"/>
    <s v="20200202"/>
    <x v="4"/>
    <s v=""/>
    <s v=""/>
    <s v=""/>
    <s v=""/>
    <n v="0.8"/>
  </r>
  <r>
    <s v="NM Permitted"/>
    <s v="35"/>
    <x v="41"/>
    <s v="20200202"/>
    <x v="4"/>
    <s v=""/>
    <s v=""/>
    <s v=""/>
    <s v=""/>
    <n v="0.8"/>
  </r>
  <r>
    <s v="NM Permitted"/>
    <s v="35"/>
    <x v="41"/>
    <s v="20200201"/>
    <x v="4"/>
    <s v=""/>
    <n v="0.8"/>
    <s v=""/>
    <s v=""/>
    <s v=""/>
  </r>
  <r>
    <s v="NM Permitted"/>
    <s v="35"/>
    <x v="41"/>
    <s v="20200254"/>
    <x v="4"/>
    <s v=""/>
    <s v=""/>
    <s v=""/>
    <s v=""/>
    <n v="0.8"/>
  </r>
  <r>
    <s v="NM Permitted"/>
    <s v="35"/>
    <x v="41"/>
    <s v="20200254"/>
    <x v="4"/>
    <s v=""/>
    <s v=""/>
    <s v=""/>
    <s v=""/>
    <n v="0.8"/>
  </r>
  <r>
    <s v="NM Permitted"/>
    <s v="35"/>
    <x v="41"/>
    <s v="20200253"/>
    <x v="4"/>
    <s v=""/>
    <s v=""/>
    <s v=""/>
    <s v=""/>
    <n v="0.81"/>
  </r>
  <r>
    <s v="NM Permitted"/>
    <s v="35"/>
    <x v="41"/>
    <s v="20200202"/>
    <x v="4"/>
    <s v=""/>
    <n v="0.81"/>
    <s v=""/>
    <s v=""/>
    <s v=""/>
  </r>
  <r>
    <s v="NM Permitted"/>
    <s v="35"/>
    <x v="40"/>
    <s v="20200202"/>
    <x v="4"/>
    <s v=""/>
    <n v="0.83"/>
    <s v=""/>
    <s v=""/>
    <s v=""/>
  </r>
  <r>
    <s v="NM Permitted"/>
    <s v="35"/>
    <x v="47"/>
    <s v="31000205"/>
    <x v="16"/>
    <n v="0.84"/>
    <s v=""/>
    <s v=""/>
    <s v=""/>
    <s v=""/>
  </r>
  <r>
    <s v="NM Permitted"/>
    <s v="35"/>
    <x v="41"/>
    <s v="20200253"/>
    <x v="4"/>
    <s v=""/>
    <s v=""/>
    <s v=""/>
    <s v=""/>
    <n v="0.84"/>
  </r>
  <r>
    <s v="NM Permitted"/>
    <s v="35"/>
    <x v="43"/>
    <s v="31088811"/>
    <x v="17"/>
    <s v=""/>
    <n v="0.85"/>
    <s v=""/>
    <s v=""/>
    <s v=""/>
  </r>
  <r>
    <s v="NM Permitted"/>
    <s v="35"/>
    <x v="41"/>
    <s v="20200253"/>
    <x v="4"/>
    <n v="0.85"/>
    <s v=""/>
    <s v=""/>
    <s v=""/>
    <s v=""/>
  </r>
  <r>
    <s v="NM Permitted"/>
    <s v="35"/>
    <x v="41"/>
    <s v="20200201"/>
    <x v="4"/>
    <s v=""/>
    <s v=""/>
    <s v=""/>
    <s v=""/>
    <n v="0.86"/>
  </r>
  <r>
    <s v="NM Permitted"/>
    <s v="35"/>
    <x v="41"/>
    <s v="20200252"/>
    <x v="4"/>
    <s v=""/>
    <s v=""/>
    <s v=""/>
    <s v=""/>
    <n v="0.86"/>
  </r>
  <r>
    <s v="NM Permitted"/>
    <s v="35"/>
    <x v="41"/>
    <s v="20200202"/>
    <x v="4"/>
    <s v=""/>
    <n v="0.87"/>
    <s v=""/>
    <s v=""/>
    <s v=""/>
  </r>
  <r>
    <s v="NM Permitted"/>
    <s v="35"/>
    <x v="47"/>
    <s v="31000205"/>
    <x v="16"/>
    <s v=""/>
    <n v="0.88"/>
    <s v=""/>
    <s v=""/>
    <s v=""/>
  </r>
  <r>
    <s v="NM Permitted"/>
    <s v="35"/>
    <x v="41"/>
    <s v="20200201"/>
    <x v="4"/>
    <s v=""/>
    <s v=""/>
    <s v=""/>
    <s v=""/>
    <n v="0.88"/>
  </r>
  <r>
    <s v="NM Permitted"/>
    <s v="35"/>
    <x v="41"/>
    <s v="20200201"/>
    <x v="4"/>
    <s v=""/>
    <s v=""/>
    <s v=""/>
    <s v=""/>
    <n v="0.89"/>
  </r>
  <r>
    <s v="NM Permitted"/>
    <s v="35"/>
    <x v="41"/>
    <s v="20200202"/>
    <x v="4"/>
    <s v=""/>
    <s v=""/>
    <s v=""/>
    <s v=""/>
    <n v="0.89"/>
  </r>
  <r>
    <s v="NM Permitted"/>
    <s v="35"/>
    <x v="43"/>
    <s v="20200201"/>
    <x v="4"/>
    <s v=""/>
    <s v=""/>
    <s v=""/>
    <n v="0.9"/>
    <s v=""/>
  </r>
  <r>
    <s v="NM Permitted"/>
    <s v="35"/>
    <x v="41"/>
    <s v="20200254"/>
    <x v="4"/>
    <s v=""/>
    <s v=""/>
    <s v=""/>
    <s v=""/>
    <n v="0.9"/>
  </r>
  <r>
    <s v="NM Permitted"/>
    <s v="35"/>
    <x v="43"/>
    <s v="20200252"/>
    <x v="4"/>
    <s v=""/>
    <s v=""/>
    <s v=""/>
    <s v=""/>
    <n v="0.91"/>
  </r>
  <r>
    <s v="NM Permitted"/>
    <s v="35"/>
    <x v="41"/>
    <s v="31000404"/>
    <x v="19"/>
    <n v="0.92"/>
    <s v=""/>
    <s v=""/>
    <s v=""/>
    <s v=""/>
  </r>
  <r>
    <s v="NM Permitted"/>
    <s v="35"/>
    <x v="41"/>
    <s v="31000205"/>
    <x v="16"/>
    <s v=""/>
    <s v=""/>
    <n v="0.92"/>
    <s v=""/>
    <s v=""/>
  </r>
  <r>
    <s v="NM Permitted"/>
    <s v="35"/>
    <x v="41"/>
    <s v="31000205"/>
    <x v="16"/>
    <s v=""/>
    <s v=""/>
    <n v="0.93"/>
    <s v=""/>
    <s v=""/>
  </r>
  <r>
    <s v="NM Permitted"/>
    <s v="35"/>
    <x v="43"/>
    <s v="20200255"/>
    <x v="4"/>
    <s v=""/>
    <s v=""/>
    <s v=""/>
    <s v=""/>
    <n v="0.95"/>
  </r>
  <r>
    <s v="NM Permitted"/>
    <s v="35"/>
    <x v="43"/>
    <s v="31000404"/>
    <x v="19"/>
    <n v="0.95"/>
    <s v=""/>
    <s v=""/>
    <s v=""/>
    <s v=""/>
  </r>
  <r>
    <s v="NM Permitted"/>
    <s v="35"/>
    <x v="41"/>
    <s v="20200253"/>
    <x v="4"/>
    <s v=""/>
    <n v="0.95"/>
    <s v=""/>
    <s v=""/>
    <s v=""/>
  </r>
  <r>
    <s v="NM Permitted"/>
    <s v="35"/>
    <x v="41"/>
    <s v="20200202"/>
    <x v="4"/>
    <s v=""/>
    <n v="0.95"/>
    <s v=""/>
    <s v=""/>
    <s v=""/>
  </r>
  <r>
    <s v="NM Permitted"/>
    <s v="35"/>
    <x v="43"/>
    <s v="31088811"/>
    <x v="17"/>
    <s v=""/>
    <n v="0.96"/>
    <s v=""/>
    <s v=""/>
    <s v=""/>
  </r>
  <r>
    <s v="NM Permitted"/>
    <s v="35"/>
    <x v="41"/>
    <s v="20200201"/>
    <x v="4"/>
    <s v=""/>
    <s v=""/>
    <s v=""/>
    <s v=""/>
    <n v="0.96"/>
  </r>
  <r>
    <s v="NM Permitted"/>
    <s v="35"/>
    <x v="41"/>
    <s v="20200254"/>
    <x v="4"/>
    <n v="0.96"/>
    <s v=""/>
    <s v=""/>
    <s v=""/>
    <s v=""/>
  </r>
  <r>
    <s v="NM Permitted"/>
    <s v="35"/>
    <x v="41"/>
    <s v="20200202"/>
    <x v="4"/>
    <s v=""/>
    <s v=""/>
    <s v=""/>
    <s v=""/>
    <n v="0.96"/>
  </r>
  <r>
    <s v="NM Permitted"/>
    <s v="35"/>
    <x v="41"/>
    <s v="20200252"/>
    <x v="4"/>
    <s v=""/>
    <s v=""/>
    <s v=""/>
    <s v=""/>
    <n v="0.96"/>
  </r>
  <r>
    <s v="NM Permitted"/>
    <s v="35"/>
    <x v="41"/>
    <s v="31000203"/>
    <x v="4"/>
    <s v=""/>
    <n v="0.97"/>
    <s v=""/>
    <s v=""/>
    <s v=""/>
  </r>
  <r>
    <s v="NM Permitted"/>
    <s v="35"/>
    <x v="41"/>
    <s v="31000201"/>
    <x v="31"/>
    <s v=""/>
    <n v="0.98"/>
    <s v=""/>
    <s v=""/>
    <s v=""/>
  </r>
  <r>
    <s v="NM Permitted"/>
    <s v="35"/>
    <x v="41"/>
    <s v="31000404"/>
    <x v="19"/>
    <s v=""/>
    <s v=""/>
    <s v=""/>
    <s v=""/>
    <n v="0.98"/>
  </r>
  <r>
    <s v="NM Permitted"/>
    <s v="35"/>
    <x v="41"/>
    <s v="31000404"/>
    <x v="19"/>
    <s v=""/>
    <s v=""/>
    <s v=""/>
    <s v=""/>
    <n v="0.98"/>
  </r>
  <r>
    <s v="NM Permitted"/>
    <s v="35"/>
    <x v="41"/>
    <s v="20200202"/>
    <x v="4"/>
    <s v=""/>
    <s v=""/>
    <s v=""/>
    <n v="1"/>
    <s v=""/>
  </r>
  <r>
    <s v="NM Permitted"/>
    <s v="35"/>
    <x v="41"/>
    <s v="20200254"/>
    <x v="4"/>
    <s v=""/>
    <s v=""/>
    <s v=""/>
    <n v="1"/>
    <s v=""/>
  </r>
  <r>
    <s v="NM Permitted"/>
    <s v="35"/>
    <x v="41"/>
    <s v="20200254"/>
    <x v="4"/>
    <s v=""/>
    <s v=""/>
    <s v=""/>
    <n v="1"/>
    <s v=""/>
  </r>
  <r>
    <s v="NM Permitted"/>
    <s v="35"/>
    <x v="41"/>
    <s v="31000205"/>
    <x v="16"/>
    <n v="1.04"/>
    <s v=""/>
    <s v=""/>
    <s v=""/>
    <s v=""/>
  </r>
  <r>
    <s v="NM Permitted"/>
    <s v="35"/>
    <x v="41"/>
    <s v="20200253"/>
    <x v="4"/>
    <s v=""/>
    <n v="1.04"/>
    <s v=""/>
    <s v=""/>
    <s v=""/>
  </r>
  <r>
    <s v="NM Permitted"/>
    <s v="35"/>
    <x v="41"/>
    <s v="20200202"/>
    <x v="4"/>
    <s v=""/>
    <s v=""/>
    <s v=""/>
    <s v=""/>
    <n v="1.04"/>
  </r>
  <r>
    <s v="NM Permitted"/>
    <s v="35"/>
    <x v="41"/>
    <s v="20200254"/>
    <x v="4"/>
    <s v=""/>
    <n v="1.05"/>
    <s v=""/>
    <s v=""/>
    <s v=""/>
  </r>
  <r>
    <s v="NM Permitted"/>
    <s v="35"/>
    <x v="41"/>
    <s v="20200202"/>
    <x v="4"/>
    <s v=""/>
    <s v=""/>
    <s v=""/>
    <s v=""/>
    <n v="1.06"/>
  </r>
  <r>
    <s v="NM Permitted"/>
    <s v="35"/>
    <x v="41"/>
    <s v="20200252"/>
    <x v="4"/>
    <s v=""/>
    <s v=""/>
    <s v=""/>
    <n v="1.08"/>
    <s v=""/>
  </r>
  <r>
    <s v="NM Permitted"/>
    <s v="35"/>
    <x v="41"/>
    <s v="20200202"/>
    <x v="4"/>
    <s v=""/>
    <s v=""/>
    <n v="1.0900000000000001"/>
    <s v=""/>
    <s v=""/>
  </r>
  <r>
    <s v="NM Permitted"/>
    <s v="35"/>
    <x v="43"/>
    <s v="31088811"/>
    <x v="17"/>
    <s v=""/>
    <n v="1.1000000000000001"/>
    <s v=""/>
    <s v=""/>
    <s v=""/>
  </r>
  <r>
    <s v="NM Permitted"/>
    <s v="35"/>
    <x v="41"/>
    <s v="20200202"/>
    <x v="4"/>
    <s v=""/>
    <n v="1.1000000000000001"/>
    <s v=""/>
    <s v=""/>
    <s v=""/>
  </r>
  <r>
    <s v="NM Permitted"/>
    <s v="35"/>
    <x v="40"/>
    <s v="20200254"/>
    <x v="4"/>
    <n v="1.1100000000000001"/>
    <s v=""/>
    <s v=""/>
    <s v=""/>
    <s v=""/>
  </r>
  <r>
    <s v="NM Permitted"/>
    <s v="35"/>
    <x v="43"/>
    <s v="31088811"/>
    <x v="17"/>
    <s v=""/>
    <n v="1.1100000000000001"/>
    <s v=""/>
    <s v=""/>
    <s v=""/>
  </r>
  <r>
    <s v="NM Permitted"/>
    <s v="35"/>
    <x v="41"/>
    <s v="31088811"/>
    <x v="17"/>
    <s v=""/>
    <n v="1.1100000000000001"/>
    <s v=""/>
    <s v=""/>
    <s v=""/>
  </r>
  <r>
    <s v="NM Permitted"/>
    <s v="35"/>
    <x v="43"/>
    <s v="20200252"/>
    <x v="4"/>
    <s v=""/>
    <s v=""/>
    <s v=""/>
    <s v=""/>
    <n v="1.1200000000000001"/>
  </r>
  <r>
    <s v="NM Permitted"/>
    <s v="35"/>
    <x v="43"/>
    <s v="31000301"/>
    <x v="10"/>
    <s v=""/>
    <n v="1.1200000000000001"/>
    <s v=""/>
    <s v=""/>
    <s v=""/>
  </r>
  <r>
    <s v="NM Permitted"/>
    <s v="35"/>
    <x v="43"/>
    <s v="31000404"/>
    <x v="19"/>
    <n v="1.1299999999999999"/>
    <s v=""/>
    <s v=""/>
    <s v=""/>
    <s v=""/>
  </r>
  <r>
    <s v="NM Permitted"/>
    <s v="35"/>
    <x v="41"/>
    <s v="31000205"/>
    <x v="16"/>
    <n v="1.1299999999999999"/>
    <s v=""/>
    <s v=""/>
    <s v=""/>
    <s v=""/>
  </r>
  <r>
    <s v="NM Permitted"/>
    <s v="35"/>
    <x v="41"/>
    <s v="31000205"/>
    <x v="16"/>
    <n v="1.1399999999999999"/>
    <s v=""/>
    <s v=""/>
    <s v=""/>
    <s v=""/>
  </r>
  <r>
    <s v="NM Permitted"/>
    <s v="35"/>
    <x v="43"/>
    <s v="20200252"/>
    <x v="4"/>
    <s v=""/>
    <s v=""/>
    <s v=""/>
    <s v=""/>
    <n v="1.18"/>
  </r>
  <r>
    <s v="NM Permitted"/>
    <s v="35"/>
    <x v="41"/>
    <s v="20200253"/>
    <x v="4"/>
    <n v="1.19"/>
    <s v=""/>
    <s v=""/>
    <s v=""/>
    <s v=""/>
  </r>
  <r>
    <s v="NM Permitted"/>
    <s v="35"/>
    <x v="41"/>
    <s v="20200254"/>
    <x v="4"/>
    <s v=""/>
    <s v=""/>
    <s v=""/>
    <n v="1.2"/>
    <s v=""/>
  </r>
  <r>
    <s v="NM Permitted"/>
    <s v="35"/>
    <x v="41"/>
    <s v="20200254"/>
    <x v="4"/>
    <s v=""/>
    <s v=""/>
    <s v=""/>
    <n v="1.2"/>
    <s v=""/>
  </r>
  <r>
    <s v="NM Permitted"/>
    <s v="35"/>
    <x v="41"/>
    <s v="20200254"/>
    <x v="4"/>
    <s v=""/>
    <s v=""/>
    <s v=""/>
    <n v="1.2"/>
    <s v=""/>
  </r>
  <r>
    <s v="NM Permitted"/>
    <s v="35"/>
    <x v="41"/>
    <s v="20200254"/>
    <x v="4"/>
    <s v=""/>
    <s v=""/>
    <s v=""/>
    <n v="1.2"/>
    <s v=""/>
  </r>
  <r>
    <s v="NM Permitted"/>
    <s v="35"/>
    <x v="41"/>
    <s v="20200202"/>
    <x v="4"/>
    <s v=""/>
    <s v=""/>
    <s v=""/>
    <s v=""/>
    <n v="1.21"/>
  </r>
  <r>
    <s v="NM Permitted"/>
    <s v="35"/>
    <x v="41"/>
    <s v="20200252"/>
    <x v="4"/>
    <s v=""/>
    <n v="1.22"/>
    <s v=""/>
    <s v=""/>
    <s v=""/>
  </r>
  <r>
    <s v="NM Permitted"/>
    <s v="35"/>
    <x v="43"/>
    <s v="20200252"/>
    <x v="4"/>
    <s v=""/>
    <n v="1.23"/>
    <s v=""/>
    <s v=""/>
    <s v=""/>
  </r>
  <r>
    <s v="NM Permitted"/>
    <s v="35"/>
    <x v="41"/>
    <s v="20200202"/>
    <x v="4"/>
    <s v=""/>
    <s v=""/>
    <s v=""/>
    <s v=""/>
    <n v="1.24"/>
  </r>
  <r>
    <s v="NM Permitted"/>
    <s v="35"/>
    <x v="41"/>
    <s v="20200202"/>
    <x v="4"/>
    <s v=""/>
    <n v="1.24"/>
    <s v=""/>
    <s v=""/>
    <s v=""/>
  </r>
  <r>
    <s v="NM Permitted"/>
    <s v="35"/>
    <x v="40"/>
    <s v="40400311"/>
    <x v="20"/>
    <s v=""/>
    <n v="1.27"/>
    <s v=""/>
    <s v=""/>
    <s v=""/>
  </r>
  <r>
    <s v="NM Permitted"/>
    <s v="35"/>
    <x v="41"/>
    <s v="20200253"/>
    <x v="4"/>
    <s v=""/>
    <s v=""/>
    <s v=""/>
    <s v=""/>
    <n v="1.28"/>
  </r>
  <r>
    <s v="NM Permitted"/>
    <s v="35"/>
    <x v="41"/>
    <s v="20200202"/>
    <x v="4"/>
    <s v=""/>
    <n v="1.3"/>
    <s v=""/>
    <s v=""/>
    <s v=""/>
  </r>
  <r>
    <s v="NM Permitted"/>
    <s v="35"/>
    <x v="41"/>
    <s v="20200201"/>
    <x v="4"/>
    <s v=""/>
    <n v="1.3"/>
    <s v=""/>
    <s v=""/>
    <s v=""/>
  </r>
  <r>
    <s v="NM Permitted"/>
    <s v="35"/>
    <x v="41"/>
    <s v="20200201"/>
    <x v="4"/>
    <s v=""/>
    <n v="1.3"/>
    <s v=""/>
    <s v=""/>
    <s v=""/>
  </r>
  <r>
    <s v="NM Permitted"/>
    <s v="35"/>
    <x v="41"/>
    <s v="31000404"/>
    <x v="19"/>
    <s v=""/>
    <s v=""/>
    <n v="1.31"/>
    <s v=""/>
    <s v=""/>
  </r>
  <r>
    <s v="NM Permitted"/>
    <s v="35"/>
    <x v="41"/>
    <s v="20200202"/>
    <x v="4"/>
    <s v=""/>
    <s v=""/>
    <s v=""/>
    <s v=""/>
    <n v="1.31"/>
  </r>
  <r>
    <s v="NM Permitted"/>
    <s v="35"/>
    <x v="41"/>
    <s v="20200202"/>
    <x v="4"/>
    <s v=""/>
    <n v="1.31"/>
    <s v=""/>
    <s v=""/>
    <s v=""/>
  </r>
  <r>
    <s v="NM Permitted"/>
    <s v="35"/>
    <x v="43"/>
    <s v="40400315"/>
    <x v="18"/>
    <s v=""/>
    <n v="1.32"/>
    <s v=""/>
    <s v=""/>
    <s v=""/>
  </r>
  <r>
    <s v="NM Permitted"/>
    <s v="35"/>
    <x v="41"/>
    <s v="20200202"/>
    <x v="4"/>
    <s v=""/>
    <s v=""/>
    <s v=""/>
    <s v=""/>
    <n v="1.32"/>
  </r>
  <r>
    <s v="NM Permitted"/>
    <s v="35"/>
    <x v="43"/>
    <s v="20200202"/>
    <x v="4"/>
    <s v=""/>
    <s v=""/>
    <n v="1.34"/>
    <s v=""/>
    <s v=""/>
  </r>
  <r>
    <s v="NM Permitted"/>
    <s v="35"/>
    <x v="41"/>
    <s v="20200202"/>
    <x v="4"/>
    <s v=""/>
    <s v=""/>
    <s v=""/>
    <s v=""/>
    <n v="1.34"/>
  </r>
  <r>
    <s v="NM Permitted"/>
    <s v="35"/>
    <x v="41"/>
    <s v="20200253"/>
    <x v="4"/>
    <s v=""/>
    <s v=""/>
    <s v=""/>
    <s v=""/>
    <n v="1.34"/>
  </r>
  <r>
    <s v="NM Permitted"/>
    <s v="35"/>
    <x v="43"/>
    <s v="20200201"/>
    <x v="4"/>
    <s v=""/>
    <s v=""/>
    <s v=""/>
    <s v=""/>
    <n v="1.35"/>
  </r>
  <r>
    <s v="NM Permitted"/>
    <s v="35"/>
    <x v="40"/>
    <s v="20200253"/>
    <x v="4"/>
    <s v=""/>
    <n v="1.36"/>
    <s v=""/>
    <s v=""/>
    <s v=""/>
  </r>
  <r>
    <s v="NM Permitted"/>
    <s v="35"/>
    <x v="43"/>
    <s v="31000201"/>
    <x v="31"/>
    <n v="1.36"/>
    <s v=""/>
    <s v=""/>
    <s v=""/>
    <s v=""/>
  </r>
  <r>
    <s v="NM Permitted"/>
    <s v="35"/>
    <x v="41"/>
    <s v="20200202"/>
    <x v="4"/>
    <s v=""/>
    <s v=""/>
    <s v=""/>
    <s v=""/>
    <n v="1.36"/>
  </r>
  <r>
    <s v="NM Permitted"/>
    <s v="35"/>
    <x v="41"/>
    <s v="20200202"/>
    <x v="4"/>
    <s v=""/>
    <s v=""/>
    <s v=""/>
    <s v=""/>
    <n v="1.36"/>
  </r>
  <r>
    <s v="NM Permitted"/>
    <s v="35"/>
    <x v="43"/>
    <s v="20200252"/>
    <x v="4"/>
    <s v=""/>
    <s v=""/>
    <s v=""/>
    <s v=""/>
    <n v="1.37"/>
  </r>
  <r>
    <s v="NM Permitted"/>
    <s v="35"/>
    <x v="43"/>
    <s v="20200252"/>
    <x v="4"/>
    <s v=""/>
    <s v=""/>
    <s v=""/>
    <s v=""/>
    <n v="1.38"/>
  </r>
  <r>
    <s v="NM Permitted"/>
    <s v="35"/>
    <x v="41"/>
    <s v="31000305"/>
    <x v="31"/>
    <s v=""/>
    <s v=""/>
    <n v="1.38"/>
    <s v=""/>
    <s v=""/>
  </r>
  <r>
    <s v="NM Permitted"/>
    <s v="35"/>
    <x v="41"/>
    <s v="20200252"/>
    <x v="4"/>
    <s v=""/>
    <s v=""/>
    <s v=""/>
    <s v=""/>
    <n v="1.38"/>
  </r>
  <r>
    <s v="NM Permitted"/>
    <s v="35"/>
    <x v="41"/>
    <s v="20200252"/>
    <x v="4"/>
    <s v=""/>
    <s v=""/>
    <s v=""/>
    <s v=""/>
    <n v="1.39"/>
  </r>
  <r>
    <s v="NM Permitted"/>
    <s v="35"/>
    <x v="43"/>
    <s v="20200201"/>
    <x v="4"/>
    <s v=""/>
    <s v=""/>
    <n v="1.4"/>
    <s v=""/>
    <s v=""/>
  </r>
  <r>
    <s v="NM Permitted"/>
    <s v="35"/>
    <x v="41"/>
    <s v="31088811"/>
    <x v="17"/>
    <s v=""/>
    <n v="1.4"/>
    <s v=""/>
    <s v=""/>
    <s v=""/>
  </r>
  <r>
    <s v="NM Permitted"/>
    <s v="35"/>
    <x v="41"/>
    <s v="20200202"/>
    <x v="4"/>
    <s v=""/>
    <s v=""/>
    <s v=""/>
    <s v=""/>
    <n v="1.4"/>
  </r>
  <r>
    <s v="NM Permitted"/>
    <s v="35"/>
    <x v="41"/>
    <s v="20200252"/>
    <x v="4"/>
    <s v=""/>
    <n v="1.41"/>
    <s v=""/>
    <s v=""/>
    <s v=""/>
  </r>
  <r>
    <s v="NM Permitted"/>
    <s v="35"/>
    <x v="41"/>
    <s v="20200202"/>
    <x v="4"/>
    <s v=""/>
    <s v=""/>
    <s v=""/>
    <s v=""/>
    <n v="1.42"/>
  </r>
  <r>
    <s v="NM Permitted"/>
    <s v="35"/>
    <x v="41"/>
    <s v="20200202"/>
    <x v="4"/>
    <s v=""/>
    <n v="1.42"/>
    <s v=""/>
    <s v=""/>
    <s v=""/>
  </r>
  <r>
    <s v="NM Permitted"/>
    <s v="35"/>
    <x v="41"/>
    <s v="20200252"/>
    <x v="4"/>
    <s v=""/>
    <s v=""/>
    <s v=""/>
    <s v=""/>
    <n v="1.43"/>
  </r>
  <r>
    <s v="NM Permitted"/>
    <s v="35"/>
    <x v="41"/>
    <s v="20200202"/>
    <x v="4"/>
    <s v=""/>
    <n v="1.44"/>
    <s v=""/>
    <s v=""/>
    <s v=""/>
  </r>
  <r>
    <s v="NM Permitted"/>
    <s v="35"/>
    <x v="43"/>
    <s v="20200255"/>
    <x v="4"/>
    <s v=""/>
    <s v=""/>
    <s v=""/>
    <s v=""/>
    <n v="1.45"/>
  </r>
  <r>
    <s v="NM Permitted"/>
    <s v="35"/>
    <x v="41"/>
    <s v="20200202"/>
    <x v="4"/>
    <s v=""/>
    <n v="1.45"/>
    <s v=""/>
    <s v=""/>
    <s v=""/>
  </r>
  <r>
    <s v="NM Permitted"/>
    <s v="35"/>
    <x v="43"/>
    <s v="20200202"/>
    <x v="4"/>
    <n v="1.46"/>
    <s v=""/>
    <s v=""/>
    <s v=""/>
    <s v=""/>
  </r>
  <r>
    <s v="NM Permitted"/>
    <s v="35"/>
    <x v="41"/>
    <s v="20200253"/>
    <x v="4"/>
    <s v=""/>
    <n v="1.47"/>
    <s v=""/>
    <s v=""/>
    <s v=""/>
  </r>
  <r>
    <s v="NM Permitted"/>
    <s v="35"/>
    <x v="43"/>
    <s v="20200201"/>
    <x v="4"/>
    <s v=""/>
    <s v=""/>
    <s v=""/>
    <s v=""/>
    <n v="1.48"/>
  </r>
  <r>
    <s v="NM Permitted"/>
    <s v="35"/>
    <x v="43"/>
    <s v="20200202"/>
    <x v="4"/>
    <s v=""/>
    <n v="1.49"/>
    <s v=""/>
    <s v=""/>
    <s v=""/>
  </r>
  <r>
    <s v="NM Permitted"/>
    <s v="35"/>
    <x v="41"/>
    <s v="20200253"/>
    <x v="4"/>
    <s v=""/>
    <n v="1.49"/>
    <s v=""/>
    <s v=""/>
    <s v=""/>
  </r>
  <r>
    <s v="NM Permitted"/>
    <s v="35"/>
    <x v="40"/>
    <s v="20200253"/>
    <x v="4"/>
    <s v=""/>
    <n v="1.5"/>
    <s v=""/>
    <s v=""/>
    <s v=""/>
  </r>
  <r>
    <s v="NM Permitted"/>
    <s v="35"/>
    <x v="41"/>
    <s v="20200202"/>
    <x v="4"/>
    <s v=""/>
    <n v="1.5"/>
    <s v=""/>
    <s v=""/>
    <s v=""/>
  </r>
  <r>
    <s v="NM Permitted"/>
    <s v="35"/>
    <x v="41"/>
    <s v="20200253"/>
    <x v="4"/>
    <s v=""/>
    <s v=""/>
    <n v="1.5"/>
    <s v=""/>
    <s v=""/>
  </r>
  <r>
    <s v="NM Permitted"/>
    <s v="35"/>
    <x v="41"/>
    <s v="20200202"/>
    <x v="4"/>
    <s v=""/>
    <n v="1.5"/>
    <s v=""/>
    <s v=""/>
    <s v=""/>
  </r>
  <r>
    <s v="NM Permitted"/>
    <s v="35"/>
    <x v="41"/>
    <s v="20200253"/>
    <x v="4"/>
    <s v=""/>
    <s v=""/>
    <s v=""/>
    <s v=""/>
    <n v="1.52"/>
  </r>
  <r>
    <s v="NM Permitted"/>
    <s v="35"/>
    <x v="43"/>
    <s v="20200252"/>
    <x v="4"/>
    <s v=""/>
    <s v=""/>
    <s v=""/>
    <s v=""/>
    <n v="1.55"/>
  </r>
  <r>
    <s v="NM Permitted"/>
    <s v="35"/>
    <x v="43"/>
    <s v="31088811"/>
    <x v="17"/>
    <s v=""/>
    <n v="1.55"/>
    <s v=""/>
    <s v=""/>
    <s v=""/>
  </r>
  <r>
    <s v="NM Permitted"/>
    <s v="35"/>
    <x v="41"/>
    <s v="20200202"/>
    <x v="4"/>
    <s v=""/>
    <s v=""/>
    <s v=""/>
    <s v=""/>
    <n v="1.55"/>
  </r>
  <r>
    <s v="NM Permitted"/>
    <s v="35"/>
    <x v="41"/>
    <s v="31000205"/>
    <x v="16"/>
    <s v=""/>
    <s v=""/>
    <n v="1.55"/>
    <s v=""/>
    <s v=""/>
  </r>
  <r>
    <s v="NM Permitted"/>
    <s v="35"/>
    <x v="41"/>
    <s v="31000205"/>
    <x v="16"/>
    <n v="1.56"/>
    <s v=""/>
    <s v=""/>
    <s v=""/>
    <s v=""/>
  </r>
  <r>
    <s v="NM Permitted"/>
    <s v="35"/>
    <x v="41"/>
    <s v="20200202"/>
    <x v="4"/>
    <s v=""/>
    <s v=""/>
    <s v=""/>
    <s v=""/>
    <n v="1.57"/>
  </r>
  <r>
    <s v="NM Permitted"/>
    <s v="35"/>
    <x v="41"/>
    <s v="20200202"/>
    <x v="4"/>
    <s v=""/>
    <s v=""/>
    <s v=""/>
    <s v=""/>
    <n v="1.57"/>
  </r>
  <r>
    <s v="NM Permitted"/>
    <s v="35"/>
    <x v="41"/>
    <s v="20200252"/>
    <x v="4"/>
    <s v=""/>
    <s v=""/>
    <s v=""/>
    <s v=""/>
    <n v="1.57"/>
  </r>
  <r>
    <s v="NM Permitted"/>
    <s v="35"/>
    <x v="41"/>
    <s v="20200252"/>
    <x v="4"/>
    <s v=""/>
    <s v=""/>
    <s v=""/>
    <s v=""/>
    <n v="1.57"/>
  </r>
  <r>
    <s v="NM Permitted"/>
    <s v="35"/>
    <x v="41"/>
    <s v="20200202"/>
    <x v="4"/>
    <s v=""/>
    <s v=""/>
    <s v=""/>
    <s v=""/>
    <n v="1.57"/>
  </r>
  <r>
    <s v="NM Permitted"/>
    <s v="35"/>
    <x v="40"/>
    <s v="20200254"/>
    <x v="4"/>
    <s v=""/>
    <n v="1.6"/>
    <s v=""/>
    <s v=""/>
    <s v=""/>
  </r>
  <r>
    <s v="NM Permitted"/>
    <s v="35"/>
    <x v="41"/>
    <s v="20200202"/>
    <x v="4"/>
    <s v=""/>
    <s v=""/>
    <s v=""/>
    <s v=""/>
    <n v="1.6"/>
  </r>
  <r>
    <s v="NM Permitted"/>
    <s v="35"/>
    <x v="41"/>
    <s v="31088811"/>
    <x v="17"/>
    <s v=""/>
    <n v="1.6"/>
    <s v=""/>
    <s v=""/>
    <s v=""/>
  </r>
  <r>
    <s v="NM Permitted"/>
    <s v="35"/>
    <x v="43"/>
    <s v="20200255"/>
    <x v="4"/>
    <s v=""/>
    <s v=""/>
    <s v=""/>
    <s v=""/>
    <n v="1.61"/>
  </r>
  <r>
    <s v="NM Permitted"/>
    <s v="35"/>
    <x v="41"/>
    <s v="20200252"/>
    <x v="4"/>
    <s v=""/>
    <s v=""/>
    <s v=""/>
    <s v=""/>
    <n v="1.61"/>
  </r>
  <r>
    <s v="NM Permitted"/>
    <s v="35"/>
    <x v="41"/>
    <s v="20200252"/>
    <x v="4"/>
    <s v=""/>
    <s v=""/>
    <s v=""/>
    <s v=""/>
    <n v="1.62"/>
  </r>
  <r>
    <s v="NM Permitted"/>
    <s v="35"/>
    <x v="41"/>
    <s v="20200252"/>
    <x v="4"/>
    <s v=""/>
    <s v=""/>
    <s v=""/>
    <s v=""/>
    <n v="1.63"/>
  </r>
  <r>
    <s v="NM Permitted"/>
    <s v="35"/>
    <x v="40"/>
    <s v="20200202"/>
    <x v="4"/>
    <s v=""/>
    <s v=""/>
    <n v="1.64"/>
    <s v=""/>
    <s v=""/>
  </r>
  <r>
    <s v="NM Permitted"/>
    <s v="35"/>
    <x v="40"/>
    <s v="20200202"/>
    <x v="4"/>
    <n v="1.64"/>
    <s v=""/>
    <s v=""/>
    <s v=""/>
    <s v=""/>
  </r>
  <r>
    <s v="NM Permitted"/>
    <s v="35"/>
    <x v="43"/>
    <s v="31088811"/>
    <x v="17"/>
    <s v=""/>
    <n v="1.64"/>
    <s v=""/>
    <s v=""/>
    <s v=""/>
  </r>
  <r>
    <s v="NM Permitted"/>
    <s v="35"/>
    <x v="41"/>
    <s v="31000305"/>
    <x v="31"/>
    <n v="1.64"/>
    <s v=""/>
    <s v=""/>
    <s v=""/>
    <s v=""/>
  </r>
  <r>
    <s v="NM Permitted"/>
    <s v="35"/>
    <x v="41"/>
    <s v="20200252"/>
    <x v="4"/>
    <s v=""/>
    <s v=""/>
    <s v=""/>
    <s v=""/>
    <n v="1.64"/>
  </r>
  <r>
    <s v="NM Permitted"/>
    <s v="35"/>
    <x v="41"/>
    <s v="20200202"/>
    <x v="4"/>
    <s v=""/>
    <s v=""/>
    <s v=""/>
    <s v=""/>
    <n v="1.65"/>
  </r>
  <r>
    <s v="NM Permitted"/>
    <s v="35"/>
    <x v="41"/>
    <s v="20200252"/>
    <x v="4"/>
    <s v=""/>
    <s v=""/>
    <s v=""/>
    <s v=""/>
    <n v="1.65"/>
  </r>
  <r>
    <s v="NM Permitted"/>
    <s v="35"/>
    <x v="41"/>
    <s v="20200203"/>
    <x v="4"/>
    <s v=""/>
    <n v="1.7"/>
    <s v=""/>
    <s v=""/>
    <s v=""/>
  </r>
  <r>
    <s v="NM Permitted"/>
    <s v="35"/>
    <x v="41"/>
    <s v="31000215"/>
    <x v="16"/>
    <n v="1.7"/>
    <s v=""/>
    <s v=""/>
    <s v=""/>
    <s v=""/>
  </r>
  <r>
    <s v="NM Permitted"/>
    <s v="35"/>
    <x v="41"/>
    <s v="31088811"/>
    <x v="17"/>
    <s v=""/>
    <n v="1.7"/>
    <s v=""/>
    <s v=""/>
    <s v=""/>
  </r>
  <r>
    <s v="NM Permitted"/>
    <s v="35"/>
    <x v="43"/>
    <s v="20200253"/>
    <x v="4"/>
    <s v=""/>
    <n v="1.73"/>
    <s v=""/>
    <s v=""/>
    <s v=""/>
  </r>
  <r>
    <s v="NM Permitted"/>
    <s v="35"/>
    <x v="43"/>
    <s v="20200201"/>
    <x v="4"/>
    <s v=""/>
    <s v=""/>
    <s v=""/>
    <s v=""/>
    <n v="1.74"/>
  </r>
  <r>
    <s v="NM Permitted"/>
    <s v="35"/>
    <x v="41"/>
    <s v="20200252"/>
    <x v="4"/>
    <s v=""/>
    <s v=""/>
    <s v=""/>
    <s v=""/>
    <n v="1.74"/>
  </r>
  <r>
    <s v="NM Permitted"/>
    <s v="35"/>
    <x v="41"/>
    <s v="20200252"/>
    <x v="4"/>
    <s v=""/>
    <s v=""/>
    <s v=""/>
    <s v=""/>
    <n v="1.74"/>
  </r>
  <r>
    <s v="NM Permitted"/>
    <s v="35"/>
    <x v="43"/>
    <s v="40400311"/>
    <x v="20"/>
    <s v=""/>
    <n v="1.79"/>
    <s v=""/>
    <s v=""/>
    <s v=""/>
  </r>
  <r>
    <s v="NM Permitted"/>
    <s v="35"/>
    <x v="43"/>
    <s v="20200201"/>
    <x v="4"/>
    <s v=""/>
    <s v=""/>
    <n v="1.8"/>
    <s v=""/>
    <s v=""/>
  </r>
  <r>
    <s v="NM Permitted"/>
    <s v="35"/>
    <x v="43"/>
    <s v="20200201"/>
    <x v="4"/>
    <s v=""/>
    <s v=""/>
    <n v="1.8"/>
    <s v=""/>
    <s v=""/>
  </r>
  <r>
    <s v="NM Permitted"/>
    <s v="35"/>
    <x v="43"/>
    <s v="20200201"/>
    <x v="4"/>
    <s v=""/>
    <s v=""/>
    <n v="1.8"/>
    <s v=""/>
    <s v=""/>
  </r>
  <r>
    <s v="NM Permitted"/>
    <s v="35"/>
    <x v="43"/>
    <s v="20200201"/>
    <x v="4"/>
    <s v=""/>
    <s v=""/>
    <n v="1.8"/>
    <s v=""/>
    <s v=""/>
  </r>
  <r>
    <s v="NM Permitted"/>
    <s v="35"/>
    <x v="41"/>
    <s v="31088811"/>
    <x v="17"/>
    <s v=""/>
    <n v="1.8"/>
    <s v=""/>
    <s v=""/>
    <s v=""/>
  </r>
  <r>
    <s v="NM Permitted"/>
    <s v="35"/>
    <x v="43"/>
    <s v="20200253"/>
    <x v="4"/>
    <s v=""/>
    <n v="1.81"/>
    <s v=""/>
    <s v=""/>
    <s v=""/>
  </r>
  <r>
    <s v="NM Permitted"/>
    <s v="35"/>
    <x v="41"/>
    <s v="20200254"/>
    <x v="4"/>
    <s v=""/>
    <s v=""/>
    <n v="1.81"/>
    <s v=""/>
    <s v=""/>
  </r>
  <r>
    <s v="NM Permitted"/>
    <s v="35"/>
    <x v="41"/>
    <s v="20200254"/>
    <x v="4"/>
    <n v="1.81"/>
    <s v=""/>
    <s v=""/>
    <s v=""/>
    <s v=""/>
  </r>
  <r>
    <s v="NM Permitted"/>
    <s v="35"/>
    <x v="41"/>
    <s v="20200252"/>
    <x v="4"/>
    <s v=""/>
    <s v=""/>
    <s v=""/>
    <s v=""/>
    <n v="1.81"/>
  </r>
  <r>
    <s v="NM Permitted"/>
    <s v="35"/>
    <x v="41"/>
    <s v="20200252"/>
    <x v="4"/>
    <s v=""/>
    <n v="1.82"/>
    <s v=""/>
    <s v=""/>
    <s v=""/>
  </r>
  <r>
    <s v="NM Permitted"/>
    <s v="35"/>
    <x v="41"/>
    <s v="20200252"/>
    <x v="4"/>
    <s v=""/>
    <s v=""/>
    <s v=""/>
    <s v=""/>
    <n v="1.86"/>
  </r>
  <r>
    <s v="NM Permitted"/>
    <s v="35"/>
    <x v="47"/>
    <s v="31000205"/>
    <x v="16"/>
    <s v=""/>
    <n v="1.88"/>
    <s v=""/>
    <s v=""/>
    <s v=""/>
  </r>
  <r>
    <s v="NM Permitted"/>
    <s v="35"/>
    <x v="41"/>
    <s v="20200201"/>
    <x v="4"/>
    <s v=""/>
    <s v=""/>
    <n v="1.88"/>
    <s v=""/>
    <s v=""/>
  </r>
  <r>
    <s v="NM Permitted"/>
    <s v="35"/>
    <x v="41"/>
    <s v="20200252"/>
    <x v="4"/>
    <s v=""/>
    <s v=""/>
    <s v=""/>
    <s v=""/>
    <n v="1.89"/>
  </r>
  <r>
    <s v="NM Permitted"/>
    <s v="35"/>
    <x v="41"/>
    <s v="20200253"/>
    <x v="4"/>
    <s v=""/>
    <n v="1.9"/>
    <s v=""/>
    <s v=""/>
    <s v=""/>
  </r>
  <r>
    <s v="NM Permitted"/>
    <s v="35"/>
    <x v="41"/>
    <s v="20200202"/>
    <x v="4"/>
    <s v=""/>
    <n v="1.9"/>
    <s v=""/>
    <s v=""/>
    <s v=""/>
  </r>
  <r>
    <s v="NM Permitted"/>
    <s v="35"/>
    <x v="43"/>
    <s v="20200252"/>
    <x v="4"/>
    <s v=""/>
    <s v=""/>
    <s v=""/>
    <s v=""/>
    <n v="1.91"/>
  </r>
  <r>
    <s v="NM Permitted"/>
    <s v="35"/>
    <x v="41"/>
    <s v="31000299"/>
    <x v="18"/>
    <s v=""/>
    <n v="1.92"/>
    <s v=""/>
    <s v=""/>
    <s v=""/>
  </r>
  <r>
    <s v="NM Permitted"/>
    <s v="35"/>
    <x v="41"/>
    <s v="31088811"/>
    <x v="17"/>
    <s v=""/>
    <n v="1.93"/>
    <s v=""/>
    <s v=""/>
    <s v=""/>
  </r>
  <r>
    <s v="NM Permitted"/>
    <s v="35"/>
    <x v="41"/>
    <s v="20200252"/>
    <x v="4"/>
    <s v=""/>
    <s v=""/>
    <s v=""/>
    <s v=""/>
    <n v="1.93"/>
  </r>
  <r>
    <s v="NM Permitted"/>
    <s v="35"/>
    <x v="41"/>
    <s v="20200252"/>
    <x v="4"/>
    <s v=""/>
    <s v=""/>
    <s v=""/>
    <s v=""/>
    <n v="1.96"/>
  </r>
  <r>
    <s v="NM Permitted"/>
    <s v="35"/>
    <x v="41"/>
    <s v="31000404"/>
    <x v="19"/>
    <s v=""/>
    <s v=""/>
    <n v="1.96"/>
    <s v=""/>
    <s v=""/>
  </r>
  <r>
    <s v="NM Permitted"/>
    <s v="35"/>
    <x v="41"/>
    <s v="31000208"/>
    <x v="18"/>
    <n v="1.96"/>
    <s v=""/>
    <s v=""/>
    <s v=""/>
    <s v=""/>
  </r>
  <r>
    <s v="NM Permitted"/>
    <s v="35"/>
    <x v="41"/>
    <s v="31000205"/>
    <x v="16"/>
    <s v=""/>
    <s v=""/>
    <n v="1.9628000000000001"/>
    <s v=""/>
    <s v=""/>
  </r>
  <r>
    <s v="NM Permitted"/>
    <s v="35"/>
    <x v="41"/>
    <s v="20200252"/>
    <x v="4"/>
    <s v=""/>
    <n v="1.98"/>
    <s v=""/>
    <s v=""/>
    <s v=""/>
  </r>
  <r>
    <s v="NM Permitted"/>
    <s v="35"/>
    <x v="41"/>
    <s v="20200252"/>
    <x v="4"/>
    <s v=""/>
    <s v=""/>
    <s v=""/>
    <s v=""/>
    <n v="1.98"/>
  </r>
  <r>
    <s v="NM Permitted"/>
    <s v="35"/>
    <x v="43"/>
    <s v="20200252"/>
    <x v="4"/>
    <s v=""/>
    <n v="2"/>
    <s v=""/>
    <s v=""/>
    <s v=""/>
  </r>
  <r>
    <s v="NM Permitted"/>
    <s v="35"/>
    <x v="41"/>
    <s v="31000404"/>
    <x v="19"/>
    <s v=""/>
    <s v=""/>
    <n v="2"/>
    <s v=""/>
    <s v=""/>
  </r>
  <r>
    <s v="NM Permitted"/>
    <s v="35"/>
    <x v="41"/>
    <s v="20200252"/>
    <x v="4"/>
    <s v=""/>
    <s v=""/>
    <s v=""/>
    <s v=""/>
    <n v="2"/>
  </r>
  <r>
    <s v="NM Permitted"/>
    <s v="35"/>
    <x v="41"/>
    <s v="20200202"/>
    <x v="4"/>
    <s v=""/>
    <n v="2"/>
    <s v=""/>
    <s v=""/>
    <s v=""/>
  </r>
  <r>
    <s v="NM Permitted"/>
    <s v="35"/>
    <x v="41"/>
    <s v="20200202"/>
    <x v="4"/>
    <s v=""/>
    <n v="2"/>
    <s v=""/>
    <s v=""/>
    <s v=""/>
  </r>
  <r>
    <s v="NM Permitted"/>
    <s v="35"/>
    <x v="41"/>
    <s v="20200252"/>
    <x v="4"/>
    <s v=""/>
    <s v=""/>
    <s v=""/>
    <s v=""/>
    <n v="2.02"/>
  </r>
  <r>
    <s v="NM Permitted"/>
    <s v="35"/>
    <x v="41"/>
    <s v="31088811"/>
    <x v="17"/>
    <s v=""/>
    <n v="2.0299999999999998"/>
    <s v=""/>
    <s v=""/>
    <s v=""/>
  </r>
  <r>
    <s v="NM Permitted"/>
    <s v="35"/>
    <x v="41"/>
    <s v="20200252"/>
    <x v="4"/>
    <s v=""/>
    <s v=""/>
    <n v="2.0299999999999998"/>
    <s v=""/>
    <s v=""/>
  </r>
  <r>
    <s v="NM Permitted"/>
    <s v="35"/>
    <x v="41"/>
    <s v="20200254"/>
    <x v="4"/>
    <s v=""/>
    <s v=""/>
    <n v="2.0299999999999998"/>
    <s v=""/>
    <s v=""/>
  </r>
  <r>
    <s v="NM Permitted"/>
    <s v="35"/>
    <x v="41"/>
    <s v="20200252"/>
    <x v="4"/>
    <s v=""/>
    <s v=""/>
    <s v=""/>
    <s v=""/>
    <n v="2.0499999999999998"/>
  </r>
  <r>
    <s v="NM Permitted"/>
    <s v="35"/>
    <x v="43"/>
    <s v="20200255"/>
    <x v="4"/>
    <s v=""/>
    <s v=""/>
    <s v=""/>
    <s v=""/>
    <n v="2.08"/>
  </r>
  <r>
    <s v="NM Permitted"/>
    <s v="35"/>
    <x v="41"/>
    <s v="20200252"/>
    <x v="4"/>
    <s v=""/>
    <s v=""/>
    <s v=""/>
    <s v=""/>
    <n v="2.09"/>
  </r>
  <r>
    <s v="NM Permitted"/>
    <s v="35"/>
    <x v="41"/>
    <s v="20200253"/>
    <x v="4"/>
    <s v=""/>
    <n v="2.09"/>
    <s v=""/>
    <s v=""/>
    <s v=""/>
  </r>
  <r>
    <s v="NM Permitted"/>
    <s v="35"/>
    <x v="41"/>
    <s v="20200252"/>
    <x v="4"/>
    <s v=""/>
    <s v=""/>
    <s v=""/>
    <s v=""/>
    <n v="2.09"/>
  </r>
  <r>
    <s v="NM Permitted"/>
    <s v="35"/>
    <x v="41"/>
    <s v="20200201"/>
    <x v="4"/>
    <s v=""/>
    <n v="2.1"/>
    <s v=""/>
    <s v=""/>
    <s v=""/>
  </r>
  <r>
    <s v="NM Permitted"/>
    <s v="35"/>
    <x v="41"/>
    <s v="31000205"/>
    <x v="16"/>
    <n v="2.1"/>
    <s v=""/>
    <s v=""/>
    <s v=""/>
    <s v=""/>
  </r>
  <r>
    <s v="NM Permitted"/>
    <s v="35"/>
    <x v="41"/>
    <s v="20200252"/>
    <x v="4"/>
    <s v=""/>
    <s v=""/>
    <s v=""/>
    <s v=""/>
    <n v="2.13"/>
  </r>
  <r>
    <s v="NM Permitted"/>
    <s v="35"/>
    <x v="43"/>
    <s v="40400315"/>
    <x v="18"/>
    <s v=""/>
    <n v="2.14"/>
    <s v=""/>
    <s v=""/>
    <s v=""/>
  </r>
  <r>
    <s v="NM Permitted"/>
    <s v="35"/>
    <x v="43"/>
    <s v="40400315"/>
    <x v="18"/>
    <s v=""/>
    <n v="2.14"/>
    <s v=""/>
    <s v=""/>
    <s v=""/>
  </r>
  <r>
    <s v="NM Permitted"/>
    <s v="35"/>
    <x v="41"/>
    <s v="20200202"/>
    <x v="4"/>
    <s v=""/>
    <s v=""/>
    <s v=""/>
    <s v=""/>
    <n v="2.14"/>
  </r>
  <r>
    <s v="NM Permitted"/>
    <s v="35"/>
    <x v="41"/>
    <s v="40400311"/>
    <x v="20"/>
    <s v=""/>
    <n v="2.17"/>
    <s v=""/>
    <s v=""/>
    <s v=""/>
  </r>
  <r>
    <s v="NM Permitted"/>
    <s v="35"/>
    <x v="41"/>
    <s v="40400311"/>
    <x v="20"/>
    <s v=""/>
    <n v="2.17"/>
    <s v=""/>
    <s v=""/>
    <s v=""/>
  </r>
  <r>
    <s v="NM Permitted"/>
    <s v="35"/>
    <x v="41"/>
    <s v="40400311"/>
    <x v="20"/>
    <s v=""/>
    <n v="2.19"/>
    <s v=""/>
    <s v=""/>
    <s v=""/>
  </r>
  <r>
    <s v="NM Permitted"/>
    <s v="35"/>
    <x v="40"/>
    <s v="20200254"/>
    <x v="4"/>
    <s v=""/>
    <n v="2.2000000000000002"/>
    <s v=""/>
    <s v=""/>
    <s v=""/>
  </r>
  <r>
    <s v="NM Permitted"/>
    <s v="35"/>
    <x v="43"/>
    <s v="20200201"/>
    <x v="4"/>
    <s v=""/>
    <s v=""/>
    <n v="2.2000000000000002"/>
    <s v=""/>
    <s v=""/>
  </r>
  <r>
    <s v="NM Permitted"/>
    <s v="35"/>
    <x v="43"/>
    <s v="20200201"/>
    <x v="4"/>
    <s v=""/>
    <s v=""/>
    <n v="2.2000000000000002"/>
    <s v=""/>
    <s v=""/>
  </r>
  <r>
    <s v="NM Permitted"/>
    <s v="35"/>
    <x v="41"/>
    <s v="40400312"/>
    <x v="20"/>
    <s v=""/>
    <n v="2.2000000000000002"/>
    <s v=""/>
    <s v=""/>
    <s v=""/>
  </r>
  <r>
    <s v="NM Permitted"/>
    <s v="35"/>
    <x v="41"/>
    <s v="31000208"/>
    <x v="18"/>
    <n v="2.23"/>
    <s v=""/>
    <s v=""/>
    <s v=""/>
    <s v=""/>
  </r>
  <r>
    <s v="NM Permitted"/>
    <s v="35"/>
    <x v="41"/>
    <s v="20200202"/>
    <x v="4"/>
    <s v=""/>
    <n v="2.2400000000000002"/>
    <s v=""/>
    <s v=""/>
    <s v=""/>
  </r>
  <r>
    <s v="NM Permitted"/>
    <s v="35"/>
    <x v="41"/>
    <s v="20200253"/>
    <x v="4"/>
    <s v=""/>
    <s v=""/>
    <n v="2.27"/>
    <s v=""/>
    <s v=""/>
  </r>
  <r>
    <s v="NM Permitted"/>
    <s v="35"/>
    <x v="41"/>
    <s v="40400313"/>
    <x v="20"/>
    <s v=""/>
    <n v="2.2799999999999998"/>
    <s v=""/>
    <s v=""/>
    <s v=""/>
  </r>
  <r>
    <s v="NM Permitted"/>
    <s v="35"/>
    <x v="41"/>
    <s v="40400311"/>
    <x v="20"/>
    <s v=""/>
    <n v="2.2799999999999998"/>
    <s v=""/>
    <s v=""/>
    <s v=""/>
  </r>
  <r>
    <s v="NM Permitted"/>
    <s v="35"/>
    <x v="41"/>
    <s v="31000506"/>
    <x v="20"/>
    <s v=""/>
    <n v="2.2799999999999998"/>
    <s v=""/>
    <s v=""/>
    <s v=""/>
  </r>
  <r>
    <s v="NM Permitted"/>
    <s v="35"/>
    <x v="43"/>
    <s v="31000404"/>
    <x v="19"/>
    <s v=""/>
    <s v=""/>
    <n v="2.2999999999999998"/>
    <s v=""/>
    <s v=""/>
  </r>
  <r>
    <s v="NM Permitted"/>
    <s v="35"/>
    <x v="41"/>
    <s v="20200202"/>
    <x v="4"/>
    <s v=""/>
    <n v="2.2999999999999998"/>
    <s v=""/>
    <s v=""/>
    <s v=""/>
  </r>
  <r>
    <s v="NM Permitted"/>
    <s v="35"/>
    <x v="41"/>
    <s v="31000404"/>
    <x v="19"/>
    <n v="2.34"/>
    <s v=""/>
    <s v=""/>
    <s v=""/>
    <s v=""/>
  </r>
  <r>
    <s v="NM Permitted"/>
    <s v="35"/>
    <x v="43"/>
    <s v="40400315"/>
    <x v="18"/>
    <s v=""/>
    <n v="2.35"/>
    <s v=""/>
    <s v=""/>
    <s v=""/>
  </r>
  <r>
    <s v="NM Permitted"/>
    <s v="35"/>
    <x v="41"/>
    <s v="20200201"/>
    <x v="4"/>
    <s v=""/>
    <s v=""/>
    <s v=""/>
    <n v="2.36"/>
    <s v=""/>
  </r>
  <r>
    <s v="NM Permitted"/>
    <s v="35"/>
    <x v="41"/>
    <s v="20200202"/>
    <x v="4"/>
    <s v=""/>
    <n v="2.37"/>
    <s v=""/>
    <s v=""/>
    <s v=""/>
  </r>
  <r>
    <s v="NM Permitted"/>
    <s v="35"/>
    <x v="41"/>
    <s v="31000203"/>
    <x v="4"/>
    <s v=""/>
    <s v=""/>
    <n v="2.37"/>
    <s v=""/>
    <s v=""/>
  </r>
  <r>
    <s v="NM Permitted"/>
    <s v="35"/>
    <x v="41"/>
    <s v="20200253"/>
    <x v="4"/>
    <s v=""/>
    <s v=""/>
    <n v="2.37"/>
    <s v=""/>
    <s v=""/>
  </r>
  <r>
    <s v="NM Permitted"/>
    <s v="35"/>
    <x v="41"/>
    <s v="31000404"/>
    <x v="19"/>
    <n v="2.4"/>
    <s v=""/>
    <s v=""/>
    <s v=""/>
    <s v=""/>
  </r>
  <r>
    <s v="NM Permitted"/>
    <s v="35"/>
    <x v="41"/>
    <s v="20200252"/>
    <x v="4"/>
    <s v=""/>
    <n v="2.4"/>
    <s v=""/>
    <s v=""/>
    <s v=""/>
  </r>
  <r>
    <s v="NM Permitted"/>
    <s v="35"/>
    <x v="41"/>
    <s v="20200201"/>
    <x v="4"/>
    <s v=""/>
    <n v="2.4"/>
    <s v=""/>
    <s v=""/>
    <s v=""/>
  </r>
  <r>
    <s v="NM Permitted"/>
    <s v="35"/>
    <x v="41"/>
    <s v="20200201"/>
    <x v="4"/>
    <s v=""/>
    <n v="2.4"/>
    <s v=""/>
    <s v=""/>
    <s v=""/>
  </r>
  <r>
    <s v="NM Permitted"/>
    <s v="35"/>
    <x v="41"/>
    <s v="20200252"/>
    <x v="4"/>
    <s v=""/>
    <n v="2.41"/>
    <s v=""/>
    <s v=""/>
    <s v=""/>
  </r>
  <r>
    <s v="NM Permitted"/>
    <s v="35"/>
    <x v="41"/>
    <s v="20200253"/>
    <x v="4"/>
    <n v="2.4700000000000002"/>
    <s v=""/>
    <s v=""/>
    <s v=""/>
    <s v=""/>
  </r>
  <r>
    <s v="NM Permitted"/>
    <s v="35"/>
    <x v="41"/>
    <s v="20200202"/>
    <x v="4"/>
    <s v=""/>
    <s v=""/>
    <s v=""/>
    <s v=""/>
    <n v="2.4700000000000002"/>
  </r>
  <r>
    <s v="NM Permitted"/>
    <s v="35"/>
    <x v="41"/>
    <s v="20200253"/>
    <x v="4"/>
    <s v=""/>
    <n v="2.48"/>
    <s v=""/>
    <s v=""/>
    <s v=""/>
  </r>
  <r>
    <s v="NM Permitted"/>
    <s v="35"/>
    <x v="41"/>
    <s v="31000205"/>
    <x v="16"/>
    <s v=""/>
    <n v="2.48"/>
    <s v=""/>
    <s v=""/>
    <s v=""/>
  </r>
  <r>
    <s v="NM Permitted"/>
    <s v="35"/>
    <x v="41"/>
    <s v="20200252"/>
    <x v="4"/>
    <s v=""/>
    <n v="2.4900000000000002"/>
    <s v=""/>
    <s v=""/>
    <s v=""/>
  </r>
  <r>
    <s v="NM Permitted"/>
    <s v="35"/>
    <x v="43"/>
    <s v="20200252"/>
    <x v="4"/>
    <s v=""/>
    <s v=""/>
    <n v="2.5"/>
    <s v=""/>
    <s v=""/>
  </r>
  <r>
    <s v="NM Permitted"/>
    <s v="35"/>
    <x v="41"/>
    <s v="20200252"/>
    <x v="4"/>
    <s v=""/>
    <s v=""/>
    <s v=""/>
    <s v=""/>
    <n v="2.57"/>
  </r>
  <r>
    <s v="NM Permitted"/>
    <s v="35"/>
    <x v="41"/>
    <s v="31000205"/>
    <x v="16"/>
    <s v=""/>
    <n v="2.61"/>
    <s v=""/>
    <s v=""/>
    <s v=""/>
  </r>
  <r>
    <s v="NM Permitted"/>
    <s v="35"/>
    <x v="41"/>
    <s v="20200252"/>
    <x v="4"/>
    <s v=""/>
    <n v="2.64"/>
    <s v=""/>
    <s v=""/>
    <s v=""/>
  </r>
  <r>
    <s v="NM Permitted"/>
    <s v="35"/>
    <x v="41"/>
    <s v="31000205"/>
    <x v="16"/>
    <s v=""/>
    <n v="2.65"/>
    <s v=""/>
    <s v=""/>
    <s v=""/>
  </r>
  <r>
    <s v="NM Permitted"/>
    <s v="35"/>
    <x v="40"/>
    <s v="31088811"/>
    <x v="17"/>
    <s v=""/>
    <n v="2.66"/>
    <s v=""/>
    <s v=""/>
    <s v=""/>
  </r>
  <r>
    <s v="NM Permitted"/>
    <s v="35"/>
    <x v="41"/>
    <s v="20200253"/>
    <x v="4"/>
    <s v=""/>
    <s v=""/>
    <n v="2.68"/>
    <s v=""/>
    <s v=""/>
  </r>
  <r>
    <s v="NM Permitted"/>
    <s v="35"/>
    <x v="43"/>
    <s v="20200252"/>
    <x v="4"/>
    <s v=""/>
    <n v="2.7"/>
    <s v=""/>
    <s v=""/>
    <s v=""/>
  </r>
  <r>
    <s v="NM Permitted"/>
    <s v="35"/>
    <x v="43"/>
    <s v="31000404"/>
    <x v="19"/>
    <n v="2.7"/>
    <s v=""/>
    <s v=""/>
    <s v=""/>
    <s v=""/>
  </r>
  <r>
    <s v="NM Permitted"/>
    <s v="35"/>
    <x v="41"/>
    <s v="31000215"/>
    <x v="16"/>
    <s v=""/>
    <n v="2.7"/>
    <s v=""/>
    <s v=""/>
    <s v=""/>
  </r>
  <r>
    <s v="NM Permitted"/>
    <s v="35"/>
    <x v="47"/>
    <s v="31000205"/>
    <x v="16"/>
    <s v=""/>
    <s v=""/>
    <n v="2.73"/>
    <s v=""/>
    <s v=""/>
  </r>
  <r>
    <s v="NM Permitted"/>
    <s v="35"/>
    <x v="41"/>
    <s v="20200253"/>
    <x v="4"/>
    <s v=""/>
    <n v="2.75"/>
    <s v=""/>
    <s v=""/>
    <s v=""/>
  </r>
  <r>
    <s v="NM Permitted"/>
    <s v="35"/>
    <x v="43"/>
    <s v="40400311"/>
    <x v="20"/>
    <s v=""/>
    <n v="2.77"/>
    <s v=""/>
    <s v=""/>
    <s v=""/>
  </r>
  <r>
    <s v="NM Permitted"/>
    <s v="35"/>
    <x v="43"/>
    <s v="40400311"/>
    <x v="20"/>
    <s v=""/>
    <n v="2.77"/>
    <s v=""/>
    <s v=""/>
    <s v=""/>
  </r>
  <r>
    <s v="NM Permitted"/>
    <s v="35"/>
    <x v="43"/>
    <s v="40400311"/>
    <x v="20"/>
    <s v=""/>
    <n v="2.78"/>
    <s v=""/>
    <s v=""/>
    <s v=""/>
  </r>
  <r>
    <s v="NM Permitted"/>
    <s v="35"/>
    <x v="41"/>
    <s v="20200253"/>
    <x v="4"/>
    <s v=""/>
    <n v="2.79"/>
    <s v=""/>
    <s v=""/>
    <s v=""/>
  </r>
  <r>
    <s v="NM Permitted"/>
    <s v="35"/>
    <x v="41"/>
    <s v="31000404"/>
    <x v="19"/>
    <s v=""/>
    <s v=""/>
    <n v="2.8"/>
    <s v=""/>
    <s v=""/>
  </r>
  <r>
    <s v="NM Permitted"/>
    <s v="35"/>
    <x v="43"/>
    <s v="20200202"/>
    <x v="4"/>
    <s v=""/>
    <n v="2.81"/>
    <s v=""/>
    <s v=""/>
    <s v=""/>
  </r>
  <r>
    <s v="NM Permitted"/>
    <s v="35"/>
    <x v="43"/>
    <s v="20200253"/>
    <x v="4"/>
    <s v=""/>
    <n v="2.81"/>
    <s v=""/>
    <s v=""/>
    <s v=""/>
  </r>
  <r>
    <s v="NM Permitted"/>
    <s v="35"/>
    <x v="43"/>
    <s v="20200202"/>
    <x v="4"/>
    <s v=""/>
    <n v="2.81"/>
    <s v=""/>
    <s v=""/>
    <s v=""/>
  </r>
  <r>
    <s v="NM Permitted"/>
    <s v="35"/>
    <x v="43"/>
    <s v="20200253"/>
    <x v="4"/>
    <s v=""/>
    <n v="2.81"/>
    <s v=""/>
    <s v=""/>
    <s v=""/>
  </r>
  <r>
    <s v="NM Permitted"/>
    <s v="35"/>
    <x v="43"/>
    <s v="20200253"/>
    <x v="4"/>
    <s v=""/>
    <n v="2.81"/>
    <s v=""/>
    <s v=""/>
    <s v=""/>
  </r>
  <r>
    <s v="NM Permitted"/>
    <s v="35"/>
    <x v="43"/>
    <s v="20200253"/>
    <x v="4"/>
    <s v=""/>
    <n v="2.81"/>
    <s v=""/>
    <s v=""/>
    <s v=""/>
  </r>
  <r>
    <s v="NM Permitted"/>
    <s v="35"/>
    <x v="43"/>
    <s v="20200253"/>
    <x v="4"/>
    <s v=""/>
    <n v="2.81"/>
    <s v=""/>
    <s v=""/>
    <s v=""/>
  </r>
  <r>
    <s v="NM Permitted"/>
    <s v="35"/>
    <x v="43"/>
    <s v="20200253"/>
    <x v="4"/>
    <s v=""/>
    <n v="2.81"/>
    <s v=""/>
    <s v=""/>
    <s v=""/>
  </r>
  <r>
    <s v="NM Permitted"/>
    <s v="35"/>
    <x v="43"/>
    <s v="20200253"/>
    <x v="4"/>
    <s v=""/>
    <n v="2.81"/>
    <s v=""/>
    <s v=""/>
    <s v=""/>
  </r>
  <r>
    <s v="NM Permitted"/>
    <s v="35"/>
    <x v="43"/>
    <s v="20200253"/>
    <x v="4"/>
    <s v=""/>
    <n v="2.81"/>
    <s v=""/>
    <s v=""/>
    <s v=""/>
  </r>
  <r>
    <s v="NM Permitted"/>
    <s v="35"/>
    <x v="43"/>
    <s v="20200253"/>
    <x v="4"/>
    <s v=""/>
    <n v="2.81"/>
    <s v=""/>
    <s v=""/>
    <s v=""/>
  </r>
  <r>
    <s v="NM Permitted"/>
    <s v="35"/>
    <x v="41"/>
    <s v="20200254"/>
    <x v="4"/>
    <s v=""/>
    <s v=""/>
    <n v="2.8140000000000001"/>
    <s v=""/>
    <s v=""/>
  </r>
  <r>
    <s v="NM Permitted"/>
    <s v="35"/>
    <x v="41"/>
    <s v="31000205"/>
    <x v="16"/>
    <s v=""/>
    <s v=""/>
    <s v=""/>
    <n v="2.84"/>
    <s v=""/>
  </r>
  <r>
    <s v="NM Permitted"/>
    <s v="35"/>
    <x v="43"/>
    <s v="40400311"/>
    <x v="20"/>
    <s v=""/>
    <n v="2.87"/>
    <s v=""/>
    <s v=""/>
    <s v=""/>
  </r>
  <r>
    <s v="NM Permitted"/>
    <s v="35"/>
    <x v="43"/>
    <s v="40400311"/>
    <x v="20"/>
    <s v=""/>
    <n v="2.87"/>
    <s v=""/>
    <s v=""/>
    <s v=""/>
  </r>
  <r>
    <s v="NM Permitted"/>
    <s v="35"/>
    <x v="43"/>
    <s v="40400311"/>
    <x v="20"/>
    <s v=""/>
    <n v="2.87"/>
    <s v=""/>
    <s v=""/>
    <s v=""/>
  </r>
  <r>
    <s v="NM Permitted"/>
    <s v="35"/>
    <x v="43"/>
    <s v="40400311"/>
    <x v="20"/>
    <s v=""/>
    <n v="2.87"/>
    <s v=""/>
    <s v=""/>
    <s v=""/>
  </r>
  <r>
    <s v="NM Permitted"/>
    <s v="35"/>
    <x v="41"/>
    <s v="20200252"/>
    <x v="4"/>
    <s v=""/>
    <s v=""/>
    <s v=""/>
    <s v=""/>
    <n v="2.88"/>
  </r>
  <r>
    <s v="NM Permitted"/>
    <s v="35"/>
    <x v="41"/>
    <s v="31088811"/>
    <x v="17"/>
    <s v=""/>
    <n v="2.9"/>
    <s v=""/>
    <s v=""/>
    <s v=""/>
  </r>
  <r>
    <s v="NM Permitted"/>
    <s v="35"/>
    <x v="41"/>
    <s v="20200253"/>
    <x v="4"/>
    <s v=""/>
    <n v="2.9"/>
    <s v=""/>
    <s v=""/>
    <s v=""/>
  </r>
  <r>
    <s v="NM Permitted"/>
    <s v="35"/>
    <x v="41"/>
    <s v="31000404"/>
    <x v="19"/>
    <s v=""/>
    <s v=""/>
    <n v="2.91"/>
    <s v=""/>
    <s v=""/>
  </r>
  <r>
    <s v="NM Permitted"/>
    <s v="35"/>
    <x v="41"/>
    <s v="31000404"/>
    <x v="19"/>
    <s v=""/>
    <s v=""/>
    <n v="2.91"/>
    <s v=""/>
    <s v=""/>
  </r>
  <r>
    <s v="NM Permitted"/>
    <s v="35"/>
    <x v="41"/>
    <s v="31000404"/>
    <x v="19"/>
    <s v=""/>
    <s v=""/>
    <n v="2.91"/>
    <s v=""/>
    <s v=""/>
  </r>
  <r>
    <s v="NM Permitted"/>
    <s v="35"/>
    <x v="41"/>
    <s v="20200252"/>
    <x v="4"/>
    <s v=""/>
    <s v=""/>
    <s v=""/>
    <s v=""/>
    <n v="2.94"/>
  </r>
  <r>
    <s v="NM Permitted"/>
    <s v="35"/>
    <x v="41"/>
    <s v="20200253"/>
    <x v="4"/>
    <s v=""/>
    <s v=""/>
    <n v="2.98"/>
    <s v=""/>
    <s v=""/>
  </r>
  <r>
    <s v="NM Permitted"/>
    <s v="35"/>
    <x v="41"/>
    <s v="20200202"/>
    <x v="4"/>
    <s v=""/>
    <n v="2.99"/>
    <s v=""/>
    <s v=""/>
    <s v=""/>
  </r>
  <r>
    <s v="NM Permitted"/>
    <s v="35"/>
    <x v="41"/>
    <s v="20200202"/>
    <x v="4"/>
    <s v=""/>
    <n v="3.02"/>
    <s v=""/>
    <s v=""/>
    <s v=""/>
  </r>
  <r>
    <s v="NM Permitted"/>
    <s v="35"/>
    <x v="41"/>
    <s v="31000205"/>
    <x v="16"/>
    <s v=""/>
    <s v=""/>
    <n v="3.07"/>
    <s v=""/>
    <s v=""/>
  </r>
  <r>
    <s v="NM Permitted"/>
    <s v="35"/>
    <x v="41"/>
    <s v="20200202"/>
    <x v="4"/>
    <s v=""/>
    <n v="3.08"/>
    <s v=""/>
    <s v=""/>
    <s v=""/>
  </r>
  <r>
    <s v="NM Permitted"/>
    <s v="35"/>
    <x v="41"/>
    <s v="20200252"/>
    <x v="4"/>
    <s v=""/>
    <s v=""/>
    <n v="3.08"/>
    <s v=""/>
    <s v=""/>
  </r>
  <r>
    <s v="NM Permitted"/>
    <s v="35"/>
    <x v="41"/>
    <s v="31000205"/>
    <x v="16"/>
    <s v=""/>
    <s v=""/>
    <n v="3.1"/>
    <s v=""/>
    <s v=""/>
  </r>
  <r>
    <s v="NM Permitted"/>
    <s v="35"/>
    <x v="41"/>
    <s v="20200254"/>
    <x v="4"/>
    <s v=""/>
    <n v="3.1"/>
    <s v=""/>
    <s v=""/>
    <s v=""/>
  </r>
  <r>
    <s v="NM Permitted"/>
    <s v="35"/>
    <x v="41"/>
    <s v="31000205"/>
    <x v="16"/>
    <s v=""/>
    <n v="3.13"/>
    <s v=""/>
    <s v=""/>
    <s v=""/>
  </r>
  <r>
    <s v="NM Permitted"/>
    <s v="35"/>
    <x v="41"/>
    <s v="20200202"/>
    <x v="4"/>
    <s v=""/>
    <n v="3.24"/>
    <s v=""/>
    <s v=""/>
    <s v=""/>
  </r>
  <r>
    <s v="NM Permitted"/>
    <s v="35"/>
    <x v="41"/>
    <s v="20200202"/>
    <x v="4"/>
    <s v=""/>
    <n v="3.25"/>
    <s v=""/>
    <s v=""/>
    <s v=""/>
  </r>
  <r>
    <s v="NM Permitted"/>
    <s v="35"/>
    <x v="43"/>
    <s v="20200255"/>
    <x v="4"/>
    <s v=""/>
    <n v="3.26"/>
    <s v=""/>
    <s v=""/>
    <s v=""/>
  </r>
  <r>
    <s v="NM Permitted"/>
    <s v="35"/>
    <x v="41"/>
    <s v="20200252"/>
    <x v="4"/>
    <s v=""/>
    <n v="3.26"/>
    <s v=""/>
    <s v=""/>
    <s v=""/>
  </r>
  <r>
    <s v="NM Permitted"/>
    <s v="35"/>
    <x v="41"/>
    <s v="20200252"/>
    <x v="4"/>
    <s v=""/>
    <n v="3.26"/>
    <s v=""/>
    <s v=""/>
    <s v=""/>
  </r>
  <r>
    <s v="NM Permitted"/>
    <s v="35"/>
    <x v="41"/>
    <s v="20200202"/>
    <x v="4"/>
    <s v=""/>
    <n v="3.27"/>
    <s v=""/>
    <s v=""/>
    <s v=""/>
  </r>
  <r>
    <s v="NM Permitted"/>
    <s v="35"/>
    <x v="41"/>
    <s v="31000205"/>
    <x v="16"/>
    <s v=""/>
    <s v=""/>
    <n v="3.27"/>
    <s v=""/>
    <s v=""/>
  </r>
  <r>
    <s v="NM Permitted"/>
    <s v="35"/>
    <x v="41"/>
    <s v="20200253"/>
    <x v="4"/>
    <s v=""/>
    <n v="3.29"/>
    <s v=""/>
    <s v=""/>
    <s v=""/>
  </r>
  <r>
    <s v="NM Permitted"/>
    <s v="35"/>
    <x v="41"/>
    <s v="31000404"/>
    <x v="19"/>
    <n v="3.3"/>
    <s v=""/>
    <s v=""/>
    <s v=""/>
    <s v=""/>
  </r>
  <r>
    <s v="NM Permitted"/>
    <s v="35"/>
    <x v="41"/>
    <s v="31000404"/>
    <x v="19"/>
    <s v=""/>
    <s v=""/>
    <n v="3.36"/>
    <s v=""/>
    <s v=""/>
  </r>
  <r>
    <s v="NM Permitted"/>
    <s v="35"/>
    <x v="41"/>
    <s v="20200202"/>
    <x v="4"/>
    <s v=""/>
    <n v="3.37"/>
    <s v=""/>
    <s v=""/>
    <s v=""/>
  </r>
  <r>
    <s v="NM Permitted"/>
    <s v="35"/>
    <x v="41"/>
    <s v="20200253"/>
    <x v="4"/>
    <n v="3.38"/>
    <s v=""/>
    <s v=""/>
    <s v=""/>
    <s v=""/>
  </r>
  <r>
    <s v="NM Permitted"/>
    <s v="35"/>
    <x v="41"/>
    <s v="20200202"/>
    <x v="4"/>
    <s v=""/>
    <n v="3.39"/>
    <s v=""/>
    <s v=""/>
    <s v=""/>
  </r>
  <r>
    <s v="NM Permitted"/>
    <s v="35"/>
    <x v="41"/>
    <s v="20200252"/>
    <x v="4"/>
    <s v=""/>
    <s v=""/>
    <n v="3.44"/>
    <s v=""/>
    <s v=""/>
  </r>
  <r>
    <s v="NM Permitted"/>
    <s v="35"/>
    <x v="41"/>
    <s v="31000404"/>
    <x v="19"/>
    <s v=""/>
    <s v=""/>
    <n v="3.444"/>
    <s v=""/>
    <s v=""/>
  </r>
  <r>
    <s v="NM Permitted"/>
    <s v="35"/>
    <x v="40"/>
    <s v="20200202"/>
    <x v="4"/>
    <s v=""/>
    <s v=""/>
    <n v="3.46"/>
    <s v=""/>
    <s v=""/>
  </r>
  <r>
    <s v="NM Permitted"/>
    <s v="35"/>
    <x v="40"/>
    <s v="20200202"/>
    <x v="4"/>
    <n v="3.46"/>
    <s v=""/>
    <s v=""/>
    <s v=""/>
    <s v=""/>
  </r>
  <r>
    <s v="NM Permitted"/>
    <s v="35"/>
    <x v="41"/>
    <s v="31000404"/>
    <x v="19"/>
    <n v="3.47"/>
    <s v=""/>
    <s v=""/>
    <s v=""/>
    <s v=""/>
  </r>
  <r>
    <s v="NM Permitted"/>
    <s v="35"/>
    <x v="41"/>
    <s v="31000404"/>
    <x v="19"/>
    <n v="3.47"/>
    <s v=""/>
    <s v=""/>
    <s v=""/>
    <s v=""/>
  </r>
  <r>
    <s v="NM Permitted"/>
    <s v="35"/>
    <x v="41"/>
    <s v="31000404"/>
    <x v="19"/>
    <n v="3.47"/>
    <s v=""/>
    <s v=""/>
    <s v=""/>
    <s v=""/>
  </r>
  <r>
    <s v="NM Permitted"/>
    <s v="35"/>
    <x v="41"/>
    <s v="20200252"/>
    <x v="4"/>
    <s v=""/>
    <s v=""/>
    <s v=""/>
    <s v=""/>
    <n v="3.5"/>
  </r>
  <r>
    <s v="NM Permitted"/>
    <s v="35"/>
    <x v="41"/>
    <s v="31000404"/>
    <x v="19"/>
    <s v=""/>
    <s v=""/>
    <n v="3.5"/>
    <s v=""/>
    <s v=""/>
  </r>
  <r>
    <s v="NM Permitted"/>
    <s v="35"/>
    <x v="41"/>
    <s v="20200254"/>
    <x v="4"/>
    <s v=""/>
    <n v="3.5"/>
    <s v=""/>
    <s v=""/>
    <s v=""/>
  </r>
  <r>
    <s v="NM Permitted"/>
    <s v="35"/>
    <x v="41"/>
    <s v="31000305"/>
    <x v="31"/>
    <s v=""/>
    <s v=""/>
    <n v="3.5"/>
    <s v=""/>
    <s v=""/>
  </r>
  <r>
    <s v="NM Permitted"/>
    <s v="35"/>
    <x v="41"/>
    <s v="20200202"/>
    <x v="4"/>
    <s v=""/>
    <n v="3.54"/>
    <s v=""/>
    <s v=""/>
    <s v=""/>
  </r>
  <r>
    <s v="NM Permitted"/>
    <s v="35"/>
    <x v="41"/>
    <s v="20200252"/>
    <x v="4"/>
    <s v=""/>
    <n v="3.55"/>
    <s v=""/>
    <s v=""/>
    <s v=""/>
  </r>
  <r>
    <s v="NM Permitted"/>
    <s v="35"/>
    <x v="41"/>
    <s v="31000404"/>
    <x v="19"/>
    <s v=""/>
    <s v=""/>
    <n v="3.61"/>
    <s v=""/>
    <s v=""/>
  </r>
  <r>
    <s v="NM Permitted"/>
    <s v="35"/>
    <x v="41"/>
    <s v="20200201"/>
    <x v="4"/>
    <s v=""/>
    <n v="3.65"/>
    <s v=""/>
    <s v=""/>
    <s v=""/>
  </r>
  <r>
    <s v="NM Permitted"/>
    <s v="35"/>
    <x v="41"/>
    <s v="20200253"/>
    <x v="4"/>
    <s v=""/>
    <n v="3.68"/>
    <s v=""/>
    <s v=""/>
    <s v=""/>
  </r>
  <r>
    <s v="NM Permitted"/>
    <s v="35"/>
    <x v="43"/>
    <s v="31000227"/>
    <x v="10"/>
    <s v=""/>
    <n v="3.7"/>
    <s v=""/>
    <s v=""/>
    <s v=""/>
  </r>
  <r>
    <s v="NM Permitted"/>
    <s v="35"/>
    <x v="41"/>
    <s v="31000205"/>
    <x v="16"/>
    <s v=""/>
    <s v=""/>
    <s v=""/>
    <n v="3.7"/>
    <s v=""/>
  </r>
  <r>
    <s v="NM Permitted"/>
    <s v="35"/>
    <x v="41"/>
    <s v="20200252"/>
    <x v="4"/>
    <s v=""/>
    <s v=""/>
    <s v=""/>
    <s v=""/>
    <n v="3.72"/>
  </r>
  <r>
    <s v="NM Permitted"/>
    <s v="35"/>
    <x v="41"/>
    <s v="20200201"/>
    <x v="4"/>
    <s v=""/>
    <n v="3.72"/>
    <s v=""/>
    <s v=""/>
    <s v=""/>
  </r>
  <r>
    <s v="NM Permitted"/>
    <s v="35"/>
    <x v="41"/>
    <s v="20200252"/>
    <x v="4"/>
    <s v=""/>
    <s v=""/>
    <s v=""/>
    <s v=""/>
    <n v="3.78"/>
  </r>
  <r>
    <s v="NM Permitted"/>
    <s v="35"/>
    <x v="41"/>
    <s v="31000299"/>
    <x v="18"/>
    <s v=""/>
    <n v="3.8"/>
    <s v=""/>
    <s v=""/>
    <s v=""/>
  </r>
  <r>
    <s v="NM Permitted"/>
    <s v="35"/>
    <x v="41"/>
    <s v="31000299"/>
    <x v="18"/>
    <s v=""/>
    <n v="3.8"/>
    <s v=""/>
    <s v=""/>
    <s v=""/>
  </r>
  <r>
    <s v="NM Permitted"/>
    <s v="35"/>
    <x v="41"/>
    <s v="20200254"/>
    <x v="4"/>
    <s v=""/>
    <n v="3.8"/>
    <s v=""/>
    <s v=""/>
    <s v=""/>
  </r>
  <r>
    <s v="NM Permitted"/>
    <s v="35"/>
    <x v="41"/>
    <s v="31000220"/>
    <x v="17"/>
    <s v=""/>
    <n v="3.81"/>
    <s v=""/>
    <s v=""/>
    <s v=""/>
  </r>
  <r>
    <s v="NM Permitted"/>
    <s v="35"/>
    <x v="41"/>
    <s v="20200253"/>
    <x v="4"/>
    <s v=""/>
    <s v=""/>
    <n v="3.84"/>
    <s v=""/>
    <s v=""/>
  </r>
  <r>
    <s v="NM Permitted"/>
    <s v="35"/>
    <x v="41"/>
    <s v="20200254"/>
    <x v="4"/>
    <s v=""/>
    <n v="3.84"/>
    <s v=""/>
    <s v=""/>
    <s v=""/>
  </r>
  <r>
    <s v="NM Permitted"/>
    <s v="35"/>
    <x v="41"/>
    <s v="20200202"/>
    <x v="4"/>
    <s v=""/>
    <n v="3.85"/>
    <s v=""/>
    <s v=""/>
    <s v=""/>
  </r>
  <r>
    <s v="NM Permitted"/>
    <s v="35"/>
    <x v="40"/>
    <s v="20200254"/>
    <x v="4"/>
    <s v=""/>
    <s v=""/>
    <n v="3.86"/>
    <s v=""/>
    <s v=""/>
  </r>
  <r>
    <s v="NM Permitted"/>
    <s v="35"/>
    <x v="43"/>
    <s v="20200252"/>
    <x v="4"/>
    <s v=""/>
    <n v="3.86"/>
    <s v=""/>
    <s v=""/>
    <s v=""/>
  </r>
  <r>
    <s v="NM Permitted"/>
    <s v="35"/>
    <x v="41"/>
    <s v="20200254"/>
    <x v="4"/>
    <s v=""/>
    <n v="3.86"/>
    <s v=""/>
    <s v=""/>
    <s v=""/>
  </r>
  <r>
    <s v="NM Permitted"/>
    <s v="35"/>
    <x v="41"/>
    <s v="20200253"/>
    <x v="4"/>
    <s v=""/>
    <n v="3.88"/>
    <s v=""/>
    <s v=""/>
    <s v=""/>
  </r>
  <r>
    <s v="NM Permitted"/>
    <s v="35"/>
    <x v="41"/>
    <s v="20200202"/>
    <x v="4"/>
    <s v=""/>
    <n v="3.9"/>
    <s v=""/>
    <s v=""/>
    <s v=""/>
  </r>
  <r>
    <s v="NM Permitted"/>
    <s v="35"/>
    <x v="41"/>
    <s v="20200252"/>
    <x v="4"/>
    <s v=""/>
    <s v=""/>
    <n v="3.9"/>
    <s v=""/>
    <s v=""/>
  </r>
  <r>
    <s v="NM Permitted"/>
    <s v="35"/>
    <x v="41"/>
    <s v="20200202"/>
    <x v="4"/>
    <s v=""/>
    <n v="3.91"/>
    <s v=""/>
    <s v=""/>
    <s v=""/>
  </r>
  <r>
    <s v="NM Permitted"/>
    <s v="35"/>
    <x v="41"/>
    <s v="20200202"/>
    <x v="4"/>
    <s v=""/>
    <n v="3.96"/>
    <s v=""/>
    <s v=""/>
    <s v=""/>
  </r>
  <r>
    <s v="NM Permitted"/>
    <s v="35"/>
    <x v="41"/>
    <s v="31000205"/>
    <x v="16"/>
    <n v="4"/>
    <s v=""/>
    <s v=""/>
    <s v=""/>
    <s v=""/>
  </r>
  <r>
    <s v="NM Permitted"/>
    <s v="35"/>
    <x v="41"/>
    <s v="31000404"/>
    <x v="19"/>
    <n v="4"/>
    <s v=""/>
    <s v=""/>
    <s v=""/>
    <s v=""/>
  </r>
  <r>
    <s v="NM Permitted"/>
    <s v="35"/>
    <x v="41"/>
    <s v="20200252"/>
    <x v="4"/>
    <s v=""/>
    <n v="4.01"/>
    <s v=""/>
    <s v=""/>
    <s v=""/>
  </r>
  <r>
    <s v="NM Permitted"/>
    <s v="35"/>
    <x v="40"/>
    <s v="20200202"/>
    <x v="4"/>
    <s v=""/>
    <s v=""/>
    <n v="4.05"/>
    <s v=""/>
    <s v=""/>
  </r>
  <r>
    <s v="NM Permitted"/>
    <s v="35"/>
    <x v="40"/>
    <s v="20200202"/>
    <x v="4"/>
    <n v="4.05"/>
    <s v=""/>
    <s v=""/>
    <s v=""/>
    <s v=""/>
  </r>
  <r>
    <s v="NM Permitted"/>
    <s v="35"/>
    <x v="41"/>
    <s v="20200252"/>
    <x v="4"/>
    <s v=""/>
    <n v="4.05"/>
    <s v=""/>
    <s v=""/>
    <s v=""/>
  </r>
  <r>
    <s v="NM Permitted"/>
    <s v="35"/>
    <x v="41"/>
    <s v="20200252"/>
    <x v="4"/>
    <s v=""/>
    <s v=""/>
    <s v=""/>
    <s v=""/>
    <n v="4.07"/>
  </r>
  <r>
    <s v="NM Permitted"/>
    <s v="35"/>
    <x v="41"/>
    <s v="20200202"/>
    <x v="4"/>
    <s v=""/>
    <n v="4.09"/>
    <s v=""/>
    <s v=""/>
    <s v=""/>
  </r>
  <r>
    <s v="NM Permitted"/>
    <s v="35"/>
    <x v="41"/>
    <s v="31000404"/>
    <x v="19"/>
    <n v="4.0999999999999996"/>
    <s v=""/>
    <s v=""/>
    <s v=""/>
    <s v=""/>
  </r>
  <r>
    <s v="NM Permitted"/>
    <s v="35"/>
    <x v="41"/>
    <s v="20200253"/>
    <x v="4"/>
    <s v=""/>
    <s v=""/>
    <n v="4.16"/>
    <s v=""/>
    <s v=""/>
  </r>
  <r>
    <s v="NM Permitted"/>
    <s v="35"/>
    <x v="41"/>
    <s v="20200201"/>
    <x v="4"/>
    <s v=""/>
    <s v=""/>
    <n v="4.17"/>
    <s v=""/>
    <s v=""/>
  </r>
  <r>
    <s v="NM Permitted"/>
    <s v="35"/>
    <x v="41"/>
    <s v="31000305"/>
    <x v="31"/>
    <n v="4.2"/>
    <s v=""/>
    <s v=""/>
    <s v=""/>
    <s v=""/>
  </r>
  <r>
    <s v="NM Permitted"/>
    <s v="35"/>
    <x v="41"/>
    <s v="20200252"/>
    <x v="4"/>
    <s v=""/>
    <n v="4.22"/>
    <s v=""/>
    <s v=""/>
    <s v=""/>
  </r>
  <r>
    <s v="NM Permitted"/>
    <s v="35"/>
    <x v="41"/>
    <s v="20200202"/>
    <x v="4"/>
    <s v=""/>
    <n v="4.22"/>
    <s v=""/>
    <s v=""/>
    <s v=""/>
  </r>
  <r>
    <s v="NM Permitted"/>
    <s v="35"/>
    <x v="41"/>
    <s v="31000404"/>
    <x v="19"/>
    <n v="4.3"/>
    <s v=""/>
    <s v=""/>
    <s v=""/>
    <s v=""/>
  </r>
  <r>
    <s v="NM Permitted"/>
    <s v="35"/>
    <x v="43"/>
    <s v="20200253"/>
    <x v="4"/>
    <s v=""/>
    <n v="4.3"/>
    <s v=""/>
    <s v=""/>
    <s v=""/>
  </r>
  <r>
    <s v="NM Permitted"/>
    <s v="35"/>
    <x v="41"/>
    <s v="20200252"/>
    <x v="4"/>
    <s v=""/>
    <s v=""/>
    <n v="4.3"/>
    <s v=""/>
    <s v=""/>
  </r>
  <r>
    <s v="NM Permitted"/>
    <s v="35"/>
    <x v="41"/>
    <s v="20200254"/>
    <x v="4"/>
    <s v=""/>
    <n v="4.3"/>
    <s v=""/>
    <s v=""/>
    <s v=""/>
  </r>
  <r>
    <s v="NM Permitted"/>
    <s v="35"/>
    <x v="41"/>
    <s v="20200252"/>
    <x v="4"/>
    <s v=""/>
    <n v="4.32"/>
    <s v=""/>
    <s v=""/>
    <s v=""/>
  </r>
  <r>
    <s v="NM Permitted"/>
    <s v="35"/>
    <x v="41"/>
    <s v="31000404"/>
    <x v="19"/>
    <n v="4.3499999999999996"/>
    <s v=""/>
    <s v=""/>
    <s v=""/>
    <s v=""/>
  </r>
  <r>
    <s v="NM Permitted"/>
    <s v="35"/>
    <x v="41"/>
    <s v="31088811"/>
    <x v="17"/>
    <s v=""/>
    <n v="4.3600000000000003"/>
    <s v=""/>
    <s v=""/>
    <s v=""/>
  </r>
  <r>
    <s v="NM Permitted"/>
    <s v="35"/>
    <x v="41"/>
    <s v="20200252"/>
    <x v="4"/>
    <s v=""/>
    <s v=""/>
    <n v="4.5"/>
    <s v=""/>
    <s v=""/>
  </r>
  <r>
    <s v="NM Permitted"/>
    <s v="35"/>
    <x v="47"/>
    <s v="31000205"/>
    <x v="16"/>
    <s v=""/>
    <s v=""/>
    <n v="4.53"/>
    <s v=""/>
    <s v=""/>
  </r>
  <r>
    <s v="NM Permitted"/>
    <s v="35"/>
    <x v="41"/>
    <s v="31000220"/>
    <x v="17"/>
    <s v=""/>
    <n v="4.55"/>
    <s v=""/>
    <s v=""/>
    <s v=""/>
  </r>
  <r>
    <s v="NM Permitted"/>
    <s v="35"/>
    <x v="43"/>
    <s v="20200252"/>
    <x v="4"/>
    <s v=""/>
    <n v="4.7"/>
    <s v=""/>
    <s v=""/>
    <s v=""/>
  </r>
  <r>
    <s v="NM Permitted"/>
    <s v="35"/>
    <x v="41"/>
    <s v="31000216"/>
    <x v="16"/>
    <n v="4.7"/>
    <s v=""/>
    <s v=""/>
    <s v=""/>
    <s v=""/>
  </r>
  <r>
    <s v="NM Permitted"/>
    <s v="35"/>
    <x v="43"/>
    <s v="20200254"/>
    <x v="4"/>
    <s v=""/>
    <n v="4.71"/>
    <s v=""/>
    <s v=""/>
    <s v=""/>
  </r>
  <r>
    <s v="NM Permitted"/>
    <s v="35"/>
    <x v="43"/>
    <s v="20200254"/>
    <x v="4"/>
    <s v=""/>
    <n v="4.71"/>
    <s v=""/>
    <s v=""/>
    <s v=""/>
  </r>
  <r>
    <s v="NM Permitted"/>
    <s v="35"/>
    <x v="43"/>
    <s v="20200254"/>
    <x v="4"/>
    <s v=""/>
    <n v="4.71"/>
    <s v=""/>
    <s v=""/>
    <s v=""/>
  </r>
  <r>
    <s v="NM Permitted"/>
    <s v="35"/>
    <x v="43"/>
    <s v="20200254"/>
    <x v="4"/>
    <s v=""/>
    <n v="4.71"/>
    <s v=""/>
    <s v=""/>
    <s v=""/>
  </r>
  <r>
    <s v="NM Permitted"/>
    <s v="35"/>
    <x v="43"/>
    <s v="20200254"/>
    <x v="4"/>
    <s v=""/>
    <n v="4.71"/>
    <s v=""/>
    <s v=""/>
    <s v=""/>
  </r>
  <r>
    <s v="NM Permitted"/>
    <s v="35"/>
    <x v="43"/>
    <s v="20200254"/>
    <x v="4"/>
    <s v=""/>
    <n v="4.71"/>
    <s v=""/>
    <s v=""/>
    <s v=""/>
  </r>
  <r>
    <s v="NM Permitted"/>
    <s v="35"/>
    <x v="41"/>
    <s v="31000205"/>
    <x v="16"/>
    <n v="4.76"/>
    <s v=""/>
    <s v=""/>
    <s v=""/>
    <s v=""/>
  </r>
  <r>
    <s v="NM Permitted"/>
    <s v="35"/>
    <x v="43"/>
    <s v="20200252"/>
    <x v="4"/>
    <s v=""/>
    <n v="4.7699999999999996"/>
    <s v=""/>
    <s v=""/>
    <s v=""/>
  </r>
  <r>
    <s v="NM Permitted"/>
    <s v="35"/>
    <x v="41"/>
    <s v="20200253"/>
    <x v="4"/>
    <s v=""/>
    <n v="4.78"/>
    <s v=""/>
    <s v=""/>
    <s v=""/>
  </r>
  <r>
    <s v="NM Permitted"/>
    <s v="35"/>
    <x v="41"/>
    <s v="20200252"/>
    <x v="4"/>
    <s v=""/>
    <n v="4.79"/>
    <s v=""/>
    <s v=""/>
    <s v=""/>
  </r>
  <r>
    <s v="NM Permitted"/>
    <s v="35"/>
    <x v="41"/>
    <s v="31000299"/>
    <x v="18"/>
    <s v=""/>
    <n v="4.8"/>
    <s v=""/>
    <s v=""/>
    <s v=""/>
  </r>
  <r>
    <s v="NM Permitted"/>
    <s v="35"/>
    <x v="43"/>
    <s v="40400311"/>
    <x v="20"/>
    <s v=""/>
    <n v="4.8099999999999996"/>
    <s v=""/>
    <s v=""/>
    <s v=""/>
  </r>
  <r>
    <s v="NM Permitted"/>
    <s v="35"/>
    <x v="41"/>
    <s v="20200252"/>
    <x v="4"/>
    <s v=""/>
    <n v="4.8099999999999996"/>
    <s v=""/>
    <s v=""/>
    <s v=""/>
  </r>
  <r>
    <s v="NM Permitted"/>
    <s v="35"/>
    <x v="43"/>
    <s v="20200254"/>
    <x v="4"/>
    <s v=""/>
    <n v="4.9000000000000004"/>
    <s v=""/>
    <s v=""/>
    <s v=""/>
  </r>
  <r>
    <s v="NM Permitted"/>
    <s v="35"/>
    <x v="41"/>
    <s v="20200201"/>
    <x v="4"/>
    <n v="4.97"/>
    <s v=""/>
    <s v=""/>
    <s v=""/>
    <s v=""/>
  </r>
  <r>
    <s v="NM Permitted"/>
    <s v="35"/>
    <x v="41"/>
    <s v="20200252"/>
    <x v="4"/>
    <n v="4.99"/>
    <s v=""/>
    <s v=""/>
    <s v=""/>
    <s v=""/>
  </r>
  <r>
    <s v="NM Permitted"/>
    <s v="35"/>
    <x v="41"/>
    <s v="20200202"/>
    <x v="4"/>
    <s v=""/>
    <s v=""/>
    <n v="5.0199999999999996"/>
    <s v=""/>
    <s v=""/>
  </r>
  <r>
    <s v="NM Permitted"/>
    <s v="35"/>
    <x v="41"/>
    <s v="31000220"/>
    <x v="17"/>
    <s v=""/>
    <n v="5.07"/>
    <s v=""/>
    <s v=""/>
    <s v=""/>
  </r>
  <r>
    <s v="NM Permitted"/>
    <s v="35"/>
    <x v="41"/>
    <s v="20200252"/>
    <x v="4"/>
    <s v=""/>
    <n v="5.0999999999999996"/>
    <s v=""/>
    <s v=""/>
    <s v=""/>
  </r>
  <r>
    <s v="NM Permitted"/>
    <s v="35"/>
    <x v="41"/>
    <s v="20200202"/>
    <x v="4"/>
    <s v=""/>
    <n v="5.1100000000000003"/>
    <s v=""/>
    <s v=""/>
    <s v=""/>
  </r>
  <r>
    <s v="NM Permitted"/>
    <s v="35"/>
    <x v="43"/>
    <s v="20200252"/>
    <x v="4"/>
    <s v=""/>
    <n v="5.15"/>
    <s v=""/>
    <s v=""/>
    <s v=""/>
  </r>
  <r>
    <s v="NM Permitted"/>
    <s v="35"/>
    <x v="41"/>
    <s v="20200252"/>
    <x v="4"/>
    <s v=""/>
    <n v="5.2"/>
    <s v=""/>
    <s v=""/>
    <s v=""/>
  </r>
  <r>
    <s v="NM Permitted"/>
    <s v="35"/>
    <x v="41"/>
    <s v="20200252"/>
    <x v="4"/>
    <s v=""/>
    <n v="5.2"/>
    <s v=""/>
    <s v=""/>
    <s v=""/>
  </r>
  <r>
    <s v="NM Permitted"/>
    <s v="35"/>
    <x v="43"/>
    <s v="20200202"/>
    <x v="4"/>
    <s v=""/>
    <s v=""/>
    <n v="5.21"/>
    <s v=""/>
    <s v=""/>
  </r>
  <r>
    <s v="NM Permitted"/>
    <s v="35"/>
    <x v="41"/>
    <s v="20200254"/>
    <x v="4"/>
    <s v=""/>
    <n v="5.28"/>
    <s v=""/>
    <s v=""/>
    <s v=""/>
  </r>
  <r>
    <s v="NM Permitted"/>
    <s v="35"/>
    <x v="43"/>
    <s v="20200201"/>
    <x v="4"/>
    <s v=""/>
    <n v="5.3"/>
    <s v=""/>
    <s v=""/>
    <s v=""/>
  </r>
  <r>
    <s v="NM Permitted"/>
    <s v="35"/>
    <x v="41"/>
    <s v="20200252"/>
    <x v="4"/>
    <s v=""/>
    <n v="5.31"/>
    <s v=""/>
    <s v=""/>
    <s v=""/>
  </r>
  <r>
    <s v="NM Permitted"/>
    <s v="35"/>
    <x v="43"/>
    <s v="20200201"/>
    <x v="4"/>
    <s v=""/>
    <s v=""/>
    <n v="5.39"/>
    <s v=""/>
    <s v=""/>
  </r>
  <r>
    <s v="NM Permitted"/>
    <s v="35"/>
    <x v="40"/>
    <s v="20200253"/>
    <x v="4"/>
    <s v=""/>
    <n v="5.4"/>
    <s v=""/>
    <s v=""/>
    <s v=""/>
  </r>
  <r>
    <s v="NM Permitted"/>
    <s v="35"/>
    <x v="43"/>
    <s v="20200201"/>
    <x v="4"/>
    <s v=""/>
    <s v=""/>
    <n v="5.44"/>
    <s v=""/>
    <s v=""/>
  </r>
  <r>
    <s v="NM Permitted"/>
    <s v="35"/>
    <x v="41"/>
    <s v="20200252"/>
    <x v="4"/>
    <s v=""/>
    <n v="5.44"/>
    <s v=""/>
    <s v=""/>
    <s v=""/>
  </r>
  <r>
    <s v="NM Permitted"/>
    <s v="35"/>
    <x v="41"/>
    <s v="20200253"/>
    <x v="4"/>
    <s v=""/>
    <s v=""/>
    <n v="5.47"/>
    <s v=""/>
    <s v=""/>
  </r>
  <r>
    <s v="NM Permitted"/>
    <s v="35"/>
    <x v="47"/>
    <s v="31000205"/>
    <x v="16"/>
    <s v=""/>
    <s v=""/>
    <s v=""/>
    <n v="5.5"/>
    <s v=""/>
  </r>
  <r>
    <s v="NM Permitted"/>
    <s v="35"/>
    <x v="41"/>
    <s v="20200252"/>
    <x v="4"/>
    <s v=""/>
    <n v="5.5"/>
    <s v=""/>
    <s v=""/>
    <s v=""/>
  </r>
  <r>
    <s v="NM Permitted"/>
    <s v="35"/>
    <x v="41"/>
    <s v="20200252"/>
    <x v="4"/>
    <s v=""/>
    <n v="5.5"/>
    <s v=""/>
    <s v=""/>
    <s v=""/>
  </r>
  <r>
    <s v="NM Permitted"/>
    <s v="35"/>
    <x v="41"/>
    <s v="20200252"/>
    <x v="4"/>
    <s v=""/>
    <s v=""/>
    <n v="5.54"/>
    <s v=""/>
    <s v=""/>
  </r>
  <r>
    <s v="NM Permitted"/>
    <s v="35"/>
    <x v="41"/>
    <s v="20200252"/>
    <x v="4"/>
    <s v=""/>
    <n v="5.56"/>
    <s v=""/>
    <s v=""/>
    <s v=""/>
  </r>
  <r>
    <s v="NM Permitted"/>
    <s v="35"/>
    <x v="41"/>
    <s v="31000203"/>
    <x v="4"/>
    <s v=""/>
    <s v=""/>
    <n v="5.57"/>
    <s v=""/>
    <s v=""/>
  </r>
  <r>
    <s v="NM Permitted"/>
    <s v="35"/>
    <x v="41"/>
    <s v="20200203"/>
    <x v="4"/>
    <s v=""/>
    <s v=""/>
    <s v=""/>
    <s v=""/>
    <n v="5.6"/>
  </r>
  <r>
    <s v="NM Permitted"/>
    <s v="35"/>
    <x v="41"/>
    <s v="20200252"/>
    <x v="4"/>
    <s v=""/>
    <s v=""/>
    <n v="5.69"/>
    <s v=""/>
    <s v=""/>
  </r>
  <r>
    <s v="NM Permitted"/>
    <s v="35"/>
    <x v="43"/>
    <s v="20200202"/>
    <x v="4"/>
    <n v="5.71"/>
    <s v=""/>
    <s v=""/>
    <s v=""/>
    <s v=""/>
  </r>
  <r>
    <s v="NM Permitted"/>
    <s v="35"/>
    <x v="41"/>
    <s v="20200202"/>
    <x v="4"/>
    <s v=""/>
    <n v="5.77"/>
    <s v=""/>
    <s v=""/>
    <s v=""/>
  </r>
  <r>
    <s v="NM Permitted"/>
    <s v="35"/>
    <x v="41"/>
    <s v="20200254"/>
    <x v="4"/>
    <s v=""/>
    <n v="5.77"/>
    <s v=""/>
    <s v=""/>
    <s v=""/>
  </r>
  <r>
    <s v="NM Permitted"/>
    <s v="35"/>
    <x v="43"/>
    <s v="20200252"/>
    <x v="4"/>
    <n v="5.8"/>
    <s v=""/>
    <s v=""/>
    <s v=""/>
    <s v=""/>
  </r>
  <r>
    <s v="NM Permitted"/>
    <s v="35"/>
    <x v="41"/>
    <s v="20200252"/>
    <x v="4"/>
    <s v=""/>
    <s v=""/>
    <n v="5.86"/>
    <s v=""/>
    <s v=""/>
  </r>
  <r>
    <s v="NM Permitted"/>
    <s v="35"/>
    <x v="41"/>
    <s v="20200253"/>
    <x v="4"/>
    <s v=""/>
    <n v="5.93"/>
    <s v=""/>
    <s v=""/>
    <s v=""/>
  </r>
  <r>
    <s v="NM Permitted"/>
    <s v="35"/>
    <x v="41"/>
    <s v="20200252"/>
    <x v="4"/>
    <s v=""/>
    <n v="5.95"/>
    <s v=""/>
    <s v=""/>
    <s v=""/>
  </r>
  <r>
    <s v="NM Permitted"/>
    <s v="35"/>
    <x v="41"/>
    <s v="20200253"/>
    <x v="4"/>
    <s v=""/>
    <s v=""/>
    <n v="6.05"/>
    <s v=""/>
    <s v=""/>
  </r>
  <r>
    <s v="NM Permitted"/>
    <s v="35"/>
    <x v="41"/>
    <s v="31000404"/>
    <x v="19"/>
    <s v=""/>
    <s v=""/>
    <n v="6.1"/>
    <s v=""/>
    <s v=""/>
  </r>
  <r>
    <s v="NM Permitted"/>
    <s v="35"/>
    <x v="41"/>
    <s v="20200252"/>
    <x v="4"/>
    <s v=""/>
    <s v=""/>
    <n v="6.12"/>
    <s v=""/>
    <s v=""/>
  </r>
  <r>
    <s v="NM Permitted"/>
    <s v="35"/>
    <x v="41"/>
    <s v="31088811"/>
    <x v="17"/>
    <s v=""/>
    <n v="6.2"/>
    <s v=""/>
    <s v=""/>
    <s v=""/>
  </r>
  <r>
    <s v="NM Permitted"/>
    <s v="35"/>
    <x v="41"/>
    <s v="20200254"/>
    <x v="4"/>
    <s v=""/>
    <s v=""/>
    <n v="6.2960000000000003"/>
    <s v=""/>
    <s v=""/>
  </r>
  <r>
    <s v="NM Permitted"/>
    <s v="35"/>
    <x v="40"/>
    <s v="20200254"/>
    <x v="4"/>
    <s v=""/>
    <n v="6.3"/>
    <s v=""/>
    <s v=""/>
    <s v=""/>
  </r>
  <r>
    <s v="NM Permitted"/>
    <s v="35"/>
    <x v="43"/>
    <s v="20200253"/>
    <x v="4"/>
    <s v=""/>
    <s v=""/>
    <n v="6.32"/>
    <s v=""/>
    <s v=""/>
  </r>
  <r>
    <s v="NM Permitted"/>
    <s v="35"/>
    <x v="41"/>
    <s v="31000404"/>
    <x v="19"/>
    <n v="6.4"/>
    <s v=""/>
    <s v=""/>
    <s v=""/>
    <s v=""/>
  </r>
  <r>
    <s v="NM Permitted"/>
    <s v="35"/>
    <x v="41"/>
    <s v="31000205"/>
    <x v="16"/>
    <n v="6.43"/>
    <s v=""/>
    <s v=""/>
    <s v=""/>
    <s v=""/>
  </r>
  <r>
    <s v="NM Permitted"/>
    <s v="35"/>
    <x v="41"/>
    <s v="20200201"/>
    <x v="4"/>
    <s v=""/>
    <s v=""/>
    <n v="6.49"/>
    <s v=""/>
    <s v=""/>
  </r>
  <r>
    <s v="NM Permitted"/>
    <s v="35"/>
    <x v="41"/>
    <s v="20200201"/>
    <x v="4"/>
    <s v=""/>
    <s v=""/>
    <n v="6.49"/>
    <s v=""/>
    <s v=""/>
  </r>
  <r>
    <s v="NM Permitted"/>
    <s v="35"/>
    <x v="43"/>
    <s v="20200252"/>
    <x v="4"/>
    <s v=""/>
    <n v="6.55"/>
    <s v=""/>
    <s v=""/>
    <s v=""/>
  </r>
  <r>
    <s v="NM Permitted"/>
    <s v="35"/>
    <x v="41"/>
    <s v="20200253"/>
    <x v="4"/>
    <n v="6.61"/>
    <s v=""/>
    <s v=""/>
    <s v=""/>
    <s v=""/>
  </r>
  <r>
    <s v="NM Permitted"/>
    <s v="35"/>
    <x v="41"/>
    <s v="20200202"/>
    <x v="4"/>
    <s v=""/>
    <n v="6.66"/>
    <s v=""/>
    <s v=""/>
    <s v=""/>
  </r>
  <r>
    <s v="NM Permitted"/>
    <s v="35"/>
    <x v="40"/>
    <s v="40400311"/>
    <x v="20"/>
    <s v=""/>
    <n v="6.7"/>
    <s v=""/>
    <s v=""/>
    <s v=""/>
  </r>
  <r>
    <s v="NM Permitted"/>
    <s v="35"/>
    <x v="41"/>
    <s v="20200252"/>
    <x v="4"/>
    <s v=""/>
    <s v=""/>
    <n v="6.7"/>
    <s v=""/>
    <s v=""/>
  </r>
  <r>
    <s v="NM Permitted"/>
    <s v="35"/>
    <x v="41"/>
    <s v="31000205"/>
    <x v="16"/>
    <s v=""/>
    <s v=""/>
    <s v=""/>
    <n v="6.73"/>
    <s v=""/>
  </r>
  <r>
    <s v="NM Permitted"/>
    <s v="35"/>
    <x v="41"/>
    <s v="20200252"/>
    <x v="4"/>
    <s v=""/>
    <s v=""/>
    <n v="6.73"/>
    <s v=""/>
    <s v=""/>
  </r>
  <r>
    <s v="NM Permitted"/>
    <s v="35"/>
    <x v="41"/>
    <s v="20200253"/>
    <x v="4"/>
    <s v=""/>
    <s v=""/>
    <n v="6.73"/>
    <s v=""/>
    <s v=""/>
  </r>
  <r>
    <s v="NM Permitted"/>
    <s v="35"/>
    <x v="41"/>
    <s v="20200252"/>
    <x v="4"/>
    <s v=""/>
    <n v="6.89"/>
    <s v=""/>
    <s v=""/>
    <s v=""/>
  </r>
  <r>
    <s v="NM Permitted"/>
    <s v="35"/>
    <x v="43"/>
    <s v="20200253"/>
    <x v="4"/>
    <n v="6.93"/>
    <s v=""/>
    <s v=""/>
    <s v=""/>
    <s v=""/>
  </r>
  <r>
    <s v="NM Permitted"/>
    <s v="35"/>
    <x v="41"/>
    <s v="31000404"/>
    <x v="19"/>
    <s v=""/>
    <s v=""/>
    <n v="6.93"/>
    <s v=""/>
    <s v=""/>
  </r>
  <r>
    <s v="NM Permitted"/>
    <s v="35"/>
    <x v="41"/>
    <s v="31000205"/>
    <x v="16"/>
    <s v=""/>
    <s v=""/>
    <n v="6.97"/>
    <s v=""/>
    <s v=""/>
  </r>
  <r>
    <s v="NM Permitted"/>
    <s v="35"/>
    <x v="40"/>
    <s v="20200254"/>
    <x v="4"/>
    <n v="7"/>
    <s v=""/>
    <s v=""/>
    <s v=""/>
    <s v=""/>
  </r>
  <r>
    <s v="NM Permitted"/>
    <s v="35"/>
    <x v="41"/>
    <s v="20200254"/>
    <x v="4"/>
    <s v=""/>
    <s v=""/>
    <n v="7"/>
    <s v=""/>
    <s v=""/>
  </r>
  <r>
    <s v="NM Permitted"/>
    <s v="35"/>
    <x v="41"/>
    <s v="20200254"/>
    <x v="4"/>
    <n v="7"/>
    <s v=""/>
    <s v=""/>
    <s v=""/>
    <s v=""/>
  </r>
  <r>
    <s v="NM Permitted"/>
    <s v="35"/>
    <x v="41"/>
    <s v="20200253"/>
    <x v="4"/>
    <s v=""/>
    <n v="7.05"/>
    <s v=""/>
    <s v=""/>
    <s v=""/>
  </r>
  <r>
    <s v="NM Permitted"/>
    <s v="35"/>
    <x v="43"/>
    <s v="20200201"/>
    <x v="4"/>
    <s v=""/>
    <s v=""/>
    <s v=""/>
    <s v=""/>
    <n v="7.1"/>
  </r>
  <r>
    <s v="NM Permitted"/>
    <s v="35"/>
    <x v="43"/>
    <s v="20200255"/>
    <x v="4"/>
    <s v=""/>
    <n v="7.14"/>
    <s v=""/>
    <s v=""/>
    <s v=""/>
  </r>
  <r>
    <s v="NM Permitted"/>
    <s v="35"/>
    <x v="41"/>
    <s v="20200253"/>
    <x v="4"/>
    <s v=""/>
    <s v=""/>
    <n v="7.22"/>
    <s v=""/>
    <s v=""/>
  </r>
  <r>
    <s v="NM Permitted"/>
    <s v="35"/>
    <x v="41"/>
    <s v="31000404"/>
    <x v="19"/>
    <n v="7.3"/>
    <s v=""/>
    <s v=""/>
    <s v=""/>
    <s v=""/>
  </r>
  <r>
    <s v="NM Permitted"/>
    <s v="35"/>
    <x v="41"/>
    <s v="20200252"/>
    <x v="4"/>
    <s v=""/>
    <s v=""/>
    <n v="7.61"/>
    <s v=""/>
    <s v=""/>
  </r>
  <r>
    <s v="NM Permitted"/>
    <s v="35"/>
    <x v="41"/>
    <s v="20200253"/>
    <x v="4"/>
    <s v=""/>
    <s v=""/>
    <n v="7.66"/>
    <s v=""/>
    <s v=""/>
  </r>
  <r>
    <s v="NM Permitted"/>
    <s v="35"/>
    <x v="41"/>
    <s v="20200252"/>
    <x v="4"/>
    <s v=""/>
    <s v=""/>
    <n v="7.68"/>
    <s v=""/>
    <s v=""/>
  </r>
  <r>
    <s v="NM Permitted"/>
    <s v="35"/>
    <x v="41"/>
    <s v="31000205"/>
    <x v="16"/>
    <s v=""/>
    <s v=""/>
    <s v=""/>
    <n v="7.72"/>
    <s v=""/>
  </r>
  <r>
    <s v="NM Permitted"/>
    <s v="35"/>
    <x v="41"/>
    <s v="20200252"/>
    <x v="4"/>
    <s v=""/>
    <s v=""/>
    <n v="7.91"/>
    <s v=""/>
    <s v=""/>
  </r>
  <r>
    <s v="NM Permitted"/>
    <s v="35"/>
    <x v="41"/>
    <s v="20200254"/>
    <x v="4"/>
    <s v=""/>
    <s v=""/>
    <n v="7.95"/>
    <s v=""/>
    <s v=""/>
  </r>
  <r>
    <s v="NM Permitted"/>
    <s v="35"/>
    <x v="41"/>
    <s v="20200252"/>
    <x v="4"/>
    <s v=""/>
    <s v=""/>
    <n v="7.96"/>
    <s v=""/>
    <s v=""/>
  </r>
  <r>
    <s v="NM Permitted"/>
    <s v="35"/>
    <x v="43"/>
    <s v="31000404"/>
    <x v="19"/>
    <s v=""/>
    <s v=""/>
    <n v="7.97"/>
    <s v=""/>
    <s v=""/>
  </r>
  <r>
    <s v="NM Permitted"/>
    <s v="35"/>
    <x v="43"/>
    <s v="31000404"/>
    <x v="19"/>
    <s v=""/>
    <s v=""/>
    <n v="7.97"/>
    <s v=""/>
    <s v=""/>
  </r>
  <r>
    <s v="NM Permitted"/>
    <s v="35"/>
    <x v="41"/>
    <s v="20200202"/>
    <x v="4"/>
    <s v=""/>
    <s v=""/>
    <n v="8.01"/>
    <s v=""/>
    <s v=""/>
  </r>
  <r>
    <s v="NM Permitted"/>
    <s v="35"/>
    <x v="41"/>
    <s v="20200253"/>
    <x v="4"/>
    <s v=""/>
    <n v="8.01"/>
    <s v=""/>
    <s v=""/>
    <s v=""/>
  </r>
  <r>
    <s v="NM Permitted"/>
    <s v="35"/>
    <x v="41"/>
    <s v="20200253"/>
    <x v="4"/>
    <n v="8.07"/>
    <s v=""/>
    <s v=""/>
    <s v=""/>
    <s v=""/>
  </r>
  <r>
    <s v="NM Permitted"/>
    <s v="35"/>
    <x v="41"/>
    <s v="20200252"/>
    <x v="4"/>
    <s v=""/>
    <s v=""/>
    <n v="8.18"/>
    <s v=""/>
    <s v=""/>
  </r>
  <r>
    <s v="NM Permitted"/>
    <s v="35"/>
    <x v="41"/>
    <s v="40400311"/>
    <x v="20"/>
    <s v=""/>
    <n v="8.23"/>
    <s v=""/>
    <s v=""/>
    <s v=""/>
  </r>
  <r>
    <s v="NM Permitted"/>
    <s v="35"/>
    <x v="41"/>
    <s v="31000404"/>
    <x v="19"/>
    <n v="8.25"/>
    <s v=""/>
    <s v=""/>
    <s v=""/>
    <s v=""/>
  </r>
  <r>
    <s v="NM Permitted"/>
    <s v="35"/>
    <x v="41"/>
    <s v="20200253"/>
    <x v="4"/>
    <s v=""/>
    <n v="8.33"/>
    <s v=""/>
    <s v=""/>
    <s v=""/>
  </r>
  <r>
    <s v="NM Permitted"/>
    <s v="35"/>
    <x v="43"/>
    <s v="20200252"/>
    <x v="4"/>
    <s v=""/>
    <n v="8.48"/>
    <s v=""/>
    <s v=""/>
    <s v=""/>
  </r>
  <r>
    <s v="NM Permitted"/>
    <s v="35"/>
    <x v="41"/>
    <s v="31000205"/>
    <x v="16"/>
    <s v=""/>
    <s v=""/>
    <n v="8.49"/>
    <s v=""/>
    <s v=""/>
  </r>
  <r>
    <s v="NM Permitted"/>
    <s v="35"/>
    <x v="41"/>
    <s v="20200253"/>
    <x v="4"/>
    <s v=""/>
    <s v=""/>
    <n v="8.59"/>
    <s v=""/>
    <s v=""/>
  </r>
  <r>
    <s v="NM Permitted"/>
    <s v="35"/>
    <x v="41"/>
    <s v="20200253"/>
    <x v="4"/>
    <s v=""/>
    <s v=""/>
    <n v="8.67"/>
    <s v=""/>
    <s v=""/>
  </r>
  <r>
    <s v="NM Permitted"/>
    <s v="35"/>
    <x v="43"/>
    <s v="31000201"/>
    <x v="31"/>
    <s v=""/>
    <n v="8.67"/>
    <s v=""/>
    <s v=""/>
    <s v=""/>
  </r>
  <r>
    <s v="NM Permitted"/>
    <s v="35"/>
    <x v="41"/>
    <s v="20200253"/>
    <x v="4"/>
    <s v=""/>
    <n v="8.6999999999999993"/>
    <s v=""/>
    <s v=""/>
    <s v=""/>
  </r>
  <r>
    <s v="NM Permitted"/>
    <s v="35"/>
    <x v="41"/>
    <s v="20200252"/>
    <x v="4"/>
    <s v=""/>
    <s v=""/>
    <n v="8.7100000000000009"/>
    <s v=""/>
    <s v=""/>
  </r>
  <r>
    <s v="NM Permitted"/>
    <s v="35"/>
    <x v="41"/>
    <s v="20200252"/>
    <x v="4"/>
    <s v=""/>
    <s v=""/>
    <n v="8.73"/>
    <s v=""/>
    <s v=""/>
  </r>
  <r>
    <s v="NM Permitted"/>
    <s v="35"/>
    <x v="41"/>
    <s v="20200253"/>
    <x v="4"/>
    <s v=""/>
    <n v="8.7899999999999991"/>
    <s v=""/>
    <s v=""/>
    <s v=""/>
  </r>
  <r>
    <s v="NM Permitted"/>
    <s v="35"/>
    <x v="41"/>
    <s v="20200202"/>
    <x v="4"/>
    <s v=""/>
    <n v="8.7899999999999991"/>
    <s v=""/>
    <s v=""/>
    <s v=""/>
  </r>
  <r>
    <s v="NM Permitted"/>
    <s v="35"/>
    <x v="41"/>
    <s v="20200252"/>
    <x v="4"/>
    <s v=""/>
    <n v="8.8000000000000007"/>
    <s v=""/>
    <s v=""/>
    <s v=""/>
  </r>
  <r>
    <s v="NM Permitted"/>
    <s v="35"/>
    <x v="40"/>
    <s v="20200254"/>
    <x v="4"/>
    <s v=""/>
    <s v=""/>
    <n v="8.82"/>
    <s v=""/>
    <s v=""/>
  </r>
  <r>
    <s v="NM Permitted"/>
    <s v="35"/>
    <x v="43"/>
    <s v="31000215"/>
    <x v="16"/>
    <n v="8.89"/>
    <s v=""/>
    <s v=""/>
    <s v=""/>
    <s v=""/>
  </r>
  <r>
    <s v="NM Permitted"/>
    <s v="35"/>
    <x v="43"/>
    <s v="31000215"/>
    <x v="16"/>
    <n v="8.89"/>
    <s v=""/>
    <s v=""/>
    <s v=""/>
    <s v=""/>
  </r>
  <r>
    <s v="NM Permitted"/>
    <s v="35"/>
    <x v="41"/>
    <s v="31000215"/>
    <x v="16"/>
    <s v=""/>
    <s v=""/>
    <n v="8.9"/>
    <s v=""/>
    <s v=""/>
  </r>
  <r>
    <s v="NM Permitted"/>
    <s v="35"/>
    <x v="41"/>
    <s v="31000205"/>
    <x v="16"/>
    <s v=""/>
    <n v="8.93"/>
    <s v=""/>
    <s v=""/>
    <s v=""/>
  </r>
  <r>
    <s v="NM Permitted"/>
    <s v="35"/>
    <x v="40"/>
    <s v="20200253"/>
    <x v="4"/>
    <s v=""/>
    <s v=""/>
    <n v="9"/>
    <s v=""/>
    <s v=""/>
  </r>
  <r>
    <s v="NM Permitted"/>
    <s v="35"/>
    <x v="41"/>
    <s v="20200252"/>
    <x v="4"/>
    <s v=""/>
    <s v=""/>
    <n v="9.0500000000000007"/>
    <s v=""/>
    <s v=""/>
  </r>
  <r>
    <s v="NM Permitted"/>
    <s v="35"/>
    <x v="41"/>
    <s v="20200253"/>
    <x v="4"/>
    <s v=""/>
    <n v="9.06"/>
    <s v=""/>
    <s v=""/>
    <s v=""/>
  </r>
  <r>
    <s v="NM Permitted"/>
    <s v="35"/>
    <x v="41"/>
    <s v="20200202"/>
    <x v="4"/>
    <s v=""/>
    <s v=""/>
    <n v="9.1999999999999993"/>
    <s v=""/>
    <s v=""/>
  </r>
  <r>
    <s v="NM Permitted"/>
    <s v="35"/>
    <x v="41"/>
    <s v="20200202"/>
    <x v="4"/>
    <s v=""/>
    <s v=""/>
    <n v="9.2100000000000009"/>
    <s v=""/>
    <s v=""/>
  </r>
  <r>
    <s v="NM Permitted"/>
    <s v="35"/>
    <x v="41"/>
    <s v="31000205"/>
    <x v="16"/>
    <n v="9.24"/>
    <s v=""/>
    <s v=""/>
    <s v=""/>
    <s v=""/>
  </r>
  <r>
    <s v="NM Permitted"/>
    <s v="35"/>
    <x v="41"/>
    <s v="20200252"/>
    <x v="4"/>
    <n v="9.35"/>
    <s v=""/>
    <s v=""/>
    <s v=""/>
    <s v=""/>
  </r>
  <r>
    <s v="NM Permitted"/>
    <s v="35"/>
    <x v="41"/>
    <s v="20200254"/>
    <x v="4"/>
    <s v=""/>
    <s v=""/>
    <n v="9.36"/>
    <s v=""/>
    <s v=""/>
  </r>
  <r>
    <s v="NM Permitted"/>
    <s v="35"/>
    <x v="43"/>
    <s v="31000404"/>
    <x v="19"/>
    <n v="9.49"/>
    <s v=""/>
    <s v=""/>
    <s v=""/>
    <s v=""/>
  </r>
  <r>
    <s v="NM Permitted"/>
    <s v="35"/>
    <x v="41"/>
    <s v="20200253"/>
    <x v="4"/>
    <s v=""/>
    <n v="9.5299999999999994"/>
    <s v=""/>
    <s v=""/>
    <s v=""/>
  </r>
  <r>
    <s v="NM Permitted"/>
    <s v="35"/>
    <x v="41"/>
    <s v="20200253"/>
    <x v="4"/>
    <n v="9.56"/>
    <s v=""/>
    <s v=""/>
    <s v=""/>
    <s v=""/>
  </r>
  <r>
    <s v="NM Permitted"/>
    <s v="35"/>
    <x v="41"/>
    <s v="20200252"/>
    <x v="4"/>
    <n v="9.6"/>
    <s v=""/>
    <s v=""/>
    <s v=""/>
    <s v=""/>
  </r>
  <r>
    <s v="NM Permitted"/>
    <s v="35"/>
    <x v="41"/>
    <s v="20200252"/>
    <x v="4"/>
    <s v=""/>
    <s v=""/>
    <n v="9.7200000000000006"/>
    <s v=""/>
    <s v=""/>
  </r>
  <r>
    <s v="NM Permitted"/>
    <s v="35"/>
    <x v="41"/>
    <s v="20200202"/>
    <x v="4"/>
    <n v="9.7200000000000006"/>
    <s v=""/>
    <s v=""/>
    <s v=""/>
    <s v=""/>
  </r>
  <r>
    <s v="NM Permitted"/>
    <s v="35"/>
    <x v="43"/>
    <s v="31000205"/>
    <x v="16"/>
    <s v=""/>
    <n v="9.75"/>
    <s v=""/>
    <s v=""/>
    <s v=""/>
  </r>
  <r>
    <s v="NM Permitted"/>
    <s v="35"/>
    <x v="43"/>
    <s v="31000404"/>
    <x v="19"/>
    <n v="9.7899999999999991"/>
    <s v=""/>
    <s v=""/>
    <s v=""/>
    <s v=""/>
  </r>
  <r>
    <s v="NM Permitted"/>
    <s v="35"/>
    <x v="41"/>
    <s v="20200252"/>
    <x v="4"/>
    <s v=""/>
    <s v=""/>
    <n v="9.7899999999999991"/>
    <s v=""/>
    <s v=""/>
  </r>
  <r>
    <s v="NM Permitted"/>
    <s v="35"/>
    <x v="41"/>
    <s v="31088811"/>
    <x v="17"/>
    <s v=""/>
    <n v="9.9026999999999994"/>
    <s v=""/>
    <s v=""/>
    <s v=""/>
  </r>
  <r>
    <s v="NM Permitted"/>
    <s v="35"/>
    <x v="41"/>
    <s v="20200252"/>
    <x v="4"/>
    <s v=""/>
    <s v=""/>
    <n v="9.99"/>
    <s v=""/>
    <s v=""/>
  </r>
  <r>
    <s v="NM Permitted"/>
    <s v="35"/>
    <x v="43"/>
    <s v="31000215"/>
    <x v="16"/>
    <s v=""/>
    <n v="10.01"/>
    <s v=""/>
    <s v=""/>
    <s v=""/>
  </r>
  <r>
    <s v="NM Permitted"/>
    <s v="35"/>
    <x v="41"/>
    <s v="20200252"/>
    <x v="4"/>
    <n v="10.119999999999999"/>
    <s v=""/>
    <s v=""/>
    <s v=""/>
    <s v=""/>
  </r>
  <r>
    <s v="NM Permitted"/>
    <s v="35"/>
    <x v="41"/>
    <s v="20200253"/>
    <x v="4"/>
    <s v=""/>
    <s v=""/>
    <n v="10.119999999999999"/>
    <s v=""/>
    <s v=""/>
  </r>
  <r>
    <s v="NM Permitted"/>
    <s v="35"/>
    <x v="41"/>
    <s v="20200253"/>
    <x v="4"/>
    <s v=""/>
    <s v=""/>
    <n v="10.25"/>
    <s v=""/>
    <s v=""/>
  </r>
  <r>
    <s v="NM Permitted"/>
    <s v="35"/>
    <x v="43"/>
    <s v="40400311"/>
    <x v="20"/>
    <s v=""/>
    <n v="10.26"/>
    <s v=""/>
    <s v=""/>
    <s v=""/>
  </r>
  <r>
    <s v="NM Permitted"/>
    <s v="35"/>
    <x v="43"/>
    <s v="40400311"/>
    <x v="20"/>
    <s v=""/>
    <n v="10.26"/>
    <s v=""/>
    <s v=""/>
    <s v=""/>
  </r>
  <r>
    <s v="NM Permitted"/>
    <s v="35"/>
    <x v="41"/>
    <s v="20200252"/>
    <x v="4"/>
    <n v="10.4"/>
    <s v=""/>
    <s v=""/>
    <s v=""/>
    <s v=""/>
  </r>
  <r>
    <s v="NM Permitted"/>
    <s v="35"/>
    <x v="41"/>
    <s v="20200202"/>
    <x v="4"/>
    <s v=""/>
    <s v=""/>
    <n v="10.5"/>
    <s v=""/>
    <s v=""/>
  </r>
  <r>
    <s v="NM Permitted"/>
    <s v="35"/>
    <x v="41"/>
    <s v="31000208"/>
    <x v="18"/>
    <s v=""/>
    <s v=""/>
    <n v="10.66"/>
    <s v=""/>
    <s v=""/>
  </r>
  <r>
    <s v="NM Permitted"/>
    <s v="35"/>
    <x v="41"/>
    <s v="20200253"/>
    <x v="4"/>
    <n v="10.67"/>
    <s v=""/>
    <s v=""/>
    <s v=""/>
    <s v=""/>
  </r>
  <r>
    <s v="NM Permitted"/>
    <s v="35"/>
    <x v="41"/>
    <s v="20200254"/>
    <x v="4"/>
    <s v=""/>
    <n v="10.7"/>
    <s v=""/>
    <s v=""/>
    <s v=""/>
  </r>
  <r>
    <s v="NM Permitted"/>
    <s v="35"/>
    <x v="41"/>
    <s v="20200202"/>
    <x v="4"/>
    <n v="10.7"/>
    <s v=""/>
    <s v=""/>
    <s v=""/>
    <s v=""/>
  </r>
  <r>
    <s v="NM Permitted"/>
    <s v="35"/>
    <x v="41"/>
    <s v="20200202"/>
    <x v="4"/>
    <n v="10.7"/>
    <s v=""/>
    <s v=""/>
    <s v=""/>
    <s v=""/>
  </r>
  <r>
    <s v="NM Permitted"/>
    <s v="35"/>
    <x v="41"/>
    <s v="31000404"/>
    <x v="19"/>
    <s v=""/>
    <s v=""/>
    <n v="10.8"/>
    <s v=""/>
    <s v=""/>
  </r>
  <r>
    <s v="NM Permitted"/>
    <s v="35"/>
    <x v="41"/>
    <s v="31000404"/>
    <x v="19"/>
    <s v=""/>
    <s v=""/>
    <n v="10.8"/>
    <s v=""/>
    <s v=""/>
  </r>
  <r>
    <s v="NM Permitted"/>
    <s v="35"/>
    <x v="41"/>
    <s v="31000305"/>
    <x v="31"/>
    <s v=""/>
    <n v="10.95"/>
    <s v=""/>
    <s v=""/>
    <s v=""/>
  </r>
  <r>
    <s v="NM Permitted"/>
    <s v="35"/>
    <x v="41"/>
    <s v="20200252"/>
    <x v="4"/>
    <n v="11"/>
    <s v=""/>
    <s v=""/>
    <s v=""/>
    <s v=""/>
  </r>
  <r>
    <s v="NM Permitted"/>
    <s v="35"/>
    <x v="43"/>
    <s v="20200252"/>
    <x v="4"/>
    <s v=""/>
    <n v="11.08"/>
    <s v=""/>
    <s v=""/>
    <s v=""/>
  </r>
  <r>
    <s v="NM Permitted"/>
    <s v="35"/>
    <x v="41"/>
    <s v="20200252"/>
    <x v="4"/>
    <s v=""/>
    <s v=""/>
    <n v="11.17"/>
    <s v=""/>
    <s v=""/>
  </r>
  <r>
    <s v="NM Permitted"/>
    <s v="35"/>
    <x v="41"/>
    <s v="20200253"/>
    <x v="4"/>
    <n v="11.19"/>
    <s v=""/>
    <s v=""/>
    <s v=""/>
    <s v=""/>
  </r>
  <r>
    <s v="NM Permitted"/>
    <s v="35"/>
    <x v="41"/>
    <s v="20200254"/>
    <x v="4"/>
    <s v=""/>
    <s v=""/>
    <n v="11.2"/>
    <s v=""/>
    <s v=""/>
  </r>
  <r>
    <s v="NM Permitted"/>
    <s v="35"/>
    <x v="41"/>
    <s v="31000205"/>
    <x v="16"/>
    <s v=""/>
    <s v=""/>
    <n v="11.2"/>
    <s v=""/>
    <s v=""/>
  </r>
  <r>
    <s v="NM Permitted"/>
    <s v="35"/>
    <x v="41"/>
    <s v="20200253"/>
    <x v="4"/>
    <n v="11.23"/>
    <s v=""/>
    <s v=""/>
    <s v=""/>
    <s v=""/>
  </r>
  <r>
    <s v="NM Permitted"/>
    <s v="35"/>
    <x v="41"/>
    <s v="20200252"/>
    <x v="4"/>
    <s v=""/>
    <n v="11.24"/>
    <s v=""/>
    <s v=""/>
    <s v=""/>
  </r>
  <r>
    <s v="NM Permitted"/>
    <s v="35"/>
    <x v="41"/>
    <s v="20200253"/>
    <x v="4"/>
    <s v=""/>
    <n v="11.38"/>
    <s v=""/>
    <s v=""/>
    <s v=""/>
  </r>
  <r>
    <s v="NM Permitted"/>
    <s v="35"/>
    <x v="41"/>
    <s v="20200252"/>
    <x v="4"/>
    <s v=""/>
    <n v="11.4"/>
    <s v=""/>
    <s v=""/>
    <s v=""/>
  </r>
  <r>
    <s v="NM Permitted"/>
    <s v="35"/>
    <x v="41"/>
    <s v="20200201"/>
    <x v="4"/>
    <n v="11.49"/>
    <s v=""/>
    <s v=""/>
    <s v=""/>
    <s v=""/>
  </r>
  <r>
    <s v="NM Permitted"/>
    <s v="35"/>
    <x v="41"/>
    <s v="20200202"/>
    <x v="4"/>
    <s v=""/>
    <s v=""/>
    <n v="11.51"/>
    <s v=""/>
    <s v=""/>
  </r>
  <r>
    <s v="NM Permitted"/>
    <s v="35"/>
    <x v="41"/>
    <s v="20200252"/>
    <x v="4"/>
    <n v="11.57"/>
    <s v=""/>
    <s v=""/>
    <s v=""/>
    <s v=""/>
  </r>
  <r>
    <s v="NM Permitted"/>
    <s v="35"/>
    <x v="40"/>
    <s v="20200252"/>
    <x v="4"/>
    <s v=""/>
    <n v="11.6"/>
    <s v=""/>
    <s v=""/>
    <s v=""/>
  </r>
  <r>
    <s v="NM Permitted"/>
    <s v="35"/>
    <x v="41"/>
    <s v="20200252"/>
    <x v="4"/>
    <s v=""/>
    <s v=""/>
    <n v="11.67"/>
    <s v=""/>
    <s v=""/>
  </r>
  <r>
    <s v="NM Permitted"/>
    <s v="35"/>
    <x v="40"/>
    <s v="20200252"/>
    <x v="4"/>
    <s v=""/>
    <n v="11.7"/>
    <s v=""/>
    <s v=""/>
    <s v=""/>
  </r>
  <r>
    <s v="NM Permitted"/>
    <s v="35"/>
    <x v="43"/>
    <s v="40400311"/>
    <x v="20"/>
    <s v=""/>
    <n v="11.7"/>
    <s v=""/>
    <s v=""/>
    <s v=""/>
  </r>
  <r>
    <s v="NM Permitted"/>
    <s v="35"/>
    <x v="41"/>
    <s v="20200202"/>
    <x v="4"/>
    <s v=""/>
    <s v=""/>
    <n v="11.73"/>
    <s v=""/>
    <s v=""/>
  </r>
  <r>
    <s v="NM Permitted"/>
    <s v="35"/>
    <x v="41"/>
    <s v="20200202"/>
    <x v="4"/>
    <s v=""/>
    <s v=""/>
    <n v="11.76"/>
    <s v=""/>
    <s v=""/>
  </r>
  <r>
    <s v="NM Permitted"/>
    <s v="35"/>
    <x v="41"/>
    <s v="31000203"/>
    <x v="4"/>
    <n v="11.77"/>
    <s v=""/>
    <s v=""/>
    <s v=""/>
    <s v=""/>
  </r>
  <r>
    <s v="NM Permitted"/>
    <s v="35"/>
    <x v="41"/>
    <s v="20200254"/>
    <x v="4"/>
    <s v=""/>
    <n v="11.8"/>
    <s v=""/>
    <s v=""/>
    <s v=""/>
  </r>
  <r>
    <s v="NM Permitted"/>
    <s v="35"/>
    <x v="41"/>
    <s v="20200202"/>
    <x v="4"/>
    <s v=""/>
    <s v=""/>
    <n v="11.8"/>
    <s v=""/>
    <s v=""/>
  </r>
  <r>
    <s v="NM Permitted"/>
    <s v="35"/>
    <x v="41"/>
    <s v="31000205"/>
    <x v="16"/>
    <s v=""/>
    <s v=""/>
    <n v="11.81"/>
    <s v=""/>
    <s v=""/>
  </r>
  <r>
    <s v="NM Permitted"/>
    <s v="35"/>
    <x v="41"/>
    <s v="40400311"/>
    <x v="20"/>
    <s v=""/>
    <n v="11.9"/>
    <s v=""/>
    <s v=""/>
    <s v=""/>
  </r>
  <r>
    <s v="NM Permitted"/>
    <s v="35"/>
    <x v="41"/>
    <s v="40400311"/>
    <x v="20"/>
    <s v=""/>
    <n v="11.9"/>
    <s v=""/>
    <s v=""/>
    <s v=""/>
  </r>
  <r>
    <s v="NM Permitted"/>
    <s v="35"/>
    <x v="41"/>
    <s v="20200203"/>
    <x v="4"/>
    <s v=""/>
    <s v=""/>
    <s v=""/>
    <n v="12"/>
    <s v=""/>
  </r>
  <r>
    <s v="NM Permitted"/>
    <s v="35"/>
    <x v="41"/>
    <s v="20200202"/>
    <x v="4"/>
    <s v=""/>
    <s v=""/>
    <n v="12.1"/>
    <s v=""/>
    <s v=""/>
  </r>
  <r>
    <s v="NM Permitted"/>
    <s v="35"/>
    <x v="41"/>
    <s v="20200252"/>
    <x v="4"/>
    <n v="12.14"/>
    <s v=""/>
    <s v=""/>
    <s v=""/>
    <s v=""/>
  </r>
  <r>
    <s v="NM Permitted"/>
    <s v="35"/>
    <x v="41"/>
    <s v="31000208"/>
    <x v="18"/>
    <s v=""/>
    <s v=""/>
    <n v="12.14"/>
    <s v=""/>
    <s v=""/>
  </r>
  <r>
    <s v="NM Permitted"/>
    <s v="35"/>
    <x v="43"/>
    <s v="20200253"/>
    <x v="4"/>
    <n v="12.21"/>
    <s v=""/>
    <s v=""/>
    <s v=""/>
    <s v=""/>
  </r>
  <r>
    <s v="NM Permitted"/>
    <s v="35"/>
    <x v="41"/>
    <s v="20200254"/>
    <x v="4"/>
    <s v=""/>
    <s v=""/>
    <n v="12.3"/>
    <s v=""/>
    <s v=""/>
  </r>
  <r>
    <s v="NM Permitted"/>
    <s v="35"/>
    <x v="41"/>
    <s v="40400311"/>
    <x v="20"/>
    <s v=""/>
    <n v="12.3"/>
    <s v=""/>
    <s v=""/>
    <s v=""/>
  </r>
  <r>
    <s v="NM Permitted"/>
    <s v="35"/>
    <x v="41"/>
    <s v="20200252"/>
    <x v="4"/>
    <s v=""/>
    <n v="12.33"/>
    <s v=""/>
    <s v=""/>
    <s v=""/>
  </r>
  <r>
    <s v="NM Permitted"/>
    <s v="35"/>
    <x v="41"/>
    <s v="20200201"/>
    <x v="4"/>
    <n v="12.4"/>
    <s v=""/>
    <s v=""/>
    <s v=""/>
    <s v=""/>
  </r>
  <r>
    <s v="NM Permitted"/>
    <s v="35"/>
    <x v="43"/>
    <s v="20200252"/>
    <x v="4"/>
    <s v=""/>
    <s v=""/>
    <n v="12.47"/>
    <s v=""/>
    <s v=""/>
  </r>
  <r>
    <s v="NM Permitted"/>
    <s v="35"/>
    <x v="41"/>
    <s v="20200252"/>
    <x v="4"/>
    <s v=""/>
    <n v="12.58"/>
    <s v=""/>
    <s v=""/>
    <s v=""/>
  </r>
  <r>
    <s v="NM Permitted"/>
    <s v="35"/>
    <x v="41"/>
    <s v="20200252"/>
    <x v="4"/>
    <s v=""/>
    <s v=""/>
    <n v="12.6"/>
    <s v=""/>
    <s v=""/>
  </r>
  <r>
    <s v="NM Permitted"/>
    <s v="35"/>
    <x v="41"/>
    <s v="20200254"/>
    <x v="4"/>
    <s v=""/>
    <n v="12.6"/>
    <s v=""/>
    <s v=""/>
    <s v=""/>
  </r>
  <r>
    <s v="NM Permitted"/>
    <s v="35"/>
    <x v="41"/>
    <s v="20200254"/>
    <x v="4"/>
    <s v=""/>
    <n v="12.6"/>
    <s v=""/>
    <s v=""/>
    <s v=""/>
  </r>
  <r>
    <s v="NM Permitted"/>
    <s v="35"/>
    <x v="41"/>
    <s v="31000404"/>
    <x v="19"/>
    <n v="12.85"/>
    <s v=""/>
    <s v=""/>
    <s v=""/>
    <s v=""/>
  </r>
  <r>
    <s v="NM Permitted"/>
    <s v="35"/>
    <x v="41"/>
    <s v="31000404"/>
    <x v="19"/>
    <n v="12.85"/>
    <s v=""/>
    <s v=""/>
    <s v=""/>
    <s v=""/>
  </r>
  <r>
    <s v="NM Permitted"/>
    <s v="35"/>
    <x v="41"/>
    <s v="40400311"/>
    <x v="20"/>
    <s v=""/>
    <n v="12.92"/>
    <s v=""/>
    <s v=""/>
    <s v=""/>
  </r>
  <r>
    <s v="NM Permitted"/>
    <s v="35"/>
    <x v="41"/>
    <s v="20200252"/>
    <x v="4"/>
    <s v=""/>
    <s v=""/>
    <n v="13.03"/>
    <s v=""/>
    <s v=""/>
  </r>
  <r>
    <s v="NM Permitted"/>
    <s v="35"/>
    <x v="43"/>
    <s v="31088811"/>
    <x v="17"/>
    <s v=""/>
    <n v="13.06"/>
    <s v=""/>
    <s v=""/>
    <s v=""/>
  </r>
  <r>
    <s v="NM Permitted"/>
    <s v="35"/>
    <x v="41"/>
    <s v="31000205"/>
    <x v="16"/>
    <s v=""/>
    <s v=""/>
    <s v=""/>
    <n v="13.2"/>
    <s v=""/>
  </r>
  <r>
    <s v="NM Permitted"/>
    <s v="35"/>
    <x v="41"/>
    <s v="20200254"/>
    <x v="4"/>
    <s v=""/>
    <s v=""/>
    <n v="13.2"/>
    <s v=""/>
    <s v=""/>
  </r>
  <r>
    <s v="NM Permitted"/>
    <s v="35"/>
    <x v="41"/>
    <s v="20200254"/>
    <x v="4"/>
    <s v=""/>
    <s v=""/>
    <n v="13.2"/>
    <s v=""/>
    <s v=""/>
  </r>
  <r>
    <s v="NM Permitted"/>
    <s v="35"/>
    <x v="41"/>
    <s v="20200252"/>
    <x v="4"/>
    <s v=""/>
    <s v=""/>
    <n v="13.54"/>
    <s v=""/>
    <s v=""/>
  </r>
  <r>
    <s v="NM Permitted"/>
    <s v="35"/>
    <x v="41"/>
    <s v="20200202"/>
    <x v="4"/>
    <s v=""/>
    <s v=""/>
    <n v="13.54"/>
    <s v=""/>
    <s v=""/>
  </r>
  <r>
    <s v="NM Permitted"/>
    <s v="35"/>
    <x v="41"/>
    <s v="31000205"/>
    <x v="16"/>
    <s v=""/>
    <n v="13.63"/>
    <s v=""/>
    <s v=""/>
    <s v=""/>
  </r>
  <r>
    <s v="NM Permitted"/>
    <s v="35"/>
    <x v="41"/>
    <s v="20200253"/>
    <x v="4"/>
    <n v="13.65"/>
    <s v=""/>
    <s v=""/>
    <s v=""/>
    <s v=""/>
  </r>
  <r>
    <s v="NM Permitted"/>
    <s v="35"/>
    <x v="41"/>
    <s v="20200254"/>
    <x v="4"/>
    <s v=""/>
    <n v="13.7"/>
    <s v=""/>
    <s v=""/>
    <s v=""/>
  </r>
  <r>
    <s v="NM Permitted"/>
    <s v="35"/>
    <x v="41"/>
    <s v="20200252"/>
    <x v="4"/>
    <s v=""/>
    <s v=""/>
    <n v="14.01"/>
    <s v=""/>
    <s v=""/>
  </r>
  <r>
    <s v="NM Permitted"/>
    <s v="35"/>
    <x v="41"/>
    <s v="20200253"/>
    <x v="4"/>
    <n v="14.1"/>
    <s v=""/>
    <s v=""/>
    <s v=""/>
    <s v=""/>
  </r>
  <r>
    <s v="NM Permitted"/>
    <s v="35"/>
    <x v="41"/>
    <s v="20200201"/>
    <x v="4"/>
    <n v="14.1"/>
    <s v=""/>
    <s v=""/>
    <s v=""/>
    <s v=""/>
  </r>
  <r>
    <s v="NM Permitted"/>
    <s v="35"/>
    <x v="41"/>
    <s v="20200201"/>
    <x v="4"/>
    <n v="14.1"/>
    <s v=""/>
    <s v=""/>
    <s v=""/>
    <s v=""/>
  </r>
  <r>
    <s v="NM Permitted"/>
    <s v="35"/>
    <x v="41"/>
    <s v="20200254"/>
    <x v="4"/>
    <n v="14.14"/>
    <s v=""/>
    <s v=""/>
    <s v=""/>
    <s v=""/>
  </r>
  <r>
    <s v="NM Permitted"/>
    <s v="35"/>
    <x v="41"/>
    <s v="20200254"/>
    <x v="4"/>
    <s v=""/>
    <s v=""/>
    <n v="14.2"/>
    <s v=""/>
    <s v=""/>
  </r>
  <r>
    <s v="NM Permitted"/>
    <s v="35"/>
    <x v="40"/>
    <s v="31000301"/>
    <x v="10"/>
    <s v=""/>
    <n v="14.3"/>
    <s v=""/>
    <s v=""/>
    <s v=""/>
  </r>
  <r>
    <s v="NM Permitted"/>
    <s v="35"/>
    <x v="43"/>
    <s v="20200255"/>
    <x v="4"/>
    <s v=""/>
    <s v=""/>
    <n v="14.33"/>
    <s v=""/>
    <s v=""/>
  </r>
  <r>
    <s v="NM Permitted"/>
    <s v="35"/>
    <x v="41"/>
    <s v="20200253"/>
    <x v="4"/>
    <s v=""/>
    <s v=""/>
    <n v="14.33"/>
    <s v=""/>
    <s v=""/>
  </r>
  <r>
    <s v="NM Permitted"/>
    <s v="35"/>
    <x v="41"/>
    <s v="20200254"/>
    <x v="4"/>
    <s v=""/>
    <s v=""/>
    <n v="14.34"/>
    <s v=""/>
    <s v=""/>
  </r>
  <r>
    <s v="NM Permitted"/>
    <s v="35"/>
    <x v="41"/>
    <s v="20200254"/>
    <x v="4"/>
    <s v=""/>
    <n v="14.4"/>
    <s v=""/>
    <s v=""/>
    <s v=""/>
  </r>
  <r>
    <s v="NM Permitted"/>
    <s v="35"/>
    <x v="41"/>
    <s v="20200253"/>
    <x v="4"/>
    <n v="14.5"/>
    <s v=""/>
    <s v=""/>
    <s v=""/>
    <s v=""/>
  </r>
  <r>
    <s v="NM Permitted"/>
    <s v="35"/>
    <x v="41"/>
    <s v="20200254"/>
    <x v="4"/>
    <s v=""/>
    <s v=""/>
    <n v="14.51"/>
    <s v=""/>
    <s v=""/>
  </r>
  <r>
    <s v="NM Permitted"/>
    <s v="35"/>
    <x v="41"/>
    <s v="20200252"/>
    <x v="4"/>
    <s v=""/>
    <s v=""/>
    <n v="14.52"/>
    <s v=""/>
    <s v=""/>
  </r>
  <r>
    <s v="NM Permitted"/>
    <s v="35"/>
    <x v="43"/>
    <s v="20200252"/>
    <x v="4"/>
    <s v=""/>
    <n v="14.54"/>
    <s v=""/>
    <s v=""/>
    <s v=""/>
  </r>
  <r>
    <s v="NM Permitted"/>
    <s v="35"/>
    <x v="41"/>
    <s v="20200254"/>
    <x v="4"/>
    <s v=""/>
    <s v=""/>
    <n v="14.58"/>
    <s v=""/>
    <s v=""/>
  </r>
  <r>
    <s v="NM Permitted"/>
    <s v="35"/>
    <x v="43"/>
    <s v="20200252"/>
    <x v="4"/>
    <s v=""/>
    <s v=""/>
    <n v="14.67"/>
    <s v=""/>
    <s v=""/>
  </r>
  <r>
    <s v="NM Permitted"/>
    <s v="35"/>
    <x v="41"/>
    <s v="20200202"/>
    <x v="4"/>
    <n v="14.82"/>
    <s v=""/>
    <s v=""/>
    <s v=""/>
    <s v=""/>
  </r>
  <r>
    <s v="NM Permitted"/>
    <s v="35"/>
    <x v="41"/>
    <s v="20200254"/>
    <x v="4"/>
    <s v=""/>
    <s v=""/>
    <n v="15"/>
    <s v=""/>
    <s v=""/>
  </r>
  <r>
    <s v="NM Permitted"/>
    <s v="35"/>
    <x v="41"/>
    <s v="20200253"/>
    <x v="4"/>
    <n v="15.16"/>
    <s v=""/>
    <s v=""/>
    <s v=""/>
    <s v=""/>
  </r>
  <r>
    <s v="NM Permitted"/>
    <s v="35"/>
    <x v="41"/>
    <s v="31000299"/>
    <x v="18"/>
    <n v="15.3"/>
    <s v=""/>
    <s v=""/>
    <s v=""/>
    <s v=""/>
  </r>
  <r>
    <s v="NM Permitted"/>
    <s v="35"/>
    <x v="41"/>
    <s v="20200254"/>
    <x v="4"/>
    <n v="15.39"/>
    <s v=""/>
    <s v=""/>
    <s v=""/>
    <s v=""/>
  </r>
  <r>
    <s v="NM Permitted"/>
    <s v="35"/>
    <x v="41"/>
    <s v="20200253"/>
    <x v="4"/>
    <n v="15.69"/>
    <s v=""/>
    <s v=""/>
    <s v=""/>
    <s v=""/>
  </r>
  <r>
    <s v="NM Permitted"/>
    <s v="35"/>
    <x v="41"/>
    <s v="20200202"/>
    <x v="4"/>
    <s v=""/>
    <s v=""/>
    <n v="15.74"/>
    <s v=""/>
    <s v=""/>
  </r>
  <r>
    <s v="NM Permitted"/>
    <s v="35"/>
    <x v="41"/>
    <s v="20200202"/>
    <x v="4"/>
    <n v="15.81"/>
    <s v=""/>
    <s v=""/>
    <s v=""/>
    <s v=""/>
  </r>
  <r>
    <s v="NM Permitted"/>
    <s v="35"/>
    <x v="41"/>
    <s v="20200252"/>
    <x v="4"/>
    <s v=""/>
    <s v=""/>
    <n v="15.98"/>
    <s v=""/>
    <s v=""/>
  </r>
  <r>
    <s v="NM Permitted"/>
    <s v="35"/>
    <x v="41"/>
    <s v="20200252"/>
    <x v="4"/>
    <s v=""/>
    <s v=""/>
    <n v="16.309999999999999"/>
    <s v=""/>
    <s v=""/>
  </r>
  <r>
    <s v="NM Permitted"/>
    <s v="35"/>
    <x v="41"/>
    <s v="20200202"/>
    <x v="4"/>
    <s v=""/>
    <s v=""/>
    <n v="16.5"/>
    <s v=""/>
    <s v=""/>
  </r>
  <r>
    <s v="NM Permitted"/>
    <s v="35"/>
    <x v="41"/>
    <s v="20200202"/>
    <x v="4"/>
    <s v=""/>
    <s v=""/>
    <n v="16.5"/>
    <s v=""/>
    <s v=""/>
  </r>
  <r>
    <s v="NM Permitted"/>
    <s v="35"/>
    <x v="41"/>
    <s v="31000205"/>
    <x v="16"/>
    <s v=""/>
    <s v=""/>
    <s v=""/>
    <n v="16.62"/>
    <s v=""/>
  </r>
  <r>
    <s v="NM Permitted"/>
    <s v="35"/>
    <x v="41"/>
    <s v="20200252"/>
    <x v="4"/>
    <s v=""/>
    <s v=""/>
    <n v="16.649999999999999"/>
    <s v=""/>
    <s v=""/>
  </r>
  <r>
    <s v="NM Permitted"/>
    <s v="35"/>
    <x v="41"/>
    <s v="20200201"/>
    <x v="4"/>
    <s v=""/>
    <s v=""/>
    <n v="16.71"/>
    <s v=""/>
    <s v=""/>
  </r>
  <r>
    <s v="NM Permitted"/>
    <s v="35"/>
    <x v="41"/>
    <s v="20200252"/>
    <x v="4"/>
    <s v=""/>
    <s v=""/>
    <n v="16.73"/>
    <s v=""/>
    <s v=""/>
  </r>
  <r>
    <s v="NM Permitted"/>
    <s v="35"/>
    <x v="41"/>
    <s v="20200253"/>
    <x v="4"/>
    <n v="16.760000000000002"/>
    <s v=""/>
    <s v=""/>
    <s v=""/>
    <s v=""/>
  </r>
  <r>
    <s v="NM Permitted"/>
    <s v="35"/>
    <x v="43"/>
    <s v="20200202"/>
    <x v="4"/>
    <s v=""/>
    <s v=""/>
    <n v="16.87"/>
    <s v=""/>
    <s v=""/>
  </r>
  <r>
    <s v="NM Permitted"/>
    <s v="35"/>
    <x v="43"/>
    <s v="20200202"/>
    <x v="4"/>
    <n v="16.87"/>
    <s v=""/>
    <s v=""/>
    <s v=""/>
    <s v=""/>
  </r>
  <r>
    <s v="NM Permitted"/>
    <s v="35"/>
    <x v="43"/>
    <s v="20200253"/>
    <x v="4"/>
    <s v=""/>
    <s v=""/>
    <n v="16.87"/>
    <s v=""/>
    <s v=""/>
  </r>
  <r>
    <s v="NM Permitted"/>
    <s v="35"/>
    <x v="43"/>
    <s v="20200253"/>
    <x v="4"/>
    <n v="16.87"/>
    <s v=""/>
    <s v=""/>
    <s v=""/>
    <s v=""/>
  </r>
  <r>
    <s v="NM Permitted"/>
    <s v="35"/>
    <x v="43"/>
    <s v="20200202"/>
    <x v="4"/>
    <s v=""/>
    <s v=""/>
    <n v="16.87"/>
    <s v=""/>
    <s v=""/>
  </r>
  <r>
    <s v="NM Permitted"/>
    <s v="35"/>
    <x v="43"/>
    <s v="20200202"/>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3"/>
    <s v="20200253"/>
    <x v="4"/>
    <s v=""/>
    <s v=""/>
    <n v="16.87"/>
    <s v=""/>
    <s v=""/>
  </r>
  <r>
    <s v="NM Permitted"/>
    <s v="35"/>
    <x v="43"/>
    <s v="20200253"/>
    <x v="4"/>
    <n v="16.87"/>
    <s v=""/>
    <s v=""/>
    <s v=""/>
    <s v=""/>
  </r>
  <r>
    <s v="NM Permitted"/>
    <s v="35"/>
    <x v="41"/>
    <s v="20200202"/>
    <x v="4"/>
    <s v=""/>
    <s v=""/>
    <n v="17.04"/>
    <s v=""/>
    <s v=""/>
  </r>
  <r>
    <s v="NM Permitted"/>
    <s v="35"/>
    <x v="41"/>
    <s v="20200201"/>
    <x v="4"/>
    <s v=""/>
    <s v=""/>
    <n v="17.05"/>
    <s v=""/>
    <s v=""/>
  </r>
  <r>
    <s v="NM Permitted"/>
    <s v="35"/>
    <x v="41"/>
    <s v="20200252"/>
    <x v="4"/>
    <s v=""/>
    <n v="17.12"/>
    <s v=""/>
    <s v=""/>
    <s v=""/>
  </r>
  <r>
    <s v="NM Permitted"/>
    <s v="35"/>
    <x v="43"/>
    <s v="20200252"/>
    <x v="4"/>
    <n v="17.2"/>
    <s v=""/>
    <s v=""/>
    <s v=""/>
    <s v=""/>
  </r>
  <r>
    <s v="NM Permitted"/>
    <s v="35"/>
    <x v="41"/>
    <s v="20200201"/>
    <x v="4"/>
    <s v=""/>
    <s v=""/>
    <n v="17.3"/>
    <s v=""/>
    <s v=""/>
  </r>
  <r>
    <s v="NM Permitted"/>
    <s v="35"/>
    <x v="41"/>
    <s v="20200202"/>
    <x v="4"/>
    <s v=""/>
    <s v=""/>
    <n v="17.46"/>
    <s v=""/>
    <s v=""/>
  </r>
  <r>
    <s v="NM Permitted"/>
    <s v="35"/>
    <x v="41"/>
    <s v="20200201"/>
    <x v="4"/>
    <s v=""/>
    <s v=""/>
    <n v="17.47"/>
    <s v=""/>
    <s v=""/>
  </r>
  <r>
    <s v="NM Permitted"/>
    <s v="35"/>
    <x v="43"/>
    <s v="31088811"/>
    <x v="17"/>
    <s v=""/>
    <n v="17.600000000000001"/>
    <s v=""/>
    <s v=""/>
    <s v=""/>
  </r>
  <r>
    <s v="NM Permitted"/>
    <s v="35"/>
    <x v="41"/>
    <s v="20200253"/>
    <x v="4"/>
    <n v="17.64"/>
    <s v=""/>
    <s v=""/>
    <s v=""/>
    <s v=""/>
  </r>
  <r>
    <s v="NM Permitted"/>
    <s v="35"/>
    <x v="41"/>
    <s v="20200201"/>
    <x v="4"/>
    <n v="17.87"/>
    <s v=""/>
    <s v=""/>
    <s v=""/>
    <s v=""/>
  </r>
  <r>
    <s v="NM Permitted"/>
    <s v="35"/>
    <x v="41"/>
    <s v="20200201"/>
    <x v="4"/>
    <n v="17.87"/>
    <s v=""/>
    <s v=""/>
    <s v=""/>
    <s v=""/>
  </r>
  <r>
    <s v="NM Permitted"/>
    <s v="35"/>
    <x v="41"/>
    <s v="31000201"/>
    <x v="31"/>
    <n v="17.899999999999999"/>
    <s v=""/>
    <s v=""/>
    <s v=""/>
    <s v=""/>
  </r>
  <r>
    <s v="NM Permitted"/>
    <s v="35"/>
    <x v="41"/>
    <s v="31000215"/>
    <x v="16"/>
    <n v="17.899999999999999"/>
    <s v=""/>
    <s v=""/>
    <s v=""/>
    <s v=""/>
  </r>
  <r>
    <s v="NM Permitted"/>
    <s v="35"/>
    <x v="41"/>
    <s v="20200202"/>
    <x v="4"/>
    <s v=""/>
    <s v=""/>
    <n v="17.95"/>
    <s v=""/>
    <s v=""/>
  </r>
  <r>
    <s v="NM Permitted"/>
    <s v="35"/>
    <x v="41"/>
    <s v="20200202"/>
    <x v="4"/>
    <s v=""/>
    <s v=""/>
    <n v="18.170000000000002"/>
    <s v=""/>
    <s v=""/>
  </r>
  <r>
    <s v="NM Permitted"/>
    <s v="35"/>
    <x v="43"/>
    <s v="20200253"/>
    <x v="4"/>
    <s v=""/>
    <s v=""/>
    <n v="18.309999999999999"/>
    <s v=""/>
    <s v=""/>
  </r>
  <r>
    <s v="NM Permitted"/>
    <s v="35"/>
    <x v="41"/>
    <s v="20200253"/>
    <x v="4"/>
    <s v=""/>
    <n v="18.309999999999999"/>
    <s v=""/>
    <s v=""/>
    <s v=""/>
  </r>
  <r>
    <s v="NM Permitted"/>
    <s v="35"/>
    <x v="43"/>
    <s v="31000207"/>
    <x v="17"/>
    <s v=""/>
    <n v="18.399999999999999"/>
    <s v=""/>
    <s v=""/>
    <s v=""/>
  </r>
  <r>
    <s v="NM Permitted"/>
    <s v="35"/>
    <x v="41"/>
    <s v="20200252"/>
    <x v="4"/>
    <n v="18.399999999999999"/>
    <s v=""/>
    <s v=""/>
    <s v=""/>
    <s v=""/>
  </r>
  <r>
    <s v="NM Permitted"/>
    <s v="35"/>
    <x v="41"/>
    <s v="20200202"/>
    <x v="4"/>
    <s v=""/>
    <s v=""/>
    <n v="18.399999999999999"/>
    <s v=""/>
    <s v=""/>
  </r>
  <r>
    <s v="NM Permitted"/>
    <s v="35"/>
    <x v="41"/>
    <s v="20200202"/>
    <x v="4"/>
    <n v="18.399999999999999"/>
    <s v=""/>
    <s v=""/>
    <s v=""/>
    <s v=""/>
  </r>
  <r>
    <s v="NM Permitted"/>
    <s v="35"/>
    <x v="40"/>
    <s v="20200253"/>
    <x v="4"/>
    <s v=""/>
    <s v=""/>
    <n v="18.5"/>
    <s v=""/>
    <s v=""/>
  </r>
  <r>
    <s v="NM Permitted"/>
    <s v="35"/>
    <x v="40"/>
    <s v="20200253"/>
    <x v="4"/>
    <n v="18.5"/>
    <s v=""/>
    <s v=""/>
    <s v=""/>
    <s v=""/>
  </r>
  <r>
    <s v="NM Permitted"/>
    <s v="35"/>
    <x v="43"/>
    <s v="20200253"/>
    <x v="4"/>
    <s v=""/>
    <s v=""/>
    <n v="18.5"/>
    <s v=""/>
    <s v=""/>
  </r>
  <r>
    <s v="NM Permitted"/>
    <s v="35"/>
    <x v="43"/>
    <s v="20200253"/>
    <x v="4"/>
    <n v="18.5"/>
    <s v=""/>
    <s v=""/>
    <s v=""/>
    <s v=""/>
  </r>
  <r>
    <s v="NM Permitted"/>
    <s v="35"/>
    <x v="41"/>
    <s v="20200202"/>
    <x v="4"/>
    <s v=""/>
    <s v=""/>
    <n v="18.53"/>
    <s v=""/>
    <s v=""/>
  </r>
  <r>
    <s v="NM Permitted"/>
    <s v="35"/>
    <x v="41"/>
    <s v="20200202"/>
    <x v="4"/>
    <s v=""/>
    <s v=""/>
    <n v="18.690000000000001"/>
    <s v=""/>
    <s v=""/>
  </r>
  <r>
    <s v="NM Permitted"/>
    <s v="35"/>
    <x v="43"/>
    <s v="20200201"/>
    <x v="4"/>
    <s v=""/>
    <s v=""/>
    <n v="18.7"/>
    <s v=""/>
    <s v=""/>
  </r>
  <r>
    <s v="NM Permitted"/>
    <s v="35"/>
    <x v="41"/>
    <s v="31000227"/>
    <x v="10"/>
    <s v=""/>
    <n v="18.7"/>
    <s v=""/>
    <s v=""/>
    <s v=""/>
  </r>
  <r>
    <s v="NM Permitted"/>
    <s v="35"/>
    <x v="43"/>
    <s v="20200254"/>
    <x v="4"/>
    <s v=""/>
    <s v=""/>
    <n v="18.84"/>
    <s v=""/>
    <s v=""/>
  </r>
  <r>
    <s v="NM Permitted"/>
    <s v="35"/>
    <x v="43"/>
    <s v="20200254"/>
    <x v="4"/>
    <n v="18.84"/>
    <s v=""/>
    <s v=""/>
    <s v=""/>
    <s v=""/>
  </r>
  <r>
    <s v="NM Permitted"/>
    <s v="35"/>
    <x v="43"/>
    <s v="20200254"/>
    <x v="4"/>
    <s v=""/>
    <s v=""/>
    <n v="18.84"/>
    <s v=""/>
    <s v=""/>
  </r>
  <r>
    <s v="NM Permitted"/>
    <s v="35"/>
    <x v="43"/>
    <s v="20200254"/>
    <x v="4"/>
    <n v="18.84"/>
    <s v=""/>
    <s v=""/>
    <s v=""/>
    <s v=""/>
  </r>
  <r>
    <s v="NM Permitted"/>
    <s v="35"/>
    <x v="43"/>
    <s v="20200254"/>
    <x v="4"/>
    <s v=""/>
    <s v=""/>
    <n v="18.84"/>
    <s v=""/>
    <s v=""/>
  </r>
  <r>
    <s v="NM Permitted"/>
    <s v="35"/>
    <x v="43"/>
    <s v="20200254"/>
    <x v="4"/>
    <n v="18.84"/>
    <s v=""/>
    <s v=""/>
    <s v=""/>
    <s v=""/>
  </r>
  <r>
    <s v="NM Permitted"/>
    <s v="35"/>
    <x v="43"/>
    <s v="20200254"/>
    <x v="4"/>
    <s v=""/>
    <s v=""/>
    <n v="18.84"/>
    <s v=""/>
    <s v=""/>
  </r>
  <r>
    <s v="NM Permitted"/>
    <s v="35"/>
    <x v="43"/>
    <s v="20200254"/>
    <x v="4"/>
    <n v="18.84"/>
    <s v=""/>
    <s v=""/>
    <s v=""/>
    <s v=""/>
  </r>
  <r>
    <s v="NM Permitted"/>
    <s v="35"/>
    <x v="43"/>
    <s v="20200254"/>
    <x v="4"/>
    <s v=""/>
    <s v=""/>
    <n v="18.84"/>
    <s v=""/>
    <s v=""/>
  </r>
  <r>
    <s v="NM Permitted"/>
    <s v="35"/>
    <x v="43"/>
    <s v="20200254"/>
    <x v="4"/>
    <n v="18.84"/>
    <s v=""/>
    <s v=""/>
    <s v=""/>
    <s v=""/>
  </r>
  <r>
    <s v="NM Permitted"/>
    <s v="35"/>
    <x v="43"/>
    <s v="20200254"/>
    <x v="4"/>
    <s v=""/>
    <s v=""/>
    <n v="18.84"/>
    <s v=""/>
    <s v=""/>
  </r>
  <r>
    <s v="NM Permitted"/>
    <s v="35"/>
    <x v="43"/>
    <s v="20200254"/>
    <x v="4"/>
    <n v="18.84"/>
    <s v=""/>
    <s v=""/>
    <s v=""/>
    <s v=""/>
  </r>
  <r>
    <s v="NM Permitted"/>
    <s v="35"/>
    <x v="41"/>
    <s v="20200253"/>
    <x v="4"/>
    <s v=""/>
    <s v=""/>
    <n v="18.899999999999999"/>
    <s v=""/>
    <s v=""/>
  </r>
  <r>
    <s v="NM Permitted"/>
    <s v="35"/>
    <x v="41"/>
    <s v="20200202"/>
    <x v="4"/>
    <s v=""/>
    <s v=""/>
    <n v="19"/>
    <s v=""/>
    <s v=""/>
  </r>
  <r>
    <s v="NM Permitted"/>
    <s v="35"/>
    <x v="41"/>
    <s v="20200202"/>
    <x v="4"/>
    <n v="19"/>
    <s v=""/>
    <s v=""/>
    <s v=""/>
    <s v=""/>
  </r>
  <r>
    <s v="NM Permitted"/>
    <s v="35"/>
    <x v="41"/>
    <s v="20200254"/>
    <x v="4"/>
    <n v="19.079999999999998"/>
    <s v=""/>
    <s v=""/>
    <s v=""/>
    <s v=""/>
  </r>
  <r>
    <s v="NM Permitted"/>
    <s v="35"/>
    <x v="41"/>
    <s v="20200252"/>
    <x v="4"/>
    <s v=""/>
    <s v=""/>
    <n v="19.22"/>
    <s v=""/>
    <s v=""/>
  </r>
  <r>
    <s v="NM Permitted"/>
    <s v="35"/>
    <x v="41"/>
    <s v="20200254"/>
    <x v="4"/>
    <n v="19.309999999999999"/>
    <s v=""/>
    <s v=""/>
    <s v=""/>
    <s v=""/>
  </r>
  <r>
    <s v="NM Permitted"/>
    <s v="35"/>
    <x v="41"/>
    <s v="20200254"/>
    <x v="4"/>
    <n v="19.399999999999999"/>
    <s v=""/>
    <s v=""/>
    <s v=""/>
    <s v=""/>
  </r>
  <r>
    <s v="NM Permitted"/>
    <s v="35"/>
    <x v="41"/>
    <s v="20200201"/>
    <x v="4"/>
    <s v=""/>
    <s v=""/>
    <n v="19.600000000000001"/>
    <s v=""/>
    <s v=""/>
  </r>
  <r>
    <s v="NM Permitted"/>
    <s v="35"/>
    <x v="41"/>
    <s v="20200201"/>
    <x v="4"/>
    <s v=""/>
    <s v=""/>
    <n v="19.600000000000001"/>
    <s v=""/>
    <s v=""/>
  </r>
  <r>
    <s v="NM Permitted"/>
    <s v="35"/>
    <x v="41"/>
    <s v="20200202"/>
    <x v="4"/>
    <s v=""/>
    <s v=""/>
    <n v="19.600000000000001"/>
    <s v=""/>
    <s v=""/>
  </r>
  <r>
    <s v="NM Permitted"/>
    <s v="35"/>
    <x v="41"/>
    <s v="20200202"/>
    <x v="4"/>
    <n v="19.600000000000001"/>
    <s v=""/>
    <s v=""/>
    <s v=""/>
    <s v=""/>
  </r>
  <r>
    <s v="NM Permitted"/>
    <s v="35"/>
    <x v="41"/>
    <s v="20200201"/>
    <x v="4"/>
    <s v=""/>
    <s v=""/>
    <n v="19.7"/>
    <s v=""/>
    <s v=""/>
  </r>
  <r>
    <s v="NM Permitted"/>
    <s v="35"/>
    <x v="41"/>
    <s v="20200202"/>
    <x v="4"/>
    <s v=""/>
    <s v=""/>
    <n v="19.73"/>
    <s v=""/>
    <s v=""/>
  </r>
  <r>
    <s v="NM Permitted"/>
    <s v="35"/>
    <x v="43"/>
    <s v="20200252"/>
    <x v="4"/>
    <s v=""/>
    <s v=""/>
    <n v="19.8"/>
    <s v=""/>
    <s v=""/>
  </r>
  <r>
    <s v="NM Permitted"/>
    <s v="35"/>
    <x v="41"/>
    <s v="20200201"/>
    <x v="4"/>
    <s v=""/>
    <s v=""/>
    <n v="19.86"/>
    <s v=""/>
    <s v=""/>
  </r>
  <r>
    <s v="NM Permitted"/>
    <s v="35"/>
    <x v="41"/>
    <s v="31000201"/>
    <x v="31"/>
    <s v=""/>
    <s v=""/>
    <n v="20"/>
    <s v=""/>
    <s v=""/>
  </r>
  <r>
    <s v="NM Permitted"/>
    <s v="35"/>
    <x v="41"/>
    <s v="20200202"/>
    <x v="4"/>
    <s v=""/>
    <s v=""/>
    <n v="20.3"/>
    <s v=""/>
    <s v=""/>
  </r>
  <r>
    <s v="NM Permitted"/>
    <s v="35"/>
    <x v="40"/>
    <s v="20200253"/>
    <x v="4"/>
    <s v=""/>
    <s v=""/>
    <n v="20.5"/>
    <s v=""/>
    <s v=""/>
  </r>
  <r>
    <s v="NM Permitted"/>
    <s v="35"/>
    <x v="40"/>
    <s v="20200253"/>
    <x v="4"/>
    <n v="20.5"/>
    <s v=""/>
    <s v=""/>
    <s v=""/>
    <s v=""/>
  </r>
  <r>
    <s v="NM Permitted"/>
    <s v="35"/>
    <x v="41"/>
    <s v="20200252"/>
    <x v="4"/>
    <s v=""/>
    <n v="20.55"/>
    <s v=""/>
    <s v=""/>
    <s v=""/>
  </r>
  <r>
    <s v="NM Permitted"/>
    <s v="35"/>
    <x v="43"/>
    <s v="20200201"/>
    <x v="4"/>
    <n v="20.6"/>
    <s v=""/>
    <s v=""/>
    <s v=""/>
    <s v=""/>
  </r>
  <r>
    <s v="NM Permitted"/>
    <s v="35"/>
    <x v="43"/>
    <s v="20200201"/>
    <x v="4"/>
    <n v="20.6"/>
    <s v=""/>
    <s v=""/>
    <s v=""/>
    <s v=""/>
  </r>
  <r>
    <s v="NM Permitted"/>
    <s v="35"/>
    <x v="43"/>
    <s v="20200201"/>
    <x v="4"/>
    <n v="20.6"/>
    <s v=""/>
    <s v=""/>
    <s v=""/>
    <s v=""/>
  </r>
  <r>
    <s v="NM Permitted"/>
    <s v="35"/>
    <x v="43"/>
    <s v="20200201"/>
    <x v="4"/>
    <n v="20.6"/>
    <s v=""/>
    <s v=""/>
    <s v=""/>
    <s v=""/>
  </r>
  <r>
    <s v="NM Permitted"/>
    <s v="35"/>
    <x v="41"/>
    <s v="20200253"/>
    <x v="4"/>
    <n v="20.72"/>
    <s v=""/>
    <s v=""/>
    <s v=""/>
    <s v=""/>
  </r>
  <r>
    <s v="NM Permitted"/>
    <s v="35"/>
    <x v="41"/>
    <s v="20200253"/>
    <x v="4"/>
    <n v="20.99"/>
    <s v=""/>
    <s v=""/>
    <s v=""/>
    <s v=""/>
  </r>
  <r>
    <s v="NM Permitted"/>
    <s v="35"/>
    <x v="41"/>
    <s v="20200252"/>
    <x v="4"/>
    <n v="21.09"/>
    <s v=""/>
    <s v=""/>
    <s v=""/>
    <s v=""/>
  </r>
  <r>
    <s v="NM Permitted"/>
    <s v="35"/>
    <x v="41"/>
    <s v="20200253"/>
    <x v="4"/>
    <s v=""/>
    <s v=""/>
    <n v="21.14"/>
    <s v=""/>
    <s v=""/>
  </r>
  <r>
    <s v="NM Permitted"/>
    <s v="35"/>
    <x v="41"/>
    <s v="20200254"/>
    <x v="4"/>
    <s v=""/>
    <s v=""/>
    <n v="21.23"/>
    <s v=""/>
    <s v=""/>
  </r>
  <r>
    <s v="NM Permitted"/>
    <s v="35"/>
    <x v="41"/>
    <s v="20200254"/>
    <x v="4"/>
    <s v=""/>
    <s v=""/>
    <n v="21.26"/>
    <s v=""/>
    <s v=""/>
  </r>
  <r>
    <s v="NM Permitted"/>
    <s v="35"/>
    <x v="41"/>
    <s v="31000205"/>
    <x v="16"/>
    <s v=""/>
    <s v=""/>
    <n v="21.78"/>
    <s v=""/>
    <s v=""/>
  </r>
  <r>
    <s v="NM Permitted"/>
    <s v="35"/>
    <x v="41"/>
    <s v="20200253"/>
    <x v="4"/>
    <s v=""/>
    <s v=""/>
    <n v="21.8"/>
    <s v=""/>
    <s v=""/>
  </r>
  <r>
    <s v="NM Permitted"/>
    <s v="35"/>
    <x v="41"/>
    <s v="20200252"/>
    <x v="4"/>
    <n v="21.94"/>
    <s v=""/>
    <s v=""/>
    <s v=""/>
    <s v=""/>
  </r>
  <r>
    <s v="NM Permitted"/>
    <s v="35"/>
    <x v="43"/>
    <s v="20200255"/>
    <x v="4"/>
    <s v=""/>
    <n v="23.48"/>
    <s v=""/>
    <s v=""/>
    <s v=""/>
  </r>
  <r>
    <s v="NM Permitted"/>
    <s v="35"/>
    <x v="41"/>
    <s v="20200202"/>
    <x v="4"/>
    <s v=""/>
    <s v=""/>
    <n v="23.72"/>
    <s v=""/>
    <s v=""/>
  </r>
  <r>
    <s v="NM Permitted"/>
    <s v="35"/>
    <x v="41"/>
    <s v="20200202"/>
    <x v="4"/>
    <n v="23.87"/>
    <s v=""/>
    <s v=""/>
    <s v=""/>
    <s v=""/>
  </r>
  <r>
    <s v="NM Permitted"/>
    <s v="35"/>
    <x v="41"/>
    <s v="31000215"/>
    <x v="16"/>
    <s v=""/>
    <s v=""/>
    <n v="24"/>
    <s v=""/>
    <s v=""/>
  </r>
  <r>
    <s v="NM Permitted"/>
    <s v="35"/>
    <x v="47"/>
    <s v="31088811"/>
    <x v="17"/>
    <s v=""/>
    <n v="24.51"/>
    <s v=""/>
    <s v=""/>
    <s v=""/>
  </r>
  <r>
    <s v="NM Permitted"/>
    <s v="35"/>
    <x v="41"/>
    <s v="20200253"/>
    <x v="4"/>
    <s v=""/>
    <s v=""/>
    <n v="24.9"/>
    <s v=""/>
    <s v=""/>
  </r>
  <r>
    <s v="NM Permitted"/>
    <s v="35"/>
    <x v="41"/>
    <s v="31000205"/>
    <x v="16"/>
    <s v=""/>
    <s v=""/>
    <n v="25.13"/>
    <s v=""/>
    <s v=""/>
  </r>
  <r>
    <s v="NM Permitted"/>
    <s v="35"/>
    <x v="41"/>
    <s v="20200253"/>
    <x v="4"/>
    <s v=""/>
    <s v=""/>
    <n v="25.15"/>
    <s v=""/>
    <s v=""/>
  </r>
  <r>
    <s v="NM Permitted"/>
    <s v="35"/>
    <x v="43"/>
    <s v="20200255"/>
    <x v="4"/>
    <s v=""/>
    <n v="25.19"/>
    <s v=""/>
    <s v=""/>
    <s v=""/>
  </r>
  <r>
    <s v="NM Permitted"/>
    <s v="35"/>
    <x v="40"/>
    <s v="20200254"/>
    <x v="4"/>
    <s v=""/>
    <s v=""/>
    <n v="25.3"/>
    <s v=""/>
    <s v=""/>
  </r>
  <r>
    <s v="NM Permitted"/>
    <s v="35"/>
    <x v="41"/>
    <s v="31000216"/>
    <x v="16"/>
    <s v=""/>
    <s v=""/>
    <n v="25.4"/>
    <s v=""/>
    <s v=""/>
  </r>
  <r>
    <s v="NM Permitted"/>
    <s v="35"/>
    <x v="41"/>
    <s v="20200202"/>
    <x v="4"/>
    <n v="25.6"/>
    <s v=""/>
    <s v=""/>
    <s v=""/>
    <s v=""/>
  </r>
  <r>
    <s v="NM Permitted"/>
    <s v="35"/>
    <x v="43"/>
    <s v="20200201"/>
    <x v="4"/>
    <n v="25.7"/>
    <s v=""/>
    <s v=""/>
    <s v=""/>
    <s v=""/>
  </r>
  <r>
    <s v="NM Permitted"/>
    <s v="35"/>
    <x v="43"/>
    <s v="20200201"/>
    <x v="4"/>
    <n v="25.7"/>
    <s v=""/>
    <s v=""/>
    <s v=""/>
    <s v=""/>
  </r>
  <r>
    <s v="NM Permitted"/>
    <s v="35"/>
    <x v="43"/>
    <s v="20200201"/>
    <x v="4"/>
    <n v="25.8"/>
    <s v=""/>
    <s v=""/>
    <s v=""/>
    <s v=""/>
  </r>
  <r>
    <s v="NM Permitted"/>
    <s v="35"/>
    <x v="43"/>
    <s v="20200252"/>
    <x v="4"/>
    <s v=""/>
    <s v=""/>
    <n v="25.86"/>
    <s v=""/>
    <s v=""/>
  </r>
  <r>
    <s v="NM Permitted"/>
    <s v="35"/>
    <x v="41"/>
    <s v="20200202"/>
    <x v="4"/>
    <s v=""/>
    <s v=""/>
    <n v="26.4"/>
    <s v=""/>
    <s v=""/>
  </r>
  <r>
    <s v="NM Permitted"/>
    <s v="35"/>
    <x v="41"/>
    <s v="20200202"/>
    <x v="4"/>
    <n v="26.4"/>
    <s v=""/>
    <s v=""/>
    <s v=""/>
    <s v=""/>
  </r>
  <r>
    <s v="NM Permitted"/>
    <s v="35"/>
    <x v="41"/>
    <s v="20200253"/>
    <x v="4"/>
    <s v=""/>
    <s v=""/>
    <n v="26.47"/>
    <s v=""/>
    <s v=""/>
  </r>
  <r>
    <s v="NM Permitted"/>
    <s v="35"/>
    <x v="41"/>
    <s v="20200254"/>
    <x v="4"/>
    <n v="27.3"/>
    <s v=""/>
    <s v=""/>
    <s v=""/>
    <s v=""/>
  </r>
  <r>
    <s v="NM Permitted"/>
    <s v="35"/>
    <x v="41"/>
    <s v="20200202"/>
    <x v="4"/>
    <s v=""/>
    <s v=""/>
    <n v="27.32"/>
    <s v=""/>
    <s v=""/>
  </r>
  <r>
    <s v="NM Permitted"/>
    <s v="35"/>
    <x v="43"/>
    <s v="20200253"/>
    <x v="4"/>
    <s v=""/>
    <s v=""/>
    <n v="28.34"/>
    <s v=""/>
    <s v=""/>
  </r>
  <r>
    <s v="NM Permitted"/>
    <s v="35"/>
    <x v="43"/>
    <s v="20200253"/>
    <x v="4"/>
    <s v=""/>
    <n v="28.34"/>
    <s v=""/>
    <s v=""/>
    <s v=""/>
  </r>
  <r>
    <s v="NM Permitted"/>
    <s v="35"/>
    <x v="41"/>
    <s v="40400311"/>
    <x v="20"/>
    <s v=""/>
    <n v="28.38"/>
    <s v=""/>
    <s v=""/>
    <s v=""/>
  </r>
  <r>
    <s v="NM Permitted"/>
    <s v="35"/>
    <x v="43"/>
    <s v="20200201"/>
    <x v="4"/>
    <s v=""/>
    <s v=""/>
    <n v="28.41"/>
    <s v=""/>
    <s v=""/>
  </r>
  <r>
    <s v="NM Permitted"/>
    <s v="35"/>
    <x v="41"/>
    <s v="20200253"/>
    <x v="4"/>
    <s v=""/>
    <s v=""/>
    <n v="28.58"/>
    <s v=""/>
    <s v=""/>
  </r>
  <r>
    <s v="NM Permitted"/>
    <s v="35"/>
    <x v="41"/>
    <s v="20200253"/>
    <x v="4"/>
    <n v="28.58"/>
    <s v=""/>
    <s v=""/>
    <s v=""/>
    <s v=""/>
  </r>
  <r>
    <s v="NM Permitted"/>
    <s v="35"/>
    <x v="41"/>
    <s v="20200252"/>
    <x v="4"/>
    <n v="28.64"/>
    <s v=""/>
    <s v=""/>
    <s v=""/>
    <s v=""/>
  </r>
  <r>
    <s v="NM Permitted"/>
    <s v="35"/>
    <x v="41"/>
    <s v="20200252"/>
    <x v="4"/>
    <n v="28.66"/>
    <s v=""/>
    <s v=""/>
    <s v=""/>
    <s v=""/>
  </r>
  <r>
    <s v="NM Permitted"/>
    <s v="35"/>
    <x v="43"/>
    <s v="20200252"/>
    <x v="4"/>
    <s v=""/>
    <s v=""/>
    <n v="28.77"/>
    <s v=""/>
    <s v=""/>
  </r>
  <r>
    <s v="NM Permitted"/>
    <s v="35"/>
    <x v="41"/>
    <s v="20200254"/>
    <x v="4"/>
    <s v=""/>
    <s v=""/>
    <n v="29.1"/>
    <s v=""/>
    <s v=""/>
  </r>
  <r>
    <s v="NM Permitted"/>
    <s v="35"/>
    <x v="43"/>
    <s v="20200253"/>
    <x v="4"/>
    <s v=""/>
    <s v=""/>
    <n v="29.27"/>
    <s v=""/>
    <s v=""/>
  </r>
  <r>
    <s v="NM Permitted"/>
    <s v="35"/>
    <x v="43"/>
    <s v="20200253"/>
    <x v="4"/>
    <s v=""/>
    <n v="29.27"/>
    <s v=""/>
    <s v=""/>
    <s v=""/>
  </r>
  <r>
    <s v="NM Permitted"/>
    <s v="35"/>
    <x v="41"/>
    <s v="20200202"/>
    <x v="4"/>
    <n v="29.4"/>
    <s v=""/>
    <s v=""/>
    <s v=""/>
    <s v=""/>
  </r>
  <r>
    <s v="NM Permitted"/>
    <s v="35"/>
    <x v="41"/>
    <s v="20200202"/>
    <x v="4"/>
    <s v=""/>
    <s v=""/>
    <n v="30.1"/>
    <s v=""/>
    <s v=""/>
  </r>
  <r>
    <s v="NM Permitted"/>
    <s v="35"/>
    <x v="43"/>
    <s v="20200252"/>
    <x v="4"/>
    <s v=""/>
    <s v=""/>
    <n v="30.93"/>
    <s v=""/>
    <s v=""/>
  </r>
  <r>
    <s v="NM Permitted"/>
    <s v="35"/>
    <x v="41"/>
    <s v="20200252"/>
    <x v="4"/>
    <n v="31.01"/>
    <s v=""/>
    <s v=""/>
    <s v=""/>
    <s v=""/>
  </r>
  <r>
    <s v="NM Permitted"/>
    <s v="35"/>
    <x v="41"/>
    <s v="20200254"/>
    <x v="4"/>
    <n v="32.200000000000003"/>
    <s v=""/>
    <s v=""/>
    <s v=""/>
    <s v=""/>
  </r>
  <r>
    <s v="NM Permitted"/>
    <s v="35"/>
    <x v="43"/>
    <s v="31000215"/>
    <x v="16"/>
    <s v=""/>
    <s v=""/>
    <n v="32.33"/>
    <s v=""/>
    <s v=""/>
  </r>
  <r>
    <s v="NM Permitted"/>
    <s v="35"/>
    <x v="43"/>
    <s v="31000215"/>
    <x v="16"/>
    <s v=""/>
    <s v=""/>
    <n v="32.33"/>
    <s v=""/>
    <s v=""/>
  </r>
  <r>
    <s v="NM Permitted"/>
    <s v="35"/>
    <x v="43"/>
    <s v="20200255"/>
    <x v="4"/>
    <s v=""/>
    <s v=""/>
    <n v="32.380000000000003"/>
    <s v=""/>
    <s v=""/>
  </r>
  <r>
    <s v="NM Permitted"/>
    <s v="35"/>
    <x v="43"/>
    <s v="20200255"/>
    <x v="4"/>
    <n v="32.380000000000003"/>
    <s v=""/>
    <s v=""/>
    <s v=""/>
    <s v=""/>
  </r>
  <r>
    <s v="NM Permitted"/>
    <s v="35"/>
    <x v="43"/>
    <s v="20200201"/>
    <x v="4"/>
    <s v=""/>
    <s v=""/>
    <n v="32.83"/>
    <s v=""/>
    <s v=""/>
  </r>
  <r>
    <s v="NM Permitted"/>
    <s v="35"/>
    <x v="41"/>
    <s v="20200252"/>
    <x v="4"/>
    <s v=""/>
    <s v=""/>
    <n v="32.909999999999997"/>
    <s v=""/>
    <s v=""/>
  </r>
  <r>
    <s v="NM Permitted"/>
    <s v="35"/>
    <x v="41"/>
    <s v="20200202"/>
    <x v="4"/>
    <s v=""/>
    <s v=""/>
    <n v="32.96"/>
    <s v=""/>
    <s v=""/>
  </r>
  <r>
    <s v="NM Permitted"/>
    <s v="35"/>
    <x v="41"/>
    <s v="20200252"/>
    <x v="4"/>
    <s v=""/>
    <s v=""/>
    <n v="33.130000000000003"/>
    <s v=""/>
    <s v=""/>
  </r>
  <r>
    <s v="NM Permitted"/>
    <s v="35"/>
    <x v="43"/>
    <s v="20200201"/>
    <x v="4"/>
    <s v=""/>
    <s v=""/>
    <n v="33.22"/>
    <s v=""/>
    <s v=""/>
  </r>
  <r>
    <s v="NM Permitted"/>
    <s v="35"/>
    <x v="41"/>
    <s v="20200252"/>
    <x v="4"/>
    <n v="33.909999999999997"/>
    <s v=""/>
    <s v=""/>
    <s v=""/>
    <s v=""/>
  </r>
  <r>
    <s v="NM Permitted"/>
    <s v="35"/>
    <x v="43"/>
    <s v="20200252"/>
    <x v="4"/>
    <s v=""/>
    <s v=""/>
    <n v="33.92"/>
    <s v=""/>
    <s v=""/>
  </r>
  <r>
    <s v="NM Permitted"/>
    <s v="35"/>
    <x v="43"/>
    <s v="20200252"/>
    <x v="4"/>
    <n v="33.94"/>
    <s v=""/>
    <s v=""/>
    <s v=""/>
    <s v=""/>
  </r>
  <r>
    <s v="NM Permitted"/>
    <s v="35"/>
    <x v="41"/>
    <s v="31000203"/>
    <x v="4"/>
    <n v="34.06"/>
    <s v=""/>
    <s v=""/>
    <s v=""/>
    <s v=""/>
  </r>
  <r>
    <s v="NM Permitted"/>
    <s v="35"/>
    <x v="40"/>
    <s v="20200252"/>
    <x v="4"/>
    <s v=""/>
    <s v=""/>
    <n v="34.6"/>
    <s v=""/>
    <s v=""/>
  </r>
  <r>
    <s v="NM Permitted"/>
    <s v="35"/>
    <x v="43"/>
    <s v="20200255"/>
    <x v="4"/>
    <s v=""/>
    <s v=""/>
    <n v="34.729999999999997"/>
    <s v=""/>
    <s v=""/>
  </r>
  <r>
    <s v="NM Permitted"/>
    <s v="35"/>
    <x v="43"/>
    <s v="20200255"/>
    <x v="4"/>
    <n v="34.729999999999997"/>
    <s v=""/>
    <s v=""/>
    <s v=""/>
    <s v=""/>
  </r>
  <r>
    <s v="NM Permitted"/>
    <s v="35"/>
    <x v="40"/>
    <s v="20200252"/>
    <x v="4"/>
    <s v=""/>
    <s v=""/>
    <n v="34.9"/>
    <s v=""/>
    <s v=""/>
  </r>
  <r>
    <s v="NM Permitted"/>
    <s v="35"/>
    <x v="41"/>
    <s v="31000205"/>
    <x v="16"/>
    <s v=""/>
    <s v=""/>
    <n v="35"/>
    <s v=""/>
    <s v=""/>
  </r>
  <r>
    <s v="NM Permitted"/>
    <s v="35"/>
    <x v="41"/>
    <s v="31088811"/>
    <x v="17"/>
    <s v=""/>
    <n v="35"/>
    <s v=""/>
    <s v=""/>
    <s v=""/>
  </r>
  <r>
    <s v="NM Permitted"/>
    <s v="35"/>
    <x v="41"/>
    <s v="20200254"/>
    <x v="4"/>
    <n v="35.5"/>
    <s v=""/>
    <s v=""/>
    <s v=""/>
    <s v=""/>
  </r>
  <r>
    <s v="NM Permitted"/>
    <s v="35"/>
    <x v="41"/>
    <s v="20200202"/>
    <x v="4"/>
    <s v=""/>
    <s v=""/>
    <n v="35.58"/>
    <s v=""/>
    <s v=""/>
  </r>
  <r>
    <s v="NM Permitted"/>
    <s v="35"/>
    <x v="41"/>
    <s v="20200202"/>
    <x v="4"/>
    <s v=""/>
    <s v=""/>
    <n v="35.83"/>
    <s v=""/>
    <s v=""/>
  </r>
  <r>
    <s v="NM Permitted"/>
    <s v="35"/>
    <x v="41"/>
    <s v="20200202"/>
    <x v="4"/>
    <s v=""/>
    <s v=""/>
    <n v="36.46"/>
    <s v=""/>
    <s v=""/>
  </r>
  <r>
    <s v="NM Permitted"/>
    <s v="35"/>
    <x v="41"/>
    <s v="20200252"/>
    <x v="4"/>
    <n v="36.46"/>
    <s v=""/>
    <s v=""/>
    <s v=""/>
    <s v=""/>
  </r>
  <r>
    <s v="NM Permitted"/>
    <s v="35"/>
    <x v="41"/>
    <s v="20200252"/>
    <x v="4"/>
    <s v=""/>
    <s v=""/>
    <n v="36.65"/>
    <s v=""/>
    <s v=""/>
  </r>
  <r>
    <s v="NM Permitted"/>
    <s v="35"/>
    <x v="41"/>
    <s v="20200254"/>
    <x v="4"/>
    <n v="36.700000000000003"/>
    <s v=""/>
    <s v=""/>
    <s v=""/>
    <s v=""/>
  </r>
  <r>
    <s v="NM Permitted"/>
    <s v="35"/>
    <x v="41"/>
    <s v="31000216"/>
    <x v="16"/>
    <s v=""/>
    <n v="37.5"/>
    <s v=""/>
    <s v=""/>
    <s v=""/>
  </r>
  <r>
    <s v="NM Permitted"/>
    <s v="35"/>
    <x v="41"/>
    <s v="20200254"/>
    <x v="4"/>
    <n v="37.6"/>
    <s v=""/>
    <s v=""/>
    <s v=""/>
    <s v=""/>
  </r>
  <r>
    <s v="NM Permitted"/>
    <s v="35"/>
    <x v="43"/>
    <s v="20200252"/>
    <x v="4"/>
    <s v=""/>
    <s v=""/>
    <n v="37.619999999999997"/>
    <s v=""/>
    <s v=""/>
  </r>
  <r>
    <s v="NM Permitted"/>
    <s v="35"/>
    <x v="43"/>
    <s v="20200253"/>
    <x v="4"/>
    <n v="37.76"/>
    <s v=""/>
    <s v=""/>
    <s v=""/>
    <s v=""/>
  </r>
  <r>
    <s v="NM Permitted"/>
    <s v="35"/>
    <x v="43"/>
    <s v="20200255"/>
    <x v="4"/>
    <s v=""/>
    <s v=""/>
    <n v="38.83"/>
    <s v=""/>
    <s v=""/>
  </r>
  <r>
    <s v="NM Permitted"/>
    <s v="35"/>
    <x v="43"/>
    <s v="20200253"/>
    <x v="4"/>
    <n v="39"/>
    <s v=""/>
    <s v=""/>
    <s v=""/>
    <s v=""/>
  </r>
  <r>
    <s v="NM Permitted"/>
    <s v="35"/>
    <x v="41"/>
    <s v="20200202"/>
    <x v="4"/>
    <n v="39.21"/>
    <s v=""/>
    <s v=""/>
    <s v=""/>
    <s v=""/>
  </r>
  <r>
    <s v="NM Permitted"/>
    <s v="35"/>
    <x v="43"/>
    <s v="20200252"/>
    <x v="4"/>
    <s v=""/>
    <s v=""/>
    <n v="39.590000000000003"/>
    <s v=""/>
    <s v=""/>
  </r>
  <r>
    <s v="NM Permitted"/>
    <s v="35"/>
    <x v="41"/>
    <s v="31088811"/>
    <x v="17"/>
    <s v=""/>
    <n v="40"/>
    <s v=""/>
    <s v=""/>
    <s v=""/>
  </r>
  <r>
    <s v="NM Permitted"/>
    <s v="35"/>
    <x v="41"/>
    <s v="20200254"/>
    <x v="4"/>
    <n v="40.799999999999997"/>
    <s v=""/>
    <s v=""/>
    <s v=""/>
    <s v=""/>
  </r>
  <r>
    <s v="NM Permitted"/>
    <s v="35"/>
    <x v="41"/>
    <s v="20200252"/>
    <x v="4"/>
    <n v="40.9"/>
    <s v=""/>
    <s v=""/>
    <s v=""/>
    <s v=""/>
  </r>
  <r>
    <s v="NM Permitted"/>
    <s v="35"/>
    <x v="41"/>
    <s v="20200252"/>
    <x v="4"/>
    <s v=""/>
    <s v=""/>
    <n v="41.76"/>
    <s v=""/>
    <s v=""/>
  </r>
  <r>
    <s v="NM Permitted"/>
    <s v="35"/>
    <x v="41"/>
    <s v="20200202"/>
    <x v="4"/>
    <s v=""/>
    <s v=""/>
    <n v="41.83"/>
    <s v=""/>
    <s v=""/>
  </r>
  <r>
    <s v="NM Permitted"/>
    <s v="35"/>
    <x v="40"/>
    <s v="20200254"/>
    <x v="4"/>
    <n v="42.1"/>
    <s v=""/>
    <s v=""/>
    <s v=""/>
    <s v=""/>
  </r>
  <r>
    <s v="NM Permitted"/>
    <s v="35"/>
    <x v="41"/>
    <s v="20200252"/>
    <x v="4"/>
    <s v=""/>
    <n v="42.29"/>
    <s v=""/>
    <s v=""/>
    <s v=""/>
  </r>
  <r>
    <s v="NM Permitted"/>
    <s v="35"/>
    <x v="41"/>
    <s v="20200254"/>
    <x v="4"/>
    <n v="43.3"/>
    <s v=""/>
    <s v=""/>
    <s v=""/>
    <s v=""/>
  </r>
  <r>
    <s v="NM Permitted"/>
    <s v="35"/>
    <x v="41"/>
    <s v="31000205"/>
    <x v="16"/>
    <s v=""/>
    <s v=""/>
    <s v=""/>
    <n v="44.06"/>
    <s v=""/>
  </r>
  <r>
    <s v="NM Permitted"/>
    <s v="35"/>
    <x v="43"/>
    <s v="20200252"/>
    <x v="4"/>
    <n v="44.33"/>
    <s v=""/>
    <s v=""/>
    <s v=""/>
    <s v=""/>
  </r>
  <r>
    <s v="NM Permitted"/>
    <s v="35"/>
    <x v="41"/>
    <s v="20200252"/>
    <x v="4"/>
    <n v="44.37"/>
    <s v=""/>
    <s v=""/>
    <s v=""/>
    <s v=""/>
  </r>
  <r>
    <s v="NM Permitted"/>
    <s v="35"/>
    <x v="41"/>
    <s v="20200202"/>
    <x v="4"/>
    <s v=""/>
    <s v=""/>
    <n v="44.89"/>
    <s v=""/>
    <s v=""/>
  </r>
  <r>
    <s v="NM Permitted"/>
    <s v="35"/>
    <x v="41"/>
    <s v="20200202"/>
    <x v="4"/>
    <n v="45.78"/>
    <s v=""/>
    <s v=""/>
    <s v=""/>
    <s v=""/>
  </r>
  <r>
    <s v="NM Permitted"/>
    <s v="35"/>
    <x v="41"/>
    <s v="20200202"/>
    <x v="4"/>
    <s v=""/>
    <s v=""/>
    <n v="46.01"/>
    <s v=""/>
    <s v=""/>
  </r>
  <r>
    <s v="NM Permitted"/>
    <s v="35"/>
    <x v="41"/>
    <s v="20200202"/>
    <x v="4"/>
    <n v="46.41"/>
    <s v=""/>
    <s v=""/>
    <s v=""/>
    <s v=""/>
  </r>
  <r>
    <s v="NM Permitted"/>
    <s v="35"/>
    <x v="41"/>
    <s v="31088811"/>
    <x v="17"/>
    <s v=""/>
    <n v="46.759"/>
    <s v=""/>
    <s v=""/>
    <s v=""/>
  </r>
  <r>
    <s v="NM Permitted"/>
    <s v="35"/>
    <x v="41"/>
    <s v="31000205"/>
    <x v="16"/>
    <s v=""/>
    <s v=""/>
    <s v=""/>
    <n v="47.27"/>
    <s v=""/>
  </r>
  <r>
    <s v="NM Permitted"/>
    <s v="35"/>
    <x v="41"/>
    <s v="20200202"/>
    <x v="4"/>
    <s v=""/>
    <s v=""/>
    <n v="48.81"/>
    <s v=""/>
    <s v=""/>
  </r>
  <r>
    <s v="NM Permitted"/>
    <s v="35"/>
    <x v="41"/>
    <s v="20200202"/>
    <x v="4"/>
    <s v=""/>
    <s v=""/>
    <n v="49.05"/>
    <s v=""/>
    <s v=""/>
  </r>
  <r>
    <s v="NM Permitted"/>
    <s v="35"/>
    <x v="43"/>
    <s v="20200201"/>
    <x v="4"/>
    <n v="49.7"/>
    <s v=""/>
    <s v=""/>
    <s v=""/>
    <s v=""/>
  </r>
  <r>
    <s v="NM Permitted"/>
    <s v="35"/>
    <x v="41"/>
    <s v="20200202"/>
    <x v="4"/>
    <s v=""/>
    <s v=""/>
    <n v="50.9"/>
    <s v=""/>
    <s v=""/>
  </r>
  <r>
    <s v="NM Permitted"/>
    <s v="35"/>
    <x v="41"/>
    <s v="31000205"/>
    <x v="16"/>
    <s v=""/>
    <s v=""/>
    <n v="50.97"/>
    <s v=""/>
    <s v=""/>
  </r>
  <r>
    <s v="NM Permitted"/>
    <s v="35"/>
    <x v="41"/>
    <s v="20200202"/>
    <x v="4"/>
    <s v=""/>
    <s v=""/>
    <n v="51.2"/>
    <s v=""/>
    <s v=""/>
  </r>
  <r>
    <s v="NM Permitted"/>
    <s v="35"/>
    <x v="41"/>
    <s v="20200252"/>
    <x v="4"/>
    <n v="51.68"/>
    <s v=""/>
    <s v=""/>
    <s v=""/>
    <s v=""/>
  </r>
  <r>
    <s v="NM Permitted"/>
    <s v="35"/>
    <x v="41"/>
    <s v="31000215"/>
    <x v="16"/>
    <s v=""/>
    <n v="52.3"/>
    <s v=""/>
    <s v=""/>
    <s v=""/>
  </r>
  <r>
    <s v="NM Permitted"/>
    <s v="35"/>
    <x v="41"/>
    <s v="20200252"/>
    <x v="4"/>
    <n v="52.95"/>
    <s v=""/>
    <s v=""/>
    <s v=""/>
    <s v=""/>
  </r>
  <r>
    <s v="NM Permitted"/>
    <s v="35"/>
    <x v="41"/>
    <s v="20200202"/>
    <x v="4"/>
    <s v=""/>
    <s v=""/>
    <n v="53.17"/>
    <s v=""/>
    <s v=""/>
  </r>
  <r>
    <s v="NM Permitted"/>
    <s v="35"/>
    <x v="41"/>
    <s v="20200253"/>
    <x v="4"/>
    <n v="53.18"/>
    <s v=""/>
    <s v=""/>
    <s v=""/>
    <s v=""/>
  </r>
  <r>
    <s v="NM Permitted"/>
    <s v="35"/>
    <x v="41"/>
    <s v="31000207"/>
    <x v="17"/>
    <s v=""/>
    <n v="53.8"/>
    <s v=""/>
    <s v=""/>
    <s v=""/>
  </r>
  <r>
    <s v="NM Permitted"/>
    <s v="35"/>
    <x v="41"/>
    <s v="20200252"/>
    <x v="4"/>
    <n v="54.22"/>
    <s v=""/>
    <s v=""/>
    <s v=""/>
    <s v=""/>
  </r>
  <r>
    <s v="NM Permitted"/>
    <s v="35"/>
    <x v="41"/>
    <s v="20200201"/>
    <x v="4"/>
    <n v="55.33"/>
    <s v=""/>
    <s v=""/>
    <s v=""/>
    <s v=""/>
  </r>
  <r>
    <s v="NM Permitted"/>
    <s v="35"/>
    <x v="41"/>
    <s v="20200202"/>
    <x v="4"/>
    <n v="55.59"/>
    <s v=""/>
    <s v=""/>
    <s v=""/>
    <s v=""/>
  </r>
  <r>
    <s v="NM Permitted"/>
    <s v="35"/>
    <x v="41"/>
    <s v="20200253"/>
    <x v="4"/>
    <s v=""/>
    <s v=""/>
    <n v="55.62"/>
    <s v=""/>
    <s v=""/>
  </r>
  <r>
    <s v="NM Permitted"/>
    <s v="35"/>
    <x v="41"/>
    <s v="20200254"/>
    <x v="4"/>
    <n v="56.83"/>
    <s v=""/>
    <s v=""/>
    <s v=""/>
    <s v=""/>
  </r>
  <r>
    <s v="NM Permitted"/>
    <s v="35"/>
    <x v="41"/>
    <s v="31000207"/>
    <x v="17"/>
    <s v=""/>
    <n v="58.1"/>
    <s v=""/>
    <s v=""/>
    <s v=""/>
  </r>
  <r>
    <s v="NM Permitted"/>
    <s v="35"/>
    <x v="43"/>
    <s v="20200252"/>
    <x v="4"/>
    <n v="58.14"/>
    <s v=""/>
    <s v=""/>
    <s v=""/>
    <s v=""/>
  </r>
  <r>
    <s v="NM Permitted"/>
    <s v="35"/>
    <x v="41"/>
    <s v="20200202"/>
    <x v="4"/>
    <s v=""/>
    <s v=""/>
    <n v="58.28"/>
    <s v=""/>
    <s v=""/>
  </r>
  <r>
    <s v="NM Permitted"/>
    <s v="35"/>
    <x v="41"/>
    <s v="31000205"/>
    <x v="16"/>
    <s v=""/>
    <s v=""/>
    <s v=""/>
    <n v="58.3"/>
    <s v=""/>
  </r>
  <r>
    <s v="NM Permitted"/>
    <s v="35"/>
    <x v="41"/>
    <s v="20200252"/>
    <x v="4"/>
    <s v=""/>
    <n v="58.47"/>
    <s v=""/>
    <s v=""/>
    <s v=""/>
  </r>
  <r>
    <s v="NM Permitted"/>
    <s v="35"/>
    <x v="41"/>
    <s v="20200252"/>
    <x v="4"/>
    <s v=""/>
    <s v=""/>
    <n v="59.2"/>
    <s v=""/>
    <s v=""/>
  </r>
  <r>
    <s v="NM Permitted"/>
    <s v="35"/>
    <x v="41"/>
    <s v="20200202"/>
    <x v="4"/>
    <n v="59.24"/>
    <s v=""/>
    <s v=""/>
    <s v=""/>
    <s v=""/>
  </r>
  <r>
    <s v="NM Permitted"/>
    <s v="35"/>
    <x v="41"/>
    <s v="20200202"/>
    <x v="4"/>
    <n v="59.27"/>
    <s v=""/>
    <s v=""/>
    <s v=""/>
    <s v=""/>
  </r>
  <r>
    <s v="NM Permitted"/>
    <s v="35"/>
    <x v="41"/>
    <s v="20200202"/>
    <x v="4"/>
    <s v=""/>
    <s v=""/>
    <n v="59.37"/>
    <s v=""/>
    <s v=""/>
  </r>
  <r>
    <s v="NM Permitted"/>
    <s v="35"/>
    <x v="41"/>
    <s v="20200202"/>
    <x v="4"/>
    <s v=""/>
    <s v=""/>
    <n v="59.64"/>
    <s v=""/>
    <s v=""/>
  </r>
  <r>
    <s v="NM Permitted"/>
    <s v="35"/>
    <x v="43"/>
    <s v="20200252"/>
    <x v="4"/>
    <n v="61.89"/>
    <s v=""/>
    <s v=""/>
    <s v=""/>
    <s v=""/>
  </r>
  <r>
    <s v="NM Permitted"/>
    <s v="35"/>
    <x v="41"/>
    <s v="20200202"/>
    <x v="4"/>
    <s v=""/>
    <s v=""/>
    <n v="61.91"/>
    <s v=""/>
    <s v=""/>
  </r>
  <r>
    <s v="NM Permitted"/>
    <s v="35"/>
    <x v="41"/>
    <s v="20200252"/>
    <x v="4"/>
    <s v=""/>
    <n v="63.01"/>
    <s v=""/>
    <s v=""/>
    <s v=""/>
  </r>
  <r>
    <s v="NM Permitted"/>
    <s v="35"/>
    <x v="41"/>
    <s v="20200252"/>
    <x v="4"/>
    <s v=""/>
    <s v=""/>
    <n v="63.79"/>
    <s v=""/>
    <s v=""/>
  </r>
  <r>
    <s v="NM Permitted"/>
    <s v="35"/>
    <x v="41"/>
    <s v="20200202"/>
    <x v="4"/>
    <n v="64.22"/>
    <s v=""/>
    <s v=""/>
    <s v=""/>
    <s v=""/>
  </r>
  <r>
    <s v="NM Permitted"/>
    <s v="35"/>
    <x v="41"/>
    <s v="31000215"/>
    <x v="16"/>
    <n v="64.3"/>
    <s v=""/>
    <s v=""/>
    <s v=""/>
    <s v=""/>
  </r>
  <r>
    <s v="NM Permitted"/>
    <s v="35"/>
    <x v="41"/>
    <s v="31000215"/>
    <x v="16"/>
    <s v=""/>
    <s v=""/>
    <n v="64.5"/>
    <s v=""/>
    <s v=""/>
  </r>
  <r>
    <s v="NM Permitted"/>
    <s v="35"/>
    <x v="41"/>
    <s v="31088811"/>
    <x v="17"/>
    <s v=""/>
    <n v="67.42"/>
    <s v=""/>
    <s v=""/>
    <s v=""/>
  </r>
  <r>
    <s v="NM Permitted"/>
    <s v="35"/>
    <x v="41"/>
    <s v="20200202"/>
    <x v="4"/>
    <s v=""/>
    <s v=""/>
    <n v="68.959999999999994"/>
    <s v=""/>
    <s v=""/>
  </r>
  <r>
    <s v="NM Permitted"/>
    <s v="35"/>
    <x v="43"/>
    <s v="20200252"/>
    <x v="4"/>
    <s v=""/>
    <s v=""/>
    <n v="69.53"/>
    <s v=""/>
    <s v=""/>
  </r>
  <r>
    <s v="NM Permitted"/>
    <s v="35"/>
    <x v="41"/>
    <s v="20200202"/>
    <x v="4"/>
    <n v="71.14"/>
    <s v=""/>
    <s v=""/>
    <s v=""/>
    <s v=""/>
  </r>
  <r>
    <s v="NM Permitted"/>
    <s v="35"/>
    <x v="41"/>
    <s v="20200253"/>
    <x v="4"/>
    <n v="71.569999999999993"/>
    <s v=""/>
    <s v=""/>
    <s v=""/>
    <s v=""/>
  </r>
  <r>
    <s v="NM Permitted"/>
    <s v="35"/>
    <x v="47"/>
    <s v="31000205"/>
    <x v="16"/>
    <s v=""/>
    <s v=""/>
    <s v=""/>
    <n v="72.099999999999994"/>
    <s v=""/>
  </r>
  <r>
    <s v="NM Permitted"/>
    <s v="35"/>
    <x v="41"/>
    <s v="20200203"/>
    <x v="4"/>
    <s v=""/>
    <s v=""/>
    <n v="74.7"/>
    <s v=""/>
    <s v=""/>
  </r>
  <r>
    <s v="NM Permitted"/>
    <s v="35"/>
    <x v="43"/>
    <s v="20200201"/>
    <x v="4"/>
    <n v="76.959999999999994"/>
    <s v=""/>
    <s v=""/>
    <s v=""/>
    <s v=""/>
  </r>
  <r>
    <s v="NM Permitted"/>
    <s v="35"/>
    <x v="41"/>
    <s v="20200253"/>
    <x v="4"/>
    <n v="77.41"/>
    <s v=""/>
    <s v=""/>
    <s v=""/>
    <s v=""/>
  </r>
  <r>
    <s v="NM Permitted"/>
    <s v="35"/>
    <x v="43"/>
    <s v="20200201"/>
    <x v="4"/>
    <n v="77.81"/>
    <s v=""/>
    <s v=""/>
    <s v=""/>
    <s v=""/>
  </r>
  <r>
    <s v="NM Permitted"/>
    <s v="35"/>
    <x v="41"/>
    <s v="20200253"/>
    <x v="4"/>
    <n v="77.849999999999994"/>
    <s v=""/>
    <s v=""/>
    <s v=""/>
    <s v=""/>
  </r>
  <r>
    <s v="NM Permitted"/>
    <s v="35"/>
    <x v="40"/>
    <s v="20200252"/>
    <x v="4"/>
    <n v="78.099999999999994"/>
    <s v=""/>
    <s v=""/>
    <s v=""/>
    <s v=""/>
  </r>
  <r>
    <s v="NM Permitted"/>
    <s v="35"/>
    <x v="40"/>
    <s v="20200252"/>
    <x v="4"/>
    <n v="78.3"/>
    <s v=""/>
    <s v=""/>
    <s v=""/>
    <s v=""/>
  </r>
  <r>
    <s v="NM Permitted"/>
    <s v="35"/>
    <x v="41"/>
    <s v="20200254"/>
    <x v="4"/>
    <n v="78.59"/>
    <s v=""/>
    <s v=""/>
    <s v=""/>
    <s v=""/>
  </r>
  <r>
    <s v="NM Permitted"/>
    <s v="35"/>
    <x v="41"/>
    <s v="20200201"/>
    <x v="4"/>
    <n v="79.010000000000005"/>
    <s v=""/>
    <s v=""/>
    <s v=""/>
    <s v=""/>
  </r>
  <r>
    <s v="NM Permitted"/>
    <s v="35"/>
    <x v="43"/>
    <s v="20200252"/>
    <x v="4"/>
    <n v="79.87"/>
    <s v=""/>
    <s v=""/>
    <s v=""/>
    <s v=""/>
  </r>
  <r>
    <s v="NM Permitted"/>
    <s v="35"/>
    <x v="41"/>
    <s v="20200201"/>
    <x v="4"/>
    <n v="80.61"/>
    <s v=""/>
    <s v=""/>
    <s v=""/>
    <s v=""/>
  </r>
  <r>
    <s v="NM Permitted"/>
    <s v="35"/>
    <x v="43"/>
    <s v="20200255"/>
    <x v="4"/>
    <n v="84.71"/>
    <s v=""/>
    <s v=""/>
    <s v=""/>
    <s v=""/>
  </r>
  <r>
    <s v="NM Permitted"/>
    <s v="35"/>
    <x v="41"/>
    <s v="20200202"/>
    <x v="4"/>
    <n v="84.83"/>
    <s v=""/>
    <s v=""/>
    <s v=""/>
    <s v=""/>
  </r>
  <r>
    <s v="NM Permitted"/>
    <s v="35"/>
    <x v="41"/>
    <s v="20200252"/>
    <x v="4"/>
    <n v="85.09"/>
    <s v=""/>
    <s v=""/>
    <s v=""/>
    <s v=""/>
  </r>
  <r>
    <s v="NM Permitted"/>
    <s v="35"/>
    <x v="41"/>
    <s v="20200202"/>
    <x v="4"/>
    <n v="85.88"/>
    <s v=""/>
    <s v=""/>
    <s v=""/>
    <s v=""/>
  </r>
  <r>
    <s v="NM Permitted"/>
    <s v="35"/>
    <x v="41"/>
    <s v="20200252"/>
    <x v="4"/>
    <n v="87.93"/>
    <s v=""/>
    <s v=""/>
    <s v=""/>
    <s v=""/>
  </r>
  <r>
    <s v="NM Permitted"/>
    <s v="35"/>
    <x v="41"/>
    <s v="20200202"/>
    <x v="4"/>
    <n v="88.01"/>
    <s v=""/>
    <s v=""/>
    <s v=""/>
    <s v=""/>
  </r>
  <r>
    <s v="NM Permitted"/>
    <s v="35"/>
    <x v="40"/>
    <s v="20200253"/>
    <x v="4"/>
    <n v="90.2"/>
    <s v=""/>
    <s v=""/>
    <s v=""/>
    <s v=""/>
  </r>
  <r>
    <s v="NM Permitted"/>
    <s v="35"/>
    <x v="41"/>
    <s v="20200252"/>
    <x v="4"/>
    <n v="90.43"/>
    <s v=""/>
    <s v=""/>
    <s v=""/>
    <s v=""/>
  </r>
  <r>
    <s v="NM Permitted"/>
    <s v="35"/>
    <x v="41"/>
    <s v="20200252"/>
    <x v="4"/>
    <n v="90.43"/>
    <s v=""/>
    <s v=""/>
    <s v=""/>
    <s v=""/>
  </r>
  <r>
    <s v="NM Permitted"/>
    <s v="35"/>
    <x v="41"/>
    <s v="20200202"/>
    <x v="4"/>
    <n v="91.23"/>
    <s v=""/>
    <s v=""/>
    <s v=""/>
    <s v=""/>
  </r>
  <r>
    <s v="NM Permitted"/>
    <s v="35"/>
    <x v="41"/>
    <s v="20200252"/>
    <x v="4"/>
    <s v=""/>
    <s v=""/>
    <n v="91.92"/>
    <s v=""/>
    <s v=""/>
  </r>
  <r>
    <s v="NM Permitted"/>
    <s v="35"/>
    <x v="40"/>
    <s v="31000227"/>
    <x v="10"/>
    <s v=""/>
    <n v="93"/>
    <s v=""/>
    <s v=""/>
    <s v=""/>
  </r>
  <r>
    <s v="NM Permitted"/>
    <s v="35"/>
    <x v="41"/>
    <s v="20200202"/>
    <x v="4"/>
    <n v="93.38"/>
    <s v=""/>
    <s v=""/>
    <s v=""/>
    <s v=""/>
  </r>
  <r>
    <s v="NM Permitted"/>
    <s v="35"/>
    <x v="41"/>
    <s v="20200202"/>
    <x v="4"/>
    <n v="94.19"/>
    <s v=""/>
    <s v=""/>
    <s v=""/>
    <s v=""/>
  </r>
  <r>
    <s v="NM Permitted"/>
    <s v="35"/>
    <x v="41"/>
    <s v="20200252"/>
    <x v="4"/>
    <n v="95.88"/>
    <s v=""/>
    <s v=""/>
    <s v=""/>
    <s v=""/>
  </r>
  <r>
    <s v="NM Permitted"/>
    <s v="35"/>
    <x v="41"/>
    <s v="20200201"/>
    <x v="4"/>
    <n v="99.31"/>
    <s v=""/>
    <s v=""/>
    <s v=""/>
    <s v=""/>
  </r>
  <r>
    <s v="NM Permitted"/>
    <s v="35"/>
    <x v="41"/>
    <s v="20200252"/>
    <x v="4"/>
    <n v="100.54"/>
    <s v=""/>
    <s v=""/>
    <s v=""/>
    <s v=""/>
  </r>
  <r>
    <s v="NM Permitted"/>
    <s v="35"/>
    <x v="41"/>
    <s v="20200201"/>
    <x v="4"/>
    <n v="100.62"/>
    <s v=""/>
    <s v=""/>
    <s v=""/>
    <s v=""/>
  </r>
  <r>
    <s v="NM Permitted"/>
    <s v="35"/>
    <x v="41"/>
    <s v="31000205"/>
    <x v="16"/>
    <s v=""/>
    <s v=""/>
    <s v=""/>
    <n v="100.68"/>
    <s v=""/>
  </r>
  <r>
    <s v="NM Permitted"/>
    <s v="35"/>
    <x v="41"/>
    <s v="20200252"/>
    <x v="4"/>
    <n v="101.03"/>
    <s v=""/>
    <s v=""/>
    <s v=""/>
    <s v=""/>
  </r>
  <r>
    <s v="NM Permitted"/>
    <s v="35"/>
    <x v="41"/>
    <s v="20200252"/>
    <x v="4"/>
    <n v="103.72"/>
    <s v=""/>
    <s v=""/>
    <s v=""/>
    <s v=""/>
  </r>
  <r>
    <s v="NM Permitted"/>
    <s v="35"/>
    <x v="41"/>
    <s v="20200253"/>
    <x v="4"/>
    <s v=""/>
    <s v=""/>
    <n v="104.96"/>
    <s v=""/>
    <s v=""/>
  </r>
  <r>
    <s v="NM Permitted"/>
    <s v="35"/>
    <x v="41"/>
    <s v="20200252"/>
    <x v="4"/>
    <n v="105.79"/>
    <s v=""/>
    <s v=""/>
    <s v=""/>
    <s v=""/>
  </r>
  <r>
    <s v="NM Permitted"/>
    <s v="35"/>
    <x v="41"/>
    <s v="20200252"/>
    <x v="4"/>
    <n v="106.95"/>
    <s v=""/>
    <s v=""/>
    <s v=""/>
    <s v=""/>
  </r>
  <r>
    <s v="NM Permitted"/>
    <s v="35"/>
    <x v="41"/>
    <s v="20200253"/>
    <x v="4"/>
    <n v="107.14"/>
    <s v=""/>
    <s v=""/>
    <s v=""/>
    <s v=""/>
  </r>
  <r>
    <s v="NM Permitted"/>
    <s v="35"/>
    <x v="41"/>
    <s v="20200253"/>
    <x v="4"/>
    <s v=""/>
    <s v=""/>
    <n v="109.2"/>
    <s v=""/>
    <s v=""/>
  </r>
  <r>
    <s v="NM Permitted"/>
    <s v="35"/>
    <x v="43"/>
    <s v="20200254"/>
    <x v="4"/>
    <s v=""/>
    <s v=""/>
    <n v="111.9"/>
    <s v=""/>
    <s v=""/>
  </r>
  <r>
    <s v="NM Permitted"/>
    <s v="35"/>
    <x v="41"/>
    <s v="20200252"/>
    <x v="4"/>
    <n v="114.04"/>
    <s v=""/>
    <s v=""/>
    <s v=""/>
    <s v=""/>
  </r>
  <r>
    <s v="NM Permitted"/>
    <s v="35"/>
    <x v="41"/>
    <s v="20200252"/>
    <x v="4"/>
    <n v="114.26"/>
    <s v=""/>
    <s v=""/>
    <s v=""/>
    <s v=""/>
  </r>
  <r>
    <s v="NM Permitted"/>
    <s v="35"/>
    <x v="41"/>
    <s v="20200253"/>
    <x v="4"/>
    <s v=""/>
    <s v=""/>
    <n v="125.1"/>
    <s v=""/>
    <s v=""/>
  </r>
  <r>
    <s v="NM Permitted"/>
    <s v="35"/>
    <x v="41"/>
    <s v="20200253"/>
    <x v="4"/>
    <s v=""/>
    <s v=""/>
    <n v="125.94"/>
    <s v=""/>
    <s v=""/>
  </r>
  <r>
    <s v="NM Permitted"/>
    <s v="35"/>
    <x v="41"/>
    <s v="20200252"/>
    <x v="4"/>
    <n v="126.71"/>
    <s v=""/>
    <s v=""/>
    <s v=""/>
    <s v=""/>
  </r>
  <r>
    <s v="NM Permitted"/>
    <s v="35"/>
    <x v="41"/>
    <s v="20200252"/>
    <x v="4"/>
    <n v="128.19999999999999"/>
    <s v=""/>
    <s v=""/>
    <s v=""/>
    <s v=""/>
  </r>
  <r>
    <s v="NM Permitted"/>
    <s v="35"/>
    <x v="41"/>
    <s v="20200253"/>
    <x v="4"/>
    <n v="128.76"/>
    <s v=""/>
    <s v=""/>
    <s v=""/>
    <s v=""/>
  </r>
  <r>
    <s v="NM Permitted"/>
    <s v="35"/>
    <x v="41"/>
    <s v="20200252"/>
    <x v="4"/>
    <n v="129.26"/>
    <s v=""/>
    <s v=""/>
    <s v=""/>
    <s v=""/>
  </r>
  <r>
    <s v="NM Permitted"/>
    <s v="35"/>
    <x v="41"/>
    <s v="20200202"/>
    <x v="4"/>
    <n v="129.30000000000001"/>
    <s v=""/>
    <s v=""/>
    <s v=""/>
    <s v=""/>
  </r>
  <r>
    <s v="NM Permitted"/>
    <s v="35"/>
    <x v="41"/>
    <s v="20200252"/>
    <x v="4"/>
    <n v="129.97"/>
    <s v=""/>
    <s v=""/>
    <s v=""/>
    <s v=""/>
  </r>
  <r>
    <s v="NM Permitted"/>
    <s v="35"/>
    <x v="41"/>
    <s v="20200253"/>
    <x v="4"/>
    <s v=""/>
    <s v=""/>
    <n v="131.02000000000001"/>
    <s v=""/>
    <s v=""/>
  </r>
  <r>
    <s v="NM Permitted"/>
    <s v="35"/>
    <x v="41"/>
    <s v="20200252"/>
    <x v="4"/>
    <n v="132.07"/>
    <s v=""/>
    <s v=""/>
    <s v=""/>
    <s v=""/>
  </r>
  <r>
    <s v="NM Permitted"/>
    <s v="35"/>
    <x v="41"/>
    <s v="20200253"/>
    <x v="4"/>
    <n v="134.31"/>
    <s v=""/>
    <s v=""/>
    <s v=""/>
    <s v=""/>
  </r>
  <r>
    <s v="NM Permitted"/>
    <s v="35"/>
    <x v="41"/>
    <s v="20200252"/>
    <x v="4"/>
    <n v="137.29"/>
    <s v=""/>
    <s v=""/>
    <s v=""/>
    <s v=""/>
  </r>
  <r>
    <s v="NM Permitted"/>
    <s v="35"/>
    <x v="43"/>
    <s v="20200252"/>
    <x v="4"/>
    <n v="139.08000000000001"/>
    <s v=""/>
    <s v=""/>
    <s v=""/>
    <s v=""/>
  </r>
  <r>
    <s v="NM Permitted"/>
    <s v="35"/>
    <x v="41"/>
    <s v="20200252"/>
    <x v="4"/>
    <n v="139.35"/>
    <s v=""/>
    <s v=""/>
    <s v=""/>
    <s v=""/>
  </r>
  <r>
    <s v="NM Permitted"/>
    <s v="35"/>
    <x v="41"/>
    <s v="20200202"/>
    <x v="4"/>
    <n v="139.61000000000001"/>
    <s v=""/>
    <s v=""/>
    <s v=""/>
    <s v=""/>
  </r>
  <r>
    <s v="NM Permitted"/>
    <s v="35"/>
    <x v="41"/>
    <s v="20200202"/>
    <x v="4"/>
    <n v="143.05000000000001"/>
    <s v=""/>
    <s v=""/>
    <s v=""/>
    <s v=""/>
  </r>
  <r>
    <s v="NM Permitted"/>
    <s v="35"/>
    <x v="41"/>
    <s v="31000216"/>
    <x v="16"/>
    <s v=""/>
    <s v=""/>
    <s v=""/>
    <n v="143.9"/>
    <s v=""/>
  </r>
  <r>
    <s v="NM Permitted"/>
    <s v="35"/>
    <x v="43"/>
    <s v="20200254"/>
    <x v="4"/>
    <n v="148.66"/>
    <s v=""/>
    <s v=""/>
    <s v=""/>
    <s v=""/>
  </r>
  <r>
    <s v="NM Permitted"/>
    <s v="35"/>
    <x v="41"/>
    <s v="20200253"/>
    <x v="4"/>
    <s v=""/>
    <s v=""/>
    <n v="157.82"/>
    <s v=""/>
    <s v=""/>
  </r>
  <r>
    <s v="NM Permitted"/>
    <s v="35"/>
    <x v="41"/>
    <s v="20200254"/>
    <x v="4"/>
    <n v="158.33000000000001"/>
    <s v=""/>
    <s v=""/>
    <s v=""/>
    <s v=""/>
  </r>
  <r>
    <s v="NM Permitted"/>
    <s v="35"/>
    <x v="41"/>
    <s v="20200253"/>
    <x v="4"/>
    <s v=""/>
    <s v=""/>
    <n v="164.75"/>
    <s v=""/>
    <s v=""/>
  </r>
  <r>
    <s v="NM Permitted"/>
    <s v="35"/>
    <x v="41"/>
    <s v="20200202"/>
    <x v="4"/>
    <n v="167.51"/>
    <s v=""/>
    <s v=""/>
    <s v=""/>
    <s v=""/>
  </r>
  <r>
    <s v="NM Permitted"/>
    <s v="35"/>
    <x v="43"/>
    <s v="20200252"/>
    <x v="4"/>
    <n v="168.69"/>
    <s v=""/>
    <s v=""/>
    <s v=""/>
    <s v=""/>
  </r>
  <r>
    <s v="NM Permitted"/>
    <s v="35"/>
    <x v="43"/>
    <s v="20200252"/>
    <x v="4"/>
    <n v="169.14"/>
    <s v=""/>
    <s v=""/>
    <s v=""/>
    <s v=""/>
  </r>
  <r>
    <s v="NM Permitted"/>
    <s v="35"/>
    <x v="41"/>
    <s v="20200254"/>
    <x v="4"/>
    <n v="175.82"/>
    <s v=""/>
    <s v=""/>
    <s v=""/>
    <s v=""/>
  </r>
  <r>
    <s v="NM Permitted"/>
    <s v="35"/>
    <x v="43"/>
    <s v="31088811"/>
    <x v="17"/>
    <s v=""/>
    <n v="178.7"/>
    <s v=""/>
    <s v=""/>
    <s v=""/>
  </r>
  <r>
    <s v="NM Permitted"/>
    <s v="35"/>
    <x v="41"/>
    <s v="31000205"/>
    <x v="16"/>
    <s v=""/>
    <s v=""/>
    <s v=""/>
    <n v="185.5"/>
    <s v=""/>
  </r>
  <r>
    <s v="NM Permitted"/>
    <s v="35"/>
    <x v="43"/>
    <s v="20200201"/>
    <x v="4"/>
    <n v="188.56"/>
    <s v=""/>
    <s v=""/>
    <s v=""/>
    <s v=""/>
  </r>
  <r>
    <s v="NM Permitted"/>
    <s v="35"/>
    <x v="41"/>
    <s v="31000205"/>
    <x v="16"/>
    <s v=""/>
    <s v=""/>
    <s v=""/>
    <n v="190.7"/>
    <s v=""/>
  </r>
  <r>
    <s v="NM Permitted"/>
    <s v="35"/>
    <x v="41"/>
    <s v="31000215"/>
    <x v="16"/>
    <s v=""/>
    <s v=""/>
    <s v=""/>
    <n v="191.2"/>
    <s v=""/>
  </r>
  <r>
    <s v="NM Permitted"/>
    <s v="35"/>
    <x v="41"/>
    <s v="31000215"/>
    <x v="16"/>
    <s v=""/>
    <s v=""/>
    <s v=""/>
    <n v="192.2"/>
    <s v=""/>
  </r>
  <r>
    <s v="NM Permitted"/>
    <s v="35"/>
    <x v="41"/>
    <s v="31000208"/>
    <x v="18"/>
    <s v=""/>
    <s v=""/>
    <s v=""/>
    <n v="194.68"/>
    <s v=""/>
  </r>
  <r>
    <s v="NM Permitted"/>
    <s v="35"/>
    <x v="43"/>
    <s v="20200252"/>
    <x v="4"/>
    <n v="196.49"/>
    <s v=""/>
    <s v=""/>
    <s v=""/>
    <s v=""/>
  </r>
  <r>
    <s v="NM Permitted"/>
    <s v="35"/>
    <x v="41"/>
    <s v="20200252"/>
    <x v="4"/>
    <n v="199.37"/>
    <s v=""/>
    <s v=""/>
    <s v=""/>
    <s v=""/>
  </r>
  <r>
    <s v="NM Permitted"/>
    <s v="35"/>
    <x v="41"/>
    <s v="20200202"/>
    <x v="4"/>
    <n v="201.8"/>
    <s v=""/>
    <s v=""/>
    <s v=""/>
    <s v=""/>
  </r>
  <r>
    <s v="NM Permitted"/>
    <s v="35"/>
    <x v="41"/>
    <s v="20200202"/>
    <x v="4"/>
    <n v="207.17"/>
    <s v=""/>
    <s v=""/>
    <s v=""/>
    <s v=""/>
  </r>
  <r>
    <s v="NM Permitted"/>
    <s v="35"/>
    <x v="41"/>
    <s v="20200252"/>
    <x v="4"/>
    <s v=""/>
    <s v=""/>
    <n v="209.4"/>
    <s v=""/>
    <s v=""/>
  </r>
  <r>
    <s v="NM Permitted"/>
    <s v="35"/>
    <x v="43"/>
    <s v="20200255"/>
    <x v="4"/>
    <n v="211.43"/>
    <s v=""/>
    <s v=""/>
    <s v=""/>
    <s v=""/>
  </r>
  <r>
    <s v="NM Permitted"/>
    <s v="35"/>
    <x v="41"/>
    <s v="20200202"/>
    <x v="4"/>
    <n v="212.32"/>
    <s v=""/>
    <s v=""/>
    <s v=""/>
    <s v=""/>
  </r>
  <r>
    <s v="NM Permitted"/>
    <s v="35"/>
    <x v="41"/>
    <s v="20200253"/>
    <x v="4"/>
    <n v="213.69"/>
    <s v=""/>
    <s v=""/>
    <s v=""/>
    <s v=""/>
  </r>
  <r>
    <s v="NM Permitted"/>
    <s v="35"/>
    <x v="43"/>
    <s v="20200201"/>
    <x v="4"/>
    <n v="217.89"/>
    <s v=""/>
    <s v=""/>
    <s v=""/>
    <s v=""/>
  </r>
  <r>
    <s v="NM Permitted"/>
    <s v="35"/>
    <x v="43"/>
    <s v="20200201"/>
    <x v="4"/>
    <n v="220.5"/>
    <s v=""/>
    <s v=""/>
    <s v=""/>
    <s v=""/>
  </r>
  <r>
    <s v="NM Permitted"/>
    <s v="35"/>
    <x v="41"/>
    <s v="20200253"/>
    <x v="4"/>
    <n v="222.32"/>
    <s v=""/>
    <s v=""/>
    <s v=""/>
    <s v=""/>
  </r>
  <r>
    <s v="NM Permitted"/>
    <s v="35"/>
    <x v="41"/>
    <s v="20200202"/>
    <x v="4"/>
    <n v="225.25"/>
    <s v=""/>
    <s v=""/>
    <s v=""/>
    <s v=""/>
  </r>
  <r>
    <s v="NM Permitted"/>
    <s v="35"/>
    <x v="41"/>
    <s v="20200202"/>
    <x v="4"/>
    <n v="226.38"/>
    <s v=""/>
    <s v=""/>
    <s v=""/>
    <s v=""/>
  </r>
  <r>
    <s v="NM Permitted"/>
    <s v="35"/>
    <x v="41"/>
    <s v="20200202"/>
    <x v="4"/>
    <n v="229.1"/>
    <s v=""/>
    <s v=""/>
    <s v=""/>
    <s v=""/>
  </r>
  <r>
    <s v="NM Permitted"/>
    <s v="35"/>
    <x v="41"/>
    <s v="20200202"/>
    <x v="4"/>
    <n v="234.9"/>
    <s v=""/>
    <s v=""/>
    <s v=""/>
    <s v=""/>
  </r>
  <r>
    <s v="NM Permitted"/>
    <s v="35"/>
    <x v="41"/>
    <s v="20200202"/>
    <x v="4"/>
    <n v="236.3"/>
    <s v=""/>
    <s v=""/>
    <s v=""/>
    <s v=""/>
  </r>
  <r>
    <s v="NM Permitted"/>
    <s v="35"/>
    <x v="41"/>
    <s v="20200202"/>
    <x v="4"/>
    <n v="238.85"/>
    <s v=""/>
    <s v=""/>
    <s v=""/>
    <s v=""/>
  </r>
  <r>
    <s v="NM Permitted"/>
    <s v="35"/>
    <x v="43"/>
    <s v="20200252"/>
    <x v="4"/>
    <n v="240.85"/>
    <s v=""/>
    <s v=""/>
    <s v=""/>
    <s v=""/>
  </r>
  <r>
    <s v="NM Permitted"/>
    <s v="35"/>
    <x v="41"/>
    <s v="20200202"/>
    <x v="4"/>
    <n v="245.37"/>
    <s v=""/>
    <s v=""/>
    <s v=""/>
    <s v=""/>
  </r>
  <r>
    <s v="NM Permitted"/>
    <s v="35"/>
    <x v="41"/>
    <s v="20200253"/>
    <x v="4"/>
    <n v="247.9"/>
    <s v=""/>
    <s v=""/>
    <s v=""/>
    <s v=""/>
  </r>
  <r>
    <s v="NM Permitted"/>
    <s v="35"/>
    <x v="41"/>
    <s v="20200202"/>
    <x v="4"/>
    <n v="264.39999999999998"/>
    <s v=""/>
    <s v=""/>
    <s v=""/>
    <s v=""/>
  </r>
  <r>
    <s v="NM Permitted"/>
    <s v="35"/>
    <x v="41"/>
    <s v="20200202"/>
    <x v="4"/>
    <n v="268.95999999999998"/>
    <s v=""/>
    <s v=""/>
    <s v=""/>
    <s v=""/>
  </r>
  <r>
    <s v="NM Permitted"/>
    <s v="35"/>
    <x v="41"/>
    <s v="20200202"/>
    <x v="4"/>
    <n v="273.99"/>
    <s v=""/>
    <s v=""/>
    <s v=""/>
    <s v=""/>
  </r>
  <r>
    <s v="NM Permitted"/>
    <s v="35"/>
    <x v="41"/>
    <s v="20200202"/>
    <x v="4"/>
    <n v="275.25"/>
    <s v=""/>
    <s v=""/>
    <s v=""/>
    <s v=""/>
  </r>
  <r>
    <s v="NM Permitted"/>
    <s v="35"/>
    <x v="41"/>
    <s v="20200202"/>
    <x v="4"/>
    <n v="285.72000000000003"/>
    <s v=""/>
    <s v=""/>
    <s v=""/>
    <s v=""/>
  </r>
  <r>
    <s v="NM Permitted"/>
    <s v="35"/>
    <x v="43"/>
    <s v="31000209"/>
    <x v="18"/>
    <s v=""/>
    <s v=""/>
    <s v=""/>
    <n v="287"/>
    <s v=""/>
  </r>
  <r>
    <s v="NM Permitted"/>
    <s v="35"/>
    <x v="43"/>
    <s v="31000215"/>
    <x v="16"/>
    <s v=""/>
    <s v=""/>
    <s v=""/>
    <n v="292.92"/>
    <s v=""/>
  </r>
  <r>
    <s v="NM Permitted"/>
    <s v="35"/>
    <x v="43"/>
    <s v="31000215"/>
    <x v="16"/>
    <s v=""/>
    <s v=""/>
    <s v=""/>
    <n v="292.92"/>
    <s v=""/>
  </r>
  <r>
    <s v="NM Permitted"/>
    <s v="35"/>
    <x v="41"/>
    <s v="20200202"/>
    <x v="4"/>
    <n v="299.3"/>
    <s v=""/>
    <s v=""/>
    <s v=""/>
    <s v=""/>
  </r>
  <r>
    <s v="NM Permitted"/>
    <s v="35"/>
    <x v="41"/>
    <s v="20200202"/>
    <x v="4"/>
    <n v="302.49"/>
    <s v=""/>
    <s v=""/>
    <s v=""/>
    <s v=""/>
  </r>
  <r>
    <s v="NM Permitted"/>
    <s v="35"/>
    <x v="41"/>
    <s v="20200203"/>
    <x v="4"/>
    <n v="319.60000000000002"/>
    <s v=""/>
    <s v=""/>
    <s v=""/>
    <s v=""/>
  </r>
  <r>
    <s v="NM Permitted"/>
    <s v="35"/>
    <x v="41"/>
    <s v="20200253"/>
    <x v="4"/>
    <n v="322.47000000000003"/>
    <s v=""/>
    <s v=""/>
    <s v=""/>
    <s v=""/>
  </r>
  <r>
    <s v="NM Permitted"/>
    <s v="35"/>
    <x v="41"/>
    <s v="20200252"/>
    <x v="4"/>
    <n v="326.72000000000003"/>
    <s v=""/>
    <s v=""/>
    <s v=""/>
    <s v=""/>
  </r>
  <r>
    <s v="NM Permitted"/>
    <s v="35"/>
    <x v="41"/>
    <s v="20200253"/>
    <x v="4"/>
    <n v="326.8"/>
    <s v=""/>
    <s v=""/>
    <s v=""/>
    <s v=""/>
  </r>
  <r>
    <s v="NM Permitted"/>
    <s v="35"/>
    <x v="41"/>
    <s v="20200252"/>
    <x v="4"/>
    <n v="352.05"/>
    <s v=""/>
    <s v=""/>
    <s v=""/>
    <s v=""/>
  </r>
  <r>
    <s v="NM Permitted"/>
    <s v="35"/>
    <x v="41"/>
    <s v="20200253"/>
    <x v="4"/>
    <n v="404.26"/>
    <s v=""/>
    <s v=""/>
    <s v=""/>
    <s v=""/>
  </r>
  <r>
    <s v="NM Permitted"/>
    <s v="35"/>
    <x v="41"/>
    <s v="20200253"/>
    <x v="4"/>
    <n v="422.01"/>
    <s v=""/>
    <s v=""/>
    <s v=""/>
    <s v=""/>
  </r>
  <r>
    <s v="NM Permitted"/>
    <s v="35"/>
    <x v="41"/>
    <s v="31000208"/>
    <x v="18"/>
    <s v=""/>
    <s v=""/>
    <s v=""/>
    <n v="591.41999999999996"/>
    <s v=""/>
  </r>
  <r>
    <s v="NM Permitted"/>
    <s v="35"/>
    <x v="41"/>
    <s v="31000299"/>
    <x v="18"/>
    <s v=""/>
    <s v=""/>
    <n v="642.1"/>
    <s v=""/>
    <s v=""/>
  </r>
  <r>
    <s v="NM Permitted"/>
    <s v="35"/>
    <x v="41"/>
    <s v="31000205"/>
    <x v="16"/>
    <s v=""/>
    <s v=""/>
    <s v=""/>
    <n v="770.97"/>
    <s v=""/>
  </r>
  <r>
    <s v="NM Permitted"/>
    <s v="35"/>
    <x v="41"/>
    <s v="31000205"/>
    <x v="16"/>
    <s v=""/>
    <s v=""/>
    <s v=""/>
    <n v="861.16"/>
    <s v=""/>
  </r>
  <r>
    <s v="NM Permitted"/>
    <s v="35"/>
    <x v="41"/>
    <s v="31000299"/>
    <x v="18"/>
    <s v=""/>
    <s v=""/>
    <s v=""/>
    <n v="1205.5"/>
    <s v=""/>
  </r>
  <r>
    <s v="NM Permitted"/>
    <s v="35"/>
    <x v="43"/>
    <s v="31000404"/>
    <x v="19"/>
    <s v=""/>
    <s v=""/>
    <n v="1435.72"/>
    <s v=""/>
    <s v=""/>
  </r>
  <r>
    <s v="NM Permitted"/>
    <s v="35"/>
    <x v="41"/>
    <s v="31000205"/>
    <x v="16"/>
    <s v=""/>
    <s v=""/>
    <s v=""/>
    <n v="2489.73"/>
    <s v=""/>
  </r>
  <r>
    <s v="NM Permitted"/>
    <s v="35"/>
    <x v="41"/>
    <s v="31000201"/>
    <x v="31"/>
    <s v=""/>
    <s v=""/>
    <s v=""/>
    <n v="2758"/>
    <s v=""/>
  </r>
  <r>
    <s v="NM Permitted"/>
    <s v="35"/>
    <x v="41"/>
    <s v="31000302"/>
    <x v="10"/>
    <s v=""/>
    <s v=""/>
    <s v=""/>
    <s v=""/>
    <n v="0.01"/>
  </r>
  <r>
    <s v="NM Permitted"/>
    <s v="35"/>
    <x v="41"/>
    <s v="20200252"/>
    <x v="4"/>
    <s v=""/>
    <s v=""/>
    <s v=""/>
    <n v="0.03"/>
    <s v=""/>
  </r>
  <r>
    <s v="NM Permitted"/>
    <s v="35"/>
    <x v="41"/>
    <s v="20200202"/>
    <x v="4"/>
    <s v=""/>
    <s v=""/>
    <s v=""/>
    <n v="0.03"/>
    <s v=""/>
  </r>
  <r>
    <s v="NM Permitted"/>
    <s v="35"/>
    <x v="41"/>
    <s v="20200201"/>
    <x v="4"/>
    <s v=""/>
    <s v=""/>
    <s v=""/>
    <n v="0.03"/>
    <s v=""/>
  </r>
  <r>
    <s v="NM Permitted"/>
    <s v="35"/>
    <x v="41"/>
    <s v="20200202"/>
    <x v="4"/>
    <s v=""/>
    <s v=""/>
    <s v=""/>
    <n v="0.04"/>
    <s v=""/>
  </r>
  <r>
    <s v="NM Permitted"/>
    <s v="35"/>
    <x v="41"/>
    <s v="20200201"/>
    <x v="4"/>
    <s v=""/>
    <s v=""/>
    <s v=""/>
    <n v="0.04"/>
    <s v=""/>
  </r>
  <r>
    <s v="NM Permitted"/>
    <s v="35"/>
    <x v="43"/>
    <s v="31000205"/>
    <x v="16"/>
    <n v="6.0400000000000002E-2"/>
    <s v=""/>
    <s v=""/>
    <s v=""/>
    <s v=""/>
  </r>
  <r>
    <s v="NM Permitted"/>
    <s v="35"/>
    <x v="43"/>
    <s v="31000205"/>
    <x v="16"/>
    <s v=""/>
    <n v="0.1"/>
    <s v=""/>
    <s v=""/>
    <s v=""/>
  </r>
  <r>
    <s v="NM Permitted"/>
    <s v="35"/>
    <x v="41"/>
    <s v="31000205"/>
    <x v="16"/>
    <s v=""/>
    <s v=""/>
    <s v=""/>
    <s v=""/>
    <n v="0.1"/>
  </r>
  <r>
    <s v="NM Permitted"/>
    <s v="35"/>
    <x v="41"/>
    <s v="31000302"/>
    <x v="10"/>
    <s v=""/>
    <n v="0.1"/>
    <s v=""/>
    <s v=""/>
    <s v=""/>
  </r>
  <r>
    <s v="NM Permitted"/>
    <s v="35"/>
    <x v="41"/>
    <s v="31000302"/>
    <x v="10"/>
    <n v="0.12"/>
    <s v=""/>
    <s v=""/>
    <s v=""/>
    <s v=""/>
  </r>
  <r>
    <s v="NM Permitted"/>
    <s v="35"/>
    <x v="43"/>
    <s v="31000205"/>
    <x v="16"/>
    <s v=""/>
    <s v=""/>
    <n v="0.1207"/>
    <s v=""/>
    <s v=""/>
  </r>
  <r>
    <s v="NM Permitted"/>
    <s v="35"/>
    <x v="43"/>
    <s v="31000506"/>
    <x v="20"/>
    <s v=""/>
    <n v="0.56940000000000002"/>
    <s v=""/>
    <s v=""/>
    <s v=""/>
  </r>
  <r>
    <s v="NM Permitted"/>
    <s v="35"/>
    <x v="41"/>
    <s v="31000209"/>
    <x v="18"/>
    <s v=""/>
    <n v="0.5"/>
    <s v=""/>
    <s v=""/>
    <s v=""/>
  </r>
  <r>
    <s v="NM Permitted"/>
    <s v="35"/>
    <x v="41"/>
    <s v="31000303"/>
    <x v="31"/>
    <s v=""/>
    <s v=""/>
    <s v=""/>
    <s v=""/>
    <n v="0.5"/>
  </r>
  <r>
    <s v="NM Permitted"/>
    <s v="35"/>
    <x v="41"/>
    <s v="31000209"/>
    <x v="18"/>
    <s v=""/>
    <s v=""/>
    <s v=""/>
    <s v=""/>
    <n v="0.5"/>
  </r>
  <r>
    <s v="NM Permitted"/>
    <s v="35"/>
    <x v="41"/>
    <s v="31000205"/>
    <x v="16"/>
    <s v=""/>
    <n v="0.55000000000000004"/>
    <s v=""/>
    <s v=""/>
    <s v=""/>
  </r>
  <r>
    <s v="NM Permitted"/>
    <s v="35"/>
    <x v="41"/>
    <s v="31000303"/>
    <x v="31"/>
    <n v="0.55000000000000004"/>
    <s v=""/>
    <s v=""/>
    <s v=""/>
    <s v=""/>
  </r>
  <r>
    <s v="NM Permitted"/>
    <s v="35"/>
    <x v="41"/>
    <s v="40400314"/>
    <x v="20"/>
    <s v=""/>
    <n v="0.6"/>
    <s v=""/>
    <s v=""/>
    <s v=""/>
  </r>
  <r>
    <s v="NM Permitted"/>
    <s v="35"/>
    <x v="41"/>
    <s v="31000303"/>
    <x v="31"/>
    <s v=""/>
    <n v="0.61"/>
    <s v=""/>
    <s v=""/>
    <s v=""/>
  </r>
  <r>
    <s v="NM Permitted"/>
    <s v="35"/>
    <x v="41"/>
    <s v="20200202"/>
    <x v="4"/>
    <s v=""/>
    <s v=""/>
    <s v=""/>
    <s v=""/>
    <n v="0.75"/>
  </r>
  <r>
    <s v="NM Permitted"/>
    <s v="35"/>
    <x v="41"/>
    <s v="20200201"/>
    <x v="4"/>
    <s v=""/>
    <n v="0.86"/>
    <s v=""/>
    <s v=""/>
    <s v=""/>
  </r>
  <r>
    <s v="NM Permitted"/>
    <s v="35"/>
    <x v="41"/>
    <s v="31000404"/>
    <x v="19"/>
    <s v=""/>
    <s v=""/>
    <n v="1.1000000000000001"/>
    <s v=""/>
    <s v=""/>
  </r>
  <r>
    <s v="NM Permitted"/>
    <s v="35"/>
    <x v="41"/>
    <s v="31000205"/>
    <x v="16"/>
    <n v="1.1299999999999999"/>
    <s v=""/>
    <s v=""/>
    <s v=""/>
    <s v=""/>
  </r>
  <r>
    <s v="NM Permitted"/>
    <s v="35"/>
    <x v="41"/>
    <s v="31000209"/>
    <x v="18"/>
    <s v=""/>
    <s v=""/>
    <n v="1.2"/>
    <s v=""/>
    <s v=""/>
  </r>
  <r>
    <s v="NM Permitted"/>
    <s v="35"/>
    <x v="41"/>
    <s v="31000205"/>
    <x v="16"/>
    <s v=""/>
    <n v="1.22"/>
    <s v=""/>
    <s v=""/>
    <s v=""/>
  </r>
  <r>
    <s v="NM Permitted"/>
    <s v="35"/>
    <x v="41"/>
    <s v="20200201"/>
    <x v="4"/>
    <s v=""/>
    <n v="1.3"/>
    <s v=""/>
    <s v=""/>
    <s v=""/>
  </r>
  <r>
    <s v="NM Permitted"/>
    <s v="35"/>
    <x v="41"/>
    <s v="31000205"/>
    <x v="16"/>
    <n v="1.34"/>
    <s v=""/>
    <s v=""/>
    <s v=""/>
    <s v=""/>
  </r>
  <r>
    <s v="NM Permitted"/>
    <s v="35"/>
    <x v="41"/>
    <s v="20200201"/>
    <x v="4"/>
    <s v=""/>
    <n v="1.41"/>
    <s v=""/>
    <s v=""/>
    <s v=""/>
  </r>
  <r>
    <s v="NM Permitted"/>
    <s v="35"/>
    <x v="43"/>
    <s v="20200254"/>
    <x v="4"/>
    <s v=""/>
    <n v="1.57"/>
    <s v=""/>
    <s v=""/>
    <s v=""/>
  </r>
  <r>
    <s v="NM Permitted"/>
    <s v="35"/>
    <x v="41"/>
    <s v="20200201"/>
    <x v="4"/>
    <s v=""/>
    <n v="1.7"/>
    <s v=""/>
    <s v=""/>
    <s v=""/>
  </r>
  <r>
    <s v="NM Permitted"/>
    <s v="35"/>
    <x v="41"/>
    <s v="40400313"/>
    <x v="20"/>
    <s v=""/>
    <n v="1.71"/>
    <s v=""/>
    <s v=""/>
    <s v=""/>
  </r>
  <r>
    <s v="NM Permitted"/>
    <s v="35"/>
    <x v="41"/>
    <s v="31088811"/>
    <x v="17"/>
    <s v=""/>
    <n v="1.75"/>
    <s v=""/>
    <s v=""/>
    <s v=""/>
  </r>
  <r>
    <s v="NM Permitted"/>
    <s v="35"/>
    <x v="41"/>
    <s v="31000303"/>
    <x v="31"/>
    <s v=""/>
    <s v=""/>
    <n v="1.75"/>
    <s v=""/>
    <s v=""/>
  </r>
  <r>
    <s v="NM Permitted"/>
    <s v="35"/>
    <x v="41"/>
    <s v="31000205"/>
    <x v="16"/>
    <n v="1.8"/>
    <s v=""/>
    <s v=""/>
    <s v=""/>
    <s v=""/>
  </r>
  <r>
    <s v="NM Permitted"/>
    <s v="35"/>
    <x v="41"/>
    <s v="31000404"/>
    <x v="19"/>
    <n v="1.98"/>
    <s v=""/>
    <s v=""/>
    <s v=""/>
    <s v=""/>
  </r>
  <r>
    <s v="NM Permitted"/>
    <s v="35"/>
    <x v="41"/>
    <s v="20200252"/>
    <x v="4"/>
    <s v=""/>
    <s v=""/>
    <s v=""/>
    <s v=""/>
    <n v="2.17"/>
  </r>
  <r>
    <s v="NM Permitted"/>
    <s v="35"/>
    <x v="41"/>
    <s v="20200202"/>
    <x v="4"/>
    <s v=""/>
    <s v=""/>
    <s v=""/>
    <s v=""/>
    <n v="2.4"/>
  </r>
  <r>
    <s v="NM Permitted"/>
    <s v="35"/>
    <x v="41"/>
    <s v="20200252"/>
    <x v="4"/>
    <s v=""/>
    <s v=""/>
    <s v=""/>
    <s v=""/>
    <n v="2.42"/>
  </r>
  <r>
    <s v="NM Permitted"/>
    <s v="35"/>
    <x v="41"/>
    <s v="20200202"/>
    <x v="4"/>
    <s v=""/>
    <n v="2.4500000000000002"/>
    <s v=""/>
    <s v=""/>
    <s v=""/>
  </r>
  <r>
    <s v="NM Permitted"/>
    <s v="35"/>
    <x v="41"/>
    <s v="31000205"/>
    <x v="16"/>
    <s v=""/>
    <n v="2.48"/>
    <s v=""/>
    <s v=""/>
    <s v=""/>
  </r>
  <r>
    <s v="NM Permitted"/>
    <s v="35"/>
    <x v="41"/>
    <s v="40400311"/>
    <x v="20"/>
    <s v=""/>
    <n v="2.65"/>
    <s v=""/>
    <s v=""/>
    <s v=""/>
  </r>
  <r>
    <s v="NM Permitted"/>
    <s v="35"/>
    <x v="41"/>
    <s v="31000205"/>
    <x v="16"/>
    <n v="2.96"/>
    <s v=""/>
    <s v=""/>
    <s v=""/>
    <s v=""/>
  </r>
  <r>
    <s v="NM Permitted"/>
    <s v="35"/>
    <x v="41"/>
    <s v="20200202"/>
    <x v="4"/>
    <s v=""/>
    <s v=""/>
    <s v=""/>
    <s v=""/>
    <n v="3.22"/>
  </r>
  <r>
    <s v="NM Permitted"/>
    <s v="35"/>
    <x v="41"/>
    <s v="31000404"/>
    <x v="19"/>
    <s v=""/>
    <s v=""/>
    <n v="3.33"/>
    <s v=""/>
    <s v=""/>
  </r>
  <r>
    <s v="NM Permitted"/>
    <s v="35"/>
    <x v="43"/>
    <s v="20200253"/>
    <x v="4"/>
    <s v=""/>
    <n v="3.36"/>
    <s v=""/>
    <s v=""/>
    <s v=""/>
  </r>
  <r>
    <s v="NM Permitted"/>
    <s v="35"/>
    <x v="41"/>
    <s v="31000404"/>
    <x v="19"/>
    <n v="4.41"/>
    <s v=""/>
    <s v=""/>
    <s v=""/>
    <s v=""/>
  </r>
  <r>
    <s v="NM Permitted"/>
    <s v="35"/>
    <x v="41"/>
    <s v="20200252"/>
    <x v="4"/>
    <s v=""/>
    <n v="4.72"/>
    <s v=""/>
    <s v=""/>
    <s v=""/>
  </r>
  <r>
    <s v="NM Permitted"/>
    <s v="35"/>
    <x v="41"/>
    <s v="31000205"/>
    <x v="16"/>
    <s v=""/>
    <n v="4.9000000000000004"/>
    <s v=""/>
    <s v=""/>
    <s v=""/>
  </r>
  <r>
    <s v="NM Permitted"/>
    <s v="35"/>
    <x v="41"/>
    <s v="31000207"/>
    <x v="17"/>
    <s v=""/>
    <n v="4.93"/>
    <s v=""/>
    <s v=""/>
    <s v=""/>
  </r>
  <r>
    <s v="NM Permitted"/>
    <s v="35"/>
    <x v="41"/>
    <s v="20200202"/>
    <x v="4"/>
    <s v=""/>
    <n v="6.7"/>
    <s v=""/>
    <s v=""/>
    <s v=""/>
  </r>
  <r>
    <s v="NM Permitted"/>
    <s v="35"/>
    <x v="41"/>
    <s v="20200253"/>
    <x v="4"/>
    <s v=""/>
    <n v="7.05"/>
    <s v=""/>
    <s v=""/>
    <s v=""/>
  </r>
  <r>
    <s v="NM Permitted"/>
    <s v="35"/>
    <x v="41"/>
    <s v="20200253"/>
    <x v="4"/>
    <s v=""/>
    <n v="7.11"/>
    <s v=""/>
    <s v=""/>
    <s v=""/>
  </r>
  <r>
    <s v="NM Permitted"/>
    <s v="35"/>
    <x v="41"/>
    <s v="31000205"/>
    <x v="16"/>
    <s v=""/>
    <s v=""/>
    <n v="7.3"/>
    <s v=""/>
    <s v=""/>
  </r>
  <r>
    <s v="NM Permitted"/>
    <s v="35"/>
    <x v="41"/>
    <s v="20200202"/>
    <x v="4"/>
    <s v=""/>
    <n v="7.3"/>
    <s v=""/>
    <s v=""/>
    <s v=""/>
  </r>
  <r>
    <s v="NM Permitted"/>
    <s v="35"/>
    <x v="41"/>
    <s v="20200202"/>
    <x v="4"/>
    <s v=""/>
    <n v="7.3"/>
    <s v=""/>
    <s v=""/>
    <s v=""/>
  </r>
  <r>
    <s v="NM Permitted"/>
    <s v="35"/>
    <x v="41"/>
    <s v="20200202"/>
    <x v="4"/>
    <s v=""/>
    <n v="7.34"/>
    <s v=""/>
    <s v=""/>
    <s v=""/>
  </r>
  <r>
    <s v="NM Permitted"/>
    <s v="35"/>
    <x v="41"/>
    <s v="20200253"/>
    <x v="4"/>
    <s v=""/>
    <n v="7.44"/>
    <s v=""/>
    <s v=""/>
    <s v=""/>
  </r>
  <r>
    <s v="NM Permitted"/>
    <s v="35"/>
    <x v="41"/>
    <s v="20200253"/>
    <x v="4"/>
    <s v=""/>
    <n v="7.53"/>
    <s v=""/>
    <s v=""/>
    <s v=""/>
  </r>
  <r>
    <s v="NM Permitted"/>
    <s v="35"/>
    <x v="41"/>
    <s v="31000205"/>
    <x v="16"/>
    <s v=""/>
    <s v=""/>
    <s v=""/>
    <n v="7.72"/>
    <s v=""/>
  </r>
  <r>
    <s v="NM Permitted"/>
    <s v="35"/>
    <x v="41"/>
    <s v="20200202"/>
    <x v="4"/>
    <s v=""/>
    <n v="7.9"/>
    <s v=""/>
    <s v=""/>
    <s v=""/>
  </r>
  <r>
    <s v="NM Permitted"/>
    <s v="35"/>
    <x v="41"/>
    <s v="31000209"/>
    <x v="18"/>
    <n v="8.4"/>
    <s v=""/>
    <s v=""/>
    <s v=""/>
    <s v=""/>
  </r>
  <r>
    <s v="NM Permitted"/>
    <s v="35"/>
    <x v="41"/>
    <s v="31000205"/>
    <x v="16"/>
    <s v=""/>
    <s v=""/>
    <n v="8.5500000000000007"/>
    <s v=""/>
    <s v=""/>
  </r>
  <r>
    <s v="NM Permitted"/>
    <s v="35"/>
    <x v="43"/>
    <s v="31000215"/>
    <x v="16"/>
    <s v=""/>
    <n v="10.01"/>
    <s v=""/>
    <s v=""/>
    <s v=""/>
  </r>
  <r>
    <s v="NM Permitted"/>
    <s v="35"/>
    <x v="41"/>
    <s v="20200202"/>
    <x v="4"/>
    <s v=""/>
    <n v="10.56"/>
    <s v=""/>
    <s v=""/>
    <s v=""/>
  </r>
  <r>
    <s v="NM Permitted"/>
    <s v="35"/>
    <x v="41"/>
    <s v="20200202"/>
    <x v="4"/>
    <s v=""/>
    <n v="13.73"/>
    <s v=""/>
    <s v=""/>
    <s v=""/>
  </r>
  <r>
    <s v="NM Permitted"/>
    <s v="35"/>
    <x v="43"/>
    <s v="20200254"/>
    <x v="4"/>
    <s v=""/>
    <n v="13.75"/>
    <s v=""/>
    <s v=""/>
    <s v=""/>
  </r>
  <r>
    <s v="NM Permitted"/>
    <s v="35"/>
    <x v="43"/>
    <s v="20200253"/>
    <x v="4"/>
    <s v=""/>
    <s v=""/>
    <n v="14.43"/>
    <s v=""/>
    <s v=""/>
  </r>
  <r>
    <s v="NM Permitted"/>
    <s v="35"/>
    <x v="43"/>
    <s v="20200253"/>
    <x v="4"/>
    <n v="15.17"/>
    <s v=""/>
    <s v=""/>
    <s v=""/>
    <s v=""/>
  </r>
  <r>
    <s v="NM Permitted"/>
    <s v="35"/>
    <x v="41"/>
    <s v="20200202"/>
    <x v="4"/>
    <s v=""/>
    <s v=""/>
    <n v="15.93"/>
    <s v=""/>
    <s v=""/>
  </r>
  <r>
    <s v="NM Permitted"/>
    <s v="35"/>
    <x v="41"/>
    <s v="31000205"/>
    <x v="16"/>
    <s v=""/>
    <s v=""/>
    <n v="16.079999999999998"/>
    <s v=""/>
    <s v=""/>
  </r>
  <r>
    <s v="NM Permitted"/>
    <s v="35"/>
    <x v="43"/>
    <s v="31000227"/>
    <x v="10"/>
    <s v=""/>
    <n v="16.899999999999999"/>
    <s v=""/>
    <s v=""/>
    <s v=""/>
  </r>
  <r>
    <s v="NM Permitted"/>
    <s v="35"/>
    <x v="41"/>
    <s v="20200252"/>
    <x v="4"/>
    <s v=""/>
    <s v=""/>
    <n v="17.22"/>
    <s v=""/>
    <s v=""/>
  </r>
  <r>
    <s v="NM Permitted"/>
    <s v="35"/>
    <x v="41"/>
    <s v="20200202"/>
    <x v="4"/>
    <s v=""/>
    <s v=""/>
    <n v="20.11"/>
    <s v=""/>
    <s v=""/>
  </r>
  <r>
    <s v="NM Permitted"/>
    <s v="35"/>
    <x v="41"/>
    <s v="20200202"/>
    <x v="4"/>
    <n v="20.11"/>
    <s v=""/>
    <s v=""/>
    <s v=""/>
    <s v=""/>
  </r>
  <r>
    <s v="NM Permitted"/>
    <s v="35"/>
    <x v="43"/>
    <s v="20200254"/>
    <x v="4"/>
    <n v="20.67"/>
    <s v=""/>
    <s v=""/>
    <s v=""/>
    <s v=""/>
  </r>
  <r>
    <s v="NM Permitted"/>
    <s v="35"/>
    <x v="41"/>
    <s v="20200201"/>
    <x v="4"/>
    <s v=""/>
    <s v=""/>
    <n v="21.02"/>
    <s v=""/>
    <s v=""/>
  </r>
  <r>
    <s v="NM Permitted"/>
    <s v="35"/>
    <x v="41"/>
    <s v="20200253"/>
    <x v="4"/>
    <s v=""/>
    <s v=""/>
    <n v="21.16"/>
    <s v=""/>
    <s v=""/>
  </r>
  <r>
    <s v="NM Permitted"/>
    <s v="35"/>
    <x v="41"/>
    <s v="20200253"/>
    <x v="4"/>
    <n v="21.16"/>
    <s v=""/>
    <s v=""/>
    <s v=""/>
    <s v=""/>
  </r>
  <r>
    <s v="NM Permitted"/>
    <s v="35"/>
    <x v="43"/>
    <s v="20200254"/>
    <x v="4"/>
    <s v=""/>
    <s v=""/>
    <n v="21.31"/>
    <s v=""/>
    <s v=""/>
  </r>
  <r>
    <s v="NM Permitted"/>
    <s v="35"/>
    <x v="43"/>
    <s v="20200254"/>
    <x v="4"/>
    <n v="21.31"/>
    <s v=""/>
    <s v=""/>
    <s v=""/>
    <s v=""/>
  </r>
  <r>
    <s v="NM Permitted"/>
    <s v="35"/>
    <x v="41"/>
    <s v="20200253"/>
    <x v="4"/>
    <s v=""/>
    <s v=""/>
    <n v="21.34"/>
    <s v=""/>
    <s v=""/>
  </r>
  <r>
    <s v="NM Permitted"/>
    <s v="35"/>
    <x v="41"/>
    <s v="20200253"/>
    <x v="4"/>
    <n v="21.34"/>
    <s v=""/>
    <s v=""/>
    <s v=""/>
    <s v=""/>
  </r>
  <r>
    <s v="NM Permitted"/>
    <s v="35"/>
    <x v="41"/>
    <s v="20200201"/>
    <x v="4"/>
    <s v=""/>
    <s v=""/>
    <n v="21.57"/>
    <s v=""/>
    <s v=""/>
  </r>
  <r>
    <s v="NM Permitted"/>
    <s v="35"/>
    <x v="41"/>
    <s v="20200202"/>
    <x v="4"/>
    <s v=""/>
    <s v=""/>
    <n v="21.91"/>
    <s v=""/>
    <s v=""/>
  </r>
  <r>
    <s v="NM Permitted"/>
    <s v="35"/>
    <x v="41"/>
    <s v="20200202"/>
    <x v="4"/>
    <n v="21.91"/>
    <s v=""/>
    <s v=""/>
    <s v=""/>
    <s v=""/>
  </r>
  <r>
    <s v="NM Permitted"/>
    <s v="35"/>
    <x v="41"/>
    <s v="20200202"/>
    <x v="4"/>
    <s v=""/>
    <s v=""/>
    <n v="21.91"/>
    <s v=""/>
    <s v=""/>
  </r>
  <r>
    <s v="NM Permitted"/>
    <s v="35"/>
    <x v="41"/>
    <s v="20200202"/>
    <x v="4"/>
    <n v="21.91"/>
    <s v=""/>
    <s v=""/>
    <s v=""/>
    <s v=""/>
  </r>
  <r>
    <s v="NM Permitted"/>
    <s v="35"/>
    <x v="41"/>
    <s v="20200202"/>
    <x v="4"/>
    <s v=""/>
    <s v=""/>
    <n v="22.02"/>
    <s v=""/>
    <s v=""/>
  </r>
  <r>
    <s v="NM Permitted"/>
    <s v="35"/>
    <x v="41"/>
    <s v="20200202"/>
    <x v="4"/>
    <n v="22.02"/>
    <s v=""/>
    <s v=""/>
    <s v=""/>
    <s v=""/>
  </r>
  <r>
    <s v="NM Permitted"/>
    <s v="35"/>
    <x v="41"/>
    <s v="20200253"/>
    <x v="4"/>
    <s v=""/>
    <s v=""/>
    <n v="22.33"/>
    <s v=""/>
    <s v=""/>
  </r>
  <r>
    <s v="NM Permitted"/>
    <s v="35"/>
    <x v="41"/>
    <s v="20200253"/>
    <x v="4"/>
    <n v="22.33"/>
    <s v=""/>
    <s v=""/>
    <s v=""/>
    <s v=""/>
  </r>
  <r>
    <s v="NM Permitted"/>
    <s v="35"/>
    <x v="41"/>
    <s v="20200252"/>
    <x v="4"/>
    <s v=""/>
    <n v="22.5"/>
    <s v=""/>
    <s v=""/>
    <s v=""/>
  </r>
  <r>
    <s v="NM Permitted"/>
    <s v="35"/>
    <x v="41"/>
    <s v="20200253"/>
    <x v="4"/>
    <s v=""/>
    <s v=""/>
    <n v="22.6"/>
    <s v=""/>
    <s v=""/>
  </r>
  <r>
    <s v="NM Permitted"/>
    <s v="35"/>
    <x v="41"/>
    <s v="20200253"/>
    <x v="4"/>
    <n v="22.6"/>
    <s v=""/>
    <s v=""/>
    <s v=""/>
    <s v=""/>
  </r>
  <r>
    <s v="NM Permitted"/>
    <s v="35"/>
    <x v="41"/>
    <s v="20200202"/>
    <x v="4"/>
    <n v="23.7"/>
    <s v=""/>
    <s v=""/>
    <s v=""/>
    <s v=""/>
  </r>
  <r>
    <s v="NM Permitted"/>
    <s v="35"/>
    <x v="41"/>
    <s v="20200202"/>
    <x v="4"/>
    <s v=""/>
    <s v=""/>
    <n v="23.7"/>
    <s v=""/>
    <s v=""/>
  </r>
  <r>
    <s v="NM Permitted"/>
    <s v="35"/>
    <x v="41"/>
    <s v="20200252"/>
    <x v="4"/>
    <s v=""/>
    <n v="25.09"/>
    <s v=""/>
    <s v=""/>
    <s v=""/>
  </r>
  <r>
    <s v="NM Permitted"/>
    <s v="35"/>
    <x v="41"/>
    <s v="20200202"/>
    <x v="4"/>
    <s v=""/>
    <n v="25.14"/>
    <s v=""/>
    <s v=""/>
    <s v=""/>
  </r>
  <r>
    <s v="NM Permitted"/>
    <s v="35"/>
    <x v="41"/>
    <s v="31000205"/>
    <x v="16"/>
    <s v=""/>
    <s v=""/>
    <s v=""/>
    <n v="27.9"/>
    <s v=""/>
  </r>
  <r>
    <s v="NM Permitted"/>
    <s v="35"/>
    <x v="41"/>
    <s v="20200202"/>
    <x v="4"/>
    <n v="31.55"/>
    <s v=""/>
    <s v=""/>
    <s v=""/>
    <s v=""/>
  </r>
  <r>
    <s v="NM Permitted"/>
    <s v="35"/>
    <x v="41"/>
    <s v="20200252"/>
    <x v="4"/>
    <n v="34.76"/>
    <s v=""/>
    <s v=""/>
    <s v=""/>
    <s v=""/>
  </r>
  <r>
    <s v="NM Permitted"/>
    <s v="35"/>
    <x v="43"/>
    <s v="20200254"/>
    <x v="4"/>
    <s v=""/>
    <s v=""/>
    <n v="36.479999999999997"/>
    <s v=""/>
    <s v=""/>
  </r>
  <r>
    <s v="NM Permitted"/>
    <s v="35"/>
    <x v="41"/>
    <s v="20200201"/>
    <x v="4"/>
    <s v=""/>
    <s v=""/>
    <n v="38.159999999999997"/>
    <s v=""/>
    <s v=""/>
  </r>
  <r>
    <s v="NM Permitted"/>
    <s v="35"/>
    <x v="41"/>
    <s v="20200201"/>
    <x v="4"/>
    <s v=""/>
    <s v=""/>
    <n v="40.53"/>
    <s v=""/>
    <s v=""/>
  </r>
  <r>
    <s v="NM Permitted"/>
    <s v="35"/>
    <x v="41"/>
    <s v="20200202"/>
    <x v="4"/>
    <s v=""/>
    <s v=""/>
    <n v="41.18"/>
    <s v=""/>
    <s v=""/>
  </r>
  <r>
    <s v="NM Permitted"/>
    <s v="35"/>
    <x v="41"/>
    <s v="20200202"/>
    <x v="4"/>
    <n v="41.18"/>
    <s v=""/>
    <s v=""/>
    <s v=""/>
    <s v=""/>
  </r>
  <r>
    <s v="NM Permitted"/>
    <s v="35"/>
    <x v="41"/>
    <s v="20200201"/>
    <x v="4"/>
    <n v="47.81"/>
    <s v=""/>
    <s v=""/>
    <s v=""/>
    <s v=""/>
  </r>
  <r>
    <s v="NM Permitted"/>
    <s v="35"/>
    <x v="41"/>
    <s v="20200201"/>
    <x v="4"/>
    <n v="50.5"/>
    <s v=""/>
    <s v=""/>
    <s v=""/>
    <s v=""/>
  </r>
  <r>
    <s v="NM Permitted"/>
    <s v="35"/>
    <x v="41"/>
    <s v="31088811"/>
    <x v="17"/>
    <s v=""/>
    <n v="53"/>
    <s v=""/>
    <s v=""/>
    <s v=""/>
  </r>
  <r>
    <s v="NM Permitted"/>
    <s v="35"/>
    <x v="41"/>
    <s v="20200202"/>
    <x v="4"/>
    <s v=""/>
    <s v=""/>
    <n v="68.7"/>
    <s v=""/>
    <s v=""/>
  </r>
  <r>
    <s v="NM Permitted"/>
    <s v="35"/>
    <x v="41"/>
    <s v="20200252"/>
    <x v="4"/>
    <s v=""/>
    <s v=""/>
    <n v="82.01"/>
    <s v=""/>
    <s v=""/>
  </r>
  <r>
    <s v="NM Permitted"/>
    <s v="35"/>
    <x v="41"/>
    <s v="20200252"/>
    <x v="4"/>
    <s v=""/>
    <s v=""/>
    <n v="91.45"/>
    <s v=""/>
    <s v=""/>
  </r>
  <r>
    <s v="NM Permitted"/>
    <s v="35"/>
    <x v="41"/>
    <s v="20200202"/>
    <x v="4"/>
    <s v=""/>
    <s v=""/>
    <n v="91.63"/>
    <s v=""/>
    <s v=""/>
  </r>
  <r>
    <s v="NM Permitted"/>
    <s v="35"/>
    <x v="41"/>
    <s v="20200201"/>
    <x v="4"/>
    <n v="98.36"/>
    <s v=""/>
    <s v=""/>
    <s v=""/>
    <s v=""/>
  </r>
  <r>
    <s v="NM Permitted"/>
    <s v="35"/>
    <x v="41"/>
    <s v="20200201"/>
    <x v="4"/>
    <n v="109.28"/>
    <s v=""/>
    <s v=""/>
    <s v=""/>
    <s v=""/>
  </r>
  <r>
    <s v="NM Permitted"/>
    <s v="35"/>
    <x v="41"/>
    <s v="20200202"/>
    <x v="4"/>
    <n v="136.02000000000001"/>
    <s v=""/>
    <s v=""/>
    <s v=""/>
    <s v=""/>
  </r>
  <r>
    <s v="NM Permitted"/>
    <s v="35"/>
    <x v="41"/>
    <s v="20200252"/>
    <x v="4"/>
    <n v="165.68"/>
    <s v=""/>
    <s v=""/>
    <s v=""/>
    <s v=""/>
  </r>
  <r>
    <s v="NM Permitted"/>
    <s v="35"/>
    <x v="41"/>
    <s v="31000303"/>
    <x v="31"/>
    <s v=""/>
    <s v=""/>
    <s v=""/>
    <n v="173.1"/>
    <s v=""/>
  </r>
  <r>
    <s v="NM Permitted"/>
    <s v="35"/>
    <x v="41"/>
    <s v="20200252"/>
    <x v="4"/>
    <n v="184.63"/>
    <s v=""/>
    <s v=""/>
    <s v=""/>
    <s v=""/>
  </r>
  <r>
    <s v="NM Permitted"/>
    <s v="35"/>
    <x v="41"/>
    <s v="20200202"/>
    <x v="4"/>
    <n v="185"/>
    <s v=""/>
    <s v=""/>
    <s v=""/>
    <s v=""/>
  </r>
  <r>
    <s v="NM Permitted"/>
    <s v="35"/>
    <x v="41"/>
    <s v="31000209"/>
    <x v="18"/>
    <s v=""/>
    <s v=""/>
    <s v=""/>
    <n v="1382.8"/>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55:F10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4"/>
        <item x="45"/>
        <item x="46"/>
        <item x="40"/>
        <item x="41"/>
        <item m="1" x="48"/>
        <item x="43"/>
        <item x="47"/>
        <item x="4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26">
      <pivotArea dataOnly="0" labelOnly="1" outline="0" fieldPosition="0">
        <references count="1">
          <reference field="2" count="0"/>
        </references>
      </pivotArea>
    </format>
    <format dxfId="25">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Data" updatedVersion="4" minRefreshableVersion="3" asteriskTotals="1" showMemberPropertyTips="0" useAutoFormatting="1" rowGrandTotals="0" colGrandTotals="0" itemPrintTitles="1" createdVersion="4" indent="0" compact="0" compactData="0" gridDropZones="1">
  <location ref="C62:II96" firstHeaderRow="1" firstDataRow="3"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m="1" x="48"/>
        <item x="43"/>
        <item x="47"/>
        <item x="44"/>
        <item x="45"/>
        <item x="46"/>
        <item x="42"/>
        <item t="default"/>
      </items>
    </pivotField>
    <pivotField compact="0" outline="0" subtotalTop="0" showAll="0" includeNewItemsInFilter="1"/>
    <pivotField axis="axisRow" compact="0" outline="0" subtotalTop="0" showAll="0" includeNewItemsInFilter="1">
      <items count="35">
        <item x="4"/>
        <item m="1" x="32"/>
        <item x="13"/>
        <item x="3"/>
        <item x="8"/>
        <item x="7"/>
        <item x="0"/>
        <item x="1"/>
        <item x="14"/>
        <item x="16"/>
        <item x="18"/>
        <item x="27"/>
        <item x="25"/>
        <item x="21"/>
        <item x="26"/>
        <item x="9"/>
        <item x="20"/>
        <item x="17"/>
        <item x="11"/>
        <item x="12"/>
        <item x="6"/>
        <item x="19"/>
        <item x="10"/>
        <item x="30"/>
        <item x="23"/>
        <item x="28"/>
        <item x="24"/>
        <item x="22"/>
        <item x="5"/>
        <item x="29"/>
        <item x="31"/>
        <item m="1" x="33"/>
        <item x="2"/>
        <item x="1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4"/>
  </rowFields>
  <rowItems count="32">
    <i>
      <x/>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2"/>
    </i>
    <i>
      <x v="33"/>
    </i>
  </rowItems>
  <colFields count="2">
    <field x="-2"/>
    <field x="2"/>
  </colFields>
  <colItems count="240">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3"/>
    </i>
    <i r="1">
      <x v="44"/>
    </i>
    <i r="1">
      <x v="45"/>
    </i>
    <i r="1">
      <x v="46"/>
    </i>
    <i r="1">
      <x v="47"/>
    </i>
    <i r="1">
      <x v="48"/>
    </i>
    <i i="1">
      <x v="1"/>
      <x/>
    </i>
    <i r="1" i="1">
      <x v="1"/>
    </i>
    <i r="1" i="1">
      <x v="2"/>
    </i>
    <i r="1" i="1">
      <x v="3"/>
    </i>
    <i r="1" i="1">
      <x v="4"/>
    </i>
    <i r="1" i="1">
      <x v="5"/>
    </i>
    <i r="1" i="1">
      <x v="6"/>
    </i>
    <i r="1" i="1">
      <x v="7"/>
    </i>
    <i r="1" i="1">
      <x v="8"/>
    </i>
    <i r="1" i="1">
      <x v="9"/>
    </i>
    <i r="1" i="1">
      <x v="10"/>
    </i>
    <i r="1" i="1">
      <x v="11"/>
    </i>
    <i r="1" i="1">
      <x v="12"/>
    </i>
    <i r="1" i="1">
      <x v="13"/>
    </i>
    <i r="1" i="1">
      <x v="14"/>
    </i>
    <i r="1" i="1">
      <x v="15"/>
    </i>
    <i r="1" i="1">
      <x v="16"/>
    </i>
    <i r="1" i="1">
      <x v="17"/>
    </i>
    <i r="1" i="1">
      <x v="18"/>
    </i>
    <i r="1" i="1">
      <x v="19"/>
    </i>
    <i r="1" i="1">
      <x v="20"/>
    </i>
    <i r="1" i="1">
      <x v="21"/>
    </i>
    <i r="1" i="1">
      <x v="22"/>
    </i>
    <i r="1" i="1">
      <x v="23"/>
    </i>
    <i r="1" i="1">
      <x v="24"/>
    </i>
    <i r="1" i="1">
      <x v="25"/>
    </i>
    <i r="1" i="1">
      <x v="26"/>
    </i>
    <i r="1" i="1">
      <x v="27"/>
    </i>
    <i r="1" i="1">
      <x v="28"/>
    </i>
    <i r="1" i="1">
      <x v="29"/>
    </i>
    <i r="1" i="1">
      <x v="30"/>
    </i>
    <i r="1" i="1">
      <x v="31"/>
    </i>
    <i r="1" i="1">
      <x v="32"/>
    </i>
    <i r="1" i="1">
      <x v="33"/>
    </i>
    <i r="1" i="1">
      <x v="34"/>
    </i>
    <i r="1" i="1">
      <x v="35"/>
    </i>
    <i r="1" i="1">
      <x v="36"/>
    </i>
    <i r="1" i="1">
      <x v="37"/>
    </i>
    <i r="1" i="1">
      <x v="38"/>
    </i>
    <i r="1" i="1">
      <x v="39"/>
    </i>
    <i r="1" i="1">
      <x v="40"/>
    </i>
    <i r="1" i="1">
      <x v="41"/>
    </i>
    <i r="1" i="1">
      <x v="43"/>
    </i>
    <i r="1" i="1">
      <x v="44"/>
    </i>
    <i r="1" i="1">
      <x v="45"/>
    </i>
    <i r="1" i="1">
      <x v="46"/>
    </i>
    <i r="1" i="1">
      <x v="47"/>
    </i>
    <i r="1" i="1">
      <x v="48"/>
    </i>
    <i i="2">
      <x v="2"/>
      <x/>
    </i>
    <i r="1" i="2">
      <x v="1"/>
    </i>
    <i r="1" i="2">
      <x v="2"/>
    </i>
    <i r="1" i="2">
      <x v="3"/>
    </i>
    <i r="1" i="2">
      <x v="4"/>
    </i>
    <i r="1" i="2">
      <x v="5"/>
    </i>
    <i r="1" i="2">
      <x v="6"/>
    </i>
    <i r="1" i="2">
      <x v="7"/>
    </i>
    <i r="1" i="2">
      <x v="8"/>
    </i>
    <i r="1" i="2">
      <x v="9"/>
    </i>
    <i r="1" i="2">
      <x v="10"/>
    </i>
    <i r="1" i="2">
      <x v="11"/>
    </i>
    <i r="1" i="2">
      <x v="12"/>
    </i>
    <i r="1" i="2">
      <x v="13"/>
    </i>
    <i r="1" i="2">
      <x v="14"/>
    </i>
    <i r="1" i="2">
      <x v="15"/>
    </i>
    <i r="1" i="2">
      <x v="16"/>
    </i>
    <i r="1" i="2">
      <x v="17"/>
    </i>
    <i r="1" i="2">
      <x v="18"/>
    </i>
    <i r="1" i="2">
      <x v="19"/>
    </i>
    <i r="1" i="2">
      <x v="20"/>
    </i>
    <i r="1" i="2">
      <x v="21"/>
    </i>
    <i r="1" i="2">
      <x v="22"/>
    </i>
    <i r="1" i="2">
      <x v="23"/>
    </i>
    <i r="1" i="2">
      <x v="24"/>
    </i>
    <i r="1" i="2">
      <x v="25"/>
    </i>
    <i r="1" i="2">
      <x v="26"/>
    </i>
    <i r="1" i="2">
      <x v="27"/>
    </i>
    <i r="1" i="2">
      <x v="28"/>
    </i>
    <i r="1" i="2">
      <x v="29"/>
    </i>
    <i r="1" i="2">
      <x v="30"/>
    </i>
    <i r="1" i="2">
      <x v="31"/>
    </i>
    <i r="1" i="2">
      <x v="32"/>
    </i>
    <i r="1" i="2">
      <x v="33"/>
    </i>
    <i r="1" i="2">
      <x v="34"/>
    </i>
    <i r="1" i="2">
      <x v="35"/>
    </i>
    <i r="1" i="2">
      <x v="36"/>
    </i>
    <i r="1" i="2">
      <x v="37"/>
    </i>
    <i r="1" i="2">
      <x v="38"/>
    </i>
    <i r="1" i="2">
      <x v="39"/>
    </i>
    <i r="1" i="2">
      <x v="40"/>
    </i>
    <i r="1" i="2">
      <x v="41"/>
    </i>
    <i r="1" i="2">
      <x v="43"/>
    </i>
    <i r="1" i="2">
      <x v="44"/>
    </i>
    <i r="1" i="2">
      <x v="45"/>
    </i>
    <i r="1" i="2">
      <x v="46"/>
    </i>
    <i r="1" i="2">
      <x v="47"/>
    </i>
    <i r="1" i="2">
      <x v="48"/>
    </i>
    <i i="3">
      <x v="3"/>
      <x/>
    </i>
    <i r="1" i="3">
      <x v="1"/>
    </i>
    <i r="1" i="3">
      <x v="2"/>
    </i>
    <i r="1" i="3">
      <x v="3"/>
    </i>
    <i r="1" i="3">
      <x v="4"/>
    </i>
    <i r="1" i="3">
      <x v="5"/>
    </i>
    <i r="1" i="3">
      <x v="6"/>
    </i>
    <i r="1" i="3">
      <x v="7"/>
    </i>
    <i r="1" i="3">
      <x v="8"/>
    </i>
    <i r="1" i="3">
      <x v="9"/>
    </i>
    <i r="1" i="3">
      <x v="10"/>
    </i>
    <i r="1" i="3">
      <x v="11"/>
    </i>
    <i r="1" i="3">
      <x v="12"/>
    </i>
    <i r="1" i="3">
      <x v="13"/>
    </i>
    <i r="1" i="3">
      <x v="14"/>
    </i>
    <i r="1" i="3">
      <x v="15"/>
    </i>
    <i r="1" i="3">
      <x v="16"/>
    </i>
    <i r="1" i="3">
      <x v="17"/>
    </i>
    <i r="1" i="3">
      <x v="18"/>
    </i>
    <i r="1" i="3">
      <x v="19"/>
    </i>
    <i r="1" i="3">
      <x v="20"/>
    </i>
    <i r="1" i="3">
      <x v="21"/>
    </i>
    <i r="1" i="3">
      <x v="22"/>
    </i>
    <i r="1" i="3">
      <x v="23"/>
    </i>
    <i r="1" i="3">
      <x v="24"/>
    </i>
    <i r="1" i="3">
      <x v="25"/>
    </i>
    <i r="1" i="3">
      <x v="26"/>
    </i>
    <i r="1" i="3">
      <x v="27"/>
    </i>
    <i r="1" i="3">
      <x v="28"/>
    </i>
    <i r="1" i="3">
      <x v="29"/>
    </i>
    <i r="1" i="3">
      <x v="30"/>
    </i>
    <i r="1" i="3">
      <x v="31"/>
    </i>
    <i r="1" i="3">
      <x v="32"/>
    </i>
    <i r="1" i="3">
      <x v="33"/>
    </i>
    <i r="1" i="3">
      <x v="34"/>
    </i>
    <i r="1" i="3">
      <x v="35"/>
    </i>
    <i r="1" i="3">
      <x v="36"/>
    </i>
    <i r="1" i="3">
      <x v="37"/>
    </i>
    <i r="1" i="3">
      <x v="38"/>
    </i>
    <i r="1" i="3">
      <x v="39"/>
    </i>
    <i r="1" i="3">
      <x v="40"/>
    </i>
    <i r="1" i="3">
      <x v="41"/>
    </i>
    <i r="1" i="3">
      <x v="43"/>
    </i>
    <i r="1" i="3">
      <x v="44"/>
    </i>
    <i r="1" i="3">
      <x v="45"/>
    </i>
    <i r="1" i="3">
      <x v="46"/>
    </i>
    <i r="1" i="3">
      <x v="47"/>
    </i>
    <i r="1" i="3">
      <x v="48"/>
    </i>
    <i i="4">
      <x v="4"/>
      <x/>
    </i>
    <i r="1" i="4">
      <x v="1"/>
    </i>
    <i r="1" i="4">
      <x v="2"/>
    </i>
    <i r="1" i="4">
      <x v="3"/>
    </i>
    <i r="1" i="4">
      <x v="4"/>
    </i>
    <i r="1" i="4">
      <x v="5"/>
    </i>
    <i r="1" i="4">
      <x v="6"/>
    </i>
    <i r="1" i="4">
      <x v="7"/>
    </i>
    <i r="1" i="4">
      <x v="8"/>
    </i>
    <i r="1" i="4">
      <x v="9"/>
    </i>
    <i r="1" i="4">
      <x v="10"/>
    </i>
    <i r="1" i="4">
      <x v="11"/>
    </i>
    <i r="1" i="4">
      <x v="12"/>
    </i>
    <i r="1" i="4">
      <x v="13"/>
    </i>
    <i r="1" i="4">
      <x v="14"/>
    </i>
    <i r="1" i="4">
      <x v="15"/>
    </i>
    <i r="1" i="4">
      <x v="16"/>
    </i>
    <i r="1" i="4">
      <x v="17"/>
    </i>
    <i r="1" i="4">
      <x v="18"/>
    </i>
    <i r="1" i="4">
      <x v="19"/>
    </i>
    <i r="1" i="4">
      <x v="20"/>
    </i>
    <i r="1" i="4">
      <x v="21"/>
    </i>
    <i r="1" i="4">
      <x v="22"/>
    </i>
    <i r="1" i="4">
      <x v="23"/>
    </i>
    <i r="1" i="4">
      <x v="24"/>
    </i>
    <i r="1" i="4">
      <x v="25"/>
    </i>
    <i r="1" i="4">
      <x v="26"/>
    </i>
    <i r="1" i="4">
      <x v="27"/>
    </i>
    <i r="1" i="4">
      <x v="28"/>
    </i>
    <i r="1" i="4">
      <x v="29"/>
    </i>
    <i r="1" i="4">
      <x v="30"/>
    </i>
    <i r="1" i="4">
      <x v="31"/>
    </i>
    <i r="1" i="4">
      <x v="32"/>
    </i>
    <i r="1" i="4">
      <x v="33"/>
    </i>
    <i r="1" i="4">
      <x v="34"/>
    </i>
    <i r="1" i="4">
      <x v="35"/>
    </i>
    <i r="1" i="4">
      <x v="36"/>
    </i>
    <i r="1" i="4">
      <x v="37"/>
    </i>
    <i r="1" i="4">
      <x v="38"/>
    </i>
    <i r="1" i="4">
      <x v="39"/>
    </i>
    <i r="1" i="4">
      <x v="40"/>
    </i>
    <i r="1" i="4">
      <x v="41"/>
    </i>
    <i r="1" i="4">
      <x v="43"/>
    </i>
    <i r="1" i="4">
      <x v="44"/>
    </i>
    <i r="1" i="4">
      <x v="45"/>
    </i>
    <i r="1" i="4">
      <x v="46"/>
    </i>
    <i r="1" i="4">
      <x v="47"/>
    </i>
    <i r="1" i="4">
      <x v="48"/>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18">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59:AH109"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4"/>
        <item x="45"/>
        <item x="46"/>
        <item x="40"/>
        <item x="41"/>
        <item m="1" x="48"/>
        <item x="43"/>
        <item x="47"/>
        <item x="42"/>
        <item t="default"/>
      </items>
    </pivotField>
    <pivotField compact="0" outline="0" subtotalTop="0" showAll="0" includeNewItemsInFilter="1"/>
    <pivotField axis="axisCol" compact="0" outline="0" subtotalTop="0" showAll="0" includeNewItemsInFilter="1">
      <items count="35">
        <item x="4"/>
        <item x="13"/>
        <item x="3"/>
        <item x="8"/>
        <item x="0"/>
        <item x="10"/>
        <item x="11"/>
        <item x="12"/>
        <item x="6"/>
        <item x="7"/>
        <item x="1"/>
        <item x="9"/>
        <item x="20"/>
        <item x="16"/>
        <item x="19"/>
        <item x="17"/>
        <item x="24"/>
        <item x="22"/>
        <item x="21"/>
        <item x="18"/>
        <item m="1" x="32"/>
        <item x="5"/>
        <item x="23"/>
        <item x="25"/>
        <item x="26"/>
        <item x="27"/>
        <item x="28"/>
        <item x="29"/>
        <item x="30"/>
        <item x="14"/>
        <item x="31"/>
        <item m="1" x="33"/>
        <item x="2"/>
        <item x="15"/>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t="grand">
      <x/>
    </i>
  </rowItems>
  <colFields count="1">
    <field x="4"/>
  </colFields>
  <colItems count="33">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2"/>
    </i>
    <i>
      <x v="33"/>
    </i>
    <i t="grand">
      <x/>
    </i>
  </colItems>
  <dataFields count="1">
    <dataField name="Sum of VOC (tons/year)" fld="6" baseField="0" baseItem="0"/>
  </dataFields>
  <formats count="6">
    <format dxfId="17">
      <pivotArea field="2" type="button" dataOnly="0" labelOnly="1" outline="0" axis="axisRow" fieldPosition="0"/>
    </format>
    <format dxfId="16">
      <pivotArea dataOnly="0" labelOnly="1" outline="0" fieldPosition="0">
        <references count="1">
          <reference field="4" count="0"/>
        </references>
      </pivotArea>
    </format>
    <format dxfId="15">
      <pivotArea dataOnly="0" labelOnly="1" grandCol="1" outline="0" fieldPosition="0"/>
    </format>
    <format dxfId="14">
      <pivotArea dataOnly="0" labelOnly="1" outline="0" fieldPosition="0">
        <references count="1">
          <reference field="2" count="0"/>
        </references>
      </pivotArea>
    </format>
    <format dxfId="13">
      <pivotArea outline="0" fieldPosition="0"/>
    </format>
    <format dxfId="12">
      <pivotArea dataOnly="0" labelOnly="1" outline="0" fieldPosition="0">
        <references count="1">
          <reference field="4" count="1">
            <x v="10"/>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59:AH109"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4"/>
        <item x="45"/>
        <item x="46"/>
        <item x="40"/>
        <item x="41"/>
        <item m="1" x="48"/>
        <item x="43"/>
        <item x="47"/>
        <item x="42"/>
        <item t="default"/>
      </items>
    </pivotField>
    <pivotField compact="0" outline="0" subtotalTop="0" showAll="0" includeNewItemsInFilter="1"/>
    <pivotField axis="axisCol" compact="0" outline="0" subtotalTop="0" showAll="0" includeNewItemsInFilter="1">
      <items count="35">
        <item x="4"/>
        <item x="13"/>
        <item x="3"/>
        <item x="8"/>
        <item x="7"/>
        <item x="0"/>
        <item x="1"/>
        <item x="9"/>
        <item x="11"/>
        <item x="12"/>
        <item x="20"/>
        <item x="16"/>
        <item x="19"/>
        <item x="17"/>
        <item x="10"/>
        <item x="6"/>
        <item x="24"/>
        <item x="22"/>
        <item x="21"/>
        <item x="18"/>
        <item m="1" x="32"/>
        <item x="5"/>
        <item x="23"/>
        <item x="25"/>
        <item x="26"/>
        <item x="27"/>
        <item x="28"/>
        <item x="29"/>
        <item x="30"/>
        <item x="14"/>
        <item x="31"/>
        <item m="1" x="33"/>
        <item x="2"/>
        <item x="1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t="grand">
      <x/>
    </i>
  </rowItems>
  <colFields count="1">
    <field x="4"/>
  </colFields>
  <colItems count="33">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2"/>
    </i>
    <i>
      <x v="33"/>
    </i>
    <i t="grand">
      <x/>
    </i>
  </colItems>
  <dataFields count="1">
    <dataField name="Sum of NOx (tons/year)" fld="5" baseField="0" baseItem="0" numFmtId="2"/>
  </dataFields>
  <formats count="6">
    <format dxfId="11">
      <pivotArea field="2" type="button" dataOnly="0" labelOnly="1" outline="0" axis="axisRow" fieldPosition="0"/>
    </format>
    <format dxfId="10">
      <pivotArea dataOnly="0" labelOnly="1" outline="0" fieldPosition="0">
        <references count="1">
          <reference field="4" count="0"/>
        </references>
      </pivotArea>
    </format>
    <format dxfId="9">
      <pivotArea dataOnly="0" labelOnly="1" grandCol="1" outline="0" fieldPosition="0"/>
    </format>
    <format dxfId="8">
      <pivotArea dataOnly="0" labelOnly="1" outline="0" fieldPosition="0">
        <references count="1">
          <reference field="2" count="0"/>
        </references>
      </pivotArea>
    </format>
    <format dxfId="7">
      <pivotArea type="all" dataOnly="0" outline="0" fieldPosition="0"/>
    </format>
    <format dxfId="6">
      <pivotArea dataOnly="0" labelOnly="1" outline="0" fieldPosition="0">
        <references count="1">
          <reference field="4" count="1">
            <x v="6"/>
          </reference>
        </references>
      </pivotArea>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70:AY104"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4"/>
        <item x="45"/>
        <item x="46"/>
        <item x="40"/>
        <item x="41"/>
        <item m="1" x="48"/>
        <item x="43"/>
        <item x="47"/>
        <item x="42"/>
        <item t="default"/>
      </items>
    </pivotField>
    <pivotField compact="0" outline="0" subtotalTop="0" showAll="0" includeNewItemsInFilter="1"/>
    <pivotField axis="axisRow" compact="0" outline="0" subtotalTop="0" showAll="0" includeNewItemsInFilter="1">
      <items count="35">
        <item x="4"/>
        <item x="13"/>
        <item x="3"/>
        <item x="8"/>
        <item x="7"/>
        <item x="0"/>
        <item x="1"/>
        <item x="16"/>
        <item x="19"/>
        <item x="9"/>
        <item x="17"/>
        <item x="10"/>
        <item x="11"/>
        <item x="12"/>
        <item x="6"/>
        <item x="24"/>
        <item x="22"/>
        <item x="20"/>
        <item x="21"/>
        <item x="18"/>
        <item m="1" x="32"/>
        <item x="5"/>
        <item x="23"/>
        <item x="25"/>
        <item x="26"/>
        <item x="27"/>
        <item x="28"/>
        <item x="29"/>
        <item x="30"/>
        <item x="14"/>
        <item x="31"/>
        <item m="1" x="33"/>
        <item x="2"/>
        <item x="15"/>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3">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2"/>
    </i>
    <i>
      <x v="33"/>
    </i>
    <i t="grand">
      <x/>
    </i>
  </rowItems>
  <colFields count="1">
    <field x="2"/>
  </colFields>
  <col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t="grand">
      <x/>
    </i>
  </colItems>
  <dataFields count="1">
    <dataField name="Sum of VOC (tons/year)" fld="6" baseField="0" baseItem="0"/>
  </dataFields>
  <formats count="3">
    <format dxfId="5">
      <pivotArea outline="0" fieldPosition="0">
        <references count="1">
          <reference field="4" count="0" selected="0"/>
        </references>
      </pivotArea>
    </format>
    <format dxfId="4">
      <pivotArea grandCol="1" outline="0" fieldPosition="0"/>
    </format>
    <format dxfId="3">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3:AY97" firstHeaderRow="1" firstDataRow="2" firstDataCol="1"/>
  <pivotFields count="10">
    <pivotField compact="0" outline="0" subtotalTop="0" showAll="0" includeNewItemsInFilter="1"/>
    <pivotField compact="0" outline="0" subtotalTop="0" showAll="0" includeNewItemsInFilter="1"/>
    <pivotField axis="axisCol" compact="0" outline="0" subtotalTop="0" showAll="0" includeNewItemsInFilter="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4"/>
        <item x="45"/>
        <item x="46"/>
        <item x="40"/>
        <item x="41"/>
        <item m="1" x="48"/>
        <item x="43"/>
        <item x="47"/>
        <item x="42"/>
        <item t="default"/>
      </items>
    </pivotField>
    <pivotField compact="0" outline="0" subtotalTop="0" showAll="0" includeNewItemsInFilter="1"/>
    <pivotField axis="axisRow" compact="0" outline="0" subtotalTop="0" showAll="0" includeNewItemsInFilter="1">
      <items count="35">
        <item x="4"/>
        <item x="13"/>
        <item x="3"/>
        <item x="8"/>
        <item x="7"/>
        <item x="0"/>
        <item x="1"/>
        <item x="16"/>
        <item x="19"/>
        <item x="9"/>
        <item x="17"/>
        <item x="10"/>
        <item x="11"/>
        <item x="12"/>
        <item x="6"/>
        <item x="24"/>
        <item x="22"/>
        <item x="20"/>
        <item x="21"/>
        <item x="18"/>
        <item m="1" x="32"/>
        <item x="5"/>
        <item x="23"/>
        <item x="25"/>
        <item x="26"/>
        <item x="27"/>
        <item x="28"/>
        <item x="29"/>
        <item x="30"/>
        <item x="14"/>
        <item x="31"/>
        <item m="1" x="33"/>
        <item x="2"/>
        <item x="1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4"/>
  </rowFields>
  <rowItems count="33">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2"/>
    </i>
    <i>
      <x v="33"/>
    </i>
    <i t="grand">
      <x/>
    </i>
  </rowItems>
  <colFields count="1">
    <field x="2"/>
  </colFields>
  <col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t="grand">
      <x/>
    </i>
  </colItems>
  <dataFields count="1">
    <dataField name="Sum of NOx (tons/year)" fld="5" baseField="4" baseItem="7"/>
  </dataFields>
  <formats count="3">
    <format dxfId="2">
      <pivotArea outline="0" fieldPosition="0">
        <references count="1">
          <reference field="4" count="0" selected="0"/>
        </references>
      </pivotArea>
    </format>
    <format dxfId="1">
      <pivotArea grandCol="1" outline="0" fieldPosition="0"/>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32"/>
  <sheetViews>
    <sheetView tabSelected="1" zoomScale="85" workbookViewId="0"/>
  </sheetViews>
  <sheetFormatPr defaultColWidth="9.140625" defaultRowHeight="12.75" x14ac:dyDescent="0.2"/>
  <cols>
    <col min="1" max="1" width="27.5703125" style="120" customWidth="1"/>
    <col min="2" max="2" width="81.85546875" style="120" customWidth="1"/>
    <col min="3" max="16384" width="9.140625" style="120"/>
  </cols>
  <sheetData>
    <row r="1" spans="1:5" x14ac:dyDescent="0.2">
      <c r="A1" s="277"/>
    </row>
    <row r="4" spans="1:5" x14ac:dyDescent="0.2">
      <c r="A4" s="278"/>
    </row>
    <row r="5" spans="1:5" x14ac:dyDescent="0.2">
      <c r="A5" s="156"/>
      <c r="B5" s="156"/>
      <c r="D5" s="279"/>
      <c r="E5" s="279"/>
    </row>
    <row r="6" spans="1:5" x14ac:dyDescent="0.2">
      <c r="A6" s="70"/>
      <c r="B6" s="280"/>
      <c r="D6" s="281"/>
    </row>
    <row r="7" spans="1:5" x14ac:dyDescent="0.2">
      <c r="A7" s="70"/>
      <c r="B7" s="280"/>
      <c r="D7" s="282"/>
    </row>
    <row r="8" spans="1:5" x14ac:dyDescent="0.2">
      <c r="A8" s="70"/>
    </row>
    <row r="9" spans="1:5" x14ac:dyDescent="0.2">
      <c r="A9" s="70"/>
    </row>
    <row r="10" spans="1:5" x14ac:dyDescent="0.2">
      <c r="A10" s="70"/>
    </row>
    <row r="11" spans="1:5" x14ac:dyDescent="0.2">
      <c r="A11" s="70"/>
    </row>
    <row r="12" spans="1:5" x14ac:dyDescent="0.2">
      <c r="A12" s="70"/>
      <c r="B12" s="280"/>
    </row>
    <row r="13" spans="1:5" x14ac:dyDescent="0.2">
      <c r="A13" s="70"/>
      <c r="B13" s="280"/>
    </row>
    <row r="14" spans="1:5" x14ac:dyDescent="0.2">
      <c r="A14" s="70"/>
    </row>
    <row r="15" spans="1:5" x14ac:dyDescent="0.2">
      <c r="A15" s="70"/>
    </row>
    <row r="16" spans="1:5" x14ac:dyDescent="0.2">
      <c r="A16" s="70"/>
    </row>
    <row r="18" spans="1:1" x14ac:dyDescent="0.2">
      <c r="A18" s="70"/>
    </row>
    <row r="32" spans="1:1" ht="13.5" customHeight="1" x14ac:dyDescent="0.2">
      <c r="A32" s="33"/>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3012"/>
  <sheetViews>
    <sheetView zoomScale="85" zoomScaleNormal="85" workbookViewId="0">
      <pane ySplit="5" topLeftCell="A6" activePane="bottomLeft" state="frozen"/>
      <selection pane="bottomLeft" activeCell="A6" sqref="A6"/>
    </sheetView>
  </sheetViews>
  <sheetFormatPr defaultRowHeight="12.75" x14ac:dyDescent="0.2"/>
  <cols>
    <col min="1" max="1" width="21.28515625" style="44" customWidth="1"/>
    <col min="2" max="2" width="8.140625" style="44" customWidth="1"/>
    <col min="3" max="3" width="12.7109375" style="45" customWidth="1"/>
    <col min="4" max="4" width="13.5703125" style="44" customWidth="1"/>
    <col min="5" max="5" width="30.140625" style="44" customWidth="1"/>
    <col min="6" max="6" width="15" style="180" customWidth="1"/>
    <col min="7" max="7" width="15.28515625" style="180" customWidth="1"/>
    <col min="8" max="8" width="14" style="180" customWidth="1"/>
    <col min="9" max="9" width="14.85546875" style="180" customWidth="1"/>
    <col min="10" max="10" width="13.85546875" style="180" bestFit="1" customWidth="1"/>
    <col min="11" max="16384" width="9.140625" style="44"/>
  </cols>
  <sheetData>
    <row r="1" spans="1:11" x14ac:dyDescent="0.2">
      <c r="A1" s="19" t="s">
        <v>17107</v>
      </c>
      <c r="E1" s="43"/>
      <c r="F1" s="151"/>
      <c r="G1" s="151"/>
      <c r="H1" s="151"/>
      <c r="I1" s="151"/>
      <c r="J1" s="151"/>
      <c r="K1" s="43"/>
    </row>
    <row r="2" spans="1:11" x14ac:dyDescent="0.2">
      <c r="A2" s="265" t="s">
        <v>17128</v>
      </c>
      <c r="K2" s="43"/>
    </row>
    <row r="3" spans="1:11" x14ac:dyDescent="0.2">
      <c r="A3" s="43"/>
      <c r="C3" s="37"/>
      <c r="K3" s="74"/>
    </row>
    <row r="5" spans="1:11" x14ac:dyDescent="0.2">
      <c r="A5" s="4" t="s">
        <v>5573</v>
      </c>
      <c r="B5" s="4" t="s">
        <v>795</v>
      </c>
      <c r="C5" s="37" t="s">
        <v>794</v>
      </c>
      <c r="D5" s="4" t="s">
        <v>792</v>
      </c>
      <c r="E5" s="4" t="s">
        <v>793</v>
      </c>
      <c r="F5" s="76" t="s">
        <v>2428</v>
      </c>
      <c r="G5" s="76" t="s">
        <v>2429</v>
      </c>
      <c r="H5" s="76" t="s">
        <v>2430</v>
      </c>
      <c r="I5" s="76" t="s">
        <v>2431</v>
      </c>
      <c r="J5" s="76" t="s">
        <v>5569</v>
      </c>
    </row>
    <row r="6" spans="1:11" x14ac:dyDescent="0.2">
      <c r="A6" s="44" t="s">
        <v>5574</v>
      </c>
      <c r="B6" s="44" t="str">
        <f>unprmtd_src_summary!C5</f>
        <v>48</v>
      </c>
      <c r="C6" s="44" t="str">
        <f>unprmtd_src_summary!D5</f>
        <v>48105</v>
      </c>
      <c r="D6" s="44" t="str">
        <f>unprmtd_src_summary!E5</f>
        <v>2310001630</v>
      </c>
      <c r="E6" s="44" t="str">
        <f>unprmtd_src_summary!F5</f>
        <v>Venting - blowdowns</v>
      </c>
      <c r="F6" s="180">
        <f>unprmtd_src_summary!G5</f>
        <v>0</v>
      </c>
      <c r="G6" s="180">
        <f>unprmtd_src_summary!H5</f>
        <v>5005.9551232176182</v>
      </c>
      <c r="H6" s="180">
        <f>unprmtd_src_summary!I5</f>
        <v>0</v>
      </c>
      <c r="I6" s="180">
        <f>unprmtd_src_summary!J5</f>
        <v>0</v>
      </c>
      <c r="J6" s="180">
        <f>unprmtd_src_summary!K5</f>
        <v>0</v>
      </c>
    </row>
    <row r="7" spans="1:11" x14ac:dyDescent="0.2">
      <c r="A7" s="44" t="s">
        <v>5574</v>
      </c>
      <c r="B7" s="44" t="str">
        <f>unprmtd_src_summary!C6</f>
        <v>48</v>
      </c>
      <c r="C7" s="44" t="str">
        <f>unprmtd_src_summary!D6</f>
        <v>48081</v>
      </c>
      <c r="D7" s="44" t="str">
        <f>unprmtd_src_summary!E6</f>
        <v>2310001630</v>
      </c>
      <c r="E7" s="44" t="str">
        <f>unprmtd_src_summary!F6</f>
        <v>Venting - blowdowns</v>
      </c>
      <c r="F7" s="180">
        <f>unprmtd_src_summary!G6</f>
        <v>0</v>
      </c>
      <c r="G7" s="180">
        <f>unprmtd_src_summary!H6</f>
        <v>240.84291493785631</v>
      </c>
      <c r="H7" s="180">
        <f>unprmtd_src_summary!I6</f>
        <v>0</v>
      </c>
      <c r="I7" s="180">
        <f>unprmtd_src_summary!J6</f>
        <v>0</v>
      </c>
      <c r="J7" s="180">
        <f>unprmtd_src_summary!K6</f>
        <v>0</v>
      </c>
    </row>
    <row r="8" spans="1:11" x14ac:dyDescent="0.2">
      <c r="A8" s="44" t="s">
        <v>5574</v>
      </c>
      <c r="B8" s="44" t="str">
        <f>unprmtd_src_summary!C7</f>
        <v>48</v>
      </c>
      <c r="C8" s="44" t="str">
        <f>unprmtd_src_summary!D7</f>
        <v>48103</v>
      </c>
      <c r="D8" s="44" t="str">
        <f>unprmtd_src_summary!E7</f>
        <v>2310001630</v>
      </c>
      <c r="E8" s="44" t="str">
        <f>unprmtd_src_summary!F7</f>
        <v>Venting - blowdowns</v>
      </c>
      <c r="F8" s="180">
        <f>unprmtd_src_summary!G7</f>
        <v>0</v>
      </c>
      <c r="G8" s="180">
        <f>unprmtd_src_summary!H7</f>
        <v>2999.3567258176004</v>
      </c>
      <c r="H8" s="180">
        <f>unprmtd_src_summary!I7</f>
        <v>0</v>
      </c>
      <c r="I8" s="180">
        <f>unprmtd_src_summary!J7</f>
        <v>0</v>
      </c>
      <c r="J8" s="180">
        <f>unprmtd_src_summary!K7</f>
        <v>0</v>
      </c>
    </row>
    <row r="9" spans="1:11" x14ac:dyDescent="0.2">
      <c r="A9" s="44" t="s">
        <v>5574</v>
      </c>
      <c r="B9" s="44" t="str">
        <f>unprmtd_src_summary!C8</f>
        <v>48</v>
      </c>
      <c r="C9" s="44" t="str">
        <f>unprmtd_src_summary!D8</f>
        <v>48135</v>
      </c>
      <c r="D9" s="44" t="str">
        <f>unprmtd_src_summary!E8</f>
        <v>2310001630</v>
      </c>
      <c r="E9" s="44" t="str">
        <f>unprmtd_src_summary!F8</f>
        <v>Venting - blowdowns</v>
      </c>
      <c r="F9" s="180">
        <f>unprmtd_src_summary!G8</f>
        <v>0</v>
      </c>
      <c r="G9" s="180">
        <f>unprmtd_src_summary!H8</f>
        <v>4390.112762474665</v>
      </c>
      <c r="H9" s="180">
        <f>unprmtd_src_summary!I8</f>
        <v>0</v>
      </c>
      <c r="I9" s="180">
        <f>unprmtd_src_summary!J8</f>
        <v>0</v>
      </c>
      <c r="J9" s="180">
        <f>unprmtd_src_summary!K8</f>
        <v>0</v>
      </c>
    </row>
    <row r="10" spans="1:11" x14ac:dyDescent="0.2">
      <c r="A10" s="44" t="s">
        <v>5574</v>
      </c>
      <c r="B10" s="44" t="str">
        <f>unprmtd_src_summary!C9</f>
        <v>48</v>
      </c>
      <c r="C10" s="44" t="str">
        <f>unprmtd_src_summary!D9</f>
        <v>48003</v>
      </c>
      <c r="D10" s="44" t="str">
        <f>unprmtd_src_summary!E9</f>
        <v>2310001630</v>
      </c>
      <c r="E10" s="44" t="str">
        <f>unprmtd_src_summary!F9</f>
        <v>Venting - blowdowns</v>
      </c>
      <c r="F10" s="180">
        <f>unprmtd_src_summary!G9</f>
        <v>0</v>
      </c>
      <c r="G10" s="180">
        <f>unprmtd_src_summary!H9</f>
        <v>4463.5794341400588</v>
      </c>
      <c r="H10" s="180">
        <f>unprmtd_src_summary!I9</f>
        <v>0</v>
      </c>
      <c r="I10" s="180">
        <f>unprmtd_src_summary!J9</f>
        <v>0</v>
      </c>
      <c r="J10" s="180">
        <f>unprmtd_src_summary!K9</f>
        <v>0</v>
      </c>
    </row>
    <row r="11" spans="1:11" x14ac:dyDescent="0.2">
      <c r="A11" s="44" t="s">
        <v>5574</v>
      </c>
      <c r="B11" s="44" t="str">
        <f>unprmtd_src_summary!C10</f>
        <v>48</v>
      </c>
      <c r="C11" s="44" t="str">
        <f>unprmtd_src_summary!D10</f>
        <v>48033</v>
      </c>
      <c r="D11" s="44" t="str">
        <f>unprmtd_src_summary!E10</f>
        <v>2310001630</v>
      </c>
      <c r="E11" s="44" t="str">
        <f>unprmtd_src_summary!F10</f>
        <v>Venting - blowdowns</v>
      </c>
      <c r="F11" s="180">
        <f>unprmtd_src_summary!G10</f>
        <v>0</v>
      </c>
      <c r="G11" s="180">
        <f>unprmtd_src_summary!H10</f>
        <v>391.60930200770798</v>
      </c>
      <c r="H11" s="180">
        <f>unprmtd_src_summary!I10</f>
        <v>0</v>
      </c>
      <c r="I11" s="180">
        <f>unprmtd_src_summary!J10</f>
        <v>0</v>
      </c>
      <c r="J11" s="180">
        <f>unprmtd_src_summary!K10</f>
        <v>0</v>
      </c>
    </row>
    <row r="12" spans="1:11" x14ac:dyDescent="0.2">
      <c r="A12" s="44" t="s">
        <v>5574</v>
      </c>
      <c r="B12" s="44" t="str">
        <f>unprmtd_src_summary!C11</f>
        <v>48</v>
      </c>
      <c r="C12" s="44" t="str">
        <f>unprmtd_src_summary!D11</f>
        <v>48109</v>
      </c>
      <c r="D12" s="44" t="str">
        <f>unprmtd_src_summary!E11</f>
        <v>2310001630</v>
      </c>
      <c r="E12" s="44" t="str">
        <f>unprmtd_src_summary!F11</f>
        <v>Venting - blowdowns</v>
      </c>
      <c r="F12" s="180">
        <f>unprmtd_src_summary!G11</f>
        <v>0</v>
      </c>
      <c r="G12" s="180">
        <f>unprmtd_src_summary!H11</f>
        <v>120.10203715733948</v>
      </c>
      <c r="H12" s="180">
        <f>unprmtd_src_summary!I11</f>
        <v>0</v>
      </c>
      <c r="I12" s="180">
        <f>unprmtd_src_summary!J11</f>
        <v>0</v>
      </c>
      <c r="J12" s="180">
        <f>unprmtd_src_summary!K11</f>
        <v>0</v>
      </c>
    </row>
    <row r="13" spans="1:11" x14ac:dyDescent="0.2">
      <c r="A13" s="44" t="s">
        <v>5574</v>
      </c>
      <c r="B13" s="44" t="str">
        <f>unprmtd_src_summary!C12</f>
        <v>48</v>
      </c>
      <c r="C13" s="44" t="str">
        <f>unprmtd_src_summary!D12</f>
        <v>48115</v>
      </c>
      <c r="D13" s="44" t="str">
        <f>unprmtd_src_summary!E12</f>
        <v>2310001630</v>
      </c>
      <c r="E13" s="44" t="str">
        <f>unprmtd_src_summary!F12</f>
        <v>Venting - blowdowns</v>
      </c>
      <c r="F13" s="180">
        <f>unprmtd_src_summary!G12</f>
        <v>0</v>
      </c>
      <c r="G13" s="180">
        <f>unprmtd_src_summary!H12</f>
        <v>819.63251953652423</v>
      </c>
      <c r="H13" s="180">
        <f>unprmtd_src_summary!I12</f>
        <v>0</v>
      </c>
      <c r="I13" s="180">
        <f>unprmtd_src_summary!J12</f>
        <v>0</v>
      </c>
      <c r="J13" s="180">
        <f>unprmtd_src_summary!K12</f>
        <v>0</v>
      </c>
    </row>
    <row r="14" spans="1:11" x14ac:dyDescent="0.2">
      <c r="A14" s="44" t="s">
        <v>5574</v>
      </c>
      <c r="B14" s="44" t="str">
        <f>unprmtd_src_summary!C13</f>
        <v>48</v>
      </c>
      <c r="C14" s="44" t="str">
        <f>unprmtd_src_summary!D13</f>
        <v>48107</v>
      </c>
      <c r="D14" s="44" t="str">
        <f>unprmtd_src_summary!E13</f>
        <v>2310001630</v>
      </c>
      <c r="E14" s="44" t="str">
        <f>unprmtd_src_summary!F13</f>
        <v>Venting - blowdowns</v>
      </c>
      <c r="F14" s="180">
        <f>unprmtd_src_summary!G13</f>
        <v>0</v>
      </c>
      <c r="G14" s="180">
        <f>unprmtd_src_summary!H13</f>
        <v>263.84117737224045</v>
      </c>
      <c r="H14" s="180">
        <f>unprmtd_src_summary!I13</f>
        <v>0</v>
      </c>
      <c r="I14" s="180">
        <f>unprmtd_src_summary!J13</f>
        <v>0</v>
      </c>
      <c r="J14" s="180">
        <f>unprmtd_src_summary!K13</f>
        <v>0</v>
      </c>
    </row>
    <row r="15" spans="1:11" x14ac:dyDescent="0.2">
      <c r="A15" s="44" t="s">
        <v>5574</v>
      </c>
      <c r="B15" s="44" t="str">
        <f>unprmtd_src_summary!C14</f>
        <v>48</v>
      </c>
      <c r="C15" s="44" t="str">
        <f>unprmtd_src_summary!D14</f>
        <v>48125</v>
      </c>
      <c r="D15" s="44" t="str">
        <f>unprmtd_src_summary!E14</f>
        <v>2310001630</v>
      </c>
      <c r="E15" s="44" t="str">
        <f>unprmtd_src_summary!F14</f>
        <v>Venting - blowdowns</v>
      </c>
      <c r="F15" s="180">
        <f>unprmtd_src_summary!G14</f>
        <v>0</v>
      </c>
      <c r="G15" s="180">
        <f>unprmtd_src_summary!H14</f>
        <v>145.01682146125566</v>
      </c>
      <c r="H15" s="180">
        <f>unprmtd_src_summary!I14</f>
        <v>0</v>
      </c>
      <c r="I15" s="180">
        <f>unprmtd_src_summary!J14</f>
        <v>0</v>
      </c>
      <c r="J15" s="180">
        <f>unprmtd_src_summary!K14</f>
        <v>0</v>
      </c>
    </row>
    <row r="16" spans="1:11" x14ac:dyDescent="0.2">
      <c r="A16" s="44" t="s">
        <v>5574</v>
      </c>
      <c r="B16" s="44" t="str">
        <f>unprmtd_src_summary!C15</f>
        <v>48</v>
      </c>
      <c r="C16" s="44" t="str">
        <f>unprmtd_src_summary!D15</f>
        <v>48165</v>
      </c>
      <c r="D16" s="44" t="str">
        <f>unprmtd_src_summary!E15</f>
        <v>2310001630</v>
      </c>
      <c r="E16" s="44" t="str">
        <f>unprmtd_src_summary!F15</f>
        <v>Venting - blowdowns</v>
      </c>
      <c r="F16" s="180">
        <f>unprmtd_src_summary!G15</f>
        <v>0</v>
      </c>
      <c r="G16" s="180">
        <f>unprmtd_src_summary!H15</f>
        <v>2615.4135112880203</v>
      </c>
      <c r="H16" s="180">
        <f>unprmtd_src_summary!I15</f>
        <v>0</v>
      </c>
      <c r="I16" s="180">
        <f>unprmtd_src_summary!J15</f>
        <v>0</v>
      </c>
      <c r="J16" s="180">
        <f>unprmtd_src_summary!K15</f>
        <v>0</v>
      </c>
    </row>
    <row r="17" spans="1:10" x14ac:dyDescent="0.2">
      <c r="A17" s="44" t="s">
        <v>5574</v>
      </c>
      <c r="B17" s="44" t="str">
        <f>unprmtd_src_summary!C16</f>
        <v>48</v>
      </c>
      <c r="C17" s="44" t="str">
        <f>unprmtd_src_summary!D16</f>
        <v>48169</v>
      </c>
      <c r="D17" s="44" t="str">
        <f>unprmtd_src_summary!E16</f>
        <v>2310001630</v>
      </c>
      <c r="E17" s="44" t="str">
        <f>unprmtd_src_summary!F16</f>
        <v>Venting - blowdowns</v>
      </c>
      <c r="F17" s="180">
        <f>unprmtd_src_summary!G16</f>
        <v>0</v>
      </c>
      <c r="G17" s="180">
        <f>unprmtd_src_summary!H16</f>
        <v>1344.1206711651184</v>
      </c>
      <c r="H17" s="180">
        <f>unprmtd_src_summary!I16</f>
        <v>0</v>
      </c>
      <c r="I17" s="180">
        <f>unprmtd_src_summary!J16</f>
        <v>0</v>
      </c>
      <c r="J17" s="180">
        <f>unprmtd_src_summary!K16</f>
        <v>0</v>
      </c>
    </row>
    <row r="18" spans="1:10" x14ac:dyDescent="0.2">
      <c r="A18" s="44" t="s">
        <v>5574</v>
      </c>
      <c r="B18" s="44" t="str">
        <f>unprmtd_src_summary!C17</f>
        <v>48</v>
      </c>
      <c r="C18" s="44" t="str">
        <f>unprmtd_src_summary!D17</f>
        <v>48173</v>
      </c>
      <c r="D18" s="44" t="str">
        <f>unprmtd_src_summary!E17</f>
        <v>2310001630</v>
      </c>
      <c r="E18" s="44" t="str">
        <f>unprmtd_src_summary!F17</f>
        <v>Venting - blowdowns</v>
      </c>
      <c r="F18" s="180">
        <f>unprmtd_src_summary!G17</f>
        <v>0</v>
      </c>
      <c r="G18" s="180">
        <f>unprmtd_src_summary!H17</f>
        <v>1066.863840706154</v>
      </c>
      <c r="H18" s="180">
        <f>unprmtd_src_summary!I17</f>
        <v>0</v>
      </c>
      <c r="I18" s="180">
        <f>unprmtd_src_summary!J17</f>
        <v>0</v>
      </c>
      <c r="J18" s="180">
        <f>unprmtd_src_summary!K17</f>
        <v>0</v>
      </c>
    </row>
    <row r="19" spans="1:10" x14ac:dyDescent="0.2">
      <c r="A19" s="44" t="s">
        <v>5574</v>
      </c>
      <c r="B19" s="44" t="str">
        <f>unprmtd_src_summary!C18</f>
        <v>48</v>
      </c>
      <c r="C19" s="44" t="str">
        <f>unprmtd_src_summary!D18</f>
        <v>48219</v>
      </c>
      <c r="D19" s="44" t="str">
        <f>unprmtd_src_summary!E18</f>
        <v>2310001630</v>
      </c>
      <c r="E19" s="44" t="str">
        <f>unprmtd_src_summary!F18</f>
        <v>Venting - blowdowns</v>
      </c>
      <c r="F19" s="180">
        <f>unprmtd_src_summary!G18</f>
        <v>0</v>
      </c>
      <c r="G19" s="180">
        <f>unprmtd_src_summary!H18</f>
        <v>2692.074386069301</v>
      </c>
      <c r="H19" s="180">
        <f>unprmtd_src_summary!I18</f>
        <v>0</v>
      </c>
      <c r="I19" s="180">
        <f>unprmtd_src_summary!J18</f>
        <v>0</v>
      </c>
      <c r="J19" s="180">
        <f>unprmtd_src_summary!K18</f>
        <v>0</v>
      </c>
    </row>
    <row r="20" spans="1:10" x14ac:dyDescent="0.2">
      <c r="A20" s="44" t="s">
        <v>5574</v>
      </c>
      <c r="B20" s="44" t="str">
        <f>unprmtd_src_summary!C19</f>
        <v>48</v>
      </c>
      <c r="C20" s="44" t="str">
        <f>unprmtd_src_summary!D19</f>
        <v>48227</v>
      </c>
      <c r="D20" s="44" t="str">
        <f>unprmtd_src_summary!E19</f>
        <v>2310001630</v>
      </c>
      <c r="E20" s="44" t="str">
        <f>unprmtd_src_summary!F19</f>
        <v>Venting - blowdowns</v>
      </c>
      <c r="F20" s="180">
        <f>unprmtd_src_summary!G19</f>
        <v>0</v>
      </c>
      <c r="G20" s="180">
        <f>unprmtd_src_summary!H19</f>
        <v>2274.9114591344992</v>
      </c>
      <c r="H20" s="180">
        <f>unprmtd_src_summary!I19</f>
        <v>0</v>
      </c>
      <c r="I20" s="180">
        <f>unprmtd_src_summary!J19</f>
        <v>0</v>
      </c>
      <c r="J20" s="180">
        <f>unprmtd_src_summary!K19</f>
        <v>0</v>
      </c>
    </row>
    <row r="21" spans="1:10" x14ac:dyDescent="0.2">
      <c r="A21" s="44" t="s">
        <v>5574</v>
      </c>
      <c r="B21" s="44" t="str">
        <f>unprmtd_src_summary!C20</f>
        <v>48</v>
      </c>
      <c r="C21" s="44" t="str">
        <f>unprmtd_src_summary!D20</f>
        <v>48229</v>
      </c>
      <c r="D21" s="44" t="str">
        <f>unprmtd_src_summary!E20</f>
        <v>2310001630</v>
      </c>
      <c r="E21" s="44" t="str">
        <f>unprmtd_src_summary!F20</f>
        <v>Venting - blowdowns</v>
      </c>
      <c r="F21" s="180">
        <f>unprmtd_src_summary!G20</f>
        <v>0</v>
      </c>
      <c r="G21" s="180">
        <f>unprmtd_src_summary!H20</f>
        <v>3.833043739064026</v>
      </c>
      <c r="H21" s="180">
        <f>unprmtd_src_summary!I20</f>
        <v>0</v>
      </c>
      <c r="I21" s="180">
        <f>unprmtd_src_summary!J20</f>
        <v>0</v>
      </c>
      <c r="J21" s="180">
        <f>unprmtd_src_summary!K20</f>
        <v>0</v>
      </c>
    </row>
    <row r="22" spans="1:10" x14ac:dyDescent="0.2">
      <c r="A22" s="44" t="s">
        <v>5574</v>
      </c>
      <c r="B22" s="44" t="str">
        <f>unprmtd_src_summary!C21</f>
        <v>48</v>
      </c>
      <c r="C22" s="44" t="str">
        <f>unprmtd_src_summary!D21</f>
        <v>48235</v>
      </c>
      <c r="D22" s="44" t="str">
        <f>unprmtd_src_summary!E21</f>
        <v>2310001630</v>
      </c>
      <c r="E22" s="44" t="str">
        <f>unprmtd_src_summary!F21</f>
        <v>Venting - blowdowns</v>
      </c>
      <c r="F22" s="180">
        <f>unprmtd_src_summary!G21</f>
        <v>0</v>
      </c>
      <c r="G22" s="180">
        <f>unprmtd_src_summary!H21</f>
        <v>1218.9079090223604</v>
      </c>
      <c r="H22" s="180">
        <f>unprmtd_src_summary!I21</f>
        <v>0</v>
      </c>
      <c r="I22" s="180">
        <f>unprmtd_src_summary!J21</f>
        <v>0</v>
      </c>
      <c r="J22" s="180">
        <f>unprmtd_src_summary!K21</f>
        <v>0</v>
      </c>
    </row>
    <row r="23" spans="1:10" x14ac:dyDescent="0.2">
      <c r="A23" s="44" t="s">
        <v>5574</v>
      </c>
      <c r="B23" s="44" t="str">
        <f>unprmtd_src_summary!C22</f>
        <v>48</v>
      </c>
      <c r="C23" s="44" t="str">
        <f>unprmtd_src_summary!D22</f>
        <v>48243</v>
      </c>
      <c r="D23" s="44" t="str">
        <f>unprmtd_src_summary!E22</f>
        <v>2310001630</v>
      </c>
      <c r="E23" s="44" t="str">
        <f>unprmtd_src_summary!F22</f>
        <v>Venting - blowdowns</v>
      </c>
      <c r="F23" s="180">
        <f>unprmtd_src_summary!G22</f>
        <v>0</v>
      </c>
      <c r="G23" s="180">
        <f>unprmtd_src_summary!H22</f>
        <v>0.6388406231773377</v>
      </c>
      <c r="H23" s="180">
        <f>unprmtd_src_summary!I22</f>
        <v>0</v>
      </c>
      <c r="I23" s="180">
        <f>unprmtd_src_summary!J22</f>
        <v>0</v>
      </c>
      <c r="J23" s="180">
        <f>unprmtd_src_summary!K22</f>
        <v>0</v>
      </c>
    </row>
    <row r="24" spans="1:10" x14ac:dyDescent="0.2">
      <c r="A24" s="44" t="s">
        <v>5574</v>
      </c>
      <c r="B24" s="44" t="str">
        <f>unprmtd_src_summary!C23</f>
        <v>48</v>
      </c>
      <c r="C24" s="44" t="str">
        <f>unprmtd_src_summary!D23</f>
        <v>48263</v>
      </c>
      <c r="D24" s="44" t="str">
        <f>unprmtd_src_summary!E23</f>
        <v>2310001630</v>
      </c>
      <c r="E24" s="44" t="str">
        <f>unprmtd_src_summary!F23</f>
        <v>Venting - blowdowns</v>
      </c>
      <c r="F24" s="180">
        <f>unprmtd_src_summary!G23</f>
        <v>0</v>
      </c>
      <c r="G24" s="180">
        <f>unprmtd_src_summary!H23</f>
        <v>314.94842722642744</v>
      </c>
      <c r="H24" s="180">
        <f>unprmtd_src_summary!I23</f>
        <v>0</v>
      </c>
      <c r="I24" s="180">
        <f>unprmtd_src_summary!J23</f>
        <v>0</v>
      </c>
      <c r="J24" s="180">
        <f>unprmtd_src_summary!K23</f>
        <v>0</v>
      </c>
    </row>
    <row r="25" spans="1:10" x14ac:dyDescent="0.2">
      <c r="A25" s="44" t="s">
        <v>5574</v>
      </c>
      <c r="B25" s="44" t="str">
        <f>unprmtd_src_summary!C24</f>
        <v>48</v>
      </c>
      <c r="C25" s="44" t="str">
        <f>unprmtd_src_summary!D24</f>
        <v>48269</v>
      </c>
      <c r="D25" s="44" t="str">
        <f>unprmtd_src_summary!E24</f>
        <v>2310001630</v>
      </c>
      <c r="E25" s="44" t="str">
        <f>unprmtd_src_summary!F24</f>
        <v>Venting - blowdowns</v>
      </c>
      <c r="F25" s="180">
        <f>unprmtd_src_summary!G24</f>
        <v>0</v>
      </c>
      <c r="G25" s="180">
        <f>unprmtd_src_summary!H24</f>
        <v>330.91944280586091</v>
      </c>
      <c r="H25" s="180">
        <f>unprmtd_src_summary!I24</f>
        <v>0</v>
      </c>
      <c r="I25" s="180">
        <f>unprmtd_src_summary!J24</f>
        <v>0</v>
      </c>
      <c r="J25" s="180">
        <f>unprmtd_src_summary!K24</f>
        <v>0</v>
      </c>
    </row>
    <row r="26" spans="1:10" x14ac:dyDescent="0.2">
      <c r="A26" s="44" t="s">
        <v>5574</v>
      </c>
      <c r="B26" s="44" t="str">
        <f>unprmtd_src_summary!C25</f>
        <v>48</v>
      </c>
      <c r="C26" s="44" t="str">
        <f>unprmtd_src_summary!D25</f>
        <v>48301</v>
      </c>
      <c r="D26" s="44" t="str">
        <f>unprmtd_src_summary!E25</f>
        <v>2310001630</v>
      </c>
      <c r="E26" s="44" t="str">
        <f>unprmtd_src_summary!F25</f>
        <v>Venting - blowdowns</v>
      </c>
      <c r="F26" s="180">
        <f>unprmtd_src_summary!G25</f>
        <v>0</v>
      </c>
      <c r="G26" s="180">
        <f>unprmtd_src_summary!H25</f>
        <v>614.56467949659884</v>
      </c>
      <c r="H26" s="180">
        <f>unprmtd_src_summary!I25</f>
        <v>0</v>
      </c>
      <c r="I26" s="180">
        <f>unprmtd_src_summary!J25</f>
        <v>0</v>
      </c>
      <c r="J26" s="180">
        <f>unprmtd_src_summary!K25</f>
        <v>0</v>
      </c>
    </row>
    <row r="27" spans="1:10" x14ac:dyDescent="0.2">
      <c r="A27" s="44" t="s">
        <v>5574</v>
      </c>
      <c r="B27" s="44" t="str">
        <f>unprmtd_src_summary!C26</f>
        <v>48</v>
      </c>
      <c r="C27" s="44" t="str">
        <f>unprmtd_src_summary!D26</f>
        <v>48303</v>
      </c>
      <c r="D27" s="44" t="str">
        <f>unprmtd_src_summary!E26</f>
        <v>2310001630</v>
      </c>
      <c r="E27" s="44" t="str">
        <f>unprmtd_src_summary!F26</f>
        <v>Venting - blowdowns</v>
      </c>
      <c r="F27" s="180">
        <f>unprmtd_src_summary!G26</f>
        <v>0</v>
      </c>
      <c r="G27" s="180">
        <f>unprmtd_src_summary!H26</f>
        <v>289.39480229933395</v>
      </c>
      <c r="H27" s="180">
        <f>unprmtd_src_summary!I26</f>
        <v>0</v>
      </c>
      <c r="I27" s="180">
        <f>unprmtd_src_summary!J26</f>
        <v>0</v>
      </c>
      <c r="J27" s="180">
        <f>unprmtd_src_summary!K26</f>
        <v>0</v>
      </c>
    </row>
    <row r="28" spans="1:10" x14ac:dyDescent="0.2">
      <c r="A28" s="44" t="s">
        <v>5574</v>
      </c>
      <c r="B28" s="44" t="str">
        <f>unprmtd_src_summary!C27</f>
        <v>48</v>
      </c>
      <c r="C28" s="44" t="str">
        <f>unprmtd_src_summary!D27</f>
        <v>48305</v>
      </c>
      <c r="D28" s="44" t="str">
        <f>unprmtd_src_summary!E27</f>
        <v>2310001630</v>
      </c>
      <c r="E28" s="44" t="str">
        <f>unprmtd_src_summary!F27</f>
        <v>Venting - blowdowns</v>
      </c>
      <c r="F28" s="180">
        <f>unprmtd_src_summary!G27</f>
        <v>0</v>
      </c>
      <c r="G28" s="180">
        <f>unprmtd_src_summary!H27</f>
        <v>49.829568607832343</v>
      </c>
      <c r="H28" s="180">
        <f>unprmtd_src_summary!I27</f>
        <v>0</v>
      </c>
      <c r="I28" s="180">
        <f>unprmtd_src_summary!J27</f>
        <v>0</v>
      </c>
      <c r="J28" s="180">
        <f>unprmtd_src_summary!K27</f>
        <v>0</v>
      </c>
    </row>
    <row r="29" spans="1:10" x14ac:dyDescent="0.2">
      <c r="A29" s="44" t="s">
        <v>5574</v>
      </c>
      <c r="B29" s="44" t="str">
        <f>unprmtd_src_summary!C28</f>
        <v>48</v>
      </c>
      <c r="C29" s="44" t="str">
        <f>unprmtd_src_summary!D28</f>
        <v>48317</v>
      </c>
      <c r="D29" s="44" t="str">
        <f>unprmtd_src_summary!E28</f>
        <v>2310001630</v>
      </c>
      <c r="E29" s="44" t="str">
        <f>unprmtd_src_summary!F28</f>
        <v>Venting - blowdowns</v>
      </c>
      <c r="F29" s="180">
        <f>unprmtd_src_summary!G28</f>
        <v>0</v>
      </c>
      <c r="G29" s="180">
        <f>unprmtd_src_summary!H28</f>
        <v>1545.3554674659799</v>
      </c>
      <c r="H29" s="180">
        <f>unprmtd_src_summary!I28</f>
        <v>0</v>
      </c>
      <c r="I29" s="180">
        <f>unprmtd_src_summary!J28</f>
        <v>0</v>
      </c>
      <c r="J29" s="180">
        <f>unprmtd_src_summary!K28</f>
        <v>0</v>
      </c>
    </row>
    <row r="30" spans="1:10" x14ac:dyDescent="0.2">
      <c r="A30" s="44" t="s">
        <v>5574</v>
      </c>
      <c r="B30" s="44" t="str">
        <f>unprmtd_src_summary!C29</f>
        <v>48</v>
      </c>
      <c r="C30" s="44" t="str">
        <f>unprmtd_src_summary!D29</f>
        <v>48329</v>
      </c>
      <c r="D30" s="44" t="str">
        <f>unprmtd_src_summary!E29</f>
        <v>2310001630</v>
      </c>
      <c r="E30" s="44" t="str">
        <f>unprmtd_src_summary!F29</f>
        <v>Venting - blowdowns</v>
      </c>
      <c r="F30" s="180">
        <f>unprmtd_src_summary!G29</f>
        <v>0</v>
      </c>
      <c r="G30" s="180">
        <f>unprmtd_src_summary!H29</f>
        <v>2787.2616389227242</v>
      </c>
      <c r="H30" s="180">
        <f>unprmtd_src_summary!I29</f>
        <v>0</v>
      </c>
      <c r="I30" s="180">
        <f>unprmtd_src_summary!J29</f>
        <v>0</v>
      </c>
      <c r="J30" s="180">
        <f>unprmtd_src_summary!K29</f>
        <v>0</v>
      </c>
    </row>
    <row r="31" spans="1:10" x14ac:dyDescent="0.2">
      <c r="A31" s="44" t="s">
        <v>5574</v>
      </c>
      <c r="B31" s="44" t="str">
        <f>unprmtd_src_summary!C30</f>
        <v>48</v>
      </c>
      <c r="C31" s="44" t="str">
        <f>unprmtd_src_summary!D30</f>
        <v>48335</v>
      </c>
      <c r="D31" s="44" t="str">
        <f>unprmtd_src_summary!E30</f>
        <v>2310001630</v>
      </c>
      <c r="E31" s="44" t="str">
        <f>unprmtd_src_summary!F30</f>
        <v>Venting - blowdowns</v>
      </c>
      <c r="F31" s="180">
        <f>unprmtd_src_summary!G30</f>
        <v>0</v>
      </c>
      <c r="G31" s="180">
        <f>unprmtd_src_summary!H30</f>
        <v>1629.0435891022112</v>
      </c>
      <c r="H31" s="180">
        <f>unprmtd_src_summary!I30</f>
        <v>0</v>
      </c>
      <c r="I31" s="180">
        <f>unprmtd_src_summary!J30</f>
        <v>0</v>
      </c>
      <c r="J31" s="180">
        <f>unprmtd_src_summary!K30</f>
        <v>0</v>
      </c>
    </row>
    <row r="32" spans="1:10" x14ac:dyDescent="0.2">
      <c r="A32" s="44" t="s">
        <v>5574</v>
      </c>
      <c r="B32" s="44" t="str">
        <f>unprmtd_src_summary!C31</f>
        <v>48</v>
      </c>
      <c r="C32" s="44" t="str">
        <f>unprmtd_src_summary!D31</f>
        <v>48371</v>
      </c>
      <c r="D32" s="44" t="str">
        <f>unprmtd_src_summary!E31</f>
        <v>2310001630</v>
      </c>
      <c r="E32" s="44" t="str">
        <f>unprmtd_src_summary!F31</f>
        <v>Venting - blowdowns</v>
      </c>
      <c r="F32" s="180">
        <f>unprmtd_src_summary!G31</f>
        <v>0</v>
      </c>
      <c r="G32" s="180">
        <f>unprmtd_src_summary!H31</f>
        <v>2828.7862794292514</v>
      </c>
      <c r="H32" s="180">
        <f>unprmtd_src_summary!I31</f>
        <v>0</v>
      </c>
      <c r="I32" s="180">
        <f>unprmtd_src_summary!J31</f>
        <v>0</v>
      </c>
      <c r="J32" s="180">
        <f>unprmtd_src_summary!K31</f>
        <v>0</v>
      </c>
    </row>
    <row r="33" spans="1:10" ht="11.25" customHeight="1" x14ac:dyDescent="0.2">
      <c r="A33" s="44" t="s">
        <v>5574</v>
      </c>
      <c r="B33" s="44" t="str">
        <f>unprmtd_src_summary!C32</f>
        <v>48</v>
      </c>
      <c r="C33" s="44" t="str">
        <f>unprmtd_src_summary!D32</f>
        <v>48383</v>
      </c>
      <c r="D33" s="44" t="str">
        <f>unprmtd_src_summary!E32</f>
        <v>2310001630</v>
      </c>
      <c r="E33" s="44" t="str">
        <f>unprmtd_src_summary!F32</f>
        <v>Venting - blowdowns</v>
      </c>
      <c r="F33" s="180">
        <f>unprmtd_src_summary!G32</f>
        <v>0</v>
      </c>
      <c r="G33" s="180">
        <f>unprmtd_src_summary!H32</f>
        <v>2929.0842572680936</v>
      </c>
      <c r="H33" s="180">
        <f>unprmtd_src_summary!I32</f>
        <v>0</v>
      </c>
      <c r="I33" s="180">
        <f>unprmtd_src_summary!J32</f>
        <v>0</v>
      </c>
      <c r="J33" s="180">
        <f>unprmtd_src_summary!K32</f>
        <v>0</v>
      </c>
    </row>
    <row r="34" spans="1:10" x14ac:dyDescent="0.2">
      <c r="A34" s="44" t="s">
        <v>5574</v>
      </c>
      <c r="B34" s="44" t="str">
        <f>unprmtd_src_summary!C33</f>
        <v>48</v>
      </c>
      <c r="C34" s="44" t="str">
        <f>unprmtd_src_summary!D33</f>
        <v>48389</v>
      </c>
      <c r="D34" s="44" t="str">
        <f>unprmtd_src_summary!E33</f>
        <v>2310001630</v>
      </c>
      <c r="E34" s="44" t="str">
        <f>unprmtd_src_summary!F33</f>
        <v>Venting - blowdowns</v>
      </c>
      <c r="F34" s="180">
        <f>unprmtd_src_summary!G33</f>
        <v>0</v>
      </c>
      <c r="G34" s="180">
        <f>unprmtd_src_summary!H33</f>
        <v>661.20004498854451</v>
      </c>
      <c r="H34" s="180">
        <f>unprmtd_src_summary!I33</f>
        <v>0</v>
      </c>
      <c r="I34" s="180">
        <f>unprmtd_src_summary!J33</f>
        <v>0</v>
      </c>
      <c r="J34" s="180">
        <f>unprmtd_src_summary!K33</f>
        <v>0</v>
      </c>
    </row>
    <row r="35" spans="1:10" x14ac:dyDescent="0.2">
      <c r="A35" s="44" t="s">
        <v>5574</v>
      </c>
      <c r="B35" s="44" t="str">
        <f>unprmtd_src_summary!C34</f>
        <v>48</v>
      </c>
      <c r="C35" s="44" t="str">
        <f>unprmtd_src_summary!D34</f>
        <v>48079</v>
      </c>
      <c r="D35" s="44" t="str">
        <f>unprmtd_src_summary!E34</f>
        <v>2310001630</v>
      </c>
      <c r="E35" s="44" t="str">
        <f>unprmtd_src_summary!F34</f>
        <v>Venting - blowdowns</v>
      </c>
      <c r="F35" s="180">
        <f>unprmtd_src_summary!G34</f>
        <v>0</v>
      </c>
      <c r="G35" s="180">
        <f>unprmtd_src_summary!H34</f>
        <v>1311.5397993830743</v>
      </c>
      <c r="H35" s="180">
        <f>unprmtd_src_summary!I34</f>
        <v>0</v>
      </c>
      <c r="I35" s="180">
        <f>unprmtd_src_summary!J34</f>
        <v>0</v>
      </c>
      <c r="J35" s="180">
        <f>unprmtd_src_summary!K34</f>
        <v>0</v>
      </c>
    </row>
    <row r="36" spans="1:10" x14ac:dyDescent="0.2">
      <c r="A36" s="44" t="s">
        <v>5574</v>
      </c>
      <c r="B36" s="44" t="str">
        <f>unprmtd_src_summary!C35</f>
        <v>48</v>
      </c>
      <c r="C36" s="44" t="str">
        <f>unprmtd_src_summary!D35</f>
        <v>48413</v>
      </c>
      <c r="D36" s="44" t="str">
        <f>unprmtd_src_summary!E35</f>
        <v>2310001630</v>
      </c>
      <c r="E36" s="44" t="str">
        <f>unprmtd_src_summary!F35</f>
        <v>Venting - blowdowns</v>
      </c>
      <c r="F36" s="180">
        <f>unprmtd_src_summary!G35</f>
        <v>0</v>
      </c>
      <c r="G36" s="180">
        <f>unprmtd_src_summary!H35</f>
        <v>705.28004798778079</v>
      </c>
      <c r="H36" s="180">
        <f>unprmtd_src_summary!I35</f>
        <v>0</v>
      </c>
      <c r="I36" s="180">
        <f>unprmtd_src_summary!J35</f>
        <v>0</v>
      </c>
      <c r="J36" s="180">
        <f>unprmtd_src_summary!K35</f>
        <v>0</v>
      </c>
    </row>
    <row r="37" spans="1:10" x14ac:dyDescent="0.2">
      <c r="A37" s="44" t="s">
        <v>5574</v>
      </c>
      <c r="B37" s="44" t="str">
        <f>unprmtd_src_summary!C36</f>
        <v>48</v>
      </c>
      <c r="C37" s="44" t="str">
        <f>unprmtd_src_summary!D36</f>
        <v>48415</v>
      </c>
      <c r="D37" s="44" t="str">
        <f>unprmtd_src_summary!E36</f>
        <v>2310001630</v>
      </c>
      <c r="E37" s="44" t="str">
        <f>unprmtd_src_summary!F36</f>
        <v>Venting - blowdowns</v>
      </c>
      <c r="F37" s="180">
        <f>unprmtd_src_summary!G36</f>
        <v>0</v>
      </c>
      <c r="G37" s="180">
        <f>unprmtd_src_summary!H36</f>
        <v>1774.6992511866442</v>
      </c>
      <c r="H37" s="180">
        <f>unprmtd_src_summary!I36</f>
        <v>0</v>
      </c>
      <c r="I37" s="180">
        <f>unprmtd_src_summary!J36</f>
        <v>0</v>
      </c>
      <c r="J37" s="180">
        <f>unprmtd_src_summary!K36</f>
        <v>0</v>
      </c>
    </row>
    <row r="38" spans="1:10" x14ac:dyDescent="0.2">
      <c r="A38" s="44" t="s">
        <v>5574</v>
      </c>
      <c r="B38" s="44" t="str">
        <f>unprmtd_src_summary!C37</f>
        <v>48</v>
      </c>
      <c r="C38" s="44" t="str">
        <f>unprmtd_src_summary!D37</f>
        <v>48431</v>
      </c>
      <c r="D38" s="44" t="str">
        <f>unprmtd_src_summary!E37</f>
        <v>2310001630</v>
      </c>
      <c r="E38" s="44" t="str">
        <f>unprmtd_src_summary!F37</f>
        <v>Venting - blowdowns</v>
      </c>
      <c r="F38" s="180">
        <f>unprmtd_src_summary!G37</f>
        <v>0</v>
      </c>
      <c r="G38" s="180">
        <f>unprmtd_src_summary!H37</f>
        <v>1293.6522619341088</v>
      </c>
      <c r="H38" s="180">
        <f>unprmtd_src_summary!I37</f>
        <v>0</v>
      </c>
      <c r="I38" s="180">
        <f>unprmtd_src_summary!J37</f>
        <v>0</v>
      </c>
      <c r="J38" s="180">
        <f>unprmtd_src_summary!K37</f>
        <v>0</v>
      </c>
    </row>
    <row r="39" spans="1:10" x14ac:dyDescent="0.2">
      <c r="A39" s="44" t="s">
        <v>5574</v>
      </c>
      <c r="B39" s="44" t="str">
        <f>unprmtd_src_summary!C38</f>
        <v>48</v>
      </c>
      <c r="C39" s="44" t="str">
        <f>unprmtd_src_summary!D38</f>
        <v>48435</v>
      </c>
      <c r="D39" s="44" t="str">
        <f>unprmtd_src_summary!E38</f>
        <v>2310001630</v>
      </c>
      <c r="E39" s="44" t="str">
        <f>unprmtd_src_summary!F38</f>
        <v>Venting - blowdowns</v>
      </c>
      <c r="F39" s="180">
        <f>unprmtd_src_summary!G38</f>
        <v>0</v>
      </c>
      <c r="G39" s="180">
        <f>unprmtd_src_summary!H38</f>
        <v>3958.2565012067844</v>
      </c>
      <c r="H39" s="180">
        <f>unprmtd_src_summary!I38</f>
        <v>0</v>
      </c>
      <c r="I39" s="180">
        <f>unprmtd_src_summary!J38</f>
        <v>0</v>
      </c>
      <c r="J39" s="180">
        <f>unprmtd_src_summary!K38</f>
        <v>0</v>
      </c>
    </row>
    <row r="40" spans="1:10" x14ac:dyDescent="0.2">
      <c r="A40" s="44" t="s">
        <v>5574</v>
      </c>
      <c r="B40" s="44" t="str">
        <f>unprmtd_src_summary!C39</f>
        <v>48</v>
      </c>
      <c r="C40" s="44" t="str">
        <f>unprmtd_src_summary!D39</f>
        <v>48445</v>
      </c>
      <c r="D40" s="44" t="str">
        <f>unprmtd_src_summary!E39</f>
        <v>2310001630</v>
      </c>
      <c r="E40" s="44" t="str">
        <f>unprmtd_src_summary!F39</f>
        <v>Venting - blowdowns</v>
      </c>
      <c r="F40" s="180">
        <f>unprmtd_src_summary!G39</f>
        <v>0</v>
      </c>
      <c r="G40" s="180">
        <f>unprmtd_src_summary!H39</f>
        <v>555.79134216428383</v>
      </c>
      <c r="H40" s="180">
        <f>unprmtd_src_summary!I39</f>
        <v>0</v>
      </c>
      <c r="I40" s="180">
        <f>unprmtd_src_summary!J39</f>
        <v>0</v>
      </c>
      <c r="J40" s="180">
        <f>unprmtd_src_summary!K39</f>
        <v>0</v>
      </c>
    </row>
    <row r="41" spans="1:10" x14ac:dyDescent="0.2">
      <c r="A41" s="44" t="s">
        <v>5574</v>
      </c>
      <c r="B41" s="44" t="str">
        <f>unprmtd_src_summary!C40</f>
        <v>48</v>
      </c>
      <c r="C41" s="44" t="str">
        <f>unprmtd_src_summary!D40</f>
        <v>48451</v>
      </c>
      <c r="D41" s="44" t="str">
        <f>unprmtd_src_summary!E40</f>
        <v>2310001630</v>
      </c>
      <c r="E41" s="44" t="str">
        <f>unprmtd_src_summary!F40</f>
        <v>Venting - blowdowns</v>
      </c>
      <c r="F41" s="180">
        <f>unprmtd_src_summary!G40</f>
        <v>0</v>
      </c>
      <c r="G41" s="180">
        <f>unprmtd_src_summary!H40</f>
        <v>442.07771123871771</v>
      </c>
      <c r="H41" s="180">
        <f>unprmtd_src_summary!I40</f>
        <v>0</v>
      </c>
      <c r="I41" s="180">
        <f>unprmtd_src_summary!J40</f>
        <v>0</v>
      </c>
      <c r="J41" s="180">
        <f>unprmtd_src_summary!K40</f>
        <v>0</v>
      </c>
    </row>
    <row r="42" spans="1:10" x14ac:dyDescent="0.2">
      <c r="A42" s="44" t="s">
        <v>5574</v>
      </c>
      <c r="B42" s="44" t="str">
        <f>unprmtd_src_summary!C41</f>
        <v>48</v>
      </c>
      <c r="C42" s="44" t="str">
        <f>unprmtd_src_summary!D41</f>
        <v>48461</v>
      </c>
      <c r="D42" s="44" t="str">
        <f>unprmtd_src_summary!E41</f>
        <v>2310001630</v>
      </c>
      <c r="E42" s="44" t="str">
        <f>unprmtd_src_summary!F41</f>
        <v>Venting - blowdowns</v>
      </c>
      <c r="F42" s="180">
        <f>unprmtd_src_summary!G41</f>
        <v>0</v>
      </c>
      <c r="G42" s="180">
        <f>unprmtd_src_summary!H41</f>
        <v>2356.0442182780216</v>
      </c>
      <c r="H42" s="180">
        <f>unprmtd_src_summary!I41</f>
        <v>0</v>
      </c>
      <c r="I42" s="180">
        <f>unprmtd_src_summary!J41</f>
        <v>0</v>
      </c>
      <c r="J42" s="180">
        <f>unprmtd_src_summary!K41</f>
        <v>0</v>
      </c>
    </row>
    <row r="43" spans="1:10" x14ac:dyDescent="0.2">
      <c r="A43" s="44" t="s">
        <v>5574</v>
      </c>
      <c r="B43" s="44" t="str">
        <f>unprmtd_src_summary!C42</f>
        <v>48</v>
      </c>
      <c r="C43" s="44" t="str">
        <f>unprmtd_src_summary!D42</f>
        <v>48475</v>
      </c>
      <c r="D43" s="44" t="str">
        <f>unprmtd_src_summary!E42</f>
        <v>2310001630</v>
      </c>
      <c r="E43" s="44" t="str">
        <f>unprmtd_src_summary!F42</f>
        <v>Venting - blowdowns</v>
      </c>
      <c r="F43" s="180">
        <f>unprmtd_src_summary!G42</f>
        <v>0</v>
      </c>
      <c r="G43" s="180">
        <f>unprmtd_src_summary!H42</f>
        <v>2016.1810067476777</v>
      </c>
      <c r="H43" s="180">
        <f>unprmtd_src_summary!I42</f>
        <v>0</v>
      </c>
      <c r="I43" s="180">
        <f>unprmtd_src_summary!J42</f>
        <v>0</v>
      </c>
      <c r="J43" s="180">
        <f>unprmtd_src_summary!K42</f>
        <v>0</v>
      </c>
    </row>
    <row r="44" spans="1:10" x14ac:dyDescent="0.2">
      <c r="A44" s="44" t="s">
        <v>5574</v>
      </c>
      <c r="B44" s="44" t="str">
        <f>unprmtd_src_summary!C43</f>
        <v>48</v>
      </c>
      <c r="C44" s="44" t="str">
        <f>unprmtd_src_summary!D43</f>
        <v>48495</v>
      </c>
      <c r="D44" s="44" t="str">
        <f>unprmtd_src_summary!E43</f>
        <v>2310001630</v>
      </c>
      <c r="E44" s="44" t="str">
        <f>unprmtd_src_summary!F43</f>
        <v>Venting - blowdowns</v>
      </c>
      <c r="F44" s="180">
        <f>unprmtd_src_summary!G43</f>
        <v>0</v>
      </c>
      <c r="G44" s="180">
        <f>unprmtd_src_summary!H43</f>
        <v>1604.7676454214723</v>
      </c>
      <c r="H44" s="180">
        <f>unprmtd_src_summary!I43</f>
        <v>0</v>
      </c>
      <c r="I44" s="180">
        <f>unprmtd_src_summary!J43</f>
        <v>0</v>
      </c>
      <c r="J44" s="180">
        <f>unprmtd_src_summary!K43</f>
        <v>0</v>
      </c>
    </row>
    <row r="45" spans="1:10" x14ac:dyDescent="0.2">
      <c r="A45" s="44" t="s">
        <v>5574</v>
      </c>
      <c r="B45" s="44" t="str">
        <f>unprmtd_src_summary!C44</f>
        <v>48</v>
      </c>
      <c r="C45" s="44" t="str">
        <f>unprmtd_src_summary!D44</f>
        <v>48501</v>
      </c>
      <c r="D45" s="44" t="str">
        <f>unprmtd_src_summary!E44</f>
        <v>2310001630</v>
      </c>
      <c r="E45" s="44" t="str">
        <f>unprmtd_src_summary!F44</f>
        <v>Venting - blowdowns</v>
      </c>
      <c r="F45" s="180">
        <f>unprmtd_src_summary!G44</f>
        <v>0</v>
      </c>
      <c r="G45" s="180">
        <f>unprmtd_src_summary!H44</f>
        <v>2097.9526065143768</v>
      </c>
      <c r="H45" s="180">
        <f>unprmtd_src_summary!I44</f>
        <v>0</v>
      </c>
      <c r="I45" s="180">
        <f>unprmtd_src_summary!J44</f>
        <v>0</v>
      </c>
      <c r="J45" s="180">
        <f>unprmtd_src_summary!K44</f>
        <v>0</v>
      </c>
    </row>
    <row r="46" spans="1:10" x14ac:dyDescent="0.2">
      <c r="A46" s="44" t="s">
        <v>5574</v>
      </c>
      <c r="B46" s="44" t="str">
        <f>unprmtd_src_summary!C45</f>
        <v>35</v>
      </c>
      <c r="C46" s="44" t="str">
        <f>unprmtd_src_summary!D45</f>
        <v>35005</v>
      </c>
      <c r="D46" s="44" t="str">
        <f>unprmtd_src_summary!E45</f>
        <v>2310001630</v>
      </c>
      <c r="E46" s="44" t="str">
        <f>unprmtd_src_summary!F45</f>
        <v>Venting - blowdowns</v>
      </c>
      <c r="F46" s="180">
        <f>unprmtd_src_summary!G45</f>
        <v>0</v>
      </c>
      <c r="G46" s="180">
        <f>unprmtd_src_summary!H45</f>
        <v>1475.0829989164727</v>
      </c>
      <c r="H46" s="180">
        <f>unprmtd_src_summary!I45</f>
        <v>0</v>
      </c>
      <c r="I46" s="180">
        <f>unprmtd_src_summary!J45</f>
        <v>0</v>
      </c>
      <c r="J46" s="180">
        <f>unprmtd_src_summary!K45</f>
        <v>0</v>
      </c>
    </row>
    <row r="47" spans="1:10" x14ac:dyDescent="0.2">
      <c r="A47" s="44" t="s">
        <v>5574</v>
      </c>
      <c r="B47" s="44" t="str">
        <f>unprmtd_src_summary!C46</f>
        <v>35</v>
      </c>
      <c r="C47" s="44" t="str">
        <f>unprmtd_src_summary!D46</f>
        <v>35025</v>
      </c>
      <c r="D47" s="44" t="str">
        <f>unprmtd_src_summary!E46</f>
        <v>2310001630</v>
      </c>
      <c r="E47" s="44" t="str">
        <f>unprmtd_src_summary!F46</f>
        <v>Venting - blowdowns</v>
      </c>
      <c r="F47" s="180">
        <f>unprmtd_src_summary!G46</f>
        <v>0</v>
      </c>
      <c r="G47" s="180">
        <f>unprmtd_src_summary!H46</f>
        <v>7163.9587483106652</v>
      </c>
      <c r="H47" s="180">
        <f>unprmtd_src_summary!I46</f>
        <v>0</v>
      </c>
      <c r="I47" s="180">
        <f>unprmtd_src_summary!J46</f>
        <v>0</v>
      </c>
      <c r="J47" s="180">
        <f>unprmtd_src_summary!K46</f>
        <v>0</v>
      </c>
    </row>
    <row r="48" spans="1:10" x14ac:dyDescent="0.2">
      <c r="A48" s="44" t="s">
        <v>5574</v>
      </c>
      <c r="B48" s="44" t="str">
        <f>unprmtd_src_summary!C47</f>
        <v>35</v>
      </c>
      <c r="C48" s="44" t="str">
        <f>unprmtd_src_summary!D47</f>
        <v>35041</v>
      </c>
      <c r="D48" s="44" t="str">
        <f>unprmtd_src_summary!E47</f>
        <v>2310001630</v>
      </c>
      <c r="E48" s="44" t="str">
        <f>unprmtd_src_summary!F47</f>
        <v>Venting - blowdowns</v>
      </c>
      <c r="F48" s="180">
        <f>unprmtd_src_summary!G47</f>
        <v>0</v>
      </c>
      <c r="G48" s="180">
        <f>unprmtd_src_summary!H47</f>
        <v>166.73740264928514</v>
      </c>
      <c r="H48" s="180">
        <f>unprmtd_src_summary!I47</f>
        <v>0</v>
      </c>
      <c r="I48" s="180">
        <f>unprmtd_src_summary!J47</f>
        <v>0</v>
      </c>
      <c r="J48" s="180">
        <f>unprmtd_src_summary!K47</f>
        <v>0</v>
      </c>
    </row>
    <row r="49" spans="1:10" x14ac:dyDescent="0.2">
      <c r="A49" s="44" t="s">
        <v>5574</v>
      </c>
      <c r="B49" s="44" t="str">
        <f>unprmtd_src_summary!C48</f>
        <v>35</v>
      </c>
      <c r="C49" s="44" t="str">
        <f>unprmtd_src_summary!D48</f>
        <v>35015</v>
      </c>
      <c r="D49" s="44" t="str">
        <f>unprmtd_src_summary!E48</f>
        <v>2310001630</v>
      </c>
      <c r="E49" s="44" t="str">
        <f>unprmtd_src_summary!F48</f>
        <v>Venting - blowdowns</v>
      </c>
      <c r="F49" s="180">
        <f>unprmtd_src_summary!G48</f>
        <v>0</v>
      </c>
      <c r="G49" s="180">
        <f>unprmtd_src_summary!H48</f>
        <v>6546.8387063213559</v>
      </c>
      <c r="H49" s="180">
        <f>unprmtd_src_summary!I48</f>
        <v>0</v>
      </c>
      <c r="I49" s="180">
        <f>unprmtd_src_summary!J48</f>
        <v>0</v>
      </c>
      <c r="J49" s="180">
        <f>unprmtd_src_summary!K48</f>
        <v>0</v>
      </c>
    </row>
    <row r="50" spans="1:10" x14ac:dyDescent="0.2">
      <c r="A50" s="44" t="s">
        <v>5574</v>
      </c>
      <c r="B50" s="44" t="str">
        <f>unprmtd_src_summary!C49</f>
        <v>48</v>
      </c>
      <c r="C50" s="44" t="str">
        <f>unprmtd_src_summary!D49</f>
        <v>48105</v>
      </c>
      <c r="D50" s="44" t="str">
        <f>unprmtd_src_summary!E49</f>
        <v>2310001610</v>
      </c>
      <c r="E50" s="44" t="str">
        <f>unprmtd_src_summary!F49</f>
        <v>Venting - initial completions</v>
      </c>
      <c r="F50" s="272" t="str">
        <f>unprmtd_src_summary!G49</f>
        <v>na</v>
      </c>
      <c r="G50" s="272" t="str">
        <f>unprmtd_src_summary!H49</f>
        <v>na</v>
      </c>
      <c r="H50" s="272" t="str">
        <f>unprmtd_src_summary!I49</f>
        <v>na</v>
      </c>
      <c r="I50" s="272" t="str">
        <f>unprmtd_src_summary!J49</f>
        <v>na</v>
      </c>
      <c r="J50" s="272" t="str">
        <f>unprmtd_src_summary!K49</f>
        <v>na</v>
      </c>
    </row>
    <row r="51" spans="1:10" x14ac:dyDescent="0.2">
      <c r="A51" s="44" t="s">
        <v>5574</v>
      </c>
      <c r="B51" s="44" t="str">
        <f>unprmtd_src_summary!C50</f>
        <v>48</v>
      </c>
      <c r="C51" s="44" t="str">
        <f>unprmtd_src_summary!D50</f>
        <v>48081</v>
      </c>
      <c r="D51" s="44" t="str">
        <f>unprmtd_src_summary!E50</f>
        <v>2310001610</v>
      </c>
      <c r="E51" s="44" t="str">
        <f>unprmtd_src_summary!F50</f>
        <v>Venting - initial completions</v>
      </c>
      <c r="F51" s="272" t="str">
        <f>unprmtd_src_summary!G50</f>
        <v>na</v>
      </c>
      <c r="G51" s="272" t="str">
        <f>unprmtd_src_summary!H50</f>
        <v>na</v>
      </c>
      <c r="H51" s="272" t="str">
        <f>unprmtd_src_summary!I50</f>
        <v>na</v>
      </c>
      <c r="I51" s="272" t="str">
        <f>unprmtd_src_summary!J50</f>
        <v>na</v>
      </c>
      <c r="J51" s="272" t="str">
        <f>unprmtd_src_summary!K50</f>
        <v>na</v>
      </c>
    </row>
    <row r="52" spans="1:10" x14ac:dyDescent="0.2">
      <c r="A52" s="44" t="s">
        <v>5574</v>
      </c>
      <c r="B52" s="44" t="str">
        <f>unprmtd_src_summary!C51</f>
        <v>48</v>
      </c>
      <c r="C52" s="44" t="str">
        <f>unprmtd_src_summary!D51</f>
        <v>48103</v>
      </c>
      <c r="D52" s="44" t="str">
        <f>unprmtd_src_summary!E51</f>
        <v>2310001610</v>
      </c>
      <c r="E52" s="44" t="str">
        <f>unprmtd_src_summary!F51</f>
        <v>Venting - initial completions</v>
      </c>
      <c r="F52" s="272" t="str">
        <f>unprmtd_src_summary!G51</f>
        <v>na</v>
      </c>
      <c r="G52" s="272" t="str">
        <f>unprmtd_src_summary!H51</f>
        <v>na</v>
      </c>
      <c r="H52" s="272" t="str">
        <f>unprmtd_src_summary!I51</f>
        <v>na</v>
      </c>
      <c r="I52" s="272" t="str">
        <f>unprmtd_src_summary!J51</f>
        <v>na</v>
      </c>
      <c r="J52" s="272" t="str">
        <f>unprmtd_src_summary!K51</f>
        <v>na</v>
      </c>
    </row>
    <row r="53" spans="1:10" x14ac:dyDescent="0.2">
      <c r="A53" s="44" t="s">
        <v>5574</v>
      </c>
      <c r="B53" s="44" t="str">
        <f>unprmtd_src_summary!C52</f>
        <v>48</v>
      </c>
      <c r="C53" s="44" t="str">
        <f>unprmtd_src_summary!D52</f>
        <v>48135</v>
      </c>
      <c r="D53" s="44" t="str">
        <f>unprmtd_src_summary!E52</f>
        <v>2310001610</v>
      </c>
      <c r="E53" s="44" t="str">
        <f>unprmtd_src_summary!F52</f>
        <v>Venting - initial completions</v>
      </c>
      <c r="F53" s="272" t="str">
        <f>unprmtd_src_summary!G52</f>
        <v>na</v>
      </c>
      <c r="G53" s="272" t="str">
        <f>unprmtd_src_summary!H52</f>
        <v>na</v>
      </c>
      <c r="H53" s="272" t="str">
        <f>unprmtd_src_summary!I52</f>
        <v>na</v>
      </c>
      <c r="I53" s="272" t="str">
        <f>unprmtd_src_summary!J52</f>
        <v>na</v>
      </c>
      <c r="J53" s="272" t="str">
        <f>unprmtd_src_summary!K52</f>
        <v>na</v>
      </c>
    </row>
    <row r="54" spans="1:10" x14ac:dyDescent="0.2">
      <c r="A54" s="44" t="s">
        <v>5574</v>
      </c>
      <c r="B54" s="44" t="str">
        <f>unprmtd_src_summary!C53</f>
        <v>48</v>
      </c>
      <c r="C54" s="44" t="str">
        <f>unprmtd_src_summary!D53</f>
        <v>48003</v>
      </c>
      <c r="D54" s="44" t="str">
        <f>unprmtd_src_summary!E53</f>
        <v>2310001610</v>
      </c>
      <c r="E54" s="44" t="str">
        <f>unprmtd_src_summary!F53</f>
        <v>Venting - initial completions</v>
      </c>
      <c r="F54" s="272" t="str">
        <f>unprmtd_src_summary!G53</f>
        <v>na</v>
      </c>
      <c r="G54" s="272" t="str">
        <f>unprmtd_src_summary!H53</f>
        <v>na</v>
      </c>
      <c r="H54" s="272" t="str">
        <f>unprmtd_src_summary!I53</f>
        <v>na</v>
      </c>
      <c r="I54" s="272" t="str">
        <f>unprmtd_src_summary!J53</f>
        <v>na</v>
      </c>
      <c r="J54" s="272" t="str">
        <f>unprmtd_src_summary!K53</f>
        <v>na</v>
      </c>
    </row>
    <row r="55" spans="1:10" x14ac:dyDescent="0.2">
      <c r="A55" s="44" t="s">
        <v>5574</v>
      </c>
      <c r="B55" s="44" t="str">
        <f>unprmtd_src_summary!C54</f>
        <v>48</v>
      </c>
      <c r="C55" s="44" t="str">
        <f>unprmtd_src_summary!D54</f>
        <v>48033</v>
      </c>
      <c r="D55" s="44" t="str">
        <f>unprmtd_src_summary!E54</f>
        <v>2310001610</v>
      </c>
      <c r="E55" s="44" t="str">
        <f>unprmtd_src_summary!F54</f>
        <v>Venting - initial completions</v>
      </c>
      <c r="F55" s="272" t="str">
        <f>unprmtd_src_summary!G54</f>
        <v>na</v>
      </c>
      <c r="G55" s="272" t="str">
        <f>unprmtd_src_summary!H54</f>
        <v>na</v>
      </c>
      <c r="H55" s="272" t="str">
        <f>unprmtd_src_summary!I54</f>
        <v>na</v>
      </c>
      <c r="I55" s="272" t="str">
        <f>unprmtd_src_summary!J54</f>
        <v>na</v>
      </c>
      <c r="J55" s="272" t="str">
        <f>unprmtd_src_summary!K54</f>
        <v>na</v>
      </c>
    </row>
    <row r="56" spans="1:10" x14ac:dyDescent="0.2">
      <c r="A56" s="44" t="s">
        <v>5574</v>
      </c>
      <c r="B56" s="44" t="str">
        <f>unprmtd_src_summary!C55</f>
        <v>48</v>
      </c>
      <c r="C56" s="44" t="str">
        <f>unprmtd_src_summary!D55</f>
        <v>48109</v>
      </c>
      <c r="D56" s="44" t="str">
        <f>unprmtd_src_summary!E55</f>
        <v>2310001610</v>
      </c>
      <c r="E56" s="44" t="str">
        <f>unprmtd_src_summary!F55</f>
        <v>Venting - initial completions</v>
      </c>
      <c r="F56" s="272" t="str">
        <f>unprmtd_src_summary!G55</f>
        <v>na</v>
      </c>
      <c r="G56" s="272" t="str">
        <f>unprmtd_src_summary!H55</f>
        <v>na</v>
      </c>
      <c r="H56" s="272" t="str">
        <f>unprmtd_src_summary!I55</f>
        <v>na</v>
      </c>
      <c r="I56" s="272" t="str">
        <f>unprmtd_src_summary!J55</f>
        <v>na</v>
      </c>
      <c r="J56" s="272" t="str">
        <f>unprmtd_src_summary!K55</f>
        <v>na</v>
      </c>
    </row>
    <row r="57" spans="1:10" x14ac:dyDescent="0.2">
      <c r="A57" s="44" t="s">
        <v>5574</v>
      </c>
      <c r="B57" s="44" t="str">
        <f>unprmtd_src_summary!C56</f>
        <v>48</v>
      </c>
      <c r="C57" s="44" t="str">
        <f>unprmtd_src_summary!D56</f>
        <v>48115</v>
      </c>
      <c r="D57" s="44" t="str">
        <f>unprmtd_src_summary!E56</f>
        <v>2310001610</v>
      </c>
      <c r="E57" s="44" t="str">
        <f>unprmtd_src_summary!F56</f>
        <v>Venting - initial completions</v>
      </c>
      <c r="F57" s="272" t="str">
        <f>unprmtd_src_summary!G56</f>
        <v>na</v>
      </c>
      <c r="G57" s="272" t="str">
        <f>unprmtd_src_summary!H56</f>
        <v>na</v>
      </c>
      <c r="H57" s="272" t="str">
        <f>unprmtd_src_summary!I56</f>
        <v>na</v>
      </c>
      <c r="I57" s="272" t="str">
        <f>unprmtd_src_summary!J56</f>
        <v>na</v>
      </c>
      <c r="J57" s="272" t="str">
        <f>unprmtd_src_summary!K56</f>
        <v>na</v>
      </c>
    </row>
    <row r="58" spans="1:10" x14ac:dyDescent="0.2">
      <c r="A58" s="44" t="s">
        <v>5574</v>
      </c>
      <c r="B58" s="44" t="str">
        <f>unprmtd_src_summary!C57</f>
        <v>48</v>
      </c>
      <c r="C58" s="44" t="str">
        <f>unprmtd_src_summary!D57</f>
        <v>48107</v>
      </c>
      <c r="D58" s="44" t="str">
        <f>unprmtd_src_summary!E57</f>
        <v>2310001610</v>
      </c>
      <c r="E58" s="44" t="str">
        <f>unprmtd_src_summary!F57</f>
        <v>Venting - initial completions</v>
      </c>
      <c r="F58" s="272" t="str">
        <f>unprmtd_src_summary!G57</f>
        <v>na</v>
      </c>
      <c r="G58" s="272" t="str">
        <f>unprmtd_src_summary!H57</f>
        <v>na</v>
      </c>
      <c r="H58" s="272" t="str">
        <f>unprmtd_src_summary!I57</f>
        <v>na</v>
      </c>
      <c r="I58" s="272" t="str">
        <f>unprmtd_src_summary!J57</f>
        <v>na</v>
      </c>
      <c r="J58" s="272" t="str">
        <f>unprmtd_src_summary!K57</f>
        <v>na</v>
      </c>
    </row>
    <row r="59" spans="1:10" x14ac:dyDescent="0.2">
      <c r="A59" s="44" t="s">
        <v>5574</v>
      </c>
      <c r="B59" s="44" t="str">
        <f>unprmtd_src_summary!C58</f>
        <v>48</v>
      </c>
      <c r="C59" s="44" t="str">
        <f>unprmtd_src_summary!D58</f>
        <v>48125</v>
      </c>
      <c r="D59" s="44" t="str">
        <f>unprmtd_src_summary!E58</f>
        <v>2310001610</v>
      </c>
      <c r="E59" s="44" t="str">
        <f>unprmtd_src_summary!F58</f>
        <v>Venting - initial completions</v>
      </c>
      <c r="F59" s="272" t="str">
        <f>unprmtd_src_summary!G58</f>
        <v>na</v>
      </c>
      <c r="G59" s="272" t="str">
        <f>unprmtd_src_summary!H58</f>
        <v>na</v>
      </c>
      <c r="H59" s="272" t="str">
        <f>unprmtd_src_summary!I58</f>
        <v>na</v>
      </c>
      <c r="I59" s="272" t="str">
        <f>unprmtd_src_summary!J58</f>
        <v>na</v>
      </c>
      <c r="J59" s="272" t="str">
        <f>unprmtd_src_summary!K58</f>
        <v>na</v>
      </c>
    </row>
    <row r="60" spans="1:10" x14ac:dyDescent="0.2">
      <c r="A60" s="44" t="s">
        <v>5574</v>
      </c>
      <c r="B60" s="44" t="str">
        <f>unprmtd_src_summary!C59</f>
        <v>48</v>
      </c>
      <c r="C60" s="44" t="str">
        <f>unprmtd_src_summary!D59</f>
        <v>48165</v>
      </c>
      <c r="D60" s="44" t="str">
        <f>unprmtd_src_summary!E59</f>
        <v>2310001610</v>
      </c>
      <c r="E60" s="44" t="str">
        <f>unprmtd_src_summary!F59</f>
        <v>Venting - initial completions</v>
      </c>
      <c r="F60" s="272" t="str">
        <f>unprmtd_src_summary!G59</f>
        <v>na</v>
      </c>
      <c r="G60" s="272" t="str">
        <f>unprmtd_src_summary!H59</f>
        <v>na</v>
      </c>
      <c r="H60" s="272" t="str">
        <f>unprmtd_src_summary!I59</f>
        <v>na</v>
      </c>
      <c r="I60" s="272" t="str">
        <f>unprmtd_src_summary!J59</f>
        <v>na</v>
      </c>
      <c r="J60" s="272" t="str">
        <f>unprmtd_src_summary!K59</f>
        <v>na</v>
      </c>
    </row>
    <row r="61" spans="1:10" x14ac:dyDescent="0.2">
      <c r="A61" s="44" t="s">
        <v>5574</v>
      </c>
      <c r="B61" s="44" t="str">
        <f>unprmtd_src_summary!C60</f>
        <v>48</v>
      </c>
      <c r="C61" s="44" t="str">
        <f>unprmtd_src_summary!D60</f>
        <v>48169</v>
      </c>
      <c r="D61" s="44" t="str">
        <f>unprmtd_src_summary!E60</f>
        <v>2310001610</v>
      </c>
      <c r="E61" s="44" t="str">
        <f>unprmtd_src_summary!F60</f>
        <v>Venting - initial completions</v>
      </c>
      <c r="F61" s="272" t="str">
        <f>unprmtd_src_summary!G60</f>
        <v>na</v>
      </c>
      <c r="G61" s="272" t="str">
        <f>unprmtd_src_summary!H60</f>
        <v>na</v>
      </c>
      <c r="H61" s="272" t="str">
        <f>unprmtd_src_summary!I60</f>
        <v>na</v>
      </c>
      <c r="I61" s="272" t="str">
        <f>unprmtd_src_summary!J60</f>
        <v>na</v>
      </c>
      <c r="J61" s="272" t="str">
        <f>unprmtd_src_summary!K60</f>
        <v>na</v>
      </c>
    </row>
    <row r="62" spans="1:10" x14ac:dyDescent="0.2">
      <c r="A62" s="44" t="s">
        <v>5574</v>
      </c>
      <c r="B62" s="44" t="str">
        <f>unprmtd_src_summary!C61</f>
        <v>48</v>
      </c>
      <c r="C62" s="44" t="str">
        <f>unprmtd_src_summary!D61</f>
        <v>48173</v>
      </c>
      <c r="D62" s="44" t="str">
        <f>unprmtd_src_summary!E61</f>
        <v>2310001610</v>
      </c>
      <c r="E62" s="44" t="str">
        <f>unprmtd_src_summary!F61</f>
        <v>Venting - initial completions</v>
      </c>
      <c r="F62" s="272" t="str">
        <f>unprmtd_src_summary!G61</f>
        <v>na</v>
      </c>
      <c r="G62" s="272" t="str">
        <f>unprmtd_src_summary!H61</f>
        <v>na</v>
      </c>
      <c r="H62" s="272" t="str">
        <f>unprmtd_src_summary!I61</f>
        <v>na</v>
      </c>
      <c r="I62" s="272" t="str">
        <f>unprmtd_src_summary!J61</f>
        <v>na</v>
      </c>
      <c r="J62" s="272" t="str">
        <f>unprmtd_src_summary!K61</f>
        <v>na</v>
      </c>
    </row>
    <row r="63" spans="1:10" x14ac:dyDescent="0.2">
      <c r="A63" s="44" t="s">
        <v>5574</v>
      </c>
      <c r="B63" s="44" t="str">
        <f>unprmtd_src_summary!C62</f>
        <v>48</v>
      </c>
      <c r="C63" s="44" t="str">
        <f>unprmtd_src_summary!D62</f>
        <v>48219</v>
      </c>
      <c r="D63" s="44" t="str">
        <f>unprmtd_src_summary!E62</f>
        <v>2310001610</v>
      </c>
      <c r="E63" s="44" t="str">
        <f>unprmtd_src_summary!F62</f>
        <v>Venting - initial completions</v>
      </c>
      <c r="F63" s="272" t="str">
        <f>unprmtd_src_summary!G62</f>
        <v>na</v>
      </c>
      <c r="G63" s="272" t="str">
        <f>unprmtd_src_summary!H62</f>
        <v>na</v>
      </c>
      <c r="H63" s="272" t="str">
        <f>unprmtd_src_summary!I62</f>
        <v>na</v>
      </c>
      <c r="I63" s="272" t="str">
        <f>unprmtd_src_summary!J62</f>
        <v>na</v>
      </c>
      <c r="J63" s="272" t="str">
        <f>unprmtd_src_summary!K62</f>
        <v>na</v>
      </c>
    </row>
    <row r="64" spans="1:10" x14ac:dyDescent="0.2">
      <c r="A64" s="44" t="s">
        <v>5574</v>
      </c>
      <c r="B64" s="44" t="str">
        <f>unprmtd_src_summary!C63</f>
        <v>48</v>
      </c>
      <c r="C64" s="44" t="str">
        <f>unprmtd_src_summary!D63</f>
        <v>48227</v>
      </c>
      <c r="D64" s="44" t="str">
        <f>unprmtd_src_summary!E63</f>
        <v>2310001610</v>
      </c>
      <c r="E64" s="44" t="str">
        <f>unprmtd_src_summary!F63</f>
        <v>Venting - initial completions</v>
      </c>
      <c r="F64" s="272" t="str">
        <f>unprmtd_src_summary!G63</f>
        <v>na</v>
      </c>
      <c r="G64" s="272" t="str">
        <f>unprmtd_src_summary!H63</f>
        <v>na</v>
      </c>
      <c r="H64" s="272" t="str">
        <f>unprmtd_src_summary!I63</f>
        <v>na</v>
      </c>
      <c r="I64" s="272" t="str">
        <f>unprmtd_src_summary!J63</f>
        <v>na</v>
      </c>
      <c r="J64" s="272" t="str">
        <f>unprmtd_src_summary!K63</f>
        <v>na</v>
      </c>
    </row>
    <row r="65" spans="1:10" x14ac:dyDescent="0.2">
      <c r="A65" s="44" t="s">
        <v>5574</v>
      </c>
      <c r="B65" s="44" t="str">
        <f>unprmtd_src_summary!C64</f>
        <v>48</v>
      </c>
      <c r="C65" s="44" t="str">
        <f>unprmtd_src_summary!D64</f>
        <v>48229</v>
      </c>
      <c r="D65" s="44" t="str">
        <f>unprmtd_src_summary!E64</f>
        <v>2310001610</v>
      </c>
      <c r="E65" s="44" t="str">
        <f>unprmtd_src_summary!F64</f>
        <v>Venting - initial completions</v>
      </c>
      <c r="F65" s="272" t="str">
        <f>unprmtd_src_summary!G64</f>
        <v>na</v>
      </c>
      <c r="G65" s="272" t="str">
        <f>unprmtd_src_summary!H64</f>
        <v>na</v>
      </c>
      <c r="H65" s="272" t="str">
        <f>unprmtd_src_summary!I64</f>
        <v>na</v>
      </c>
      <c r="I65" s="272" t="str">
        <f>unprmtd_src_summary!J64</f>
        <v>na</v>
      </c>
      <c r="J65" s="272" t="str">
        <f>unprmtd_src_summary!K64</f>
        <v>na</v>
      </c>
    </row>
    <row r="66" spans="1:10" x14ac:dyDescent="0.2">
      <c r="A66" s="44" t="s">
        <v>5574</v>
      </c>
      <c r="B66" s="44" t="str">
        <f>unprmtd_src_summary!C65</f>
        <v>48</v>
      </c>
      <c r="C66" s="44" t="str">
        <f>unprmtd_src_summary!D65</f>
        <v>48235</v>
      </c>
      <c r="D66" s="44" t="str">
        <f>unprmtd_src_summary!E65</f>
        <v>2310001610</v>
      </c>
      <c r="E66" s="44" t="str">
        <f>unprmtd_src_summary!F65</f>
        <v>Venting - initial completions</v>
      </c>
      <c r="F66" s="272" t="str">
        <f>unprmtd_src_summary!G65</f>
        <v>na</v>
      </c>
      <c r="G66" s="272" t="str">
        <f>unprmtd_src_summary!H65</f>
        <v>na</v>
      </c>
      <c r="H66" s="272" t="str">
        <f>unprmtd_src_summary!I65</f>
        <v>na</v>
      </c>
      <c r="I66" s="272" t="str">
        <f>unprmtd_src_summary!J65</f>
        <v>na</v>
      </c>
      <c r="J66" s="272" t="str">
        <f>unprmtd_src_summary!K65</f>
        <v>na</v>
      </c>
    </row>
    <row r="67" spans="1:10" x14ac:dyDescent="0.2">
      <c r="A67" s="44" t="s">
        <v>5574</v>
      </c>
      <c r="B67" s="44" t="str">
        <f>unprmtd_src_summary!C66</f>
        <v>48</v>
      </c>
      <c r="C67" s="44" t="str">
        <f>unprmtd_src_summary!D66</f>
        <v>48243</v>
      </c>
      <c r="D67" s="44" t="str">
        <f>unprmtd_src_summary!E66</f>
        <v>2310001610</v>
      </c>
      <c r="E67" s="44" t="str">
        <f>unprmtd_src_summary!F66</f>
        <v>Venting - initial completions</v>
      </c>
      <c r="F67" s="272" t="str">
        <f>unprmtd_src_summary!G66</f>
        <v>na</v>
      </c>
      <c r="G67" s="272" t="str">
        <f>unprmtd_src_summary!H66</f>
        <v>na</v>
      </c>
      <c r="H67" s="272" t="str">
        <f>unprmtd_src_summary!I66</f>
        <v>na</v>
      </c>
      <c r="I67" s="272" t="str">
        <f>unprmtd_src_summary!J66</f>
        <v>na</v>
      </c>
      <c r="J67" s="272" t="str">
        <f>unprmtd_src_summary!K66</f>
        <v>na</v>
      </c>
    </row>
    <row r="68" spans="1:10" x14ac:dyDescent="0.2">
      <c r="A68" s="44" t="s">
        <v>5574</v>
      </c>
      <c r="B68" s="44" t="str">
        <f>unprmtd_src_summary!C67</f>
        <v>48</v>
      </c>
      <c r="C68" s="44" t="str">
        <f>unprmtd_src_summary!D67</f>
        <v>48263</v>
      </c>
      <c r="D68" s="44" t="str">
        <f>unprmtd_src_summary!E67</f>
        <v>2310001610</v>
      </c>
      <c r="E68" s="44" t="str">
        <f>unprmtd_src_summary!F67</f>
        <v>Venting - initial completions</v>
      </c>
      <c r="F68" s="272" t="str">
        <f>unprmtd_src_summary!G67</f>
        <v>na</v>
      </c>
      <c r="G68" s="272" t="str">
        <f>unprmtd_src_summary!H67</f>
        <v>na</v>
      </c>
      <c r="H68" s="272" t="str">
        <f>unprmtd_src_summary!I67</f>
        <v>na</v>
      </c>
      <c r="I68" s="272" t="str">
        <f>unprmtd_src_summary!J67</f>
        <v>na</v>
      </c>
      <c r="J68" s="272" t="str">
        <f>unprmtd_src_summary!K67</f>
        <v>na</v>
      </c>
    </row>
    <row r="69" spans="1:10" x14ac:dyDescent="0.2">
      <c r="A69" s="44" t="s">
        <v>5574</v>
      </c>
      <c r="B69" s="44" t="str">
        <f>unprmtd_src_summary!C68</f>
        <v>48</v>
      </c>
      <c r="C69" s="44" t="str">
        <f>unprmtd_src_summary!D68</f>
        <v>48269</v>
      </c>
      <c r="D69" s="44" t="str">
        <f>unprmtd_src_summary!E68</f>
        <v>2310001610</v>
      </c>
      <c r="E69" s="44" t="str">
        <f>unprmtd_src_summary!F68</f>
        <v>Venting - initial completions</v>
      </c>
      <c r="F69" s="272" t="str">
        <f>unprmtd_src_summary!G68</f>
        <v>na</v>
      </c>
      <c r="G69" s="272" t="str">
        <f>unprmtd_src_summary!H68</f>
        <v>na</v>
      </c>
      <c r="H69" s="272" t="str">
        <f>unprmtd_src_summary!I68</f>
        <v>na</v>
      </c>
      <c r="I69" s="272" t="str">
        <f>unprmtd_src_summary!J68</f>
        <v>na</v>
      </c>
      <c r="J69" s="272" t="str">
        <f>unprmtd_src_summary!K68</f>
        <v>na</v>
      </c>
    </row>
    <row r="70" spans="1:10" x14ac:dyDescent="0.2">
      <c r="A70" s="44" t="s">
        <v>5574</v>
      </c>
      <c r="B70" s="44" t="str">
        <f>unprmtd_src_summary!C69</f>
        <v>48</v>
      </c>
      <c r="C70" s="44" t="str">
        <f>unprmtd_src_summary!D69</f>
        <v>48301</v>
      </c>
      <c r="D70" s="44" t="str">
        <f>unprmtd_src_summary!E69</f>
        <v>2310001610</v>
      </c>
      <c r="E70" s="44" t="str">
        <f>unprmtd_src_summary!F69</f>
        <v>Venting - initial completions</v>
      </c>
      <c r="F70" s="272" t="str">
        <f>unprmtd_src_summary!G69</f>
        <v>na</v>
      </c>
      <c r="G70" s="272" t="str">
        <f>unprmtd_src_summary!H69</f>
        <v>na</v>
      </c>
      <c r="H70" s="272" t="str">
        <f>unprmtd_src_summary!I69</f>
        <v>na</v>
      </c>
      <c r="I70" s="272" t="str">
        <f>unprmtd_src_summary!J69</f>
        <v>na</v>
      </c>
      <c r="J70" s="272" t="str">
        <f>unprmtd_src_summary!K69</f>
        <v>na</v>
      </c>
    </row>
    <row r="71" spans="1:10" x14ac:dyDescent="0.2">
      <c r="A71" s="44" t="s">
        <v>5574</v>
      </c>
      <c r="B71" s="44" t="str">
        <f>unprmtd_src_summary!C70</f>
        <v>48</v>
      </c>
      <c r="C71" s="44" t="str">
        <f>unprmtd_src_summary!D70</f>
        <v>48303</v>
      </c>
      <c r="D71" s="44" t="str">
        <f>unprmtd_src_summary!E70</f>
        <v>2310001610</v>
      </c>
      <c r="E71" s="44" t="str">
        <f>unprmtd_src_summary!F70</f>
        <v>Venting - initial completions</v>
      </c>
      <c r="F71" s="272" t="str">
        <f>unprmtd_src_summary!G70</f>
        <v>na</v>
      </c>
      <c r="G71" s="272" t="str">
        <f>unprmtd_src_summary!H70</f>
        <v>na</v>
      </c>
      <c r="H71" s="272" t="str">
        <f>unprmtd_src_summary!I70</f>
        <v>na</v>
      </c>
      <c r="I71" s="272" t="str">
        <f>unprmtd_src_summary!J70</f>
        <v>na</v>
      </c>
      <c r="J71" s="272" t="str">
        <f>unprmtd_src_summary!K70</f>
        <v>na</v>
      </c>
    </row>
    <row r="72" spans="1:10" x14ac:dyDescent="0.2">
      <c r="A72" s="44" t="s">
        <v>5574</v>
      </c>
      <c r="B72" s="44" t="str">
        <f>unprmtd_src_summary!C71</f>
        <v>48</v>
      </c>
      <c r="C72" s="44" t="str">
        <f>unprmtd_src_summary!D71</f>
        <v>48305</v>
      </c>
      <c r="D72" s="44" t="str">
        <f>unprmtd_src_summary!E71</f>
        <v>2310001610</v>
      </c>
      <c r="E72" s="44" t="str">
        <f>unprmtd_src_summary!F71</f>
        <v>Venting - initial completions</v>
      </c>
      <c r="F72" s="272" t="str">
        <f>unprmtd_src_summary!G71</f>
        <v>na</v>
      </c>
      <c r="G72" s="272" t="str">
        <f>unprmtd_src_summary!H71</f>
        <v>na</v>
      </c>
      <c r="H72" s="272" t="str">
        <f>unprmtd_src_summary!I71</f>
        <v>na</v>
      </c>
      <c r="I72" s="272" t="str">
        <f>unprmtd_src_summary!J71</f>
        <v>na</v>
      </c>
      <c r="J72" s="272" t="str">
        <f>unprmtd_src_summary!K71</f>
        <v>na</v>
      </c>
    </row>
    <row r="73" spans="1:10" x14ac:dyDescent="0.2">
      <c r="A73" s="44" t="s">
        <v>5574</v>
      </c>
      <c r="B73" s="44" t="str">
        <f>unprmtd_src_summary!C72</f>
        <v>48</v>
      </c>
      <c r="C73" s="44" t="str">
        <f>unprmtd_src_summary!D72</f>
        <v>48317</v>
      </c>
      <c r="D73" s="44" t="str">
        <f>unprmtd_src_summary!E72</f>
        <v>2310001610</v>
      </c>
      <c r="E73" s="44" t="str">
        <f>unprmtd_src_summary!F72</f>
        <v>Venting - initial completions</v>
      </c>
      <c r="F73" s="272" t="str">
        <f>unprmtd_src_summary!G72</f>
        <v>na</v>
      </c>
      <c r="G73" s="272" t="str">
        <f>unprmtd_src_summary!H72</f>
        <v>na</v>
      </c>
      <c r="H73" s="272" t="str">
        <f>unprmtd_src_summary!I72</f>
        <v>na</v>
      </c>
      <c r="I73" s="272" t="str">
        <f>unprmtd_src_summary!J72</f>
        <v>na</v>
      </c>
      <c r="J73" s="272" t="str">
        <f>unprmtd_src_summary!K72</f>
        <v>na</v>
      </c>
    </row>
    <row r="74" spans="1:10" x14ac:dyDescent="0.2">
      <c r="A74" s="44" t="s">
        <v>5574</v>
      </c>
      <c r="B74" s="44" t="str">
        <f>unprmtd_src_summary!C73</f>
        <v>48</v>
      </c>
      <c r="C74" s="44" t="str">
        <f>unprmtd_src_summary!D73</f>
        <v>48329</v>
      </c>
      <c r="D74" s="44" t="str">
        <f>unprmtd_src_summary!E73</f>
        <v>2310001610</v>
      </c>
      <c r="E74" s="44" t="str">
        <f>unprmtd_src_summary!F73</f>
        <v>Venting - initial completions</v>
      </c>
      <c r="F74" s="272" t="str">
        <f>unprmtd_src_summary!G73</f>
        <v>na</v>
      </c>
      <c r="G74" s="272" t="str">
        <f>unprmtd_src_summary!H73</f>
        <v>na</v>
      </c>
      <c r="H74" s="272" t="str">
        <f>unprmtd_src_summary!I73</f>
        <v>na</v>
      </c>
      <c r="I74" s="272" t="str">
        <f>unprmtd_src_summary!J73</f>
        <v>na</v>
      </c>
      <c r="J74" s="272" t="str">
        <f>unprmtd_src_summary!K73</f>
        <v>na</v>
      </c>
    </row>
    <row r="75" spans="1:10" x14ac:dyDescent="0.2">
      <c r="A75" s="44" t="s">
        <v>5574</v>
      </c>
      <c r="B75" s="44" t="str">
        <f>unprmtd_src_summary!C74</f>
        <v>48</v>
      </c>
      <c r="C75" s="44" t="str">
        <f>unprmtd_src_summary!D74</f>
        <v>48335</v>
      </c>
      <c r="D75" s="44" t="str">
        <f>unprmtd_src_summary!E74</f>
        <v>2310001610</v>
      </c>
      <c r="E75" s="44" t="str">
        <f>unprmtd_src_summary!F74</f>
        <v>Venting - initial completions</v>
      </c>
      <c r="F75" s="272" t="str">
        <f>unprmtd_src_summary!G74</f>
        <v>na</v>
      </c>
      <c r="G75" s="272" t="str">
        <f>unprmtd_src_summary!H74</f>
        <v>na</v>
      </c>
      <c r="H75" s="272" t="str">
        <f>unprmtd_src_summary!I74</f>
        <v>na</v>
      </c>
      <c r="I75" s="272" t="str">
        <f>unprmtd_src_summary!J74</f>
        <v>na</v>
      </c>
      <c r="J75" s="272" t="str">
        <f>unprmtd_src_summary!K74</f>
        <v>na</v>
      </c>
    </row>
    <row r="76" spans="1:10" x14ac:dyDescent="0.2">
      <c r="A76" s="44" t="s">
        <v>5574</v>
      </c>
      <c r="B76" s="44" t="str">
        <f>unprmtd_src_summary!C75</f>
        <v>48</v>
      </c>
      <c r="C76" s="44" t="str">
        <f>unprmtd_src_summary!D75</f>
        <v>48371</v>
      </c>
      <c r="D76" s="44" t="str">
        <f>unprmtd_src_summary!E75</f>
        <v>2310001610</v>
      </c>
      <c r="E76" s="44" t="str">
        <f>unprmtd_src_summary!F75</f>
        <v>Venting - initial completions</v>
      </c>
      <c r="F76" s="272" t="str">
        <f>unprmtd_src_summary!G75</f>
        <v>na</v>
      </c>
      <c r="G76" s="272" t="str">
        <f>unprmtd_src_summary!H75</f>
        <v>na</v>
      </c>
      <c r="H76" s="272" t="str">
        <f>unprmtd_src_summary!I75</f>
        <v>na</v>
      </c>
      <c r="I76" s="272" t="str">
        <f>unprmtd_src_summary!J75</f>
        <v>na</v>
      </c>
      <c r="J76" s="272" t="str">
        <f>unprmtd_src_summary!K75</f>
        <v>na</v>
      </c>
    </row>
    <row r="77" spans="1:10" x14ac:dyDescent="0.2">
      <c r="A77" s="44" t="s">
        <v>5574</v>
      </c>
      <c r="B77" s="44" t="str">
        <f>unprmtd_src_summary!C76</f>
        <v>48</v>
      </c>
      <c r="C77" s="44" t="str">
        <f>unprmtd_src_summary!D76</f>
        <v>48383</v>
      </c>
      <c r="D77" s="44" t="str">
        <f>unprmtd_src_summary!E76</f>
        <v>2310001610</v>
      </c>
      <c r="E77" s="44" t="str">
        <f>unprmtd_src_summary!F76</f>
        <v>Venting - initial completions</v>
      </c>
      <c r="F77" s="272" t="str">
        <f>unprmtd_src_summary!G76</f>
        <v>na</v>
      </c>
      <c r="G77" s="272" t="str">
        <f>unprmtd_src_summary!H76</f>
        <v>na</v>
      </c>
      <c r="H77" s="272" t="str">
        <f>unprmtd_src_summary!I76</f>
        <v>na</v>
      </c>
      <c r="I77" s="272" t="str">
        <f>unprmtd_src_summary!J76</f>
        <v>na</v>
      </c>
      <c r="J77" s="272" t="str">
        <f>unprmtd_src_summary!K76</f>
        <v>na</v>
      </c>
    </row>
    <row r="78" spans="1:10" x14ac:dyDescent="0.2">
      <c r="A78" s="44" t="s">
        <v>5574</v>
      </c>
      <c r="B78" s="44" t="str">
        <f>unprmtd_src_summary!C77</f>
        <v>48</v>
      </c>
      <c r="C78" s="44" t="str">
        <f>unprmtd_src_summary!D77</f>
        <v>48389</v>
      </c>
      <c r="D78" s="44" t="str">
        <f>unprmtd_src_summary!E77</f>
        <v>2310001610</v>
      </c>
      <c r="E78" s="44" t="str">
        <f>unprmtd_src_summary!F77</f>
        <v>Venting - initial completions</v>
      </c>
      <c r="F78" s="272" t="str">
        <f>unprmtd_src_summary!G77</f>
        <v>na</v>
      </c>
      <c r="G78" s="272" t="str">
        <f>unprmtd_src_summary!H77</f>
        <v>na</v>
      </c>
      <c r="H78" s="272" t="str">
        <f>unprmtd_src_summary!I77</f>
        <v>na</v>
      </c>
      <c r="I78" s="272" t="str">
        <f>unprmtd_src_summary!J77</f>
        <v>na</v>
      </c>
      <c r="J78" s="272" t="str">
        <f>unprmtd_src_summary!K77</f>
        <v>na</v>
      </c>
    </row>
    <row r="79" spans="1:10" x14ac:dyDescent="0.2">
      <c r="A79" s="44" t="s">
        <v>5574</v>
      </c>
      <c r="B79" s="44" t="str">
        <f>unprmtd_src_summary!C78</f>
        <v>48</v>
      </c>
      <c r="C79" s="44" t="str">
        <f>unprmtd_src_summary!D78</f>
        <v>48079</v>
      </c>
      <c r="D79" s="44" t="str">
        <f>unprmtd_src_summary!E78</f>
        <v>2310001610</v>
      </c>
      <c r="E79" s="44" t="str">
        <f>unprmtd_src_summary!F78</f>
        <v>Venting - initial completions</v>
      </c>
      <c r="F79" s="272" t="str">
        <f>unprmtd_src_summary!G78</f>
        <v>na</v>
      </c>
      <c r="G79" s="272" t="str">
        <f>unprmtd_src_summary!H78</f>
        <v>na</v>
      </c>
      <c r="H79" s="272" t="str">
        <f>unprmtd_src_summary!I78</f>
        <v>na</v>
      </c>
      <c r="I79" s="272" t="str">
        <f>unprmtd_src_summary!J78</f>
        <v>na</v>
      </c>
      <c r="J79" s="272" t="str">
        <f>unprmtd_src_summary!K78</f>
        <v>na</v>
      </c>
    </row>
    <row r="80" spans="1:10" x14ac:dyDescent="0.2">
      <c r="A80" s="44" t="s">
        <v>5574</v>
      </c>
      <c r="B80" s="44" t="str">
        <f>unprmtd_src_summary!C79</f>
        <v>48</v>
      </c>
      <c r="C80" s="44" t="str">
        <f>unprmtd_src_summary!D79</f>
        <v>48413</v>
      </c>
      <c r="D80" s="44" t="str">
        <f>unprmtd_src_summary!E79</f>
        <v>2310001610</v>
      </c>
      <c r="E80" s="44" t="str">
        <f>unprmtd_src_summary!F79</f>
        <v>Venting - initial completions</v>
      </c>
      <c r="F80" s="272" t="str">
        <f>unprmtd_src_summary!G79</f>
        <v>na</v>
      </c>
      <c r="G80" s="272" t="str">
        <f>unprmtd_src_summary!H79</f>
        <v>na</v>
      </c>
      <c r="H80" s="272" t="str">
        <f>unprmtd_src_summary!I79</f>
        <v>na</v>
      </c>
      <c r="I80" s="272" t="str">
        <f>unprmtd_src_summary!J79</f>
        <v>na</v>
      </c>
      <c r="J80" s="272" t="str">
        <f>unprmtd_src_summary!K79</f>
        <v>na</v>
      </c>
    </row>
    <row r="81" spans="1:10" x14ac:dyDescent="0.2">
      <c r="A81" s="44" t="s">
        <v>5574</v>
      </c>
      <c r="B81" s="44" t="str">
        <f>unprmtd_src_summary!C80</f>
        <v>48</v>
      </c>
      <c r="C81" s="44" t="str">
        <f>unprmtd_src_summary!D80</f>
        <v>48415</v>
      </c>
      <c r="D81" s="44" t="str">
        <f>unprmtd_src_summary!E80</f>
        <v>2310001610</v>
      </c>
      <c r="E81" s="44" t="str">
        <f>unprmtd_src_summary!F80</f>
        <v>Venting - initial completions</v>
      </c>
      <c r="F81" s="272" t="str">
        <f>unprmtd_src_summary!G80</f>
        <v>na</v>
      </c>
      <c r="G81" s="272" t="str">
        <f>unprmtd_src_summary!H80</f>
        <v>na</v>
      </c>
      <c r="H81" s="272" t="str">
        <f>unprmtd_src_summary!I80</f>
        <v>na</v>
      </c>
      <c r="I81" s="272" t="str">
        <f>unprmtd_src_summary!J80</f>
        <v>na</v>
      </c>
      <c r="J81" s="272" t="str">
        <f>unprmtd_src_summary!K80</f>
        <v>na</v>
      </c>
    </row>
    <row r="82" spans="1:10" x14ac:dyDescent="0.2">
      <c r="A82" s="44" t="s">
        <v>5574</v>
      </c>
      <c r="B82" s="44" t="str">
        <f>unprmtd_src_summary!C81</f>
        <v>48</v>
      </c>
      <c r="C82" s="44" t="str">
        <f>unprmtd_src_summary!D81</f>
        <v>48431</v>
      </c>
      <c r="D82" s="44" t="str">
        <f>unprmtd_src_summary!E81</f>
        <v>2310001610</v>
      </c>
      <c r="E82" s="44" t="str">
        <f>unprmtd_src_summary!F81</f>
        <v>Venting - initial completions</v>
      </c>
      <c r="F82" s="272" t="str">
        <f>unprmtd_src_summary!G81</f>
        <v>na</v>
      </c>
      <c r="G82" s="272" t="str">
        <f>unprmtd_src_summary!H81</f>
        <v>na</v>
      </c>
      <c r="H82" s="272" t="str">
        <f>unprmtd_src_summary!I81</f>
        <v>na</v>
      </c>
      <c r="I82" s="272" t="str">
        <f>unprmtd_src_summary!J81</f>
        <v>na</v>
      </c>
      <c r="J82" s="272" t="str">
        <f>unprmtd_src_summary!K81</f>
        <v>na</v>
      </c>
    </row>
    <row r="83" spans="1:10" x14ac:dyDescent="0.2">
      <c r="A83" s="44" t="s">
        <v>5574</v>
      </c>
      <c r="B83" s="44" t="str">
        <f>unprmtd_src_summary!C82</f>
        <v>48</v>
      </c>
      <c r="C83" s="44" t="str">
        <f>unprmtd_src_summary!D82</f>
        <v>48435</v>
      </c>
      <c r="D83" s="44" t="str">
        <f>unprmtd_src_summary!E82</f>
        <v>2310001610</v>
      </c>
      <c r="E83" s="44" t="str">
        <f>unprmtd_src_summary!F82</f>
        <v>Venting - initial completions</v>
      </c>
      <c r="F83" s="272" t="str">
        <f>unprmtd_src_summary!G82</f>
        <v>na</v>
      </c>
      <c r="G83" s="272" t="str">
        <f>unprmtd_src_summary!H82</f>
        <v>na</v>
      </c>
      <c r="H83" s="272" t="str">
        <f>unprmtd_src_summary!I82</f>
        <v>na</v>
      </c>
      <c r="I83" s="272" t="str">
        <f>unprmtd_src_summary!J82</f>
        <v>na</v>
      </c>
      <c r="J83" s="272" t="str">
        <f>unprmtd_src_summary!K82</f>
        <v>na</v>
      </c>
    </row>
    <row r="84" spans="1:10" x14ac:dyDescent="0.2">
      <c r="A84" s="44" t="s">
        <v>5574</v>
      </c>
      <c r="B84" s="44" t="str">
        <f>unprmtd_src_summary!C83</f>
        <v>48</v>
      </c>
      <c r="C84" s="44" t="str">
        <f>unprmtd_src_summary!D83</f>
        <v>48445</v>
      </c>
      <c r="D84" s="44" t="str">
        <f>unprmtd_src_summary!E83</f>
        <v>2310001610</v>
      </c>
      <c r="E84" s="44" t="str">
        <f>unprmtd_src_summary!F83</f>
        <v>Venting - initial completions</v>
      </c>
      <c r="F84" s="272" t="str">
        <f>unprmtd_src_summary!G83</f>
        <v>na</v>
      </c>
      <c r="G84" s="272" t="str">
        <f>unprmtd_src_summary!H83</f>
        <v>na</v>
      </c>
      <c r="H84" s="272" t="str">
        <f>unprmtd_src_summary!I83</f>
        <v>na</v>
      </c>
      <c r="I84" s="272" t="str">
        <f>unprmtd_src_summary!J83</f>
        <v>na</v>
      </c>
      <c r="J84" s="272" t="str">
        <f>unprmtd_src_summary!K83</f>
        <v>na</v>
      </c>
    </row>
    <row r="85" spans="1:10" x14ac:dyDescent="0.2">
      <c r="A85" s="44" t="s">
        <v>5574</v>
      </c>
      <c r="B85" s="44" t="str">
        <f>unprmtd_src_summary!C84</f>
        <v>48</v>
      </c>
      <c r="C85" s="44" t="str">
        <f>unprmtd_src_summary!D84</f>
        <v>48451</v>
      </c>
      <c r="D85" s="44" t="str">
        <f>unprmtd_src_summary!E84</f>
        <v>2310001610</v>
      </c>
      <c r="E85" s="44" t="str">
        <f>unprmtd_src_summary!F84</f>
        <v>Venting - initial completions</v>
      </c>
      <c r="F85" s="272" t="str">
        <f>unprmtd_src_summary!G84</f>
        <v>na</v>
      </c>
      <c r="G85" s="272" t="str">
        <f>unprmtd_src_summary!H84</f>
        <v>na</v>
      </c>
      <c r="H85" s="272" t="str">
        <f>unprmtd_src_summary!I84</f>
        <v>na</v>
      </c>
      <c r="I85" s="272" t="str">
        <f>unprmtd_src_summary!J84</f>
        <v>na</v>
      </c>
      <c r="J85" s="272" t="str">
        <f>unprmtd_src_summary!K84</f>
        <v>na</v>
      </c>
    </row>
    <row r="86" spans="1:10" x14ac:dyDescent="0.2">
      <c r="A86" s="44" t="s">
        <v>5574</v>
      </c>
      <c r="B86" s="44" t="str">
        <f>unprmtd_src_summary!C85</f>
        <v>48</v>
      </c>
      <c r="C86" s="44" t="str">
        <f>unprmtd_src_summary!D85</f>
        <v>48461</v>
      </c>
      <c r="D86" s="44" t="str">
        <f>unprmtd_src_summary!E85</f>
        <v>2310001610</v>
      </c>
      <c r="E86" s="44" t="str">
        <f>unprmtd_src_summary!F85</f>
        <v>Venting - initial completions</v>
      </c>
      <c r="F86" s="272" t="str">
        <f>unprmtd_src_summary!G85</f>
        <v>na</v>
      </c>
      <c r="G86" s="272" t="str">
        <f>unprmtd_src_summary!H85</f>
        <v>na</v>
      </c>
      <c r="H86" s="272" t="str">
        <f>unprmtd_src_summary!I85</f>
        <v>na</v>
      </c>
      <c r="I86" s="272" t="str">
        <f>unprmtd_src_summary!J85</f>
        <v>na</v>
      </c>
      <c r="J86" s="272" t="str">
        <f>unprmtd_src_summary!K85</f>
        <v>na</v>
      </c>
    </row>
    <row r="87" spans="1:10" x14ac:dyDescent="0.2">
      <c r="A87" s="44" t="s">
        <v>5574</v>
      </c>
      <c r="B87" s="44" t="str">
        <f>unprmtd_src_summary!C86</f>
        <v>48</v>
      </c>
      <c r="C87" s="44" t="str">
        <f>unprmtd_src_summary!D86</f>
        <v>48475</v>
      </c>
      <c r="D87" s="44" t="str">
        <f>unprmtd_src_summary!E86</f>
        <v>2310001610</v>
      </c>
      <c r="E87" s="44" t="str">
        <f>unprmtd_src_summary!F86</f>
        <v>Venting - initial completions</v>
      </c>
      <c r="F87" s="272" t="str">
        <f>unprmtd_src_summary!G86</f>
        <v>na</v>
      </c>
      <c r="G87" s="272" t="str">
        <f>unprmtd_src_summary!H86</f>
        <v>na</v>
      </c>
      <c r="H87" s="272" t="str">
        <f>unprmtd_src_summary!I86</f>
        <v>na</v>
      </c>
      <c r="I87" s="272" t="str">
        <f>unprmtd_src_summary!J86</f>
        <v>na</v>
      </c>
      <c r="J87" s="272" t="str">
        <f>unprmtd_src_summary!K86</f>
        <v>na</v>
      </c>
    </row>
    <row r="88" spans="1:10" x14ac:dyDescent="0.2">
      <c r="A88" s="44" t="s">
        <v>5574</v>
      </c>
      <c r="B88" s="44" t="str">
        <f>unprmtd_src_summary!C87</f>
        <v>48</v>
      </c>
      <c r="C88" s="44" t="str">
        <f>unprmtd_src_summary!D87</f>
        <v>48495</v>
      </c>
      <c r="D88" s="44" t="str">
        <f>unprmtd_src_summary!E87</f>
        <v>2310001610</v>
      </c>
      <c r="E88" s="44" t="str">
        <f>unprmtd_src_summary!F87</f>
        <v>Venting - initial completions</v>
      </c>
      <c r="F88" s="272" t="str">
        <f>unprmtd_src_summary!G87</f>
        <v>na</v>
      </c>
      <c r="G88" s="272" t="str">
        <f>unprmtd_src_summary!H87</f>
        <v>na</v>
      </c>
      <c r="H88" s="272" t="str">
        <f>unprmtd_src_summary!I87</f>
        <v>na</v>
      </c>
      <c r="I88" s="272" t="str">
        <f>unprmtd_src_summary!J87</f>
        <v>na</v>
      </c>
      <c r="J88" s="272" t="str">
        <f>unprmtd_src_summary!K87</f>
        <v>na</v>
      </c>
    </row>
    <row r="89" spans="1:10" x14ac:dyDescent="0.2">
      <c r="A89" s="44" t="s">
        <v>5574</v>
      </c>
      <c r="B89" s="44" t="str">
        <f>unprmtd_src_summary!C88</f>
        <v>48</v>
      </c>
      <c r="C89" s="44" t="str">
        <f>unprmtd_src_summary!D88</f>
        <v>48501</v>
      </c>
      <c r="D89" s="44" t="str">
        <f>unprmtd_src_summary!E88</f>
        <v>2310001610</v>
      </c>
      <c r="E89" s="44" t="str">
        <f>unprmtd_src_summary!F88</f>
        <v>Venting - initial completions</v>
      </c>
      <c r="F89" s="272" t="str">
        <f>unprmtd_src_summary!G88</f>
        <v>na</v>
      </c>
      <c r="G89" s="272" t="str">
        <f>unprmtd_src_summary!H88</f>
        <v>na</v>
      </c>
      <c r="H89" s="272" t="str">
        <f>unprmtd_src_summary!I88</f>
        <v>na</v>
      </c>
      <c r="I89" s="272" t="str">
        <f>unprmtd_src_summary!J88</f>
        <v>na</v>
      </c>
      <c r="J89" s="272" t="str">
        <f>unprmtd_src_summary!K88</f>
        <v>na</v>
      </c>
    </row>
    <row r="90" spans="1:10" x14ac:dyDescent="0.2">
      <c r="A90" s="44" t="s">
        <v>5574</v>
      </c>
      <c r="B90" s="44" t="str">
        <f>unprmtd_src_summary!C89</f>
        <v>35</v>
      </c>
      <c r="C90" s="44" t="str">
        <f>unprmtd_src_summary!D89</f>
        <v>35005</v>
      </c>
      <c r="D90" s="44" t="str">
        <f>unprmtd_src_summary!E89</f>
        <v>2310001610</v>
      </c>
      <c r="E90" s="44" t="str">
        <f>unprmtd_src_summary!F89</f>
        <v>Venting - initial completions</v>
      </c>
      <c r="F90" s="272" t="str">
        <f>unprmtd_src_summary!G89</f>
        <v>na</v>
      </c>
      <c r="G90" s="272" t="str">
        <f>unprmtd_src_summary!H89</f>
        <v>na</v>
      </c>
      <c r="H90" s="272" t="str">
        <f>unprmtd_src_summary!I89</f>
        <v>na</v>
      </c>
      <c r="I90" s="272" t="str">
        <f>unprmtd_src_summary!J89</f>
        <v>na</v>
      </c>
      <c r="J90" s="272" t="str">
        <f>unprmtd_src_summary!K89</f>
        <v>na</v>
      </c>
    </row>
    <row r="91" spans="1:10" x14ac:dyDescent="0.2">
      <c r="A91" s="44" t="s">
        <v>5574</v>
      </c>
      <c r="B91" s="44" t="str">
        <f>unprmtd_src_summary!C90</f>
        <v>35</v>
      </c>
      <c r="C91" s="44" t="str">
        <f>unprmtd_src_summary!D90</f>
        <v>35025</v>
      </c>
      <c r="D91" s="44" t="str">
        <f>unprmtd_src_summary!E90</f>
        <v>2310001610</v>
      </c>
      <c r="E91" s="44" t="str">
        <f>unprmtd_src_summary!F90</f>
        <v>Venting - initial completions</v>
      </c>
      <c r="F91" s="272" t="str">
        <f>unprmtd_src_summary!G90</f>
        <v>na</v>
      </c>
      <c r="G91" s="272" t="str">
        <f>unprmtd_src_summary!H90</f>
        <v>na</v>
      </c>
      <c r="H91" s="272" t="str">
        <f>unprmtd_src_summary!I90</f>
        <v>na</v>
      </c>
      <c r="I91" s="272" t="str">
        <f>unprmtd_src_summary!J90</f>
        <v>na</v>
      </c>
      <c r="J91" s="272" t="str">
        <f>unprmtd_src_summary!K90</f>
        <v>na</v>
      </c>
    </row>
    <row r="92" spans="1:10" x14ac:dyDescent="0.2">
      <c r="A92" s="44" t="s">
        <v>5574</v>
      </c>
      <c r="B92" s="44" t="str">
        <f>unprmtd_src_summary!C91</f>
        <v>35</v>
      </c>
      <c r="C92" s="44" t="str">
        <f>unprmtd_src_summary!D91</f>
        <v>35041</v>
      </c>
      <c r="D92" s="44" t="str">
        <f>unprmtd_src_summary!E91</f>
        <v>2310001610</v>
      </c>
      <c r="E92" s="44" t="str">
        <f>unprmtd_src_summary!F91</f>
        <v>Venting - initial completions</v>
      </c>
      <c r="F92" s="272" t="str">
        <f>unprmtd_src_summary!G91</f>
        <v>na</v>
      </c>
      <c r="G92" s="272" t="str">
        <f>unprmtd_src_summary!H91</f>
        <v>na</v>
      </c>
      <c r="H92" s="272" t="str">
        <f>unprmtd_src_summary!I91</f>
        <v>na</v>
      </c>
      <c r="I92" s="272" t="str">
        <f>unprmtd_src_summary!J91</f>
        <v>na</v>
      </c>
      <c r="J92" s="272" t="str">
        <f>unprmtd_src_summary!K91</f>
        <v>na</v>
      </c>
    </row>
    <row r="93" spans="1:10" x14ac:dyDescent="0.2">
      <c r="A93" s="44" t="s">
        <v>5574</v>
      </c>
      <c r="B93" s="44" t="str">
        <f>unprmtd_src_summary!C92</f>
        <v>35</v>
      </c>
      <c r="C93" s="44" t="str">
        <f>unprmtd_src_summary!D92</f>
        <v>35015</v>
      </c>
      <c r="D93" s="44" t="str">
        <f>unprmtd_src_summary!E92</f>
        <v>2310001610</v>
      </c>
      <c r="E93" s="44" t="str">
        <f>unprmtd_src_summary!F92</f>
        <v>Venting - initial completions</v>
      </c>
      <c r="F93" s="272" t="str">
        <f>unprmtd_src_summary!G92</f>
        <v>na</v>
      </c>
      <c r="G93" s="272" t="str">
        <f>unprmtd_src_summary!H92</f>
        <v>na</v>
      </c>
      <c r="H93" s="272" t="str">
        <f>unprmtd_src_summary!I92</f>
        <v>na</v>
      </c>
      <c r="I93" s="272" t="str">
        <f>unprmtd_src_summary!J92</f>
        <v>na</v>
      </c>
      <c r="J93" s="272" t="str">
        <f>unprmtd_src_summary!K92</f>
        <v>na</v>
      </c>
    </row>
    <row r="94" spans="1:10" x14ac:dyDescent="0.2">
      <c r="A94" s="44" t="s">
        <v>5574</v>
      </c>
      <c r="B94" s="44" t="str">
        <f>unprmtd_src_summary!C93</f>
        <v>48</v>
      </c>
      <c r="C94" s="44" t="str">
        <f>unprmtd_src_summary!D93</f>
        <v>48105</v>
      </c>
      <c r="D94" s="44" t="str">
        <f>unprmtd_src_summary!E93</f>
        <v>2310003500</v>
      </c>
      <c r="E94" s="44" t="str">
        <f>unprmtd_src_summary!F93</f>
        <v>Other Flaring</v>
      </c>
      <c r="F94" s="180">
        <f>unprmtd_src_summary!G93</f>
        <v>5.9848422536866224</v>
      </c>
      <c r="G94" s="180">
        <f>unprmtd_src_summary!H93</f>
        <v>0</v>
      </c>
      <c r="H94" s="180">
        <f>unprmtd_src_summary!I93</f>
        <v>32.226073673697201</v>
      </c>
      <c r="I94" s="180">
        <f>unprmtd_src_summary!J93</f>
        <v>290.95540802538045</v>
      </c>
      <c r="J94" s="180">
        <f>unprmtd_src_summary!K93</f>
        <v>0</v>
      </c>
    </row>
    <row r="95" spans="1:10" x14ac:dyDescent="0.2">
      <c r="A95" s="44" t="s">
        <v>5574</v>
      </c>
      <c r="B95" s="44" t="str">
        <f>unprmtd_src_summary!C94</f>
        <v>48</v>
      </c>
      <c r="C95" s="44" t="str">
        <f>unprmtd_src_summary!D94</f>
        <v>48081</v>
      </c>
      <c r="D95" s="44" t="str">
        <f>unprmtd_src_summary!E94</f>
        <v>2310003500</v>
      </c>
      <c r="E95" s="44" t="str">
        <f>unprmtd_src_summary!F94</f>
        <v>Other Flaring</v>
      </c>
      <c r="F95" s="180">
        <f>unprmtd_src_summary!G94</f>
        <v>0.28793842899947125</v>
      </c>
      <c r="G95" s="180">
        <f>unprmtd_src_summary!H94</f>
        <v>0</v>
      </c>
      <c r="H95" s="180">
        <f>unprmtd_src_summary!I94</f>
        <v>1.5504376946125376</v>
      </c>
      <c r="I95" s="180">
        <f>unprmtd_src_summary!J94</f>
        <v>13.998237471358911</v>
      </c>
      <c r="J95" s="180">
        <f>unprmtd_src_summary!K94</f>
        <v>0</v>
      </c>
    </row>
    <row r="96" spans="1:10" x14ac:dyDescent="0.2">
      <c r="A96" s="44" t="s">
        <v>5574</v>
      </c>
      <c r="B96" s="44" t="str">
        <f>unprmtd_src_summary!C95</f>
        <v>48</v>
      </c>
      <c r="C96" s="44" t="str">
        <f>unprmtd_src_summary!D95</f>
        <v>48103</v>
      </c>
      <c r="D96" s="44" t="str">
        <f>unprmtd_src_summary!E95</f>
        <v>2310003500</v>
      </c>
      <c r="E96" s="44" t="str">
        <f>unprmtd_src_summary!F95</f>
        <v>Other Flaring</v>
      </c>
      <c r="F96" s="180">
        <f>unprmtd_src_summary!G95</f>
        <v>3.5858645202984545</v>
      </c>
      <c r="G96" s="180">
        <f>unprmtd_src_summary!H95</f>
        <v>0</v>
      </c>
      <c r="H96" s="180">
        <f>unprmtd_src_summary!I95</f>
        <v>19.308501263145526</v>
      </c>
      <c r="I96" s="180">
        <f>unprmtd_src_summary!J95</f>
        <v>174.32818283297104</v>
      </c>
      <c r="J96" s="180">
        <f>unprmtd_src_summary!K95</f>
        <v>0</v>
      </c>
    </row>
    <row r="97" spans="1:10" x14ac:dyDescent="0.2">
      <c r="A97" s="44" t="s">
        <v>5574</v>
      </c>
      <c r="B97" s="44" t="str">
        <f>unprmtd_src_summary!C96</f>
        <v>48</v>
      </c>
      <c r="C97" s="44" t="str">
        <f>unprmtd_src_summary!D96</f>
        <v>48135</v>
      </c>
      <c r="D97" s="44" t="str">
        <f>unprmtd_src_summary!E96</f>
        <v>2310003500</v>
      </c>
      <c r="E97" s="44" t="str">
        <f>unprmtd_src_summary!F96</f>
        <v>Other Flaring</v>
      </c>
      <c r="F97" s="180">
        <f>unprmtd_src_summary!G96</f>
        <v>5.2485752893484516</v>
      </c>
      <c r="G97" s="180">
        <f>unprmtd_src_summary!H96</f>
        <v>0</v>
      </c>
      <c r="H97" s="180">
        <f>unprmtd_src_summary!I96</f>
        <v>28.261559250337818</v>
      </c>
      <c r="I97" s="180">
        <f>unprmtd_src_summary!J96</f>
        <v>255.16150637447859</v>
      </c>
      <c r="J97" s="180">
        <f>unprmtd_src_summary!K96</f>
        <v>0</v>
      </c>
    </row>
    <row r="98" spans="1:10" x14ac:dyDescent="0.2">
      <c r="A98" s="44" t="s">
        <v>5574</v>
      </c>
      <c r="B98" s="44" t="str">
        <f>unprmtd_src_summary!C97</f>
        <v>48</v>
      </c>
      <c r="C98" s="44" t="str">
        <f>unprmtd_src_summary!D97</f>
        <v>48003</v>
      </c>
      <c r="D98" s="44" t="str">
        <f>unprmtd_src_summary!E97</f>
        <v>2310003500</v>
      </c>
      <c r="E98" s="44" t="str">
        <f>unprmtd_src_summary!F97</f>
        <v>Other Flaring</v>
      </c>
      <c r="F98" s="180">
        <f>unprmtd_src_summary!G97</f>
        <v>5.3364079666294577</v>
      </c>
      <c r="G98" s="180">
        <f>unprmtd_src_summary!H97</f>
        <v>0</v>
      </c>
      <c r="H98" s="180">
        <f>unprmtd_src_summary!I97</f>
        <v>28.734504435697083</v>
      </c>
      <c r="I98" s="180">
        <f>unprmtd_src_summary!J97</f>
        <v>259.43152576229369</v>
      </c>
      <c r="J98" s="180">
        <f>unprmtd_src_summary!K97</f>
        <v>0</v>
      </c>
    </row>
    <row r="99" spans="1:10" x14ac:dyDescent="0.2">
      <c r="A99" s="44" t="s">
        <v>5574</v>
      </c>
      <c r="B99" s="44" t="str">
        <f>unprmtd_src_summary!C98</f>
        <v>48</v>
      </c>
      <c r="C99" s="44" t="str">
        <f>unprmtd_src_summary!D98</f>
        <v>48033</v>
      </c>
      <c r="D99" s="44" t="str">
        <f>unprmtd_src_summary!E98</f>
        <v>2310003500</v>
      </c>
      <c r="E99" s="44" t="str">
        <f>unprmtd_src_summary!F98</f>
        <v>Other Flaring</v>
      </c>
      <c r="F99" s="180">
        <f>unprmtd_src_summary!G98</f>
        <v>0.46818635802831793</v>
      </c>
      <c r="G99" s="180">
        <f>unprmtd_src_summary!H98</f>
        <v>0</v>
      </c>
      <c r="H99" s="180">
        <f>unprmtd_src_summary!I98</f>
        <v>2.5210034663063277</v>
      </c>
      <c r="I99" s="180">
        <f>unprmtd_src_summary!J98</f>
        <v>22.761059867222844</v>
      </c>
      <c r="J99" s="180">
        <f>unprmtd_src_summary!K98</f>
        <v>0</v>
      </c>
    </row>
    <row r="100" spans="1:10" x14ac:dyDescent="0.2">
      <c r="A100" s="44" t="s">
        <v>5574</v>
      </c>
      <c r="B100" s="44" t="str">
        <f>unprmtd_src_summary!C99</f>
        <v>48</v>
      </c>
      <c r="C100" s="44" t="str">
        <f>unprmtd_src_summary!D99</f>
        <v>48109</v>
      </c>
      <c r="D100" s="44" t="str">
        <f>unprmtd_src_summary!E99</f>
        <v>2310003500</v>
      </c>
      <c r="E100" s="44" t="str">
        <f>unprmtd_src_summary!F99</f>
        <v>Other Flaring</v>
      </c>
      <c r="F100" s="180">
        <f>unprmtd_src_summary!G99</f>
        <v>0.14358733329416601</v>
      </c>
      <c r="G100" s="180">
        <f>unprmtd_src_summary!H99</f>
        <v>0</v>
      </c>
      <c r="H100" s="180">
        <f>unprmtd_src_summary!I99</f>
        <v>0.77316256389166316</v>
      </c>
      <c r="I100" s="180">
        <f>unprmtd_src_summary!J99</f>
        <v>6.9805534339933022</v>
      </c>
      <c r="J100" s="180">
        <f>unprmtd_src_summary!K99</f>
        <v>0</v>
      </c>
    </row>
    <row r="101" spans="1:10" x14ac:dyDescent="0.2">
      <c r="A101" s="44" t="s">
        <v>5574</v>
      </c>
      <c r="B101" s="44" t="str">
        <f>unprmtd_src_summary!C100</f>
        <v>48</v>
      </c>
      <c r="C101" s="44" t="str">
        <f>unprmtd_src_summary!D100</f>
        <v>48115</v>
      </c>
      <c r="D101" s="44" t="str">
        <f>unprmtd_src_summary!E100</f>
        <v>2310003500</v>
      </c>
      <c r="E101" s="44" t="str">
        <f>unprmtd_src_summary!F100</f>
        <v>Other Flaring</v>
      </c>
      <c r="F101" s="180">
        <f>unprmtd_src_summary!G100</f>
        <v>0.97990717349156919</v>
      </c>
      <c r="G101" s="180">
        <f>unprmtd_src_summary!H100</f>
        <v>0</v>
      </c>
      <c r="H101" s="180">
        <f>unprmtd_src_summary!I100</f>
        <v>5.2764232418776809</v>
      </c>
      <c r="I101" s="180">
        <f>unprmtd_src_summary!J100</f>
        <v>47.638564126667063</v>
      </c>
      <c r="J101" s="180">
        <f>unprmtd_src_summary!K100</f>
        <v>0</v>
      </c>
    </row>
    <row r="102" spans="1:10" x14ac:dyDescent="0.2">
      <c r="A102" s="44" t="s">
        <v>5574</v>
      </c>
      <c r="B102" s="44" t="str">
        <f>unprmtd_src_summary!C101</f>
        <v>48</v>
      </c>
      <c r="C102" s="44" t="str">
        <f>unprmtd_src_summary!D101</f>
        <v>48107</v>
      </c>
      <c r="D102" s="44" t="str">
        <f>unprmtd_src_summary!E101</f>
        <v>2310003500</v>
      </c>
      <c r="E102" s="44" t="str">
        <f>unprmtd_src_summary!F101</f>
        <v>Other Flaring</v>
      </c>
      <c r="F102" s="180">
        <f>unprmtd_src_summary!G101</f>
        <v>0.31543387580048171</v>
      </c>
      <c r="G102" s="180">
        <f>unprmtd_src_summary!H101</f>
        <v>0</v>
      </c>
      <c r="H102" s="180">
        <f>unprmtd_src_summary!I101</f>
        <v>1.6984901004641324</v>
      </c>
      <c r="I102" s="180">
        <f>unprmtd_src_summary!J101</f>
        <v>15.334939192761881</v>
      </c>
      <c r="J102" s="180">
        <f>unprmtd_src_summary!K101</f>
        <v>0</v>
      </c>
    </row>
    <row r="103" spans="1:10" x14ac:dyDescent="0.2">
      <c r="A103" s="44" t="s">
        <v>5574</v>
      </c>
      <c r="B103" s="44" t="str">
        <f>unprmtd_src_summary!C102</f>
        <v>48</v>
      </c>
      <c r="C103" s="44" t="str">
        <f>unprmtd_src_summary!D102</f>
        <v>48125</v>
      </c>
      <c r="D103" s="44" t="str">
        <f>unprmtd_src_summary!E102</f>
        <v>2310003500</v>
      </c>
      <c r="E103" s="44" t="str">
        <f>unprmtd_src_summary!F102</f>
        <v>Other Flaring</v>
      </c>
      <c r="F103" s="180">
        <f>unprmtd_src_summary!G102</f>
        <v>0.17337406732859409</v>
      </c>
      <c r="G103" s="180">
        <f>unprmtd_src_summary!H102</f>
        <v>0</v>
      </c>
      <c r="H103" s="180">
        <f>unprmtd_src_summary!I102</f>
        <v>0.93355267023089128</v>
      </c>
      <c r="I103" s="180">
        <f>unprmtd_src_summary!J102</f>
        <v>8.4286469655131899</v>
      </c>
      <c r="J103" s="180">
        <f>unprmtd_src_summary!K102</f>
        <v>0</v>
      </c>
    </row>
    <row r="104" spans="1:10" x14ac:dyDescent="0.2">
      <c r="A104" s="44" t="s">
        <v>5574</v>
      </c>
      <c r="B104" s="44" t="str">
        <f>unprmtd_src_summary!C103</f>
        <v>48</v>
      </c>
      <c r="C104" s="44" t="str">
        <f>unprmtd_src_summary!D103</f>
        <v>48165</v>
      </c>
      <c r="D104" s="44" t="str">
        <f>unprmtd_src_summary!E103</f>
        <v>2310003500</v>
      </c>
      <c r="E104" s="44" t="str">
        <f>unprmtd_src_summary!F103</f>
        <v>Other Flaring</v>
      </c>
      <c r="F104" s="180">
        <f>unprmtd_src_summary!G103</f>
        <v>3.1268433112038068</v>
      </c>
      <c r="G104" s="180">
        <f>unprmtd_src_summary!H103</f>
        <v>0</v>
      </c>
      <c r="H104" s="180">
        <f>unprmtd_src_summary!I103</f>
        <v>16.836848598789729</v>
      </c>
      <c r="I104" s="180">
        <f>unprmtd_src_summary!J103</f>
        <v>152.01269020621584</v>
      </c>
      <c r="J104" s="180">
        <f>unprmtd_src_summary!K103</f>
        <v>0</v>
      </c>
    </row>
    <row r="105" spans="1:10" ht="11.25" customHeight="1" x14ac:dyDescent="0.2">
      <c r="A105" s="44" t="s">
        <v>5574</v>
      </c>
      <c r="B105" s="44" t="str">
        <f>unprmtd_src_summary!C104</f>
        <v>48</v>
      </c>
      <c r="C105" s="44" t="str">
        <f>unprmtd_src_summary!D104</f>
        <v>48169</v>
      </c>
      <c r="D105" s="44" t="str">
        <f>unprmtd_src_summary!E104</f>
        <v>2310003500</v>
      </c>
      <c r="E105" s="44" t="str">
        <f>unprmtd_src_summary!F104</f>
        <v>Other Flaring</v>
      </c>
      <c r="F105" s="180">
        <f>unprmtd_src_summary!G104</f>
        <v>1.6069561130368368</v>
      </c>
      <c r="G105" s="180">
        <f>unprmtd_src_summary!H104</f>
        <v>0</v>
      </c>
      <c r="H105" s="180">
        <f>unprmtd_src_summary!I104</f>
        <v>8.6528406086598917</v>
      </c>
      <c r="I105" s="180">
        <f>unprmtd_src_summary!J104</f>
        <v>78.1227894953293</v>
      </c>
      <c r="J105" s="180">
        <f>unprmtd_src_summary!K104</f>
        <v>0</v>
      </c>
    </row>
    <row r="106" spans="1:10" x14ac:dyDescent="0.2">
      <c r="A106" s="44" t="s">
        <v>5574</v>
      </c>
      <c r="B106" s="44" t="str">
        <f>unprmtd_src_summary!C105</f>
        <v>48</v>
      </c>
      <c r="C106" s="44" t="str">
        <f>unprmtd_src_summary!D105</f>
        <v>48173</v>
      </c>
      <c r="D106" s="44" t="str">
        <f>unprmtd_src_summary!E105</f>
        <v>2310003500</v>
      </c>
      <c r="E106" s="44" t="str">
        <f>unprmtd_src_summary!F105</f>
        <v>Other Flaring</v>
      </c>
      <c r="F106" s="180">
        <f>unprmtd_src_summary!G105</f>
        <v>1.2754832266024323</v>
      </c>
      <c r="G106" s="180">
        <f>unprmtd_src_summary!H105</f>
        <v>0</v>
      </c>
      <c r="H106" s="180">
        <f>unprmtd_src_summary!I105</f>
        <v>6.8679866047823284</v>
      </c>
      <c r="I106" s="180">
        <f>unprmtd_src_summary!J105</f>
        <v>62.00810763174902</v>
      </c>
      <c r="J106" s="180">
        <f>unprmtd_src_summary!K105</f>
        <v>0</v>
      </c>
    </row>
    <row r="107" spans="1:10" x14ac:dyDescent="0.2">
      <c r="A107" s="44" t="s">
        <v>5574</v>
      </c>
      <c r="B107" s="44" t="str">
        <f>unprmtd_src_summary!C106</f>
        <v>48</v>
      </c>
      <c r="C107" s="44" t="str">
        <f>unprmtd_src_summary!D106</f>
        <v>48219</v>
      </c>
      <c r="D107" s="44" t="str">
        <f>unprmtd_src_summary!E106</f>
        <v>2310003500</v>
      </c>
      <c r="E107" s="44" t="str">
        <f>unprmtd_src_summary!F106</f>
        <v>Other Flaring</v>
      </c>
      <c r="F107" s="180">
        <f>unprmtd_src_summary!G106</f>
        <v>3.2184948005405087</v>
      </c>
      <c r="G107" s="180">
        <f>unprmtd_src_summary!H106</f>
        <v>0</v>
      </c>
      <c r="H107" s="180">
        <f>unprmtd_src_summary!I106</f>
        <v>17.330356618295045</v>
      </c>
      <c r="I107" s="180">
        <f>unprmtd_src_summary!J106</f>
        <v>156.46836261089243</v>
      </c>
      <c r="J107" s="180">
        <f>unprmtd_src_summary!K106</f>
        <v>0</v>
      </c>
    </row>
    <row r="108" spans="1:10" x14ac:dyDescent="0.2">
      <c r="A108" s="44" t="s">
        <v>5574</v>
      </c>
      <c r="B108" s="44" t="str">
        <f>unprmtd_src_summary!C107</f>
        <v>48</v>
      </c>
      <c r="C108" s="44" t="str">
        <f>unprmtd_src_summary!D107</f>
        <v>48227</v>
      </c>
      <c r="D108" s="44" t="str">
        <f>unprmtd_src_summary!E107</f>
        <v>2310003500</v>
      </c>
      <c r="E108" s="44" t="str">
        <f>unprmtd_src_summary!F107</f>
        <v>Other Flaring</v>
      </c>
      <c r="F108" s="180">
        <f>unprmtd_src_summary!G107</f>
        <v>2.7197579460666232</v>
      </c>
      <c r="G108" s="180">
        <f>unprmtd_src_summary!H107</f>
        <v>0</v>
      </c>
      <c r="H108" s="180">
        <f>unprmtd_src_summary!I107</f>
        <v>14.644850478820281</v>
      </c>
      <c r="I108" s="180">
        <f>unprmtd_src_summary!J107</f>
        <v>132.22207860877739</v>
      </c>
      <c r="J108" s="180">
        <f>unprmtd_src_summary!K107</f>
        <v>0</v>
      </c>
    </row>
    <row r="109" spans="1:10" x14ac:dyDescent="0.2">
      <c r="A109" s="44" t="s">
        <v>5574</v>
      </c>
      <c r="B109" s="44" t="str">
        <f>unprmtd_src_summary!C108</f>
        <v>48</v>
      </c>
      <c r="C109" s="44" t="str">
        <f>unprmtd_src_summary!D108</f>
        <v>48229</v>
      </c>
      <c r="D109" s="44" t="str">
        <f>unprmtd_src_summary!E108</f>
        <v>2310003500</v>
      </c>
      <c r="E109" s="44" t="str">
        <f>unprmtd_src_summary!F108</f>
        <v>Other Flaring</v>
      </c>
      <c r="F109" s="180">
        <f>unprmtd_src_summary!G108</f>
        <v>4.5825744668350861E-3</v>
      </c>
      <c r="G109" s="180">
        <f>unprmtd_src_summary!H108</f>
        <v>0</v>
      </c>
      <c r="H109" s="180">
        <f>unprmtd_src_summary!I108</f>
        <v>2.4675400975265847E-2</v>
      </c>
      <c r="I109" s="180">
        <f>unprmtd_src_summary!J108</f>
        <v>0.22278362023382881</v>
      </c>
      <c r="J109" s="180">
        <f>unprmtd_src_summary!K108</f>
        <v>0</v>
      </c>
    </row>
    <row r="110" spans="1:10" x14ac:dyDescent="0.2">
      <c r="A110" s="44" t="s">
        <v>5574</v>
      </c>
      <c r="B110" s="44" t="str">
        <f>unprmtd_src_summary!C109</f>
        <v>48</v>
      </c>
      <c r="C110" s="44" t="str">
        <f>unprmtd_src_summary!D109</f>
        <v>48235</v>
      </c>
      <c r="D110" s="44" t="str">
        <f>unprmtd_src_summary!E109</f>
        <v>2310003500</v>
      </c>
      <c r="E110" s="44" t="str">
        <f>unprmtd_src_summary!F109</f>
        <v>Other Flaring</v>
      </c>
      <c r="F110" s="180">
        <f>unprmtd_src_summary!G109</f>
        <v>1.4572586804535574</v>
      </c>
      <c r="G110" s="180">
        <f>unprmtd_src_summary!H109</f>
        <v>0</v>
      </c>
      <c r="H110" s="180">
        <f>unprmtd_src_summary!I109</f>
        <v>7.8467775101345403</v>
      </c>
      <c r="I110" s="180">
        <f>unprmtd_src_summary!J109</f>
        <v>70.845191234357557</v>
      </c>
      <c r="J110" s="180">
        <f>unprmtd_src_summary!K109</f>
        <v>0</v>
      </c>
    </row>
    <row r="111" spans="1:10" x14ac:dyDescent="0.2">
      <c r="A111" s="44" t="s">
        <v>5574</v>
      </c>
      <c r="B111" s="44" t="str">
        <f>unprmtd_src_summary!C110</f>
        <v>48</v>
      </c>
      <c r="C111" s="44" t="str">
        <f>unprmtd_src_summary!D110</f>
        <v>48243</v>
      </c>
      <c r="D111" s="44" t="str">
        <f>unprmtd_src_summary!E110</f>
        <v>2310003500</v>
      </c>
      <c r="E111" s="44" t="str">
        <f>unprmtd_src_summary!F110</f>
        <v>Other Flaring</v>
      </c>
      <c r="F111" s="180">
        <f>unprmtd_src_summary!G110</f>
        <v>7.6376241113918105E-4</v>
      </c>
      <c r="G111" s="180">
        <f>unprmtd_src_summary!H110</f>
        <v>0</v>
      </c>
      <c r="H111" s="180">
        <f>unprmtd_src_summary!I110</f>
        <v>4.1125668292109748E-3</v>
      </c>
      <c r="I111" s="180">
        <f>unprmtd_src_summary!J110</f>
        <v>3.7130603372304803E-2</v>
      </c>
      <c r="J111" s="180">
        <f>unprmtd_src_summary!K110</f>
        <v>0</v>
      </c>
    </row>
    <row r="112" spans="1:10" x14ac:dyDescent="0.2">
      <c r="A112" s="44" t="s">
        <v>5574</v>
      </c>
      <c r="B112" s="44" t="str">
        <f>unprmtd_src_summary!C111</f>
        <v>48</v>
      </c>
      <c r="C112" s="44" t="str">
        <f>unprmtd_src_summary!D111</f>
        <v>48263</v>
      </c>
      <c r="D112" s="44" t="str">
        <f>unprmtd_src_summary!E111</f>
        <v>2310003500</v>
      </c>
      <c r="E112" s="44" t="str">
        <f>unprmtd_src_summary!F111</f>
        <v>Other Flaring</v>
      </c>
      <c r="F112" s="180">
        <f>unprmtd_src_summary!G111</f>
        <v>0.37653486869161618</v>
      </c>
      <c r="G112" s="180">
        <f>unprmtd_src_summary!H111</f>
        <v>0</v>
      </c>
      <c r="H112" s="180">
        <f>unprmtd_src_summary!I111</f>
        <v>2.0274954468010105</v>
      </c>
      <c r="I112" s="180">
        <f>unprmtd_src_summary!J111</f>
        <v>18.305387462546264</v>
      </c>
      <c r="J112" s="180">
        <f>unprmtd_src_summary!K111</f>
        <v>0</v>
      </c>
    </row>
    <row r="113" spans="1:10" x14ac:dyDescent="0.2">
      <c r="A113" s="44" t="s">
        <v>5574</v>
      </c>
      <c r="B113" s="44" t="str">
        <f>unprmtd_src_summary!C112</f>
        <v>48</v>
      </c>
      <c r="C113" s="44" t="str">
        <f>unprmtd_src_summary!D112</f>
        <v>48269</v>
      </c>
      <c r="D113" s="44" t="str">
        <f>unprmtd_src_summary!E112</f>
        <v>2310003500</v>
      </c>
      <c r="E113" s="44" t="str">
        <f>unprmtd_src_summary!F112</f>
        <v>Other Flaring</v>
      </c>
      <c r="F113" s="180">
        <f>unprmtd_src_summary!G112</f>
        <v>0.39562892897009572</v>
      </c>
      <c r="G113" s="180">
        <f>unprmtd_src_summary!H112</f>
        <v>0</v>
      </c>
      <c r="H113" s="180">
        <f>unprmtd_src_summary!I112</f>
        <v>2.1303096175312848</v>
      </c>
      <c r="I113" s="180">
        <f>unprmtd_src_summary!J112</f>
        <v>19.233652546853886</v>
      </c>
      <c r="J113" s="180">
        <f>unprmtd_src_summary!K112</f>
        <v>0</v>
      </c>
    </row>
    <row r="114" spans="1:10" x14ac:dyDescent="0.2">
      <c r="A114" s="44" t="s">
        <v>5574</v>
      </c>
      <c r="B114" s="44" t="str">
        <f>unprmtd_src_summary!C113</f>
        <v>48</v>
      </c>
      <c r="C114" s="44" t="str">
        <f>unprmtd_src_summary!D113</f>
        <v>48301</v>
      </c>
      <c r="D114" s="44" t="str">
        <f>unprmtd_src_summary!E113</f>
        <v>2310003500</v>
      </c>
      <c r="E114" s="44" t="str">
        <f>unprmtd_src_summary!F113</f>
        <v>Other Flaring</v>
      </c>
      <c r="F114" s="180">
        <f>unprmtd_src_summary!G113</f>
        <v>0.73473943951589216</v>
      </c>
      <c r="G114" s="180">
        <f>unprmtd_src_summary!H113</f>
        <v>0</v>
      </c>
      <c r="H114" s="180">
        <f>unprmtd_src_summary!I113</f>
        <v>3.9562892897009578</v>
      </c>
      <c r="I114" s="180">
        <f>unprmtd_src_summary!J113</f>
        <v>35.719640444157221</v>
      </c>
      <c r="J114" s="180">
        <f>unprmtd_src_summary!K113</f>
        <v>0</v>
      </c>
    </row>
    <row r="115" spans="1:10" x14ac:dyDescent="0.2">
      <c r="A115" s="44" t="s">
        <v>5574</v>
      </c>
      <c r="B115" s="44" t="str">
        <f>unprmtd_src_summary!C114</f>
        <v>48</v>
      </c>
      <c r="C115" s="44" t="str">
        <f>unprmtd_src_summary!D114</f>
        <v>48303</v>
      </c>
      <c r="D115" s="44" t="str">
        <f>unprmtd_src_summary!E114</f>
        <v>2310003500</v>
      </c>
      <c r="E115" s="44" t="str">
        <f>unprmtd_src_summary!F114</f>
        <v>Other Flaring</v>
      </c>
      <c r="F115" s="180">
        <f>unprmtd_src_summary!G114</f>
        <v>0.34598437224604894</v>
      </c>
      <c r="G115" s="180">
        <f>unprmtd_src_summary!H114</f>
        <v>0</v>
      </c>
      <c r="H115" s="180">
        <f>unprmtd_src_summary!I114</f>
        <v>1.8629927736325715</v>
      </c>
      <c r="I115" s="180">
        <f>unprmtd_src_summary!J114</f>
        <v>16.820163327654075</v>
      </c>
      <c r="J115" s="180">
        <f>unprmtd_src_summary!K114</f>
        <v>0</v>
      </c>
    </row>
    <row r="116" spans="1:10" x14ac:dyDescent="0.2">
      <c r="A116" s="44" t="s">
        <v>5574</v>
      </c>
      <c r="B116" s="44" t="str">
        <f>unprmtd_src_summary!C115</f>
        <v>48</v>
      </c>
      <c r="C116" s="44" t="str">
        <f>unprmtd_src_summary!D115</f>
        <v>48305</v>
      </c>
      <c r="D116" s="44" t="str">
        <f>unprmtd_src_summary!E115</f>
        <v>2310003500</v>
      </c>
      <c r="E116" s="44" t="str">
        <f>unprmtd_src_summary!F115</f>
        <v>Other Flaring</v>
      </c>
      <c r="F116" s="180">
        <f>unprmtd_src_summary!G115</f>
        <v>5.957346806885612E-2</v>
      </c>
      <c r="G116" s="180">
        <f>unprmtd_src_summary!H115</f>
        <v>0</v>
      </c>
      <c r="H116" s="180">
        <f>unprmtd_src_summary!I115</f>
        <v>0.32078021267845602</v>
      </c>
      <c r="I116" s="180">
        <f>unprmtd_src_summary!J115</f>
        <v>2.8961870630397746</v>
      </c>
      <c r="J116" s="180">
        <f>unprmtd_src_summary!K115</f>
        <v>0</v>
      </c>
    </row>
    <row r="117" spans="1:10" x14ac:dyDescent="0.2">
      <c r="A117" s="44" t="s">
        <v>5574</v>
      </c>
      <c r="B117" s="44" t="str">
        <f>unprmtd_src_summary!C116</f>
        <v>48</v>
      </c>
      <c r="C117" s="44" t="str">
        <f>unprmtd_src_summary!D116</f>
        <v>48317</v>
      </c>
      <c r="D117" s="44" t="str">
        <f>unprmtd_src_summary!E116</f>
        <v>2310003500</v>
      </c>
      <c r="E117" s="44" t="str">
        <f>unprmtd_src_summary!F116</f>
        <v>Other Flaring</v>
      </c>
      <c r="F117" s="180">
        <f>unprmtd_src_summary!G116</f>
        <v>1.8475412725456788</v>
      </c>
      <c r="G117" s="180">
        <f>unprmtd_src_summary!H116</f>
        <v>0</v>
      </c>
      <c r="H117" s="180">
        <f>unprmtd_src_summary!I116</f>
        <v>9.9482991598613477</v>
      </c>
      <c r="I117" s="180">
        <f>unprmtd_src_summary!J116</f>
        <v>89.818929557605315</v>
      </c>
      <c r="J117" s="180">
        <f>unprmtd_src_summary!K116</f>
        <v>0</v>
      </c>
    </row>
    <row r="118" spans="1:10" x14ac:dyDescent="0.2">
      <c r="A118" s="44" t="s">
        <v>5574</v>
      </c>
      <c r="B118" s="44" t="str">
        <f>unprmtd_src_summary!C117</f>
        <v>48</v>
      </c>
      <c r="C118" s="44" t="str">
        <f>unprmtd_src_summary!D117</f>
        <v>48329</v>
      </c>
      <c r="D118" s="44" t="str">
        <f>unprmtd_src_summary!E117</f>
        <v>2310003500</v>
      </c>
      <c r="E118" s="44" t="str">
        <f>unprmtd_src_summary!F117</f>
        <v>Other Flaring</v>
      </c>
      <c r="F118" s="180">
        <f>unprmtd_src_summary!G117</f>
        <v>3.3322953998002465</v>
      </c>
      <c r="G118" s="180">
        <f>unprmtd_src_summary!H117</f>
        <v>0</v>
      </c>
      <c r="H118" s="180">
        <f>unprmtd_src_summary!I117</f>
        <v>17.943129075847484</v>
      </c>
      <c r="I118" s="180">
        <f>unprmtd_src_summary!J117</f>
        <v>162.00082251336585</v>
      </c>
      <c r="J118" s="180">
        <f>unprmtd_src_summary!K117</f>
        <v>0</v>
      </c>
    </row>
    <row r="119" spans="1:10" x14ac:dyDescent="0.2">
      <c r="A119" s="44" t="s">
        <v>5574</v>
      </c>
      <c r="B119" s="44" t="str">
        <f>unprmtd_src_summary!C118</f>
        <v>48</v>
      </c>
      <c r="C119" s="44" t="str">
        <f>unprmtd_src_summary!D118</f>
        <v>48335</v>
      </c>
      <c r="D119" s="44" t="str">
        <f>unprmtd_src_summary!E118</f>
        <v>2310003500</v>
      </c>
      <c r="E119" s="44" t="str">
        <f>unprmtd_src_summary!F118</f>
        <v>Other Flaring</v>
      </c>
      <c r="F119" s="180">
        <f>unprmtd_src_summary!G118</f>
        <v>1.9475941484049115</v>
      </c>
      <c r="G119" s="180">
        <f>unprmtd_src_summary!H118</f>
        <v>0</v>
      </c>
      <c r="H119" s="180">
        <f>unprmtd_src_summary!I118</f>
        <v>10.487045414487985</v>
      </c>
      <c r="I119" s="180">
        <f>unprmtd_src_summary!J118</f>
        <v>94.683038599377241</v>
      </c>
      <c r="J119" s="180">
        <f>unprmtd_src_summary!K118</f>
        <v>0</v>
      </c>
    </row>
    <row r="120" spans="1:10" x14ac:dyDescent="0.2">
      <c r="A120" s="44" t="s">
        <v>5574</v>
      </c>
      <c r="B120" s="44" t="str">
        <f>unprmtd_src_summary!C119</f>
        <v>48</v>
      </c>
      <c r="C120" s="44" t="str">
        <f>unprmtd_src_summary!D119</f>
        <v>48371</v>
      </c>
      <c r="D120" s="44" t="str">
        <f>unprmtd_src_summary!E119</f>
        <v>2310003500</v>
      </c>
      <c r="E120" s="44" t="str">
        <f>unprmtd_src_summary!F119</f>
        <v>Other Flaring</v>
      </c>
      <c r="F120" s="180">
        <f>unprmtd_src_summary!G119</f>
        <v>3.3819399565242936</v>
      </c>
      <c r="G120" s="180">
        <f>unprmtd_src_summary!H119</f>
        <v>0</v>
      </c>
      <c r="H120" s="180">
        <f>unprmtd_src_summary!I119</f>
        <v>18.210445919746196</v>
      </c>
      <c r="I120" s="180">
        <f>unprmtd_src_summary!J119</f>
        <v>164.41431173256566</v>
      </c>
      <c r="J120" s="180">
        <f>unprmtd_src_summary!K119</f>
        <v>0</v>
      </c>
    </row>
    <row r="121" spans="1:10" x14ac:dyDescent="0.2">
      <c r="A121" s="44" t="s">
        <v>5574</v>
      </c>
      <c r="B121" s="44" t="str">
        <f>unprmtd_src_summary!C120</f>
        <v>48</v>
      </c>
      <c r="C121" s="44" t="str">
        <f>unprmtd_src_summary!D120</f>
        <v>48383</v>
      </c>
      <c r="D121" s="44" t="str">
        <f>unprmtd_src_summary!E120</f>
        <v>2310003500</v>
      </c>
      <c r="E121" s="44" t="str">
        <f>unprmtd_src_summary!F120</f>
        <v>Other Flaring</v>
      </c>
      <c r="F121" s="180">
        <f>unprmtd_src_summary!G120</f>
        <v>3.5018506550731452</v>
      </c>
      <c r="G121" s="180">
        <f>unprmtd_src_summary!H120</f>
        <v>0</v>
      </c>
      <c r="H121" s="180">
        <f>unprmtd_src_summary!I120</f>
        <v>18.85611891193232</v>
      </c>
      <c r="I121" s="180">
        <f>unprmtd_src_summary!J120</f>
        <v>170.24381646201752</v>
      </c>
      <c r="J121" s="180">
        <f>unprmtd_src_summary!K120</f>
        <v>0</v>
      </c>
    </row>
    <row r="122" spans="1:10" x14ac:dyDescent="0.2">
      <c r="A122" s="44" t="s">
        <v>5574</v>
      </c>
      <c r="B122" s="44" t="str">
        <f>unprmtd_src_summary!C121</f>
        <v>48</v>
      </c>
      <c r="C122" s="44" t="str">
        <f>unprmtd_src_summary!D121</f>
        <v>48389</v>
      </c>
      <c r="D122" s="44" t="str">
        <f>unprmtd_src_summary!E121</f>
        <v>2310003500</v>
      </c>
      <c r="E122" s="44" t="str">
        <f>unprmtd_src_summary!F121</f>
        <v>Other Flaring</v>
      </c>
      <c r="F122" s="180">
        <f>unprmtd_src_summary!G121</f>
        <v>0.79049409552905225</v>
      </c>
      <c r="G122" s="180">
        <f>unprmtd_src_summary!H121</f>
        <v>0</v>
      </c>
      <c r="H122" s="180">
        <f>unprmtd_src_summary!I121</f>
        <v>4.2565066682333583</v>
      </c>
      <c r="I122" s="180">
        <f>unprmtd_src_summary!J121</f>
        <v>38.430174490335467</v>
      </c>
      <c r="J122" s="180">
        <f>unprmtd_src_summary!K121</f>
        <v>0</v>
      </c>
    </row>
    <row r="123" spans="1:10" x14ac:dyDescent="0.2">
      <c r="A123" s="44" t="s">
        <v>5574</v>
      </c>
      <c r="B123" s="44" t="str">
        <f>unprmtd_src_summary!C122</f>
        <v>48</v>
      </c>
      <c r="C123" s="44" t="str">
        <f>unprmtd_src_summary!D122</f>
        <v>48079</v>
      </c>
      <c r="D123" s="44" t="str">
        <f>unprmtd_src_summary!E122</f>
        <v>2310003500</v>
      </c>
      <c r="E123" s="44" t="str">
        <f>unprmtd_src_summary!F122</f>
        <v>Other Flaring</v>
      </c>
      <c r="F123" s="180">
        <f>unprmtd_src_summary!G122</f>
        <v>1.5680042300687385</v>
      </c>
      <c r="G123" s="180">
        <f>unprmtd_src_summary!H122</f>
        <v>0</v>
      </c>
      <c r="H123" s="180">
        <f>unprmtd_src_summary!I122</f>
        <v>8.4430997003701318</v>
      </c>
      <c r="I123" s="180">
        <f>unprmtd_src_summary!J122</f>
        <v>76.229128723341759</v>
      </c>
      <c r="J123" s="180">
        <f>unprmtd_src_summary!K122</f>
        <v>0</v>
      </c>
    </row>
    <row r="124" spans="1:10" x14ac:dyDescent="0.2">
      <c r="A124" s="44" t="s">
        <v>5574</v>
      </c>
      <c r="B124" s="44" t="str">
        <f>unprmtd_src_summary!C123</f>
        <v>48</v>
      </c>
      <c r="C124" s="44" t="str">
        <f>unprmtd_src_summary!D123</f>
        <v>48413</v>
      </c>
      <c r="D124" s="44" t="str">
        <f>unprmtd_src_summary!E123</f>
        <v>2310003500</v>
      </c>
      <c r="E124" s="44" t="str">
        <f>unprmtd_src_summary!F123</f>
        <v>Other Flaring</v>
      </c>
      <c r="F124" s="180">
        <f>unprmtd_src_summary!G123</f>
        <v>0.84319370189765575</v>
      </c>
      <c r="G124" s="180">
        <f>unprmtd_src_summary!H123</f>
        <v>0</v>
      </c>
      <c r="H124" s="180">
        <f>unprmtd_src_summary!I123</f>
        <v>4.5402737794489161</v>
      </c>
      <c r="I124" s="180">
        <f>unprmtd_src_summary!J123</f>
        <v>40.992186123024496</v>
      </c>
      <c r="J124" s="180">
        <f>unprmtd_src_summary!K123</f>
        <v>0</v>
      </c>
    </row>
    <row r="125" spans="1:10" x14ac:dyDescent="0.2">
      <c r="A125" s="44" t="s">
        <v>5574</v>
      </c>
      <c r="B125" s="44" t="str">
        <f>unprmtd_src_summary!C124</f>
        <v>48</v>
      </c>
      <c r="C125" s="44" t="str">
        <f>unprmtd_src_summary!D124</f>
        <v>48415</v>
      </c>
      <c r="D125" s="44" t="str">
        <f>unprmtd_src_summary!E124</f>
        <v>2310003500</v>
      </c>
      <c r="E125" s="44" t="str">
        <f>unprmtd_src_summary!F124</f>
        <v>Other Flaring</v>
      </c>
      <c r="F125" s="180">
        <f>unprmtd_src_summary!G124</f>
        <v>2.1217319781446449</v>
      </c>
      <c r="G125" s="180">
        <f>unprmtd_src_summary!H124</f>
        <v>0</v>
      </c>
      <c r="H125" s="180">
        <f>unprmtd_src_summary!I124</f>
        <v>11.424710651548088</v>
      </c>
      <c r="I125" s="180">
        <f>unprmtd_src_summary!J124</f>
        <v>103.14881616826274</v>
      </c>
      <c r="J125" s="180">
        <f>unprmtd_src_summary!K124</f>
        <v>0</v>
      </c>
    </row>
    <row r="126" spans="1:10" x14ac:dyDescent="0.2">
      <c r="A126" s="44" t="s">
        <v>5574</v>
      </c>
      <c r="B126" s="44" t="str">
        <f>unprmtd_src_summary!C125</f>
        <v>48</v>
      </c>
      <c r="C126" s="44" t="str">
        <f>unprmtd_src_summary!D125</f>
        <v>48431</v>
      </c>
      <c r="D126" s="44" t="str">
        <f>unprmtd_src_summary!E125</f>
        <v>2310003500</v>
      </c>
      <c r="E126" s="44" t="str">
        <f>unprmtd_src_summary!F125</f>
        <v>Other Flaring</v>
      </c>
      <c r="F126" s="180">
        <f>unprmtd_src_summary!G125</f>
        <v>1.5466188825568414</v>
      </c>
      <c r="G126" s="180">
        <f>unprmtd_src_summary!H125</f>
        <v>0</v>
      </c>
      <c r="H126" s="180">
        <f>unprmtd_src_summary!I125</f>
        <v>8.3279478291522242</v>
      </c>
      <c r="I126" s="180">
        <f>unprmtd_src_summary!J125</f>
        <v>75.18947182891722</v>
      </c>
      <c r="J126" s="180">
        <f>unprmtd_src_summary!K125</f>
        <v>0</v>
      </c>
    </row>
    <row r="127" spans="1:10" x14ac:dyDescent="0.2">
      <c r="A127" s="44" t="s">
        <v>5574</v>
      </c>
      <c r="B127" s="44" t="str">
        <f>unprmtd_src_summary!C126</f>
        <v>48</v>
      </c>
      <c r="C127" s="44" t="str">
        <f>unprmtd_src_summary!D126</f>
        <v>48435</v>
      </c>
      <c r="D127" s="44" t="str">
        <f>unprmtd_src_summary!E126</f>
        <v>2310003500</v>
      </c>
      <c r="E127" s="44" t="str">
        <f>unprmtd_src_summary!F126</f>
        <v>Other Flaring</v>
      </c>
      <c r="F127" s="180">
        <f>unprmtd_src_summary!G126</f>
        <v>4.7322718994183655</v>
      </c>
      <c r="G127" s="180">
        <f>unprmtd_src_summary!H126</f>
        <v>0</v>
      </c>
      <c r="H127" s="180">
        <f>unprmtd_src_summary!I126</f>
        <v>25.481464073791198</v>
      </c>
      <c r="I127" s="180">
        <f>unprmtd_src_summary!J126</f>
        <v>230.06121849480056</v>
      </c>
      <c r="J127" s="180">
        <f>unprmtd_src_summary!K126</f>
        <v>0</v>
      </c>
    </row>
    <row r="128" spans="1:10" x14ac:dyDescent="0.2">
      <c r="A128" s="44" t="s">
        <v>5574</v>
      </c>
      <c r="B128" s="44" t="str">
        <f>unprmtd_src_summary!C127</f>
        <v>48</v>
      </c>
      <c r="C128" s="44" t="str">
        <f>unprmtd_src_summary!D127</f>
        <v>48445</v>
      </c>
      <c r="D128" s="44" t="str">
        <f>unprmtd_src_summary!E127</f>
        <v>2310003500</v>
      </c>
      <c r="E128" s="44" t="str">
        <f>unprmtd_src_summary!F127</f>
        <v>Other Flaring</v>
      </c>
      <c r="F128" s="180">
        <f>unprmtd_src_summary!G127</f>
        <v>0.66447329769108743</v>
      </c>
      <c r="G128" s="180">
        <f>unprmtd_src_summary!H127</f>
        <v>0</v>
      </c>
      <c r="H128" s="180">
        <f>unprmtd_src_summary!I127</f>
        <v>3.5779331414135482</v>
      </c>
      <c r="I128" s="180">
        <f>unprmtd_src_summary!J127</f>
        <v>32.303624933905176</v>
      </c>
      <c r="J128" s="180">
        <f>unprmtd_src_summary!K127</f>
        <v>0</v>
      </c>
    </row>
    <row r="129" spans="1:10" x14ac:dyDescent="0.2">
      <c r="A129" s="44" t="s">
        <v>5574</v>
      </c>
      <c r="B129" s="44" t="str">
        <f>unprmtd_src_summary!C128</f>
        <v>48</v>
      </c>
      <c r="C129" s="44" t="str">
        <f>unprmtd_src_summary!D128</f>
        <v>48451</v>
      </c>
      <c r="D129" s="44" t="str">
        <f>unprmtd_src_summary!E128</f>
        <v>2310003500</v>
      </c>
      <c r="E129" s="44" t="str">
        <f>unprmtd_src_summary!F128</f>
        <v>Other Flaring</v>
      </c>
      <c r="F129" s="180">
        <f>unprmtd_src_summary!G128</f>
        <v>0.52852358850831327</v>
      </c>
      <c r="G129" s="180">
        <f>unprmtd_src_summary!H128</f>
        <v>0</v>
      </c>
      <c r="H129" s="180">
        <f>unprmtd_src_summary!I128</f>
        <v>2.8458962458139947</v>
      </c>
      <c r="I129" s="180">
        <f>unprmtd_src_summary!J128</f>
        <v>25.694377533634924</v>
      </c>
      <c r="J129" s="180">
        <f>unprmtd_src_summary!K128</f>
        <v>0</v>
      </c>
    </row>
    <row r="130" spans="1:10" x14ac:dyDescent="0.2">
      <c r="A130" s="44" t="s">
        <v>5574</v>
      </c>
      <c r="B130" s="44" t="str">
        <f>unprmtd_src_summary!C129</f>
        <v>48</v>
      </c>
      <c r="C130" s="44" t="str">
        <f>unprmtd_src_summary!D129</f>
        <v>48461</v>
      </c>
      <c r="D130" s="44" t="str">
        <f>unprmtd_src_summary!E129</f>
        <v>2310003500</v>
      </c>
      <c r="E130" s="44" t="str">
        <f>unprmtd_src_summary!F129</f>
        <v>Other Flaring</v>
      </c>
      <c r="F130" s="180">
        <f>unprmtd_src_summary!G129</f>
        <v>2.8167557722812995</v>
      </c>
      <c r="G130" s="180">
        <f>unprmtd_src_summary!H129</f>
        <v>0</v>
      </c>
      <c r="H130" s="180">
        <f>unprmtd_src_summary!I129</f>
        <v>15.167146466130076</v>
      </c>
      <c r="I130" s="180">
        <f>unprmtd_src_summary!J129</f>
        <v>136.93766523706012</v>
      </c>
      <c r="J130" s="180">
        <f>unprmtd_src_summary!K129</f>
        <v>0</v>
      </c>
    </row>
    <row r="131" spans="1:10" x14ac:dyDescent="0.2">
      <c r="A131" s="44" t="s">
        <v>5574</v>
      </c>
      <c r="B131" s="44" t="str">
        <f>unprmtd_src_summary!C130</f>
        <v>48</v>
      </c>
      <c r="C131" s="44" t="str">
        <f>unprmtd_src_summary!D130</f>
        <v>48475</v>
      </c>
      <c r="D131" s="44" t="str">
        <f>unprmtd_src_summary!E130</f>
        <v>2310003500</v>
      </c>
      <c r="E131" s="44" t="str">
        <f>unprmtd_src_summary!F130</f>
        <v>Other Flaring</v>
      </c>
      <c r="F131" s="180">
        <f>unprmtd_src_summary!G130</f>
        <v>2.4104341695552551</v>
      </c>
      <c r="G131" s="180">
        <f>unprmtd_src_summary!H130</f>
        <v>0</v>
      </c>
      <c r="H131" s="180">
        <f>unprmtd_src_summary!I130</f>
        <v>12.979260912989837</v>
      </c>
      <c r="I131" s="180">
        <f>unprmtd_src_summary!J130</f>
        <v>117.18418424299395</v>
      </c>
      <c r="J131" s="180">
        <f>unprmtd_src_summary!K130</f>
        <v>0</v>
      </c>
    </row>
    <row r="132" spans="1:10" x14ac:dyDescent="0.2">
      <c r="A132" s="44" t="s">
        <v>5574</v>
      </c>
      <c r="B132" s="44" t="str">
        <f>unprmtd_src_summary!C131</f>
        <v>48</v>
      </c>
      <c r="C132" s="44" t="str">
        <f>unprmtd_src_summary!D131</f>
        <v>48495</v>
      </c>
      <c r="D132" s="44" t="str">
        <f>unprmtd_src_summary!E131</f>
        <v>2310003500</v>
      </c>
      <c r="E132" s="44" t="str">
        <f>unprmtd_src_summary!F131</f>
        <v>Other Flaring</v>
      </c>
      <c r="F132" s="180">
        <f>unprmtd_src_summary!G131</f>
        <v>1.9185711767816227</v>
      </c>
      <c r="G132" s="180">
        <f>unprmtd_src_summary!H131</f>
        <v>0</v>
      </c>
      <c r="H132" s="180">
        <f>unprmtd_src_summary!I131</f>
        <v>10.330767874977969</v>
      </c>
      <c r="I132" s="180">
        <f>unprmtd_src_summary!J131</f>
        <v>93.272075671229658</v>
      </c>
      <c r="J132" s="180">
        <f>unprmtd_src_summary!K131</f>
        <v>0</v>
      </c>
    </row>
    <row r="133" spans="1:10" x14ac:dyDescent="0.2">
      <c r="A133" s="44" t="s">
        <v>5574</v>
      </c>
      <c r="B133" s="44" t="str">
        <f>unprmtd_src_summary!C132</f>
        <v>48</v>
      </c>
      <c r="C133" s="44" t="str">
        <f>unprmtd_src_summary!D132</f>
        <v>48501</v>
      </c>
      <c r="D133" s="44" t="str">
        <f>unprmtd_src_summary!E132</f>
        <v>2310003500</v>
      </c>
      <c r="E133" s="44" t="str">
        <f>unprmtd_src_summary!F132</f>
        <v>Other Flaring</v>
      </c>
      <c r="F133" s="180">
        <f>unprmtd_src_summary!G132</f>
        <v>2.5081957581810705</v>
      </c>
      <c r="G133" s="180">
        <f>unprmtd_src_summary!H132</f>
        <v>0</v>
      </c>
      <c r="H133" s="180">
        <f>unprmtd_src_summary!I132</f>
        <v>13.505669467128842</v>
      </c>
      <c r="I133" s="180">
        <f>unprmtd_src_summary!J132</f>
        <v>121.93690147464898</v>
      </c>
      <c r="J133" s="180">
        <f>unprmtd_src_summary!K132</f>
        <v>0</v>
      </c>
    </row>
    <row r="134" spans="1:10" x14ac:dyDescent="0.2">
      <c r="A134" s="44" t="s">
        <v>5574</v>
      </c>
      <c r="B134" s="44" t="str">
        <f>unprmtd_src_summary!C133</f>
        <v>35</v>
      </c>
      <c r="C134" s="44" t="str">
        <f>unprmtd_src_summary!D133</f>
        <v>35005</v>
      </c>
      <c r="D134" s="44" t="str">
        <f>unprmtd_src_summary!E133</f>
        <v>2310003500</v>
      </c>
      <c r="E134" s="44" t="str">
        <f>unprmtd_src_summary!F133</f>
        <v>Other Flaring</v>
      </c>
      <c r="F134" s="180">
        <f>unprmtd_src_summary!G133</f>
        <v>1.7635274073203691</v>
      </c>
      <c r="G134" s="180">
        <f>unprmtd_src_summary!H133</f>
        <v>0</v>
      </c>
      <c r="H134" s="180">
        <f>unprmtd_src_summary!I133</f>
        <v>9.4959168086481416</v>
      </c>
      <c r="I134" s="180">
        <f>unprmtd_src_summary!J133</f>
        <v>85.734563186651783</v>
      </c>
      <c r="J134" s="180">
        <f>unprmtd_src_summary!K133</f>
        <v>0</v>
      </c>
    </row>
    <row r="135" spans="1:10" x14ac:dyDescent="0.2">
      <c r="A135" s="44" t="s">
        <v>5574</v>
      </c>
      <c r="B135" s="44" t="str">
        <f>unprmtd_src_summary!C134</f>
        <v>35</v>
      </c>
      <c r="C135" s="44" t="str">
        <f>unprmtd_src_summary!D134</f>
        <v>35025</v>
      </c>
      <c r="D135" s="44" t="str">
        <f>unprmtd_src_summary!E134</f>
        <v>2310003500</v>
      </c>
      <c r="E135" s="44" t="str">
        <f>unprmtd_src_summary!F134</f>
        <v>Other Flaring</v>
      </c>
      <c r="F135" s="180">
        <f>unprmtd_src_summary!G134</f>
        <v>8.5648316785147767</v>
      </c>
      <c r="G135" s="180">
        <f>unprmtd_src_summary!H134</f>
        <v>0</v>
      </c>
      <c r="H135" s="180">
        <f>unprmtd_src_summary!I134</f>
        <v>46.11832442277187</v>
      </c>
      <c r="I135" s="180">
        <f>unprmtd_src_summary!J134</f>
        <v>416.38258621702607</v>
      </c>
      <c r="J135" s="180">
        <f>unprmtd_src_summary!K134</f>
        <v>0</v>
      </c>
    </row>
    <row r="136" spans="1:10" x14ac:dyDescent="0.2">
      <c r="A136" s="44" t="s">
        <v>5574</v>
      </c>
      <c r="B136" s="44" t="str">
        <f>unprmtd_src_summary!C135</f>
        <v>35</v>
      </c>
      <c r="C136" s="44" t="str">
        <f>unprmtd_src_summary!D135</f>
        <v>35041</v>
      </c>
      <c r="D136" s="44" t="str">
        <f>unprmtd_src_summary!E135</f>
        <v>2310003500</v>
      </c>
      <c r="E136" s="44" t="str">
        <f>unprmtd_src_summary!F135</f>
        <v>Other Flaring</v>
      </c>
      <c r="F136" s="180">
        <f>unprmtd_src_summary!G135</f>
        <v>0.19934198930732624</v>
      </c>
      <c r="G136" s="180">
        <f>unprmtd_src_summary!H135</f>
        <v>0</v>
      </c>
      <c r="H136" s="180">
        <f>unprmtd_src_summary!I135</f>
        <v>1.0733799424240644</v>
      </c>
      <c r="I136" s="180">
        <f>unprmtd_src_summary!J135</f>
        <v>9.6910874801715536</v>
      </c>
      <c r="J136" s="180">
        <f>unprmtd_src_summary!K135</f>
        <v>0</v>
      </c>
    </row>
    <row r="137" spans="1:10" x14ac:dyDescent="0.2">
      <c r="A137" s="44" t="s">
        <v>5574</v>
      </c>
      <c r="B137" s="44" t="str">
        <f>unprmtd_src_summary!C136</f>
        <v>35</v>
      </c>
      <c r="C137" s="44" t="str">
        <f>unprmtd_src_summary!D136</f>
        <v>35015</v>
      </c>
      <c r="D137" s="44" t="str">
        <f>unprmtd_src_summary!E136</f>
        <v>2310003500</v>
      </c>
      <c r="E137" s="44" t="str">
        <f>unprmtd_src_summary!F136</f>
        <v>Other Flaring</v>
      </c>
      <c r="F137" s="180">
        <f>unprmtd_src_summary!G136</f>
        <v>7.8270371893543267</v>
      </c>
      <c r="G137" s="180">
        <f>unprmtd_src_summary!H136</f>
        <v>0</v>
      </c>
      <c r="H137" s="180">
        <f>unprmtd_src_summary!I136</f>
        <v>42.145584865754067</v>
      </c>
      <c r="I137" s="180">
        <f>unprmtd_src_summary!J136</f>
        <v>380.51442335937958</v>
      </c>
      <c r="J137" s="180">
        <f>unprmtd_src_summary!K136</f>
        <v>0</v>
      </c>
    </row>
    <row r="138" spans="1:10" x14ac:dyDescent="0.2">
      <c r="A138" s="44" t="s">
        <v>5574</v>
      </c>
      <c r="B138" s="44" t="str">
        <f>unprmtd_src_summary!C137</f>
        <v>48</v>
      </c>
      <c r="C138" s="44" t="str">
        <f>unprmtd_src_summary!D137</f>
        <v>48105</v>
      </c>
      <c r="D138" s="44" t="str">
        <f>unprmtd_src_summary!E137</f>
        <v>2310000100</v>
      </c>
      <c r="E138" s="44" t="str">
        <f>unprmtd_src_summary!F137</f>
        <v>Heaters</v>
      </c>
      <c r="F138" s="180">
        <f>unprmtd_src_summary!G137</f>
        <v>497.6626520180954</v>
      </c>
      <c r="G138" s="180">
        <f>unprmtd_src_summary!H137</f>
        <v>27.161976382116208</v>
      </c>
      <c r="H138" s="180">
        <f>unprmtd_src_summary!I137</f>
        <v>418.01821279595794</v>
      </c>
      <c r="I138" s="180">
        <f>unprmtd_src_summary!J137</f>
        <v>0</v>
      </c>
      <c r="J138" s="180">
        <f>unprmtd_src_summary!K137</f>
        <v>37.750543446331001</v>
      </c>
    </row>
    <row r="139" spans="1:10" x14ac:dyDescent="0.2">
      <c r="A139" s="44" t="s">
        <v>5574</v>
      </c>
      <c r="B139" s="44" t="str">
        <f>unprmtd_src_summary!C138</f>
        <v>48</v>
      </c>
      <c r="C139" s="44" t="str">
        <f>unprmtd_src_summary!D138</f>
        <v>48081</v>
      </c>
      <c r="D139" s="44" t="str">
        <f>unprmtd_src_summary!E138</f>
        <v>2310000100</v>
      </c>
      <c r="E139" s="44" t="str">
        <f>unprmtd_src_summary!F138</f>
        <v>Heaters</v>
      </c>
      <c r="F139" s="180">
        <f>unprmtd_src_summary!G138</f>
        <v>23.943187826802188</v>
      </c>
      <c r="G139" s="180">
        <f>unprmtd_src_summary!H138</f>
        <v>1.3067974854591387</v>
      </c>
      <c r="H139" s="180">
        <f>unprmtd_src_summary!I138</f>
        <v>20.111391810116913</v>
      </c>
      <c r="I139" s="180">
        <f>unprmtd_src_summary!J138</f>
        <v>0</v>
      </c>
      <c r="J139" s="180">
        <f>unprmtd_src_summary!K138</f>
        <v>1.8162270136889722</v>
      </c>
    </row>
    <row r="140" spans="1:10" x14ac:dyDescent="0.2">
      <c r="A140" s="44" t="s">
        <v>5574</v>
      </c>
      <c r="B140" s="44" t="str">
        <f>unprmtd_src_summary!C139</f>
        <v>48</v>
      </c>
      <c r="C140" s="44" t="str">
        <f>unprmtd_src_summary!D139</f>
        <v>48103</v>
      </c>
      <c r="D140" s="44" t="str">
        <f>unprmtd_src_summary!E139</f>
        <v>2310000100</v>
      </c>
      <c r="E140" s="44" t="str">
        <f>unprmtd_src_summary!F139</f>
        <v>Heaters</v>
      </c>
      <c r="F140" s="180">
        <f>unprmtd_src_summary!G139</f>
        <v>298.17842664943305</v>
      </c>
      <c r="G140" s="180">
        <f>unprmtd_src_summary!H139</f>
        <v>16.274308207508369</v>
      </c>
      <c r="H140" s="180">
        <f>unprmtd_src_summary!I139</f>
        <v>250.45884495623054</v>
      </c>
      <c r="I140" s="180">
        <f>unprmtd_src_summary!J139</f>
        <v>0</v>
      </c>
      <c r="J140" s="180">
        <f>unprmtd_src_summary!K139</f>
        <v>22.618530051113325</v>
      </c>
    </row>
    <row r="141" spans="1:10" x14ac:dyDescent="0.2">
      <c r="A141" s="44" t="s">
        <v>5574</v>
      </c>
      <c r="B141" s="44" t="str">
        <f>unprmtd_src_summary!C140</f>
        <v>48</v>
      </c>
      <c r="C141" s="44" t="str">
        <f>unprmtd_src_summary!D140</f>
        <v>48135</v>
      </c>
      <c r="D141" s="44" t="str">
        <f>unprmtd_src_summary!E140</f>
        <v>2310000100</v>
      </c>
      <c r="E141" s="44" t="str">
        <f>unprmtd_src_summary!F140</f>
        <v>Heaters</v>
      </c>
      <c r="F141" s="180">
        <f>unprmtd_src_summary!G140</f>
        <v>436.43922213735976</v>
      </c>
      <c r="G141" s="180">
        <f>unprmtd_src_summary!H140</f>
        <v>23.820457082427588</v>
      </c>
      <c r="H141" s="180">
        <f>unprmtd_src_summary!I140</f>
        <v>366.59279713295342</v>
      </c>
      <c r="I141" s="180">
        <f>unprmtd_src_summary!J140</f>
        <v>0</v>
      </c>
      <c r="J141" s="180">
        <f>unprmtd_src_summary!K140</f>
        <v>33.106397978967152</v>
      </c>
    </row>
    <row r="142" spans="1:10" x14ac:dyDescent="0.2">
      <c r="A142" s="44" t="s">
        <v>5574</v>
      </c>
      <c r="B142" s="44" t="str">
        <f>unprmtd_src_summary!C141</f>
        <v>48</v>
      </c>
      <c r="C142" s="44" t="str">
        <f>unprmtd_src_summary!D141</f>
        <v>48003</v>
      </c>
      <c r="D142" s="44" t="str">
        <f>unprmtd_src_summary!E141</f>
        <v>2310000100</v>
      </c>
      <c r="E142" s="44" t="str">
        <f>unprmtd_src_summary!F141</f>
        <v>Heaters</v>
      </c>
      <c r="F142" s="180">
        <f>unprmtd_src_summary!G141</f>
        <v>443.74284707126498</v>
      </c>
      <c r="G142" s="180">
        <f>unprmtd_src_summary!H141</f>
        <v>24.21908231008754</v>
      </c>
      <c r="H142" s="180">
        <f>unprmtd_src_summary!I141</f>
        <v>372.72757182304213</v>
      </c>
      <c r="I142" s="180">
        <f>unprmtd_src_summary!J141</f>
        <v>0</v>
      </c>
      <c r="J142" s="180">
        <f>unprmtd_src_summary!K141</f>
        <v>33.660419481816575</v>
      </c>
    </row>
    <row r="143" spans="1:10" x14ac:dyDescent="0.2">
      <c r="A143" s="44" t="s">
        <v>5574</v>
      </c>
      <c r="B143" s="44" t="str">
        <f>unprmtd_src_summary!C142</f>
        <v>48</v>
      </c>
      <c r="C143" s="44" t="str">
        <f>unprmtd_src_summary!D142</f>
        <v>48033</v>
      </c>
      <c r="D143" s="44" t="str">
        <f>unprmtd_src_summary!E142</f>
        <v>2310000100</v>
      </c>
      <c r="E143" s="44" t="str">
        <f>unprmtd_src_summary!F142</f>
        <v>Heaters</v>
      </c>
      <c r="F143" s="180">
        <f>unprmtd_src_summary!G142</f>
        <v>38.931496386816292</v>
      </c>
      <c r="G143" s="180">
        <f>unprmtd_src_summary!H142</f>
        <v>2.1248457787439046</v>
      </c>
      <c r="H143" s="180">
        <f>unprmtd_src_summary!I142</f>
        <v>32.701016391516362</v>
      </c>
      <c r="I143" s="180">
        <f>unprmtd_src_summary!J142</f>
        <v>0</v>
      </c>
      <c r="J143" s="180">
        <f>unprmtd_src_summary!K142</f>
        <v>2.9531754891016972</v>
      </c>
    </row>
    <row r="144" spans="1:10" x14ac:dyDescent="0.2">
      <c r="A144" s="44" t="s">
        <v>5574</v>
      </c>
      <c r="B144" s="44" t="str">
        <f>unprmtd_src_summary!C143</f>
        <v>48</v>
      </c>
      <c r="C144" s="44" t="str">
        <f>unprmtd_src_summary!D143</f>
        <v>48109</v>
      </c>
      <c r="D144" s="44" t="str">
        <f>unprmtd_src_summary!E143</f>
        <v>2310000100</v>
      </c>
      <c r="E144" s="44" t="str">
        <f>unprmtd_src_summary!F143</f>
        <v>Heaters</v>
      </c>
      <c r="F144" s="180">
        <f>unprmtd_src_summary!G143</f>
        <v>11.939839022384115</v>
      </c>
      <c r="G144" s="180">
        <f>unprmtd_src_summary!H143</f>
        <v>0.65166558956583032</v>
      </c>
      <c r="H144" s="180">
        <f>unprmtd_src_summary!I143</f>
        <v>10.029022971623288</v>
      </c>
      <c r="I144" s="180">
        <f>unprmtd_src_summary!J143</f>
        <v>0</v>
      </c>
      <c r="J144" s="180">
        <f>unprmtd_src_summary!K143</f>
        <v>0.9057047177016625</v>
      </c>
    </row>
    <row r="145" spans="1:10" x14ac:dyDescent="0.2">
      <c r="A145" s="44" t="s">
        <v>5574</v>
      </c>
      <c r="B145" s="44" t="str">
        <f>unprmtd_src_summary!C144</f>
        <v>48</v>
      </c>
      <c r="C145" s="44" t="str">
        <f>unprmtd_src_summary!D144</f>
        <v>48115</v>
      </c>
      <c r="D145" s="44" t="str">
        <f>unprmtd_src_summary!E144</f>
        <v>2310000100</v>
      </c>
      <c r="E145" s="44" t="str">
        <f>unprmtd_src_summary!F144</f>
        <v>Heaters</v>
      </c>
      <c r="F145" s="180">
        <f>unprmtd_src_summary!G144</f>
        <v>81.483050349568188</v>
      </c>
      <c r="G145" s="180">
        <f>unprmtd_src_summary!H144</f>
        <v>4.4472710181540451</v>
      </c>
      <c r="H145" s="180">
        <f>unprmtd_src_summary!I144</f>
        <v>68.44274719464191</v>
      </c>
      <c r="I145" s="180">
        <f>unprmtd_src_summary!J144</f>
        <v>0</v>
      </c>
      <c r="J145" s="180">
        <f>unprmtd_src_summary!K144</f>
        <v>6.1809529404852821</v>
      </c>
    </row>
    <row r="146" spans="1:10" x14ac:dyDescent="0.2">
      <c r="A146" s="44" t="s">
        <v>5574</v>
      </c>
      <c r="B146" s="44" t="str">
        <f>unprmtd_src_summary!C145</f>
        <v>48</v>
      </c>
      <c r="C146" s="44" t="str">
        <f>unprmtd_src_summary!D145</f>
        <v>48107</v>
      </c>
      <c r="D146" s="44" t="str">
        <f>unprmtd_src_summary!E145</f>
        <v>2310000100</v>
      </c>
      <c r="E146" s="44" t="str">
        <f>unprmtd_src_summary!F145</f>
        <v>Heaters</v>
      </c>
      <c r="F146" s="180">
        <f>unprmtd_src_summary!G145</f>
        <v>26.229539980024679</v>
      </c>
      <c r="G146" s="180">
        <f>unprmtd_src_summary!H145</f>
        <v>1.4315845132483402</v>
      </c>
      <c r="H146" s="180">
        <f>unprmtd_src_summary!I145</f>
        <v>22.031843017449035</v>
      </c>
      <c r="I146" s="180">
        <f>unprmtd_src_summary!J145</f>
        <v>0</v>
      </c>
      <c r="J146" s="180">
        <f>unprmtd_src_summary!K145</f>
        <v>1.9896598319722691</v>
      </c>
    </row>
    <row r="147" spans="1:10" x14ac:dyDescent="0.2">
      <c r="A147" s="44" t="s">
        <v>5574</v>
      </c>
      <c r="B147" s="44" t="str">
        <f>unprmtd_src_summary!C146</f>
        <v>48</v>
      </c>
      <c r="C147" s="44" t="str">
        <f>unprmtd_src_summary!D146</f>
        <v>48125</v>
      </c>
      <c r="D147" s="44" t="str">
        <f>unprmtd_src_summary!E146</f>
        <v>2310000100</v>
      </c>
      <c r="E147" s="44" t="str">
        <f>unprmtd_src_summary!F146</f>
        <v>Heaters</v>
      </c>
      <c r="F147" s="180">
        <f>unprmtd_src_summary!G146</f>
        <v>14.416720521708479</v>
      </c>
      <c r="G147" s="180">
        <f>unprmtd_src_summary!H146</f>
        <v>0.78685153633746541</v>
      </c>
      <c r="H147" s="180">
        <f>unprmtd_src_summary!I146</f>
        <v>12.109511779566418</v>
      </c>
      <c r="I147" s="180">
        <f>unprmtd_src_summary!J146</f>
        <v>0</v>
      </c>
      <c r="J147" s="180">
        <f>unprmtd_src_summary!K146</f>
        <v>1.093590270841901</v>
      </c>
    </row>
    <row r="148" spans="1:10" x14ac:dyDescent="0.2">
      <c r="A148" s="44" t="s">
        <v>5574</v>
      </c>
      <c r="B148" s="44" t="str">
        <f>unprmtd_src_summary!C147</f>
        <v>48</v>
      </c>
      <c r="C148" s="44" t="str">
        <f>unprmtd_src_summary!D147</f>
        <v>48165</v>
      </c>
      <c r="D148" s="44" t="str">
        <f>unprmtd_src_summary!E147</f>
        <v>2310000100</v>
      </c>
      <c r="E148" s="44" t="str">
        <f>unprmtd_src_summary!F147</f>
        <v>Heaters</v>
      </c>
      <c r="F148" s="180">
        <f>unprmtd_src_summary!G147</f>
        <v>260.00904764702426</v>
      </c>
      <c r="G148" s="180">
        <f>unprmtd_src_summary!H147</f>
        <v>14.1910581046942</v>
      </c>
      <c r="H148" s="180">
        <f>unprmtd_src_summary!I147</f>
        <v>218.3979789671582</v>
      </c>
      <c r="I148" s="180">
        <f>unprmtd_src_summary!J147</f>
        <v>0</v>
      </c>
      <c r="J148" s="180">
        <f>unprmtd_src_summary!K147</f>
        <v>19.723165501439393</v>
      </c>
    </row>
    <row r="149" spans="1:10" x14ac:dyDescent="0.2">
      <c r="A149" s="44" t="s">
        <v>5574</v>
      </c>
      <c r="B149" s="44" t="str">
        <f>unprmtd_src_summary!C148</f>
        <v>48</v>
      </c>
      <c r="C149" s="44" t="str">
        <f>unprmtd_src_summary!D148</f>
        <v>48169</v>
      </c>
      <c r="D149" s="44" t="str">
        <f>unprmtd_src_summary!E148</f>
        <v>2310000100</v>
      </c>
      <c r="E149" s="44" t="str">
        <f>unprmtd_src_summary!F148</f>
        <v>Heaters</v>
      </c>
      <c r="F149" s="180">
        <f>unprmtd_src_summary!G148</f>
        <v>133.62458139944775</v>
      </c>
      <c r="G149" s="180">
        <f>unprmtd_src_summary!H148</f>
        <v>7.293108513013336</v>
      </c>
      <c r="H149" s="180">
        <f>unprmtd_src_summary!I148</f>
        <v>112.2397038951883</v>
      </c>
      <c r="I149" s="180">
        <f>unprmtd_src_summary!J148</f>
        <v>0</v>
      </c>
      <c r="J149" s="180">
        <f>unprmtd_src_summary!K148</f>
        <v>10.136184713001585</v>
      </c>
    </row>
    <row r="150" spans="1:10" x14ac:dyDescent="0.2">
      <c r="A150" s="44" t="s">
        <v>5574</v>
      </c>
      <c r="B150" s="44" t="str">
        <f>unprmtd_src_summary!C149</f>
        <v>48</v>
      </c>
      <c r="C150" s="44" t="str">
        <f>unprmtd_src_summary!D149</f>
        <v>48173</v>
      </c>
      <c r="D150" s="44" t="str">
        <f>unprmtd_src_summary!E149</f>
        <v>2310000100</v>
      </c>
      <c r="E150" s="44" t="str">
        <f>unprmtd_src_summary!F149</f>
        <v>Heaters</v>
      </c>
      <c r="F150" s="180">
        <f>unprmtd_src_summary!G149</f>
        <v>106.06133599670996</v>
      </c>
      <c r="G150" s="180">
        <f>unprmtd_src_summary!H149</f>
        <v>5.7887315668879618</v>
      </c>
      <c r="H150" s="180">
        <f>unprmtd_src_summary!I149</f>
        <v>89.087597673462199</v>
      </c>
      <c r="I150" s="180">
        <f>unprmtd_src_summary!J149</f>
        <v>0</v>
      </c>
      <c r="J150" s="180">
        <f>unprmtd_src_summary!K149</f>
        <v>8.0453557370307252</v>
      </c>
    </row>
    <row r="151" spans="1:10" x14ac:dyDescent="0.2">
      <c r="A151" s="44" t="s">
        <v>5574</v>
      </c>
      <c r="B151" s="44" t="str">
        <f>unprmtd_src_summary!C150</f>
        <v>48</v>
      </c>
      <c r="C151" s="44" t="str">
        <f>unprmtd_src_summary!D150</f>
        <v>48219</v>
      </c>
      <c r="D151" s="44" t="str">
        <f>unprmtd_src_summary!E150</f>
        <v>2310000100</v>
      </c>
      <c r="E151" s="44" t="str">
        <f>unprmtd_src_summary!F150</f>
        <v>Heaters</v>
      </c>
      <c r="F151" s="180">
        <f>unprmtd_src_summary!G150</f>
        <v>267.63022149109923</v>
      </c>
      <c r="G151" s="180">
        <f>unprmtd_src_summary!H150</f>
        <v>14.607014863991539</v>
      </c>
      <c r="H151" s="180">
        <f>unprmtd_src_summary!I150</f>
        <v>224.79948299159861</v>
      </c>
      <c r="I151" s="180">
        <f>unprmtd_src_summary!J150</f>
        <v>0</v>
      </c>
      <c r="J151" s="180">
        <f>unprmtd_src_summary!K150</f>
        <v>20.30127489571705</v>
      </c>
    </row>
    <row r="152" spans="1:10" x14ac:dyDescent="0.2">
      <c r="A152" s="44" t="s">
        <v>5574</v>
      </c>
      <c r="B152" s="44" t="str">
        <f>unprmtd_src_summary!C151</f>
        <v>48</v>
      </c>
      <c r="C152" s="44" t="str">
        <f>unprmtd_src_summary!D151</f>
        <v>48227</v>
      </c>
      <c r="D152" s="44" t="str">
        <f>unprmtd_src_summary!E151</f>
        <v>2310000100</v>
      </c>
      <c r="E152" s="44" t="str">
        <f>unprmtd_src_summary!F151</f>
        <v>Heaters</v>
      </c>
      <c r="F152" s="180">
        <f>unprmtd_src_summary!G151</f>
        <v>226.15833382292465</v>
      </c>
      <c r="G152" s="180">
        <f>unprmtd_src_summary!H151</f>
        <v>12.343516832148522</v>
      </c>
      <c r="H152" s="180">
        <f>unprmtd_src_summary!I151</f>
        <v>189.96463192526878</v>
      </c>
      <c r="I152" s="180">
        <f>unprmtd_src_summary!J151</f>
        <v>0</v>
      </c>
      <c r="J152" s="180">
        <f>unprmtd_src_summary!K151</f>
        <v>17.155396275189467</v>
      </c>
    </row>
    <row r="153" spans="1:10" x14ac:dyDescent="0.2">
      <c r="A153" s="44" t="s">
        <v>5574</v>
      </c>
      <c r="B153" s="44" t="str">
        <f>unprmtd_src_summary!C152</f>
        <v>48</v>
      </c>
      <c r="C153" s="44" t="str">
        <f>unprmtd_src_summary!D152</f>
        <v>48229</v>
      </c>
      <c r="D153" s="44" t="str">
        <f>unprmtd_src_summary!E152</f>
        <v>2310000100</v>
      </c>
      <c r="E153" s="44" t="str">
        <f>unprmtd_src_summary!F152</f>
        <v>Heaters</v>
      </c>
      <c r="F153" s="180">
        <f>unprmtd_src_summary!G152</f>
        <v>0.38105869220374838</v>
      </c>
      <c r="G153" s="180">
        <f>unprmtd_src_summary!H152</f>
        <v>2.0797837964866929E-2</v>
      </c>
      <c r="H153" s="180">
        <f>unprmtd_src_summary!I152</f>
        <v>0.32007520122201988</v>
      </c>
      <c r="I153" s="180">
        <f>unprmtd_src_summary!J152</f>
        <v>0</v>
      </c>
      <c r="J153" s="180">
        <f>unprmtd_src_summary!K152</f>
        <v>2.8905469713882848E-2</v>
      </c>
    </row>
    <row r="154" spans="1:10" x14ac:dyDescent="0.2">
      <c r="A154" s="44" t="s">
        <v>5574</v>
      </c>
      <c r="B154" s="44" t="str">
        <f>unprmtd_src_summary!C153</f>
        <v>48</v>
      </c>
      <c r="C154" s="44" t="str">
        <f>unprmtd_src_summary!D153</f>
        <v>48235</v>
      </c>
      <c r="D154" s="44" t="str">
        <f>unprmtd_src_summary!E153</f>
        <v>2310000100</v>
      </c>
      <c r="E154" s="44" t="str">
        <f>unprmtd_src_summary!F153</f>
        <v>Heaters</v>
      </c>
      <c r="F154" s="180">
        <f>unprmtd_src_summary!G153</f>
        <v>121.17666412079198</v>
      </c>
      <c r="G154" s="180">
        <f>unprmtd_src_summary!H153</f>
        <v>6.6137124728276833</v>
      </c>
      <c r="H154" s="180">
        <f>unprmtd_src_summary!I153</f>
        <v>101.78391398860232</v>
      </c>
      <c r="I154" s="180">
        <f>unprmtd_src_summary!J153</f>
        <v>0</v>
      </c>
      <c r="J154" s="180">
        <f>unprmtd_src_summary!K153</f>
        <v>9.1919393690147455</v>
      </c>
    </row>
    <row r="155" spans="1:10" x14ac:dyDescent="0.2">
      <c r="A155" s="44" t="s">
        <v>5574</v>
      </c>
      <c r="B155" s="44" t="str">
        <f>unprmtd_src_summary!C154</f>
        <v>48</v>
      </c>
      <c r="C155" s="44" t="str">
        <f>unprmtd_src_summary!D154</f>
        <v>48243</v>
      </c>
      <c r="D155" s="44" t="str">
        <f>unprmtd_src_summary!E154</f>
        <v>2310000100</v>
      </c>
      <c r="E155" s="44" t="str">
        <f>unprmtd_src_summary!F154</f>
        <v>Heaters</v>
      </c>
      <c r="F155" s="180">
        <f>unprmtd_src_summary!G154</f>
        <v>6.3509782033958059E-2</v>
      </c>
      <c r="G155" s="180">
        <f>unprmtd_src_summary!H154</f>
        <v>3.4663063274778215E-3</v>
      </c>
      <c r="H155" s="180">
        <f>unprmtd_src_summary!I154</f>
        <v>5.3345866870336642E-2</v>
      </c>
      <c r="I155" s="180">
        <f>unprmtd_src_summary!J154</f>
        <v>0</v>
      </c>
      <c r="J155" s="180">
        <f>unprmtd_src_summary!K154</f>
        <v>4.8175782856471408E-3</v>
      </c>
    </row>
    <row r="156" spans="1:10" x14ac:dyDescent="0.2">
      <c r="A156" s="44" t="s">
        <v>5574</v>
      </c>
      <c r="B156" s="44" t="str">
        <f>unprmtd_src_summary!C155</f>
        <v>48</v>
      </c>
      <c r="C156" s="44" t="str">
        <f>unprmtd_src_summary!D155</f>
        <v>48263</v>
      </c>
      <c r="D156" s="44" t="str">
        <f>unprmtd_src_summary!E155</f>
        <v>2310000100</v>
      </c>
      <c r="E156" s="44" t="str">
        <f>unprmtd_src_summary!F155</f>
        <v>Heaters</v>
      </c>
      <c r="F156" s="180">
        <f>unprmtd_src_summary!G155</f>
        <v>31.310322542741321</v>
      </c>
      <c r="G156" s="180">
        <f>unprmtd_src_summary!H155</f>
        <v>1.7088890194465658</v>
      </c>
      <c r="H156" s="180">
        <f>unprmtd_src_summary!I155</f>
        <v>26.299512367075963</v>
      </c>
      <c r="I156" s="180">
        <f>unprmtd_src_summary!J155</f>
        <v>0</v>
      </c>
      <c r="J156" s="180">
        <f>unprmtd_src_summary!K155</f>
        <v>2.3750660948240405</v>
      </c>
    </row>
    <row r="157" spans="1:10" x14ac:dyDescent="0.2">
      <c r="A157" s="44" t="s">
        <v>5574</v>
      </c>
      <c r="B157" s="44" t="str">
        <f>unprmtd_src_summary!C156</f>
        <v>48</v>
      </c>
      <c r="C157" s="44" t="str">
        <f>unprmtd_src_summary!D156</f>
        <v>48269</v>
      </c>
      <c r="D157" s="44" t="str">
        <f>unprmtd_src_summary!E156</f>
        <v>2310000100</v>
      </c>
      <c r="E157" s="44" t="str">
        <f>unprmtd_src_summary!F156</f>
        <v>Heaters</v>
      </c>
      <c r="F157" s="180">
        <f>unprmtd_src_summary!G156</f>
        <v>32.898067093590271</v>
      </c>
      <c r="G157" s="180">
        <f>unprmtd_src_summary!H156</f>
        <v>1.7955466776335114</v>
      </c>
      <c r="H157" s="180">
        <f>unprmtd_src_summary!I156</f>
        <v>27.633159038834378</v>
      </c>
      <c r="I157" s="180">
        <f>unprmtd_src_summary!J156</f>
        <v>0</v>
      </c>
      <c r="J157" s="180">
        <f>unprmtd_src_summary!K156</f>
        <v>2.4955055519652189</v>
      </c>
    </row>
    <row r="158" spans="1:10" x14ac:dyDescent="0.2">
      <c r="A158" s="44" t="s">
        <v>5574</v>
      </c>
      <c r="B158" s="44" t="str">
        <f>unprmtd_src_summary!C157</f>
        <v>48</v>
      </c>
      <c r="C158" s="44" t="str">
        <f>unprmtd_src_summary!D157</f>
        <v>48301</v>
      </c>
      <c r="D158" s="44" t="str">
        <f>unprmtd_src_summary!E157</f>
        <v>2310000100</v>
      </c>
      <c r="E158" s="44" t="str">
        <f>unprmtd_src_summary!F157</f>
        <v>Heaters</v>
      </c>
      <c r="F158" s="180">
        <f>unprmtd_src_summary!G157</f>
        <v>61.096410316667658</v>
      </c>
      <c r="G158" s="180">
        <f>unprmtd_src_summary!H157</f>
        <v>3.3345866870336645</v>
      </c>
      <c r="H158" s="180">
        <f>unprmtd_src_summary!I157</f>
        <v>51.318723929263854</v>
      </c>
      <c r="I158" s="180">
        <f>unprmtd_src_summary!J157</f>
        <v>0</v>
      </c>
      <c r="J158" s="180">
        <f>unprmtd_src_summary!K157</f>
        <v>4.6345103107925496</v>
      </c>
    </row>
    <row r="159" spans="1:10" x14ac:dyDescent="0.2">
      <c r="A159" s="44" t="s">
        <v>5574</v>
      </c>
      <c r="B159" s="44" t="str">
        <f>unprmtd_src_summary!C158</f>
        <v>48</v>
      </c>
      <c r="C159" s="44" t="str">
        <f>unprmtd_src_summary!D158</f>
        <v>48303</v>
      </c>
      <c r="D159" s="44" t="str">
        <f>unprmtd_src_summary!E158</f>
        <v>2310000100</v>
      </c>
      <c r="E159" s="44" t="str">
        <f>unprmtd_src_summary!F158</f>
        <v>Heaters</v>
      </c>
      <c r="F159" s="180">
        <f>unprmtd_src_summary!G158</f>
        <v>28.769931261383</v>
      </c>
      <c r="G159" s="180">
        <f>unprmtd_src_summary!H158</f>
        <v>1.570236766347453</v>
      </c>
      <c r="H159" s="180">
        <f>unprmtd_src_summary!I158</f>
        <v>24.165677692262499</v>
      </c>
      <c r="I159" s="180">
        <f>unprmtd_src_summary!J158</f>
        <v>0</v>
      </c>
      <c r="J159" s="180">
        <f>unprmtd_src_summary!K158</f>
        <v>2.1823629633981549</v>
      </c>
    </row>
    <row r="160" spans="1:10" x14ac:dyDescent="0.2">
      <c r="A160" s="44" t="s">
        <v>5574</v>
      </c>
      <c r="B160" s="44" t="str">
        <f>unprmtd_src_summary!C159</f>
        <v>48</v>
      </c>
      <c r="C160" s="44" t="str">
        <f>unprmtd_src_summary!D159</f>
        <v>48305</v>
      </c>
      <c r="D160" s="44" t="str">
        <f>unprmtd_src_summary!E159</f>
        <v>2310000100</v>
      </c>
      <c r="E160" s="44" t="str">
        <f>unprmtd_src_summary!F159</f>
        <v>Heaters</v>
      </c>
      <c r="F160" s="180">
        <f>unprmtd_src_summary!G159</f>
        <v>4.9537629986487284</v>
      </c>
      <c r="G160" s="180">
        <f>unprmtd_src_summary!H159</f>
        <v>0.27037189354327007</v>
      </c>
      <c r="H160" s="180">
        <f>unprmtd_src_summary!I159</f>
        <v>4.1609776158862584</v>
      </c>
      <c r="I160" s="180">
        <f>unprmtd_src_summary!J159</f>
        <v>0</v>
      </c>
      <c r="J160" s="180">
        <f>unprmtd_src_summary!K159</f>
        <v>0.375771106280477</v>
      </c>
    </row>
    <row r="161" spans="1:10" x14ac:dyDescent="0.2">
      <c r="A161" s="44" t="s">
        <v>5574</v>
      </c>
      <c r="B161" s="44" t="str">
        <f>unprmtd_src_summary!C160</f>
        <v>48</v>
      </c>
      <c r="C161" s="44" t="str">
        <f>unprmtd_src_summary!D160</f>
        <v>48317</v>
      </c>
      <c r="D161" s="44" t="str">
        <f>unprmtd_src_summary!E160</f>
        <v>2310000100</v>
      </c>
      <c r="E161" s="44" t="str">
        <f>unprmtd_src_summary!F160</f>
        <v>Heaters</v>
      </c>
      <c r="F161" s="180">
        <f>unprmtd_src_summary!G160</f>
        <v>153.63016274014456</v>
      </c>
      <c r="G161" s="180">
        <f>unprmtd_src_summary!H160</f>
        <v>8.3849950061688503</v>
      </c>
      <c r="H161" s="180">
        <f>unprmtd_src_summary!I160</f>
        <v>129.04365195934434</v>
      </c>
      <c r="I161" s="180">
        <f>unprmtd_src_summary!J160</f>
        <v>0</v>
      </c>
      <c r="J161" s="180">
        <f>unprmtd_src_summary!K160</f>
        <v>11.653721872980434</v>
      </c>
    </row>
    <row r="162" spans="1:10" x14ac:dyDescent="0.2">
      <c r="A162" s="44" t="s">
        <v>5574</v>
      </c>
      <c r="B162" s="44" t="str">
        <f>unprmtd_src_summary!C161</f>
        <v>48</v>
      </c>
      <c r="C162" s="44" t="str">
        <f>unprmtd_src_summary!D161</f>
        <v>48329</v>
      </c>
      <c r="D162" s="44" t="str">
        <f>unprmtd_src_summary!E161</f>
        <v>2310000100</v>
      </c>
      <c r="E162" s="44" t="str">
        <f>unprmtd_src_summary!F161</f>
        <v>Heaters</v>
      </c>
      <c r="F162" s="180">
        <f>unprmtd_src_summary!G161</f>
        <v>277.09317901415898</v>
      </c>
      <c r="G162" s="180">
        <f>unprmtd_src_summary!H161</f>
        <v>15.123494506785734</v>
      </c>
      <c r="H162" s="180">
        <f>unprmtd_src_summary!I161</f>
        <v>232.74801715527877</v>
      </c>
      <c r="I162" s="180">
        <f>unprmtd_src_summary!J161</f>
        <v>0</v>
      </c>
      <c r="J162" s="180">
        <f>unprmtd_src_summary!K161</f>
        <v>21.019094060278476</v>
      </c>
    </row>
    <row r="163" spans="1:10" x14ac:dyDescent="0.2">
      <c r="A163" s="44" t="s">
        <v>5574</v>
      </c>
      <c r="B163" s="44" t="str">
        <f>unprmtd_src_summary!C162</f>
        <v>48</v>
      </c>
      <c r="C163" s="44" t="str">
        <f>unprmtd_src_summary!D162</f>
        <v>48335</v>
      </c>
      <c r="D163" s="44" t="str">
        <f>unprmtd_src_summary!E162</f>
        <v>2310000100</v>
      </c>
      <c r="E163" s="44" t="str">
        <f>unprmtd_src_summary!F162</f>
        <v>Heaters</v>
      </c>
      <c r="F163" s="180">
        <f>unprmtd_src_summary!G162</f>
        <v>161.94994418659306</v>
      </c>
      <c r="G163" s="180">
        <f>unprmtd_src_summary!H162</f>
        <v>8.8390811350684437</v>
      </c>
      <c r="H163" s="180">
        <f>unprmtd_src_summary!I162</f>
        <v>136.03196051935845</v>
      </c>
      <c r="I163" s="180">
        <f>unprmtd_src_summary!J162</f>
        <v>0</v>
      </c>
      <c r="J163" s="180">
        <f>unprmtd_src_summary!K162</f>
        <v>12.284824628400209</v>
      </c>
    </row>
    <row r="164" spans="1:10" x14ac:dyDescent="0.2">
      <c r="A164" s="44" t="s">
        <v>5574</v>
      </c>
      <c r="B164" s="44" t="str">
        <f>unprmtd_src_summary!C163</f>
        <v>48</v>
      </c>
      <c r="C164" s="44" t="str">
        <f>unprmtd_src_summary!D163</f>
        <v>48371</v>
      </c>
      <c r="D164" s="44" t="str">
        <f>unprmtd_src_summary!E163</f>
        <v>2310000100</v>
      </c>
      <c r="E164" s="44" t="str">
        <f>unprmtd_src_summary!F163</f>
        <v>Heaters</v>
      </c>
      <c r="F164" s="180">
        <f>unprmtd_src_summary!G163</f>
        <v>281.22131484636628</v>
      </c>
      <c r="G164" s="180">
        <f>unprmtd_src_summary!H163</f>
        <v>15.348804418071794</v>
      </c>
      <c r="H164" s="180">
        <f>unprmtd_src_summary!I163</f>
        <v>236.21549850185065</v>
      </c>
      <c r="I164" s="180">
        <f>unprmtd_src_summary!J163</f>
        <v>0</v>
      </c>
      <c r="J164" s="180">
        <f>unprmtd_src_summary!K163</f>
        <v>21.332236648845541</v>
      </c>
    </row>
    <row r="165" spans="1:10" x14ac:dyDescent="0.2">
      <c r="A165" s="44" t="s">
        <v>5574</v>
      </c>
      <c r="B165" s="44" t="str">
        <f>unprmtd_src_summary!C164</f>
        <v>48</v>
      </c>
      <c r="C165" s="44" t="str">
        <f>unprmtd_src_summary!D164</f>
        <v>48383</v>
      </c>
      <c r="D165" s="44" t="str">
        <f>unprmtd_src_summary!E164</f>
        <v>2310000100</v>
      </c>
      <c r="E165" s="44" t="str">
        <f>unprmtd_src_summary!F164</f>
        <v>Heaters</v>
      </c>
      <c r="F165" s="180">
        <f>unprmtd_src_summary!G164</f>
        <v>291.19235062569771</v>
      </c>
      <c r="G165" s="180">
        <f>unprmtd_src_summary!H164</f>
        <v>15.893014511485811</v>
      </c>
      <c r="H165" s="180">
        <f>unprmtd_src_summary!I164</f>
        <v>244.59079960049351</v>
      </c>
      <c r="I165" s="180">
        <f>unprmtd_src_summary!J164</f>
        <v>0</v>
      </c>
      <c r="J165" s="180">
        <f>unprmtd_src_summary!K164</f>
        <v>22.088596439692143</v>
      </c>
    </row>
    <row r="166" spans="1:10" x14ac:dyDescent="0.2">
      <c r="A166" s="44" t="s">
        <v>5574</v>
      </c>
      <c r="B166" s="44" t="str">
        <f>unprmtd_src_summary!C165</f>
        <v>48</v>
      </c>
      <c r="C166" s="44" t="str">
        <f>unprmtd_src_summary!D165</f>
        <v>48389</v>
      </c>
      <c r="D166" s="44" t="str">
        <f>unprmtd_src_summary!E165</f>
        <v>2310000100</v>
      </c>
      <c r="E166" s="44" t="str">
        <f>unprmtd_src_summary!F165</f>
        <v>Heaters</v>
      </c>
      <c r="F166" s="180">
        <f>unprmtd_src_summary!G165</f>
        <v>65.732624405146581</v>
      </c>
      <c r="G166" s="180">
        <f>unprmtd_src_summary!H165</f>
        <v>3.5876270489395448</v>
      </c>
      <c r="H166" s="180">
        <f>unprmtd_src_summary!I165</f>
        <v>55.212972210798419</v>
      </c>
      <c r="I166" s="180">
        <f>unprmtd_src_summary!J165</f>
        <v>0</v>
      </c>
      <c r="J166" s="180">
        <f>unprmtd_src_summary!K165</f>
        <v>4.9861935256447909</v>
      </c>
    </row>
    <row r="167" spans="1:10" x14ac:dyDescent="0.2">
      <c r="A167" s="44" t="s">
        <v>5574</v>
      </c>
      <c r="B167" s="44" t="str">
        <f>unprmtd_src_summary!C166</f>
        <v>48</v>
      </c>
      <c r="C167" s="44" t="str">
        <f>unprmtd_src_summary!D166</f>
        <v>48079</v>
      </c>
      <c r="D167" s="44" t="str">
        <f>unprmtd_src_summary!E166</f>
        <v>2310000100</v>
      </c>
      <c r="E167" s="44" t="str">
        <f>unprmtd_src_summary!F166</f>
        <v>Heaters</v>
      </c>
      <c r="F167" s="180">
        <f>unprmtd_src_summary!G166</f>
        <v>130.3855825157159</v>
      </c>
      <c r="G167" s="180">
        <f>unprmtd_src_summary!H166</f>
        <v>7.1163268903119672</v>
      </c>
      <c r="H167" s="180">
        <f>unprmtd_src_summary!I166</f>
        <v>109.51906468480112</v>
      </c>
      <c r="I167" s="180">
        <f>unprmtd_src_summary!J166</f>
        <v>0</v>
      </c>
      <c r="J167" s="180">
        <f>unprmtd_src_summary!K166</f>
        <v>9.8904882204335802</v>
      </c>
    </row>
    <row r="168" spans="1:10" x14ac:dyDescent="0.2">
      <c r="A168" s="44" t="s">
        <v>5574</v>
      </c>
      <c r="B168" s="44" t="str">
        <f>unprmtd_src_summary!C167</f>
        <v>48</v>
      </c>
      <c r="C168" s="44" t="str">
        <f>unprmtd_src_summary!D167</f>
        <v>48413</v>
      </c>
      <c r="D168" s="44" t="str">
        <f>unprmtd_src_summary!E167</f>
        <v>2310000100</v>
      </c>
      <c r="E168" s="44" t="str">
        <f>unprmtd_src_summary!F167</f>
        <v>Heaters</v>
      </c>
      <c r="F168" s="180">
        <f>unprmtd_src_summary!G167</f>
        <v>70.114799365489688</v>
      </c>
      <c r="G168" s="180">
        <f>unprmtd_src_summary!H167</f>
        <v>3.8268021855355143</v>
      </c>
      <c r="H168" s="180">
        <f>unprmtd_src_summary!I167</f>
        <v>58.893837024851649</v>
      </c>
      <c r="I168" s="180">
        <f>unprmtd_src_summary!J167</f>
        <v>0</v>
      </c>
      <c r="J168" s="180">
        <f>unprmtd_src_summary!K167</f>
        <v>5.3186064273544433</v>
      </c>
    </row>
    <row r="169" spans="1:10" x14ac:dyDescent="0.2">
      <c r="A169" s="44" t="s">
        <v>5574</v>
      </c>
      <c r="B169" s="44" t="str">
        <f>unprmtd_src_summary!C168</f>
        <v>48</v>
      </c>
      <c r="C169" s="44" t="str">
        <f>unprmtd_src_summary!D168</f>
        <v>48415</v>
      </c>
      <c r="D169" s="44" t="str">
        <f>unprmtd_src_summary!E168</f>
        <v>2310000100</v>
      </c>
      <c r="E169" s="44" t="str">
        <f>unprmtd_src_summary!F168</f>
        <v>Heaters</v>
      </c>
      <c r="F169" s="180">
        <f>unprmtd_src_summary!G168</f>
        <v>176.4301744903355</v>
      </c>
      <c r="G169" s="180">
        <f>unprmtd_src_summary!H168</f>
        <v>9.6293989777333877</v>
      </c>
      <c r="H169" s="180">
        <f>unprmtd_src_summary!I168</f>
        <v>148.1948181657952</v>
      </c>
      <c r="I169" s="180">
        <f>unprmtd_src_summary!J168</f>
        <v>0</v>
      </c>
      <c r="J169" s="180">
        <f>unprmtd_src_summary!K168</f>
        <v>13.383232477527757</v>
      </c>
    </row>
    <row r="170" spans="1:10" x14ac:dyDescent="0.2">
      <c r="A170" s="44" t="s">
        <v>5574</v>
      </c>
      <c r="B170" s="44" t="str">
        <f>unprmtd_src_summary!C169</f>
        <v>48</v>
      </c>
      <c r="C170" s="44" t="str">
        <f>unprmtd_src_summary!D169</f>
        <v>48431</v>
      </c>
      <c r="D170" s="44" t="str">
        <f>unprmtd_src_summary!E169</f>
        <v>2310000100</v>
      </c>
      <c r="E170" s="44" t="str">
        <f>unprmtd_src_summary!F169</f>
        <v>Heaters</v>
      </c>
      <c r="F170" s="180">
        <f>unprmtd_src_summary!G169</f>
        <v>128.60730861876507</v>
      </c>
      <c r="G170" s="180">
        <f>unprmtd_src_summary!H169</f>
        <v>7.019270313142588</v>
      </c>
      <c r="H170" s="180">
        <f>unprmtd_src_summary!I169</f>
        <v>108.0253804124317</v>
      </c>
      <c r="I170" s="180">
        <f>unprmtd_src_summary!J169</f>
        <v>0</v>
      </c>
      <c r="J170" s="180">
        <f>unprmtd_src_summary!K169</f>
        <v>9.7555960284354608</v>
      </c>
    </row>
    <row r="171" spans="1:10" x14ac:dyDescent="0.2">
      <c r="A171" s="44" t="s">
        <v>5574</v>
      </c>
      <c r="B171" s="44" t="str">
        <f>unprmtd_src_summary!C170</f>
        <v>48</v>
      </c>
      <c r="C171" s="44" t="str">
        <f>unprmtd_src_summary!D170</f>
        <v>48435</v>
      </c>
      <c r="D171" s="44" t="str">
        <f>unprmtd_src_summary!E170</f>
        <v>2310000100</v>
      </c>
      <c r="E171" s="44" t="str">
        <f>unprmtd_src_summary!F170</f>
        <v>Heaters</v>
      </c>
      <c r="F171" s="180">
        <f>unprmtd_src_summary!G170</f>
        <v>393.50660948240414</v>
      </c>
      <c r="G171" s="180">
        <f>unprmtd_src_summary!H170</f>
        <v>21.47723400505258</v>
      </c>
      <c r="H171" s="180">
        <f>unprmtd_src_summary!I170</f>
        <v>330.53099112860582</v>
      </c>
      <c r="I171" s="180">
        <f>unprmtd_src_summary!J170</f>
        <v>0</v>
      </c>
      <c r="J171" s="180">
        <f>unprmtd_src_summary!K170</f>
        <v>29.849715057869687</v>
      </c>
    </row>
    <row r="172" spans="1:10" x14ac:dyDescent="0.2">
      <c r="A172" s="44" t="s">
        <v>5574</v>
      </c>
      <c r="B172" s="44" t="str">
        <f>unprmtd_src_summary!C171</f>
        <v>48</v>
      </c>
      <c r="C172" s="44" t="str">
        <f>unprmtd_src_summary!D171</f>
        <v>48445</v>
      </c>
      <c r="D172" s="44" t="str">
        <f>unprmtd_src_summary!E171</f>
        <v>2310000100</v>
      </c>
      <c r="E172" s="44" t="str">
        <f>unprmtd_src_summary!F171</f>
        <v>Heaters</v>
      </c>
      <c r="F172" s="180">
        <f>unprmtd_src_summary!G171</f>
        <v>55.253510369543513</v>
      </c>
      <c r="G172" s="180">
        <f>unprmtd_src_summary!H171</f>
        <v>3.0156865049057044</v>
      </c>
      <c r="H172" s="180">
        <f>unprmtd_src_summary!I171</f>
        <v>46.410904177192883</v>
      </c>
      <c r="I172" s="180">
        <f>unprmtd_src_summary!J171</f>
        <v>0</v>
      </c>
      <c r="J172" s="180">
        <f>unprmtd_src_summary!K171</f>
        <v>4.1912931085130127</v>
      </c>
    </row>
    <row r="173" spans="1:10" x14ac:dyDescent="0.2">
      <c r="A173" s="44" t="s">
        <v>5574</v>
      </c>
      <c r="B173" s="44" t="str">
        <f>unprmtd_src_summary!C172</f>
        <v>48</v>
      </c>
      <c r="C173" s="44" t="str">
        <f>unprmtd_src_summary!D172</f>
        <v>48451</v>
      </c>
      <c r="D173" s="44" t="str">
        <f>unprmtd_src_summary!E172</f>
        <v>2310000100</v>
      </c>
      <c r="E173" s="44" t="str">
        <f>unprmtd_src_summary!F172</f>
        <v>Heaters</v>
      </c>
      <c r="F173" s="180">
        <f>unprmtd_src_summary!G172</f>
        <v>43.94876916749898</v>
      </c>
      <c r="G173" s="180">
        <f>unprmtd_src_summary!H172</f>
        <v>2.3986839786146525</v>
      </c>
      <c r="H173" s="180">
        <f>unprmtd_src_summary!I172</f>
        <v>36.915339874272959</v>
      </c>
      <c r="I173" s="180">
        <f>unprmtd_src_summary!J172</f>
        <v>0</v>
      </c>
      <c r="J173" s="180">
        <f>unprmtd_src_summary!K172</f>
        <v>3.3337641736678219</v>
      </c>
    </row>
    <row r="174" spans="1:10" x14ac:dyDescent="0.2">
      <c r="A174" s="44" t="s">
        <v>5574</v>
      </c>
      <c r="B174" s="44" t="str">
        <f>unprmtd_src_summary!C173</f>
        <v>48</v>
      </c>
      <c r="C174" s="44" t="str">
        <f>unprmtd_src_summary!D173</f>
        <v>48461</v>
      </c>
      <c r="D174" s="44" t="str">
        <f>unprmtd_src_summary!E173</f>
        <v>2310000100</v>
      </c>
      <c r="E174" s="44" t="str">
        <f>unprmtd_src_summary!F173</f>
        <v>Heaters</v>
      </c>
      <c r="F174" s="180">
        <f>unprmtd_src_summary!G173</f>
        <v>234.22407614123733</v>
      </c>
      <c r="G174" s="180">
        <f>unprmtd_src_summary!H173</f>
        <v>12.783737735738205</v>
      </c>
      <c r="H174" s="180">
        <f>unprmtd_src_summary!I173</f>
        <v>196.73955701780153</v>
      </c>
      <c r="I174" s="180">
        <f>unprmtd_src_summary!J173</f>
        <v>0</v>
      </c>
      <c r="J174" s="180">
        <f>unprmtd_src_summary!K173</f>
        <v>17.767228717466658</v>
      </c>
    </row>
    <row r="175" spans="1:10" x14ac:dyDescent="0.2">
      <c r="A175" s="44" t="s">
        <v>5574</v>
      </c>
      <c r="B175" s="44" t="str">
        <f>unprmtd_src_summary!C174</f>
        <v>48</v>
      </c>
      <c r="C175" s="44" t="str">
        <f>unprmtd_src_summary!D174</f>
        <v>48475</v>
      </c>
      <c r="D175" s="44" t="str">
        <f>unprmtd_src_summary!E174</f>
        <v>2310000100</v>
      </c>
      <c r="E175" s="44" t="str">
        <f>unprmtd_src_summary!F174</f>
        <v>Heaters</v>
      </c>
      <c r="F175" s="180">
        <f>unprmtd_src_summary!G174</f>
        <v>200.43687209917164</v>
      </c>
      <c r="G175" s="180">
        <f>unprmtd_src_summary!H174</f>
        <v>10.939662769520003</v>
      </c>
      <c r="H175" s="180">
        <f>unprmtd_src_summary!I174</f>
        <v>168.35955584278244</v>
      </c>
      <c r="I175" s="180">
        <f>unprmtd_src_summary!J174</f>
        <v>0</v>
      </c>
      <c r="J175" s="180">
        <f>unprmtd_src_summary!K174</f>
        <v>15.204277069502377</v>
      </c>
    </row>
    <row r="176" spans="1:10" x14ac:dyDescent="0.2">
      <c r="A176" s="44" t="s">
        <v>5574</v>
      </c>
      <c r="B176" s="44" t="str">
        <f>unprmtd_src_summary!C175</f>
        <v>48</v>
      </c>
      <c r="C176" s="44" t="str">
        <f>unprmtd_src_summary!D175</f>
        <v>48495</v>
      </c>
      <c r="D176" s="44" t="str">
        <f>unprmtd_src_summary!E175</f>
        <v>2310000100</v>
      </c>
      <c r="E176" s="44" t="str">
        <f>unprmtd_src_summary!F175</f>
        <v>Heaters</v>
      </c>
      <c r="F176" s="180">
        <f>unprmtd_src_summary!G175</f>
        <v>159.53657246930266</v>
      </c>
      <c r="G176" s="180">
        <f>unprmtd_src_summary!H175</f>
        <v>8.707361494624287</v>
      </c>
      <c r="H176" s="180">
        <f>unprmtd_src_summary!I175</f>
        <v>134.00481757828564</v>
      </c>
      <c r="I176" s="180">
        <f>unprmtd_src_summary!J175</f>
        <v>0</v>
      </c>
      <c r="J176" s="180">
        <f>unprmtd_src_summary!K175</f>
        <v>12.101756653545619</v>
      </c>
    </row>
    <row r="177" spans="1:10" ht="11.25" customHeight="1" x14ac:dyDescent="0.2">
      <c r="A177" s="44" t="s">
        <v>5574</v>
      </c>
      <c r="B177" s="44" t="str">
        <f>unprmtd_src_summary!C176</f>
        <v>48</v>
      </c>
      <c r="C177" s="44" t="str">
        <f>unprmtd_src_summary!D176</f>
        <v>48501</v>
      </c>
      <c r="D177" s="44" t="str">
        <f>unprmtd_src_summary!E176</f>
        <v>2310000100</v>
      </c>
      <c r="E177" s="44" t="str">
        <f>unprmtd_src_summary!F176</f>
        <v>Heaters</v>
      </c>
      <c r="F177" s="180">
        <f>unprmtd_src_summary!G176</f>
        <v>208.56612419951827</v>
      </c>
      <c r="G177" s="180">
        <f>unprmtd_src_summary!H176</f>
        <v>11.383349979437165</v>
      </c>
      <c r="H177" s="180">
        <f>unprmtd_src_summary!I176</f>
        <v>175.18782680218555</v>
      </c>
      <c r="I177" s="180">
        <f>unprmtd_src_summary!J176</f>
        <v>0</v>
      </c>
      <c r="J177" s="180">
        <f>unprmtd_src_summary!K176</f>
        <v>15.820927090065211</v>
      </c>
    </row>
    <row r="178" spans="1:10" x14ac:dyDescent="0.2">
      <c r="A178" s="44" t="s">
        <v>5574</v>
      </c>
      <c r="B178" s="44" t="str">
        <f>unprmtd_src_summary!C177</f>
        <v>35</v>
      </c>
      <c r="C178" s="44" t="str">
        <f>unprmtd_src_summary!D177</f>
        <v>35005</v>
      </c>
      <c r="D178" s="44" t="str">
        <f>unprmtd_src_summary!E177</f>
        <v>2310000100</v>
      </c>
      <c r="E178" s="44" t="str">
        <f>unprmtd_src_summary!F177</f>
        <v>Heaters</v>
      </c>
      <c r="F178" s="180">
        <f>unprmtd_src_summary!G177</f>
        <v>146.64408671640916</v>
      </c>
      <c r="G178" s="180">
        <f>unprmtd_src_summary!H177</f>
        <v>8.0037013101462904</v>
      </c>
      <c r="H178" s="180">
        <f>unprmtd_src_summary!I177</f>
        <v>123.17560660360732</v>
      </c>
      <c r="I178" s="180">
        <f>unprmtd_src_summary!J177</f>
        <v>0</v>
      </c>
      <c r="J178" s="180">
        <f>unprmtd_src_summary!K177</f>
        <v>11.123788261559248</v>
      </c>
    </row>
    <row r="179" spans="1:10" x14ac:dyDescent="0.2">
      <c r="A179" s="44" t="s">
        <v>5574</v>
      </c>
      <c r="B179" s="44" t="str">
        <f>unprmtd_src_summary!C178</f>
        <v>35</v>
      </c>
      <c r="C179" s="44" t="str">
        <f>unprmtd_src_summary!D178</f>
        <v>35025</v>
      </c>
      <c r="D179" s="44" t="str">
        <f>unprmtd_src_summary!E178</f>
        <v>2310000100</v>
      </c>
      <c r="E179" s="44" t="str">
        <f>unprmtd_src_summary!F178</f>
        <v>Heaters</v>
      </c>
      <c r="F179" s="180">
        <f>unprmtd_src_summary!G178</f>
        <v>712.19869572880566</v>
      </c>
      <c r="G179" s="180">
        <f>unprmtd_src_summary!H178</f>
        <v>38.87115915633629</v>
      </c>
      <c r="H179" s="180">
        <f>unprmtd_src_summary!I178</f>
        <v>598.22055108395512</v>
      </c>
      <c r="I179" s="180">
        <f>unprmtd_src_summary!J178</f>
        <v>0</v>
      </c>
      <c r="J179" s="180">
        <f>unprmtd_src_summary!K178</f>
        <v>54.024322895247039</v>
      </c>
    </row>
    <row r="180" spans="1:10" x14ac:dyDescent="0.2">
      <c r="A180" s="44" t="s">
        <v>5574</v>
      </c>
      <c r="B180" s="44" t="str">
        <f>unprmtd_src_summary!C179</f>
        <v>35</v>
      </c>
      <c r="C180" s="44" t="str">
        <f>unprmtd_src_summary!D179</f>
        <v>35041</v>
      </c>
      <c r="D180" s="44" t="str">
        <f>unprmtd_src_summary!E179</f>
        <v>2310000100</v>
      </c>
      <c r="E180" s="44" t="str">
        <f>unprmtd_src_summary!F179</f>
        <v>Heaters</v>
      </c>
      <c r="F180" s="180">
        <f>unprmtd_src_summary!G179</f>
        <v>16.576053110863054</v>
      </c>
      <c r="G180" s="180">
        <f>unprmtd_src_summary!H179</f>
        <v>0.9047059514717114</v>
      </c>
      <c r="H180" s="180">
        <f>unprmtd_src_summary!I179</f>
        <v>13.923271253157864</v>
      </c>
      <c r="I180" s="180">
        <f>unprmtd_src_summary!J179</f>
        <v>0</v>
      </c>
      <c r="J180" s="180">
        <f>unprmtd_src_summary!K179</f>
        <v>1.2573879325539037</v>
      </c>
    </row>
    <row r="181" spans="1:10" x14ac:dyDescent="0.2">
      <c r="A181" s="44" t="s">
        <v>5574</v>
      </c>
      <c r="B181" s="44" t="str">
        <f>unprmtd_src_summary!C180</f>
        <v>35</v>
      </c>
      <c r="C181" s="44" t="str">
        <f>unprmtd_src_summary!D180</f>
        <v>35015</v>
      </c>
      <c r="D181" s="44" t="str">
        <f>unprmtd_src_summary!E180</f>
        <v>2310000100</v>
      </c>
      <c r="E181" s="44" t="str">
        <f>unprmtd_src_summary!F180</f>
        <v>Heaters</v>
      </c>
      <c r="F181" s="180">
        <f>unprmtd_src_summary!G180</f>
        <v>650.84824628400213</v>
      </c>
      <c r="G181" s="180">
        <f>unprmtd_src_summary!H180</f>
        <v>35.522707243992713</v>
      </c>
      <c r="H181" s="180">
        <f>unprmtd_src_summary!I180</f>
        <v>546.68844368720988</v>
      </c>
      <c r="I181" s="180">
        <f>unprmtd_src_summary!J180</f>
        <v>0</v>
      </c>
      <c r="J181" s="180">
        <f>unprmtd_src_summary!K180</f>
        <v>49.370542271311898</v>
      </c>
    </row>
    <row r="182" spans="1:10" x14ac:dyDescent="0.2">
      <c r="A182" s="44" t="s">
        <v>5574</v>
      </c>
      <c r="B182" s="44" t="str">
        <f>unprmtd_src_summary!C181</f>
        <v>48</v>
      </c>
      <c r="C182" s="44" t="str">
        <f>unprmtd_src_summary!D181</f>
        <v>48105</v>
      </c>
      <c r="D182" s="44" t="str">
        <f>unprmtd_src_summary!E181</f>
        <v>2310020600</v>
      </c>
      <c r="E182" s="44" t="str">
        <f>unprmtd_src_summary!F181</f>
        <v>Compressor engines</v>
      </c>
      <c r="F182" s="180">
        <f>unprmtd_src_summary!G181</f>
        <v>532.19058809705655</v>
      </c>
      <c r="G182" s="180">
        <f>unprmtd_src_summary!H181</f>
        <v>73.659596968450742</v>
      </c>
      <c r="H182" s="180">
        <f>unprmtd_src_summary!I181</f>
        <v>171.25856295164797</v>
      </c>
      <c r="I182" s="180">
        <f>unprmtd_src_summary!J181</f>
        <v>0</v>
      </c>
      <c r="J182" s="180">
        <f>unprmtd_src_summary!K181</f>
        <v>0.92074496210563428</v>
      </c>
    </row>
    <row r="183" spans="1:10" x14ac:dyDescent="0.2">
      <c r="A183" s="44" t="s">
        <v>5574</v>
      </c>
      <c r="B183" s="44" t="str">
        <f>unprmtd_src_summary!C182</f>
        <v>48</v>
      </c>
      <c r="C183" s="44" t="str">
        <f>unprmtd_src_summary!D182</f>
        <v>48081</v>
      </c>
      <c r="D183" s="44" t="str">
        <f>unprmtd_src_summary!E182</f>
        <v>2310020600</v>
      </c>
      <c r="E183" s="44" t="str">
        <f>unprmtd_src_summary!F182</f>
        <v>Compressor engines</v>
      </c>
      <c r="F183" s="180">
        <f>unprmtd_src_summary!G182</f>
        <v>25.604371071029902</v>
      </c>
      <c r="G183" s="180">
        <f>unprmtd_src_summary!H182</f>
        <v>3.5438575876858005</v>
      </c>
      <c r="H183" s="180">
        <f>unprmtd_src_summary!I182</f>
        <v>8.2394688913694853</v>
      </c>
      <c r="I183" s="180">
        <f>unprmtd_src_summary!J182</f>
        <v>0</v>
      </c>
      <c r="J183" s="180">
        <f>unprmtd_src_summary!K182</f>
        <v>4.4298219846072497E-2</v>
      </c>
    </row>
    <row r="184" spans="1:10" x14ac:dyDescent="0.2">
      <c r="A184" s="44" t="s">
        <v>5574</v>
      </c>
      <c r="B184" s="44" t="str">
        <f>unprmtd_src_summary!C183</f>
        <v>48</v>
      </c>
      <c r="C184" s="44" t="str">
        <f>unprmtd_src_summary!D183</f>
        <v>48103</v>
      </c>
      <c r="D184" s="44" t="str">
        <f>unprmtd_src_summary!E183</f>
        <v>2310020600</v>
      </c>
      <c r="E184" s="44" t="str">
        <f>unprmtd_src_summary!F183</f>
        <v>Compressor engines</v>
      </c>
      <c r="F184" s="180">
        <f>unprmtd_src_summary!G183</f>
        <v>318.86610657423182</v>
      </c>
      <c r="G184" s="180">
        <f>unprmtd_src_summary!H183</f>
        <v>44.133717172904063</v>
      </c>
      <c r="H184" s="180">
        <f>unprmtd_src_summary!I183</f>
        <v>102.61089242700193</v>
      </c>
      <c r="I184" s="180">
        <f>unprmtd_src_summary!J183</f>
        <v>0</v>
      </c>
      <c r="J184" s="180">
        <f>unprmtd_src_summary!K183</f>
        <v>0.55167146466130068</v>
      </c>
    </row>
    <row r="185" spans="1:10" x14ac:dyDescent="0.2">
      <c r="A185" s="44" t="s">
        <v>5574</v>
      </c>
      <c r="B185" s="44" t="str">
        <f>unprmtd_src_summary!C184</f>
        <v>48</v>
      </c>
      <c r="C185" s="44" t="str">
        <f>unprmtd_src_summary!D184</f>
        <v>48135</v>
      </c>
      <c r="D185" s="44" t="str">
        <f>unprmtd_src_summary!E184</f>
        <v>2310020600</v>
      </c>
      <c r="E185" s="44" t="str">
        <f>unprmtd_src_summary!F184</f>
        <v>Compressor engines</v>
      </c>
      <c r="F185" s="180">
        <f>unprmtd_src_summary!G184</f>
        <v>466.71946419129313</v>
      </c>
      <c r="G185" s="180">
        <f>unprmtd_src_summary!H184</f>
        <v>64.597849715057876</v>
      </c>
      <c r="H185" s="180">
        <f>unprmtd_src_summary!I184</f>
        <v>150.19000058750956</v>
      </c>
      <c r="I185" s="180">
        <f>unprmtd_src_summary!J184</f>
        <v>0</v>
      </c>
      <c r="J185" s="180">
        <f>unprmtd_src_summary!K184</f>
        <v>0.80747312143822336</v>
      </c>
    </row>
    <row r="186" spans="1:10" x14ac:dyDescent="0.2">
      <c r="A186" s="44" t="s">
        <v>5574</v>
      </c>
      <c r="B186" s="44" t="str">
        <f>unprmtd_src_summary!C185</f>
        <v>48</v>
      </c>
      <c r="C186" s="44" t="str">
        <f>unprmtd_src_summary!D185</f>
        <v>48003</v>
      </c>
      <c r="D186" s="44" t="str">
        <f>unprmtd_src_summary!E185</f>
        <v>2310020600</v>
      </c>
      <c r="E186" s="44" t="str">
        <f>unprmtd_src_summary!F185</f>
        <v>Compressor engines</v>
      </c>
      <c r="F186" s="180">
        <f>unprmtd_src_summary!G185</f>
        <v>474.52981610951178</v>
      </c>
      <c r="G186" s="180">
        <f>unprmtd_src_summary!H185</f>
        <v>65.678867281593341</v>
      </c>
      <c r="H186" s="180">
        <f>unprmtd_src_summary!I185</f>
        <v>152.70336642970449</v>
      </c>
      <c r="I186" s="180">
        <f>unprmtd_src_summary!J185</f>
        <v>0</v>
      </c>
      <c r="J186" s="180">
        <f>unprmtd_src_summary!K185</f>
        <v>0.82098584101991667</v>
      </c>
    </row>
    <row r="187" spans="1:10" x14ac:dyDescent="0.2">
      <c r="A187" s="44" t="s">
        <v>5574</v>
      </c>
      <c r="B187" s="44" t="str">
        <f>unprmtd_src_summary!C186</f>
        <v>48</v>
      </c>
      <c r="C187" s="44" t="str">
        <f>unprmtd_src_summary!D186</f>
        <v>48033</v>
      </c>
      <c r="D187" s="44" t="str">
        <f>unprmtd_src_summary!E186</f>
        <v>2310020600</v>
      </c>
      <c r="E187" s="44" t="str">
        <f>unprmtd_src_summary!F186</f>
        <v>Compressor engines</v>
      </c>
      <c r="F187" s="180">
        <f>unprmtd_src_summary!G186</f>
        <v>41.632571529287347</v>
      </c>
      <c r="G187" s="180">
        <f>unprmtd_src_summary!H186</f>
        <v>5.7622936372716058</v>
      </c>
      <c r="H187" s="180">
        <f>unprmtd_src_summary!I186</f>
        <v>13.397332706656483</v>
      </c>
      <c r="I187" s="180">
        <f>unprmtd_src_summary!J186</f>
        <v>0</v>
      </c>
      <c r="J187" s="180">
        <f>unprmtd_src_summary!K186</f>
        <v>7.2028670465895075E-2</v>
      </c>
    </row>
    <row r="188" spans="1:10" x14ac:dyDescent="0.2">
      <c r="A188" s="44" t="s">
        <v>5574</v>
      </c>
      <c r="B188" s="44" t="str">
        <f>unprmtd_src_summary!C187</f>
        <v>48</v>
      </c>
      <c r="C188" s="44" t="str">
        <f>unprmtd_src_summary!D187</f>
        <v>48109</v>
      </c>
      <c r="D188" s="44" t="str">
        <f>unprmtd_src_summary!E187</f>
        <v>2310020600</v>
      </c>
      <c r="E188" s="44" t="str">
        <f>unprmtd_src_summary!F187</f>
        <v>Compressor engines</v>
      </c>
      <c r="F188" s="180">
        <f>unprmtd_src_summary!G187</f>
        <v>12.768227483696609</v>
      </c>
      <c r="G188" s="180">
        <f>unprmtd_src_summary!H187</f>
        <v>1.767228717466659</v>
      </c>
      <c r="H188" s="180">
        <f>unprmtd_src_summary!I187</f>
        <v>4.1088067681099814</v>
      </c>
      <c r="I188" s="180">
        <f>unprmtd_src_summary!J187</f>
        <v>0</v>
      </c>
      <c r="J188" s="180">
        <f>unprmtd_src_summary!K187</f>
        <v>2.2090358968333234E-2</v>
      </c>
    </row>
    <row r="189" spans="1:10" x14ac:dyDescent="0.2">
      <c r="A189" s="44" t="s">
        <v>5574</v>
      </c>
      <c r="B189" s="44" t="str">
        <f>unprmtd_src_summary!C188</f>
        <v>48</v>
      </c>
      <c r="C189" s="44" t="str">
        <f>unprmtd_src_summary!D188</f>
        <v>48115</v>
      </c>
      <c r="D189" s="44" t="str">
        <f>unprmtd_src_summary!E188</f>
        <v>2310020600</v>
      </c>
      <c r="E189" s="44" t="str">
        <f>unprmtd_src_summary!F188</f>
        <v>Compressor engines</v>
      </c>
      <c r="F189" s="180">
        <f>unprmtd_src_summary!G188</f>
        <v>87.136360965865691</v>
      </c>
      <c r="G189" s="180">
        <f>unprmtd_src_summary!H188</f>
        <v>12.0603959814347</v>
      </c>
      <c r="H189" s="180">
        <f>unprmtd_src_summary!I188</f>
        <v>28.040420656835675</v>
      </c>
      <c r="I189" s="180">
        <f>unprmtd_src_summary!J188</f>
        <v>0</v>
      </c>
      <c r="J189" s="180">
        <f>unprmtd_src_summary!K188</f>
        <v>0.15075494976793374</v>
      </c>
    </row>
    <row r="190" spans="1:10" x14ac:dyDescent="0.2">
      <c r="A190" s="44" t="s">
        <v>5574</v>
      </c>
      <c r="B190" s="44" t="str">
        <f>unprmtd_src_summary!C189</f>
        <v>48</v>
      </c>
      <c r="C190" s="44" t="str">
        <f>unprmtd_src_summary!D189</f>
        <v>48107</v>
      </c>
      <c r="D190" s="44" t="str">
        <f>unprmtd_src_summary!E189</f>
        <v>2310020600</v>
      </c>
      <c r="E190" s="44" t="str">
        <f>unprmtd_src_summary!F189</f>
        <v>Compressor engines</v>
      </c>
      <c r="F190" s="180">
        <f>unprmtd_src_summary!G189</f>
        <v>28.049350801950531</v>
      </c>
      <c r="G190" s="180">
        <f>unprmtd_src_summary!H189</f>
        <v>3.8822630867751604</v>
      </c>
      <c r="H190" s="180">
        <f>unprmtd_src_summary!I189</f>
        <v>9.026261676752247</v>
      </c>
      <c r="I190" s="180">
        <f>unprmtd_src_summary!J189</f>
        <v>0</v>
      </c>
      <c r="J190" s="180">
        <f>unprmtd_src_summary!K189</f>
        <v>4.8528288584689501E-2</v>
      </c>
    </row>
    <row r="191" spans="1:10" x14ac:dyDescent="0.2">
      <c r="A191" s="44" t="s">
        <v>5574</v>
      </c>
      <c r="B191" s="44" t="str">
        <f>unprmtd_src_summary!C190</f>
        <v>48</v>
      </c>
      <c r="C191" s="44" t="str">
        <f>unprmtd_src_summary!D190</f>
        <v>48125</v>
      </c>
      <c r="D191" s="44" t="str">
        <f>unprmtd_src_summary!E190</f>
        <v>2310020600</v>
      </c>
      <c r="E191" s="44" t="str">
        <f>unprmtd_src_summary!F190</f>
        <v>Compressor engines</v>
      </c>
      <c r="F191" s="180">
        <f>unprmtd_src_summary!G190</f>
        <v>15.416955525527289</v>
      </c>
      <c r="G191" s="180">
        <f>unprmtd_src_summary!H190</f>
        <v>2.1338346748134658</v>
      </c>
      <c r="H191" s="180">
        <f>unprmtd_src_summary!I190</f>
        <v>4.9611656189413083</v>
      </c>
      <c r="I191" s="180">
        <f>unprmtd_src_summary!J190</f>
        <v>0</v>
      </c>
      <c r="J191" s="180">
        <f>unprmtd_src_summary!K190</f>
        <v>2.6672933435168321E-2</v>
      </c>
    </row>
    <row r="192" spans="1:10" x14ac:dyDescent="0.2">
      <c r="A192" s="44" t="s">
        <v>5574</v>
      </c>
      <c r="B192" s="44" t="str">
        <f>unprmtd_src_summary!C191</f>
        <v>48</v>
      </c>
      <c r="C192" s="44" t="str">
        <f>unprmtd_src_summary!D191</f>
        <v>48165</v>
      </c>
      <c r="D192" s="44" t="str">
        <f>unprmtd_src_summary!E191</f>
        <v>2310020600</v>
      </c>
      <c r="E192" s="44" t="str">
        <f>unprmtd_src_summary!F191</f>
        <v>Compressor engines</v>
      </c>
      <c r="F192" s="180">
        <f>unprmtd_src_summary!G191</f>
        <v>278.04852828858463</v>
      </c>
      <c r="G192" s="180">
        <f>unprmtd_src_summary!H191</f>
        <v>38.484225368662244</v>
      </c>
      <c r="H192" s="180">
        <f>unprmtd_src_summary!I191</f>
        <v>89.475823982139701</v>
      </c>
      <c r="I192" s="180">
        <f>unprmtd_src_summary!J191</f>
        <v>0</v>
      </c>
      <c r="J192" s="180">
        <f>unprmtd_src_summary!K191</f>
        <v>0.48105281710827796</v>
      </c>
    </row>
    <row r="193" spans="1:10" x14ac:dyDescent="0.2">
      <c r="A193" s="44" t="s">
        <v>5574</v>
      </c>
      <c r="B193" s="44" t="str">
        <f>unprmtd_src_summary!C192</f>
        <v>48</v>
      </c>
      <c r="C193" s="44" t="str">
        <f>unprmtd_src_summary!D192</f>
        <v>48169</v>
      </c>
      <c r="D193" s="44" t="str">
        <f>unprmtd_src_summary!E192</f>
        <v>2310020600</v>
      </c>
      <c r="E193" s="44" t="str">
        <f>unprmtd_src_summary!F192</f>
        <v>Compressor engines</v>
      </c>
      <c r="F193" s="180">
        <f>unprmtd_src_summary!G192</f>
        <v>142.89548205158334</v>
      </c>
      <c r="G193" s="180">
        <f>unprmtd_src_summary!H192</f>
        <v>19.777921391222609</v>
      </c>
      <c r="H193" s="180">
        <f>unprmtd_src_summary!I192</f>
        <v>45.983667234592566</v>
      </c>
      <c r="I193" s="180">
        <f>unprmtd_src_summary!J192</f>
        <v>0</v>
      </c>
      <c r="J193" s="180">
        <f>unprmtd_src_summary!K192</f>
        <v>0.2472240173902826</v>
      </c>
    </row>
    <row r="194" spans="1:10" x14ac:dyDescent="0.2">
      <c r="A194" s="44" t="s">
        <v>5574</v>
      </c>
      <c r="B194" s="44" t="str">
        <f>unprmtd_src_summary!C193</f>
        <v>48</v>
      </c>
      <c r="C194" s="44" t="str">
        <f>unprmtd_src_summary!D193</f>
        <v>48173</v>
      </c>
      <c r="D194" s="44" t="str">
        <f>unprmtd_src_summary!E193</f>
        <v>2310020600</v>
      </c>
      <c r="E194" s="44" t="str">
        <f>unprmtd_src_summary!F193</f>
        <v>Compressor engines</v>
      </c>
      <c r="F194" s="180">
        <f>unprmtd_src_summary!G193</f>
        <v>113.41989307326244</v>
      </c>
      <c r="G194" s="180">
        <f>unprmtd_src_summary!H193</f>
        <v>15.698255096645322</v>
      </c>
      <c r="H194" s="180">
        <f>unprmtd_src_summary!I193</f>
        <v>36.498443099700374</v>
      </c>
      <c r="I194" s="180">
        <f>unprmtd_src_summary!J193</f>
        <v>0</v>
      </c>
      <c r="J194" s="180">
        <f>unprmtd_src_summary!K193</f>
        <v>0.19622818870806652</v>
      </c>
    </row>
    <row r="195" spans="1:10" x14ac:dyDescent="0.2">
      <c r="A195" s="44" t="s">
        <v>5574</v>
      </c>
      <c r="B195" s="44" t="str">
        <f>unprmtd_src_summary!C194</f>
        <v>48</v>
      </c>
      <c r="C195" s="44" t="str">
        <f>unprmtd_src_summary!D194</f>
        <v>48219</v>
      </c>
      <c r="D195" s="44" t="str">
        <f>unprmtd_src_summary!E194</f>
        <v>2310020600</v>
      </c>
      <c r="E195" s="44" t="str">
        <f>unprmtd_src_summary!F194</f>
        <v>Compressor engines</v>
      </c>
      <c r="F195" s="180">
        <f>unprmtd_src_summary!G194</f>
        <v>286.19846072498677</v>
      </c>
      <c r="G195" s="180">
        <f>unprmtd_src_summary!H194</f>
        <v>39.612243698960114</v>
      </c>
      <c r="H195" s="180">
        <f>unprmtd_src_summary!I194</f>
        <v>92.098466600082247</v>
      </c>
      <c r="I195" s="180">
        <f>unprmtd_src_summary!J194</f>
        <v>0</v>
      </c>
      <c r="J195" s="180">
        <f>unprmtd_src_summary!K194</f>
        <v>0.49515304623700135</v>
      </c>
    </row>
    <row r="196" spans="1:10" x14ac:dyDescent="0.2">
      <c r="A196" s="44" t="s">
        <v>5574</v>
      </c>
      <c r="B196" s="44" t="str">
        <f>unprmtd_src_summary!C195</f>
        <v>48</v>
      </c>
      <c r="C196" s="44" t="str">
        <f>unprmtd_src_summary!D195</f>
        <v>48227</v>
      </c>
      <c r="D196" s="44" t="str">
        <f>unprmtd_src_summary!E195</f>
        <v>2310020600</v>
      </c>
      <c r="E196" s="44" t="str">
        <f>unprmtd_src_summary!F195</f>
        <v>Compressor engines</v>
      </c>
      <c r="F196" s="180">
        <f>unprmtd_src_summary!G195</f>
        <v>241.84924505023204</v>
      </c>
      <c r="G196" s="180">
        <f>unprmtd_src_summary!H195</f>
        <v>33.473943951589213</v>
      </c>
      <c r="H196" s="180">
        <f>unprmtd_src_summary!I195</f>
        <v>77.826919687444914</v>
      </c>
      <c r="I196" s="180">
        <f>unprmtd_src_summary!J195</f>
        <v>0</v>
      </c>
      <c r="J196" s="180">
        <f>unprmtd_src_summary!K195</f>
        <v>0.41842429939486514</v>
      </c>
    </row>
    <row r="197" spans="1:10" x14ac:dyDescent="0.2">
      <c r="A197" s="44" t="s">
        <v>5574</v>
      </c>
      <c r="B197" s="44" t="str">
        <f>unprmtd_src_summary!C196</f>
        <v>48</v>
      </c>
      <c r="C197" s="44" t="str">
        <f>unprmtd_src_summary!D196</f>
        <v>48229</v>
      </c>
      <c r="D197" s="44" t="str">
        <f>unprmtd_src_summary!E196</f>
        <v>2310020600</v>
      </c>
      <c r="E197" s="44" t="str">
        <f>unprmtd_src_summary!F196</f>
        <v>Compressor engines</v>
      </c>
      <c r="F197" s="180">
        <f>unprmtd_src_summary!G196</f>
        <v>0.4074966218201046</v>
      </c>
      <c r="G197" s="180">
        <f>unprmtd_src_summary!H196</f>
        <v>5.6400916514893373E-2</v>
      </c>
      <c r="H197" s="180">
        <f>unprmtd_src_summary!I196</f>
        <v>0.13113213089712708</v>
      </c>
      <c r="I197" s="180">
        <f>unprmtd_src_summary!J196</f>
        <v>0</v>
      </c>
      <c r="J197" s="180">
        <f>unprmtd_src_summary!K196</f>
        <v>7.0501145643616714E-4</v>
      </c>
    </row>
    <row r="198" spans="1:10" x14ac:dyDescent="0.2">
      <c r="A198" s="44" t="s">
        <v>5574</v>
      </c>
      <c r="B198" s="44" t="str">
        <f>unprmtd_src_summary!C197</f>
        <v>48</v>
      </c>
      <c r="C198" s="44" t="str">
        <f>unprmtd_src_summary!D197</f>
        <v>48235</v>
      </c>
      <c r="D198" s="44" t="str">
        <f>unprmtd_src_summary!E197</f>
        <v>2310020600</v>
      </c>
      <c r="E198" s="44" t="str">
        <f>unprmtd_src_summary!F197</f>
        <v>Compressor engines</v>
      </c>
      <c r="F198" s="180">
        <f>unprmtd_src_summary!G197</f>
        <v>129.58392573879325</v>
      </c>
      <c r="G198" s="180">
        <f>unprmtd_src_summary!H197</f>
        <v>17.935491451736095</v>
      </c>
      <c r="H198" s="180">
        <f>unprmtd_src_summary!I197</f>
        <v>41.700017625286414</v>
      </c>
      <c r="I198" s="180">
        <f>unprmtd_src_summary!J197</f>
        <v>0</v>
      </c>
      <c r="J198" s="180">
        <f>unprmtd_src_summary!K197</f>
        <v>0.22419364314670115</v>
      </c>
    </row>
    <row r="199" spans="1:10" x14ac:dyDescent="0.2">
      <c r="A199" s="44" t="s">
        <v>5574</v>
      </c>
      <c r="B199" s="44" t="str">
        <f>unprmtd_src_summary!C198</f>
        <v>48</v>
      </c>
      <c r="C199" s="44" t="str">
        <f>unprmtd_src_summary!D198</f>
        <v>48243</v>
      </c>
      <c r="D199" s="44" t="str">
        <f>unprmtd_src_summary!E198</f>
        <v>2310020600</v>
      </c>
      <c r="E199" s="44" t="str">
        <f>unprmtd_src_summary!F198</f>
        <v>Compressor engines</v>
      </c>
      <c r="F199" s="180">
        <f>unprmtd_src_summary!G198</f>
        <v>6.79161036366841E-2</v>
      </c>
      <c r="G199" s="180">
        <f>unprmtd_src_summary!H198</f>
        <v>9.4001527524822295E-3</v>
      </c>
      <c r="H199" s="180">
        <f>unprmtd_src_summary!I198</f>
        <v>2.185535514952118E-2</v>
      </c>
      <c r="I199" s="180">
        <f>unprmtd_src_summary!J198</f>
        <v>0</v>
      </c>
      <c r="J199" s="180">
        <f>unprmtd_src_summary!K198</f>
        <v>1.1750190940602786E-4</v>
      </c>
    </row>
    <row r="200" spans="1:10" x14ac:dyDescent="0.2">
      <c r="A200" s="44" t="s">
        <v>5574</v>
      </c>
      <c r="B200" s="44" t="str">
        <f>unprmtd_src_summary!C199</f>
        <v>48</v>
      </c>
      <c r="C200" s="44" t="str">
        <f>unprmtd_src_summary!D199</f>
        <v>48263</v>
      </c>
      <c r="D200" s="44" t="str">
        <f>unprmtd_src_summary!E199</f>
        <v>2310020600</v>
      </c>
      <c r="E200" s="44" t="str">
        <f>unprmtd_src_summary!F199</f>
        <v>Compressor engines</v>
      </c>
      <c r="F200" s="180">
        <f>unprmtd_src_summary!G199</f>
        <v>33.482639092885258</v>
      </c>
      <c r="G200" s="180">
        <f>unprmtd_src_summary!H199</f>
        <v>4.6342753069737386</v>
      </c>
      <c r="H200" s="180">
        <f>unprmtd_src_summary!I199</f>
        <v>10.774690088713941</v>
      </c>
      <c r="I200" s="180">
        <f>unprmtd_src_summary!J199</f>
        <v>0</v>
      </c>
      <c r="J200" s="180">
        <f>unprmtd_src_summary!K199</f>
        <v>5.7928441337171725E-2</v>
      </c>
    </row>
    <row r="201" spans="1:10" x14ac:dyDescent="0.2">
      <c r="A201" s="44" t="s">
        <v>5574</v>
      </c>
      <c r="B201" s="44" t="str">
        <f>unprmtd_src_summary!C200</f>
        <v>48</v>
      </c>
      <c r="C201" s="44" t="str">
        <f>unprmtd_src_summary!D200</f>
        <v>48269</v>
      </c>
      <c r="D201" s="44" t="str">
        <f>unprmtd_src_summary!E200</f>
        <v>2310020600</v>
      </c>
      <c r="E201" s="44" t="str">
        <f>unprmtd_src_summary!F200</f>
        <v>Compressor engines</v>
      </c>
      <c r="F201" s="180">
        <f>unprmtd_src_summary!G200</f>
        <v>35.18054168380236</v>
      </c>
      <c r="G201" s="180">
        <f>unprmtd_src_summary!H200</f>
        <v>4.8692791257857939</v>
      </c>
      <c r="H201" s="180">
        <f>unprmtd_src_summary!I200</f>
        <v>11.321073967451971</v>
      </c>
      <c r="I201" s="180">
        <f>unprmtd_src_summary!J200</f>
        <v>0</v>
      </c>
      <c r="J201" s="180">
        <f>unprmtd_src_summary!K200</f>
        <v>6.0865989072322421E-2</v>
      </c>
    </row>
    <row r="202" spans="1:10" x14ac:dyDescent="0.2">
      <c r="A202" s="44" t="s">
        <v>5574</v>
      </c>
      <c r="B202" s="44" t="str">
        <f>unprmtd_src_summary!C201</f>
        <v>48</v>
      </c>
      <c r="C202" s="44" t="str">
        <f>unprmtd_src_summary!D201</f>
        <v>48301</v>
      </c>
      <c r="D202" s="44" t="str">
        <f>unprmtd_src_summary!E201</f>
        <v>2310020600</v>
      </c>
      <c r="E202" s="44" t="str">
        <f>unprmtd_src_summary!F201</f>
        <v>Compressor engines</v>
      </c>
      <c r="F202" s="180">
        <f>unprmtd_src_summary!G201</f>
        <v>65.335291698490096</v>
      </c>
      <c r="G202" s="180">
        <f>unprmtd_src_summary!H201</f>
        <v>9.0429469478879039</v>
      </c>
      <c r="H202" s="180">
        <f>unprmtd_src_summary!I201</f>
        <v>21.024851653839377</v>
      </c>
      <c r="I202" s="180">
        <f>unprmtd_src_summary!J201</f>
        <v>0</v>
      </c>
      <c r="J202" s="180">
        <f>unprmtd_src_summary!K201</f>
        <v>0.11303683684859879</v>
      </c>
    </row>
    <row r="203" spans="1:10" x14ac:dyDescent="0.2">
      <c r="A203" s="44" t="s">
        <v>5574</v>
      </c>
      <c r="B203" s="44" t="str">
        <f>unprmtd_src_summary!C202</f>
        <v>48</v>
      </c>
      <c r="C203" s="44" t="str">
        <f>unprmtd_src_summary!D202</f>
        <v>48303</v>
      </c>
      <c r="D203" s="44" t="str">
        <f>unprmtd_src_summary!E202</f>
        <v>2310020600</v>
      </c>
      <c r="E203" s="44" t="str">
        <f>unprmtd_src_summary!F202</f>
        <v>Compressor engines</v>
      </c>
      <c r="F203" s="180">
        <f>unprmtd_src_summary!G202</f>
        <v>30.765994947417894</v>
      </c>
      <c r="G203" s="180">
        <f>unprmtd_src_summary!H202</f>
        <v>4.2582691968744495</v>
      </c>
      <c r="H203" s="180">
        <f>unprmtd_src_summary!I202</f>
        <v>9.9004758827330939</v>
      </c>
      <c r="I203" s="180">
        <f>unprmtd_src_summary!J202</f>
        <v>0</v>
      </c>
      <c r="J203" s="180">
        <f>unprmtd_src_summary!K202</f>
        <v>5.3228364960930613E-2</v>
      </c>
    </row>
    <row r="204" spans="1:10" x14ac:dyDescent="0.2">
      <c r="A204" s="44" t="s">
        <v>5574</v>
      </c>
      <c r="B204" s="44" t="str">
        <f>unprmtd_src_summary!C203</f>
        <v>48</v>
      </c>
      <c r="C204" s="44" t="str">
        <f>unprmtd_src_summary!D203</f>
        <v>48305</v>
      </c>
      <c r="D204" s="44" t="str">
        <f>unprmtd_src_summary!E203</f>
        <v>2310020600</v>
      </c>
      <c r="E204" s="44" t="str">
        <f>unprmtd_src_summary!F203</f>
        <v>Compressor engines</v>
      </c>
      <c r="F204" s="180">
        <f>unprmtd_src_summary!G203</f>
        <v>5.2974560836613591</v>
      </c>
      <c r="G204" s="180">
        <f>unprmtd_src_summary!H203</f>
        <v>0.73321191469361391</v>
      </c>
      <c r="H204" s="180">
        <f>unprmtd_src_summary!I203</f>
        <v>1.704717701662652</v>
      </c>
      <c r="I204" s="180">
        <f>unprmtd_src_summary!J203</f>
        <v>0</v>
      </c>
      <c r="J204" s="180">
        <f>unprmtd_src_summary!K203</f>
        <v>9.1651489336701721E-3</v>
      </c>
    </row>
    <row r="205" spans="1:10" x14ac:dyDescent="0.2">
      <c r="A205" s="44" t="s">
        <v>5574</v>
      </c>
      <c r="B205" s="44" t="str">
        <f>unprmtd_src_summary!C204</f>
        <v>48</v>
      </c>
      <c r="C205" s="44" t="str">
        <f>unprmtd_src_summary!D204</f>
        <v>48317</v>
      </c>
      <c r="D205" s="44" t="str">
        <f>unprmtd_src_summary!E204</f>
        <v>2310020600</v>
      </c>
      <c r="E205" s="44" t="str">
        <f>unprmtd_src_summary!F204</f>
        <v>Compressor engines</v>
      </c>
      <c r="F205" s="180">
        <f>unprmtd_src_summary!G204</f>
        <v>164.28905469713882</v>
      </c>
      <c r="G205" s="180">
        <f>unprmtd_src_summary!H204</f>
        <v>22.738969508254513</v>
      </c>
      <c r="H205" s="180">
        <f>unprmtd_src_summary!I204</f>
        <v>52.868104106691732</v>
      </c>
      <c r="I205" s="180">
        <f>unprmtd_src_summary!J204</f>
        <v>0</v>
      </c>
      <c r="J205" s="180">
        <f>unprmtd_src_summary!K204</f>
        <v>0.28423711885318137</v>
      </c>
    </row>
    <row r="206" spans="1:10" x14ac:dyDescent="0.2">
      <c r="A206" s="44" t="s">
        <v>5574</v>
      </c>
      <c r="B206" s="44" t="str">
        <f>unprmtd_src_summary!C205</f>
        <v>48</v>
      </c>
      <c r="C206" s="44" t="str">
        <f>unprmtd_src_summary!D205</f>
        <v>48329</v>
      </c>
      <c r="D206" s="44" t="str">
        <f>unprmtd_src_summary!E205</f>
        <v>2310020600</v>
      </c>
      <c r="E206" s="44" t="str">
        <f>unprmtd_src_summary!F205</f>
        <v>Compressor engines</v>
      </c>
      <c r="F206" s="180">
        <f>unprmtd_src_summary!G205</f>
        <v>296.31796016685269</v>
      </c>
      <c r="G206" s="180">
        <f>unprmtd_src_summary!H205</f>
        <v>41.012866459079966</v>
      </c>
      <c r="H206" s="180">
        <f>unprmtd_src_summary!I205</f>
        <v>95.354914517360911</v>
      </c>
      <c r="I206" s="180">
        <f>unprmtd_src_summary!J205</f>
        <v>0</v>
      </c>
      <c r="J206" s="180">
        <f>unprmtd_src_summary!K205</f>
        <v>0.51266083073849944</v>
      </c>
    </row>
    <row r="207" spans="1:10" x14ac:dyDescent="0.2">
      <c r="A207" s="44" t="s">
        <v>5574</v>
      </c>
      <c r="B207" s="44" t="str">
        <f>unprmtd_src_summary!C206</f>
        <v>48</v>
      </c>
      <c r="C207" s="44" t="str">
        <f>unprmtd_src_summary!D206</f>
        <v>48335</v>
      </c>
      <c r="D207" s="44" t="str">
        <f>unprmtd_src_summary!E206</f>
        <v>2310020600</v>
      </c>
      <c r="E207" s="44" t="str">
        <f>unprmtd_src_summary!F206</f>
        <v>Compressor engines</v>
      </c>
      <c r="F207" s="180">
        <f>unprmtd_src_summary!G206</f>
        <v>173.18606427354445</v>
      </c>
      <c r="G207" s="180">
        <f>unprmtd_src_summary!H206</f>
        <v>23.970389518829684</v>
      </c>
      <c r="H207" s="180">
        <f>unprmtd_src_summary!I206</f>
        <v>55.731155631279009</v>
      </c>
      <c r="I207" s="180">
        <f>unprmtd_src_summary!J206</f>
        <v>0</v>
      </c>
      <c r="J207" s="180">
        <f>unprmtd_src_summary!K206</f>
        <v>0.29962986898537103</v>
      </c>
    </row>
    <row r="208" spans="1:10" x14ac:dyDescent="0.2">
      <c r="A208" s="44" t="s">
        <v>5574</v>
      </c>
      <c r="B208" s="44" t="str">
        <f>unprmtd_src_summary!C207</f>
        <v>48</v>
      </c>
      <c r="C208" s="44" t="str">
        <f>unprmtd_src_summary!D207</f>
        <v>48371</v>
      </c>
      <c r="D208" s="44" t="str">
        <f>unprmtd_src_summary!E207</f>
        <v>2310020600</v>
      </c>
      <c r="E208" s="44" t="str">
        <f>unprmtd_src_summary!F207</f>
        <v>Compressor engines</v>
      </c>
      <c r="F208" s="180">
        <f>unprmtd_src_summary!G207</f>
        <v>300.73250690323715</v>
      </c>
      <c r="G208" s="180">
        <f>unprmtd_src_summary!H207</f>
        <v>41.623876387991309</v>
      </c>
      <c r="H208" s="180">
        <f>unprmtd_src_summary!I207</f>
        <v>96.775512602079786</v>
      </c>
      <c r="I208" s="180">
        <f>unprmtd_src_summary!J207</f>
        <v>0</v>
      </c>
      <c r="J208" s="180">
        <f>unprmtd_src_summary!K207</f>
        <v>0.52029845484989135</v>
      </c>
    </row>
    <row r="209" spans="1:10" x14ac:dyDescent="0.2">
      <c r="A209" s="44" t="s">
        <v>5574</v>
      </c>
      <c r="B209" s="44" t="str">
        <f>unprmtd_src_summary!C208</f>
        <v>48</v>
      </c>
      <c r="C209" s="44" t="str">
        <f>unprmtd_src_summary!D208</f>
        <v>48383</v>
      </c>
      <c r="D209" s="44" t="str">
        <f>unprmtd_src_summary!E208</f>
        <v>2310020600</v>
      </c>
      <c r="E209" s="44" t="str">
        <f>unprmtd_src_summary!F208</f>
        <v>Compressor engines</v>
      </c>
      <c r="F209" s="180">
        <f>unprmtd_src_summary!G208</f>
        <v>311.39533517419659</v>
      </c>
      <c r="G209" s="180">
        <f>unprmtd_src_summary!H208</f>
        <v>43.099700370131025</v>
      </c>
      <c r="H209" s="180">
        <f>unprmtd_src_summary!I208</f>
        <v>100.20680336055462</v>
      </c>
      <c r="I209" s="180">
        <f>unprmtd_src_summary!J208</f>
        <v>0</v>
      </c>
      <c r="J209" s="180">
        <f>unprmtd_src_summary!K208</f>
        <v>0.53874625462663772</v>
      </c>
    </row>
    <row r="210" spans="1:10" x14ac:dyDescent="0.2">
      <c r="A210" s="44" t="s">
        <v>5574</v>
      </c>
      <c r="B210" s="44" t="str">
        <f>unprmtd_src_summary!C209</f>
        <v>48</v>
      </c>
      <c r="C210" s="44" t="str">
        <f>unprmtd_src_summary!D209</f>
        <v>48389</v>
      </c>
      <c r="D210" s="44" t="str">
        <f>unprmtd_src_summary!E209</f>
        <v>2310020600</v>
      </c>
      <c r="E210" s="44" t="str">
        <f>unprmtd_src_summary!F209</f>
        <v>Compressor engines</v>
      </c>
      <c r="F210" s="180">
        <f>unprmtd_src_summary!G209</f>
        <v>70.29316726396803</v>
      </c>
      <c r="G210" s="180">
        <f>unprmtd_src_summary!H209</f>
        <v>9.7291580988191058</v>
      </c>
      <c r="H210" s="180">
        <f>unprmtd_src_summary!I209</f>
        <v>22.62029257975442</v>
      </c>
      <c r="I210" s="180">
        <f>unprmtd_src_summary!J209</f>
        <v>0</v>
      </c>
      <c r="J210" s="180">
        <f>unprmtd_src_summary!K209</f>
        <v>0.12161447623523881</v>
      </c>
    </row>
    <row r="211" spans="1:10" x14ac:dyDescent="0.2">
      <c r="A211" s="44" t="s">
        <v>5574</v>
      </c>
      <c r="B211" s="44" t="str">
        <f>unprmtd_src_summary!C210</f>
        <v>48</v>
      </c>
      <c r="C211" s="44" t="str">
        <f>unprmtd_src_summary!D210</f>
        <v>48079</v>
      </c>
      <c r="D211" s="44" t="str">
        <f>unprmtd_src_summary!E210</f>
        <v>2310020600</v>
      </c>
      <c r="E211" s="44" t="str">
        <f>unprmtd_src_summary!F210</f>
        <v>Compressor engines</v>
      </c>
      <c r="F211" s="180">
        <f>unprmtd_src_summary!G210</f>
        <v>139.43176076611243</v>
      </c>
      <c r="G211" s="180">
        <f>unprmtd_src_summary!H210</f>
        <v>19.298513600846015</v>
      </c>
      <c r="H211" s="180">
        <f>unprmtd_src_summary!I210</f>
        <v>44.869044121966979</v>
      </c>
      <c r="I211" s="180">
        <f>unprmtd_src_summary!J210</f>
        <v>0</v>
      </c>
      <c r="J211" s="180">
        <f>unprmtd_src_summary!K210</f>
        <v>0.24123142001057518</v>
      </c>
    </row>
    <row r="212" spans="1:10" x14ac:dyDescent="0.2">
      <c r="A212" s="44" t="s">
        <v>5574</v>
      </c>
      <c r="B212" s="44" t="str">
        <f>unprmtd_src_summary!C211</f>
        <v>48</v>
      </c>
      <c r="C212" s="44" t="str">
        <f>unprmtd_src_summary!D211</f>
        <v>48413</v>
      </c>
      <c r="D212" s="44" t="str">
        <f>unprmtd_src_summary!E211</f>
        <v>2310020600</v>
      </c>
      <c r="E212" s="44" t="str">
        <f>unprmtd_src_summary!F211</f>
        <v>Compressor engines</v>
      </c>
      <c r="F212" s="180">
        <f>unprmtd_src_summary!G211</f>
        <v>74.97937841489923</v>
      </c>
      <c r="G212" s="180">
        <f>unprmtd_src_summary!H211</f>
        <v>10.377768638740379</v>
      </c>
      <c r="H212" s="180">
        <f>unprmtd_src_summary!I211</f>
        <v>24.128312085071379</v>
      </c>
      <c r="I212" s="180">
        <f>unprmtd_src_summary!J211</f>
        <v>0</v>
      </c>
      <c r="J212" s="180">
        <f>unprmtd_src_summary!K211</f>
        <v>0.12972210798425474</v>
      </c>
    </row>
    <row r="213" spans="1:10" x14ac:dyDescent="0.2">
      <c r="A213" s="44" t="s">
        <v>5574</v>
      </c>
      <c r="B213" s="44" t="str">
        <f>unprmtd_src_summary!C212</f>
        <v>48</v>
      </c>
      <c r="C213" s="44" t="str">
        <f>unprmtd_src_summary!D212</f>
        <v>48415</v>
      </c>
      <c r="D213" s="44" t="str">
        <f>unprmtd_src_summary!E212</f>
        <v>2310020600</v>
      </c>
      <c r="E213" s="44" t="str">
        <f>unprmtd_src_summary!F212</f>
        <v>Compressor engines</v>
      </c>
      <c r="F213" s="180">
        <f>unprmtd_src_summary!G212</f>
        <v>188.67093590270841</v>
      </c>
      <c r="G213" s="180">
        <f>unprmtd_src_summary!H212</f>
        <v>26.113624346395632</v>
      </c>
      <c r="H213" s="180">
        <f>unprmtd_src_summary!I212</f>
        <v>60.714176605369836</v>
      </c>
      <c r="I213" s="180">
        <f>unprmtd_src_summary!J212</f>
        <v>0</v>
      </c>
      <c r="J213" s="180">
        <f>unprmtd_src_summary!K212</f>
        <v>0.3264203043299454</v>
      </c>
    </row>
    <row r="214" spans="1:10" x14ac:dyDescent="0.2">
      <c r="A214" s="44" t="s">
        <v>5574</v>
      </c>
      <c r="B214" s="44" t="str">
        <f>unprmtd_src_summary!C213</f>
        <v>48</v>
      </c>
      <c r="C214" s="44" t="str">
        <f>unprmtd_src_summary!D213</f>
        <v>48431</v>
      </c>
      <c r="D214" s="44" t="str">
        <f>unprmtd_src_summary!E213</f>
        <v>2310020600</v>
      </c>
      <c r="E214" s="44" t="str">
        <f>unprmtd_src_summary!F213</f>
        <v>Compressor engines</v>
      </c>
      <c r="F214" s="180">
        <f>unprmtd_src_summary!G213</f>
        <v>137.53010986428529</v>
      </c>
      <c r="G214" s="180">
        <f>unprmtd_src_summary!H213</f>
        <v>19.035309323776513</v>
      </c>
      <c r="H214" s="180">
        <f>unprmtd_src_summary!I213</f>
        <v>44.257094177780388</v>
      </c>
      <c r="I214" s="180">
        <f>unprmtd_src_summary!J213</f>
        <v>0</v>
      </c>
      <c r="J214" s="180">
        <f>unprmtd_src_summary!K213</f>
        <v>0.23794136654720638</v>
      </c>
    </row>
    <row r="215" spans="1:10" x14ac:dyDescent="0.2">
      <c r="A215" s="44" t="s">
        <v>5574</v>
      </c>
      <c r="B215" s="44" t="str">
        <f>unprmtd_src_summary!C214</f>
        <v>48</v>
      </c>
      <c r="C215" s="44" t="str">
        <f>unprmtd_src_summary!D214</f>
        <v>48435</v>
      </c>
      <c r="D215" s="44" t="str">
        <f>unprmtd_src_summary!E214</f>
        <v>2310020600</v>
      </c>
      <c r="E215" s="44" t="str">
        <f>unprmtd_src_summary!F214</f>
        <v>Compressor engines</v>
      </c>
      <c r="F215" s="180">
        <f>unprmtd_src_summary!G214</f>
        <v>420.80817813289462</v>
      </c>
      <c r="G215" s="180">
        <f>unprmtd_src_summary!H214</f>
        <v>58.243346454379889</v>
      </c>
      <c r="H215" s="180">
        <f>unprmtd_src_summary!I214</f>
        <v>135.41578050643324</v>
      </c>
      <c r="I215" s="180">
        <f>unprmtd_src_summary!J214</f>
        <v>0</v>
      </c>
      <c r="J215" s="180">
        <f>unprmtd_src_summary!K214</f>
        <v>0.72804183067974859</v>
      </c>
    </row>
    <row r="216" spans="1:10" x14ac:dyDescent="0.2">
      <c r="A216" s="44" t="s">
        <v>5574</v>
      </c>
      <c r="B216" s="44" t="str">
        <f>unprmtd_src_summary!C215</f>
        <v>48</v>
      </c>
      <c r="C216" s="44" t="str">
        <f>unprmtd_src_summary!D215</f>
        <v>48445</v>
      </c>
      <c r="D216" s="44" t="str">
        <f>unprmtd_src_summary!E215</f>
        <v>2310020600</v>
      </c>
      <c r="E216" s="44" t="str">
        <f>unprmtd_src_summary!F215</f>
        <v>Compressor engines</v>
      </c>
      <c r="F216" s="180">
        <f>unprmtd_src_summary!G215</f>
        <v>59.087010163915167</v>
      </c>
      <c r="G216" s="180">
        <f>unprmtd_src_summary!H215</f>
        <v>8.1781328946595391</v>
      </c>
      <c r="H216" s="180">
        <f>unprmtd_src_summary!I215</f>
        <v>19.014158980083426</v>
      </c>
      <c r="I216" s="180">
        <f>unprmtd_src_summary!J215</f>
        <v>0</v>
      </c>
      <c r="J216" s="180">
        <f>unprmtd_src_summary!K215</f>
        <v>0.10222666118324424</v>
      </c>
    </row>
    <row r="217" spans="1:10" x14ac:dyDescent="0.2">
      <c r="A217" s="44" t="s">
        <v>5574</v>
      </c>
      <c r="B217" s="44" t="str">
        <f>unprmtd_src_summary!C216</f>
        <v>48</v>
      </c>
      <c r="C217" s="44" t="str">
        <f>unprmtd_src_summary!D216</f>
        <v>48451</v>
      </c>
      <c r="D217" s="44" t="str">
        <f>unprmtd_src_summary!E216</f>
        <v>2310020600</v>
      </c>
      <c r="E217" s="44" t="str">
        <f>unprmtd_src_summary!F216</f>
        <v>Compressor engines</v>
      </c>
      <c r="F217" s="180">
        <f>unprmtd_src_summary!G216</f>
        <v>46.997943716585397</v>
      </c>
      <c r="G217" s="180">
        <f>unprmtd_src_summary!H216</f>
        <v>6.5049057047177028</v>
      </c>
      <c r="H217" s="180">
        <f>unprmtd_src_summary!I216</f>
        <v>15.123905763468658</v>
      </c>
      <c r="I217" s="180">
        <f>unprmtd_src_summary!J216</f>
        <v>0</v>
      </c>
      <c r="J217" s="180">
        <f>unprmtd_src_summary!K216</f>
        <v>8.1311321308971271E-2</v>
      </c>
    </row>
    <row r="218" spans="1:10" x14ac:dyDescent="0.2">
      <c r="A218" s="44" t="s">
        <v>5574</v>
      </c>
      <c r="B218" s="44" t="str">
        <f>unprmtd_src_summary!C217</f>
        <v>48</v>
      </c>
      <c r="C218" s="44" t="str">
        <f>unprmtd_src_summary!D217</f>
        <v>48461</v>
      </c>
      <c r="D218" s="44" t="str">
        <f>unprmtd_src_summary!E217</f>
        <v>2310020600</v>
      </c>
      <c r="E218" s="44" t="str">
        <f>unprmtd_src_summary!F217</f>
        <v>Compressor engines</v>
      </c>
      <c r="F218" s="180">
        <f>unprmtd_src_summary!G217</f>
        <v>250.47459021209093</v>
      </c>
      <c r="G218" s="180">
        <f>unprmtd_src_summary!H217</f>
        <v>34.667763351154463</v>
      </c>
      <c r="H218" s="180">
        <f>unprmtd_src_summary!I217</f>
        <v>80.602549791434114</v>
      </c>
      <c r="I218" s="180">
        <f>unprmtd_src_summary!J217</f>
        <v>0</v>
      </c>
      <c r="J218" s="180">
        <f>unprmtd_src_summary!K217</f>
        <v>0.43334704188943068</v>
      </c>
    </row>
    <row r="219" spans="1:10" x14ac:dyDescent="0.2">
      <c r="A219" s="44" t="s">
        <v>5574</v>
      </c>
      <c r="B219" s="44" t="str">
        <f>unprmtd_src_summary!C218</f>
        <v>48</v>
      </c>
      <c r="C219" s="44" t="str">
        <f>unprmtd_src_summary!D218</f>
        <v>48475</v>
      </c>
      <c r="D219" s="44" t="str">
        <f>unprmtd_src_summary!E218</f>
        <v>2310020600</v>
      </c>
      <c r="E219" s="44" t="str">
        <f>unprmtd_src_summary!F218</f>
        <v>Compressor engines</v>
      </c>
      <c r="F219" s="180">
        <f>unprmtd_src_summary!G218</f>
        <v>214.343223077375</v>
      </c>
      <c r="G219" s="180">
        <f>unprmtd_src_summary!H218</f>
        <v>29.666882086833915</v>
      </c>
      <c r="H219" s="180">
        <f>unprmtd_src_summary!I218</f>
        <v>68.975500851888839</v>
      </c>
      <c r="I219" s="180">
        <f>unprmtd_src_summary!J218</f>
        <v>0</v>
      </c>
      <c r="J219" s="180">
        <f>unprmtd_src_summary!K218</f>
        <v>0.37083602608542388</v>
      </c>
    </row>
    <row r="220" spans="1:10" x14ac:dyDescent="0.2">
      <c r="A220" s="44" t="s">
        <v>5574</v>
      </c>
      <c r="B220" s="44" t="str">
        <f>unprmtd_src_summary!C219</f>
        <v>48</v>
      </c>
      <c r="C220" s="44" t="str">
        <f>unprmtd_src_summary!D219</f>
        <v>48495</v>
      </c>
      <c r="D220" s="44" t="str">
        <f>unprmtd_src_summary!E219</f>
        <v>2310020600</v>
      </c>
      <c r="E220" s="44" t="str">
        <f>unprmtd_src_summary!F219</f>
        <v>Compressor engines</v>
      </c>
      <c r="F220" s="180">
        <f>unprmtd_src_summary!G219</f>
        <v>170.60525233535046</v>
      </c>
      <c r="G220" s="180">
        <f>unprmtd_src_summary!H219</f>
        <v>23.613183714235358</v>
      </c>
      <c r="H220" s="180">
        <f>unprmtd_src_summary!I219</f>
        <v>54.900652135597205</v>
      </c>
      <c r="I220" s="180">
        <f>unprmtd_src_summary!J219</f>
        <v>0</v>
      </c>
      <c r="J220" s="180">
        <f>unprmtd_src_summary!K219</f>
        <v>0.29516479642794197</v>
      </c>
    </row>
    <row r="221" spans="1:10" x14ac:dyDescent="0.2">
      <c r="A221" s="44" t="s">
        <v>5574</v>
      </c>
      <c r="B221" s="44" t="str">
        <f>unprmtd_src_summary!C220</f>
        <v>48</v>
      </c>
      <c r="C221" s="44" t="str">
        <f>unprmtd_src_summary!D220</f>
        <v>48501</v>
      </c>
      <c r="D221" s="44" t="str">
        <f>unprmtd_src_summary!E220</f>
        <v>2310020600</v>
      </c>
      <c r="E221" s="44" t="str">
        <f>unprmtd_src_summary!F220</f>
        <v>Compressor engines</v>
      </c>
      <c r="F221" s="180">
        <f>unprmtd_src_summary!G220</f>
        <v>223.03648434287058</v>
      </c>
      <c r="G221" s="180">
        <f>unprmtd_src_summary!H220</f>
        <v>30.870101639151642</v>
      </c>
      <c r="H221" s="180">
        <f>unprmtd_src_summary!I220</f>
        <v>71.772986311027552</v>
      </c>
      <c r="I221" s="180">
        <f>unprmtd_src_summary!J220</f>
        <v>0</v>
      </c>
      <c r="J221" s="180">
        <f>unprmtd_src_summary!K220</f>
        <v>0.38587627048939549</v>
      </c>
    </row>
    <row r="222" spans="1:10" x14ac:dyDescent="0.2">
      <c r="A222" s="44" t="s">
        <v>5574</v>
      </c>
      <c r="B222" s="44" t="str">
        <f>unprmtd_src_summary!C221</f>
        <v>35</v>
      </c>
      <c r="C222" s="44" t="str">
        <f>unprmtd_src_summary!D221</f>
        <v>35005</v>
      </c>
      <c r="D222" s="44" t="str">
        <f>unprmtd_src_summary!E221</f>
        <v>2310020600</v>
      </c>
      <c r="E222" s="44" t="str">
        <f>unprmtd_src_summary!F221</f>
        <v>Compressor engines</v>
      </c>
      <c r="F222" s="180">
        <f>unprmtd_src_summary!G221</f>
        <v>156.81828329710359</v>
      </c>
      <c r="G222" s="180">
        <f>unprmtd_src_summary!H221</f>
        <v>21.704952705481467</v>
      </c>
      <c r="H222" s="180">
        <f>unprmtd_src_summary!I221</f>
        <v>50.464015040244405</v>
      </c>
      <c r="I222" s="180">
        <f>unprmtd_src_summary!J221</f>
        <v>0</v>
      </c>
      <c r="J222" s="180">
        <f>unprmtd_src_summary!K221</f>
        <v>0.2713119088185183</v>
      </c>
    </row>
    <row r="223" spans="1:10" x14ac:dyDescent="0.2">
      <c r="A223" s="44" t="s">
        <v>5574</v>
      </c>
      <c r="B223" s="44" t="str">
        <f>unprmtd_src_summary!C222</f>
        <v>35</v>
      </c>
      <c r="C223" s="44" t="str">
        <f>unprmtd_src_summary!D222</f>
        <v>35025</v>
      </c>
      <c r="D223" s="44" t="str">
        <f>unprmtd_src_summary!E222</f>
        <v>2310020600</v>
      </c>
      <c r="E223" s="44" t="str">
        <f>unprmtd_src_summary!F222</f>
        <v>Compressor engines</v>
      </c>
      <c r="F223" s="180">
        <f>unprmtd_src_summary!G222</f>
        <v>761.61118618177545</v>
      </c>
      <c r="G223" s="180">
        <f>unprmtd_src_summary!H222</f>
        <v>105.41331296633572</v>
      </c>
      <c r="H223" s="180">
        <f>unprmtd_src_summary!I222</f>
        <v>245.0859526467305</v>
      </c>
      <c r="I223" s="180">
        <f>unprmtd_src_summary!J222</f>
        <v>0</v>
      </c>
      <c r="J223" s="180">
        <f>unprmtd_src_summary!K222</f>
        <v>1.3176664120791963</v>
      </c>
    </row>
    <row r="224" spans="1:10" x14ac:dyDescent="0.2">
      <c r="A224" s="44" t="s">
        <v>5574</v>
      </c>
      <c r="B224" s="44" t="str">
        <f>unprmtd_src_summary!C223</f>
        <v>35</v>
      </c>
      <c r="C224" s="44" t="str">
        <f>unprmtd_src_summary!D223</f>
        <v>35041</v>
      </c>
      <c r="D224" s="44" t="str">
        <f>unprmtd_src_summary!E223</f>
        <v>2310020600</v>
      </c>
      <c r="E224" s="44" t="str">
        <f>unprmtd_src_summary!F223</f>
        <v>Compressor engines</v>
      </c>
      <c r="F224" s="180">
        <f>unprmtd_src_summary!G223</f>
        <v>17.726103049174547</v>
      </c>
      <c r="G224" s="180">
        <f>unprmtd_src_summary!H223</f>
        <v>2.4534398683978615</v>
      </c>
      <c r="H224" s="180">
        <f>unprmtd_src_summary!I223</f>
        <v>5.7042476940250282</v>
      </c>
      <c r="I224" s="180">
        <f>unprmtd_src_summary!J223</f>
        <v>0</v>
      </c>
      <c r="J224" s="180">
        <f>unprmtd_src_summary!K223</f>
        <v>3.0667998354973268E-2</v>
      </c>
    </row>
    <row r="225" spans="1:10" x14ac:dyDescent="0.2">
      <c r="A225" s="44" t="s">
        <v>5574</v>
      </c>
      <c r="B225" s="44" t="str">
        <f>unprmtd_src_summary!C224</f>
        <v>35</v>
      </c>
      <c r="C225" s="44" t="str">
        <f>unprmtd_src_summary!D224</f>
        <v>35015</v>
      </c>
      <c r="D225" s="44" t="str">
        <f>unprmtd_src_summary!E224</f>
        <v>2310020600</v>
      </c>
      <c r="E225" s="44" t="str">
        <f>unprmtd_src_summary!F224</f>
        <v>Compressor engines</v>
      </c>
      <c r="F225" s="180">
        <f>unprmtd_src_summary!G224</f>
        <v>696.00423006873859</v>
      </c>
      <c r="G225" s="180">
        <f>unprmtd_src_summary!H224</f>
        <v>96.332765407437876</v>
      </c>
      <c r="H225" s="180">
        <f>unprmtd_src_summary!I224</f>
        <v>223.97367957229304</v>
      </c>
      <c r="I225" s="180">
        <f>unprmtd_src_summary!J224</f>
        <v>0</v>
      </c>
      <c r="J225" s="180">
        <f>unprmtd_src_summary!K224</f>
        <v>1.2041595675929733</v>
      </c>
    </row>
    <row r="226" spans="1:10" x14ac:dyDescent="0.2">
      <c r="A226" s="44" t="s">
        <v>5574</v>
      </c>
      <c r="B226" s="44" t="str">
        <f>unprmtd_src_summary!C225</f>
        <v>48</v>
      </c>
      <c r="C226" s="44" t="str">
        <f>unprmtd_src_summary!D225</f>
        <v>48105</v>
      </c>
      <c r="D226" s="44" t="str">
        <f>unprmtd_src_summary!E225</f>
        <v>2310020800</v>
      </c>
      <c r="E226" s="44" t="str">
        <f>unprmtd_src_summary!F225</f>
        <v>Gas well - truck loading</v>
      </c>
      <c r="F226" s="180">
        <f>unprmtd_src_summary!G225</f>
        <v>0</v>
      </c>
      <c r="G226" s="180">
        <f>unprmtd_src_summary!H225</f>
        <v>36.686332934793469</v>
      </c>
      <c r="H226" s="180">
        <f>unprmtd_src_summary!I225</f>
        <v>0</v>
      </c>
      <c r="I226" s="180">
        <f>unprmtd_src_summary!J225</f>
        <v>0</v>
      </c>
      <c r="J226" s="180">
        <f>unprmtd_src_summary!K225</f>
        <v>0</v>
      </c>
    </row>
    <row r="227" spans="1:10" x14ac:dyDescent="0.2">
      <c r="A227" s="44" t="s">
        <v>5574</v>
      </c>
      <c r="B227" s="44" t="str">
        <f>unprmtd_src_summary!C226</f>
        <v>48</v>
      </c>
      <c r="C227" s="44" t="str">
        <f>unprmtd_src_summary!D226</f>
        <v>48081</v>
      </c>
      <c r="D227" s="44" t="str">
        <f>unprmtd_src_summary!E226</f>
        <v>2310020800</v>
      </c>
      <c r="E227" s="44" t="str">
        <f>unprmtd_src_summary!F226</f>
        <v>Gas well - truck loading</v>
      </c>
      <c r="F227" s="180">
        <f>unprmtd_src_summary!G226</f>
        <v>0</v>
      </c>
      <c r="G227" s="180">
        <f>unprmtd_src_summary!H226</f>
        <v>0.18673317218973487</v>
      </c>
      <c r="H227" s="180">
        <f>unprmtd_src_summary!I226</f>
        <v>0</v>
      </c>
      <c r="I227" s="180">
        <f>unprmtd_src_summary!J226</f>
        <v>0</v>
      </c>
      <c r="J227" s="180">
        <f>unprmtd_src_summary!K226</f>
        <v>0</v>
      </c>
    </row>
    <row r="228" spans="1:10" x14ac:dyDescent="0.2">
      <c r="A228" s="44" t="s">
        <v>5574</v>
      </c>
      <c r="B228" s="44" t="str">
        <f>unprmtd_src_summary!C227</f>
        <v>48</v>
      </c>
      <c r="C228" s="44" t="str">
        <f>unprmtd_src_summary!D227</f>
        <v>48103</v>
      </c>
      <c r="D228" s="44" t="str">
        <f>unprmtd_src_summary!E227</f>
        <v>2310020800</v>
      </c>
      <c r="E228" s="44" t="str">
        <f>unprmtd_src_summary!F227</f>
        <v>Gas well - truck loading</v>
      </c>
      <c r="F228" s="180">
        <f>unprmtd_src_summary!G227</f>
        <v>0</v>
      </c>
      <c r="G228" s="180">
        <f>unprmtd_src_summary!H227</f>
        <v>9.0531524417592113</v>
      </c>
      <c r="H228" s="180">
        <f>unprmtd_src_summary!I227</f>
        <v>0</v>
      </c>
      <c r="I228" s="180">
        <f>unprmtd_src_summary!J227</f>
        <v>0</v>
      </c>
      <c r="J228" s="180">
        <f>unprmtd_src_summary!K227</f>
        <v>0</v>
      </c>
    </row>
    <row r="229" spans="1:10" x14ac:dyDescent="0.2">
      <c r="A229" s="44" t="s">
        <v>5574</v>
      </c>
      <c r="B229" s="44" t="str">
        <f>unprmtd_src_summary!C228</f>
        <v>48</v>
      </c>
      <c r="C229" s="44" t="str">
        <f>unprmtd_src_summary!D228</f>
        <v>48135</v>
      </c>
      <c r="D229" s="44" t="str">
        <f>unprmtd_src_summary!E228</f>
        <v>2310020800</v>
      </c>
      <c r="E229" s="44" t="str">
        <f>unprmtd_src_summary!F228</f>
        <v>Gas well - truck loading</v>
      </c>
      <c r="F229" s="180">
        <f>unprmtd_src_summary!G228</f>
        <v>0</v>
      </c>
      <c r="G229" s="180">
        <f>unprmtd_src_summary!H228</f>
        <v>3.6233357897280145</v>
      </c>
      <c r="H229" s="180">
        <f>unprmtd_src_summary!I228</f>
        <v>0</v>
      </c>
      <c r="I229" s="180">
        <f>unprmtd_src_summary!J228</f>
        <v>0</v>
      </c>
      <c r="J229" s="180">
        <f>unprmtd_src_summary!K228</f>
        <v>0</v>
      </c>
    </row>
    <row r="230" spans="1:10" x14ac:dyDescent="0.2">
      <c r="A230" s="44" t="s">
        <v>5574</v>
      </c>
      <c r="B230" s="44" t="str">
        <f>unprmtd_src_summary!C229</f>
        <v>48</v>
      </c>
      <c r="C230" s="44" t="str">
        <f>unprmtd_src_summary!D229</f>
        <v>48003</v>
      </c>
      <c r="D230" s="44" t="str">
        <f>unprmtd_src_summary!E229</f>
        <v>2310020800</v>
      </c>
      <c r="E230" s="44" t="str">
        <f>unprmtd_src_summary!F229</f>
        <v>Gas well - truck loading</v>
      </c>
      <c r="F230" s="180">
        <f>unprmtd_src_summary!G229</f>
        <v>0</v>
      </c>
      <c r="G230" s="180">
        <f>unprmtd_src_summary!H229</f>
        <v>0.57637996142312442</v>
      </c>
      <c r="H230" s="180">
        <f>unprmtd_src_summary!I229</f>
        <v>0</v>
      </c>
      <c r="I230" s="180">
        <f>unprmtd_src_summary!J229</f>
        <v>0</v>
      </c>
      <c r="J230" s="180">
        <f>unprmtd_src_summary!K229</f>
        <v>0</v>
      </c>
    </row>
    <row r="231" spans="1:10" x14ac:dyDescent="0.2">
      <c r="A231" s="44" t="s">
        <v>5574</v>
      </c>
      <c r="B231" s="44" t="str">
        <f>unprmtd_src_summary!C230</f>
        <v>48</v>
      </c>
      <c r="C231" s="44" t="str">
        <f>unprmtd_src_summary!D230</f>
        <v>48033</v>
      </c>
      <c r="D231" s="44" t="str">
        <f>unprmtd_src_summary!E230</f>
        <v>2310020800</v>
      </c>
      <c r="E231" s="44" t="str">
        <f>unprmtd_src_summary!F230</f>
        <v>Gas well - truck loading</v>
      </c>
      <c r="F231" s="180">
        <f>unprmtd_src_summary!G230</f>
        <v>0</v>
      </c>
      <c r="G231" s="180">
        <f>unprmtd_src_summary!H230</f>
        <v>0</v>
      </c>
      <c r="H231" s="180">
        <f>unprmtd_src_summary!I230</f>
        <v>0</v>
      </c>
      <c r="I231" s="180">
        <f>unprmtd_src_summary!J230</f>
        <v>0</v>
      </c>
      <c r="J231" s="180">
        <f>unprmtd_src_summary!K230</f>
        <v>0</v>
      </c>
    </row>
    <row r="232" spans="1:10" x14ac:dyDescent="0.2">
      <c r="A232" s="44" t="s">
        <v>5574</v>
      </c>
      <c r="B232" s="44" t="str">
        <f>unprmtd_src_summary!C231</f>
        <v>48</v>
      </c>
      <c r="C232" s="44" t="str">
        <f>unprmtd_src_summary!D231</f>
        <v>48109</v>
      </c>
      <c r="D232" s="44" t="str">
        <f>unprmtd_src_summary!E231</f>
        <v>2310020800</v>
      </c>
      <c r="E232" s="44" t="str">
        <f>unprmtd_src_summary!F231</f>
        <v>Gas well - truck loading</v>
      </c>
      <c r="F232" s="180">
        <f>unprmtd_src_summary!G231</f>
        <v>0</v>
      </c>
      <c r="G232" s="180">
        <f>unprmtd_src_summary!H231</f>
        <v>0.19664272693280538</v>
      </c>
      <c r="H232" s="180">
        <f>unprmtd_src_summary!I231</f>
        <v>0</v>
      </c>
      <c r="I232" s="180">
        <f>unprmtd_src_summary!J231</f>
        <v>0</v>
      </c>
      <c r="J232" s="180">
        <f>unprmtd_src_summary!K231</f>
        <v>0</v>
      </c>
    </row>
    <row r="233" spans="1:10" x14ac:dyDescent="0.2">
      <c r="A233" s="44" t="s">
        <v>5574</v>
      </c>
      <c r="B233" s="44" t="str">
        <f>unprmtd_src_summary!C232</f>
        <v>48</v>
      </c>
      <c r="C233" s="44" t="str">
        <f>unprmtd_src_summary!D232</f>
        <v>48115</v>
      </c>
      <c r="D233" s="44" t="str">
        <f>unprmtd_src_summary!E232</f>
        <v>2310020800</v>
      </c>
      <c r="E233" s="44" t="str">
        <f>unprmtd_src_summary!F232</f>
        <v>Gas well - truck loading</v>
      </c>
      <c r="F233" s="180">
        <f>unprmtd_src_summary!G232</f>
        <v>0</v>
      </c>
      <c r="G233" s="180">
        <f>unprmtd_src_summary!H232</f>
        <v>0</v>
      </c>
      <c r="H233" s="180">
        <f>unprmtd_src_summary!I232</f>
        <v>0</v>
      </c>
      <c r="I233" s="180">
        <f>unprmtd_src_summary!J232</f>
        <v>0</v>
      </c>
      <c r="J233" s="180">
        <f>unprmtd_src_summary!K232</f>
        <v>0</v>
      </c>
    </row>
    <row r="234" spans="1:10" x14ac:dyDescent="0.2">
      <c r="A234" s="44" t="s">
        <v>5574</v>
      </c>
      <c r="B234" s="44" t="str">
        <f>unprmtd_src_summary!C233</f>
        <v>48</v>
      </c>
      <c r="C234" s="44" t="str">
        <f>unprmtd_src_summary!D233</f>
        <v>48107</v>
      </c>
      <c r="D234" s="44" t="str">
        <f>unprmtd_src_summary!E233</f>
        <v>2310020800</v>
      </c>
      <c r="E234" s="44" t="str">
        <f>unprmtd_src_summary!F233</f>
        <v>Gas well - truck loading</v>
      </c>
      <c r="F234" s="180">
        <f>unprmtd_src_summary!G233</f>
        <v>0</v>
      </c>
      <c r="G234" s="180">
        <f>unprmtd_src_summary!H233</f>
        <v>0</v>
      </c>
      <c r="H234" s="180">
        <f>unprmtd_src_summary!I233</f>
        <v>0</v>
      </c>
      <c r="I234" s="180">
        <f>unprmtd_src_summary!J233</f>
        <v>0</v>
      </c>
      <c r="J234" s="180">
        <f>unprmtd_src_summary!K233</f>
        <v>0</v>
      </c>
    </row>
    <row r="235" spans="1:10" x14ac:dyDescent="0.2">
      <c r="A235" s="44" t="s">
        <v>5574</v>
      </c>
      <c r="B235" s="44" t="str">
        <f>unprmtd_src_summary!C234</f>
        <v>48</v>
      </c>
      <c r="C235" s="44" t="str">
        <f>unprmtd_src_summary!D234</f>
        <v>48125</v>
      </c>
      <c r="D235" s="44" t="str">
        <f>unprmtd_src_summary!E234</f>
        <v>2310020800</v>
      </c>
      <c r="E235" s="44" t="str">
        <f>unprmtd_src_summary!F234</f>
        <v>Gas well - truck loading</v>
      </c>
      <c r="F235" s="180">
        <f>unprmtd_src_summary!G234</f>
        <v>0</v>
      </c>
      <c r="G235" s="180">
        <f>unprmtd_src_summary!H234</f>
        <v>0</v>
      </c>
      <c r="H235" s="180">
        <f>unprmtd_src_summary!I234</f>
        <v>0</v>
      </c>
      <c r="I235" s="180">
        <f>unprmtd_src_summary!J234</f>
        <v>0</v>
      </c>
      <c r="J235" s="180">
        <f>unprmtd_src_summary!K234</f>
        <v>0</v>
      </c>
    </row>
    <row r="236" spans="1:10" x14ac:dyDescent="0.2">
      <c r="A236" s="44" t="s">
        <v>5574</v>
      </c>
      <c r="B236" s="44" t="str">
        <f>unprmtd_src_summary!C235</f>
        <v>48</v>
      </c>
      <c r="C236" s="44" t="str">
        <f>unprmtd_src_summary!D235</f>
        <v>48165</v>
      </c>
      <c r="D236" s="44" t="str">
        <f>unprmtd_src_summary!E235</f>
        <v>2310020800</v>
      </c>
      <c r="E236" s="44" t="str">
        <f>unprmtd_src_summary!F235</f>
        <v>Gas well - truck loading</v>
      </c>
      <c r="F236" s="180">
        <f>unprmtd_src_summary!G235</f>
        <v>0</v>
      </c>
      <c r="G236" s="180">
        <f>unprmtd_src_summary!H235</f>
        <v>1.2096624442224739</v>
      </c>
      <c r="H236" s="180">
        <f>unprmtd_src_summary!I235</f>
        <v>0</v>
      </c>
      <c r="I236" s="180">
        <f>unprmtd_src_summary!J235</f>
        <v>0</v>
      </c>
      <c r="J236" s="180">
        <f>unprmtd_src_summary!K235</f>
        <v>0</v>
      </c>
    </row>
    <row r="237" spans="1:10" x14ac:dyDescent="0.2">
      <c r="A237" s="44" t="s">
        <v>5574</v>
      </c>
      <c r="B237" s="44" t="str">
        <f>unprmtd_src_summary!C236</f>
        <v>48</v>
      </c>
      <c r="C237" s="44" t="str">
        <f>unprmtd_src_summary!D236</f>
        <v>48169</v>
      </c>
      <c r="D237" s="44" t="str">
        <f>unprmtd_src_summary!E236</f>
        <v>2310020800</v>
      </c>
      <c r="E237" s="44" t="str">
        <f>unprmtd_src_summary!F236</f>
        <v>Gas well - truck loading</v>
      </c>
      <c r="F237" s="180">
        <f>unprmtd_src_summary!G236</f>
        <v>0</v>
      </c>
      <c r="G237" s="180">
        <f>unprmtd_src_summary!H236</f>
        <v>0</v>
      </c>
      <c r="H237" s="180">
        <f>unprmtd_src_summary!I236</f>
        <v>0</v>
      </c>
      <c r="I237" s="180">
        <f>unprmtd_src_summary!J236</f>
        <v>0</v>
      </c>
      <c r="J237" s="180">
        <f>unprmtd_src_summary!K236</f>
        <v>0</v>
      </c>
    </row>
    <row r="238" spans="1:10" x14ac:dyDescent="0.2">
      <c r="A238" s="44" t="s">
        <v>5574</v>
      </c>
      <c r="B238" s="44" t="str">
        <f>unprmtd_src_summary!C237</f>
        <v>48</v>
      </c>
      <c r="C238" s="44" t="str">
        <f>unprmtd_src_summary!D237</f>
        <v>48173</v>
      </c>
      <c r="D238" s="44" t="str">
        <f>unprmtd_src_summary!E237</f>
        <v>2310020800</v>
      </c>
      <c r="E238" s="44" t="str">
        <f>unprmtd_src_summary!F237</f>
        <v>Gas well - truck loading</v>
      </c>
      <c r="F238" s="180">
        <f>unprmtd_src_summary!G237</f>
        <v>0</v>
      </c>
      <c r="G238" s="180">
        <f>unprmtd_src_summary!H237</f>
        <v>1.2872356774455727</v>
      </c>
      <c r="H238" s="180">
        <f>unprmtd_src_summary!I237</f>
        <v>0</v>
      </c>
      <c r="I238" s="180">
        <f>unprmtd_src_summary!J237</f>
        <v>0</v>
      </c>
      <c r="J238" s="180">
        <f>unprmtd_src_summary!K237</f>
        <v>0</v>
      </c>
    </row>
    <row r="239" spans="1:10" x14ac:dyDescent="0.2">
      <c r="A239" s="44" t="s">
        <v>5574</v>
      </c>
      <c r="B239" s="44" t="str">
        <f>unprmtd_src_summary!C238</f>
        <v>48</v>
      </c>
      <c r="C239" s="44" t="str">
        <f>unprmtd_src_summary!D238</f>
        <v>48219</v>
      </c>
      <c r="D239" s="44" t="str">
        <f>unprmtd_src_summary!E238</f>
        <v>2310020800</v>
      </c>
      <c r="E239" s="44" t="str">
        <f>unprmtd_src_summary!F238</f>
        <v>Gas well - truck loading</v>
      </c>
      <c r="F239" s="180">
        <f>unprmtd_src_summary!G238</f>
        <v>0</v>
      </c>
      <c r="G239" s="180">
        <f>unprmtd_src_summary!H238</f>
        <v>0.15863029428555836</v>
      </c>
      <c r="H239" s="180">
        <f>unprmtd_src_summary!I238</f>
        <v>0</v>
      </c>
      <c r="I239" s="180">
        <f>unprmtd_src_summary!J238</f>
        <v>0</v>
      </c>
      <c r="J239" s="180">
        <f>unprmtd_src_summary!K238</f>
        <v>0</v>
      </c>
    </row>
    <row r="240" spans="1:10" x14ac:dyDescent="0.2">
      <c r="A240" s="44" t="s">
        <v>5574</v>
      </c>
      <c r="B240" s="44" t="str">
        <f>unprmtd_src_summary!C239</f>
        <v>48</v>
      </c>
      <c r="C240" s="44" t="str">
        <f>unprmtd_src_summary!D239</f>
        <v>48227</v>
      </c>
      <c r="D240" s="44" t="str">
        <f>unprmtd_src_summary!E239</f>
        <v>2310020800</v>
      </c>
      <c r="E240" s="44" t="str">
        <f>unprmtd_src_summary!F239</f>
        <v>Gas well - truck loading</v>
      </c>
      <c r="F240" s="180">
        <f>unprmtd_src_summary!G239</f>
        <v>0</v>
      </c>
      <c r="G240" s="180">
        <f>unprmtd_src_summary!H239</f>
        <v>1.2174042838654979</v>
      </c>
      <c r="H240" s="180">
        <f>unprmtd_src_summary!I239</f>
        <v>0</v>
      </c>
      <c r="I240" s="180">
        <f>unprmtd_src_summary!J239</f>
        <v>0</v>
      </c>
      <c r="J240" s="180">
        <f>unprmtd_src_summary!K239</f>
        <v>0</v>
      </c>
    </row>
    <row r="241" spans="1:10" x14ac:dyDescent="0.2">
      <c r="A241" s="44" t="s">
        <v>5574</v>
      </c>
      <c r="B241" s="44" t="str">
        <f>unprmtd_src_summary!C240</f>
        <v>48</v>
      </c>
      <c r="C241" s="44" t="str">
        <f>unprmtd_src_summary!D240</f>
        <v>48229</v>
      </c>
      <c r="D241" s="44" t="str">
        <f>unprmtd_src_summary!E240</f>
        <v>2310020800</v>
      </c>
      <c r="E241" s="44" t="str">
        <f>unprmtd_src_summary!F240</f>
        <v>Gas well - truck loading</v>
      </c>
      <c r="F241" s="180">
        <f>unprmtd_src_summary!G240</f>
        <v>0</v>
      </c>
      <c r="G241" s="180">
        <f>unprmtd_src_summary!H240</f>
        <v>4.7225221822445379E-3</v>
      </c>
      <c r="H241" s="180">
        <f>unprmtd_src_summary!I240</f>
        <v>0</v>
      </c>
      <c r="I241" s="180">
        <f>unprmtd_src_summary!J240</f>
        <v>0</v>
      </c>
      <c r="J241" s="180">
        <f>unprmtd_src_summary!K240</f>
        <v>0</v>
      </c>
    </row>
    <row r="242" spans="1:10" x14ac:dyDescent="0.2">
      <c r="A242" s="44" t="s">
        <v>5574</v>
      </c>
      <c r="B242" s="44" t="str">
        <f>unprmtd_src_summary!C241</f>
        <v>48</v>
      </c>
      <c r="C242" s="44" t="str">
        <f>unprmtd_src_summary!D241</f>
        <v>48235</v>
      </c>
      <c r="D242" s="44" t="str">
        <f>unprmtd_src_summary!E241</f>
        <v>2310020800</v>
      </c>
      <c r="E242" s="44" t="str">
        <f>unprmtd_src_summary!F241</f>
        <v>Gas well - truck loading</v>
      </c>
      <c r="F242" s="180">
        <f>unprmtd_src_summary!G241</f>
        <v>0</v>
      </c>
      <c r="G242" s="180">
        <f>unprmtd_src_summary!H241</f>
        <v>4.0480531125443022</v>
      </c>
      <c r="H242" s="180">
        <f>unprmtd_src_summary!I241</f>
        <v>0</v>
      </c>
      <c r="I242" s="180">
        <f>unprmtd_src_summary!J241</f>
        <v>0</v>
      </c>
      <c r="J242" s="180">
        <f>unprmtd_src_summary!K241</f>
        <v>0</v>
      </c>
    </row>
    <row r="243" spans="1:10" x14ac:dyDescent="0.2">
      <c r="A243" s="44" t="s">
        <v>5574</v>
      </c>
      <c r="B243" s="44" t="str">
        <f>unprmtd_src_summary!C242</f>
        <v>48</v>
      </c>
      <c r="C243" s="44" t="str">
        <f>unprmtd_src_summary!D242</f>
        <v>48243</v>
      </c>
      <c r="D243" s="44" t="str">
        <f>unprmtd_src_summary!E242</f>
        <v>2310020800</v>
      </c>
      <c r="E243" s="44" t="str">
        <f>unprmtd_src_summary!F242</f>
        <v>Gas well - truck loading</v>
      </c>
      <c r="F243" s="180">
        <f>unprmtd_src_summary!G242</f>
        <v>0</v>
      </c>
      <c r="G243" s="180">
        <f>unprmtd_src_summary!H242</f>
        <v>5.9612165251283523E-3</v>
      </c>
      <c r="H243" s="180">
        <f>unprmtd_src_summary!I242</f>
        <v>0</v>
      </c>
      <c r="I243" s="180">
        <f>unprmtd_src_summary!J242</f>
        <v>0</v>
      </c>
      <c r="J243" s="180">
        <f>unprmtd_src_summary!K242</f>
        <v>0</v>
      </c>
    </row>
    <row r="244" spans="1:10" x14ac:dyDescent="0.2">
      <c r="A244" s="44" t="s">
        <v>5574</v>
      </c>
      <c r="B244" s="44" t="str">
        <f>unprmtd_src_summary!C243</f>
        <v>48</v>
      </c>
      <c r="C244" s="44" t="str">
        <f>unprmtd_src_summary!D243</f>
        <v>48263</v>
      </c>
      <c r="D244" s="44" t="str">
        <f>unprmtd_src_summary!E243</f>
        <v>2310020800</v>
      </c>
      <c r="E244" s="44" t="str">
        <f>unprmtd_src_summary!F243</f>
        <v>Gas well - truck loading</v>
      </c>
      <c r="F244" s="180">
        <f>unprmtd_src_summary!G243</f>
        <v>0</v>
      </c>
      <c r="G244" s="180">
        <f>unprmtd_src_summary!H243</f>
        <v>0</v>
      </c>
      <c r="H244" s="180">
        <f>unprmtd_src_summary!I243</f>
        <v>0</v>
      </c>
      <c r="I244" s="180">
        <f>unprmtd_src_summary!J243</f>
        <v>0</v>
      </c>
      <c r="J244" s="180">
        <f>unprmtd_src_summary!K243</f>
        <v>0</v>
      </c>
    </row>
    <row r="245" spans="1:10" x14ac:dyDescent="0.2">
      <c r="A245" s="44" t="s">
        <v>5574</v>
      </c>
      <c r="B245" s="44" t="str">
        <f>unprmtd_src_summary!C244</f>
        <v>48</v>
      </c>
      <c r="C245" s="44" t="str">
        <f>unprmtd_src_summary!D244</f>
        <v>48269</v>
      </c>
      <c r="D245" s="44" t="str">
        <f>unprmtd_src_summary!E244</f>
        <v>2310020800</v>
      </c>
      <c r="E245" s="44" t="str">
        <f>unprmtd_src_summary!F244</f>
        <v>Gas well - truck loading</v>
      </c>
      <c r="F245" s="180">
        <f>unprmtd_src_summary!G244</f>
        <v>0</v>
      </c>
      <c r="G245" s="180">
        <f>unprmtd_src_summary!H244</f>
        <v>0.52203224712909713</v>
      </c>
      <c r="H245" s="180">
        <f>unprmtd_src_summary!I244</f>
        <v>0</v>
      </c>
      <c r="I245" s="180">
        <f>unprmtd_src_summary!J244</f>
        <v>0</v>
      </c>
      <c r="J245" s="180">
        <f>unprmtd_src_summary!K244</f>
        <v>0</v>
      </c>
    </row>
    <row r="246" spans="1:10" x14ac:dyDescent="0.2">
      <c r="A246" s="44" t="s">
        <v>5574</v>
      </c>
      <c r="B246" s="44" t="str">
        <f>unprmtd_src_summary!C245</f>
        <v>48</v>
      </c>
      <c r="C246" s="44" t="str">
        <f>unprmtd_src_summary!D245</f>
        <v>48301</v>
      </c>
      <c r="D246" s="44" t="str">
        <f>unprmtd_src_summary!E245</f>
        <v>2310020800</v>
      </c>
      <c r="E246" s="44" t="str">
        <f>unprmtd_src_summary!F245</f>
        <v>Gas well - truck loading</v>
      </c>
      <c r="F246" s="180">
        <f>unprmtd_src_summary!G245</f>
        <v>0</v>
      </c>
      <c r="G246" s="180">
        <f>unprmtd_src_summary!H245</f>
        <v>16.373681171409689</v>
      </c>
      <c r="H246" s="180">
        <f>unprmtd_src_summary!I245</f>
        <v>0</v>
      </c>
      <c r="I246" s="180">
        <f>unprmtd_src_summary!J245</f>
        <v>0</v>
      </c>
      <c r="J246" s="180">
        <f>unprmtd_src_summary!K245</f>
        <v>0</v>
      </c>
    </row>
    <row r="247" spans="1:10" x14ac:dyDescent="0.2">
      <c r="A247" s="44" t="s">
        <v>5574</v>
      </c>
      <c r="B247" s="44" t="str">
        <f>unprmtd_src_summary!C246</f>
        <v>48</v>
      </c>
      <c r="C247" s="44" t="str">
        <f>unprmtd_src_summary!D246</f>
        <v>48303</v>
      </c>
      <c r="D247" s="44" t="str">
        <f>unprmtd_src_summary!E246</f>
        <v>2310020800</v>
      </c>
      <c r="E247" s="44" t="str">
        <f>unprmtd_src_summary!F246</f>
        <v>Gas well - truck loading</v>
      </c>
      <c r="F247" s="180">
        <f>unprmtd_src_summary!G246</f>
        <v>0</v>
      </c>
      <c r="G247" s="180">
        <f>unprmtd_src_summary!H246</f>
        <v>0</v>
      </c>
      <c r="H247" s="180">
        <f>unprmtd_src_summary!I246</f>
        <v>0</v>
      </c>
      <c r="I247" s="180">
        <f>unprmtd_src_summary!J246</f>
        <v>0</v>
      </c>
      <c r="J247" s="180">
        <f>unprmtd_src_summary!K246</f>
        <v>0</v>
      </c>
    </row>
    <row r="248" spans="1:10" x14ac:dyDescent="0.2">
      <c r="A248" s="44" t="s">
        <v>5574</v>
      </c>
      <c r="B248" s="44" t="str">
        <f>unprmtd_src_summary!C247</f>
        <v>48</v>
      </c>
      <c r="C248" s="44" t="str">
        <f>unprmtd_src_summary!D247</f>
        <v>48305</v>
      </c>
      <c r="D248" s="44" t="str">
        <f>unprmtd_src_summary!E247</f>
        <v>2310020800</v>
      </c>
      <c r="E248" s="44" t="str">
        <f>unprmtd_src_summary!F247</f>
        <v>Gas well - truck loading</v>
      </c>
      <c r="F248" s="180">
        <f>unprmtd_src_summary!G247</f>
        <v>0</v>
      </c>
      <c r="G248" s="180">
        <f>unprmtd_src_summary!H247</f>
        <v>0</v>
      </c>
      <c r="H248" s="180">
        <f>unprmtd_src_summary!I247</f>
        <v>0</v>
      </c>
      <c r="I248" s="180">
        <f>unprmtd_src_summary!J247</f>
        <v>0</v>
      </c>
      <c r="J248" s="180">
        <f>unprmtd_src_summary!K247</f>
        <v>0</v>
      </c>
    </row>
    <row r="249" spans="1:10" ht="11.25" customHeight="1" x14ac:dyDescent="0.2">
      <c r="A249" s="44" t="s">
        <v>5574</v>
      </c>
      <c r="B249" s="44" t="str">
        <f>unprmtd_src_summary!C248</f>
        <v>48</v>
      </c>
      <c r="C249" s="44" t="str">
        <f>unprmtd_src_summary!D248</f>
        <v>48317</v>
      </c>
      <c r="D249" s="44" t="str">
        <f>unprmtd_src_summary!E248</f>
        <v>2310020800</v>
      </c>
      <c r="E249" s="44" t="str">
        <f>unprmtd_src_summary!F248</f>
        <v>Gas well - truck loading</v>
      </c>
      <c r="F249" s="180">
        <f>unprmtd_src_summary!G248</f>
        <v>0</v>
      </c>
      <c r="G249" s="180">
        <f>unprmtd_src_summary!H248</f>
        <v>1.2464361825268373E-2</v>
      </c>
      <c r="H249" s="180">
        <f>unprmtd_src_summary!I248</f>
        <v>0</v>
      </c>
      <c r="I249" s="180">
        <f>unprmtd_src_summary!J248</f>
        <v>0</v>
      </c>
      <c r="J249" s="180">
        <f>unprmtd_src_summary!K248</f>
        <v>0</v>
      </c>
    </row>
    <row r="250" spans="1:10" x14ac:dyDescent="0.2">
      <c r="A250" s="44" t="s">
        <v>5574</v>
      </c>
      <c r="B250" s="44" t="str">
        <f>unprmtd_src_summary!C249</f>
        <v>48</v>
      </c>
      <c r="C250" s="44" t="str">
        <f>unprmtd_src_summary!D249</f>
        <v>48329</v>
      </c>
      <c r="D250" s="44" t="str">
        <f>unprmtd_src_summary!E249</f>
        <v>2310020800</v>
      </c>
      <c r="E250" s="44" t="str">
        <f>unprmtd_src_summary!F249</f>
        <v>Gas well - truck loading</v>
      </c>
      <c r="F250" s="180">
        <f>unprmtd_src_summary!G249</f>
        <v>0</v>
      </c>
      <c r="G250" s="180">
        <f>unprmtd_src_summary!H249</f>
        <v>18.398869003628292</v>
      </c>
      <c r="H250" s="180">
        <f>unprmtd_src_summary!I249</f>
        <v>0</v>
      </c>
      <c r="I250" s="180">
        <f>unprmtd_src_summary!J249</f>
        <v>0</v>
      </c>
      <c r="J250" s="180">
        <f>unprmtd_src_summary!K249</f>
        <v>0</v>
      </c>
    </row>
    <row r="251" spans="1:10" x14ac:dyDescent="0.2">
      <c r="A251" s="44" t="s">
        <v>5574</v>
      </c>
      <c r="B251" s="44" t="str">
        <f>unprmtd_src_summary!C250</f>
        <v>48</v>
      </c>
      <c r="C251" s="44" t="str">
        <f>unprmtd_src_summary!D250</f>
        <v>48335</v>
      </c>
      <c r="D251" s="44" t="str">
        <f>unprmtd_src_summary!E250</f>
        <v>2310020800</v>
      </c>
      <c r="E251" s="44" t="str">
        <f>unprmtd_src_summary!F250</f>
        <v>Gas well - truck loading</v>
      </c>
      <c r="F251" s="180">
        <f>unprmtd_src_summary!G250</f>
        <v>0</v>
      </c>
      <c r="G251" s="180">
        <f>unprmtd_src_summary!H250</f>
        <v>0</v>
      </c>
      <c r="H251" s="180">
        <f>unprmtd_src_summary!I250</f>
        <v>0</v>
      </c>
      <c r="I251" s="180">
        <f>unprmtd_src_summary!J250</f>
        <v>0</v>
      </c>
      <c r="J251" s="180">
        <f>unprmtd_src_summary!K250</f>
        <v>0</v>
      </c>
    </row>
    <row r="252" spans="1:10" x14ac:dyDescent="0.2">
      <c r="A252" s="44" t="s">
        <v>5574</v>
      </c>
      <c r="B252" s="44" t="str">
        <f>unprmtd_src_summary!C251</f>
        <v>48</v>
      </c>
      <c r="C252" s="44" t="str">
        <f>unprmtd_src_summary!D251</f>
        <v>48371</v>
      </c>
      <c r="D252" s="44" t="str">
        <f>unprmtd_src_summary!E251</f>
        <v>2310020800</v>
      </c>
      <c r="E252" s="44" t="str">
        <f>unprmtd_src_summary!F251</f>
        <v>Gas well - truck loading</v>
      </c>
      <c r="F252" s="180">
        <f>unprmtd_src_summary!G251</f>
        <v>0</v>
      </c>
      <c r="G252" s="180">
        <f>unprmtd_src_summary!H251</f>
        <v>18.174820164359183</v>
      </c>
      <c r="H252" s="180">
        <f>unprmtd_src_summary!I251</f>
        <v>0</v>
      </c>
      <c r="I252" s="180">
        <f>unprmtd_src_summary!J251</f>
        <v>0</v>
      </c>
      <c r="J252" s="180">
        <f>unprmtd_src_summary!K251</f>
        <v>0</v>
      </c>
    </row>
    <row r="253" spans="1:10" x14ac:dyDescent="0.2">
      <c r="A253" s="44" t="s">
        <v>5574</v>
      </c>
      <c r="B253" s="44" t="str">
        <f>unprmtd_src_summary!C252</f>
        <v>48</v>
      </c>
      <c r="C253" s="44" t="str">
        <f>unprmtd_src_summary!D252</f>
        <v>48383</v>
      </c>
      <c r="D253" s="44" t="str">
        <f>unprmtd_src_summary!E252</f>
        <v>2310020800</v>
      </c>
      <c r="E253" s="44" t="str">
        <f>unprmtd_src_summary!F252</f>
        <v>Gas well - truck loading</v>
      </c>
      <c r="F253" s="180">
        <f>unprmtd_src_summary!G252</f>
        <v>0</v>
      </c>
      <c r="G253" s="180">
        <f>unprmtd_src_summary!H252</f>
        <v>3.3234169219572713</v>
      </c>
      <c r="H253" s="180">
        <f>unprmtd_src_summary!I252</f>
        <v>0</v>
      </c>
      <c r="I253" s="180">
        <f>unprmtd_src_summary!J252</f>
        <v>0</v>
      </c>
      <c r="J253" s="180">
        <f>unprmtd_src_summary!K252</f>
        <v>0</v>
      </c>
    </row>
    <row r="254" spans="1:10" x14ac:dyDescent="0.2">
      <c r="A254" s="44" t="s">
        <v>5574</v>
      </c>
      <c r="B254" s="44" t="str">
        <f>unprmtd_src_summary!C253</f>
        <v>48</v>
      </c>
      <c r="C254" s="44" t="str">
        <f>unprmtd_src_summary!D253</f>
        <v>48389</v>
      </c>
      <c r="D254" s="44" t="str">
        <f>unprmtd_src_summary!E253</f>
        <v>2310020800</v>
      </c>
      <c r="E254" s="44" t="str">
        <f>unprmtd_src_summary!F253</f>
        <v>Gas well - truck loading</v>
      </c>
      <c r="F254" s="180">
        <f>unprmtd_src_summary!G253</f>
        <v>0</v>
      </c>
      <c r="G254" s="180">
        <f>unprmtd_src_summary!H253</f>
        <v>2.5796583874519716</v>
      </c>
      <c r="H254" s="180">
        <f>unprmtd_src_summary!I253</f>
        <v>0</v>
      </c>
      <c r="I254" s="180">
        <f>unprmtd_src_summary!J253</f>
        <v>0</v>
      </c>
      <c r="J254" s="180">
        <f>unprmtd_src_summary!K253</f>
        <v>0</v>
      </c>
    </row>
    <row r="255" spans="1:10" x14ac:dyDescent="0.2">
      <c r="A255" s="44" t="s">
        <v>5574</v>
      </c>
      <c r="B255" s="44" t="str">
        <f>unprmtd_src_summary!C254</f>
        <v>48</v>
      </c>
      <c r="C255" s="44" t="str">
        <f>unprmtd_src_summary!D254</f>
        <v>48079</v>
      </c>
      <c r="D255" s="44" t="str">
        <f>unprmtd_src_summary!E254</f>
        <v>2310020800</v>
      </c>
      <c r="E255" s="44" t="str">
        <f>unprmtd_src_summary!F254</f>
        <v>Gas well - truck loading</v>
      </c>
      <c r="F255" s="180">
        <f>unprmtd_src_summary!G254</f>
        <v>0</v>
      </c>
      <c r="G255" s="180">
        <f>unprmtd_src_summary!H254</f>
        <v>0.11225667482384559</v>
      </c>
      <c r="H255" s="180">
        <f>unprmtd_src_summary!I254</f>
        <v>0</v>
      </c>
      <c r="I255" s="180">
        <f>unprmtd_src_summary!J254</f>
        <v>0</v>
      </c>
      <c r="J255" s="180">
        <f>unprmtd_src_summary!K254</f>
        <v>0</v>
      </c>
    </row>
    <row r="256" spans="1:10" x14ac:dyDescent="0.2">
      <c r="A256" s="44" t="s">
        <v>5574</v>
      </c>
      <c r="B256" s="44" t="str">
        <f>unprmtd_src_summary!C255</f>
        <v>48</v>
      </c>
      <c r="C256" s="44" t="str">
        <f>unprmtd_src_summary!D255</f>
        <v>48413</v>
      </c>
      <c r="D256" s="44" t="str">
        <f>unprmtd_src_summary!E255</f>
        <v>2310020800</v>
      </c>
      <c r="E256" s="44" t="str">
        <f>unprmtd_src_summary!F255</f>
        <v>Gas well - truck loading</v>
      </c>
      <c r="F256" s="180">
        <f>unprmtd_src_summary!G255</f>
        <v>0</v>
      </c>
      <c r="G256" s="180">
        <f>unprmtd_src_summary!H255</f>
        <v>6.7201490653339784</v>
      </c>
      <c r="H256" s="180">
        <f>unprmtd_src_summary!I255</f>
        <v>0</v>
      </c>
      <c r="I256" s="180">
        <f>unprmtd_src_summary!J255</f>
        <v>0</v>
      </c>
      <c r="J256" s="180">
        <f>unprmtd_src_summary!K255</f>
        <v>0</v>
      </c>
    </row>
    <row r="257" spans="1:10" x14ac:dyDescent="0.2">
      <c r="A257" s="44" t="s">
        <v>5574</v>
      </c>
      <c r="B257" s="44" t="str">
        <f>unprmtd_src_summary!C256</f>
        <v>48</v>
      </c>
      <c r="C257" s="44" t="str">
        <f>unprmtd_src_summary!D256</f>
        <v>48415</v>
      </c>
      <c r="D257" s="44" t="str">
        <f>unprmtd_src_summary!E256</f>
        <v>2310020800</v>
      </c>
      <c r="E257" s="44" t="str">
        <f>unprmtd_src_summary!F256</f>
        <v>Gas well - truck loading</v>
      </c>
      <c r="F257" s="180">
        <f>unprmtd_src_summary!G256</f>
        <v>0</v>
      </c>
      <c r="G257" s="180">
        <f>unprmtd_src_summary!H256</f>
        <v>0</v>
      </c>
      <c r="H257" s="180">
        <f>unprmtd_src_summary!I256</f>
        <v>0</v>
      </c>
      <c r="I257" s="180">
        <f>unprmtd_src_summary!J256</f>
        <v>0</v>
      </c>
      <c r="J257" s="180">
        <f>unprmtd_src_summary!K256</f>
        <v>0</v>
      </c>
    </row>
    <row r="258" spans="1:10" x14ac:dyDescent="0.2">
      <c r="A258" s="44" t="s">
        <v>5574</v>
      </c>
      <c r="B258" s="44" t="str">
        <f>unprmtd_src_summary!C257</f>
        <v>48</v>
      </c>
      <c r="C258" s="44" t="str">
        <f>unprmtd_src_summary!D257</f>
        <v>48431</v>
      </c>
      <c r="D258" s="44" t="str">
        <f>unprmtd_src_summary!E257</f>
        <v>2310020800</v>
      </c>
      <c r="E258" s="44" t="str">
        <f>unprmtd_src_summary!F257</f>
        <v>Gas well - truck loading</v>
      </c>
      <c r="F258" s="180">
        <f>unprmtd_src_summary!G257</f>
        <v>0</v>
      </c>
      <c r="G258" s="180">
        <f>unprmtd_src_summary!H257</f>
        <v>3.3665389687689138</v>
      </c>
      <c r="H258" s="180">
        <f>unprmtd_src_summary!I257</f>
        <v>0</v>
      </c>
      <c r="I258" s="180">
        <f>unprmtd_src_summary!J257</f>
        <v>0</v>
      </c>
      <c r="J258" s="180">
        <f>unprmtd_src_summary!K257</f>
        <v>0</v>
      </c>
    </row>
    <row r="259" spans="1:10" x14ac:dyDescent="0.2">
      <c r="A259" s="44" t="s">
        <v>5574</v>
      </c>
      <c r="B259" s="44" t="str">
        <f>unprmtd_src_summary!C258</f>
        <v>48</v>
      </c>
      <c r="C259" s="44" t="str">
        <f>unprmtd_src_summary!D258</f>
        <v>48435</v>
      </c>
      <c r="D259" s="44" t="str">
        <f>unprmtd_src_summary!E258</f>
        <v>2310020800</v>
      </c>
      <c r="E259" s="44" t="str">
        <f>unprmtd_src_summary!F258</f>
        <v>Gas well - truck loading</v>
      </c>
      <c r="F259" s="180">
        <f>unprmtd_src_summary!G258</f>
        <v>0</v>
      </c>
      <c r="G259" s="180">
        <f>unprmtd_src_summary!H258</f>
        <v>6.7210780860911417</v>
      </c>
      <c r="H259" s="180">
        <f>unprmtd_src_summary!I258</f>
        <v>0</v>
      </c>
      <c r="I259" s="180">
        <f>unprmtd_src_summary!J258</f>
        <v>0</v>
      </c>
      <c r="J259" s="180">
        <f>unprmtd_src_summary!K258</f>
        <v>0</v>
      </c>
    </row>
    <row r="260" spans="1:10" x14ac:dyDescent="0.2">
      <c r="A260" s="44" t="s">
        <v>5574</v>
      </c>
      <c r="B260" s="44" t="str">
        <f>unprmtd_src_summary!C259</f>
        <v>48</v>
      </c>
      <c r="C260" s="44" t="str">
        <f>unprmtd_src_summary!D259</f>
        <v>48445</v>
      </c>
      <c r="D260" s="44" t="str">
        <f>unprmtd_src_summary!E259</f>
        <v>2310020800</v>
      </c>
      <c r="E260" s="44" t="str">
        <f>unprmtd_src_summary!F259</f>
        <v>Gas well - truck loading</v>
      </c>
      <c r="F260" s="180">
        <f>unprmtd_src_summary!G259</f>
        <v>0</v>
      </c>
      <c r="G260" s="180">
        <f>unprmtd_src_summary!H259</f>
        <v>0</v>
      </c>
      <c r="H260" s="180">
        <f>unprmtd_src_summary!I259</f>
        <v>0</v>
      </c>
      <c r="I260" s="180">
        <f>unprmtd_src_summary!J259</f>
        <v>0</v>
      </c>
      <c r="J260" s="180">
        <f>unprmtd_src_summary!K259</f>
        <v>0</v>
      </c>
    </row>
    <row r="261" spans="1:10" x14ac:dyDescent="0.2">
      <c r="A261" s="44" t="s">
        <v>5574</v>
      </c>
      <c r="B261" s="44" t="str">
        <f>unprmtd_src_summary!C260</f>
        <v>48</v>
      </c>
      <c r="C261" s="44" t="str">
        <f>unprmtd_src_summary!D260</f>
        <v>48451</v>
      </c>
      <c r="D261" s="44" t="str">
        <f>unprmtd_src_summary!E260</f>
        <v>2310020800</v>
      </c>
      <c r="E261" s="44" t="str">
        <f>unprmtd_src_summary!F260</f>
        <v>Gas well - truck loading</v>
      </c>
      <c r="F261" s="180">
        <f>unprmtd_src_summary!G260</f>
        <v>0</v>
      </c>
      <c r="G261" s="180">
        <f>unprmtd_src_summary!H260</f>
        <v>1.7519008928198634</v>
      </c>
      <c r="H261" s="180">
        <f>unprmtd_src_summary!I260</f>
        <v>0</v>
      </c>
      <c r="I261" s="180">
        <f>unprmtd_src_summary!J260</f>
        <v>0</v>
      </c>
      <c r="J261" s="180">
        <f>unprmtd_src_summary!K260</f>
        <v>0</v>
      </c>
    </row>
    <row r="262" spans="1:10" x14ac:dyDescent="0.2">
      <c r="A262" s="44" t="s">
        <v>5574</v>
      </c>
      <c r="B262" s="44" t="str">
        <f>unprmtd_src_summary!C261</f>
        <v>48</v>
      </c>
      <c r="C262" s="44" t="str">
        <f>unprmtd_src_summary!D261</f>
        <v>48461</v>
      </c>
      <c r="D262" s="44" t="str">
        <f>unprmtd_src_summary!E261</f>
        <v>2310020800</v>
      </c>
      <c r="E262" s="44" t="str">
        <f>unprmtd_src_summary!F261</f>
        <v>Gas well - truck loading</v>
      </c>
      <c r="F262" s="180">
        <f>unprmtd_src_summary!G261</f>
        <v>0</v>
      </c>
      <c r="G262" s="180">
        <f>unprmtd_src_summary!H261</f>
        <v>72.550637336290677</v>
      </c>
      <c r="H262" s="180">
        <f>unprmtd_src_summary!I261</f>
        <v>0</v>
      </c>
      <c r="I262" s="180">
        <f>unprmtd_src_summary!J261</f>
        <v>0</v>
      </c>
      <c r="J262" s="180">
        <f>unprmtd_src_summary!K261</f>
        <v>0</v>
      </c>
    </row>
    <row r="263" spans="1:10" x14ac:dyDescent="0.2">
      <c r="A263" s="44" t="s">
        <v>5574</v>
      </c>
      <c r="B263" s="44" t="str">
        <f>unprmtd_src_summary!C262</f>
        <v>48</v>
      </c>
      <c r="C263" s="44" t="str">
        <f>unprmtd_src_summary!D262</f>
        <v>48475</v>
      </c>
      <c r="D263" s="44" t="str">
        <f>unprmtd_src_summary!E262</f>
        <v>2310020800</v>
      </c>
      <c r="E263" s="44" t="str">
        <f>unprmtd_src_summary!F262</f>
        <v>Gas well - truck loading</v>
      </c>
      <c r="F263" s="180">
        <f>unprmtd_src_summary!G262</f>
        <v>0</v>
      </c>
      <c r="G263" s="180">
        <f>unprmtd_src_summary!H262</f>
        <v>7.9266373553028124</v>
      </c>
      <c r="H263" s="180">
        <f>unprmtd_src_summary!I262</f>
        <v>0</v>
      </c>
      <c r="I263" s="180">
        <f>unprmtd_src_summary!J262</f>
        <v>0</v>
      </c>
      <c r="J263" s="180">
        <f>unprmtd_src_summary!K262</f>
        <v>0</v>
      </c>
    </row>
    <row r="264" spans="1:10" x14ac:dyDescent="0.2">
      <c r="A264" s="44" t="s">
        <v>5574</v>
      </c>
      <c r="B264" s="44" t="str">
        <f>unprmtd_src_summary!C263</f>
        <v>48</v>
      </c>
      <c r="C264" s="44" t="str">
        <f>unprmtd_src_summary!D263</f>
        <v>48495</v>
      </c>
      <c r="D264" s="44" t="str">
        <f>unprmtd_src_summary!E263</f>
        <v>2310020800</v>
      </c>
      <c r="E264" s="44" t="str">
        <f>unprmtd_src_summary!F263</f>
        <v>Gas well - truck loading</v>
      </c>
      <c r="F264" s="180">
        <f>unprmtd_src_summary!G263</f>
        <v>0</v>
      </c>
      <c r="G264" s="180">
        <f>unprmtd_src_summary!H263</f>
        <v>5.2876764761852781</v>
      </c>
      <c r="H264" s="180">
        <f>unprmtd_src_summary!I263</f>
        <v>0</v>
      </c>
      <c r="I264" s="180">
        <f>unprmtd_src_summary!J263</f>
        <v>0</v>
      </c>
      <c r="J264" s="180">
        <f>unprmtd_src_summary!K263</f>
        <v>0</v>
      </c>
    </row>
    <row r="265" spans="1:10" x14ac:dyDescent="0.2">
      <c r="A265" s="44" t="s">
        <v>5574</v>
      </c>
      <c r="B265" s="44" t="str">
        <f>unprmtd_src_summary!C264</f>
        <v>48</v>
      </c>
      <c r="C265" s="44" t="str">
        <f>unprmtd_src_summary!D264</f>
        <v>48501</v>
      </c>
      <c r="D265" s="44" t="str">
        <f>unprmtd_src_summary!E264</f>
        <v>2310020800</v>
      </c>
      <c r="E265" s="44" t="str">
        <f>unprmtd_src_summary!F264</f>
        <v>Gas well - truck loading</v>
      </c>
      <c r="F265" s="180">
        <f>unprmtd_src_summary!G264</f>
        <v>0</v>
      </c>
      <c r="G265" s="180">
        <f>unprmtd_src_summary!H264</f>
        <v>9.3676259680588389E-3</v>
      </c>
      <c r="H265" s="180">
        <f>unprmtd_src_summary!I264</f>
        <v>0</v>
      </c>
      <c r="I265" s="180">
        <f>unprmtd_src_summary!J264</f>
        <v>0</v>
      </c>
      <c r="J265" s="180">
        <f>unprmtd_src_summary!K264</f>
        <v>0</v>
      </c>
    </row>
    <row r="266" spans="1:10" x14ac:dyDescent="0.2">
      <c r="A266" s="44" t="s">
        <v>5574</v>
      </c>
      <c r="B266" s="44" t="str">
        <f>unprmtd_src_summary!C265</f>
        <v>35</v>
      </c>
      <c r="C266" s="44" t="str">
        <f>unprmtd_src_summary!D265</f>
        <v>35005</v>
      </c>
      <c r="D266" s="44" t="str">
        <f>unprmtd_src_summary!E265</f>
        <v>2310020800</v>
      </c>
      <c r="E266" s="44" t="str">
        <f>unprmtd_src_summary!F265</f>
        <v>Gas well - truck loading</v>
      </c>
      <c r="F266" s="180">
        <f>unprmtd_src_summary!G265</f>
        <v>0</v>
      </c>
      <c r="G266" s="180">
        <f>unprmtd_src_summary!H265</f>
        <v>2.6824700179113279</v>
      </c>
      <c r="H266" s="180">
        <f>unprmtd_src_summary!I265</f>
        <v>0</v>
      </c>
      <c r="I266" s="180">
        <f>unprmtd_src_summary!J265</f>
        <v>0</v>
      </c>
      <c r="J266" s="180">
        <f>unprmtd_src_summary!K265</f>
        <v>0</v>
      </c>
    </row>
    <row r="267" spans="1:10" x14ac:dyDescent="0.2">
      <c r="A267" s="44" t="s">
        <v>5574</v>
      </c>
      <c r="B267" s="44" t="str">
        <f>unprmtd_src_summary!C266</f>
        <v>35</v>
      </c>
      <c r="C267" s="44" t="str">
        <f>unprmtd_src_summary!D266</f>
        <v>35025</v>
      </c>
      <c r="D267" s="44" t="str">
        <f>unprmtd_src_summary!E266</f>
        <v>2310020800</v>
      </c>
      <c r="E267" s="44" t="str">
        <f>unprmtd_src_summary!F266</f>
        <v>Gas well - truck loading</v>
      </c>
      <c r="F267" s="180">
        <f>unprmtd_src_summary!G266</f>
        <v>0</v>
      </c>
      <c r="G267" s="180">
        <f>unprmtd_src_summary!H266</f>
        <v>118.78552303160045</v>
      </c>
      <c r="H267" s="180">
        <f>unprmtd_src_summary!I266</f>
        <v>0</v>
      </c>
      <c r="I267" s="180">
        <f>unprmtd_src_summary!J266</f>
        <v>0</v>
      </c>
      <c r="J267" s="180">
        <f>unprmtd_src_summary!K266</f>
        <v>0</v>
      </c>
    </row>
    <row r="268" spans="1:10" x14ac:dyDescent="0.2">
      <c r="A268" s="44" t="s">
        <v>5574</v>
      </c>
      <c r="B268" s="44" t="str">
        <f>unprmtd_src_summary!C267</f>
        <v>35</v>
      </c>
      <c r="C268" s="44" t="str">
        <f>unprmtd_src_summary!D267</f>
        <v>35041</v>
      </c>
      <c r="D268" s="44" t="str">
        <f>unprmtd_src_summary!E267</f>
        <v>2310020800</v>
      </c>
      <c r="E268" s="44" t="str">
        <f>unprmtd_src_summary!F267</f>
        <v>Gas well - truck loading</v>
      </c>
      <c r="F268" s="180">
        <f>unprmtd_src_summary!G267</f>
        <v>0</v>
      </c>
      <c r="G268" s="180">
        <f>unprmtd_src_summary!H267</f>
        <v>2.3109391334426141</v>
      </c>
      <c r="H268" s="180">
        <f>unprmtd_src_summary!I267</f>
        <v>0</v>
      </c>
      <c r="I268" s="180">
        <f>unprmtd_src_summary!J267</f>
        <v>0</v>
      </c>
      <c r="J268" s="180">
        <f>unprmtd_src_summary!K267</f>
        <v>0</v>
      </c>
    </row>
    <row r="269" spans="1:10" x14ac:dyDescent="0.2">
      <c r="A269" s="44" t="s">
        <v>5574</v>
      </c>
      <c r="B269" s="44" t="str">
        <f>unprmtd_src_summary!C268</f>
        <v>35</v>
      </c>
      <c r="C269" s="44" t="str">
        <f>unprmtd_src_summary!D268</f>
        <v>35015</v>
      </c>
      <c r="D269" s="44" t="str">
        <f>unprmtd_src_summary!E268</f>
        <v>2310020800</v>
      </c>
      <c r="E269" s="44" t="str">
        <f>unprmtd_src_summary!F268</f>
        <v>Gas well - truck loading</v>
      </c>
      <c r="F269" s="180">
        <f>unprmtd_src_summary!G268</f>
        <v>0</v>
      </c>
      <c r="G269" s="180">
        <f>unprmtd_src_summary!H268</f>
        <v>164.48962820098453</v>
      </c>
      <c r="H269" s="180">
        <f>unprmtd_src_summary!I268</f>
        <v>0</v>
      </c>
      <c r="I269" s="180">
        <f>unprmtd_src_summary!J268</f>
        <v>0</v>
      </c>
      <c r="J269" s="180">
        <f>unprmtd_src_summary!K268</f>
        <v>0</v>
      </c>
    </row>
    <row r="270" spans="1:10" x14ac:dyDescent="0.2">
      <c r="A270" s="44" t="s">
        <v>5574</v>
      </c>
      <c r="B270" s="44" t="str">
        <f>unprmtd_src_summary!C269</f>
        <v>48</v>
      </c>
      <c r="C270" s="44" t="str">
        <f>unprmtd_src_summary!D269</f>
        <v>48105</v>
      </c>
      <c r="D270" s="44" t="str">
        <f>unprmtd_src_summary!E269</f>
        <v>2310000802</v>
      </c>
      <c r="E270" s="44" t="str">
        <f>unprmtd_src_summary!F269</f>
        <v>Oil Well Truck Loading</v>
      </c>
      <c r="F270" s="180">
        <f>unprmtd_src_summary!G269</f>
        <v>0</v>
      </c>
      <c r="G270" s="180">
        <f>unprmtd_src_summary!H269</f>
        <v>193.19647619999998</v>
      </c>
      <c r="H270" s="180">
        <f>unprmtd_src_summary!I269</f>
        <v>0</v>
      </c>
      <c r="I270" s="180">
        <f>unprmtd_src_summary!J269</f>
        <v>0</v>
      </c>
      <c r="J270" s="180">
        <f>unprmtd_src_summary!K269</f>
        <v>0</v>
      </c>
    </row>
    <row r="271" spans="1:10" x14ac:dyDescent="0.2">
      <c r="A271" s="44" t="s">
        <v>5574</v>
      </c>
      <c r="B271" s="44" t="str">
        <f>unprmtd_src_summary!C270</f>
        <v>48</v>
      </c>
      <c r="C271" s="44" t="str">
        <f>unprmtd_src_summary!D270</f>
        <v>48081</v>
      </c>
      <c r="D271" s="44" t="str">
        <f>unprmtd_src_summary!E270</f>
        <v>2310000802</v>
      </c>
      <c r="E271" s="44" t="str">
        <f>unprmtd_src_summary!F270</f>
        <v>Oil Well Truck Loading</v>
      </c>
      <c r="F271" s="180">
        <f>unprmtd_src_summary!G270</f>
        <v>0</v>
      </c>
      <c r="G271" s="180">
        <f>unprmtd_src_summary!H270</f>
        <v>19.935486899999997</v>
      </c>
      <c r="H271" s="180">
        <f>unprmtd_src_summary!I270</f>
        <v>0</v>
      </c>
      <c r="I271" s="180">
        <f>unprmtd_src_summary!J270</f>
        <v>0</v>
      </c>
      <c r="J271" s="180">
        <f>unprmtd_src_summary!K270</f>
        <v>0</v>
      </c>
    </row>
    <row r="272" spans="1:10" x14ac:dyDescent="0.2">
      <c r="A272" s="44" t="s">
        <v>5574</v>
      </c>
      <c r="B272" s="44" t="str">
        <f>unprmtd_src_summary!C271</f>
        <v>48</v>
      </c>
      <c r="C272" s="44" t="str">
        <f>unprmtd_src_summary!D271</f>
        <v>48103</v>
      </c>
      <c r="D272" s="44" t="str">
        <f>unprmtd_src_summary!E271</f>
        <v>2310000802</v>
      </c>
      <c r="E272" s="44" t="str">
        <f>unprmtd_src_summary!F271</f>
        <v>Oil Well Truck Loading</v>
      </c>
      <c r="F272" s="180">
        <f>unprmtd_src_summary!G271</f>
        <v>0</v>
      </c>
      <c r="G272" s="180">
        <f>unprmtd_src_summary!H271</f>
        <v>339.10262609999995</v>
      </c>
      <c r="H272" s="180">
        <f>unprmtd_src_summary!I271</f>
        <v>0</v>
      </c>
      <c r="I272" s="180">
        <f>unprmtd_src_summary!J271</f>
        <v>0</v>
      </c>
      <c r="J272" s="180">
        <f>unprmtd_src_summary!K271</f>
        <v>0</v>
      </c>
    </row>
    <row r="273" spans="1:10" x14ac:dyDescent="0.2">
      <c r="A273" s="44" t="s">
        <v>5574</v>
      </c>
      <c r="B273" s="44" t="str">
        <f>unprmtd_src_summary!C272</f>
        <v>48</v>
      </c>
      <c r="C273" s="44" t="str">
        <f>unprmtd_src_summary!D272</f>
        <v>48135</v>
      </c>
      <c r="D273" s="44" t="str">
        <f>unprmtd_src_summary!E272</f>
        <v>2310000802</v>
      </c>
      <c r="E273" s="44" t="str">
        <f>unprmtd_src_summary!F272</f>
        <v>Oil Well Truck Loading</v>
      </c>
      <c r="F273" s="180">
        <f>unprmtd_src_summary!G272</f>
        <v>0</v>
      </c>
      <c r="G273" s="180">
        <f>unprmtd_src_summary!H272</f>
        <v>710.74244639999995</v>
      </c>
      <c r="H273" s="180">
        <f>unprmtd_src_summary!I272</f>
        <v>0</v>
      </c>
      <c r="I273" s="180">
        <f>unprmtd_src_summary!J272</f>
        <v>0</v>
      </c>
      <c r="J273" s="180">
        <f>unprmtd_src_summary!K272</f>
        <v>0</v>
      </c>
    </row>
    <row r="274" spans="1:10" x14ac:dyDescent="0.2">
      <c r="A274" s="44" t="s">
        <v>5574</v>
      </c>
      <c r="B274" s="44" t="str">
        <f>unprmtd_src_summary!C273</f>
        <v>48</v>
      </c>
      <c r="C274" s="44" t="str">
        <f>unprmtd_src_summary!D273</f>
        <v>48003</v>
      </c>
      <c r="D274" s="44" t="str">
        <f>unprmtd_src_summary!E273</f>
        <v>2310000802</v>
      </c>
      <c r="E274" s="44" t="str">
        <f>unprmtd_src_summary!F273</f>
        <v>Oil Well Truck Loading</v>
      </c>
      <c r="F274" s="180">
        <f>unprmtd_src_summary!G273</f>
        <v>0</v>
      </c>
      <c r="G274" s="180">
        <f>unprmtd_src_summary!H273</f>
        <v>868.69991670000002</v>
      </c>
      <c r="H274" s="180">
        <f>unprmtd_src_summary!I273</f>
        <v>0</v>
      </c>
      <c r="I274" s="180">
        <f>unprmtd_src_summary!J273</f>
        <v>0</v>
      </c>
      <c r="J274" s="180">
        <f>unprmtd_src_summary!K273</f>
        <v>0</v>
      </c>
    </row>
    <row r="275" spans="1:10" x14ac:dyDescent="0.2">
      <c r="A275" s="44" t="s">
        <v>5574</v>
      </c>
      <c r="B275" s="44" t="str">
        <f>unprmtd_src_summary!C274</f>
        <v>48</v>
      </c>
      <c r="C275" s="44" t="str">
        <f>unprmtd_src_summary!D274</f>
        <v>48033</v>
      </c>
      <c r="D275" s="44" t="str">
        <f>unprmtd_src_summary!E274</f>
        <v>2310000802</v>
      </c>
      <c r="E275" s="44" t="str">
        <f>unprmtd_src_summary!F274</f>
        <v>Oil Well Truck Loading</v>
      </c>
      <c r="F275" s="180">
        <f>unprmtd_src_summary!G274</f>
        <v>0</v>
      </c>
      <c r="G275" s="180">
        <f>unprmtd_src_summary!H274</f>
        <v>130.64629199999999</v>
      </c>
      <c r="H275" s="180">
        <f>unprmtd_src_summary!I274</f>
        <v>0</v>
      </c>
      <c r="I275" s="180">
        <f>unprmtd_src_summary!J274</f>
        <v>0</v>
      </c>
      <c r="J275" s="180">
        <f>unprmtd_src_summary!K274</f>
        <v>0</v>
      </c>
    </row>
    <row r="276" spans="1:10" x14ac:dyDescent="0.2">
      <c r="A276" s="44" t="s">
        <v>5574</v>
      </c>
      <c r="B276" s="44" t="str">
        <f>unprmtd_src_summary!C275</f>
        <v>48</v>
      </c>
      <c r="C276" s="44" t="str">
        <f>unprmtd_src_summary!D275</f>
        <v>48109</v>
      </c>
      <c r="D276" s="44" t="str">
        <f>unprmtd_src_summary!E275</f>
        <v>2310000802</v>
      </c>
      <c r="E276" s="44" t="str">
        <f>unprmtd_src_summary!F275</f>
        <v>Oil Well Truck Loading</v>
      </c>
      <c r="F276" s="180">
        <f>unprmtd_src_summary!G275</f>
        <v>0</v>
      </c>
      <c r="G276" s="180">
        <f>unprmtd_src_summary!H275</f>
        <v>3.4728602999999993</v>
      </c>
      <c r="H276" s="180">
        <f>unprmtd_src_summary!I275</f>
        <v>0</v>
      </c>
      <c r="I276" s="180">
        <f>unprmtd_src_summary!J275</f>
        <v>0</v>
      </c>
      <c r="J276" s="180">
        <f>unprmtd_src_summary!K275</f>
        <v>0</v>
      </c>
    </row>
    <row r="277" spans="1:10" x14ac:dyDescent="0.2">
      <c r="A277" s="44" t="s">
        <v>5574</v>
      </c>
      <c r="B277" s="44" t="str">
        <f>unprmtd_src_summary!C276</f>
        <v>48</v>
      </c>
      <c r="C277" s="44" t="str">
        <f>unprmtd_src_summary!D276</f>
        <v>48115</v>
      </c>
      <c r="D277" s="44" t="str">
        <f>unprmtd_src_summary!E276</f>
        <v>2310000802</v>
      </c>
      <c r="E277" s="44" t="str">
        <f>unprmtd_src_summary!F276</f>
        <v>Oil Well Truck Loading</v>
      </c>
      <c r="F277" s="180">
        <f>unprmtd_src_summary!G276</f>
        <v>0</v>
      </c>
      <c r="G277" s="180">
        <f>unprmtd_src_summary!H276</f>
        <v>151.10092829999999</v>
      </c>
      <c r="H277" s="180">
        <f>unprmtd_src_summary!I276</f>
        <v>0</v>
      </c>
      <c r="I277" s="180">
        <f>unprmtd_src_summary!J276</f>
        <v>0</v>
      </c>
      <c r="J277" s="180">
        <f>unprmtd_src_summary!K276</f>
        <v>0</v>
      </c>
    </row>
    <row r="278" spans="1:10" x14ac:dyDescent="0.2">
      <c r="A278" s="44" t="s">
        <v>5574</v>
      </c>
      <c r="B278" s="44" t="str">
        <f>unprmtd_src_summary!C277</f>
        <v>48</v>
      </c>
      <c r="C278" s="44" t="str">
        <f>unprmtd_src_summary!D277</f>
        <v>48107</v>
      </c>
      <c r="D278" s="44" t="str">
        <f>unprmtd_src_summary!E277</f>
        <v>2310000802</v>
      </c>
      <c r="E278" s="44" t="str">
        <f>unprmtd_src_summary!F277</f>
        <v>Oil Well Truck Loading</v>
      </c>
      <c r="F278" s="180">
        <f>unprmtd_src_summary!G277</f>
        <v>0</v>
      </c>
      <c r="G278" s="180">
        <f>unprmtd_src_summary!H277</f>
        <v>20.111095199999998</v>
      </c>
      <c r="H278" s="180">
        <f>unprmtd_src_summary!I277</f>
        <v>0</v>
      </c>
      <c r="I278" s="180">
        <f>unprmtd_src_summary!J277</f>
        <v>0</v>
      </c>
      <c r="J278" s="180">
        <f>unprmtd_src_summary!K277</f>
        <v>0</v>
      </c>
    </row>
    <row r="279" spans="1:10" x14ac:dyDescent="0.2">
      <c r="A279" s="44" t="s">
        <v>5574</v>
      </c>
      <c r="B279" s="44" t="str">
        <f>unprmtd_src_summary!C278</f>
        <v>48</v>
      </c>
      <c r="C279" s="44" t="str">
        <f>unprmtd_src_summary!D278</f>
        <v>48125</v>
      </c>
      <c r="D279" s="44" t="str">
        <f>unprmtd_src_summary!E278</f>
        <v>2310000802</v>
      </c>
      <c r="E279" s="44" t="str">
        <f>unprmtd_src_summary!F278</f>
        <v>Oil Well Truck Loading</v>
      </c>
      <c r="F279" s="180">
        <f>unprmtd_src_summary!G278</f>
        <v>0</v>
      </c>
      <c r="G279" s="180">
        <f>unprmtd_src_summary!H278</f>
        <v>45.941044799999993</v>
      </c>
      <c r="H279" s="180">
        <f>unprmtd_src_summary!I278</f>
        <v>0</v>
      </c>
      <c r="I279" s="180">
        <f>unprmtd_src_summary!J278</f>
        <v>0</v>
      </c>
      <c r="J279" s="180">
        <f>unprmtd_src_summary!K278</f>
        <v>0</v>
      </c>
    </row>
    <row r="280" spans="1:10" x14ac:dyDescent="0.2">
      <c r="A280" s="44" t="s">
        <v>5574</v>
      </c>
      <c r="B280" s="44" t="str">
        <f>unprmtd_src_summary!C279</f>
        <v>48</v>
      </c>
      <c r="C280" s="44" t="str">
        <f>unprmtd_src_summary!D279</f>
        <v>48165</v>
      </c>
      <c r="D280" s="44" t="str">
        <f>unprmtd_src_summary!E279</f>
        <v>2310000802</v>
      </c>
      <c r="E280" s="44" t="str">
        <f>unprmtd_src_summary!F279</f>
        <v>Oil Well Truck Loading</v>
      </c>
      <c r="F280" s="180">
        <f>unprmtd_src_summary!G279</f>
        <v>0</v>
      </c>
      <c r="G280" s="180">
        <f>unprmtd_src_summary!H279</f>
        <v>913.58320619999984</v>
      </c>
      <c r="H280" s="180">
        <f>unprmtd_src_summary!I279</f>
        <v>0</v>
      </c>
      <c r="I280" s="180">
        <f>unprmtd_src_summary!J279</f>
        <v>0</v>
      </c>
      <c r="J280" s="180">
        <f>unprmtd_src_summary!K279</f>
        <v>0</v>
      </c>
    </row>
    <row r="281" spans="1:10" x14ac:dyDescent="0.2">
      <c r="A281" s="44" t="s">
        <v>5574</v>
      </c>
      <c r="B281" s="44" t="str">
        <f>unprmtd_src_summary!C280</f>
        <v>48</v>
      </c>
      <c r="C281" s="44" t="str">
        <f>unprmtd_src_summary!D280</f>
        <v>48169</v>
      </c>
      <c r="D281" s="44" t="str">
        <f>unprmtd_src_summary!E280</f>
        <v>2310000802</v>
      </c>
      <c r="E281" s="44" t="str">
        <f>unprmtd_src_summary!F280</f>
        <v>Oil Well Truck Loading</v>
      </c>
      <c r="F281" s="180">
        <f>unprmtd_src_summary!G280</f>
        <v>0</v>
      </c>
      <c r="G281" s="180">
        <f>unprmtd_src_summary!H280</f>
        <v>131.00211389999998</v>
      </c>
      <c r="H281" s="180">
        <f>unprmtd_src_summary!I280</f>
        <v>0</v>
      </c>
      <c r="I281" s="180">
        <f>unprmtd_src_summary!J280</f>
        <v>0</v>
      </c>
      <c r="J281" s="180">
        <f>unprmtd_src_summary!K280</f>
        <v>0</v>
      </c>
    </row>
    <row r="282" spans="1:10" x14ac:dyDescent="0.2">
      <c r="A282" s="44" t="s">
        <v>5574</v>
      </c>
      <c r="B282" s="44" t="str">
        <f>unprmtd_src_summary!C281</f>
        <v>48</v>
      </c>
      <c r="C282" s="44" t="str">
        <f>unprmtd_src_summary!D281</f>
        <v>48173</v>
      </c>
      <c r="D282" s="44" t="str">
        <f>unprmtd_src_summary!E281</f>
        <v>2310000802</v>
      </c>
      <c r="E282" s="44" t="str">
        <f>unprmtd_src_summary!F281</f>
        <v>Oil Well Truck Loading</v>
      </c>
      <c r="F282" s="180">
        <f>unprmtd_src_summary!G281</f>
        <v>0</v>
      </c>
      <c r="G282" s="180">
        <f>unprmtd_src_summary!H281</f>
        <v>131.22081209999999</v>
      </c>
      <c r="H282" s="180">
        <f>unprmtd_src_summary!I281</f>
        <v>0</v>
      </c>
      <c r="I282" s="180">
        <f>unprmtd_src_summary!J281</f>
        <v>0</v>
      </c>
      <c r="J282" s="180">
        <f>unprmtd_src_summary!K281</f>
        <v>0</v>
      </c>
    </row>
    <row r="283" spans="1:10" x14ac:dyDescent="0.2">
      <c r="A283" s="44" t="s">
        <v>5574</v>
      </c>
      <c r="B283" s="44" t="str">
        <f>unprmtd_src_summary!C282</f>
        <v>48</v>
      </c>
      <c r="C283" s="44" t="str">
        <f>unprmtd_src_summary!D282</f>
        <v>48219</v>
      </c>
      <c r="D283" s="44" t="str">
        <f>unprmtd_src_summary!E282</f>
        <v>2310000802</v>
      </c>
      <c r="E283" s="44" t="str">
        <f>unprmtd_src_summary!F282</f>
        <v>Oil Well Truck Loading</v>
      </c>
      <c r="F283" s="180">
        <f>unprmtd_src_summary!G282</f>
        <v>0</v>
      </c>
      <c r="G283" s="180">
        <f>unprmtd_src_summary!H282</f>
        <v>656.52724829999988</v>
      </c>
      <c r="H283" s="180">
        <f>unprmtd_src_summary!I282</f>
        <v>0</v>
      </c>
      <c r="I283" s="180">
        <f>unprmtd_src_summary!J282</f>
        <v>0</v>
      </c>
      <c r="J283" s="180">
        <f>unprmtd_src_summary!K282</f>
        <v>0</v>
      </c>
    </row>
    <row r="284" spans="1:10" x14ac:dyDescent="0.2">
      <c r="A284" s="44" t="s">
        <v>5574</v>
      </c>
      <c r="B284" s="44" t="str">
        <f>unprmtd_src_summary!C283</f>
        <v>48</v>
      </c>
      <c r="C284" s="44" t="str">
        <f>unprmtd_src_summary!D283</f>
        <v>48227</v>
      </c>
      <c r="D284" s="44" t="str">
        <f>unprmtd_src_summary!E283</f>
        <v>2310000802</v>
      </c>
      <c r="E284" s="44" t="str">
        <f>unprmtd_src_summary!F283</f>
        <v>Oil Well Truck Loading</v>
      </c>
      <c r="F284" s="180">
        <f>unprmtd_src_summary!G283</f>
        <v>0</v>
      </c>
      <c r="G284" s="180">
        <f>unprmtd_src_summary!H283</f>
        <v>195.56338619999997</v>
      </c>
      <c r="H284" s="180">
        <f>unprmtd_src_summary!I283</f>
        <v>0</v>
      </c>
      <c r="I284" s="180">
        <f>unprmtd_src_summary!J283</f>
        <v>0</v>
      </c>
      <c r="J284" s="180">
        <f>unprmtd_src_summary!K283</f>
        <v>0</v>
      </c>
    </row>
    <row r="285" spans="1:10" x14ac:dyDescent="0.2">
      <c r="A285" s="44" t="s">
        <v>5574</v>
      </c>
      <c r="B285" s="44" t="str">
        <f>unprmtd_src_summary!C284</f>
        <v>48</v>
      </c>
      <c r="C285" s="44" t="str">
        <f>unprmtd_src_summary!D284</f>
        <v>48229</v>
      </c>
      <c r="D285" s="44" t="str">
        <f>unprmtd_src_summary!E284</f>
        <v>2310000802</v>
      </c>
      <c r="E285" s="44" t="str">
        <f>unprmtd_src_summary!F284</f>
        <v>Oil Well Truck Loading</v>
      </c>
      <c r="F285" s="180">
        <f>unprmtd_src_summary!G284</f>
        <v>0</v>
      </c>
      <c r="G285" s="180">
        <f>unprmtd_src_summary!H284</f>
        <v>0</v>
      </c>
      <c r="H285" s="180">
        <f>unprmtd_src_summary!I284</f>
        <v>0</v>
      </c>
      <c r="I285" s="180">
        <f>unprmtd_src_summary!J284</f>
        <v>0</v>
      </c>
      <c r="J285" s="180">
        <f>unprmtd_src_summary!K284</f>
        <v>0</v>
      </c>
    </row>
    <row r="286" spans="1:10" x14ac:dyDescent="0.2">
      <c r="A286" s="44" t="s">
        <v>5574</v>
      </c>
      <c r="B286" s="44" t="str">
        <f>unprmtd_src_summary!C285</f>
        <v>48</v>
      </c>
      <c r="C286" s="44" t="str">
        <f>unprmtd_src_summary!D285</f>
        <v>48235</v>
      </c>
      <c r="D286" s="44" t="str">
        <f>unprmtd_src_summary!E285</f>
        <v>2310000802</v>
      </c>
      <c r="E286" s="44" t="str">
        <f>unprmtd_src_summary!F285</f>
        <v>Oil Well Truck Loading</v>
      </c>
      <c r="F286" s="180">
        <f>unprmtd_src_summary!G285</f>
        <v>0</v>
      </c>
      <c r="G286" s="180">
        <f>unprmtd_src_summary!H285</f>
        <v>89.087029499999986</v>
      </c>
      <c r="H286" s="180">
        <f>unprmtd_src_summary!I285</f>
        <v>0</v>
      </c>
      <c r="I286" s="180">
        <f>unprmtd_src_summary!J285</f>
        <v>0</v>
      </c>
      <c r="J286" s="180">
        <f>unprmtd_src_summary!K285</f>
        <v>0</v>
      </c>
    </row>
    <row r="287" spans="1:10" x14ac:dyDescent="0.2">
      <c r="A287" s="44" t="s">
        <v>5574</v>
      </c>
      <c r="B287" s="44" t="str">
        <f>unprmtd_src_summary!C286</f>
        <v>48</v>
      </c>
      <c r="C287" s="44" t="str">
        <f>unprmtd_src_summary!D286</f>
        <v>48243</v>
      </c>
      <c r="D287" s="44" t="str">
        <f>unprmtd_src_summary!E286</f>
        <v>2310000802</v>
      </c>
      <c r="E287" s="44" t="str">
        <f>unprmtd_src_summary!F286</f>
        <v>Oil Well Truck Loading</v>
      </c>
      <c r="F287" s="180">
        <f>unprmtd_src_summary!G286</f>
        <v>0</v>
      </c>
      <c r="G287" s="180">
        <f>unprmtd_src_summary!H286</f>
        <v>0</v>
      </c>
      <c r="H287" s="180">
        <f>unprmtd_src_summary!I286</f>
        <v>0</v>
      </c>
      <c r="I287" s="180">
        <f>unprmtd_src_summary!J286</f>
        <v>0</v>
      </c>
      <c r="J287" s="180">
        <f>unprmtd_src_summary!K286</f>
        <v>0</v>
      </c>
    </row>
    <row r="288" spans="1:10" x14ac:dyDescent="0.2">
      <c r="A288" s="44" t="s">
        <v>5574</v>
      </c>
      <c r="B288" s="44" t="str">
        <f>unprmtd_src_summary!C287</f>
        <v>48</v>
      </c>
      <c r="C288" s="44" t="str">
        <f>unprmtd_src_summary!D287</f>
        <v>48263</v>
      </c>
      <c r="D288" s="44" t="str">
        <f>unprmtd_src_summary!E287</f>
        <v>2310000802</v>
      </c>
      <c r="E288" s="44" t="str">
        <f>unprmtd_src_summary!F287</f>
        <v>Oil Well Truck Loading</v>
      </c>
      <c r="F288" s="180">
        <f>unprmtd_src_summary!G287</f>
        <v>0</v>
      </c>
      <c r="G288" s="180">
        <f>unprmtd_src_summary!H287</f>
        <v>145.47410849999997</v>
      </c>
      <c r="H288" s="180">
        <f>unprmtd_src_summary!I287</f>
        <v>0</v>
      </c>
      <c r="I288" s="180">
        <f>unprmtd_src_summary!J287</f>
        <v>0</v>
      </c>
      <c r="J288" s="180">
        <f>unprmtd_src_summary!K287</f>
        <v>0</v>
      </c>
    </row>
    <row r="289" spans="1:10" x14ac:dyDescent="0.2">
      <c r="A289" s="44" t="s">
        <v>5574</v>
      </c>
      <c r="B289" s="44" t="str">
        <f>unprmtd_src_summary!C288</f>
        <v>48</v>
      </c>
      <c r="C289" s="44" t="str">
        <f>unprmtd_src_summary!D288</f>
        <v>48269</v>
      </c>
      <c r="D289" s="44" t="str">
        <f>unprmtd_src_summary!E288</f>
        <v>2310000802</v>
      </c>
      <c r="E289" s="44" t="str">
        <f>unprmtd_src_summary!F288</f>
        <v>Oil Well Truck Loading</v>
      </c>
      <c r="F289" s="180">
        <f>unprmtd_src_summary!G288</f>
        <v>0</v>
      </c>
      <c r="G289" s="180">
        <f>unprmtd_src_summary!H288</f>
        <v>69.921020399999989</v>
      </c>
      <c r="H289" s="180">
        <f>unprmtd_src_summary!I288</f>
        <v>0</v>
      </c>
      <c r="I289" s="180">
        <f>unprmtd_src_summary!J288</f>
        <v>0</v>
      </c>
      <c r="J289" s="180">
        <f>unprmtd_src_summary!K288</f>
        <v>0</v>
      </c>
    </row>
    <row r="290" spans="1:10" x14ac:dyDescent="0.2">
      <c r="A290" s="44" t="s">
        <v>5574</v>
      </c>
      <c r="B290" s="44" t="str">
        <f>unprmtd_src_summary!C289</f>
        <v>48</v>
      </c>
      <c r="C290" s="44" t="str">
        <f>unprmtd_src_summary!D289</f>
        <v>48301</v>
      </c>
      <c r="D290" s="44" t="str">
        <f>unprmtd_src_summary!E289</f>
        <v>2310000802</v>
      </c>
      <c r="E290" s="44" t="str">
        <f>unprmtd_src_summary!F289</f>
        <v>Oil Well Truck Loading</v>
      </c>
      <c r="F290" s="180">
        <f>unprmtd_src_summary!G289</f>
        <v>0</v>
      </c>
      <c r="G290" s="180">
        <f>unprmtd_src_summary!H289</f>
        <v>50.083672799999995</v>
      </c>
      <c r="H290" s="180">
        <f>unprmtd_src_summary!I289</f>
        <v>0</v>
      </c>
      <c r="I290" s="180">
        <f>unprmtd_src_summary!J289</f>
        <v>0</v>
      </c>
      <c r="J290" s="180">
        <f>unprmtd_src_summary!K289</f>
        <v>0</v>
      </c>
    </row>
    <row r="291" spans="1:10" x14ac:dyDescent="0.2">
      <c r="A291" s="44" t="s">
        <v>5574</v>
      </c>
      <c r="B291" s="44" t="str">
        <f>unprmtd_src_summary!C290</f>
        <v>48</v>
      </c>
      <c r="C291" s="44" t="str">
        <f>unprmtd_src_summary!D290</f>
        <v>48303</v>
      </c>
      <c r="D291" s="44" t="str">
        <f>unprmtd_src_summary!E290</f>
        <v>2310000802</v>
      </c>
      <c r="E291" s="44" t="str">
        <f>unprmtd_src_summary!F290</f>
        <v>Oil Well Truck Loading</v>
      </c>
      <c r="F291" s="180">
        <f>unprmtd_src_summary!G290</f>
        <v>0</v>
      </c>
      <c r="G291" s="180">
        <f>unprmtd_src_summary!H290</f>
        <v>50.914911599999996</v>
      </c>
      <c r="H291" s="180">
        <f>unprmtd_src_summary!I290</f>
        <v>0</v>
      </c>
      <c r="I291" s="180">
        <f>unprmtd_src_summary!J290</f>
        <v>0</v>
      </c>
      <c r="J291" s="180">
        <f>unprmtd_src_summary!K290</f>
        <v>0</v>
      </c>
    </row>
    <row r="292" spans="1:10" x14ac:dyDescent="0.2">
      <c r="A292" s="44" t="s">
        <v>5574</v>
      </c>
      <c r="B292" s="44" t="str">
        <f>unprmtd_src_summary!C291</f>
        <v>48</v>
      </c>
      <c r="C292" s="44" t="str">
        <f>unprmtd_src_summary!D291</f>
        <v>48305</v>
      </c>
      <c r="D292" s="44" t="str">
        <f>unprmtd_src_summary!E291</f>
        <v>2310000802</v>
      </c>
      <c r="E292" s="44" t="str">
        <f>unprmtd_src_summary!F291</f>
        <v>Oil Well Truck Loading</v>
      </c>
      <c r="F292" s="180">
        <f>unprmtd_src_summary!G291</f>
        <v>0</v>
      </c>
      <c r="G292" s="180">
        <f>unprmtd_src_summary!H291</f>
        <v>9.565422299999998</v>
      </c>
      <c r="H292" s="180">
        <f>unprmtd_src_summary!I291</f>
        <v>0</v>
      </c>
      <c r="I292" s="180">
        <f>unprmtd_src_summary!J291</f>
        <v>0</v>
      </c>
      <c r="J292" s="180">
        <f>unprmtd_src_summary!K291</f>
        <v>0</v>
      </c>
    </row>
    <row r="293" spans="1:10" x14ac:dyDescent="0.2">
      <c r="A293" s="44" t="s">
        <v>5574</v>
      </c>
      <c r="B293" s="44" t="str">
        <f>unprmtd_src_summary!C292</f>
        <v>48</v>
      </c>
      <c r="C293" s="44" t="str">
        <f>unprmtd_src_summary!D292</f>
        <v>48317</v>
      </c>
      <c r="D293" s="44" t="str">
        <f>unprmtd_src_summary!E292</f>
        <v>2310000802</v>
      </c>
      <c r="E293" s="44" t="str">
        <f>unprmtd_src_summary!F292</f>
        <v>Oil Well Truck Loading</v>
      </c>
      <c r="F293" s="180">
        <f>unprmtd_src_summary!G292</f>
        <v>0</v>
      </c>
      <c r="G293" s="180">
        <f>unprmtd_src_summary!H292</f>
        <v>328.99663439999995</v>
      </c>
      <c r="H293" s="180">
        <f>unprmtd_src_summary!I292</f>
        <v>0</v>
      </c>
      <c r="I293" s="180">
        <f>unprmtd_src_summary!J292</f>
        <v>0</v>
      </c>
      <c r="J293" s="180">
        <f>unprmtd_src_summary!K292</f>
        <v>0</v>
      </c>
    </row>
    <row r="294" spans="1:10" x14ac:dyDescent="0.2">
      <c r="A294" s="44" t="s">
        <v>5574</v>
      </c>
      <c r="B294" s="44" t="str">
        <f>unprmtd_src_summary!C293</f>
        <v>48</v>
      </c>
      <c r="C294" s="44" t="str">
        <f>unprmtd_src_summary!D293</f>
        <v>48329</v>
      </c>
      <c r="D294" s="44" t="str">
        <f>unprmtd_src_summary!E293</f>
        <v>2310000802</v>
      </c>
      <c r="E294" s="44" t="str">
        <f>unprmtd_src_summary!F293</f>
        <v>Oil Well Truck Loading</v>
      </c>
      <c r="F294" s="180">
        <f>unprmtd_src_summary!G293</f>
        <v>0</v>
      </c>
      <c r="G294" s="180">
        <f>unprmtd_src_summary!H293</f>
        <v>398.07313559999994</v>
      </c>
      <c r="H294" s="180">
        <f>unprmtd_src_summary!I293</f>
        <v>0</v>
      </c>
      <c r="I294" s="180">
        <f>unprmtd_src_summary!J293</f>
        <v>0</v>
      </c>
      <c r="J294" s="180">
        <f>unprmtd_src_summary!K293</f>
        <v>0</v>
      </c>
    </row>
    <row r="295" spans="1:10" x14ac:dyDescent="0.2">
      <c r="A295" s="44" t="s">
        <v>5574</v>
      </c>
      <c r="B295" s="44" t="str">
        <f>unprmtd_src_summary!C294</f>
        <v>48</v>
      </c>
      <c r="C295" s="44" t="str">
        <f>unprmtd_src_summary!D294</f>
        <v>48335</v>
      </c>
      <c r="D295" s="44" t="str">
        <f>unprmtd_src_summary!E294</f>
        <v>2310000802</v>
      </c>
      <c r="E295" s="44" t="str">
        <f>unprmtd_src_summary!F294</f>
        <v>Oil Well Truck Loading</v>
      </c>
      <c r="F295" s="180">
        <f>unprmtd_src_summary!G294</f>
        <v>0</v>
      </c>
      <c r="G295" s="180">
        <f>unprmtd_src_summary!H294</f>
        <v>134.09441219999997</v>
      </c>
      <c r="H295" s="180">
        <f>unprmtd_src_summary!I294</f>
        <v>0</v>
      </c>
      <c r="I295" s="180">
        <f>unprmtd_src_summary!J294</f>
        <v>0</v>
      </c>
      <c r="J295" s="180">
        <f>unprmtd_src_summary!K294</f>
        <v>0</v>
      </c>
    </row>
    <row r="296" spans="1:10" x14ac:dyDescent="0.2">
      <c r="A296" s="44" t="s">
        <v>5574</v>
      </c>
      <c r="B296" s="44" t="str">
        <f>unprmtd_src_summary!C295</f>
        <v>48</v>
      </c>
      <c r="C296" s="44" t="str">
        <f>unprmtd_src_summary!D295</f>
        <v>48371</v>
      </c>
      <c r="D296" s="44" t="str">
        <f>unprmtd_src_summary!E295</f>
        <v>2310000802</v>
      </c>
      <c r="E296" s="44" t="str">
        <f>unprmtd_src_summary!F295</f>
        <v>Oil Well Truck Loading</v>
      </c>
      <c r="F296" s="180">
        <f>unprmtd_src_summary!G295</f>
        <v>0</v>
      </c>
      <c r="G296" s="180">
        <f>unprmtd_src_summary!H295</f>
        <v>437.28540869999995</v>
      </c>
      <c r="H296" s="180">
        <f>unprmtd_src_summary!I295</f>
        <v>0</v>
      </c>
      <c r="I296" s="180">
        <f>unprmtd_src_summary!J295</f>
        <v>0</v>
      </c>
      <c r="J296" s="180">
        <f>unprmtd_src_summary!K295</f>
        <v>0</v>
      </c>
    </row>
    <row r="297" spans="1:10" x14ac:dyDescent="0.2">
      <c r="A297" s="44" t="s">
        <v>5574</v>
      </c>
      <c r="B297" s="44" t="str">
        <f>unprmtd_src_summary!C296</f>
        <v>48</v>
      </c>
      <c r="C297" s="44" t="str">
        <f>unprmtd_src_summary!D296</f>
        <v>48383</v>
      </c>
      <c r="D297" s="44" t="str">
        <f>unprmtd_src_summary!E296</f>
        <v>2310000802</v>
      </c>
      <c r="E297" s="44" t="str">
        <f>unprmtd_src_summary!F296</f>
        <v>Oil Well Truck Loading</v>
      </c>
      <c r="F297" s="180">
        <f>unprmtd_src_summary!G296</f>
        <v>0</v>
      </c>
      <c r="G297" s="180">
        <f>unprmtd_src_summary!H296</f>
        <v>214.36443419999998</v>
      </c>
      <c r="H297" s="180">
        <f>unprmtd_src_summary!I296</f>
        <v>0</v>
      </c>
      <c r="I297" s="180">
        <f>unprmtd_src_summary!J296</f>
        <v>0</v>
      </c>
      <c r="J297" s="180">
        <f>unprmtd_src_summary!K296</f>
        <v>0</v>
      </c>
    </row>
    <row r="298" spans="1:10" x14ac:dyDescent="0.2">
      <c r="A298" s="44" t="s">
        <v>5574</v>
      </c>
      <c r="B298" s="44" t="str">
        <f>unprmtd_src_summary!C297</f>
        <v>48</v>
      </c>
      <c r="C298" s="44" t="str">
        <f>unprmtd_src_summary!D297</f>
        <v>48389</v>
      </c>
      <c r="D298" s="44" t="str">
        <f>unprmtd_src_summary!E297</f>
        <v>2310000802</v>
      </c>
      <c r="E298" s="44" t="str">
        <f>unprmtd_src_summary!F297</f>
        <v>Oil Well Truck Loading</v>
      </c>
      <c r="F298" s="180">
        <f>unprmtd_src_summary!G297</f>
        <v>0</v>
      </c>
      <c r="G298" s="180">
        <f>unprmtd_src_summary!H297</f>
        <v>35.107022999999998</v>
      </c>
      <c r="H298" s="180">
        <f>unprmtd_src_summary!I297</f>
        <v>0</v>
      </c>
      <c r="I298" s="180">
        <f>unprmtd_src_summary!J297</f>
        <v>0</v>
      </c>
      <c r="J298" s="180">
        <f>unprmtd_src_summary!K297</f>
        <v>0</v>
      </c>
    </row>
    <row r="299" spans="1:10" x14ac:dyDescent="0.2">
      <c r="A299" s="44" t="s">
        <v>5574</v>
      </c>
      <c r="B299" s="44" t="str">
        <f>unprmtd_src_summary!C298</f>
        <v>48</v>
      </c>
      <c r="C299" s="44" t="str">
        <f>unprmtd_src_summary!D298</f>
        <v>48079</v>
      </c>
      <c r="D299" s="44" t="str">
        <f>unprmtd_src_summary!E298</f>
        <v>2310000802</v>
      </c>
      <c r="E299" s="44" t="str">
        <f>unprmtd_src_summary!F298</f>
        <v>Oil Well Truck Loading</v>
      </c>
      <c r="F299" s="180">
        <f>unprmtd_src_summary!G298</f>
        <v>0</v>
      </c>
      <c r="G299" s="180">
        <f>unprmtd_src_summary!H298</f>
        <v>137.25875310000001</v>
      </c>
      <c r="H299" s="180">
        <f>unprmtd_src_summary!I298</f>
        <v>0</v>
      </c>
      <c r="I299" s="180">
        <f>unprmtd_src_summary!J298</f>
        <v>0</v>
      </c>
      <c r="J299" s="180">
        <f>unprmtd_src_summary!K298</f>
        <v>0</v>
      </c>
    </row>
    <row r="300" spans="1:10" x14ac:dyDescent="0.2">
      <c r="A300" s="44" t="s">
        <v>5574</v>
      </c>
      <c r="B300" s="44" t="str">
        <f>unprmtd_src_summary!C299</f>
        <v>48</v>
      </c>
      <c r="C300" s="44" t="str">
        <f>unprmtd_src_summary!D299</f>
        <v>48413</v>
      </c>
      <c r="D300" s="44" t="str">
        <f>unprmtd_src_summary!E299</f>
        <v>2310000802</v>
      </c>
      <c r="E300" s="44" t="str">
        <f>unprmtd_src_summary!F299</f>
        <v>Oil Well Truck Loading</v>
      </c>
      <c r="F300" s="180">
        <f>unprmtd_src_summary!G299</f>
        <v>0</v>
      </c>
      <c r="G300" s="180">
        <f>unprmtd_src_summary!H299</f>
        <v>13.848458399999998</v>
      </c>
      <c r="H300" s="180">
        <f>unprmtd_src_summary!I299</f>
        <v>0</v>
      </c>
      <c r="I300" s="180">
        <f>unprmtd_src_summary!J299</f>
        <v>0</v>
      </c>
      <c r="J300" s="180">
        <f>unprmtd_src_summary!K299</f>
        <v>0</v>
      </c>
    </row>
    <row r="301" spans="1:10" x14ac:dyDescent="0.2">
      <c r="A301" s="44" t="s">
        <v>5574</v>
      </c>
      <c r="B301" s="44" t="str">
        <f>unprmtd_src_summary!C300</f>
        <v>48</v>
      </c>
      <c r="C301" s="44" t="str">
        <f>unprmtd_src_summary!D300</f>
        <v>48415</v>
      </c>
      <c r="D301" s="44" t="str">
        <f>unprmtd_src_summary!E300</f>
        <v>2310000802</v>
      </c>
      <c r="E301" s="44" t="str">
        <f>unprmtd_src_summary!F300</f>
        <v>Oil Well Truck Loading</v>
      </c>
      <c r="F301" s="180">
        <f>unprmtd_src_summary!G300</f>
        <v>0</v>
      </c>
      <c r="G301" s="180">
        <f>unprmtd_src_summary!H300</f>
        <v>529.9365833999999</v>
      </c>
      <c r="H301" s="180">
        <f>unprmtd_src_summary!I300</f>
        <v>0</v>
      </c>
      <c r="I301" s="180">
        <f>unprmtd_src_summary!J300</f>
        <v>0</v>
      </c>
      <c r="J301" s="180">
        <f>unprmtd_src_summary!K300</f>
        <v>0</v>
      </c>
    </row>
    <row r="302" spans="1:10" x14ac:dyDescent="0.2">
      <c r="A302" s="44" t="s">
        <v>5574</v>
      </c>
      <c r="B302" s="44" t="str">
        <f>unprmtd_src_summary!C301</f>
        <v>48</v>
      </c>
      <c r="C302" s="44" t="str">
        <f>unprmtd_src_summary!D301</f>
        <v>48431</v>
      </c>
      <c r="D302" s="44" t="str">
        <f>unprmtd_src_summary!E301</f>
        <v>2310000802</v>
      </c>
      <c r="E302" s="44" t="str">
        <f>unprmtd_src_summary!F301</f>
        <v>Oil Well Truck Loading</v>
      </c>
      <c r="F302" s="180">
        <f>unprmtd_src_summary!G301</f>
        <v>0</v>
      </c>
      <c r="G302" s="180">
        <f>unprmtd_src_summary!H301</f>
        <v>37.051530599999992</v>
      </c>
      <c r="H302" s="180">
        <f>unprmtd_src_summary!I301</f>
        <v>0</v>
      </c>
      <c r="I302" s="180">
        <f>unprmtd_src_summary!J301</f>
        <v>0</v>
      </c>
      <c r="J302" s="180">
        <f>unprmtd_src_summary!K301</f>
        <v>0</v>
      </c>
    </row>
    <row r="303" spans="1:10" x14ac:dyDescent="0.2">
      <c r="A303" s="44" t="s">
        <v>5574</v>
      </c>
      <c r="B303" s="44" t="str">
        <f>unprmtd_src_summary!C302</f>
        <v>48</v>
      </c>
      <c r="C303" s="44" t="str">
        <f>unprmtd_src_summary!D302</f>
        <v>48435</v>
      </c>
      <c r="D303" s="44" t="str">
        <f>unprmtd_src_summary!E302</f>
        <v>2310000802</v>
      </c>
      <c r="E303" s="44" t="str">
        <f>unprmtd_src_summary!F302</f>
        <v>Oil Well Truck Loading</v>
      </c>
      <c r="F303" s="180">
        <f>unprmtd_src_summary!G302</f>
        <v>0</v>
      </c>
      <c r="G303" s="180">
        <f>unprmtd_src_summary!H302</f>
        <v>0.47359619999999997</v>
      </c>
      <c r="H303" s="180">
        <f>unprmtd_src_summary!I302</f>
        <v>0</v>
      </c>
      <c r="I303" s="180">
        <f>unprmtd_src_summary!J302</f>
        <v>0</v>
      </c>
      <c r="J303" s="180">
        <f>unprmtd_src_summary!K302</f>
        <v>0</v>
      </c>
    </row>
    <row r="304" spans="1:10" x14ac:dyDescent="0.2">
      <c r="A304" s="44" t="s">
        <v>5574</v>
      </c>
      <c r="B304" s="44" t="str">
        <f>unprmtd_src_summary!C303</f>
        <v>48</v>
      </c>
      <c r="C304" s="44" t="str">
        <f>unprmtd_src_summary!D303</f>
        <v>48445</v>
      </c>
      <c r="D304" s="44" t="str">
        <f>unprmtd_src_summary!E303</f>
        <v>2310000802</v>
      </c>
      <c r="E304" s="44" t="str">
        <f>unprmtd_src_summary!F303</f>
        <v>Oil Well Truck Loading</v>
      </c>
      <c r="F304" s="180">
        <f>unprmtd_src_summary!G303</f>
        <v>0</v>
      </c>
      <c r="G304" s="180">
        <f>unprmtd_src_summary!H303</f>
        <v>149.59403129999998</v>
      </c>
      <c r="H304" s="180">
        <f>unprmtd_src_summary!I303</f>
        <v>0</v>
      </c>
      <c r="I304" s="180">
        <f>unprmtd_src_summary!J303</f>
        <v>0</v>
      </c>
      <c r="J304" s="180">
        <f>unprmtd_src_summary!K303</f>
        <v>0</v>
      </c>
    </row>
    <row r="305" spans="1:10" x14ac:dyDescent="0.2">
      <c r="A305" s="44" t="s">
        <v>5574</v>
      </c>
      <c r="B305" s="44" t="str">
        <f>unprmtd_src_summary!C304</f>
        <v>48</v>
      </c>
      <c r="C305" s="44" t="str">
        <f>unprmtd_src_summary!D304</f>
        <v>48451</v>
      </c>
      <c r="D305" s="44" t="str">
        <f>unprmtd_src_summary!E304</f>
        <v>2310000802</v>
      </c>
      <c r="E305" s="44" t="str">
        <f>unprmtd_src_summary!F304</f>
        <v>Oil Well Truck Loading</v>
      </c>
      <c r="F305" s="180">
        <f>unprmtd_src_summary!G304</f>
        <v>0</v>
      </c>
      <c r="G305" s="180">
        <f>unprmtd_src_summary!H304</f>
        <v>22.651792799999996</v>
      </c>
      <c r="H305" s="180">
        <f>unprmtd_src_summary!I304</f>
        <v>0</v>
      </c>
      <c r="I305" s="180">
        <f>unprmtd_src_summary!J304</f>
        <v>0</v>
      </c>
      <c r="J305" s="180">
        <f>unprmtd_src_summary!K304</f>
        <v>0</v>
      </c>
    </row>
    <row r="306" spans="1:10" x14ac:dyDescent="0.2">
      <c r="A306" s="44" t="s">
        <v>5574</v>
      </c>
      <c r="B306" s="44" t="str">
        <f>unprmtd_src_summary!C305</f>
        <v>48</v>
      </c>
      <c r="C306" s="44" t="str">
        <f>unprmtd_src_summary!D305</f>
        <v>48461</v>
      </c>
      <c r="D306" s="44" t="str">
        <f>unprmtd_src_summary!E305</f>
        <v>2310000802</v>
      </c>
      <c r="E306" s="44" t="str">
        <f>unprmtd_src_summary!F305</f>
        <v>Oil Well Truck Loading</v>
      </c>
      <c r="F306" s="180">
        <f>unprmtd_src_summary!G305</f>
        <v>0</v>
      </c>
      <c r="G306" s="180">
        <f>unprmtd_src_summary!H305</f>
        <v>506.19558359999991</v>
      </c>
      <c r="H306" s="180">
        <f>unprmtd_src_summary!I305</f>
        <v>0</v>
      </c>
      <c r="I306" s="180">
        <f>unprmtd_src_summary!J305</f>
        <v>0</v>
      </c>
      <c r="J306" s="180">
        <f>unprmtd_src_summary!K305</f>
        <v>0</v>
      </c>
    </row>
    <row r="307" spans="1:10" x14ac:dyDescent="0.2">
      <c r="A307" s="44" t="s">
        <v>5574</v>
      </c>
      <c r="B307" s="44" t="str">
        <f>unprmtd_src_summary!C306</f>
        <v>48</v>
      </c>
      <c r="C307" s="44" t="str">
        <f>unprmtd_src_summary!D306</f>
        <v>48475</v>
      </c>
      <c r="D307" s="44" t="str">
        <f>unprmtd_src_summary!E306</f>
        <v>2310000802</v>
      </c>
      <c r="E307" s="44" t="str">
        <f>unprmtd_src_summary!F306</f>
        <v>Oil Well Truck Loading</v>
      </c>
      <c r="F307" s="180">
        <f>unprmtd_src_summary!G306</f>
        <v>0</v>
      </c>
      <c r="G307" s="180">
        <f>unprmtd_src_summary!H306</f>
        <v>273.64021439999999</v>
      </c>
      <c r="H307" s="180">
        <f>unprmtd_src_summary!I306</f>
        <v>0</v>
      </c>
      <c r="I307" s="180">
        <f>unprmtd_src_summary!J306</f>
        <v>0</v>
      </c>
      <c r="J307" s="180">
        <f>unprmtd_src_summary!K306</f>
        <v>0</v>
      </c>
    </row>
    <row r="308" spans="1:10" x14ac:dyDescent="0.2">
      <c r="A308" s="44" t="s">
        <v>5574</v>
      </c>
      <c r="B308" s="44" t="str">
        <f>unprmtd_src_summary!C307</f>
        <v>48</v>
      </c>
      <c r="C308" s="44" t="str">
        <f>unprmtd_src_summary!D307</f>
        <v>48495</v>
      </c>
      <c r="D308" s="44" t="str">
        <f>unprmtd_src_summary!E307</f>
        <v>2310000802</v>
      </c>
      <c r="E308" s="44" t="str">
        <f>unprmtd_src_summary!F307</f>
        <v>Oil Well Truck Loading</v>
      </c>
      <c r="F308" s="180">
        <f>unprmtd_src_summary!G307</f>
        <v>0</v>
      </c>
      <c r="G308" s="180">
        <f>unprmtd_src_summary!H307</f>
        <v>129.18252059999998</v>
      </c>
      <c r="H308" s="180">
        <f>unprmtd_src_summary!I307</f>
        <v>0</v>
      </c>
      <c r="I308" s="180">
        <f>unprmtd_src_summary!J307</f>
        <v>0</v>
      </c>
      <c r="J308" s="180">
        <f>unprmtd_src_summary!K307</f>
        <v>0</v>
      </c>
    </row>
    <row r="309" spans="1:10" x14ac:dyDescent="0.2">
      <c r="A309" s="44" t="s">
        <v>5574</v>
      </c>
      <c r="B309" s="44" t="str">
        <f>unprmtd_src_summary!C308</f>
        <v>48</v>
      </c>
      <c r="C309" s="44" t="str">
        <f>unprmtd_src_summary!D308</f>
        <v>48501</v>
      </c>
      <c r="D309" s="44" t="str">
        <f>unprmtd_src_summary!E308</f>
        <v>2310000802</v>
      </c>
      <c r="E309" s="44" t="str">
        <f>unprmtd_src_summary!F308</f>
        <v>Oil Well Truck Loading</v>
      </c>
      <c r="F309" s="180">
        <f>unprmtd_src_summary!G308</f>
        <v>0</v>
      </c>
      <c r="G309" s="180">
        <f>unprmtd_src_summary!H308</f>
        <v>839.72818859999984</v>
      </c>
      <c r="H309" s="180">
        <f>unprmtd_src_summary!I308</f>
        <v>0</v>
      </c>
      <c r="I309" s="180">
        <f>unprmtd_src_summary!J308</f>
        <v>0</v>
      </c>
      <c r="J309" s="180">
        <f>unprmtd_src_summary!K308</f>
        <v>0</v>
      </c>
    </row>
    <row r="310" spans="1:10" x14ac:dyDescent="0.2">
      <c r="A310" s="44" t="s">
        <v>5574</v>
      </c>
      <c r="B310" s="44" t="str">
        <f>unprmtd_src_summary!C309</f>
        <v>35</v>
      </c>
      <c r="C310" s="44" t="str">
        <f>unprmtd_src_summary!D309</f>
        <v>35005</v>
      </c>
      <c r="D310" s="44" t="str">
        <f>unprmtd_src_summary!E309</f>
        <v>2310000802</v>
      </c>
      <c r="E310" s="44" t="str">
        <f>unprmtd_src_summary!F309</f>
        <v>Oil Well Truck Loading</v>
      </c>
      <c r="F310" s="180">
        <f>unprmtd_src_summary!G309</f>
        <v>0</v>
      </c>
      <c r="G310" s="180">
        <f>unprmtd_src_summary!H309</f>
        <v>19.453072799999997</v>
      </c>
      <c r="H310" s="180">
        <f>unprmtd_src_summary!I309</f>
        <v>0</v>
      </c>
      <c r="I310" s="180">
        <f>unprmtd_src_summary!J309</f>
        <v>0</v>
      </c>
      <c r="J310" s="180">
        <f>unprmtd_src_summary!K309</f>
        <v>0</v>
      </c>
    </row>
    <row r="311" spans="1:10" x14ac:dyDescent="0.2">
      <c r="A311" s="44" t="s">
        <v>5574</v>
      </c>
      <c r="B311" s="44" t="str">
        <f>unprmtd_src_summary!C310</f>
        <v>35</v>
      </c>
      <c r="C311" s="44" t="str">
        <f>unprmtd_src_summary!D310</f>
        <v>35025</v>
      </c>
      <c r="D311" s="44" t="str">
        <f>unprmtd_src_summary!E310</f>
        <v>2310000802</v>
      </c>
      <c r="E311" s="44" t="str">
        <f>unprmtd_src_summary!F310</f>
        <v>Oil Well Truck Loading</v>
      </c>
      <c r="F311" s="180">
        <f>unprmtd_src_summary!G310</f>
        <v>0</v>
      </c>
      <c r="G311" s="180">
        <f>unprmtd_src_summary!H310</f>
        <v>1160.6241716999998</v>
      </c>
      <c r="H311" s="180">
        <f>unprmtd_src_summary!I310</f>
        <v>0</v>
      </c>
      <c r="I311" s="180">
        <f>unprmtd_src_summary!J310</f>
        <v>0</v>
      </c>
      <c r="J311" s="180">
        <f>unprmtd_src_summary!K310</f>
        <v>0</v>
      </c>
    </row>
    <row r="312" spans="1:10" x14ac:dyDescent="0.2">
      <c r="A312" s="44" t="s">
        <v>5574</v>
      </c>
      <c r="B312" s="44" t="str">
        <f>unprmtd_src_summary!C311</f>
        <v>35</v>
      </c>
      <c r="C312" s="44" t="str">
        <f>unprmtd_src_summary!D311</f>
        <v>35041</v>
      </c>
      <c r="D312" s="44" t="str">
        <f>unprmtd_src_summary!E311</f>
        <v>2310000802</v>
      </c>
      <c r="E312" s="44" t="str">
        <f>unprmtd_src_summary!F311</f>
        <v>Oil Well Truck Loading</v>
      </c>
      <c r="F312" s="180">
        <f>unprmtd_src_summary!G311</f>
        <v>0</v>
      </c>
      <c r="G312" s="180">
        <f>unprmtd_src_summary!H311</f>
        <v>8.9442422999999991</v>
      </c>
      <c r="H312" s="180">
        <f>unprmtd_src_summary!I311</f>
        <v>0</v>
      </c>
      <c r="I312" s="180">
        <f>unprmtd_src_summary!J311</f>
        <v>0</v>
      </c>
      <c r="J312" s="180">
        <f>unprmtd_src_summary!K311</f>
        <v>0</v>
      </c>
    </row>
    <row r="313" spans="1:10" x14ac:dyDescent="0.2">
      <c r="A313" s="44" t="s">
        <v>5574</v>
      </c>
      <c r="B313" s="44" t="str">
        <f>unprmtd_src_summary!C312</f>
        <v>35</v>
      </c>
      <c r="C313" s="44" t="str">
        <f>unprmtd_src_summary!D312</f>
        <v>35015</v>
      </c>
      <c r="D313" s="44" t="str">
        <f>unprmtd_src_summary!E312</f>
        <v>2310000802</v>
      </c>
      <c r="E313" s="44" t="str">
        <f>unprmtd_src_summary!F312</f>
        <v>Oil Well Truck Loading</v>
      </c>
      <c r="F313" s="180">
        <f>unprmtd_src_summary!G312</f>
        <v>0</v>
      </c>
      <c r="G313" s="180">
        <f>unprmtd_src_summary!H312</f>
        <v>689.81678429999999</v>
      </c>
      <c r="H313" s="180">
        <f>unprmtd_src_summary!I312</f>
        <v>0</v>
      </c>
      <c r="I313" s="180">
        <f>unprmtd_src_summary!J312</f>
        <v>0</v>
      </c>
      <c r="J313" s="180">
        <f>unprmtd_src_summary!K312</f>
        <v>0</v>
      </c>
    </row>
    <row r="314" spans="1:10" x14ac:dyDescent="0.2">
      <c r="A314" s="44" t="s">
        <v>5574</v>
      </c>
      <c r="B314" s="44" t="str">
        <f>unprmtd_src_summary!C313</f>
        <v>48</v>
      </c>
      <c r="C314" s="44" t="str">
        <f>unprmtd_src_summary!D313</f>
        <v>48105</v>
      </c>
      <c r="D314" s="44" t="str">
        <f>unprmtd_src_summary!E313</f>
        <v>2310003200</v>
      </c>
      <c r="E314" s="44" t="str">
        <f>unprmtd_src_summary!F313</f>
        <v>Pneumatic pumps</v>
      </c>
      <c r="F314" s="180">
        <f>unprmtd_src_summary!G313</f>
        <v>0</v>
      </c>
      <c r="G314" s="180">
        <f>unprmtd_src_summary!H313</f>
        <v>67.397813908332481</v>
      </c>
      <c r="H314" s="180">
        <f>unprmtd_src_summary!I313</f>
        <v>0</v>
      </c>
      <c r="I314" s="180">
        <f>unprmtd_src_summary!J313</f>
        <v>0</v>
      </c>
      <c r="J314" s="180">
        <f>unprmtd_src_summary!K313</f>
        <v>0</v>
      </c>
    </row>
    <row r="315" spans="1:10" x14ac:dyDescent="0.2">
      <c r="A315" s="44" t="s">
        <v>5574</v>
      </c>
      <c r="B315" s="44" t="str">
        <f>unprmtd_src_summary!C314</f>
        <v>48</v>
      </c>
      <c r="C315" s="44" t="str">
        <f>unprmtd_src_summary!D314</f>
        <v>48081</v>
      </c>
      <c r="D315" s="44" t="str">
        <f>unprmtd_src_summary!E314</f>
        <v>2310003200</v>
      </c>
      <c r="E315" s="44" t="str">
        <f>unprmtd_src_summary!F314</f>
        <v>Pneumatic pumps</v>
      </c>
      <c r="F315" s="180">
        <f>unprmtd_src_summary!G314</f>
        <v>0</v>
      </c>
      <c r="G315" s="180">
        <f>unprmtd_src_summary!H314</f>
        <v>3.2425951816540763</v>
      </c>
      <c r="H315" s="180">
        <f>unprmtd_src_summary!I314</f>
        <v>0</v>
      </c>
      <c r="I315" s="180">
        <f>unprmtd_src_summary!J314</f>
        <v>0</v>
      </c>
      <c r="J315" s="180">
        <f>unprmtd_src_summary!K314</f>
        <v>0</v>
      </c>
    </row>
    <row r="316" spans="1:10" x14ac:dyDescent="0.2">
      <c r="A316" s="44" t="s">
        <v>5574</v>
      </c>
      <c r="B316" s="44" t="str">
        <f>unprmtd_src_summary!C315</f>
        <v>48</v>
      </c>
      <c r="C316" s="44" t="str">
        <f>unprmtd_src_summary!D315</f>
        <v>48103</v>
      </c>
      <c r="D316" s="44" t="str">
        <f>unprmtd_src_summary!E315</f>
        <v>2310003200</v>
      </c>
      <c r="E316" s="44" t="str">
        <f>unprmtd_src_summary!F315</f>
        <v>Pneumatic pumps</v>
      </c>
      <c r="F316" s="180">
        <f>unprmtd_src_summary!G315</f>
        <v>0</v>
      </c>
      <c r="G316" s="180">
        <f>unprmtd_src_summary!H315</f>
        <v>40.381921426699968</v>
      </c>
      <c r="H316" s="180">
        <f>unprmtd_src_summary!I315</f>
        <v>0</v>
      </c>
      <c r="I316" s="180">
        <f>unprmtd_src_summary!J315</f>
        <v>0</v>
      </c>
      <c r="J316" s="180">
        <f>unprmtd_src_summary!K315</f>
        <v>0</v>
      </c>
    </row>
    <row r="317" spans="1:10" x14ac:dyDescent="0.2">
      <c r="A317" s="44" t="s">
        <v>5574</v>
      </c>
      <c r="B317" s="44" t="str">
        <f>unprmtd_src_summary!C316</f>
        <v>48</v>
      </c>
      <c r="C317" s="44" t="str">
        <f>unprmtd_src_summary!D316</f>
        <v>48135</v>
      </c>
      <c r="D317" s="44" t="str">
        <f>unprmtd_src_summary!E316</f>
        <v>2310003200</v>
      </c>
      <c r="E317" s="44" t="str">
        <f>unprmtd_src_summary!F316</f>
        <v>Pneumatic pumps</v>
      </c>
      <c r="F317" s="180">
        <f>unprmtd_src_summary!G316</f>
        <v>0</v>
      </c>
      <c r="G317" s="180">
        <f>unprmtd_src_summary!H316</f>
        <v>59.106403417312507</v>
      </c>
      <c r="H317" s="180">
        <f>unprmtd_src_summary!I316</f>
        <v>0</v>
      </c>
      <c r="I317" s="180">
        <f>unprmtd_src_summary!J316</f>
        <v>0</v>
      </c>
      <c r="J317" s="180">
        <f>unprmtd_src_summary!K316</f>
        <v>0</v>
      </c>
    </row>
    <row r="318" spans="1:10" x14ac:dyDescent="0.2">
      <c r="A318" s="44" t="s">
        <v>5574</v>
      </c>
      <c r="B318" s="44" t="str">
        <f>unprmtd_src_summary!C317</f>
        <v>48</v>
      </c>
      <c r="C318" s="44" t="str">
        <f>unprmtd_src_summary!D317</f>
        <v>48003</v>
      </c>
      <c r="D318" s="44" t="str">
        <f>unprmtd_src_summary!E317</f>
        <v>2310003200</v>
      </c>
      <c r="E318" s="44" t="str">
        <f>unprmtd_src_summary!F317</f>
        <v>Pneumatic pumps</v>
      </c>
      <c r="F318" s="180">
        <f>unprmtd_src_summary!G317</f>
        <v>0</v>
      </c>
      <c r="G318" s="180">
        <f>unprmtd_src_summary!H317</f>
        <v>60.095523963440407</v>
      </c>
      <c r="H318" s="180">
        <f>unprmtd_src_summary!I317</f>
        <v>0</v>
      </c>
      <c r="I318" s="180">
        <f>unprmtd_src_summary!J317</f>
        <v>0</v>
      </c>
      <c r="J318" s="180">
        <f>unprmtd_src_summary!K317</f>
        <v>0</v>
      </c>
    </row>
    <row r="319" spans="1:10" x14ac:dyDescent="0.2">
      <c r="A319" s="44" t="s">
        <v>5574</v>
      </c>
      <c r="B319" s="44" t="str">
        <f>unprmtd_src_summary!C318</f>
        <v>48</v>
      </c>
      <c r="C319" s="44" t="str">
        <f>unprmtd_src_summary!D318</f>
        <v>48033</v>
      </c>
      <c r="D319" s="44" t="str">
        <f>unprmtd_src_summary!E318</f>
        <v>2310003200</v>
      </c>
      <c r="E319" s="44" t="str">
        <f>unprmtd_src_summary!F318</f>
        <v>Pneumatic pumps</v>
      </c>
      <c r="F319" s="180">
        <f>unprmtd_src_summary!G318</f>
        <v>0</v>
      </c>
      <c r="G319" s="180">
        <f>unprmtd_src_summary!H318</f>
        <v>5.2724425632730743</v>
      </c>
      <c r="H319" s="180">
        <f>unprmtd_src_summary!I318</f>
        <v>0</v>
      </c>
      <c r="I319" s="180">
        <f>unprmtd_src_summary!J318</f>
        <v>0</v>
      </c>
      <c r="J319" s="180">
        <f>unprmtd_src_summary!K318</f>
        <v>0</v>
      </c>
    </row>
    <row r="320" spans="1:10" x14ac:dyDescent="0.2">
      <c r="A320" s="44" t="s">
        <v>5574</v>
      </c>
      <c r="B320" s="44" t="str">
        <f>unprmtd_src_summary!C319</f>
        <v>48</v>
      </c>
      <c r="C320" s="44" t="str">
        <f>unprmtd_src_summary!D319</f>
        <v>48109</v>
      </c>
      <c r="D320" s="44" t="str">
        <f>unprmtd_src_summary!E319</f>
        <v>2310003200</v>
      </c>
      <c r="E320" s="44" t="str">
        <f>unprmtd_src_summary!F319</f>
        <v>Pneumatic pumps</v>
      </c>
      <c r="F320" s="180">
        <f>unprmtd_src_summary!G319</f>
        <v>0</v>
      </c>
      <c r="G320" s="180">
        <f>unprmtd_src_summary!H319</f>
        <v>1.6169970667134386</v>
      </c>
      <c r="H320" s="180">
        <f>unprmtd_src_summary!I319</f>
        <v>0</v>
      </c>
      <c r="I320" s="180">
        <f>unprmtd_src_summary!J319</f>
        <v>0</v>
      </c>
      <c r="J320" s="180">
        <f>unprmtd_src_summary!K319</f>
        <v>0</v>
      </c>
    </row>
    <row r="321" spans="1:10" ht="11.25" customHeight="1" x14ac:dyDescent="0.2">
      <c r="A321" s="44" t="s">
        <v>5574</v>
      </c>
      <c r="B321" s="44" t="str">
        <f>unprmtd_src_summary!C320</f>
        <v>48</v>
      </c>
      <c r="C321" s="44" t="str">
        <f>unprmtd_src_summary!D320</f>
        <v>48115</v>
      </c>
      <c r="D321" s="44" t="str">
        <f>unprmtd_src_summary!E320</f>
        <v>2310003200</v>
      </c>
      <c r="E321" s="44" t="str">
        <f>unprmtd_src_summary!F320</f>
        <v>Pneumatic pumps</v>
      </c>
      <c r="F321" s="180">
        <f>unprmtd_src_summary!G320</f>
        <v>0</v>
      </c>
      <c r="G321" s="180">
        <f>unprmtd_src_summary!H320</f>
        <v>11.035144875496499</v>
      </c>
      <c r="H321" s="180">
        <f>unprmtd_src_summary!I320</f>
        <v>0</v>
      </c>
      <c r="I321" s="180">
        <f>unprmtd_src_summary!J320</f>
        <v>0</v>
      </c>
      <c r="J321" s="180">
        <f>unprmtd_src_summary!K320</f>
        <v>0</v>
      </c>
    </row>
    <row r="322" spans="1:10" x14ac:dyDescent="0.2">
      <c r="A322" s="44" t="s">
        <v>5574</v>
      </c>
      <c r="B322" s="44" t="str">
        <f>unprmtd_src_summary!C321</f>
        <v>48</v>
      </c>
      <c r="C322" s="44" t="str">
        <f>unprmtd_src_summary!D321</f>
        <v>48107</v>
      </c>
      <c r="D322" s="44" t="str">
        <f>unprmtd_src_summary!E321</f>
        <v>2310003200</v>
      </c>
      <c r="E322" s="44" t="str">
        <f>unprmtd_src_summary!F321</f>
        <v>Pneumatic pumps</v>
      </c>
      <c r="F322" s="180">
        <f>unprmtd_src_summary!G321</f>
        <v>0</v>
      </c>
      <c r="G322" s="180">
        <f>unprmtd_src_summary!H321</f>
        <v>3.5522329178332455</v>
      </c>
      <c r="H322" s="180">
        <f>unprmtd_src_summary!I321</f>
        <v>0</v>
      </c>
      <c r="I322" s="180">
        <f>unprmtd_src_summary!J321</f>
        <v>0</v>
      </c>
      <c r="J322" s="180">
        <f>unprmtd_src_summary!K321</f>
        <v>0</v>
      </c>
    </row>
    <row r="323" spans="1:10" x14ac:dyDescent="0.2">
      <c r="A323" s="44" t="s">
        <v>5574</v>
      </c>
      <c r="B323" s="44" t="str">
        <f>unprmtd_src_summary!C322</f>
        <v>48</v>
      </c>
      <c r="C323" s="44" t="str">
        <f>unprmtd_src_summary!D322</f>
        <v>48125</v>
      </c>
      <c r="D323" s="44" t="str">
        <f>unprmtd_src_summary!E322</f>
        <v>2310003200</v>
      </c>
      <c r="E323" s="44" t="str">
        <f>unprmtd_src_summary!F322</f>
        <v>Pneumatic pumps</v>
      </c>
      <c r="F323" s="180">
        <f>unprmtd_src_summary!G322</f>
        <v>0</v>
      </c>
      <c r="G323" s="180">
        <f>unprmtd_src_summary!H322</f>
        <v>1.9524379475742053</v>
      </c>
      <c r="H323" s="180">
        <f>unprmtd_src_summary!I322</f>
        <v>0</v>
      </c>
      <c r="I323" s="180">
        <f>unprmtd_src_summary!J322</f>
        <v>0</v>
      </c>
      <c r="J323" s="180">
        <f>unprmtd_src_summary!K322</f>
        <v>0</v>
      </c>
    </row>
    <row r="324" spans="1:10" x14ac:dyDescent="0.2">
      <c r="A324" s="44" t="s">
        <v>5574</v>
      </c>
      <c r="B324" s="44" t="str">
        <f>unprmtd_src_summary!C323</f>
        <v>48</v>
      </c>
      <c r="C324" s="44" t="str">
        <f>unprmtd_src_summary!D323</f>
        <v>48165</v>
      </c>
      <c r="D324" s="44" t="str">
        <f>unprmtd_src_summary!E323</f>
        <v>2310003200</v>
      </c>
      <c r="E324" s="44" t="str">
        <f>unprmtd_src_summary!F323</f>
        <v>Pneumatic pumps</v>
      </c>
      <c r="F324" s="180">
        <f>unprmtd_src_summary!G323</f>
        <v>0</v>
      </c>
      <c r="G324" s="180">
        <f>unprmtd_src_summary!H323</f>
        <v>35.212691442153286</v>
      </c>
      <c r="H324" s="180">
        <f>unprmtd_src_summary!I323</f>
        <v>0</v>
      </c>
      <c r="I324" s="180">
        <f>unprmtd_src_summary!J323</f>
        <v>0</v>
      </c>
      <c r="J324" s="180">
        <f>unprmtd_src_summary!K323</f>
        <v>0</v>
      </c>
    </row>
    <row r="325" spans="1:10" x14ac:dyDescent="0.2">
      <c r="A325" s="44" t="s">
        <v>5574</v>
      </c>
      <c r="B325" s="44" t="str">
        <f>unprmtd_src_summary!C324</f>
        <v>48</v>
      </c>
      <c r="C325" s="44" t="str">
        <f>unprmtd_src_summary!D324</f>
        <v>48169</v>
      </c>
      <c r="D325" s="44" t="str">
        <f>unprmtd_src_summary!E324</f>
        <v>2310003200</v>
      </c>
      <c r="E325" s="44" t="str">
        <f>unprmtd_src_summary!F324</f>
        <v>Pneumatic pumps</v>
      </c>
      <c r="F325" s="180">
        <f>unprmtd_src_summary!G324</f>
        <v>0</v>
      </c>
      <c r="G325" s="180">
        <f>unprmtd_src_summary!H324</f>
        <v>18.096605470026994</v>
      </c>
      <c r="H325" s="180">
        <f>unprmtd_src_summary!I324</f>
        <v>0</v>
      </c>
      <c r="I325" s="180">
        <f>unprmtd_src_summary!J324</f>
        <v>0</v>
      </c>
      <c r="J325" s="180">
        <f>unprmtd_src_summary!K324</f>
        <v>0</v>
      </c>
    </row>
    <row r="326" spans="1:10" x14ac:dyDescent="0.2">
      <c r="A326" s="44" t="s">
        <v>5574</v>
      </c>
      <c r="B326" s="44" t="str">
        <f>unprmtd_src_summary!C325</f>
        <v>48</v>
      </c>
      <c r="C326" s="44" t="str">
        <f>unprmtd_src_summary!D325</f>
        <v>48173</v>
      </c>
      <c r="D326" s="44" t="str">
        <f>unprmtd_src_summary!E325</f>
        <v>2310003200</v>
      </c>
      <c r="E326" s="44" t="str">
        <f>unprmtd_src_summary!F325</f>
        <v>Pneumatic pumps</v>
      </c>
      <c r="F326" s="180">
        <f>unprmtd_src_summary!G325</f>
        <v>0</v>
      </c>
      <c r="G326" s="180">
        <f>unprmtd_src_summary!H325</f>
        <v>14.363750539422567</v>
      </c>
      <c r="H326" s="180">
        <f>unprmtd_src_summary!I325</f>
        <v>0</v>
      </c>
      <c r="I326" s="180">
        <f>unprmtd_src_summary!J325</f>
        <v>0</v>
      </c>
      <c r="J326" s="180">
        <f>unprmtd_src_summary!K325</f>
        <v>0</v>
      </c>
    </row>
    <row r="327" spans="1:10" x14ac:dyDescent="0.2">
      <c r="A327" s="44" t="s">
        <v>5574</v>
      </c>
      <c r="B327" s="44" t="str">
        <f>unprmtd_src_summary!C326</f>
        <v>48</v>
      </c>
      <c r="C327" s="44" t="str">
        <f>unprmtd_src_summary!D326</f>
        <v>48219</v>
      </c>
      <c r="D327" s="44" t="str">
        <f>unprmtd_src_summary!E326</f>
        <v>2310003200</v>
      </c>
      <c r="E327" s="44" t="str">
        <f>unprmtd_src_summary!F326</f>
        <v>Pneumatic pumps</v>
      </c>
      <c r="F327" s="180">
        <f>unprmtd_src_summary!G326</f>
        <v>0</v>
      </c>
      <c r="G327" s="180">
        <f>unprmtd_src_summary!H326</f>
        <v>36.24481722941718</v>
      </c>
      <c r="H327" s="180">
        <f>unprmtd_src_summary!I326</f>
        <v>0</v>
      </c>
      <c r="I327" s="180">
        <f>unprmtd_src_summary!J326</f>
        <v>0</v>
      </c>
      <c r="J327" s="180">
        <f>unprmtd_src_summary!K326</f>
        <v>0</v>
      </c>
    </row>
    <row r="328" spans="1:10" x14ac:dyDescent="0.2">
      <c r="A328" s="44" t="s">
        <v>5574</v>
      </c>
      <c r="B328" s="44" t="str">
        <f>unprmtd_src_summary!C327</f>
        <v>48</v>
      </c>
      <c r="C328" s="44" t="str">
        <f>unprmtd_src_summary!D327</f>
        <v>48227</v>
      </c>
      <c r="D328" s="44" t="str">
        <f>unprmtd_src_summary!E327</f>
        <v>2310003200</v>
      </c>
      <c r="E328" s="44" t="str">
        <f>unprmtd_src_summary!F327</f>
        <v>Pneumatic pumps</v>
      </c>
      <c r="F328" s="180">
        <f>unprmtd_src_summary!G327</f>
        <v>0</v>
      </c>
      <c r="G328" s="180">
        <f>unprmtd_src_summary!H327</f>
        <v>30.628332737056141</v>
      </c>
      <c r="H328" s="180">
        <f>unprmtd_src_summary!I327</f>
        <v>0</v>
      </c>
      <c r="I328" s="180">
        <f>unprmtd_src_summary!J327</f>
        <v>0</v>
      </c>
      <c r="J328" s="180">
        <f>unprmtd_src_summary!K327</f>
        <v>0</v>
      </c>
    </row>
    <row r="329" spans="1:10" x14ac:dyDescent="0.2">
      <c r="A329" s="44" t="s">
        <v>5574</v>
      </c>
      <c r="B329" s="44" t="str">
        <f>unprmtd_src_summary!C328</f>
        <v>48</v>
      </c>
      <c r="C329" s="44" t="str">
        <f>unprmtd_src_summary!D328</f>
        <v>48229</v>
      </c>
      <c r="D329" s="44" t="str">
        <f>unprmtd_src_summary!E328</f>
        <v>2310003200</v>
      </c>
      <c r="E329" s="44" t="str">
        <f>unprmtd_src_summary!F328</f>
        <v>Pneumatic pumps</v>
      </c>
      <c r="F329" s="180">
        <f>unprmtd_src_summary!G328</f>
        <v>0</v>
      </c>
      <c r="G329" s="180">
        <f>unprmtd_src_summary!H328</f>
        <v>5.1606289363194856E-2</v>
      </c>
      <c r="H329" s="180">
        <f>unprmtd_src_summary!I328</f>
        <v>0</v>
      </c>
      <c r="I329" s="180">
        <f>unprmtd_src_summary!J328</f>
        <v>0</v>
      </c>
      <c r="J329" s="180">
        <f>unprmtd_src_summary!K328</f>
        <v>0</v>
      </c>
    </row>
    <row r="330" spans="1:10" x14ac:dyDescent="0.2">
      <c r="A330" s="44" t="s">
        <v>5574</v>
      </c>
      <c r="B330" s="44" t="str">
        <f>unprmtd_src_summary!C329</f>
        <v>48</v>
      </c>
      <c r="C330" s="44" t="str">
        <f>unprmtd_src_summary!D329</f>
        <v>48235</v>
      </c>
      <c r="D330" s="44" t="str">
        <f>unprmtd_src_summary!E329</f>
        <v>2310003200</v>
      </c>
      <c r="E330" s="44" t="str">
        <f>unprmtd_src_summary!F329</f>
        <v>Pneumatic pumps</v>
      </c>
      <c r="F330" s="180">
        <f>unprmtd_src_summary!G329</f>
        <v>0</v>
      </c>
      <c r="G330" s="180">
        <f>unprmtd_src_summary!H329</f>
        <v>16.410800017495962</v>
      </c>
      <c r="H330" s="180">
        <f>unprmtd_src_summary!I329</f>
        <v>0</v>
      </c>
      <c r="I330" s="180">
        <f>unprmtd_src_summary!J329</f>
        <v>0</v>
      </c>
      <c r="J330" s="180">
        <f>unprmtd_src_summary!K329</f>
        <v>0</v>
      </c>
    </row>
    <row r="331" spans="1:10" x14ac:dyDescent="0.2">
      <c r="A331" s="44" t="s">
        <v>5574</v>
      </c>
      <c r="B331" s="44" t="str">
        <f>unprmtd_src_summary!C330</f>
        <v>48</v>
      </c>
      <c r="C331" s="44" t="str">
        <f>unprmtd_src_summary!D330</f>
        <v>48243</v>
      </c>
      <c r="D331" s="44" t="str">
        <f>unprmtd_src_summary!E330</f>
        <v>2310003200</v>
      </c>
      <c r="E331" s="44" t="str">
        <f>unprmtd_src_summary!F330</f>
        <v>Pneumatic pumps</v>
      </c>
      <c r="F331" s="180">
        <f>unprmtd_src_summary!G330</f>
        <v>0</v>
      </c>
      <c r="G331" s="180">
        <f>unprmtd_src_summary!H330</f>
        <v>8.6010482271991415E-3</v>
      </c>
      <c r="H331" s="180">
        <f>unprmtd_src_summary!I330</f>
        <v>0</v>
      </c>
      <c r="I331" s="180">
        <f>unprmtd_src_summary!J330</f>
        <v>0</v>
      </c>
      <c r="J331" s="180">
        <f>unprmtd_src_summary!K330</f>
        <v>0</v>
      </c>
    </row>
    <row r="332" spans="1:10" x14ac:dyDescent="0.2">
      <c r="A332" s="44" t="s">
        <v>5574</v>
      </c>
      <c r="B332" s="44" t="str">
        <f>unprmtd_src_summary!C331</f>
        <v>48</v>
      </c>
      <c r="C332" s="44" t="str">
        <f>unprmtd_src_summary!D331</f>
        <v>48263</v>
      </c>
      <c r="D332" s="44" t="str">
        <f>unprmtd_src_summary!E331</f>
        <v>2310003200</v>
      </c>
      <c r="E332" s="44" t="str">
        <f>unprmtd_src_summary!F331</f>
        <v>Pneumatic pumps</v>
      </c>
      <c r="F332" s="180">
        <f>unprmtd_src_summary!G331</f>
        <v>0</v>
      </c>
      <c r="G332" s="180">
        <f>unprmtd_src_summary!H331</f>
        <v>4.2403167760091769</v>
      </c>
      <c r="H332" s="180">
        <f>unprmtd_src_summary!I331</f>
        <v>0</v>
      </c>
      <c r="I332" s="180">
        <f>unprmtd_src_summary!J331</f>
        <v>0</v>
      </c>
      <c r="J332" s="180">
        <f>unprmtd_src_summary!K331</f>
        <v>0</v>
      </c>
    </row>
    <row r="333" spans="1:10" x14ac:dyDescent="0.2">
      <c r="A333" s="44" t="s">
        <v>5574</v>
      </c>
      <c r="B333" s="44" t="str">
        <f>unprmtd_src_summary!C332</f>
        <v>48</v>
      </c>
      <c r="C333" s="44" t="str">
        <f>unprmtd_src_summary!D332</f>
        <v>48269</v>
      </c>
      <c r="D333" s="44" t="str">
        <f>unprmtd_src_summary!E332</f>
        <v>2310003200</v>
      </c>
      <c r="E333" s="44" t="str">
        <f>unprmtd_src_summary!F332</f>
        <v>Pneumatic pumps</v>
      </c>
      <c r="F333" s="180">
        <f>unprmtd_src_summary!G332</f>
        <v>0</v>
      </c>
      <c r="G333" s="180">
        <f>unprmtd_src_summary!H332</f>
        <v>4.4553429816891557</v>
      </c>
      <c r="H333" s="180">
        <f>unprmtd_src_summary!I332</f>
        <v>0</v>
      </c>
      <c r="I333" s="180">
        <f>unprmtd_src_summary!J332</f>
        <v>0</v>
      </c>
      <c r="J333" s="180">
        <f>unprmtd_src_summary!K332</f>
        <v>0</v>
      </c>
    </row>
    <row r="334" spans="1:10" x14ac:dyDescent="0.2">
      <c r="A334" s="44" t="s">
        <v>5574</v>
      </c>
      <c r="B334" s="44" t="str">
        <f>unprmtd_src_summary!C333</f>
        <v>48</v>
      </c>
      <c r="C334" s="44" t="str">
        <f>unprmtd_src_summary!D333</f>
        <v>48301</v>
      </c>
      <c r="D334" s="44" t="str">
        <f>unprmtd_src_summary!E333</f>
        <v>2310003200</v>
      </c>
      <c r="E334" s="44" t="str">
        <f>unprmtd_src_summary!F333</f>
        <v>Pneumatic pumps</v>
      </c>
      <c r="F334" s="180">
        <f>unprmtd_src_summary!G333</f>
        <v>0</v>
      </c>
      <c r="G334" s="180">
        <f>unprmtd_src_summary!H333</f>
        <v>8.2742083945655747</v>
      </c>
      <c r="H334" s="180">
        <f>unprmtd_src_summary!I333</f>
        <v>0</v>
      </c>
      <c r="I334" s="180">
        <f>unprmtd_src_summary!J333</f>
        <v>0</v>
      </c>
      <c r="J334" s="180">
        <f>unprmtd_src_summary!K333</f>
        <v>0</v>
      </c>
    </row>
    <row r="335" spans="1:10" x14ac:dyDescent="0.2">
      <c r="A335" s="44" t="s">
        <v>5574</v>
      </c>
      <c r="B335" s="44" t="str">
        <f>unprmtd_src_summary!C334</f>
        <v>48</v>
      </c>
      <c r="C335" s="44" t="str">
        <f>unprmtd_src_summary!D334</f>
        <v>48303</v>
      </c>
      <c r="D335" s="44" t="str">
        <f>unprmtd_src_summary!E334</f>
        <v>2310003200</v>
      </c>
      <c r="E335" s="44" t="str">
        <f>unprmtd_src_summary!F334</f>
        <v>Pneumatic pumps</v>
      </c>
      <c r="F335" s="180">
        <f>unprmtd_src_summary!G334</f>
        <v>0</v>
      </c>
      <c r="G335" s="180">
        <f>unprmtd_src_summary!H334</f>
        <v>3.896274846921211</v>
      </c>
      <c r="H335" s="180">
        <f>unprmtd_src_summary!I334</f>
        <v>0</v>
      </c>
      <c r="I335" s="180">
        <f>unprmtd_src_summary!J334</f>
        <v>0</v>
      </c>
      <c r="J335" s="180">
        <f>unprmtd_src_summary!K334</f>
        <v>0</v>
      </c>
    </row>
    <row r="336" spans="1:10" x14ac:dyDescent="0.2">
      <c r="A336" s="44" t="s">
        <v>5574</v>
      </c>
      <c r="B336" s="44" t="str">
        <f>unprmtd_src_summary!C335</f>
        <v>48</v>
      </c>
      <c r="C336" s="44" t="str">
        <f>unprmtd_src_summary!D335</f>
        <v>48305</v>
      </c>
      <c r="D336" s="44" t="str">
        <f>unprmtd_src_summary!E335</f>
        <v>2310003200</v>
      </c>
      <c r="E336" s="44" t="str">
        <f>unprmtd_src_summary!F335</f>
        <v>Pneumatic pumps</v>
      </c>
      <c r="F336" s="180">
        <f>unprmtd_src_summary!G335</f>
        <v>0</v>
      </c>
      <c r="G336" s="180">
        <f>unprmtd_src_summary!H335</f>
        <v>0.67088176172153302</v>
      </c>
      <c r="H336" s="180">
        <f>unprmtd_src_summary!I335</f>
        <v>0</v>
      </c>
      <c r="I336" s="180">
        <f>unprmtd_src_summary!J335</f>
        <v>0</v>
      </c>
      <c r="J336" s="180">
        <f>unprmtd_src_summary!K335</f>
        <v>0</v>
      </c>
    </row>
    <row r="337" spans="1:10" x14ac:dyDescent="0.2">
      <c r="A337" s="44" t="s">
        <v>5574</v>
      </c>
      <c r="B337" s="44" t="str">
        <f>unprmtd_src_summary!C336</f>
        <v>48</v>
      </c>
      <c r="C337" s="44" t="str">
        <f>unprmtd_src_summary!D336</f>
        <v>48317</v>
      </c>
      <c r="D337" s="44" t="str">
        <f>unprmtd_src_summary!E336</f>
        <v>2310003200</v>
      </c>
      <c r="E337" s="44" t="str">
        <f>unprmtd_src_summary!F336</f>
        <v>Pneumatic pumps</v>
      </c>
      <c r="F337" s="180">
        <f>unprmtd_src_summary!G336</f>
        <v>0</v>
      </c>
      <c r="G337" s="180">
        <f>unprmtd_src_summary!H336</f>
        <v>20.805935661594724</v>
      </c>
      <c r="H337" s="180">
        <f>unprmtd_src_summary!I336</f>
        <v>0</v>
      </c>
      <c r="I337" s="180">
        <f>unprmtd_src_summary!J336</f>
        <v>0</v>
      </c>
      <c r="J337" s="180">
        <f>unprmtd_src_summary!K336</f>
        <v>0</v>
      </c>
    </row>
    <row r="338" spans="1:10" x14ac:dyDescent="0.2">
      <c r="A338" s="44" t="s">
        <v>5574</v>
      </c>
      <c r="B338" s="44" t="str">
        <f>unprmtd_src_summary!C337</f>
        <v>48</v>
      </c>
      <c r="C338" s="44" t="str">
        <f>unprmtd_src_summary!D337</f>
        <v>48329</v>
      </c>
      <c r="D338" s="44" t="str">
        <f>unprmtd_src_summary!E337</f>
        <v>2310003200</v>
      </c>
      <c r="E338" s="44" t="str">
        <f>unprmtd_src_summary!F337</f>
        <v>Pneumatic pumps</v>
      </c>
      <c r="F338" s="180">
        <f>unprmtd_src_summary!G337</f>
        <v>0</v>
      </c>
      <c r="G338" s="180">
        <f>unprmtd_src_summary!H337</f>
        <v>37.526373415269852</v>
      </c>
      <c r="H338" s="180">
        <f>unprmtd_src_summary!I337</f>
        <v>0</v>
      </c>
      <c r="I338" s="180">
        <f>unprmtd_src_summary!J337</f>
        <v>0</v>
      </c>
      <c r="J338" s="180">
        <f>unprmtd_src_summary!K337</f>
        <v>0</v>
      </c>
    </row>
    <row r="339" spans="1:10" x14ac:dyDescent="0.2">
      <c r="A339" s="44" t="s">
        <v>5574</v>
      </c>
      <c r="B339" s="44" t="str">
        <f>unprmtd_src_summary!C338</f>
        <v>48</v>
      </c>
      <c r="C339" s="44" t="str">
        <f>unprmtd_src_summary!D338</f>
        <v>48335</v>
      </c>
      <c r="D339" s="44" t="str">
        <f>unprmtd_src_summary!E338</f>
        <v>2310003200</v>
      </c>
      <c r="E339" s="44" t="str">
        <f>unprmtd_src_summary!F338</f>
        <v>Pneumatic pumps</v>
      </c>
      <c r="F339" s="180">
        <f>unprmtd_src_summary!G338</f>
        <v>0</v>
      </c>
      <c r="G339" s="180">
        <f>unprmtd_src_summary!H338</f>
        <v>21.932672979357811</v>
      </c>
      <c r="H339" s="180">
        <f>unprmtd_src_summary!I338</f>
        <v>0</v>
      </c>
      <c r="I339" s="180">
        <f>unprmtd_src_summary!J338</f>
        <v>0</v>
      </c>
      <c r="J339" s="180">
        <f>unprmtd_src_summary!K338</f>
        <v>0</v>
      </c>
    </row>
    <row r="340" spans="1:10" x14ac:dyDescent="0.2">
      <c r="A340" s="44" t="s">
        <v>5574</v>
      </c>
      <c r="B340" s="44" t="str">
        <f>unprmtd_src_summary!C339</f>
        <v>48</v>
      </c>
      <c r="C340" s="44" t="str">
        <f>unprmtd_src_summary!D339</f>
        <v>48371</v>
      </c>
      <c r="D340" s="44" t="str">
        <f>unprmtd_src_summary!E339</f>
        <v>2310003200</v>
      </c>
      <c r="E340" s="44" t="str">
        <f>unprmtd_src_summary!F339</f>
        <v>Pneumatic pumps</v>
      </c>
      <c r="F340" s="180">
        <f>unprmtd_src_summary!G339</f>
        <v>0</v>
      </c>
      <c r="G340" s="180">
        <f>unprmtd_src_summary!H339</f>
        <v>38.0854415500378</v>
      </c>
      <c r="H340" s="180">
        <f>unprmtd_src_summary!I339</f>
        <v>0</v>
      </c>
      <c r="I340" s="180">
        <f>unprmtd_src_summary!J339</f>
        <v>0</v>
      </c>
      <c r="J340" s="180">
        <f>unprmtd_src_summary!K339</f>
        <v>0</v>
      </c>
    </row>
    <row r="341" spans="1:10" x14ac:dyDescent="0.2">
      <c r="A341" s="44" t="s">
        <v>5574</v>
      </c>
      <c r="B341" s="44" t="str">
        <f>unprmtd_src_summary!C340</f>
        <v>48</v>
      </c>
      <c r="C341" s="44" t="str">
        <f>unprmtd_src_summary!D340</f>
        <v>48383</v>
      </c>
      <c r="D341" s="44" t="str">
        <f>unprmtd_src_summary!E340</f>
        <v>2310003200</v>
      </c>
      <c r="E341" s="44" t="str">
        <f>unprmtd_src_summary!F340</f>
        <v>Pneumatic pumps</v>
      </c>
      <c r="F341" s="180">
        <f>unprmtd_src_summary!G340</f>
        <v>0</v>
      </c>
      <c r="G341" s="180">
        <f>unprmtd_src_summary!H340</f>
        <v>39.435806121708069</v>
      </c>
      <c r="H341" s="180">
        <f>unprmtd_src_summary!I340</f>
        <v>0</v>
      </c>
      <c r="I341" s="180">
        <f>unprmtd_src_summary!J340</f>
        <v>0</v>
      </c>
      <c r="J341" s="180">
        <f>unprmtd_src_summary!K340</f>
        <v>0</v>
      </c>
    </row>
    <row r="342" spans="1:10" x14ac:dyDescent="0.2">
      <c r="A342" s="44" t="s">
        <v>5574</v>
      </c>
      <c r="B342" s="44" t="str">
        <f>unprmtd_src_summary!C341</f>
        <v>48</v>
      </c>
      <c r="C342" s="44" t="str">
        <f>unprmtd_src_summary!D341</f>
        <v>48389</v>
      </c>
      <c r="D342" s="44" t="str">
        <f>unprmtd_src_summary!E341</f>
        <v>2310003200</v>
      </c>
      <c r="E342" s="44" t="str">
        <f>unprmtd_src_summary!F341</f>
        <v>Pneumatic pumps</v>
      </c>
      <c r="F342" s="180">
        <f>unprmtd_src_summary!G341</f>
        <v>0</v>
      </c>
      <c r="G342" s="180">
        <f>unprmtd_src_summary!H341</f>
        <v>8.9020849151511108</v>
      </c>
      <c r="H342" s="180">
        <f>unprmtd_src_summary!I341</f>
        <v>0</v>
      </c>
      <c r="I342" s="180">
        <f>unprmtd_src_summary!J341</f>
        <v>0</v>
      </c>
      <c r="J342" s="180">
        <f>unprmtd_src_summary!K341</f>
        <v>0</v>
      </c>
    </row>
    <row r="343" spans="1:10" x14ac:dyDescent="0.2">
      <c r="A343" s="44" t="s">
        <v>5574</v>
      </c>
      <c r="B343" s="44" t="str">
        <f>unprmtd_src_summary!C342</f>
        <v>48</v>
      </c>
      <c r="C343" s="44" t="str">
        <f>unprmtd_src_summary!D342</f>
        <v>48079</v>
      </c>
      <c r="D343" s="44" t="str">
        <f>unprmtd_src_summary!E342</f>
        <v>2310003200</v>
      </c>
      <c r="E343" s="44" t="str">
        <f>unprmtd_src_summary!F342</f>
        <v>Pneumatic pumps</v>
      </c>
      <c r="F343" s="180">
        <f>unprmtd_src_summary!G342</f>
        <v>0</v>
      </c>
      <c r="G343" s="180">
        <f>unprmtd_src_summary!H342</f>
        <v>17.657952010439839</v>
      </c>
      <c r="H343" s="180">
        <f>unprmtd_src_summary!I342</f>
        <v>0</v>
      </c>
      <c r="I343" s="180">
        <f>unprmtd_src_summary!J342</f>
        <v>0</v>
      </c>
      <c r="J343" s="180">
        <f>unprmtd_src_summary!K342</f>
        <v>0</v>
      </c>
    </row>
    <row r="344" spans="1:10" x14ac:dyDescent="0.2">
      <c r="A344" s="44" t="s">
        <v>5574</v>
      </c>
      <c r="B344" s="44" t="str">
        <f>unprmtd_src_summary!C343</f>
        <v>48</v>
      </c>
      <c r="C344" s="44" t="str">
        <f>unprmtd_src_summary!D343</f>
        <v>48413</v>
      </c>
      <c r="D344" s="44" t="str">
        <f>unprmtd_src_summary!E343</f>
        <v>2310003200</v>
      </c>
      <c r="E344" s="44" t="str">
        <f>unprmtd_src_summary!F343</f>
        <v>Pneumatic pumps</v>
      </c>
      <c r="F344" s="180">
        <f>unprmtd_src_summary!G343</f>
        <v>0</v>
      </c>
      <c r="G344" s="180">
        <f>unprmtd_src_summary!H343</f>
        <v>9.4955572428278519</v>
      </c>
      <c r="H344" s="180">
        <f>unprmtd_src_summary!I343</f>
        <v>0</v>
      </c>
      <c r="I344" s="180">
        <f>unprmtd_src_summary!J343</f>
        <v>0</v>
      </c>
      <c r="J344" s="180">
        <f>unprmtd_src_summary!K343</f>
        <v>0</v>
      </c>
    </row>
    <row r="345" spans="1:10" x14ac:dyDescent="0.2">
      <c r="A345" s="44" t="s">
        <v>5574</v>
      </c>
      <c r="B345" s="44" t="str">
        <f>unprmtd_src_summary!C344</f>
        <v>48</v>
      </c>
      <c r="C345" s="44" t="str">
        <f>unprmtd_src_summary!D344</f>
        <v>48415</v>
      </c>
      <c r="D345" s="44" t="str">
        <f>unprmtd_src_summary!E344</f>
        <v>2310003200</v>
      </c>
      <c r="E345" s="44" t="str">
        <f>unprmtd_src_summary!F344</f>
        <v>Pneumatic pumps</v>
      </c>
      <c r="F345" s="180">
        <f>unprmtd_src_summary!G344</f>
        <v>0</v>
      </c>
      <c r="G345" s="180">
        <f>unprmtd_src_summary!H344</f>
        <v>23.893711975159217</v>
      </c>
      <c r="H345" s="180">
        <f>unprmtd_src_summary!I344</f>
        <v>0</v>
      </c>
      <c r="I345" s="180">
        <f>unprmtd_src_summary!J344</f>
        <v>0</v>
      </c>
      <c r="J345" s="180">
        <f>unprmtd_src_summary!K344</f>
        <v>0</v>
      </c>
    </row>
    <row r="346" spans="1:10" x14ac:dyDescent="0.2">
      <c r="A346" s="44" t="s">
        <v>5574</v>
      </c>
      <c r="B346" s="44" t="str">
        <f>unprmtd_src_summary!C345</f>
        <v>48</v>
      </c>
      <c r="C346" s="44" t="str">
        <f>unprmtd_src_summary!D345</f>
        <v>48431</v>
      </c>
      <c r="D346" s="44" t="str">
        <f>unprmtd_src_summary!E345</f>
        <v>2310003200</v>
      </c>
      <c r="E346" s="44" t="str">
        <f>unprmtd_src_summary!F345</f>
        <v>Pneumatic pumps</v>
      </c>
      <c r="F346" s="180">
        <f>unprmtd_src_summary!G345</f>
        <v>0</v>
      </c>
      <c r="G346" s="180">
        <f>unprmtd_src_summary!H345</f>
        <v>17.417122660078263</v>
      </c>
      <c r="H346" s="180">
        <f>unprmtd_src_summary!I345</f>
        <v>0</v>
      </c>
      <c r="I346" s="180">
        <f>unprmtd_src_summary!J345</f>
        <v>0</v>
      </c>
      <c r="J346" s="180">
        <f>unprmtd_src_summary!K345</f>
        <v>0</v>
      </c>
    </row>
    <row r="347" spans="1:10" x14ac:dyDescent="0.2">
      <c r="A347" s="44" t="s">
        <v>5574</v>
      </c>
      <c r="B347" s="44" t="str">
        <f>unprmtd_src_summary!C346</f>
        <v>48</v>
      </c>
      <c r="C347" s="44" t="str">
        <f>unprmtd_src_summary!D346</f>
        <v>48435</v>
      </c>
      <c r="D347" s="44" t="str">
        <f>unprmtd_src_summary!E346</f>
        <v>2310003200</v>
      </c>
      <c r="E347" s="44" t="str">
        <f>unprmtd_src_summary!F346</f>
        <v>Pneumatic pumps</v>
      </c>
      <c r="F347" s="180">
        <f>unprmtd_src_summary!G346</f>
        <v>0</v>
      </c>
      <c r="G347" s="180">
        <f>unprmtd_src_summary!H346</f>
        <v>53.292094815725882</v>
      </c>
      <c r="H347" s="180">
        <f>unprmtd_src_summary!I346</f>
        <v>0</v>
      </c>
      <c r="I347" s="180">
        <f>unprmtd_src_summary!J346</f>
        <v>0</v>
      </c>
      <c r="J347" s="180">
        <f>unprmtd_src_summary!K346</f>
        <v>0</v>
      </c>
    </row>
    <row r="348" spans="1:10" x14ac:dyDescent="0.2">
      <c r="A348" s="44" t="s">
        <v>5574</v>
      </c>
      <c r="B348" s="44" t="str">
        <f>unprmtd_src_summary!C347</f>
        <v>48</v>
      </c>
      <c r="C348" s="44" t="str">
        <f>unprmtd_src_summary!D347</f>
        <v>48445</v>
      </c>
      <c r="D348" s="44" t="str">
        <f>unprmtd_src_summary!E347</f>
        <v>2310003200</v>
      </c>
      <c r="E348" s="44" t="str">
        <f>unprmtd_src_summary!F347</f>
        <v>Pneumatic pumps</v>
      </c>
      <c r="F348" s="180">
        <f>unprmtd_src_summary!G347</f>
        <v>0</v>
      </c>
      <c r="G348" s="180">
        <f>unprmtd_src_summary!H347</f>
        <v>7.4829119576632532</v>
      </c>
      <c r="H348" s="180">
        <f>unprmtd_src_summary!I347</f>
        <v>0</v>
      </c>
      <c r="I348" s="180">
        <f>unprmtd_src_summary!J347</f>
        <v>0</v>
      </c>
      <c r="J348" s="180">
        <f>unprmtd_src_summary!K347</f>
        <v>0</v>
      </c>
    </row>
    <row r="349" spans="1:10" x14ac:dyDescent="0.2">
      <c r="A349" s="44" t="s">
        <v>5574</v>
      </c>
      <c r="B349" s="44" t="str">
        <f>unprmtd_src_summary!C348</f>
        <v>48</v>
      </c>
      <c r="C349" s="44" t="str">
        <f>unprmtd_src_summary!D348</f>
        <v>48451</v>
      </c>
      <c r="D349" s="44" t="str">
        <f>unprmtd_src_summary!E348</f>
        <v>2310003200</v>
      </c>
      <c r="E349" s="44" t="str">
        <f>unprmtd_src_summary!F348</f>
        <v>Pneumatic pumps</v>
      </c>
      <c r="F349" s="180">
        <f>unprmtd_src_summary!G348</f>
        <v>0</v>
      </c>
      <c r="G349" s="180">
        <f>unprmtd_src_summary!H348</f>
        <v>5.9519253732218065</v>
      </c>
      <c r="H349" s="180">
        <f>unprmtd_src_summary!I348</f>
        <v>0</v>
      </c>
      <c r="I349" s="180">
        <f>unprmtd_src_summary!J348</f>
        <v>0</v>
      </c>
      <c r="J349" s="180">
        <f>unprmtd_src_summary!K348</f>
        <v>0</v>
      </c>
    </row>
    <row r="350" spans="1:10" x14ac:dyDescent="0.2">
      <c r="A350" s="44" t="s">
        <v>5574</v>
      </c>
      <c r="B350" s="44" t="str">
        <f>unprmtd_src_summary!C349</f>
        <v>48</v>
      </c>
      <c r="C350" s="44" t="str">
        <f>unprmtd_src_summary!D349</f>
        <v>48461</v>
      </c>
      <c r="D350" s="44" t="str">
        <f>unprmtd_src_summary!E349</f>
        <v>2310003200</v>
      </c>
      <c r="E350" s="44" t="str">
        <f>unprmtd_src_summary!F349</f>
        <v>Pneumatic pumps</v>
      </c>
      <c r="F350" s="180">
        <f>unprmtd_src_summary!G349</f>
        <v>0</v>
      </c>
      <c r="G350" s="180">
        <f>unprmtd_src_summary!H349</f>
        <v>31.720665861910437</v>
      </c>
      <c r="H350" s="180">
        <f>unprmtd_src_summary!I349</f>
        <v>0</v>
      </c>
      <c r="I350" s="180">
        <f>unprmtd_src_summary!J349</f>
        <v>0</v>
      </c>
      <c r="J350" s="180">
        <f>unprmtd_src_summary!K349</f>
        <v>0</v>
      </c>
    </row>
    <row r="351" spans="1:10" x14ac:dyDescent="0.2">
      <c r="A351" s="44" t="s">
        <v>5574</v>
      </c>
      <c r="B351" s="44" t="str">
        <f>unprmtd_src_summary!C350</f>
        <v>48</v>
      </c>
      <c r="C351" s="44" t="str">
        <f>unprmtd_src_summary!D350</f>
        <v>48475</v>
      </c>
      <c r="D351" s="44" t="str">
        <f>unprmtd_src_summary!E350</f>
        <v>2310003200</v>
      </c>
      <c r="E351" s="44" t="str">
        <f>unprmtd_src_summary!F350</f>
        <v>Pneumatic pumps</v>
      </c>
      <c r="F351" s="180">
        <f>unprmtd_src_summary!G350</f>
        <v>0</v>
      </c>
      <c r="G351" s="180">
        <f>unprmtd_src_summary!H350</f>
        <v>27.144908205040494</v>
      </c>
      <c r="H351" s="180">
        <f>unprmtd_src_summary!I350</f>
        <v>0</v>
      </c>
      <c r="I351" s="180">
        <f>unprmtd_src_summary!J350</f>
        <v>0</v>
      </c>
      <c r="J351" s="180">
        <f>unprmtd_src_summary!K350</f>
        <v>0</v>
      </c>
    </row>
    <row r="352" spans="1:10" x14ac:dyDescent="0.2">
      <c r="A352" s="44" t="s">
        <v>5574</v>
      </c>
      <c r="B352" s="44" t="str">
        <f>unprmtd_src_summary!C351</f>
        <v>48</v>
      </c>
      <c r="C352" s="44" t="str">
        <f>unprmtd_src_summary!D351</f>
        <v>48495</v>
      </c>
      <c r="D352" s="44" t="str">
        <f>unprmtd_src_summary!E351</f>
        <v>2310003200</v>
      </c>
      <c r="E352" s="44" t="str">
        <f>unprmtd_src_summary!F351</f>
        <v>Pneumatic pumps</v>
      </c>
      <c r="F352" s="180">
        <f>unprmtd_src_summary!G351</f>
        <v>0</v>
      </c>
      <c r="G352" s="180">
        <f>unprmtd_src_summary!H351</f>
        <v>21.605833146724244</v>
      </c>
      <c r="H352" s="180">
        <f>unprmtd_src_summary!I351</f>
        <v>0</v>
      </c>
      <c r="I352" s="180">
        <f>unprmtd_src_summary!J351</f>
        <v>0</v>
      </c>
      <c r="J352" s="180">
        <f>unprmtd_src_summary!K351</f>
        <v>0</v>
      </c>
    </row>
    <row r="353" spans="1:10" x14ac:dyDescent="0.2">
      <c r="A353" s="44" t="s">
        <v>5574</v>
      </c>
      <c r="B353" s="44" t="str">
        <f>unprmtd_src_summary!C352</f>
        <v>48</v>
      </c>
      <c r="C353" s="44" t="str">
        <f>unprmtd_src_summary!D352</f>
        <v>48501</v>
      </c>
      <c r="D353" s="44" t="str">
        <f>unprmtd_src_summary!E352</f>
        <v>2310003200</v>
      </c>
      <c r="E353" s="44" t="str">
        <f>unprmtd_src_summary!F352</f>
        <v>Pneumatic pumps</v>
      </c>
      <c r="F353" s="180">
        <f>unprmtd_src_summary!G352</f>
        <v>0</v>
      </c>
      <c r="G353" s="180">
        <f>unprmtd_src_summary!H352</f>
        <v>28.245842378121981</v>
      </c>
      <c r="H353" s="180">
        <f>unprmtd_src_summary!I352</f>
        <v>0</v>
      </c>
      <c r="I353" s="180">
        <f>unprmtd_src_summary!J352</f>
        <v>0</v>
      </c>
      <c r="J353" s="180">
        <f>unprmtd_src_summary!K352</f>
        <v>0</v>
      </c>
    </row>
    <row r="354" spans="1:10" x14ac:dyDescent="0.2">
      <c r="A354" s="44" t="s">
        <v>5574</v>
      </c>
      <c r="B354" s="44" t="str">
        <f>unprmtd_src_summary!C353</f>
        <v>35</v>
      </c>
      <c r="C354" s="44" t="str">
        <f>unprmtd_src_summary!D353</f>
        <v>35005</v>
      </c>
      <c r="D354" s="44" t="str">
        <f>unprmtd_src_summary!E353</f>
        <v>2310003200</v>
      </c>
      <c r="E354" s="44" t="str">
        <f>unprmtd_src_summary!F353</f>
        <v>Pneumatic pumps</v>
      </c>
      <c r="F354" s="180">
        <f>unprmtd_src_summary!G353</f>
        <v>0</v>
      </c>
      <c r="G354" s="180">
        <f>unprmtd_src_summary!H353</f>
        <v>19.859820356602821</v>
      </c>
      <c r="H354" s="180">
        <f>unprmtd_src_summary!I353</f>
        <v>0</v>
      </c>
      <c r="I354" s="180">
        <f>unprmtd_src_summary!J353</f>
        <v>0</v>
      </c>
      <c r="J354" s="180">
        <f>unprmtd_src_summary!K353</f>
        <v>0</v>
      </c>
    </row>
    <row r="355" spans="1:10" x14ac:dyDescent="0.2">
      <c r="A355" s="44" t="s">
        <v>5574</v>
      </c>
      <c r="B355" s="44" t="str">
        <f>unprmtd_src_summary!C354</f>
        <v>35</v>
      </c>
      <c r="C355" s="44" t="str">
        <f>unprmtd_src_summary!D354</f>
        <v>35025</v>
      </c>
      <c r="D355" s="44" t="str">
        <f>unprmtd_src_summary!E354</f>
        <v>2310003200</v>
      </c>
      <c r="E355" s="44" t="str">
        <f>unprmtd_src_summary!F354</f>
        <v>Pneumatic pumps</v>
      </c>
      <c r="F355" s="180">
        <f>unprmtd_src_summary!G354</f>
        <v>0</v>
      </c>
      <c r="G355" s="180">
        <f>unprmtd_src_summary!H354</f>
        <v>96.452154819811184</v>
      </c>
      <c r="H355" s="180">
        <f>unprmtd_src_summary!I354</f>
        <v>0</v>
      </c>
      <c r="I355" s="180">
        <f>unprmtd_src_summary!J354</f>
        <v>0</v>
      </c>
      <c r="J355" s="180">
        <f>unprmtd_src_summary!K354</f>
        <v>0</v>
      </c>
    </row>
    <row r="356" spans="1:10" x14ac:dyDescent="0.2">
      <c r="A356" s="44" t="s">
        <v>5574</v>
      </c>
      <c r="B356" s="44" t="str">
        <f>unprmtd_src_summary!C355</f>
        <v>35</v>
      </c>
      <c r="C356" s="44" t="str">
        <f>unprmtd_src_summary!D355</f>
        <v>35041</v>
      </c>
      <c r="D356" s="44" t="str">
        <f>unprmtd_src_summary!E355</f>
        <v>2310003200</v>
      </c>
      <c r="E356" s="44" t="str">
        <f>unprmtd_src_summary!F355</f>
        <v>Pneumatic pumps</v>
      </c>
      <c r="F356" s="180">
        <f>unprmtd_src_summary!G355</f>
        <v>0</v>
      </c>
      <c r="G356" s="180">
        <f>unprmtd_src_summary!H355</f>
        <v>2.2448735872989758</v>
      </c>
      <c r="H356" s="180">
        <f>unprmtd_src_summary!I355</f>
        <v>0</v>
      </c>
      <c r="I356" s="180">
        <f>unprmtd_src_summary!J355</f>
        <v>0</v>
      </c>
      <c r="J356" s="180">
        <f>unprmtd_src_summary!K355</f>
        <v>0</v>
      </c>
    </row>
    <row r="357" spans="1:10" x14ac:dyDescent="0.2">
      <c r="A357" s="44" t="s">
        <v>5574</v>
      </c>
      <c r="B357" s="44" t="str">
        <f>unprmtd_src_summary!C356</f>
        <v>35</v>
      </c>
      <c r="C357" s="44" t="str">
        <f>unprmtd_src_summary!D356</f>
        <v>35015</v>
      </c>
      <c r="D357" s="44" t="str">
        <f>unprmtd_src_summary!E356</f>
        <v>2310003200</v>
      </c>
      <c r="E357" s="44" t="str">
        <f>unprmtd_src_summary!F356</f>
        <v>Pneumatic pumps</v>
      </c>
      <c r="F357" s="180">
        <f>unprmtd_src_summary!G356</f>
        <v>0</v>
      </c>
      <c r="G357" s="180">
        <f>unprmtd_src_summary!H356</f>
        <v>88.143542232336799</v>
      </c>
      <c r="H357" s="180">
        <f>unprmtd_src_summary!I356</f>
        <v>0</v>
      </c>
      <c r="I357" s="180">
        <f>unprmtd_src_summary!J356</f>
        <v>0</v>
      </c>
      <c r="J357" s="180">
        <f>unprmtd_src_summary!K356</f>
        <v>0</v>
      </c>
    </row>
    <row r="358" spans="1:10" x14ac:dyDescent="0.2">
      <c r="A358" s="44" t="s">
        <v>5574</v>
      </c>
      <c r="B358" s="44" t="str">
        <f>unprmtd_src_summary!C357</f>
        <v>48</v>
      </c>
      <c r="C358" s="44" t="str">
        <f>unprmtd_src_summary!D357</f>
        <v>48105</v>
      </c>
      <c r="D358" s="44" t="str">
        <f>unprmtd_src_summary!E357</f>
        <v>2310000300</v>
      </c>
      <c r="E358" s="44" t="str">
        <f>unprmtd_src_summary!F357</f>
        <v>Pneumatic devices</v>
      </c>
      <c r="F358" s="180">
        <f>unprmtd_src_summary!G357</f>
        <v>0</v>
      </c>
      <c r="G358" s="180">
        <f>unprmtd_src_summary!H357</f>
        <v>8733.6254299532266</v>
      </c>
      <c r="H358" s="180">
        <f>unprmtd_src_summary!I357</f>
        <v>0</v>
      </c>
      <c r="I358" s="180">
        <f>unprmtd_src_summary!J357</f>
        <v>0</v>
      </c>
      <c r="J358" s="180">
        <f>unprmtd_src_summary!K357</f>
        <v>0</v>
      </c>
    </row>
    <row r="359" spans="1:10" x14ac:dyDescent="0.2">
      <c r="A359" s="44" t="s">
        <v>5574</v>
      </c>
      <c r="B359" s="44" t="str">
        <f>unprmtd_src_summary!C358</f>
        <v>48</v>
      </c>
      <c r="C359" s="44" t="str">
        <f>unprmtd_src_summary!D358</f>
        <v>48081</v>
      </c>
      <c r="D359" s="44" t="str">
        <f>unprmtd_src_summary!E358</f>
        <v>2310000300</v>
      </c>
      <c r="E359" s="44" t="str">
        <f>unprmtd_src_summary!F358</f>
        <v>Pneumatic devices</v>
      </c>
      <c r="F359" s="180">
        <f>unprmtd_src_summary!G358</f>
        <v>0</v>
      </c>
      <c r="G359" s="180">
        <f>unprmtd_src_summary!H358</f>
        <v>260.0613865542947</v>
      </c>
      <c r="H359" s="180">
        <f>unprmtd_src_summary!I358</f>
        <v>0</v>
      </c>
      <c r="I359" s="180">
        <f>unprmtd_src_summary!J358</f>
        <v>0</v>
      </c>
      <c r="J359" s="180">
        <f>unprmtd_src_summary!K358</f>
        <v>0</v>
      </c>
    </row>
    <row r="360" spans="1:10" x14ac:dyDescent="0.2">
      <c r="A360" s="44" t="s">
        <v>5574</v>
      </c>
      <c r="B360" s="44" t="str">
        <f>unprmtd_src_summary!C359</f>
        <v>48</v>
      </c>
      <c r="C360" s="44" t="str">
        <f>unprmtd_src_summary!D359</f>
        <v>48103</v>
      </c>
      <c r="D360" s="44" t="str">
        <f>unprmtd_src_summary!E359</f>
        <v>2310000300</v>
      </c>
      <c r="E360" s="44" t="str">
        <f>unprmtd_src_summary!F359</f>
        <v>Pneumatic devices</v>
      </c>
      <c r="F360" s="180">
        <f>unprmtd_src_summary!G359</f>
        <v>0</v>
      </c>
      <c r="G360" s="180">
        <f>unprmtd_src_summary!H359</f>
        <v>3262.3683705054423</v>
      </c>
      <c r="H360" s="180">
        <f>unprmtd_src_summary!I359</f>
        <v>0</v>
      </c>
      <c r="I360" s="180">
        <f>unprmtd_src_summary!J359</f>
        <v>0</v>
      </c>
      <c r="J360" s="180">
        <f>unprmtd_src_summary!K359</f>
        <v>0</v>
      </c>
    </row>
    <row r="361" spans="1:10" x14ac:dyDescent="0.2">
      <c r="A361" s="44" t="s">
        <v>5574</v>
      </c>
      <c r="B361" s="44" t="str">
        <f>unprmtd_src_summary!C360</f>
        <v>48</v>
      </c>
      <c r="C361" s="44" t="str">
        <f>unprmtd_src_summary!D360</f>
        <v>48135</v>
      </c>
      <c r="D361" s="44" t="str">
        <f>unprmtd_src_summary!E360</f>
        <v>2310000300</v>
      </c>
      <c r="E361" s="44" t="str">
        <f>unprmtd_src_summary!F360</f>
        <v>Pneumatic devices</v>
      </c>
      <c r="F361" s="180">
        <f>unprmtd_src_summary!G360</f>
        <v>0</v>
      </c>
      <c r="G361" s="180">
        <f>unprmtd_src_summary!H360</f>
        <v>4303.2426231664449</v>
      </c>
      <c r="H361" s="180">
        <f>unprmtd_src_summary!I360</f>
        <v>0</v>
      </c>
      <c r="I361" s="180">
        <f>unprmtd_src_summary!J360</f>
        <v>0</v>
      </c>
      <c r="J361" s="180">
        <f>unprmtd_src_summary!K360</f>
        <v>0</v>
      </c>
    </row>
    <row r="362" spans="1:10" x14ac:dyDescent="0.2">
      <c r="A362" s="44" t="s">
        <v>5574</v>
      </c>
      <c r="B362" s="44" t="str">
        <f>unprmtd_src_summary!C361</f>
        <v>48</v>
      </c>
      <c r="C362" s="44" t="str">
        <f>unprmtd_src_summary!D361</f>
        <v>48003</v>
      </c>
      <c r="D362" s="44" t="str">
        <f>unprmtd_src_summary!E361</f>
        <v>2310000300</v>
      </c>
      <c r="E362" s="44" t="str">
        <f>unprmtd_src_summary!F361</f>
        <v>Pneumatic devices</v>
      </c>
      <c r="F362" s="180">
        <f>unprmtd_src_summary!G361</f>
        <v>0</v>
      </c>
      <c r="G362" s="180">
        <f>unprmtd_src_summary!H361</f>
        <v>4423.5091207410942</v>
      </c>
      <c r="H362" s="180">
        <f>unprmtd_src_summary!I361</f>
        <v>0</v>
      </c>
      <c r="I362" s="180">
        <f>unprmtd_src_summary!J361</f>
        <v>0</v>
      </c>
      <c r="J362" s="180">
        <f>unprmtd_src_summary!K361</f>
        <v>0</v>
      </c>
    </row>
    <row r="363" spans="1:10" x14ac:dyDescent="0.2">
      <c r="A363" s="44" t="s">
        <v>5574</v>
      </c>
      <c r="B363" s="44" t="str">
        <f>unprmtd_src_summary!C362</f>
        <v>48</v>
      </c>
      <c r="C363" s="44" t="str">
        <f>unprmtd_src_summary!D362</f>
        <v>48033</v>
      </c>
      <c r="D363" s="44" t="str">
        <f>unprmtd_src_summary!E362</f>
        <v>2310000300</v>
      </c>
      <c r="E363" s="44" t="str">
        <f>unprmtd_src_summary!F362</f>
        <v>Pneumatic devices</v>
      </c>
      <c r="F363" s="180">
        <f>unprmtd_src_summary!G362</f>
        <v>0</v>
      </c>
      <c r="G363" s="180">
        <f>unprmtd_src_summary!H362</f>
        <v>376.98566469377522</v>
      </c>
      <c r="H363" s="180">
        <f>unprmtd_src_summary!I362</f>
        <v>0</v>
      </c>
      <c r="I363" s="180">
        <f>unprmtd_src_summary!J362</f>
        <v>0</v>
      </c>
      <c r="J363" s="180">
        <f>unprmtd_src_summary!K362</f>
        <v>0</v>
      </c>
    </row>
    <row r="364" spans="1:10" x14ac:dyDescent="0.2">
      <c r="A364" s="44" t="s">
        <v>5574</v>
      </c>
      <c r="B364" s="44" t="str">
        <f>unprmtd_src_summary!C363</f>
        <v>48</v>
      </c>
      <c r="C364" s="44" t="str">
        <f>unprmtd_src_summary!D363</f>
        <v>48109</v>
      </c>
      <c r="D364" s="44" t="str">
        <f>unprmtd_src_summary!E363</f>
        <v>2310000300</v>
      </c>
      <c r="E364" s="44" t="str">
        <f>unprmtd_src_summary!F363</f>
        <v>Pneumatic devices</v>
      </c>
      <c r="F364" s="180">
        <f>unprmtd_src_summary!G363</f>
        <v>0</v>
      </c>
      <c r="G364" s="180">
        <f>unprmtd_src_summary!H363</f>
        <v>138.32445938054309</v>
      </c>
      <c r="H364" s="180">
        <f>unprmtd_src_summary!I363</f>
        <v>0</v>
      </c>
      <c r="I364" s="180">
        <f>unprmtd_src_summary!J363</f>
        <v>0</v>
      </c>
      <c r="J364" s="180">
        <f>unprmtd_src_summary!K363</f>
        <v>0</v>
      </c>
    </row>
    <row r="365" spans="1:10" x14ac:dyDescent="0.2">
      <c r="A365" s="44" t="s">
        <v>5574</v>
      </c>
      <c r="B365" s="44" t="str">
        <f>unprmtd_src_summary!C364</f>
        <v>48</v>
      </c>
      <c r="C365" s="44" t="str">
        <f>unprmtd_src_summary!D364</f>
        <v>48115</v>
      </c>
      <c r="D365" s="44" t="str">
        <f>unprmtd_src_summary!E364</f>
        <v>2310000300</v>
      </c>
      <c r="E365" s="44" t="str">
        <f>unprmtd_src_summary!F364</f>
        <v>Pneumatic devices</v>
      </c>
      <c r="F365" s="180">
        <f>unprmtd_src_summary!G364</f>
        <v>0</v>
      </c>
      <c r="G365" s="180">
        <f>unprmtd_src_summary!H364</f>
        <v>789.0254613411314</v>
      </c>
      <c r="H365" s="180">
        <f>unprmtd_src_summary!I364</f>
        <v>0</v>
      </c>
      <c r="I365" s="180">
        <f>unprmtd_src_summary!J364</f>
        <v>0</v>
      </c>
      <c r="J365" s="180">
        <f>unprmtd_src_summary!K364</f>
        <v>0</v>
      </c>
    </row>
    <row r="366" spans="1:10" x14ac:dyDescent="0.2">
      <c r="A366" s="44" t="s">
        <v>5574</v>
      </c>
      <c r="B366" s="44" t="str">
        <f>unprmtd_src_summary!C365</f>
        <v>48</v>
      </c>
      <c r="C366" s="44" t="str">
        <f>unprmtd_src_summary!D365</f>
        <v>48107</v>
      </c>
      <c r="D366" s="44" t="str">
        <f>unprmtd_src_summary!E365</f>
        <v>2310000300</v>
      </c>
      <c r="E366" s="44" t="str">
        <f>unprmtd_src_summary!F365</f>
        <v>Pneumatic devices</v>
      </c>
      <c r="F366" s="180">
        <f>unprmtd_src_summary!G365</f>
        <v>0</v>
      </c>
      <c r="G366" s="180">
        <f>unprmtd_src_summary!H365</f>
        <v>253.9887104706838</v>
      </c>
      <c r="H366" s="180">
        <f>unprmtd_src_summary!I365</f>
        <v>0</v>
      </c>
      <c r="I366" s="180">
        <f>unprmtd_src_summary!J365</f>
        <v>0</v>
      </c>
      <c r="J366" s="180">
        <f>unprmtd_src_summary!K365</f>
        <v>0</v>
      </c>
    </row>
    <row r="367" spans="1:10" x14ac:dyDescent="0.2">
      <c r="A367" s="44" t="s">
        <v>5574</v>
      </c>
      <c r="B367" s="44" t="str">
        <f>unprmtd_src_summary!C366</f>
        <v>48</v>
      </c>
      <c r="C367" s="44" t="str">
        <f>unprmtd_src_summary!D366</f>
        <v>48125</v>
      </c>
      <c r="D367" s="44" t="str">
        <f>unprmtd_src_summary!E366</f>
        <v>2310000300</v>
      </c>
      <c r="E367" s="44" t="str">
        <f>unprmtd_src_summary!F366</f>
        <v>Pneumatic devices</v>
      </c>
      <c r="F367" s="180">
        <f>unprmtd_src_summary!G366</f>
        <v>0</v>
      </c>
      <c r="G367" s="180">
        <f>unprmtd_src_summary!H366</f>
        <v>139.60154304320875</v>
      </c>
      <c r="H367" s="180">
        <f>unprmtd_src_summary!I366</f>
        <v>0</v>
      </c>
      <c r="I367" s="180">
        <f>unprmtd_src_summary!J366</f>
        <v>0</v>
      </c>
      <c r="J367" s="180">
        <f>unprmtd_src_summary!K366</f>
        <v>0</v>
      </c>
    </row>
    <row r="368" spans="1:10" x14ac:dyDescent="0.2">
      <c r="A368" s="44" t="s">
        <v>5574</v>
      </c>
      <c r="B368" s="44" t="str">
        <f>unprmtd_src_summary!C367</f>
        <v>48</v>
      </c>
      <c r="C368" s="44" t="str">
        <f>unprmtd_src_summary!D367</f>
        <v>48165</v>
      </c>
      <c r="D368" s="44" t="str">
        <f>unprmtd_src_summary!E367</f>
        <v>2310000300</v>
      </c>
      <c r="E368" s="44" t="str">
        <f>unprmtd_src_summary!F367</f>
        <v>Pneumatic devices</v>
      </c>
      <c r="F368" s="180">
        <f>unprmtd_src_summary!G367</f>
        <v>0</v>
      </c>
      <c r="G368" s="180">
        <f>unprmtd_src_summary!H367</f>
        <v>2596.8792310450535</v>
      </c>
      <c r="H368" s="180">
        <f>unprmtd_src_summary!I367</f>
        <v>0</v>
      </c>
      <c r="I368" s="180">
        <f>unprmtd_src_summary!J367</f>
        <v>0</v>
      </c>
      <c r="J368" s="180">
        <f>unprmtd_src_summary!K367</f>
        <v>0</v>
      </c>
    </row>
    <row r="369" spans="1:10" x14ac:dyDescent="0.2">
      <c r="A369" s="44" t="s">
        <v>5574</v>
      </c>
      <c r="B369" s="44" t="str">
        <f>unprmtd_src_summary!C368</f>
        <v>48</v>
      </c>
      <c r="C369" s="44" t="str">
        <f>unprmtd_src_summary!D368</f>
        <v>48169</v>
      </c>
      <c r="D369" s="44" t="str">
        <f>unprmtd_src_summary!E368</f>
        <v>2310000300</v>
      </c>
      <c r="E369" s="44" t="str">
        <f>unprmtd_src_summary!F368</f>
        <v>Pneumatic devices</v>
      </c>
      <c r="F369" s="180">
        <f>unprmtd_src_summary!G368</f>
        <v>0</v>
      </c>
      <c r="G369" s="180">
        <f>unprmtd_src_summary!H368</f>
        <v>1293.9279584269218</v>
      </c>
      <c r="H369" s="180">
        <f>unprmtd_src_summary!I368</f>
        <v>0</v>
      </c>
      <c r="I369" s="180">
        <f>unprmtd_src_summary!J368</f>
        <v>0</v>
      </c>
      <c r="J369" s="180">
        <f>unprmtd_src_summary!K368</f>
        <v>0</v>
      </c>
    </row>
    <row r="370" spans="1:10" x14ac:dyDescent="0.2">
      <c r="A370" s="44" t="s">
        <v>5574</v>
      </c>
      <c r="B370" s="44" t="str">
        <f>unprmtd_src_summary!C369</f>
        <v>48</v>
      </c>
      <c r="C370" s="44" t="str">
        <f>unprmtd_src_summary!D369</f>
        <v>48173</v>
      </c>
      <c r="D370" s="44" t="str">
        <f>unprmtd_src_summary!E369</f>
        <v>2310000300</v>
      </c>
      <c r="E370" s="44" t="str">
        <f>unprmtd_src_summary!F369</f>
        <v>Pneumatic devices</v>
      </c>
      <c r="F370" s="180">
        <f>unprmtd_src_summary!G369</f>
        <v>0</v>
      </c>
      <c r="G370" s="180">
        <f>unprmtd_src_summary!H369</f>
        <v>1110.9728506149993</v>
      </c>
      <c r="H370" s="180">
        <f>unprmtd_src_summary!I369</f>
        <v>0</v>
      </c>
      <c r="I370" s="180">
        <f>unprmtd_src_summary!J369</f>
        <v>0</v>
      </c>
      <c r="J370" s="180">
        <f>unprmtd_src_summary!K369</f>
        <v>0</v>
      </c>
    </row>
    <row r="371" spans="1:10" x14ac:dyDescent="0.2">
      <c r="A371" s="44" t="s">
        <v>5574</v>
      </c>
      <c r="B371" s="44" t="str">
        <f>unprmtd_src_summary!C370</f>
        <v>48</v>
      </c>
      <c r="C371" s="44" t="str">
        <f>unprmtd_src_summary!D370</f>
        <v>48219</v>
      </c>
      <c r="D371" s="44" t="str">
        <f>unprmtd_src_summary!E370</f>
        <v>2310000300</v>
      </c>
      <c r="E371" s="44" t="str">
        <f>unprmtd_src_summary!F370</f>
        <v>Pneumatic devices</v>
      </c>
      <c r="F371" s="180">
        <f>unprmtd_src_summary!G370</f>
        <v>0</v>
      </c>
      <c r="G371" s="180">
        <f>unprmtd_src_summary!H370</f>
        <v>2602.5554363463966</v>
      </c>
      <c r="H371" s="180">
        <f>unprmtd_src_summary!I370</f>
        <v>0</v>
      </c>
      <c r="I371" s="180">
        <f>unprmtd_src_summary!J370</f>
        <v>0</v>
      </c>
      <c r="J371" s="180">
        <f>unprmtd_src_summary!K370</f>
        <v>0</v>
      </c>
    </row>
    <row r="372" spans="1:10" x14ac:dyDescent="0.2">
      <c r="A372" s="44" t="s">
        <v>5574</v>
      </c>
      <c r="B372" s="44" t="str">
        <f>unprmtd_src_summary!C371</f>
        <v>48</v>
      </c>
      <c r="C372" s="44" t="str">
        <f>unprmtd_src_summary!D371</f>
        <v>48227</v>
      </c>
      <c r="D372" s="44" t="str">
        <f>unprmtd_src_summary!E371</f>
        <v>2310000300</v>
      </c>
      <c r="E372" s="44" t="str">
        <f>unprmtd_src_summary!F371</f>
        <v>Pneumatic devices</v>
      </c>
      <c r="F372" s="180">
        <f>unprmtd_src_summary!G371</f>
        <v>0</v>
      </c>
      <c r="G372" s="180">
        <f>unprmtd_src_summary!H371</f>
        <v>2218.1728977859098</v>
      </c>
      <c r="H372" s="180">
        <f>unprmtd_src_summary!I371</f>
        <v>0</v>
      </c>
      <c r="I372" s="180">
        <f>unprmtd_src_summary!J371</f>
        <v>0</v>
      </c>
      <c r="J372" s="180">
        <f>unprmtd_src_summary!K371</f>
        <v>0</v>
      </c>
    </row>
    <row r="373" spans="1:10" x14ac:dyDescent="0.2">
      <c r="A373" s="44" t="s">
        <v>5574</v>
      </c>
      <c r="B373" s="44" t="str">
        <f>unprmtd_src_summary!C372</f>
        <v>48</v>
      </c>
      <c r="C373" s="44" t="str">
        <f>unprmtd_src_summary!D372</f>
        <v>48229</v>
      </c>
      <c r="D373" s="44" t="str">
        <f>unprmtd_src_summary!E372</f>
        <v>2310000300</v>
      </c>
      <c r="E373" s="44" t="str">
        <f>unprmtd_src_summary!F372</f>
        <v>Pneumatic devices</v>
      </c>
      <c r="F373" s="180">
        <f>unprmtd_src_summary!G372</f>
        <v>0</v>
      </c>
      <c r="G373" s="180">
        <f>unprmtd_src_summary!H372</f>
        <v>7.818512701390409</v>
      </c>
      <c r="H373" s="180">
        <f>unprmtd_src_summary!I372</f>
        <v>0</v>
      </c>
      <c r="I373" s="180">
        <f>unprmtd_src_summary!J372</f>
        <v>0</v>
      </c>
      <c r="J373" s="180">
        <f>unprmtd_src_summary!K372</f>
        <v>0</v>
      </c>
    </row>
    <row r="374" spans="1:10" x14ac:dyDescent="0.2">
      <c r="A374" s="44" t="s">
        <v>5574</v>
      </c>
      <c r="B374" s="44" t="str">
        <f>unprmtd_src_summary!C373</f>
        <v>48</v>
      </c>
      <c r="C374" s="44" t="str">
        <f>unprmtd_src_summary!D373</f>
        <v>48235</v>
      </c>
      <c r="D374" s="44" t="str">
        <f>unprmtd_src_summary!E373</f>
        <v>2310000300</v>
      </c>
      <c r="E374" s="44" t="str">
        <f>unprmtd_src_summary!F373</f>
        <v>Pneumatic devices</v>
      </c>
      <c r="F374" s="180">
        <f>unprmtd_src_summary!G373</f>
        <v>0</v>
      </c>
      <c r="G374" s="180">
        <f>unprmtd_src_summary!H373</f>
        <v>1381.1973483814081</v>
      </c>
      <c r="H374" s="180">
        <f>unprmtd_src_summary!I373</f>
        <v>0</v>
      </c>
      <c r="I374" s="180">
        <f>unprmtd_src_summary!J373</f>
        <v>0</v>
      </c>
      <c r="J374" s="180">
        <f>unprmtd_src_summary!K373</f>
        <v>0</v>
      </c>
    </row>
    <row r="375" spans="1:10" x14ac:dyDescent="0.2">
      <c r="A375" s="44" t="s">
        <v>5574</v>
      </c>
      <c r="B375" s="44" t="str">
        <f>unprmtd_src_summary!C374</f>
        <v>48</v>
      </c>
      <c r="C375" s="44" t="str">
        <f>unprmtd_src_summary!D374</f>
        <v>48243</v>
      </c>
      <c r="D375" s="44" t="str">
        <f>unprmtd_src_summary!E374</f>
        <v>2310000300</v>
      </c>
      <c r="E375" s="44" t="str">
        <f>unprmtd_src_summary!F374</f>
        <v>Pneumatic devices</v>
      </c>
      <c r="F375" s="180">
        <f>unprmtd_src_summary!G374</f>
        <v>0</v>
      </c>
      <c r="G375" s="180">
        <f>unprmtd_src_summary!H374</f>
        <v>1.3030854502317348</v>
      </c>
      <c r="H375" s="180">
        <f>unprmtd_src_summary!I374</f>
        <v>0</v>
      </c>
      <c r="I375" s="180">
        <f>unprmtd_src_summary!J374</f>
        <v>0</v>
      </c>
      <c r="J375" s="180">
        <f>unprmtd_src_summary!K374</f>
        <v>0</v>
      </c>
    </row>
    <row r="376" spans="1:10" x14ac:dyDescent="0.2">
      <c r="A376" s="44" t="s">
        <v>5574</v>
      </c>
      <c r="B376" s="44" t="str">
        <f>unprmtd_src_summary!C375</f>
        <v>48</v>
      </c>
      <c r="C376" s="44" t="str">
        <f>unprmtd_src_summary!D375</f>
        <v>48263</v>
      </c>
      <c r="D376" s="44" t="str">
        <f>unprmtd_src_summary!E375</f>
        <v>2310000300</v>
      </c>
      <c r="E376" s="44" t="str">
        <f>unprmtd_src_summary!F375</f>
        <v>Pneumatic devices</v>
      </c>
      <c r="F376" s="180">
        <f>unprmtd_src_summary!G375</f>
        <v>0</v>
      </c>
      <c r="G376" s="180">
        <f>unprmtd_src_summary!H375</f>
        <v>303.18749215992034</v>
      </c>
      <c r="H376" s="180">
        <f>unprmtd_src_summary!I375</f>
        <v>0</v>
      </c>
      <c r="I376" s="180">
        <f>unprmtd_src_summary!J375</f>
        <v>0</v>
      </c>
      <c r="J376" s="180">
        <f>unprmtd_src_summary!K375</f>
        <v>0</v>
      </c>
    </row>
    <row r="377" spans="1:10" x14ac:dyDescent="0.2">
      <c r="A377" s="44" t="s">
        <v>5574</v>
      </c>
      <c r="B377" s="44" t="str">
        <f>unprmtd_src_summary!C376</f>
        <v>48</v>
      </c>
      <c r="C377" s="44" t="str">
        <f>unprmtd_src_summary!D376</f>
        <v>48269</v>
      </c>
      <c r="D377" s="44" t="str">
        <f>unprmtd_src_summary!E376</f>
        <v>2310000300</v>
      </c>
      <c r="E377" s="44" t="str">
        <f>unprmtd_src_summary!F376</f>
        <v>Pneumatic devices</v>
      </c>
      <c r="F377" s="180">
        <f>unprmtd_src_summary!G376</f>
        <v>0</v>
      </c>
      <c r="G377" s="180">
        <f>unprmtd_src_summary!H376</f>
        <v>349.52664199803928</v>
      </c>
      <c r="H377" s="180">
        <f>unprmtd_src_summary!I376</f>
        <v>0</v>
      </c>
      <c r="I377" s="180">
        <f>unprmtd_src_summary!J376</f>
        <v>0</v>
      </c>
      <c r="J377" s="180">
        <f>unprmtd_src_summary!K376</f>
        <v>0</v>
      </c>
    </row>
    <row r="378" spans="1:10" x14ac:dyDescent="0.2">
      <c r="A378" s="44" t="s">
        <v>5574</v>
      </c>
      <c r="B378" s="44" t="str">
        <f>unprmtd_src_summary!C377</f>
        <v>48</v>
      </c>
      <c r="C378" s="44" t="str">
        <f>unprmtd_src_summary!D377</f>
        <v>48301</v>
      </c>
      <c r="D378" s="44" t="str">
        <f>unprmtd_src_summary!E377</f>
        <v>2310000300</v>
      </c>
      <c r="E378" s="44" t="str">
        <f>unprmtd_src_summary!F377</f>
        <v>Pneumatic devices</v>
      </c>
      <c r="F378" s="180">
        <f>unprmtd_src_summary!G377</f>
        <v>0</v>
      </c>
      <c r="G378" s="180">
        <f>unprmtd_src_summary!H377</f>
        <v>740.93319718130192</v>
      </c>
      <c r="H378" s="180">
        <f>unprmtd_src_summary!I377</f>
        <v>0</v>
      </c>
      <c r="I378" s="180">
        <f>unprmtd_src_summary!J377</f>
        <v>0</v>
      </c>
      <c r="J378" s="180">
        <f>unprmtd_src_summary!K377</f>
        <v>0</v>
      </c>
    </row>
    <row r="379" spans="1:10" x14ac:dyDescent="0.2">
      <c r="A379" s="44" t="s">
        <v>5574</v>
      </c>
      <c r="B379" s="44" t="str">
        <f>unprmtd_src_summary!C378</f>
        <v>48</v>
      </c>
      <c r="C379" s="44" t="str">
        <f>unprmtd_src_summary!D378</f>
        <v>48303</v>
      </c>
      <c r="D379" s="44" t="str">
        <f>unprmtd_src_summary!E378</f>
        <v>2310000300</v>
      </c>
      <c r="E379" s="44" t="str">
        <f>unprmtd_src_summary!F378</f>
        <v>Pneumatic devices</v>
      </c>
      <c r="F379" s="180">
        <f>unprmtd_src_summary!G378</f>
        <v>0</v>
      </c>
      <c r="G379" s="180">
        <f>unprmtd_src_summary!H378</f>
        <v>278.58810131530208</v>
      </c>
      <c r="H379" s="180">
        <f>unprmtd_src_summary!I378</f>
        <v>0</v>
      </c>
      <c r="I379" s="180">
        <f>unprmtd_src_summary!J378</f>
        <v>0</v>
      </c>
      <c r="J379" s="180">
        <f>unprmtd_src_summary!K378</f>
        <v>0</v>
      </c>
    </row>
    <row r="380" spans="1:10" x14ac:dyDescent="0.2">
      <c r="A380" s="44" t="s">
        <v>5574</v>
      </c>
      <c r="B380" s="44" t="str">
        <f>unprmtd_src_summary!C379</f>
        <v>48</v>
      </c>
      <c r="C380" s="44" t="str">
        <f>unprmtd_src_summary!D379</f>
        <v>48305</v>
      </c>
      <c r="D380" s="44" t="str">
        <f>unprmtd_src_summary!E379</f>
        <v>2310000300</v>
      </c>
      <c r="E380" s="44" t="str">
        <f>unprmtd_src_summary!F379</f>
        <v>Pneumatic devices</v>
      </c>
      <c r="F380" s="180">
        <f>unprmtd_src_summary!G379</f>
        <v>0</v>
      </c>
      <c r="G380" s="180">
        <f>unprmtd_src_summary!H379</f>
        <v>47.96881214700565</v>
      </c>
      <c r="H380" s="180">
        <f>unprmtd_src_summary!I379</f>
        <v>0</v>
      </c>
      <c r="I380" s="180">
        <f>unprmtd_src_summary!J379</f>
        <v>0</v>
      </c>
      <c r="J380" s="180">
        <f>unprmtd_src_summary!K379</f>
        <v>0</v>
      </c>
    </row>
    <row r="381" spans="1:10" x14ac:dyDescent="0.2">
      <c r="A381" s="44" t="s">
        <v>5574</v>
      </c>
      <c r="B381" s="44" t="str">
        <f>unprmtd_src_summary!C380</f>
        <v>48</v>
      </c>
      <c r="C381" s="44" t="str">
        <f>unprmtd_src_summary!D380</f>
        <v>48317</v>
      </c>
      <c r="D381" s="44" t="str">
        <f>unprmtd_src_summary!E380</f>
        <v>2310000300</v>
      </c>
      <c r="E381" s="44" t="str">
        <f>unprmtd_src_summary!F380</f>
        <v>Pneumatic devices</v>
      </c>
      <c r="F381" s="180">
        <f>unprmtd_src_summary!G380</f>
        <v>0</v>
      </c>
      <c r="G381" s="180">
        <f>unprmtd_src_summary!H380</f>
        <v>1489.7124633656397</v>
      </c>
      <c r="H381" s="180">
        <f>unprmtd_src_summary!I380</f>
        <v>0</v>
      </c>
      <c r="I381" s="180">
        <f>unprmtd_src_summary!J380</f>
        <v>0</v>
      </c>
      <c r="J381" s="180">
        <f>unprmtd_src_summary!K380</f>
        <v>0</v>
      </c>
    </row>
    <row r="382" spans="1:10" x14ac:dyDescent="0.2">
      <c r="A382" s="44" t="s">
        <v>5574</v>
      </c>
      <c r="B382" s="44" t="str">
        <f>unprmtd_src_summary!C381</f>
        <v>48</v>
      </c>
      <c r="C382" s="44" t="str">
        <f>unprmtd_src_summary!D381</f>
        <v>48329</v>
      </c>
      <c r="D382" s="44" t="str">
        <f>unprmtd_src_summary!E381</f>
        <v>2310000300</v>
      </c>
      <c r="E382" s="44" t="str">
        <f>unprmtd_src_summary!F381</f>
        <v>Pneumatic devices</v>
      </c>
      <c r="F382" s="180">
        <f>unprmtd_src_summary!G381</f>
        <v>0</v>
      </c>
      <c r="G382" s="180">
        <f>unprmtd_src_summary!H381</f>
        <v>2800.1556718265065</v>
      </c>
      <c r="H382" s="180">
        <f>unprmtd_src_summary!I381</f>
        <v>0</v>
      </c>
      <c r="I382" s="180">
        <f>unprmtd_src_summary!J381</f>
        <v>0</v>
      </c>
      <c r="J382" s="180">
        <f>unprmtd_src_summary!K381</f>
        <v>0</v>
      </c>
    </row>
    <row r="383" spans="1:10" x14ac:dyDescent="0.2">
      <c r="A383" s="44" t="s">
        <v>5574</v>
      </c>
      <c r="B383" s="44" t="str">
        <f>unprmtd_src_summary!C382</f>
        <v>48</v>
      </c>
      <c r="C383" s="44" t="str">
        <f>unprmtd_src_summary!D382</f>
        <v>48335</v>
      </c>
      <c r="D383" s="44" t="str">
        <f>unprmtd_src_summary!E382</f>
        <v>2310000300</v>
      </c>
      <c r="E383" s="44" t="str">
        <f>unprmtd_src_summary!F382</f>
        <v>Pneumatic devices</v>
      </c>
      <c r="F383" s="180">
        <f>unprmtd_src_summary!G382</f>
        <v>0</v>
      </c>
      <c r="G383" s="180">
        <f>unprmtd_src_summary!H382</f>
        <v>1568.2111663444157</v>
      </c>
      <c r="H383" s="180">
        <f>unprmtd_src_summary!I382</f>
        <v>0</v>
      </c>
      <c r="I383" s="180">
        <f>unprmtd_src_summary!J382</f>
        <v>0</v>
      </c>
      <c r="J383" s="180">
        <f>unprmtd_src_summary!K382</f>
        <v>0</v>
      </c>
    </row>
    <row r="384" spans="1:10" x14ac:dyDescent="0.2">
      <c r="A384" s="44" t="s">
        <v>5574</v>
      </c>
      <c r="B384" s="44" t="str">
        <f>unprmtd_src_summary!C383</f>
        <v>48</v>
      </c>
      <c r="C384" s="44" t="str">
        <f>unprmtd_src_summary!D383</f>
        <v>48371</v>
      </c>
      <c r="D384" s="44" t="str">
        <f>unprmtd_src_summary!E383</f>
        <v>2310000300</v>
      </c>
      <c r="E384" s="44" t="str">
        <f>unprmtd_src_summary!F383</f>
        <v>Pneumatic devices</v>
      </c>
      <c r="F384" s="180">
        <f>unprmtd_src_summary!G383</f>
        <v>0</v>
      </c>
      <c r="G384" s="180">
        <f>unprmtd_src_summary!H383</f>
        <v>3651.4003826271028</v>
      </c>
      <c r="H384" s="180">
        <f>unprmtd_src_summary!I383</f>
        <v>0</v>
      </c>
      <c r="I384" s="180">
        <f>unprmtd_src_summary!J383</f>
        <v>0</v>
      </c>
      <c r="J384" s="180">
        <f>unprmtd_src_summary!K383</f>
        <v>0</v>
      </c>
    </row>
    <row r="385" spans="1:10" x14ac:dyDescent="0.2">
      <c r="A385" s="44" t="s">
        <v>5574</v>
      </c>
      <c r="B385" s="44" t="str">
        <f>unprmtd_src_summary!C384</f>
        <v>48</v>
      </c>
      <c r="C385" s="44" t="str">
        <f>unprmtd_src_summary!D384</f>
        <v>48383</v>
      </c>
      <c r="D385" s="44" t="str">
        <f>unprmtd_src_summary!E384</f>
        <v>2310000300</v>
      </c>
      <c r="E385" s="44" t="str">
        <f>unprmtd_src_summary!F384</f>
        <v>Pneumatic devices</v>
      </c>
      <c r="F385" s="180">
        <f>unprmtd_src_summary!G384</f>
        <v>0</v>
      </c>
      <c r="G385" s="180">
        <f>unprmtd_src_summary!H384</f>
        <v>2868.5603237816263</v>
      </c>
      <c r="H385" s="180">
        <f>unprmtd_src_summary!I384</f>
        <v>0</v>
      </c>
      <c r="I385" s="180">
        <f>unprmtd_src_summary!J384</f>
        <v>0</v>
      </c>
      <c r="J385" s="180">
        <f>unprmtd_src_summary!K384</f>
        <v>0</v>
      </c>
    </row>
    <row r="386" spans="1:10" x14ac:dyDescent="0.2">
      <c r="A386" s="44" t="s">
        <v>5574</v>
      </c>
      <c r="B386" s="44" t="str">
        <f>unprmtd_src_summary!C385</f>
        <v>48</v>
      </c>
      <c r="C386" s="44" t="str">
        <f>unprmtd_src_summary!D385</f>
        <v>48389</v>
      </c>
      <c r="D386" s="44" t="str">
        <f>unprmtd_src_summary!E385</f>
        <v>2310000300</v>
      </c>
      <c r="E386" s="44" t="str">
        <f>unprmtd_src_summary!F385</f>
        <v>Pneumatic devices</v>
      </c>
      <c r="F386" s="180">
        <f>unprmtd_src_summary!G385</f>
        <v>0</v>
      </c>
      <c r="G386" s="180">
        <f>unprmtd_src_summary!H385</f>
        <v>831.92983097352101</v>
      </c>
      <c r="H386" s="180">
        <f>unprmtd_src_summary!I385</f>
        <v>0</v>
      </c>
      <c r="I386" s="180">
        <f>unprmtd_src_summary!J385</f>
        <v>0</v>
      </c>
      <c r="J386" s="180">
        <f>unprmtd_src_summary!K385</f>
        <v>0</v>
      </c>
    </row>
    <row r="387" spans="1:10" x14ac:dyDescent="0.2">
      <c r="A387" s="44" t="s">
        <v>5574</v>
      </c>
      <c r="B387" s="44" t="str">
        <f>unprmtd_src_summary!C386</f>
        <v>48</v>
      </c>
      <c r="C387" s="44" t="str">
        <f>unprmtd_src_summary!D386</f>
        <v>48079</v>
      </c>
      <c r="D387" s="44" t="str">
        <f>unprmtd_src_summary!E386</f>
        <v>2310000300</v>
      </c>
      <c r="E387" s="44" t="str">
        <f>unprmtd_src_summary!F386</f>
        <v>Pneumatic devices</v>
      </c>
      <c r="F387" s="180">
        <f>unprmtd_src_summary!G386</f>
        <v>0</v>
      </c>
      <c r="G387" s="180">
        <f>unprmtd_src_summary!H386</f>
        <v>1284.5829568317545</v>
      </c>
      <c r="H387" s="180">
        <f>unprmtd_src_summary!I386</f>
        <v>0</v>
      </c>
      <c r="I387" s="180">
        <f>unprmtd_src_summary!J386</f>
        <v>0</v>
      </c>
      <c r="J387" s="180">
        <f>unprmtd_src_summary!K386</f>
        <v>0</v>
      </c>
    </row>
    <row r="388" spans="1:10" x14ac:dyDescent="0.2">
      <c r="A388" s="44" t="s">
        <v>5574</v>
      </c>
      <c r="B388" s="44" t="str">
        <f>unprmtd_src_summary!C387</f>
        <v>48</v>
      </c>
      <c r="C388" s="44" t="str">
        <f>unprmtd_src_summary!D387</f>
        <v>48413</v>
      </c>
      <c r="D388" s="44" t="str">
        <f>unprmtd_src_summary!E387</f>
        <v>2310000300</v>
      </c>
      <c r="E388" s="44" t="str">
        <f>unprmtd_src_summary!F387</f>
        <v>Pneumatic devices</v>
      </c>
      <c r="F388" s="180">
        <f>unprmtd_src_summary!G387</f>
        <v>0</v>
      </c>
      <c r="G388" s="180">
        <f>unprmtd_src_summary!H387</f>
        <v>1227.3594285671379</v>
      </c>
      <c r="H388" s="180">
        <f>unprmtd_src_summary!I387</f>
        <v>0</v>
      </c>
      <c r="I388" s="180">
        <f>unprmtd_src_summary!J387</f>
        <v>0</v>
      </c>
      <c r="J388" s="180">
        <f>unprmtd_src_summary!K387</f>
        <v>0</v>
      </c>
    </row>
    <row r="389" spans="1:10" x14ac:dyDescent="0.2">
      <c r="A389" s="44" t="s">
        <v>5574</v>
      </c>
      <c r="B389" s="44" t="str">
        <f>unprmtd_src_summary!C388</f>
        <v>48</v>
      </c>
      <c r="C389" s="44" t="str">
        <f>unprmtd_src_summary!D388</f>
        <v>48415</v>
      </c>
      <c r="D389" s="44" t="str">
        <f>unprmtd_src_summary!E388</f>
        <v>2310000300</v>
      </c>
      <c r="E389" s="44" t="str">
        <f>unprmtd_src_summary!F388</f>
        <v>Pneumatic devices</v>
      </c>
      <c r="F389" s="180">
        <f>unprmtd_src_summary!G388</f>
        <v>0</v>
      </c>
      <c r="G389" s="180">
        <f>unprmtd_src_summary!H388</f>
        <v>1708.4276941587398</v>
      </c>
      <c r="H389" s="180">
        <f>unprmtd_src_summary!I388</f>
        <v>0</v>
      </c>
      <c r="I389" s="180">
        <f>unprmtd_src_summary!J388</f>
        <v>0</v>
      </c>
      <c r="J389" s="180">
        <f>unprmtd_src_summary!K388</f>
        <v>0</v>
      </c>
    </row>
    <row r="390" spans="1:10" x14ac:dyDescent="0.2">
      <c r="A390" s="44" t="s">
        <v>5574</v>
      </c>
      <c r="B390" s="44" t="str">
        <f>unprmtd_src_summary!C389</f>
        <v>48</v>
      </c>
      <c r="C390" s="44" t="str">
        <f>unprmtd_src_summary!D389</f>
        <v>48431</v>
      </c>
      <c r="D390" s="44" t="str">
        <f>unprmtd_src_summary!E389</f>
        <v>2310000300</v>
      </c>
      <c r="E390" s="44" t="str">
        <f>unprmtd_src_summary!F389</f>
        <v>Pneumatic devices</v>
      </c>
      <c r="F390" s="180">
        <f>unprmtd_src_summary!G389</f>
        <v>0</v>
      </c>
      <c r="G390" s="180">
        <f>unprmtd_src_summary!H389</f>
        <v>1718.7574287407997</v>
      </c>
      <c r="H390" s="180">
        <f>unprmtd_src_summary!I389</f>
        <v>0</v>
      </c>
      <c r="I390" s="180">
        <f>unprmtd_src_summary!J389</f>
        <v>0</v>
      </c>
      <c r="J390" s="180">
        <f>unprmtd_src_summary!K389</f>
        <v>0</v>
      </c>
    </row>
    <row r="391" spans="1:10" x14ac:dyDescent="0.2">
      <c r="A391" s="44" t="s">
        <v>5574</v>
      </c>
      <c r="B391" s="44" t="str">
        <f>unprmtd_src_summary!C390</f>
        <v>48</v>
      </c>
      <c r="C391" s="44" t="str">
        <f>unprmtd_src_summary!D390</f>
        <v>48435</v>
      </c>
      <c r="D391" s="44" t="str">
        <f>unprmtd_src_summary!E390</f>
        <v>2310000300</v>
      </c>
      <c r="E391" s="44" t="str">
        <f>unprmtd_src_summary!F390</f>
        <v>Pneumatic devices</v>
      </c>
      <c r="F391" s="180">
        <f>unprmtd_src_summary!G390</f>
        <v>0</v>
      </c>
      <c r="G391" s="180">
        <f>unprmtd_src_summary!H390</f>
        <v>8057.4030333370392</v>
      </c>
      <c r="H391" s="180">
        <f>unprmtd_src_summary!I390</f>
        <v>0</v>
      </c>
      <c r="I391" s="180">
        <f>unprmtd_src_summary!J390</f>
        <v>0</v>
      </c>
      <c r="J391" s="180">
        <f>unprmtd_src_summary!K390</f>
        <v>0</v>
      </c>
    </row>
    <row r="392" spans="1:10" x14ac:dyDescent="0.2">
      <c r="A392" s="44" t="s">
        <v>5574</v>
      </c>
      <c r="B392" s="44" t="str">
        <f>unprmtd_src_summary!C391</f>
        <v>48</v>
      </c>
      <c r="C392" s="44" t="str">
        <f>unprmtd_src_summary!D391</f>
        <v>48445</v>
      </c>
      <c r="D392" s="44" t="str">
        <f>unprmtd_src_summary!E391</f>
        <v>2310000300</v>
      </c>
      <c r="E392" s="44" t="str">
        <f>unprmtd_src_summary!F391</f>
        <v>Pneumatic devices</v>
      </c>
      <c r="F392" s="180">
        <f>unprmtd_src_summary!G391</f>
        <v>0</v>
      </c>
      <c r="G392" s="180">
        <f>unprmtd_src_summary!H391</f>
        <v>535.03675087044769</v>
      </c>
      <c r="H392" s="180">
        <f>unprmtd_src_summary!I391</f>
        <v>0</v>
      </c>
      <c r="I392" s="180">
        <f>unprmtd_src_summary!J391</f>
        <v>0</v>
      </c>
      <c r="J392" s="180">
        <f>unprmtd_src_summary!K391</f>
        <v>0</v>
      </c>
    </row>
    <row r="393" spans="1:10" ht="11.25" customHeight="1" x14ac:dyDescent="0.2">
      <c r="A393" s="44" t="s">
        <v>5574</v>
      </c>
      <c r="B393" s="44" t="str">
        <f>unprmtd_src_summary!C392</f>
        <v>48</v>
      </c>
      <c r="C393" s="44" t="str">
        <f>unprmtd_src_summary!D392</f>
        <v>48451</v>
      </c>
      <c r="D393" s="44" t="str">
        <f>unprmtd_src_summary!E392</f>
        <v>2310000300</v>
      </c>
      <c r="E393" s="44" t="str">
        <f>unprmtd_src_summary!F392</f>
        <v>Pneumatic devices</v>
      </c>
      <c r="F393" s="180">
        <f>unprmtd_src_summary!G392</f>
        <v>0</v>
      </c>
      <c r="G393" s="180">
        <f>unprmtd_src_summary!H392</f>
        <v>481.99371729943107</v>
      </c>
      <c r="H393" s="180">
        <f>unprmtd_src_summary!I392</f>
        <v>0</v>
      </c>
      <c r="I393" s="180">
        <f>unprmtd_src_summary!J392</f>
        <v>0</v>
      </c>
      <c r="J393" s="180">
        <f>unprmtd_src_summary!K392</f>
        <v>0</v>
      </c>
    </row>
    <row r="394" spans="1:10" x14ac:dyDescent="0.2">
      <c r="A394" s="44" t="s">
        <v>5574</v>
      </c>
      <c r="B394" s="44" t="str">
        <f>unprmtd_src_summary!C393</f>
        <v>48</v>
      </c>
      <c r="C394" s="44" t="str">
        <f>unprmtd_src_summary!D393</f>
        <v>48461</v>
      </c>
      <c r="D394" s="44" t="str">
        <f>unprmtd_src_summary!E393</f>
        <v>2310000300</v>
      </c>
      <c r="E394" s="44" t="str">
        <f>unprmtd_src_summary!F393</f>
        <v>Pneumatic devices</v>
      </c>
      <c r="F394" s="180">
        <f>unprmtd_src_summary!G393</f>
        <v>0</v>
      </c>
      <c r="G394" s="180">
        <f>unprmtd_src_summary!H393</f>
        <v>2519.9086844303633</v>
      </c>
      <c r="H394" s="180">
        <f>unprmtd_src_summary!I393</f>
        <v>0</v>
      </c>
      <c r="I394" s="180">
        <f>unprmtd_src_summary!J393</f>
        <v>0</v>
      </c>
      <c r="J394" s="180">
        <f>unprmtd_src_summary!K393</f>
        <v>0</v>
      </c>
    </row>
    <row r="395" spans="1:10" x14ac:dyDescent="0.2">
      <c r="A395" s="44" t="s">
        <v>5574</v>
      </c>
      <c r="B395" s="44" t="str">
        <f>unprmtd_src_summary!C394</f>
        <v>48</v>
      </c>
      <c r="C395" s="44" t="str">
        <f>unprmtd_src_summary!D394</f>
        <v>48475</v>
      </c>
      <c r="D395" s="44" t="str">
        <f>unprmtd_src_summary!E394</f>
        <v>2310000300</v>
      </c>
      <c r="E395" s="44" t="str">
        <f>unprmtd_src_summary!F394</f>
        <v>Pneumatic devices</v>
      </c>
      <c r="F395" s="180">
        <f>unprmtd_src_summary!G394</f>
        <v>0</v>
      </c>
      <c r="G395" s="180">
        <f>unprmtd_src_summary!H394</f>
        <v>2128.0553223600105</v>
      </c>
      <c r="H395" s="180">
        <f>unprmtd_src_summary!I394</f>
        <v>0</v>
      </c>
      <c r="I395" s="180">
        <f>unprmtd_src_summary!J394</f>
        <v>0</v>
      </c>
      <c r="J395" s="180">
        <f>unprmtd_src_summary!K394</f>
        <v>0</v>
      </c>
    </row>
    <row r="396" spans="1:10" x14ac:dyDescent="0.2">
      <c r="A396" s="44" t="s">
        <v>5574</v>
      </c>
      <c r="B396" s="44" t="str">
        <f>unprmtd_src_summary!C395</f>
        <v>48</v>
      </c>
      <c r="C396" s="44" t="str">
        <f>unprmtd_src_summary!D395</f>
        <v>48495</v>
      </c>
      <c r="D396" s="44" t="str">
        <f>unprmtd_src_summary!E395</f>
        <v>2310000300</v>
      </c>
      <c r="E396" s="44" t="str">
        <f>unprmtd_src_summary!F395</f>
        <v>Pneumatic devices</v>
      </c>
      <c r="F396" s="180">
        <f>unprmtd_src_summary!G395</f>
        <v>0</v>
      </c>
      <c r="G396" s="180">
        <f>unprmtd_src_summary!H395</f>
        <v>1783.6126806953764</v>
      </c>
      <c r="H396" s="180">
        <f>unprmtd_src_summary!I395</f>
        <v>0</v>
      </c>
      <c r="I396" s="180">
        <f>unprmtd_src_summary!J395</f>
        <v>0</v>
      </c>
      <c r="J396" s="180">
        <f>unprmtd_src_summary!K395</f>
        <v>0</v>
      </c>
    </row>
    <row r="397" spans="1:10" x14ac:dyDescent="0.2">
      <c r="A397" s="44" t="s">
        <v>5574</v>
      </c>
      <c r="B397" s="44" t="str">
        <f>unprmtd_src_summary!C396</f>
        <v>48</v>
      </c>
      <c r="C397" s="44" t="str">
        <f>unprmtd_src_summary!D396</f>
        <v>48501</v>
      </c>
      <c r="D397" s="44" t="str">
        <f>unprmtd_src_summary!E396</f>
        <v>2310000300</v>
      </c>
      <c r="E397" s="44" t="str">
        <f>unprmtd_src_summary!F396</f>
        <v>Pneumatic devices</v>
      </c>
      <c r="F397" s="180">
        <f>unprmtd_src_summary!G396</f>
        <v>0</v>
      </c>
      <c r="G397" s="180">
        <f>unprmtd_src_summary!H396</f>
        <v>2020.9861897013934</v>
      </c>
      <c r="H397" s="180">
        <f>unprmtd_src_summary!I396</f>
        <v>0</v>
      </c>
      <c r="I397" s="180">
        <f>unprmtd_src_summary!J396</f>
        <v>0</v>
      </c>
      <c r="J397" s="180">
        <f>unprmtd_src_summary!K396</f>
        <v>0</v>
      </c>
    </row>
    <row r="398" spans="1:10" x14ac:dyDescent="0.2">
      <c r="A398" s="44" t="s">
        <v>5574</v>
      </c>
      <c r="B398" s="44" t="str">
        <f>unprmtd_src_summary!C397</f>
        <v>35</v>
      </c>
      <c r="C398" s="44" t="str">
        <f>unprmtd_src_summary!D397</f>
        <v>35005</v>
      </c>
      <c r="D398" s="44" t="str">
        <f>unprmtd_src_summary!E397</f>
        <v>2310000300</v>
      </c>
      <c r="E398" s="44" t="str">
        <f>unprmtd_src_summary!F397</f>
        <v>Pneumatic devices</v>
      </c>
      <c r="F398" s="180">
        <f>unprmtd_src_summary!G397</f>
        <v>0</v>
      </c>
      <c r="G398" s="180">
        <f>unprmtd_src_summary!H397</f>
        <v>2405.3600090001</v>
      </c>
      <c r="H398" s="180">
        <f>unprmtd_src_summary!I397</f>
        <v>0</v>
      </c>
      <c r="I398" s="180">
        <f>unprmtd_src_summary!J397</f>
        <v>0</v>
      </c>
      <c r="J398" s="180">
        <f>unprmtd_src_summary!K397</f>
        <v>0</v>
      </c>
    </row>
    <row r="399" spans="1:10" x14ac:dyDescent="0.2">
      <c r="A399" s="44" t="s">
        <v>5574</v>
      </c>
      <c r="B399" s="44" t="str">
        <f>unprmtd_src_summary!C398</f>
        <v>35</v>
      </c>
      <c r="C399" s="44" t="str">
        <f>unprmtd_src_summary!D398</f>
        <v>35025</v>
      </c>
      <c r="D399" s="44" t="str">
        <f>unprmtd_src_summary!E398</f>
        <v>2310000300</v>
      </c>
      <c r="E399" s="44" t="str">
        <f>unprmtd_src_summary!F398</f>
        <v>Pneumatic devices</v>
      </c>
      <c r="F399" s="180">
        <f>unprmtd_src_summary!G398</f>
        <v>0</v>
      </c>
      <c r="G399" s="180">
        <f>unprmtd_src_summary!H398</f>
        <v>7795.7868108937109</v>
      </c>
      <c r="H399" s="180">
        <f>unprmtd_src_summary!I398</f>
        <v>0</v>
      </c>
      <c r="I399" s="180">
        <f>unprmtd_src_summary!J398</f>
        <v>0</v>
      </c>
      <c r="J399" s="180">
        <f>unprmtd_src_summary!K398</f>
        <v>0</v>
      </c>
    </row>
    <row r="400" spans="1:10" x14ac:dyDescent="0.2">
      <c r="A400" s="44" t="s">
        <v>5574</v>
      </c>
      <c r="B400" s="44" t="str">
        <f>unprmtd_src_summary!C399</f>
        <v>35</v>
      </c>
      <c r="C400" s="44" t="str">
        <f>unprmtd_src_summary!D399</f>
        <v>35041</v>
      </c>
      <c r="D400" s="44" t="str">
        <f>unprmtd_src_summary!E399</f>
        <v>2310000300</v>
      </c>
      <c r="E400" s="44" t="str">
        <f>unprmtd_src_summary!F399</f>
        <v>Pneumatic devices</v>
      </c>
      <c r="F400" s="180">
        <f>unprmtd_src_summary!G399</f>
        <v>0</v>
      </c>
      <c r="G400" s="180">
        <f>unprmtd_src_summary!H399</f>
        <v>188.03505242578541</v>
      </c>
      <c r="H400" s="180">
        <f>unprmtd_src_summary!I399</f>
        <v>0</v>
      </c>
      <c r="I400" s="180">
        <f>unprmtd_src_summary!J399</f>
        <v>0</v>
      </c>
      <c r="J400" s="180">
        <f>unprmtd_src_summary!K399</f>
        <v>0</v>
      </c>
    </row>
    <row r="401" spans="1:10" x14ac:dyDescent="0.2">
      <c r="A401" s="44" t="s">
        <v>5574</v>
      </c>
      <c r="B401" s="44" t="str">
        <f>unprmtd_src_summary!C400</f>
        <v>35</v>
      </c>
      <c r="C401" s="44" t="str">
        <f>unprmtd_src_summary!D400</f>
        <v>35015</v>
      </c>
      <c r="D401" s="44" t="str">
        <f>unprmtd_src_summary!E400</f>
        <v>2310000300</v>
      </c>
      <c r="E401" s="44" t="str">
        <f>unprmtd_src_summary!F400</f>
        <v>Pneumatic devices</v>
      </c>
      <c r="F401" s="180">
        <f>unprmtd_src_summary!G400</f>
        <v>0</v>
      </c>
      <c r="G401" s="180">
        <f>unprmtd_src_summary!H400</f>
        <v>8253.8174603649677</v>
      </c>
      <c r="H401" s="180">
        <f>unprmtd_src_summary!I400</f>
        <v>0</v>
      </c>
      <c r="I401" s="180">
        <f>unprmtd_src_summary!J400</f>
        <v>0</v>
      </c>
      <c r="J401" s="180">
        <f>unprmtd_src_summary!K400</f>
        <v>0</v>
      </c>
    </row>
    <row r="402" spans="1:10" x14ac:dyDescent="0.2">
      <c r="A402" s="44" t="s">
        <v>5574</v>
      </c>
      <c r="B402" s="44" t="str">
        <f>unprmtd_src_summary!C401</f>
        <v>48</v>
      </c>
      <c r="C402" s="44" t="str">
        <f>unprmtd_src_summary!D401</f>
        <v>48105</v>
      </c>
      <c r="D402" s="44" t="str">
        <f>unprmtd_src_summary!E401</f>
        <v>2310000700</v>
      </c>
      <c r="E402" s="44" t="str">
        <f>unprmtd_src_summary!F401</f>
        <v>Unpermitted Fugitives</v>
      </c>
      <c r="F402" s="180">
        <f>unprmtd_src_summary!G401</f>
        <v>0</v>
      </c>
      <c r="G402" s="180">
        <f>unprmtd_src_summary!H401</f>
        <v>3051.9703310999375</v>
      </c>
      <c r="H402" s="180">
        <f>unprmtd_src_summary!I401</f>
        <v>0</v>
      </c>
      <c r="I402" s="180">
        <f>unprmtd_src_summary!J401</f>
        <v>0</v>
      </c>
      <c r="J402" s="180">
        <f>unprmtd_src_summary!K401</f>
        <v>0</v>
      </c>
    </row>
    <row r="403" spans="1:10" x14ac:dyDescent="0.2">
      <c r="A403" s="44" t="s">
        <v>5574</v>
      </c>
      <c r="B403" s="44" t="str">
        <f>unprmtd_src_summary!C402</f>
        <v>48</v>
      </c>
      <c r="C403" s="44" t="str">
        <f>unprmtd_src_summary!D402</f>
        <v>48081</v>
      </c>
      <c r="D403" s="44" t="str">
        <f>unprmtd_src_summary!E402</f>
        <v>2310000700</v>
      </c>
      <c r="E403" s="44" t="str">
        <f>unprmtd_src_summary!F402</f>
        <v>Unpermitted Fugitives</v>
      </c>
      <c r="F403" s="180">
        <f>unprmtd_src_summary!G402</f>
        <v>0</v>
      </c>
      <c r="G403" s="180">
        <f>unprmtd_src_summary!H402</f>
        <v>146.83420301488979</v>
      </c>
      <c r="H403" s="180">
        <f>unprmtd_src_summary!I402</f>
        <v>0</v>
      </c>
      <c r="I403" s="180">
        <f>unprmtd_src_summary!J402</f>
        <v>0</v>
      </c>
      <c r="J403" s="180">
        <f>unprmtd_src_summary!K402</f>
        <v>0</v>
      </c>
    </row>
    <row r="404" spans="1:10" x14ac:dyDescent="0.2">
      <c r="A404" s="44" t="s">
        <v>5574</v>
      </c>
      <c r="B404" s="44" t="str">
        <f>unprmtd_src_summary!C403</f>
        <v>48</v>
      </c>
      <c r="C404" s="44" t="str">
        <f>unprmtd_src_summary!D403</f>
        <v>48103</v>
      </c>
      <c r="D404" s="44" t="str">
        <f>unprmtd_src_summary!E403</f>
        <v>2310000700</v>
      </c>
      <c r="E404" s="44" t="str">
        <f>unprmtd_src_summary!F403</f>
        <v>Unpermitted Fugitives</v>
      </c>
      <c r="F404" s="180">
        <f>unprmtd_src_summary!G403</f>
        <v>0</v>
      </c>
      <c r="G404" s="180">
        <f>unprmtd_src_summary!H403</f>
        <v>1828.6116264055902</v>
      </c>
      <c r="H404" s="180">
        <f>unprmtd_src_summary!I403</f>
        <v>0</v>
      </c>
      <c r="I404" s="180">
        <f>unprmtd_src_summary!J403</f>
        <v>0</v>
      </c>
      <c r="J404" s="180">
        <f>unprmtd_src_summary!K403</f>
        <v>0</v>
      </c>
    </row>
    <row r="405" spans="1:10" x14ac:dyDescent="0.2">
      <c r="A405" s="44" t="s">
        <v>5574</v>
      </c>
      <c r="B405" s="44" t="str">
        <f>unprmtd_src_summary!C404</f>
        <v>48</v>
      </c>
      <c r="C405" s="44" t="str">
        <f>unprmtd_src_summary!D404</f>
        <v>48135</v>
      </c>
      <c r="D405" s="44" t="str">
        <f>unprmtd_src_summary!E404</f>
        <v>2310000700</v>
      </c>
      <c r="E405" s="44" t="str">
        <f>unprmtd_src_summary!F404</f>
        <v>Unpermitted Fugitives</v>
      </c>
      <c r="F405" s="180">
        <f>unprmtd_src_summary!G404</f>
        <v>0</v>
      </c>
      <c r="G405" s="180">
        <f>unprmtd_src_summary!H404</f>
        <v>2676.5109897037737</v>
      </c>
      <c r="H405" s="180">
        <f>unprmtd_src_summary!I404</f>
        <v>0</v>
      </c>
      <c r="I405" s="180">
        <f>unprmtd_src_summary!J404</f>
        <v>0</v>
      </c>
      <c r="J405" s="180">
        <f>unprmtd_src_summary!K404</f>
        <v>0</v>
      </c>
    </row>
    <row r="406" spans="1:10" x14ac:dyDescent="0.2">
      <c r="A406" s="44" t="s">
        <v>5574</v>
      </c>
      <c r="B406" s="44" t="str">
        <f>unprmtd_src_summary!C405</f>
        <v>48</v>
      </c>
      <c r="C406" s="44" t="str">
        <f>unprmtd_src_summary!D405</f>
        <v>48003</v>
      </c>
      <c r="D406" s="44" t="str">
        <f>unprmtd_src_summary!E405</f>
        <v>2310000700</v>
      </c>
      <c r="E406" s="44" t="str">
        <f>unprmtd_src_summary!F405</f>
        <v>Unpermitted Fugitives</v>
      </c>
      <c r="F406" s="180">
        <f>unprmtd_src_summary!G405</f>
        <v>0</v>
      </c>
      <c r="G406" s="180">
        <f>unprmtd_src_summary!H405</f>
        <v>2721.3012638329842</v>
      </c>
      <c r="H406" s="180">
        <f>unprmtd_src_summary!I405</f>
        <v>0</v>
      </c>
      <c r="I406" s="180">
        <f>unprmtd_src_summary!J405</f>
        <v>0</v>
      </c>
      <c r="J406" s="180">
        <f>unprmtd_src_summary!K405</f>
        <v>0</v>
      </c>
    </row>
    <row r="407" spans="1:10" x14ac:dyDescent="0.2">
      <c r="A407" s="44" t="s">
        <v>5574</v>
      </c>
      <c r="B407" s="44" t="str">
        <f>unprmtd_src_summary!C406</f>
        <v>48</v>
      </c>
      <c r="C407" s="44" t="str">
        <f>unprmtd_src_summary!D406</f>
        <v>48033</v>
      </c>
      <c r="D407" s="44" t="str">
        <f>unprmtd_src_summary!E406</f>
        <v>2310000700</v>
      </c>
      <c r="E407" s="44" t="str">
        <f>unprmtd_src_summary!F406</f>
        <v>Unpermitted Fugitives</v>
      </c>
      <c r="F407" s="180">
        <f>unprmtd_src_summary!G406</f>
        <v>0</v>
      </c>
      <c r="G407" s="180">
        <f>unprmtd_src_summary!H406</f>
        <v>238.75163514092159</v>
      </c>
      <c r="H407" s="180">
        <f>unprmtd_src_summary!I406</f>
        <v>0</v>
      </c>
      <c r="I407" s="180">
        <f>unprmtd_src_summary!J406</f>
        <v>0</v>
      </c>
      <c r="J407" s="180">
        <f>unprmtd_src_summary!K406</f>
        <v>0</v>
      </c>
    </row>
    <row r="408" spans="1:10" x14ac:dyDescent="0.2">
      <c r="A408" s="44" t="s">
        <v>5574</v>
      </c>
      <c r="B408" s="44" t="str">
        <f>unprmtd_src_summary!C407</f>
        <v>48</v>
      </c>
      <c r="C408" s="44" t="str">
        <f>unprmtd_src_summary!D407</f>
        <v>48109</v>
      </c>
      <c r="D408" s="44" t="str">
        <f>unprmtd_src_summary!E407</f>
        <v>2310000700</v>
      </c>
      <c r="E408" s="44" t="str">
        <f>unprmtd_src_summary!F407</f>
        <v>Unpermitted Fugitives</v>
      </c>
      <c r="F408" s="180">
        <f>unprmtd_src_summary!G407</f>
        <v>0</v>
      </c>
      <c r="G408" s="180">
        <f>unprmtd_src_summary!H407</f>
        <v>73.222361185143981</v>
      </c>
      <c r="H408" s="180">
        <f>unprmtd_src_summary!I407</f>
        <v>0</v>
      </c>
      <c r="I408" s="180">
        <f>unprmtd_src_summary!J407</f>
        <v>0</v>
      </c>
      <c r="J408" s="180">
        <f>unprmtd_src_summary!K407</f>
        <v>0</v>
      </c>
    </row>
    <row r="409" spans="1:10" x14ac:dyDescent="0.2">
      <c r="A409" s="44" t="s">
        <v>5574</v>
      </c>
      <c r="B409" s="44" t="str">
        <f>unprmtd_src_summary!C408</f>
        <v>48</v>
      </c>
      <c r="C409" s="44" t="str">
        <f>unprmtd_src_summary!D408</f>
        <v>48115</v>
      </c>
      <c r="D409" s="44" t="str">
        <f>unprmtd_src_summary!E408</f>
        <v>2310000700</v>
      </c>
      <c r="E409" s="44" t="str">
        <f>unprmtd_src_summary!F408</f>
        <v>Unpermitted Fugitives</v>
      </c>
      <c r="F409" s="180">
        <f>unprmtd_src_summary!G408</f>
        <v>0</v>
      </c>
      <c r="G409" s="180">
        <f>unprmtd_src_summary!H408</f>
        <v>499.70366702414748</v>
      </c>
      <c r="H409" s="180">
        <f>unprmtd_src_summary!I408</f>
        <v>0</v>
      </c>
      <c r="I409" s="180">
        <f>unprmtd_src_summary!J408</f>
        <v>0</v>
      </c>
      <c r="J409" s="180">
        <f>unprmtd_src_summary!K408</f>
        <v>0</v>
      </c>
    </row>
    <row r="410" spans="1:10" x14ac:dyDescent="0.2">
      <c r="A410" s="44" t="s">
        <v>5574</v>
      </c>
      <c r="B410" s="44" t="str">
        <f>unprmtd_src_summary!C409</f>
        <v>48</v>
      </c>
      <c r="C410" s="44" t="str">
        <f>unprmtd_src_summary!D409</f>
        <v>48107</v>
      </c>
      <c r="D410" s="44" t="str">
        <f>unprmtd_src_summary!E409</f>
        <v>2310000700</v>
      </c>
      <c r="E410" s="44" t="str">
        <f>unprmtd_src_summary!F409</f>
        <v>Unpermitted Fugitives</v>
      </c>
      <c r="F410" s="180">
        <f>unprmtd_src_summary!G409</f>
        <v>0</v>
      </c>
      <c r="G410" s="180">
        <f>unprmtd_src_summary!H409</f>
        <v>160.85550622055564</v>
      </c>
      <c r="H410" s="180">
        <f>unprmtd_src_summary!I409</f>
        <v>0</v>
      </c>
      <c r="I410" s="180">
        <f>unprmtd_src_summary!J409</f>
        <v>0</v>
      </c>
      <c r="J410" s="180">
        <f>unprmtd_src_summary!K409</f>
        <v>0</v>
      </c>
    </row>
    <row r="411" spans="1:10" x14ac:dyDescent="0.2">
      <c r="A411" s="44" t="s">
        <v>5574</v>
      </c>
      <c r="B411" s="44" t="str">
        <f>unprmtd_src_summary!C410</f>
        <v>48</v>
      </c>
      <c r="C411" s="44" t="str">
        <f>unprmtd_src_summary!D410</f>
        <v>48125</v>
      </c>
      <c r="D411" s="44" t="str">
        <f>unprmtd_src_summary!E410</f>
        <v>2310000700</v>
      </c>
      <c r="E411" s="44" t="str">
        <f>unprmtd_src_summary!F410</f>
        <v>Unpermitted Fugitives</v>
      </c>
      <c r="F411" s="180">
        <f>unprmtd_src_summary!G410</f>
        <v>0</v>
      </c>
      <c r="G411" s="180">
        <f>unprmtd_src_summary!H410</f>
        <v>88.412106324615337</v>
      </c>
      <c r="H411" s="180">
        <f>unprmtd_src_summary!I410</f>
        <v>0</v>
      </c>
      <c r="I411" s="180">
        <f>unprmtd_src_summary!J410</f>
        <v>0</v>
      </c>
      <c r="J411" s="180">
        <f>unprmtd_src_summary!K410</f>
        <v>0</v>
      </c>
    </row>
    <row r="412" spans="1:10" x14ac:dyDescent="0.2">
      <c r="A412" s="44" t="s">
        <v>5574</v>
      </c>
      <c r="B412" s="44" t="str">
        <f>unprmtd_src_summary!C411</f>
        <v>48</v>
      </c>
      <c r="C412" s="44" t="str">
        <f>unprmtd_src_summary!D411</f>
        <v>48165</v>
      </c>
      <c r="D412" s="44" t="str">
        <f>unprmtd_src_summary!E411</f>
        <v>2310000700</v>
      </c>
      <c r="E412" s="44" t="str">
        <f>unprmtd_src_summary!F411</f>
        <v>Unpermitted Fugitives</v>
      </c>
      <c r="F412" s="180">
        <f>unprmtd_src_summary!G411</f>
        <v>0</v>
      </c>
      <c r="G412" s="180">
        <f>unprmtd_src_summary!H411</f>
        <v>1594.5337589998906</v>
      </c>
      <c r="H412" s="180">
        <f>unprmtd_src_summary!I411</f>
        <v>0</v>
      </c>
      <c r="I412" s="180">
        <f>unprmtd_src_summary!J411</f>
        <v>0</v>
      </c>
      <c r="J412" s="180">
        <f>unprmtd_src_summary!K411</f>
        <v>0</v>
      </c>
    </row>
    <row r="413" spans="1:10" x14ac:dyDescent="0.2">
      <c r="A413" s="44" t="s">
        <v>5574</v>
      </c>
      <c r="B413" s="44" t="str">
        <f>unprmtd_src_summary!C412</f>
        <v>48</v>
      </c>
      <c r="C413" s="44" t="str">
        <f>unprmtd_src_summary!D412</f>
        <v>48169</v>
      </c>
      <c r="D413" s="44" t="str">
        <f>unprmtd_src_summary!E412</f>
        <v>2310000700</v>
      </c>
      <c r="E413" s="44" t="str">
        <f>unprmtd_src_summary!F412</f>
        <v>Unpermitted Fugitives</v>
      </c>
      <c r="F413" s="180">
        <f>unprmtd_src_summary!G412</f>
        <v>0</v>
      </c>
      <c r="G413" s="180">
        <f>unprmtd_src_summary!H412</f>
        <v>819.46727624224968</v>
      </c>
      <c r="H413" s="180">
        <f>unprmtd_src_summary!I412</f>
        <v>0</v>
      </c>
      <c r="I413" s="180">
        <f>unprmtd_src_summary!J412</f>
        <v>0</v>
      </c>
      <c r="J413" s="180">
        <f>unprmtd_src_summary!K412</f>
        <v>0</v>
      </c>
    </row>
    <row r="414" spans="1:10" x14ac:dyDescent="0.2">
      <c r="A414" s="44" t="s">
        <v>5574</v>
      </c>
      <c r="B414" s="44" t="str">
        <f>unprmtd_src_summary!C413</f>
        <v>48</v>
      </c>
      <c r="C414" s="44" t="str">
        <f>unprmtd_src_summary!D413</f>
        <v>48173</v>
      </c>
      <c r="D414" s="44" t="str">
        <f>unprmtd_src_summary!E413</f>
        <v>2310000700</v>
      </c>
      <c r="E414" s="44" t="str">
        <f>unprmtd_src_summary!F413</f>
        <v>Unpermitted Fugitives</v>
      </c>
      <c r="F414" s="180">
        <f>unprmtd_src_summary!G413</f>
        <v>0</v>
      </c>
      <c r="G414" s="180">
        <f>unprmtd_src_summary!H413</f>
        <v>650.43267648505559</v>
      </c>
      <c r="H414" s="180">
        <f>unprmtd_src_summary!I413</f>
        <v>0</v>
      </c>
      <c r="I414" s="180">
        <f>unprmtd_src_summary!J413</f>
        <v>0</v>
      </c>
      <c r="J414" s="180">
        <f>unprmtd_src_summary!K413</f>
        <v>0</v>
      </c>
    </row>
    <row r="415" spans="1:10" x14ac:dyDescent="0.2">
      <c r="A415" s="44" t="s">
        <v>5574</v>
      </c>
      <c r="B415" s="44" t="str">
        <f>unprmtd_src_summary!C414</f>
        <v>48</v>
      </c>
      <c r="C415" s="44" t="str">
        <f>unprmtd_src_summary!D414</f>
        <v>48219</v>
      </c>
      <c r="D415" s="44" t="str">
        <f>unprmtd_src_summary!E414</f>
        <v>2310000700</v>
      </c>
      <c r="E415" s="44" t="str">
        <f>unprmtd_src_summary!F414</f>
        <v>Unpermitted Fugitives</v>
      </c>
      <c r="F415" s="180">
        <f>unprmtd_src_summary!G414</f>
        <v>0</v>
      </c>
      <c r="G415" s="180">
        <f>unprmtd_src_summary!H414</f>
        <v>1641.2714363521102</v>
      </c>
      <c r="H415" s="180">
        <f>unprmtd_src_summary!I414</f>
        <v>0</v>
      </c>
      <c r="I415" s="180">
        <f>unprmtd_src_summary!J414</f>
        <v>0</v>
      </c>
      <c r="J415" s="180">
        <f>unprmtd_src_summary!K414</f>
        <v>0</v>
      </c>
    </row>
    <row r="416" spans="1:10" x14ac:dyDescent="0.2">
      <c r="A416" s="44" t="s">
        <v>5574</v>
      </c>
      <c r="B416" s="44" t="str">
        <f>unprmtd_src_summary!C415</f>
        <v>48</v>
      </c>
      <c r="C416" s="44" t="str">
        <f>unprmtd_src_summary!D415</f>
        <v>48227</v>
      </c>
      <c r="D416" s="44" t="str">
        <f>unprmtd_src_summary!E415</f>
        <v>2310000700</v>
      </c>
      <c r="E416" s="44" t="str">
        <f>unprmtd_src_summary!F415</f>
        <v>Unpermitted Fugitives</v>
      </c>
      <c r="F416" s="180">
        <f>unprmtd_src_summary!G415</f>
        <v>0</v>
      </c>
      <c r="G416" s="180">
        <f>unprmtd_src_summary!H415</f>
        <v>1386.9405754271154</v>
      </c>
      <c r="H416" s="180">
        <f>unprmtd_src_summary!I415</f>
        <v>0</v>
      </c>
      <c r="I416" s="180">
        <f>unprmtd_src_summary!J415</f>
        <v>0</v>
      </c>
      <c r="J416" s="180">
        <f>unprmtd_src_summary!K415</f>
        <v>0</v>
      </c>
    </row>
    <row r="417" spans="1:10" x14ac:dyDescent="0.2">
      <c r="A417" s="44" t="s">
        <v>5574</v>
      </c>
      <c r="B417" s="44" t="str">
        <f>unprmtd_src_summary!C416</f>
        <v>48</v>
      </c>
      <c r="C417" s="44" t="str">
        <f>unprmtd_src_summary!D416</f>
        <v>48229</v>
      </c>
      <c r="D417" s="44" t="str">
        <f>unprmtd_src_summary!E416</f>
        <v>2310000700</v>
      </c>
      <c r="E417" s="44" t="str">
        <f>unprmtd_src_summary!F416</f>
        <v>Unpermitted Fugitives</v>
      </c>
      <c r="F417" s="180">
        <f>unprmtd_src_summary!G416</f>
        <v>0</v>
      </c>
      <c r="G417" s="180">
        <f>unprmtd_src_summary!H416</f>
        <v>2.336883867610978</v>
      </c>
      <c r="H417" s="180">
        <f>unprmtd_src_summary!I416</f>
        <v>0</v>
      </c>
      <c r="I417" s="180">
        <f>unprmtd_src_summary!J416</f>
        <v>0</v>
      </c>
      <c r="J417" s="180">
        <f>unprmtd_src_summary!K416</f>
        <v>0</v>
      </c>
    </row>
    <row r="418" spans="1:10" x14ac:dyDescent="0.2">
      <c r="A418" s="44" t="s">
        <v>5574</v>
      </c>
      <c r="B418" s="44" t="str">
        <f>unprmtd_src_summary!C417</f>
        <v>48</v>
      </c>
      <c r="C418" s="44" t="str">
        <f>unprmtd_src_summary!D417</f>
        <v>48235</v>
      </c>
      <c r="D418" s="44" t="str">
        <f>unprmtd_src_summary!E417</f>
        <v>2310000700</v>
      </c>
      <c r="E418" s="44" t="str">
        <f>unprmtd_src_summary!F417</f>
        <v>Unpermitted Fugitives</v>
      </c>
      <c r="F418" s="180">
        <f>unprmtd_src_summary!G417</f>
        <v>0</v>
      </c>
      <c r="G418" s="180">
        <f>unprmtd_src_summary!H417</f>
        <v>743.12906990029103</v>
      </c>
      <c r="H418" s="180">
        <f>unprmtd_src_summary!I417</f>
        <v>0</v>
      </c>
      <c r="I418" s="180">
        <f>unprmtd_src_summary!J417</f>
        <v>0</v>
      </c>
      <c r="J418" s="180">
        <f>unprmtd_src_summary!K417</f>
        <v>0</v>
      </c>
    </row>
    <row r="419" spans="1:10" x14ac:dyDescent="0.2">
      <c r="A419" s="44" t="s">
        <v>5574</v>
      </c>
      <c r="B419" s="44" t="str">
        <f>unprmtd_src_summary!C418</f>
        <v>48</v>
      </c>
      <c r="C419" s="44" t="str">
        <f>unprmtd_src_summary!D418</f>
        <v>48243</v>
      </c>
      <c r="D419" s="44" t="str">
        <f>unprmtd_src_summary!E418</f>
        <v>2310000700</v>
      </c>
      <c r="E419" s="44" t="str">
        <f>unprmtd_src_summary!F418</f>
        <v>Unpermitted Fugitives</v>
      </c>
      <c r="F419" s="180">
        <f>unprmtd_src_summary!G418</f>
        <v>0</v>
      </c>
      <c r="G419" s="180">
        <f>unprmtd_src_summary!H418</f>
        <v>0.38948064460182968</v>
      </c>
      <c r="H419" s="180">
        <f>unprmtd_src_summary!I418</f>
        <v>0</v>
      </c>
      <c r="I419" s="180">
        <f>unprmtd_src_summary!J418</f>
        <v>0</v>
      </c>
      <c r="J419" s="180">
        <f>unprmtd_src_summary!K418</f>
        <v>0</v>
      </c>
    </row>
    <row r="420" spans="1:10" x14ac:dyDescent="0.2">
      <c r="A420" s="44" t="s">
        <v>5574</v>
      </c>
      <c r="B420" s="44" t="str">
        <f>unprmtd_src_summary!C419</f>
        <v>48</v>
      </c>
      <c r="C420" s="44" t="str">
        <f>unprmtd_src_summary!D419</f>
        <v>48263</v>
      </c>
      <c r="D420" s="44" t="str">
        <f>unprmtd_src_summary!E419</f>
        <v>2310000700</v>
      </c>
      <c r="E420" s="44" t="str">
        <f>unprmtd_src_summary!F419</f>
        <v>Unpermitted Fugitives</v>
      </c>
      <c r="F420" s="180">
        <f>unprmtd_src_summary!G419</f>
        <v>0</v>
      </c>
      <c r="G420" s="180">
        <f>unprmtd_src_summary!H419</f>
        <v>192.01395778870202</v>
      </c>
      <c r="H420" s="180">
        <f>unprmtd_src_summary!I419</f>
        <v>0</v>
      </c>
      <c r="I420" s="180">
        <f>unprmtd_src_summary!J419</f>
        <v>0</v>
      </c>
      <c r="J420" s="180">
        <f>unprmtd_src_summary!K419</f>
        <v>0</v>
      </c>
    </row>
    <row r="421" spans="1:10" x14ac:dyDescent="0.2">
      <c r="A421" s="44" t="s">
        <v>5574</v>
      </c>
      <c r="B421" s="44" t="str">
        <f>unprmtd_src_summary!C420</f>
        <v>48</v>
      </c>
      <c r="C421" s="44" t="str">
        <f>unprmtd_src_summary!D420</f>
        <v>48269</v>
      </c>
      <c r="D421" s="44" t="str">
        <f>unprmtd_src_summary!E420</f>
        <v>2310000700</v>
      </c>
      <c r="E421" s="44" t="str">
        <f>unprmtd_src_summary!F420</f>
        <v>Unpermitted Fugitives</v>
      </c>
      <c r="F421" s="180">
        <f>unprmtd_src_summary!G420</f>
        <v>0</v>
      </c>
      <c r="G421" s="180">
        <f>unprmtd_src_summary!H420</f>
        <v>201.75097390374776</v>
      </c>
      <c r="H421" s="180">
        <f>unprmtd_src_summary!I420</f>
        <v>0</v>
      </c>
      <c r="I421" s="180">
        <f>unprmtd_src_summary!J420</f>
        <v>0</v>
      </c>
      <c r="J421" s="180">
        <f>unprmtd_src_summary!K420</f>
        <v>0</v>
      </c>
    </row>
    <row r="422" spans="1:10" x14ac:dyDescent="0.2">
      <c r="A422" s="44" t="s">
        <v>5574</v>
      </c>
      <c r="B422" s="44" t="str">
        <f>unprmtd_src_summary!C421</f>
        <v>48</v>
      </c>
      <c r="C422" s="44" t="str">
        <f>unprmtd_src_summary!D421</f>
        <v>48301</v>
      </c>
      <c r="D422" s="44" t="str">
        <f>unprmtd_src_summary!E421</f>
        <v>2310000700</v>
      </c>
      <c r="E422" s="44" t="str">
        <f>unprmtd_src_summary!F421</f>
        <v>Unpermitted Fugitives</v>
      </c>
      <c r="F422" s="180">
        <f>unprmtd_src_summary!G421</f>
        <v>0</v>
      </c>
      <c r="G422" s="180">
        <f>unprmtd_src_summary!H421</f>
        <v>374.68038010696017</v>
      </c>
      <c r="H422" s="180">
        <f>unprmtd_src_summary!I421</f>
        <v>0</v>
      </c>
      <c r="I422" s="180">
        <f>unprmtd_src_summary!J421</f>
        <v>0</v>
      </c>
      <c r="J422" s="180">
        <f>unprmtd_src_summary!K421</f>
        <v>0</v>
      </c>
    </row>
    <row r="423" spans="1:10" x14ac:dyDescent="0.2">
      <c r="A423" s="44" t="s">
        <v>5574</v>
      </c>
      <c r="B423" s="44" t="str">
        <f>unprmtd_src_summary!C422</f>
        <v>48</v>
      </c>
      <c r="C423" s="44" t="str">
        <f>unprmtd_src_summary!D422</f>
        <v>48303</v>
      </c>
      <c r="D423" s="44" t="str">
        <f>unprmtd_src_summary!E422</f>
        <v>2310000700</v>
      </c>
      <c r="E423" s="44" t="str">
        <f>unprmtd_src_summary!F422</f>
        <v>Unpermitted Fugitives</v>
      </c>
      <c r="F423" s="180">
        <f>unprmtd_src_summary!G422</f>
        <v>0</v>
      </c>
      <c r="G423" s="180">
        <f>unprmtd_src_summary!H422</f>
        <v>176.43473200462884</v>
      </c>
      <c r="H423" s="180">
        <f>unprmtd_src_summary!I422</f>
        <v>0</v>
      </c>
      <c r="I423" s="180">
        <f>unprmtd_src_summary!J422</f>
        <v>0</v>
      </c>
      <c r="J423" s="180">
        <f>unprmtd_src_summary!K422</f>
        <v>0</v>
      </c>
    </row>
    <row r="424" spans="1:10" x14ac:dyDescent="0.2">
      <c r="A424" s="44" t="s">
        <v>5574</v>
      </c>
      <c r="B424" s="44" t="str">
        <f>unprmtd_src_summary!C423</f>
        <v>48</v>
      </c>
      <c r="C424" s="44" t="str">
        <f>unprmtd_src_summary!D423</f>
        <v>48305</v>
      </c>
      <c r="D424" s="44" t="str">
        <f>unprmtd_src_summary!E423</f>
        <v>2310000700</v>
      </c>
      <c r="E424" s="44" t="str">
        <f>unprmtd_src_summary!F423</f>
        <v>Unpermitted Fugitives</v>
      </c>
      <c r="F424" s="180">
        <f>unprmtd_src_summary!G423</f>
        <v>0</v>
      </c>
      <c r="G424" s="180">
        <f>unprmtd_src_summary!H423</f>
        <v>30.379490278942715</v>
      </c>
      <c r="H424" s="180">
        <f>unprmtd_src_summary!I423</f>
        <v>0</v>
      </c>
      <c r="I424" s="180">
        <f>unprmtd_src_summary!J423</f>
        <v>0</v>
      </c>
      <c r="J424" s="180">
        <f>unprmtd_src_summary!K423</f>
        <v>0</v>
      </c>
    </row>
    <row r="425" spans="1:10" x14ac:dyDescent="0.2">
      <c r="A425" s="44" t="s">
        <v>5574</v>
      </c>
      <c r="B425" s="44" t="str">
        <f>unprmtd_src_summary!C424</f>
        <v>48</v>
      </c>
      <c r="C425" s="44" t="str">
        <f>unprmtd_src_summary!D424</f>
        <v>48317</v>
      </c>
      <c r="D425" s="44" t="str">
        <f>unprmtd_src_summary!E424</f>
        <v>2310000700</v>
      </c>
      <c r="E425" s="44" t="str">
        <f>unprmtd_src_summary!F424</f>
        <v>Unpermitted Fugitives</v>
      </c>
      <c r="F425" s="180">
        <f>unprmtd_src_summary!G424</f>
        <v>0</v>
      </c>
      <c r="G425" s="180">
        <f>unprmtd_src_summary!H424</f>
        <v>942.15367929182605</v>
      </c>
      <c r="H425" s="180">
        <f>unprmtd_src_summary!I424</f>
        <v>0</v>
      </c>
      <c r="I425" s="180">
        <f>unprmtd_src_summary!J424</f>
        <v>0</v>
      </c>
      <c r="J425" s="180">
        <f>unprmtd_src_summary!K424</f>
        <v>0</v>
      </c>
    </row>
    <row r="426" spans="1:10" x14ac:dyDescent="0.2">
      <c r="A426" s="44" t="s">
        <v>5574</v>
      </c>
      <c r="B426" s="44" t="str">
        <f>unprmtd_src_summary!C425</f>
        <v>48</v>
      </c>
      <c r="C426" s="44" t="str">
        <f>unprmtd_src_summary!D425</f>
        <v>48329</v>
      </c>
      <c r="D426" s="44" t="str">
        <f>unprmtd_src_summary!E425</f>
        <v>2310000700</v>
      </c>
      <c r="E426" s="44" t="str">
        <f>unprmtd_src_summary!F425</f>
        <v>Unpermitted Fugitives</v>
      </c>
      <c r="F426" s="180">
        <f>unprmtd_src_summary!G425</f>
        <v>0</v>
      </c>
      <c r="G426" s="180">
        <f>unprmtd_src_summary!H425</f>
        <v>1699.3040523977829</v>
      </c>
      <c r="H426" s="180">
        <f>unprmtd_src_summary!I425</f>
        <v>0</v>
      </c>
      <c r="I426" s="180">
        <f>unprmtd_src_summary!J425</f>
        <v>0</v>
      </c>
      <c r="J426" s="180">
        <f>unprmtd_src_summary!K425</f>
        <v>0</v>
      </c>
    </row>
    <row r="427" spans="1:10" x14ac:dyDescent="0.2">
      <c r="A427" s="44" t="s">
        <v>5574</v>
      </c>
      <c r="B427" s="44" t="str">
        <f>unprmtd_src_summary!C426</f>
        <v>48</v>
      </c>
      <c r="C427" s="44" t="str">
        <f>unprmtd_src_summary!D426</f>
        <v>48335</v>
      </c>
      <c r="D427" s="44" t="str">
        <f>unprmtd_src_summary!E426</f>
        <v>2310000700</v>
      </c>
      <c r="E427" s="44" t="str">
        <f>unprmtd_src_summary!F426</f>
        <v>Unpermitted Fugitives</v>
      </c>
      <c r="F427" s="180">
        <f>unprmtd_src_summary!G426</f>
        <v>0</v>
      </c>
      <c r="G427" s="180">
        <f>unprmtd_src_summary!H426</f>
        <v>993.17564373466564</v>
      </c>
      <c r="H427" s="180">
        <f>unprmtd_src_summary!I426</f>
        <v>0</v>
      </c>
      <c r="I427" s="180">
        <f>unprmtd_src_summary!J426</f>
        <v>0</v>
      </c>
      <c r="J427" s="180">
        <f>unprmtd_src_summary!K426</f>
        <v>0</v>
      </c>
    </row>
    <row r="428" spans="1:10" x14ac:dyDescent="0.2">
      <c r="A428" s="44" t="s">
        <v>5574</v>
      </c>
      <c r="B428" s="44" t="str">
        <f>unprmtd_src_summary!C427</f>
        <v>48</v>
      </c>
      <c r="C428" s="44" t="str">
        <f>unprmtd_src_summary!D427</f>
        <v>48371</v>
      </c>
      <c r="D428" s="44" t="str">
        <f>unprmtd_src_summary!E427</f>
        <v>2310000700</v>
      </c>
      <c r="E428" s="44" t="str">
        <f>unprmtd_src_summary!F427</f>
        <v>Unpermitted Fugitives</v>
      </c>
      <c r="F428" s="180">
        <f>unprmtd_src_summary!G427</f>
        <v>0</v>
      </c>
      <c r="G428" s="180">
        <f>unprmtd_src_summary!H427</f>
        <v>1724.6202942969019</v>
      </c>
      <c r="H428" s="180">
        <f>unprmtd_src_summary!I427</f>
        <v>0</v>
      </c>
      <c r="I428" s="180">
        <f>unprmtd_src_summary!J427</f>
        <v>0</v>
      </c>
      <c r="J428" s="180">
        <f>unprmtd_src_summary!K427</f>
        <v>0</v>
      </c>
    </row>
    <row r="429" spans="1:10" x14ac:dyDescent="0.2">
      <c r="A429" s="44" t="s">
        <v>5574</v>
      </c>
      <c r="B429" s="44" t="str">
        <f>unprmtd_src_summary!C428</f>
        <v>48</v>
      </c>
      <c r="C429" s="44" t="str">
        <f>unprmtd_src_summary!D428</f>
        <v>48383</v>
      </c>
      <c r="D429" s="44" t="str">
        <f>unprmtd_src_summary!E428</f>
        <v>2310000700</v>
      </c>
      <c r="E429" s="44" t="str">
        <f>unprmtd_src_summary!F428</f>
        <v>Unpermitted Fugitives</v>
      </c>
      <c r="F429" s="180">
        <f>unprmtd_src_summary!G428</f>
        <v>0</v>
      </c>
      <c r="G429" s="180">
        <f>unprmtd_src_summary!H428</f>
        <v>1785.7687554993893</v>
      </c>
      <c r="H429" s="180">
        <f>unprmtd_src_summary!I428</f>
        <v>0</v>
      </c>
      <c r="I429" s="180">
        <f>unprmtd_src_summary!J428</f>
        <v>0</v>
      </c>
      <c r="J429" s="180">
        <f>unprmtd_src_summary!K428</f>
        <v>0</v>
      </c>
    </row>
    <row r="430" spans="1:10" x14ac:dyDescent="0.2">
      <c r="A430" s="44" t="s">
        <v>5574</v>
      </c>
      <c r="B430" s="44" t="str">
        <f>unprmtd_src_summary!C429</f>
        <v>48</v>
      </c>
      <c r="C430" s="44" t="str">
        <f>unprmtd_src_summary!D429</f>
        <v>48389</v>
      </c>
      <c r="D430" s="44" t="str">
        <f>unprmtd_src_summary!E429</f>
        <v>2310000700</v>
      </c>
      <c r="E430" s="44" t="str">
        <f>unprmtd_src_summary!F429</f>
        <v>Unpermitted Fugitives</v>
      </c>
      <c r="F430" s="180">
        <f>unprmtd_src_summary!G429</f>
        <v>0</v>
      </c>
      <c r="G430" s="180">
        <f>unprmtd_src_summary!H429</f>
        <v>403.11246716289367</v>
      </c>
      <c r="H430" s="180">
        <f>unprmtd_src_summary!I429</f>
        <v>0</v>
      </c>
      <c r="I430" s="180">
        <f>unprmtd_src_summary!J429</f>
        <v>0</v>
      </c>
      <c r="J430" s="180">
        <f>unprmtd_src_summary!K429</f>
        <v>0</v>
      </c>
    </row>
    <row r="431" spans="1:10" x14ac:dyDescent="0.2">
      <c r="A431" s="44" t="s">
        <v>5574</v>
      </c>
      <c r="B431" s="44" t="str">
        <f>unprmtd_src_summary!C430</f>
        <v>48</v>
      </c>
      <c r="C431" s="44" t="str">
        <f>unprmtd_src_summary!D430</f>
        <v>48079</v>
      </c>
      <c r="D431" s="44" t="str">
        <f>unprmtd_src_summary!E430</f>
        <v>2310000700</v>
      </c>
      <c r="E431" s="44" t="str">
        <f>unprmtd_src_summary!F430</f>
        <v>Unpermitted Fugitives</v>
      </c>
      <c r="F431" s="180">
        <f>unprmtd_src_summary!G430</f>
        <v>0</v>
      </c>
      <c r="G431" s="180">
        <f>unprmtd_src_summary!H430</f>
        <v>799.60376336755633</v>
      </c>
      <c r="H431" s="180">
        <f>unprmtd_src_summary!I430</f>
        <v>0</v>
      </c>
      <c r="I431" s="180">
        <f>unprmtd_src_summary!J430</f>
        <v>0</v>
      </c>
      <c r="J431" s="180">
        <f>unprmtd_src_summary!K430</f>
        <v>0</v>
      </c>
    </row>
    <row r="432" spans="1:10" x14ac:dyDescent="0.2">
      <c r="A432" s="44" t="s">
        <v>5574</v>
      </c>
      <c r="B432" s="44" t="str">
        <f>unprmtd_src_summary!C431</f>
        <v>48</v>
      </c>
      <c r="C432" s="44" t="str">
        <f>unprmtd_src_summary!D431</f>
        <v>48413</v>
      </c>
      <c r="D432" s="44" t="str">
        <f>unprmtd_src_summary!E431</f>
        <v>2310000700</v>
      </c>
      <c r="E432" s="44" t="str">
        <f>unprmtd_src_summary!F431</f>
        <v>Unpermitted Fugitives</v>
      </c>
      <c r="F432" s="180">
        <f>unprmtd_src_summary!G431</f>
        <v>0</v>
      </c>
      <c r="G432" s="180">
        <f>unprmtd_src_summary!H431</f>
        <v>429.98663164041994</v>
      </c>
      <c r="H432" s="180">
        <f>unprmtd_src_summary!I431</f>
        <v>0</v>
      </c>
      <c r="I432" s="180">
        <f>unprmtd_src_summary!J431</f>
        <v>0</v>
      </c>
      <c r="J432" s="180">
        <f>unprmtd_src_summary!K431</f>
        <v>0</v>
      </c>
    </row>
    <row r="433" spans="1:10" x14ac:dyDescent="0.2">
      <c r="A433" s="44" t="s">
        <v>5574</v>
      </c>
      <c r="B433" s="44" t="str">
        <f>unprmtd_src_summary!C432</f>
        <v>48</v>
      </c>
      <c r="C433" s="44" t="str">
        <f>unprmtd_src_summary!D432</f>
        <v>48415</v>
      </c>
      <c r="D433" s="44" t="str">
        <f>unprmtd_src_summary!E432</f>
        <v>2310000700</v>
      </c>
      <c r="E433" s="44" t="str">
        <f>unprmtd_src_summary!F432</f>
        <v>Unpermitted Fugitives</v>
      </c>
      <c r="F433" s="180">
        <f>unprmtd_src_summary!G432</f>
        <v>0</v>
      </c>
      <c r="G433" s="180">
        <f>unprmtd_src_summary!H432</f>
        <v>1081.9772307038829</v>
      </c>
      <c r="H433" s="180">
        <f>unprmtd_src_summary!I432</f>
        <v>0</v>
      </c>
      <c r="I433" s="180">
        <f>unprmtd_src_summary!J432</f>
        <v>0</v>
      </c>
      <c r="J433" s="180">
        <f>unprmtd_src_summary!K432</f>
        <v>0</v>
      </c>
    </row>
    <row r="434" spans="1:10" x14ac:dyDescent="0.2">
      <c r="A434" s="44" t="s">
        <v>5574</v>
      </c>
      <c r="B434" s="44" t="str">
        <f>unprmtd_src_summary!C433</f>
        <v>48</v>
      </c>
      <c r="C434" s="44" t="str">
        <f>unprmtd_src_summary!D433</f>
        <v>48431</v>
      </c>
      <c r="D434" s="44" t="str">
        <f>unprmtd_src_summary!E433</f>
        <v>2310000700</v>
      </c>
      <c r="E434" s="44" t="str">
        <f>unprmtd_src_summary!F433</f>
        <v>Unpermitted Fugitives</v>
      </c>
      <c r="F434" s="180">
        <f>unprmtd_src_summary!G433</f>
        <v>0</v>
      </c>
      <c r="G434" s="180">
        <f>unprmtd_src_summary!H433</f>
        <v>788.69830531870514</v>
      </c>
      <c r="H434" s="180">
        <f>unprmtd_src_summary!I433</f>
        <v>0</v>
      </c>
      <c r="I434" s="180">
        <f>unprmtd_src_summary!J433</f>
        <v>0</v>
      </c>
      <c r="J434" s="180">
        <f>unprmtd_src_summary!K433</f>
        <v>0</v>
      </c>
    </row>
    <row r="435" spans="1:10" x14ac:dyDescent="0.2">
      <c r="A435" s="44" t="s">
        <v>5574</v>
      </c>
      <c r="B435" s="44" t="str">
        <f>unprmtd_src_summary!C434</f>
        <v>48</v>
      </c>
      <c r="C435" s="44" t="str">
        <f>unprmtd_src_summary!D434</f>
        <v>48435</v>
      </c>
      <c r="D435" s="44" t="str">
        <f>unprmtd_src_summary!E434</f>
        <v>2310000700</v>
      </c>
      <c r="E435" s="44" t="str">
        <f>unprmtd_src_summary!F434</f>
        <v>Unpermitted Fugitives</v>
      </c>
      <c r="F435" s="180">
        <f>unprmtd_src_summary!G434</f>
        <v>0</v>
      </c>
      <c r="G435" s="180">
        <f>unprmtd_src_summary!H434</f>
        <v>2413.2220739529366</v>
      </c>
      <c r="H435" s="180">
        <f>unprmtd_src_summary!I434</f>
        <v>0</v>
      </c>
      <c r="I435" s="180">
        <f>unprmtd_src_summary!J434</f>
        <v>0</v>
      </c>
      <c r="J435" s="180">
        <f>unprmtd_src_summary!K434</f>
        <v>0</v>
      </c>
    </row>
    <row r="436" spans="1:10" x14ac:dyDescent="0.2">
      <c r="A436" s="44" t="s">
        <v>5574</v>
      </c>
      <c r="B436" s="44" t="str">
        <f>unprmtd_src_summary!C435</f>
        <v>48</v>
      </c>
      <c r="C436" s="44" t="str">
        <f>unprmtd_src_summary!D435</f>
        <v>48445</v>
      </c>
      <c r="D436" s="44" t="str">
        <f>unprmtd_src_summary!E435</f>
        <v>2310000700</v>
      </c>
      <c r="E436" s="44" t="str">
        <f>unprmtd_src_summary!F435</f>
        <v>Unpermitted Fugitives</v>
      </c>
      <c r="F436" s="180">
        <f>unprmtd_src_summary!G435</f>
        <v>0</v>
      </c>
      <c r="G436" s="180">
        <f>unprmtd_src_summary!H435</f>
        <v>338.84816080359184</v>
      </c>
      <c r="H436" s="180">
        <f>unprmtd_src_summary!I435</f>
        <v>0</v>
      </c>
      <c r="I436" s="180">
        <f>unprmtd_src_summary!J435</f>
        <v>0</v>
      </c>
      <c r="J436" s="180">
        <f>unprmtd_src_summary!K435</f>
        <v>0</v>
      </c>
    </row>
    <row r="437" spans="1:10" x14ac:dyDescent="0.2">
      <c r="A437" s="44" t="s">
        <v>5574</v>
      </c>
      <c r="B437" s="44" t="str">
        <f>unprmtd_src_summary!C436</f>
        <v>48</v>
      </c>
      <c r="C437" s="44" t="str">
        <f>unprmtd_src_summary!D436</f>
        <v>48451</v>
      </c>
      <c r="D437" s="44" t="str">
        <f>unprmtd_src_summary!E436</f>
        <v>2310000700</v>
      </c>
      <c r="E437" s="44" t="str">
        <f>unprmtd_src_summary!F436</f>
        <v>Unpermitted Fugitives</v>
      </c>
      <c r="F437" s="180">
        <f>unprmtd_src_summary!G436</f>
        <v>0</v>
      </c>
      <c r="G437" s="180">
        <f>unprmtd_src_summary!H436</f>
        <v>269.52060606446616</v>
      </c>
      <c r="H437" s="180">
        <f>unprmtd_src_summary!I436</f>
        <v>0</v>
      </c>
      <c r="I437" s="180">
        <f>unprmtd_src_summary!J436</f>
        <v>0</v>
      </c>
      <c r="J437" s="180">
        <f>unprmtd_src_summary!K436</f>
        <v>0</v>
      </c>
    </row>
    <row r="438" spans="1:10" x14ac:dyDescent="0.2">
      <c r="A438" s="44" t="s">
        <v>5574</v>
      </c>
      <c r="B438" s="44" t="str">
        <f>unprmtd_src_summary!C437</f>
        <v>48</v>
      </c>
      <c r="C438" s="44" t="str">
        <f>unprmtd_src_summary!D437</f>
        <v>48461</v>
      </c>
      <c r="D438" s="44" t="str">
        <f>unprmtd_src_summary!E437</f>
        <v>2310000700</v>
      </c>
      <c r="E438" s="44" t="str">
        <f>unprmtd_src_summary!F437</f>
        <v>Unpermitted Fugitives</v>
      </c>
      <c r="F438" s="180">
        <f>unprmtd_src_summary!G437</f>
        <v>0</v>
      </c>
      <c r="G438" s="180">
        <f>unprmtd_src_summary!H437</f>
        <v>1436.4046172915478</v>
      </c>
      <c r="H438" s="180">
        <f>unprmtd_src_summary!I437</f>
        <v>0</v>
      </c>
      <c r="I438" s="180">
        <f>unprmtd_src_summary!J437</f>
        <v>0</v>
      </c>
      <c r="J438" s="180">
        <f>unprmtd_src_summary!K437</f>
        <v>0</v>
      </c>
    </row>
    <row r="439" spans="1:10" x14ac:dyDescent="0.2">
      <c r="A439" s="44" t="s">
        <v>5574</v>
      </c>
      <c r="B439" s="44" t="str">
        <f>unprmtd_src_summary!C438</f>
        <v>48</v>
      </c>
      <c r="C439" s="44" t="str">
        <f>unprmtd_src_summary!D438</f>
        <v>48475</v>
      </c>
      <c r="D439" s="44" t="str">
        <f>unprmtd_src_summary!E438</f>
        <v>2310000700</v>
      </c>
      <c r="E439" s="44" t="str">
        <f>unprmtd_src_summary!F438</f>
        <v>Unpermitted Fugitives</v>
      </c>
      <c r="F439" s="180">
        <f>unprmtd_src_summary!G438</f>
        <v>0</v>
      </c>
      <c r="G439" s="180">
        <f>unprmtd_src_summary!H438</f>
        <v>1229.2009143633745</v>
      </c>
      <c r="H439" s="180">
        <f>unprmtd_src_summary!I438</f>
        <v>0</v>
      </c>
      <c r="I439" s="180">
        <f>unprmtd_src_summary!J438</f>
        <v>0</v>
      </c>
      <c r="J439" s="180">
        <f>unprmtd_src_summary!K438</f>
        <v>0</v>
      </c>
    </row>
    <row r="440" spans="1:10" x14ac:dyDescent="0.2">
      <c r="A440" s="44" t="s">
        <v>5574</v>
      </c>
      <c r="B440" s="44" t="str">
        <f>unprmtd_src_summary!C439</f>
        <v>48</v>
      </c>
      <c r="C440" s="44" t="str">
        <f>unprmtd_src_summary!D439</f>
        <v>48495</v>
      </c>
      <c r="D440" s="44" t="str">
        <f>unprmtd_src_summary!E439</f>
        <v>2310000700</v>
      </c>
      <c r="E440" s="44" t="str">
        <f>unprmtd_src_summary!F439</f>
        <v>Unpermitted Fugitives</v>
      </c>
      <c r="F440" s="180">
        <f>unprmtd_src_summary!G439</f>
        <v>0</v>
      </c>
      <c r="G440" s="180">
        <f>unprmtd_src_summary!H439</f>
        <v>978.37537923979619</v>
      </c>
      <c r="H440" s="180">
        <f>unprmtd_src_summary!I439</f>
        <v>0</v>
      </c>
      <c r="I440" s="180">
        <f>unprmtd_src_summary!J439</f>
        <v>0</v>
      </c>
      <c r="J440" s="180">
        <f>unprmtd_src_summary!K439</f>
        <v>0</v>
      </c>
    </row>
    <row r="441" spans="1:10" x14ac:dyDescent="0.2">
      <c r="A441" s="44" t="s">
        <v>5574</v>
      </c>
      <c r="B441" s="44" t="str">
        <f>unprmtd_src_summary!C440</f>
        <v>48</v>
      </c>
      <c r="C441" s="44" t="str">
        <f>unprmtd_src_summary!D440</f>
        <v>48501</v>
      </c>
      <c r="D441" s="44" t="str">
        <f>unprmtd_src_summary!E440</f>
        <v>2310000700</v>
      </c>
      <c r="E441" s="44" t="str">
        <f>unprmtd_src_summary!F440</f>
        <v>Unpermitted Fugitives</v>
      </c>
      <c r="F441" s="180">
        <f>unprmtd_src_summary!G440</f>
        <v>0</v>
      </c>
      <c r="G441" s="180">
        <f>unprmtd_src_summary!H440</f>
        <v>1279.0544368724086</v>
      </c>
      <c r="H441" s="180">
        <f>unprmtd_src_summary!I440</f>
        <v>0</v>
      </c>
      <c r="I441" s="180">
        <f>unprmtd_src_summary!J440</f>
        <v>0</v>
      </c>
      <c r="J441" s="180">
        <f>unprmtd_src_summary!K440</f>
        <v>0</v>
      </c>
    </row>
    <row r="442" spans="1:10" x14ac:dyDescent="0.2">
      <c r="A442" s="44" t="s">
        <v>5574</v>
      </c>
      <c r="B442" s="44" t="str">
        <f>unprmtd_src_summary!C441</f>
        <v>35</v>
      </c>
      <c r="C442" s="44" t="str">
        <f>unprmtd_src_summary!D441</f>
        <v>35005</v>
      </c>
      <c r="D442" s="44" t="str">
        <f>unprmtd_src_summary!E441</f>
        <v>2310000700</v>
      </c>
      <c r="E442" s="44" t="str">
        <f>unprmtd_src_summary!F441</f>
        <v>Unpermitted Fugitives</v>
      </c>
      <c r="F442" s="180">
        <f>unprmtd_src_summary!G441</f>
        <v>0</v>
      </c>
      <c r="G442" s="180">
        <f>unprmtd_src_summary!H441</f>
        <v>899.3108083856248</v>
      </c>
      <c r="H442" s="180">
        <f>unprmtd_src_summary!I441</f>
        <v>0</v>
      </c>
      <c r="I442" s="180">
        <f>unprmtd_src_summary!J441</f>
        <v>0</v>
      </c>
      <c r="J442" s="180">
        <f>unprmtd_src_summary!K441</f>
        <v>0</v>
      </c>
    </row>
    <row r="443" spans="1:10" x14ac:dyDescent="0.2">
      <c r="A443" s="44" t="s">
        <v>5574</v>
      </c>
      <c r="B443" s="44" t="str">
        <f>unprmtd_src_summary!C442</f>
        <v>35</v>
      </c>
      <c r="C443" s="44" t="str">
        <f>unprmtd_src_summary!D442</f>
        <v>35025</v>
      </c>
      <c r="D443" s="44" t="str">
        <f>unprmtd_src_summary!E442</f>
        <v>2310000700</v>
      </c>
      <c r="E443" s="44" t="str">
        <f>unprmtd_src_summary!F442</f>
        <v>Unpermitted Fugitives</v>
      </c>
      <c r="F443" s="180">
        <f>unprmtd_src_summary!G442</f>
        <v>0</v>
      </c>
      <c r="G443" s="180">
        <f>unprmtd_src_summary!H442</f>
        <v>4367.6359485649182</v>
      </c>
      <c r="H443" s="180">
        <f>unprmtd_src_summary!I442</f>
        <v>0</v>
      </c>
      <c r="I443" s="180">
        <f>unprmtd_src_summary!J442</f>
        <v>0</v>
      </c>
      <c r="J443" s="180">
        <f>unprmtd_src_summary!K442</f>
        <v>0</v>
      </c>
    </row>
    <row r="444" spans="1:10" x14ac:dyDescent="0.2">
      <c r="A444" s="44" t="s">
        <v>5574</v>
      </c>
      <c r="B444" s="44" t="str">
        <f>unprmtd_src_summary!C443</f>
        <v>35</v>
      </c>
      <c r="C444" s="44" t="str">
        <f>unprmtd_src_summary!D443</f>
        <v>35041</v>
      </c>
      <c r="D444" s="44" t="str">
        <f>unprmtd_src_summary!E443</f>
        <v>2310000700</v>
      </c>
      <c r="E444" s="44" t="str">
        <f>unprmtd_src_summary!F443</f>
        <v>Unpermitted Fugitives</v>
      </c>
      <c r="F444" s="180">
        <f>unprmtd_src_summary!G443</f>
        <v>0</v>
      </c>
      <c r="G444" s="180">
        <f>unprmtd_src_summary!H443</f>
        <v>101.65444824107755</v>
      </c>
      <c r="H444" s="180">
        <f>unprmtd_src_summary!I443</f>
        <v>0</v>
      </c>
      <c r="I444" s="180">
        <f>unprmtd_src_summary!J443</f>
        <v>0</v>
      </c>
      <c r="J444" s="180">
        <f>unprmtd_src_summary!K443</f>
        <v>0</v>
      </c>
    </row>
    <row r="445" spans="1:10" x14ac:dyDescent="0.2">
      <c r="A445" s="44" t="s">
        <v>5574</v>
      </c>
      <c r="B445" s="44" t="str">
        <f>unprmtd_src_summary!C444</f>
        <v>35</v>
      </c>
      <c r="C445" s="44" t="str">
        <f>unprmtd_src_summary!D444</f>
        <v>35015</v>
      </c>
      <c r="D445" s="44" t="str">
        <f>unprmtd_src_summary!E444</f>
        <v>2310000700</v>
      </c>
      <c r="E445" s="44" t="str">
        <f>unprmtd_src_summary!F444</f>
        <v>Unpermitted Fugitives</v>
      </c>
      <c r="F445" s="180">
        <f>unprmtd_src_summary!G444</f>
        <v>0</v>
      </c>
      <c r="G445" s="180">
        <f>unprmtd_src_summary!H444</f>
        <v>3991.3976458795505</v>
      </c>
      <c r="H445" s="180">
        <f>unprmtd_src_summary!I444</f>
        <v>0</v>
      </c>
      <c r="I445" s="180">
        <f>unprmtd_src_summary!J444</f>
        <v>0</v>
      </c>
      <c r="J445" s="180">
        <f>unprmtd_src_summary!K444</f>
        <v>0</v>
      </c>
    </row>
    <row r="446" spans="1:10" x14ac:dyDescent="0.2">
      <c r="A446" s="44" t="s">
        <v>5574</v>
      </c>
      <c r="B446" s="44" t="str">
        <f>unprmtd_src_summary!C445</f>
        <v>48</v>
      </c>
      <c r="C446" s="44" t="str">
        <f>unprmtd_src_summary!D445</f>
        <v>48105</v>
      </c>
      <c r="D446" s="44" t="str">
        <f>unprmtd_src_summary!E445</f>
        <v>2310021410</v>
      </c>
      <c r="E446" s="44" t="str">
        <f>unprmtd_src_summary!F445</f>
        <v>Dehydrator</v>
      </c>
      <c r="F446" s="180">
        <f>unprmtd_src_summary!G445</f>
        <v>2.8318075499999997</v>
      </c>
      <c r="G446" s="180">
        <f>unprmtd_src_summary!H445</f>
        <v>142.78844992500001</v>
      </c>
      <c r="H446" s="180">
        <f>unprmtd_src_summary!I445</f>
        <v>5.7180729374999997</v>
      </c>
      <c r="I446" s="180">
        <f>unprmtd_src_summary!J445</f>
        <v>0</v>
      </c>
      <c r="J446" s="180">
        <f>unprmtd_src_summary!K445</f>
        <v>0</v>
      </c>
    </row>
    <row r="447" spans="1:10" x14ac:dyDescent="0.2">
      <c r="A447" s="44" t="s">
        <v>5574</v>
      </c>
      <c r="B447" s="44" t="str">
        <f>unprmtd_src_summary!C446</f>
        <v>48</v>
      </c>
      <c r="C447" s="44" t="str">
        <f>unprmtd_src_summary!D446</f>
        <v>48081</v>
      </c>
      <c r="D447" s="44" t="str">
        <f>unprmtd_src_summary!E446</f>
        <v>2310021410</v>
      </c>
      <c r="E447" s="44" t="str">
        <f>unprmtd_src_summary!F446</f>
        <v>Dehydrator</v>
      </c>
      <c r="F447" s="180">
        <f>unprmtd_src_summary!G446</f>
        <v>9.8004893999999995E-2</v>
      </c>
      <c r="G447" s="180">
        <f>unprmtd_src_summary!H446</f>
        <v>4.9417083090000009</v>
      </c>
      <c r="H447" s="180">
        <f>unprmtd_src_summary!I446</f>
        <v>0.19789449749999999</v>
      </c>
      <c r="I447" s="180">
        <f>unprmtd_src_summary!J446</f>
        <v>0</v>
      </c>
      <c r="J447" s="180">
        <f>unprmtd_src_summary!K446</f>
        <v>0</v>
      </c>
    </row>
    <row r="448" spans="1:10" x14ac:dyDescent="0.2">
      <c r="A448" s="44" t="s">
        <v>5574</v>
      </c>
      <c r="B448" s="44" t="str">
        <f>unprmtd_src_summary!C447</f>
        <v>48</v>
      </c>
      <c r="C448" s="44" t="str">
        <f>unprmtd_src_summary!D447</f>
        <v>48103</v>
      </c>
      <c r="D448" s="44" t="str">
        <f>unprmtd_src_summary!E447</f>
        <v>2310021410</v>
      </c>
      <c r="E448" s="44" t="str">
        <f>unprmtd_src_summary!F447</f>
        <v>Dehydrator</v>
      </c>
      <c r="F448" s="180">
        <f>unprmtd_src_summary!G447</f>
        <v>1.7209667019999999</v>
      </c>
      <c r="G448" s="180">
        <f>unprmtd_src_summary!H447</f>
        <v>86.776436397000026</v>
      </c>
      <c r="H448" s="180">
        <f>unprmtd_src_summary!I447</f>
        <v>3.4750289175000004</v>
      </c>
      <c r="I448" s="180">
        <f>unprmtd_src_summary!J447</f>
        <v>0</v>
      </c>
      <c r="J448" s="180">
        <f>unprmtd_src_summary!K447</f>
        <v>0</v>
      </c>
    </row>
    <row r="449" spans="1:10" x14ac:dyDescent="0.2">
      <c r="A449" s="44" t="s">
        <v>5574</v>
      </c>
      <c r="B449" s="44" t="str">
        <f>unprmtd_src_summary!C448</f>
        <v>48</v>
      </c>
      <c r="C449" s="44" t="str">
        <f>unprmtd_src_summary!D448</f>
        <v>48135</v>
      </c>
      <c r="D449" s="44" t="str">
        <f>unprmtd_src_summary!E448</f>
        <v>2310021410</v>
      </c>
      <c r="E449" s="44" t="str">
        <f>unprmtd_src_summary!F448</f>
        <v>Dehydrator</v>
      </c>
      <c r="F449" s="180">
        <f>unprmtd_src_summary!G448</f>
        <v>1.1035115</v>
      </c>
      <c r="G449" s="180">
        <f>unprmtd_src_summary!H448</f>
        <v>55.642445250000009</v>
      </c>
      <c r="H449" s="180">
        <f>unprmtd_src_summary!I448</f>
        <v>2.2282443750000001</v>
      </c>
      <c r="I449" s="180">
        <f>unprmtd_src_summary!J448</f>
        <v>0</v>
      </c>
      <c r="J449" s="180">
        <f>unprmtd_src_summary!K448</f>
        <v>0</v>
      </c>
    </row>
    <row r="450" spans="1:10" x14ac:dyDescent="0.2">
      <c r="A450" s="44" t="s">
        <v>5574</v>
      </c>
      <c r="B450" s="44" t="str">
        <f>unprmtd_src_summary!C449</f>
        <v>48</v>
      </c>
      <c r="C450" s="44" t="str">
        <f>unprmtd_src_summary!D449</f>
        <v>48003</v>
      </c>
      <c r="D450" s="44" t="str">
        <f>unprmtd_src_summary!E449</f>
        <v>2310021410</v>
      </c>
      <c r="E450" s="44" t="str">
        <f>unprmtd_src_summary!F449</f>
        <v>Dehydrator</v>
      </c>
      <c r="F450" s="180">
        <f>unprmtd_src_summary!G449</f>
        <v>0.7538774359999999</v>
      </c>
      <c r="G450" s="180">
        <f>unprmtd_src_summary!H449</f>
        <v>38.012819946000008</v>
      </c>
      <c r="H450" s="180">
        <f>unprmtd_src_summary!I449</f>
        <v>1.5222525149999999</v>
      </c>
      <c r="I450" s="180">
        <f>unprmtd_src_summary!J449</f>
        <v>0</v>
      </c>
      <c r="J450" s="180">
        <f>unprmtd_src_summary!K449</f>
        <v>0</v>
      </c>
    </row>
    <row r="451" spans="1:10" x14ac:dyDescent="0.2">
      <c r="A451" s="44" t="s">
        <v>5574</v>
      </c>
      <c r="B451" s="44" t="str">
        <f>unprmtd_src_summary!C450</f>
        <v>48</v>
      </c>
      <c r="C451" s="44" t="str">
        <f>unprmtd_src_summary!D450</f>
        <v>48033</v>
      </c>
      <c r="D451" s="44" t="str">
        <f>unprmtd_src_summary!E450</f>
        <v>2310021410</v>
      </c>
      <c r="E451" s="44" t="str">
        <f>unprmtd_src_summary!F450</f>
        <v>Dehydrator</v>
      </c>
      <c r="F451" s="180">
        <f>unprmtd_src_summary!G450</f>
        <v>9.3794141999999997E-2</v>
      </c>
      <c r="G451" s="180">
        <f>unprmtd_src_summary!H450</f>
        <v>4.7293892370000012</v>
      </c>
      <c r="H451" s="180">
        <f>unprmtd_src_summary!I450</f>
        <v>0.18939201750000001</v>
      </c>
      <c r="I451" s="180">
        <f>unprmtd_src_summary!J450</f>
        <v>0</v>
      </c>
      <c r="J451" s="180">
        <f>unprmtd_src_summary!K450</f>
        <v>0</v>
      </c>
    </row>
    <row r="452" spans="1:10" x14ac:dyDescent="0.2">
      <c r="A452" s="44" t="s">
        <v>5574</v>
      </c>
      <c r="B452" s="44" t="str">
        <f>unprmtd_src_summary!C451</f>
        <v>48</v>
      </c>
      <c r="C452" s="44" t="str">
        <f>unprmtd_src_summary!D451</f>
        <v>48109</v>
      </c>
      <c r="D452" s="44" t="str">
        <f>unprmtd_src_summary!E451</f>
        <v>2310021410</v>
      </c>
      <c r="E452" s="44" t="str">
        <f>unprmtd_src_summary!F451</f>
        <v>Dehydrator</v>
      </c>
      <c r="F452" s="180">
        <f>unprmtd_src_summary!G451</f>
        <v>0.113763104</v>
      </c>
      <c r="G452" s="180">
        <f>unprmtd_src_summary!H451</f>
        <v>5.7362857440000017</v>
      </c>
      <c r="H452" s="180">
        <f>unprmtd_src_summary!I451</f>
        <v>0.22971396000000002</v>
      </c>
      <c r="I452" s="180">
        <f>unprmtd_src_summary!J451</f>
        <v>0</v>
      </c>
      <c r="J452" s="180">
        <f>unprmtd_src_summary!K451</f>
        <v>0</v>
      </c>
    </row>
    <row r="453" spans="1:10" x14ac:dyDescent="0.2">
      <c r="A453" s="44" t="s">
        <v>5574</v>
      </c>
      <c r="B453" s="44" t="str">
        <f>unprmtd_src_summary!C452</f>
        <v>48</v>
      </c>
      <c r="C453" s="44" t="str">
        <f>unprmtd_src_summary!D452</f>
        <v>48115</v>
      </c>
      <c r="D453" s="44" t="str">
        <f>unprmtd_src_summary!E452</f>
        <v>2310021410</v>
      </c>
      <c r="E453" s="44" t="str">
        <f>unprmtd_src_summary!F452</f>
        <v>Dehydrator</v>
      </c>
      <c r="F453" s="180">
        <f>unprmtd_src_summary!G452</f>
        <v>6.3752935999999996E-2</v>
      </c>
      <c r="G453" s="180">
        <f>unprmtd_src_summary!H452</f>
        <v>3.2146191960000001</v>
      </c>
      <c r="H453" s="180">
        <f>unprmtd_src_summary!I452</f>
        <v>0.12873188999999999</v>
      </c>
      <c r="I453" s="180">
        <f>unprmtd_src_summary!J452</f>
        <v>0</v>
      </c>
      <c r="J453" s="180">
        <f>unprmtd_src_summary!K452</f>
        <v>0</v>
      </c>
    </row>
    <row r="454" spans="1:10" x14ac:dyDescent="0.2">
      <c r="A454" s="44" t="s">
        <v>5574</v>
      </c>
      <c r="B454" s="44" t="str">
        <f>unprmtd_src_summary!C453</f>
        <v>48</v>
      </c>
      <c r="C454" s="44" t="str">
        <f>unprmtd_src_summary!D453</f>
        <v>48107</v>
      </c>
      <c r="D454" s="44" t="str">
        <f>unprmtd_src_summary!E453</f>
        <v>2310021410</v>
      </c>
      <c r="E454" s="44" t="str">
        <f>unprmtd_src_summary!F453</f>
        <v>Dehydrator</v>
      </c>
      <c r="F454" s="180">
        <f>unprmtd_src_summary!G453</f>
        <v>1.3134679999999999E-3</v>
      </c>
      <c r="G454" s="180">
        <f>unprmtd_src_summary!H453</f>
        <v>6.6229098000000014E-2</v>
      </c>
      <c r="H454" s="180">
        <f>unprmtd_src_summary!I453</f>
        <v>2.652195E-3</v>
      </c>
      <c r="I454" s="180">
        <f>unprmtd_src_summary!J453</f>
        <v>0</v>
      </c>
      <c r="J454" s="180">
        <f>unprmtd_src_summary!K453</f>
        <v>0</v>
      </c>
    </row>
    <row r="455" spans="1:10" x14ac:dyDescent="0.2">
      <c r="A455" s="44" t="s">
        <v>5574</v>
      </c>
      <c r="B455" s="44" t="str">
        <f>unprmtd_src_summary!C454</f>
        <v>48</v>
      </c>
      <c r="C455" s="44" t="str">
        <f>unprmtd_src_summary!D454</f>
        <v>48125</v>
      </c>
      <c r="D455" s="44" t="str">
        <f>unprmtd_src_summary!E454</f>
        <v>2310021410</v>
      </c>
      <c r="E455" s="44" t="str">
        <f>unprmtd_src_summary!F454</f>
        <v>Dehydrator</v>
      </c>
      <c r="F455" s="180">
        <f>unprmtd_src_summary!G454</f>
        <v>3.1012279999999997E-3</v>
      </c>
      <c r="G455" s="180">
        <f>unprmtd_src_summary!H454</f>
        <v>0.15637345800000002</v>
      </c>
      <c r="H455" s="180">
        <f>unprmtd_src_summary!I454</f>
        <v>6.2620949999999996E-3</v>
      </c>
      <c r="I455" s="180">
        <f>unprmtd_src_summary!J454</f>
        <v>0</v>
      </c>
      <c r="J455" s="180">
        <f>unprmtd_src_summary!K454</f>
        <v>0</v>
      </c>
    </row>
    <row r="456" spans="1:10" x14ac:dyDescent="0.2">
      <c r="A456" s="44" t="s">
        <v>5574</v>
      </c>
      <c r="B456" s="44" t="str">
        <f>unprmtd_src_summary!C455</f>
        <v>48</v>
      </c>
      <c r="C456" s="44" t="str">
        <f>unprmtd_src_summary!D455</f>
        <v>48165</v>
      </c>
      <c r="D456" s="44" t="str">
        <f>unprmtd_src_summary!E455</f>
        <v>2310021410</v>
      </c>
      <c r="E456" s="44" t="str">
        <f>unprmtd_src_summary!F455</f>
        <v>Dehydrator</v>
      </c>
      <c r="F456" s="180">
        <f>unprmtd_src_summary!G455</f>
        <v>0.91659245600000006</v>
      </c>
      <c r="G456" s="180">
        <f>unprmtd_src_summary!H455</f>
        <v>46.21741191600001</v>
      </c>
      <c r="H456" s="180">
        <f>unprmtd_src_summary!I455</f>
        <v>1.8508116900000002</v>
      </c>
      <c r="I456" s="180">
        <f>unprmtd_src_summary!J455</f>
        <v>0</v>
      </c>
      <c r="J456" s="180">
        <f>unprmtd_src_summary!K455</f>
        <v>0</v>
      </c>
    </row>
    <row r="457" spans="1:10" x14ac:dyDescent="0.2">
      <c r="A457" s="44" t="s">
        <v>5574</v>
      </c>
      <c r="B457" s="44" t="str">
        <f>unprmtd_src_summary!C456</f>
        <v>48</v>
      </c>
      <c r="C457" s="44" t="str">
        <f>unprmtd_src_summary!D456</f>
        <v>48169</v>
      </c>
      <c r="D457" s="44" t="str">
        <f>unprmtd_src_summary!E456</f>
        <v>2310021410</v>
      </c>
      <c r="E457" s="44" t="str">
        <f>unprmtd_src_summary!F456</f>
        <v>Dehydrator</v>
      </c>
      <c r="F457" s="180">
        <f>unprmtd_src_summary!G456</f>
        <v>1.9872111999999997E-2</v>
      </c>
      <c r="G457" s="180">
        <f>unprmtd_src_summary!H456</f>
        <v>1.002013032</v>
      </c>
      <c r="H457" s="180">
        <f>unprmtd_src_summary!I456</f>
        <v>4.0126379999999996E-2</v>
      </c>
      <c r="I457" s="180">
        <f>unprmtd_src_summary!J456</f>
        <v>0</v>
      </c>
      <c r="J457" s="180">
        <f>unprmtd_src_summary!K456</f>
        <v>0</v>
      </c>
    </row>
    <row r="458" spans="1:10" x14ac:dyDescent="0.2">
      <c r="A458" s="44" t="s">
        <v>5574</v>
      </c>
      <c r="B458" s="44" t="str">
        <f>unprmtd_src_summary!C457</f>
        <v>48</v>
      </c>
      <c r="C458" s="44" t="str">
        <f>unprmtd_src_summary!D457</f>
        <v>48173</v>
      </c>
      <c r="D458" s="44" t="str">
        <f>unprmtd_src_summary!E457</f>
        <v>2310021410</v>
      </c>
      <c r="E458" s="44" t="str">
        <f>unprmtd_src_summary!F457</f>
        <v>Dehydrator</v>
      </c>
      <c r="F458" s="180">
        <f>unprmtd_src_summary!G457</f>
        <v>0.33782101599999997</v>
      </c>
      <c r="G458" s="180">
        <f>unprmtd_src_summary!H457</f>
        <v>17.033975076000004</v>
      </c>
      <c r="H458" s="180">
        <f>unprmtd_src_summary!I457</f>
        <v>0.68213858999999999</v>
      </c>
      <c r="I458" s="180">
        <f>unprmtd_src_summary!J457</f>
        <v>0</v>
      </c>
      <c r="J458" s="180">
        <f>unprmtd_src_summary!K457</f>
        <v>0</v>
      </c>
    </row>
    <row r="459" spans="1:10" x14ac:dyDescent="0.2">
      <c r="A459" s="44" t="s">
        <v>5574</v>
      </c>
      <c r="B459" s="44" t="str">
        <f>unprmtd_src_summary!C458</f>
        <v>48</v>
      </c>
      <c r="C459" s="44" t="str">
        <f>unprmtd_src_summary!D458</f>
        <v>48219</v>
      </c>
      <c r="D459" s="44" t="str">
        <f>unprmtd_src_summary!E458</f>
        <v>2310021410</v>
      </c>
      <c r="E459" s="44" t="str">
        <f>unprmtd_src_summary!F458</f>
        <v>Dehydrator</v>
      </c>
      <c r="F459" s="180">
        <f>unprmtd_src_summary!G458</f>
        <v>0.240645158</v>
      </c>
      <c r="G459" s="180">
        <f>unprmtd_src_summary!H458</f>
        <v>12.134069313000003</v>
      </c>
      <c r="H459" s="180">
        <f>unprmtd_src_summary!I458</f>
        <v>0.48591810750000003</v>
      </c>
      <c r="I459" s="180">
        <f>unprmtd_src_summary!J458</f>
        <v>0</v>
      </c>
      <c r="J459" s="180">
        <f>unprmtd_src_summary!K458</f>
        <v>0</v>
      </c>
    </row>
    <row r="460" spans="1:10" x14ac:dyDescent="0.2">
      <c r="A460" s="44" t="s">
        <v>5574</v>
      </c>
      <c r="B460" s="44" t="str">
        <f>unprmtd_src_summary!C459</f>
        <v>48</v>
      </c>
      <c r="C460" s="44" t="str">
        <f>unprmtd_src_summary!D459</f>
        <v>48227</v>
      </c>
      <c r="D460" s="44" t="str">
        <f>unprmtd_src_summary!E459</f>
        <v>2310021410</v>
      </c>
      <c r="E460" s="44" t="str">
        <f>unprmtd_src_summary!F459</f>
        <v>Dehydrator</v>
      </c>
      <c r="F460" s="180">
        <f>unprmtd_src_summary!G459</f>
        <v>0.176239908</v>
      </c>
      <c r="G460" s="180">
        <f>unprmtd_src_summary!H459</f>
        <v>8.8865584380000016</v>
      </c>
      <c r="H460" s="180">
        <f>unprmtd_src_summary!I459</f>
        <v>0.35586904499999999</v>
      </c>
      <c r="I460" s="180">
        <f>unprmtd_src_summary!J459</f>
        <v>0</v>
      </c>
      <c r="J460" s="180">
        <f>unprmtd_src_summary!K459</f>
        <v>0</v>
      </c>
    </row>
    <row r="461" spans="1:10" x14ac:dyDescent="0.2">
      <c r="A461" s="44" t="s">
        <v>5574</v>
      </c>
      <c r="B461" s="44" t="str">
        <f>unprmtd_src_summary!C460</f>
        <v>48</v>
      </c>
      <c r="C461" s="44" t="str">
        <f>unprmtd_src_summary!D460</f>
        <v>48229</v>
      </c>
      <c r="D461" s="44" t="str">
        <f>unprmtd_src_summary!E460</f>
        <v>2310021410</v>
      </c>
      <c r="E461" s="44" t="str">
        <f>unprmtd_src_summary!F460</f>
        <v>Dehydrator</v>
      </c>
      <c r="F461" s="180">
        <f>unprmtd_src_summary!G460</f>
        <v>8.4629999999999994E-5</v>
      </c>
      <c r="G461" s="180">
        <f>unprmtd_src_summary!H460</f>
        <v>4.2673050000000008E-3</v>
      </c>
      <c r="H461" s="180">
        <f>unprmtd_src_summary!I460</f>
        <v>1.708875E-4</v>
      </c>
      <c r="I461" s="180">
        <f>unprmtd_src_summary!J460</f>
        <v>0</v>
      </c>
      <c r="J461" s="180">
        <f>unprmtd_src_summary!K460</f>
        <v>0</v>
      </c>
    </row>
    <row r="462" spans="1:10" x14ac:dyDescent="0.2">
      <c r="A462" s="44" t="s">
        <v>5574</v>
      </c>
      <c r="B462" s="44" t="str">
        <f>unprmtd_src_summary!C461</f>
        <v>48</v>
      </c>
      <c r="C462" s="44" t="str">
        <f>unprmtd_src_summary!D461</f>
        <v>48235</v>
      </c>
      <c r="D462" s="44" t="str">
        <f>unprmtd_src_summary!E461</f>
        <v>2310021410</v>
      </c>
      <c r="E462" s="44" t="str">
        <f>unprmtd_src_summary!F461</f>
        <v>Dehydrator</v>
      </c>
      <c r="F462" s="180">
        <f>unprmtd_src_summary!G461</f>
        <v>0.39853137999999994</v>
      </c>
      <c r="G462" s="180">
        <f>unprmtd_src_summary!H461</f>
        <v>20.095178430000001</v>
      </c>
      <c r="H462" s="180">
        <f>unprmtd_src_summary!I461</f>
        <v>0.80472682499999992</v>
      </c>
      <c r="I462" s="180">
        <f>unprmtd_src_summary!J461</f>
        <v>0</v>
      </c>
      <c r="J462" s="180">
        <f>unprmtd_src_summary!K461</f>
        <v>0</v>
      </c>
    </row>
    <row r="463" spans="1:10" x14ac:dyDescent="0.2">
      <c r="A463" s="44" t="s">
        <v>5574</v>
      </c>
      <c r="B463" s="44" t="str">
        <f>unprmtd_src_summary!C462</f>
        <v>48</v>
      </c>
      <c r="C463" s="44" t="str">
        <f>unprmtd_src_summary!D462</f>
        <v>48243</v>
      </c>
      <c r="D463" s="44" t="str">
        <f>unprmtd_src_summary!E462</f>
        <v>2310021410</v>
      </c>
      <c r="E463" s="44" t="str">
        <f>unprmtd_src_summary!F462</f>
        <v>Dehydrator</v>
      </c>
      <c r="F463" s="180">
        <f>unprmtd_src_summary!G462</f>
        <v>0</v>
      </c>
      <c r="G463" s="180">
        <f>unprmtd_src_summary!H462</f>
        <v>0</v>
      </c>
      <c r="H463" s="180">
        <f>unprmtd_src_summary!I462</f>
        <v>0</v>
      </c>
      <c r="I463" s="180">
        <f>unprmtd_src_summary!J462</f>
        <v>0</v>
      </c>
      <c r="J463" s="180">
        <f>unprmtd_src_summary!K462</f>
        <v>0</v>
      </c>
    </row>
    <row r="464" spans="1:10" x14ac:dyDescent="0.2">
      <c r="A464" s="44" t="s">
        <v>5574</v>
      </c>
      <c r="B464" s="44" t="str">
        <f>unprmtd_src_summary!C463</f>
        <v>48</v>
      </c>
      <c r="C464" s="44" t="str">
        <f>unprmtd_src_summary!D463</f>
        <v>48263</v>
      </c>
      <c r="D464" s="44" t="str">
        <f>unprmtd_src_summary!E463</f>
        <v>2310021410</v>
      </c>
      <c r="E464" s="44" t="str">
        <f>unprmtd_src_summary!F463</f>
        <v>Dehydrator</v>
      </c>
      <c r="F464" s="180">
        <f>unprmtd_src_summary!G463</f>
        <v>0.20206016999999998</v>
      </c>
      <c r="G464" s="180">
        <f>unprmtd_src_summary!H463</f>
        <v>10.188495495000002</v>
      </c>
      <c r="H464" s="180">
        <f>unprmtd_src_summary!I463</f>
        <v>0.40800611250000002</v>
      </c>
      <c r="I464" s="180">
        <f>unprmtd_src_summary!J463</f>
        <v>0</v>
      </c>
      <c r="J464" s="180">
        <f>unprmtd_src_summary!K463</f>
        <v>0</v>
      </c>
    </row>
    <row r="465" spans="1:10" ht="11.25" customHeight="1" x14ac:dyDescent="0.2">
      <c r="A465" s="44" t="s">
        <v>5574</v>
      </c>
      <c r="B465" s="44" t="str">
        <f>unprmtd_src_summary!C464</f>
        <v>48</v>
      </c>
      <c r="C465" s="44" t="str">
        <f>unprmtd_src_summary!D464</f>
        <v>48269</v>
      </c>
      <c r="D465" s="44" t="str">
        <f>unprmtd_src_summary!E464</f>
        <v>2310021410</v>
      </c>
      <c r="E465" s="44" t="str">
        <f>unprmtd_src_summary!F464</f>
        <v>Dehydrator</v>
      </c>
      <c r="F465" s="180">
        <f>unprmtd_src_summary!G464</f>
        <v>2.2672936000000001E-2</v>
      </c>
      <c r="G465" s="180">
        <f>unprmtd_src_summary!H464</f>
        <v>1.1432391960000003</v>
      </c>
      <c r="H465" s="180">
        <f>unprmtd_src_summary!I464</f>
        <v>4.5781890000000006E-2</v>
      </c>
      <c r="I465" s="180">
        <f>unprmtd_src_summary!J464</f>
        <v>0</v>
      </c>
      <c r="J465" s="180">
        <f>unprmtd_src_summary!K464</f>
        <v>0</v>
      </c>
    </row>
    <row r="466" spans="1:10" x14ac:dyDescent="0.2">
      <c r="A466" s="44" t="s">
        <v>5574</v>
      </c>
      <c r="B466" s="44" t="str">
        <f>unprmtd_src_summary!C465</f>
        <v>48</v>
      </c>
      <c r="C466" s="44" t="str">
        <f>unprmtd_src_summary!D465</f>
        <v>48301</v>
      </c>
      <c r="D466" s="44" t="str">
        <f>unprmtd_src_summary!E465</f>
        <v>2310021410</v>
      </c>
      <c r="E466" s="44" t="str">
        <f>unprmtd_src_summary!F465</f>
        <v>Dehydrator</v>
      </c>
      <c r="F466" s="180">
        <f>unprmtd_src_summary!G465</f>
        <v>2.83191506</v>
      </c>
      <c r="G466" s="180">
        <f>unprmtd_src_summary!H465</f>
        <v>142.79387091000004</v>
      </c>
      <c r="H466" s="180">
        <f>unprmtd_src_summary!I465</f>
        <v>5.7182900250000008</v>
      </c>
      <c r="I466" s="180">
        <f>unprmtd_src_summary!J465</f>
        <v>0</v>
      </c>
      <c r="J466" s="180">
        <f>unprmtd_src_summary!K465</f>
        <v>0</v>
      </c>
    </row>
    <row r="467" spans="1:10" x14ac:dyDescent="0.2">
      <c r="A467" s="44" t="s">
        <v>5574</v>
      </c>
      <c r="B467" s="44" t="str">
        <f>unprmtd_src_summary!C466</f>
        <v>48</v>
      </c>
      <c r="C467" s="44" t="str">
        <f>unprmtd_src_summary!D466</f>
        <v>48303</v>
      </c>
      <c r="D467" s="44" t="str">
        <f>unprmtd_src_summary!E466</f>
        <v>2310021410</v>
      </c>
      <c r="E467" s="44" t="str">
        <f>unprmtd_src_summary!F466</f>
        <v>Dehydrator</v>
      </c>
      <c r="F467" s="180">
        <f>unprmtd_src_summary!G466</f>
        <v>1.4471079999999999E-3</v>
      </c>
      <c r="G467" s="180">
        <f>unprmtd_src_summary!H466</f>
        <v>7.2967638000000015E-2</v>
      </c>
      <c r="H467" s="180">
        <f>unprmtd_src_summary!I466</f>
        <v>2.9220449999999999E-3</v>
      </c>
      <c r="I467" s="180">
        <f>unprmtd_src_summary!J466</f>
        <v>0</v>
      </c>
      <c r="J467" s="180">
        <f>unprmtd_src_summary!K466</f>
        <v>0</v>
      </c>
    </row>
    <row r="468" spans="1:10" x14ac:dyDescent="0.2">
      <c r="A468" s="44" t="s">
        <v>5574</v>
      </c>
      <c r="B468" s="44" t="str">
        <f>unprmtd_src_summary!C467</f>
        <v>48</v>
      </c>
      <c r="C468" s="44" t="str">
        <f>unprmtd_src_summary!D467</f>
        <v>48305</v>
      </c>
      <c r="D468" s="44" t="str">
        <f>unprmtd_src_summary!E467</f>
        <v>2310021410</v>
      </c>
      <c r="E468" s="44" t="str">
        <f>unprmtd_src_summary!F467</f>
        <v>Dehydrator</v>
      </c>
      <c r="F468" s="180">
        <f>unprmtd_src_summary!G467</f>
        <v>2.6935219999999998E-3</v>
      </c>
      <c r="G468" s="180">
        <f>unprmtd_src_summary!H467</f>
        <v>0.13581566700000003</v>
      </c>
      <c r="H468" s="180">
        <f>unprmtd_src_summary!I467</f>
        <v>5.4388424999999999E-3</v>
      </c>
      <c r="I468" s="180">
        <f>unprmtd_src_summary!J467</f>
        <v>0</v>
      </c>
      <c r="J468" s="180">
        <f>unprmtd_src_summary!K467</f>
        <v>0</v>
      </c>
    </row>
    <row r="469" spans="1:10" x14ac:dyDescent="0.2">
      <c r="A469" s="44" t="s">
        <v>5574</v>
      </c>
      <c r="B469" s="44" t="str">
        <f>unprmtd_src_summary!C468</f>
        <v>48</v>
      </c>
      <c r="C469" s="44" t="str">
        <f>unprmtd_src_summary!D468</f>
        <v>48317</v>
      </c>
      <c r="D469" s="44" t="str">
        <f>unprmtd_src_summary!E468</f>
        <v>2310021410</v>
      </c>
      <c r="E469" s="44" t="str">
        <f>unprmtd_src_summary!F468</f>
        <v>Dehydrator</v>
      </c>
      <c r="F469" s="180">
        <f>unprmtd_src_summary!G468</f>
        <v>0.35405429799999999</v>
      </c>
      <c r="G469" s="180">
        <f>unprmtd_src_summary!H468</f>
        <v>17.852507103000004</v>
      </c>
      <c r="H469" s="180">
        <f>unprmtd_src_summary!I468</f>
        <v>0.7149173325</v>
      </c>
      <c r="I469" s="180">
        <f>unprmtd_src_summary!J468</f>
        <v>0</v>
      </c>
      <c r="J469" s="180">
        <f>unprmtd_src_summary!K468</f>
        <v>0</v>
      </c>
    </row>
    <row r="470" spans="1:10" x14ac:dyDescent="0.2">
      <c r="A470" s="44" t="s">
        <v>5574</v>
      </c>
      <c r="B470" s="44" t="str">
        <f>unprmtd_src_summary!C469</f>
        <v>48</v>
      </c>
      <c r="C470" s="44" t="str">
        <f>unprmtd_src_summary!D469</f>
        <v>48329</v>
      </c>
      <c r="D470" s="44" t="str">
        <f>unprmtd_src_summary!E469</f>
        <v>2310021410</v>
      </c>
      <c r="E470" s="44" t="str">
        <f>unprmtd_src_summary!F469</f>
        <v>Dehydrator</v>
      </c>
      <c r="F470" s="180">
        <f>unprmtd_src_summary!G469</f>
        <v>1.2103965379999999</v>
      </c>
      <c r="G470" s="180">
        <f>unprmtd_src_summary!H469</f>
        <v>61.031917743000015</v>
      </c>
      <c r="H470" s="180">
        <f>unprmtd_src_summary!I469</f>
        <v>2.4440699325000002</v>
      </c>
      <c r="I470" s="180">
        <f>unprmtd_src_summary!J469</f>
        <v>0</v>
      </c>
      <c r="J470" s="180">
        <f>unprmtd_src_summary!K469</f>
        <v>0</v>
      </c>
    </row>
    <row r="471" spans="1:10" x14ac:dyDescent="0.2">
      <c r="A471" s="44" t="s">
        <v>5574</v>
      </c>
      <c r="B471" s="44" t="str">
        <f>unprmtd_src_summary!C470</f>
        <v>48</v>
      </c>
      <c r="C471" s="44" t="str">
        <f>unprmtd_src_summary!D470</f>
        <v>48335</v>
      </c>
      <c r="D471" s="44" t="str">
        <f>unprmtd_src_summary!E470</f>
        <v>2310021410</v>
      </c>
      <c r="E471" s="44" t="str">
        <f>unprmtd_src_summary!F470</f>
        <v>Dehydrator</v>
      </c>
      <c r="F471" s="180">
        <f>unprmtd_src_summary!G470</f>
        <v>9.6936320000000006E-3</v>
      </c>
      <c r="G471" s="180">
        <f>unprmtd_src_summary!H470</f>
        <v>0.4887827520000001</v>
      </c>
      <c r="H471" s="180">
        <f>unprmtd_src_summary!I470</f>
        <v>1.957368E-2</v>
      </c>
      <c r="I471" s="180">
        <f>unprmtd_src_summary!J470</f>
        <v>0</v>
      </c>
      <c r="J471" s="180">
        <f>unprmtd_src_summary!K470</f>
        <v>0</v>
      </c>
    </row>
    <row r="472" spans="1:10" x14ac:dyDescent="0.2">
      <c r="A472" s="44" t="s">
        <v>5574</v>
      </c>
      <c r="B472" s="44" t="str">
        <f>unprmtd_src_summary!C471</f>
        <v>48</v>
      </c>
      <c r="C472" s="44" t="str">
        <f>unprmtd_src_summary!D471</f>
        <v>48371</v>
      </c>
      <c r="D472" s="44" t="str">
        <f>unprmtd_src_summary!E471</f>
        <v>2310021410</v>
      </c>
      <c r="E472" s="44" t="str">
        <f>unprmtd_src_summary!F471</f>
        <v>Dehydrator</v>
      </c>
      <c r="F472" s="180">
        <f>unprmtd_src_summary!G471</f>
        <v>7.6842738180000003</v>
      </c>
      <c r="G472" s="180">
        <f>unprmtd_src_summary!H471</f>
        <v>387.46472982300008</v>
      </c>
      <c r="H472" s="180">
        <f>unprmtd_src_summary!I471</f>
        <v>15.516322132500001</v>
      </c>
      <c r="I472" s="180">
        <f>unprmtd_src_summary!J471</f>
        <v>0</v>
      </c>
      <c r="J472" s="180">
        <f>unprmtd_src_summary!K471</f>
        <v>0</v>
      </c>
    </row>
    <row r="473" spans="1:10" x14ac:dyDescent="0.2">
      <c r="A473" s="44" t="s">
        <v>5574</v>
      </c>
      <c r="B473" s="44" t="str">
        <f>unprmtd_src_summary!C472</f>
        <v>48</v>
      </c>
      <c r="C473" s="44" t="str">
        <f>unprmtd_src_summary!D472</f>
        <v>48383</v>
      </c>
      <c r="D473" s="44" t="str">
        <f>unprmtd_src_summary!E472</f>
        <v>2310021410</v>
      </c>
      <c r="E473" s="44" t="str">
        <f>unprmtd_src_summary!F472</f>
        <v>Dehydrator</v>
      </c>
      <c r="F473" s="180">
        <f>unprmtd_src_summary!G472</f>
        <v>0.74745754200000003</v>
      </c>
      <c r="G473" s="180">
        <f>unprmtd_src_summary!H472</f>
        <v>37.68910913700001</v>
      </c>
      <c r="H473" s="180">
        <f>unprmtd_src_summary!I472</f>
        <v>1.5092892675</v>
      </c>
      <c r="I473" s="180">
        <f>unprmtd_src_summary!J472</f>
        <v>0</v>
      </c>
      <c r="J473" s="180">
        <f>unprmtd_src_summary!K472</f>
        <v>0</v>
      </c>
    </row>
    <row r="474" spans="1:10" x14ac:dyDescent="0.2">
      <c r="A474" s="44" t="s">
        <v>5574</v>
      </c>
      <c r="B474" s="44" t="str">
        <f>unprmtd_src_summary!C473</f>
        <v>48</v>
      </c>
      <c r="C474" s="44" t="str">
        <f>unprmtd_src_summary!D473</f>
        <v>48389</v>
      </c>
      <c r="D474" s="44" t="str">
        <f>unprmtd_src_summary!E473</f>
        <v>2310021410</v>
      </c>
      <c r="E474" s="44" t="str">
        <f>unprmtd_src_summary!F473</f>
        <v>Dehydrator</v>
      </c>
      <c r="F474" s="180">
        <f>unprmtd_src_summary!G473</f>
        <v>0.78858275599999994</v>
      </c>
      <c r="G474" s="180">
        <f>unprmtd_src_summary!H473</f>
        <v>39.762768966000003</v>
      </c>
      <c r="H474" s="180">
        <f>unprmtd_src_summary!I473</f>
        <v>1.5923305649999999</v>
      </c>
      <c r="I474" s="180">
        <f>unprmtd_src_summary!J473</f>
        <v>0</v>
      </c>
      <c r="J474" s="180">
        <f>unprmtd_src_summary!K473</f>
        <v>0</v>
      </c>
    </row>
    <row r="475" spans="1:10" x14ac:dyDescent="0.2">
      <c r="A475" s="44" t="s">
        <v>5574</v>
      </c>
      <c r="B475" s="44" t="str">
        <f>unprmtd_src_summary!C474</f>
        <v>48</v>
      </c>
      <c r="C475" s="44" t="str">
        <f>unprmtd_src_summary!D474</f>
        <v>48079</v>
      </c>
      <c r="D475" s="44" t="str">
        <f>unprmtd_src_summary!E474</f>
        <v>2310021410</v>
      </c>
      <c r="E475" s="44" t="str">
        <f>unprmtd_src_summary!F474</f>
        <v>Dehydrator</v>
      </c>
      <c r="F475" s="180">
        <f>unprmtd_src_summary!G474</f>
        <v>6.5504477999999991E-2</v>
      </c>
      <c r="G475" s="180">
        <f>unprmtd_src_summary!H474</f>
        <v>3.3029373330000005</v>
      </c>
      <c r="H475" s="180">
        <f>unprmtd_src_summary!I474</f>
        <v>0.1322686575</v>
      </c>
      <c r="I475" s="180">
        <f>unprmtd_src_summary!J474</f>
        <v>0</v>
      </c>
      <c r="J475" s="180">
        <f>unprmtd_src_summary!K474</f>
        <v>0</v>
      </c>
    </row>
    <row r="476" spans="1:10" x14ac:dyDescent="0.2">
      <c r="A476" s="44" t="s">
        <v>5574</v>
      </c>
      <c r="B476" s="44" t="str">
        <f>unprmtd_src_summary!C475</f>
        <v>48</v>
      </c>
      <c r="C476" s="44" t="str">
        <f>unprmtd_src_summary!D475</f>
        <v>48413</v>
      </c>
      <c r="D476" s="44" t="str">
        <f>unprmtd_src_summary!E475</f>
        <v>2310021410</v>
      </c>
      <c r="E476" s="44" t="str">
        <f>unprmtd_src_summary!F475</f>
        <v>Dehydrator</v>
      </c>
      <c r="F476" s="180">
        <f>unprmtd_src_summary!G475</f>
        <v>0.34764412799999994</v>
      </c>
      <c r="G476" s="180">
        <f>unprmtd_src_summary!H475</f>
        <v>17.529286608000003</v>
      </c>
      <c r="H476" s="180">
        <f>unprmtd_src_summary!I475</f>
        <v>0.70197371999999991</v>
      </c>
      <c r="I476" s="180">
        <f>unprmtd_src_summary!J475</f>
        <v>0</v>
      </c>
      <c r="J476" s="180">
        <f>unprmtd_src_summary!K475</f>
        <v>0</v>
      </c>
    </row>
    <row r="477" spans="1:10" x14ac:dyDescent="0.2">
      <c r="A477" s="44" t="s">
        <v>5574</v>
      </c>
      <c r="B477" s="44" t="str">
        <f>unprmtd_src_summary!C476</f>
        <v>48</v>
      </c>
      <c r="C477" s="44" t="str">
        <f>unprmtd_src_summary!D476</f>
        <v>48415</v>
      </c>
      <c r="D477" s="44" t="str">
        <f>unprmtd_src_summary!E476</f>
        <v>2310021410</v>
      </c>
      <c r="E477" s="44" t="str">
        <f>unprmtd_src_summary!F476</f>
        <v>Dehydrator</v>
      </c>
      <c r="F477" s="180">
        <f>unprmtd_src_summary!G476</f>
        <v>0.80816907599999999</v>
      </c>
      <c r="G477" s="180">
        <f>unprmtd_src_summary!H476</f>
        <v>40.750371486000006</v>
      </c>
      <c r="H477" s="180">
        <f>unprmtd_src_summary!I476</f>
        <v>1.6318798650000002</v>
      </c>
      <c r="I477" s="180">
        <f>unprmtd_src_summary!J476</f>
        <v>0</v>
      </c>
      <c r="J477" s="180">
        <f>unprmtd_src_summary!K476</f>
        <v>0</v>
      </c>
    </row>
    <row r="478" spans="1:10" x14ac:dyDescent="0.2">
      <c r="A478" s="44" t="s">
        <v>5574</v>
      </c>
      <c r="B478" s="44" t="str">
        <f>unprmtd_src_summary!C477</f>
        <v>48</v>
      </c>
      <c r="C478" s="44" t="str">
        <f>unprmtd_src_summary!D477</f>
        <v>48431</v>
      </c>
      <c r="D478" s="44" t="str">
        <f>unprmtd_src_summary!E477</f>
        <v>2310021410</v>
      </c>
      <c r="E478" s="44" t="str">
        <f>unprmtd_src_summary!F477</f>
        <v>Dehydrator</v>
      </c>
      <c r="F478" s="180">
        <f>unprmtd_src_summary!G477</f>
        <v>0.34793303999999997</v>
      </c>
      <c r="G478" s="180">
        <f>unprmtd_src_summary!H477</f>
        <v>17.54385444</v>
      </c>
      <c r="H478" s="180">
        <f>unprmtd_src_summary!I477</f>
        <v>0.70255709999999993</v>
      </c>
      <c r="I478" s="180">
        <f>unprmtd_src_summary!J477</f>
        <v>0</v>
      </c>
      <c r="J478" s="180">
        <f>unprmtd_src_summary!K477</f>
        <v>0</v>
      </c>
    </row>
    <row r="479" spans="1:10" x14ac:dyDescent="0.2">
      <c r="A479" s="44" t="s">
        <v>5574</v>
      </c>
      <c r="B479" s="44" t="str">
        <f>unprmtd_src_summary!C478</f>
        <v>48</v>
      </c>
      <c r="C479" s="44" t="str">
        <f>unprmtd_src_summary!D478</f>
        <v>48435</v>
      </c>
      <c r="D479" s="44" t="str">
        <f>unprmtd_src_summary!E478</f>
        <v>2310021410</v>
      </c>
      <c r="E479" s="44" t="str">
        <f>unprmtd_src_summary!F478</f>
        <v>Dehydrator</v>
      </c>
      <c r="F479" s="180">
        <f>unprmtd_src_summary!G478</f>
        <v>2.168057632</v>
      </c>
      <c r="G479" s="180">
        <f>unprmtd_src_summary!H478</f>
        <v>109.32013675200002</v>
      </c>
      <c r="H479" s="180">
        <f>unprmtd_src_summary!I478</f>
        <v>4.3778086800000002</v>
      </c>
      <c r="I479" s="180">
        <f>unprmtd_src_summary!J478</f>
        <v>0</v>
      </c>
      <c r="J479" s="180">
        <f>unprmtd_src_summary!K478</f>
        <v>0</v>
      </c>
    </row>
    <row r="480" spans="1:10" x14ac:dyDescent="0.2">
      <c r="A480" s="44" t="s">
        <v>5574</v>
      </c>
      <c r="B480" s="44" t="str">
        <f>unprmtd_src_summary!C479</f>
        <v>48</v>
      </c>
      <c r="C480" s="44" t="str">
        <f>unprmtd_src_summary!D479</f>
        <v>48445</v>
      </c>
      <c r="D480" s="44" t="str">
        <f>unprmtd_src_summary!E479</f>
        <v>2310021410</v>
      </c>
      <c r="E480" s="44" t="str">
        <f>unprmtd_src_summary!F479</f>
        <v>Dehydrator</v>
      </c>
      <c r="F480" s="180">
        <f>unprmtd_src_summary!G479</f>
        <v>2.8990857999999998E-2</v>
      </c>
      <c r="G480" s="180">
        <f>unprmtd_src_summary!H479</f>
        <v>1.4618082630000002</v>
      </c>
      <c r="H480" s="180">
        <f>unprmtd_src_summary!I479</f>
        <v>5.8539232499999996E-2</v>
      </c>
      <c r="I480" s="180">
        <f>unprmtd_src_summary!J479</f>
        <v>0</v>
      </c>
      <c r="J480" s="180">
        <f>unprmtd_src_summary!K479</f>
        <v>0</v>
      </c>
    </row>
    <row r="481" spans="1:10" x14ac:dyDescent="0.2">
      <c r="A481" s="44" t="s">
        <v>5574</v>
      </c>
      <c r="B481" s="44" t="str">
        <f>unprmtd_src_summary!C480</f>
        <v>48</v>
      </c>
      <c r="C481" s="44" t="str">
        <f>unprmtd_src_summary!D480</f>
        <v>48451</v>
      </c>
      <c r="D481" s="44" t="str">
        <f>unprmtd_src_summary!E480</f>
        <v>2310021410</v>
      </c>
      <c r="E481" s="44" t="str">
        <f>unprmtd_src_summary!F480</f>
        <v>Dehydrator</v>
      </c>
      <c r="F481" s="180">
        <f>unprmtd_src_summary!G480</f>
        <v>8.0926169999999992E-2</v>
      </c>
      <c r="G481" s="180">
        <f>unprmtd_src_summary!H480</f>
        <v>4.080546495000001</v>
      </c>
      <c r="H481" s="180">
        <f>unprmtd_src_summary!I480</f>
        <v>0.16340861249999999</v>
      </c>
      <c r="I481" s="180">
        <f>unprmtd_src_summary!J480</f>
        <v>0</v>
      </c>
      <c r="J481" s="180">
        <f>unprmtd_src_summary!K480</f>
        <v>0</v>
      </c>
    </row>
    <row r="482" spans="1:10" x14ac:dyDescent="0.2">
      <c r="A482" s="44" t="s">
        <v>5574</v>
      </c>
      <c r="B482" s="44" t="str">
        <f>unprmtd_src_summary!C481</f>
        <v>48</v>
      </c>
      <c r="C482" s="44" t="str">
        <f>unprmtd_src_summary!D481</f>
        <v>48461</v>
      </c>
      <c r="D482" s="44" t="str">
        <f>unprmtd_src_summary!E481</f>
        <v>2310021410</v>
      </c>
      <c r="E482" s="44" t="str">
        <f>unprmtd_src_summary!F481</f>
        <v>Dehydrator</v>
      </c>
      <c r="F482" s="180">
        <f>unprmtd_src_summary!G481</f>
        <v>1.9848725</v>
      </c>
      <c r="G482" s="180">
        <f>unprmtd_src_summary!H481</f>
        <v>100.08337875000002</v>
      </c>
      <c r="H482" s="180">
        <f>unprmtd_src_summary!I481</f>
        <v>4.0079156249999999</v>
      </c>
      <c r="I482" s="180">
        <f>unprmtd_src_summary!J481</f>
        <v>0</v>
      </c>
      <c r="J482" s="180">
        <f>unprmtd_src_summary!K481</f>
        <v>0</v>
      </c>
    </row>
    <row r="483" spans="1:10" x14ac:dyDescent="0.2">
      <c r="A483" s="44" t="s">
        <v>5574</v>
      </c>
      <c r="B483" s="44" t="str">
        <f>unprmtd_src_summary!C482</f>
        <v>48</v>
      </c>
      <c r="C483" s="44" t="str">
        <f>unprmtd_src_summary!D482</f>
        <v>48475</v>
      </c>
      <c r="D483" s="44" t="str">
        <f>unprmtd_src_summary!E482</f>
        <v>2310021410</v>
      </c>
      <c r="E483" s="44" t="str">
        <f>unprmtd_src_summary!F482</f>
        <v>Dehydrator</v>
      </c>
      <c r="F483" s="180">
        <f>unprmtd_src_summary!G482</f>
        <v>1.2766112059999999</v>
      </c>
      <c r="G483" s="180">
        <f>unprmtd_src_summary!H482</f>
        <v>64.370665041000009</v>
      </c>
      <c r="H483" s="180">
        <f>unprmtd_src_summary!I482</f>
        <v>2.5777726274999999</v>
      </c>
      <c r="I483" s="180">
        <f>unprmtd_src_summary!J482</f>
        <v>0</v>
      </c>
      <c r="J483" s="180">
        <f>unprmtd_src_summary!K482</f>
        <v>0</v>
      </c>
    </row>
    <row r="484" spans="1:10" x14ac:dyDescent="0.2">
      <c r="A484" s="44" t="s">
        <v>5574</v>
      </c>
      <c r="B484" s="44" t="str">
        <f>unprmtd_src_summary!C483</f>
        <v>48</v>
      </c>
      <c r="C484" s="44" t="str">
        <f>unprmtd_src_summary!D483</f>
        <v>48495</v>
      </c>
      <c r="D484" s="44" t="str">
        <f>unprmtd_src_summary!E483</f>
        <v>2310021410</v>
      </c>
      <c r="E484" s="44" t="str">
        <f>unprmtd_src_summary!F483</f>
        <v>Dehydrator</v>
      </c>
      <c r="F484" s="180">
        <f>unprmtd_src_summary!G483</f>
        <v>1.0026677179999999</v>
      </c>
      <c r="G484" s="180">
        <f>unprmtd_src_summary!H483</f>
        <v>50.557591473000009</v>
      </c>
      <c r="H484" s="180">
        <f>unprmtd_src_summary!I483</f>
        <v>2.0246175074999999</v>
      </c>
      <c r="I484" s="180">
        <f>unprmtd_src_summary!J483</f>
        <v>0</v>
      </c>
      <c r="J484" s="180">
        <f>unprmtd_src_summary!K483</f>
        <v>0</v>
      </c>
    </row>
    <row r="485" spans="1:10" x14ac:dyDescent="0.2">
      <c r="A485" s="44" t="s">
        <v>5574</v>
      </c>
      <c r="B485" s="44" t="str">
        <f>unprmtd_src_summary!C484</f>
        <v>48</v>
      </c>
      <c r="C485" s="44" t="str">
        <f>unprmtd_src_summary!D484</f>
        <v>48501</v>
      </c>
      <c r="D485" s="44" t="str">
        <f>unprmtd_src_summary!E484</f>
        <v>2310021410</v>
      </c>
      <c r="E485" s="44" t="str">
        <f>unprmtd_src_summary!F484</f>
        <v>Dehydrator</v>
      </c>
      <c r="F485" s="180">
        <f>unprmtd_src_summary!G484</f>
        <v>0.72327382399999995</v>
      </c>
      <c r="G485" s="180">
        <f>unprmtd_src_summary!H484</f>
        <v>36.46969166400001</v>
      </c>
      <c r="H485" s="180">
        <f>unprmtd_src_summary!I484</f>
        <v>1.46045676</v>
      </c>
      <c r="I485" s="180">
        <f>unprmtd_src_summary!J484</f>
        <v>0</v>
      </c>
      <c r="J485" s="180">
        <f>unprmtd_src_summary!K484</f>
        <v>0</v>
      </c>
    </row>
    <row r="486" spans="1:10" x14ac:dyDescent="0.2">
      <c r="A486" s="44" t="s">
        <v>5574</v>
      </c>
      <c r="B486" s="44" t="str">
        <f>unprmtd_src_summary!C485</f>
        <v>35</v>
      </c>
      <c r="C486" s="44" t="str">
        <f>unprmtd_src_summary!D485</f>
        <v>35005</v>
      </c>
      <c r="D486" s="44" t="str">
        <f>unprmtd_src_summary!E485</f>
        <v>2310021410</v>
      </c>
      <c r="E486" s="44" t="str">
        <f>unprmtd_src_summary!F485</f>
        <v>Dehydrator</v>
      </c>
      <c r="F486" s="180">
        <f>unprmtd_src_summary!G485</f>
        <v>0.68973156199999996</v>
      </c>
      <c r="G486" s="180">
        <f>unprmtd_src_summary!H485</f>
        <v>34.778387607000006</v>
      </c>
      <c r="H486" s="180">
        <f>unprmtd_src_summary!I485</f>
        <v>1.3927271925</v>
      </c>
      <c r="I486" s="180">
        <f>unprmtd_src_summary!J485</f>
        <v>0</v>
      </c>
      <c r="J486" s="180">
        <f>unprmtd_src_summary!K485</f>
        <v>0</v>
      </c>
    </row>
    <row r="487" spans="1:10" x14ac:dyDescent="0.2">
      <c r="A487" s="44" t="s">
        <v>5574</v>
      </c>
      <c r="B487" s="44" t="str">
        <f>unprmtd_src_summary!C486</f>
        <v>35</v>
      </c>
      <c r="C487" s="44" t="str">
        <f>unprmtd_src_summary!D486</f>
        <v>35025</v>
      </c>
      <c r="D487" s="44" t="str">
        <f>unprmtd_src_summary!E486</f>
        <v>2310021410</v>
      </c>
      <c r="E487" s="44" t="str">
        <f>unprmtd_src_summary!F486</f>
        <v>Dehydrator</v>
      </c>
      <c r="F487" s="180">
        <f>unprmtd_src_summary!G486</f>
        <v>5.3275058979999992</v>
      </c>
      <c r="G487" s="180">
        <f>unprmtd_src_summary!H486</f>
        <v>268.62923970300005</v>
      </c>
      <c r="H487" s="180">
        <f>unprmtd_src_summary!I486</f>
        <v>10.757463832499999</v>
      </c>
      <c r="I487" s="180">
        <f>unprmtd_src_summary!J486</f>
        <v>0</v>
      </c>
      <c r="J487" s="180">
        <f>unprmtd_src_summary!K486</f>
        <v>0</v>
      </c>
    </row>
    <row r="488" spans="1:10" x14ac:dyDescent="0.2">
      <c r="A488" s="44" t="s">
        <v>5574</v>
      </c>
      <c r="B488" s="44" t="str">
        <f>unprmtd_src_summary!C487</f>
        <v>35</v>
      </c>
      <c r="C488" s="44" t="str">
        <f>unprmtd_src_summary!D487</f>
        <v>35041</v>
      </c>
      <c r="D488" s="44" t="str">
        <f>unprmtd_src_summary!E487</f>
        <v>2310021410</v>
      </c>
      <c r="E488" s="44" t="str">
        <f>unprmtd_src_summary!F487</f>
        <v>Dehydrator</v>
      </c>
      <c r="F488" s="180">
        <f>unprmtd_src_summary!G487</f>
        <v>6.2580700000000003E-2</v>
      </c>
      <c r="G488" s="180">
        <f>unprmtd_src_summary!H487</f>
        <v>3.1555114500000006</v>
      </c>
      <c r="H488" s="180">
        <f>unprmtd_src_summary!I487</f>
        <v>0.12636487499999999</v>
      </c>
      <c r="I488" s="180">
        <f>unprmtd_src_summary!J487</f>
        <v>0</v>
      </c>
      <c r="J488" s="180">
        <f>unprmtd_src_summary!K487</f>
        <v>0</v>
      </c>
    </row>
    <row r="489" spans="1:10" x14ac:dyDescent="0.2">
      <c r="A489" s="44" t="s">
        <v>5574</v>
      </c>
      <c r="B489" s="44" t="str">
        <f>unprmtd_src_summary!C488</f>
        <v>35</v>
      </c>
      <c r="C489" s="44" t="str">
        <f>unprmtd_src_summary!D488</f>
        <v>35015</v>
      </c>
      <c r="D489" s="44" t="str">
        <f>unprmtd_src_summary!E488</f>
        <v>2310021410</v>
      </c>
      <c r="E489" s="44" t="str">
        <f>unprmtd_src_summary!F488</f>
        <v>Dehydrator</v>
      </c>
      <c r="F489" s="180">
        <f>unprmtd_src_summary!G488</f>
        <v>6.4171596840000005</v>
      </c>
      <c r="G489" s="180">
        <f>unprmtd_src_summary!H488</f>
        <v>323.57293637400011</v>
      </c>
      <c r="H489" s="180">
        <f>unprmtd_src_summary!I488</f>
        <v>12.957726285000001</v>
      </c>
      <c r="I489" s="180">
        <f>unprmtd_src_summary!J488</f>
        <v>0</v>
      </c>
      <c r="J489" s="180">
        <f>unprmtd_src_summary!K488</f>
        <v>0</v>
      </c>
    </row>
    <row r="490" spans="1:10" x14ac:dyDescent="0.2">
      <c r="A490" s="44" t="s">
        <v>5574</v>
      </c>
      <c r="B490" s="44" t="str">
        <f>unprmtd_src_summary!C489</f>
        <v>48</v>
      </c>
      <c r="C490" s="44" t="str">
        <f>unprmtd_src_summary!D489</f>
        <v>48105</v>
      </c>
      <c r="D490" s="44" t="str">
        <f>unprmtd_src_summary!E489</f>
        <v>2310002230</v>
      </c>
      <c r="E490" s="44" t="str">
        <f>unprmtd_src_summary!F489</f>
        <v xml:space="preserve">Condensate tank </v>
      </c>
      <c r="F490" s="180">
        <f>unprmtd_src_summary!G489</f>
        <v>0</v>
      </c>
      <c r="G490" s="180">
        <f>unprmtd_src_summary!H489</f>
        <v>5956.9138732500005</v>
      </c>
      <c r="H490" s="180">
        <f>unprmtd_src_summary!I489</f>
        <v>0</v>
      </c>
      <c r="I490" s="180">
        <f>unprmtd_src_summary!J489</f>
        <v>0</v>
      </c>
      <c r="J490" s="180">
        <f>unprmtd_src_summary!K489</f>
        <v>0</v>
      </c>
    </row>
    <row r="491" spans="1:10" x14ac:dyDescent="0.2">
      <c r="A491" s="44" t="s">
        <v>5574</v>
      </c>
      <c r="B491" s="44" t="str">
        <f>unprmtd_src_summary!C490</f>
        <v>48</v>
      </c>
      <c r="C491" s="44" t="str">
        <f>unprmtd_src_summary!D490</f>
        <v>48081</v>
      </c>
      <c r="D491" s="44" t="str">
        <f>unprmtd_src_summary!E490</f>
        <v>2310002230</v>
      </c>
      <c r="E491" s="44" t="str">
        <f>unprmtd_src_summary!F490</f>
        <v xml:space="preserve">Condensate tank </v>
      </c>
      <c r="F491" s="180">
        <f>unprmtd_src_summary!G490</f>
        <v>0</v>
      </c>
      <c r="G491" s="180">
        <f>unprmtd_src_summary!H490</f>
        <v>30.320649</v>
      </c>
      <c r="H491" s="180">
        <f>unprmtd_src_summary!I490</f>
        <v>0</v>
      </c>
      <c r="I491" s="180">
        <f>unprmtd_src_summary!J490</f>
        <v>0</v>
      </c>
      <c r="J491" s="180">
        <f>unprmtd_src_summary!K490</f>
        <v>0</v>
      </c>
    </row>
    <row r="492" spans="1:10" x14ac:dyDescent="0.2">
      <c r="A492" s="44" t="s">
        <v>5574</v>
      </c>
      <c r="B492" s="44" t="str">
        <f>unprmtd_src_summary!C491</f>
        <v>48</v>
      </c>
      <c r="C492" s="44" t="str">
        <f>unprmtd_src_summary!D491</f>
        <v>48103</v>
      </c>
      <c r="D492" s="44" t="str">
        <f>unprmtd_src_summary!E491</f>
        <v>2310002230</v>
      </c>
      <c r="E492" s="44" t="str">
        <f>unprmtd_src_summary!F491</f>
        <v xml:space="preserve">Condensate tank </v>
      </c>
      <c r="F492" s="180">
        <f>unprmtd_src_summary!G491</f>
        <v>0</v>
      </c>
      <c r="G492" s="180">
        <f>unprmtd_src_summary!H491</f>
        <v>1469.9983634999999</v>
      </c>
      <c r="H492" s="180">
        <f>unprmtd_src_summary!I491</f>
        <v>0</v>
      </c>
      <c r="I492" s="180">
        <f>unprmtd_src_summary!J491</f>
        <v>0</v>
      </c>
      <c r="J492" s="180">
        <f>unprmtd_src_summary!K491</f>
        <v>0</v>
      </c>
    </row>
    <row r="493" spans="1:10" x14ac:dyDescent="0.2">
      <c r="A493" s="44" t="s">
        <v>5574</v>
      </c>
      <c r="B493" s="44" t="str">
        <f>unprmtd_src_summary!C492</f>
        <v>48</v>
      </c>
      <c r="C493" s="44" t="str">
        <f>unprmtd_src_summary!D492</f>
        <v>48135</v>
      </c>
      <c r="D493" s="44" t="str">
        <f>unprmtd_src_summary!E492</f>
        <v>2310002230</v>
      </c>
      <c r="E493" s="44" t="str">
        <f>unprmtd_src_summary!F492</f>
        <v xml:space="preserve">Condensate tank </v>
      </c>
      <c r="F493" s="180">
        <f>unprmtd_src_summary!G492</f>
        <v>0</v>
      </c>
      <c r="G493" s="180">
        <f>unprmtd_src_summary!H492</f>
        <v>588.33624149999991</v>
      </c>
      <c r="H493" s="180">
        <f>unprmtd_src_summary!I492</f>
        <v>0</v>
      </c>
      <c r="I493" s="180">
        <f>unprmtd_src_summary!J492</f>
        <v>0</v>
      </c>
      <c r="J493" s="180">
        <f>unprmtd_src_summary!K492</f>
        <v>0</v>
      </c>
    </row>
    <row r="494" spans="1:10" x14ac:dyDescent="0.2">
      <c r="A494" s="44" t="s">
        <v>5574</v>
      </c>
      <c r="B494" s="44" t="str">
        <f>unprmtd_src_summary!C493</f>
        <v>48</v>
      </c>
      <c r="C494" s="44" t="str">
        <f>unprmtd_src_summary!D493</f>
        <v>48003</v>
      </c>
      <c r="D494" s="44" t="str">
        <f>unprmtd_src_summary!E493</f>
        <v>2310002230</v>
      </c>
      <c r="E494" s="44" t="str">
        <f>unprmtd_src_summary!F493</f>
        <v xml:space="preserve">Condensate tank </v>
      </c>
      <c r="F494" s="180">
        <f>unprmtd_src_summary!G493</f>
        <v>0</v>
      </c>
      <c r="G494" s="180">
        <f>unprmtd_src_summary!H493</f>
        <v>93.589233750000005</v>
      </c>
      <c r="H494" s="180">
        <f>unprmtd_src_summary!I493</f>
        <v>0</v>
      </c>
      <c r="I494" s="180">
        <f>unprmtd_src_summary!J493</f>
        <v>0</v>
      </c>
      <c r="J494" s="180">
        <f>unprmtd_src_summary!K493</f>
        <v>0</v>
      </c>
    </row>
    <row r="495" spans="1:10" x14ac:dyDescent="0.2">
      <c r="A495" s="44" t="s">
        <v>5574</v>
      </c>
      <c r="B495" s="44" t="str">
        <f>unprmtd_src_summary!C494</f>
        <v>48</v>
      </c>
      <c r="C495" s="44" t="str">
        <f>unprmtd_src_summary!D494</f>
        <v>48033</v>
      </c>
      <c r="D495" s="44" t="str">
        <f>unprmtd_src_summary!E494</f>
        <v>2310002230</v>
      </c>
      <c r="E495" s="44" t="str">
        <f>unprmtd_src_summary!F494</f>
        <v xml:space="preserve">Condensate tank </v>
      </c>
      <c r="F495" s="180">
        <f>unprmtd_src_summary!G494</f>
        <v>0</v>
      </c>
      <c r="G495" s="180">
        <f>unprmtd_src_summary!H494</f>
        <v>0</v>
      </c>
      <c r="H495" s="180">
        <f>unprmtd_src_summary!I494</f>
        <v>0</v>
      </c>
      <c r="I495" s="180">
        <f>unprmtd_src_summary!J494</f>
        <v>0</v>
      </c>
      <c r="J495" s="180">
        <f>unprmtd_src_summary!K494</f>
        <v>0</v>
      </c>
    </row>
    <row r="496" spans="1:10" x14ac:dyDescent="0.2">
      <c r="A496" s="44" t="s">
        <v>5574</v>
      </c>
      <c r="B496" s="44" t="str">
        <f>unprmtd_src_summary!C495</f>
        <v>48</v>
      </c>
      <c r="C496" s="44" t="str">
        <f>unprmtd_src_summary!D495</f>
        <v>48109</v>
      </c>
      <c r="D496" s="44" t="str">
        <f>unprmtd_src_summary!E495</f>
        <v>2310002230</v>
      </c>
      <c r="E496" s="44" t="str">
        <f>unprmtd_src_summary!F495</f>
        <v xml:space="preserve">Condensate tank </v>
      </c>
      <c r="F496" s="180">
        <f>unprmtd_src_summary!G495</f>
        <v>0</v>
      </c>
      <c r="G496" s="180">
        <f>unprmtd_src_summary!H495</f>
        <v>31.929704999999998</v>
      </c>
      <c r="H496" s="180">
        <f>unprmtd_src_summary!I495</f>
        <v>0</v>
      </c>
      <c r="I496" s="180">
        <f>unprmtd_src_summary!J495</f>
        <v>0</v>
      </c>
      <c r="J496" s="180">
        <f>unprmtd_src_summary!K495</f>
        <v>0</v>
      </c>
    </row>
    <row r="497" spans="1:10" x14ac:dyDescent="0.2">
      <c r="A497" s="44" t="s">
        <v>5574</v>
      </c>
      <c r="B497" s="44" t="str">
        <f>unprmtd_src_summary!C496</f>
        <v>48</v>
      </c>
      <c r="C497" s="44" t="str">
        <f>unprmtd_src_summary!D496</f>
        <v>48115</v>
      </c>
      <c r="D497" s="44" t="str">
        <f>unprmtd_src_summary!E496</f>
        <v>2310002230</v>
      </c>
      <c r="E497" s="44" t="str">
        <f>unprmtd_src_summary!F496</f>
        <v xml:space="preserve">Condensate tank </v>
      </c>
      <c r="F497" s="180">
        <f>unprmtd_src_summary!G496</f>
        <v>0</v>
      </c>
      <c r="G497" s="180">
        <f>unprmtd_src_summary!H496</f>
        <v>0</v>
      </c>
      <c r="H497" s="180">
        <f>unprmtd_src_summary!I496</f>
        <v>0</v>
      </c>
      <c r="I497" s="180">
        <f>unprmtd_src_summary!J496</f>
        <v>0</v>
      </c>
      <c r="J497" s="180">
        <f>unprmtd_src_summary!K496</f>
        <v>0</v>
      </c>
    </row>
    <row r="498" spans="1:10" x14ac:dyDescent="0.2">
      <c r="A498" s="44" t="s">
        <v>5574</v>
      </c>
      <c r="B498" s="44" t="str">
        <f>unprmtd_src_summary!C497</f>
        <v>48</v>
      </c>
      <c r="C498" s="44" t="str">
        <f>unprmtd_src_summary!D497</f>
        <v>48107</v>
      </c>
      <c r="D498" s="44" t="str">
        <f>unprmtd_src_summary!E497</f>
        <v>2310002230</v>
      </c>
      <c r="E498" s="44" t="str">
        <f>unprmtd_src_summary!F497</f>
        <v xml:space="preserve">Condensate tank </v>
      </c>
      <c r="F498" s="180">
        <f>unprmtd_src_summary!G497</f>
        <v>0</v>
      </c>
      <c r="G498" s="180">
        <f>unprmtd_src_summary!H497</f>
        <v>0</v>
      </c>
      <c r="H498" s="180">
        <f>unprmtd_src_summary!I497</f>
        <v>0</v>
      </c>
      <c r="I498" s="180">
        <f>unprmtd_src_summary!J497</f>
        <v>0</v>
      </c>
      <c r="J498" s="180">
        <f>unprmtd_src_summary!K497</f>
        <v>0</v>
      </c>
    </row>
    <row r="499" spans="1:10" x14ac:dyDescent="0.2">
      <c r="A499" s="44" t="s">
        <v>5574</v>
      </c>
      <c r="B499" s="44" t="str">
        <f>unprmtd_src_summary!C498</f>
        <v>48</v>
      </c>
      <c r="C499" s="44" t="str">
        <f>unprmtd_src_summary!D498</f>
        <v>48125</v>
      </c>
      <c r="D499" s="44" t="str">
        <f>unprmtd_src_summary!E498</f>
        <v>2310002230</v>
      </c>
      <c r="E499" s="44" t="str">
        <f>unprmtd_src_summary!F498</f>
        <v xml:space="preserve">Condensate tank </v>
      </c>
      <c r="F499" s="180">
        <f>unprmtd_src_summary!G498</f>
        <v>0</v>
      </c>
      <c r="G499" s="180">
        <f>unprmtd_src_summary!H498</f>
        <v>0</v>
      </c>
      <c r="H499" s="180">
        <f>unprmtd_src_summary!I498</f>
        <v>0</v>
      </c>
      <c r="I499" s="180">
        <f>unprmtd_src_summary!J498</f>
        <v>0</v>
      </c>
      <c r="J499" s="180">
        <f>unprmtd_src_summary!K498</f>
        <v>0</v>
      </c>
    </row>
    <row r="500" spans="1:10" x14ac:dyDescent="0.2">
      <c r="A500" s="44" t="s">
        <v>5574</v>
      </c>
      <c r="B500" s="44" t="str">
        <f>unprmtd_src_summary!C499</f>
        <v>48</v>
      </c>
      <c r="C500" s="44" t="str">
        <f>unprmtd_src_summary!D499</f>
        <v>48165</v>
      </c>
      <c r="D500" s="44" t="str">
        <f>unprmtd_src_summary!E499</f>
        <v>2310002230</v>
      </c>
      <c r="E500" s="44" t="str">
        <f>unprmtd_src_summary!F499</f>
        <v xml:space="preserve">Condensate tank </v>
      </c>
      <c r="F500" s="180">
        <f>unprmtd_src_summary!G499</f>
        <v>0</v>
      </c>
      <c r="G500" s="180">
        <f>unprmtd_src_summary!H499</f>
        <v>196.41796875</v>
      </c>
      <c r="H500" s="180">
        <f>unprmtd_src_summary!I499</f>
        <v>0</v>
      </c>
      <c r="I500" s="180">
        <f>unprmtd_src_summary!J499</f>
        <v>0</v>
      </c>
      <c r="J500" s="180">
        <f>unprmtd_src_summary!K499</f>
        <v>0</v>
      </c>
    </row>
    <row r="501" spans="1:10" x14ac:dyDescent="0.2">
      <c r="A501" s="44" t="s">
        <v>5574</v>
      </c>
      <c r="B501" s="44" t="str">
        <f>unprmtd_src_summary!C500</f>
        <v>48</v>
      </c>
      <c r="C501" s="44" t="str">
        <f>unprmtd_src_summary!D500</f>
        <v>48169</v>
      </c>
      <c r="D501" s="44" t="str">
        <f>unprmtd_src_summary!E500</f>
        <v>2310002230</v>
      </c>
      <c r="E501" s="44" t="str">
        <f>unprmtd_src_summary!F500</f>
        <v xml:space="preserve">Condensate tank </v>
      </c>
      <c r="F501" s="180">
        <f>unprmtd_src_summary!G500</f>
        <v>0</v>
      </c>
      <c r="G501" s="180">
        <f>unprmtd_src_summary!H500</f>
        <v>0</v>
      </c>
      <c r="H501" s="180">
        <f>unprmtd_src_summary!I500</f>
        <v>0</v>
      </c>
      <c r="I501" s="180">
        <f>unprmtd_src_summary!J500</f>
        <v>0</v>
      </c>
      <c r="J501" s="180">
        <f>unprmtd_src_summary!K500</f>
        <v>0</v>
      </c>
    </row>
    <row r="502" spans="1:10" x14ac:dyDescent="0.2">
      <c r="A502" s="44" t="s">
        <v>5574</v>
      </c>
      <c r="B502" s="44" t="str">
        <f>unprmtd_src_summary!C501</f>
        <v>48</v>
      </c>
      <c r="C502" s="44" t="str">
        <f>unprmtd_src_summary!D501</f>
        <v>48173</v>
      </c>
      <c r="D502" s="44" t="str">
        <f>unprmtd_src_summary!E501</f>
        <v>2310002230</v>
      </c>
      <c r="E502" s="44" t="str">
        <f>unprmtd_src_summary!F501</f>
        <v xml:space="preserve">Condensate tank </v>
      </c>
      <c r="F502" s="180">
        <f>unprmtd_src_summary!G501</f>
        <v>0</v>
      </c>
      <c r="G502" s="180">
        <f>unprmtd_src_summary!H501</f>
        <v>209.01386024999999</v>
      </c>
      <c r="H502" s="180">
        <f>unprmtd_src_summary!I501</f>
        <v>0</v>
      </c>
      <c r="I502" s="180">
        <f>unprmtd_src_summary!J501</f>
        <v>0</v>
      </c>
      <c r="J502" s="180">
        <f>unprmtd_src_summary!K501</f>
        <v>0</v>
      </c>
    </row>
    <row r="503" spans="1:10" x14ac:dyDescent="0.2">
      <c r="A503" s="44" t="s">
        <v>5574</v>
      </c>
      <c r="B503" s="44" t="str">
        <f>unprmtd_src_summary!C502</f>
        <v>48</v>
      </c>
      <c r="C503" s="44" t="str">
        <f>unprmtd_src_summary!D502</f>
        <v>48219</v>
      </c>
      <c r="D503" s="44" t="str">
        <f>unprmtd_src_summary!E502</f>
        <v>2310002230</v>
      </c>
      <c r="E503" s="44" t="str">
        <f>unprmtd_src_summary!F502</f>
        <v xml:space="preserve">Condensate tank </v>
      </c>
      <c r="F503" s="180">
        <f>unprmtd_src_summary!G502</f>
        <v>0</v>
      </c>
      <c r="G503" s="180">
        <f>unprmtd_src_summary!H502</f>
        <v>25.757466750000003</v>
      </c>
      <c r="H503" s="180">
        <f>unprmtd_src_summary!I502</f>
        <v>0</v>
      </c>
      <c r="I503" s="180">
        <f>unprmtd_src_summary!J502</f>
        <v>0</v>
      </c>
      <c r="J503" s="180">
        <f>unprmtd_src_summary!K502</f>
        <v>0</v>
      </c>
    </row>
    <row r="504" spans="1:10" x14ac:dyDescent="0.2">
      <c r="A504" s="44" t="s">
        <v>5574</v>
      </c>
      <c r="B504" s="44" t="str">
        <f>unprmtd_src_summary!C503</f>
        <v>48</v>
      </c>
      <c r="C504" s="44" t="str">
        <f>unprmtd_src_summary!D503</f>
        <v>48227</v>
      </c>
      <c r="D504" s="44" t="str">
        <f>unprmtd_src_summary!E503</f>
        <v>2310002230</v>
      </c>
      <c r="E504" s="44" t="str">
        <f>unprmtd_src_summary!F503</f>
        <v xml:space="preserve">Condensate tank </v>
      </c>
      <c r="F504" s="180">
        <f>unprmtd_src_summary!G503</f>
        <v>0</v>
      </c>
      <c r="G504" s="180">
        <f>unprmtd_src_summary!H503</f>
        <v>197.67504374999999</v>
      </c>
      <c r="H504" s="180">
        <f>unprmtd_src_summary!I503</f>
        <v>0</v>
      </c>
      <c r="I504" s="180">
        <f>unprmtd_src_summary!J503</f>
        <v>0</v>
      </c>
      <c r="J504" s="180">
        <f>unprmtd_src_summary!K503</f>
        <v>0</v>
      </c>
    </row>
    <row r="505" spans="1:10" x14ac:dyDescent="0.2">
      <c r="A505" s="44" t="s">
        <v>5574</v>
      </c>
      <c r="B505" s="44" t="str">
        <f>unprmtd_src_summary!C504</f>
        <v>48</v>
      </c>
      <c r="C505" s="44" t="str">
        <f>unprmtd_src_summary!D504</f>
        <v>48229</v>
      </c>
      <c r="D505" s="44" t="str">
        <f>unprmtd_src_summary!E504</f>
        <v>2310002230</v>
      </c>
      <c r="E505" s="44" t="str">
        <f>unprmtd_src_summary!F504</f>
        <v xml:space="preserve">Condensate tank </v>
      </c>
      <c r="F505" s="180">
        <f>unprmtd_src_summary!G504</f>
        <v>0</v>
      </c>
      <c r="G505" s="180">
        <f>unprmtd_src_summary!H504</f>
        <v>0.76681574999999991</v>
      </c>
      <c r="H505" s="180">
        <f>unprmtd_src_summary!I504</f>
        <v>0</v>
      </c>
      <c r="I505" s="180">
        <f>unprmtd_src_summary!J504</f>
        <v>0</v>
      </c>
      <c r="J505" s="180">
        <f>unprmtd_src_summary!K504</f>
        <v>0</v>
      </c>
    </row>
    <row r="506" spans="1:10" x14ac:dyDescent="0.2">
      <c r="A506" s="44" t="s">
        <v>5574</v>
      </c>
      <c r="B506" s="44" t="str">
        <f>unprmtd_src_summary!C505</f>
        <v>48</v>
      </c>
      <c r="C506" s="44" t="str">
        <f>unprmtd_src_summary!D505</f>
        <v>48235</v>
      </c>
      <c r="D506" s="44" t="str">
        <f>unprmtd_src_summary!E505</f>
        <v>2310002230</v>
      </c>
      <c r="E506" s="44" t="str">
        <f>unprmtd_src_summary!F505</f>
        <v xml:space="preserve">Condensate tank </v>
      </c>
      <c r="F506" s="180">
        <f>unprmtd_src_summary!G505</f>
        <v>0</v>
      </c>
      <c r="G506" s="180">
        <f>unprmtd_src_summary!H505</f>
        <v>657.29937600000005</v>
      </c>
      <c r="H506" s="180">
        <f>unprmtd_src_summary!I505</f>
        <v>0</v>
      </c>
      <c r="I506" s="180">
        <f>unprmtd_src_summary!J505</f>
        <v>0</v>
      </c>
      <c r="J506" s="180">
        <f>unprmtd_src_summary!K505</f>
        <v>0</v>
      </c>
    </row>
    <row r="507" spans="1:10" x14ac:dyDescent="0.2">
      <c r="A507" s="44" t="s">
        <v>5574</v>
      </c>
      <c r="B507" s="44" t="str">
        <f>unprmtd_src_summary!C506</f>
        <v>48</v>
      </c>
      <c r="C507" s="44" t="str">
        <f>unprmtd_src_summary!D506</f>
        <v>48243</v>
      </c>
      <c r="D507" s="44" t="str">
        <f>unprmtd_src_summary!E506</f>
        <v>2310002230</v>
      </c>
      <c r="E507" s="44" t="str">
        <f>unprmtd_src_summary!F506</f>
        <v xml:space="preserve">Condensate tank </v>
      </c>
      <c r="F507" s="180">
        <f>unprmtd_src_summary!G506</f>
        <v>0</v>
      </c>
      <c r="G507" s="180">
        <f>unprmtd_src_summary!H506</f>
        <v>0.96794775</v>
      </c>
      <c r="H507" s="180">
        <f>unprmtd_src_summary!I506</f>
        <v>0</v>
      </c>
      <c r="I507" s="180">
        <f>unprmtd_src_summary!J506</f>
        <v>0</v>
      </c>
      <c r="J507" s="180">
        <f>unprmtd_src_summary!K506</f>
        <v>0</v>
      </c>
    </row>
    <row r="508" spans="1:10" x14ac:dyDescent="0.2">
      <c r="A508" s="44" t="s">
        <v>5574</v>
      </c>
      <c r="B508" s="44" t="str">
        <f>unprmtd_src_summary!C507</f>
        <v>48</v>
      </c>
      <c r="C508" s="44" t="str">
        <f>unprmtd_src_summary!D507</f>
        <v>48263</v>
      </c>
      <c r="D508" s="44" t="str">
        <f>unprmtd_src_summary!E507</f>
        <v>2310002230</v>
      </c>
      <c r="E508" s="44" t="str">
        <f>unprmtd_src_summary!F507</f>
        <v xml:space="preserve">Condensate tank </v>
      </c>
      <c r="F508" s="180">
        <f>unprmtd_src_summary!G507</f>
        <v>0</v>
      </c>
      <c r="G508" s="180">
        <f>unprmtd_src_summary!H507</f>
        <v>0</v>
      </c>
      <c r="H508" s="180">
        <f>unprmtd_src_summary!I507</f>
        <v>0</v>
      </c>
      <c r="I508" s="180">
        <f>unprmtd_src_summary!J507</f>
        <v>0</v>
      </c>
      <c r="J508" s="180">
        <f>unprmtd_src_summary!K507</f>
        <v>0</v>
      </c>
    </row>
    <row r="509" spans="1:10" x14ac:dyDescent="0.2">
      <c r="A509" s="44" t="s">
        <v>5574</v>
      </c>
      <c r="B509" s="44" t="str">
        <f>unprmtd_src_summary!C508</f>
        <v>48</v>
      </c>
      <c r="C509" s="44" t="str">
        <f>unprmtd_src_summary!D508</f>
        <v>48269</v>
      </c>
      <c r="D509" s="44" t="str">
        <f>unprmtd_src_summary!E508</f>
        <v>2310002230</v>
      </c>
      <c r="E509" s="44" t="str">
        <f>unprmtd_src_summary!F508</f>
        <v xml:space="preserve">Condensate tank </v>
      </c>
      <c r="F509" s="180">
        <f>unprmtd_src_summary!G508</f>
        <v>0</v>
      </c>
      <c r="G509" s="180">
        <f>unprmtd_src_summary!H508</f>
        <v>84.764567249999999</v>
      </c>
      <c r="H509" s="180">
        <f>unprmtd_src_summary!I508</f>
        <v>0</v>
      </c>
      <c r="I509" s="180">
        <f>unprmtd_src_summary!J508</f>
        <v>0</v>
      </c>
      <c r="J509" s="180">
        <f>unprmtd_src_summary!K508</f>
        <v>0</v>
      </c>
    </row>
    <row r="510" spans="1:10" x14ac:dyDescent="0.2">
      <c r="A510" s="44" t="s">
        <v>5574</v>
      </c>
      <c r="B510" s="44" t="str">
        <f>unprmtd_src_summary!C509</f>
        <v>48</v>
      </c>
      <c r="C510" s="44" t="str">
        <f>unprmtd_src_summary!D509</f>
        <v>48301</v>
      </c>
      <c r="D510" s="44" t="str">
        <f>unprmtd_src_summary!E509</f>
        <v>2310002230</v>
      </c>
      <c r="E510" s="44" t="str">
        <f>unprmtd_src_summary!F509</f>
        <v xml:space="preserve">Condensate tank </v>
      </c>
      <c r="F510" s="180">
        <f>unprmtd_src_summary!G509</f>
        <v>0</v>
      </c>
      <c r="G510" s="180">
        <f>unprmtd_src_summary!H509</f>
        <v>2658.6633419999998</v>
      </c>
      <c r="H510" s="180">
        <f>unprmtd_src_summary!I509</f>
        <v>0</v>
      </c>
      <c r="I510" s="180">
        <f>unprmtd_src_summary!J509</f>
        <v>0</v>
      </c>
      <c r="J510" s="180">
        <f>unprmtd_src_summary!K509</f>
        <v>0</v>
      </c>
    </row>
    <row r="511" spans="1:10" x14ac:dyDescent="0.2">
      <c r="A511" s="44" t="s">
        <v>5574</v>
      </c>
      <c r="B511" s="44" t="str">
        <f>unprmtd_src_summary!C510</f>
        <v>48</v>
      </c>
      <c r="C511" s="44" t="str">
        <f>unprmtd_src_summary!D510</f>
        <v>48303</v>
      </c>
      <c r="D511" s="44" t="str">
        <f>unprmtd_src_summary!E510</f>
        <v>2310002230</v>
      </c>
      <c r="E511" s="44" t="str">
        <f>unprmtd_src_summary!F510</f>
        <v xml:space="preserve">Condensate tank </v>
      </c>
      <c r="F511" s="180">
        <f>unprmtd_src_summary!G510</f>
        <v>0</v>
      </c>
      <c r="G511" s="180">
        <f>unprmtd_src_summary!H510</f>
        <v>0</v>
      </c>
      <c r="H511" s="180">
        <f>unprmtd_src_summary!I510</f>
        <v>0</v>
      </c>
      <c r="I511" s="180">
        <f>unprmtd_src_summary!J510</f>
        <v>0</v>
      </c>
      <c r="J511" s="180">
        <f>unprmtd_src_summary!K510</f>
        <v>0</v>
      </c>
    </row>
    <row r="512" spans="1:10" x14ac:dyDescent="0.2">
      <c r="A512" s="44" t="s">
        <v>5574</v>
      </c>
      <c r="B512" s="44" t="str">
        <f>unprmtd_src_summary!C511</f>
        <v>48</v>
      </c>
      <c r="C512" s="44" t="str">
        <f>unprmtd_src_summary!D511</f>
        <v>48305</v>
      </c>
      <c r="D512" s="44" t="str">
        <f>unprmtd_src_summary!E511</f>
        <v>2310002230</v>
      </c>
      <c r="E512" s="44" t="str">
        <f>unprmtd_src_summary!F511</f>
        <v xml:space="preserve">Condensate tank </v>
      </c>
      <c r="F512" s="180">
        <f>unprmtd_src_summary!G511</f>
        <v>0</v>
      </c>
      <c r="G512" s="180">
        <f>unprmtd_src_summary!H511</f>
        <v>0</v>
      </c>
      <c r="H512" s="180">
        <f>unprmtd_src_summary!I511</f>
        <v>0</v>
      </c>
      <c r="I512" s="180">
        <f>unprmtd_src_summary!J511</f>
        <v>0</v>
      </c>
      <c r="J512" s="180">
        <f>unprmtd_src_summary!K511</f>
        <v>0</v>
      </c>
    </row>
    <row r="513" spans="1:10" x14ac:dyDescent="0.2">
      <c r="A513" s="44" t="s">
        <v>5574</v>
      </c>
      <c r="B513" s="44" t="str">
        <f>unprmtd_src_summary!C512</f>
        <v>48</v>
      </c>
      <c r="C513" s="44" t="str">
        <f>unprmtd_src_summary!D512</f>
        <v>48317</v>
      </c>
      <c r="D513" s="44" t="str">
        <f>unprmtd_src_summary!E512</f>
        <v>2310002230</v>
      </c>
      <c r="E513" s="44" t="str">
        <f>unprmtd_src_summary!F512</f>
        <v xml:space="preserve">Condensate tank </v>
      </c>
      <c r="F513" s="180">
        <f>unprmtd_src_summary!G512</f>
        <v>0</v>
      </c>
      <c r="G513" s="180">
        <f>unprmtd_src_summary!H512</f>
        <v>2.0238907500000001</v>
      </c>
      <c r="H513" s="180">
        <f>unprmtd_src_summary!I512</f>
        <v>0</v>
      </c>
      <c r="I513" s="180">
        <f>unprmtd_src_summary!J512</f>
        <v>0</v>
      </c>
      <c r="J513" s="180">
        <f>unprmtd_src_summary!K512</f>
        <v>0</v>
      </c>
    </row>
    <row r="514" spans="1:10" x14ac:dyDescent="0.2">
      <c r="A514" s="44" t="s">
        <v>5574</v>
      </c>
      <c r="B514" s="44" t="str">
        <f>unprmtd_src_summary!C513</f>
        <v>48</v>
      </c>
      <c r="C514" s="44" t="str">
        <f>unprmtd_src_summary!D513</f>
        <v>48329</v>
      </c>
      <c r="D514" s="44" t="str">
        <f>unprmtd_src_summary!E513</f>
        <v>2310002230</v>
      </c>
      <c r="E514" s="44" t="str">
        <f>unprmtd_src_summary!F513</f>
        <v xml:space="preserve">Condensate tank </v>
      </c>
      <c r="F514" s="180">
        <f>unprmtd_src_summary!G513</f>
        <v>0</v>
      </c>
      <c r="G514" s="180">
        <f>unprmtd_src_summary!H513</f>
        <v>2987.5015912500003</v>
      </c>
      <c r="H514" s="180">
        <f>unprmtd_src_summary!I513</f>
        <v>0</v>
      </c>
      <c r="I514" s="180">
        <f>unprmtd_src_summary!J513</f>
        <v>0</v>
      </c>
      <c r="J514" s="180">
        <f>unprmtd_src_summary!K513</f>
        <v>0</v>
      </c>
    </row>
    <row r="515" spans="1:10" x14ac:dyDescent="0.2">
      <c r="A515" s="44" t="s">
        <v>5574</v>
      </c>
      <c r="B515" s="44" t="str">
        <f>unprmtd_src_summary!C514</f>
        <v>48</v>
      </c>
      <c r="C515" s="44" t="str">
        <f>unprmtd_src_summary!D514</f>
        <v>48335</v>
      </c>
      <c r="D515" s="44" t="str">
        <f>unprmtd_src_summary!E514</f>
        <v>2310002230</v>
      </c>
      <c r="E515" s="44" t="str">
        <f>unprmtd_src_summary!F514</f>
        <v xml:space="preserve">Condensate tank </v>
      </c>
      <c r="F515" s="180">
        <f>unprmtd_src_summary!G514</f>
        <v>0</v>
      </c>
      <c r="G515" s="180">
        <f>unprmtd_src_summary!H514</f>
        <v>0</v>
      </c>
      <c r="H515" s="180">
        <f>unprmtd_src_summary!I514</f>
        <v>0</v>
      </c>
      <c r="I515" s="180">
        <f>unprmtd_src_summary!J514</f>
        <v>0</v>
      </c>
      <c r="J515" s="180">
        <f>unprmtd_src_summary!K514</f>
        <v>0</v>
      </c>
    </row>
    <row r="516" spans="1:10" x14ac:dyDescent="0.2">
      <c r="A516" s="44" t="s">
        <v>5574</v>
      </c>
      <c r="B516" s="44" t="str">
        <f>unprmtd_src_summary!C515</f>
        <v>48</v>
      </c>
      <c r="C516" s="44" t="str">
        <f>unprmtd_src_summary!D515</f>
        <v>48371</v>
      </c>
      <c r="D516" s="44" t="str">
        <f>unprmtd_src_summary!E515</f>
        <v>2310002230</v>
      </c>
      <c r="E516" s="44" t="str">
        <f>unprmtd_src_summary!F515</f>
        <v xml:space="preserve">Condensate tank </v>
      </c>
      <c r="F516" s="180">
        <f>unprmtd_src_summary!G515</f>
        <v>0</v>
      </c>
      <c r="G516" s="180">
        <f>unprmtd_src_summary!H515</f>
        <v>2951.1218407499996</v>
      </c>
      <c r="H516" s="180">
        <f>unprmtd_src_summary!I515</f>
        <v>0</v>
      </c>
      <c r="I516" s="180">
        <f>unprmtd_src_summary!J515</f>
        <v>0</v>
      </c>
      <c r="J516" s="180">
        <f>unprmtd_src_summary!K515</f>
        <v>0</v>
      </c>
    </row>
    <row r="517" spans="1:10" x14ac:dyDescent="0.2">
      <c r="A517" s="44" t="s">
        <v>5574</v>
      </c>
      <c r="B517" s="44" t="str">
        <f>unprmtd_src_summary!C516</f>
        <v>48</v>
      </c>
      <c r="C517" s="44" t="str">
        <f>unprmtd_src_summary!D516</f>
        <v>48383</v>
      </c>
      <c r="D517" s="44" t="str">
        <f>unprmtd_src_summary!E516</f>
        <v>2310002230</v>
      </c>
      <c r="E517" s="44" t="str">
        <f>unprmtd_src_summary!F516</f>
        <v xml:space="preserve">Condensate tank </v>
      </c>
      <c r="F517" s="180">
        <f>unprmtd_src_summary!G516</f>
        <v>0</v>
      </c>
      <c r="G517" s="180">
        <f>unprmtd_src_summary!H516</f>
        <v>539.637156</v>
      </c>
      <c r="H517" s="180">
        <f>unprmtd_src_summary!I516</f>
        <v>0</v>
      </c>
      <c r="I517" s="180">
        <f>unprmtd_src_summary!J516</f>
        <v>0</v>
      </c>
      <c r="J517" s="180">
        <f>unprmtd_src_summary!K516</f>
        <v>0</v>
      </c>
    </row>
    <row r="518" spans="1:10" x14ac:dyDescent="0.2">
      <c r="A518" s="44" t="s">
        <v>5574</v>
      </c>
      <c r="B518" s="44" t="str">
        <f>unprmtd_src_summary!C517</f>
        <v>48</v>
      </c>
      <c r="C518" s="44" t="str">
        <f>unprmtd_src_summary!D517</f>
        <v>48389</v>
      </c>
      <c r="D518" s="44" t="str">
        <f>unprmtd_src_summary!E517</f>
        <v>2310002230</v>
      </c>
      <c r="E518" s="44" t="str">
        <f>unprmtd_src_summary!F517</f>
        <v xml:space="preserve">Condensate tank </v>
      </c>
      <c r="F518" s="180">
        <f>unprmtd_src_summary!G517</f>
        <v>0</v>
      </c>
      <c r="G518" s="180">
        <f>unprmtd_src_summary!H517</f>
        <v>418.86996075000002</v>
      </c>
      <c r="H518" s="180">
        <f>unprmtd_src_summary!I517</f>
        <v>0</v>
      </c>
      <c r="I518" s="180">
        <f>unprmtd_src_summary!J517</f>
        <v>0</v>
      </c>
      <c r="J518" s="180">
        <f>unprmtd_src_summary!K517</f>
        <v>0</v>
      </c>
    </row>
    <row r="519" spans="1:10" x14ac:dyDescent="0.2">
      <c r="A519" s="44" t="s">
        <v>5574</v>
      </c>
      <c r="B519" s="44" t="str">
        <f>unprmtd_src_summary!C518</f>
        <v>48</v>
      </c>
      <c r="C519" s="44" t="str">
        <f>unprmtd_src_summary!D518</f>
        <v>48079</v>
      </c>
      <c r="D519" s="44" t="str">
        <f>unprmtd_src_summary!E518</f>
        <v>2310002230</v>
      </c>
      <c r="E519" s="44" t="str">
        <f>unprmtd_src_summary!F518</f>
        <v xml:space="preserve">Condensate tank </v>
      </c>
      <c r="F519" s="180">
        <f>unprmtd_src_summary!G518</f>
        <v>0</v>
      </c>
      <c r="G519" s="180">
        <f>unprmtd_src_summary!H518</f>
        <v>18.227587499999998</v>
      </c>
      <c r="H519" s="180">
        <f>unprmtd_src_summary!I518</f>
        <v>0</v>
      </c>
      <c r="I519" s="180">
        <f>unprmtd_src_summary!J518</f>
        <v>0</v>
      </c>
      <c r="J519" s="180">
        <f>unprmtd_src_summary!K518</f>
        <v>0</v>
      </c>
    </row>
    <row r="520" spans="1:10" x14ac:dyDescent="0.2">
      <c r="A520" s="44" t="s">
        <v>5574</v>
      </c>
      <c r="B520" s="44" t="str">
        <f>unprmtd_src_summary!C519</f>
        <v>48</v>
      </c>
      <c r="C520" s="44" t="str">
        <f>unprmtd_src_summary!D519</f>
        <v>48413</v>
      </c>
      <c r="D520" s="44" t="str">
        <f>unprmtd_src_summary!E519</f>
        <v>2310002230</v>
      </c>
      <c r="E520" s="44" t="str">
        <f>unprmtd_src_summary!F519</f>
        <v xml:space="preserve">Condensate tank </v>
      </c>
      <c r="F520" s="180">
        <f>unprmtd_src_summary!G519</f>
        <v>0</v>
      </c>
      <c r="G520" s="180">
        <f>unprmtd_src_summary!H519</f>
        <v>1091.17881225</v>
      </c>
      <c r="H520" s="180">
        <f>unprmtd_src_summary!I519</f>
        <v>0</v>
      </c>
      <c r="I520" s="180">
        <f>unprmtd_src_summary!J519</f>
        <v>0</v>
      </c>
      <c r="J520" s="180">
        <f>unprmtd_src_summary!K519</f>
        <v>0</v>
      </c>
    </row>
    <row r="521" spans="1:10" x14ac:dyDescent="0.2">
      <c r="A521" s="44" t="s">
        <v>5574</v>
      </c>
      <c r="B521" s="44" t="str">
        <f>unprmtd_src_summary!C520</f>
        <v>48</v>
      </c>
      <c r="C521" s="44" t="str">
        <f>unprmtd_src_summary!D520</f>
        <v>48415</v>
      </c>
      <c r="D521" s="44" t="str">
        <f>unprmtd_src_summary!E520</f>
        <v>2310002230</v>
      </c>
      <c r="E521" s="44" t="str">
        <f>unprmtd_src_summary!F520</f>
        <v xml:space="preserve">Condensate tank </v>
      </c>
      <c r="F521" s="180">
        <f>unprmtd_src_summary!G520</f>
        <v>0</v>
      </c>
      <c r="G521" s="180">
        <f>unprmtd_src_summary!H520</f>
        <v>0</v>
      </c>
      <c r="H521" s="180">
        <f>unprmtd_src_summary!I520</f>
        <v>0</v>
      </c>
      <c r="I521" s="180">
        <f>unprmtd_src_summary!J520</f>
        <v>0</v>
      </c>
      <c r="J521" s="180">
        <f>unprmtd_src_summary!K520</f>
        <v>0</v>
      </c>
    </row>
    <row r="522" spans="1:10" x14ac:dyDescent="0.2">
      <c r="A522" s="44" t="s">
        <v>5574</v>
      </c>
      <c r="B522" s="44" t="str">
        <f>unprmtd_src_summary!C521</f>
        <v>48</v>
      </c>
      <c r="C522" s="44" t="str">
        <f>unprmtd_src_summary!D521</f>
        <v>48431</v>
      </c>
      <c r="D522" s="44" t="str">
        <f>unprmtd_src_summary!E521</f>
        <v>2310002230</v>
      </c>
      <c r="E522" s="44" t="str">
        <f>unprmtd_src_summary!F521</f>
        <v xml:space="preserve">Condensate tank </v>
      </c>
      <c r="F522" s="180">
        <f>unprmtd_src_summary!G521</f>
        <v>0</v>
      </c>
      <c r="G522" s="180">
        <f>unprmtd_src_summary!H521</f>
        <v>546.63906374999999</v>
      </c>
      <c r="H522" s="180">
        <f>unprmtd_src_summary!I521</f>
        <v>0</v>
      </c>
      <c r="I522" s="180">
        <f>unprmtd_src_summary!J521</f>
        <v>0</v>
      </c>
      <c r="J522" s="180">
        <f>unprmtd_src_summary!K521</f>
        <v>0</v>
      </c>
    </row>
    <row r="523" spans="1:10" x14ac:dyDescent="0.2">
      <c r="A523" s="44" t="s">
        <v>5574</v>
      </c>
      <c r="B523" s="44" t="str">
        <f>unprmtd_src_summary!C522</f>
        <v>48</v>
      </c>
      <c r="C523" s="44" t="str">
        <f>unprmtd_src_summary!D522</f>
        <v>48435</v>
      </c>
      <c r="D523" s="44" t="str">
        <f>unprmtd_src_summary!E522</f>
        <v>2310002230</v>
      </c>
      <c r="E523" s="44" t="str">
        <f>unprmtd_src_summary!F522</f>
        <v xml:space="preserve">Condensate tank </v>
      </c>
      <c r="F523" s="180">
        <f>unprmtd_src_summary!G522</f>
        <v>0</v>
      </c>
      <c r="G523" s="180">
        <f>unprmtd_src_summary!H522</f>
        <v>1091.3296612500001</v>
      </c>
      <c r="H523" s="180">
        <f>unprmtd_src_summary!I522</f>
        <v>0</v>
      </c>
      <c r="I523" s="180">
        <f>unprmtd_src_summary!J522</f>
        <v>0</v>
      </c>
      <c r="J523" s="180">
        <f>unprmtd_src_summary!K522</f>
        <v>0</v>
      </c>
    </row>
    <row r="524" spans="1:10" x14ac:dyDescent="0.2">
      <c r="A524" s="44" t="s">
        <v>5574</v>
      </c>
      <c r="B524" s="44" t="str">
        <f>unprmtd_src_summary!C523</f>
        <v>48</v>
      </c>
      <c r="C524" s="44" t="str">
        <f>unprmtd_src_summary!D523</f>
        <v>48445</v>
      </c>
      <c r="D524" s="44" t="str">
        <f>unprmtd_src_summary!E523</f>
        <v>2310002230</v>
      </c>
      <c r="E524" s="44" t="str">
        <f>unprmtd_src_summary!F523</f>
        <v xml:space="preserve">Condensate tank </v>
      </c>
      <c r="F524" s="180">
        <f>unprmtd_src_summary!G523</f>
        <v>0</v>
      </c>
      <c r="G524" s="180">
        <f>unprmtd_src_summary!H523</f>
        <v>0</v>
      </c>
      <c r="H524" s="180">
        <f>unprmtd_src_summary!I523</f>
        <v>0</v>
      </c>
      <c r="I524" s="180">
        <f>unprmtd_src_summary!J523</f>
        <v>0</v>
      </c>
      <c r="J524" s="180">
        <f>unprmtd_src_summary!K523</f>
        <v>0</v>
      </c>
    </row>
    <row r="525" spans="1:10" x14ac:dyDescent="0.2">
      <c r="A525" s="44" t="s">
        <v>5574</v>
      </c>
      <c r="B525" s="44" t="str">
        <f>unprmtd_src_summary!C524</f>
        <v>48</v>
      </c>
      <c r="C525" s="44" t="str">
        <f>unprmtd_src_summary!D524</f>
        <v>48451</v>
      </c>
      <c r="D525" s="44" t="str">
        <f>unprmtd_src_summary!E524</f>
        <v>2310002230</v>
      </c>
      <c r="E525" s="44" t="str">
        <f>unprmtd_src_summary!F524</f>
        <v xml:space="preserve">Condensate tank </v>
      </c>
      <c r="F525" s="180">
        <f>unprmtd_src_summary!G524</f>
        <v>0</v>
      </c>
      <c r="G525" s="180">
        <f>unprmtd_src_summary!H524</f>
        <v>284.46350174999998</v>
      </c>
      <c r="H525" s="180">
        <f>unprmtd_src_summary!I524</f>
        <v>0</v>
      </c>
      <c r="I525" s="180">
        <f>unprmtd_src_summary!J524</f>
        <v>0</v>
      </c>
      <c r="J525" s="180">
        <f>unprmtd_src_summary!K524</f>
        <v>0</v>
      </c>
    </row>
    <row r="526" spans="1:10" x14ac:dyDescent="0.2">
      <c r="A526" s="44" t="s">
        <v>5574</v>
      </c>
      <c r="B526" s="44" t="str">
        <f>unprmtd_src_summary!C525</f>
        <v>48</v>
      </c>
      <c r="C526" s="44" t="str">
        <f>unprmtd_src_summary!D525</f>
        <v>48461</v>
      </c>
      <c r="D526" s="44" t="str">
        <f>unprmtd_src_summary!E525</f>
        <v>2310002230</v>
      </c>
      <c r="E526" s="44" t="str">
        <f>unprmtd_src_summary!F525</f>
        <v xml:space="preserve">Condensate tank </v>
      </c>
      <c r="F526" s="180">
        <f>unprmtd_src_summary!G525</f>
        <v>0</v>
      </c>
      <c r="G526" s="180">
        <f>unprmtd_src_summary!H525</f>
        <v>11780.351522999999</v>
      </c>
      <c r="H526" s="180">
        <f>unprmtd_src_summary!I525</f>
        <v>0</v>
      </c>
      <c r="I526" s="180">
        <f>unprmtd_src_summary!J525</f>
        <v>0</v>
      </c>
      <c r="J526" s="180">
        <f>unprmtd_src_summary!K525</f>
        <v>0</v>
      </c>
    </row>
    <row r="527" spans="1:10" x14ac:dyDescent="0.2">
      <c r="A527" s="44" t="s">
        <v>5574</v>
      </c>
      <c r="B527" s="44" t="str">
        <f>unprmtd_src_summary!C526</f>
        <v>48</v>
      </c>
      <c r="C527" s="44" t="str">
        <f>unprmtd_src_summary!D526</f>
        <v>48475</v>
      </c>
      <c r="D527" s="44" t="str">
        <f>unprmtd_src_summary!E526</f>
        <v>2310002230</v>
      </c>
      <c r="E527" s="44" t="str">
        <f>unprmtd_src_summary!F526</f>
        <v xml:space="preserve">Condensate tank </v>
      </c>
      <c r="F527" s="180">
        <f>unprmtd_src_summary!G526</f>
        <v>0</v>
      </c>
      <c r="G527" s="180">
        <f>unprmtd_src_summary!H526</f>
        <v>1287.0813802499999</v>
      </c>
      <c r="H527" s="180">
        <f>unprmtd_src_summary!I526</f>
        <v>0</v>
      </c>
      <c r="I527" s="180">
        <f>unprmtd_src_summary!J526</f>
        <v>0</v>
      </c>
      <c r="J527" s="180">
        <f>unprmtd_src_summary!K526</f>
        <v>0</v>
      </c>
    </row>
    <row r="528" spans="1:10" x14ac:dyDescent="0.2">
      <c r="A528" s="44" t="s">
        <v>5574</v>
      </c>
      <c r="B528" s="44" t="str">
        <f>unprmtd_src_summary!C527</f>
        <v>48</v>
      </c>
      <c r="C528" s="44" t="str">
        <f>unprmtd_src_summary!D527</f>
        <v>48495</v>
      </c>
      <c r="D528" s="44" t="str">
        <f>unprmtd_src_summary!E527</f>
        <v>2310002230</v>
      </c>
      <c r="E528" s="44" t="str">
        <f>unprmtd_src_summary!F527</f>
        <v xml:space="preserve">Condensate tank </v>
      </c>
      <c r="F528" s="180">
        <f>unprmtd_src_summary!G527</f>
        <v>0</v>
      </c>
      <c r="G528" s="180">
        <f>unprmtd_src_summary!H527</f>
        <v>858.58222499999988</v>
      </c>
      <c r="H528" s="180">
        <f>unprmtd_src_summary!I527</f>
        <v>0</v>
      </c>
      <c r="I528" s="180">
        <f>unprmtd_src_summary!J527</f>
        <v>0</v>
      </c>
      <c r="J528" s="180">
        <f>unprmtd_src_summary!K527</f>
        <v>0</v>
      </c>
    </row>
    <row r="529" spans="1:10" x14ac:dyDescent="0.2">
      <c r="A529" s="44" t="s">
        <v>5574</v>
      </c>
      <c r="B529" s="44" t="str">
        <f>unprmtd_src_summary!C528</f>
        <v>48</v>
      </c>
      <c r="C529" s="44" t="str">
        <f>unprmtd_src_summary!D528</f>
        <v>48501</v>
      </c>
      <c r="D529" s="44" t="str">
        <f>unprmtd_src_summary!E528</f>
        <v>2310002230</v>
      </c>
      <c r="E529" s="44" t="str">
        <f>unprmtd_src_summary!F528</f>
        <v xml:space="preserve">Condensate tank </v>
      </c>
      <c r="F529" s="180">
        <f>unprmtd_src_summary!G528</f>
        <v>0</v>
      </c>
      <c r="G529" s="180">
        <f>unprmtd_src_summary!H528</f>
        <v>1.52106075</v>
      </c>
      <c r="H529" s="180">
        <f>unprmtd_src_summary!I528</f>
        <v>0</v>
      </c>
      <c r="I529" s="180">
        <f>unprmtd_src_summary!J528</f>
        <v>0</v>
      </c>
      <c r="J529" s="180">
        <f>unprmtd_src_summary!K528</f>
        <v>0</v>
      </c>
    </row>
    <row r="530" spans="1:10" x14ac:dyDescent="0.2">
      <c r="A530" s="44" t="s">
        <v>5574</v>
      </c>
      <c r="B530" s="44" t="str">
        <f>unprmtd_src_summary!C529</f>
        <v>35</v>
      </c>
      <c r="C530" s="44" t="str">
        <f>unprmtd_src_summary!D529</f>
        <v>35005</v>
      </c>
      <c r="D530" s="44" t="str">
        <f>unprmtd_src_summary!E529</f>
        <v>2310002230</v>
      </c>
      <c r="E530" s="44" t="str">
        <f>unprmtd_src_summary!F529</f>
        <v xml:space="preserve">Condensate tank </v>
      </c>
      <c r="F530" s="180">
        <f>unprmtd_src_summary!G529</f>
        <v>0</v>
      </c>
      <c r="G530" s="180">
        <f>unprmtd_src_summary!H529</f>
        <v>435.56391674999998</v>
      </c>
      <c r="H530" s="180">
        <f>unprmtd_src_summary!I529</f>
        <v>0</v>
      </c>
      <c r="I530" s="180">
        <f>unprmtd_src_summary!J529</f>
        <v>0</v>
      </c>
      <c r="J530" s="180">
        <f>unprmtd_src_summary!K529</f>
        <v>0</v>
      </c>
    </row>
    <row r="531" spans="1:10" x14ac:dyDescent="0.2">
      <c r="A531" s="44" t="s">
        <v>5574</v>
      </c>
      <c r="B531" s="44" t="str">
        <f>unprmtd_src_summary!C530</f>
        <v>35</v>
      </c>
      <c r="C531" s="44" t="str">
        <f>unprmtd_src_summary!D530</f>
        <v>35025</v>
      </c>
      <c r="D531" s="44" t="str">
        <f>unprmtd_src_summary!E530</f>
        <v>2310002230</v>
      </c>
      <c r="E531" s="44" t="str">
        <f>unprmtd_src_summary!F530</f>
        <v xml:space="preserve">Condensate tank </v>
      </c>
      <c r="F531" s="180">
        <f>unprmtd_src_summary!G530</f>
        <v>0</v>
      </c>
      <c r="G531" s="180">
        <f>unprmtd_src_summary!H530</f>
        <v>19287.703988999998</v>
      </c>
      <c r="H531" s="180">
        <f>unprmtd_src_summary!I530</f>
        <v>0</v>
      </c>
      <c r="I531" s="180">
        <f>unprmtd_src_summary!J530</f>
        <v>0</v>
      </c>
      <c r="J531" s="180">
        <f>unprmtd_src_summary!K530</f>
        <v>0</v>
      </c>
    </row>
    <row r="532" spans="1:10" x14ac:dyDescent="0.2">
      <c r="A532" s="44" t="s">
        <v>5574</v>
      </c>
      <c r="B532" s="44" t="str">
        <f>unprmtd_src_summary!C531</f>
        <v>35</v>
      </c>
      <c r="C532" s="44" t="str">
        <f>unprmtd_src_summary!D531</f>
        <v>35041</v>
      </c>
      <c r="D532" s="44" t="str">
        <f>unprmtd_src_summary!E531</f>
        <v>2310002230</v>
      </c>
      <c r="E532" s="44" t="str">
        <f>unprmtd_src_summary!F531</f>
        <v xml:space="preserve">Condensate tank </v>
      </c>
      <c r="F532" s="180">
        <f>unprmtd_src_summary!G531</f>
        <v>0</v>
      </c>
      <c r="G532" s="180">
        <f>unprmtd_src_summary!H531</f>
        <v>375.23688749999997</v>
      </c>
      <c r="H532" s="180">
        <f>unprmtd_src_summary!I531</f>
        <v>0</v>
      </c>
      <c r="I532" s="180">
        <f>unprmtd_src_summary!J531</f>
        <v>0</v>
      </c>
      <c r="J532" s="180">
        <f>unprmtd_src_summary!K531</f>
        <v>0</v>
      </c>
    </row>
    <row r="533" spans="1:10" x14ac:dyDescent="0.2">
      <c r="A533" s="44" t="s">
        <v>5574</v>
      </c>
      <c r="B533" s="44" t="str">
        <f>unprmtd_src_summary!C532</f>
        <v>35</v>
      </c>
      <c r="C533" s="44" t="str">
        <f>unprmtd_src_summary!D532</f>
        <v>35015</v>
      </c>
      <c r="D533" s="44" t="str">
        <f>unprmtd_src_summary!E532</f>
        <v>2310002230</v>
      </c>
      <c r="E533" s="44" t="str">
        <f>unprmtd_src_summary!F532</f>
        <v xml:space="preserve">Condensate tank </v>
      </c>
      <c r="F533" s="180">
        <f>unprmtd_src_summary!G532</f>
        <v>0</v>
      </c>
      <c r="G533" s="180">
        <f>unprmtd_src_summary!H532</f>
        <v>26708.871393000001</v>
      </c>
      <c r="H533" s="180">
        <f>unprmtd_src_summary!I532</f>
        <v>0</v>
      </c>
      <c r="I533" s="180">
        <f>unprmtd_src_summary!J532</f>
        <v>0</v>
      </c>
      <c r="J533" s="180">
        <f>unprmtd_src_summary!K532</f>
        <v>0</v>
      </c>
    </row>
    <row r="534" spans="1:10" x14ac:dyDescent="0.2">
      <c r="A534" s="44" t="s">
        <v>5574</v>
      </c>
      <c r="B534" s="44" t="str">
        <f>unprmtd_src_summary!C533</f>
        <v>48</v>
      </c>
      <c r="C534" s="44" t="str">
        <f>unprmtd_src_summary!D533</f>
        <v>48105</v>
      </c>
      <c r="D534" s="44" t="str">
        <f>unprmtd_src_summary!E533</f>
        <v>2310002240</v>
      </c>
      <c r="E534" s="44" t="str">
        <f>unprmtd_src_summary!F533</f>
        <v>Oil Tank</v>
      </c>
      <c r="F534" s="180">
        <f>unprmtd_src_summary!G533</f>
        <v>0</v>
      </c>
      <c r="G534" s="180">
        <f>unprmtd_src_summary!H533</f>
        <v>3268.6462640000004</v>
      </c>
      <c r="H534" s="180">
        <f>unprmtd_src_summary!I533</f>
        <v>0</v>
      </c>
      <c r="I534" s="180">
        <f>unprmtd_src_summary!J533</f>
        <v>0</v>
      </c>
      <c r="J534" s="180">
        <f>unprmtd_src_summary!K533</f>
        <v>0</v>
      </c>
    </row>
    <row r="535" spans="1:10" x14ac:dyDescent="0.2">
      <c r="A535" s="44" t="s">
        <v>5574</v>
      </c>
      <c r="B535" s="44" t="str">
        <f>unprmtd_src_summary!C534</f>
        <v>48</v>
      </c>
      <c r="C535" s="44" t="str">
        <f>unprmtd_src_summary!D534</f>
        <v>48081</v>
      </c>
      <c r="D535" s="44" t="str">
        <f>unprmtd_src_summary!E534</f>
        <v>2310002240</v>
      </c>
      <c r="E535" s="44" t="str">
        <f>unprmtd_src_summary!F534</f>
        <v>Oil Tank</v>
      </c>
      <c r="F535" s="180">
        <f>unprmtd_src_summary!G534</f>
        <v>0</v>
      </c>
      <c r="G535" s="180">
        <f>unprmtd_src_summary!H534</f>
        <v>337.28386800000004</v>
      </c>
      <c r="H535" s="180">
        <f>unprmtd_src_summary!I534</f>
        <v>0</v>
      </c>
      <c r="I535" s="180">
        <f>unprmtd_src_summary!J534</f>
        <v>0</v>
      </c>
      <c r="J535" s="180">
        <f>unprmtd_src_summary!K534</f>
        <v>0</v>
      </c>
    </row>
    <row r="536" spans="1:10" x14ac:dyDescent="0.2">
      <c r="A536" s="44" t="s">
        <v>5574</v>
      </c>
      <c r="B536" s="44" t="str">
        <f>unprmtd_src_summary!C535</f>
        <v>48</v>
      </c>
      <c r="C536" s="44" t="str">
        <f>unprmtd_src_summary!D535</f>
        <v>48103</v>
      </c>
      <c r="D536" s="44" t="str">
        <f>unprmtd_src_summary!E535</f>
        <v>2310002240</v>
      </c>
      <c r="E536" s="44" t="str">
        <f>unprmtd_src_summary!F535</f>
        <v>Oil Tank</v>
      </c>
      <c r="F536" s="180">
        <f>unprmtd_src_summary!G535</f>
        <v>0</v>
      </c>
      <c r="G536" s="180">
        <f>unprmtd_src_summary!H535</f>
        <v>5737.1984920000004</v>
      </c>
      <c r="H536" s="180">
        <f>unprmtd_src_summary!I535</f>
        <v>0</v>
      </c>
      <c r="I536" s="180">
        <f>unprmtd_src_summary!J535</f>
        <v>0</v>
      </c>
      <c r="J536" s="180">
        <f>unprmtd_src_summary!K535</f>
        <v>0</v>
      </c>
    </row>
    <row r="537" spans="1:10" ht="11.25" customHeight="1" x14ac:dyDescent="0.2">
      <c r="A537" s="44" t="s">
        <v>5574</v>
      </c>
      <c r="B537" s="44" t="str">
        <f>unprmtd_src_summary!C536</f>
        <v>48</v>
      </c>
      <c r="C537" s="44" t="str">
        <f>unprmtd_src_summary!D536</f>
        <v>48135</v>
      </c>
      <c r="D537" s="44" t="str">
        <f>unprmtd_src_summary!E536</f>
        <v>2310002240</v>
      </c>
      <c r="E537" s="44" t="str">
        <f>unprmtd_src_summary!F536</f>
        <v>Oil Tank</v>
      </c>
      <c r="F537" s="180">
        <f>unprmtd_src_summary!G536</f>
        <v>0</v>
      </c>
      <c r="G537" s="180">
        <f>unprmtd_src_summary!H536</f>
        <v>12024.886208000002</v>
      </c>
      <c r="H537" s="180">
        <f>unprmtd_src_summary!I536</f>
        <v>0</v>
      </c>
      <c r="I537" s="180">
        <f>unprmtd_src_summary!J536</f>
        <v>0</v>
      </c>
      <c r="J537" s="180">
        <f>unprmtd_src_summary!K536</f>
        <v>0</v>
      </c>
    </row>
    <row r="538" spans="1:10" x14ac:dyDescent="0.2">
      <c r="A538" s="44" t="s">
        <v>5574</v>
      </c>
      <c r="B538" s="44" t="str">
        <f>unprmtd_src_summary!C537</f>
        <v>48</v>
      </c>
      <c r="C538" s="44" t="str">
        <f>unprmtd_src_summary!D537</f>
        <v>48003</v>
      </c>
      <c r="D538" s="44" t="str">
        <f>unprmtd_src_summary!E537</f>
        <v>2310002240</v>
      </c>
      <c r="E538" s="44" t="str">
        <f>unprmtd_src_summary!F537</f>
        <v>Oil Tank</v>
      </c>
      <c r="F538" s="180">
        <f>unprmtd_src_summary!G537</f>
        <v>0</v>
      </c>
      <c r="G538" s="180">
        <f>unprmtd_src_summary!H537</f>
        <v>14697.331924000004</v>
      </c>
      <c r="H538" s="180">
        <f>unprmtd_src_summary!I537</f>
        <v>0</v>
      </c>
      <c r="I538" s="180">
        <f>unprmtd_src_summary!J537</f>
        <v>0</v>
      </c>
      <c r="J538" s="180">
        <f>unprmtd_src_summary!K537</f>
        <v>0</v>
      </c>
    </row>
    <row r="539" spans="1:10" x14ac:dyDescent="0.2">
      <c r="A539" s="44" t="s">
        <v>5574</v>
      </c>
      <c r="B539" s="44" t="str">
        <f>unprmtd_src_summary!C538</f>
        <v>48</v>
      </c>
      <c r="C539" s="44" t="str">
        <f>unprmtd_src_summary!D538</f>
        <v>48033</v>
      </c>
      <c r="D539" s="44" t="str">
        <f>unprmtd_src_summary!E538</f>
        <v>2310002240</v>
      </c>
      <c r="E539" s="44" t="str">
        <f>unprmtd_src_summary!F538</f>
        <v>Oil Tank</v>
      </c>
      <c r="F539" s="180">
        <f>unprmtd_src_summary!G538</f>
        <v>0</v>
      </c>
      <c r="G539" s="180">
        <f>unprmtd_src_summary!H538</f>
        <v>2210.3742400000001</v>
      </c>
      <c r="H539" s="180">
        <f>unprmtd_src_summary!I538</f>
        <v>0</v>
      </c>
      <c r="I539" s="180">
        <f>unprmtd_src_summary!J538</f>
        <v>0</v>
      </c>
      <c r="J539" s="180">
        <f>unprmtd_src_summary!K538</f>
        <v>0</v>
      </c>
    </row>
    <row r="540" spans="1:10" x14ac:dyDescent="0.2">
      <c r="A540" s="44" t="s">
        <v>5574</v>
      </c>
      <c r="B540" s="44" t="str">
        <f>unprmtd_src_summary!C539</f>
        <v>48</v>
      </c>
      <c r="C540" s="44" t="str">
        <f>unprmtd_src_summary!D539</f>
        <v>48109</v>
      </c>
      <c r="D540" s="44" t="str">
        <f>unprmtd_src_summary!E539</f>
        <v>2310002240</v>
      </c>
      <c r="E540" s="44" t="str">
        <f>unprmtd_src_summary!F539</f>
        <v>Oil Tank</v>
      </c>
      <c r="F540" s="180">
        <f>unprmtd_src_summary!G539</f>
        <v>0</v>
      </c>
      <c r="G540" s="180">
        <f>unprmtd_src_summary!H539</f>
        <v>58.756516000000005</v>
      </c>
      <c r="H540" s="180">
        <f>unprmtd_src_summary!I539</f>
        <v>0</v>
      </c>
      <c r="I540" s="180">
        <f>unprmtd_src_summary!J539</f>
        <v>0</v>
      </c>
      <c r="J540" s="180">
        <f>unprmtd_src_summary!K539</f>
        <v>0</v>
      </c>
    </row>
    <row r="541" spans="1:10" x14ac:dyDescent="0.2">
      <c r="A541" s="44" t="s">
        <v>5574</v>
      </c>
      <c r="B541" s="44" t="str">
        <f>unprmtd_src_summary!C540</f>
        <v>48</v>
      </c>
      <c r="C541" s="44" t="str">
        <f>unprmtd_src_summary!D540</f>
        <v>48115</v>
      </c>
      <c r="D541" s="44" t="str">
        <f>unprmtd_src_summary!E540</f>
        <v>2310002240</v>
      </c>
      <c r="E541" s="44" t="str">
        <f>unprmtd_src_summary!F540</f>
        <v>Oil Tank</v>
      </c>
      <c r="F541" s="180">
        <f>unprmtd_src_summary!G540</f>
        <v>0</v>
      </c>
      <c r="G541" s="180">
        <f>unprmtd_src_summary!H540</f>
        <v>2556.4414760000004</v>
      </c>
      <c r="H541" s="180">
        <f>unprmtd_src_summary!I540</f>
        <v>0</v>
      </c>
      <c r="I541" s="180">
        <f>unprmtd_src_summary!J540</f>
        <v>0</v>
      </c>
      <c r="J541" s="180">
        <f>unprmtd_src_summary!K540</f>
        <v>0</v>
      </c>
    </row>
    <row r="542" spans="1:10" x14ac:dyDescent="0.2">
      <c r="A542" s="44" t="s">
        <v>5574</v>
      </c>
      <c r="B542" s="44" t="str">
        <f>unprmtd_src_summary!C541</f>
        <v>48</v>
      </c>
      <c r="C542" s="44" t="str">
        <f>unprmtd_src_summary!D541</f>
        <v>48107</v>
      </c>
      <c r="D542" s="44" t="str">
        <f>unprmtd_src_summary!E541</f>
        <v>2310002240</v>
      </c>
      <c r="E542" s="44" t="str">
        <f>unprmtd_src_summary!F541</f>
        <v>Oil Tank</v>
      </c>
      <c r="F542" s="180">
        <f>unprmtd_src_summary!G541</f>
        <v>0</v>
      </c>
      <c r="G542" s="180">
        <f>unprmtd_src_summary!H541</f>
        <v>340.25494400000002</v>
      </c>
      <c r="H542" s="180">
        <f>unprmtd_src_summary!I541</f>
        <v>0</v>
      </c>
      <c r="I542" s="180">
        <f>unprmtd_src_summary!J541</f>
        <v>0</v>
      </c>
      <c r="J542" s="180">
        <f>unprmtd_src_summary!K541</f>
        <v>0</v>
      </c>
    </row>
    <row r="543" spans="1:10" x14ac:dyDescent="0.2">
      <c r="A543" s="44" t="s">
        <v>5574</v>
      </c>
      <c r="B543" s="44" t="str">
        <f>unprmtd_src_summary!C542</f>
        <v>48</v>
      </c>
      <c r="C543" s="44" t="str">
        <f>unprmtd_src_summary!D542</f>
        <v>48125</v>
      </c>
      <c r="D543" s="44" t="str">
        <f>unprmtd_src_summary!E542</f>
        <v>2310002240</v>
      </c>
      <c r="E543" s="44" t="str">
        <f>unprmtd_src_summary!F542</f>
        <v>Oil Tank</v>
      </c>
      <c r="F543" s="180">
        <f>unprmtd_src_summary!G542</f>
        <v>0</v>
      </c>
      <c r="G543" s="180">
        <f>unprmtd_src_summary!H542</f>
        <v>777.26585599999999</v>
      </c>
      <c r="H543" s="180">
        <f>unprmtd_src_summary!I542</f>
        <v>0</v>
      </c>
      <c r="I543" s="180">
        <f>unprmtd_src_summary!J542</f>
        <v>0</v>
      </c>
      <c r="J543" s="180">
        <f>unprmtd_src_summary!K542</f>
        <v>0</v>
      </c>
    </row>
    <row r="544" spans="1:10" x14ac:dyDescent="0.2">
      <c r="A544" s="44" t="s">
        <v>5574</v>
      </c>
      <c r="B544" s="44" t="str">
        <f>unprmtd_src_summary!C543</f>
        <v>48</v>
      </c>
      <c r="C544" s="44" t="str">
        <f>unprmtd_src_summary!D543</f>
        <v>48165</v>
      </c>
      <c r="D544" s="44" t="str">
        <f>unprmtd_src_summary!E543</f>
        <v>2310002240</v>
      </c>
      <c r="E544" s="44" t="str">
        <f>unprmtd_src_summary!F543</f>
        <v>Oil Tank</v>
      </c>
      <c r="F544" s="180">
        <f>unprmtd_src_summary!G543</f>
        <v>0</v>
      </c>
      <c r="G544" s="180">
        <f>unprmtd_src_summary!H543</f>
        <v>15456.701864000002</v>
      </c>
      <c r="H544" s="180">
        <f>unprmtd_src_summary!I543</f>
        <v>0</v>
      </c>
      <c r="I544" s="180">
        <f>unprmtd_src_summary!J543</f>
        <v>0</v>
      </c>
      <c r="J544" s="180">
        <f>unprmtd_src_summary!K543</f>
        <v>0</v>
      </c>
    </row>
    <row r="545" spans="1:10" x14ac:dyDescent="0.2">
      <c r="A545" s="44" t="s">
        <v>5574</v>
      </c>
      <c r="B545" s="44" t="str">
        <f>unprmtd_src_summary!C544</f>
        <v>48</v>
      </c>
      <c r="C545" s="44" t="str">
        <f>unprmtd_src_summary!D544</f>
        <v>48169</v>
      </c>
      <c r="D545" s="44" t="str">
        <f>unprmtd_src_summary!E544</f>
        <v>2310002240</v>
      </c>
      <c r="E545" s="44" t="str">
        <f>unprmtd_src_summary!F544</f>
        <v>Oil Tank</v>
      </c>
      <c r="F545" s="180">
        <f>unprmtd_src_summary!G544</f>
        <v>0</v>
      </c>
      <c r="G545" s="180">
        <f>unprmtd_src_summary!H544</f>
        <v>2216.3943080000004</v>
      </c>
      <c r="H545" s="180">
        <f>unprmtd_src_summary!I544</f>
        <v>0</v>
      </c>
      <c r="I545" s="180">
        <f>unprmtd_src_summary!J544</f>
        <v>0</v>
      </c>
      <c r="J545" s="180">
        <f>unprmtd_src_summary!K544</f>
        <v>0</v>
      </c>
    </row>
    <row r="546" spans="1:10" x14ac:dyDescent="0.2">
      <c r="A546" s="44" t="s">
        <v>5574</v>
      </c>
      <c r="B546" s="44" t="str">
        <f>unprmtd_src_summary!C545</f>
        <v>48</v>
      </c>
      <c r="C546" s="44" t="str">
        <f>unprmtd_src_summary!D545</f>
        <v>48173</v>
      </c>
      <c r="D546" s="44" t="str">
        <f>unprmtd_src_summary!E545</f>
        <v>2310002240</v>
      </c>
      <c r="E546" s="44" t="str">
        <f>unprmtd_src_summary!F545</f>
        <v>Oil Tank</v>
      </c>
      <c r="F546" s="180">
        <f>unprmtd_src_summary!G545</f>
        <v>0</v>
      </c>
      <c r="G546" s="180">
        <f>unprmtd_src_summary!H545</f>
        <v>2220.0944120000004</v>
      </c>
      <c r="H546" s="180">
        <f>unprmtd_src_summary!I545</f>
        <v>0</v>
      </c>
      <c r="I546" s="180">
        <f>unprmtd_src_summary!J545</f>
        <v>0</v>
      </c>
      <c r="J546" s="180">
        <f>unprmtd_src_summary!K545</f>
        <v>0</v>
      </c>
    </row>
    <row r="547" spans="1:10" x14ac:dyDescent="0.2">
      <c r="A547" s="44" t="s">
        <v>5574</v>
      </c>
      <c r="B547" s="44" t="str">
        <f>unprmtd_src_summary!C546</f>
        <v>48</v>
      </c>
      <c r="C547" s="44" t="str">
        <f>unprmtd_src_summary!D546</f>
        <v>48219</v>
      </c>
      <c r="D547" s="44" t="str">
        <f>unprmtd_src_summary!E546</f>
        <v>2310002240</v>
      </c>
      <c r="E547" s="44" t="str">
        <f>unprmtd_src_summary!F546</f>
        <v>Oil Tank</v>
      </c>
      <c r="F547" s="180">
        <f>unprmtd_src_summary!G546</f>
        <v>0</v>
      </c>
      <c r="G547" s="180">
        <f>unprmtd_src_summary!H546</f>
        <v>11107.631876000001</v>
      </c>
      <c r="H547" s="180">
        <f>unprmtd_src_summary!I546</f>
        <v>0</v>
      </c>
      <c r="I547" s="180">
        <f>unprmtd_src_summary!J546</f>
        <v>0</v>
      </c>
      <c r="J547" s="180">
        <f>unprmtd_src_summary!K546</f>
        <v>0</v>
      </c>
    </row>
    <row r="548" spans="1:10" x14ac:dyDescent="0.2">
      <c r="A548" s="44" t="s">
        <v>5574</v>
      </c>
      <c r="B548" s="44" t="str">
        <f>unprmtd_src_summary!C547</f>
        <v>48</v>
      </c>
      <c r="C548" s="44" t="str">
        <f>unprmtd_src_summary!D547</f>
        <v>48227</v>
      </c>
      <c r="D548" s="44" t="str">
        <f>unprmtd_src_summary!E547</f>
        <v>2310002240</v>
      </c>
      <c r="E548" s="44" t="str">
        <f>unprmtd_src_summary!F547</f>
        <v>Oil Tank</v>
      </c>
      <c r="F548" s="180">
        <f>unprmtd_src_summary!G547</f>
        <v>0</v>
      </c>
      <c r="G548" s="180">
        <f>unprmtd_src_summary!H547</f>
        <v>3308.6914640000005</v>
      </c>
      <c r="H548" s="180">
        <f>unprmtd_src_summary!I547</f>
        <v>0</v>
      </c>
      <c r="I548" s="180">
        <f>unprmtd_src_summary!J547</f>
        <v>0</v>
      </c>
      <c r="J548" s="180">
        <f>unprmtd_src_summary!K547</f>
        <v>0</v>
      </c>
    </row>
    <row r="549" spans="1:10" x14ac:dyDescent="0.2">
      <c r="A549" s="44" t="s">
        <v>5574</v>
      </c>
      <c r="B549" s="44" t="str">
        <f>unprmtd_src_summary!C548</f>
        <v>48</v>
      </c>
      <c r="C549" s="44" t="str">
        <f>unprmtd_src_summary!D548</f>
        <v>48229</v>
      </c>
      <c r="D549" s="44" t="str">
        <f>unprmtd_src_summary!E548</f>
        <v>2310002240</v>
      </c>
      <c r="E549" s="44" t="str">
        <f>unprmtd_src_summary!F548</f>
        <v>Oil Tank</v>
      </c>
      <c r="F549" s="180">
        <f>unprmtd_src_summary!G548</f>
        <v>0</v>
      </c>
      <c r="G549" s="180">
        <f>unprmtd_src_summary!H548</f>
        <v>0</v>
      </c>
      <c r="H549" s="180">
        <f>unprmtd_src_summary!I548</f>
        <v>0</v>
      </c>
      <c r="I549" s="180">
        <f>unprmtd_src_summary!J548</f>
        <v>0</v>
      </c>
      <c r="J549" s="180">
        <f>unprmtd_src_summary!K548</f>
        <v>0</v>
      </c>
    </row>
    <row r="550" spans="1:10" x14ac:dyDescent="0.2">
      <c r="A550" s="44" t="s">
        <v>5574</v>
      </c>
      <c r="B550" s="44" t="str">
        <f>unprmtd_src_summary!C549</f>
        <v>48</v>
      </c>
      <c r="C550" s="44" t="str">
        <f>unprmtd_src_summary!D549</f>
        <v>48235</v>
      </c>
      <c r="D550" s="44" t="str">
        <f>unprmtd_src_summary!E549</f>
        <v>2310002240</v>
      </c>
      <c r="E550" s="44" t="str">
        <f>unprmtd_src_summary!F549</f>
        <v>Oil Tank</v>
      </c>
      <c r="F550" s="180">
        <f>unprmtd_src_summary!G549</f>
        <v>0</v>
      </c>
      <c r="G550" s="180">
        <f>unprmtd_src_summary!H549</f>
        <v>1507.2427400000001</v>
      </c>
      <c r="H550" s="180">
        <f>unprmtd_src_summary!I549</f>
        <v>0</v>
      </c>
      <c r="I550" s="180">
        <f>unprmtd_src_summary!J549</f>
        <v>0</v>
      </c>
      <c r="J550" s="180">
        <f>unprmtd_src_summary!K549</f>
        <v>0</v>
      </c>
    </row>
    <row r="551" spans="1:10" x14ac:dyDescent="0.2">
      <c r="A551" s="44" t="s">
        <v>5574</v>
      </c>
      <c r="B551" s="44" t="str">
        <f>unprmtd_src_summary!C550</f>
        <v>48</v>
      </c>
      <c r="C551" s="44" t="str">
        <f>unprmtd_src_summary!D550</f>
        <v>48243</v>
      </c>
      <c r="D551" s="44" t="str">
        <f>unprmtd_src_summary!E550</f>
        <v>2310002240</v>
      </c>
      <c r="E551" s="44" t="str">
        <f>unprmtd_src_summary!F550</f>
        <v>Oil Tank</v>
      </c>
      <c r="F551" s="180">
        <f>unprmtd_src_summary!G550</f>
        <v>0</v>
      </c>
      <c r="G551" s="180">
        <f>unprmtd_src_summary!H550</f>
        <v>0</v>
      </c>
      <c r="H551" s="180">
        <f>unprmtd_src_summary!I550</f>
        <v>0</v>
      </c>
      <c r="I551" s="180">
        <f>unprmtd_src_summary!J550</f>
        <v>0</v>
      </c>
      <c r="J551" s="180">
        <f>unprmtd_src_summary!K550</f>
        <v>0</v>
      </c>
    </row>
    <row r="552" spans="1:10" x14ac:dyDescent="0.2">
      <c r="A552" s="44" t="s">
        <v>5574</v>
      </c>
      <c r="B552" s="44" t="str">
        <f>unprmtd_src_summary!C551</f>
        <v>48</v>
      </c>
      <c r="C552" s="44" t="str">
        <f>unprmtd_src_summary!D551</f>
        <v>48263</v>
      </c>
      <c r="D552" s="44" t="str">
        <f>unprmtd_src_summary!E551</f>
        <v>2310002240</v>
      </c>
      <c r="E552" s="44" t="str">
        <f>unprmtd_src_summary!F551</f>
        <v>Oil Tank</v>
      </c>
      <c r="F552" s="180">
        <f>unprmtd_src_summary!G551</f>
        <v>0</v>
      </c>
      <c r="G552" s="180">
        <f>unprmtd_src_summary!H551</f>
        <v>2461.2426200000004</v>
      </c>
      <c r="H552" s="180">
        <f>unprmtd_src_summary!I551</f>
        <v>0</v>
      </c>
      <c r="I552" s="180">
        <f>unprmtd_src_summary!J551</f>
        <v>0</v>
      </c>
      <c r="J552" s="180">
        <f>unprmtd_src_summary!K551</f>
        <v>0</v>
      </c>
    </row>
    <row r="553" spans="1:10" x14ac:dyDescent="0.2">
      <c r="A553" s="44" t="s">
        <v>5574</v>
      </c>
      <c r="B553" s="44" t="str">
        <f>unprmtd_src_summary!C552</f>
        <v>48</v>
      </c>
      <c r="C553" s="44" t="str">
        <f>unprmtd_src_summary!D552</f>
        <v>48269</v>
      </c>
      <c r="D553" s="44" t="str">
        <f>unprmtd_src_summary!E552</f>
        <v>2310002240</v>
      </c>
      <c r="E553" s="44" t="str">
        <f>unprmtd_src_summary!F552</f>
        <v>Oil Tank</v>
      </c>
      <c r="F553" s="180">
        <f>unprmtd_src_summary!G552</f>
        <v>0</v>
      </c>
      <c r="G553" s="180">
        <f>unprmtd_src_summary!H552</f>
        <v>1182.9774880000002</v>
      </c>
      <c r="H553" s="180">
        <f>unprmtd_src_summary!I552</f>
        <v>0</v>
      </c>
      <c r="I553" s="180">
        <f>unprmtd_src_summary!J552</f>
        <v>0</v>
      </c>
      <c r="J553" s="180">
        <f>unprmtd_src_summary!K552</f>
        <v>0</v>
      </c>
    </row>
    <row r="554" spans="1:10" x14ac:dyDescent="0.2">
      <c r="A554" s="44" t="s">
        <v>5574</v>
      </c>
      <c r="B554" s="44" t="str">
        <f>unprmtd_src_summary!C553</f>
        <v>48</v>
      </c>
      <c r="C554" s="44" t="str">
        <f>unprmtd_src_summary!D553</f>
        <v>48301</v>
      </c>
      <c r="D554" s="44" t="str">
        <f>unprmtd_src_summary!E553</f>
        <v>2310002240</v>
      </c>
      <c r="E554" s="44" t="str">
        <f>unprmtd_src_summary!F553</f>
        <v>Oil Tank</v>
      </c>
      <c r="F554" s="180">
        <f>unprmtd_src_summary!G553</f>
        <v>0</v>
      </c>
      <c r="G554" s="180">
        <f>unprmtd_src_summary!H553</f>
        <v>847.35401600000012</v>
      </c>
      <c r="H554" s="180">
        <f>unprmtd_src_summary!I553</f>
        <v>0</v>
      </c>
      <c r="I554" s="180">
        <f>unprmtd_src_summary!J553</f>
        <v>0</v>
      </c>
      <c r="J554" s="180">
        <f>unprmtd_src_summary!K553</f>
        <v>0</v>
      </c>
    </row>
    <row r="555" spans="1:10" x14ac:dyDescent="0.2">
      <c r="A555" s="44" t="s">
        <v>5574</v>
      </c>
      <c r="B555" s="44" t="str">
        <f>unprmtd_src_summary!C554</f>
        <v>48</v>
      </c>
      <c r="C555" s="44" t="str">
        <f>unprmtd_src_summary!D554</f>
        <v>48303</v>
      </c>
      <c r="D555" s="44" t="str">
        <f>unprmtd_src_summary!E554</f>
        <v>2310002240</v>
      </c>
      <c r="E555" s="44" t="str">
        <f>unprmtd_src_summary!F554</f>
        <v>Oil Tank</v>
      </c>
      <c r="F555" s="180">
        <f>unprmtd_src_summary!G554</f>
        <v>0</v>
      </c>
      <c r="G555" s="180">
        <f>unprmtd_src_summary!H554</f>
        <v>861.41755200000023</v>
      </c>
      <c r="H555" s="180">
        <f>unprmtd_src_summary!I554</f>
        <v>0</v>
      </c>
      <c r="I555" s="180">
        <f>unprmtd_src_summary!J554</f>
        <v>0</v>
      </c>
      <c r="J555" s="180">
        <f>unprmtd_src_summary!K554</f>
        <v>0</v>
      </c>
    </row>
    <row r="556" spans="1:10" x14ac:dyDescent="0.2">
      <c r="A556" s="44" t="s">
        <v>5574</v>
      </c>
      <c r="B556" s="44" t="str">
        <f>unprmtd_src_summary!C555</f>
        <v>48</v>
      </c>
      <c r="C556" s="44" t="str">
        <f>unprmtd_src_summary!D555</f>
        <v>48305</v>
      </c>
      <c r="D556" s="44" t="str">
        <f>unprmtd_src_summary!E555</f>
        <v>2310002240</v>
      </c>
      <c r="E556" s="44" t="str">
        <f>unprmtd_src_summary!F555</f>
        <v>Oil Tank</v>
      </c>
      <c r="F556" s="180">
        <f>unprmtd_src_summary!G555</f>
        <v>0</v>
      </c>
      <c r="G556" s="180">
        <f>unprmtd_src_summary!H555</f>
        <v>161.83515600000001</v>
      </c>
      <c r="H556" s="180">
        <f>unprmtd_src_summary!I555</f>
        <v>0</v>
      </c>
      <c r="I556" s="180">
        <f>unprmtd_src_summary!J555</f>
        <v>0</v>
      </c>
      <c r="J556" s="180">
        <f>unprmtd_src_summary!K555</f>
        <v>0</v>
      </c>
    </row>
    <row r="557" spans="1:10" x14ac:dyDescent="0.2">
      <c r="A557" s="44" t="s">
        <v>5574</v>
      </c>
      <c r="B557" s="44" t="str">
        <f>unprmtd_src_summary!C556</f>
        <v>48</v>
      </c>
      <c r="C557" s="44" t="str">
        <f>unprmtd_src_summary!D556</f>
        <v>48317</v>
      </c>
      <c r="D557" s="44" t="str">
        <f>unprmtd_src_summary!E556</f>
        <v>2310002240</v>
      </c>
      <c r="E557" s="44" t="str">
        <f>unprmtd_src_summary!F556</f>
        <v>Oil Tank</v>
      </c>
      <c r="F557" s="180">
        <f>unprmtd_src_summary!G556</f>
        <v>0</v>
      </c>
      <c r="G557" s="180">
        <f>unprmtd_src_summary!H556</f>
        <v>5566.2175680000009</v>
      </c>
      <c r="H557" s="180">
        <f>unprmtd_src_summary!I556</f>
        <v>0</v>
      </c>
      <c r="I557" s="180">
        <f>unprmtd_src_summary!J556</f>
        <v>0</v>
      </c>
      <c r="J557" s="180">
        <f>unprmtd_src_summary!K556</f>
        <v>0</v>
      </c>
    </row>
    <row r="558" spans="1:10" x14ac:dyDescent="0.2">
      <c r="A558" s="44" t="s">
        <v>5574</v>
      </c>
      <c r="B558" s="44" t="str">
        <f>unprmtd_src_summary!C557</f>
        <v>48</v>
      </c>
      <c r="C558" s="44" t="str">
        <f>unprmtd_src_summary!D557</f>
        <v>48329</v>
      </c>
      <c r="D558" s="44" t="str">
        <f>unprmtd_src_summary!E557</f>
        <v>2310002240</v>
      </c>
      <c r="E558" s="44" t="str">
        <f>unprmtd_src_summary!F557</f>
        <v>Oil Tank</v>
      </c>
      <c r="F558" s="180">
        <f>unprmtd_src_summary!G557</f>
        <v>0</v>
      </c>
      <c r="G558" s="180">
        <f>unprmtd_src_summary!H557</f>
        <v>6734.9068320000015</v>
      </c>
      <c r="H558" s="180">
        <f>unprmtd_src_summary!I557</f>
        <v>0</v>
      </c>
      <c r="I558" s="180">
        <f>unprmtd_src_summary!J557</f>
        <v>0</v>
      </c>
      <c r="J558" s="180">
        <f>unprmtd_src_summary!K557</f>
        <v>0</v>
      </c>
    </row>
    <row r="559" spans="1:10" x14ac:dyDescent="0.2">
      <c r="A559" s="44" t="s">
        <v>5574</v>
      </c>
      <c r="B559" s="44" t="str">
        <f>unprmtd_src_summary!C558</f>
        <v>48</v>
      </c>
      <c r="C559" s="44" t="str">
        <f>unprmtd_src_summary!D558</f>
        <v>48335</v>
      </c>
      <c r="D559" s="44" t="str">
        <f>unprmtd_src_summary!E558</f>
        <v>2310002240</v>
      </c>
      <c r="E559" s="44" t="str">
        <f>unprmtd_src_summary!F558</f>
        <v>Oil Tank</v>
      </c>
      <c r="F559" s="180">
        <f>unprmtd_src_summary!G558</f>
        <v>0</v>
      </c>
      <c r="G559" s="180">
        <f>unprmtd_src_summary!H558</f>
        <v>2268.712184</v>
      </c>
      <c r="H559" s="180">
        <f>unprmtd_src_summary!I558</f>
        <v>0</v>
      </c>
      <c r="I559" s="180">
        <f>unprmtd_src_summary!J558</f>
        <v>0</v>
      </c>
      <c r="J559" s="180">
        <f>unprmtd_src_summary!K558</f>
        <v>0</v>
      </c>
    </row>
    <row r="560" spans="1:10" x14ac:dyDescent="0.2">
      <c r="A560" s="44" t="s">
        <v>5574</v>
      </c>
      <c r="B560" s="44" t="str">
        <f>unprmtd_src_summary!C559</f>
        <v>48</v>
      </c>
      <c r="C560" s="44" t="str">
        <f>unprmtd_src_summary!D559</f>
        <v>48371</v>
      </c>
      <c r="D560" s="44" t="str">
        <f>unprmtd_src_summary!E559</f>
        <v>2310002240</v>
      </c>
      <c r="E560" s="44" t="str">
        <f>unprmtd_src_summary!F559</f>
        <v>Oil Tank</v>
      </c>
      <c r="F560" s="180">
        <f>unprmtd_src_summary!G559</f>
        <v>0</v>
      </c>
      <c r="G560" s="180">
        <f>unprmtd_src_summary!H559</f>
        <v>7398.3301640000009</v>
      </c>
      <c r="H560" s="180">
        <f>unprmtd_src_summary!I559</f>
        <v>0</v>
      </c>
      <c r="I560" s="180">
        <f>unprmtd_src_summary!J559</f>
        <v>0</v>
      </c>
      <c r="J560" s="180">
        <f>unprmtd_src_summary!K559</f>
        <v>0</v>
      </c>
    </row>
    <row r="561" spans="1:10" x14ac:dyDescent="0.2">
      <c r="A561" s="44" t="s">
        <v>5574</v>
      </c>
      <c r="B561" s="44" t="str">
        <f>unprmtd_src_summary!C560</f>
        <v>48</v>
      </c>
      <c r="C561" s="44" t="str">
        <f>unprmtd_src_summary!D560</f>
        <v>48383</v>
      </c>
      <c r="D561" s="44" t="str">
        <f>unprmtd_src_summary!E560</f>
        <v>2310002240</v>
      </c>
      <c r="E561" s="44" t="str">
        <f>unprmtd_src_summary!F560</f>
        <v>Oil Tank</v>
      </c>
      <c r="F561" s="180">
        <f>unprmtd_src_summary!G560</f>
        <v>0</v>
      </c>
      <c r="G561" s="180">
        <f>unprmtd_src_summary!H560</f>
        <v>3626.7820240000005</v>
      </c>
      <c r="H561" s="180">
        <f>unprmtd_src_summary!I560</f>
        <v>0</v>
      </c>
      <c r="I561" s="180">
        <f>unprmtd_src_summary!J560</f>
        <v>0</v>
      </c>
      <c r="J561" s="180">
        <f>unprmtd_src_summary!K560</f>
        <v>0</v>
      </c>
    </row>
    <row r="562" spans="1:10" x14ac:dyDescent="0.2">
      <c r="A562" s="44" t="s">
        <v>5574</v>
      </c>
      <c r="B562" s="44" t="str">
        <f>unprmtd_src_summary!C561</f>
        <v>48</v>
      </c>
      <c r="C562" s="44" t="str">
        <f>unprmtd_src_summary!D561</f>
        <v>48389</v>
      </c>
      <c r="D562" s="44" t="str">
        <f>unprmtd_src_summary!E561</f>
        <v>2310002240</v>
      </c>
      <c r="E562" s="44" t="str">
        <f>unprmtd_src_summary!F561</f>
        <v>Oil Tank</v>
      </c>
      <c r="F562" s="180">
        <f>unprmtd_src_summary!G561</f>
        <v>0</v>
      </c>
      <c r="G562" s="180">
        <f>unprmtd_src_summary!H561</f>
        <v>593.96756000000005</v>
      </c>
      <c r="H562" s="180">
        <f>unprmtd_src_summary!I561</f>
        <v>0</v>
      </c>
      <c r="I562" s="180">
        <f>unprmtd_src_summary!J561</f>
        <v>0</v>
      </c>
      <c r="J562" s="180">
        <f>unprmtd_src_summary!K561</f>
        <v>0</v>
      </c>
    </row>
    <row r="563" spans="1:10" x14ac:dyDescent="0.2">
      <c r="A563" s="44" t="s">
        <v>5574</v>
      </c>
      <c r="B563" s="44" t="str">
        <f>unprmtd_src_summary!C562</f>
        <v>48</v>
      </c>
      <c r="C563" s="44" t="str">
        <f>unprmtd_src_summary!D562</f>
        <v>48079</v>
      </c>
      <c r="D563" s="44" t="str">
        <f>unprmtd_src_summary!E562</f>
        <v>2310002240</v>
      </c>
      <c r="E563" s="44" t="str">
        <f>unprmtd_src_summary!F562</f>
        <v>Oil Tank</v>
      </c>
      <c r="F563" s="180">
        <f>unprmtd_src_summary!G562</f>
        <v>0</v>
      </c>
      <c r="G563" s="180">
        <f>unprmtd_src_summary!H562</f>
        <v>2322.2489320000004</v>
      </c>
      <c r="H563" s="180">
        <f>unprmtd_src_summary!I562</f>
        <v>0</v>
      </c>
      <c r="I563" s="180">
        <f>unprmtd_src_summary!J562</f>
        <v>0</v>
      </c>
      <c r="J563" s="180">
        <f>unprmtd_src_summary!K562</f>
        <v>0</v>
      </c>
    </row>
    <row r="564" spans="1:10" x14ac:dyDescent="0.2">
      <c r="A564" s="44" t="s">
        <v>5574</v>
      </c>
      <c r="B564" s="44" t="str">
        <f>unprmtd_src_summary!C563</f>
        <v>48</v>
      </c>
      <c r="C564" s="44" t="str">
        <f>unprmtd_src_summary!D563</f>
        <v>48413</v>
      </c>
      <c r="D564" s="44" t="str">
        <f>unprmtd_src_summary!E563</f>
        <v>2310002240</v>
      </c>
      <c r="E564" s="44" t="str">
        <f>unprmtd_src_summary!F563</f>
        <v>Oil Tank</v>
      </c>
      <c r="F564" s="180">
        <f>unprmtd_src_summary!G563</f>
        <v>0</v>
      </c>
      <c r="G564" s="180">
        <f>unprmtd_src_summary!H563</f>
        <v>234.29884800000005</v>
      </c>
      <c r="H564" s="180">
        <f>unprmtd_src_summary!I563</f>
        <v>0</v>
      </c>
      <c r="I564" s="180">
        <f>unprmtd_src_summary!J563</f>
        <v>0</v>
      </c>
      <c r="J564" s="180">
        <f>unprmtd_src_summary!K563</f>
        <v>0</v>
      </c>
    </row>
    <row r="565" spans="1:10" x14ac:dyDescent="0.2">
      <c r="A565" s="44" t="s">
        <v>5574</v>
      </c>
      <c r="B565" s="44" t="str">
        <f>unprmtd_src_summary!C564</f>
        <v>48</v>
      </c>
      <c r="C565" s="44" t="str">
        <f>unprmtd_src_summary!D564</f>
        <v>48415</v>
      </c>
      <c r="D565" s="44" t="str">
        <f>unprmtd_src_summary!E564</f>
        <v>2310002240</v>
      </c>
      <c r="E565" s="44" t="str">
        <f>unprmtd_src_summary!F564</f>
        <v>Oil Tank</v>
      </c>
      <c r="F565" s="180">
        <f>unprmtd_src_summary!G564</f>
        <v>0</v>
      </c>
      <c r="G565" s="180">
        <f>unprmtd_src_summary!H564</f>
        <v>8965.8738480000011</v>
      </c>
      <c r="H565" s="180">
        <f>unprmtd_src_summary!I564</f>
        <v>0</v>
      </c>
      <c r="I565" s="180">
        <f>unprmtd_src_summary!J564</f>
        <v>0</v>
      </c>
      <c r="J565" s="180">
        <f>unprmtd_src_summary!K564</f>
        <v>0</v>
      </c>
    </row>
    <row r="566" spans="1:10" x14ac:dyDescent="0.2">
      <c r="A566" s="44" t="s">
        <v>5574</v>
      </c>
      <c r="B566" s="44" t="str">
        <f>unprmtd_src_summary!C565</f>
        <v>48</v>
      </c>
      <c r="C566" s="44" t="str">
        <f>unprmtd_src_summary!D565</f>
        <v>48431</v>
      </c>
      <c r="D566" s="44" t="str">
        <f>unprmtd_src_summary!E565</f>
        <v>2310002240</v>
      </c>
      <c r="E566" s="44" t="str">
        <f>unprmtd_src_summary!F565</f>
        <v>Oil Tank</v>
      </c>
      <c r="F566" s="180">
        <f>unprmtd_src_summary!G565</f>
        <v>0</v>
      </c>
      <c r="G566" s="180">
        <f>unprmtd_src_summary!H565</f>
        <v>626.86623200000008</v>
      </c>
      <c r="H566" s="180">
        <f>unprmtd_src_summary!I565</f>
        <v>0</v>
      </c>
      <c r="I566" s="180">
        <f>unprmtd_src_summary!J565</f>
        <v>0</v>
      </c>
      <c r="J566" s="180">
        <f>unprmtd_src_summary!K565</f>
        <v>0</v>
      </c>
    </row>
    <row r="567" spans="1:10" x14ac:dyDescent="0.2">
      <c r="A567" s="44" t="s">
        <v>5574</v>
      </c>
      <c r="B567" s="44" t="str">
        <f>unprmtd_src_summary!C566</f>
        <v>48</v>
      </c>
      <c r="C567" s="44" t="str">
        <f>unprmtd_src_summary!D566</f>
        <v>48435</v>
      </c>
      <c r="D567" s="44" t="str">
        <f>unprmtd_src_summary!E566</f>
        <v>2310002240</v>
      </c>
      <c r="E567" s="44" t="str">
        <f>unprmtd_src_summary!F566</f>
        <v>Oil Tank</v>
      </c>
      <c r="F567" s="180">
        <f>unprmtd_src_summary!G566</f>
        <v>0</v>
      </c>
      <c r="G567" s="180">
        <f>unprmtd_src_summary!H566</f>
        <v>8.0126640000000009</v>
      </c>
      <c r="H567" s="180">
        <f>unprmtd_src_summary!I566</f>
        <v>0</v>
      </c>
      <c r="I567" s="180">
        <f>unprmtd_src_summary!J566</f>
        <v>0</v>
      </c>
      <c r="J567" s="180">
        <f>unprmtd_src_summary!K566</f>
        <v>0</v>
      </c>
    </row>
    <row r="568" spans="1:10" x14ac:dyDescent="0.2">
      <c r="A568" s="44" t="s">
        <v>5574</v>
      </c>
      <c r="B568" s="44" t="str">
        <f>unprmtd_src_summary!C567</f>
        <v>48</v>
      </c>
      <c r="C568" s="44" t="str">
        <f>unprmtd_src_summary!D567</f>
        <v>48445</v>
      </c>
      <c r="D568" s="44" t="str">
        <f>unprmtd_src_summary!E567</f>
        <v>2310002240</v>
      </c>
      <c r="E568" s="44" t="str">
        <f>unprmtd_src_summary!F567</f>
        <v>Oil Tank</v>
      </c>
      <c r="F568" s="180">
        <f>unprmtd_src_summary!G567</f>
        <v>0</v>
      </c>
      <c r="G568" s="180">
        <f>unprmtd_src_summary!H567</f>
        <v>2530.9466360000001</v>
      </c>
      <c r="H568" s="180">
        <f>unprmtd_src_summary!I567</f>
        <v>0</v>
      </c>
      <c r="I568" s="180">
        <f>unprmtd_src_summary!J567</f>
        <v>0</v>
      </c>
      <c r="J568" s="180">
        <f>unprmtd_src_summary!K567</f>
        <v>0</v>
      </c>
    </row>
    <row r="569" spans="1:10" x14ac:dyDescent="0.2">
      <c r="A569" s="44" t="s">
        <v>5574</v>
      </c>
      <c r="B569" s="44" t="str">
        <f>unprmtd_src_summary!C568</f>
        <v>48</v>
      </c>
      <c r="C569" s="44" t="str">
        <f>unprmtd_src_summary!D568</f>
        <v>48451</v>
      </c>
      <c r="D569" s="44" t="str">
        <f>unprmtd_src_summary!E568</f>
        <v>2310002240</v>
      </c>
      <c r="E569" s="44" t="str">
        <f>unprmtd_src_summary!F568</f>
        <v>Oil Tank</v>
      </c>
      <c r="F569" s="180">
        <f>unprmtd_src_summary!G568</f>
        <v>0</v>
      </c>
      <c r="G569" s="180">
        <f>unprmtd_src_summary!H568</f>
        <v>383.24041600000004</v>
      </c>
      <c r="H569" s="180">
        <f>unprmtd_src_summary!I568</f>
        <v>0</v>
      </c>
      <c r="I569" s="180">
        <f>unprmtd_src_summary!J568</f>
        <v>0</v>
      </c>
      <c r="J569" s="180">
        <f>unprmtd_src_summary!K568</f>
        <v>0</v>
      </c>
    </row>
    <row r="570" spans="1:10" x14ac:dyDescent="0.2">
      <c r="A570" s="44" t="s">
        <v>5574</v>
      </c>
      <c r="B570" s="44" t="str">
        <f>unprmtd_src_summary!C569</f>
        <v>48</v>
      </c>
      <c r="C570" s="44" t="str">
        <f>unprmtd_src_summary!D569</f>
        <v>48461</v>
      </c>
      <c r="D570" s="44" t="str">
        <f>unprmtd_src_summary!E569</f>
        <v>2310002240</v>
      </c>
      <c r="E570" s="44" t="str">
        <f>unprmtd_src_summary!F569</f>
        <v>Oil Tank</v>
      </c>
      <c r="F570" s="180">
        <f>unprmtd_src_summary!G569</f>
        <v>0</v>
      </c>
      <c r="G570" s="180">
        <f>unprmtd_src_summary!H569</f>
        <v>8564.2053920000017</v>
      </c>
      <c r="H570" s="180">
        <f>unprmtd_src_summary!I569</f>
        <v>0</v>
      </c>
      <c r="I570" s="180">
        <f>unprmtd_src_summary!J569</f>
        <v>0</v>
      </c>
      <c r="J570" s="180">
        <f>unprmtd_src_summary!K569</f>
        <v>0</v>
      </c>
    </row>
    <row r="571" spans="1:10" x14ac:dyDescent="0.2">
      <c r="A571" s="44" t="s">
        <v>5574</v>
      </c>
      <c r="B571" s="44" t="str">
        <f>unprmtd_src_summary!C570</f>
        <v>48</v>
      </c>
      <c r="C571" s="44" t="str">
        <f>unprmtd_src_summary!D570</f>
        <v>48475</v>
      </c>
      <c r="D571" s="44" t="str">
        <f>unprmtd_src_summary!E570</f>
        <v>2310002240</v>
      </c>
      <c r="E571" s="44" t="str">
        <f>unprmtd_src_summary!F570</f>
        <v>Oil Tank</v>
      </c>
      <c r="F571" s="180">
        <f>unprmtd_src_summary!G570</f>
        <v>0</v>
      </c>
      <c r="G571" s="180">
        <f>unprmtd_src_summary!H570</f>
        <v>4629.6551680000011</v>
      </c>
      <c r="H571" s="180">
        <f>unprmtd_src_summary!I570</f>
        <v>0</v>
      </c>
      <c r="I571" s="180">
        <f>unprmtd_src_summary!J570</f>
        <v>0</v>
      </c>
      <c r="J571" s="180">
        <f>unprmtd_src_summary!K570</f>
        <v>0</v>
      </c>
    </row>
    <row r="572" spans="1:10" x14ac:dyDescent="0.2">
      <c r="A572" s="44" t="s">
        <v>5574</v>
      </c>
      <c r="B572" s="44" t="str">
        <f>unprmtd_src_summary!C571</f>
        <v>48</v>
      </c>
      <c r="C572" s="44" t="str">
        <f>unprmtd_src_summary!D571</f>
        <v>48495</v>
      </c>
      <c r="D572" s="44" t="str">
        <f>unprmtd_src_summary!E571</f>
        <v>2310002240</v>
      </c>
      <c r="E572" s="44" t="str">
        <f>unprmtd_src_summary!F571</f>
        <v>Oil Tank</v>
      </c>
      <c r="F572" s="180">
        <f>unprmtd_src_summary!G571</f>
        <v>0</v>
      </c>
      <c r="G572" s="180">
        <f>unprmtd_src_summary!H571</f>
        <v>2185.6090320000003</v>
      </c>
      <c r="H572" s="180">
        <f>unprmtd_src_summary!I571</f>
        <v>0</v>
      </c>
      <c r="I572" s="180">
        <f>unprmtd_src_summary!J571</f>
        <v>0</v>
      </c>
      <c r="J572" s="180">
        <f>unprmtd_src_summary!K571</f>
        <v>0</v>
      </c>
    </row>
    <row r="573" spans="1:10" x14ac:dyDescent="0.2">
      <c r="A573" s="44" t="s">
        <v>5574</v>
      </c>
      <c r="B573" s="44" t="str">
        <f>unprmtd_src_summary!C572</f>
        <v>48</v>
      </c>
      <c r="C573" s="44" t="str">
        <f>unprmtd_src_summary!D572</f>
        <v>48501</v>
      </c>
      <c r="D573" s="44" t="str">
        <f>unprmtd_src_summary!E572</f>
        <v>2310002240</v>
      </c>
      <c r="E573" s="44" t="str">
        <f>unprmtd_src_summary!F572</f>
        <v>Oil Tank</v>
      </c>
      <c r="F573" s="180">
        <f>unprmtd_src_summary!G572</f>
        <v>0</v>
      </c>
      <c r="G573" s="180">
        <f>unprmtd_src_summary!H572</f>
        <v>14207.165992000002</v>
      </c>
      <c r="H573" s="180">
        <f>unprmtd_src_summary!I572</f>
        <v>0</v>
      </c>
      <c r="I573" s="180">
        <f>unprmtd_src_summary!J572</f>
        <v>0</v>
      </c>
      <c r="J573" s="180">
        <f>unprmtd_src_summary!K572</f>
        <v>0</v>
      </c>
    </row>
    <row r="574" spans="1:10" x14ac:dyDescent="0.2">
      <c r="A574" s="44" t="s">
        <v>5574</v>
      </c>
      <c r="B574" s="44" t="str">
        <f>unprmtd_src_summary!C573</f>
        <v>35</v>
      </c>
      <c r="C574" s="44" t="str">
        <f>unprmtd_src_summary!D573</f>
        <v>35005</v>
      </c>
      <c r="D574" s="44" t="str">
        <f>unprmtd_src_summary!E573</f>
        <v>2310002240</v>
      </c>
      <c r="E574" s="44" t="str">
        <f>unprmtd_src_summary!F573</f>
        <v>Oil Tank</v>
      </c>
      <c r="F574" s="180">
        <f>unprmtd_src_summary!G573</f>
        <v>0</v>
      </c>
      <c r="G574" s="180">
        <f>unprmtd_src_summary!H573</f>
        <v>329.12201600000003</v>
      </c>
      <c r="H574" s="180">
        <f>unprmtd_src_summary!I573</f>
        <v>0</v>
      </c>
      <c r="I574" s="180">
        <f>unprmtd_src_summary!J573</f>
        <v>0</v>
      </c>
      <c r="J574" s="180">
        <f>unprmtd_src_summary!K573</f>
        <v>0</v>
      </c>
    </row>
    <row r="575" spans="1:10" x14ac:dyDescent="0.2">
      <c r="A575" s="44" t="s">
        <v>5574</v>
      </c>
      <c r="B575" s="44" t="str">
        <f>unprmtd_src_summary!C574</f>
        <v>35</v>
      </c>
      <c r="C575" s="44" t="str">
        <f>unprmtd_src_summary!D574</f>
        <v>35025</v>
      </c>
      <c r="D575" s="44" t="str">
        <f>unprmtd_src_summary!E574</f>
        <v>2310002240</v>
      </c>
      <c r="E575" s="44" t="str">
        <f>unprmtd_src_summary!F574</f>
        <v>Oil Tank</v>
      </c>
      <c r="F575" s="180">
        <f>unprmtd_src_summary!G574</f>
        <v>0</v>
      </c>
      <c r="G575" s="180">
        <f>unprmtd_src_summary!H574</f>
        <v>19636.330524000005</v>
      </c>
      <c r="H575" s="180">
        <f>unprmtd_src_summary!I574</f>
        <v>0</v>
      </c>
      <c r="I575" s="180">
        <f>unprmtd_src_summary!J574</f>
        <v>0</v>
      </c>
      <c r="J575" s="180">
        <f>unprmtd_src_summary!K574</f>
        <v>0</v>
      </c>
    </row>
    <row r="576" spans="1:10" x14ac:dyDescent="0.2">
      <c r="A576" s="44" t="s">
        <v>5574</v>
      </c>
      <c r="B576" s="44" t="str">
        <f>unprmtd_src_summary!C575</f>
        <v>35</v>
      </c>
      <c r="C576" s="44" t="str">
        <f>unprmtd_src_summary!D575</f>
        <v>35041</v>
      </c>
      <c r="D576" s="44" t="str">
        <f>unprmtd_src_summary!E575</f>
        <v>2310002240</v>
      </c>
      <c r="E576" s="44" t="str">
        <f>unprmtd_src_summary!F575</f>
        <v>Oil Tank</v>
      </c>
      <c r="F576" s="180">
        <f>unprmtd_src_summary!G575</f>
        <v>0</v>
      </c>
      <c r="G576" s="180">
        <f>unprmtd_src_summary!H575</f>
        <v>151.32555600000001</v>
      </c>
      <c r="H576" s="180">
        <f>unprmtd_src_summary!I575</f>
        <v>0</v>
      </c>
      <c r="I576" s="180">
        <f>unprmtd_src_summary!J575</f>
        <v>0</v>
      </c>
      <c r="J576" s="180">
        <f>unprmtd_src_summary!K575</f>
        <v>0</v>
      </c>
    </row>
    <row r="577" spans="1:10" x14ac:dyDescent="0.2">
      <c r="A577" s="44" t="s">
        <v>5574</v>
      </c>
      <c r="B577" s="44" t="str">
        <f>unprmtd_src_summary!C576</f>
        <v>35</v>
      </c>
      <c r="C577" s="44" t="str">
        <f>unprmtd_src_summary!D576</f>
        <v>35015</v>
      </c>
      <c r="D577" s="44" t="str">
        <f>unprmtd_src_summary!E576</f>
        <v>2310002240</v>
      </c>
      <c r="E577" s="44" t="str">
        <f>unprmtd_src_summary!F576</f>
        <v>Oil Tank</v>
      </c>
      <c r="F577" s="180">
        <f>unprmtd_src_summary!G576</f>
        <v>0</v>
      </c>
      <c r="G577" s="180">
        <f>unprmtd_src_summary!H576</f>
        <v>11670.849796000002</v>
      </c>
      <c r="H577" s="180">
        <f>unprmtd_src_summary!I576</f>
        <v>0</v>
      </c>
      <c r="I577" s="180">
        <f>unprmtd_src_summary!J576</f>
        <v>0</v>
      </c>
      <c r="J577" s="180">
        <f>unprmtd_src_summary!K576</f>
        <v>0</v>
      </c>
    </row>
    <row r="578" spans="1:10" x14ac:dyDescent="0.2">
      <c r="A578" s="44" t="s">
        <v>5574</v>
      </c>
      <c r="B578" s="44" t="str">
        <f>unprmtd_src_summary!C577</f>
        <v>48</v>
      </c>
      <c r="C578" s="44" t="str">
        <f>unprmtd_src_summary!D577</f>
        <v>48105</v>
      </c>
      <c r="D578" s="44" t="str">
        <f>unprmtd_src_summary!E577</f>
        <v>2310000220</v>
      </c>
      <c r="E578" s="44" t="str">
        <f>unprmtd_src_summary!F577</f>
        <v>Drill rigs</v>
      </c>
      <c r="F578" s="180">
        <f>unprmtd_src_summary!G577</f>
        <v>704.34132918864395</v>
      </c>
      <c r="G578" s="180">
        <f>unprmtd_src_summary!H577</f>
        <v>110.93375934721145</v>
      </c>
      <c r="H578" s="180">
        <f>unprmtd_src_summary!I577</f>
        <v>440.21333074290249</v>
      </c>
      <c r="I578" s="180">
        <f>unprmtd_src_summary!J577</f>
        <v>9.9885990558797779</v>
      </c>
      <c r="J578" s="180">
        <f>unprmtd_src_summary!K577</f>
        <v>88.042666148580494</v>
      </c>
    </row>
    <row r="579" spans="1:10" x14ac:dyDescent="0.2">
      <c r="A579" s="44" t="s">
        <v>5574</v>
      </c>
      <c r="B579" s="44" t="str">
        <f>unprmtd_src_summary!C578</f>
        <v>48</v>
      </c>
      <c r="C579" s="44" t="str">
        <f>unprmtd_src_summary!D578</f>
        <v>48081</v>
      </c>
      <c r="D579" s="44" t="str">
        <f>unprmtd_src_summary!E578</f>
        <v>2310000220</v>
      </c>
      <c r="E579" s="44" t="str">
        <f>unprmtd_src_summary!F578</f>
        <v>Drill rigs</v>
      </c>
      <c r="F579" s="180">
        <f>unprmtd_src_summary!G578</f>
        <v>35.877976553845137</v>
      </c>
      <c r="G579" s="180">
        <f>unprmtd_src_summary!H578</f>
        <v>5.650781307230611</v>
      </c>
      <c r="H579" s="180">
        <f>unprmtd_src_summary!I578</f>
        <v>22.423735346153212</v>
      </c>
      <c r="I579" s="180">
        <f>unprmtd_src_summary!J578</f>
        <v>0.50880263287323269</v>
      </c>
      <c r="J579" s="180">
        <f>unprmtd_src_summary!K578</f>
        <v>4.4847470692306421</v>
      </c>
    </row>
    <row r="580" spans="1:10" x14ac:dyDescent="0.2">
      <c r="A580" s="44" t="s">
        <v>5574</v>
      </c>
      <c r="B580" s="44" t="str">
        <f>unprmtd_src_summary!C579</f>
        <v>48</v>
      </c>
      <c r="C580" s="44" t="str">
        <f>unprmtd_src_summary!D579</f>
        <v>48103</v>
      </c>
      <c r="D580" s="44" t="str">
        <f>unprmtd_src_summary!E579</f>
        <v>2310000220</v>
      </c>
      <c r="E580" s="44" t="str">
        <f>unprmtd_src_summary!F579</f>
        <v>Drill rigs</v>
      </c>
      <c r="F580" s="180">
        <f>unprmtd_src_summary!G579</f>
        <v>239.81594854412273</v>
      </c>
      <c r="G580" s="180">
        <f>unprmtd_src_summary!H579</f>
        <v>37.771011895699338</v>
      </c>
      <c r="H580" s="180">
        <f>unprmtd_src_summary!I579</f>
        <v>149.88496784007671</v>
      </c>
      <c r="I580" s="180">
        <f>unprmtd_src_summary!J579</f>
        <v>3.4009439144684501</v>
      </c>
      <c r="J580" s="180">
        <f>unprmtd_src_summary!K579</f>
        <v>29.976993568015342</v>
      </c>
    </row>
    <row r="581" spans="1:10" x14ac:dyDescent="0.2">
      <c r="A581" s="44" t="s">
        <v>5574</v>
      </c>
      <c r="B581" s="44" t="str">
        <f>unprmtd_src_summary!C580</f>
        <v>48</v>
      </c>
      <c r="C581" s="44" t="str">
        <f>unprmtd_src_summary!D580</f>
        <v>48135</v>
      </c>
      <c r="D581" s="44" t="str">
        <f>unprmtd_src_summary!E580</f>
        <v>2310000220</v>
      </c>
      <c r="E581" s="44" t="str">
        <f>unprmtd_src_summary!F580</f>
        <v>Drill rigs</v>
      </c>
      <c r="F581" s="180">
        <f>unprmtd_src_summary!G580</f>
        <v>443.75392053440038</v>
      </c>
      <c r="G581" s="180">
        <f>unprmtd_src_summary!H580</f>
        <v>69.891242484168075</v>
      </c>
      <c r="H581" s="180">
        <f>unprmtd_src_summary!I580</f>
        <v>277.34620033400029</v>
      </c>
      <c r="I581" s="180">
        <f>unprmtd_src_summary!J580</f>
        <v>6.293085196063668</v>
      </c>
      <c r="J581" s="180">
        <f>unprmtd_src_summary!K580</f>
        <v>55.469240066800047</v>
      </c>
    </row>
    <row r="582" spans="1:10" x14ac:dyDescent="0.2">
      <c r="A582" s="44" t="s">
        <v>5574</v>
      </c>
      <c r="B582" s="44" t="str">
        <f>unprmtd_src_summary!C581</f>
        <v>48</v>
      </c>
      <c r="C582" s="44" t="str">
        <f>unprmtd_src_summary!D581</f>
        <v>48003</v>
      </c>
      <c r="D582" s="44" t="str">
        <f>unprmtd_src_summary!E581</f>
        <v>2310000220</v>
      </c>
      <c r="E582" s="44" t="str">
        <f>unprmtd_src_summary!F581</f>
        <v>Drill rigs</v>
      </c>
      <c r="F582" s="180">
        <f>unprmtd_src_summary!G581</f>
        <v>889.39615562426627</v>
      </c>
      <c r="G582" s="180">
        <f>unprmtd_src_summary!H581</f>
        <v>140.07989451082199</v>
      </c>
      <c r="H582" s="180">
        <f>unprmtd_src_summary!I581</f>
        <v>555.87259726516652</v>
      </c>
      <c r="I582" s="180">
        <f>unprmtd_src_summary!J581</f>
        <v>12.612949478068032</v>
      </c>
      <c r="J582" s="180">
        <f>unprmtd_src_summary!K581</f>
        <v>111.17451945303328</v>
      </c>
    </row>
    <row r="583" spans="1:10" x14ac:dyDescent="0.2">
      <c r="A583" s="44" t="s">
        <v>5574</v>
      </c>
      <c r="B583" s="44" t="str">
        <f>unprmtd_src_summary!C582</f>
        <v>48</v>
      </c>
      <c r="C583" s="44" t="str">
        <f>unprmtd_src_summary!D582</f>
        <v>48033</v>
      </c>
      <c r="D583" s="44" t="str">
        <f>unprmtd_src_summary!E582</f>
        <v>2310000220</v>
      </c>
      <c r="E583" s="44" t="str">
        <f>unprmtd_src_summary!F582</f>
        <v>Drill rigs</v>
      </c>
      <c r="F583" s="180">
        <f>unprmtd_src_summary!G582</f>
        <v>45.319549331172801</v>
      </c>
      <c r="G583" s="180">
        <f>unprmtd_src_summary!H582</f>
        <v>7.1378290196597174</v>
      </c>
      <c r="H583" s="180">
        <f>unprmtd_src_summary!I582</f>
        <v>28.324718331983004</v>
      </c>
      <c r="I583" s="180">
        <f>unprmtd_src_summary!J582</f>
        <v>0.64269806257671491</v>
      </c>
      <c r="J583" s="180">
        <f>unprmtd_src_summary!K582</f>
        <v>5.6649436663966002</v>
      </c>
    </row>
    <row r="584" spans="1:10" x14ac:dyDescent="0.2">
      <c r="A584" s="44" t="s">
        <v>5574</v>
      </c>
      <c r="B584" s="44" t="str">
        <f>unprmtd_src_summary!C583</f>
        <v>48</v>
      </c>
      <c r="C584" s="44" t="str">
        <f>unprmtd_src_summary!D583</f>
        <v>48109</v>
      </c>
      <c r="D584" s="44" t="str">
        <f>unprmtd_src_summary!E583</f>
        <v>2310000220</v>
      </c>
      <c r="E584" s="44" t="str">
        <f>unprmtd_src_summary!F583</f>
        <v>Drill rigs</v>
      </c>
      <c r="F584" s="180">
        <f>unprmtd_src_summary!G583</f>
        <v>32.101347442914069</v>
      </c>
      <c r="G584" s="180">
        <f>unprmtd_src_summary!H583</f>
        <v>5.0559622222589677</v>
      </c>
      <c r="H584" s="180">
        <f>unprmtd_src_summary!I583</f>
        <v>20.063342151821296</v>
      </c>
      <c r="I584" s="180">
        <f>unprmtd_src_summary!J583</f>
        <v>0.45524446099183979</v>
      </c>
      <c r="J584" s="180">
        <f>unprmtd_src_summary!K583</f>
        <v>4.0126684303642586</v>
      </c>
    </row>
    <row r="585" spans="1:10" x14ac:dyDescent="0.2">
      <c r="A585" s="44" t="s">
        <v>5574</v>
      </c>
      <c r="B585" s="44" t="str">
        <f>unprmtd_src_summary!C584</f>
        <v>48</v>
      </c>
      <c r="C585" s="44" t="str">
        <f>unprmtd_src_summary!D584</f>
        <v>48115</v>
      </c>
      <c r="D585" s="44" t="str">
        <f>unprmtd_src_summary!E584</f>
        <v>2310000220</v>
      </c>
      <c r="E585" s="44" t="str">
        <f>unprmtd_src_summary!F584</f>
        <v>Drill rigs</v>
      </c>
      <c r="F585" s="180">
        <f>unprmtd_src_summary!G584</f>
        <v>81.197525885017939</v>
      </c>
      <c r="G585" s="180">
        <f>unprmtd_src_summary!H584</f>
        <v>12.788610326890328</v>
      </c>
      <c r="H585" s="180">
        <f>unprmtd_src_summary!I584</f>
        <v>50.748453678136215</v>
      </c>
      <c r="I585" s="180">
        <f>unprmtd_src_summary!J584</f>
        <v>1.1515006954499476</v>
      </c>
      <c r="J585" s="180">
        <f>unprmtd_src_summary!K584</f>
        <v>10.149690735627242</v>
      </c>
    </row>
    <row r="586" spans="1:10" x14ac:dyDescent="0.2">
      <c r="A586" s="44" t="s">
        <v>5574</v>
      </c>
      <c r="B586" s="44" t="str">
        <f>unprmtd_src_summary!C585</f>
        <v>48</v>
      </c>
      <c r="C586" s="44" t="str">
        <f>unprmtd_src_summary!D585</f>
        <v>48107</v>
      </c>
      <c r="D586" s="44" t="str">
        <f>unprmtd_src_summary!E585</f>
        <v>2310000220</v>
      </c>
      <c r="E586" s="44" t="str">
        <f>unprmtd_src_summary!F585</f>
        <v>Drill rigs</v>
      </c>
      <c r="F586" s="180">
        <f>unprmtd_src_summary!G585</f>
        <v>32.101347442914069</v>
      </c>
      <c r="G586" s="180">
        <f>unprmtd_src_summary!H585</f>
        <v>5.0559622222589677</v>
      </c>
      <c r="H586" s="180">
        <f>unprmtd_src_summary!I585</f>
        <v>20.063342151821296</v>
      </c>
      <c r="I586" s="180">
        <f>unprmtd_src_summary!J585</f>
        <v>0.45524446099183979</v>
      </c>
      <c r="J586" s="180">
        <f>unprmtd_src_summary!K585</f>
        <v>4.0126684303642586</v>
      </c>
    </row>
    <row r="587" spans="1:10" x14ac:dyDescent="0.2">
      <c r="A587" s="44" t="s">
        <v>5574</v>
      </c>
      <c r="B587" s="44" t="str">
        <f>unprmtd_src_summary!C586</f>
        <v>48</v>
      </c>
      <c r="C587" s="44" t="str">
        <f>unprmtd_src_summary!D586</f>
        <v>48125</v>
      </c>
      <c r="D587" s="44" t="str">
        <f>unprmtd_src_summary!E586</f>
        <v>2310000220</v>
      </c>
      <c r="E587" s="44" t="str">
        <f>unprmtd_src_summary!F586</f>
        <v>Drill rigs</v>
      </c>
      <c r="F587" s="180">
        <f>unprmtd_src_summary!G586</f>
        <v>86.862469551414534</v>
      </c>
      <c r="G587" s="180">
        <f>unprmtd_src_summary!H586</f>
        <v>13.680838954347793</v>
      </c>
      <c r="H587" s="180">
        <f>unprmtd_src_summary!I586</f>
        <v>54.289043469634088</v>
      </c>
      <c r="I587" s="180">
        <f>unprmtd_src_summary!J586</f>
        <v>1.2318379532720369</v>
      </c>
      <c r="J587" s="180">
        <f>unprmtd_src_summary!K586</f>
        <v>10.857808693926817</v>
      </c>
    </row>
    <row r="588" spans="1:10" x14ac:dyDescent="0.2">
      <c r="A588" s="44" t="s">
        <v>5574</v>
      </c>
      <c r="B588" s="44" t="str">
        <f>unprmtd_src_summary!C587</f>
        <v>48</v>
      </c>
      <c r="C588" s="44" t="str">
        <f>unprmtd_src_summary!D587</f>
        <v>48165</v>
      </c>
      <c r="D588" s="44" t="str">
        <f>unprmtd_src_summary!E587</f>
        <v>2310000220</v>
      </c>
      <c r="E588" s="44" t="str">
        <f>unprmtd_src_summary!F587</f>
        <v>Drill rigs</v>
      </c>
      <c r="F588" s="180">
        <f>unprmtd_src_summary!G587</f>
        <v>253.03415043238149</v>
      </c>
      <c r="G588" s="180">
        <f>unprmtd_src_summary!H587</f>
        <v>39.852878693100095</v>
      </c>
      <c r="H588" s="180">
        <f>unprmtd_src_summary!I587</f>
        <v>158.14634402023844</v>
      </c>
      <c r="I588" s="180">
        <f>unprmtd_src_summary!J587</f>
        <v>3.5883975160533255</v>
      </c>
      <c r="J588" s="180">
        <f>unprmtd_src_summary!K587</f>
        <v>31.629268804047687</v>
      </c>
    </row>
    <row r="589" spans="1:10" x14ac:dyDescent="0.2">
      <c r="A589" s="44" t="s">
        <v>5574</v>
      </c>
      <c r="B589" s="44" t="str">
        <f>unprmtd_src_summary!C588</f>
        <v>48</v>
      </c>
      <c r="C589" s="44" t="str">
        <f>unprmtd_src_summary!D588</f>
        <v>48169</v>
      </c>
      <c r="D589" s="44" t="str">
        <f>unprmtd_src_summary!E588</f>
        <v>2310000220</v>
      </c>
      <c r="E589" s="44" t="str">
        <f>unprmtd_src_summary!F588</f>
        <v>Drill rigs</v>
      </c>
      <c r="F589" s="180">
        <f>unprmtd_src_summary!G588</f>
        <v>103.85730055060435</v>
      </c>
      <c r="G589" s="180">
        <f>unprmtd_src_summary!H588</f>
        <v>16.357524836720188</v>
      </c>
      <c r="H589" s="180">
        <f>unprmtd_src_summary!I588</f>
        <v>64.910812844127719</v>
      </c>
      <c r="I589" s="180">
        <f>unprmtd_src_summary!J588</f>
        <v>1.4728497267383052</v>
      </c>
      <c r="J589" s="180">
        <f>unprmtd_src_summary!K588</f>
        <v>12.982162568825544</v>
      </c>
    </row>
    <row r="590" spans="1:10" x14ac:dyDescent="0.2">
      <c r="A590" s="44" t="s">
        <v>5574</v>
      </c>
      <c r="B590" s="44" t="str">
        <f>unprmtd_src_summary!C589</f>
        <v>48</v>
      </c>
      <c r="C590" s="44" t="str">
        <f>unprmtd_src_summary!D589</f>
        <v>48173</v>
      </c>
      <c r="D590" s="44" t="str">
        <f>unprmtd_src_summary!E589</f>
        <v>2310000220</v>
      </c>
      <c r="E590" s="44" t="str">
        <f>unprmtd_src_summary!F589</f>
        <v>Drill rigs</v>
      </c>
      <c r="F590" s="180">
        <f>unprmtd_src_summary!G589</f>
        <v>162.39505177003588</v>
      </c>
      <c r="G590" s="180">
        <f>unprmtd_src_summary!H589</f>
        <v>25.577220653780657</v>
      </c>
      <c r="H590" s="180">
        <f>unprmtd_src_summary!I589</f>
        <v>101.49690735627243</v>
      </c>
      <c r="I590" s="180">
        <f>unprmtd_src_summary!J589</f>
        <v>2.3030013908998952</v>
      </c>
      <c r="J590" s="180">
        <f>unprmtd_src_summary!K589</f>
        <v>20.299381471254485</v>
      </c>
    </row>
    <row r="591" spans="1:10" x14ac:dyDescent="0.2">
      <c r="A591" s="44" t="s">
        <v>5574</v>
      </c>
      <c r="B591" s="44" t="str">
        <f>unprmtd_src_summary!C590</f>
        <v>48</v>
      </c>
      <c r="C591" s="44" t="str">
        <f>unprmtd_src_summary!D590</f>
        <v>48219</v>
      </c>
      <c r="D591" s="44" t="str">
        <f>unprmtd_src_summary!E590</f>
        <v>2310000220</v>
      </c>
      <c r="E591" s="44" t="str">
        <f>unprmtd_src_summary!F590</f>
        <v>Drill rigs</v>
      </c>
      <c r="F591" s="180">
        <f>unprmtd_src_summary!G590</f>
        <v>173.72493910282907</v>
      </c>
      <c r="G591" s="180">
        <f>unprmtd_src_summary!H590</f>
        <v>27.361677908695587</v>
      </c>
      <c r="H591" s="180">
        <f>unprmtd_src_summary!I590</f>
        <v>108.57808693926818</v>
      </c>
      <c r="I591" s="180">
        <f>unprmtd_src_summary!J590</f>
        <v>2.4636759065440739</v>
      </c>
      <c r="J591" s="180">
        <f>unprmtd_src_summary!K590</f>
        <v>21.715617387853634</v>
      </c>
    </row>
    <row r="592" spans="1:10" x14ac:dyDescent="0.2">
      <c r="A592" s="44" t="s">
        <v>5574</v>
      </c>
      <c r="B592" s="44" t="str">
        <f>unprmtd_src_summary!C591</f>
        <v>48</v>
      </c>
      <c r="C592" s="44" t="str">
        <f>unprmtd_src_summary!D591</f>
        <v>48227</v>
      </c>
      <c r="D592" s="44" t="str">
        <f>unprmtd_src_summary!E591</f>
        <v>2310000220</v>
      </c>
      <c r="E592" s="44" t="str">
        <f>unprmtd_src_summary!F591</f>
        <v>Drill rigs</v>
      </c>
      <c r="F592" s="180">
        <f>unprmtd_src_summary!G591</f>
        <v>175.61325365829461</v>
      </c>
      <c r="G592" s="180">
        <f>unprmtd_src_summary!H591</f>
        <v>27.65908745118141</v>
      </c>
      <c r="H592" s="180">
        <f>unprmtd_src_summary!I591</f>
        <v>109.75828353643415</v>
      </c>
      <c r="I592" s="180">
        <f>unprmtd_src_summary!J591</f>
        <v>2.4904549924847705</v>
      </c>
      <c r="J592" s="180">
        <f>unprmtd_src_summary!K591</f>
        <v>21.951656707286826</v>
      </c>
    </row>
    <row r="593" spans="1:10" x14ac:dyDescent="0.2">
      <c r="A593" s="44" t="s">
        <v>5574</v>
      </c>
      <c r="B593" s="44" t="str">
        <f>unprmtd_src_summary!C592</f>
        <v>48</v>
      </c>
      <c r="C593" s="44" t="str">
        <f>unprmtd_src_summary!D592</f>
        <v>48229</v>
      </c>
      <c r="D593" s="44" t="str">
        <f>unprmtd_src_summary!E592</f>
        <v>2310000220</v>
      </c>
      <c r="E593" s="44" t="str">
        <f>unprmtd_src_summary!F592</f>
        <v>Drill rigs</v>
      </c>
      <c r="F593" s="180">
        <f>unprmtd_src_summary!G592</f>
        <v>7.5532582218621336</v>
      </c>
      <c r="G593" s="180">
        <f>unprmtd_src_summary!H592</f>
        <v>1.1896381699432863</v>
      </c>
      <c r="H593" s="180">
        <f>unprmtd_src_summary!I592</f>
        <v>4.7207863886638339</v>
      </c>
      <c r="I593" s="180">
        <f>unprmtd_src_summary!J592</f>
        <v>0.10711634376278582</v>
      </c>
      <c r="J593" s="180">
        <f>unprmtd_src_summary!K592</f>
        <v>0.9441572777327667</v>
      </c>
    </row>
    <row r="594" spans="1:10" x14ac:dyDescent="0.2">
      <c r="A594" s="44" t="s">
        <v>5574</v>
      </c>
      <c r="B594" s="44" t="str">
        <f>unprmtd_src_summary!C593</f>
        <v>48</v>
      </c>
      <c r="C594" s="44" t="str">
        <f>unprmtd_src_summary!D593</f>
        <v>48235</v>
      </c>
      <c r="D594" s="44" t="str">
        <f>unprmtd_src_summary!E593</f>
        <v>2310000220</v>
      </c>
      <c r="E594" s="44" t="str">
        <f>unprmtd_src_summary!F593</f>
        <v>Drill rigs</v>
      </c>
      <c r="F594" s="180">
        <f>unprmtd_src_summary!G593</f>
        <v>388.99279842589988</v>
      </c>
      <c r="G594" s="180">
        <f>unprmtd_src_summary!H593</f>
        <v>61.266365752079246</v>
      </c>
      <c r="H594" s="180">
        <f>unprmtd_src_summary!I593</f>
        <v>243.12049901618744</v>
      </c>
      <c r="I594" s="180">
        <f>unprmtd_src_summary!J593</f>
        <v>5.51649170378347</v>
      </c>
      <c r="J594" s="180">
        <f>unprmtd_src_summary!K593</f>
        <v>48.624099803237485</v>
      </c>
    </row>
    <row r="595" spans="1:10" x14ac:dyDescent="0.2">
      <c r="A595" s="44" t="s">
        <v>5574</v>
      </c>
      <c r="B595" s="44" t="str">
        <f>unprmtd_src_summary!C594</f>
        <v>48</v>
      </c>
      <c r="C595" s="44" t="str">
        <f>unprmtd_src_summary!D594</f>
        <v>48243</v>
      </c>
      <c r="D595" s="44" t="str">
        <f>unprmtd_src_summary!E594</f>
        <v>2310000220</v>
      </c>
      <c r="E595" s="44" t="str">
        <f>unprmtd_src_summary!F594</f>
        <v>Drill rigs</v>
      </c>
      <c r="F595" s="180">
        <f>unprmtd_src_summary!G594</f>
        <v>0</v>
      </c>
      <c r="G595" s="180">
        <f>unprmtd_src_summary!H594</f>
        <v>0</v>
      </c>
      <c r="H595" s="180">
        <f>unprmtd_src_summary!I594</f>
        <v>0</v>
      </c>
      <c r="I595" s="180">
        <f>unprmtd_src_summary!J594</f>
        <v>0</v>
      </c>
      <c r="J595" s="180">
        <f>unprmtd_src_summary!K594</f>
        <v>0</v>
      </c>
    </row>
    <row r="596" spans="1:10" x14ac:dyDescent="0.2">
      <c r="A596" s="44" t="s">
        <v>5574</v>
      </c>
      <c r="B596" s="44" t="str">
        <f>unprmtd_src_summary!C595</f>
        <v>48</v>
      </c>
      <c r="C596" s="44" t="str">
        <f>unprmtd_src_summary!D595</f>
        <v>48263</v>
      </c>
      <c r="D596" s="44" t="str">
        <f>unprmtd_src_summary!E595</f>
        <v>2310000220</v>
      </c>
      <c r="E596" s="44" t="str">
        <f>unprmtd_src_summary!F595</f>
        <v>Drill rigs</v>
      </c>
      <c r="F596" s="180">
        <f>unprmtd_src_summary!G595</f>
        <v>81.197525885017939</v>
      </c>
      <c r="G596" s="180">
        <f>unprmtd_src_summary!H595</f>
        <v>12.788610326890328</v>
      </c>
      <c r="H596" s="180">
        <f>unprmtd_src_summary!I595</f>
        <v>50.748453678136215</v>
      </c>
      <c r="I596" s="180">
        <f>unprmtd_src_summary!J595</f>
        <v>1.1515006954499476</v>
      </c>
      <c r="J596" s="180">
        <f>unprmtd_src_summary!K595</f>
        <v>10.149690735627242</v>
      </c>
    </row>
    <row r="597" spans="1:10" x14ac:dyDescent="0.2">
      <c r="A597" s="44" t="s">
        <v>5574</v>
      </c>
      <c r="B597" s="44" t="str">
        <f>unprmtd_src_summary!C596</f>
        <v>48</v>
      </c>
      <c r="C597" s="44" t="str">
        <f>unprmtd_src_summary!D596</f>
        <v>48269</v>
      </c>
      <c r="D597" s="44" t="str">
        <f>unprmtd_src_summary!E596</f>
        <v>2310000220</v>
      </c>
      <c r="E597" s="44" t="str">
        <f>unprmtd_src_summary!F596</f>
        <v>Drill rigs</v>
      </c>
      <c r="F597" s="180">
        <f>unprmtd_src_summary!G596</f>
        <v>84.974154995949021</v>
      </c>
      <c r="G597" s="180">
        <f>unprmtd_src_summary!H596</f>
        <v>13.383429411861973</v>
      </c>
      <c r="H597" s="180">
        <f>unprmtd_src_summary!I596</f>
        <v>53.108846872468135</v>
      </c>
      <c r="I597" s="180">
        <f>unprmtd_src_summary!J596</f>
        <v>1.2050588673313407</v>
      </c>
      <c r="J597" s="180">
        <f>unprmtd_src_summary!K596</f>
        <v>10.621769374493628</v>
      </c>
    </row>
    <row r="598" spans="1:10" x14ac:dyDescent="0.2">
      <c r="A598" s="44" t="s">
        <v>5574</v>
      </c>
      <c r="B598" s="44" t="str">
        <f>unprmtd_src_summary!C597</f>
        <v>48</v>
      </c>
      <c r="C598" s="44" t="str">
        <f>unprmtd_src_summary!D597</f>
        <v>48301</v>
      </c>
      <c r="D598" s="44" t="str">
        <f>unprmtd_src_summary!E597</f>
        <v>2310000220</v>
      </c>
      <c r="E598" s="44" t="str">
        <f>unprmtd_src_summary!F597</f>
        <v>Drill rigs</v>
      </c>
      <c r="F598" s="180">
        <f>unprmtd_src_summary!G597</f>
        <v>126.51707521619075</v>
      </c>
      <c r="G598" s="180">
        <f>unprmtd_src_summary!H597</f>
        <v>19.926439346550048</v>
      </c>
      <c r="H598" s="180">
        <f>unprmtd_src_summary!I597</f>
        <v>79.073172010119222</v>
      </c>
      <c r="I598" s="180">
        <f>unprmtd_src_summary!J597</f>
        <v>1.7941987580266627</v>
      </c>
      <c r="J598" s="180">
        <f>unprmtd_src_summary!K597</f>
        <v>15.814634402023843</v>
      </c>
    </row>
    <row r="599" spans="1:10" x14ac:dyDescent="0.2">
      <c r="A599" s="44" t="s">
        <v>5574</v>
      </c>
      <c r="B599" s="44" t="str">
        <f>unprmtd_src_summary!C598</f>
        <v>48</v>
      </c>
      <c r="C599" s="44" t="str">
        <f>unprmtd_src_summary!D598</f>
        <v>48303</v>
      </c>
      <c r="D599" s="44" t="str">
        <f>unprmtd_src_summary!E598</f>
        <v>2310000220</v>
      </c>
      <c r="E599" s="44" t="str">
        <f>unprmtd_src_summary!F598</f>
        <v>Drill rigs</v>
      </c>
      <c r="F599" s="180">
        <f>unprmtd_src_summary!G598</f>
        <v>26.436403776517466</v>
      </c>
      <c r="G599" s="180">
        <f>unprmtd_src_summary!H598</f>
        <v>4.163733594801502</v>
      </c>
      <c r="H599" s="180">
        <f>unprmtd_src_summary!I598</f>
        <v>16.52275236032342</v>
      </c>
      <c r="I599" s="180">
        <f>unprmtd_src_summary!J598</f>
        <v>0.3749072031697504</v>
      </c>
      <c r="J599" s="180">
        <f>unprmtd_src_summary!K598</f>
        <v>3.3045504720646832</v>
      </c>
    </row>
    <row r="600" spans="1:10" x14ac:dyDescent="0.2">
      <c r="A600" s="44" t="s">
        <v>5574</v>
      </c>
      <c r="B600" s="44" t="str">
        <f>unprmtd_src_summary!C599</f>
        <v>48</v>
      </c>
      <c r="C600" s="44" t="str">
        <f>unprmtd_src_summary!D599</f>
        <v>48305</v>
      </c>
      <c r="D600" s="44" t="str">
        <f>unprmtd_src_summary!E599</f>
        <v>2310000220</v>
      </c>
      <c r="E600" s="44" t="str">
        <f>unprmtd_src_summary!F599</f>
        <v>Drill rigs</v>
      </c>
      <c r="F600" s="180">
        <f>unprmtd_src_summary!G599</f>
        <v>7.5532582218621336</v>
      </c>
      <c r="G600" s="180">
        <f>unprmtd_src_summary!H599</f>
        <v>1.1896381699432863</v>
      </c>
      <c r="H600" s="180">
        <f>unprmtd_src_summary!I599</f>
        <v>4.7207863886638339</v>
      </c>
      <c r="I600" s="180">
        <f>unprmtd_src_summary!J599</f>
        <v>0.10711634376278582</v>
      </c>
      <c r="J600" s="180">
        <f>unprmtd_src_summary!K599</f>
        <v>0.9441572777327667</v>
      </c>
    </row>
    <row r="601" spans="1:10" x14ac:dyDescent="0.2">
      <c r="A601" s="44" t="s">
        <v>5574</v>
      </c>
      <c r="B601" s="44" t="str">
        <f>unprmtd_src_summary!C600</f>
        <v>48</v>
      </c>
      <c r="C601" s="44" t="str">
        <f>unprmtd_src_summary!D600</f>
        <v>48317</v>
      </c>
      <c r="D601" s="44" t="str">
        <f>unprmtd_src_summary!E600</f>
        <v>2310000220</v>
      </c>
      <c r="E601" s="44" t="str">
        <f>unprmtd_src_summary!F600</f>
        <v>Drill rigs</v>
      </c>
      <c r="F601" s="180">
        <f>unprmtd_src_summary!G600</f>
        <v>581.60088308338425</v>
      </c>
      <c r="G601" s="180">
        <f>unprmtd_src_summary!H600</f>
        <v>91.602139085633056</v>
      </c>
      <c r="H601" s="180">
        <f>unprmtd_src_summary!I600</f>
        <v>363.50055192711523</v>
      </c>
      <c r="I601" s="180">
        <f>unprmtd_src_summary!J600</f>
        <v>8.2479584697345096</v>
      </c>
      <c r="J601" s="180">
        <f>unprmtd_src_summary!K600</f>
        <v>72.700110385423031</v>
      </c>
    </row>
    <row r="602" spans="1:10" x14ac:dyDescent="0.2">
      <c r="A602" s="44" t="s">
        <v>5574</v>
      </c>
      <c r="B602" s="44" t="str">
        <f>unprmtd_src_summary!C601</f>
        <v>48</v>
      </c>
      <c r="C602" s="44" t="str">
        <f>unprmtd_src_summary!D601</f>
        <v>48329</v>
      </c>
      <c r="D602" s="44" t="str">
        <f>unprmtd_src_summary!E601</f>
        <v>2310000220</v>
      </c>
      <c r="E602" s="44" t="str">
        <f>unprmtd_src_summary!F601</f>
        <v>Drill rigs</v>
      </c>
      <c r="F602" s="180">
        <f>unprmtd_src_summary!G601</f>
        <v>470.19032431091779</v>
      </c>
      <c r="G602" s="180">
        <f>unprmtd_src_summary!H601</f>
        <v>74.054976078969574</v>
      </c>
      <c r="H602" s="180">
        <f>unprmtd_src_summary!I601</f>
        <v>293.86895269432364</v>
      </c>
      <c r="I602" s="180">
        <f>unprmtd_src_summary!J601</f>
        <v>6.6679923992334178</v>
      </c>
      <c r="J602" s="180">
        <f>unprmtd_src_summary!K601</f>
        <v>58.773790538864723</v>
      </c>
    </row>
    <row r="603" spans="1:10" x14ac:dyDescent="0.2">
      <c r="A603" s="44" t="s">
        <v>5574</v>
      </c>
      <c r="B603" s="44" t="str">
        <f>unprmtd_src_summary!C602</f>
        <v>48</v>
      </c>
      <c r="C603" s="44" t="str">
        <f>unprmtd_src_summary!D602</f>
        <v>48335</v>
      </c>
      <c r="D603" s="44" t="str">
        <f>unprmtd_src_summary!E602</f>
        <v>2310000220</v>
      </c>
      <c r="E603" s="44" t="str">
        <f>unprmtd_src_summary!F602</f>
        <v>Drill rigs</v>
      </c>
      <c r="F603" s="180">
        <f>unprmtd_src_summary!G602</f>
        <v>390.88111298136539</v>
      </c>
      <c r="G603" s="180">
        <f>unprmtd_src_summary!H602</f>
        <v>61.563775294565069</v>
      </c>
      <c r="H603" s="180">
        <f>unprmtd_src_summary!I602</f>
        <v>244.30069561335338</v>
      </c>
      <c r="I603" s="180">
        <f>unprmtd_src_summary!J602</f>
        <v>5.5432707897241666</v>
      </c>
      <c r="J603" s="180">
        <f>unprmtd_src_summary!K602</f>
        <v>48.860139122670674</v>
      </c>
    </row>
    <row r="604" spans="1:10" x14ac:dyDescent="0.2">
      <c r="A604" s="44" t="s">
        <v>5574</v>
      </c>
      <c r="B604" s="44" t="str">
        <f>unprmtd_src_summary!C603</f>
        <v>48</v>
      </c>
      <c r="C604" s="44" t="str">
        <f>unprmtd_src_summary!D603</f>
        <v>48371</v>
      </c>
      <c r="D604" s="44" t="str">
        <f>unprmtd_src_summary!E603</f>
        <v>2310000220</v>
      </c>
      <c r="E604" s="44" t="str">
        <f>unprmtd_src_summary!F603</f>
        <v>Drill rigs</v>
      </c>
      <c r="F604" s="180">
        <f>unprmtd_src_summary!G603</f>
        <v>0</v>
      </c>
      <c r="G604" s="180">
        <f>unprmtd_src_summary!H603</f>
        <v>0</v>
      </c>
      <c r="H604" s="180">
        <f>unprmtd_src_summary!I603</f>
        <v>0</v>
      </c>
      <c r="I604" s="180">
        <f>unprmtd_src_summary!J603</f>
        <v>0</v>
      </c>
      <c r="J604" s="180">
        <f>unprmtd_src_summary!K603</f>
        <v>0</v>
      </c>
    </row>
    <row r="605" spans="1:10" x14ac:dyDescent="0.2">
      <c r="A605" s="44" t="s">
        <v>5574</v>
      </c>
      <c r="B605" s="44" t="str">
        <f>unprmtd_src_summary!C604</f>
        <v>48</v>
      </c>
      <c r="C605" s="44" t="str">
        <f>unprmtd_src_summary!D604</f>
        <v>48383</v>
      </c>
      <c r="D605" s="44" t="str">
        <f>unprmtd_src_summary!E604</f>
        <v>2310000220</v>
      </c>
      <c r="E605" s="44" t="str">
        <f>unprmtd_src_summary!F604</f>
        <v>Drill rigs</v>
      </c>
      <c r="F605" s="180">
        <f>unprmtd_src_summary!G604</f>
        <v>494.7384135319698</v>
      </c>
      <c r="G605" s="180">
        <f>unprmtd_src_summary!H604</f>
        <v>77.921300131285264</v>
      </c>
      <c r="H605" s="180">
        <f>unprmtd_src_summary!I604</f>
        <v>309.21150845748116</v>
      </c>
      <c r="I605" s="180">
        <f>unprmtd_src_summary!J604</f>
        <v>7.0161205164624727</v>
      </c>
      <c r="J605" s="180">
        <f>unprmtd_src_summary!K604</f>
        <v>61.842301691496225</v>
      </c>
    </row>
    <row r="606" spans="1:10" x14ac:dyDescent="0.2">
      <c r="A606" s="44" t="s">
        <v>5574</v>
      </c>
      <c r="B606" s="44" t="str">
        <f>unprmtd_src_summary!C605</f>
        <v>48</v>
      </c>
      <c r="C606" s="44" t="str">
        <f>unprmtd_src_summary!D605</f>
        <v>48389</v>
      </c>
      <c r="D606" s="44" t="str">
        <f>unprmtd_src_summary!E605</f>
        <v>2310000220</v>
      </c>
      <c r="E606" s="44" t="str">
        <f>unprmtd_src_summary!F605</f>
        <v>Drill rigs</v>
      </c>
      <c r="F606" s="180">
        <f>unprmtd_src_summary!G605</f>
        <v>132.18201888258736</v>
      </c>
      <c r="G606" s="180">
        <f>unprmtd_src_summary!H605</f>
        <v>20.818667974007511</v>
      </c>
      <c r="H606" s="180">
        <f>unprmtd_src_summary!I605</f>
        <v>82.613761801617102</v>
      </c>
      <c r="I606" s="180">
        <f>unprmtd_src_summary!J605</f>
        <v>1.8745360158487521</v>
      </c>
      <c r="J606" s="180">
        <f>unprmtd_src_summary!K605</f>
        <v>16.52275236032342</v>
      </c>
    </row>
    <row r="607" spans="1:10" x14ac:dyDescent="0.2">
      <c r="A607" s="44" t="s">
        <v>5574</v>
      </c>
      <c r="B607" s="44" t="str">
        <f>unprmtd_src_summary!C606</f>
        <v>48</v>
      </c>
      <c r="C607" s="44" t="str">
        <f>unprmtd_src_summary!D606</f>
        <v>48079</v>
      </c>
      <c r="D607" s="44" t="str">
        <f>unprmtd_src_summary!E606</f>
        <v>2310000220</v>
      </c>
      <c r="E607" s="44" t="str">
        <f>unprmtd_src_summary!F606</f>
        <v>Drill rigs</v>
      </c>
      <c r="F607" s="180">
        <f>unprmtd_src_summary!G606</f>
        <v>77.42089677408687</v>
      </c>
      <c r="G607" s="180">
        <f>unprmtd_src_summary!H606</f>
        <v>12.193791241918685</v>
      </c>
      <c r="H607" s="180">
        <f>unprmtd_src_summary!I606</f>
        <v>48.388060483804296</v>
      </c>
      <c r="I607" s="180">
        <f>unprmtd_src_summary!J606</f>
        <v>1.0979425235685547</v>
      </c>
      <c r="J607" s="180">
        <f>unprmtd_src_summary!K606</f>
        <v>9.6776120967608588</v>
      </c>
    </row>
    <row r="608" spans="1:10" x14ac:dyDescent="0.2">
      <c r="A608" s="44" t="s">
        <v>5574</v>
      </c>
      <c r="B608" s="44" t="str">
        <f>unprmtd_src_summary!C607</f>
        <v>48</v>
      </c>
      <c r="C608" s="44" t="str">
        <f>unprmtd_src_summary!D607</f>
        <v>48413</v>
      </c>
      <c r="D608" s="44" t="str">
        <f>unprmtd_src_summary!E607</f>
        <v>2310000220</v>
      </c>
      <c r="E608" s="44" t="str">
        <f>unprmtd_src_summary!F607</f>
        <v>Drill rigs</v>
      </c>
      <c r="F608" s="180">
        <f>unprmtd_src_summary!G607</f>
        <v>124.62876066072521</v>
      </c>
      <c r="G608" s="180">
        <f>unprmtd_src_summary!H607</f>
        <v>19.629029804064224</v>
      </c>
      <c r="H608" s="180">
        <f>unprmtd_src_summary!I607</f>
        <v>77.892975412953263</v>
      </c>
      <c r="I608" s="180">
        <f>unprmtd_src_summary!J607</f>
        <v>1.7674196720859661</v>
      </c>
      <c r="J608" s="180">
        <f>unprmtd_src_summary!K607</f>
        <v>15.578595082590651</v>
      </c>
    </row>
    <row r="609" spans="1:10" ht="11.25" customHeight="1" x14ac:dyDescent="0.2">
      <c r="A609" s="44" t="s">
        <v>5574</v>
      </c>
      <c r="B609" s="44" t="str">
        <f>unprmtd_src_summary!C608</f>
        <v>48</v>
      </c>
      <c r="C609" s="44" t="str">
        <f>unprmtd_src_summary!D608</f>
        <v>48415</v>
      </c>
      <c r="D609" s="44" t="str">
        <f>unprmtd_src_summary!E608</f>
        <v>2310000220</v>
      </c>
      <c r="E609" s="44" t="str">
        <f>unprmtd_src_summary!F608</f>
        <v>Drill rigs</v>
      </c>
      <c r="F609" s="180">
        <f>unprmtd_src_summary!G608</f>
        <v>224.70943210039849</v>
      </c>
      <c r="G609" s="180">
        <f>unprmtd_src_summary!H608</f>
        <v>35.391735555812772</v>
      </c>
      <c r="H609" s="180">
        <f>unprmtd_src_summary!I608</f>
        <v>140.44339506274906</v>
      </c>
      <c r="I609" s="180">
        <f>unprmtd_src_summary!J608</f>
        <v>3.1867112269428786</v>
      </c>
      <c r="J609" s="180">
        <f>unprmtd_src_summary!K608</f>
        <v>28.088679012549811</v>
      </c>
    </row>
    <row r="610" spans="1:10" x14ac:dyDescent="0.2">
      <c r="A610" s="44" t="s">
        <v>5574</v>
      </c>
      <c r="B610" s="44" t="str">
        <f>unprmtd_src_summary!C609</f>
        <v>48</v>
      </c>
      <c r="C610" s="44" t="str">
        <f>unprmtd_src_summary!D609</f>
        <v>48431</v>
      </c>
      <c r="D610" s="44" t="str">
        <f>unprmtd_src_summary!E609</f>
        <v>2310000220</v>
      </c>
      <c r="E610" s="44" t="str">
        <f>unprmtd_src_summary!F609</f>
        <v>Drill rigs</v>
      </c>
      <c r="F610" s="180">
        <f>unprmtd_src_summary!G609</f>
        <v>56.649436663966007</v>
      </c>
      <c r="G610" s="180">
        <f>unprmtd_src_summary!H609</f>
        <v>8.922286274574649</v>
      </c>
      <c r="H610" s="180">
        <f>unprmtd_src_summary!I609</f>
        <v>35.405897914978759</v>
      </c>
      <c r="I610" s="180">
        <f>unprmtd_src_summary!J609</f>
        <v>0.80337257822089381</v>
      </c>
      <c r="J610" s="180">
        <f>unprmtd_src_summary!K609</f>
        <v>7.0811795829957509</v>
      </c>
    </row>
    <row r="611" spans="1:10" x14ac:dyDescent="0.2">
      <c r="A611" s="44" t="s">
        <v>5574</v>
      </c>
      <c r="B611" s="44" t="str">
        <f>unprmtd_src_summary!C610</f>
        <v>48</v>
      </c>
      <c r="C611" s="44" t="str">
        <f>unprmtd_src_summary!D610</f>
        <v>48435</v>
      </c>
      <c r="D611" s="44" t="str">
        <f>unprmtd_src_summary!E610</f>
        <v>2310000220</v>
      </c>
      <c r="E611" s="44" t="str">
        <f>unprmtd_src_summary!F610</f>
        <v>Drill rigs</v>
      </c>
      <c r="F611" s="180">
        <f>unprmtd_src_summary!G610</f>
        <v>632.58537608095378</v>
      </c>
      <c r="G611" s="180">
        <f>unprmtd_src_summary!H610</f>
        <v>99.632196732750245</v>
      </c>
      <c r="H611" s="180">
        <f>unprmtd_src_summary!I610</f>
        <v>395.36586005059615</v>
      </c>
      <c r="I611" s="180">
        <f>unprmtd_src_summary!J610</f>
        <v>8.9709937901333152</v>
      </c>
      <c r="J611" s="180">
        <f>unprmtd_src_summary!K610</f>
        <v>79.073172010119222</v>
      </c>
    </row>
    <row r="612" spans="1:10" x14ac:dyDescent="0.2">
      <c r="A612" s="44" t="s">
        <v>5574</v>
      </c>
      <c r="B612" s="44" t="str">
        <f>unprmtd_src_summary!C611</f>
        <v>48</v>
      </c>
      <c r="C612" s="44" t="str">
        <f>unprmtd_src_summary!D611</f>
        <v>48445</v>
      </c>
      <c r="D612" s="44" t="str">
        <f>unprmtd_src_summary!E611</f>
        <v>2310000220</v>
      </c>
      <c r="E612" s="44" t="str">
        <f>unprmtd_src_summary!F611</f>
        <v>Drill rigs</v>
      </c>
      <c r="F612" s="180">
        <f>unprmtd_src_summary!G611</f>
        <v>62.314380330362603</v>
      </c>
      <c r="G612" s="180">
        <f>unprmtd_src_summary!H611</f>
        <v>9.8145149020321121</v>
      </c>
      <c r="H612" s="180">
        <f>unprmtd_src_summary!I611</f>
        <v>38.946487706476631</v>
      </c>
      <c r="I612" s="180">
        <f>unprmtd_src_summary!J611</f>
        <v>0.88370983604298303</v>
      </c>
      <c r="J612" s="180">
        <f>unprmtd_src_summary!K611</f>
        <v>7.7892975412953254</v>
      </c>
    </row>
    <row r="613" spans="1:10" x14ac:dyDescent="0.2">
      <c r="A613" s="44" t="s">
        <v>5574</v>
      </c>
      <c r="B613" s="44" t="str">
        <f>unprmtd_src_summary!C612</f>
        <v>48</v>
      </c>
      <c r="C613" s="44" t="str">
        <f>unprmtd_src_summary!D612</f>
        <v>48451</v>
      </c>
      <c r="D613" s="44" t="str">
        <f>unprmtd_src_summary!E612</f>
        <v>2310000220</v>
      </c>
      <c r="E613" s="44" t="str">
        <f>unprmtd_src_summary!F612</f>
        <v>Drill rigs</v>
      </c>
      <c r="F613" s="180">
        <f>unprmtd_src_summary!G612</f>
        <v>54.761122108500473</v>
      </c>
      <c r="G613" s="180">
        <f>unprmtd_src_summary!H612</f>
        <v>8.6248767320888273</v>
      </c>
      <c r="H613" s="180">
        <f>unprmtd_src_summary!I612</f>
        <v>34.225701317812799</v>
      </c>
      <c r="I613" s="180">
        <f>unprmtd_src_summary!J612</f>
        <v>0.77659349228019736</v>
      </c>
      <c r="J613" s="180">
        <f>unprmtd_src_summary!K612</f>
        <v>6.8451402635625591</v>
      </c>
    </row>
    <row r="614" spans="1:10" x14ac:dyDescent="0.2">
      <c r="A614" s="44" t="s">
        <v>5574</v>
      </c>
      <c r="B614" s="44" t="str">
        <f>unprmtd_src_summary!C613</f>
        <v>48</v>
      </c>
      <c r="C614" s="44" t="str">
        <f>unprmtd_src_summary!D613</f>
        <v>48461</v>
      </c>
      <c r="D614" s="44" t="str">
        <f>unprmtd_src_summary!E613</f>
        <v>2310000220</v>
      </c>
      <c r="E614" s="44" t="str">
        <f>unprmtd_src_summary!F613</f>
        <v>Drill rigs</v>
      </c>
      <c r="F614" s="180">
        <f>unprmtd_src_summary!G613</f>
        <v>0</v>
      </c>
      <c r="G614" s="180">
        <f>unprmtd_src_summary!H613</f>
        <v>0</v>
      </c>
      <c r="H614" s="180">
        <f>unprmtd_src_summary!I613</f>
        <v>0</v>
      </c>
      <c r="I614" s="180">
        <f>unprmtd_src_summary!J613</f>
        <v>0</v>
      </c>
      <c r="J614" s="180">
        <f>unprmtd_src_summary!K613</f>
        <v>0</v>
      </c>
    </row>
    <row r="615" spans="1:10" x14ac:dyDescent="0.2">
      <c r="A615" s="44" t="s">
        <v>5574</v>
      </c>
      <c r="B615" s="44" t="str">
        <f>unprmtd_src_summary!C614</f>
        <v>48</v>
      </c>
      <c r="C615" s="44" t="str">
        <f>unprmtd_src_summary!D614</f>
        <v>48475</v>
      </c>
      <c r="D615" s="44" t="str">
        <f>unprmtd_src_summary!E614</f>
        <v>2310000220</v>
      </c>
      <c r="E615" s="44" t="str">
        <f>unprmtd_src_summary!F614</f>
        <v>Drill rigs</v>
      </c>
      <c r="F615" s="180">
        <f>unprmtd_src_summary!G614</f>
        <v>304.01864342995088</v>
      </c>
      <c r="G615" s="180">
        <f>unprmtd_src_summary!H614</f>
        <v>47.882936340217277</v>
      </c>
      <c r="H615" s="180">
        <f>unprmtd_src_summary!I614</f>
        <v>190.01165214371932</v>
      </c>
      <c r="I615" s="180">
        <f>unprmtd_src_summary!J614</f>
        <v>4.3114328364521297</v>
      </c>
      <c r="J615" s="180">
        <f>unprmtd_src_summary!K614</f>
        <v>38.002330428743861</v>
      </c>
    </row>
    <row r="616" spans="1:10" x14ac:dyDescent="0.2">
      <c r="A616" s="44" t="s">
        <v>5574</v>
      </c>
      <c r="B616" s="44" t="str">
        <f>unprmtd_src_summary!C615</f>
        <v>48</v>
      </c>
      <c r="C616" s="44" t="str">
        <f>unprmtd_src_summary!D615</f>
        <v>48495</v>
      </c>
      <c r="D616" s="44" t="str">
        <f>unprmtd_src_summary!E615</f>
        <v>2310000220</v>
      </c>
      <c r="E616" s="44" t="str">
        <f>unprmtd_src_summary!F615</f>
        <v>Drill rigs</v>
      </c>
      <c r="F616" s="180">
        <f>unprmtd_src_summary!G615</f>
        <v>179.38988276922569</v>
      </c>
      <c r="G616" s="180">
        <f>unprmtd_src_summary!H615</f>
        <v>28.253906536153053</v>
      </c>
      <c r="H616" s="180">
        <f>unprmtd_src_summary!I615</f>
        <v>112.11867673076607</v>
      </c>
      <c r="I616" s="180">
        <f>unprmtd_src_summary!J615</f>
        <v>2.5440131643661639</v>
      </c>
      <c r="J616" s="180">
        <f>unprmtd_src_summary!K615</f>
        <v>22.423735346153212</v>
      </c>
    </row>
    <row r="617" spans="1:10" x14ac:dyDescent="0.2">
      <c r="A617" s="44" t="s">
        <v>5574</v>
      </c>
      <c r="B617" s="44" t="str">
        <f>unprmtd_src_summary!C616</f>
        <v>48</v>
      </c>
      <c r="C617" s="44" t="str">
        <f>unprmtd_src_summary!D616</f>
        <v>48501</v>
      </c>
      <c r="D617" s="44" t="str">
        <f>unprmtd_src_summary!E616</f>
        <v>2310000220</v>
      </c>
      <c r="E617" s="44" t="str">
        <f>unprmtd_src_summary!F616</f>
        <v>Drill rigs</v>
      </c>
      <c r="F617" s="180">
        <f>unprmtd_src_summary!G616</f>
        <v>203.93797199027762</v>
      </c>
      <c r="G617" s="180">
        <f>unprmtd_src_summary!H616</f>
        <v>32.120230588468729</v>
      </c>
      <c r="H617" s="180">
        <f>unprmtd_src_summary!I616</f>
        <v>127.46123249392352</v>
      </c>
      <c r="I617" s="180">
        <f>unprmtd_src_summary!J616</f>
        <v>2.8921412815952174</v>
      </c>
      <c r="J617" s="180">
        <f>unprmtd_src_summary!K616</f>
        <v>25.492246498784702</v>
      </c>
    </row>
    <row r="618" spans="1:10" x14ac:dyDescent="0.2">
      <c r="A618" s="44" t="s">
        <v>5574</v>
      </c>
      <c r="B618" s="44" t="str">
        <f>unprmtd_src_summary!C617</f>
        <v>35</v>
      </c>
      <c r="C618" s="44" t="str">
        <f>unprmtd_src_summary!D617</f>
        <v>35005</v>
      </c>
      <c r="D618" s="44" t="str">
        <f>unprmtd_src_summary!E617</f>
        <v>2310000220</v>
      </c>
      <c r="E618" s="44" t="str">
        <f>unprmtd_src_summary!F617</f>
        <v>Drill rigs</v>
      </c>
      <c r="F618" s="180">
        <f>unprmtd_src_summary!G617</f>
        <v>196.38471376841548</v>
      </c>
      <c r="G618" s="180">
        <f>unprmtd_src_summary!H617</f>
        <v>30.930592418525446</v>
      </c>
      <c r="H618" s="180">
        <f>unprmtd_src_summary!I617</f>
        <v>122.74044610525969</v>
      </c>
      <c r="I618" s="180">
        <f>unprmtd_src_summary!J617</f>
        <v>2.7850249378324317</v>
      </c>
      <c r="J618" s="180">
        <f>unprmtd_src_summary!K617</f>
        <v>24.548089221051935</v>
      </c>
    </row>
    <row r="619" spans="1:10" x14ac:dyDescent="0.2">
      <c r="A619" s="44" t="s">
        <v>5574</v>
      </c>
      <c r="B619" s="44" t="str">
        <f>unprmtd_src_summary!C618</f>
        <v>35</v>
      </c>
      <c r="C619" s="44" t="str">
        <f>unprmtd_src_summary!D618</f>
        <v>35025</v>
      </c>
      <c r="D619" s="44" t="str">
        <f>unprmtd_src_summary!E618</f>
        <v>2310000220</v>
      </c>
      <c r="E619" s="44" t="str">
        <f>unprmtd_src_summary!F618</f>
        <v>Drill rigs</v>
      </c>
      <c r="F619" s="180">
        <f>unprmtd_src_summary!G618</f>
        <v>713.78290196597163</v>
      </c>
      <c r="G619" s="180">
        <f>unprmtd_src_summary!H618</f>
        <v>112.42080705964057</v>
      </c>
      <c r="H619" s="180">
        <f>unprmtd_src_summary!I618</f>
        <v>446.11431372873233</v>
      </c>
      <c r="I619" s="180">
        <f>unprmtd_src_summary!J618</f>
        <v>10.12249448558326</v>
      </c>
      <c r="J619" s="180">
        <f>unprmtd_src_summary!K618</f>
        <v>89.222862745746454</v>
      </c>
    </row>
    <row r="620" spans="1:10" x14ac:dyDescent="0.2">
      <c r="A620" s="44" t="s">
        <v>5574</v>
      </c>
      <c r="B620" s="44" t="str">
        <f>unprmtd_src_summary!C619</f>
        <v>35</v>
      </c>
      <c r="C620" s="44" t="str">
        <f>unprmtd_src_summary!D619</f>
        <v>35041</v>
      </c>
      <c r="D620" s="44" t="str">
        <f>unprmtd_src_summary!E619</f>
        <v>2310000220</v>
      </c>
      <c r="E620" s="44" t="str">
        <f>unprmtd_src_summary!F619</f>
        <v>Drill rigs</v>
      </c>
      <c r="F620" s="180">
        <f>unprmtd_src_summary!G619</f>
        <v>1.8883145554655334</v>
      </c>
      <c r="G620" s="180">
        <f>unprmtd_src_summary!H619</f>
        <v>0.29740954248582158</v>
      </c>
      <c r="H620" s="180">
        <f>unprmtd_src_summary!I619</f>
        <v>1.1801965971659585</v>
      </c>
      <c r="I620" s="180">
        <f>unprmtd_src_summary!J619</f>
        <v>2.6779085940696456E-2</v>
      </c>
      <c r="J620" s="180">
        <f>unprmtd_src_summary!K619</f>
        <v>0.23603931943319167</v>
      </c>
    </row>
    <row r="621" spans="1:10" x14ac:dyDescent="0.2">
      <c r="A621" s="44" t="s">
        <v>5574</v>
      </c>
      <c r="B621" s="44" t="str">
        <f>unprmtd_src_summary!C620</f>
        <v>35</v>
      </c>
      <c r="C621" s="44" t="str">
        <f>unprmtd_src_summary!D620</f>
        <v>35015</v>
      </c>
      <c r="D621" s="44" t="str">
        <f>unprmtd_src_summary!E620</f>
        <v>2310000220</v>
      </c>
      <c r="E621" s="44" t="str">
        <f>unprmtd_src_summary!F620</f>
        <v>Drill rigs</v>
      </c>
      <c r="F621" s="180">
        <f>unprmtd_src_summary!G620</f>
        <v>953.59885051009439</v>
      </c>
      <c r="G621" s="180">
        <f>unprmtd_src_summary!H620</f>
        <v>150.19181895533993</v>
      </c>
      <c r="H621" s="180">
        <f>unprmtd_src_summary!I620</f>
        <v>595.99928156880912</v>
      </c>
      <c r="I621" s="180">
        <f>unprmtd_src_summary!J620</f>
        <v>13.523438400051711</v>
      </c>
      <c r="J621" s="180">
        <f>unprmtd_src_summary!K620</f>
        <v>119.1998563137618</v>
      </c>
    </row>
    <row r="622" spans="1:10" x14ac:dyDescent="0.2">
      <c r="A622" s="44" t="s">
        <v>5574</v>
      </c>
      <c r="B622" s="44" t="str">
        <f>unprmtd_src_summary!C621</f>
        <v>48</v>
      </c>
      <c r="C622" s="44" t="str">
        <f>unprmtd_src_summary!D621</f>
        <v>48105</v>
      </c>
      <c r="D622" s="44" t="str">
        <f>unprmtd_src_summary!E621</f>
        <v>2310000230</v>
      </c>
      <c r="E622" s="44" t="str">
        <f>unprmtd_src_summary!F621</f>
        <v>Workover rigs</v>
      </c>
      <c r="F622" s="180">
        <f>unprmtd_src_summary!G621</f>
        <v>0.16629869376727049</v>
      </c>
      <c r="G622" s="180">
        <f>unprmtd_src_summary!H621</f>
        <v>2.320544432912364E-2</v>
      </c>
      <c r="H622" s="180">
        <f>unprmtd_src_summary!I621</f>
        <v>9.5048556307494508E-2</v>
      </c>
      <c r="I622" s="180">
        <f>unprmtd_src_summary!J621</f>
        <v>1.7473391155491479E-2</v>
      </c>
      <c r="J622" s="180">
        <f>unprmtd_src_summary!K621</f>
        <v>1.7348864116940744E-2</v>
      </c>
    </row>
    <row r="623" spans="1:10" x14ac:dyDescent="0.2">
      <c r="A623" s="44" t="s">
        <v>5574</v>
      </c>
      <c r="B623" s="44" t="str">
        <f>unprmtd_src_summary!C622</f>
        <v>48</v>
      </c>
      <c r="C623" s="44" t="str">
        <f>unprmtd_src_summary!D622</f>
        <v>48081</v>
      </c>
      <c r="D623" s="44" t="str">
        <f>unprmtd_src_summary!E622</f>
        <v>2310000230</v>
      </c>
      <c r="E623" s="44" t="str">
        <f>unprmtd_src_summary!F622</f>
        <v>Workover rigs</v>
      </c>
      <c r="F623" s="180">
        <f>unprmtd_src_summary!G622</f>
        <v>8.0008432299975719E-3</v>
      </c>
      <c r="G623" s="180">
        <f>unprmtd_src_summary!H622</f>
        <v>1.1164436590198586E-3</v>
      </c>
      <c r="H623" s="180">
        <f>unprmtd_src_summary!I622</f>
        <v>4.5729078264325458E-3</v>
      </c>
      <c r="I623" s="180">
        <f>unprmtd_src_summary!J622</f>
        <v>8.4066723655184877E-4</v>
      </c>
      <c r="J623" s="180">
        <f>unprmtd_src_summary!K622</f>
        <v>8.3467608117491826E-4</v>
      </c>
    </row>
    <row r="624" spans="1:10" x14ac:dyDescent="0.2">
      <c r="A624" s="44" t="s">
        <v>5574</v>
      </c>
      <c r="B624" s="44" t="str">
        <f>unprmtd_src_summary!C623</f>
        <v>48</v>
      </c>
      <c r="C624" s="44" t="str">
        <f>unprmtd_src_summary!D623</f>
        <v>48103</v>
      </c>
      <c r="D624" s="44" t="str">
        <f>unprmtd_src_summary!E623</f>
        <v>2310000230</v>
      </c>
      <c r="E624" s="44" t="str">
        <f>unprmtd_src_summary!F623</f>
        <v>Workover rigs</v>
      </c>
      <c r="F624" s="180">
        <f>unprmtd_src_summary!G623</f>
        <v>9.9639148447847728E-2</v>
      </c>
      <c r="G624" s="180">
        <f>unprmtd_src_summary!H623</f>
        <v>1.3903721429968794E-2</v>
      </c>
      <c r="H624" s="180">
        <f>unprmtd_src_summary!I623</f>
        <v>5.6949077573211673E-2</v>
      </c>
      <c r="I624" s="180">
        <f>unprmtd_src_summary!J623</f>
        <v>1.0469317441938806E-2</v>
      </c>
      <c r="J624" s="180">
        <f>unprmtd_src_summary!K623</f>
        <v>1.0394706103756608E-2</v>
      </c>
    </row>
    <row r="625" spans="1:10" x14ac:dyDescent="0.2">
      <c r="A625" s="44" t="s">
        <v>5574</v>
      </c>
      <c r="B625" s="44" t="str">
        <f>unprmtd_src_summary!C624</f>
        <v>48</v>
      </c>
      <c r="C625" s="44" t="str">
        <f>unprmtd_src_summary!D624</f>
        <v>48135</v>
      </c>
      <c r="D625" s="44" t="str">
        <f>unprmtd_src_summary!E624</f>
        <v>2310000230</v>
      </c>
      <c r="E625" s="44" t="str">
        <f>unprmtd_src_summary!F624</f>
        <v>Workover rigs</v>
      </c>
      <c r="F625" s="180">
        <f>unprmtd_src_summary!G624</f>
        <v>0.14584030418181249</v>
      </c>
      <c r="G625" s="180">
        <f>unprmtd_src_summary!H624</f>
        <v>2.0350665317730682E-2</v>
      </c>
      <c r="H625" s="180">
        <f>unprmtd_src_summary!I624</f>
        <v>8.3355497568287681E-2</v>
      </c>
      <c r="I625" s="180">
        <f>unprmtd_src_summary!J624</f>
        <v>1.532378050287614E-2</v>
      </c>
      <c r="J625" s="180">
        <f>unprmtd_src_summary!K624</f>
        <v>1.5214573023432463E-2</v>
      </c>
    </row>
    <row r="626" spans="1:10" x14ac:dyDescent="0.2">
      <c r="A626" s="44" t="s">
        <v>5574</v>
      </c>
      <c r="B626" s="44" t="str">
        <f>unprmtd_src_summary!C625</f>
        <v>48</v>
      </c>
      <c r="C626" s="44" t="str">
        <f>unprmtd_src_summary!D625</f>
        <v>48003</v>
      </c>
      <c r="D626" s="44" t="str">
        <f>unprmtd_src_summary!E625</f>
        <v>2310000230</v>
      </c>
      <c r="E626" s="44" t="str">
        <f>unprmtd_src_summary!F625</f>
        <v>Workover rigs</v>
      </c>
      <c r="F626" s="180">
        <f>unprmtd_src_summary!G625</f>
        <v>0.1482808797028993</v>
      </c>
      <c r="G626" s="180">
        <f>unprmtd_src_summary!H625</f>
        <v>2.069122505456698E-2</v>
      </c>
      <c r="H626" s="180">
        <f>unprmtd_src_summary!I625</f>
        <v>8.4750416401284348E-2</v>
      </c>
      <c r="I626" s="180">
        <f>unprmtd_src_summary!J625</f>
        <v>1.5580217458322991E-2</v>
      </c>
      <c r="J626" s="180">
        <f>unprmtd_src_summary!K625</f>
        <v>1.5469182438114468E-2</v>
      </c>
    </row>
    <row r="627" spans="1:10" x14ac:dyDescent="0.2">
      <c r="A627" s="44" t="s">
        <v>5574</v>
      </c>
      <c r="B627" s="44" t="str">
        <f>unprmtd_src_summary!C626</f>
        <v>48</v>
      </c>
      <c r="C627" s="44" t="str">
        <f>unprmtd_src_summary!D626</f>
        <v>48033</v>
      </c>
      <c r="D627" s="44" t="str">
        <f>unprmtd_src_summary!E626</f>
        <v>2310000230</v>
      </c>
      <c r="E627" s="44" t="str">
        <f>unprmtd_src_summary!F626</f>
        <v>Workover rigs</v>
      </c>
      <c r="F627" s="180">
        <f>unprmtd_src_summary!G626</f>
        <v>1.300932864718438E-2</v>
      </c>
      <c r="G627" s="180">
        <f>unprmtd_src_summary!H626</f>
        <v>1.8153314667882581E-3</v>
      </c>
      <c r="H627" s="180">
        <f>unprmtd_src_summary!I626</f>
        <v>7.4355238663213544E-3</v>
      </c>
      <c r="I627" s="180">
        <f>unprmtd_src_summary!J626</f>
        <v>1.3669204668601679E-3</v>
      </c>
      <c r="J627" s="180">
        <f>unprmtd_src_summary!K626</f>
        <v>1.3571788800005966E-3</v>
      </c>
    </row>
    <row r="628" spans="1:10" x14ac:dyDescent="0.2">
      <c r="A628" s="44" t="s">
        <v>5574</v>
      </c>
      <c r="B628" s="44" t="str">
        <f>unprmtd_src_summary!C627</f>
        <v>48</v>
      </c>
      <c r="C628" s="44" t="str">
        <f>unprmtd_src_summary!D627</f>
        <v>48109</v>
      </c>
      <c r="D628" s="44" t="str">
        <f>unprmtd_src_summary!E627</f>
        <v>2310000230</v>
      </c>
      <c r="E628" s="44" t="str">
        <f>unprmtd_src_summary!F627</f>
        <v>Workover rigs</v>
      </c>
      <c r="F628" s="180">
        <f>unprmtd_src_summary!G627</f>
        <v>3.9898104170810172E-3</v>
      </c>
      <c r="G628" s="180">
        <f>unprmtd_src_summary!H627</f>
        <v>5.5674113500194531E-4</v>
      </c>
      <c r="H628" s="180">
        <f>unprmtd_src_summary!I627</f>
        <v>2.2803890487249831E-3</v>
      </c>
      <c r="I628" s="180">
        <f>unprmtd_src_summary!J627</f>
        <v>4.1921867499137286E-4</v>
      </c>
      <c r="J628" s="180">
        <f>unprmtd_src_summary!K627</f>
        <v>4.1623104313231996E-4</v>
      </c>
    </row>
    <row r="629" spans="1:10" x14ac:dyDescent="0.2">
      <c r="A629" s="44" t="s">
        <v>5574</v>
      </c>
      <c r="B629" s="44" t="str">
        <f>unprmtd_src_summary!C628</f>
        <v>48</v>
      </c>
      <c r="C629" s="44" t="str">
        <f>unprmtd_src_summary!D628</f>
        <v>48115</v>
      </c>
      <c r="D629" s="44" t="str">
        <f>unprmtd_src_summary!E628</f>
        <v>2310000230</v>
      </c>
      <c r="E629" s="44" t="str">
        <f>unprmtd_src_summary!F628</f>
        <v>Workover rigs</v>
      </c>
      <c r="F629" s="180">
        <f>unprmtd_src_summary!G628</f>
        <v>2.7228333856994389E-2</v>
      </c>
      <c r="G629" s="180">
        <f>unprmtd_src_summary!H628</f>
        <v>3.7994621074866806E-3</v>
      </c>
      <c r="H629" s="180">
        <f>unprmtd_src_summary!I628</f>
        <v>1.5562442284649751E-2</v>
      </c>
      <c r="I629" s="180">
        <f>unprmtd_src_summary!J628</f>
        <v>2.8609444681592096E-3</v>
      </c>
      <c r="J629" s="180">
        <f>unprmtd_src_summary!K628</f>
        <v>2.8405554698870562E-3</v>
      </c>
    </row>
    <row r="630" spans="1:10" x14ac:dyDescent="0.2">
      <c r="A630" s="44" t="s">
        <v>5574</v>
      </c>
      <c r="B630" s="44" t="str">
        <f>unprmtd_src_summary!C629</f>
        <v>48</v>
      </c>
      <c r="C630" s="44" t="str">
        <f>unprmtd_src_summary!D629</f>
        <v>48107</v>
      </c>
      <c r="D630" s="44" t="str">
        <f>unprmtd_src_summary!E629</f>
        <v>2310000230</v>
      </c>
      <c r="E630" s="44" t="str">
        <f>unprmtd_src_summary!F629</f>
        <v>Workover rigs</v>
      </c>
      <c r="F630" s="180">
        <f>unprmtd_src_summary!G629</f>
        <v>8.7648494800769139E-3</v>
      </c>
      <c r="G630" s="180">
        <f>unprmtd_src_summary!H629</f>
        <v>1.2230536635946991E-3</v>
      </c>
      <c r="H630" s="180">
        <f>unprmtd_src_summary!I629</f>
        <v>5.0095780698054147E-3</v>
      </c>
      <c r="I630" s="180">
        <f>unprmtd_src_summary!J629</f>
        <v>9.2094315303955848E-4</v>
      </c>
      <c r="J630" s="180">
        <f>unprmtd_src_summary!K629</f>
        <v>9.1437989794493693E-4</v>
      </c>
    </row>
    <row r="631" spans="1:10" x14ac:dyDescent="0.2">
      <c r="A631" s="44" t="s">
        <v>5574</v>
      </c>
      <c r="B631" s="44" t="str">
        <f>unprmtd_src_summary!C630</f>
        <v>48</v>
      </c>
      <c r="C631" s="44" t="str">
        <f>unprmtd_src_summary!D630</f>
        <v>48125</v>
      </c>
      <c r="D631" s="44" t="str">
        <f>unprmtd_src_summary!E630</f>
        <v>2310000230</v>
      </c>
      <c r="E631" s="44" t="str">
        <f>unprmtd_src_summary!F630</f>
        <v>Workover rigs</v>
      </c>
      <c r="F631" s="180">
        <f>unprmtd_src_summary!G630</f>
        <v>4.8174838546669726E-3</v>
      </c>
      <c r="G631" s="180">
        <f>unprmtd_src_summary!H630</f>
        <v>6.7223530662468937E-4</v>
      </c>
      <c r="H631" s="180">
        <f>unprmtd_src_summary!I630</f>
        <v>2.7534484790455913E-3</v>
      </c>
      <c r="I631" s="180">
        <f>unprmtd_src_summary!J630</f>
        <v>5.0618425118639169E-4</v>
      </c>
      <c r="J631" s="180">
        <f>unprmtd_src_summary!K630</f>
        <v>5.0257684463317364E-4</v>
      </c>
    </row>
    <row r="632" spans="1:10" x14ac:dyDescent="0.2">
      <c r="A632" s="44" t="s">
        <v>5574</v>
      </c>
      <c r="B632" s="44" t="str">
        <f>unprmtd_src_summary!C631</f>
        <v>48</v>
      </c>
      <c r="C632" s="44" t="str">
        <f>unprmtd_src_summary!D631</f>
        <v>48165</v>
      </c>
      <c r="D632" s="44" t="str">
        <f>unprmtd_src_summary!E631</f>
        <v>2310000230</v>
      </c>
      <c r="E632" s="44" t="str">
        <f>unprmtd_src_summary!F631</f>
        <v>Workover rigs</v>
      </c>
      <c r="F632" s="180">
        <f>unprmtd_src_summary!G631</f>
        <v>8.6884488550689795E-2</v>
      </c>
      <c r="G632" s="180">
        <f>unprmtd_src_summary!H631</f>
        <v>1.2123926631372149E-2</v>
      </c>
      <c r="H632" s="180">
        <f>unprmtd_src_summary!I631</f>
        <v>4.9659110454681278E-2</v>
      </c>
      <c r="I632" s="180">
        <f>unprmtd_src_summary!J631</f>
        <v>9.1291556139078741E-3</v>
      </c>
      <c r="J632" s="180">
        <f>unprmtd_src_summary!K631</f>
        <v>9.0640951626793503E-3</v>
      </c>
    </row>
    <row r="633" spans="1:10" x14ac:dyDescent="0.2">
      <c r="A633" s="44" t="s">
        <v>5574</v>
      </c>
      <c r="B633" s="44" t="str">
        <f>unprmtd_src_summary!C632</f>
        <v>48</v>
      </c>
      <c r="C633" s="44" t="str">
        <f>unprmtd_src_summary!D632</f>
        <v>48169</v>
      </c>
      <c r="D633" s="44" t="str">
        <f>unprmtd_src_summary!E632</f>
        <v>2310000230</v>
      </c>
      <c r="E633" s="44" t="str">
        <f>unprmtd_src_summary!F632</f>
        <v>Workover rigs</v>
      </c>
      <c r="F633" s="180">
        <f>unprmtd_src_summary!G632</f>
        <v>4.4651920837970531E-2</v>
      </c>
      <c r="G633" s="180">
        <f>unprmtd_src_summary!H632</f>
        <v>6.2307624895962394E-3</v>
      </c>
      <c r="H633" s="180">
        <f>unprmtd_src_summary!I632</f>
        <v>2.5520949779347685E-2</v>
      </c>
      <c r="I633" s="180">
        <f>unprmtd_src_summary!J632</f>
        <v>4.6916813413928112E-3</v>
      </c>
      <c r="J633" s="180">
        <f>unprmtd_src_summary!K632</f>
        <v>4.6582452912255386E-3</v>
      </c>
    </row>
    <row r="634" spans="1:10" x14ac:dyDescent="0.2">
      <c r="A634" s="44" t="s">
        <v>5574</v>
      </c>
      <c r="B634" s="44" t="str">
        <f>unprmtd_src_summary!C633</f>
        <v>48</v>
      </c>
      <c r="C634" s="44" t="str">
        <f>unprmtd_src_summary!D633</f>
        <v>48173</v>
      </c>
      <c r="D634" s="44" t="str">
        <f>unprmtd_src_summary!E633</f>
        <v>2310000230</v>
      </c>
      <c r="E634" s="44" t="str">
        <f>unprmtd_src_summary!F633</f>
        <v>Workover rigs</v>
      </c>
      <c r="F634" s="180">
        <f>unprmtd_src_summary!G633</f>
        <v>3.5441401045347334E-2</v>
      </c>
      <c r="G634" s="180">
        <f>unprmtd_src_summary!H633</f>
        <v>4.9455196566662168E-3</v>
      </c>
      <c r="H634" s="180">
        <f>unprmtd_src_summary!I633</f>
        <v>2.0256647400908094E-2</v>
      </c>
      <c r="I634" s="180">
        <f>unprmtd_src_summary!J633</f>
        <v>3.7239105704020888E-3</v>
      </c>
      <c r="J634" s="180">
        <f>unprmtd_src_summary!K633</f>
        <v>3.6973715001647573E-3</v>
      </c>
    </row>
    <row r="635" spans="1:10" x14ac:dyDescent="0.2">
      <c r="A635" s="44" t="s">
        <v>5574</v>
      </c>
      <c r="B635" s="44" t="str">
        <f>unprmtd_src_summary!C634</f>
        <v>48</v>
      </c>
      <c r="C635" s="44" t="str">
        <f>unprmtd_src_summary!D634</f>
        <v>48219</v>
      </c>
      <c r="D635" s="44" t="str">
        <f>unprmtd_src_summary!E634</f>
        <v>2310000230</v>
      </c>
      <c r="E635" s="44" t="str">
        <f>unprmtd_src_summary!F634</f>
        <v>Workover rigs</v>
      </c>
      <c r="F635" s="180">
        <f>unprmtd_src_summary!G634</f>
        <v>8.9431176050954284E-2</v>
      </c>
      <c r="G635" s="180">
        <f>unprmtd_src_summary!H634</f>
        <v>1.2479293313288285E-2</v>
      </c>
      <c r="H635" s="180">
        <f>unprmtd_src_summary!I634</f>
        <v>5.1114677932590842E-2</v>
      </c>
      <c r="I635" s="180">
        <f>unprmtd_src_summary!J634</f>
        <v>9.3967420022002413E-3</v>
      </c>
      <c r="J635" s="180">
        <f>unprmtd_src_summary!K634</f>
        <v>9.3297745519127472E-3</v>
      </c>
    </row>
    <row r="636" spans="1:10" x14ac:dyDescent="0.2">
      <c r="A636" s="44" t="s">
        <v>5574</v>
      </c>
      <c r="B636" s="44" t="str">
        <f>unprmtd_src_summary!C635</f>
        <v>48</v>
      </c>
      <c r="C636" s="44" t="str">
        <f>unprmtd_src_summary!D635</f>
        <v>48227</v>
      </c>
      <c r="D636" s="44" t="str">
        <f>unprmtd_src_summary!E635</f>
        <v>2310000230</v>
      </c>
      <c r="E636" s="44" t="str">
        <f>unprmtd_src_summary!F635</f>
        <v>Workover rigs</v>
      </c>
      <c r="F636" s="180">
        <f>unprmtd_src_summary!G635</f>
        <v>7.5572951570348407E-2</v>
      </c>
      <c r="G636" s="180">
        <f>unprmtd_src_summary!H635</f>
        <v>1.0545506285861315E-2</v>
      </c>
      <c r="H636" s="180">
        <f>unprmtd_src_summary!I635</f>
        <v>4.3193964906966302E-2</v>
      </c>
      <c r="I636" s="180">
        <f>unprmtd_src_summary!J635</f>
        <v>7.9406260725759514E-3</v>
      </c>
      <c r="J636" s="180">
        <f>unprmtd_src_summary!K635</f>
        <v>7.8840358755010182E-3</v>
      </c>
    </row>
    <row r="637" spans="1:10" x14ac:dyDescent="0.2">
      <c r="A637" s="44" t="s">
        <v>5574</v>
      </c>
      <c r="B637" s="44" t="str">
        <f>unprmtd_src_summary!C636</f>
        <v>48</v>
      </c>
      <c r="C637" s="44" t="str">
        <f>unprmtd_src_summary!D636</f>
        <v>48229</v>
      </c>
      <c r="D637" s="44" t="str">
        <f>unprmtd_src_summary!E636</f>
        <v>2310000230</v>
      </c>
      <c r="E637" s="44" t="str">
        <f>unprmtd_src_summary!F636</f>
        <v>Workover rigs</v>
      </c>
      <c r="F637" s="180">
        <f>unprmtd_src_summary!G636</f>
        <v>1.2733437501322395E-4</v>
      </c>
      <c r="G637" s="180">
        <f>unprmtd_src_summary!H636</f>
        <v>1.7768334095806769E-5</v>
      </c>
      <c r="H637" s="180">
        <f>unprmtd_src_summary!I636</f>
        <v>7.2778373895478177E-5</v>
      </c>
      <c r="I637" s="180">
        <f>unprmtd_src_summary!J636</f>
        <v>1.3379319414618284E-5</v>
      </c>
      <c r="J637" s="180">
        <f>unprmtd_src_summary!K636</f>
        <v>1.3283969461669787E-5</v>
      </c>
    </row>
    <row r="638" spans="1:10" x14ac:dyDescent="0.2">
      <c r="A638" s="44" t="s">
        <v>5574</v>
      </c>
      <c r="B638" s="44" t="str">
        <f>unprmtd_src_summary!C637</f>
        <v>48</v>
      </c>
      <c r="C638" s="44" t="str">
        <f>unprmtd_src_summary!D637</f>
        <v>48235</v>
      </c>
      <c r="D638" s="44" t="str">
        <f>unprmtd_src_summary!E637</f>
        <v>2310000230</v>
      </c>
      <c r="E638" s="44" t="str">
        <f>unprmtd_src_summary!F637</f>
        <v>Workover rigs</v>
      </c>
      <c r="F638" s="180">
        <f>unprmtd_src_summary!G637</f>
        <v>4.0492331254205219E-2</v>
      </c>
      <c r="G638" s="180">
        <f>unprmtd_src_summary!H637</f>
        <v>5.6503302424665523E-3</v>
      </c>
      <c r="H638" s="180">
        <f>unprmtd_src_summary!I637</f>
        <v>2.3143522898762061E-2</v>
      </c>
      <c r="I638" s="180">
        <f>unprmtd_src_summary!J637</f>
        <v>4.2546235738486144E-3</v>
      </c>
      <c r="J638" s="180">
        <f>unprmtd_src_summary!K637</f>
        <v>4.2243022888109926E-3</v>
      </c>
    </row>
    <row r="639" spans="1:10" x14ac:dyDescent="0.2">
      <c r="A639" s="44" t="s">
        <v>5574</v>
      </c>
      <c r="B639" s="44" t="str">
        <f>unprmtd_src_summary!C638</f>
        <v>48</v>
      </c>
      <c r="C639" s="44" t="str">
        <f>unprmtd_src_summary!D638</f>
        <v>48243</v>
      </c>
      <c r="D639" s="44" t="str">
        <f>unprmtd_src_summary!E638</f>
        <v>2310000230</v>
      </c>
      <c r="E639" s="44" t="str">
        <f>unprmtd_src_summary!F638</f>
        <v>Workover rigs</v>
      </c>
      <c r="F639" s="180">
        <f>unprmtd_src_summary!G638</f>
        <v>2.1222395835537326E-5</v>
      </c>
      <c r="G639" s="180">
        <f>unprmtd_src_summary!H638</f>
        <v>2.9613890159677946E-6</v>
      </c>
      <c r="H639" s="180">
        <f>unprmtd_src_summary!I638</f>
        <v>1.2129728982579698E-5</v>
      </c>
      <c r="I639" s="180">
        <f>unprmtd_src_summary!J638</f>
        <v>2.2298865691030474E-6</v>
      </c>
      <c r="J639" s="180">
        <f>unprmtd_src_summary!K638</f>
        <v>2.213994910278298E-6</v>
      </c>
    </row>
    <row r="640" spans="1:10" x14ac:dyDescent="0.2">
      <c r="A640" s="44" t="s">
        <v>5574</v>
      </c>
      <c r="B640" s="44" t="str">
        <f>unprmtd_src_summary!C639</f>
        <v>48</v>
      </c>
      <c r="C640" s="44" t="str">
        <f>unprmtd_src_summary!D639</f>
        <v>48263</v>
      </c>
      <c r="D640" s="44" t="str">
        <f>unprmtd_src_summary!E639</f>
        <v>2310000230</v>
      </c>
      <c r="E640" s="44" t="str">
        <f>unprmtd_src_summary!F639</f>
        <v>Workover rigs</v>
      </c>
      <c r="F640" s="180">
        <f>unprmtd_src_summary!G639</f>
        <v>1.04626411469199E-2</v>
      </c>
      <c r="G640" s="180">
        <f>unprmtd_src_summary!H639</f>
        <v>1.4599647848721226E-3</v>
      </c>
      <c r="H640" s="180">
        <f>unprmtd_src_summary!I639</f>
        <v>5.9799563884117904E-3</v>
      </c>
      <c r="I640" s="180">
        <f>unprmtd_src_summary!J639</f>
        <v>1.0993340785678022E-3</v>
      </c>
      <c r="J640" s="180">
        <f>unprmtd_src_summary!K639</f>
        <v>1.0914994907672006E-3</v>
      </c>
    </row>
    <row r="641" spans="1:10" x14ac:dyDescent="0.2">
      <c r="A641" s="44" t="s">
        <v>5574</v>
      </c>
      <c r="B641" s="44" t="str">
        <f>unprmtd_src_summary!C640</f>
        <v>48</v>
      </c>
      <c r="C641" s="44" t="str">
        <f>unprmtd_src_summary!D640</f>
        <v>48269</v>
      </c>
      <c r="D641" s="44" t="str">
        <f>unprmtd_src_summary!E640</f>
        <v>2310000230</v>
      </c>
      <c r="E641" s="44" t="str">
        <f>unprmtd_src_summary!F640</f>
        <v>Workover rigs</v>
      </c>
      <c r="F641" s="180">
        <f>unprmtd_src_summary!G640</f>
        <v>1.0993201042808334E-2</v>
      </c>
      <c r="G641" s="180">
        <f>unprmtd_src_summary!H640</f>
        <v>1.5339995102713175E-3</v>
      </c>
      <c r="H641" s="180">
        <f>unprmtd_src_summary!I640</f>
        <v>6.2831996129762832E-3</v>
      </c>
      <c r="I641" s="180">
        <f>unprmtd_src_summary!J640</f>
        <v>1.1550812427953785E-3</v>
      </c>
      <c r="J641" s="180">
        <f>unprmtd_src_summary!K640</f>
        <v>1.1468493635241582E-3</v>
      </c>
    </row>
    <row r="642" spans="1:10" x14ac:dyDescent="0.2">
      <c r="A642" s="44" t="s">
        <v>5574</v>
      </c>
      <c r="B642" s="44" t="str">
        <f>unprmtd_src_summary!C641</f>
        <v>48</v>
      </c>
      <c r="C642" s="44" t="str">
        <f>unprmtd_src_summary!D641</f>
        <v>48301</v>
      </c>
      <c r="D642" s="44" t="str">
        <f>unprmtd_src_summary!E641</f>
        <v>2310000230</v>
      </c>
      <c r="E642" s="44" t="str">
        <f>unprmtd_src_summary!F641</f>
        <v>Workover rigs</v>
      </c>
      <c r="F642" s="180">
        <f>unprmtd_src_summary!G641</f>
        <v>2.0415944793786906E-2</v>
      </c>
      <c r="G642" s="180">
        <f>unprmtd_src_summary!H641</f>
        <v>2.8488562333610183E-3</v>
      </c>
      <c r="H642" s="180">
        <f>unprmtd_src_summary!I641</f>
        <v>1.1668799281241669E-2</v>
      </c>
      <c r="I642" s="180">
        <f>unprmtd_src_summary!J641</f>
        <v>2.1451508794771315E-3</v>
      </c>
      <c r="J642" s="180">
        <f>unprmtd_src_summary!K641</f>
        <v>2.1298631036877225E-3</v>
      </c>
    </row>
    <row r="643" spans="1:10" x14ac:dyDescent="0.2">
      <c r="A643" s="44" t="s">
        <v>5574</v>
      </c>
      <c r="B643" s="44" t="str">
        <f>unprmtd_src_summary!C642</f>
        <v>48</v>
      </c>
      <c r="C643" s="44" t="str">
        <f>unprmtd_src_summary!D642</f>
        <v>48303</v>
      </c>
      <c r="D643" s="44" t="str">
        <f>unprmtd_src_summary!E642</f>
        <v>2310000230</v>
      </c>
      <c r="E643" s="44" t="str">
        <f>unprmtd_src_summary!F642</f>
        <v>Workover rigs</v>
      </c>
      <c r="F643" s="180">
        <f>unprmtd_src_summary!G642</f>
        <v>9.6137453134984077E-3</v>
      </c>
      <c r="G643" s="180">
        <f>unprmtd_src_summary!H642</f>
        <v>1.3415092242334108E-3</v>
      </c>
      <c r="H643" s="180">
        <f>unprmtd_src_summary!I642</f>
        <v>5.4947672291086021E-3</v>
      </c>
      <c r="I643" s="180">
        <f>unprmtd_src_summary!J642</f>
        <v>1.0101386158036802E-3</v>
      </c>
      <c r="J643" s="180">
        <f>unprmtd_src_summary!K642</f>
        <v>1.002939694356069E-3</v>
      </c>
    </row>
    <row r="644" spans="1:10" x14ac:dyDescent="0.2">
      <c r="A644" s="44" t="s">
        <v>5574</v>
      </c>
      <c r="B644" s="44" t="str">
        <f>unprmtd_src_summary!C643</f>
        <v>48</v>
      </c>
      <c r="C644" s="44" t="str">
        <f>unprmtd_src_summary!D643</f>
        <v>48305</v>
      </c>
      <c r="D644" s="44" t="str">
        <f>unprmtd_src_summary!E643</f>
        <v>2310000230</v>
      </c>
      <c r="E644" s="44" t="str">
        <f>unprmtd_src_summary!F643</f>
        <v>Workover rigs</v>
      </c>
      <c r="F644" s="180">
        <f>unprmtd_src_summary!G643</f>
        <v>1.6553468751719113E-3</v>
      </c>
      <c r="G644" s="180">
        <f>unprmtd_src_summary!H643</f>
        <v>2.3098834324548797E-4</v>
      </c>
      <c r="H644" s="180">
        <f>unprmtd_src_summary!I643</f>
        <v>9.4611886064121641E-4</v>
      </c>
      <c r="I644" s="180">
        <f>unprmtd_src_summary!J643</f>
        <v>1.7393115239003768E-4</v>
      </c>
      <c r="J644" s="180">
        <f>unprmtd_src_summary!K643</f>
        <v>1.7269160300170723E-4</v>
      </c>
    </row>
    <row r="645" spans="1:10" x14ac:dyDescent="0.2">
      <c r="A645" s="44" t="s">
        <v>5574</v>
      </c>
      <c r="B645" s="44" t="str">
        <f>unprmtd_src_summary!C644</f>
        <v>48</v>
      </c>
      <c r="C645" s="44" t="str">
        <f>unprmtd_src_summary!D644</f>
        <v>48317</v>
      </c>
      <c r="D645" s="44" t="str">
        <f>unprmtd_src_summary!E644</f>
        <v>2310000230</v>
      </c>
      <c r="E645" s="44" t="str">
        <f>unprmtd_src_summary!F644</f>
        <v>Workover rigs</v>
      </c>
      <c r="F645" s="180">
        <f>unprmtd_src_summary!G644</f>
        <v>5.1336975526164785E-2</v>
      </c>
      <c r="G645" s="180">
        <f>unprmtd_src_summary!H644</f>
        <v>7.163600029626095E-3</v>
      </c>
      <c r="H645" s="180">
        <f>unprmtd_src_summary!I644</f>
        <v>2.9341814408860287E-2</v>
      </c>
      <c r="I645" s="180">
        <f>unprmtd_src_summary!J644</f>
        <v>5.3940956106602713E-3</v>
      </c>
      <c r="J645" s="180">
        <f>unprmtd_src_summary!K644</f>
        <v>5.3556536879632022E-3</v>
      </c>
    </row>
    <row r="646" spans="1:10" x14ac:dyDescent="0.2">
      <c r="A646" s="44" t="s">
        <v>5574</v>
      </c>
      <c r="B646" s="44" t="str">
        <f>unprmtd_src_summary!C645</f>
        <v>48</v>
      </c>
      <c r="C646" s="44" t="str">
        <f>unprmtd_src_summary!D645</f>
        <v>48329</v>
      </c>
      <c r="D646" s="44" t="str">
        <f>unprmtd_src_summary!E645</f>
        <v>2310000230</v>
      </c>
      <c r="E646" s="44" t="str">
        <f>unprmtd_src_summary!F645</f>
        <v>Workover rigs</v>
      </c>
      <c r="F646" s="180">
        <f>unprmtd_src_summary!G645</f>
        <v>9.2593313030449348E-2</v>
      </c>
      <c r="G646" s="180">
        <f>unprmtd_src_summary!H645</f>
        <v>1.2920540276667487E-2</v>
      </c>
      <c r="H646" s="180">
        <f>unprmtd_src_summary!I645</f>
        <v>5.2922007550995215E-2</v>
      </c>
      <c r="I646" s="180">
        <f>unprmtd_src_summary!J645</f>
        <v>9.7289951009965955E-3</v>
      </c>
      <c r="J646" s="180">
        <f>unprmtd_src_summary!K645</f>
        <v>9.6596597935442122E-3</v>
      </c>
    </row>
    <row r="647" spans="1:10" x14ac:dyDescent="0.2">
      <c r="A647" s="44" t="s">
        <v>5574</v>
      </c>
      <c r="B647" s="44" t="str">
        <f>unprmtd_src_summary!C646</f>
        <v>48</v>
      </c>
      <c r="C647" s="44" t="str">
        <f>unprmtd_src_summary!D646</f>
        <v>48335</v>
      </c>
      <c r="D647" s="44" t="str">
        <f>unprmtd_src_summary!E646</f>
        <v>2310000230</v>
      </c>
      <c r="E647" s="44" t="str">
        <f>unprmtd_src_summary!F646</f>
        <v>Workover rigs</v>
      </c>
      <c r="F647" s="180">
        <f>unprmtd_src_summary!G646</f>
        <v>5.4117109380620178E-2</v>
      </c>
      <c r="G647" s="180">
        <f>unprmtd_src_summary!H646</f>
        <v>7.5515419907178759E-3</v>
      </c>
      <c r="H647" s="180">
        <f>unprmtd_src_summary!I646</f>
        <v>3.0930808905578228E-2</v>
      </c>
      <c r="I647" s="180">
        <f>unprmtd_src_summary!J646</f>
        <v>5.6862107512127705E-3</v>
      </c>
      <c r="J647" s="180">
        <f>unprmtd_src_summary!K646</f>
        <v>5.645687021209659E-3</v>
      </c>
    </row>
    <row r="648" spans="1:10" x14ac:dyDescent="0.2">
      <c r="A648" s="44" t="s">
        <v>5574</v>
      </c>
      <c r="B648" s="44" t="str">
        <f>unprmtd_src_summary!C647</f>
        <v>48</v>
      </c>
      <c r="C648" s="44" t="str">
        <f>unprmtd_src_summary!D647</f>
        <v>48371</v>
      </c>
      <c r="D648" s="44" t="str">
        <f>unprmtd_src_summary!E647</f>
        <v>2310000230</v>
      </c>
      <c r="E648" s="44" t="str">
        <f>unprmtd_src_summary!F647</f>
        <v>Workover rigs</v>
      </c>
      <c r="F648" s="180">
        <f>unprmtd_src_summary!G647</f>
        <v>9.3972768759759268E-2</v>
      </c>
      <c r="G648" s="180">
        <f>unprmtd_src_summary!H647</f>
        <v>1.3113030562705394E-2</v>
      </c>
      <c r="H648" s="180">
        <f>unprmtd_src_summary!I647</f>
        <v>5.3710439934862901E-2</v>
      </c>
      <c r="I648" s="180">
        <f>unprmtd_src_summary!J647</f>
        <v>9.8739377279882922E-3</v>
      </c>
      <c r="J648" s="180">
        <f>unprmtd_src_summary!K647</f>
        <v>9.8035694627123023E-3</v>
      </c>
    </row>
    <row r="649" spans="1:10" x14ac:dyDescent="0.2">
      <c r="A649" s="44" t="s">
        <v>5574</v>
      </c>
      <c r="B649" s="44" t="str">
        <f>unprmtd_src_summary!C648</f>
        <v>48</v>
      </c>
      <c r="C649" s="44" t="str">
        <f>unprmtd_src_summary!D648</f>
        <v>48383</v>
      </c>
      <c r="D649" s="44" t="str">
        <f>unprmtd_src_summary!E648</f>
        <v>2310000230</v>
      </c>
      <c r="E649" s="44" t="str">
        <f>unprmtd_src_summary!F648</f>
        <v>Workover rigs</v>
      </c>
      <c r="F649" s="180">
        <f>unprmtd_src_summary!G648</f>
        <v>9.7304684905938632E-2</v>
      </c>
      <c r="G649" s="180">
        <f>unprmtd_src_summary!H648</f>
        <v>1.3577968638212338E-2</v>
      </c>
      <c r="H649" s="180">
        <f>unprmtd_src_summary!I648</f>
        <v>5.5614807385127911E-2</v>
      </c>
      <c r="I649" s="180">
        <f>unprmtd_src_summary!J648</f>
        <v>1.0224029919337472E-2</v>
      </c>
      <c r="J649" s="180">
        <f>unprmtd_src_summary!K648</f>
        <v>1.0151166663625996E-2</v>
      </c>
    </row>
    <row r="650" spans="1:10" x14ac:dyDescent="0.2">
      <c r="A650" s="44" t="s">
        <v>5574</v>
      </c>
      <c r="B650" s="44" t="str">
        <f>unprmtd_src_summary!C649</f>
        <v>48</v>
      </c>
      <c r="C650" s="44" t="str">
        <f>unprmtd_src_summary!D649</f>
        <v>48389</v>
      </c>
      <c r="D650" s="44" t="str">
        <f>unprmtd_src_summary!E649</f>
        <v>2310000230</v>
      </c>
      <c r="E650" s="44" t="str">
        <f>unprmtd_src_summary!F649</f>
        <v>Workover rigs</v>
      </c>
      <c r="F650" s="180">
        <f>unprmtd_src_summary!G649</f>
        <v>2.1965179689781129E-2</v>
      </c>
      <c r="G650" s="180">
        <f>unprmtd_src_summary!H649</f>
        <v>3.065037631526667E-3</v>
      </c>
      <c r="H650" s="180">
        <f>unprmtd_src_summary!I649</f>
        <v>1.2554269496969986E-2</v>
      </c>
      <c r="I650" s="180">
        <f>unprmtd_src_summary!J649</f>
        <v>2.3079325990216538E-3</v>
      </c>
      <c r="J650" s="180">
        <f>unprmtd_src_summary!K649</f>
        <v>2.291484732138038E-3</v>
      </c>
    </row>
    <row r="651" spans="1:10" x14ac:dyDescent="0.2">
      <c r="A651" s="44" t="s">
        <v>5574</v>
      </c>
      <c r="B651" s="44" t="str">
        <f>unprmtd_src_summary!C650</f>
        <v>48</v>
      </c>
      <c r="C651" s="44" t="str">
        <f>unprmtd_src_summary!D650</f>
        <v>48079</v>
      </c>
      <c r="D651" s="44" t="str">
        <f>unprmtd_src_summary!E650</f>
        <v>2310000230</v>
      </c>
      <c r="E651" s="44" t="str">
        <f>unprmtd_src_summary!F650</f>
        <v>Workover rigs</v>
      </c>
      <c r="F651" s="180">
        <f>unprmtd_src_summary!G650</f>
        <v>4.3569578650358126E-2</v>
      </c>
      <c r="G651" s="180">
        <f>unprmtd_src_summary!H650</f>
        <v>6.0797316497818825E-3</v>
      </c>
      <c r="H651" s="180">
        <f>unprmtd_src_summary!I650</f>
        <v>2.4902333601236119E-2</v>
      </c>
      <c r="I651" s="180">
        <f>unprmtd_src_summary!J650</f>
        <v>4.5779571263685559E-3</v>
      </c>
      <c r="J651" s="180">
        <f>unprmtd_src_summary!K650</f>
        <v>4.5453315508013452E-3</v>
      </c>
    </row>
    <row r="652" spans="1:10" x14ac:dyDescent="0.2">
      <c r="A652" s="44" t="s">
        <v>5574</v>
      </c>
      <c r="B652" s="44" t="str">
        <f>unprmtd_src_summary!C651</f>
        <v>48</v>
      </c>
      <c r="C652" s="44" t="str">
        <f>unprmtd_src_summary!D651</f>
        <v>48413</v>
      </c>
      <c r="D652" s="44" t="str">
        <f>unprmtd_src_summary!E651</f>
        <v>2310000230</v>
      </c>
      <c r="E652" s="44" t="str">
        <f>unprmtd_src_summary!F651</f>
        <v>Workover rigs</v>
      </c>
      <c r="F652" s="180">
        <f>unprmtd_src_summary!G651</f>
        <v>2.3429525002433203E-2</v>
      </c>
      <c r="G652" s="180">
        <f>unprmtd_src_summary!H651</f>
        <v>3.269373473628445E-3</v>
      </c>
      <c r="H652" s="180">
        <f>unprmtd_src_summary!I651</f>
        <v>1.3391220796767984E-2</v>
      </c>
      <c r="I652" s="180">
        <f>unprmtd_src_summary!J651</f>
        <v>2.461794772289764E-3</v>
      </c>
      <c r="J652" s="180">
        <f>unprmtd_src_summary!K651</f>
        <v>2.4442503809472406E-3</v>
      </c>
    </row>
    <row r="653" spans="1:10" ht="11.25" customHeight="1" x14ac:dyDescent="0.2">
      <c r="A653" s="44" t="s">
        <v>5574</v>
      </c>
      <c r="B653" s="44" t="str">
        <f>unprmtd_src_summary!C652</f>
        <v>48</v>
      </c>
      <c r="C653" s="44" t="str">
        <f>unprmtd_src_summary!D652</f>
        <v>48415</v>
      </c>
      <c r="D653" s="44" t="str">
        <f>unprmtd_src_summary!E652</f>
        <v>2310000230</v>
      </c>
      <c r="E653" s="44" t="str">
        <f>unprmtd_src_summary!F652</f>
        <v>Workover rigs</v>
      </c>
      <c r="F653" s="180">
        <f>unprmtd_src_summary!G652</f>
        <v>5.8955815631122691E-2</v>
      </c>
      <c r="G653" s="180">
        <f>unprmtd_src_summary!H652</f>
        <v>8.2267386863585333E-3</v>
      </c>
      <c r="H653" s="180">
        <f>unprmtd_src_summary!I652</f>
        <v>3.3696387113606396E-2</v>
      </c>
      <c r="I653" s="180">
        <f>unprmtd_src_summary!J652</f>
        <v>6.1946248889682655E-3</v>
      </c>
      <c r="J653" s="180">
        <f>unprmtd_src_summary!K652</f>
        <v>6.1504778607531117E-3</v>
      </c>
    </row>
    <row r="654" spans="1:10" x14ac:dyDescent="0.2">
      <c r="A654" s="44" t="s">
        <v>5574</v>
      </c>
      <c r="B654" s="44" t="str">
        <f>unprmtd_src_summary!C653</f>
        <v>48</v>
      </c>
      <c r="C654" s="44" t="str">
        <f>unprmtd_src_summary!D653</f>
        <v>48431</v>
      </c>
      <c r="D654" s="44" t="str">
        <f>unprmtd_src_summary!E653</f>
        <v>2310000230</v>
      </c>
      <c r="E654" s="44" t="str">
        <f>unprmtd_src_summary!F653</f>
        <v>Workover rigs</v>
      </c>
      <c r="F654" s="180">
        <f>unprmtd_src_summary!G653</f>
        <v>4.2975351566963083E-2</v>
      </c>
      <c r="G654" s="180">
        <f>unprmtd_src_summary!H653</f>
        <v>5.9968127573347841E-3</v>
      </c>
      <c r="H654" s="180">
        <f>unprmtd_src_summary!I653</f>
        <v>2.4562701189723885E-2</v>
      </c>
      <c r="I654" s="180">
        <f>unprmtd_src_summary!J653</f>
        <v>4.5155203024336704E-3</v>
      </c>
      <c r="J654" s="180">
        <f>unprmtd_src_summary!K653</f>
        <v>4.4833396933135526E-3</v>
      </c>
    </row>
    <row r="655" spans="1:10" x14ac:dyDescent="0.2">
      <c r="A655" s="44" t="s">
        <v>5574</v>
      </c>
      <c r="B655" s="44" t="str">
        <f>unprmtd_src_summary!C654</f>
        <v>48</v>
      </c>
      <c r="C655" s="44" t="str">
        <f>unprmtd_src_summary!D654</f>
        <v>48435</v>
      </c>
      <c r="D655" s="44" t="str">
        <f>unprmtd_src_summary!E654</f>
        <v>2310000230</v>
      </c>
      <c r="E655" s="44" t="str">
        <f>unprmtd_src_summary!F654</f>
        <v>Workover rigs</v>
      </c>
      <c r="F655" s="180">
        <f>unprmtd_src_summary!G654</f>
        <v>0.13149396459698925</v>
      </c>
      <c r="G655" s="180">
        <f>unprmtd_src_summary!H654</f>
        <v>1.8348766342936456E-2</v>
      </c>
      <c r="H655" s="180">
        <f>unprmtd_src_summary!I654</f>
        <v>7.5155800776063805E-2</v>
      </c>
      <c r="I655" s="180">
        <f>unprmtd_src_summary!J654</f>
        <v>1.3816377182162481E-2</v>
      </c>
      <c r="J655" s="180">
        <f>unprmtd_src_summary!K654</f>
        <v>1.3717912464084334E-2</v>
      </c>
    </row>
    <row r="656" spans="1:10" x14ac:dyDescent="0.2">
      <c r="A656" s="44" t="s">
        <v>5574</v>
      </c>
      <c r="B656" s="44" t="str">
        <f>unprmtd_src_summary!C655</f>
        <v>48</v>
      </c>
      <c r="C656" s="44" t="str">
        <f>unprmtd_src_summary!D655</f>
        <v>48445</v>
      </c>
      <c r="D656" s="44" t="str">
        <f>unprmtd_src_summary!E655</f>
        <v>2310000230</v>
      </c>
      <c r="E656" s="44" t="str">
        <f>unprmtd_src_summary!F655</f>
        <v>Workover rigs</v>
      </c>
      <c r="F656" s="180">
        <f>unprmtd_src_summary!G655</f>
        <v>1.8463484376917472E-2</v>
      </c>
      <c r="G656" s="180">
        <f>unprmtd_src_summary!H655</f>
        <v>2.5764084438919814E-3</v>
      </c>
      <c r="H656" s="180">
        <f>unprmtd_src_summary!I655</f>
        <v>1.0552864214844337E-2</v>
      </c>
      <c r="I656" s="180">
        <f>unprmtd_src_summary!J655</f>
        <v>1.9400013151196511E-3</v>
      </c>
      <c r="J656" s="180">
        <f>unprmtd_src_summary!K655</f>
        <v>1.9261755719421191E-3</v>
      </c>
    </row>
    <row r="657" spans="1:10" x14ac:dyDescent="0.2">
      <c r="A657" s="44" t="s">
        <v>5574</v>
      </c>
      <c r="B657" s="44" t="str">
        <f>unprmtd_src_summary!C656</f>
        <v>48</v>
      </c>
      <c r="C657" s="44" t="str">
        <f>unprmtd_src_summary!D656</f>
        <v>48451</v>
      </c>
      <c r="D657" s="44" t="str">
        <f>unprmtd_src_summary!E656</f>
        <v>2310000230</v>
      </c>
      <c r="E657" s="44" t="str">
        <f>unprmtd_src_summary!F656</f>
        <v>Workover rigs</v>
      </c>
      <c r="F657" s="180">
        <f>unprmtd_src_summary!G656</f>
        <v>1.468589791819183E-2</v>
      </c>
      <c r="G657" s="180">
        <f>unprmtd_src_summary!H656</f>
        <v>2.0492811990497138E-3</v>
      </c>
      <c r="H657" s="180">
        <f>unprmtd_src_summary!I656</f>
        <v>8.3937724559451504E-3</v>
      </c>
      <c r="I657" s="180">
        <f>unprmtd_src_summary!J656</f>
        <v>1.5430815058193087E-3</v>
      </c>
      <c r="J657" s="180">
        <f>unprmtd_src_summary!K656</f>
        <v>1.5320844779125821E-3</v>
      </c>
    </row>
    <row r="658" spans="1:10" x14ac:dyDescent="0.2">
      <c r="A658" s="44" t="s">
        <v>5574</v>
      </c>
      <c r="B658" s="44" t="str">
        <f>unprmtd_src_summary!C657</f>
        <v>48</v>
      </c>
      <c r="C658" s="44" t="str">
        <f>unprmtd_src_summary!D657</f>
        <v>48461</v>
      </c>
      <c r="D658" s="44" t="str">
        <f>unprmtd_src_summary!E657</f>
        <v>2310000230</v>
      </c>
      <c r="E658" s="44" t="str">
        <f>unprmtd_src_summary!F657</f>
        <v>Workover rigs</v>
      </c>
      <c r="F658" s="180">
        <f>unprmtd_src_summary!G657</f>
        <v>7.8268195841461649E-2</v>
      </c>
      <c r="G658" s="180">
        <f>unprmtd_src_summary!H657</f>
        <v>1.0921602690889227E-2</v>
      </c>
      <c r="H658" s="180">
        <f>unprmtd_src_summary!I657</f>
        <v>4.4734440487753921E-2</v>
      </c>
      <c r="I658" s="180">
        <f>unprmtd_src_summary!J657</f>
        <v>8.2238216668520381E-3</v>
      </c>
      <c r="J658" s="180">
        <f>unprmtd_src_summary!K657</f>
        <v>8.1652132291063616E-3</v>
      </c>
    </row>
    <row r="659" spans="1:10" x14ac:dyDescent="0.2">
      <c r="A659" s="44" t="s">
        <v>5574</v>
      </c>
      <c r="B659" s="44" t="str">
        <f>unprmtd_src_summary!C658</f>
        <v>48</v>
      </c>
      <c r="C659" s="44" t="str">
        <f>unprmtd_src_summary!D658</f>
        <v>48475</v>
      </c>
      <c r="D659" s="44" t="str">
        <f>unprmtd_src_summary!E658</f>
        <v>2310000230</v>
      </c>
      <c r="E659" s="44" t="str">
        <f>unprmtd_src_summary!F658</f>
        <v>Workover rigs</v>
      </c>
      <c r="F659" s="180">
        <f>unprmtd_src_summary!G658</f>
        <v>6.6977881256955793E-2</v>
      </c>
      <c r="G659" s="180">
        <f>unprmtd_src_summary!H658</f>
        <v>9.346143734394359E-3</v>
      </c>
      <c r="H659" s="180">
        <f>unprmtd_src_summary!I658</f>
        <v>3.8281424669021527E-2</v>
      </c>
      <c r="I659" s="180">
        <f>unprmtd_src_summary!J658</f>
        <v>7.0375220120892168E-3</v>
      </c>
      <c r="J659" s="180">
        <f>unprmtd_src_summary!K658</f>
        <v>6.9873679368383079E-3</v>
      </c>
    </row>
    <row r="660" spans="1:10" x14ac:dyDescent="0.2">
      <c r="A660" s="44" t="s">
        <v>5574</v>
      </c>
      <c r="B660" s="44" t="str">
        <f>unprmtd_src_summary!C659</f>
        <v>48</v>
      </c>
      <c r="C660" s="44" t="str">
        <f>unprmtd_src_summary!D659</f>
        <v>48495</v>
      </c>
      <c r="D660" s="44" t="str">
        <f>unprmtd_src_summary!E659</f>
        <v>2310000230</v>
      </c>
      <c r="E660" s="44" t="str">
        <f>unprmtd_src_summary!F659</f>
        <v>Workover rigs</v>
      </c>
      <c r="F660" s="180">
        <f>unprmtd_src_summary!G659</f>
        <v>5.3310658338869762E-2</v>
      </c>
      <c r="G660" s="180">
        <f>unprmtd_src_summary!H659</f>
        <v>7.4390092081111003E-3</v>
      </c>
      <c r="H660" s="180">
        <f>unprmtd_src_summary!I659</f>
        <v>3.0469879204240199E-2</v>
      </c>
      <c r="I660" s="180">
        <f>unprmtd_src_summary!J659</f>
        <v>5.6014750615868544E-3</v>
      </c>
      <c r="J660" s="180">
        <f>unprmtd_src_summary!K659</f>
        <v>5.5615552146190839E-3</v>
      </c>
    </row>
    <row r="661" spans="1:10" x14ac:dyDescent="0.2">
      <c r="A661" s="44" t="s">
        <v>5574</v>
      </c>
      <c r="B661" s="44" t="str">
        <f>unprmtd_src_summary!C660</f>
        <v>48</v>
      </c>
      <c r="C661" s="44" t="str">
        <f>unprmtd_src_summary!D660</f>
        <v>48501</v>
      </c>
      <c r="D661" s="44" t="str">
        <f>unprmtd_src_summary!E660</f>
        <v>2310000230</v>
      </c>
      <c r="E661" s="44" t="str">
        <f>unprmtd_src_summary!F660</f>
        <v>Workover rigs</v>
      </c>
      <c r="F661" s="180">
        <f>unprmtd_src_summary!G660</f>
        <v>6.9694347923904582E-2</v>
      </c>
      <c r="G661" s="180">
        <f>unprmtd_src_summary!H660</f>
        <v>9.7252015284382369E-3</v>
      </c>
      <c r="H661" s="180">
        <f>unprmtd_src_summary!I660</f>
        <v>3.9834029978791728E-2</v>
      </c>
      <c r="I661" s="180">
        <f>unprmtd_src_summary!J660</f>
        <v>7.3229474929344075E-3</v>
      </c>
      <c r="J661" s="180">
        <f>unprmtd_src_summary!K660</f>
        <v>7.2707592853539305E-3</v>
      </c>
    </row>
    <row r="662" spans="1:10" x14ac:dyDescent="0.2">
      <c r="A662" s="44" t="s">
        <v>5574</v>
      </c>
      <c r="B662" s="44" t="str">
        <f>unprmtd_src_summary!C661</f>
        <v>35</v>
      </c>
      <c r="C662" s="44" t="str">
        <f>unprmtd_src_summary!D661</f>
        <v>35005</v>
      </c>
      <c r="D662" s="44" t="str">
        <f>unprmtd_src_summary!E661</f>
        <v>2310000230</v>
      </c>
      <c r="E662" s="44" t="str">
        <f>unprmtd_src_summary!F661</f>
        <v>Workover rigs</v>
      </c>
      <c r="F662" s="180">
        <f>unprmtd_src_summary!G661</f>
        <v>4.9002511984255682E-2</v>
      </c>
      <c r="G662" s="180">
        <f>unprmtd_src_summary!H661</f>
        <v>6.8378472378696374E-3</v>
      </c>
      <c r="H662" s="180">
        <f>unprmtd_src_summary!I661</f>
        <v>2.8007544220776521E-2</v>
      </c>
      <c r="I662" s="180">
        <f>unprmtd_src_summary!J661</f>
        <v>5.1488080880589364E-3</v>
      </c>
      <c r="J662" s="180">
        <f>unprmtd_src_summary!K661</f>
        <v>5.1121142478325896E-3</v>
      </c>
    </row>
    <row r="663" spans="1:10" x14ac:dyDescent="0.2">
      <c r="A663" s="44" t="s">
        <v>5574</v>
      </c>
      <c r="B663" s="44" t="str">
        <f>unprmtd_src_summary!C662</f>
        <v>35</v>
      </c>
      <c r="C663" s="44" t="str">
        <f>unprmtd_src_summary!D662</f>
        <v>35025</v>
      </c>
      <c r="D663" s="44" t="str">
        <f>unprmtd_src_summary!E662</f>
        <v>2310000230</v>
      </c>
      <c r="E663" s="44" t="str">
        <f>unprmtd_src_summary!F662</f>
        <v>Workover rigs</v>
      </c>
      <c r="F663" s="180">
        <f>unprmtd_src_summary!G662</f>
        <v>0.23798794689971556</v>
      </c>
      <c r="G663" s="180">
        <f>unprmtd_src_summary!H662</f>
        <v>3.3209016425062847E-2</v>
      </c>
      <c r="H663" s="180">
        <f>unprmtd_src_summary!I662</f>
        <v>0.13602278081064872</v>
      </c>
      <c r="I663" s="180">
        <f>unprmtd_src_summary!J662</f>
        <v>2.5005947985921571E-2</v>
      </c>
      <c r="J663" s="180">
        <f>unprmtd_src_summary!K662</f>
        <v>2.4827738923860834E-2</v>
      </c>
    </row>
    <row r="664" spans="1:10" x14ac:dyDescent="0.2">
      <c r="A664" s="44" t="s">
        <v>5574</v>
      </c>
      <c r="B664" s="44" t="str">
        <f>unprmtd_src_summary!C663</f>
        <v>35</v>
      </c>
      <c r="C664" s="44" t="str">
        <f>unprmtd_src_summary!D663</f>
        <v>35041</v>
      </c>
      <c r="D664" s="44" t="str">
        <f>unprmtd_src_summary!E663</f>
        <v>2310000230</v>
      </c>
      <c r="E664" s="44" t="str">
        <f>unprmtd_src_summary!F663</f>
        <v>Workover rigs</v>
      </c>
      <c r="F664" s="180">
        <f>unprmtd_src_summary!G663</f>
        <v>5.5390453130752413E-3</v>
      </c>
      <c r="G664" s="180">
        <f>unprmtd_src_summary!H663</f>
        <v>7.7292253316759438E-4</v>
      </c>
      <c r="H664" s="180">
        <f>unprmtd_src_summary!I663</f>
        <v>3.1658592644533009E-3</v>
      </c>
      <c r="I664" s="180">
        <f>unprmtd_src_summary!J663</f>
        <v>5.8200039453589533E-4</v>
      </c>
      <c r="J664" s="180">
        <f>unprmtd_src_summary!K663</f>
        <v>5.7785267158263576E-4</v>
      </c>
    </row>
    <row r="665" spans="1:10" x14ac:dyDescent="0.2">
      <c r="A665" s="44" t="s">
        <v>5574</v>
      </c>
      <c r="B665" s="44" t="str">
        <f>unprmtd_src_summary!C664</f>
        <v>35</v>
      </c>
      <c r="C665" s="44" t="str">
        <f>unprmtd_src_summary!D664</f>
        <v>35015</v>
      </c>
      <c r="D665" s="44" t="str">
        <f>unprmtd_src_summary!E664</f>
        <v>2310000230</v>
      </c>
      <c r="E665" s="44" t="str">
        <f>unprmtd_src_summary!F664</f>
        <v>Workover rigs</v>
      </c>
      <c r="F665" s="180">
        <f>unprmtd_src_summary!G664</f>
        <v>0.21748711252258648</v>
      </c>
      <c r="G665" s="180">
        <f>unprmtd_src_summary!H664</f>
        <v>3.0348314635637957E-2</v>
      </c>
      <c r="H665" s="180">
        <f>unprmtd_src_summary!I664</f>
        <v>0.12430546261347673</v>
      </c>
      <c r="I665" s="180">
        <f>unprmtd_src_summary!J664</f>
        <v>2.2851877560168026E-2</v>
      </c>
      <c r="J665" s="180">
        <f>unprmtd_src_summary!K664</f>
        <v>2.2689019840531996E-2</v>
      </c>
    </row>
    <row r="666" spans="1:10" x14ac:dyDescent="0.2">
      <c r="A666" s="44" t="s">
        <v>5574</v>
      </c>
      <c r="B666" s="44" t="str">
        <f>unprmtd_src_summary!C665</f>
        <v>48</v>
      </c>
      <c r="C666" s="44" t="str">
        <f>unprmtd_src_summary!D665</f>
        <v>48105</v>
      </c>
      <c r="D666" s="44" t="str">
        <f>unprmtd_src_summary!E665</f>
        <v>2310001631</v>
      </c>
      <c r="E666" s="44" t="str">
        <f>unprmtd_src_summary!F665</f>
        <v>Blowdown Flaring</v>
      </c>
      <c r="F666" s="180">
        <f>unprmtd_src_summary!G665</f>
        <v>38.149624622292727</v>
      </c>
      <c r="G666" s="180">
        <f>unprmtd_src_summary!H665</f>
        <v>0</v>
      </c>
      <c r="H666" s="180">
        <f>unprmtd_src_summary!I665</f>
        <v>207.57883985659277</v>
      </c>
      <c r="I666" s="180">
        <f>unprmtd_src_summary!J665</f>
        <v>0</v>
      </c>
      <c r="J666" s="180">
        <f>unprmtd_src_summary!K665</f>
        <v>0</v>
      </c>
    </row>
    <row r="667" spans="1:10" x14ac:dyDescent="0.2">
      <c r="A667" s="44" t="s">
        <v>5574</v>
      </c>
      <c r="B667" s="44" t="str">
        <f>unprmtd_src_summary!C666</f>
        <v>48</v>
      </c>
      <c r="C667" s="44" t="str">
        <f>unprmtd_src_summary!D666</f>
        <v>48081</v>
      </c>
      <c r="D667" s="44" t="str">
        <f>unprmtd_src_summary!E666</f>
        <v>2310001631</v>
      </c>
      <c r="E667" s="44" t="str">
        <f>unprmtd_src_summary!F666</f>
        <v>Blowdown Flaring</v>
      </c>
      <c r="F667" s="180">
        <f>unprmtd_src_summary!G666</f>
        <v>1.8354273203936138</v>
      </c>
      <c r="G667" s="180">
        <f>unprmtd_src_summary!H666</f>
        <v>0</v>
      </c>
      <c r="H667" s="180">
        <f>unprmtd_src_summary!I666</f>
        <v>9.9868839492005446</v>
      </c>
      <c r="I667" s="180">
        <f>unprmtd_src_summary!J666</f>
        <v>0</v>
      </c>
      <c r="J667" s="180">
        <f>unprmtd_src_summary!K666</f>
        <v>0</v>
      </c>
    </row>
    <row r="668" spans="1:10" x14ac:dyDescent="0.2">
      <c r="A668" s="44" t="s">
        <v>5574</v>
      </c>
      <c r="B668" s="44" t="str">
        <f>unprmtd_src_summary!C667</f>
        <v>48</v>
      </c>
      <c r="C668" s="44" t="str">
        <f>unprmtd_src_summary!D667</f>
        <v>48103</v>
      </c>
      <c r="D668" s="44" t="str">
        <f>unprmtd_src_summary!E667</f>
        <v>2310001631</v>
      </c>
      <c r="E668" s="44" t="str">
        <f>unprmtd_src_summary!F667</f>
        <v>Blowdown Flaring</v>
      </c>
      <c r="F668" s="180">
        <f>unprmtd_src_summary!G667</f>
        <v>22.857642624000043</v>
      </c>
      <c r="G668" s="180">
        <f>unprmtd_src_summary!H667</f>
        <v>0</v>
      </c>
      <c r="H668" s="180">
        <f>unprmtd_src_summary!I667</f>
        <v>124.37246721882376</v>
      </c>
      <c r="I668" s="180">
        <f>unprmtd_src_summary!J667</f>
        <v>0</v>
      </c>
      <c r="J668" s="180">
        <f>unprmtd_src_summary!K667</f>
        <v>0</v>
      </c>
    </row>
    <row r="669" spans="1:10" x14ac:dyDescent="0.2">
      <c r="A669" s="44" t="s">
        <v>5574</v>
      </c>
      <c r="B669" s="44" t="str">
        <f>unprmtd_src_summary!C668</f>
        <v>48</v>
      </c>
      <c r="C669" s="44" t="str">
        <f>unprmtd_src_summary!D668</f>
        <v>48135</v>
      </c>
      <c r="D669" s="44" t="str">
        <f>unprmtd_src_summary!E668</f>
        <v>2310001631</v>
      </c>
      <c r="E669" s="44" t="str">
        <f>unprmtd_src_summary!F668</f>
        <v>Blowdown Flaring</v>
      </c>
      <c r="F669" s="180">
        <f>unprmtd_src_summary!G668</f>
        <v>33.456383410463964</v>
      </c>
      <c r="G669" s="180">
        <f>unprmtd_src_summary!H668</f>
        <v>0</v>
      </c>
      <c r="H669" s="180">
        <f>unprmtd_src_summary!I668</f>
        <v>182.04208620399507</v>
      </c>
      <c r="I669" s="180">
        <f>unprmtd_src_summary!J668</f>
        <v>0</v>
      </c>
      <c r="J669" s="180">
        <f>unprmtd_src_summary!K668</f>
        <v>0</v>
      </c>
    </row>
    <row r="670" spans="1:10" x14ac:dyDescent="0.2">
      <c r="A670" s="44" t="s">
        <v>5574</v>
      </c>
      <c r="B670" s="44" t="str">
        <f>unprmtd_src_summary!C669</f>
        <v>48</v>
      </c>
      <c r="C670" s="44" t="str">
        <f>unprmtd_src_summary!D669</f>
        <v>48003</v>
      </c>
      <c r="D670" s="44" t="str">
        <f>unprmtd_src_summary!E669</f>
        <v>2310001631</v>
      </c>
      <c r="E670" s="44" t="str">
        <f>unprmtd_src_summary!F669</f>
        <v>Blowdown Flaring</v>
      </c>
      <c r="F670" s="180">
        <f>unprmtd_src_summary!G669</f>
        <v>34.016261770796234</v>
      </c>
      <c r="G670" s="180">
        <f>unprmtd_src_summary!H669</f>
        <v>0</v>
      </c>
      <c r="H670" s="180">
        <f>unprmtd_src_summary!I669</f>
        <v>185.08848316462655</v>
      </c>
      <c r="I670" s="180">
        <f>unprmtd_src_summary!J669</f>
        <v>0</v>
      </c>
      <c r="J670" s="180">
        <f>unprmtd_src_summary!K669</f>
        <v>0</v>
      </c>
    </row>
    <row r="671" spans="1:10" x14ac:dyDescent="0.2">
      <c r="A671" s="44" t="s">
        <v>5574</v>
      </c>
      <c r="B671" s="44" t="str">
        <f>unprmtd_src_summary!C670</f>
        <v>48</v>
      </c>
      <c r="C671" s="44" t="str">
        <f>unprmtd_src_summary!D670</f>
        <v>48033</v>
      </c>
      <c r="D671" s="44" t="str">
        <f>unprmtd_src_summary!E670</f>
        <v>2310001631</v>
      </c>
      <c r="E671" s="44" t="str">
        <f>unprmtd_src_summary!F670</f>
        <v>Blowdown Flaring</v>
      </c>
      <c r="F671" s="180">
        <f>unprmtd_src_summary!G670</f>
        <v>2.9843950859450539</v>
      </c>
      <c r="G671" s="180">
        <f>unprmtd_src_summary!H670</f>
        <v>0</v>
      </c>
      <c r="H671" s="180">
        <f>unprmtd_src_summary!I670</f>
        <v>16.238620320583379</v>
      </c>
      <c r="I671" s="180">
        <f>unprmtd_src_summary!J670</f>
        <v>0</v>
      </c>
      <c r="J671" s="180">
        <f>unprmtd_src_summary!K670</f>
        <v>0</v>
      </c>
    </row>
    <row r="672" spans="1:10" x14ac:dyDescent="0.2">
      <c r="A672" s="44" t="s">
        <v>5574</v>
      </c>
      <c r="B672" s="44" t="str">
        <f>unprmtd_src_summary!C671</f>
        <v>48</v>
      </c>
      <c r="C672" s="44" t="str">
        <f>unprmtd_src_summary!D671</f>
        <v>48109</v>
      </c>
      <c r="D672" s="44" t="str">
        <f>unprmtd_src_summary!E671</f>
        <v>2310001631</v>
      </c>
      <c r="E672" s="44" t="str">
        <f>unprmtd_src_summary!F671</f>
        <v>Blowdown Flaring</v>
      </c>
      <c r="F672" s="180">
        <f>unprmtd_src_summary!G671</f>
        <v>0.91527940645623174</v>
      </c>
      <c r="G672" s="180">
        <f>unprmtd_src_summary!H671</f>
        <v>0</v>
      </c>
      <c r="H672" s="180">
        <f>unprmtd_src_summary!I671</f>
        <v>4.9801967704236132</v>
      </c>
      <c r="I672" s="180">
        <f>unprmtd_src_summary!J671</f>
        <v>0</v>
      </c>
      <c r="J672" s="180">
        <f>unprmtd_src_summary!K671</f>
        <v>0</v>
      </c>
    </row>
    <row r="673" spans="1:10" x14ac:dyDescent="0.2">
      <c r="A673" s="44" t="s">
        <v>5574</v>
      </c>
      <c r="B673" s="44" t="str">
        <f>unprmtd_src_summary!C672</f>
        <v>48</v>
      </c>
      <c r="C673" s="44" t="str">
        <f>unprmtd_src_summary!D672</f>
        <v>48115</v>
      </c>
      <c r="D673" s="44" t="str">
        <f>unprmtd_src_summary!E672</f>
        <v>2310001631</v>
      </c>
      <c r="E673" s="44" t="str">
        <f>unprmtd_src_summary!F672</f>
        <v>Blowdown Flaring</v>
      </c>
      <c r="F673" s="180">
        <f>unprmtd_src_summary!G672</f>
        <v>6.2462950983156675</v>
      </c>
      <c r="G673" s="180">
        <f>unprmtd_src_summary!H672</f>
        <v>0</v>
      </c>
      <c r="H673" s="180">
        <f>unprmtd_src_summary!I672</f>
        <v>33.987193917305831</v>
      </c>
      <c r="I673" s="180">
        <f>unprmtd_src_summary!J672</f>
        <v>0</v>
      </c>
      <c r="J673" s="180">
        <f>unprmtd_src_summary!K672</f>
        <v>0</v>
      </c>
    </row>
    <row r="674" spans="1:10" x14ac:dyDescent="0.2">
      <c r="A674" s="44" t="s">
        <v>5574</v>
      </c>
      <c r="B674" s="44" t="str">
        <f>unprmtd_src_summary!C673</f>
        <v>48</v>
      </c>
      <c r="C674" s="44" t="str">
        <f>unprmtd_src_summary!D673</f>
        <v>48107</v>
      </c>
      <c r="D674" s="44" t="str">
        <f>unprmtd_src_summary!E673</f>
        <v>2310001631</v>
      </c>
      <c r="E674" s="44" t="str">
        <f>unprmtd_src_summary!F673</f>
        <v>Blowdown Flaring</v>
      </c>
      <c r="F674" s="180">
        <f>unprmtd_src_summary!G673</f>
        <v>2.0106935897150198</v>
      </c>
      <c r="G674" s="180">
        <f>unprmtd_src_summary!H673</f>
        <v>0</v>
      </c>
      <c r="H674" s="180">
        <f>unprmtd_src_summary!I673</f>
        <v>10.94053864991996</v>
      </c>
      <c r="I674" s="180">
        <f>unprmtd_src_summary!J673</f>
        <v>0</v>
      </c>
      <c r="J674" s="180">
        <f>unprmtd_src_summary!K673</f>
        <v>0</v>
      </c>
    </row>
    <row r="675" spans="1:10" x14ac:dyDescent="0.2">
      <c r="A675" s="44" t="s">
        <v>5574</v>
      </c>
      <c r="B675" s="44" t="str">
        <f>unprmtd_src_summary!C674</f>
        <v>48</v>
      </c>
      <c r="C675" s="44" t="str">
        <f>unprmtd_src_summary!D674</f>
        <v>48125</v>
      </c>
      <c r="D675" s="44" t="str">
        <f>unprmtd_src_summary!E674</f>
        <v>2310001631</v>
      </c>
      <c r="E675" s="44" t="str">
        <f>unprmtd_src_summary!F674</f>
        <v>Blowdown Flaring</v>
      </c>
      <c r="F675" s="180">
        <f>unprmtd_src_summary!G674</f>
        <v>1.1051511982210884</v>
      </c>
      <c r="G675" s="180">
        <f>unprmtd_src_summary!H674</f>
        <v>0</v>
      </c>
      <c r="H675" s="180">
        <f>unprmtd_src_summary!I674</f>
        <v>6.0133226962029811</v>
      </c>
      <c r="I675" s="180">
        <f>unprmtd_src_summary!J674</f>
        <v>0</v>
      </c>
      <c r="J675" s="180">
        <f>unprmtd_src_summary!K674</f>
        <v>0</v>
      </c>
    </row>
    <row r="676" spans="1:10" x14ac:dyDescent="0.2">
      <c r="A676" s="44" t="s">
        <v>5574</v>
      </c>
      <c r="B676" s="44" t="str">
        <f>unprmtd_src_summary!C675</f>
        <v>48</v>
      </c>
      <c r="C676" s="44" t="str">
        <f>unprmtd_src_summary!D675</f>
        <v>48165</v>
      </c>
      <c r="D676" s="44" t="str">
        <f>unprmtd_src_summary!E675</f>
        <v>2310001631</v>
      </c>
      <c r="E676" s="44" t="str">
        <f>unprmtd_src_summary!F675</f>
        <v>Blowdown Flaring</v>
      </c>
      <c r="F676" s="180">
        <f>unprmtd_src_summary!G675</f>
        <v>19.931669627828793</v>
      </c>
      <c r="G676" s="180">
        <f>unprmtd_src_summary!H675</f>
        <v>0</v>
      </c>
      <c r="H676" s="180">
        <f>unprmtd_src_summary!I675</f>
        <v>108.45173179848018</v>
      </c>
      <c r="I676" s="180">
        <f>unprmtd_src_summary!J675</f>
        <v>0</v>
      </c>
      <c r="J676" s="180">
        <f>unprmtd_src_summary!K675</f>
        <v>0</v>
      </c>
    </row>
    <row r="677" spans="1:10" x14ac:dyDescent="0.2">
      <c r="A677" s="44" t="s">
        <v>5574</v>
      </c>
      <c r="B677" s="44" t="str">
        <f>unprmtd_src_summary!C676</f>
        <v>48</v>
      </c>
      <c r="C677" s="44" t="str">
        <f>unprmtd_src_summary!D676</f>
        <v>48169</v>
      </c>
      <c r="D677" s="44" t="str">
        <f>unprmtd_src_summary!E676</f>
        <v>2310001631</v>
      </c>
      <c r="E677" s="44" t="str">
        <f>unprmtd_src_summary!F676</f>
        <v>Blowdown Flaring</v>
      </c>
      <c r="F677" s="180">
        <f>unprmtd_src_summary!G676</f>
        <v>10.243339740339957</v>
      </c>
      <c r="G677" s="180">
        <f>unprmtd_src_summary!H676</f>
        <v>0</v>
      </c>
      <c r="H677" s="180">
        <f>unprmtd_src_summary!I676</f>
        <v>55.73581917537917</v>
      </c>
      <c r="I677" s="180">
        <f>unprmtd_src_summary!J676</f>
        <v>0</v>
      </c>
      <c r="J677" s="180">
        <f>unprmtd_src_summary!K676</f>
        <v>0</v>
      </c>
    </row>
    <row r="678" spans="1:10" x14ac:dyDescent="0.2">
      <c r="A678" s="44" t="s">
        <v>5574</v>
      </c>
      <c r="B678" s="44" t="str">
        <f>unprmtd_src_summary!C677</f>
        <v>48</v>
      </c>
      <c r="C678" s="44" t="str">
        <f>unprmtd_src_summary!D677</f>
        <v>48173</v>
      </c>
      <c r="D678" s="44" t="str">
        <f>unprmtd_src_summary!E677</f>
        <v>2310001631</v>
      </c>
      <c r="E678" s="44" t="str">
        <f>unprmtd_src_summary!F677</f>
        <v>Blowdown Flaring</v>
      </c>
      <c r="F678" s="180">
        <f>unprmtd_src_summary!G677</f>
        <v>8.1304074935207833</v>
      </c>
      <c r="G678" s="180">
        <f>unprmtd_src_summary!H677</f>
        <v>0</v>
      </c>
      <c r="H678" s="180">
        <f>unprmtd_src_summary!I677</f>
        <v>44.238981950039552</v>
      </c>
      <c r="I678" s="180">
        <f>unprmtd_src_summary!J677</f>
        <v>0</v>
      </c>
      <c r="J678" s="180">
        <f>unprmtd_src_summary!K677</f>
        <v>0</v>
      </c>
    </row>
    <row r="679" spans="1:10" x14ac:dyDescent="0.2">
      <c r="A679" s="44" t="s">
        <v>5574</v>
      </c>
      <c r="B679" s="44" t="str">
        <f>unprmtd_src_summary!C678</f>
        <v>48</v>
      </c>
      <c r="C679" s="44" t="str">
        <f>unprmtd_src_summary!D678</f>
        <v>48219</v>
      </c>
      <c r="D679" s="44" t="str">
        <f>unprmtd_src_summary!E678</f>
        <v>2310001631</v>
      </c>
      <c r="E679" s="44" t="str">
        <f>unprmtd_src_summary!F678</f>
        <v>Blowdown Flaring</v>
      </c>
      <c r="F679" s="180">
        <f>unprmtd_src_summary!G678</f>
        <v>20.515890525566814</v>
      </c>
      <c r="G679" s="180">
        <f>unprmtd_src_summary!H678</f>
        <v>0</v>
      </c>
      <c r="H679" s="180">
        <f>unprmtd_src_summary!I678</f>
        <v>111.63058080087823</v>
      </c>
      <c r="I679" s="180">
        <f>unprmtd_src_summary!J678</f>
        <v>0</v>
      </c>
      <c r="J679" s="180">
        <f>unprmtd_src_summary!K678</f>
        <v>0</v>
      </c>
    </row>
    <row r="680" spans="1:10" x14ac:dyDescent="0.2">
      <c r="A680" s="44" t="s">
        <v>5574</v>
      </c>
      <c r="B680" s="44" t="str">
        <f>unprmtd_src_summary!C679</f>
        <v>48</v>
      </c>
      <c r="C680" s="44" t="str">
        <f>unprmtd_src_summary!D679</f>
        <v>48227</v>
      </c>
      <c r="D680" s="44" t="str">
        <f>unprmtd_src_summary!E679</f>
        <v>2310001631</v>
      </c>
      <c r="E680" s="44" t="str">
        <f>unprmtd_src_summary!F679</f>
        <v>Blowdown Flaring</v>
      </c>
      <c r="F680" s="180">
        <f>unprmtd_src_summary!G679</f>
        <v>17.33675514037575</v>
      </c>
      <c r="G680" s="180">
        <f>unprmtd_src_summary!H679</f>
        <v>0</v>
      </c>
      <c r="H680" s="180">
        <f>unprmtd_src_summary!I679</f>
        <v>94.332344146162171</v>
      </c>
      <c r="I680" s="180">
        <f>unprmtd_src_summary!J679</f>
        <v>0</v>
      </c>
      <c r="J680" s="180">
        <f>unprmtd_src_summary!K679</f>
        <v>0</v>
      </c>
    </row>
    <row r="681" spans="1:10" x14ac:dyDescent="0.2">
      <c r="A681" s="44" t="s">
        <v>5574</v>
      </c>
      <c r="B681" s="44" t="str">
        <f>unprmtd_src_summary!C680</f>
        <v>48</v>
      </c>
      <c r="C681" s="44" t="str">
        <f>unprmtd_src_summary!D680</f>
        <v>48229</v>
      </c>
      <c r="D681" s="44" t="str">
        <f>unprmtd_src_summary!E680</f>
        <v>2310001631</v>
      </c>
      <c r="E681" s="44" t="str">
        <f>unprmtd_src_summary!F680</f>
        <v>Blowdown Flaring</v>
      </c>
      <c r="F681" s="180">
        <f>unprmtd_src_summary!G680</f>
        <v>2.9211044886901016E-2</v>
      </c>
      <c r="G681" s="180">
        <f>unprmtd_src_summary!H680</f>
        <v>0</v>
      </c>
      <c r="H681" s="180">
        <f>unprmtd_src_summary!I680</f>
        <v>0.15894245011990257</v>
      </c>
      <c r="I681" s="180">
        <f>unprmtd_src_summary!J680</f>
        <v>0</v>
      </c>
      <c r="J681" s="180">
        <f>unprmtd_src_summary!K680</f>
        <v>0</v>
      </c>
    </row>
    <row r="682" spans="1:10" x14ac:dyDescent="0.2">
      <c r="A682" s="44" t="s">
        <v>5574</v>
      </c>
      <c r="B682" s="44" t="str">
        <f>unprmtd_src_summary!C681</f>
        <v>48</v>
      </c>
      <c r="C682" s="44" t="str">
        <f>unprmtd_src_summary!D681</f>
        <v>48235</v>
      </c>
      <c r="D682" s="44" t="str">
        <f>unprmtd_src_summary!E681</f>
        <v>2310001631</v>
      </c>
      <c r="E682" s="44" t="str">
        <f>unprmtd_src_summary!F681</f>
        <v>Blowdown Flaring</v>
      </c>
      <c r="F682" s="180">
        <f>unprmtd_src_summary!G681</f>
        <v>9.2891122740345224</v>
      </c>
      <c r="G682" s="180">
        <f>unprmtd_src_summary!H681</f>
        <v>0</v>
      </c>
      <c r="H682" s="180">
        <f>unprmtd_src_summary!I681</f>
        <v>50.543699138129021</v>
      </c>
      <c r="I682" s="180">
        <f>unprmtd_src_summary!J681</f>
        <v>0</v>
      </c>
      <c r="J682" s="180">
        <f>unprmtd_src_summary!K681</f>
        <v>0</v>
      </c>
    </row>
    <row r="683" spans="1:10" x14ac:dyDescent="0.2">
      <c r="A683" s="44" t="s">
        <v>5574</v>
      </c>
      <c r="B683" s="44" t="str">
        <f>unprmtd_src_summary!C682</f>
        <v>48</v>
      </c>
      <c r="C683" s="44" t="str">
        <f>unprmtd_src_summary!D682</f>
        <v>48243</v>
      </c>
      <c r="D683" s="44" t="str">
        <f>unprmtd_src_summary!E682</f>
        <v>2310001631</v>
      </c>
      <c r="E683" s="44" t="str">
        <f>unprmtd_src_summary!F682</f>
        <v>Blowdown Flaring</v>
      </c>
      <c r="F683" s="180">
        <f>unprmtd_src_summary!G682</f>
        <v>4.8685074811501694E-3</v>
      </c>
      <c r="G683" s="180">
        <f>unprmtd_src_summary!H682</f>
        <v>0</v>
      </c>
      <c r="H683" s="180">
        <f>unprmtd_src_summary!I682</f>
        <v>2.6490408353317094E-2</v>
      </c>
      <c r="I683" s="180">
        <f>unprmtd_src_summary!J682</f>
        <v>0</v>
      </c>
      <c r="J683" s="180">
        <f>unprmtd_src_summary!K682</f>
        <v>0</v>
      </c>
    </row>
    <row r="684" spans="1:10" x14ac:dyDescent="0.2">
      <c r="A684" s="44" t="s">
        <v>5574</v>
      </c>
      <c r="B684" s="44" t="str">
        <f>unprmtd_src_summary!C683</f>
        <v>48</v>
      </c>
      <c r="C684" s="44" t="str">
        <f>unprmtd_src_summary!D683</f>
        <v>48263</v>
      </c>
      <c r="D684" s="44" t="str">
        <f>unprmtd_src_summary!E683</f>
        <v>2310001631</v>
      </c>
      <c r="E684" s="44" t="str">
        <f>unprmtd_src_summary!F683</f>
        <v>Blowdown Flaring</v>
      </c>
      <c r="F684" s="180">
        <f>unprmtd_src_summary!G683</f>
        <v>2.4001741882070333</v>
      </c>
      <c r="G684" s="180">
        <f>unprmtd_src_summary!H683</f>
        <v>0</v>
      </c>
      <c r="H684" s="180">
        <f>unprmtd_src_summary!I683</f>
        <v>13.059771318185327</v>
      </c>
      <c r="I684" s="180">
        <f>unprmtd_src_summary!J683</f>
        <v>0</v>
      </c>
      <c r="J684" s="180">
        <f>unprmtd_src_summary!K683</f>
        <v>0</v>
      </c>
    </row>
    <row r="685" spans="1:10" x14ac:dyDescent="0.2">
      <c r="A685" s="44" t="s">
        <v>5574</v>
      </c>
      <c r="B685" s="44" t="str">
        <f>unprmtd_src_summary!C684</f>
        <v>48</v>
      </c>
      <c r="C685" s="44" t="str">
        <f>unprmtd_src_summary!D684</f>
        <v>48269</v>
      </c>
      <c r="D685" s="44" t="str">
        <f>unprmtd_src_summary!E684</f>
        <v>2310001631</v>
      </c>
      <c r="E685" s="44" t="str">
        <f>unprmtd_src_summary!F684</f>
        <v>Blowdown Flaring</v>
      </c>
      <c r="F685" s="180">
        <f>unprmtd_src_summary!G684</f>
        <v>2.5218868752357877</v>
      </c>
      <c r="G685" s="180">
        <f>unprmtd_src_summary!H684</f>
        <v>0</v>
      </c>
      <c r="H685" s="180">
        <f>unprmtd_src_summary!I684</f>
        <v>13.722031527018254</v>
      </c>
      <c r="I685" s="180">
        <f>unprmtd_src_summary!J684</f>
        <v>0</v>
      </c>
      <c r="J685" s="180">
        <f>unprmtd_src_summary!K684</f>
        <v>0</v>
      </c>
    </row>
    <row r="686" spans="1:10" x14ac:dyDescent="0.2">
      <c r="A686" s="44" t="s">
        <v>5574</v>
      </c>
      <c r="B686" s="44" t="str">
        <f>unprmtd_src_summary!C685</f>
        <v>48</v>
      </c>
      <c r="C686" s="44" t="str">
        <f>unprmtd_src_summary!D685</f>
        <v>48301</v>
      </c>
      <c r="D686" s="44" t="str">
        <f>unprmtd_src_summary!E685</f>
        <v>2310001631</v>
      </c>
      <c r="E686" s="44" t="str">
        <f>unprmtd_src_summary!F685</f>
        <v>Blowdown Flaring</v>
      </c>
      <c r="F686" s="180">
        <f>unprmtd_src_summary!G685</f>
        <v>4.6835041968664628</v>
      </c>
      <c r="G686" s="180">
        <f>unprmtd_src_summary!H685</f>
        <v>0</v>
      </c>
      <c r="H686" s="180">
        <f>unprmtd_src_summary!I685</f>
        <v>25.483772835891045</v>
      </c>
      <c r="I686" s="180">
        <f>unprmtd_src_summary!J685</f>
        <v>0</v>
      </c>
      <c r="J686" s="180">
        <f>unprmtd_src_summary!K685</f>
        <v>0</v>
      </c>
    </row>
    <row r="687" spans="1:10" x14ac:dyDescent="0.2">
      <c r="A687" s="44" t="s">
        <v>5574</v>
      </c>
      <c r="B687" s="44" t="str">
        <f>unprmtd_src_summary!C686</f>
        <v>48</v>
      </c>
      <c r="C687" s="44" t="str">
        <f>unprmtd_src_summary!D686</f>
        <v>48303</v>
      </c>
      <c r="D687" s="44" t="str">
        <f>unprmtd_src_summary!E686</f>
        <v>2310001631</v>
      </c>
      <c r="E687" s="44" t="str">
        <f>unprmtd_src_summary!F686</f>
        <v>Blowdown Flaring</v>
      </c>
      <c r="F687" s="180">
        <f>unprmtd_src_summary!G686</f>
        <v>2.2054338889610268</v>
      </c>
      <c r="G687" s="180">
        <f>unprmtd_src_summary!H686</f>
        <v>0</v>
      </c>
      <c r="H687" s="180">
        <f>unprmtd_src_summary!I686</f>
        <v>12.000154984052644</v>
      </c>
      <c r="I687" s="180">
        <f>unprmtd_src_summary!J686</f>
        <v>0</v>
      </c>
      <c r="J687" s="180">
        <f>unprmtd_src_summary!K686</f>
        <v>0</v>
      </c>
    </row>
    <row r="688" spans="1:10" x14ac:dyDescent="0.2">
      <c r="A688" s="44" t="s">
        <v>5574</v>
      </c>
      <c r="B688" s="44" t="str">
        <f>unprmtd_src_summary!C687</f>
        <v>48</v>
      </c>
      <c r="C688" s="44" t="str">
        <f>unprmtd_src_summary!D687</f>
        <v>48305</v>
      </c>
      <c r="D688" s="44" t="str">
        <f>unprmtd_src_summary!E687</f>
        <v>2310001631</v>
      </c>
      <c r="E688" s="44" t="str">
        <f>unprmtd_src_summary!F687</f>
        <v>Blowdown Flaring</v>
      </c>
      <c r="F688" s="180">
        <f>unprmtd_src_summary!G687</f>
        <v>0.37974358352971321</v>
      </c>
      <c r="G688" s="180">
        <f>unprmtd_src_summary!H687</f>
        <v>0</v>
      </c>
      <c r="H688" s="180">
        <f>unprmtd_src_summary!I687</f>
        <v>2.0662518515587336</v>
      </c>
      <c r="I688" s="180">
        <f>unprmtd_src_summary!J687</f>
        <v>0</v>
      </c>
      <c r="J688" s="180">
        <f>unprmtd_src_summary!K687</f>
        <v>0</v>
      </c>
    </row>
    <row r="689" spans="1:10" x14ac:dyDescent="0.2">
      <c r="A689" s="44" t="s">
        <v>5574</v>
      </c>
      <c r="B689" s="44" t="str">
        <f>unprmtd_src_summary!C688</f>
        <v>48</v>
      </c>
      <c r="C689" s="44" t="str">
        <f>unprmtd_src_summary!D688</f>
        <v>48317</v>
      </c>
      <c r="D689" s="44" t="str">
        <f>unprmtd_src_summary!E688</f>
        <v>2310001631</v>
      </c>
      <c r="E689" s="44" t="str">
        <f>unprmtd_src_summary!F688</f>
        <v>Blowdown Flaring</v>
      </c>
      <c r="F689" s="180">
        <f>unprmtd_src_summary!G688</f>
        <v>11.77691959690226</v>
      </c>
      <c r="G689" s="180">
        <f>unprmtd_src_summary!H688</f>
        <v>0</v>
      </c>
      <c r="H689" s="180">
        <f>unprmtd_src_summary!I688</f>
        <v>64.080297806674054</v>
      </c>
      <c r="I689" s="180">
        <f>unprmtd_src_summary!J688</f>
        <v>0</v>
      </c>
      <c r="J689" s="180">
        <f>unprmtd_src_summary!K688</f>
        <v>0</v>
      </c>
    </row>
    <row r="690" spans="1:10" x14ac:dyDescent="0.2">
      <c r="A690" s="44" t="s">
        <v>5574</v>
      </c>
      <c r="B690" s="44" t="str">
        <f>unprmtd_src_summary!C689</f>
        <v>48</v>
      </c>
      <c r="C690" s="44" t="str">
        <f>unprmtd_src_summary!D689</f>
        <v>48329</v>
      </c>
      <c r="D690" s="44" t="str">
        <f>unprmtd_src_summary!E689</f>
        <v>2310001631</v>
      </c>
      <c r="E690" s="44" t="str">
        <f>unprmtd_src_summary!F689</f>
        <v>Blowdown Flaring</v>
      </c>
      <c r="F690" s="180">
        <f>unprmtd_src_summary!G689</f>
        <v>21.241298140258188</v>
      </c>
      <c r="G690" s="180">
        <f>unprmtd_src_summary!H689</f>
        <v>0</v>
      </c>
      <c r="H690" s="180">
        <f>unprmtd_src_summary!I689</f>
        <v>115.57765164552248</v>
      </c>
      <c r="I690" s="180">
        <f>unprmtd_src_summary!J689</f>
        <v>0</v>
      </c>
      <c r="J690" s="180">
        <f>unprmtd_src_summary!K689</f>
        <v>0</v>
      </c>
    </row>
    <row r="691" spans="1:10" x14ac:dyDescent="0.2">
      <c r="A691" s="44" t="s">
        <v>5574</v>
      </c>
      <c r="B691" s="44" t="str">
        <f>unprmtd_src_summary!C690</f>
        <v>48</v>
      </c>
      <c r="C691" s="44" t="str">
        <f>unprmtd_src_summary!D690</f>
        <v>48335</v>
      </c>
      <c r="D691" s="44" t="str">
        <f>unprmtd_src_summary!E690</f>
        <v>2310001631</v>
      </c>
      <c r="E691" s="44" t="str">
        <f>unprmtd_src_summary!F690</f>
        <v>Blowdown Flaring</v>
      </c>
      <c r="F691" s="180">
        <f>unprmtd_src_summary!G690</f>
        <v>12.414694076932932</v>
      </c>
      <c r="G691" s="180">
        <f>unprmtd_src_summary!H690</f>
        <v>0</v>
      </c>
      <c r="H691" s="180">
        <f>unprmtd_src_summary!I690</f>
        <v>67.550541300958585</v>
      </c>
      <c r="I691" s="180">
        <f>unprmtd_src_summary!J690</f>
        <v>0</v>
      </c>
      <c r="J691" s="180">
        <f>unprmtd_src_summary!K690</f>
        <v>0</v>
      </c>
    </row>
    <row r="692" spans="1:10" x14ac:dyDescent="0.2">
      <c r="A692" s="44" t="s">
        <v>5574</v>
      </c>
      <c r="B692" s="44" t="str">
        <f>unprmtd_src_summary!C691</f>
        <v>48</v>
      </c>
      <c r="C692" s="44" t="str">
        <f>unprmtd_src_summary!D691</f>
        <v>48371</v>
      </c>
      <c r="D692" s="44" t="str">
        <f>unprmtd_src_summary!E691</f>
        <v>2310001631</v>
      </c>
      <c r="E692" s="44" t="str">
        <f>unprmtd_src_summary!F691</f>
        <v>Blowdown Flaring</v>
      </c>
      <c r="F692" s="180">
        <f>unprmtd_src_summary!G691</f>
        <v>21.557751126532949</v>
      </c>
      <c r="G692" s="180">
        <f>unprmtd_src_summary!H691</f>
        <v>0</v>
      </c>
      <c r="H692" s="180">
        <f>unprmtd_src_summary!I691</f>
        <v>117.2995281884881</v>
      </c>
      <c r="I692" s="180">
        <f>unprmtd_src_summary!J691</f>
        <v>0</v>
      </c>
      <c r="J692" s="180">
        <f>unprmtd_src_summary!K691</f>
        <v>0</v>
      </c>
    </row>
    <row r="693" spans="1:10" x14ac:dyDescent="0.2">
      <c r="A693" s="44" t="s">
        <v>5574</v>
      </c>
      <c r="B693" s="44" t="str">
        <f>unprmtd_src_summary!C692</f>
        <v>48</v>
      </c>
      <c r="C693" s="44" t="str">
        <f>unprmtd_src_summary!D692</f>
        <v>48383</v>
      </c>
      <c r="D693" s="44" t="str">
        <f>unprmtd_src_summary!E692</f>
        <v>2310001631</v>
      </c>
      <c r="E693" s="44" t="str">
        <f>unprmtd_src_summary!F692</f>
        <v>Blowdown Flaring</v>
      </c>
      <c r="F693" s="180">
        <f>unprmtd_src_summary!G692</f>
        <v>22.322106801073527</v>
      </c>
      <c r="G693" s="180">
        <f>unprmtd_src_summary!H692</f>
        <v>0</v>
      </c>
      <c r="H693" s="180">
        <f>unprmtd_src_summary!I692</f>
        <v>121.45852229995889</v>
      </c>
      <c r="I693" s="180">
        <f>unprmtd_src_summary!J692</f>
        <v>0</v>
      </c>
      <c r="J693" s="180">
        <f>unprmtd_src_summary!K692</f>
        <v>0</v>
      </c>
    </row>
    <row r="694" spans="1:10" x14ac:dyDescent="0.2">
      <c r="A694" s="44" t="s">
        <v>5574</v>
      </c>
      <c r="B694" s="44" t="str">
        <f>unprmtd_src_summary!C693</f>
        <v>48</v>
      </c>
      <c r="C694" s="44" t="str">
        <f>unprmtd_src_summary!D693</f>
        <v>48389</v>
      </c>
      <c r="D694" s="44" t="str">
        <f>unprmtd_src_summary!E693</f>
        <v>2310001631</v>
      </c>
      <c r="E694" s="44" t="str">
        <f>unprmtd_src_summary!F693</f>
        <v>Blowdown Flaring</v>
      </c>
      <c r="F694" s="180">
        <f>unprmtd_src_summary!G693</f>
        <v>5.0389052429904249</v>
      </c>
      <c r="G694" s="180">
        <f>unprmtd_src_summary!H693</f>
        <v>0</v>
      </c>
      <c r="H694" s="180">
        <f>unprmtd_src_summary!I693</f>
        <v>27.41757264568319</v>
      </c>
      <c r="I694" s="180">
        <f>unprmtd_src_summary!J693</f>
        <v>0</v>
      </c>
      <c r="J694" s="180">
        <f>unprmtd_src_summary!K693</f>
        <v>0</v>
      </c>
    </row>
    <row r="695" spans="1:10" x14ac:dyDescent="0.2">
      <c r="A695" s="44" t="s">
        <v>5574</v>
      </c>
      <c r="B695" s="44" t="str">
        <f>unprmtd_src_summary!C694</f>
        <v>48</v>
      </c>
      <c r="C695" s="44" t="str">
        <f>unprmtd_src_summary!D694</f>
        <v>48079</v>
      </c>
      <c r="D695" s="44" t="str">
        <f>unprmtd_src_summary!E694</f>
        <v>2310001631</v>
      </c>
      <c r="E695" s="44" t="str">
        <f>unprmtd_src_summary!F694</f>
        <v>Blowdown Flaring</v>
      </c>
      <c r="F695" s="180">
        <f>unprmtd_src_summary!G694</f>
        <v>9.9950458588012978</v>
      </c>
      <c r="G695" s="180">
        <f>unprmtd_src_summary!H694</f>
        <v>0</v>
      </c>
      <c r="H695" s="180">
        <f>unprmtd_src_summary!I694</f>
        <v>54.384808349359993</v>
      </c>
      <c r="I695" s="180">
        <f>unprmtd_src_summary!J694</f>
        <v>0</v>
      </c>
      <c r="J695" s="180">
        <f>unprmtd_src_summary!K694</f>
        <v>0</v>
      </c>
    </row>
    <row r="696" spans="1:10" x14ac:dyDescent="0.2">
      <c r="A696" s="44" t="s">
        <v>5574</v>
      </c>
      <c r="B696" s="44" t="str">
        <f>unprmtd_src_summary!C695</f>
        <v>48</v>
      </c>
      <c r="C696" s="44" t="str">
        <f>unprmtd_src_summary!D695</f>
        <v>48413</v>
      </c>
      <c r="D696" s="44" t="str">
        <f>unprmtd_src_summary!E695</f>
        <v>2310001631</v>
      </c>
      <c r="E696" s="44" t="str">
        <f>unprmtd_src_summary!F695</f>
        <v>Blowdown Flaring</v>
      </c>
      <c r="F696" s="180">
        <f>unprmtd_src_summary!G695</f>
        <v>5.3748322591897866</v>
      </c>
      <c r="G696" s="180">
        <f>unprmtd_src_summary!H695</f>
        <v>0</v>
      </c>
      <c r="H696" s="180">
        <f>unprmtd_src_summary!I695</f>
        <v>29.24541082206207</v>
      </c>
      <c r="I696" s="180">
        <f>unprmtd_src_summary!J695</f>
        <v>0</v>
      </c>
      <c r="J696" s="180">
        <f>unprmtd_src_summary!K695</f>
        <v>0</v>
      </c>
    </row>
    <row r="697" spans="1:10" ht="11.25" customHeight="1" x14ac:dyDescent="0.2">
      <c r="A697" s="44" t="s">
        <v>5574</v>
      </c>
      <c r="B697" s="44" t="str">
        <f>unprmtd_src_summary!C696</f>
        <v>48</v>
      </c>
      <c r="C697" s="44" t="str">
        <f>unprmtd_src_summary!D696</f>
        <v>48415</v>
      </c>
      <c r="D697" s="44" t="str">
        <f>unprmtd_src_summary!E696</f>
        <v>2310001631</v>
      </c>
      <c r="E697" s="44" t="str">
        <f>unprmtd_src_summary!F696</f>
        <v>Blowdown Flaring</v>
      </c>
      <c r="F697" s="180">
        <f>unprmtd_src_summary!G696</f>
        <v>13.524713782635171</v>
      </c>
      <c r="G697" s="180">
        <f>unprmtd_src_summary!H696</f>
        <v>0</v>
      </c>
      <c r="H697" s="180">
        <f>unprmtd_src_summary!I696</f>
        <v>73.590354405514887</v>
      </c>
      <c r="I697" s="180">
        <f>unprmtd_src_summary!J696</f>
        <v>0</v>
      </c>
      <c r="J697" s="180">
        <f>unprmtd_src_summary!K696</f>
        <v>0</v>
      </c>
    </row>
    <row r="698" spans="1:10" x14ac:dyDescent="0.2">
      <c r="A698" s="44" t="s">
        <v>5574</v>
      </c>
      <c r="B698" s="44" t="str">
        <f>unprmtd_src_summary!C697</f>
        <v>48</v>
      </c>
      <c r="C698" s="44" t="str">
        <f>unprmtd_src_summary!D697</f>
        <v>48431</v>
      </c>
      <c r="D698" s="44" t="str">
        <f>unprmtd_src_summary!E697</f>
        <v>2310001631</v>
      </c>
      <c r="E698" s="44" t="str">
        <f>unprmtd_src_summary!F697</f>
        <v>Blowdown Flaring</v>
      </c>
      <c r="F698" s="180">
        <f>unprmtd_src_summary!G697</f>
        <v>9.8587276493290936</v>
      </c>
      <c r="G698" s="180">
        <f>unprmtd_src_summary!H697</f>
        <v>0</v>
      </c>
      <c r="H698" s="180">
        <f>unprmtd_src_summary!I697</f>
        <v>53.64307691546712</v>
      </c>
      <c r="I698" s="180">
        <f>unprmtd_src_summary!J697</f>
        <v>0</v>
      </c>
      <c r="J698" s="180">
        <f>unprmtd_src_summary!K697</f>
        <v>0</v>
      </c>
    </row>
    <row r="699" spans="1:10" x14ac:dyDescent="0.2">
      <c r="A699" s="44" t="s">
        <v>5574</v>
      </c>
      <c r="B699" s="44" t="str">
        <f>unprmtd_src_summary!C698</f>
        <v>48</v>
      </c>
      <c r="C699" s="44" t="str">
        <f>unprmtd_src_summary!D698</f>
        <v>48435</v>
      </c>
      <c r="D699" s="44" t="str">
        <f>unprmtd_src_summary!E698</f>
        <v>2310001631</v>
      </c>
      <c r="E699" s="44" t="str">
        <f>unprmtd_src_summary!F698</f>
        <v>Blowdown Flaring</v>
      </c>
      <c r="F699" s="180">
        <f>unprmtd_src_summary!G698</f>
        <v>30.165272353206451</v>
      </c>
      <c r="G699" s="180">
        <f>unprmtd_src_summary!H698</f>
        <v>0</v>
      </c>
      <c r="H699" s="180">
        <f>unprmtd_src_summary!I698</f>
        <v>164.13457015715272</v>
      </c>
      <c r="I699" s="180">
        <f>unprmtd_src_summary!J698</f>
        <v>0</v>
      </c>
      <c r="J699" s="180">
        <f>unprmtd_src_summary!K698</f>
        <v>0</v>
      </c>
    </row>
    <row r="700" spans="1:10" x14ac:dyDescent="0.2">
      <c r="A700" s="44" t="s">
        <v>5574</v>
      </c>
      <c r="B700" s="44" t="str">
        <f>unprmtd_src_summary!C699</f>
        <v>48</v>
      </c>
      <c r="C700" s="44" t="str">
        <f>unprmtd_src_summary!D699</f>
        <v>48445</v>
      </c>
      <c r="D700" s="44" t="str">
        <f>unprmtd_src_summary!E699</f>
        <v>2310001631</v>
      </c>
      <c r="E700" s="44" t="str">
        <f>unprmtd_src_summary!F699</f>
        <v>Blowdown Flaring</v>
      </c>
      <c r="F700" s="180">
        <f>unprmtd_src_summary!G699</f>
        <v>4.2356015086006478</v>
      </c>
      <c r="G700" s="180">
        <f>unprmtd_src_summary!H699</f>
        <v>0</v>
      </c>
      <c r="H700" s="180">
        <f>unprmtd_src_summary!I699</f>
        <v>23.046655267385873</v>
      </c>
      <c r="I700" s="180">
        <f>unprmtd_src_summary!J699</f>
        <v>0</v>
      </c>
      <c r="J700" s="180">
        <f>unprmtd_src_summary!K699</f>
        <v>0</v>
      </c>
    </row>
    <row r="701" spans="1:10" x14ac:dyDescent="0.2">
      <c r="A701" s="44" t="s">
        <v>5574</v>
      </c>
      <c r="B701" s="44" t="str">
        <f>unprmtd_src_summary!C700</f>
        <v>48</v>
      </c>
      <c r="C701" s="44" t="str">
        <f>unprmtd_src_summary!D700</f>
        <v>48451</v>
      </c>
      <c r="D701" s="44" t="str">
        <f>unprmtd_src_summary!E700</f>
        <v>2310001631</v>
      </c>
      <c r="E701" s="44" t="str">
        <f>unprmtd_src_summary!F700</f>
        <v>Blowdown Flaring</v>
      </c>
      <c r="F701" s="180">
        <f>unprmtd_src_summary!G700</f>
        <v>3.3690071769559173</v>
      </c>
      <c r="G701" s="180">
        <f>unprmtd_src_summary!H700</f>
        <v>0</v>
      </c>
      <c r="H701" s="180">
        <f>unprmtd_src_summary!I700</f>
        <v>18.33136258049543</v>
      </c>
      <c r="I701" s="180">
        <f>unprmtd_src_summary!J700</f>
        <v>0</v>
      </c>
      <c r="J701" s="180">
        <f>unprmtd_src_summary!K700</f>
        <v>0</v>
      </c>
    </row>
    <row r="702" spans="1:10" x14ac:dyDescent="0.2">
      <c r="A702" s="44" t="s">
        <v>5574</v>
      </c>
      <c r="B702" s="44" t="str">
        <f>unprmtd_src_summary!C701</f>
        <v>48</v>
      </c>
      <c r="C702" s="44" t="str">
        <f>unprmtd_src_summary!D701</f>
        <v>48461</v>
      </c>
      <c r="D702" s="44" t="str">
        <f>unprmtd_src_summary!E701</f>
        <v>2310001631</v>
      </c>
      <c r="E702" s="44" t="str">
        <f>unprmtd_src_summary!F701</f>
        <v>Blowdown Flaring</v>
      </c>
      <c r="F702" s="180">
        <f>unprmtd_src_summary!G701</f>
        <v>17.955055590481823</v>
      </c>
      <c r="G702" s="180">
        <f>unprmtd_src_summary!H701</f>
        <v>0</v>
      </c>
      <c r="H702" s="180">
        <f>unprmtd_src_summary!I701</f>
        <v>97.696626007033444</v>
      </c>
      <c r="I702" s="180">
        <f>unprmtd_src_summary!J701</f>
        <v>0</v>
      </c>
      <c r="J702" s="180">
        <f>unprmtd_src_summary!K701</f>
        <v>0</v>
      </c>
    </row>
    <row r="703" spans="1:10" x14ac:dyDescent="0.2">
      <c r="A703" s="44" t="s">
        <v>5574</v>
      </c>
      <c r="B703" s="44" t="str">
        <f>unprmtd_src_summary!C702</f>
        <v>48</v>
      </c>
      <c r="C703" s="44" t="str">
        <f>unprmtd_src_summary!D702</f>
        <v>48475</v>
      </c>
      <c r="D703" s="44" t="str">
        <f>unprmtd_src_summary!E702</f>
        <v>2310001631</v>
      </c>
      <c r="E703" s="44" t="str">
        <f>unprmtd_src_summary!F702</f>
        <v>Blowdown Flaring</v>
      </c>
      <c r="F703" s="180">
        <f>unprmtd_src_summary!G702</f>
        <v>15.365009610509935</v>
      </c>
      <c r="G703" s="180">
        <f>unprmtd_src_summary!H702</f>
        <v>0</v>
      </c>
      <c r="H703" s="180">
        <f>unprmtd_src_summary!I702</f>
        <v>83.603728763068759</v>
      </c>
      <c r="I703" s="180">
        <f>unprmtd_src_summary!J702</f>
        <v>0</v>
      </c>
      <c r="J703" s="180">
        <f>unprmtd_src_summary!K702</f>
        <v>0</v>
      </c>
    </row>
    <row r="704" spans="1:10" x14ac:dyDescent="0.2">
      <c r="A704" s="44" t="s">
        <v>5574</v>
      </c>
      <c r="B704" s="44" t="str">
        <f>unprmtd_src_summary!C703</f>
        <v>48</v>
      </c>
      <c r="C704" s="44" t="str">
        <f>unprmtd_src_summary!D703</f>
        <v>48495</v>
      </c>
      <c r="D704" s="44" t="str">
        <f>unprmtd_src_summary!E703</f>
        <v>2310001631</v>
      </c>
      <c r="E704" s="44" t="str">
        <f>unprmtd_src_summary!F703</f>
        <v>Blowdown Flaring</v>
      </c>
      <c r="F704" s="180">
        <f>unprmtd_src_summary!G703</f>
        <v>12.229690792649226</v>
      </c>
      <c r="G704" s="180">
        <f>unprmtd_src_summary!H703</f>
        <v>0</v>
      </c>
      <c r="H704" s="180">
        <f>unprmtd_src_summary!I703</f>
        <v>66.543905783532551</v>
      </c>
      <c r="I704" s="180">
        <f>unprmtd_src_summary!J703</f>
        <v>0</v>
      </c>
      <c r="J704" s="180">
        <f>unprmtd_src_summary!K703</f>
        <v>0</v>
      </c>
    </row>
    <row r="705" spans="1:10" x14ac:dyDescent="0.2">
      <c r="A705" s="44" t="s">
        <v>5574</v>
      </c>
      <c r="B705" s="44" t="str">
        <f>unprmtd_src_summary!C704</f>
        <v>48</v>
      </c>
      <c r="C705" s="44" t="str">
        <f>unprmtd_src_summary!D704</f>
        <v>48501</v>
      </c>
      <c r="D705" s="44" t="str">
        <f>unprmtd_src_summary!E704</f>
        <v>2310001631</v>
      </c>
      <c r="E705" s="44" t="str">
        <f>unprmtd_src_summary!F704</f>
        <v>Blowdown Flaring</v>
      </c>
      <c r="F705" s="180">
        <f>unprmtd_src_summary!G704</f>
        <v>15.988178568097156</v>
      </c>
      <c r="G705" s="180">
        <f>unprmtd_src_summary!H704</f>
        <v>0</v>
      </c>
      <c r="H705" s="180">
        <f>unprmtd_src_summary!I704</f>
        <v>86.994501032293343</v>
      </c>
      <c r="I705" s="180">
        <f>unprmtd_src_summary!J704</f>
        <v>0</v>
      </c>
      <c r="J705" s="180">
        <f>unprmtd_src_summary!K704</f>
        <v>0</v>
      </c>
    </row>
    <row r="706" spans="1:10" x14ac:dyDescent="0.2">
      <c r="A706" s="44" t="s">
        <v>5574</v>
      </c>
      <c r="B706" s="44" t="str">
        <f>unprmtd_src_summary!C705</f>
        <v>35</v>
      </c>
      <c r="C706" s="44" t="str">
        <f>unprmtd_src_summary!D705</f>
        <v>35005</v>
      </c>
      <c r="D706" s="44" t="str">
        <f>unprmtd_src_summary!E705</f>
        <v>2310001631</v>
      </c>
      <c r="E706" s="44" t="str">
        <f>unprmtd_src_summary!F705</f>
        <v>Blowdown Flaring</v>
      </c>
      <c r="F706" s="180">
        <f>unprmtd_src_summary!G705</f>
        <v>11.241383773975741</v>
      </c>
      <c r="G706" s="180">
        <f>unprmtd_src_summary!H705</f>
        <v>0</v>
      </c>
      <c r="H706" s="180">
        <f>unprmtd_src_summary!I705</f>
        <v>61.166352887809175</v>
      </c>
      <c r="I706" s="180">
        <f>unprmtd_src_summary!J705</f>
        <v>0</v>
      </c>
      <c r="J706" s="180">
        <f>unprmtd_src_summary!K705</f>
        <v>0</v>
      </c>
    </row>
    <row r="707" spans="1:10" x14ac:dyDescent="0.2">
      <c r="A707" s="44" t="s">
        <v>5574</v>
      </c>
      <c r="B707" s="44" t="str">
        <f>unprmtd_src_summary!C706</f>
        <v>35</v>
      </c>
      <c r="C707" s="44" t="str">
        <f>unprmtd_src_summary!D706</f>
        <v>35025</v>
      </c>
      <c r="D707" s="44" t="str">
        <f>unprmtd_src_summary!E706</f>
        <v>2310001631</v>
      </c>
      <c r="E707" s="44" t="str">
        <f>unprmtd_src_summary!F706</f>
        <v>Blowdown Flaring</v>
      </c>
      <c r="F707" s="180">
        <f>unprmtd_src_summary!G706</f>
        <v>54.595442893617999</v>
      </c>
      <c r="G707" s="180">
        <f>unprmtd_src_summary!H706</f>
        <v>0</v>
      </c>
      <c r="H707" s="180">
        <f>unprmtd_src_summary!I706</f>
        <v>297.0634392740979</v>
      </c>
      <c r="I707" s="180">
        <f>unprmtd_src_summary!J706</f>
        <v>0</v>
      </c>
      <c r="J707" s="180">
        <f>unprmtd_src_summary!K706</f>
        <v>0</v>
      </c>
    </row>
    <row r="708" spans="1:10" x14ac:dyDescent="0.2">
      <c r="A708" s="44" t="s">
        <v>5574</v>
      </c>
      <c r="B708" s="44" t="str">
        <f>unprmtd_src_summary!C707</f>
        <v>35</v>
      </c>
      <c r="C708" s="44" t="str">
        <f>unprmtd_src_summary!D707</f>
        <v>35041</v>
      </c>
      <c r="D708" s="44" t="str">
        <f>unprmtd_src_summary!E707</f>
        <v>2310001631</v>
      </c>
      <c r="E708" s="44" t="str">
        <f>unprmtd_src_summary!F707</f>
        <v>Blowdown Flaring</v>
      </c>
      <c r="F708" s="180">
        <f>unprmtd_src_summary!G707</f>
        <v>1.2706804525801942</v>
      </c>
      <c r="G708" s="180">
        <f>unprmtd_src_summary!H707</f>
        <v>0</v>
      </c>
      <c r="H708" s="180">
        <f>unprmtd_src_summary!I707</f>
        <v>6.9139965802157617</v>
      </c>
      <c r="I708" s="180">
        <f>unprmtd_src_summary!J707</f>
        <v>0</v>
      </c>
      <c r="J708" s="180">
        <f>unprmtd_src_summary!K707</f>
        <v>0</v>
      </c>
    </row>
    <row r="709" spans="1:10" x14ac:dyDescent="0.2">
      <c r="A709" s="44" t="s">
        <v>5574</v>
      </c>
      <c r="B709" s="44" t="str">
        <f>unprmtd_src_summary!C708</f>
        <v>35</v>
      </c>
      <c r="C709" s="44" t="str">
        <f>unprmtd_src_summary!D708</f>
        <v>35015</v>
      </c>
      <c r="D709" s="44" t="str">
        <f>unprmtd_src_summary!E708</f>
        <v>2310001631</v>
      </c>
      <c r="E709" s="44" t="str">
        <f>unprmtd_src_summary!F708</f>
        <v>Blowdown Flaring</v>
      </c>
      <c r="F709" s="180">
        <f>unprmtd_src_summary!G708</f>
        <v>49.892464666826932</v>
      </c>
      <c r="G709" s="180">
        <f>unprmtd_src_summary!H708</f>
        <v>0</v>
      </c>
      <c r="H709" s="180">
        <f>unprmtd_src_summary!I708</f>
        <v>271.47370480479356</v>
      </c>
      <c r="I709" s="180">
        <f>unprmtd_src_summary!J708</f>
        <v>0</v>
      </c>
      <c r="J709" s="180">
        <f>unprmtd_src_summary!K708</f>
        <v>0</v>
      </c>
    </row>
    <row r="710" spans="1:10" s="43" customFormat="1" x14ac:dyDescent="0.2">
      <c r="A710" s="43" t="str">
        <f>'TX_Permitted Sources'!A6</f>
        <v>TX Permitted</v>
      </c>
      <c r="B710" s="43">
        <f>'TX_Permitted Sources'!B6</f>
        <v>48</v>
      </c>
      <c r="C710" s="74" t="str">
        <f>'TX_Permitted Sources'!C6</f>
        <v>48003</v>
      </c>
      <c r="D710" s="74">
        <f>'TX_Permitted Sources'!G6</f>
        <v>20200252</v>
      </c>
      <c r="E710" s="74" t="str">
        <f>'TX_Permitted Sources'!J6</f>
        <v>Compressor Engines</v>
      </c>
      <c r="F710" s="201">
        <f>'TX_Permitted Sources'!K6</f>
        <v>736.84</v>
      </c>
      <c r="G710" s="201">
        <f>'TX_Permitted Sources'!L6</f>
        <v>42.11</v>
      </c>
      <c r="H710" s="201">
        <f>'TX_Permitted Sources'!M6</f>
        <v>0</v>
      </c>
      <c r="I710" s="201">
        <f>'TX_Permitted Sources'!N6</f>
        <v>0</v>
      </c>
      <c r="J710" s="201">
        <f>'TX_Permitted Sources'!O6</f>
        <v>0</v>
      </c>
    </row>
    <row r="711" spans="1:10" s="43" customFormat="1" x14ac:dyDescent="0.2">
      <c r="A711" s="43" t="str">
        <f>'TX_Permitted Sources'!A7</f>
        <v>TX Permitted</v>
      </c>
      <c r="B711" s="43">
        <f>'TX_Permitted Sources'!B7</f>
        <v>48</v>
      </c>
      <c r="C711" s="74" t="str">
        <f>'TX_Permitted Sources'!C7</f>
        <v>48003</v>
      </c>
      <c r="D711" s="74">
        <f>'TX_Permitted Sources'!G7</f>
        <v>20200253</v>
      </c>
      <c r="E711" s="74" t="str">
        <f>'TX_Permitted Sources'!J7</f>
        <v>Compressor Engines</v>
      </c>
      <c r="F711" s="201">
        <f>'TX_Permitted Sources'!K7</f>
        <v>162.99</v>
      </c>
      <c r="G711" s="201">
        <f>'TX_Permitted Sources'!L7</f>
        <v>24.97</v>
      </c>
      <c r="H711" s="201">
        <f>'TX_Permitted Sources'!M7</f>
        <v>0</v>
      </c>
      <c r="I711" s="201">
        <f>'TX_Permitted Sources'!N7</f>
        <v>0</v>
      </c>
      <c r="J711" s="201">
        <f>'TX_Permitted Sources'!O7</f>
        <v>0</v>
      </c>
    </row>
    <row r="712" spans="1:10" s="43" customFormat="1" x14ac:dyDescent="0.2">
      <c r="A712" s="43" t="str">
        <f>'TX_Permitted Sources'!A8</f>
        <v>TX Permitted</v>
      </c>
      <c r="B712" s="43">
        <f>'TX_Permitted Sources'!B8</f>
        <v>48</v>
      </c>
      <c r="C712" s="74" t="str">
        <f>'TX_Permitted Sources'!C8</f>
        <v>48003</v>
      </c>
      <c r="D712" s="74">
        <f>'TX_Permitted Sources'!G8</f>
        <v>20200254</v>
      </c>
      <c r="E712" s="74" t="str">
        <f>'TX_Permitted Sources'!J8</f>
        <v>Compressor Engines</v>
      </c>
      <c r="F712" s="201">
        <f>'TX_Permitted Sources'!K8</f>
        <v>595.9</v>
      </c>
      <c r="G712" s="201">
        <f>'TX_Permitted Sources'!L8</f>
        <v>44.71</v>
      </c>
      <c r="H712" s="201">
        <f>'TX_Permitted Sources'!M8</f>
        <v>0</v>
      </c>
      <c r="I712" s="201">
        <f>'TX_Permitted Sources'!N8</f>
        <v>0</v>
      </c>
      <c r="J712" s="201">
        <f>'TX_Permitted Sources'!O8</f>
        <v>0</v>
      </c>
    </row>
    <row r="713" spans="1:10" s="43" customFormat="1" x14ac:dyDescent="0.2">
      <c r="A713" s="43" t="str">
        <f>'TX_Permitted Sources'!A9</f>
        <v>TX Permitted</v>
      </c>
      <c r="B713" s="43">
        <f>'TX_Permitted Sources'!B9</f>
        <v>48</v>
      </c>
      <c r="C713" s="74" t="str">
        <f>'TX_Permitted Sources'!C9</f>
        <v>48003</v>
      </c>
      <c r="D713" s="74">
        <f>'TX_Permitted Sources'!G9</f>
        <v>31000203</v>
      </c>
      <c r="E713" s="74" t="str">
        <f>'TX_Permitted Sources'!J9</f>
        <v>Compressor Engines</v>
      </c>
      <c r="F713" s="201">
        <f>'TX_Permitted Sources'!K9</f>
        <v>0</v>
      </c>
      <c r="G713" s="201">
        <f>'TX_Permitted Sources'!L9</f>
        <v>0</v>
      </c>
      <c r="H713" s="201">
        <f>'TX_Permitted Sources'!M9</f>
        <v>0</v>
      </c>
      <c r="I713" s="201">
        <f>'TX_Permitted Sources'!N9</f>
        <v>0</v>
      </c>
      <c r="J713" s="201">
        <f>'TX_Permitted Sources'!O9</f>
        <v>0</v>
      </c>
    </row>
    <row r="714" spans="1:10" s="43" customFormat="1" x14ac:dyDescent="0.2">
      <c r="A714" s="43" t="str">
        <f>'TX_Permitted Sources'!A10</f>
        <v>TX Permitted</v>
      </c>
      <c r="B714" s="43">
        <f>'TX_Permitted Sources'!B10</f>
        <v>48</v>
      </c>
      <c r="C714" s="74" t="str">
        <f>'TX_Permitted Sources'!C10</f>
        <v>48003</v>
      </c>
      <c r="D714" s="74">
        <f>'TX_Permitted Sources'!G10</f>
        <v>31000205</v>
      </c>
      <c r="E714" s="74" t="str">
        <f>'TX_Permitted Sources'!J10</f>
        <v>Natural Gas Production, Flares</v>
      </c>
      <c r="F714" s="201">
        <f>'TX_Permitted Sources'!K10</f>
        <v>0</v>
      </c>
      <c r="G714" s="201">
        <f>'TX_Permitted Sources'!L10</f>
        <v>0</v>
      </c>
      <c r="H714" s="201">
        <f>'TX_Permitted Sources'!M10</f>
        <v>0</v>
      </c>
      <c r="I714" s="201">
        <f>'TX_Permitted Sources'!N10</f>
        <v>0</v>
      </c>
      <c r="J714" s="201">
        <f>'TX_Permitted Sources'!O10</f>
        <v>0</v>
      </c>
    </row>
    <row r="715" spans="1:10" s="43" customFormat="1" x14ac:dyDescent="0.2">
      <c r="A715" s="43" t="str">
        <f>'TX_Permitted Sources'!A11</f>
        <v>TX Permitted</v>
      </c>
      <c r="B715" s="43">
        <f>'TX_Permitted Sources'!B11</f>
        <v>48</v>
      </c>
      <c r="C715" s="74" t="str">
        <f>'TX_Permitted Sources'!C11</f>
        <v>48003</v>
      </c>
      <c r="D715" s="74">
        <f>'TX_Permitted Sources'!G11</f>
        <v>31000207</v>
      </c>
      <c r="E715" s="74" t="str">
        <f>'TX_Permitted Sources'!J11</f>
        <v>Permitted Fugitives</v>
      </c>
      <c r="F715" s="201">
        <f>'TX_Permitted Sources'!K11</f>
        <v>0</v>
      </c>
      <c r="G715" s="201">
        <f>'TX_Permitted Sources'!L11</f>
        <v>1.47</v>
      </c>
      <c r="H715" s="201">
        <f>'TX_Permitted Sources'!M11</f>
        <v>0</v>
      </c>
      <c r="I715" s="201">
        <f>'TX_Permitted Sources'!N11</f>
        <v>0</v>
      </c>
      <c r="J715" s="201">
        <f>'TX_Permitted Sources'!O11</f>
        <v>0</v>
      </c>
    </row>
    <row r="716" spans="1:10" s="43" customFormat="1" x14ac:dyDescent="0.2">
      <c r="A716" s="43" t="str">
        <f>'TX_Permitted Sources'!A12</f>
        <v>TX Permitted</v>
      </c>
      <c r="B716" s="43">
        <f>'TX_Permitted Sources'!B12</f>
        <v>48</v>
      </c>
      <c r="C716" s="74" t="str">
        <f>'TX_Permitted Sources'!C12</f>
        <v>48003</v>
      </c>
      <c r="D716" s="74">
        <f>'TX_Permitted Sources'!G12</f>
        <v>31000227</v>
      </c>
      <c r="E716" s="74" t="str">
        <f>'TX_Permitted Sources'!J12</f>
        <v>Dehydrator</v>
      </c>
      <c r="F716" s="201">
        <f>'TX_Permitted Sources'!K12</f>
        <v>0</v>
      </c>
      <c r="G716" s="201">
        <f>'TX_Permitted Sources'!L12</f>
        <v>0</v>
      </c>
      <c r="H716" s="201">
        <f>'TX_Permitted Sources'!M12</f>
        <v>0</v>
      </c>
      <c r="I716" s="201">
        <f>'TX_Permitted Sources'!N12</f>
        <v>0</v>
      </c>
      <c r="J716" s="201">
        <f>'TX_Permitted Sources'!O12</f>
        <v>0</v>
      </c>
    </row>
    <row r="717" spans="1:10" s="43" customFormat="1" x14ac:dyDescent="0.2">
      <c r="A717" s="43" t="str">
        <f>'TX_Permitted Sources'!A13</f>
        <v>TX Permitted</v>
      </c>
      <c r="B717" s="43">
        <f>'TX_Permitted Sources'!B13</f>
        <v>48</v>
      </c>
      <c r="C717" s="74" t="str">
        <f>'TX_Permitted Sources'!C13</f>
        <v>48003</v>
      </c>
      <c r="D717" s="74">
        <f>'TX_Permitted Sources'!G13</f>
        <v>31000299</v>
      </c>
      <c r="E717" s="74" t="str">
        <f>'TX_Permitted Sources'!J13</f>
        <v>Natural Gas Production, Other Not Classified</v>
      </c>
      <c r="F717" s="201">
        <f>'TX_Permitted Sources'!K13</f>
        <v>0.60029999999999994</v>
      </c>
      <c r="G717" s="201">
        <f>'TX_Permitted Sources'!L13</f>
        <v>6.9699999999999998E-2</v>
      </c>
      <c r="H717" s="201">
        <f>'TX_Permitted Sources'!M13</f>
        <v>0</v>
      </c>
      <c r="I717" s="201">
        <f>'TX_Permitted Sources'!N13</f>
        <v>0</v>
      </c>
      <c r="J717" s="201">
        <f>'TX_Permitted Sources'!O13</f>
        <v>0</v>
      </c>
    </row>
    <row r="718" spans="1:10" s="43" customFormat="1" x14ac:dyDescent="0.2">
      <c r="A718" s="43" t="str">
        <f>'TX_Permitted Sources'!A14</f>
        <v>TX Permitted</v>
      </c>
      <c r="B718" s="43">
        <f>'TX_Permitted Sources'!B14</f>
        <v>48</v>
      </c>
      <c r="C718" s="74" t="str">
        <f>'TX_Permitted Sources'!C14</f>
        <v>48003</v>
      </c>
      <c r="D718" s="74">
        <f>'TX_Permitted Sources'!G14</f>
        <v>31000404</v>
      </c>
      <c r="E718" s="74" t="str">
        <f>'TX_Permitted Sources'!J14</f>
        <v>Process Heaters</v>
      </c>
      <c r="F718" s="201">
        <f>'TX_Permitted Sources'!K14</f>
        <v>0.4556</v>
      </c>
      <c r="G718" s="201">
        <f>'TX_Permitted Sources'!L14</f>
        <v>2.5100000000000001E-2</v>
      </c>
      <c r="H718" s="201">
        <f>'TX_Permitted Sources'!M14</f>
        <v>0</v>
      </c>
      <c r="I718" s="201">
        <f>'TX_Permitted Sources'!N14</f>
        <v>0</v>
      </c>
      <c r="J718" s="201">
        <f>'TX_Permitted Sources'!O14</f>
        <v>0</v>
      </c>
    </row>
    <row r="719" spans="1:10" s="43" customFormat="1" x14ac:dyDescent="0.2">
      <c r="A719" s="43" t="str">
        <f>'TX_Permitted Sources'!A15</f>
        <v>TX Permitted</v>
      </c>
      <c r="B719" s="43">
        <f>'TX_Permitted Sources'!B15</f>
        <v>48</v>
      </c>
      <c r="C719" s="74" t="str">
        <f>'TX_Permitted Sources'!C15</f>
        <v>48003</v>
      </c>
      <c r="D719" s="74">
        <f>'TX_Permitted Sources'!G15</f>
        <v>31088801</v>
      </c>
      <c r="E719" s="74" t="str">
        <f>'TX_Permitted Sources'!J15</f>
        <v>Permitted Fugitives</v>
      </c>
      <c r="F719" s="201">
        <f>'TX_Permitted Sources'!K15</f>
        <v>0</v>
      </c>
      <c r="G719" s="201">
        <f>'TX_Permitted Sources'!L15</f>
        <v>8.9019999999999992</v>
      </c>
      <c r="H719" s="201">
        <f>'TX_Permitted Sources'!M15</f>
        <v>0</v>
      </c>
      <c r="I719" s="201">
        <f>'TX_Permitted Sources'!N15</f>
        <v>0</v>
      </c>
      <c r="J719" s="201">
        <f>'TX_Permitted Sources'!O15</f>
        <v>0</v>
      </c>
    </row>
    <row r="720" spans="1:10" s="43" customFormat="1" x14ac:dyDescent="0.2">
      <c r="A720" s="43" t="str">
        <f>'TX_Permitted Sources'!A16</f>
        <v>TX Permitted</v>
      </c>
      <c r="B720" s="43">
        <f>'TX_Permitted Sources'!B16</f>
        <v>48</v>
      </c>
      <c r="C720" s="74" t="str">
        <f>'TX_Permitted Sources'!C16</f>
        <v>48003</v>
      </c>
      <c r="D720" s="74">
        <f>'TX_Permitted Sources'!G16</f>
        <v>40301099</v>
      </c>
      <c r="E720" s="74" t="str">
        <f>'TX_Permitted Sources'!J16</f>
        <v>Permitted Tank Losses</v>
      </c>
      <c r="F720" s="201">
        <f>'TX_Permitted Sources'!K16</f>
        <v>0</v>
      </c>
      <c r="G720" s="201">
        <f>'TX_Permitted Sources'!L16</f>
        <v>4.8899999999999997</v>
      </c>
      <c r="H720" s="201">
        <f>'TX_Permitted Sources'!M16</f>
        <v>0</v>
      </c>
      <c r="I720" s="201">
        <f>'TX_Permitted Sources'!N16</f>
        <v>0</v>
      </c>
      <c r="J720" s="201">
        <f>'TX_Permitted Sources'!O16</f>
        <v>0</v>
      </c>
    </row>
    <row r="721" spans="1:10" s="43" customFormat="1" x14ac:dyDescent="0.2">
      <c r="A721" s="43" t="str">
        <f>'TX_Permitted Sources'!A17</f>
        <v>TX Permitted</v>
      </c>
      <c r="B721" s="43">
        <f>'TX_Permitted Sources'!B17</f>
        <v>48</v>
      </c>
      <c r="C721" s="74" t="str">
        <f>'TX_Permitted Sources'!C17</f>
        <v>48003</v>
      </c>
      <c r="D721" s="74">
        <f>'TX_Permitted Sources'!G17</f>
        <v>40400254</v>
      </c>
      <c r="E721" s="74" t="str">
        <f>'TX_Permitted Sources'!J17</f>
        <v>Permitted Tank Losses</v>
      </c>
      <c r="F721" s="201">
        <f>'TX_Permitted Sources'!K17</f>
        <v>0</v>
      </c>
      <c r="G721" s="201">
        <f>'TX_Permitted Sources'!L17</f>
        <v>0.44</v>
      </c>
      <c r="H721" s="201">
        <f>'TX_Permitted Sources'!M17</f>
        <v>0</v>
      </c>
      <c r="I721" s="201">
        <f>'TX_Permitted Sources'!N17</f>
        <v>0</v>
      </c>
      <c r="J721" s="201">
        <f>'TX_Permitted Sources'!O17</f>
        <v>0</v>
      </c>
    </row>
    <row r="722" spans="1:10" s="43" customFormat="1" x14ac:dyDescent="0.2">
      <c r="A722" s="43" t="str">
        <f>'TX_Permitted Sources'!A18</f>
        <v>TX Permitted</v>
      </c>
      <c r="B722" s="43">
        <f>'TX_Permitted Sources'!B18</f>
        <v>48</v>
      </c>
      <c r="C722" s="74" t="str">
        <f>'TX_Permitted Sources'!C18</f>
        <v>48003</v>
      </c>
      <c r="D722" s="74">
        <f>'TX_Permitted Sources'!G18</f>
        <v>40400313</v>
      </c>
      <c r="E722" s="74" t="str">
        <f>'TX_Permitted Sources'!J18</f>
        <v>Permitted Tank Losses</v>
      </c>
      <c r="F722" s="201">
        <f>'TX_Permitted Sources'!K18</f>
        <v>0</v>
      </c>
      <c r="G722" s="201">
        <f>'TX_Permitted Sources'!L18</f>
        <v>0</v>
      </c>
      <c r="H722" s="201">
        <f>'TX_Permitted Sources'!M18</f>
        <v>0</v>
      </c>
      <c r="I722" s="201">
        <f>'TX_Permitted Sources'!N18</f>
        <v>0</v>
      </c>
      <c r="J722" s="201">
        <f>'TX_Permitted Sources'!O18</f>
        <v>0</v>
      </c>
    </row>
    <row r="723" spans="1:10" s="43" customFormat="1" x14ac:dyDescent="0.2">
      <c r="A723" s="43" t="str">
        <f>'TX_Permitted Sources'!A19</f>
        <v>TX Permitted</v>
      </c>
      <c r="B723" s="43">
        <f>'TX_Permitted Sources'!B19</f>
        <v>48</v>
      </c>
      <c r="C723" s="74" t="str">
        <f>'TX_Permitted Sources'!C19</f>
        <v>48003</v>
      </c>
      <c r="D723" s="74">
        <f>'TX_Permitted Sources'!G19</f>
        <v>10200602</v>
      </c>
      <c r="E723" s="74" t="str">
        <f>'TX_Permitted Sources'!J19</f>
        <v>Process Heaters</v>
      </c>
      <c r="F723" s="201">
        <f>'TX_Permitted Sources'!K19</f>
        <v>2.37</v>
      </c>
      <c r="G723" s="201">
        <f>'TX_Permitted Sources'!L19</f>
        <v>0.13</v>
      </c>
      <c r="H723" s="201">
        <f>'TX_Permitted Sources'!M19</f>
        <v>0</v>
      </c>
      <c r="I723" s="201">
        <f>'TX_Permitted Sources'!N19</f>
        <v>0</v>
      </c>
      <c r="J723" s="201">
        <f>'TX_Permitted Sources'!O19</f>
        <v>0</v>
      </c>
    </row>
    <row r="724" spans="1:10" s="43" customFormat="1" x14ac:dyDescent="0.2">
      <c r="A724" s="43" t="str">
        <f>'TX_Permitted Sources'!A20</f>
        <v>TX Permitted</v>
      </c>
      <c r="B724" s="43">
        <f>'TX_Permitted Sources'!B20</f>
        <v>48</v>
      </c>
      <c r="C724" s="74" t="str">
        <f>'TX_Permitted Sources'!C20</f>
        <v>48003</v>
      </c>
      <c r="D724" s="74">
        <f>'TX_Permitted Sources'!G20</f>
        <v>20100102</v>
      </c>
      <c r="E724" s="74" t="str">
        <f>'TX_Permitted Sources'!J20</f>
        <v>Compressor Engines</v>
      </c>
      <c r="F724" s="201">
        <f>'TX_Permitted Sources'!K20</f>
        <v>0.65200000000000002</v>
      </c>
      <c r="G724" s="201">
        <f>'TX_Permitted Sources'!L20</f>
        <v>1.9199999999999998E-2</v>
      </c>
      <c r="H724" s="201">
        <f>'TX_Permitted Sources'!M20</f>
        <v>0</v>
      </c>
      <c r="I724" s="201">
        <f>'TX_Permitted Sources'!N20</f>
        <v>0</v>
      </c>
      <c r="J724" s="201">
        <f>'TX_Permitted Sources'!O20</f>
        <v>0</v>
      </c>
    </row>
    <row r="725" spans="1:10" s="43" customFormat="1" x14ac:dyDescent="0.2">
      <c r="A725" s="43" t="str">
        <f>'TX_Permitted Sources'!A21</f>
        <v>TX Permitted</v>
      </c>
      <c r="B725" s="43">
        <f>'TX_Permitted Sources'!B21</f>
        <v>48</v>
      </c>
      <c r="C725" s="74" t="str">
        <f>'TX_Permitted Sources'!C21</f>
        <v>48003</v>
      </c>
      <c r="D725" s="74">
        <f>'TX_Permitted Sources'!G21</f>
        <v>20200203</v>
      </c>
      <c r="E725" s="74" t="str">
        <f>'TX_Permitted Sources'!J21</f>
        <v>Compressor Engines</v>
      </c>
      <c r="F725" s="201">
        <f>'TX_Permitted Sources'!K21</f>
        <v>108.05</v>
      </c>
      <c r="G725" s="201">
        <f>'TX_Permitted Sources'!L21</f>
        <v>3.4</v>
      </c>
      <c r="H725" s="201">
        <f>'TX_Permitted Sources'!M21</f>
        <v>0</v>
      </c>
      <c r="I725" s="201">
        <f>'TX_Permitted Sources'!N21</f>
        <v>0</v>
      </c>
      <c r="J725" s="201">
        <f>'TX_Permitted Sources'!O21</f>
        <v>0</v>
      </c>
    </row>
    <row r="726" spans="1:10" s="43" customFormat="1" x14ac:dyDescent="0.2">
      <c r="A726" s="43" t="str">
        <f>'TX_Permitted Sources'!A22</f>
        <v>TX Permitted</v>
      </c>
      <c r="B726" s="43">
        <f>'TX_Permitted Sources'!B22</f>
        <v>48</v>
      </c>
      <c r="C726" s="74" t="str">
        <f>'TX_Permitted Sources'!C22</f>
        <v>48003</v>
      </c>
      <c r="D726" s="74">
        <f>'TX_Permitted Sources'!G22</f>
        <v>20200252</v>
      </c>
      <c r="E726" s="74" t="str">
        <f>'TX_Permitted Sources'!J22</f>
        <v>Compressor Engines</v>
      </c>
      <c r="F726" s="201">
        <f>'TX_Permitted Sources'!K22</f>
        <v>1085.28</v>
      </c>
      <c r="G726" s="201">
        <f>'TX_Permitted Sources'!L22</f>
        <v>85.32</v>
      </c>
      <c r="H726" s="201">
        <f>'TX_Permitted Sources'!M22</f>
        <v>0</v>
      </c>
      <c r="I726" s="201">
        <f>'TX_Permitted Sources'!N22</f>
        <v>0</v>
      </c>
      <c r="J726" s="201">
        <f>'TX_Permitted Sources'!O22</f>
        <v>0</v>
      </c>
    </row>
    <row r="727" spans="1:10" s="43" customFormat="1" x14ac:dyDescent="0.2">
      <c r="A727" s="43" t="str">
        <f>'TX_Permitted Sources'!A23</f>
        <v>TX Permitted</v>
      </c>
      <c r="B727" s="43">
        <f>'TX_Permitted Sources'!B23</f>
        <v>48</v>
      </c>
      <c r="C727" s="74" t="str">
        <f>'TX_Permitted Sources'!C23</f>
        <v>48003</v>
      </c>
      <c r="D727" s="74">
        <f>'TX_Permitted Sources'!G23</f>
        <v>20200253</v>
      </c>
      <c r="E727" s="74" t="str">
        <f>'TX_Permitted Sources'!J23</f>
        <v>Compressor Engines</v>
      </c>
      <c r="F727" s="201">
        <f>'TX_Permitted Sources'!K23</f>
        <v>404.94</v>
      </c>
      <c r="G727" s="201">
        <f>'TX_Permitted Sources'!L23</f>
        <v>45.469000000000001</v>
      </c>
      <c r="H727" s="201">
        <f>'TX_Permitted Sources'!M23</f>
        <v>0</v>
      </c>
      <c r="I727" s="201">
        <f>'TX_Permitted Sources'!N23</f>
        <v>0</v>
      </c>
      <c r="J727" s="201">
        <f>'TX_Permitted Sources'!O23</f>
        <v>0</v>
      </c>
    </row>
    <row r="728" spans="1:10" s="43" customFormat="1" x14ac:dyDescent="0.2">
      <c r="A728" s="43" t="str">
        <f>'TX_Permitted Sources'!A24</f>
        <v>TX Permitted</v>
      </c>
      <c r="B728" s="43">
        <f>'TX_Permitted Sources'!B24</f>
        <v>48</v>
      </c>
      <c r="C728" s="74" t="str">
        <f>'TX_Permitted Sources'!C24</f>
        <v>48003</v>
      </c>
      <c r="D728" s="74">
        <f>'TX_Permitted Sources'!G24</f>
        <v>20200254</v>
      </c>
      <c r="E728" s="74" t="str">
        <f>'TX_Permitted Sources'!J24</f>
        <v>Compressor Engines</v>
      </c>
      <c r="F728" s="201">
        <f>'TX_Permitted Sources'!K24</f>
        <v>174.7</v>
      </c>
      <c r="G728" s="201">
        <f>'TX_Permitted Sources'!L24</f>
        <v>28.151399999999999</v>
      </c>
      <c r="H728" s="201">
        <f>'TX_Permitted Sources'!M24</f>
        <v>0</v>
      </c>
      <c r="I728" s="201">
        <f>'TX_Permitted Sources'!N24</f>
        <v>0</v>
      </c>
      <c r="J728" s="201">
        <f>'TX_Permitted Sources'!O24</f>
        <v>0</v>
      </c>
    </row>
    <row r="729" spans="1:10" s="43" customFormat="1" x14ac:dyDescent="0.2">
      <c r="A729" s="43" t="str">
        <f>'TX_Permitted Sources'!A25</f>
        <v>TX Permitted</v>
      </c>
      <c r="B729" s="43">
        <f>'TX_Permitted Sources'!B25</f>
        <v>48</v>
      </c>
      <c r="C729" s="74" t="str">
        <f>'TX_Permitted Sources'!C25</f>
        <v>48003</v>
      </c>
      <c r="D729" s="74">
        <f>'TX_Permitted Sources'!G25</f>
        <v>20300101</v>
      </c>
      <c r="E729" s="74" t="str">
        <f>'TX_Permitted Sources'!J25</f>
        <v>Compressor Engines</v>
      </c>
      <c r="F729" s="201">
        <f>'TX_Permitted Sources'!K25</f>
        <v>4.19E-2</v>
      </c>
      <c r="G729" s="201">
        <f>'TX_Permitted Sources'!L25</f>
        <v>3.3999999999999998E-3</v>
      </c>
      <c r="H729" s="201">
        <f>'TX_Permitted Sources'!M25</f>
        <v>0</v>
      </c>
      <c r="I729" s="201">
        <f>'TX_Permitted Sources'!N25</f>
        <v>0</v>
      </c>
      <c r="J729" s="201">
        <f>'TX_Permitted Sources'!O25</f>
        <v>0</v>
      </c>
    </row>
    <row r="730" spans="1:10" s="43" customFormat="1" x14ac:dyDescent="0.2">
      <c r="A730" s="43" t="str">
        <f>'TX_Permitted Sources'!A26</f>
        <v>TX Permitted</v>
      </c>
      <c r="B730" s="43">
        <f>'TX_Permitted Sources'!B26</f>
        <v>48</v>
      </c>
      <c r="C730" s="74" t="str">
        <f>'TX_Permitted Sources'!C26</f>
        <v>48003</v>
      </c>
      <c r="D730" s="74">
        <f>'TX_Permitted Sources'!G26</f>
        <v>20300202</v>
      </c>
      <c r="E730" s="74" t="str">
        <f>'TX_Permitted Sources'!J26</f>
        <v>Compressor Engines</v>
      </c>
      <c r="F730" s="201">
        <f>'TX_Permitted Sources'!K26</f>
        <v>108.04</v>
      </c>
      <c r="G730" s="201">
        <f>'TX_Permitted Sources'!L26</f>
        <v>5.66</v>
      </c>
      <c r="H730" s="201">
        <f>'TX_Permitted Sources'!M26</f>
        <v>0</v>
      </c>
      <c r="I730" s="201">
        <f>'TX_Permitted Sources'!N26</f>
        <v>0</v>
      </c>
      <c r="J730" s="201">
        <f>'TX_Permitted Sources'!O26</f>
        <v>0</v>
      </c>
    </row>
    <row r="731" spans="1:10" s="43" customFormat="1" x14ac:dyDescent="0.2">
      <c r="A731" s="43" t="str">
        <f>'TX_Permitted Sources'!A27</f>
        <v>TX Permitted</v>
      </c>
      <c r="B731" s="43">
        <f>'TX_Permitted Sources'!B27</f>
        <v>48</v>
      </c>
      <c r="C731" s="74" t="str">
        <f>'TX_Permitted Sources'!C27</f>
        <v>48003</v>
      </c>
      <c r="D731" s="74">
        <f>'TX_Permitted Sources'!G27</f>
        <v>30190099</v>
      </c>
      <c r="E731" s="74" t="str">
        <f>'TX_Permitted Sources'!J27</f>
        <v>Natural Gas Production, Other Not Classified</v>
      </c>
      <c r="F731" s="201">
        <f>'TX_Permitted Sources'!K27</f>
        <v>0.12</v>
      </c>
      <c r="G731" s="201">
        <f>'TX_Permitted Sources'!L27</f>
        <v>0.4</v>
      </c>
      <c r="H731" s="201">
        <f>'TX_Permitted Sources'!M27</f>
        <v>0</v>
      </c>
      <c r="I731" s="201">
        <f>'TX_Permitted Sources'!N27</f>
        <v>0</v>
      </c>
      <c r="J731" s="201">
        <f>'TX_Permitted Sources'!O27</f>
        <v>0</v>
      </c>
    </row>
    <row r="732" spans="1:10" s="43" customFormat="1" x14ac:dyDescent="0.2">
      <c r="A732" s="43" t="str">
        <f>'TX_Permitted Sources'!A28</f>
        <v>TX Permitted</v>
      </c>
      <c r="B732" s="43">
        <f>'TX_Permitted Sources'!B28</f>
        <v>48</v>
      </c>
      <c r="C732" s="74" t="str">
        <f>'TX_Permitted Sources'!C28</f>
        <v>48003</v>
      </c>
      <c r="D732" s="74">
        <f>'TX_Permitted Sources'!G28</f>
        <v>30600104</v>
      </c>
      <c r="E732" s="74" t="str">
        <f>'TX_Permitted Sources'!J28</f>
        <v>Process Heaters</v>
      </c>
      <c r="F732" s="201">
        <f>'TX_Permitted Sources'!K28</f>
        <v>4.1900000000000004</v>
      </c>
      <c r="G732" s="201">
        <f>'TX_Permitted Sources'!L28</f>
        <v>0.23</v>
      </c>
      <c r="H732" s="201">
        <f>'TX_Permitted Sources'!M28</f>
        <v>0</v>
      </c>
      <c r="I732" s="201">
        <f>'TX_Permitted Sources'!N28</f>
        <v>0</v>
      </c>
      <c r="J732" s="201">
        <f>'TX_Permitted Sources'!O28</f>
        <v>0</v>
      </c>
    </row>
    <row r="733" spans="1:10" s="43" customFormat="1" x14ac:dyDescent="0.2">
      <c r="A733" s="43" t="str">
        <f>'TX_Permitted Sources'!A29</f>
        <v>TX Permitted</v>
      </c>
      <c r="B733" s="43">
        <f>'TX_Permitted Sources'!B29</f>
        <v>48</v>
      </c>
      <c r="C733" s="74" t="str">
        <f>'TX_Permitted Sources'!C29</f>
        <v>48003</v>
      </c>
      <c r="D733" s="74">
        <f>'TX_Permitted Sources'!G29</f>
        <v>30600503</v>
      </c>
      <c r="E733" s="74" t="str">
        <f>'TX_Permitted Sources'!J29</f>
        <v>Natural Gas Production, Other Not Classified</v>
      </c>
      <c r="F733" s="201">
        <f>'TX_Permitted Sources'!K29</f>
        <v>0</v>
      </c>
      <c r="G733" s="201">
        <f>'TX_Permitted Sources'!L29</f>
        <v>0</v>
      </c>
      <c r="H733" s="201">
        <f>'TX_Permitted Sources'!M29</f>
        <v>0</v>
      </c>
      <c r="I733" s="201">
        <f>'TX_Permitted Sources'!N29</f>
        <v>0</v>
      </c>
      <c r="J733" s="201">
        <f>'TX_Permitted Sources'!O29</f>
        <v>0</v>
      </c>
    </row>
    <row r="734" spans="1:10" s="43" customFormat="1" x14ac:dyDescent="0.2">
      <c r="A734" s="43" t="str">
        <f>'TX_Permitted Sources'!A30</f>
        <v>TX Permitted</v>
      </c>
      <c r="B734" s="43">
        <f>'TX_Permitted Sources'!B30</f>
        <v>48</v>
      </c>
      <c r="C734" s="74" t="str">
        <f>'TX_Permitted Sources'!C30</f>
        <v>48003</v>
      </c>
      <c r="D734" s="74">
        <f>'TX_Permitted Sources'!G30</f>
        <v>30600805</v>
      </c>
      <c r="E734" s="74" t="str">
        <f>'TX_Permitted Sources'!J30</f>
        <v>Natural Gas Production, Other Not Classified</v>
      </c>
      <c r="F734" s="201">
        <f>'TX_Permitted Sources'!K30</f>
        <v>0</v>
      </c>
      <c r="G734" s="201">
        <f>'TX_Permitted Sources'!L30</f>
        <v>0.06</v>
      </c>
      <c r="H734" s="201">
        <f>'TX_Permitted Sources'!M30</f>
        <v>0</v>
      </c>
      <c r="I734" s="201">
        <f>'TX_Permitted Sources'!N30</f>
        <v>0</v>
      </c>
      <c r="J734" s="201">
        <f>'TX_Permitted Sources'!O30</f>
        <v>0</v>
      </c>
    </row>
    <row r="735" spans="1:10" s="43" customFormat="1" x14ac:dyDescent="0.2">
      <c r="A735" s="43" t="str">
        <f>'TX_Permitted Sources'!A31</f>
        <v>TX Permitted</v>
      </c>
      <c r="B735" s="43">
        <f>'TX_Permitted Sources'!B31</f>
        <v>48</v>
      </c>
      <c r="C735" s="74" t="str">
        <f>'TX_Permitted Sources'!C31</f>
        <v>48003</v>
      </c>
      <c r="D735" s="74">
        <f>'TX_Permitted Sources'!G31</f>
        <v>30699999</v>
      </c>
      <c r="E735" s="74" t="str">
        <f>'TX_Permitted Sources'!J31</f>
        <v>Natural Gas Production, Other Not Classified</v>
      </c>
      <c r="F735" s="201">
        <f>'TX_Permitted Sources'!K31</f>
        <v>0</v>
      </c>
      <c r="G735" s="201">
        <f>'TX_Permitted Sources'!L31</f>
        <v>0</v>
      </c>
      <c r="H735" s="201">
        <f>'TX_Permitted Sources'!M31</f>
        <v>0</v>
      </c>
      <c r="I735" s="201">
        <f>'TX_Permitted Sources'!N31</f>
        <v>0</v>
      </c>
      <c r="J735" s="201">
        <f>'TX_Permitted Sources'!O31</f>
        <v>0</v>
      </c>
    </row>
    <row r="736" spans="1:10" s="43" customFormat="1" x14ac:dyDescent="0.2">
      <c r="A736" s="43" t="str">
        <f>'TX_Permitted Sources'!A32</f>
        <v>TX Permitted</v>
      </c>
      <c r="B736" s="43">
        <f>'TX_Permitted Sources'!B32</f>
        <v>48</v>
      </c>
      <c r="C736" s="74" t="str">
        <f>'TX_Permitted Sources'!C32</f>
        <v>48003</v>
      </c>
      <c r="D736" s="74">
        <f>'TX_Permitted Sources'!G32</f>
        <v>31000201</v>
      </c>
      <c r="E736" s="74" t="str">
        <f>'TX_Permitted Sources'!J32</f>
        <v>Natural Gas Production, Gas Sweetening: Amine Process</v>
      </c>
      <c r="F736" s="201">
        <f>'TX_Permitted Sources'!K32</f>
        <v>0.06</v>
      </c>
      <c r="G736" s="201">
        <f>'TX_Permitted Sources'!L32</f>
        <v>0.12</v>
      </c>
      <c r="H736" s="201">
        <f>'TX_Permitted Sources'!M32</f>
        <v>0</v>
      </c>
      <c r="I736" s="201">
        <f>'TX_Permitted Sources'!N32</f>
        <v>0</v>
      </c>
      <c r="J736" s="201">
        <f>'TX_Permitted Sources'!O32</f>
        <v>0</v>
      </c>
    </row>
    <row r="737" spans="1:10" s="43" customFormat="1" x14ac:dyDescent="0.2">
      <c r="A737" s="43" t="str">
        <f>'TX_Permitted Sources'!A33</f>
        <v>TX Permitted</v>
      </c>
      <c r="B737" s="43">
        <f>'TX_Permitted Sources'!B33</f>
        <v>48</v>
      </c>
      <c r="C737" s="74" t="str">
        <f>'TX_Permitted Sources'!C33</f>
        <v>48003</v>
      </c>
      <c r="D737" s="74">
        <f>'TX_Permitted Sources'!G33</f>
        <v>31000205</v>
      </c>
      <c r="E737" s="74" t="str">
        <f>'TX_Permitted Sources'!J33</f>
        <v>Natural Gas Production, Flares</v>
      </c>
      <c r="F737" s="201">
        <f>'TX_Permitted Sources'!K33</f>
        <v>1.331</v>
      </c>
      <c r="G737" s="201">
        <f>'TX_Permitted Sources'!L33</f>
        <v>6.9420000000000002</v>
      </c>
      <c r="H737" s="201">
        <f>'TX_Permitted Sources'!M33</f>
        <v>0</v>
      </c>
      <c r="I737" s="201">
        <f>'TX_Permitted Sources'!N33</f>
        <v>0</v>
      </c>
      <c r="J737" s="201">
        <f>'TX_Permitted Sources'!O33</f>
        <v>0</v>
      </c>
    </row>
    <row r="738" spans="1:10" s="43" customFormat="1" x14ac:dyDescent="0.2">
      <c r="A738" s="43" t="str">
        <f>'TX_Permitted Sources'!A34</f>
        <v>TX Permitted</v>
      </c>
      <c r="B738" s="43">
        <f>'TX_Permitted Sources'!B34</f>
        <v>48</v>
      </c>
      <c r="C738" s="74" t="str">
        <f>'TX_Permitted Sources'!C34</f>
        <v>48003</v>
      </c>
      <c r="D738" s="74">
        <f>'TX_Permitted Sources'!G34</f>
        <v>31000220</v>
      </c>
      <c r="E738" s="74" t="str">
        <f>'TX_Permitted Sources'!J34</f>
        <v>Natural Gas Production, All Equipt Leak Fugitives</v>
      </c>
      <c r="F738" s="201">
        <f>'TX_Permitted Sources'!K34</f>
        <v>0</v>
      </c>
      <c r="G738" s="201">
        <f>'TX_Permitted Sources'!L34</f>
        <v>4.16</v>
      </c>
      <c r="H738" s="201">
        <f>'TX_Permitted Sources'!M34</f>
        <v>0</v>
      </c>
      <c r="I738" s="201">
        <f>'TX_Permitted Sources'!N34</f>
        <v>0</v>
      </c>
      <c r="J738" s="201">
        <f>'TX_Permitted Sources'!O34</f>
        <v>0</v>
      </c>
    </row>
    <row r="739" spans="1:10" s="43" customFormat="1" x14ac:dyDescent="0.2">
      <c r="A739" s="43" t="str">
        <f>'TX_Permitted Sources'!A35</f>
        <v>TX Permitted</v>
      </c>
      <c r="B739" s="43">
        <f>'TX_Permitted Sources'!B35</f>
        <v>48</v>
      </c>
      <c r="C739" s="74" t="str">
        <f>'TX_Permitted Sources'!C35</f>
        <v>48003</v>
      </c>
      <c r="D739" s="74">
        <f>'TX_Permitted Sources'!G35</f>
        <v>31000227</v>
      </c>
      <c r="E739" s="74" t="str">
        <f>'TX_Permitted Sources'!J35</f>
        <v>Dehydrator</v>
      </c>
      <c r="F739" s="201">
        <f>'TX_Permitted Sources'!K35</f>
        <v>0</v>
      </c>
      <c r="G739" s="201">
        <f>'TX_Permitted Sources'!L35</f>
        <v>1</v>
      </c>
      <c r="H739" s="201">
        <f>'TX_Permitted Sources'!M35</f>
        <v>0</v>
      </c>
      <c r="I739" s="201">
        <f>'TX_Permitted Sources'!N35</f>
        <v>0</v>
      </c>
      <c r="J739" s="201">
        <f>'TX_Permitted Sources'!O35</f>
        <v>0</v>
      </c>
    </row>
    <row r="740" spans="1:10" s="43" customFormat="1" x14ac:dyDescent="0.2">
      <c r="A740" s="43" t="str">
        <f>'TX_Permitted Sources'!A36</f>
        <v>TX Permitted</v>
      </c>
      <c r="B740" s="43">
        <f>'TX_Permitted Sources'!B36</f>
        <v>48</v>
      </c>
      <c r="C740" s="74" t="str">
        <f>'TX_Permitted Sources'!C36</f>
        <v>48003</v>
      </c>
      <c r="D740" s="74">
        <f>'TX_Permitted Sources'!G36</f>
        <v>31000228</v>
      </c>
      <c r="E740" s="74" t="str">
        <f>'TX_Permitted Sources'!J36</f>
        <v>Dehydrator</v>
      </c>
      <c r="F740" s="201">
        <f>'TX_Permitted Sources'!K36</f>
        <v>0.91700000000000004</v>
      </c>
      <c r="G740" s="201">
        <f>'TX_Permitted Sources'!L36</f>
        <v>5.2999999999999999E-2</v>
      </c>
      <c r="H740" s="201">
        <f>'TX_Permitted Sources'!M36</f>
        <v>0</v>
      </c>
      <c r="I740" s="201">
        <f>'TX_Permitted Sources'!N36</f>
        <v>0</v>
      </c>
      <c r="J740" s="201">
        <f>'TX_Permitted Sources'!O36</f>
        <v>0</v>
      </c>
    </row>
    <row r="741" spans="1:10" s="43" customFormat="1" x14ac:dyDescent="0.2">
      <c r="A741" s="43" t="str">
        <f>'TX_Permitted Sources'!A37</f>
        <v>TX Permitted</v>
      </c>
      <c r="B741" s="43">
        <f>'TX_Permitted Sources'!B37</f>
        <v>48</v>
      </c>
      <c r="C741" s="74" t="str">
        <f>'TX_Permitted Sources'!C37</f>
        <v>48003</v>
      </c>
      <c r="D741" s="74">
        <f>'TX_Permitted Sources'!G37</f>
        <v>31000404</v>
      </c>
      <c r="E741" s="74" t="str">
        <f>'TX_Permitted Sources'!J37</f>
        <v>Process Heaters</v>
      </c>
      <c r="F741" s="201">
        <f>'TX_Permitted Sources'!K37</f>
        <v>13.967000000000001</v>
      </c>
      <c r="G741" s="201">
        <f>'TX_Permitted Sources'!L37</f>
        <v>0.7631</v>
      </c>
      <c r="H741" s="201">
        <f>'TX_Permitted Sources'!M37</f>
        <v>0</v>
      </c>
      <c r="I741" s="201">
        <f>'TX_Permitted Sources'!N37</f>
        <v>0</v>
      </c>
      <c r="J741" s="201">
        <f>'TX_Permitted Sources'!O37</f>
        <v>0</v>
      </c>
    </row>
    <row r="742" spans="1:10" s="43" customFormat="1" x14ac:dyDescent="0.2">
      <c r="A742" s="43" t="str">
        <f>'TX_Permitted Sources'!A38</f>
        <v>TX Permitted</v>
      </c>
      <c r="B742" s="43">
        <f>'TX_Permitted Sources'!B38</f>
        <v>48</v>
      </c>
      <c r="C742" s="74" t="str">
        <f>'TX_Permitted Sources'!C38</f>
        <v>48003</v>
      </c>
      <c r="D742" s="74">
        <f>'TX_Permitted Sources'!G38</f>
        <v>31088802</v>
      </c>
      <c r="E742" s="74" t="str">
        <f>'TX_Permitted Sources'!J38</f>
        <v>Permitted Fugitives</v>
      </c>
      <c r="F742" s="201">
        <f>'TX_Permitted Sources'!K38</f>
        <v>0</v>
      </c>
      <c r="G742" s="201">
        <f>'TX_Permitted Sources'!L38</f>
        <v>16.899999999999999</v>
      </c>
      <c r="H742" s="201">
        <f>'TX_Permitted Sources'!M38</f>
        <v>0</v>
      </c>
      <c r="I742" s="201">
        <f>'TX_Permitted Sources'!N38</f>
        <v>0</v>
      </c>
      <c r="J742" s="201">
        <f>'TX_Permitted Sources'!O38</f>
        <v>0</v>
      </c>
    </row>
    <row r="743" spans="1:10" s="43" customFormat="1" x14ac:dyDescent="0.2">
      <c r="A743" s="43" t="str">
        <f>'TX_Permitted Sources'!A39</f>
        <v>TX Permitted</v>
      </c>
      <c r="B743" s="43">
        <f>'TX_Permitted Sources'!B39</f>
        <v>48</v>
      </c>
      <c r="C743" s="74" t="str">
        <f>'TX_Permitted Sources'!C39</f>
        <v>48003</v>
      </c>
      <c r="D743" s="74">
        <f>'TX_Permitted Sources'!G39</f>
        <v>31088805</v>
      </c>
      <c r="E743" s="74" t="str">
        <f>'TX_Permitted Sources'!J39</f>
        <v>Permitted Fugitives</v>
      </c>
      <c r="F743" s="201">
        <f>'TX_Permitted Sources'!K39</f>
        <v>0</v>
      </c>
      <c r="G743" s="201">
        <f>'TX_Permitted Sources'!L39</f>
        <v>0.71</v>
      </c>
      <c r="H743" s="201">
        <f>'TX_Permitted Sources'!M39</f>
        <v>0</v>
      </c>
      <c r="I743" s="201">
        <f>'TX_Permitted Sources'!N39</f>
        <v>0</v>
      </c>
      <c r="J743" s="201">
        <f>'TX_Permitted Sources'!O39</f>
        <v>0</v>
      </c>
    </row>
    <row r="744" spans="1:10" s="43" customFormat="1" x14ac:dyDescent="0.2">
      <c r="A744" s="43" t="str">
        <f>'TX_Permitted Sources'!A40</f>
        <v>TX Permitted</v>
      </c>
      <c r="B744" s="43">
        <f>'TX_Permitted Sources'!B40</f>
        <v>48</v>
      </c>
      <c r="C744" s="74" t="str">
        <f>'TX_Permitted Sources'!C40</f>
        <v>48003</v>
      </c>
      <c r="D744" s="74">
        <f>'TX_Permitted Sources'!G40</f>
        <v>39990013</v>
      </c>
      <c r="E744" s="74" t="str">
        <f>'TX_Permitted Sources'!J40</f>
        <v>Natural Gas Production, Other Not Classified</v>
      </c>
      <c r="F744" s="201">
        <f>'TX_Permitted Sources'!K40</f>
        <v>3.59</v>
      </c>
      <c r="G744" s="201">
        <f>'TX_Permitted Sources'!L40</f>
        <v>0.2</v>
      </c>
      <c r="H744" s="201">
        <f>'TX_Permitted Sources'!M40</f>
        <v>0</v>
      </c>
      <c r="I744" s="201">
        <f>'TX_Permitted Sources'!N40</f>
        <v>0</v>
      </c>
      <c r="J744" s="201">
        <f>'TX_Permitted Sources'!O40</f>
        <v>0</v>
      </c>
    </row>
    <row r="745" spans="1:10" s="43" customFormat="1" x14ac:dyDescent="0.2">
      <c r="A745" s="43" t="str">
        <f>'TX_Permitted Sources'!A41</f>
        <v>TX Permitted</v>
      </c>
      <c r="B745" s="43">
        <f>'TX_Permitted Sources'!B41</f>
        <v>48</v>
      </c>
      <c r="C745" s="74" t="str">
        <f>'TX_Permitted Sources'!C41</f>
        <v>48003</v>
      </c>
      <c r="D745" s="74">
        <f>'TX_Permitted Sources'!G41</f>
        <v>40300198</v>
      </c>
      <c r="E745" s="74" t="str">
        <f>'TX_Permitted Sources'!J41</f>
        <v>Permitted Tank Losses</v>
      </c>
      <c r="F745" s="201">
        <f>'TX_Permitted Sources'!K41</f>
        <v>0</v>
      </c>
      <c r="G745" s="201">
        <f>'TX_Permitted Sources'!L41</f>
        <v>2.42</v>
      </c>
      <c r="H745" s="201">
        <f>'TX_Permitted Sources'!M41</f>
        <v>0</v>
      </c>
      <c r="I745" s="201">
        <f>'TX_Permitted Sources'!N41</f>
        <v>0</v>
      </c>
      <c r="J745" s="201">
        <f>'TX_Permitted Sources'!O41</f>
        <v>0</v>
      </c>
    </row>
    <row r="746" spans="1:10" s="43" customFormat="1" x14ac:dyDescent="0.2">
      <c r="A746" s="43" t="str">
        <f>'TX_Permitted Sources'!A42</f>
        <v>TX Permitted</v>
      </c>
      <c r="B746" s="43">
        <f>'TX_Permitted Sources'!B42</f>
        <v>48</v>
      </c>
      <c r="C746" s="74" t="str">
        <f>'TX_Permitted Sources'!C42</f>
        <v>48003</v>
      </c>
      <c r="D746" s="74">
        <f>'TX_Permitted Sources'!G42</f>
        <v>40301012</v>
      </c>
      <c r="E746" s="74" t="str">
        <f>'TX_Permitted Sources'!J42</f>
        <v>Permitted Tank Losses</v>
      </c>
      <c r="F746" s="201">
        <f>'TX_Permitted Sources'!K42</f>
        <v>0</v>
      </c>
      <c r="G746" s="201">
        <f>'TX_Permitted Sources'!L42</f>
        <v>0.4</v>
      </c>
      <c r="H746" s="201">
        <f>'TX_Permitted Sources'!M42</f>
        <v>0</v>
      </c>
      <c r="I746" s="201">
        <f>'TX_Permitted Sources'!N42</f>
        <v>0</v>
      </c>
      <c r="J746" s="201">
        <f>'TX_Permitted Sources'!O42</f>
        <v>0</v>
      </c>
    </row>
    <row r="747" spans="1:10" s="43" customFormat="1" x14ac:dyDescent="0.2">
      <c r="A747" s="43" t="str">
        <f>'TX_Permitted Sources'!A43</f>
        <v>TX Permitted</v>
      </c>
      <c r="B747" s="43">
        <f>'TX_Permitted Sources'!B43</f>
        <v>48</v>
      </c>
      <c r="C747" s="74" t="str">
        <f>'TX_Permitted Sources'!C43</f>
        <v>48003</v>
      </c>
      <c r="D747" s="74">
        <f>'TX_Permitted Sources'!G43</f>
        <v>40400150</v>
      </c>
      <c r="E747" s="74" t="str">
        <f>'TX_Permitted Sources'!J43</f>
        <v>Permitted Tank Losses</v>
      </c>
      <c r="F747" s="201">
        <f>'TX_Permitted Sources'!K43</f>
        <v>0</v>
      </c>
      <c r="G747" s="201">
        <f>'TX_Permitted Sources'!L43</f>
        <v>2.92</v>
      </c>
      <c r="H747" s="201">
        <f>'TX_Permitted Sources'!M43</f>
        <v>0</v>
      </c>
      <c r="I747" s="201">
        <f>'TX_Permitted Sources'!N43</f>
        <v>0</v>
      </c>
      <c r="J747" s="201">
        <f>'TX_Permitted Sources'!O43</f>
        <v>0</v>
      </c>
    </row>
    <row r="748" spans="1:10" s="43" customFormat="1" x14ac:dyDescent="0.2">
      <c r="A748" s="43" t="str">
        <f>'TX_Permitted Sources'!A44</f>
        <v>TX Permitted</v>
      </c>
      <c r="B748" s="43">
        <f>'TX_Permitted Sources'!B44</f>
        <v>48</v>
      </c>
      <c r="C748" s="74" t="str">
        <f>'TX_Permitted Sources'!C44</f>
        <v>48003</v>
      </c>
      <c r="D748" s="74">
        <f>'TX_Permitted Sources'!G44</f>
        <v>40600142</v>
      </c>
      <c r="E748" s="74" t="str">
        <f>'TX_Permitted Sources'!J44</f>
        <v>Permitted Tank Losses</v>
      </c>
      <c r="F748" s="201">
        <f>'TX_Permitted Sources'!K44</f>
        <v>0</v>
      </c>
      <c r="G748" s="201">
        <f>'TX_Permitted Sources'!L44</f>
        <v>2.25</v>
      </c>
      <c r="H748" s="201">
        <f>'TX_Permitted Sources'!M44</f>
        <v>0</v>
      </c>
      <c r="I748" s="201">
        <f>'TX_Permitted Sources'!N44</f>
        <v>0</v>
      </c>
      <c r="J748" s="201">
        <f>'TX_Permitted Sources'!O44</f>
        <v>0</v>
      </c>
    </row>
    <row r="749" spans="1:10" s="43" customFormat="1" x14ac:dyDescent="0.2">
      <c r="A749" s="43" t="str">
        <f>'TX_Permitted Sources'!A45</f>
        <v>TX Permitted</v>
      </c>
      <c r="B749" s="43">
        <f>'TX_Permitted Sources'!B45</f>
        <v>48</v>
      </c>
      <c r="C749" s="74" t="str">
        <f>'TX_Permitted Sources'!C45</f>
        <v>48033</v>
      </c>
      <c r="D749" s="74">
        <f>'TX_Permitted Sources'!G45</f>
        <v>20200252</v>
      </c>
      <c r="E749" s="74" t="str">
        <f>'TX_Permitted Sources'!J45</f>
        <v>Compressor Engines</v>
      </c>
      <c r="F749" s="201">
        <f>'TX_Permitted Sources'!K45</f>
        <v>135</v>
      </c>
      <c r="G749" s="201">
        <f>'TX_Permitted Sources'!L45</f>
        <v>5.1020000000000003</v>
      </c>
      <c r="H749" s="201">
        <f>'TX_Permitted Sources'!M45</f>
        <v>0</v>
      </c>
      <c r="I749" s="201">
        <f>'TX_Permitted Sources'!N45</f>
        <v>0</v>
      </c>
      <c r="J749" s="201">
        <f>'TX_Permitted Sources'!O45</f>
        <v>0</v>
      </c>
    </row>
    <row r="750" spans="1:10" s="43" customFormat="1" x14ac:dyDescent="0.2">
      <c r="A750" s="43" t="str">
        <f>'TX_Permitted Sources'!A46</f>
        <v>TX Permitted</v>
      </c>
      <c r="B750" s="43">
        <f>'TX_Permitted Sources'!B46</f>
        <v>48</v>
      </c>
      <c r="C750" s="74" t="str">
        <f>'TX_Permitted Sources'!C46</f>
        <v>48033</v>
      </c>
      <c r="D750" s="74">
        <f>'TX_Permitted Sources'!G46</f>
        <v>20200253</v>
      </c>
      <c r="E750" s="74" t="str">
        <f>'TX_Permitted Sources'!J46</f>
        <v>Compressor Engines</v>
      </c>
      <c r="F750" s="201">
        <f>'TX_Permitted Sources'!K46</f>
        <v>11.51</v>
      </c>
      <c r="G750" s="201">
        <f>'TX_Permitted Sources'!L46</f>
        <v>0.154</v>
      </c>
      <c r="H750" s="201">
        <f>'TX_Permitted Sources'!M46</f>
        <v>0</v>
      </c>
      <c r="I750" s="201">
        <f>'TX_Permitted Sources'!N46</f>
        <v>0</v>
      </c>
      <c r="J750" s="201">
        <f>'TX_Permitted Sources'!O46</f>
        <v>0</v>
      </c>
    </row>
    <row r="751" spans="1:10" s="43" customFormat="1" x14ac:dyDescent="0.2">
      <c r="A751" s="43" t="str">
        <f>'TX_Permitted Sources'!A47</f>
        <v>TX Permitted</v>
      </c>
      <c r="B751" s="43">
        <f>'TX_Permitted Sources'!B47</f>
        <v>48</v>
      </c>
      <c r="C751" s="74" t="str">
        <f>'TX_Permitted Sources'!C47</f>
        <v>48033</v>
      </c>
      <c r="D751" s="74">
        <f>'TX_Permitted Sources'!G47</f>
        <v>31088811</v>
      </c>
      <c r="E751" s="74" t="str">
        <f>'TX_Permitted Sources'!J47</f>
        <v>Permitted Fugitives</v>
      </c>
      <c r="F751" s="201">
        <f>'TX_Permitted Sources'!K47</f>
        <v>0</v>
      </c>
      <c r="G751" s="201">
        <f>'TX_Permitted Sources'!L47</f>
        <v>8.6758000000000006</v>
      </c>
      <c r="H751" s="201">
        <f>'TX_Permitted Sources'!M47</f>
        <v>0</v>
      </c>
      <c r="I751" s="201">
        <f>'TX_Permitted Sources'!N47</f>
        <v>0</v>
      </c>
      <c r="J751" s="201">
        <f>'TX_Permitted Sources'!O47</f>
        <v>0</v>
      </c>
    </row>
    <row r="752" spans="1:10" s="43" customFormat="1" x14ac:dyDescent="0.2">
      <c r="A752" s="43" t="str">
        <f>'TX_Permitted Sources'!A48</f>
        <v>TX Permitted</v>
      </c>
      <c r="B752" s="43">
        <f>'TX_Permitted Sources'!B48</f>
        <v>48</v>
      </c>
      <c r="C752" s="74" t="str">
        <f>'TX_Permitted Sources'!C48</f>
        <v>48033</v>
      </c>
      <c r="D752" s="74">
        <f>'TX_Permitted Sources'!G48</f>
        <v>40301099</v>
      </c>
      <c r="E752" s="74" t="str">
        <f>'TX_Permitted Sources'!J48</f>
        <v>Permitted Tank Losses</v>
      </c>
      <c r="F752" s="201">
        <f>'TX_Permitted Sources'!K48</f>
        <v>0</v>
      </c>
      <c r="G752" s="201">
        <f>'TX_Permitted Sources'!L48</f>
        <v>0.24129999999999999</v>
      </c>
      <c r="H752" s="201">
        <f>'TX_Permitted Sources'!M48</f>
        <v>0</v>
      </c>
      <c r="I752" s="201">
        <f>'TX_Permitted Sources'!N48</f>
        <v>0</v>
      </c>
      <c r="J752" s="201">
        <f>'TX_Permitted Sources'!O48</f>
        <v>0</v>
      </c>
    </row>
    <row r="753" spans="1:10" s="43" customFormat="1" x14ac:dyDescent="0.2">
      <c r="A753" s="43" t="str">
        <f>'TX_Permitted Sources'!A49</f>
        <v>TX Permitted</v>
      </c>
      <c r="B753" s="43">
        <f>'TX_Permitted Sources'!B49</f>
        <v>48</v>
      </c>
      <c r="C753" s="74" t="str">
        <f>'TX_Permitted Sources'!C49</f>
        <v>48033</v>
      </c>
      <c r="D753" s="74">
        <f>'TX_Permitted Sources'!G49</f>
        <v>40600135</v>
      </c>
      <c r="E753" s="74" t="str">
        <f>'TX_Permitted Sources'!J49</f>
        <v>Permitted Tank Losses</v>
      </c>
      <c r="F753" s="201">
        <f>'TX_Permitted Sources'!K49</f>
        <v>0</v>
      </c>
      <c r="G753" s="201">
        <f>'TX_Permitted Sources'!L49</f>
        <v>1.66E-2</v>
      </c>
      <c r="H753" s="201">
        <f>'TX_Permitted Sources'!M49</f>
        <v>0</v>
      </c>
      <c r="I753" s="201">
        <f>'TX_Permitted Sources'!N49</f>
        <v>0</v>
      </c>
      <c r="J753" s="201">
        <f>'TX_Permitted Sources'!O49</f>
        <v>0</v>
      </c>
    </row>
    <row r="754" spans="1:10" s="43" customFormat="1" x14ac:dyDescent="0.2">
      <c r="A754" s="43" t="str">
        <f>'TX_Permitted Sources'!A50</f>
        <v>TX Permitted</v>
      </c>
      <c r="B754" s="43">
        <f>'TX_Permitted Sources'!B50</f>
        <v>48</v>
      </c>
      <c r="C754" s="74" t="str">
        <f>'TX_Permitted Sources'!C50</f>
        <v>48033</v>
      </c>
      <c r="D754" s="74">
        <f>'TX_Permitted Sources'!G50</f>
        <v>20200253</v>
      </c>
      <c r="E754" s="74" t="str">
        <f>'TX_Permitted Sources'!J50</f>
        <v>Compressor Engines</v>
      </c>
      <c r="F754" s="201">
        <f>'TX_Permitted Sources'!K50</f>
        <v>120.2821</v>
      </c>
      <c r="G754" s="201">
        <f>'TX_Permitted Sources'!L50</f>
        <v>7.9974999999999996</v>
      </c>
      <c r="H754" s="201">
        <f>'TX_Permitted Sources'!M50</f>
        <v>0</v>
      </c>
      <c r="I754" s="201">
        <f>'TX_Permitted Sources'!N50</f>
        <v>0</v>
      </c>
      <c r="J754" s="201">
        <f>'TX_Permitted Sources'!O50</f>
        <v>0</v>
      </c>
    </row>
    <row r="755" spans="1:10" s="43" customFormat="1" x14ac:dyDescent="0.2">
      <c r="A755" s="43" t="str">
        <f>'TX_Permitted Sources'!A51</f>
        <v>TX Permitted</v>
      </c>
      <c r="B755" s="43">
        <f>'TX_Permitted Sources'!B51</f>
        <v>48</v>
      </c>
      <c r="C755" s="74" t="str">
        <f>'TX_Permitted Sources'!C51</f>
        <v>48033</v>
      </c>
      <c r="D755" s="74">
        <f>'TX_Permitted Sources'!G51</f>
        <v>20200254</v>
      </c>
      <c r="E755" s="74" t="str">
        <f>'TX_Permitted Sources'!J51</f>
        <v>Compressor Engines</v>
      </c>
      <c r="F755" s="201">
        <f>'TX_Permitted Sources'!K51</f>
        <v>48.682699999999997</v>
      </c>
      <c r="G755" s="201">
        <f>'TX_Permitted Sources'!L51</f>
        <v>6.2126000000000001</v>
      </c>
      <c r="H755" s="201">
        <f>'TX_Permitted Sources'!M51</f>
        <v>0</v>
      </c>
      <c r="I755" s="201">
        <f>'TX_Permitted Sources'!N51</f>
        <v>0</v>
      </c>
      <c r="J755" s="201">
        <f>'TX_Permitted Sources'!O51</f>
        <v>0</v>
      </c>
    </row>
    <row r="756" spans="1:10" s="43" customFormat="1" x14ac:dyDescent="0.2">
      <c r="A756" s="43" t="str">
        <f>'TX_Permitted Sources'!A52</f>
        <v>TX Permitted</v>
      </c>
      <c r="B756" s="43">
        <f>'TX_Permitted Sources'!B52</f>
        <v>48</v>
      </c>
      <c r="C756" s="74" t="str">
        <f>'TX_Permitted Sources'!C52</f>
        <v>48033</v>
      </c>
      <c r="D756" s="74">
        <f>'TX_Permitted Sources'!G52</f>
        <v>31000227</v>
      </c>
      <c r="E756" s="74" t="str">
        <f>'TX_Permitted Sources'!J52</f>
        <v>Dehydrator</v>
      </c>
      <c r="F756" s="201">
        <f>'TX_Permitted Sources'!K52</f>
        <v>0</v>
      </c>
      <c r="G756" s="201">
        <f>'TX_Permitted Sources'!L52</f>
        <v>2.7191000000000001</v>
      </c>
      <c r="H756" s="201">
        <f>'TX_Permitted Sources'!M52</f>
        <v>0</v>
      </c>
      <c r="I756" s="201">
        <f>'TX_Permitted Sources'!N52</f>
        <v>0</v>
      </c>
      <c r="J756" s="201">
        <f>'TX_Permitted Sources'!O52</f>
        <v>0</v>
      </c>
    </row>
    <row r="757" spans="1:10" s="43" customFormat="1" x14ac:dyDescent="0.2">
      <c r="A757" s="43" t="str">
        <f>'TX_Permitted Sources'!A53</f>
        <v>TX Permitted</v>
      </c>
      <c r="B757" s="43">
        <f>'TX_Permitted Sources'!B53</f>
        <v>48</v>
      </c>
      <c r="C757" s="74" t="str">
        <f>'TX_Permitted Sources'!C53</f>
        <v>48033</v>
      </c>
      <c r="D757" s="74">
        <f>'TX_Permitted Sources'!G53</f>
        <v>31000299</v>
      </c>
      <c r="E757" s="74" t="str">
        <f>'TX_Permitted Sources'!J53</f>
        <v>Natural Gas Production, Other Not Classified</v>
      </c>
      <c r="F757" s="201">
        <f>'TX_Permitted Sources'!K53</f>
        <v>0</v>
      </c>
      <c r="G757" s="201">
        <f>'TX_Permitted Sources'!L53</f>
        <v>0</v>
      </c>
      <c r="H757" s="201">
        <f>'TX_Permitted Sources'!M53</f>
        <v>0</v>
      </c>
      <c r="I757" s="201">
        <f>'TX_Permitted Sources'!N53</f>
        <v>0</v>
      </c>
      <c r="J757" s="201">
        <f>'TX_Permitted Sources'!O53</f>
        <v>0</v>
      </c>
    </row>
    <row r="758" spans="1:10" s="43" customFormat="1" x14ac:dyDescent="0.2">
      <c r="A758" s="43" t="str">
        <f>'TX_Permitted Sources'!A54</f>
        <v>TX Permitted</v>
      </c>
      <c r="B758" s="43">
        <f>'TX_Permitted Sources'!B54</f>
        <v>48</v>
      </c>
      <c r="C758" s="74" t="str">
        <f>'TX_Permitted Sources'!C54</f>
        <v>48033</v>
      </c>
      <c r="D758" s="74">
        <f>'TX_Permitted Sources'!G54</f>
        <v>31000404</v>
      </c>
      <c r="E758" s="74" t="str">
        <f>'TX_Permitted Sources'!J54</f>
        <v>Process Heaters</v>
      </c>
      <c r="F758" s="201">
        <f>'TX_Permitted Sources'!K54</f>
        <v>2.4093</v>
      </c>
      <c r="G758" s="201">
        <f>'TX_Permitted Sources'!L54</f>
        <v>0.13250000000000001</v>
      </c>
      <c r="H758" s="201">
        <f>'TX_Permitted Sources'!M54</f>
        <v>0</v>
      </c>
      <c r="I758" s="201">
        <f>'TX_Permitted Sources'!N54</f>
        <v>0</v>
      </c>
      <c r="J758" s="201">
        <f>'TX_Permitted Sources'!O54</f>
        <v>0</v>
      </c>
    </row>
    <row r="759" spans="1:10" s="43" customFormat="1" x14ac:dyDescent="0.2">
      <c r="A759" s="43" t="str">
        <f>'TX_Permitted Sources'!A55</f>
        <v>TX Permitted</v>
      </c>
      <c r="B759" s="43">
        <f>'TX_Permitted Sources'!B55</f>
        <v>48</v>
      </c>
      <c r="C759" s="74" t="str">
        <f>'TX_Permitted Sources'!C55</f>
        <v>48033</v>
      </c>
      <c r="D759" s="74">
        <f>'TX_Permitted Sources'!G55</f>
        <v>31088801</v>
      </c>
      <c r="E759" s="74" t="str">
        <f>'TX_Permitted Sources'!J55</f>
        <v>Permitted Fugitives</v>
      </c>
      <c r="F759" s="201">
        <f>'TX_Permitted Sources'!K55</f>
        <v>0</v>
      </c>
      <c r="G759" s="201">
        <f>'TX_Permitted Sources'!L55</f>
        <v>11.3873</v>
      </c>
      <c r="H759" s="201">
        <f>'TX_Permitted Sources'!M55</f>
        <v>0</v>
      </c>
      <c r="I759" s="201">
        <f>'TX_Permitted Sources'!N55</f>
        <v>0</v>
      </c>
      <c r="J759" s="201">
        <f>'TX_Permitted Sources'!O55</f>
        <v>0</v>
      </c>
    </row>
    <row r="760" spans="1:10" s="43" customFormat="1" x14ac:dyDescent="0.2">
      <c r="A760" s="43" t="str">
        <f>'TX_Permitted Sources'!A56</f>
        <v>TX Permitted</v>
      </c>
      <c r="B760" s="43">
        <f>'TX_Permitted Sources'!B56</f>
        <v>48</v>
      </c>
      <c r="C760" s="74" t="str">
        <f>'TX_Permitted Sources'!C56</f>
        <v>48079</v>
      </c>
      <c r="D760" s="74">
        <f>'TX_Permitted Sources'!G56</f>
        <v>20200253</v>
      </c>
      <c r="E760" s="74" t="str">
        <f>'TX_Permitted Sources'!J56</f>
        <v>Compressor Engines</v>
      </c>
      <c r="F760" s="201">
        <f>'TX_Permitted Sources'!K56</f>
        <v>19.0474</v>
      </c>
      <c r="G760" s="201">
        <f>'TX_Permitted Sources'!L56</f>
        <v>0.2485</v>
      </c>
      <c r="H760" s="201">
        <f>'TX_Permitted Sources'!M56</f>
        <v>0</v>
      </c>
      <c r="I760" s="201">
        <f>'TX_Permitted Sources'!N56</f>
        <v>0</v>
      </c>
      <c r="J760" s="201">
        <f>'TX_Permitted Sources'!O56</f>
        <v>0</v>
      </c>
    </row>
    <row r="761" spans="1:10" s="43" customFormat="1" x14ac:dyDescent="0.2">
      <c r="A761" s="43" t="str">
        <f>'TX_Permitted Sources'!A57</f>
        <v>TX Permitted</v>
      </c>
      <c r="B761" s="43">
        <f>'TX_Permitted Sources'!B57</f>
        <v>48</v>
      </c>
      <c r="C761" s="74" t="str">
        <f>'TX_Permitted Sources'!C57</f>
        <v>48079</v>
      </c>
      <c r="D761" s="74">
        <f>'TX_Permitted Sources'!G57</f>
        <v>20200254</v>
      </c>
      <c r="E761" s="74" t="str">
        <f>'TX_Permitted Sources'!J57</f>
        <v>Compressor Engines</v>
      </c>
      <c r="F761" s="201">
        <f>'TX_Permitted Sources'!K57</f>
        <v>25.3201</v>
      </c>
      <c r="G761" s="201">
        <f>'TX_Permitted Sources'!L57</f>
        <v>3.5327999999999999</v>
      </c>
      <c r="H761" s="201">
        <f>'TX_Permitted Sources'!M57</f>
        <v>0</v>
      </c>
      <c r="I761" s="201">
        <f>'TX_Permitted Sources'!N57</f>
        <v>0</v>
      </c>
      <c r="J761" s="201">
        <f>'TX_Permitted Sources'!O57</f>
        <v>0</v>
      </c>
    </row>
    <row r="762" spans="1:10" s="43" customFormat="1" x14ac:dyDescent="0.2">
      <c r="A762" s="43" t="str">
        <f>'TX_Permitted Sources'!A58</f>
        <v>TX Permitted</v>
      </c>
      <c r="B762" s="43">
        <f>'TX_Permitted Sources'!B58</f>
        <v>48</v>
      </c>
      <c r="C762" s="74" t="str">
        <f>'TX_Permitted Sources'!C58</f>
        <v>48079</v>
      </c>
      <c r="D762" s="74">
        <f>'TX_Permitted Sources'!G58</f>
        <v>31000220</v>
      </c>
      <c r="E762" s="74" t="str">
        <f>'TX_Permitted Sources'!J58</f>
        <v>Natural Gas Production, All Equipt Leak Fugitives</v>
      </c>
      <c r="F762" s="201">
        <f>'TX_Permitted Sources'!K58</f>
        <v>0</v>
      </c>
      <c r="G762" s="201">
        <f>'TX_Permitted Sources'!L58</f>
        <v>1.0494000000000001</v>
      </c>
      <c r="H762" s="201">
        <f>'TX_Permitted Sources'!M58</f>
        <v>0</v>
      </c>
      <c r="I762" s="201">
        <f>'TX_Permitted Sources'!N58</f>
        <v>0</v>
      </c>
      <c r="J762" s="201">
        <f>'TX_Permitted Sources'!O58</f>
        <v>0</v>
      </c>
    </row>
    <row r="763" spans="1:10" s="43" customFormat="1" x14ac:dyDescent="0.2">
      <c r="A763" s="43" t="str">
        <f>'TX_Permitted Sources'!A59</f>
        <v>TX Permitted</v>
      </c>
      <c r="B763" s="43">
        <f>'TX_Permitted Sources'!B59</f>
        <v>48</v>
      </c>
      <c r="C763" s="74" t="str">
        <f>'TX_Permitted Sources'!C59</f>
        <v>48079</v>
      </c>
      <c r="D763" s="74">
        <f>'TX_Permitted Sources'!G59</f>
        <v>40400199</v>
      </c>
      <c r="E763" s="74" t="str">
        <f>'TX_Permitted Sources'!J59</f>
        <v>Natural Gas Production, Other Not Classified</v>
      </c>
      <c r="F763" s="201">
        <f>'TX_Permitted Sources'!K59</f>
        <v>0</v>
      </c>
      <c r="G763" s="201">
        <f>'TX_Permitted Sources'!L59</f>
        <v>6.0000000000000001E-3</v>
      </c>
      <c r="H763" s="201">
        <f>'TX_Permitted Sources'!M59</f>
        <v>0</v>
      </c>
      <c r="I763" s="201">
        <f>'TX_Permitted Sources'!N59</f>
        <v>0</v>
      </c>
      <c r="J763" s="201">
        <f>'TX_Permitted Sources'!O59</f>
        <v>0</v>
      </c>
    </row>
    <row r="764" spans="1:10" s="43" customFormat="1" x14ac:dyDescent="0.2">
      <c r="A764" s="43" t="str">
        <f>'TX_Permitted Sources'!A60</f>
        <v>TX Permitted</v>
      </c>
      <c r="B764" s="43">
        <f>'TX_Permitted Sources'!B60</f>
        <v>48</v>
      </c>
      <c r="C764" s="74" t="str">
        <f>'TX_Permitted Sources'!C60</f>
        <v>48081</v>
      </c>
      <c r="D764" s="74">
        <f>'TX_Permitted Sources'!G60</f>
        <v>20200201</v>
      </c>
      <c r="E764" s="74" t="str">
        <f>'TX_Permitted Sources'!J60</f>
        <v>Compressor Engines</v>
      </c>
      <c r="F764" s="201">
        <f>'TX_Permitted Sources'!K60</f>
        <v>21.29</v>
      </c>
      <c r="G764" s="201">
        <f>'TX_Permitted Sources'!L60</f>
        <v>0.14000000000000001</v>
      </c>
      <c r="H764" s="201">
        <f>'TX_Permitted Sources'!M60</f>
        <v>0</v>
      </c>
      <c r="I764" s="201">
        <f>'TX_Permitted Sources'!N60</f>
        <v>0</v>
      </c>
      <c r="J764" s="201">
        <f>'TX_Permitted Sources'!O60</f>
        <v>0</v>
      </c>
    </row>
    <row r="765" spans="1:10" s="43" customFormat="1" x14ac:dyDescent="0.2">
      <c r="A765" s="43" t="str">
        <f>'TX_Permitted Sources'!A61</f>
        <v>TX Permitted</v>
      </c>
      <c r="B765" s="43">
        <f>'TX_Permitted Sources'!B61</f>
        <v>48</v>
      </c>
      <c r="C765" s="74" t="str">
        <f>'TX_Permitted Sources'!C61</f>
        <v>48081</v>
      </c>
      <c r="D765" s="74">
        <f>'TX_Permitted Sources'!G61</f>
        <v>20200252</v>
      </c>
      <c r="E765" s="74" t="str">
        <f>'TX_Permitted Sources'!J61</f>
        <v>Compressor Engines</v>
      </c>
      <c r="F765" s="201">
        <f>'TX_Permitted Sources'!K61</f>
        <v>283.48</v>
      </c>
      <c r="G765" s="201">
        <f>'TX_Permitted Sources'!L61</f>
        <v>10.74</v>
      </c>
      <c r="H765" s="201">
        <f>'TX_Permitted Sources'!M61</f>
        <v>0</v>
      </c>
      <c r="I765" s="201">
        <f>'TX_Permitted Sources'!N61</f>
        <v>0</v>
      </c>
      <c r="J765" s="201">
        <f>'TX_Permitted Sources'!O61</f>
        <v>0</v>
      </c>
    </row>
    <row r="766" spans="1:10" s="43" customFormat="1" x14ac:dyDescent="0.2">
      <c r="A766" s="43" t="str">
        <f>'TX_Permitted Sources'!A62</f>
        <v>TX Permitted</v>
      </c>
      <c r="B766" s="43">
        <f>'TX_Permitted Sources'!B62</f>
        <v>48</v>
      </c>
      <c r="C766" s="74" t="str">
        <f>'TX_Permitted Sources'!C62</f>
        <v>48081</v>
      </c>
      <c r="D766" s="74">
        <f>'TX_Permitted Sources'!G62</f>
        <v>20200253</v>
      </c>
      <c r="E766" s="74" t="str">
        <f>'TX_Permitted Sources'!J62</f>
        <v>Compressor Engines</v>
      </c>
      <c r="F766" s="201">
        <f>'TX_Permitted Sources'!K62</f>
        <v>10.41</v>
      </c>
      <c r="G766" s="201">
        <f>'TX_Permitted Sources'!L62</f>
        <v>4.5199999999999996</v>
      </c>
      <c r="H766" s="201">
        <f>'TX_Permitted Sources'!M62</f>
        <v>0</v>
      </c>
      <c r="I766" s="201">
        <f>'TX_Permitted Sources'!N62</f>
        <v>0</v>
      </c>
      <c r="J766" s="201">
        <f>'TX_Permitted Sources'!O62</f>
        <v>0</v>
      </c>
    </row>
    <row r="767" spans="1:10" s="43" customFormat="1" x14ac:dyDescent="0.2">
      <c r="A767" s="43" t="str">
        <f>'TX_Permitted Sources'!A63</f>
        <v>TX Permitted</v>
      </c>
      <c r="B767" s="43">
        <f>'TX_Permitted Sources'!B63</f>
        <v>48</v>
      </c>
      <c r="C767" s="74" t="str">
        <f>'TX_Permitted Sources'!C63</f>
        <v>48081</v>
      </c>
      <c r="D767" s="74">
        <f>'TX_Permitted Sources'!G63</f>
        <v>20200254</v>
      </c>
      <c r="E767" s="74" t="str">
        <f>'TX_Permitted Sources'!J63</f>
        <v>Compressor Engines</v>
      </c>
      <c r="F767" s="201">
        <f>'TX_Permitted Sources'!K63</f>
        <v>24.06</v>
      </c>
      <c r="G767" s="201">
        <f>'TX_Permitted Sources'!L63</f>
        <v>12.67</v>
      </c>
      <c r="H767" s="201">
        <f>'TX_Permitted Sources'!M63</f>
        <v>0</v>
      </c>
      <c r="I767" s="201">
        <f>'TX_Permitted Sources'!N63</f>
        <v>0</v>
      </c>
      <c r="J767" s="201">
        <f>'TX_Permitted Sources'!O63</f>
        <v>0</v>
      </c>
    </row>
    <row r="768" spans="1:10" s="43" customFormat="1" x14ac:dyDescent="0.2">
      <c r="A768" s="43" t="str">
        <f>'TX_Permitted Sources'!A64</f>
        <v>TX Permitted</v>
      </c>
      <c r="B768" s="43">
        <f>'TX_Permitted Sources'!B64</f>
        <v>48</v>
      </c>
      <c r="C768" s="74" t="str">
        <f>'TX_Permitted Sources'!C64</f>
        <v>48081</v>
      </c>
      <c r="D768" s="74">
        <f>'TX_Permitted Sources'!G64</f>
        <v>31000205</v>
      </c>
      <c r="E768" s="74" t="str">
        <f>'TX_Permitted Sources'!J64</f>
        <v>Natural Gas Production, Flares</v>
      </c>
      <c r="F768" s="201">
        <f>'TX_Permitted Sources'!K64</f>
        <v>4.5</v>
      </c>
      <c r="G768" s="201">
        <f>'TX_Permitted Sources'!L64</f>
        <v>0.33119999999999999</v>
      </c>
      <c r="H768" s="201">
        <f>'TX_Permitted Sources'!M64</f>
        <v>0</v>
      </c>
      <c r="I768" s="201">
        <f>'TX_Permitted Sources'!N64</f>
        <v>0</v>
      </c>
      <c r="J768" s="201">
        <f>'TX_Permitted Sources'!O64</f>
        <v>0</v>
      </c>
    </row>
    <row r="769" spans="1:10" s="43" customFormat="1" x14ac:dyDescent="0.2">
      <c r="A769" s="43" t="str">
        <f>'TX_Permitted Sources'!A65</f>
        <v>TX Permitted</v>
      </c>
      <c r="B769" s="43">
        <f>'TX_Permitted Sources'!B65</f>
        <v>48</v>
      </c>
      <c r="C769" s="74" t="str">
        <f>'TX_Permitted Sources'!C65</f>
        <v>48081</v>
      </c>
      <c r="D769" s="74">
        <f>'TX_Permitted Sources'!G65</f>
        <v>31000227</v>
      </c>
      <c r="E769" s="74" t="str">
        <f>'TX_Permitted Sources'!J65</f>
        <v>Dehydrator</v>
      </c>
      <c r="F769" s="201">
        <f>'TX_Permitted Sources'!K65</f>
        <v>0</v>
      </c>
      <c r="G769" s="201">
        <f>'TX_Permitted Sources'!L65</f>
        <v>0.71</v>
      </c>
      <c r="H769" s="201">
        <f>'TX_Permitted Sources'!M65</f>
        <v>0</v>
      </c>
      <c r="I769" s="201">
        <f>'TX_Permitted Sources'!N65</f>
        <v>0</v>
      </c>
      <c r="J769" s="201">
        <f>'TX_Permitted Sources'!O65</f>
        <v>0</v>
      </c>
    </row>
    <row r="770" spans="1:10" s="43" customFormat="1" x14ac:dyDescent="0.2">
      <c r="A770" s="43" t="str">
        <f>'TX_Permitted Sources'!A66</f>
        <v>TX Permitted</v>
      </c>
      <c r="B770" s="43">
        <f>'TX_Permitted Sources'!B66</f>
        <v>48</v>
      </c>
      <c r="C770" s="74" t="str">
        <f>'TX_Permitted Sources'!C66</f>
        <v>48081</v>
      </c>
      <c r="D770" s="74">
        <f>'TX_Permitted Sources'!G66</f>
        <v>31000228</v>
      </c>
      <c r="E770" s="74" t="str">
        <f>'TX_Permitted Sources'!J66</f>
        <v>Dehydrator</v>
      </c>
      <c r="F770" s="201">
        <f>'TX_Permitted Sources'!K66</f>
        <v>0.24</v>
      </c>
      <c r="G770" s="201">
        <f>'TX_Permitted Sources'!L66</f>
        <v>1.2999999999999999E-2</v>
      </c>
      <c r="H770" s="201">
        <f>'TX_Permitted Sources'!M66</f>
        <v>0</v>
      </c>
      <c r="I770" s="201">
        <f>'TX_Permitted Sources'!N66</f>
        <v>0</v>
      </c>
      <c r="J770" s="201">
        <f>'TX_Permitted Sources'!O66</f>
        <v>0</v>
      </c>
    </row>
    <row r="771" spans="1:10" s="43" customFormat="1" x14ac:dyDescent="0.2">
      <c r="A771" s="43" t="str">
        <f>'TX_Permitted Sources'!A67</f>
        <v>TX Permitted</v>
      </c>
      <c r="B771" s="43">
        <f>'TX_Permitted Sources'!B67</f>
        <v>48</v>
      </c>
      <c r="C771" s="74" t="str">
        <f>'TX_Permitted Sources'!C67</f>
        <v>48081</v>
      </c>
      <c r="D771" s="74">
        <f>'TX_Permitted Sources'!G67</f>
        <v>31000299</v>
      </c>
      <c r="E771" s="74" t="str">
        <f>'TX_Permitted Sources'!J67</f>
        <v>Natural Gas Production, Other Not Classified</v>
      </c>
      <c r="F771" s="201">
        <f>'TX_Permitted Sources'!K67</f>
        <v>0</v>
      </c>
      <c r="G771" s="201">
        <f>'TX_Permitted Sources'!L67</f>
        <v>0</v>
      </c>
      <c r="H771" s="201">
        <f>'TX_Permitted Sources'!M67</f>
        <v>0</v>
      </c>
      <c r="I771" s="201">
        <f>'TX_Permitted Sources'!N67</f>
        <v>0</v>
      </c>
      <c r="J771" s="201">
        <f>'TX_Permitted Sources'!O67</f>
        <v>0</v>
      </c>
    </row>
    <row r="772" spans="1:10" s="43" customFormat="1" x14ac:dyDescent="0.2">
      <c r="A772" s="43" t="str">
        <f>'TX_Permitted Sources'!A68</f>
        <v>TX Permitted</v>
      </c>
      <c r="B772" s="43">
        <f>'TX_Permitted Sources'!B68</f>
        <v>48</v>
      </c>
      <c r="C772" s="74" t="str">
        <f>'TX_Permitted Sources'!C68</f>
        <v>48081</v>
      </c>
      <c r="D772" s="74">
        <f>'TX_Permitted Sources'!G68</f>
        <v>31000404</v>
      </c>
      <c r="E772" s="74" t="str">
        <f>'TX_Permitted Sources'!J68</f>
        <v>Process Heaters</v>
      </c>
      <c r="F772" s="201">
        <f>'TX_Permitted Sources'!K68</f>
        <v>28.13</v>
      </c>
      <c r="G772" s="201">
        <f>'TX_Permitted Sources'!L68</f>
        <v>1.5590999999999999</v>
      </c>
      <c r="H772" s="201">
        <f>'TX_Permitted Sources'!M68</f>
        <v>0</v>
      </c>
      <c r="I772" s="201">
        <f>'TX_Permitted Sources'!N68</f>
        <v>0</v>
      </c>
      <c r="J772" s="201">
        <f>'TX_Permitted Sources'!O68</f>
        <v>0</v>
      </c>
    </row>
    <row r="773" spans="1:10" s="43" customFormat="1" x14ac:dyDescent="0.2">
      <c r="A773" s="43" t="str">
        <f>'TX_Permitted Sources'!A69</f>
        <v>TX Permitted</v>
      </c>
      <c r="B773" s="43">
        <f>'TX_Permitted Sources'!B69</f>
        <v>48</v>
      </c>
      <c r="C773" s="74" t="str">
        <f>'TX_Permitted Sources'!C69</f>
        <v>48081</v>
      </c>
      <c r="D773" s="74">
        <f>'TX_Permitted Sources'!G69</f>
        <v>31088801</v>
      </c>
      <c r="E773" s="74" t="str">
        <f>'TX_Permitted Sources'!J69</f>
        <v>Permitted Fugitives</v>
      </c>
      <c r="F773" s="201">
        <f>'TX_Permitted Sources'!K69</f>
        <v>0</v>
      </c>
      <c r="G773" s="201">
        <f>'TX_Permitted Sources'!L69</f>
        <v>84.67</v>
      </c>
      <c r="H773" s="201">
        <f>'TX_Permitted Sources'!M69</f>
        <v>0</v>
      </c>
      <c r="I773" s="201">
        <f>'TX_Permitted Sources'!N69</f>
        <v>0</v>
      </c>
      <c r="J773" s="201">
        <f>'TX_Permitted Sources'!O69</f>
        <v>0</v>
      </c>
    </row>
    <row r="774" spans="1:10" s="43" customFormat="1" x14ac:dyDescent="0.2">
      <c r="A774" s="43" t="str">
        <f>'TX_Permitted Sources'!A70</f>
        <v>TX Permitted</v>
      </c>
      <c r="B774" s="43">
        <f>'TX_Permitted Sources'!B70</f>
        <v>48</v>
      </c>
      <c r="C774" s="74" t="str">
        <f>'TX_Permitted Sources'!C70</f>
        <v>48081</v>
      </c>
      <c r="D774" s="74">
        <f>'TX_Permitted Sources'!G70</f>
        <v>40400311</v>
      </c>
      <c r="E774" s="74" t="str">
        <f>'TX_Permitted Sources'!J70</f>
        <v>Permitted Tank Losses</v>
      </c>
      <c r="F774" s="201">
        <f>'TX_Permitted Sources'!K70</f>
        <v>0</v>
      </c>
      <c r="G774" s="201">
        <f>'TX_Permitted Sources'!L70</f>
        <v>15.3</v>
      </c>
      <c r="H774" s="201">
        <f>'TX_Permitted Sources'!M70</f>
        <v>0</v>
      </c>
      <c r="I774" s="201">
        <f>'TX_Permitted Sources'!N70</f>
        <v>0</v>
      </c>
      <c r="J774" s="201">
        <f>'TX_Permitted Sources'!O70</f>
        <v>0</v>
      </c>
    </row>
    <row r="775" spans="1:10" s="43" customFormat="1" x14ac:dyDescent="0.2">
      <c r="A775" s="43" t="str">
        <f>'TX_Permitted Sources'!A71</f>
        <v>TX Permitted</v>
      </c>
      <c r="B775" s="43">
        <f>'TX_Permitted Sources'!B71</f>
        <v>48</v>
      </c>
      <c r="C775" s="74" t="str">
        <f>'TX_Permitted Sources'!C71</f>
        <v>48081</v>
      </c>
      <c r="D775" s="74">
        <f>'TX_Permitted Sources'!G71</f>
        <v>40600132</v>
      </c>
      <c r="E775" s="74" t="str">
        <f>'TX_Permitted Sources'!J71</f>
        <v>Permitted Tank Losses</v>
      </c>
      <c r="F775" s="201">
        <f>'TX_Permitted Sources'!K71</f>
        <v>0</v>
      </c>
      <c r="G775" s="201">
        <f>'TX_Permitted Sources'!L71</f>
        <v>0.68</v>
      </c>
      <c r="H775" s="201">
        <f>'TX_Permitted Sources'!M71</f>
        <v>0</v>
      </c>
      <c r="I775" s="201">
        <f>'TX_Permitted Sources'!N71</f>
        <v>0</v>
      </c>
      <c r="J775" s="201">
        <f>'TX_Permitted Sources'!O71</f>
        <v>0</v>
      </c>
    </row>
    <row r="776" spans="1:10" s="43" customFormat="1" x14ac:dyDescent="0.2">
      <c r="A776" s="43" t="str">
        <f>'TX_Permitted Sources'!A72</f>
        <v>TX Permitted</v>
      </c>
      <c r="B776" s="43">
        <f>'TX_Permitted Sources'!B72</f>
        <v>48</v>
      </c>
      <c r="C776" s="74" t="str">
        <f>'TX_Permitted Sources'!C72</f>
        <v>48081</v>
      </c>
      <c r="D776" s="74">
        <f>'TX_Permitted Sources'!G72</f>
        <v>40899999</v>
      </c>
      <c r="E776" s="74" t="str">
        <f>'TX_Permitted Sources'!J72</f>
        <v>Natural Gas Production, Other Not Classified</v>
      </c>
      <c r="F776" s="201">
        <f>'TX_Permitted Sources'!K72</f>
        <v>0</v>
      </c>
      <c r="G776" s="201">
        <f>'TX_Permitted Sources'!L72</f>
        <v>1.94</v>
      </c>
      <c r="H776" s="201">
        <f>'TX_Permitted Sources'!M72</f>
        <v>0</v>
      </c>
      <c r="I776" s="201">
        <f>'TX_Permitted Sources'!N72</f>
        <v>0</v>
      </c>
      <c r="J776" s="201">
        <f>'TX_Permitted Sources'!O72</f>
        <v>0</v>
      </c>
    </row>
    <row r="777" spans="1:10" s="43" customFormat="1" x14ac:dyDescent="0.2">
      <c r="A777" s="43" t="str">
        <f>'TX_Permitted Sources'!A73</f>
        <v>TX Permitted</v>
      </c>
      <c r="B777" s="43">
        <f>'TX_Permitted Sources'!B73</f>
        <v>48</v>
      </c>
      <c r="C777" s="74" t="str">
        <f>'TX_Permitted Sources'!C73</f>
        <v>48103</v>
      </c>
      <c r="D777" s="74">
        <f>'TX_Permitted Sources'!G73</f>
        <v>10200601</v>
      </c>
      <c r="E777" s="74" t="str">
        <f>'TX_Permitted Sources'!J73</f>
        <v>Process Heaters</v>
      </c>
      <c r="F777" s="201">
        <f>'TX_Permitted Sources'!K73</f>
        <v>22.2485</v>
      </c>
      <c r="G777" s="201">
        <f>'TX_Permitted Sources'!L73</f>
        <v>1.2886</v>
      </c>
      <c r="H777" s="201">
        <f>'TX_Permitted Sources'!M73</f>
        <v>0</v>
      </c>
      <c r="I777" s="201">
        <f>'TX_Permitted Sources'!N73</f>
        <v>0</v>
      </c>
      <c r="J777" s="201">
        <f>'TX_Permitted Sources'!O73</f>
        <v>0</v>
      </c>
    </row>
    <row r="778" spans="1:10" s="43" customFormat="1" x14ac:dyDescent="0.2">
      <c r="A778" s="43" t="str">
        <f>'TX_Permitted Sources'!A74</f>
        <v>TX Permitted</v>
      </c>
      <c r="B778" s="43">
        <f>'TX_Permitted Sources'!B74</f>
        <v>48</v>
      </c>
      <c r="C778" s="74" t="str">
        <f>'TX_Permitted Sources'!C74</f>
        <v>48103</v>
      </c>
      <c r="D778" s="74">
        <f>'TX_Permitted Sources'!G74</f>
        <v>20200102</v>
      </c>
      <c r="E778" s="74" t="str">
        <f>'TX_Permitted Sources'!J74</f>
        <v>Compressor Engines</v>
      </c>
      <c r="F778" s="201">
        <f>'TX_Permitted Sources'!K74</f>
        <v>4.4600000000000001E-2</v>
      </c>
      <c r="G778" s="201">
        <f>'TX_Permitted Sources'!L74</f>
        <v>3.5999999999999999E-3</v>
      </c>
      <c r="H778" s="201">
        <f>'TX_Permitted Sources'!M74</f>
        <v>0</v>
      </c>
      <c r="I778" s="201">
        <f>'TX_Permitted Sources'!N74</f>
        <v>0</v>
      </c>
      <c r="J778" s="201">
        <f>'TX_Permitted Sources'!O74</f>
        <v>0</v>
      </c>
    </row>
    <row r="779" spans="1:10" s="43" customFormat="1" x14ac:dyDescent="0.2">
      <c r="A779" s="43" t="str">
        <f>'TX_Permitted Sources'!A75</f>
        <v>TX Permitted</v>
      </c>
      <c r="B779" s="43">
        <f>'TX_Permitted Sources'!B75</f>
        <v>48</v>
      </c>
      <c r="C779" s="74" t="str">
        <f>'TX_Permitted Sources'!C75</f>
        <v>48103</v>
      </c>
      <c r="D779" s="74">
        <f>'TX_Permitted Sources'!G75</f>
        <v>20200252</v>
      </c>
      <c r="E779" s="74" t="str">
        <f>'TX_Permitted Sources'!J75</f>
        <v>Compressor Engines</v>
      </c>
      <c r="F779" s="201">
        <f>'TX_Permitted Sources'!K75</f>
        <v>4320.5388999999996</v>
      </c>
      <c r="G779" s="201">
        <f>'TX_Permitted Sources'!L75</f>
        <v>189.36869999999999</v>
      </c>
      <c r="H779" s="201">
        <f>'TX_Permitted Sources'!M75</f>
        <v>0</v>
      </c>
      <c r="I779" s="201">
        <f>'TX_Permitted Sources'!N75</f>
        <v>0</v>
      </c>
      <c r="J779" s="201">
        <f>'TX_Permitted Sources'!O75</f>
        <v>0</v>
      </c>
    </row>
    <row r="780" spans="1:10" s="43" customFormat="1" x14ac:dyDescent="0.2">
      <c r="A780" s="43" t="str">
        <f>'TX_Permitted Sources'!A76</f>
        <v>TX Permitted</v>
      </c>
      <c r="B780" s="43">
        <f>'TX_Permitted Sources'!B76</f>
        <v>48</v>
      </c>
      <c r="C780" s="74" t="str">
        <f>'TX_Permitted Sources'!C76</f>
        <v>48103</v>
      </c>
      <c r="D780" s="74">
        <f>'TX_Permitted Sources'!G76</f>
        <v>20200253</v>
      </c>
      <c r="E780" s="74" t="str">
        <f>'TX_Permitted Sources'!J76</f>
        <v>Compressor Engines</v>
      </c>
      <c r="F780" s="201">
        <f>'TX_Permitted Sources'!K76</f>
        <v>195.6978</v>
      </c>
      <c r="G780" s="201">
        <f>'TX_Permitted Sources'!L76</f>
        <v>78.991100000000003</v>
      </c>
      <c r="H780" s="201">
        <f>'TX_Permitted Sources'!M76</f>
        <v>0</v>
      </c>
      <c r="I780" s="201">
        <f>'TX_Permitted Sources'!N76</f>
        <v>0</v>
      </c>
      <c r="J780" s="201">
        <f>'TX_Permitted Sources'!O76</f>
        <v>0</v>
      </c>
    </row>
    <row r="781" spans="1:10" s="43" customFormat="1" x14ac:dyDescent="0.2">
      <c r="A781" s="43" t="str">
        <f>'TX_Permitted Sources'!A77</f>
        <v>TX Permitted</v>
      </c>
      <c r="B781" s="43">
        <f>'TX_Permitted Sources'!B77</f>
        <v>48</v>
      </c>
      <c r="C781" s="74" t="str">
        <f>'TX_Permitted Sources'!C77</f>
        <v>48103</v>
      </c>
      <c r="D781" s="74">
        <f>'TX_Permitted Sources'!G77</f>
        <v>20200254</v>
      </c>
      <c r="E781" s="74" t="str">
        <f>'TX_Permitted Sources'!J77</f>
        <v>Compressor Engines</v>
      </c>
      <c r="F781" s="201">
        <f>'TX_Permitted Sources'!K77</f>
        <v>114.883</v>
      </c>
      <c r="G781" s="201">
        <f>'TX_Permitted Sources'!L77</f>
        <v>57.259799999999998</v>
      </c>
      <c r="H781" s="201">
        <f>'TX_Permitted Sources'!M77</f>
        <v>0</v>
      </c>
      <c r="I781" s="201">
        <f>'TX_Permitted Sources'!N77</f>
        <v>0</v>
      </c>
      <c r="J781" s="201">
        <f>'TX_Permitted Sources'!O77</f>
        <v>0</v>
      </c>
    </row>
    <row r="782" spans="1:10" s="43" customFormat="1" x14ac:dyDescent="0.2">
      <c r="A782" s="43" t="str">
        <f>'TX_Permitted Sources'!A78</f>
        <v>TX Permitted</v>
      </c>
      <c r="B782" s="43">
        <f>'TX_Permitted Sources'!B78</f>
        <v>48</v>
      </c>
      <c r="C782" s="74" t="str">
        <f>'TX_Permitted Sources'!C78</f>
        <v>48103</v>
      </c>
      <c r="D782" s="74">
        <f>'TX_Permitted Sources'!G78</f>
        <v>30600104</v>
      </c>
      <c r="E782" s="74" t="str">
        <f>'TX_Permitted Sources'!J78</f>
        <v>Process Heaters</v>
      </c>
      <c r="F782" s="201">
        <f>'TX_Permitted Sources'!K78</f>
        <v>2.3938000000000001</v>
      </c>
      <c r="G782" s="201">
        <f>'TX_Permitted Sources'!L78</f>
        <v>0.13239999999999999</v>
      </c>
      <c r="H782" s="201">
        <f>'TX_Permitted Sources'!M78</f>
        <v>0</v>
      </c>
      <c r="I782" s="201">
        <f>'TX_Permitted Sources'!N78</f>
        <v>0</v>
      </c>
      <c r="J782" s="201">
        <f>'TX_Permitted Sources'!O78</f>
        <v>0</v>
      </c>
    </row>
    <row r="783" spans="1:10" s="43" customFormat="1" x14ac:dyDescent="0.2">
      <c r="A783" s="43" t="str">
        <f>'TX_Permitted Sources'!A79</f>
        <v>TX Permitted</v>
      </c>
      <c r="B783" s="43">
        <f>'TX_Permitted Sources'!B79</f>
        <v>48</v>
      </c>
      <c r="C783" s="74" t="str">
        <f>'TX_Permitted Sources'!C79</f>
        <v>48103</v>
      </c>
      <c r="D783" s="74">
        <f>'TX_Permitted Sources'!G79</f>
        <v>30600401</v>
      </c>
      <c r="E783" s="74" t="str">
        <f>'TX_Permitted Sources'!J79</f>
        <v>Natural Gas Production, Flares</v>
      </c>
      <c r="F783" s="201">
        <f>'TX_Permitted Sources'!K79</f>
        <v>0</v>
      </c>
      <c r="G783" s="201">
        <f>'TX_Permitted Sources'!L79</f>
        <v>0</v>
      </c>
      <c r="H783" s="201">
        <f>'TX_Permitted Sources'!M79</f>
        <v>0</v>
      </c>
      <c r="I783" s="201">
        <f>'TX_Permitted Sources'!N79</f>
        <v>0</v>
      </c>
      <c r="J783" s="201">
        <f>'TX_Permitted Sources'!O79</f>
        <v>0</v>
      </c>
    </row>
    <row r="784" spans="1:10" s="43" customFormat="1" x14ac:dyDescent="0.2">
      <c r="A784" s="43" t="str">
        <f>'TX_Permitted Sources'!A80</f>
        <v>TX Permitted</v>
      </c>
      <c r="B784" s="43">
        <f>'TX_Permitted Sources'!B80</f>
        <v>48</v>
      </c>
      <c r="C784" s="74" t="str">
        <f>'TX_Permitted Sources'!C80</f>
        <v>48103</v>
      </c>
      <c r="D784" s="74">
        <f>'TX_Permitted Sources'!G80</f>
        <v>30600701</v>
      </c>
      <c r="E784" s="74" t="str">
        <f>'TX_Permitted Sources'!J80</f>
        <v>Natural Gas Production, Other Not Classified</v>
      </c>
      <c r="F784" s="201">
        <f>'TX_Permitted Sources'!K80</f>
        <v>0</v>
      </c>
      <c r="G784" s="201">
        <f>'TX_Permitted Sources'!L80</f>
        <v>0.94610000000000005</v>
      </c>
      <c r="H784" s="201">
        <f>'TX_Permitted Sources'!M80</f>
        <v>0</v>
      </c>
      <c r="I784" s="201">
        <f>'TX_Permitted Sources'!N80</f>
        <v>0</v>
      </c>
      <c r="J784" s="201">
        <f>'TX_Permitted Sources'!O80</f>
        <v>0</v>
      </c>
    </row>
    <row r="785" spans="1:10" s="43" customFormat="1" x14ac:dyDescent="0.2">
      <c r="A785" s="43" t="str">
        <f>'TX_Permitted Sources'!A81</f>
        <v>TX Permitted</v>
      </c>
      <c r="B785" s="43">
        <f>'TX_Permitted Sources'!B81</f>
        <v>48</v>
      </c>
      <c r="C785" s="74" t="str">
        <f>'TX_Permitted Sources'!C81</f>
        <v>48103</v>
      </c>
      <c r="D785" s="74">
        <f>'TX_Permitted Sources'!G81</f>
        <v>30600903</v>
      </c>
      <c r="E785" s="74" t="str">
        <f>'TX_Permitted Sources'!J81</f>
        <v>Natural Gas Production, Other Not Classified</v>
      </c>
      <c r="F785" s="201">
        <f>'TX_Permitted Sources'!K81</f>
        <v>7.8120000000000003</v>
      </c>
      <c r="G785" s="201">
        <f>'TX_Permitted Sources'!L81</f>
        <v>8.5853000000000002</v>
      </c>
      <c r="H785" s="201">
        <f>'TX_Permitted Sources'!M81</f>
        <v>0</v>
      </c>
      <c r="I785" s="201">
        <f>'TX_Permitted Sources'!N81</f>
        <v>0</v>
      </c>
      <c r="J785" s="201">
        <f>'TX_Permitted Sources'!O81</f>
        <v>0</v>
      </c>
    </row>
    <row r="786" spans="1:10" s="43" customFormat="1" x14ac:dyDescent="0.2">
      <c r="A786" s="43" t="str">
        <f>'TX_Permitted Sources'!A82</f>
        <v>TX Permitted</v>
      </c>
      <c r="B786" s="43">
        <f>'TX_Permitted Sources'!B82</f>
        <v>48</v>
      </c>
      <c r="C786" s="74" t="str">
        <f>'TX_Permitted Sources'!C82</f>
        <v>48103</v>
      </c>
      <c r="D786" s="74">
        <f>'TX_Permitted Sources'!G82</f>
        <v>31000105</v>
      </c>
      <c r="E786" s="74" t="str">
        <f>'TX_Permitted Sources'!J82</f>
        <v>Natural Gas Production, Other Not Classified</v>
      </c>
      <c r="F786" s="201">
        <f>'TX_Permitted Sources'!K82</f>
        <v>0</v>
      </c>
      <c r="G786" s="201">
        <f>'TX_Permitted Sources'!L82</f>
        <v>3.2056</v>
      </c>
      <c r="H786" s="201">
        <f>'TX_Permitted Sources'!M82</f>
        <v>0</v>
      </c>
      <c r="I786" s="201">
        <f>'TX_Permitted Sources'!N82</f>
        <v>0</v>
      </c>
      <c r="J786" s="201">
        <f>'TX_Permitted Sources'!O82</f>
        <v>0</v>
      </c>
    </row>
    <row r="787" spans="1:10" s="43" customFormat="1" x14ac:dyDescent="0.2">
      <c r="A787" s="43" t="str">
        <f>'TX_Permitted Sources'!A83</f>
        <v>TX Permitted</v>
      </c>
      <c r="B787" s="43">
        <f>'TX_Permitted Sources'!B83</f>
        <v>48</v>
      </c>
      <c r="C787" s="74" t="str">
        <f>'TX_Permitted Sources'!C83</f>
        <v>48103</v>
      </c>
      <c r="D787" s="74">
        <f>'TX_Permitted Sources'!G83</f>
        <v>31000202</v>
      </c>
      <c r="E787" s="74" t="str">
        <f>'TX_Permitted Sources'!J83</f>
        <v>Natural Gas Production, Gas Stripping Operations</v>
      </c>
      <c r="F787" s="201">
        <f>'TX_Permitted Sources'!K83</f>
        <v>0</v>
      </c>
      <c r="G787" s="201">
        <f>'TX_Permitted Sources'!L83</f>
        <v>0</v>
      </c>
      <c r="H787" s="201">
        <f>'TX_Permitted Sources'!M83</f>
        <v>0</v>
      </c>
      <c r="I787" s="201">
        <f>'TX_Permitted Sources'!N83</f>
        <v>0</v>
      </c>
      <c r="J787" s="201">
        <f>'TX_Permitted Sources'!O83</f>
        <v>0</v>
      </c>
    </row>
    <row r="788" spans="1:10" s="43" customFormat="1" x14ac:dyDescent="0.2">
      <c r="A788" s="43" t="str">
        <f>'TX_Permitted Sources'!A84</f>
        <v>TX Permitted</v>
      </c>
      <c r="B788" s="43">
        <f>'TX_Permitted Sources'!B84</f>
        <v>48</v>
      </c>
      <c r="C788" s="74" t="str">
        <f>'TX_Permitted Sources'!C84</f>
        <v>48103</v>
      </c>
      <c r="D788" s="74">
        <f>'TX_Permitted Sources'!G84</f>
        <v>31000205</v>
      </c>
      <c r="E788" s="74" t="str">
        <f>'TX_Permitted Sources'!J84</f>
        <v>Natural Gas Production, Flares</v>
      </c>
      <c r="F788" s="201">
        <f>'TX_Permitted Sources'!K84</f>
        <v>0.38</v>
      </c>
      <c r="G788" s="201">
        <f>'TX_Permitted Sources'!L84</f>
        <v>0.35</v>
      </c>
      <c r="H788" s="201">
        <f>'TX_Permitted Sources'!M84</f>
        <v>0</v>
      </c>
      <c r="I788" s="201">
        <f>'TX_Permitted Sources'!N84</f>
        <v>0</v>
      </c>
      <c r="J788" s="201">
        <f>'TX_Permitted Sources'!O84</f>
        <v>0</v>
      </c>
    </row>
    <row r="789" spans="1:10" s="43" customFormat="1" x14ac:dyDescent="0.2">
      <c r="A789" s="43" t="str">
        <f>'TX_Permitted Sources'!A85</f>
        <v>TX Permitted</v>
      </c>
      <c r="B789" s="43">
        <f>'TX_Permitted Sources'!B85</f>
        <v>48</v>
      </c>
      <c r="C789" s="74" t="str">
        <f>'TX_Permitted Sources'!C85</f>
        <v>48103</v>
      </c>
      <c r="D789" s="74">
        <f>'TX_Permitted Sources'!G85</f>
        <v>31000207</v>
      </c>
      <c r="E789" s="74" t="str">
        <f>'TX_Permitted Sources'!J85</f>
        <v>Permitted Fugitives</v>
      </c>
      <c r="F789" s="201">
        <f>'TX_Permitted Sources'!K85</f>
        <v>0</v>
      </c>
      <c r="G789" s="201">
        <f>'TX_Permitted Sources'!L85</f>
        <v>8.8263999999999996</v>
      </c>
      <c r="H789" s="201">
        <f>'TX_Permitted Sources'!M85</f>
        <v>0</v>
      </c>
      <c r="I789" s="201">
        <f>'TX_Permitted Sources'!N85</f>
        <v>0</v>
      </c>
      <c r="J789" s="201">
        <f>'TX_Permitted Sources'!O85</f>
        <v>0</v>
      </c>
    </row>
    <row r="790" spans="1:10" s="43" customFormat="1" x14ac:dyDescent="0.2">
      <c r="A790" s="43" t="str">
        <f>'TX_Permitted Sources'!A86</f>
        <v>TX Permitted</v>
      </c>
      <c r="B790" s="43">
        <f>'TX_Permitted Sources'!B86</f>
        <v>48</v>
      </c>
      <c r="C790" s="74" t="str">
        <f>'TX_Permitted Sources'!C86</f>
        <v>48103</v>
      </c>
      <c r="D790" s="74">
        <f>'TX_Permitted Sources'!G86</f>
        <v>31000215</v>
      </c>
      <c r="E790" s="74" t="str">
        <f>'TX_Permitted Sources'!J86</f>
        <v>Natural Gas Production, Flares Combusting Gases &gt;1000 BTU/scf</v>
      </c>
      <c r="F790" s="201">
        <f>'TX_Permitted Sources'!K86</f>
        <v>0.01</v>
      </c>
      <c r="G790" s="201">
        <f>'TX_Permitted Sources'!L86</f>
        <v>0.02</v>
      </c>
      <c r="H790" s="201">
        <f>'TX_Permitted Sources'!M86</f>
        <v>0</v>
      </c>
      <c r="I790" s="201">
        <f>'TX_Permitted Sources'!N86</f>
        <v>0</v>
      </c>
      <c r="J790" s="201">
        <f>'TX_Permitted Sources'!O86</f>
        <v>0</v>
      </c>
    </row>
    <row r="791" spans="1:10" s="43" customFormat="1" x14ac:dyDescent="0.2">
      <c r="A791" s="43" t="str">
        <f>'TX_Permitted Sources'!A87</f>
        <v>TX Permitted</v>
      </c>
      <c r="B791" s="43">
        <f>'TX_Permitted Sources'!B87</f>
        <v>48</v>
      </c>
      <c r="C791" s="74" t="str">
        <f>'TX_Permitted Sources'!C87</f>
        <v>48103</v>
      </c>
      <c r="D791" s="74">
        <f>'TX_Permitted Sources'!G87</f>
        <v>31000220</v>
      </c>
      <c r="E791" s="74" t="str">
        <f>'TX_Permitted Sources'!J87</f>
        <v>Natural Gas Production, All Equipt Leak Fugitives</v>
      </c>
      <c r="F791" s="201">
        <f>'TX_Permitted Sources'!K87</f>
        <v>0</v>
      </c>
      <c r="G791" s="201">
        <f>'TX_Permitted Sources'!L87</f>
        <v>7.8</v>
      </c>
      <c r="H791" s="201">
        <f>'TX_Permitted Sources'!M87</f>
        <v>0</v>
      </c>
      <c r="I791" s="201">
        <f>'TX_Permitted Sources'!N87</f>
        <v>0</v>
      </c>
      <c r="J791" s="201">
        <f>'TX_Permitted Sources'!O87</f>
        <v>0</v>
      </c>
    </row>
    <row r="792" spans="1:10" s="43" customFormat="1" x14ac:dyDescent="0.2">
      <c r="A792" s="43" t="str">
        <f>'TX_Permitted Sources'!A88</f>
        <v>TX Permitted</v>
      </c>
      <c r="B792" s="43">
        <f>'TX_Permitted Sources'!B88</f>
        <v>48</v>
      </c>
      <c r="C792" s="74" t="str">
        <f>'TX_Permitted Sources'!C88</f>
        <v>48103</v>
      </c>
      <c r="D792" s="74">
        <f>'TX_Permitted Sources'!G88</f>
        <v>31000299</v>
      </c>
      <c r="E792" s="74" t="str">
        <f>'TX_Permitted Sources'!J88</f>
        <v>Natural Gas Production, Other Not Classified</v>
      </c>
      <c r="F792" s="201">
        <f>'TX_Permitted Sources'!K88</f>
        <v>0</v>
      </c>
      <c r="G792" s="201">
        <f>'TX_Permitted Sources'!L88</f>
        <v>0</v>
      </c>
      <c r="H792" s="201">
        <f>'TX_Permitted Sources'!M88</f>
        <v>0</v>
      </c>
      <c r="I792" s="201">
        <f>'TX_Permitted Sources'!N88</f>
        <v>0</v>
      </c>
      <c r="J792" s="201">
        <f>'TX_Permitted Sources'!O88</f>
        <v>0</v>
      </c>
    </row>
    <row r="793" spans="1:10" s="43" customFormat="1" x14ac:dyDescent="0.2">
      <c r="A793" s="43" t="str">
        <f>'TX_Permitted Sources'!A89</f>
        <v>TX Permitted</v>
      </c>
      <c r="B793" s="43">
        <f>'TX_Permitted Sources'!B89</f>
        <v>48</v>
      </c>
      <c r="C793" s="74" t="str">
        <f>'TX_Permitted Sources'!C89</f>
        <v>48103</v>
      </c>
      <c r="D793" s="74">
        <f>'TX_Permitted Sources'!G89</f>
        <v>31000404</v>
      </c>
      <c r="E793" s="74" t="str">
        <f>'TX_Permitted Sources'!J89</f>
        <v>Process Heaters</v>
      </c>
      <c r="F793" s="201">
        <f>'TX_Permitted Sources'!K89</f>
        <v>0.20649999999999999</v>
      </c>
      <c r="G793" s="201">
        <f>'TX_Permitted Sources'!L89</f>
        <v>1.14E-2</v>
      </c>
      <c r="H793" s="201">
        <f>'TX_Permitted Sources'!M89</f>
        <v>0</v>
      </c>
      <c r="I793" s="201">
        <f>'TX_Permitted Sources'!N89</f>
        <v>0</v>
      </c>
      <c r="J793" s="201">
        <f>'TX_Permitted Sources'!O89</f>
        <v>0</v>
      </c>
    </row>
    <row r="794" spans="1:10" s="43" customFormat="1" x14ac:dyDescent="0.2">
      <c r="A794" s="43" t="str">
        <f>'TX_Permitted Sources'!A90</f>
        <v>TX Permitted</v>
      </c>
      <c r="B794" s="43">
        <f>'TX_Permitted Sources'!B90</f>
        <v>48</v>
      </c>
      <c r="C794" s="74" t="str">
        <f>'TX_Permitted Sources'!C90</f>
        <v>48103</v>
      </c>
      <c r="D794" s="74">
        <f>'TX_Permitted Sources'!G90</f>
        <v>31088801</v>
      </c>
      <c r="E794" s="74" t="str">
        <f>'TX_Permitted Sources'!J90</f>
        <v>Permitted Fugitives</v>
      </c>
      <c r="F794" s="201">
        <f>'TX_Permitted Sources'!K90</f>
        <v>0</v>
      </c>
      <c r="G794" s="201">
        <f>'TX_Permitted Sources'!L90</f>
        <v>7.7740999999999998</v>
      </c>
      <c r="H794" s="201">
        <f>'TX_Permitted Sources'!M90</f>
        <v>0</v>
      </c>
      <c r="I794" s="201">
        <f>'TX_Permitted Sources'!N90</f>
        <v>0</v>
      </c>
      <c r="J794" s="201">
        <f>'TX_Permitted Sources'!O90</f>
        <v>0</v>
      </c>
    </row>
    <row r="795" spans="1:10" s="43" customFormat="1" x14ac:dyDescent="0.2">
      <c r="A795" s="43" t="str">
        <f>'TX_Permitted Sources'!A91</f>
        <v>TX Permitted</v>
      </c>
      <c r="B795" s="43">
        <f>'TX_Permitted Sources'!B91</f>
        <v>48</v>
      </c>
      <c r="C795" s="74" t="str">
        <f>'TX_Permitted Sources'!C91</f>
        <v>48103</v>
      </c>
      <c r="D795" s="74">
        <f>'TX_Permitted Sources'!G91</f>
        <v>31088811</v>
      </c>
      <c r="E795" s="74" t="str">
        <f>'TX_Permitted Sources'!J91</f>
        <v>Permitted Fugitives</v>
      </c>
      <c r="F795" s="201">
        <f>'TX_Permitted Sources'!K91</f>
        <v>0</v>
      </c>
      <c r="G795" s="201">
        <f>'TX_Permitted Sources'!L91</f>
        <v>20.0167</v>
      </c>
      <c r="H795" s="201">
        <f>'TX_Permitted Sources'!M91</f>
        <v>0</v>
      </c>
      <c r="I795" s="201">
        <f>'TX_Permitted Sources'!N91</f>
        <v>0</v>
      </c>
      <c r="J795" s="201">
        <f>'TX_Permitted Sources'!O91</f>
        <v>0</v>
      </c>
    </row>
    <row r="796" spans="1:10" s="43" customFormat="1" x14ac:dyDescent="0.2">
      <c r="A796" s="43" t="str">
        <f>'TX_Permitted Sources'!A92</f>
        <v>TX Permitted</v>
      </c>
      <c r="B796" s="43">
        <f>'TX_Permitted Sources'!B92</f>
        <v>48</v>
      </c>
      <c r="C796" s="74" t="str">
        <f>'TX_Permitted Sources'!C92</f>
        <v>48103</v>
      </c>
      <c r="D796" s="74">
        <f>'TX_Permitted Sources'!G92</f>
        <v>38500101</v>
      </c>
      <c r="E796" s="74" t="str">
        <f>'TX_Permitted Sources'!J92</f>
        <v>Natural Gas Production, Other Not Classified</v>
      </c>
      <c r="F796" s="201">
        <f>'TX_Permitted Sources'!K92</f>
        <v>0</v>
      </c>
      <c r="G796" s="201">
        <f>'TX_Permitted Sources'!L92</f>
        <v>6.1664000000000003</v>
      </c>
      <c r="H796" s="201">
        <f>'TX_Permitted Sources'!M92</f>
        <v>0</v>
      </c>
      <c r="I796" s="201">
        <f>'TX_Permitted Sources'!N92</f>
        <v>0</v>
      </c>
      <c r="J796" s="201">
        <f>'TX_Permitted Sources'!O92</f>
        <v>0</v>
      </c>
    </row>
    <row r="797" spans="1:10" s="43" customFormat="1" x14ac:dyDescent="0.2">
      <c r="A797" s="43" t="str">
        <f>'TX_Permitted Sources'!A93</f>
        <v>TX Permitted</v>
      </c>
      <c r="B797" s="43">
        <f>'TX_Permitted Sources'!B93</f>
        <v>48</v>
      </c>
      <c r="C797" s="74" t="str">
        <f>'TX_Permitted Sources'!C93</f>
        <v>48103</v>
      </c>
      <c r="D797" s="74">
        <f>'TX_Permitted Sources'!G93</f>
        <v>40100311</v>
      </c>
      <c r="E797" s="74" t="str">
        <f>'TX_Permitted Sources'!J93</f>
        <v>Natural Gas Production, Other Not Classified</v>
      </c>
      <c r="F797" s="201">
        <f>'TX_Permitted Sources'!K93</f>
        <v>0</v>
      </c>
      <c r="G797" s="201">
        <f>'TX_Permitted Sources'!L93</f>
        <v>0.16</v>
      </c>
      <c r="H797" s="201">
        <f>'TX_Permitted Sources'!M93</f>
        <v>0</v>
      </c>
      <c r="I797" s="201">
        <f>'TX_Permitted Sources'!N93</f>
        <v>0</v>
      </c>
      <c r="J797" s="201">
        <f>'TX_Permitted Sources'!O93</f>
        <v>0</v>
      </c>
    </row>
    <row r="798" spans="1:10" s="43" customFormat="1" x14ac:dyDescent="0.2">
      <c r="A798" s="43" t="str">
        <f>'TX_Permitted Sources'!A94</f>
        <v>TX Permitted</v>
      </c>
      <c r="B798" s="43">
        <f>'TX_Permitted Sources'!B94</f>
        <v>48</v>
      </c>
      <c r="C798" s="74" t="str">
        <f>'TX_Permitted Sources'!C94</f>
        <v>48103</v>
      </c>
      <c r="D798" s="74">
        <f>'TX_Permitted Sources'!G94</f>
        <v>40300198</v>
      </c>
      <c r="E798" s="74" t="str">
        <f>'TX_Permitted Sources'!J94</f>
        <v>Permitted Tank Losses</v>
      </c>
      <c r="F798" s="201">
        <f>'TX_Permitted Sources'!K94</f>
        <v>0</v>
      </c>
      <c r="G798" s="201">
        <f>'TX_Permitted Sources'!L94</f>
        <v>1.4782999999999999</v>
      </c>
      <c r="H798" s="201">
        <f>'TX_Permitted Sources'!M94</f>
        <v>0</v>
      </c>
      <c r="I798" s="201">
        <f>'TX_Permitted Sources'!N94</f>
        <v>0</v>
      </c>
      <c r="J798" s="201">
        <f>'TX_Permitted Sources'!O94</f>
        <v>0</v>
      </c>
    </row>
    <row r="799" spans="1:10" s="43" customFormat="1" x14ac:dyDescent="0.2">
      <c r="A799" s="43" t="str">
        <f>'TX_Permitted Sources'!A95</f>
        <v>TX Permitted</v>
      </c>
      <c r="B799" s="43">
        <f>'TX_Permitted Sources'!B95</f>
        <v>48</v>
      </c>
      <c r="C799" s="74" t="str">
        <f>'TX_Permitted Sources'!C95</f>
        <v>48103</v>
      </c>
      <c r="D799" s="74">
        <f>'TX_Permitted Sources'!G95</f>
        <v>40300199</v>
      </c>
      <c r="E799" s="74" t="str">
        <f>'TX_Permitted Sources'!J95</f>
        <v>Permitted Tank Losses</v>
      </c>
      <c r="F799" s="201">
        <f>'TX_Permitted Sources'!K95</f>
        <v>0</v>
      </c>
      <c r="G799" s="201">
        <f>'TX_Permitted Sources'!L95</f>
        <v>16.746600000000001</v>
      </c>
      <c r="H799" s="201">
        <f>'TX_Permitted Sources'!M95</f>
        <v>0</v>
      </c>
      <c r="I799" s="201">
        <f>'TX_Permitted Sources'!N95</f>
        <v>0</v>
      </c>
      <c r="J799" s="201">
        <f>'TX_Permitted Sources'!O95</f>
        <v>0</v>
      </c>
    </row>
    <row r="800" spans="1:10" s="43" customFormat="1" x14ac:dyDescent="0.2">
      <c r="A800" s="43" t="str">
        <f>'TX_Permitted Sources'!A96</f>
        <v>TX Permitted</v>
      </c>
      <c r="B800" s="43">
        <f>'TX_Permitted Sources'!B96</f>
        <v>48</v>
      </c>
      <c r="C800" s="74" t="str">
        <f>'TX_Permitted Sources'!C96</f>
        <v>48103</v>
      </c>
      <c r="D800" s="74">
        <f>'TX_Permitted Sources'!G96</f>
        <v>40301009</v>
      </c>
      <c r="E800" s="74" t="str">
        <f>'TX_Permitted Sources'!J96</f>
        <v>Permitted Tank Losses</v>
      </c>
      <c r="F800" s="201">
        <f>'TX_Permitted Sources'!K96</f>
        <v>0</v>
      </c>
      <c r="G800" s="201">
        <f>'TX_Permitted Sources'!L96</f>
        <v>9.74</v>
      </c>
      <c r="H800" s="201">
        <f>'TX_Permitted Sources'!M96</f>
        <v>0</v>
      </c>
      <c r="I800" s="201">
        <f>'TX_Permitted Sources'!N96</f>
        <v>0</v>
      </c>
      <c r="J800" s="201">
        <f>'TX_Permitted Sources'!O96</f>
        <v>0</v>
      </c>
    </row>
    <row r="801" spans="1:10" s="43" customFormat="1" x14ac:dyDescent="0.2">
      <c r="A801" s="43" t="str">
        <f>'TX_Permitted Sources'!A97</f>
        <v>TX Permitted</v>
      </c>
      <c r="B801" s="43">
        <f>'TX_Permitted Sources'!B97</f>
        <v>48</v>
      </c>
      <c r="C801" s="74" t="str">
        <f>'TX_Permitted Sources'!C97</f>
        <v>48103</v>
      </c>
      <c r="D801" s="74">
        <f>'TX_Permitted Sources'!G97</f>
        <v>40301010</v>
      </c>
      <c r="E801" s="74" t="str">
        <f>'TX_Permitted Sources'!J97</f>
        <v>Permitted Tank Losses</v>
      </c>
      <c r="F801" s="201">
        <f>'TX_Permitted Sources'!K97</f>
        <v>0</v>
      </c>
      <c r="G801" s="201">
        <f>'TX_Permitted Sources'!L97</f>
        <v>2.0539000000000001</v>
      </c>
      <c r="H801" s="201">
        <f>'TX_Permitted Sources'!M97</f>
        <v>0</v>
      </c>
      <c r="I801" s="201">
        <f>'TX_Permitted Sources'!N97</f>
        <v>0</v>
      </c>
      <c r="J801" s="201">
        <f>'TX_Permitted Sources'!O97</f>
        <v>0</v>
      </c>
    </row>
    <row r="802" spans="1:10" s="43" customFormat="1" x14ac:dyDescent="0.2">
      <c r="A802" s="43" t="str">
        <f>'TX_Permitted Sources'!A98</f>
        <v>TX Permitted</v>
      </c>
      <c r="B802" s="43">
        <f>'TX_Permitted Sources'!B98</f>
        <v>48</v>
      </c>
      <c r="C802" s="74" t="str">
        <f>'TX_Permitted Sources'!C98</f>
        <v>48103</v>
      </c>
      <c r="D802" s="74">
        <f>'TX_Permitted Sources'!G98</f>
        <v>40301099</v>
      </c>
      <c r="E802" s="74" t="str">
        <f>'TX_Permitted Sources'!J98</f>
        <v>Permitted Tank Losses</v>
      </c>
      <c r="F802" s="201">
        <f>'TX_Permitted Sources'!K98</f>
        <v>0</v>
      </c>
      <c r="G802" s="201">
        <f>'TX_Permitted Sources'!L98</f>
        <v>20.68</v>
      </c>
      <c r="H802" s="201">
        <f>'TX_Permitted Sources'!M98</f>
        <v>0</v>
      </c>
      <c r="I802" s="201">
        <f>'TX_Permitted Sources'!N98</f>
        <v>0</v>
      </c>
      <c r="J802" s="201">
        <f>'TX_Permitted Sources'!O98</f>
        <v>0</v>
      </c>
    </row>
    <row r="803" spans="1:10" s="43" customFormat="1" x14ac:dyDescent="0.2">
      <c r="A803" s="43" t="str">
        <f>'TX_Permitted Sources'!A99</f>
        <v>TX Permitted</v>
      </c>
      <c r="B803" s="43">
        <f>'TX_Permitted Sources'!B99</f>
        <v>48</v>
      </c>
      <c r="C803" s="74" t="str">
        <f>'TX_Permitted Sources'!C99</f>
        <v>48103</v>
      </c>
      <c r="D803" s="74">
        <f>'TX_Permitted Sources'!G99</f>
        <v>40400254</v>
      </c>
      <c r="E803" s="74" t="str">
        <f>'TX_Permitted Sources'!J99</f>
        <v>Permitted Tank Losses</v>
      </c>
      <c r="F803" s="201">
        <f>'TX_Permitted Sources'!K99</f>
        <v>0</v>
      </c>
      <c r="G803" s="201">
        <f>'TX_Permitted Sources'!L99</f>
        <v>4.1399999999999997</v>
      </c>
      <c r="H803" s="201">
        <f>'TX_Permitted Sources'!M99</f>
        <v>0</v>
      </c>
      <c r="I803" s="201">
        <f>'TX_Permitted Sources'!N99</f>
        <v>0</v>
      </c>
      <c r="J803" s="201">
        <f>'TX_Permitted Sources'!O99</f>
        <v>0</v>
      </c>
    </row>
    <row r="804" spans="1:10" s="43" customFormat="1" x14ac:dyDescent="0.2">
      <c r="A804" s="43" t="str">
        <f>'TX_Permitted Sources'!A100</f>
        <v>TX Permitted</v>
      </c>
      <c r="B804" s="43">
        <f>'TX_Permitted Sources'!B100</f>
        <v>48</v>
      </c>
      <c r="C804" s="74" t="str">
        <f>'TX_Permitted Sources'!C100</f>
        <v>48103</v>
      </c>
      <c r="D804" s="74">
        <f>'TX_Permitted Sources'!G100</f>
        <v>40400302</v>
      </c>
      <c r="E804" s="74" t="str">
        <f>'TX_Permitted Sources'!J100</f>
        <v>Permitted Tank Losses</v>
      </c>
      <c r="F804" s="201">
        <f>'TX_Permitted Sources'!K100</f>
        <v>0</v>
      </c>
      <c r="G804" s="201">
        <f>'TX_Permitted Sources'!L100</f>
        <v>0.64</v>
      </c>
      <c r="H804" s="201">
        <f>'TX_Permitted Sources'!M100</f>
        <v>0</v>
      </c>
      <c r="I804" s="201">
        <f>'TX_Permitted Sources'!N100</f>
        <v>0</v>
      </c>
      <c r="J804" s="201">
        <f>'TX_Permitted Sources'!O100</f>
        <v>0</v>
      </c>
    </row>
    <row r="805" spans="1:10" s="43" customFormat="1" x14ac:dyDescent="0.2">
      <c r="A805" s="43" t="str">
        <f>'TX_Permitted Sources'!A101</f>
        <v>TX Permitted</v>
      </c>
      <c r="B805" s="43">
        <f>'TX_Permitted Sources'!B101</f>
        <v>48</v>
      </c>
      <c r="C805" s="74" t="str">
        <f>'TX_Permitted Sources'!C101</f>
        <v>48103</v>
      </c>
      <c r="D805" s="74">
        <f>'TX_Permitted Sources'!G101</f>
        <v>40400311</v>
      </c>
      <c r="E805" s="74" t="str">
        <f>'TX_Permitted Sources'!J101</f>
        <v>Permitted Tank Losses</v>
      </c>
      <c r="F805" s="201">
        <f>'TX_Permitted Sources'!K101</f>
        <v>0</v>
      </c>
      <c r="G805" s="201">
        <f>'TX_Permitted Sources'!L101</f>
        <v>14.1975</v>
      </c>
      <c r="H805" s="201">
        <f>'TX_Permitted Sources'!M101</f>
        <v>0</v>
      </c>
      <c r="I805" s="201">
        <f>'TX_Permitted Sources'!N101</f>
        <v>0</v>
      </c>
      <c r="J805" s="201">
        <f>'TX_Permitted Sources'!O101</f>
        <v>0</v>
      </c>
    </row>
    <row r="806" spans="1:10" s="43" customFormat="1" x14ac:dyDescent="0.2">
      <c r="A806" s="43" t="str">
        <f>'TX_Permitted Sources'!A102</f>
        <v>TX Permitted</v>
      </c>
      <c r="B806" s="43">
        <f>'TX_Permitted Sources'!B102</f>
        <v>48</v>
      </c>
      <c r="C806" s="74" t="str">
        <f>'TX_Permitted Sources'!C102</f>
        <v>48103</v>
      </c>
      <c r="D806" s="74">
        <f>'TX_Permitted Sources'!G102</f>
        <v>40400312</v>
      </c>
      <c r="E806" s="74" t="str">
        <f>'TX_Permitted Sources'!J102</f>
        <v>Permitted Tank Losses</v>
      </c>
      <c r="F806" s="201">
        <f>'TX_Permitted Sources'!K102</f>
        <v>0</v>
      </c>
      <c r="G806" s="201">
        <f>'TX_Permitted Sources'!L102</f>
        <v>1.55E-2</v>
      </c>
      <c r="H806" s="201">
        <f>'TX_Permitted Sources'!M102</f>
        <v>0</v>
      </c>
      <c r="I806" s="201">
        <f>'TX_Permitted Sources'!N102</f>
        <v>0</v>
      </c>
      <c r="J806" s="201">
        <f>'TX_Permitted Sources'!O102</f>
        <v>0</v>
      </c>
    </row>
    <row r="807" spans="1:10" s="43" customFormat="1" x14ac:dyDescent="0.2">
      <c r="A807" s="43" t="str">
        <f>'TX_Permitted Sources'!A103</f>
        <v>TX Permitted</v>
      </c>
      <c r="B807" s="43">
        <f>'TX_Permitted Sources'!B103</f>
        <v>48</v>
      </c>
      <c r="C807" s="74" t="str">
        <f>'TX_Permitted Sources'!C103</f>
        <v>48103</v>
      </c>
      <c r="D807" s="74">
        <f>'TX_Permitted Sources'!G103</f>
        <v>40400316</v>
      </c>
      <c r="E807" s="74" t="str">
        <f>'TX_Permitted Sources'!J103</f>
        <v>Permitted Tank Losses</v>
      </c>
      <c r="F807" s="201">
        <f>'TX_Permitted Sources'!K103</f>
        <v>0</v>
      </c>
      <c r="G807" s="201">
        <f>'TX_Permitted Sources'!L103</f>
        <v>1E-4</v>
      </c>
      <c r="H807" s="201">
        <f>'TX_Permitted Sources'!M103</f>
        <v>0</v>
      </c>
      <c r="I807" s="201">
        <f>'TX_Permitted Sources'!N103</f>
        <v>0</v>
      </c>
      <c r="J807" s="201">
        <f>'TX_Permitted Sources'!O103</f>
        <v>0</v>
      </c>
    </row>
    <row r="808" spans="1:10" s="43" customFormat="1" x14ac:dyDescent="0.2">
      <c r="A808" s="43" t="str">
        <f>'TX_Permitted Sources'!A104</f>
        <v>TX Permitted</v>
      </c>
      <c r="B808" s="43">
        <f>'TX_Permitted Sources'!B104</f>
        <v>48</v>
      </c>
      <c r="C808" s="74" t="str">
        <f>'TX_Permitted Sources'!C104</f>
        <v>48103</v>
      </c>
      <c r="D808" s="74">
        <f>'TX_Permitted Sources'!G104</f>
        <v>40899999</v>
      </c>
      <c r="E808" s="74" t="str">
        <f>'TX_Permitted Sources'!J104</f>
        <v>Natural Gas Production, Other Not Classified</v>
      </c>
      <c r="F808" s="201">
        <f>'TX_Permitted Sources'!K104</f>
        <v>0</v>
      </c>
      <c r="G808" s="201">
        <f>'TX_Permitted Sources'!L104</f>
        <v>0.22</v>
      </c>
      <c r="H808" s="201">
        <f>'TX_Permitted Sources'!M104</f>
        <v>0</v>
      </c>
      <c r="I808" s="201">
        <f>'TX_Permitted Sources'!N104</f>
        <v>0</v>
      </c>
      <c r="J808" s="201">
        <f>'TX_Permitted Sources'!O104</f>
        <v>0</v>
      </c>
    </row>
    <row r="809" spans="1:10" s="43" customFormat="1" x14ac:dyDescent="0.2">
      <c r="A809" s="43" t="str">
        <f>'TX_Permitted Sources'!A105</f>
        <v>TX Permitted</v>
      </c>
      <c r="B809" s="43">
        <f>'TX_Permitted Sources'!B105</f>
        <v>48</v>
      </c>
      <c r="C809" s="74" t="str">
        <f>'TX_Permitted Sources'!C105</f>
        <v>48103</v>
      </c>
      <c r="D809" s="74">
        <f>'TX_Permitted Sources'!G105</f>
        <v>10200602</v>
      </c>
      <c r="E809" s="74" t="str">
        <f>'TX_Permitted Sources'!J105</f>
        <v>Process Heaters</v>
      </c>
      <c r="F809" s="201">
        <f>'TX_Permitted Sources'!K105</f>
        <v>24.844200000000001</v>
      </c>
      <c r="G809" s="201">
        <f>'TX_Permitted Sources'!L105</f>
        <v>1.4216</v>
      </c>
      <c r="H809" s="201">
        <f>'TX_Permitted Sources'!M105</f>
        <v>0</v>
      </c>
      <c r="I809" s="201">
        <f>'TX_Permitted Sources'!N105</f>
        <v>0</v>
      </c>
      <c r="J809" s="201">
        <f>'TX_Permitted Sources'!O105</f>
        <v>0</v>
      </c>
    </row>
    <row r="810" spans="1:10" s="43" customFormat="1" x14ac:dyDescent="0.2">
      <c r="A810" s="43" t="str">
        <f>'TX_Permitted Sources'!A106</f>
        <v>TX Permitted</v>
      </c>
      <c r="B810" s="43">
        <f>'TX_Permitted Sources'!B106</f>
        <v>48</v>
      </c>
      <c r="C810" s="74" t="str">
        <f>'TX_Permitted Sources'!C106</f>
        <v>48103</v>
      </c>
      <c r="D810" s="74">
        <f>'TX_Permitted Sources'!G106</f>
        <v>10200603</v>
      </c>
      <c r="E810" s="74" t="str">
        <f>'TX_Permitted Sources'!J106</f>
        <v>Process Heaters</v>
      </c>
      <c r="F810" s="201">
        <f>'TX_Permitted Sources'!K106</f>
        <v>2.6395</v>
      </c>
      <c r="G810" s="201">
        <f>'TX_Permitted Sources'!L106</f>
        <v>0.14510000000000001</v>
      </c>
      <c r="H810" s="201">
        <f>'TX_Permitted Sources'!M106</f>
        <v>0</v>
      </c>
      <c r="I810" s="201">
        <f>'TX_Permitted Sources'!N106</f>
        <v>0</v>
      </c>
      <c r="J810" s="201">
        <f>'TX_Permitted Sources'!O106</f>
        <v>0</v>
      </c>
    </row>
    <row r="811" spans="1:10" s="43" customFormat="1" x14ac:dyDescent="0.2">
      <c r="A811" s="43" t="str">
        <f>'TX_Permitted Sources'!A107</f>
        <v>TX Permitted</v>
      </c>
      <c r="B811" s="43">
        <f>'TX_Permitted Sources'!B107</f>
        <v>48</v>
      </c>
      <c r="C811" s="74" t="str">
        <f>'TX_Permitted Sources'!C107</f>
        <v>48103</v>
      </c>
      <c r="D811" s="74">
        <f>'TX_Permitted Sources'!G107</f>
        <v>20200102</v>
      </c>
      <c r="E811" s="74" t="str">
        <f>'TX_Permitted Sources'!J107</f>
        <v>Compressor Engines</v>
      </c>
      <c r="F811" s="201">
        <f>'TX_Permitted Sources'!K107</f>
        <v>0</v>
      </c>
      <c r="G811" s="201">
        <f>'TX_Permitted Sources'!L107</f>
        <v>0</v>
      </c>
      <c r="H811" s="201">
        <f>'TX_Permitted Sources'!M107</f>
        <v>0</v>
      </c>
      <c r="I811" s="201">
        <f>'TX_Permitted Sources'!N107</f>
        <v>0</v>
      </c>
      <c r="J811" s="201">
        <f>'TX_Permitted Sources'!O107</f>
        <v>0</v>
      </c>
    </row>
    <row r="812" spans="1:10" s="43" customFormat="1" x14ac:dyDescent="0.2">
      <c r="A812" s="43" t="str">
        <f>'TX_Permitted Sources'!A108</f>
        <v>TX Permitted</v>
      </c>
      <c r="B812" s="43">
        <f>'TX_Permitted Sources'!B108</f>
        <v>48</v>
      </c>
      <c r="C812" s="74" t="str">
        <f>'TX_Permitted Sources'!C108</f>
        <v>48103</v>
      </c>
      <c r="D812" s="74">
        <f>'TX_Permitted Sources'!G108</f>
        <v>20200202</v>
      </c>
      <c r="E812" s="74" t="str">
        <f>'TX_Permitted Sources'!J108</f>
        <v>Compressor Engines</v>
      </c>
      <c r="F812" s="201">
        <f>'TX_Permitted Sources'!K108</f>
        <v>0</v>
      </c>
      <c r="G812" s="201">
        <f>'TX_Permitted Sources'!L108</f>
        <v>0</v>
      </c>
      <c r="H812" s="201">
        <f>'TX_Permitted Sources'!M108</f>
        <v>0</v>
      </c>
      <c r="I812" s="201">
        <f>'TX_Permitted Sources'!N108</f>
        <v>0</v>
      </c>
      <c r="J812" s="201">
        <f>'TX_Permitted Sources'!O108</f>
        <v>0</v>
      </c>
    </row>
    <row r="813" spans="1:10" s="43" customFormat="1" x14ac:dyDescent="0.2">
      <c r="A813" s="43" t="str">
        <f>'TX_Permitted Sources'!A109</f>
        <v>TX Permitted</v>
      </c>
      <c r="B813" s="43">
        <f>'TX_Permitted Sources'!B109</f>
        <v>48</v>
      </c>
      <c r="C813" s="74" t="str">
        <f>'TX_Permitted Sources'!C109</f>
        <v>48103</v>
      </c>
      <c r="D813" s="74">
        <f>'TX_Permitted Sources'!G109</f>
        <v>20200252</v>
      </c>
      <c r="E813" s="74" t="str">
        <f>'TX_Permitted Sources'!J109</f>
        <v>Compressor Engines</v>
      </c>
      <c r="F813" s="201">
        <f>'TX_Permitted Sources'!K109</f>
        <v>304.33319999999998</v>
      </c>
      <c r="G813" s="201">
        <f>'TX_Permitted Sources'!L109</f>
        <v>10.244</v>
      </c>
      <c r="H813" s="201">
        <f>'TX_Permitted Sources'!M109</f>
        <v>0</v>
      </c>
      <c r="I813" s="201">
        <f>'TX_Permitted Sources'!N109</f>
        <v>0</v>
      </c>
      <c r="J813" s="201">
        <f>'TX_Permitted Sources'!O109</f>
        <v>0</v>
      </c>
    </row>
    <row r="814" spans="1:10" s="43" customFormat="1" x14ac:dyDescent="0.2">
      <c r="A814" s="43" t="str">
        <f>'TX_Permitted Sources'!A110</f>
        <v>TX Permitted</v>
      </c>
      <c r="B814" s="43">
        <f>'TX_Permitted Sources'!B110</f>
        <v>48</v>
      </c>
      <c r="C814" s="74" t="str">
        <f>'TX_Permitted Sources'!C110</f>
        <v>48103</v>
      </c>
      <c r="D814" s="74">
        <f>'TX_Permitted Sources'!G110</f>
        <v>20200253</v>
      </c>
      <c r="E814" s="74" t="str">
        <f>'TX_Permitted Sources'!J110</f>
        <v>Compressor Engines</v>
      </c>
      <c r="F814" s="201">
        <f>'TX_Permitted Sources'!K110</f>
        <v>35.024500000000003</v>
      </c>
      <c r="G814" s="201">
        <f>'TX_Permitted Sources'!L110</f>
        <v>2.9872000000000001</v>
      </c>
      <c r="H814" s="201">
        <f>'TX_Permitted Sources'!M110</f>
        <v>0</v>
      </c>
      <c r="I814" s="201">
        <f>'TX_Permitted Sources'!N110</f>
        <v>0</v>
      </c>
      <c r="J814" s="201">
        <f>'TX_Permitted Sources'!O110</f>
        <v>0</v>
      </c>
    </row>
    <row r="815" spans="1:10" s="43" customFormat="1" x14ac:dyDescent="0.2">
      <c r="A815" s="43" t="str">
        <f>'TX_Permitted Sources'!A111</f>
        <v>TX Permitted</v>
      </c>
      <c r="B815" s="43">
        <f>'TX_Permitted Sources'!B111</f>
        <v>48</v>
      </c>
      <c r="C815" s="74" t="str">
        <f>'TX_Permitted Sources'!C111</f>
        <v>48103</v>
      </c>
      <c r="D815" s="74">
        <f>'TX_Permitted Sources'!G111</f>
        <v>20200254</v>
      </c>
      <c r="E815" s="74" t="str">
        <f>'TX_Permitted Sources'!J111</f>
        <v>Compressor Engines</v>
      </c>
      <c r="F815" s="201">
        <f>'TX_Permitted Sources'!K111</f>
        <v>10.5633</v>
      </c>
      <c r="G815" s="201">
        <f>'TX_Permitted Sources'!L111</f>
        <v>5.3422000000000001</v>
      </c>
      <c r="H815" s="201">
        <f>'TX_Permitted Sources'!M111</f>
        <v>0</v>
      </c>
      <c r="I815" s="201">
        <f>'TX_Permitted Sources'!N111</f>
        <v>0</v>
      </c>
      <c r="J815" s="201">
        <f>'TX_Permitted Sources'!O111</f>
        <v>0</v>
      </c>
    </row>
    <row r="816" spans="1:10" s="43" customFormat="1" x14ac:dyDescent="0.2">
      <c r="A816" s="43" t="str">
        <f>'TX_Permitted Sources'!A112</f>
        <v>TX Permitted</v>
      </c>
      <c r="B816" s="43">
        <f>'TX_Permitted Sources'!B112</f>
        <v>48</v>
      </c>
      <c r="C816" s="74" t="str">
        <f>'TX_Permitted Sources'!C112</f>
        <v>48103</v>
      </c>
      <c r="D816" s="74">
        <f>'TX_Permitted Sources'!G112</f>
        <v>20200255</v>
      </c>
      <c r="E816" s="74" t="str">
        <f>'TX_Permitted Sources'!J112</f>
        <v>Compressor Engines</v>
      </c>
      <c r="F816" s="201">
        <f>'TX_Permitted Sources'!K112</f>
        <v>129.2097</v>
      </c>
      <c r="G816" s="201">
        <f>'TX_Permitted Sources'!L112</f>
        <v>50.919899999999998</v>
      </c>
      <c r="H816" s="201">
        <f>'TX_Permitted Sources'!M112</f>
        <v>0</v>
      </c>
      <c r="I816" s="201">
        <f>'TX_Permitted Sources'!N112</f>
        <v>0</v>
      </c>
      <c r="J816" s="201">
        <f>'TX_Permitted Sources'!O112</f>
        <v>0</v>
      </c>
    </row>
    <row r="817" spans="1:10" s="43" customFormat="1" x14ac:dyDescent="0.2">
      <c r="A817" s="43" t="str">
        <f>'TX_Permitted Sources'!A113</f>
        <v>TX Permitted</v>
      </c>
      <c r="B817" s="43">
        <f>'TX_Permitted Sources'!B113</f>
        <v>48</v>
      </c>
      <c r="C817" s="74" t="str">
        <f>'TX_Permitted Sources'!C113</f>
        <v>48103</v>
      </c>
      <c r="D817" s="74">
        <f>'TX_Permitted Sources'!G113</f>
        <v>31000105</v>
      </c>
      <c r="E817" s="74" t="str">
        <f>'TX_Permitted Sources'!J113</f>
        <v>Natural Gas Production, Other Not Classified</v>
      </c>
      <c r="F817" s="201">
        <f>'TX_Permitted Sources'!K113</f>
        <v>0</v>
      </c>
      <c r="G817" s="201">
        <f>'TX_Permitted Sources'!L113</f>
        <v>3.2698</v>
      </c>
      <c r="H817" s="201">
        <f>'TX_Permitted Sources'!M113</f>
        <v>0</v>
      </c>
      <c r="I817" s="201">
        <f>'TX_Permitted Sources'!N113</f>
        <v>0</v>
      </c>
      <c r="J817" s="201">
        <f>'TX_Permitted Sources'!O113</f>
        <v>0</v>
      </c>
    </row>
    <row r="818" spans="1:10" s="43" customFormat="1" x14ac:dyDescent="0.2">
      <c r="A818" s="43" t="str">
        <f>'TX_Permitted Sources'!A114</f>
        <v>TX Permitted</v>
      </c>
      <c r="B818" s="43">
        <f>'TX_Permitted Sources'!B114</f>
        <v>48</v>
      </c>
      <c r="C818" s="74" t="str">
        <f>'TX_Permitted Sources'!C114</f>
        <v>48103</v>
      </c>
      <c r="D818" s="74">
        <f>'TX_Permitted Sources'!G114</f>
        <v>31000205</v>
      </c>
      <c r="E818" s="74" t="str">
        <f>'TX_Permitted Sources'!J114</f>
        <v>Natural Gas Production, Flares</v>
      </c>
      <c r="F818" s="201">
        <f>'TX_Permitted Sources'!K114</f>
        <v>0.51</v>
      </c>
      <c r="G818" s="201">
        <f>'TX_Permitted Sources'!L114</f>
        <v>0.52500000000000002</v>
      </c>
      <c r="H818" s="201">
        <f>'TX_Permitted Sources'!M114</f>
        <v>0</v>
      </c>
      <c r="I818" s="201">
        <f>'TX_Permitted Sources'!N114</f>
        <v>0</v>
      </c>
      <c r="J818" s="201">
        <f>'TX_Permitted Sources'!O114</f>
        <v>0</v>
      </c>
    </row>
    <row r="819" spans="1:10" s="43" customFormat="1" x14ac:dyDescent="0.2">
      <c r="A819" s="43" t="str">
        <f>'TX_Permitted Sources'!A115</f>
        <v>TX Permitted</v>
      </c>
      <c r="B819" s="43">
        <f>'TX_Permitted Sources'!B115</f>
        <v>48</v>
      </c>
      <c r="C819" s="74" t="str">
        <f>'TX_Permitted Sources'!C115</f>
        <v>48103</v>
      </c>
      <c r="D819" s="74">
        <f>'TX_Permitted Sources'!G115</f>
        <v>31000299</v>
      </c>
      <c r="E819" s="74" t="str">
        <f>'TX_Permitted Sources'!J115</f>
        <v>Natural Gas Production, Other Not Classified</v>
      </c>
      <c r="F819" s="201">
        <f>'TX_Permitted Sources'!K115</f>
        <v>0</v>
      </c>
      <c r="G819" s="201">
        <f>'TX_Permitted Sources'!L115</f>
        <v>0</v>
      </c>
      <c r="H819" s="201">
        <f>'TX_Permitted Sources'!M115</f>
        <v>0</v>
      </c>
      <c r="I819" s="201">
        <f>'TX_Permitted Sources'!N115</f>
        <v>0</v>
      </c>
      <c r="J819" s="201">
        <f>'TX_Permitted Sources'!O115</f>
        <v>0</v>
      </c>
    </row>
    <row r="820" spans="1:10" s="43" customFormat="1" x14ac:dyDescent="0.2">
      <c r="A820" s="43" t="str">
        <f>'TX_Permitted Sources'!A116</f>
        <v>TX Permitted</v>
      </c>
      <c r="B820" s="43">
        <f>'TX_Permitted Sources'!B116</f>
        <v>48</v>
      </c>
      <c r="C820" s="74" t="str">
        <f>'TX_Permitted Sources'!C116</f>
        <v>48103</v>
      </c>
      <c r="D820" s="74">
        <f>'TX_Permitted Sources'!G116</f>
        <v>31000302</v>
      </c>
      <c r="E820" s="74" t="str">
        <f>'TX_Permitted Sources'!J116</f>
        <v>Dehydrator</v>
      </c>
      <c r="F820" s="201">
        <f>'TX_Permitted Sources'!K116</f>
        <v>0.32850000000000001</v>
      </c>
      <c r="G820" s="201">
        <f>'TX_Permitted Sources'!L116</f>
        <v>1.8100000000000002E-2</v>
      </c>
      <c r="H820" s="201">
        <f>'TX_Permitted Sources'!M116</f>
        <v>0</v>
      </c>
      <c r="I820" s="201">
        <f>'TX_Permitted Sources'!N116</f>
        <v>0</v>
      </c>
      <c r="J820" s="201">
        <f>'TX_Permitted Sources'!O116</f>
        <v>0</v>
      </c>
    </row>
    <row r="821" spans="1:10" s="43" customFormat="1" x14ac:dyDescent="0.2">
      <c r="A821" s="43" t="str">
        <f>'TX_Permitted Sources'!A117</f>
        <v>TX Permitted</v>
      </c>
      <c r="B821" s="43">
        <f>'TX_Permitted Sources'!B117</f>
        <v>48</v>
      </c>
      <c r="C821" s="74" t="str">
        <f>'TX_Permitted Sources'!C117</f>
        <v>48103</v>
      </c>
      <c r="D821" s="74">
        <f>'TX_Permitted Sources'!G117</f>
        <v>31000503</v>
      </c>
      <c r="E821" s="74" t="str">
        <f>'TX_Permitted Sources'!J117</f>
        <v>Natural Gas Production, Other Not Classified</v>
      </c>
      <c r="F821" s="201">
        <f>'TX_Permitted Sources'!K117</f>
        <v>0</v>
      </c>
      <c r="G821" s="201">
        <f>'TX_Permitted Sources'!L117</f>
        <v>10.744999999999999</v>
      </c>
      <c r="H821" s="201">
        <f>'TX_Permitted Sources'!M117</f>
        <v>0</v>
      </c>
      <c r="I821" s="201">
        <f>'TX_Permitted Sources'!N117</f>
        <v>0</v>
      </c>
      <c r="J821" s="201">
        <f>'TX_Permitted Sources'!O117</f>
        <v>0</v>
      </c>
    </row>
    <row r="822" spans="1:10" s="43" customFormat="1" x14ac:dyDescent="0.2">
      <c r="A822" s="43" t="str">
        <f>'TX_Permitted Sources'!A118</f>
        <v>TX Permitted</v>
      </c>
      <c r="B822" s="43">
        <f>'TX_Permitted Sources'!B118</f>
        <v>48</v>
      </c>
      <c r="C822" s="74" t="str">
        <f>'TX_Permitted Sources'!C118</f>
        <v>48103</v>
      </c>
      <c r="D822" s="74">
        <f>'TX_Permitted Sources'!G118</f>
        <v>31000506</v>
      </c>
      <c r="E822" s="74" t="str">
        <f>'TX_Permitted Sources'!J118</f>
        <v>Natural Gas Production, Other Not Classified</v>
      </c>
      <c r="F822" s="201">
        <f>'TX_Permitted Sources'!K118</f>
        <v>0</v>
      </c>
      <c r="G822" s="201">
        <f>'TX_Permitted Sources'!L118</f>
        <v>9.1454000000000004</v>
      </c>
      <c r="H822" s="201">
        <f>'TX_Permitted Sources'!M118</f>
        <v>0</v>
      </c>
      <c r="I822" s="201">
        <f>'TX_Permitted Sources'!N118</f>
        <v>0</v>
      </c>
      <c r="J822" s="201">
        <f>'TX_Permitted Sources'!O118</f>
        <v>0</v>
      </c>
    </row>
    <row r="823" spans="1:10" s="43" customFormat="1" x14ac:dyDescent="0.2">
      <c r="A823" s="43" t="str">
        <f>'TX_Permitted Sources'!A119</f>
        <v>TX Permitted</v>
      </c>
      <c r="B823" s="43">
        <f>'TX_Permitted Sources'!B119</f>
        <v>48</v>
      </c>
      <c r="C823" s="74" t="str">
        <f>'TX_Permitted Sources'!C119</f>
        <v>48103</v>
      </c>
      <c r="D823" s="74">
        <f>'TX_Permitted Sources'!G119</f>
        <v>31088811</v>
      </c>
      <c r="E823" s="74" t="str">
        <f>'TX_Permitted Sources'!J119</f>
        <v>Permitted Fugitives</v>
      </c>
      <c r="F823" s="201">
        <f>'TX_Permitted Sources'!K119</f>
        <v>0</v>
      </c>
      <c r="G823" s="201">
        <f>'TX_Permitted Sources'!L119</f>
        <v>75.141900000000007</v>
      </c>
      <c r="H823" s="201">
        <f>'TX_Permitted Sources'!M119</f>
        <v>0</v>
      </c>
      <c r="I823" s="201">
        <f>'TX_Permitted Sources'!N119</f>
        <v>0</v>
      </c>
      <c r="J823" s="201">
        <f>'TX_Permitted Sources'!O119</f>
        <v>0</v>
      </c>
    </row>
    <row r="824" spans="1:10" s="43" customFormat="1" x14ac:dyDescent="0.2">
      <c r="A824" s="43" t="str">
        <f>'TX_Permitted Sources'!A120</f>
        <v>TX Permitted</v>
      </c>
      <c r="B824" s="43">
        <f>'TX_Permitted Sources'!B120</f>
        <v>48</v>
      </c>
      <c r="C824" s="74" t="str">
        <f>'TX_Permitted Sources'!C120</f>
        <v>48103</v>
      </c>
      <c r="D824" s="74">
        <f>'TX_Permitted Sources'!G120</f>
        <v>38500101</v>
      </c>
      <c r="E824" s="74" t="str">
        <f>'TX_Permitted Sources'!J120</f>
        <v>Natural Gas Production, Other Not Classified</v>
      </c>
      <c r="F824" s="201">
        <f>'TX_Permitted Sources'!K120</f>
        <v>0</v>
      </c>
      <c r="G824" s="201">
        <f>'TX_Permitted Sources'!L120</f>
        <v>1.498</v>
      </c>
      <c r="H824" s="201">
        <f>'TX_Permitted Sources'!M120</f>
        <v>0</v>
      </c>
      <c r="I824" s="201">
        <f>'TX_Permitted Sources'!N120</f>
        <v>0</v>
      </c>
      <c r="J824" s="201">
        <f>'TX_Permitted Sources'!O120</f>
        <v>0</v>
      </c>
    </row>
    <row r="825" spans="1:10" s="43" customFormat="1" x14ac:dyDescent="0.2">
      <c r="A825" s="43" t="str">
        <f>'TX_Permitted Sources'!A121</f>
        <v>TX Permitted</v>
      </c>
      <c r="B825" s="43">
        <f>'TX_Permitted Sources'!B121</f>
        <v>48</v>
      </c>
      <c r="C825" s="74" t="str">
        <f>'TX_Permitted Sources'!C121</f>
        <v>48103</v>
      </c>
      <c r="D825" s="74">
        <f>'TX_Permitted Sources'!G121</f>
        <v>40400302</v>
      </c>
      <c r="E825" s="74" t="str">
        <f>'TX_Permitted Sources'!J121</f>
        <v>Permitted Tank Losses</v>
      </c>
      <c r="F825" s="201">
        <f>'TX_Permitted Sources'!K121</f>
        <v>0</v>
      </c>
      <c r="G825" s="201">
        <f>'TX_Permitted Sources'!L121</f>
        <v>0.64529999999999998</v>
      </c>
      <c r="H825" s="201">
        <f>'TX_Permitted Sources'!M121</f>
        <v>0</v>
      </c>
      <c r="I825" s="201">
        <f>'TX_Permitted Sources'!N121</f>
        <v>0</v>
      </c>
      <c r="J825" s="201">
        <f>'TX_Permitted Sources'!O121</f>
        <v>0</v>
      </c>
    </row>
    <row r="826" spans="1:10" s="43" customFormat="1" x14ac:dyDescent="0.2">
      <c r="A826" s="43" t="str">
        <f>'TX_Permitted Sources'!A122</f>
        <v>TX Permitted</v>
      </c>
      <c r="B826" s="43">
        <f>'TX_Permitted Sources'!B122</f>
        <v>48</v>
      </c>
      <c r="C826" s="74" t="str">
        <f>'TX_Permitted Sources'!C122</f>
        <v>48103</v>
      </c>
      <c r="D826" s="74">
        <f>'TX_Permitted Sources'!G122</f>
        <v>20200201</v>
      </c>
      <c r="E826" s="74" t="str">
        <f>'TX_Permitted Sources'!J122</f>
        <v>Compressor Engines</v>
      </c>
      <c r="F826" s="201">
        <f>'TX_Permitted Sources'!K122</f>
        <v>0.109</v>
      </c>
      <c r="G826" s="201">
        <f>'TX_Permitted Sources'!L122</f>
        <v>8.0000000000000004E-4</v>
      </c>
      <c r="H826" s="201">
        <f>'TX_Permitted Sources'!M122</f>
        <v>0</v>
      </c>
      <c r="I826" s="201">
        <f>'TX_Permitted Sources'!N122</f>
        <v>0</v>
      </c>
      <c r="J826" s="201">
        <f>'TX_Permitted Sources'!O122</f>
        <v>0</v>
      </c>
    </row>
    <row r="827" spans="1:10" s="43" customFormat="1" x14ac:dyDescent="0.2">
      <c r="A827" s="43" t="str">
        <f>'TX_Permitted Sources'!A123</f>
        <v>TX Permitted</v>
      </c>
      <c r="B827" s="43">
        <f>'TX_Permitted Sources'!B123</f>
        <v>48</v>
      </c>
      <c r="C827" s="74" t="str">
        <f>'TX_Permitted Sources'!C123</f>
        <v>48103</v>
      </c>
      <c r="D827" s="74">
        <f>'TX_Permitted Sources'!G123</f>
        <v>30600402</v>
      </c>
      <c r="E827" s="74" t="str">
        <f>'TX_Permitted Sources'!J123</f>
        <v>Natural Gas Production, Other Not Classified</v>
      </c>
      <c r="F827" s="201">
        <f>'TX_Permitted Sources'!K123</f>
        <v>0</v>
      </c>
      <c r="G827" s="201">
        <f>'TX_Permitted Sources'!L123</f>
        <v>0</v>
      </c>
      <c r="H827" s="201">
        <f>'TX_Permitted Sources'!M123</f>
        <v>0</v>
      </c>
      <c r="I827" s="201">
        <f>'TX_Permitted Sources'!N123</f>
        <v>0</v>
      </c>
      <c r="J827" s="201">
        <f>'TX_Permitted Sources'!O123</f>
        <v>0</v>
      </c>
    </row>
    <row r="828" spans="1:10" s="43" customFormat="1" x14ac:dyDescent="0.2">
      <c r="A828" s="43" t="str">
        <f>'TX_Permitted Sources'!A124</f>
        <v>TX Permitted</v>
      </c>
      <c r="B828" s="43">
        <f>'TX_Permitted Sources'!B124</f>
        <v>48</v>
      </c>
      <c r="C828" s="74" t="str">
        <f>'TX_Permitted Sources'!C124</f>
        <v>48105</v>
      </c>
      <c r="D828" s="74">
        <f>'TX_Permitted Sources'!G124</f>
        <v>20200253</v>
      </c>
      <c r="E828" s="74" t="str">
        <f>'TX_Permitted Sources'!J124</f>
        <v>Compressor Engines</v>
      </c>
      <c r="F828" s="201">
        <f>'TX_Permitted Sources'!K124</f>
        <v>57.25</v>
      </c>
      <c r="G828" s="201">
        <f>'TX_Permitted Sources'!L124</f>
        <v>22.37</v>
      </c>
      <c r="H828" s="201">
        <f>'TX_Permitted Sources'!M124</f>
        <v>0</v>
      </c>
      <c r="I828" s="201">
        <f>'TX_Permitted Sources'!N124</f>
        <v>0</v>
      </c>
      <c r="J828" s="201">
        <f>'TX_Permitted Sources'!O124</f>
        <v>0</v>
      </c>
    </row>
    <row r="829" spans="1:10" s="43" customFormat="1" x14ac:dyDescent="0.2">
      <c r="A829" s="43" t="str">
        <f>'TX_Permitted Sources'!A125</f>
        <v>TX Permitted</v>
      </c>
      <c r="B829" s="43">
        <f>'TX_Permitted Sources'!B125</f>
        <v>48</v>
      </c>
      <c r="C829" s="74" t="str">
        <f>'TX_Permitted Sources'!C125</f>
        <v>48105</v>
      </c>
      <c r="D829" s="74">
        <f>'TX_Permitted Sources'!G125</f>
        <v>20200254</v>
      </c>
      <c r="E829" s="74" t="str">
        <f>'TX_Permitted Sources'!J125</f>
        <v>Compressor Engines</v>
      </c>
      <c r="F829" s="201">
        <f>'TX_Permitted Sources'!K125</f>
        <v>500.02359999999999</v>
      </c>
      <c r="G829" s="201">
        <f>'TX_Permitted Sources'!L125</f>
        <v>23.431999999999999</v>
      </c>
      <c r="H829" s="201">
        <f>'TX_Permitted Sources'!M125</f>
        <v>0</v>
      </c>
      <c r="I829" s="201">
        <f>'TX_Permitted Sources'!N125</f>
        <v>0</v>
      </c>
      <c r="J829" s="201">
        <f>'TX_Permitted Sources'!O125</f>
        <v>0</v>
      </c>
    </row>
    <row r="830" spans="1:10" s="43" customFormat="1" x14ac:dyDescent="0.2">
      <c r="A830" s="43" t="str">
        <f>'TX_Permitted Sources'!A126</f>
        <v>TX Permitted</v>
      </c>
      <c r="B830" s="43">
        <f>'TX_Permitted Sources'!B126</f>
        <v>48</v>
      </c>
      <c r="C830" s="74" t="str">
        <f>'TX_Permitted Sources'!C126</f>
        <v>48105</v>
      </c>
      <c r="D830" s="74">
        <f>'TX_Permitted Sources'!G126</f>
        <v>31000203</v>
      </c>
      <c r="E830" s="74" t="str">
        <f>'TX_Permitted Sources'!J126</f>
        <v>Compressor Engines</v>
      </c>
      <c r="F830" s="201">
        <f>'TX_Permitted Sources'!K126</f>
        <v>0.02</v>
      </c>
      <c r="G830" s="201">
        <f>'TX_Permitted Sources'!L126</f>
        <v>0.08</v>
      </c>
      <c r="H830" s="201">
        <f>'TX_Permitted Sources'!M126</f>
        <v>0</v>
      </c>
      <c r="I830" s="201">
        <f>'TX_Permitted Sources'!N126</f>
        <v>0</v>
      </c>
      <c r="J830" s="201">
        <f>'TX_Permitted Sources'!O126</f>
        <v>0</v>
      </c>
    </row>
    <row r="831" spans="1:10" s="43" customFormat="1" x14ac:dyDescent="0.2">
      <c r="A831" s="43" t="str">
        <f>'TX_Permitted Sources'!A127</f>
        <v>TX Permitted</v>
      </c>
      <c r="B831" s="43">
        <f>'TX_Permitted Sources'!B127</f>
        <v>48</v>
      </c>
      <c r="C831" s="74" t="str">
        <f>'TX_Permitted Sources'!C127</f>
        <v>48105</v>
      </c>
      <c r="D831" s="74">
        <f>'TX_Permitted Sources'!G127</f>
        <v>31000205</v>
      </c>
      <c r="E831" s="74" t="str">
        <f>'TX_Permitted Sources'!J127</f>
        <v>Natural Gas Production, Flares</v>
      </c>
      <c r="F831" s="201">
        <f>'TX_Permitted Sources'!K127</f>
        <v>0.1076</v>
      </c>
      <c r="G831" s="201">
        <f>'TX_Permitted Sources'!L127</f>
        <v>0.18579999999999999</v>
      </c>
      <c r="H831" s="201">
        <f>'TX_Permitted Sources'!M127</f>
        <v>0</v>
      </c>
      <c r="I831" s="201">
        <f>'TX_Permitted Sources'!N127</f>
        <v>0</v>
      </c>
      <c r="J831" s="201">
        <f>'TX_Permitted Sources'!O127</f>
        <v>0</v>
      </c>
    </row>
    <row r="832" spans="1:10" s="43" customFormat="1" x14ac:dyDescent="0.2">
      <c r="A832" s="43" t="str">
        <f>'TX_Permitted Sources'!A128</f>
        <v>TX Permitted</v>
      </c>
      <c r="B832" s="43">
        <f>'TX_Permitted Sources'!B128</f>
        <v>48</v>
      </c>
      <c r="C832" s="74" t="str">
        <f>'TX_Permitted Sources'!C128</f>
        <v>48105</v>
      </c>
      <c r="D832" s="74">
        <f>'TX_Permitted Sources'!G128</f>
        <v>31000207</v>
      </c>
      <c r="E832" s="74" t="str">
        <f>'TX_Permitted Sources'!J128</f>
        <v>Permitted Fugitives</v>
      </c>
      <c r="F832" s="201">
        <f>'TX_Permitted Sources'!K128</f>
        <v>0</v>
      </c>
      <c r="G832" s="201">
        <f>'TX_Permitted Sources'!L128</f>
        <v>8.0489999999999995</v>
      </c>
      <c r="H832" s="201">
        <f>'TX_Permitted Sources'!M128</f>
        <v>0</v>
      </c>
      <c r="I832" s="201">
        <f>'TX_Permitted Sources'!N128</f>
        <v>0</v>
      </c>
      <c r="J832" s="201">
        <f>'TX_Permitted Sources'!O128</f>
        <v>0</v>
      </c>
    </row>
    <row r="833" spans="1:10" s="43" customFormat="1" x14ac:dyDescent="0.2">
      <c r="A833" s="43" t="str">
        <f>'TX_Permitted Sources'!A129</f>
        <v>TX Permitted</v>
      </c>
      <c r="B833" s="43">
        <f>'TX_Permitted Sources'!B129</f>
        <v>48</v>
      </c>
      <c r="C833" s="74" t="str">
        <f>'TX_Permitted Sources'!C129</f>
        <v>48105</v>
      </c>
      <c r="D833" s="74">
        <f>'TX_Permitted Sources'!G129</f>
        <v>31000220</v>
      </c>
      <c r="E833" s="74" t="str">
        <f>'TX_Permitted Sources'!J129</f>
        <v>Natural Gas Production, All Equipt Leak Fugitives</v>
      </c>
      <c r="F833" s="201">
        <f>'TX_Permitted Sources'!K129</f>
        <v>0</v>
      </c>
      <c r="G833" s="201">
        <f>'TX_Permitted Sources'!L129</f>
        <v>1.6969000000000001</v>
      </c>
      <c r="H833" s="201">
        <f>'TX_Permitted Sources'!M129</f>
        <v>0</v>
      </c>
      <c r="I833" s="201">
        <f>'TX_Permitted Sources'!N129</f>
        <v>0</v>
      </c>
      <c r="J833" s="201">
        <f>'TX_Permitted Sources'!O129</f>
        <v>0</v>
      </c>
    </row>
    <row r="834" spans="1:10" s="43" customFormat="1" x14ac:dyDescent="0.2">
      <c r="A834" s="43" t="str">
        <f>'TX_Permitted Sources'!A130</f>
        <v>TX Permitted</v>
      </c>
      <c r="B834" s="43">
        <f>'TX_Permitted Sources'!B130</f>
        <v>48</v>
      </c>
      <c r="C834" s="74" t="str">
        <f>'TX_Permitted Sources'!C130</f>
        <v>48105</v>
      </c>
      <c r="D834" s="74">
        <f>'TX_Permitted Sources'!G130</f>
        <v>31000228</v>
      </c>
      <c r="E834" s="74" t="str">
        <f>'TX_Permitted Sources'!J130</f>
        <v>Dehydrator</v>
      </c>
      <c r="F834" s="201">
        <f>'TX_Permitted Sources'!K130</f>
        <v>0</v>
      </c>
      <c r="G834" s="201">
        <f>'TX_Permitted Sources'!L130</f>
        <v>0</v>
      </c>
      <c r="H834" s="201">
        <f>'TX_Permitted Sources'!M130</f>
        <v>0</v>
      </c>
      <c r="I834" s="201">
        <f>'TX_Permitted Sources'!N130</f>
        <v>0</v>
      </c>
      <c r="J834" s="201">
        <f>'TX_Permitted Sources'!O130</f>
        <v>0</v>
      </c>
    </row>
    <row r="835" spans="1:10" s="43" customFormat="1" x14ac:dyDescent="0.2">
      <c r="A835" s="43" t="str">
        <f>'TX_Permitted Sources'!A131</f>
        <v>TX Permitted</v>
      </c>
      <c r="B835" s="43">
        <f>'TX_Permitted Sources'!B131</f>
        <v>48</v>
      </c>
      <c r="C835" s="74" t="str">
        <f>'TX_Permitted Sources'!C131</f>
        <v>48105</v>
      </c>
      <c r="D835" s="74">
        <f>'TX_Permitted Sources'!G131</f>
        <v>31000299</v>
      </c>
      <c r="E835" s="74" t="str">
        <f>'TX_Permitted Sources'!J131</f>
        <v>Natural Gas Production, Other Not Classified</v>
      </c>
      <c r="F835" s="201">
        <f>'TX_Permitted Sources'!K131</f>
        <v>0</v>
      </c>
      <c r="G835" s="201">
        <f>'TX_Permitted Sources'!L131</f>
        <v>0</v>
      </c>
      <c r="H835" s="201">
        <f>'TX_Permitted Sources'!M131</f>
        <v>0</v>
      </c>
      <c r="I835" s="201">
        <f>'TX_Permitted Sources'!N131</f>
        <v>0</v>
      </c>
      <c r="J835" s="201">
        <f>'TX_Permitted Sources'!O131</f>
        <v>0</v>
      </c>
    </row>
    <row r="836" spans="1:10" s="43" customFormat="1" x14ac:dyDescent="0.2">
      <c r="A836" s="43" t="str">
        <f>'TX_Permitted Sources'!A132</f>
        <v>TX Permitted</v>
      </c>
      <c r="B836" s="43">
        <f>'TX_Permitted Sources'!B132</f>
        <v>48</v>
      </c>
      <c r="C836" s="74" t="str">
        <f>'TX_Permitted Sources'!C132</f>
        <v>48105</v>
      </c>
      <c r="D836" s="74">
        <f>'TX_Permitted Sources'!G132</f>
        <v>31000301</v>
      </c>
      <c r="E836" s="74" t="str">
        <f>'TX_Permitted Sources'!J132</f>
        <v>Dehydrator</v>
      </c>
      <c r="F836" s="201">
        <f>'TX_Permitted Sources'!K132</f>
        <v>0</v>
      </c>
      <c r="G836" s="201">
        <f>'TX_Permitted Sources'!L132</f>
        <v>0.17019999999999999</v>
      </c>
      <c r="H836" s="201">
        <f>'TX_Permitted Sources'!M132</f>
        <v>0</v>
      </c>
      <c r="I836" s="201">
        <f>'TX_Permitted Sources'!N132</f>
        <v>0</v>
      </c>
      <c r="J836" s="201">
        <f>'TX_Permitted Sources'!O132</f>
        <v>0</v>
      </c>
    </row>
    <row r="837" spans="1:10" s="43" customFormat="1" x14ac:dyDescent="0.2">
      <c r="A837" s="43" t="str">
        <f>'TX_Permitted Sources'!A133</f>
        <v>TX Permitted</v>
      </c>
      <c r="B837" s="43">
        <f>'TX_Permitted Sources'!B133</f>
        <v>48</v>
      </c>
      <c r="C837" s="74" t="str">
        <f>'TX_Permitted Sources'!C133</f>
        <v>48105</v>
      </c>
      <c r="D837" s="74">
        <f>'TX_Permitted Sources'!G133</f>
        <v>31000302</v>
      </c>
      <c r="E837" s="74" t="str">
        <f>'TX_Permitted Sources'!J133</f>
        <v>Dehydrator</v>
      </c>
      <c r="F837" s="201">
        <f>'TX_Permitted Sources'!K133</f>
        <v>0.43940000000000001</v>
      </c>
      <c r="G837" s="201">
        <f>'TX_Permitted Sources'!L133</f>
        <v>2.4199999999999999E-2</v>
      </c>
      <c r="H837" s="201">
        <f>'TX_Permitted Sources'!M133</f>
        <v>0</v>
      </c>
      <c r="I837" s="201">
        <f>'TX_Permitted Sources'!N133</f>
        <v>0</v>
      </c>
      <c r="J837" s="201">
        <f>'TX_Permitted Sources'!O133</f>
        <v>0</v>
      </c>
    </row>
    <row r="838" spans="1:10" s="43" customFormat="1" x14ac:dyDescent="0.2">
      <c r="A838" s="43" t="str">
        <f>'TX_Permitted Sources'!A134</f>
        <v>TX Permitted</v>
      </c>
      <c r="B838" s="43">
        <f>'TX_Permitted Sources'!B134</f>
        <v>48</v>
      </c>
      <c r="C838" s="74" t="str">
        <f>'TX_Permitted Sources'!C134</f>
        <v>48105</v>
      </c>
      <c r="D838" s="74">
        <f>'TX_Permitted Sources'!G134</f>
        <v>31000305</v>
      </c>
      <c r="E838" s="74" t="str">
        <f>'TX_Permitted Sources'!J134</f>
        <v>Natural Gas Processing Facilities, Gas Sweeting: Amine Process</v>
      </c>
      <c r="F838" s="201">
        <f>'TX_Permitted Sources'!K134</f>
        <v>0</v>
      </c>
      <c r="G838" s="201">
        <f>'TX_Permitted Sources'!L134</f>
        <v>0</v>
      </c>
      <c r="H838" s="201">
        <f>'TX_Permitted Sources'!M134</f>
        <v>0</v>
      </c>
      <c r="I838" s="201">
        <f>'TX_Permitted Sources'!N134</f>
        <v>0</v>
      </c>
      <c r="J838" s="201">
        <f>'TX_Permitted Sources'!O134</f>
        <v>0</v>
      </c>
    </row>
    <row r="839" spans="1:10" s="43" customFormat="1" x14ac:dyDescent="0.2">
      <c r="A839" s="43" t="str">
        <f>'TX_Permitted Sources'!A135</f>
        <v>TX Permitted</v>
      </c>
      <c r="B839" s="43">
        <f>'TX_Permitted Sources'!B135</f>
        <v>48</v>
      </c>
      <c r="C839" s="74" t="str">
        <f>'TX_Permitted Sources'!C135</f>
        <v>48105</v>
      </c>
      <c r="D839" s="74">
        <f>'TX_Permitted Sources'!G135</f>
        <v>31000307</v>
      </c>
      <c r="E839" s="74" t="str">
        <f>'TX_Permitted Sources'!J135</f>
        <v>Natural Gas Processing Facilities, Relief Valves</v>
      </c>
      <c r="F839" s="201">
        <f>'TX_Permitted Sources'!K135</f>
        <v>0</v>
      </c>
      <c r="G839" s="201">
        <f>'TX_Permitted Sources'!L135</f>
        <v>0</v>
      </c>
      <c r="H839" s="201">
        <f>'TX_Permitted Sources'!M135</f>
        <v>0</v>
      </c>
      <c r="I839" s="201">
        <f>'TX_Permitted Sources'!N135</f>
        <v>0</v>
      </c>
      <c r="J839" s="201">
        <f>'TX_Permitted Sources'!O135</f>
        <v>0</v>
      </c>
    </row>
    <row r="840" spans="1:10" s="43" customFormat="1" x14ac:dyDescent="0.2">
      <c r="A840" s="43" t="str">
        <f>'TX_Permitted Sources'!A136</f>
        <v>TX Permitted</v>
      </c>
      <c r="B840" s="43">
        <f>'TX_Permitted Sources'!B136</f>
        <v>48</v>
      </c>
      <c r="C840" s="74" t="str">
        <f>'TX_Permitted Sources'!C136</f>
        <v>48105</v>
      </c>
      <c r="D840" s="74">
        <f>'TX_Permitted Sources'!G136</f>
        <v>31000404</v>
      </c>
      <c r="E840" s="74" t="str">
        <f>'TX_Permitted Sources'!J136</f>
        <v>Process Heaters</v>
      </c>
      <c r="F840" s="201">
        <f>'TX_Permitted Sources'!K136</f>
        <v>1.31</v>
      </c>
      <c r="G840" s="201">
        <f>'TX_Permitted Sources'!L136</f>
        <v>7.0000000000000007E-2</v>
      </c>
      <c r="H840" s="201">
        <f>'TX_Permitted Sources'!M136</f>
        <v>0</v>
      </c>
      <c r="I840" s="201">
        <f>'TX_Permitted Sources'!N136</f>
        <v>0</v>
      </c>
      <c r="J840" s="201">
        <f>'TX_Permitted Sources'!O136</f>
        <v>0</v>
      </c>
    </row>
    <row r="841" spans="1:10" s="43" customFormat="1" x14ac:dyDescent="0.2">
      <c r="A841" s="43" t="str">
        <f>'TX_Permitted Sources'!A137</f>
        <v>TX Permitted</v>
      </c>
      <c r="B841" s="43">
        <f>'TX_Permitted Sources'!B137</f>
        <v>48</v>
      </c>
      <c r="C841" s="74" t="str">
        <f>'TX_Permitted Sources'!C137</f>
        <v>48105</v>
      </c>
      <c r="D841" s="74">
        <f>'TX_Permitted Sources'!G137</f>
        <v>31000405</v>
      </c>
      <c r="E841" s="74" t="str">
        <f>'TX_Permitted Sources'!J137</f>
        <v>Process Heaters</v>
      </c>
      <c r="F841" s="201">
        <f>'TX_Permitted Sources'!K137</f>
        <v>1.9772000000000001</v>
      </c>
      <c r="G841" s="201">
        <f>'TX_Permitted Sources'!L137</f>
        <v>0.1087</v>
      </c>
      <c r="H841" s="201">
        <f>'TX_Permitted Sources'!M137</f>
        <v>0</v>
      </c>
      <c r="I841" s="201">
        <f>'TX_Permitted Sources'!N137</f>
        <v>0</v>
      </c>
      <c r="J841" s="201">
        <f>'TX_Permitted Sources'!O137</f>
        <v>0</v>
      </c>
    </row>
    <row r="842" spans="1:10" s="43" customFormat="1" x14ac:dyDescent="0.2">
      <c r="A842" s="43" t="str">
        <f>'TX_Permitted Sources'!A138</f>
        <v>TX Permitted</v>
      </c>
      <c r="B842" s="43">
        <f>'TX_Permitted Sources'!B138</f>
        <v>48</v>
      </c>
      <c r="C842" s="74" t="str">
        <f>'TX_Permitted Sources'!C138</f>
        <v>48105</v>
      </c>
      <c r="D842" s="74">
        <f>'TX_Permitted Sources'!G138</f>
        <v>39990013</v>
      </c>
      <c r="E842" s="74" t="str">
        <f>'TX_Permitted Sources'!J138</f>
        <v>Natural Gas Production, Other Not Classified</v>
      </c>
      <c r="F842" s="201">
        <f>'TX_Permitted Sources'!K138</f>
        <v>0.4178</v>
      </c>
      <c r="G842" s="201">
        <f>'TX_Permitted Sources'!L138</f>
        <v>0.17019999999999999</v>
      </c>
      <c r="H842" s="201">
        <f>'TX_Permitted Sources'!M138</f>
        <v>0</v>
      </c>
      <c r="I842" s="201">
        <f>'TX_Permitted Sources'!N138</f>
        <v>0</v>
      </c>
      <c r="J842" s="201">
        <f>'TX_Permitted Sources'!O138</f>
        <v>0</v>
      </c>
    </row>
    <row r="843" spans="1:10" s="43" customFormat="1" x14ac:dyDescent="0.2">
      <c r="A843" s="43" t="str">
        <f>'TX_Permitted Sources'!A139</f>
        <v>TX Permitted</v>
      </c>
      <c r="B843" s="43">
        <f>'TX_Permitted Sources'!B139</f>
        <v>48</v>
      </c>
      <c r="C843" s="74" t="str">
        <f>'TX_Permitted Sources'!C139</f>
        <v>48105</v>
      </c>
      <c r="D843" s="74">
        <f>'TX_Permitted Sources'!G139</f>
        <v>40300199</v>
      </c>
      <c r="E843" s="74" t="str">
        <f>'TX_Permitted Sources'!J139</f>
        <v>Permitted Tank Losses</v>
      </c>
      <c r="F843" s="201">
        <f>'TX_Permitted Sources'!K139</f>
        <v>0</v>
      </c>
      <c r="G843" s="201">
        <f>'TX_Permitted Sources'!L139</f>
        <v>4.423</v>
      </c>
      <c r="H843" s="201">
        <f>'TX_Permitted Sources'!M139</f>
        <v>0</v>
      </c>
      <c r="I843" s="201">
        <f>'TX_Permitted Sources'!N139</f>
        <v>0</v>
      </c>
      <c r="J843" s="201">
        <f>'TX_Permitted Sources'!O139</f>
        <v>0</v>
      </c>
    </row>
    <row r="844" spans="1:10" s="43" customFormat="1" x14ac:dyDescent="0.2">
      <c r="A844" s="43" t="str">
        <f>'TX_Permitted Sources'!A140</f>
        <v>TX Permitted</v>
      </c>
      <c r="B844" s="43">
        <f>'TX_Permitted Sources'!B140</f>
        <v>48</v>
      </c>
      <c r="C844" s="74" t="str">
        <f>'TX_Permitted Sources'!C140</f>
        <v>48105</v>
      </c>
      <c r="D844" s="74">
        <f>'TX_Permitted Sources'!G140</f>
        <v>40301099</v>
      </c>
      <c r="E844" s="74" t="str">
        <f>'TX_Permitted Sources'!J140</f>
        <v>Permitted Tank Losses</v>
      </c>
      <c r="F844" s="201">
        <f>'TX_Permitted Sources'!K140</f>
        <v>0</v>
      </c>
      <c r="G844" s="201">
        <f>'TX_Permitted Sources'!L140</f>
        <v>9.17</v>
      </c>
      <c r="H844" s="201">
        <f>'TX_Permitted Sources'!M140</f>
        <v>0</v>
      </c>
      <c r="I844" s="201">
        <f>'TX_Permitted Sources'!N140</f>
        <v>0</v>
      </c>
      <c r="J844" s="201">
        <f>'TX_Permitted Sources'!O140</f>
        <v>0</v>
      </c>
    </row>
    <row r="845" spans="1:10" s="43" customFormat="1" x14ac:dyDescent="0.2">
      <c r="A845" s="43" t="str">
        <f>'TX_Permitted Sources'!A141</f>
        <v>TX Permitted</v>
      </c>
      <c r="B845" s="43">
        <f>'TX_Permitted Sources'!B141</f>
        <v>48</v>
      </c>
      <c r="C845" s="74" t="str">
        <f>'TX_Permitted Sources'!C141</f>
        <v>48105</v>
      </c>
      <c r="D845" s="74">
        <f>'TX_Permitted Sources'!G141</f>
        <v>40400301</v>
      </c>
      <c r="E845" s="74" t="str">
        <f>'TX_Permitted Sources'!J141</f>
        <v>Permitted Tank Losses</v>
      </c>
      <c r="F845" s="201">
        <f>'TX_Permitted Sources'!K141</f>
        <v>0</v>
      </c>
      <c r="G845" s="201">
        <f>'TX_Permitted Sources'!L141</f>
        <v>0</v>
      </c>
      <c r="H845" s="201">
        <f>'TX_Permitted Sources'!M141</f>
        <v>0</v>
      </c>
      <c r="I845" s="201">
        <f>'TX_Permitted Sources'!N141</f>
        <v>0</v>
      </c>
      <c r="J845" s="201">
        <f>'TX_Permitted Sources'!O141</f>
        <v>0</v>
      </c>
    </row>
    <row r="846" spans="1:10" s="43" customFormat="1" x14ac:dyDescent="0.2">
      <c r="A846" s="43" t="str">
        <f>'TX_Permitted Sources'!A142</f>
        <v>TX Permitted</v>
      </c>
      <c r="B846" s="43">
        <f>'TX_Permitted Sources'!B142</f>
        <v>48</v>
      </c>
      <c r="C846" s="74" t="str">
        <f>'TX_Permitted Sources'!C142</f>
        <v>48105</v>
      </c>
      <c r="D846" s="74">
        <f>'TX_Permitted Sources'!G142</f>
        <v>40600199</v>
      </c>
      <c r="E846" s="74" t="str">
        <f>'TX_Permitted Sources'!J142</f>
        <v>Permitted Tank Losses</v>
      </c>
      <c r="F846" s="201">
        <f>'TX_Permitted Sources'!K142</f>
        <v>0</v>
      </c>
      <c r="G846" s="201">
        <f>'TX_Permitted Sources'!L142</f>
        <v>1.4</v>
      </c>
      <c r="H846" s="201">
        <f>'TX_Permitted Sources'!M142</f>
        <v>0</v>
      </c>
      <c r="I846" s="201">
        <f>'TX_Permitted Sources'!N142</f>
        <v>0</v>
      </c>
      <c r="J846" s="201">
        <f>'TX_Permitted Sources'!O142</f>
        <v>0</v>
      </c>
    </row>
    <row r="847" spans="1:10" s="43" customFormat="1" x14ac:dyDescent="0.2">
      <c r="A847" s="43" t="str">
        <f>'TX_Permitted Sources'!A143</f>
        <v>TX Permitted</v>
      </c>
      <c r="B847" s="43">
        <f>'TX_Permitted Sources'!B143</f>
        <v>48</v>
      </c>
      <c r="C847" s="74" t="str">
        <f>'TX_Permitted Sources'!C143</f>
        <v>48105</v>
      </c>
      <c r="D847" s="74">
        <f>'TX_Permitted Sources'!G143</f>
        <v>40899999</v>
      </c>
      <c r="E847" s="74" t="str">
        <f>'TX_Permitted Sources'!J143</f>
        <v>Natural Gas Production, Other Not Classified</v>
      </c>
      <c r="F847" s="201">
        <f>'TX_Permitted Sources'!K143</f>
        <v>0</v>
      </c>
      <c r="G847" s="201">
        <f>'TX_Permitted Sources'!L143</f>
        <v>0.73</v>
      </c>
      <c r="H847" s="201">
        <f>'TX_Permitted Sources'!M143</f>
        <v>0</v>
      </c>
      <c r="I847" s="201">
        <f>'TX_Permitted Sources'!N143</f>
        <v>0</v>
      </c>
      <c r="J847" s="201">
        <f>'TX_Permitted Sources'!O143</f>
        <v>0</v>
      </c>
    </row>
    <row r="848" spans="1:10" s="43" customFormat="1" x14ac:dyDescent="0.2">
      <c r="A848" s="43" t="str">
        <f>'TX_Permitted Sources'!A144</f>
        <v>TX Permitted</v>
      </c>
      <c r="B848" s="43">
        <f>'TX_Permitted Sources'!B144</f>
        <v>48</v>
      </c>
      <c r="C848" s="74" t="str">
        <f>'TX_Permitted Sources'!C144</f>
        <v>48105</v>
      </c>
      <c r="D848" s="74">
        <f>'TX_Permitted Sources'!G144</f>
        <v>20200253</v>
      </c>
      <c r="E848" s="74" t="str">
        <f>'TX_Permitted Sources'!J144</f>
        <v>Compressor Engines</v>
      </c>
      <c r="F848" s="201">
        <f>'TX_Permitted Sources'!K144</f>
        <v>772.20069999999998</v>
      </c>
      <c r="G848" s="201">
        <f>'TX_Permitted Sources'!L144</f>
        <v>51.048099999999998</v>
      </c>
      <c r="H848" s="201">
        <f>'TX_Permitted Sources'!M144</f>
        <v>0</v>
      </c>
      <c r="I848" s="201">
        <f>'TX_Permitted Sources'!N144</f>
        <v>0</v>
      </c>
      <c r="J848" s="201">
        <f>'TX_Permitted Sources'!O144</f>
        <v>0</v>
      </c>
    </row>
    <row r="849" spans="1:10" s="43" customFormat="1" x14ac:dyDescent="0.2">
      <c r="A849" s="43" t="str">
        <f>'TX_Permitted Sources'!A145</f>
        <v>TX Permitted</v>
      </c>
      <c r="B849" s="43">
        <f>'TX_Permitted Sources'!B145</f>
        <v>48</v>
      </c>
      <c r="C849" s="74" t="str">
        <f>'TX_Permitted Sources'!C145</f>
        <v>48105</v>
      </c>
      <c r="D849" s="74">
        <f>'TX_Permitted Sources'!G145</f>
        <v>20200254</v>
      </c>
      <c r="E849" s="74" t="str">
        <f>'TX_Permitted Sources'!J145</f>
        <v>Compressor Engines</v>
      </c>
      <c r="F849" s="201">
        <f>'TX_Permitted Sources'!K145</f>
        <v>345.70119999999997</v>
      </c>
      <c r="G849" s="201">
        <f>'TX_Permitted Sources'!L145</f>
        <v>49.713299999999997</v>
      </c>
      <c r="H849" s="201">
        <f>'TX_Permitted Sources'!M145</f>
        <v>0</v>
      </c>
      <c r="I849" s="201">
        <f>'TX_Permitted Sources'!N145</f>
        <v>0</v>
      </c>
      <c r="J849" s="201">
        <f>'TX_Permitted Sources'!O145</f>
        <v>0</v>
      </c>
    </row>
    <row r="850" spans="1:10" s="43" customFormat="1" x14ac:dyDescent="0.2">
      <c r="A850" s="43" t="str">
        <f>'TX_Permitted Sources'!A146</f>
        <v>TX Permitted</v>
      </c>
      <c r="B850" s="43">
        <f>'TX_Permitted Sources'!B146</f>
        <v>48</v>
      </c>
      <c r="C850" s="74" t="str">
        <f>'TX_Permitted Sources'!C146</f>
        <v>48105</v>
      </c>
      <c r="D850" s="74">
        <f>'TX_Permitted Sources'!G146</f>
        <v>30600402</v>
      </c>
      <c r="E850" s="74" t="str">
        <f>'TX_Permitted Sources'!J146</f>
        <v>Natural Gas Production, Other Not Classified</v>
      </c>
      <c r="F850" s="201">
        <f>'TX_Permitted Sources'!K146</f>
        <v>0</v>
      </c>
      <c r="G850" s="201">
        <f>'TX_Permitted Sources'!L146</f>
        <v>0</v>
      </c>
      <c r="H850" s="201">
        <f>'TX_Permitted Sources'!M146</f>
        <v>0</v>
      </c>
      <c r="I850" s="201">
        <f>'TX_Permitted Sources'!N146</f>
        <v>0</v>
      </c>
      <c r="J850" s="201">
        <f>'TX_Permitted Sources'!O146</f>
        <v>0</v>
      </c>
    </row>
    <row r="851" spans="1:10" s="43" customFormat="1" x14ac:dyDescent="0.2">
      <c r="A851" s="43" t="str">
        <f>'TX_Permitted Sources'!A147</f>
        <v>TX Permitted</v>
      </c>
      <c r="B851" s="43">
        <f>'TX_Permitted Sources'!B147</f>
        <v>48</v>
      </c>
      <c r="C851" s="74" t="str">
        <f>'TX_Permitted Sources'!C147</f>
        <v>48105</v>
      </c>
      <c r="D851" s="74">
        <f>'TX_Permitted Sources'!G147</f>
        <v>31000202</v>
      </c>
      <c r="E851" s="74" t="str">
        <f>'TX_Permitted Sources'!J147</f>
        <v>Natural Gas Production, Gas Stripping Operations</v>
      </c>
      <c r="F851" s="201">
        <f>'TX_Permitted Sources'!K147</f>
        <v>2.72</v>
      </c>
      <c r="G851" s="201">
        <f>'TX_Permitted Sources'!L147</f>
        <v>1.08</v>
      </c>
      <c r="H851" s="201">
        <f>'TX_Permitted Sources'!M147</f>
        <v>0</v>
      </c>
      <c r="I851" s="201">
        <f>'TX_Permitted Sources'!N147</f>
        <v>0</v>
      </c>
      <c r="J851" s="201">
        <f>'TX_Permitted Sources'!O147</f>
        <v>0</v>
      </c>
    </row>
    <row r="852" spans="1:10" s="43" customFormat="1" x14ac:dyDescent="0.2">
      <c r="A852" s="43" t="str">
        <f>'TX_Permitted Sources'!A148</f>
        <v>TX Permitted</v>
      </c>
      <c r="B852" s="43">
        <f>'TX_Permitted Sources'!B148</f>
        <v>48</v>
      </c>
      <c r="C852" s="74" t="str">
        <f>'TX_Permitted Sources'!C148</f>
        <v>48105</v>
      </c>
      <c r="D852" s="74">
        <f>'TX_Permitted Sources'!G148</f>
        <v>31000205</v>
      </c>
      <c r="E852" s="74" t="str">
        <f>'TX_Permitted Sources'!J148</f>
        <v>Natural Gas Production, Flares</v>
      </c>
      <c r="F852" s="201">
        <f>'TX_Permitted Sources'!K148</f>
        <v>3.6114999999999999</v>
      </c>
      <c r="G852" s="201">
        <f>'TX_Permitted Sources'!L148</f>
        <v>0.62190000000000001</v>
      </c>
      <c r="H852" s="201">
        <f>'TX_Permitted Sources'!M148</f>
        <v>0</v>
      </c>
      <c r="I852" s="201">
        <f>'TX_Permitted Sources'!N148</f>
        <v>0</v>
      </c>
      <c r="J852" s="201">
        <f>'TX_Permitted Sources'!O148</f>
        <v>0</v>
      </c>
    </row>
    <row r="853" spans="1:10" s="43" customFormat="1" x14ac:dyDescent="0.2">
      <c r="A853" s="43" t="str">
        <f>'TX_Permitted Sources'!A149</f>
        <v>TX Permitted</v>
      </c>
      <c r="B853" s="43">
        <f>'TX_Permitted Sources'!B149</f>
        <v>48</v>
      </c>
      <c r="C853" s="74" t="str">
        <f>'TX_Permitted Sources'!C149</f>
        <v>48105</v>
      </c>
      <c r="D853" s="74">
        <f>'TX_Permitted Sources'!G149</f>
        <v>31000207</v>
      </c>
      <c r="E853" s="74" t="str">
        <f>'TX_Permitted Sources'!J149</f>
        <v>Permitted Fugitives</v>
      </c>
      <c r="F853" s="201">
        <f>'TX_Permitted Sources'!K149</f>
        <v>0</v>
      </c>
      <c r="G853" s="201">
        <f>'TX_Permitted Sources'!L149</f>
        <v>17.161999999999999</v>
      </c>
      <c r="H853" s="201">
        <f>'TX_Permitted Sources'!M149</f>
        <v>0</v>
      </c>
      <c r="I853" s="201">
        <f>'TX_Permitted Sources'!N149</f>
        <v>0</v>
      </c>
      <c r="J853" s="201">
        <f>'TX_Permitted Sources'!O149</f>
        <v>0</v>
      </c>
    </row>
    <row r="854" spans="1:10" s="43" customFormat="1" x14ac:dyDescent="0.2">
      <c r="A854" s="43" t="str">
        <f>'TX_Permitted Sources'!A150</f>
        <v>TX Permitted</v>
      </c>
      <c r="B854" s="43">
        <f>'TX_Permitted Sources'!B150</f>
        <v>48</v>
      </c>
      <c r="C854" s="74" t="str">
        <f>'TX_Permitted Sources'!C150</f>
        <v>48105</v>
      </c>
      <c r="D854" s="74">
        <f>'TX_Permitted Sources'!G150</f>
        <v>31000220</v>
      </c>
      <c r="E854" s="74" t="str">
        <f>'TX_Permitted Sources'!J150</f>
        <v>Natural Gas Production, All Equipt Leak Fugitives</v>
      </c>
      <c r="F854" s="201">
        <f>'TX_Permitted Sources'!K150</f>
        <v>0</v>
      </c>
      <c r="G854" s="201">
        <f>'TX_Permitted Sources'!L150</f>
        <v>20.261399999999998</v>
      </c>
      <c r="H854" s="201">
        <f>'TX_Permitted Sources'!M150</f>
        <v>0</v>
      </c>
      <c r="I854" s="201">
        <f>'TX_Permitted Sources'!N150</f>
        <v>0</v>
      </c>
      <c r="J854" s="201">
        <f>'TX_Permitted Sources'!O150</f>
        <v>0</v>
      </c>
    </row>
    <row r="855" spans="1:10" s="43" customFormat="1" x14ac:dyDescent="0.2">
      <c r="A855" s="43" t="str">
        <f>'TX_Permitted Sources'!A151</f>
        <v>TX Permitted</v>
      </c>
      <c r="B855" s="43">
        <f>'TX_Permitted Sources'!B151</f>
        <v>48</v>
      </c>
      <c r="C855" s="74" t="str">
        <f>'TX_Permitted Sources'!C151</f>
        <v>48105</v>
      </c>
      <c r="D855" s="74">
        <f>'TX_Permitted Sources'!G151</f>
        <v>31000227</v>
      </c>
      <c r="E855" s="74" t="str">
        <f>'TX_Permitted Sources'!J151</f>
        <v>Dehydrator</v>
      </c>
      <c r="F855" s="201">
        <f>'TX_Permitted Sources'!K151</f>
        <v>0</v>
      </c>
      <c r="G855" s="201">
        <f>'TX_Permitted Sources'!L151</f>
        <v>6.8315000000000001</v>
      </c>
      <c r="H855" s="201">
        <f>'TX_Permitted Sources'!M151</f>
        <v>0</v>
      </c>
      <c r="I855" s="201">
        <f>'TX_Permitted Sources'!N151</f>
        <v>0</v>
      </c>
      <c r="J855" s="201">
        <f>'TX_Permitted Sources'!O151</f>
        <v>0</v>
      </c>
    </row>
    <row r="856" spans="1:10" s="43" customFormat="1" x14ac:dyDescent="0.2">
      <c r="A856" s="43" t="str">
        <f>'TX_Permitted Sources'!A152</f>
        <v>TX Permitted</v>
      </c>
      <c r="B856" s="43">
        <f>'TX_Permitted Sources'!B152</f>
        <v>48</v>
      </c>
      <c r="C856" s="74" t="str">
        <f>'TX_Permitted Sources'!C152</f>
        <v>48105</v>
      </c>
      <c r="D856" s="74">
        <f>'TX_Permitted Sources'!G152</f>
        <v>31000228</v>
      </c>
      <c r="E856" s="74" t="str">
        <f>'TX_Permitted Sources'!J152</f>
        <v>Dehydrator</v>
      </c>
      <c r="F856" s="201">
        <f>'TX_Permitted Sources'!K152</f>
        <v>0.86</v>
      </c>
      <c r="G856" s="201">
        <f>'TX_Permitted Sources'!L152</f>
        <v>0.05</v>
      </c>
      <c r="H856" s="201">
        <f>'TX_Permitted Sources'!M152</f>
        <v>0</v>
      </c>
      <c r="I856" s="201">
        <f>'TX_Permitted Sources'!N152</f>
        <v>0</v>
      </c>
      <c r="J856" s="201">
        <f>'TX_Permitted Sources'!O152</f>
        <v>0</v>
      </c>
    </row>
    <row r="857" spans="1:10" s="43" customFormat="1" x14ac:dyDescent="0.2">
      <c r="A857" s="43" t="str">
        <f>'TX_Permitted Sources'!A153</f>
        <v>TX Permitted</v>
      </c>
      <c r="B857" s="43">
        <f>'TX_Permitted Sources'!B153</f>
        <v>48</v>
      </c>
      <c r="C857" s="74" t="str">
        <f>'TX_Permitted Sources'!C153</f>
        <v>48105</v>
      </c>
      <c r="D857" s="74">
        <f>'TX_Permitted Sources'!G153</f>
        <v>31000305</v>
      </c>
      <c r="E857" s="74" t="str">
        <f>'TX_Permitted Sources'!J153</f>
        <v>Natural Gas Processing Facilities, Gas Sweeting: Amine Process</v>
      </c>
      <c r="F857" s="201">
        <f>'TX_Permitted Sources'!K153</f>
        <v>0</v>
      </c>
      <c r="G857" s="201">
        <f>'TX_Permitted Sources'!L153</f>
        <v>0.55900000000000005</v>
      </c>
      <c r="H857" s="201">
        <f>'TX_Permitted Sources'!M153</f>
        <v>0</v>
      </c>
      <c r="I857" s="201">
        <f>'TX_Permitted Sources'!N153</f>
        <v>0</v>
      </c>
      <c r="J857" s="201">
        <f>'TX_Permitted Sources'!O153</f>
        <v>0</v>
      </c>
    </row>
    <row r="858" spans="1:10" s="43" customFormat="1" x14ac:dyDescent="0.2">
      <c r="A858" s="43" t="str">
        <f>'TX_Permitted Sources'!A154</f>
        <v>TX Permitted</v>
      </c>
      <c r="B858" s="43">
        <f>'TX_Permitted Sources'!B154</f>
        <v>48</v>
      </c>
      <c r="C858" s="74" t="str">
        <f>'TX_Permitted Sources'!C154</f>
        <v>48105</v>
      </c>
      <c r="D858" s="74">
        <f>'TX_Permitted Sources'!G154</f>
        <v>31000404</v>
      </c>
      <c r="E858" s="74" t="str">
        <f>'TX_Permitted Sources'!J154</f>
        <v>Process Heaters</v>
      </c>
      <c r="F858" s="201">
        <f>'TX_Permitted Sources'!K154</f>
        <v>43.081200000000003</v>
      </c>
      <c r="G858" s="201">
        <f>'TX_Permitted Sources'!L154</f>
        <v>2.3765999999999998</v>
      </c>
      <c r="H858" s="201">
        <f>'TX_Permitted Sources'!M154</f>
        <v>0</v>
      </c>
      <c r="I858" s="201">
        <f>'TX_Permitted Sources'!N154</f>
        <v>0</v>
      </c>
      <c r="J858" s="201">
        <f>'TX_Permitted Sources'!O154</f>
        <v>0</v>
      </c>
    </row>
    <row r="859" spans="1:10" s="43" customFormat="1" x14ac:dyDescent="0.2">
      <c r="A859" s="43" t="str">
        <f>'TX_Permitted Sources'!A155</f>
        <v>TX Permitted</v>
      </c>
      <c r="B859" s="43">
        <f>'TX_Permitted Sources'!B155</f>
        <v>48</v>
      </c>
      <c r="C859" s="74" t="str">
        <f>'TX_Permitted Sources'!C155</f>
        <v>48105</v>
      </c>
      <c r="D859" s="74">
        <f>'TX_Permitted Sources'!G155</f>
        <v>31000405</v>
      </c>
      <c r="E859" s="74" t="str">
        <f>'TX_Permitted Sources'!J155</f>
        <v>Process Heaters</v>
      </c>
      <c r="F859" s="201">
        <f>'TX_Permitted Sources'!K155</f>
        <v>4.72</v>
      </c>
      <c r="G859" s="201">
        <f>'TX_Permitted Sources'!L155</f>
        <v>0.26</v>
      </c>
      <c r="H859" s="201">
        <f>'TX_Permitted Sources'!M155</f>
        <v>0</v>
      </c>
      <c r="I859" s="201">
        <f>'TX_Permitted Sources'!N155</f>
        <v>0</v>
      </c>
      <c r="J859" s="201">
        <f>'TX_Permitted Sources'!O155</f>
        <v>0</v>
      </c>
    </row>
    <row r="860" spans="1:10" s="43" customFormat="1" x14ac:dyDescent="0.2">
      <c r="A860" s="43" t="str">
        <f>'TX_Permitted Sources'!A156</f>
        <v>TX Permitted</v>
      </c>
      <c r="B860" s="43">
        <f>'TX_Permitted Sources'!B156</f>
        <v>48</v>
      </c>
      <c r="C860" s="74" t="str">
        <f>'TX_Permitted Sources'!C156</f>
        <v>48105</v>
      </c>
      <c r="D860" s="74">
        <f>'TX_Permitted Sources'!G156</f>
        <v>31088801</v>
      </c>
      <c r="E860" s="74" t="str">
        <f>'TX_Permitted Sources'!J156</f>
        <v>Permitted Fugitives</v>
      </c>
      <c r="F860" s="201">
        <f>'TX_Permitted Sources'!K156</f>
        <v>0</v>
      </c>
      <c r="G860" s="201">
        <f>'TX_Permitted Sources'!L156</f>
        <v>10.595000000000001</v>
      </c>
      <c r="H860" s="201">
        <f>'TX_Permitted Sources'!M156</f>
        <v>0</v>
      </c>
      <c r="I860" s="201">
        <f>'TX_Permitted Sources'!N156</f>
        <v>0</v>
      </c>
      <c r="J860" s="201">
        <f>'TX_Permitted Sources'!O156</f>
        <v>0</v>
      </c>
    </row>
    <row r="861" spans="1:10" s="43" customFormat="1" x14ac:dyDescent="0.2">
      <c r="A861" s="43" t="str">
        <f>'TX_Permitted Sources'!A157</f>
        <v>TX Permitted</v>
      </c>
      <c r="B861" s="43">
        <f>'TX_Permitted Sources'!B157</f>
        <v>48</v>
      </c>
      <c r="C861" s="74" t="str">
        <f>'TX_Permitted Sources'!C157</f>
        <v>48105</v>
      </c>
      <c r="D861" s="74">
        <f>'TX_Permitted Sources'!G157</f>
        <v>31088811</v>
      </c>
      <c r="E861" s="74" t="str">
        <f>'TX_Permitted Sources'!J157</f>
        <v>Permitted Fugitives</v>
      </c>
      <c r="F861" s="201">
        <f>'TX_Permitted Sources'!K157</f>
        <v>0</v>
      </c>
      <c r="G861" s="201">
        <f>'TX_Permitted Sources'!L157</f>
        <v>6.3</v>
      </c>
      <c r="H861" s="201">
        <f>'TX_Permitted Sources'!M157</f>
        <v>0</v>
      </c>
      <c r="I861" s="201">
        <f>'TX_Permitted Sources'!N157</f>
        <v>0</v>
      </c>
      <c r="J861" s="201">
        <f>'TX_Permitted Sources'!O157</f>
        <v>0</v>
      </c>
    </row>
    <row r="862" spans="1:10" s="43" customFormat="1" x14ac:dyDescent="0.2">
      <c r="A862" s="43" t="str">
        <f>'TX_Permitted Sources'!A158</f>
        <v>TX Permitted</v>
      </c>
      <c r="B862" s="43">
        <f>'TX_Permitted Sources'!B158</f>
        <v>48</v>
      </c>
      <c r="C862" s="74" t="str">
        <f>'TX_Permitted Sources'!C158</f>
        <v>48105</v>
      </c>
      <c r="D862" s="74">
        <f>'TX_Permitted Sources'!G158</f>
        <v>40100398</v>
      </c>
      <c r="E862" s="74" t="str">
        <f>'TX_Permitted Sources'!J158</f>
        <v>Natural Gas Production, Other Not Classified</v>
      </c>
      <c r="F862" s="201">
        <f>'TX_Permitted Sources'!K158</f>
        <v>0</v>
      </c>
      <c r="G862" s="201">
        <f>'TX_Permitted Sources'!L158</f>
        <v>0</v>
      </c>
      <c r="H862" s="201">
        <f>'TX_Permitted Sources'!M158</f>
        <v>0</v>
      </c>
      <c r="I862" s="201">
        <f>'TX_Permitted Sources'!N158</f>
        <v>0</v>
      </c>
      <c r="J862" s="201">
        <f>'TX_Permitted Sources'!O158</f>
        <v>0</v>
      </c>
    </row>
    <row r="863" spans="1:10" s="43" customFormat="1" x14ac:dyDescent="0.2">
      <c r="A863" s="43" t="str">
        <f>'TX_Permitted Sources'!A159</f>
        <v>TX Permitted</v>
      </c>
      <c r="B863" s="43">
        <f>'TX_Permitted Sources'!B159</f>
        <v>48</v>
      </c>
      <c r="C863" s="74" t="str">
        <f>'TX_Permitted Sources'!C159</f>
        <v>48105</v>
      </c>
      <c r="D863" s="74">
        <f>'TX_Permitted Sources'!G159</f>
        <v>40300107</v>
      </c>
      <c r="E863" s="74" t="str">
        <f>'TX_Permitted Sources'!J159</f>
        <v>Permitted Tank Losses</v>
      </c>
      <c r="F863" s="201">
        <f>'TX_Permitted Sources'!K159</f>
        <v>0</v>
      </c>
      <c r="G863" s="201">
        <f>'TX_Permitted Sources'!L159</f>
        <v>0</v>
      </c>
      <c r="H863" s="201">
        <f>'TX_Permitted Sources'!M159</f>
        <v>0</v>
      </c>
      <c r="I863" s="201">
        <f>'TX_Permitted Sources'!N159</f>
        <v>0</v>
      </c>
      <c r="J863" s="201">
        <f>'TX_Permitted Sources'!O159</f>
        <v>0</v>
      </c>
    </row>
    <row r="864" spans="1:10" s="43" customFormat="1" x14ac:dyDescent="0.2">
      <c r="A864" s="43" t="str">
        <f>'TX_Permitted Sources'!A160</f>
        <v>TX Permitted</v>
      </c>
      <c r="B864" s="43">
        <f>'TX_Permitted Sources'!B160</f>
        <v>48</v>
      </c>
      <c r="C864" s="74" t="str">
        <f>'TX_Permitted Sources'!C160</f>
        <v>48105</v>
      </c>
      <c r="D864" s="74">
        <f>'TX_Permitted Sources'!G160</f>
        <v>40300198</v>
      </c>
      <c r="E864" s="74" t="str">
        <f>'TX_Permitted Sources'!J160</f>
        <v>Permitted Tank Losses</v>
      </c>
      <c r="F864" s="201">
        <f>'TX_Permitted Sources'!K160</f>
        <v>0</v>
      </c>
      <c r="G864" s="201">
        <f>'TX_Permitted Sources'!L160</f>
        <v>0.5</v>
      </c>
      <c r="H864" s="201">
        <f>'TX_Permitted Sources'!M160</f>
        <v>0</v>
      </c>
      <c r="I864" s="201">
        <f>'TX_Permitted Sources'!N160</f>
        <v>0</v>
      </c>
      <c r="J864" s="201">
        <f>'TX_Permitted Sources'!O160</f>
        <v>0</v>
      </c>
    </row>
    <row r="865" spans="1:10" s="43" customFormat="1" x14ac:dyDescent="0.2">
      <c r="A865" s="43" t="str">
        <f>'TX_Permitted Sources'!A161</f>
        <v>TX Permitted</v>
      </c>
      <c r="B865" s="43">
        <f>'TX_Permitted Sources'!B161</f>
        <v>48</v>
      </c>
      <c r="C865" s="74" t="str">
        <f>'TX_Permitted Sources'!C161</f>
        <v>48105</v>
      </c>
      <c r="D865" s="74">
        <f>'TX_Permitted Sources'!G161</f>
        <v>40400302</v>
      </c>
      <c r="E865" s="74" t="str">
        <f>'TX_Permitted Sources'!J161</f>
        <v>Permitted Tank Losses</v>
      </c>
      <c r="F865" s="201">
        <f>'TX_Permitted Sources'!K161</f>
        <v>0</v>
      </c>
      <c r="G865" s="201">
        <f>'TX_Permitted Sources'!L161</f>
        <v>37.92</v>
      </c>
      <c r="H865" s="201">
        <f>'TX_Permitted Sources'!M161</f>
        <v>0</v>
      </c>
      <c r="I865" s="201">
        <f>'TX_Permitted Sources'!N161</f>
        <v>0</v>
      </c>
      <c r="J865" s="201">
        <f>'TX_Permitted Sources'!O161</f>
        <v>0</v>
      </c>
    </row>
    <row r="866" spans="1:10" s="43" customFormat="1" x14ac:dyDescent="0.2">
      <c r="A866" s="43" t="str">
        <f>'TX_Permitted Sources'!A162</f>
        <v>TX Permitted</v>
      </c>
      <c r="B866" s="43">
        <f>'TX_Permitted Sources'!B162</f>
        <v>48</v>
      </c>
      <c r="C866" s="74" t="str">
        <f>'TX_Permitted Sources'!C162</f>
        <v>48105</v>
      </c>
      <c r="D866" s="74">
        <f>'TX_Permitted Sources'!G162</f>
        <v>40400311</v>
      </c>
      <c r="E866" s="74" t="str">
        <f>'TX_Permitted Sources'!J162</f>
        <v>Permitted Tank Losses</v>
      </c>
      <c r="F866" s="201">
        <f>'TX_Permitted Sources'!K162</f>
        <v>0</v>
      </c>
      <c r="G866" s="201">
        <f>'TX_Permitted Sources'!L162</f>
        <v>0</v>
      </c>
      <c r="H866" s="201">
        <f>'TX_Permitted Sources'!M162</f>
        <v>0</v>
      </c>
      <c r="I866" s="201">
        <f>'TX_Permitted Sources'!N162</f>
        <v>0</v>
      </c>
      <c r="J866" s="201">
        <f>'TX_Permitted Sources'!O162</f>
        <v>0</v>
      </c>
    </row>
    <row r="867" spans="1:10" s="43" customFormat="1" x14ac:dyDescent="0.2">
      <c r="A867" s="43" t="str">
        <f>'TX_Permitted Sources'!A163</f>
        <v>TX Permitted</v>
      </c>
      <c r="B867" s="43">
        <f>'TX_Permitted Sources'!B163</f>
        <v>48</v>
      </c>
      <c r="C867" s="74" t="str">
        <f>'TX_Permitted Sources'!C163</f>
        <v>48105</v>
      </c>
      <c r="D867" s="74">
        <f>'TX_Permitted Sources'!G163</f>
        <v>40400315</v>
      </c>
      <c r="E867" s="74" t="str">
        <f>'TX_Permitted Sources'!J163</f>
        <v>Permitted Tank Losses</v>
      </c>
      <c r="F867" s="201">
        <f>'TX_Permitted Sources'!K163</f>
        <v>0</v>
      </c>
      <c r="G867" s="201">
        <f>'TX_Permitted Sources'!L163</f>
        <v>0</v>
      </c>
      <c r="H867" s="201">
        <f>'TX_Permitted Sources'!M163</f>
        <v>0</v>
      </c>
      <c r="I867" s="201">
        <f>'TX_Permitted Sources'!N163</f>
        <v>0</v>
      </c>
      <c r="J867" s="201">
        <f>'TX_Permitted Sources'!O163</f>
        <v>0</v>
      </c>
    </row>
    <row r="868" spans="1:10" s="43" customFormat="1" x14ac:dyDescent="0.2">
      <c r="A868" s="43" t="str">
        <f>'TX_Permitted Sources'!A164</f>
        <v>TX Permitted</v>
      </c>
      <c r="B868" s="43">
        <f>'TX_Permitted Sources'!B164</f>
        <v>48</v>
      </c>
      <c r="C868" s="74" t="str">
        <f>'TX_Permitted Sources'!C164</f>
        <v>48105</v>
      </c>
      <c r="D868" s="74">
        <f>'TX_Permitted Sources'!G164</f>
        <v>40600130</v>
      </c>
      <c r="E868" s="74" t="str">
        <f>'TX_Permitted Sources'!J164</f>
        <v>Permitted Tank Losses</v>
      </c>
      <c r="F868" s="201">
        <f>'TX_Permitted Sources'!K164</f>
        <v>0</v>
      </c>
      <c r="G868" s="201">
        <f>'TX_Permitted Sources'!L164</f>
        <v>0.03</v>
      </c>
      <c r="H868" s="201">
        <f>'TX_Permitted Sources'!M164</f>
        <v>0</v>
      </c>
      <c r="I868" s="201">
        <f>'TX_Permitted Sources'!N164</f>
        <v>0</v>
      </c>
      <c r="J868" s="201">
        <f>'TX_Permitted Sources'!O164</f>
        <v>0</v>
      </c>
    </row>
    <row r="869" spans="1:10" s="43" customFormat="1" x14ac:dyDescent="0.2">
      <c r="A869" s="43" t="str">
        <f>'TX_Permitted Sources'!A165</f>
        <v>TX Permitted</v>
      </c>
      <c r="B869" s="43">
        <f>'TX_Permitted Sources'!B165</f>
        <v>48</v>
      </c>
      <c r="C869" s="74" t="str">
        <f>'TX_Permitted Sources'!C165</f>
        <v>48105</v>
      </c>
      <c r="D869" s="74">
        <f>'TX_Permitted Sources'!G165</f>
        <v>40600132</v>
      </c>
      <c r="E869" s="74" t="str">
        <f>'TX_Permitted Sources'!J165</f>
        <v>Permitted Tank Losses</v>
      </c>
      <c r="F869" s="201">
        <f>'TX_Permitted Sources'!K165</f>
        <v>0</v>
      </c>
      <c r="G869" s="201">
        <f>'TX_Permitted Sources'!L165</f>
        <v>2.3334000000000001</v>
      </c>
      <c r="H869" s="201">
        <f>'TX_Permitted Sources'!M165</f>
        <v>0</v>
      </c>
      <c r="I869" s="201">
        <f>'TX_Permitted Sources'!N165</f>
        <v>0</v>
      </c>
      <c r="J869" s="201">
        <f>'TX_Permitted Sources'!O165</f>
        <v>0</v>
      </c>
    </row>
    <row r="870" spans="1:10" x14ac:dyDescent="0.2">
      <c r="A870" s="43" t="str">
        <f>'TX_Permitted Sources'!A166</f>
        <v>TX Permitted</v>
      </c>
      <c r="B870" s="43">
        <f>'TX_Permitted Sources'!B166</f>
        <v>48</v>
      </c>
      <c r="C870" s="74" t="str">
        <f>'TX_Permitted Sources'!C166</f>
        <v>48105</v>
      </c>
      <c r="D870" s="74">
        <f>'TX_Permitted Sources'!G166</f>
        <v>40600199</v>
      </c>
      <c r="E870" s="74" t="str">
        <f>'TX_Permitted Sources'!J166</f>
        <v>Permitted Tank Losses</v>
      </c>
      <c r="F870" s="201">
        <f>'TX_Permitted Sources'!K166</f>
        <v>0</v>
      </c>
      <c r="G870" s="201">
        <f>'TX_Permitted Sources'!L166</f>
        <v>0</v>
      </c>
      <c r="H870" s="201">
        <f>'TX_Permitted Sources'!M166</f>
        <v>0</v>
      </c>
      <c r="I870" s="201">
        <f>'TX_Permitted Sources'!N166</f>
        <v>0</v>
      </c>
      <c r="J870" s="201">
        <f>'TX_Permitted Sources'!O166</f>
        <v>0</v>
      </c>
    </row>
    <row r="871" spans="1:10" x14ac:dyDescent="0.2">
      <c r="A871" s="43" t="str">
        <f>'TX_Permitted Sources'!A167</f>
        <v>TX Permitted</v>
      </c>
      <c r="B871" s="43">
        <f>'TX_Permitted Sources'!B167</f>
        <v>48</v>
      </c>
      <c r="C871" s="74" t="str">
        <f>'TX_Permitted Sources'!C167</f>
        <v>48105</v>
      </c>
      <c r="D871" s="74">
        <f>'TX_Permitted Sources'!G167</f>
        <v>40703297</v>
      </c>
      <c r="E871" s="74" t="str">
        <f>'TX_Permitted Sources'!J167</f>
        <v>Natural Gas Production, Other Not Classified</v>
      </c>
      <c r="F871" s="201">
        <f>'TX_Permitted Sources'!K167</f>
        <v>0</v>
      </c>
      <c r="G871" s="201">
        <f>'TX_Permitted Sources'!L167</f>
        <v>0.27</v>
      </c>
      <c r="H871" s="201">
        <f>'TX_Permitted Sources'!M167</f>
        <v>0</v>
      </c>
      <c r="I871" s="201">
        <f>'TX_Permitted Sources'!N167</f>
        <v>0</v>
      </c>
      <c r="J871" s="201">
        <f>'TX_Permitted Sources'!O167</f>
        <v>0</v>
      </c>
    </row>
    <row r="872" spans="1:10" x14ac:dyDescent="0.2">
      <c r="A872" s="43" t="str">
        <f>'TX_Permitted Sources'!A168</f>
        <v>TX Permitted</v>
      </c>
      <c r="B872" s="43">
        <f>'TX_Permitted Sources'!B168</f>
        <v>48</v>
      </c>
      <c r="C872" s="74" t="str">
        <f>'TX_Permitted Sources'!C168</f>
        <v>48105</v>
      </c>
      <c r="D872" s="74">
        <f>'TX_Permitted Sources'!G168</f>
        <v>40705697</v>
      </c>
      <c r="E872" s="74" t="str">
        <f>'TX_Permitted Sources'!J168</f>
        <v>Natural Gas Production, Other Not Classified</v>
      </c>
      <c r="F872" s="201">
        <f>'TX_Permitted Sources'!K168</f>
        <v>0</v>
      </c>
      <c r="G872" s="201">
        <f>'TX_Permitted Sources'!L168</f>
        <v>0</v>
      </c>
      <c r="H872" s="201">
        <f>'TX_Permitted Sources'!M168</f>
        <v>0</v>
      </c>
      <c r="I872" s="201">
        <f>'TX_Permitted Sources'!N168</f>
        <v>0</v>
      </c>
      <c r="J872" s="201">
        <f>'TX_Permitted Sources'!O168</f>
        <v>0</v>
      </c>
    </row>
    <row r="873" spans="1:10" x14ac:dyDescent="0.2">
      <c r="A873" s="43" t="str">
        <f>'TX_Permitted Sources'!A169</f>
        <v>TX Permitted</v>
      </c>
      <c r="B873" s="43">
        <f>'TX_Permitted Sources'!B169</f>
        <v>48</v>
      </c>
      <c r="C873" s="74" t="str">
        <f>'TX_Permitted Sources'!C169</f>
        <v>48105</v>
      </c>
      <c r="D873" s="74">
        <f>'TX_Permitted Sources'!G169</f>
        <v>40899995</v>
      </c>
      <c r="E873" s="74" t="str">
        <f>'TX_Permitted Sources'!J169</f>
        <v>Natural Gas Production, Other Not Classified</v>
      </c>
      <c r="F873" s="201">
        <f>'TX_Permitted Sources'!K169</f>
        <v>0</v>
      </c>
      <c r="G873" s="201">
        <f>'TX_Permitted Sources'!L169</f>
        <v>5.49</v>
      </c>
      <c r="H873" s="201">
        <f>'TX_Permitted Sources'!M169</f>
        <v>0</v>
      </c>
      <c r="I873" s="201">
        <f>'TX_Permitted Sources'!N169</f>
        <v>0</v>
      </c>
      <c r="J873" s="201">
        <f>'TX_Permitted Sources'!O169</f>
        <v>0</v>
      </c>
    </row>
    <row r="874" spans="1:10" x14ac:dyDescent="0.2">
      <c r="A874" s="43" t="str">
        <f>'TX_Permitted Sources'!A170</f>
        <v>TX Permitted</v>
      </c>
      <c r="B874" s="43">
        <f>'TX_Permitted Sources'!B170</f>
        <v>48</v>
      </c>
      <c r="C874" s="74" t="str">
        <f>'TX_Permitted Sources'!C170</f>
        <v>48105</v>
      </c>
      <c r="D874" s="74">
        <f>'TX_Permitted Sources'!G170</f>
        <v>20200201</v>
      </c>
      <c r="E874" s="74" t="str">
        <f>'TX_Permitted Sources'!J170</f>
        <v>Compressor Engines</v>
      </c>
      <c r="F874" s="201">
        <f>'TX_Permitted Sources'!K170</f>
        <v>153.19999999999999</v>
      </c>
      <c r="G874" s="201">
        <f>'TX_Permitted Sources'!L170</f>
        <v>1.36</v>
      </c>
      <c r="H874" s="201">
        <f>'TX_Permitted Sources'!M170</f>
        <v>0</v>
      </c>
      <c r="I874" s="201">
        <f>'TX_Permitted Sources'!N170</f>
        <v>0</v>
      </c>
      <c r="J874" s="201">
        <f>'TX_Permitted Sources'!O170</f>
        <v>0</v>
      </c>
    </row>
    <row r="875" spans="1:10" x14ac:dyDescent="0.2">
      <c r="A875" s="43" t="str">
        <f>'TX_Permitted Sources'!A171</f>
        <v>TX Permitted</v>
      </c>
      <c r="B875" s="43">
        <f>'TX_Permitted Sources'!B171</f>
        <v>48</v>
      </c>
      <c r="C875" s="74" t="str">
        <f>'TX_Permitted Sources'!C171</f>
        <v>48105</v>
      </c>
      <c r="D875" s="74">
        <f>'TX_Permitted Sources'!G171</f>
        <v>20200253</v>
      </c>
      <c r="E875" s="74" t="str">
        <f>'TX_Permitted Sources'!J171</f>
        <v>Compressor Engines</v>
      </c>
      <c r="F875" s="201">
        <f>'TX_Permitted Sources'!K171</f>
        <v>0.99160000000000004</v>
      </c>
      <c r="G875" s="201">
        <f>'TX_Permitted Sources'!L171</f>
        <v>3.3946000000000001</v>
      </c>
      <c r="H875" s="201">
        <f>'TX_Permitted Sources'!M171</f>
        <v>0</v>
      </c>
      <c r="I875" s="201">
        <f>'TX_Permitted Sources'!N171</f>
        <v>0</v>
      </c>
      <c r="J875" s="201">
        <f>'TX_Permitted Sources'!O171</f>
        <v>0</v>
      </c>
    </row>
    <row r="876" spans="1:10" x14ac:dyDescent="0.2">
      <c r="A876" s="43" t="str">
        <f>'TX_Permitted Sources'!A172</f>
        <v>TX Permitted</v>
      </c>
      <c r="B876" s="43">
        <f>'TX_Permitted Sources'!B172</f>
        <v>48</v>
      </c>
      <c r="C876" s="74" t="str">
        <f>'TX_Permitted Sources'!C172</f>
        <v>48105</v>
      </c>
      <c r="D876" s="74">
        <f>'TX_Permitted Sources'!G172</f>
        <v>30600402</v>
      </c>
      <c r="E876" s="74" t="str">
        <f>'TX_Permitted Sources'!J172</f>
        <v>Natural Gas Production, Other Not Classified</v>
      </c>
      <c r="F876" s="201">
        <f>'TX_Permitted Sources'!K172</f>
        <v>0</v>
      </c>
      <c r="G876" s="201">
        <f>'TX_Permitted Sources'!L172</f>
        <v>0</v>
      </c>
      <c r="H876" s="201">
        <f>'TX_Permitted Sources'!M172</f>
        <v>0</v>
      </c>
      <c r="I876" s="201">
        <f>'TX_Permitted Sources'!N172</f>
        <v>0</v>
      </c>
      <c r="J876" s="201">
        <f>'TX_Permitted Sources'!O172</f>
        <v>0</v>
      </c>
    </row>
    <row r="877" spans="1:10" x14ac:dyDescent="0.2">
      <c r="A877" s="43" t="str">
        <f>'TX_Permitted Sources'!A173</f>
        <v>TX Permitted</v>
      </c>
      <c r="B877" s="43">
        <f>'TX_Permitted Sources'!B173</f>
        <v>48</v>
      </c>
      <c r="C877" s="74" t="str">
        <f>'TX_Permitted Sources'!C173</f>
        <v>48105</v>
      </c>
      <c r="D877" s="74">
        <f>'TX_Permitted Sources'!G173</f>
        <v>31000215</v>
      </c>
      <c r="E877" s="74" t="str">
        <f>'TX_Permitted Sources'!J173</f>
        <v>Natural Gas Production, Flares Combusting Gases &gt;1000 BTU/scf</v>
      </c>
      <c r="F877" s="201">
        <f>'TX_Permitted Sources'!K173</f>
        <v>0.19620000000000001</v>
      </c>
      <c r="G877" s="201">
        <f>'TX_Permitted Sources'!L173</f>
        <v>0</v>
      </c>
      <c r="H877" s="201">
        <f>'TX_Permitted Sources'!M173</f>
        <v>0</v>
      </c>
      <c r="I877" s="201">
        <f>'TX_Permitted Sources'!N173</f>
        <v>0</v>
      </c>
      <c r="J877" s="201">
        <f>'TX_Permitted Sources'!O173</f>
        <v>0</v>
      </c>
    </row>
    <row r="878" spans="1:10" x14ac:dyDescent="0.2">
      <c r="A878" s="43" t="str">
        <f>'TX_Permitted Sources'!A174</f>
        <v>TX Permitted</v>
      </c>
      <c r="B878" s="43">
        <f>'TX_Permitted Sources'!B174</f>
        <v>48</v>
      </c>
      <c r="C878" s="74" t="str">
        <f>'TX_Permitted Sources'!C174</f>
        <v>48105</v>
      </c>
      <c r="D878" s="74">
        <f>'TX_Permitted Sources'!G174</f>
        <v>31000227</v>
      </c>
      <c r="E878" s="74" t="str">
        <f>'TX_Permitted Sources'!J174</f>
        <v>Dehydrator</v>
      </c>
      <c r="F878" s="201">
        <f>'TX_Permitted Sources'!K174</f>
        <v>0.124</v>
      </c>
      <c r="G878" s="201">
        <f>'TX_Permitted Sources'!L174</f>
        <v>6.7999999999999996E-3</v>
      </c>
      <c r="H878" s="201">
        <f>'TX_Permitted Sources'!M174</f>
        <v>0</v>
      </c>
      <c r="I878" s="201">
        <f>'TX_Permitted Sources'!N174</f>
        <v>0</v>
      </c>
      <c r="J878" s="201">
        <f>'TX_Permitted Sources'!O174</f>
        <v>0</v>
      </c>
    </row>
    <row r="879" spans="1:10" x14ac:dyDescent="0.2">
      <c r="A879" s="43" t="str">
        <f>'TX_Permitted Sources'!A175</f>
        <v>TX Permitted</v>
      </c>
      <c r="B879" s="43">
        <f>'TX_Permitted Sources'!B175</f>
        <v>48</v>
      </c>
      <c r="C879" s="74" t="str">
        <f>'TX_Permitted Sources'!C175</f>
        <v>48105</v>
      </c>
      <c r="D879" s="74">
        <f>'TX_Permitted Sources'!G175</f>
        <v>31000304</v>
      </c>
      <c r="E879" s="74" t="str">
        <f>'TX_Permitted Sources'!J175</f>
        <v>Dehydrator</v>
      </c>
      <c r="F879" s="201">
        <f>'TX_Permitted Sources'!K175</f>
        <v>0</v>
      </c>
      <c r="G879" s="201">
        <f>'TX_Permitted Sources'!L175</f>
        <v>1.6657</v>
      </c>
      <c r="H879" s="201">
        <f>'TX_Permitted Sources'!M175</f>
        <v>0</v>
      </c>
      <c r="I879" s="201">
        <f>'TX_Permitted Sources'!N175</f>
        <v>0</v>
      </c>
      <c r="J879" s="201">
        <f>'TX_Permitted Sources'!O175</f>
        <v>0</v>
      </c>
    </row>
    <row r="880" spans="1:10" x14ac:dyDescent="0.2">
      <c r="A880" s="43" t="str">
        <f>'TX_Permitted Sources'!A176</f>
        <v>TX Permitted</v>
      </c>
      <c r="B880" s="43">
        <f>'TX_Permitted Sources'!B176</f>
        <v>48</v>
      </c>
      <c r="C880" s="74" t="str">
        <f>'TX_Permitted Sources'!C176</f>
        <v>48105</v>
      </c>
      <c r="D880" s="74">
        <f>'TX_Permitted Sources'!G176</f>
        <v>31088801</v>
      </c>
      <c r="E880" s="74" t="str">
        <f>'TX_Permitted Sources'!J176</f>
        <v>Permitted Fugitives</v>
      </c>
      <c r="F880" s="201">
        <f>'TX_Permitted Sources'!K176</f>
        <v>0</v>
      </c>
      <c r="G880" s="201">
        <f>'TX_Permitted Sources'!L176</f>
        <v>1.02</v>
      </c>
      <c r="H880" s="201">
        <f>'TX_Permitted Sources'!M176</f>
        <v>0</v>
      </c>
      <c r="I880" s="201">
        <f>'TX_Permitted Sources'!N176</f>
        <v>0</v>
      </c>
      <c r="J880" s="201">
        <f>'TX_Permitted Sources'!O176</f>
        <v>0</v>
      </c>
    </row>
    <row r="881" spans="1:10" x14ac:dyDescent="0.2">
      <c r="A881" s="43" t="str">
        <f>'TX_Permitted Sources'!A177</f>
        <v>TX Permitted</v>
      </c>
      <c r="B881" s="43">
        <f>'TX_Permitted Sources'!B177</f>
        <v>48</v>
      </c>
      <c r="C881" s="74" t="str">
        <f>'TX_Permitted Sources'!C177</f>
        <v>48105</v>
      </c>
      <c r="D881" s="74">
        <f>'TX_Permitted Sources'!G177</f>
        <v>40301099</v>
      </c>
      <c r="E881" s="74" t="str">
        <f>'TX_Permitted Sources'!J177</f>
        <v>Permitted Tank Losses</v>
      </c>
      <c r="F881" s="201">
        <f>'TX_Permitted Sources'!K177</f>
        <v>0</v>
      </c>
      <c r="G881" s="201">
        <f>'TX_Permitted Sources'!L177</f>
        <v>2.7000000000000001E-3</v>
      </c>
      <c r="H881" s="201">
        <f>'TX_Permitted Sources'!M177</f>
        <v>0</v>
      </c>
      <c r="I881" s="201">
        <f>'TX_Permitted Sources'!N177</f>
        <v>0</v>
      </c>
      <c r="J881" s="201">
        <f>'TX_Permitted Sources'!O177</f>
        <v>0</v>
      </c>
    </row>
    <row r="882" spans="1:10" x14ac:dyDescent="0.2">
      <c r="A882" s="43" t="str">
        <f>'TX_Permitted Sources'!A178</f>
        <v>TX Permitted</v>
      </c>
      <c r="B882" s="43">
        <f>'TX_Permitted Sources'!B178</f>
        <v>48</v>
      </c>
      <c r="C882" s="74" t="str">
        <f>'TX_Permitted Sources'!C178</f>
        <v>48105</v>
      </c>
      <c r="D882" s="74">
        <f>'TX_Permitted Sources'!G178</f>
        <v>40400154</v>
      </c>
      <c r="E882" s="74" t="str">
        <f>'TX_Permitted Sources'!J178</f>
        <v>Permitted Tank Losses</v>
      </c>
      <c r="F882" s="201">
        <f>'TX_Permitted Sources'!K178</f>
        <v>0</v>
      </c>
      <c r="G882" s="201">
        <f>'TX_Permitted Sources'!L178</f>
        <v>0.1439</v>
      </c>
      <c r="H882" s="201">
        <f>'TX_Permitted Sources'!M178</f>
        <v>0</v>
      </c>
      <c r="I882" s="201">
        <f>'TX_Permitted Sources'!N178</f>
        <v>0</v>
      </c>
      <c r="J882" s="201">
        <f>'TX_Permitted Sources'!O178</f>
        <v>0</v>
      </c>
    </row>
    <row r="883" spans="1:10" x14ac:dyDescent="0.2">
      <c r="A883" s="43" t="str">
        <f>'TX_Permitted Sources'!A179</f>
        <v>TX Permitted</v>
      </c>
      <c r="B883" s="43">
        <f>'TX_Permitted Sources'!B179</f>
        <v>48</v>
      </c>
      <c r="C883" s="74" t="str">
        <f>'TX_Permitted Sources'!C179</f>
        <v>48105</v>
      </c>
      <c r="D883" s="74">
        <f>'TX_Permitted Sources'!G179</f>
        <v>40400311</v>
      </c>
      <c r="E883" s="74" t="str">
        <f>'TX_Permitted Sources'!J179</f>
        <v>Permitted Tank Losses</v>
      </c>
      <c r="F883" s="201">
        <f>'TX_Permitted Sources'!K179</f>
        <v>0</v>
      </c>
      <c r="G883" s="201">
        <f>'TX_Permitted Sources'!L179</f>
        <v>1.0691999999999999</v>
      </c>
      <c r="H883" s="201">
        <f>'TX_Permitted Sources'!M179</f>
        <v>0</v>
      </c>
      <c r="I883" s="201">
        <f>'TX_Permitted Sources'!N179</f>
        <v>0</v>
      </c>
      <c r="J883" s="201">
        <f>'TX_Permitted Sources'!O179</f>
        <v>0</v>
      </c>
    </row>
    <row r="884" spans="1:10" x14ac:dyDescent="0.2">
      <c r="A884" s="43" t="str">
        <f>'TX_Permitted Sources'!A180</f>
        <v>TX Permitted</v>
      </c>
      <c r="B884" s="43">
        <f>'TX_Permitted Sources'!B180</f>
        <v>48</v>
      </c>
      <c r="C884" s="74" t="str">
        <f>'TX_Permitted Sources'!C180</f>
        <v>48109</v>
      </c>
      <c r="D884" s="74">
        <f>'TX_Permitted Sources'!G180</f>
        <v>20100201</v>
      </c>
      <c r="E884" s="74" t="str">
        <f>'TX_Permitted Sources'!J180</f>
        <v>Compressor Engines</v>
      </c>
      <c r="F884" s="201">
        <f>'TX_Permitted Sources'!K180</f>
        <v>0.17899999999999999</v>
      </c>
      <c r="G884" s="201">
        <f>'TX_Permitted Sources'!L180</f>
        <v>1.6899999999999998E-2</v>
      </c>
      <c r="H884" s="201">
        <f>'TX_Permitted Sources'!M180</f>
        <v>0</v>
      </c>
      <c r="I884" s="201">
        <f>'TX_Permitted Sources'!N180</f>
        <v>0</v>
      </c>
      <c r="J884" s="201">
        <f>'TX_Permitted Sources'!O180</f>
        <v>0</v>
      </c>
    </row>
    <row r="885" spans="1:10" x14ac:dyDescent="0.2">
      <c r="A885" s="43" t="str">
        <f>'TX_Permitted Sources'!A181</f>
        <v>TX Permitted</v>
      </c>
      <c r="B885" s="43">
        <f>'TX_Permitted Sources'!B181</f>
        <v>48</v>
      </c>
      <c r="C885" s="74" t="str">
        <f>'TX_Permitted Sources'!C181</f>
        <v>48109</v>
      </c>
      <c r="D885" s="74">
        <f>'TX_Permitted Sources'!G181</f>
        <v>20200201</v>
      </c>
      <c r="E885" s="74" t="str">
        <f>'TX_Permitted Sources'!J181</f>
        <v>Compressor Engines</v>
      </c>
      <c r="F885" s="201">
        <f>'TX_Permitted Sources'!K181</f>
        <v>674.99260000000004</v>
      </c>
      <c r="G885" s="201">
        <f>'TX_Permitted Sources'!L181</f>
        <v>1.6328</v>
      </c>
      <c r="H885" s="201">
        <f>'TX_Permitted Sources'!M181</f>
        <v>0</v>
      </c>
      <c r="I885" s="201">
        <f>'TX_Permitted Sources'!N181</f>
        <v>0</v>
      </c>
      <c r="J885" s="201">
        <f>'TX_Permitted Sources'!O181</f>
        <v>0</v>
      </c>
    </row>
    <row r="886" spans="1:10" x14ac:dyDescent="0.2">
      <c r="A886" s="43" t="str">
        <f>'TX_Permitted Sources'!A182</f>
        <v>TX Permitted</v>
      </c>
      <c r="B886" s="43">
        <f>'TX_Permitted Sources'!B182</f>
        <v>48</v>
      </c>
      <c r="C886" s="74" t="str">
        <f>'TX_Permitted Sources'!C182</f>
        <v>48109</v>
      </c>
      <c r="D886" s="74">
        <f>'TX_Permitted Sources'!G182</f>
        <v>20200253</v>
      </c>
      <c r="E886" s="74" t="str">
        <f>'TX_Permitted Sources'!J182</f>
        <v>Compressor Engines</v>
      </c>
      <c r="F886" s="201">
        <f>'TX_Permitted Sources'!K182</f>
        <v>0.16839999999999999</v>
      </c>
      <c r="G886" s="201">
        <f>'TX_Permitted Sources'!L182</f>
        <v>2.2000000000000001E-3</v>
      </c>
      <c r="H886" s="201">
        <f>'TX_Permitted Sources'!M182</f>
        <v>0</v>
      </c>
      <c r="I886" s="201">
        <f>'TX_Permitted Sources'!N182</f>
        <v>0</v>
      </c>
      <c r="J886" s="201">
        <f>'TX_Permitted Sources'!O182</f>
        <v>0</v>
      </c>
    </row>
    <row r="887" spans="1:10" x14ac:dyDescent="0.2">
      <c r="A887" s="43" t="str">
        <f>'TX_Permitted Sources'!A183</f>
        <v>TX Permitted</v>
      </c>
      <c r="B887" s="43">
        <f>'TX_Permitted Sources'!B183</f>
        <v>48</v>
      </c>
      <c r="C887" s="74" t="str">
        <f>'TX_Permitted Sources'!C183</f>
        <v>48109</v>
      </c>
      <c r="D887" s="74">
        <f>'TX_Permitted Sources'!G183</f>
        <v>20200254</v>
      </c>
      <c r="E887" s="74" t="str">
        <f>'TX_Permitted Sources'!J183</f>
        <v>Compressor Engines</v>
      </c>
      <c r="F887" s="201">
        <f>'TX_Permitted Sources'!K183</f>
        <v>10.272600000000001</v>
      </c>
      <c r="G887" s="201">
        <f>'TX_Permitted Sources'!L183</f>
        <v>5.8083999999999998</v>
      </c>
      <c r="H887" s="201">
        <f>'TX_Permitted Sources'!M183</f>
        <v>0</v>
      </c>
      <c r="I887" s="201">
        <f>'TX_Permitted Sources'!N183</f>
        <v>0</v>
      </c>
      <c r="J887" s="201">
        <f>'TX_Permitted Sources'!O183</f>
        <v>0</v>
      </c>
    </row>
    <row r="888" spans="1:10" x14ac:dyDescent="0.2">
      <c r="A888" s="43" t="str">
        <f>'TX_Permitted Sources'!A184</f>
        <v>TX Permitted</v>
      </c>
      <c r="B888" s="43">
        <f>'TX_Permitted Sources'!B184</f>
        <v>48</v>
      </c>
      <c r="C888" s="74" t="str">
        <f>'TX_Permitted Sources'!C184</f>
        <v>48109</v>
      </c>
      <c r="D888" s="74">
        <f>'TX_Permitted Sources'!G184</f>
        <v>20300202</v>
      </c>
      <c r="E888" s="74" t="str">
        <f>'TX_Permitted Sources'!J184</f>
        <v>Compressor Engines</v>
      </c>
      <c r="F888" s="201">
        <f>'TX_Permitted Sources'!K184</f>
        <v>41.247799999999998</v>
      </c>
      <c r="G888" s="201">
        <f>'TX_Permitted Sources'!L184</f>
        <v>0.2707</v>
      </c>
      <c r="H888" s="201">
        <f>'TX_Permitted Sources'!M184</f>
        <v>0</v>
      </c>
      <c r="I888" s="201">
        <f>'TX_Permitted Sources'!N184</f>
        <v>0</v>
      </c>
      <c r="J888" s="201">
        <f>'TX_Permitted Sources'!O184</f>
        <v>0</v>
      </c>
    </row>
    <row r="889" spans="1:10" x14ac:dyDescent="0.2">
      <c r="A889" s="43" t="str">
        <f>'TX_Permitted Sources'!A185</f>
        <v>TX Permitted</v>
      </c>
      <c r="B889" s="43">
        <f>'TX_Permitted Sources'!B185</f>
        <v>48</v>
      </c>
      <c r="C889" s="74" t="str">
        <f>'TX_Permitted Sources'!C185</f>
        <v>48109</v>
      </c>
      <c r="D889" s="74">
        <f>'TX_Permitted Sources'!G185</f>
        <v>30600402</v>
      </c>
      <c r="E889" s="74" t="str">
        <f>'TX_Permitted Sources'!J185</f>
        <v>Natural Gas Production, Other Not Classified</v>
      </c>
      <c r="F889" s="201">
        <f>'TX_Permitted Sources'!K185</f>
        <v>0</v>
      </c>
      <c r="G889" s="201">
        <f>'TX_Permitted Sources'!L185</f>
        <v>0</v>
      </c>
      <c r="H889" s="201">
        <f>'TX_Permitted Sources'!M185</f>
        <v>0</v>
      </c>
      <c r="I889" s="201">
        <f>'TX_Permitted Sources'!N185</f>
        <v>0</v>
      </c>
      <c r="J889" s="201">
        <f>'TX_Permitted Sources'!O185</f>
        <v>0</v>
      </c>
    </row>
    <row r="890" spans="1:10" x14ac:dyDescent="0.2">
      <c r="A890" s="43" t="str">
        <f>'TX_Permitted Sources'!A186</f>
        <v>TX Permitted</v>
      </c>
      <c r="B890" s="43">
        <f>'TX_Permitted Sources'!B186</f>
        <v>48</v>
      </c>
      <c r="C890" s="74" t="str">
        <f>'TX_Permitted Sources'!C186</f>
        <v>48109</v>
      </c>
      <c r="D890" s="74">
        <f>'TX_Permitted Sources'!G186</f>
        <v>31000207</v>
      </c>
      <c r="E890" s="74" t="str">
        <f>'TX_Permitted Sources'!J186</f>
        <v>Permitted Fugitives</v>
      </c>
      <c r="F890" s="201">
        <f>'TX_Permitted Sources'!K186</f>
        <v>0</v>
      </c>
      <c r="G890" s="201">
        <f>'TX_Permitted Sources'!L186</f>
        <v>0.22</v>
      </c>
      <c r="H890" s="201">
        <f>'TX_Permitted Sources'!M186</f>
        <v>0</v>
      </c>
      <c r="I890" s="201">
        <f>'TX_Permitted Sources'!N186</f>
        <v>0</v>
      </c>
      <c r="J890" s="201">
        <f>'TX_Permitted Sources'!O186</f>
        <v>0</v>
      </c>
    </row>
    <row r="891" spans="1:10" x14ac:dyDescent="0.2">
      <c r="A891" s="43" t="str">
        <f>'TX_Permitted Sources'!A187</f>
        <v>TX Permitted</v>
      </c>
      <c r="B891" s="43">
        <f>'TX_Permitted Sources'!B187</f>
        <v>48</v>
      </c>
      <c r="C891" s="74" t="str">
        <f>'TX_Permitted Sources'!C187</f>
        <v>48109</v>
      </c>
      <c r="D891" s="74">
        <f>'TX_Permitted Sources'!G187</f>
        <v>31088801</v>
      </c>
      <c r="E891" s="74" t="str">
        <f>'TX_Permitted Sources'!J187</f>
        <v>Permitted Fugitives</v>
      </c>
      <c r="F891" s="201">
        <f>'TX_Permitted Sources'!K187</f>
        <v>0</v>
      </c>
      <c r="G891" s="201">
        <f>'TX_Permitted Sources'!L187</f>
        <v>0.22</v>
      </c>
      <c r="H891" s="201">
        <f>'TX_Permitted Sources'!M187</f>
        <v>0</v>
      </c>
      <c r="I891" s="201">
        <f>'TX_Permitted Sources'!N187</f>
        <v>0</v>
      </c>
      <c r="J891" s="201">
        <f>'TX_Permitted Sources'!O187</f>
        <v>0</v>
      </c>
    </row>
    <row r="892" spans="1:10" x14ac:dyDescent="0.2">
      <c r="A892" s="43" t="str">
        <f>'TX_Permitted Sources'!A188</f>
        <v>TX Permitted</v>
      </c>
      <c r="B892" s="43">
        <f>'TX_Permitted Sources'!B188</f>
        <v>48</v>
      </c>
      <c r="C892" s="74" t="str">
        <f>'TX_Permitted Sources'!C188</f>
        <v>48115</v>
      </c>
      <c r="D892" s="74">
        <f>'TX_Permitted Sources'!G188</f>
        <v>20200201</v>
      </c>
      <c r="E892" s="74" t="str">
        <f>'TX_Permitted Sources'!J188</f>
        <v>Compressor Engines</v>
      </c>
      <c r="F892" s="201">
        <f>'TX_Permitted Sources'!K188</f>
        <v>29.7134</v>
      </c>
      <c r="G892" s="201">
        <f>'TX_Permitted Sources'!L188</f>
        <v>2.3066</v>
      </c>
      <c r="H892" s="201">
        <f>'TX_Permitted Sources'!M188</f>
        <v>0</v>
      </c>
      <c r="I892" s="201">
        <f>'TX_Permitted Sources'!N188</f>
        <v>0</v>
      </c>
      <c r="J892" s="201">
        <f>'TX_Permitted Sources'!O188</f>
        <v>0</v>
      </c>
    </row>
    <row r="893" spans="1:10" x14ac:dyDescent="0.2">
      <c r="A893" s="43" t="str">
        <f>'TX_Permitted Sources'!A189</f>
        <v>TX Permitted</v>
      </c>
      <c r="B893" s="43">
        <f>'TX_Permitted Sources'!B189</f>
        <v>48</v>
      </c>
      <c r="C893" s="74" t="str">
        <f>'TX_Permitted Sources'!C189</f>
        <v>48115</v>
      </c>
      <c r="D893" s="74">
        <f>'TX_Permitted Sources'!G189</f>
        <v>31000220</v>
      </c>
      <c r="E893" s="74" t="str">
        <f>'TX_Permitted Sources'!J189</f>
        <v>Natural Gas Production, All Equipt Leak Fugitives</v>
      </c>
      <c r="F893" s="201">
        <f>'TX_Permitted Sources'!K189</f>
        <v>0</v>
      </c>
      <c r="G893" s="201">
        <f>'TX_Permitted Sources'!L189</f>
        <v>0.58499999999999996</v>
      </c>
      <c r="H893" s="201">
        <f>'TX_Permitted Sources'!M189</f>
        <v>0</v>
      </c>
      <c r="I893" s="201">
        <f>'TX_Permitted Sources'!N189</f>
        <v>0</v>
      </c>
      <c r="J893" s="201">
        <f>'TX_Permitted Sources'!O189</f>
        <v>0</v>
      </c>
    </row>
    <row r="894" spans="1:10" x14ac:dyDescent="0.2">
      <c r="A894" s="43" t="str">
        <f>'TX_Permitted Sources'!A190</f>
        <v>TX Permitted</v>
      </c>
      <c r="B894" s="43">
        <f>'TX_Permitted Sources'!B190</f>
        <v>48</v>
      </c>
      <c r="C894" s="74" t="str">
        <f>'TX_Permitted Sources'!C190</f>
        <v>48135</v>
      </c>
      <c r="D894" s="74">
        <f>'TX_Permitted Sources'!G190</f>
        <v>20200252</v>
      </c>
      <c r="E894" s="74" t="str">
        <f>'TX_Permitted Sources'!J190</f>
        <v>Compressor Engines</v>
      </c>
      <c r="F894" s="201">
        <f>'TX_Permitted Sources'!K190</f>
        <v>973.58</v>
      </c>
      <c r="G894" s="201">
        <f>'TX_Permitted Sources'!L190</f>
        <v>73.459999999999994</v>
      </c>
      <c r="H894" s="201">
        <f>'TX_Permitted Sources'!M190</f>
        <v>0</v>
      </c>
      <c r="I894" s="201">
        <f>'TX_Permitted Sources'!N190</f>
        <v>0</v>
      </c>
      <c r="J894" s="201">
        <f>'TX_Permitted Sources'!O190</f>
        <v>0</v>
      </c>
    </row>
    <row r="895" spans="1:10" x14ac:dyDescent="0.2">
      <c r="A895" s="43" t="str">
        <f>'TX_Permitted Sources'!A191</f>
        <v>TX Permitted</v>
      </c>
      <c r="B895" s="43">
        <f>'TX_Permitted Sources'!B191</f>
        <v>48</v>
      </c>
      <c r="C895" s="74" t="str">
        <f>'TX_Permitted Sources'!C191</f>
        <v>48135</v>
      </c>
      <c r="D895" s="74">
        <f>'TX_Permitted Sources'!G191</f>
        <v>31000203</v>
      </c>
      <c r="E895" s="74" t="str">
        <f>'TX_Permitted Sources'!J191</f>
        <v>Compressor Engines</v>
      </c>
      <c r="F895" s="201">
        <f>'TX_Permitted Sources'!K191</f>
        <v>0.01</v>
      </c>
      <c r="G895" s="201">
        <f>'TX_Permitted Sources'!L191</f>
        <v>0.03</v>
      </c>
      <c r="H895" s="201">
        <f>'TX_Permitted Sources'!M191</f>
        <v>0</v>
      </c>
      <c r="I895" s="201">
        <f>'TX_Permitted Sources'!N191</f>
        <v>0</v>
      </c>
      <c r="J895" s="201">
        <f>'TX_Permitted Sources'!O191</f>
        <v>0</v>
      </c>
    </row>
    <row r="896" spans="1:10" x14ac:dyDescent="0.2">
      <c r="A896" s="43" t="str">
        <f>'TX_Permitted Sources'!A192</f>
        <v>TX Permitted</v>
      </c>
      <c r="B896" s="43">
        <f>'TX_Permitted Sources'!B192</f>
        <v>48</v>
      </c>
      <c r="C896" s="74" t="str">
        <f>'TX_Permitted Sources'!C192</f>
        <v>48135</v>
      </c>
      <c r="D896" s="74">
        <f>'TX_Permitted Sources'!G192</f>
        <v>31088811</v>
      </c>
      <c r="E896" s="74" t="str">
        <f>'TX_Permitted Sources'!J192</f>
        <v>Permitted Fugitives</v>
      </c>
      <c r="F896" s="201">
        <f>'TX_Permitted Sources'!K192</f>
        <v>0</v>
      </c>
      <c r="G896" s="201">
        <f>'TX_Permitted Sources'!L192</f>
        <v>5.0199999999999996</v>
      </c>
      <c r="H896" s="201">
        <f>'TX_Permitted Sources'!M192</f>
        <v>0</v>
      </c>
      <c r="I896" s="201">
        <f>'TX_Permitted Sources'!N192</f>
        <v>0</v>
      </c>
      <c r="J896" s="201">
        <f>'TX_Permitted Sources'!O192</f>
        <v>0</v>
      </c>
    </row>
    <row r="897" spans="1:10" x14ac:dyDescent="0.2">
      <c r="A897" s="43" t="str">
        <f>'TX_Permitted Sources'!A193</f>
        <v>TX Permitted</v>
      </c>
      <c r="B897" s="43">
        <f>'TX_Permitted Sources'!B193</f>
        <v>48</v>
      </c>
      <c r="C897" s="74" t="str">
        <f>'TX_Permitted Sources'!C193</f>
        <v>48135</v>
      </c>
      <c r="D897" s="74">
        <f>'TX_Permitted Sources'!G193</f>
        <v>40301099</v>
      </c>
      <c r="E897" s="74" t="str">
        <f>'TX_Permitted Sources'!J193</f>
        <v>Permitted Tank Losses</v>
      </c>
      <c r="F897" s="201">
        <f>'TX_Permitted Sources'!K193</f>
        <v>0</v>
      </c>
      <c r="G897" s="201">
        <f>'TX_Permitted Sources'!L193</f>
        <v>0</v>
      </c>
      <c r="H897" s="201">
        <f>'TX_Permitted Sources'!M193</f>
        <v>0</v>
      </c>
      <c r="I897" s="201">
        <f>'TX_Permitted Sources'!N193</f>
        <v>0</v>
      </c>
      <c r="J897" s="201">
        <f>'TX_Permitted Sources'!O193</f>
        <v>0</v>
      </c>
    </row>
    <row r="898" spans="1:10" x14ac:dyDescent="0.2">
      <c r="A898" s="43" t="str">
        <f>'TX_Permitted Sources'!A194</f>
        <v>TX Permitted</v>
      </c>
      <c r="B898" s="43">
        <f>'TX_Permitted Sources'!B194</f>
        <v>48</v>
      </c>
      <c r="C898" s="74" t="str">
        <f>'TX_Permitted Sources'!C194</f>
        <v>48135</v>
      </c>
      <c r="D898" s="74">
        <f>'TX_Permitted Sources'!G194</f>
        <v>40400311</v>
      </c>
      <c r="E898" s="74" t="str">
        <f>'TX_Permitted Sources'!J194</f>
        <v>Permitted Tank Losses</v>
      </c>
      <c r="F898" s="201">
        <f>'TX_Permitted Sources'!K194</f>
        <v>0</v>
      </c>
      <c r="G898" s="201">
        <f>'TX_Permitted Sources'!L194</f>
        <v>2.2599999999999998</v>
      </c>
      <c r="H898" s="201">
        <f>'TX_Permitted Sources'!M194</f>
        <v>0</v>
      </c>
      <c r="I898" s="201">
        <f>'TX_Permitted Sources'!N194</f>
        <v>0</v>
      </c>
      <c r="J898" s="201">
        <f>'TX_Permitted Sources'!O194</f>
        <v>0</v>
      </c>
    </row>
    <row r="899" spans="1:10" x14ac:dyDescent="0.2">
      <c r="A899" s="43" t="str">
        <f>'TX_Permitted Sources'!A195</f>
        <v>TX Permitted</v>
      </c>
      <c r="B899" s="43">
        <f>'TX_Permitted Sources'!B195</f>
        <v>48</v>
      </c>
      <c r="C899" s="74" t="str">
        <f>'TX_Permitted Sources'!C195</f>
        <v>48135</v>
      </c>
      <c r="D899" s="74">
        <f>'TX_Permitted Sources'!G195</f>
        <v>40899995</v>
      </c>
      <c r="E899" s="74" t="str">
        <f>'TX_Permitted Sources'!J195</f>
        <v>Natural Gas Production, Other Not Classified</v>
      </c>
      <c r="F899" s="201">
        <f>'TX_Permitted Sources'!K195</f>
        <v>0</v>
      </c>
      <c r="G899" s="201">
        <f>'TX_Permitted Sources'!L195</f>
        <v>1.84</v>
      </c>
      <c r="H899" s="201">
        <f>'TX_Permitted Sources'!M195</f>
        <v>0</v>
      </c>
      <c r="I899" s="201">
        <f>'TX_Permitted Sources'!N195</f>
        <v>0</v>
      </c>
      <c r="J899" s="201">
        <f>'TX_Permitted Sources'!O195</f>
        <v>0</v>
      </c>
    </row>
    <row r="900" spans="1:10" x14ac:dyDescent="0.2">
      <c r="A900" s="43" t="str">
        <f>'TX_Permitted Sources'!A196</f>
        <v>TX Permitted</v>
      </c>
      <c r="B900" s="43">
        <f>'TX_Permitted Sources'!B196</f>
        <v>48</v>
      </c>
      <c r="C900" s="74" t="str">
        <f>'TX_Permitted Sources'!C196</f>
        <v>48135</v>
      </c>
      <c r="D900" s="74">
        <f>'TX_Permitted Sources'!G196</f>
        <v>10200601</v>
      </c>
      <c r="E900" s="74" t="str">
        <f>'TX_Permitted Sources'!J196</f>
        <v>Process Heaters</v>
      </c>
      <c r="F900" s="201">
        <f>'TX_Permitted Sources'!K196</f>
        <v>38.04</v>
      </c>
      <c r="G900" s="201">
        <f>'TX_Permitted Sources'!L196</f>
        <v>2.1</v>
      </c>
      <c r="H900" s="201">
        <f>'TX_Permitted Sources'!M196</f>
        <v>0</v>
      </c>
      <c r="I900" s="201">
        <f>'TX_Permitted Sources'!N196</f>
        <v>0</v>
      </c>
      <c r="J900" s="201">
        <f>'TX_Permitted Sources'!O196</f>
        <v>0</v>
      </c>
    </row>
    <row r="901" spans="1:10" x14ac:dyDescent="0.2">
      <c r="A901" s="43" t="str">
        <f>'TX_Permitted Sources'!A197</f>
        <v>TX Permitted</v>
      </c>
      <c r="B901" s="43">
        <f>'TX_Permitted Sources'!B197</f>
        <v>48</v>
      </c>
      <c r="C901" s="74" t="str">
        <f>'TX_Permitted Sources'!C197</f>
        <v>48135</v>
      </c>
      <c r="D901" s="74">
        <f>'TX_Permitted Sources'!G197</f>
        <v>20200201</v>
      </c>
      <c r="E901" s="74" t="str">
        <f>'TX_Permitted Sources'!J197</f>
        <v>Compressor Engines</v>
      </c>
      <c r="F901" s="201">
        <f>'TX_Permitted Sources'!K197</f>
        <v>449.57</v>
      </c>
      <c r="G901" s="201">
        <f>'TX_Permitted Sources'!L197</f>
        <v>6.7869999999999999</v>
      </c>
      <c r="H901" s="201">
        <f>'TX_Permitted Sources'!M197</f>
        <v>0</v>
      </c>
      <c r="I901" s="201">
        <f>'TX_Permitted Sources'!N197</f>
        <v>0</v>
      </c>
      <c r="J901" s="201">
        <f>'TX_Permitted Sources'!O197</f>
        <v>0</v>
      </c>
    </row>
    <row r="902" spans="1:10" x14ac:dyDescent="0.2">
      <c r="A902" s="43" t="str">
        <f>'TX_Permitted Sources'!A198</f>
        <v>TX Permitted</v>
      </c>
      <c r="B902" s="43">
        <f>'TX_Permitted Sources'!B198</f>
        <v>48</v>
      </c>
      <c r="C902" s="74" t="str">
        <f>'TX_Permitted Sources'!C198</f>
        <v>48135</v>
      </c>
      <c r="D902" s="74">
        <f>'TX_Permitted Sources'!G198</f>
        <v>20200252</v>
      </c>
      <c r="E902" s="74" t="str">
        <f>'TX_Permitted Sources'!J198</f>
        <v>Compressor Engines</v>
      </c>
      <c r="F902" s="201">
        <f>'TX_Permitted Sources'!K198</f>
        <v>953.64</v>
      </c>
      <c r="G902" s="201">
        <f>'TX_Permitted Sources'!L198</f>
        <v>42.674900000000001</v>
      </c>
      <c r="H902" s="201">
        <f>'TX_Permitted Sources'!M198</f>
        <v>0</v>
      </c>
      <c r="I902" s="201">
        <f>'TX_Permitted Sources'!N198</f>
        <v>0</v>
      </c>
      <c r="J902" s="201">
        <f>'TX_Permitted Sources'!O198</f>
        <v>0</v>
      </c>
    </row>
    <row r="903" spans="1:10" x14ac:dyDescent="0.2">
      <c r="A903" s="43" t="str">
        <f>'TX_Permitted Sources'!A199</f>
        <v>TX Permitted</v>
      </c>
      <c r="B903" s="43">
        <f>'TX_Permitted Sources'!B199</f>
        <v>48</v>
      </c>
      <c r="C903" s="74" t="str">
        <f>'TX_Permitted Sources'!C199</f>
        <v>48135</v>
      </c>
      <c r="D903" s="74">
        <f>'TX_Permitted Sources'!G199</f>
        <v>20200253</v>
      </c>
      <c r="E903" s="74" t="str">
        <f>'TX_Permitted Sources'!J199</f>
        <v>Compressor Engines</v>
      </c>
      <c r="F903" s="201">
        <f>'TX_Permitted Sources'!K199</f>
        <v>60.22</v>
      </c>
      <c r="G903" s="201">
        <f>'TX_Permitted Sources'!L199</f>
        <v>21.4285</v>
      </c>
      <c r="H903" s="201">
        <f>'TX_Permitted Sources'!M199</f>
        <v>0</v>
      </c>
      <c r="I903" s="201">
        <f>'TX_Permitted Sources'!N199</f>
        <v>0</v>
      </c>
      <c r="J903" s="201">
        <f>'TX_Permitted Sources'!O199</f>
        <v>0</v>
      </c>
    </row>
    <row r="904" spans="1:10" x14ac:dyDescent="0.2">
      <c r="A904" s="43" t="str">
        <f>'TX_Permitted Sources'!A200</f>
        <v>TX Permitted</v>
      </c>
      <c r="B904" s="43">
        <f>'TX_Permitted Sources'!B200</f>
        <v>48</v>
      </c>
      <c r="C904" s="74" t="str">
        <f>'TX_Permitted Sources'!C200</f>
        <v>48135</v>
      </c>
      <c r="D904" s="74">
        <f>'TX_Permitted Sources'!G200</f>
        <v>20200254</v>
      </c>
      <c r="E904" s="74" t="str">
        <f>'TX_Permitted Sources'!J200</f>
        <v>Compressor Engines</v>
      </c>
      <c r="F904" s="201">
        <f>'TX_Permitted Sources'!K200</f>
        <v>38.799999999999997</v>
      </c>
      <c r="G904" s="201">
        <f>'TX_Permitted Sources'!L200</f>
        <v>8.89</v>
      </c>
      <c r="H904" s="201">
        <f>'TX_Permitted Sources'!M200</f>
        <v>0</v>
      </c>
      <c r="I904" s="201">
        <f>'TX_Permitted Sources'!N200</f>
        <v>0</v>
      </c>
      <c r="J904" s="201">
        <f>'TX_Permitted Sources'!O200</f>
        <v>0</v>
      </c>
    </row>
    <row r="905" spans="1:10" x14ac:dyDescent="0.2">
      <c r="A905" s="43" t="str">
        <f>'TX_Permitted Sources'!A201</f>
        <v>TX Permitted</v>
      </c>
      <c r="B905" s="43">
        <f>'TX_Permitted Sources'!B201</f>
        <v>48</v>
      </c>
      <c r="C905" s="74" t="str">
        <f>'TX_Permitted Sources'!C201</f>
        <v>48135</v>
      </c>
      <c r="D905" s="74">
        <f>'TX_Permitted Sources'!G201</f>
        <v>30600104</v>
      </c>
      <c r="E905" s="74" t="str">
        <f>'TX_Permitted Sources'!J201</f>
        <v>Process Heaters</v>
      </c>
      <c r="F905" s="201">
        <f>'TX_Permitted Sources'!K201</f>
        <v>4.4195000000000002</v>
      </c>
      <c r="G905" s="201">
        <f>'TX_Permitted Sources'!L201</f>
        <v>0.24310000000000001</v>
      </c>
      <c r="H905" s="201">
        <f>'TX_Permitted Sources'!M201</f>
        <v>0</v>
      </c>
      <c r="I905" s="201">
        <f>'TX_Permitted Sources'!N201</f>
        <v>0</v>
      </c>
      <c r="J905" s="201">
        <f>'TX_Permitted Sources'!O201</f>
        <v>0</v>
      </c>
    </row>
    <row r="906" spans="1:10" x14ac:dyDescent="0.2">
      <c r="A906" s="43" t="str">
        <f>'TX_Permitted Sources'!A202</f>
        <v>TX Permitted</v>
      </c>
      <c r="B906" s="43">
        <f>'TX_Permitted Sources'!B202</f>
        <v>48</v>
      </c>
      <c r="C906" s="74" t="str">
        <f>'TX_Permitted Sources'!C202</f>
        <v>48135</v>
      </c>
      <c r="D906" s="74">
        <f>'TX_Permitted Sources'!G202</f>
        <v>30600105</v>
      </c>
      <c r="E906" s="74" t="str">
        <f>'TX_Permitted Sources'!J202</f>
        <v>Process Heaters</v>
      </c>
      <c r="F906" s="201">
        <f>'TX_Permitted Sources'!K202</f>
        <v>3.36</v>
      </c>
      <c r="G906" s="201">
        <f>'TX_Permitted Sources'!L202</f>
        <v>0.19</v>
      </c>
      <c r="H906" s="201">
        <f>'TX_Permitted Sources'!M202</f>
        <v>0</v>
      </c>
      <c r="I906" s="201">
        <f>'TX_Permitted Sources'!N202</f>
        <v>0</v>
      </c>
      <c r="J906" s="201">
        <f>'TX_Permitted Sources'!O202</f>
        <v>0</v>
      </c>
    </row>
    <row r="907" spans="1:10" x14ac:dyDescent="0.2">
      <c r="A907" s="43" t="str">
        <f>'TX_Permitted Sources'!A203</f>
        <v>TX Permitted</v>
      </c>
      <c r="B907" s="43">
        <f>'TX_Permitted Sources'!B203</f>
        <v>48</v>
      </c>
      <c r="C907" s="74" t="str">
        <f>'TX_Permitted Sources'!C203</f>
        <v>48135</v>
      </c>
      <c r="D907" s="74">
        <f>'TX_Permitted Sources'!G203</f>
        <v>30600401</v>
      </c>
      <c r="E907" s="74" t="str">
        <f>'TX_Permitted Sources'!J203</f>
        <v>Natural Gas Production, Flares</v>
      </c>
      <c r="F907" s="201">
        <f>'TX_Permitted Sources'!K203</f>
        <v>0</v>
      </c>
      <c r="G907" s="201">
        <f>'TX_Permitted Sources'!L203</f>
        <v>0</v>
      </c>
      <c r="H907" s="201">
        <f>'TX_Permitted Sources'!M203</f>
        <v>0</v>
      </c>
      <c r="I907" s="201">
        <f>'TX_Permitted Sources'!N203</f>
        <v>0</v>
      </c>
      <c r="J907" s="201">
        <f>'TX_Permitted Sources'!O203</f>
        <v>0</v>
      </c>
    </row>
    <row r="908" spans="1:10" x14ac:dyDescent="0.2">
      <c r="A908" s="43" t="str">
        <f>'TX_Permitted Sources'!A204</f>
        <v>TX Permitted</v>
      </c>
      <c r="B908" s="43">
        <f>'TX_Permitted Sources'!B204</f>
        <v>48</v>
      </c>
      <c r="C908" s="74" t="str">
        <f>'TX_Permitted Sources'!C204</f>
        <v>48135</v>
      </c>
      <c r="D908" s="74">
        <f>'TX_Permitted Sources'!G204</f>
        <v>30609903</v>
      </c>
      <c r="E908" s="74" t="str">
        <f>'TX_Permitted Sources'!J204</f>
        <v>Natural Gas Production, Other Not Classified</v>
      </c>
      <c r="F908" s="201">
        <f>'TX_Permitted Sources'!K204</f>
        <v>5.27</v>
      </c>
      <c r="G908" s="201">
        <f>'TX_Permitted Sources'!L204</f>
        <v>0.28999999999999998</v>
      </c>
      <c r="H908" s="201">
        <f>'TX_Permitted Sources'!M204</f>
        <v>0</v>
      </c>
      <c r="I908" s="201">
        <f>'TX_Permitted Sources'!N204</f>
        <v>0</v>
      </c>
      <c r="J908" s="201">
        <f>'TX_Permitted Sources'!O204</f>
        <v>0</v>
      </c>
    </row>
    <row r="909" spans="1:10" x14ac:dyDescent="0.2">
      <c r="A909" s="43" t="str">
        <f>'TX_Permitted Sources'!A205</f>
        <v>TX Permitted</v>
      </c>
      <c r="B909" s="43">
        <f>'TX_Permitted Sources'!B205</f>
        <v>48</v>
      </c>
      <c r="C909" s="74" t="str">
        <f>'TX_Permitted Sources'!C205</f>
        <v>48135</v>
      </c>
      <c r="D909" s="74">
        <f>'TX_Permitted Sources'!G205</f>
        <v>31000201</v>
      </c>
      <c r="E909" s="74" t="str">
        <f>'TX_Permitted Sources'!J205</f>
        <v>Natural Gas Production, Gas Sweetening: Amine Process</v>
      </c>
      <c r="F909" s="201">
        <f>'TX_Permitted Sources'!K205</f>
        <v>5.3319999999999999</v>
      </c>
      <c r="G909" s="201">
        <f>'TX_Permitted Sources'!L205</f>
        <v>0.23300000000000001</v>
      </c>
      <c r="H909" s="201">
        <f>'TX_Permitted Sources'!M205</f>
        <v>0</v>
      </c>
      <c r="I909" s="201">
        <f>'TX_Permitted Sources'!N205</f>
        <v>0</v>
      </c>
      <c r="J909" s="201">
        <f>'TX_Permitted Sources'!O205</f>
        <v>0</v>
      </c>
    </row>
    <row r="910" spans="1:10" x14ac:dyDescent="0.2">
      <c r="A910" s="43" t="str">
        <f>'TX_Permitted Sources'!A206</f>
        <v>TX Permitted</v>
      </c>
      <c r="B910" s="43">
        <f>'TX_Permitted Sources'!B206</f>
        <v>48</v>
      </c>
      <c r="C910" s="74" t="str">
        <f>'TX_Permitted Sources'!C206</f>
        <v>48135</v>
      </c>
      <c r="D910" s="74">
        <f>'TX_Permitted Sources'!G206</f>
        <v>31000202</v>
      </c>
      <c r="E910" s="74" t="str">
        <f>'TX_Permitted Sources'!J206</f>
        <v>Natural Gas Production, Gas Stripping Operations</v>
      </c>
      <c r="F910" s="201">
        <f>'TX_Permitted Sources'!K206</f>
        <v>0</v>
      </c>
      <c r="G910" s="201">
        <f>'TX_Permitted Sources'!L206</f>
        <v>0</v>
      </c>
      <c r="H910" s="201">
        <f>'TX_Permitted Sources'!M206</f>
        <v>0</v>
      </c>
      <c r="I910" s="201">
        <f>'TX_Permitted Sources'!N206</f>
        <v>0</v>
      </c>
      <c r="J910" s="201">
        <f>'TX_Permitted Sources'!O206</f>
        <v>0</v>
      </c>
    </row>
    <row r="911" spans="1:10" x14ac:dyDescent="0.2">
      <c r="A911" s="43" t="str">
        <f>'TX_Permitted Sources'!A207</f>
        <v>TX Permitted</v>
      </c>
      <c r="B911" s="43">
        <f>'TX_Permitted Sources'!B207</f>
        <v>48</v>
      </c>
      <c r="C911" s="74" t="str">
        <f>'TX_Permitted Sources'!C207</f>
        <v>48135</v>
      </c>
      <c r="D911" s="74">
        <f>'TX_Permitted Sources'!G207</f>
        <v>31000205</v>
      </c>
      <c r="E911" s="74" t="str">
        <f>'TX_Permitted Sources'!J207</f>
        <v>Natural Gas Production, Flares</v>
      </c>
      <c r="F911" s="201">
        <f>'TX_Permitted Sources'!K207</f>
        <v>1.3979999999999999</v>
      </c>
      <c r="G911" s="201">
        <f>'TX_Permitted Sources'!L207</f>
        <v>0.97299999999999998</v>
      </c>
      <c r="H911" s="201">
        <f>'TX_Permitted Sources'!M207</f>
        <v>0</v>
      </c>
      <c r="I911" s="201">
        <f>'TX_Permitted Sources'!N207</f>
        <v>0</v>
      </c>
      <c r="J911" s="201">
        <f>'TX_Permitted Sources'!O207</f>
        <v>0</v>
      </c>
    </row>
    <row r="912" spans="1:10" x14ac:dyDescent="0.2">
      <c r="A912" s="43" t="str">
        <f>'TX_Permitted Sources'!A208</f>
        <v>TX Permitted</v>
      </c>
      <c r="B912" s="43">
        <f>'TX_Permitted Sources'!B208</f>
        <v>48</v>
      </c>
      <c r="C912" s="74" t="str">
        <f>'TX_Permitted Sources'!C208</f>
        <v>48135</v>
      </c>
      <c r="D912" s="74">
        <f>'TX_Permitted Sources'!G208</f>
        <v>31000227</v>
      </c>
      <c r="E912" s="74" t="str">
        <f>'TX_Permitted Sources'!J208</f>
        <v>Dehydrator</v>
      </c>
      <c r="F912" s="201">
        <f>'TX_Permitted Sources'!K208</f>
        <v>0</v>
      </c>
      <c r="G912" s="201">
        <f>'TX_Permitted Sources'!L208</f>
        <v>0</v>
      </c>
      <c r="H912" s="201">
        <f>'TX_Permitted Sources'!M208</f>
        <v>0</v>
      </c>
      <c r="I912" s="201">
        <f>'TX_Permitted Sources'!N208</f>
        <v>0</v>
      </c>
      <c r="J912" s="201">
        <f>'TX_Permitted Sources'!O208</f>
        <v>0</v>
      </c>
    </row>
    <row r="913" spans="1:10" x14ac:dyDescent="0.2">
      <c r="A913" s="43" t="str">
        <f>'TX_Permitted Sources'!A209</f>
        <v>TX Permitted</v>
      </c>
      <c r="B913" s="43">
        <f>'TX_Permitted Sources'!B209</f>
        <v>48</v>
      </c>
      <c r="C913" s="74" t="str">
        <f>'TX_Permitted Sources'!C209</f>
        <v>48135</v>
      </c>
      <c r="D913" s="74">
        <f>'TX_Permitted Sources'!G209</f>
        <v>31000299</v>
      </c>
      <c r="E913" s="74" t="str">
        <f>'TX_Permitted Sources'!J209</f>
        <v>Natural Gas Production, Other Not Classified</v>
      </c>
      <c r="F913" s="201">
        <f>'TX_Permitted Sources'!K209</f>
        <v>0.03</v>
      </c>
      <c r="G913" s="201">
        <f>'TX_Permitted Sources'!L209</f>
        <v>2.75</v>
      </c>
      <c r="H913" s="201">
        <f>'TX_Permitted Sources'!M209</f>
        <v>0</v>
      </c>
      <c r="I913" s="201">
        <f>'TX_Permitted Sources'!N209</f>
        <v>0</v>
      </c>
      <c r="J913" s="201">
        <f>'TX_Permitted Sources'!O209</f>
        <v>0</v>
      </c>
    </row>
    <row r="914" spans="1:10" x14ac:dyDescent="0.2">
      <c r="A914" s="43" t="str">
        <f>'TX_Permitted Sources'!A210</f>
        <v>TX Permitted</v>
      </c>
      <c r="B914" s="43">
        <f>'TX_Permitted Sources'!B210</f>
        <v>48</v>
      </c>
      <c r="C914" s="74" t="str">
        <f>'TX_Permitted Sources'!C210</f>
        <v>48135</v>
      </c>
      <c r="D914" s="74">
        <f>'TX_Permitted Sources'!G210</f>
        <v>31000404</v>
      </c>
      <c r="E914" s="74" t="str">
        <f>'TX_Permitted Sources'!J210</f>
        <v>Process Heaters</v>
      </c>
      <c r="F914" s="201">
        <f>'TX_Permitted Sources'!K210</f>
        <v>0</v>
      </c>
      <c r="G914" s="201">
        <f>'TX_Permitted Sources'!L210</f>
        <v>0</v>
      </c>
      <c r="H914" s="201">
        <f>'TX_Permitted Sources'!M210</f>
        <v>0</v>
      </c>
      <c r="I914" s="201">
        <f>'TX_Permitted Sources'!N210</f>
        <v>0</v>
      </c>
      <c r="J914" s="201">
        <f>'TX_Permitted Sources'!O210</f>
        <v>0</v>
      </c>
    </row>
    <row r="915" spans="1:10" x14ac:dyDescent="0.2">
      <c r="A915" s="43" t="str">
        <f>'TX_Permitted Sources'!A211</f>
        <v>TX Permitted</v>
      </c>
      <c r="B915" s="43">
        <f>'TX_Permitted Sources'!B211</f>
        <v>48</v>
      </c>
      <c r="C915" s="74" t="str">
        <f>'TX_Permitted Sources'!C211</f>
        <v>48135</v>
      </c>
      <c r="D915" s="74">
        <f>'TX_Permitted Sources'!G211</f>
        <v>31088801</v>
      </c>
      <c r="E915" s="74" t="str">
        <f>'TX_Permitted Sources'!J211</f>
        <v>Permitted Fugitives</v>
      </c>
      <c r="F915" s="201">
        <f>'TX_Permitted Sources'!K211</f>
        <v>0</v>
      </c>
      <c r="G915" s="201">
        <f>'TX_Permitted Sources'!L211</f>
        <v>56.52</v>
      </c>
      <c r="H915" s="201">
        <f>'TX_Permitted Sources'!M211</f>
        <v>0</v>
      </c>
      <c r="I915" s="201">
        <f>'TX_Permitted Sources'!N211</f>
        <v>0</v>
      </c>
      <c r="J915" s="201">
        <f>'TX_Permitted Sources'!O211</f>
        <v>0</v>
      </c>
    </row>
    <row r="916" spans="1:10" x14ac:dyDescent="0.2">
      <c r="A916" s="43" t="str">
        <f>'TX_Permitted Sources'!A212</f>
        <v>TX Permitted</v>
      </c>
      <c r="B916" s="43">
        <f>'TX_Permitted Sources'!B212</f>
        <v>48</v>
      </c>
      <c r="C916" s="74" t="str">
        <f>'TX_Permitted Sources'!C212</f>
        <v>48135</v>
      </c>
      <c r="D916" s="74">
        <f>'TX_Permitted Sources'!G212</f>
        <v>38500101</v>
      </c>
      <c r="E916" s="74" t="str">
        <f>'TX_Permitted Sources'!J212</f>
        <v>Natural Gas Production, Other Not Classified</v>
      </c>
      <c r="F916" s="201">
        <f>'TX_Permitted Sources'!K212</f>
        <v>0</v>
      </c>
      <c r="G916" s="201">
        <f>'TX_Permitted Sources'!L212</f>
        <v>4.3170000000000002</v>
      </c>
      <c r="H916" s="201">
        <f>'TX_Permitted Sources'!M212</f>
        <v>0</v>
      </c>
      <c r="I916" s="201">
        <f>'TX_Permitted Sources'!N212</f>
        <v>0</v>
      </c>
      <c r="J916" s="201">
        <f>'TX_Permitted Sources'!O212</f>
        <v>0</v>
      </c>
    </row>
    <row r="917" spans="1:10" x14ac:dyDescent="0.2">
      <c r="A917" s="43" t="str">
        <f>'TX_Permitted Sources'!A213</f>
        <v>TX Permitted</v>
      </c>
      <c r="B917" s="43">
        <f>'TX_Permitted Sources'!B213</f>
        <v>48</v>
      </c>
      <c r="C917" s="74" t="str">
        <f>'TX_Permitted Sources'!C213</f>
        <v>48135</v>
      </c>
      <c r="D917" s="74">
        <f>'TX_Permitted Sources'!G213</f>
        <v>38500102</v>
      </c>
      <c r="E917" s="74" t="str">
        <f>'TX_Permitted Sources'!J213</f>
        <v>Natural Gas Production, Other Not Classified</v>
      </c>
      <c r="F917" s="201">
        <f>'TX_Permitted Sources'!K213</f>
        <v>0</v>
      </c>
      <c r="G917" s="201">
        <f>'TX_Permitted Sources'!L213</f>
        <v>10.59</v>
      </c>
      <c r="H917" s="201">
        <f>'TX_Permitted Sources'!M213</f>
        <v>0</v>
      </c>
      <c r="I917" s="201">
        <f>'TX_Permitted Sources'!N213</f>
        <v>0</v>
      </c>
      <c r="J917" s="201">
        <f>'TX_Permitted Sources'!O213</f>
        <v>0</v>
      </c>
    </row>
    <row r="918" spans="1:10" x14ac:dyDescent="0.2">
      <c r="A918" s="43" t="str">
        <f>'TX_Permitted Sources'!A214</f>
        <v>TX Permitted</v>
      </c>
      <c r="B918" s="43">
        <f>'TX_Permitted Sources'!B214</f>
        <v>48</v>
      </c>
      <c r="C918" s="74" t="str">
        <f>'TX_Permitted Sources'!C214</f>
        <v>48135</v>
      </c>
      <c r="D918" s="74">
        <f>'TX_Permitted Sources'!G214</f>
        <v>40100398</v>
      </c>
      <c r="E918" s="74" t="str">
        <f>'TX_Permitted Sources'!J214</f>
        <v>Natural Gas Production, Other Not Classified</v>
      </c>
      <c r="F918" s="201">
        <f>'TX_Permitted Sources'!K214</f>
        <v>0</v>
      </c>
      <c r="G918" s="201">
        <f>'TX_Permitted Sources'!L214</f>
        <v>0.51</v>
      </c>
      <c r="H918" s="201">
        <f>'TX_Permitted Sources'!M214</f>
        <v>0</v>
      </c>
      <c r="I918" s="201">
        <f>'TX_Permitted Sources'!N214</f>
        <v>0</v>
      </c>
      <c r="J918" s="201">
        <f>'TX_Permitted Sources'!O214</f>
        <v>0</v>
      </c>
    </row>
    <row r="919" spans="1:10" x14ac:dyDescent="0.2">
      <c r="A919" s="43" t="str">
        <f>'TX_Permitted Sources'!A215</f>
        <v>TX Permitted</v>
      </c>
      <c r="B919" s="43">
        <f>'TX_Permitted Sources'!B215</f>
        <v>48</v>
      </c>
      <c r="C919" s="74" t="str">
        <f>'TX_Permitted Sources'!C215</f>
        <v>48135</v>
      </c>
      <c r="D919" s="74">
        <f>'TX_Permitted Sources'!G215</f>
        <v>40301099</v>
      </c>
      <c r="E919" s="74" t="str">
        <f>'TX_Permitted Sources'!J215</f>
        <v>Permitted Tank Losses</v>
      </c>
      <c r="F919" s="201">
        <f>'TX_Permitted Sources'!K215</f>
        <v>0</v>
      </c>
      <c r="G919" s="201">
        <f>'TX_Permitted Sources'!L215</f>
        <v>47.05</v>
      </c>
      <c r="H919" s="201">
        <f>'TX_Permitted Sources'!M215</f>
        <v>0</v>
      </c>
      <c r="I919" s="201">
        <f>'TX_Permitted Sources'!N215</f>
        <v>0</v>
      </c>
      <c r="J919" s="201">
        <f>'TX_Permitted Sources'!O215</f>
        <v>0</v>
      </c>
    </row>
    <row r="920" spans="1:10" x14ac:dyDescent="0.2">
      <c r="A920" s="43" t="str">
        <f>'TX_Permitted Sources'!A216</f>
        <v>TX Permitted</v>
      </c>
      <c r="B920" s="43">
        <f>'TX_Permitted Sources'!B216</f>
        <v>48</v>
      </c>
      <c r="C920" s="74" t="str">
        <f>'TX_Permitted Sources'!C216</f>
        <v>48135</v>
      </c>
      <c r="D920" s="74">
        <f>'TX_Permitted Sources'!G216</f>
        <v>20200254</v>
      </c>
      <c r="E920" s="74" t="str">
        <f>'TX_Permitted Sources'!J216</f>
        <v>Compressor Engines</v>
      </c>
      <c r="F920" s="201">
        <f>'TX_Permitted Sources'!K216</f>
        <v>23.074000000000002</v>
      </c>
      <c r="G920" s="201">
        <f>'TX_Permitted Sources'!L216</f>
        <v>3.22</v>
      </c>
      <c r="H920" s="201">
        <f>'TX_Permitted Sources'!M216</f>
        <v>0</v>
      </c>
      <c r="I920" s="201">
        <f>'TX_Permitted Sources'!N216</f>
        <v>0</v>
      </c>
      <c r="J920" s="201">
        <f>'TX_Permitted Sources'!O216</f>
        <v>0</v>
      </c>
    </row>
    <row r="921" spans="1:10" x14ac:dyDescent="0.2">
      <c r="A921" s="43" t="str">
        <f>'TX_Permitted Sources'!A217</f>
        <v>TX Permitted</v>
      </c>
      <c r="B921" s="43">
        <f>'TX_Permitted Sources'!B217</f>
        <v>48</v>
      </c>
      <c r="C921" s="74" t="str">
        <f>'TX_Permitted Sources'!C217</f>
        <v>48135</v>
      </c>
      <c r="D921" s="74">
        <f>'TX_Permitted Sources'!G217</f>
        <v>31000220</v>
      </c>
      <c r="E921" s="74" t="str">
        <f>'TX_Permitted Sources'!J217</f>
        <v>Natural Gas Production, All Equipt Leak Fugitives</v>
      </c>
      <c r="F921" s="201">
        <f>'TX_Permitted Sources'!K217</f>
        <v>0</v>
      </c>
      <c r="G921" s="201">
        <f>'TX_Permitted Sources'!L217</f>
        <v>6.5136000000000003</v>
      </c>
      <c r="H921" s="201">
        <f>'TX_Permitted Sources'!M217</f>
        <v>0</v>
      </c>
      <c r="I921" s="201">
        <f>'TX_Permitted Sources'!N217</f>
        <v>0</v>
      </c>
      <c r="J921" s="201">
        <f>'TX_Permitted Sources'!O217</f>
        <v>0</v>
      </c>
    </row>
    <row r="922" spans="1:10" x14ac:dyDescent="0.2">
      <c r="A922" s="43" t="str">
        <f>'TX_Permitted Sources'!A218</f>
        <v>TX Permitted</v>
      </c>
      <c r="B922" s="43">
        <f>'TX_Permitted Sources'!B218</f>
        <v>48</v>
      </c>
      <c r="C922" s="74" t="str">
        <f>'TX_Permitted Sources'!C218</f>
        <v>48135</v>
      </c>
      <c r="D922" s="74">
        <f>'TX_Permitted Sources'!G218</f>
        <v>40301132</v>
      </c>
      <c r="E922" s="74" t="str">
        <f>'TX_Permitted Sources'!J218</f>
        <v>Permitted Tank Losses</v>
      </c>
      <c r="F922" s="201">
        <f>'TX_Permitted Sources'!K218</f>
        <v>0</v>
      </c>
      <c r="G922" s="201">
        <f>'TX_Permitted Sources'!L218</f>
        <v>8.4359000000000002</v>
      </c>
      <c r="H922" s="201">
        <f>'TX_Permitted Sources'!M218</f>
        <v>0</v>
      </c>
      <c r="I922" s="201">
        <f>'TX_Permitted Sources'!N218</f>
        <v>0</v>
      </c>
      <c r="J922" s="201">
        <f>'TX_Permitted Sources'!O218</f>
        <v>0</v>
      </c>
    </row>
    <row r="923" spans="1:10" x14ac:dyDescent="0.2">
      <c r="A923" s="43" t="str">
        <f>'TX_Permitted Sources'!A219</f>
        <v>TX Permitted</v>
      </c>
      <c r="B923" s="43">
        <f>'TX_Permitted Sources'!B219</f>
        <v>48</v>
      </c>
      <c r="C923" s="74" t="str">
        <f>'TX_Permitted Sources'!C219</f>
        <v>48135</v>
      </c>
      <c r="D923" s="74">
        <f>'TX_Permitted Sources'!G219</f>
        <v>40301142</v>
      </c>
      <c r="E923" s="74" t="str">
        <f>'TX_Permitted Sources'!J219</f>
        <v>Permitted Tank Losses</v>
      </c>
      <c r="F923" s="201">
        <f>'TX_Permitted Sources'!K219</f>
        <v>0</v>
      </c>
      <c r="G923" s="201">
        <f>'TX_Permitted Sources'!L219</f>
        <v>1.5017</v>
      </c>
      <c r="H923" s="201">
        <f>'TX_Permitted Sources'!M219</f>
        <v>0</v>
      </c>
      <c r="I923" s="201">
        <f>'TX_Permitted Sources'!N219</f>
        <v>0</v>
      </c>
      <c r="J923" s="201">
        <f>'TX_Permitted Sources'!O219</f>
        <v>0</v>
      </c>
    </row>
    <row r="924" spans="1:10" x14ac:dyDescent="0.2">
      <c r="A924" s="43" t="str">
        <f>'TX_Permitted Sources'!A220</f>
        <v>TX Permitted</v>
      </c>
      <c r="B924" s="43">
        <f>'TX_Permitted Sources'!B220</f>
        <v>48</v>
      </c>
      <c r="C924" s="74" t="str">
        <f>'TX_Permitted Sources'!C220</f>
        <v>48135</v>
      </c>
      <c r="D924" s="74">
        <f>'TX_Permitted Sources'!G220</f>
        <v>40400199</v>
      </c>
      <c r="E924" s="74" t="str">
        <f>'TX_Permitted Sources'!J220</f>
        <v>Natural Gas Production, Other Not Classified</v>
      </c>
      <c r="F924" s="201">
        <f>'TX_Permitted Sources'!K220</f>
        <v>0</v>
      </c>
      <c r="G924" s="201">
        <f>'TX_Permitted Sources'!L220</f>
        <v>1.2250000000000001</v>
      </c>
      <c r="H924" s="201">
        <f>'TX_Permitted Sources'!M220</f>
        <v>0</v>
      </c>
      <c r="I924" s="201">
        <f>'TX_Permitted Sources'!N220</f>
        <v>0</v>
      </c>
      <c r="J924" s="201">
        <f>'TX_Permitted Sources'!O220</f>
        <v>0</v>
      </c>
    </row>
    <row r="925" spans="1:10" x14ac:dyDescent="0.2">
      <c r="A925" s="43" t="str">
        <f>'TX_Permitted Sources'!A221</f>
        <v>TX Permitted</v>
      </c>
      <c r="B925" s="43">
        <f>'TX_Permitted Sources'!B221</f>
        <v>48</v>
      </c>
      <c r="C925" s="74" t="str">
        <f>'TX_Permitted Sources'!C221</f>
        <v>48135</v>
      </c>
      <c r="D925" s="74">
        <f>'TX_Permitted Sources'!G221</f>
        <v>40400301</v>
      </c>
      <c r="E925" s="74" t="str">
        <f>'TX_Permitted Sources'!J221</f>
        <v>Permitted Tank Losses</v>
      </c>
      <c r="F925" s="201">
        <f>'TX_Permitted Sources'!K221</f>
        <v>0</v>
      </c>
      <c r="G925" s="201">
        <f>'TX_Permitted Sources'!L221</f>
        <v>13.2469</v>
      </c>
      <c r="H925" s="201">
        <f>'TX_Permitted Sources'!M221</f>
        <v>0</v>
      </c>
      <c r="I925" s="201">
        <f>'TX_Permitted Sources'!N221</f>
        <v>0</v>
      </c>
      <c r="J925" s="201">
        <f>'TX_Permitted Sources'!O221</f>
        <v>0</v>
      </c>
    </row>
    <row r="926" spans="1:10" x14ac:dyDescent="0.2">
      <c r="A926" s="43" t="str">
        <f>'TX_Permitted Sources'!A222</f>
        <v>TX Permitted</v>
      </c>
      <c r="B926" s="43">
        <f>'TX_Permitted Sources'!B222</f>
        <v>48</v>
      </c>
      <c r="C926" s="74" t="str">
        <f>'TX_Permitted Sources'!C222</f>
        <v>48135</v>
      </c>
      <c r="D926" s="74">
        <f>'TX_Permitted Sources'!G222</f>
        <v>10200603</v>
      </c>
      <c r="E926" s="74" t="str">
        <f>'TX_Permitted Sources'!J222</f>
        <v>Process Heaters</v>
      </c>
      <c r="F926" s="201">
        <f>'TX_Permitted Sources'!K222</f>
        <v>1.0152000000000001</v>
      </c>
      <c r="G926" s="201">
        <f>'TX_Permitted Sources'!L222</f>
        <v>2.1213000000000002</v>
      </c>
      <c r="H926" s="201">
        <f>'TX_Permitted Sources'!M222</f>
        <v>0</v>
      </c>
      <c r="I926" s="201">
        <f>'TX_Permitted Sources'!N222</f>
        <v>0</v>
      </c>
      <c r="J926" s="201">
        <f>'TX_Permitted Sources'!O222</f>
        <v>0</v>
      </c>
    </row>
    <row r="927" spans="1:10" x14ac:dyDescent="0.2">
      <c r="A927" s="43" t="str">
        <f>'TX_Permitted Sources'!A223</f>
        <v>TX Permitted</v>
      </c>
      <c r="B927" s="43">
        <f>'TX_Permitted Sources'!B223</f>
        <v>48</v>
      </c>
      <c r="C927" s="74" t="str">
        <f>'TX_Permitted Sources'!C223</f>
        <v>48135</v>
      </c>
      <c r="D927" s="74">
        <f>'TX_Permitted Sources'!G223</f>
        <v>30600999</v>
      </c>
      <c r="E927" s="74" t="str">
        <f>'TX_Permitted Sources'!J223</f>
        <v>Permitted Fugitives</v>
      </c>
      <c r="F927" s="201">
        <f>'TX_Permitted Sources'!K223</f>
        <v>3.0144000000000002</v>
      </c>
      <c r="G927" s="201">
        <f>'TX_Permitted Sources'!L223</f>
        <v>0</v>
      </c>
      <c r="H927" s="201">
        <f>'TX_Permitted Sources'!M223</f>
        <v>0</v>
      </c>
      <c r="I927" s="201">
        <f>'TX_Permitted Sources'!N223</f>
        <v>0</v>
      </c>
      <c r="J927" s="201">
        <f>'TX_Permitted Sources'!O223</f>
        <v>0</v>
      </c>
    </row>
    <row r="928" spans="1:10" x14ac:dyDescent="0.2">
      <c r="A928" s="43" t="str">
        <f>'TX_Permitted Sources'!A224</f>
        <v>TX Permitted</v>
      </c>
      <c r="B928" s="43">
        <f>'TX_Permitted Sources'!B224</f>
        <v>48</v>
      </c>
      <c r="C928" s="74" t="str">
        <f>'TX_Permitted Sources'!C224</f>
        <v>48135</v>
      </c>
      <c r="D928" s="74">
        <f>'TX_Permitted Sources'!G224</f>
        <v>40300105</v>
      </c>
      <c r="E928" s="74" t="str">
        <f>'TX_Permitted Sources'!J224</f>
        <v>Permitted Tank Losses</v>
      </c>
      <c r="F928" s="201">
        <f>'TX_Permitted Sources'!K224</f>
        <v>0</v>
      </c>
      <c r="G928" s="201">
        <f>'TX_Permitted Sources'!L224</f>
        <v>0.39839999999999998</v>
      </c>
      <c r="H928" s="201">
        <f>'TX_Permitted Sources'!M224</f>
        <v>0</v>
      </c>
      <c r="I928" s="201">
        <f>'TX_Permitted Sources'!N224</f>
        <v>0</v>
      </c>
      <c r="J928" s="201">
        <f>'TX_Permitted Sources'!O224</f>
        <v>0</v>
      </c>
    </row>
    <row r="929" spans="1:10" x14ac:dyDescent="0.2">
      <c r="A929" s="43" t="str">
        <f>'TX_Permitted Sources'!A225</f>
        <v>TX Permitted</v>
      </c>
      <c r="B929" s="43">
        <f>'TX_Permitted Sources'!B225</f>
        <v>48</v>
      </c>
      <c r="C929" s="74" t="str">
        <f>'TX_Permitted Sources'!C225</f>
        <v>48135</v>
      </c>
      <c r="D929" s="74">
        <f>'TX_Permitted Sources'!G225</f>
        <v>40300150</v>
      </c>
      <c r="E929" s="74" t="str">
        <f>'TX_Permitted Sources'!J225</f>
        <v>Permitted Tank Losses</v>
      </c>
      <c r="F929" s="201">
        <f>'TX_Permitted Sources'!K225</f>
        <v>0</v>
      </c>
      <c r="G929" s="201">
        <f>'TX_Permitted Sources'!L225</f>
        <v>0.14050000000000001</v>
      </c>
      <c r="H929" s="201">
        <f>'TX_Permitted Sources'!M225</f>
        <v>0</v>
      </c>
      <c r="I929" s="201">
        <f>'TX_Permitted Sources'!N225</f>
        <v>0</v>
      </c>
      <c r="J929" s="201">
        <f>'TX_Permitted Sources'!O225</f>
        <v>0</v>
      </c>
    </row>
    <row r="930" spans="1:10" x14ac:dyDescent="0.2">
      <c r="A930" s="43" t="str">
        <f>'TX_Permitted Sources'!A226</f>
        <v>TX Permitted</v>
      </c>
      <c r="B930" s="43">
        <f>'TX_Permitted Sources'!B226</f>
        <v>48</v>
      </c>
      <c r="C930" s="74" t="str">
        <f>'TX_Permitted Sources'!C226</f>
        <v>48135</v>
      </c>
      <c r="D930" s="74">
        <f>'TX_Permitted Sources'!G226</f>
        <v>40300152</v>
      </c>
      <c r="E930" s="74" t="str">
        <f>'TX_Permitted Sources'!J226</f>
        <v>Permitted Tank Losses</v>
      </c>
      <c r="F930" s="201">
        <f>'TX_Permitted Sources'!K226</f>
        <v>0</v>
      </c>
      <c r="G930" s="201">
        <f>'TX_Permitted Sources'!L226</f>
        <v>2.2890999999999999</v>
      </c>
      <c r="H930" s="201">
        <f>'TX_Permitted Sources'!M226</f>
        <v>0</v>
      </c>
      <c r="I930" s="201">
        <f>'TX_Permitted Sources'!N226</f>
        <v>0</v>
      </c>
      <c r="J930" s="201">
        <f>'TX_Permitted Sources'!O226</f>
        <v>0</v>
      </c>
    </row>
    <row r="931" spans="1:10" x14ac:dyDescent="0.2">
      <c r="A931" s="43" t="str">
        <f>'TX_Permitted Sources'!A227</f>
        <v>TX Permitted</v>
      </c>
      <c r="B931" s="43">
        <f>'TX_Permitted Sources'!B227</f>
        <v>48</v>
      </c>
      <c r="C931" s="74" t="str">
        <f>'TX_Permitted Sources'!C227</f>
        <v>48135</v>
      </c>
      <c r="D931" s="74">
        <f>'TX_Permitted Sources'!G227</f>
        <v>40300199</v>
      </c>
      <c r="E931" s="74" t="str">
        <f>'TX_Permitted Sources'!J227</f>
        <v>Permitted Tank Losses</v>
      </c>
      <c r="F931" s="201">
        <f>'TX_Permitted Sources'!K227</f>
        <v>0</v>
      </c>
      <c r="G931" s="201">
        <f>'TX_Permitted Sources'!L227</f>
        <v>0.58009999999999995</v>
      </c>
      <c r="H931" s="201">
        <f>'TX_Permitted Sources'!M227</f>
        <v>0</v>
      </c>
      <c r="I931" s="201">
        <f>'TX_Permitted Sources'!N227</f>
        <v>0</v>
      </c>
      <c r="J931" s="201">
        <f>'TX_Permitted Sources'!O227</f>
        <v>0</v>
      </c>
    </row>
    <row r="932" spans="1:10" x14ac:dyDescent="0.2">
      <c r="A932" s="43" t="str">
        <f>'TX_Permitted Sources'!A228</f>
        <v>TX Permitted</v>
      </c>
      <c r="B932" s="43">
        <f>'TX_Permitted Sources'!B228</f>
        <v>48</v>
      </c>
      <c r="C932" s="74" t="str">
        <f>'TX_Permitted Sources'!C228</f>
        <v>48135</v>
      </c>
      <c r="D932" s="74">
        <f>'TX_Permitted Sources'!G228</f>
        <v>40301102</v>
      </c>
      <c r="E932" s="74" t="str">
        <f>'TX_Permitted Sources'!J228</f>
        <v>Permitted Tank Losses</v>
      </c>
      <c r="F932" s="201">
        <f>'TX_Permitted Sources'!K228</f>
        <v>0</v>
      </c>
      <c r="G932" s="201">
        <f>'TX_Permitted Sources'!L228</f>
        <v>5.3230000000000004</v>
      </c>
      <c r="H932" s="201">
        <f>'TX_Permitted Sources'!M228</f>
        <v>0</v>
      </c>
      <c r="I932" s="201">
        <f>'TX_Permitted Sources'!N228</f>
        <v>0</v>
      </c>
      <c r="J932" s="201">
        <f>'TX_Permitted Sources'!O228</f>
        <v>0</v>
      </c>
    </row>
    <row r="933" spans="1:10" x14ac:dyDescent="0.2">
      <c r="A933" s="43" t="str">
        <f>'TX_Permitted Sources'!A229</f>
        <v>TX Permitted</v>
      </c>
      <c r="B933" s="43">
        <f>'TX_Permitted Sources'!B229</f>
        <v>48</v>
      </c>
      <c r="C933" s="74" t="str">
        <f>'TX_Permitted Sources'!C229</f>
        <v>48135</v>
      </c>
      <c r="D933" s="74">
        <f>'TX_Permitted Sources'!G229</f>
        <v>40301131</v>
      </c>
      <c r="E933" s="74" t="str">
        <f>'TX_Permitted Sources'!J229</f>
        <v>Permitted Tank Losses</v>
      </c>
      <c r="F933" s="201">
        <f>'TX_Permitted Sources'!K229</f>
        <v>0</v>
      </c>
      <c r="G933" s="201">
        <f>'TX_Permitted Sources'!L229</f>
        <v>15.2995</v>
      </c>
      <c r="H933" s="201">
        <f>'TX_Permitted Sources'!M229</f>
        <v>0</v>
      </c>
      <c r="I933" s="201">
        <f>'TX_Permitted Sources'!N229</f>
        <v>0</v>
      </c>
      <c r="J933" s="201">
        <f>'TX_Permitted Sources'!O229</f>
        <v>0</v>
      </c>
    </row>
    <row r="934" spans="1:10" x14ac:dyDescent="0.2">
      <c r="A934" s="43" t="str">
        <f>'TX_Permitted Sources'!A230</f>
        <v>TX Permitted</v>
      </c>
      <c r="B934" s="43">
        <f>'TX_Permitted Sources'!B230</f>
        <v>48</v>
      </c>
      <c r="C934" s="74" t="str">
        <f>'TX_Permitted Sources'!C230</f>
        <v>48135</v>
      </c>
      <c r="D934" s="74">
        <f>'TX_Permitted Sources'!G230</f>
        <v>40301141</v>
      </c>
      <c r="E934" s="74" t="str">
        <f>'TX_Permitted Sources'!J230</f>
        <v>Permitted Tank Losses</v>
      </c>
      <c r="F934" s="201">
        <f>'TX_Permitted Sources'!K230</f>
        <v>0</v>
      </c>
      <c r="G934" s="201">
        <f>'TX_Permitted Sources'!L230</f>
        <v>36.820399999999999</v>
      </c>
      <c r="H934" s="201">
        <f>'TX_Permitted Sources'!M230</f>
        <v>0</v>
      </c>
      <c r="I934" s="201">
        <f>'TX_Permitted Sources'!N230</f>
        <v>0</v>
      </c>
      <c r="J934" s="201">
        <f>'TX_Permitted Sources'!O230</f>
        <v>0</v>
      </c>
    </row>
    <row r="935" spans="1:10" x14ac:dyDescent="0.2">
      <c r="A935" s="43" t="str">
        <f>'TX_Permitted Sources'!A231</f>
        <v>TX Permitted</v>
      </c>
      <c r="B935" s="43">
        <f>'TX_Permitted Sources'!B231</f>
        <v>48</v>
      </c>
      <c r="C935" s="74" t="str">
        <f>'TX_Permitted Sources'!C231</f>
        <v>48135</v>
      </c>
      <c r="D935" s="74">
        <f>'TX_Permitted Sources'!G231</f>
        <v>40301144</v>
      </c>
      <c r="E935" s="74" t="str">
        <f>'TX_Permitted Sources'!J231</f>
        <v>Permitted Tank Losses</v>
      </c>
      <c r="F935" s="201">
        <f>'TX_Permitted Sources'!K231</f>
        <v>0</v>
      </c>
      <c r="G935" s="201">
        <f>'TX_Permitted Sources'!L231</f>
        <v>5.5100000000000003E-2</v>
      </c>
      <c r="H935" s="201">
        <f>'TX_Permitted Sources'!M231</f>
        <v>0</v>
      </c>
      <c r="I935" s="201">
        <f>'TX_Permitted Sources'!N231</f>
        <v>0</v>
      </c>
      <c r="J935" s="201">
        <f>'TX_Permitted Sources'!O231</f>
        <v>0</v>
      </c>
    </row>
    <row r="936" spans="1:10" x14ac:dyDescent="0.2">
      <c r="A936" s="43" t="str">
        <f>'TX_Permitted Sources'!A232</f>
        <v>TX Permitted</v>
      </c>
      <c r="B936" s="43">
        <f>'TX_Permitted Sources'!B232</f>
        <v>48</v>
      </c>
      <c r="C936" s="74" t="str">
        <f>'TX_Permitted Sources'!C232</f>
        <v>48135</v>
      </c>
      <c r="D936" s="74">
        <f>'TX_Permitted Sources'!G232</f>
        <v>40301150</v>
      </c>
      <c r="E936" s="74" t="str">
        <f>'TX_Permitted Sources'!J232</f>
        <v>Permitted Tank Losses</v>
      </c>
      <c r="F936" s="201">
        <f>'TX_Permitted Sources'!K232</f>
        <v>0</v>
      </c>
      <c r="G936" s="201">
        <f>'TX_Permitted Sources'!L232</f>
        <v>1.5634999999999999</v>
      </c>
      <c r="H936" s="201">
        <f>'TX_Permitted Sources'!M232</f>
        <v>0</v>
      </c>
      <c r="I936" s="201">
        <f>'TX_Permitted Sources'!N232</f>
        <v>0</v>
      </c>
      <c r="J936" s="201">
        <f>'TX_Permitted Sources'!O232</f>
        <v>0</v>
      </c>
    </row>
    <row r="937" spans="1:10" x14ac:dyDescent="0.2">
      <c r="A937" s="43" t="str">
        <f>'TX_Permitted Sources'!A233</f>
        <v>TX Permitted</v>
      </c>
      <c r="B937" s="43">
        <f>'TX_Permitted Sources'!B233</f>
        <v>48</v>
      </c>
      <c r="C937" s="74" t="str">
        <f>'TX_Permitted Sources'!C233</f>
        <v>48135</v>
      </c>
      <c r="D937" s="74">
        <f>'TX_Permitted Sources'!G233</f>
        <v>40400151</v>
      </c>
      <c r="E937" s="74" t="str">
        <f>'TX_Permitted Sources'!J233</f>
        <v>Permitted Fugitives</v>
      </c>
      <c r="F937" s="201">
        <f>'TX_Permitted Sources'!K233</f>
        <v>0</v>
      </c>
      <c r="G937" s="201">
        <f>'TX_Permitted Sources'!L233</f>
        <v>1.08</v>
      </c>
      <c r="H937" s="201">
        <f>'TX_Permitted Sources'!M233</f>
        <v>0</v>
      </c>
      <c r="I937" s="201">
        <f>'TX_Permitted Sources'!N233</f>
        <v>0</v>
      </c>
      <c r="J937" s="201">
        <f>'TX_Permitted Sources'!O233</f>
        <v>0</v>
      </c>
    </row>
    <row r="938" spans="1:10" x14ac:dyDescent="0.2">
      <c r="A938" s="43" t="str">
        <f>'TX_Permitted Sources'!A234</f>
        <v>TX Permitted</v>
      </c>
      <c r="B938" s="43">
        <f>'TX_Permitted Sources'!B234</f>
        <v>48</v>
      </c>
      <c r="C938" s="74" t="str">
        <f>'TX_Permitted Sources'!C234</f>
        <v>48135</v>
      </c>
      <c r="D938" s="74">
        <f>'TX_Permitted Sources'!G234</f>
        <v>40400152</v>
      </c>
      <c r="E938" s="74" t="str">
        <f>'TX_Permitted Sources'!J234</f>
        <v>Natural Gas Production, Other Not Classified</v>
      </c>
      <c r="F938" s="201">
        <f>'TX_Permitted Sources'!K234</f>
        <v>0</v>
      </c>
      <c r="G938" s="201">
        <f>'TX_Permitted Sources'!L234</f>
        <v>12.9145</v>
      </c>
      <c r="H938" s="201">
        <f>'TX_Permitted Sources'!M234</f>
        <v>0</v>
      </c>
      <c r="I938" s="201">
        <f>'TX_Permitted Sources'!N234</f>
        <v>0</v>
      </c>
      <c r="J938" s="201">
        <f>'TX_Permitted Sources'!O234</f>
        <v>0</v>
      </c>
    </row>
    <row r="939" spans="1:10" x14ac:dyDescent="0.2">
      <c r="A939" s="43" t="str">
        <f>'TX_Permitted Sources'!A235</f>
        <v>TX Permitted</v>
      </c>
      <c r="B939" s="43">
        <f>'TX_Permitted Sources'!B235</f>
        <v>48</v>
      </c>
      <c r="C939" s="74" t="str">
        <f>'TX_Permitted Sources'!C235</f>
        <v>48135</v>
      </c>
      <c r="D939" s="74">
        <f>'TX_Permitted Sources'!G235</f>
        <v>40400153</v>
      </c>
      <c r="E939" s="74" t="str">
        <f>'TX_Permitted Sources'!J235</f>
        <v>Natural Gas Production, Other Not Classified</v>
      </c>
      <c r="F939" s="201">
        <f>'TX_Permitted Sources'!K235</f>
        <v>0</v>
      </c>
      <c r="G939" s="201">
        <f>'TX_Permitted Sources'!L235</f>
        <v>11.1645</v>
      </c>
      <c r="H939" s="201">
        <f>'TX_Permitted Sources'!M235</f>
        <v>0</v>
      </c>
      <c r="I939" s="201">
        <f>'TX_Permitted Sources'!N235</f>
        <v>0</v>
      </c>
      <c r="J939" s="201">
        <f>'TX_Permitted Sources'!O235</f>
        <v>0</v>
      </c>
    </row>
    <row r="940" spans="1:10" x14ac:dyDescent="0.2">
      <c r="A940" s="43" t="str">
        <f>'TX_Permitted Sources'!A236</f>
        <v>TX Permitted</v>
      </c>
      <c r="B940" s="43">
        <f>'TX_Permitted Sources'!B236</f>
        <v>48</v>
      </c>
      <c r="C940" s="74" t="str">
        <f>'TX_Permitted Sources'!C236</f>
        <v>48135</v>
      </c>
      <c r="D940" s="74">
        <f>'TX_Permitted Sources'!G236</f>
        <v>40400160</v>
      </c>
      <c r="E940" s="74" t="str">
        <f>'TX_Permitted Sources'!J236</f>
        <v>Permitted Tank Losses</v>
      </c>
      <c r="F940" s="201">
        <f>'TX_Permitted Sources'!K236</f>
        <v>0</v>
      </c>
      <c r="G940" s="201">
        <f>'TX_Permitted Sources'!L236</f>
        <v>4.8461999999999996</v>
      </c>
      <c r="H940" s="201">
        <f>'TX_Permitted Sources'!M236</f>
        <v>0</v>
      </c>
      <c r="I940" s="201">
        <f>'TX_Permitted Sources'!N236</f>
        <v>0</v>
      </c>
      <c r="J940" s="201">
        <f>'TX_Permitted Sources'!O236</f>
        <v>0</v>
      </c>
    </row>
    <row r="941" spans="1:10" x14ac:dyDescent="0.2">
      <c r="A941" s="43" t="str">
        <f>'TX_Permitted Sources'!A237</f>
        <v>TX Permitted</v>
      </c>
      <c r="B941" s="43">
        <f>'TX_Permitted Sources'!B237</f>
        <v>48</v>
      </c>
      <c r="C941" s="74" t="str">
        <f>'TX_Permitted Sources'!C237</f>
        <v>48135</v>
      </c>
      <c r="D941" s="74">
        <f>'TX_Permitted Sources'!G237</f>
        <v>40400199</v>
      </c>
      <c r="E941" s="74" t="str">
        <f>'TX_Permitted Sources'!J237</f>
        <v>Natural Gas Production, Other Not Classified</v>
      </c>
      <c r="F941" s="201">
        <f>'TX_Permitted Sources'!K237</f>
        <v>0</v>
      </c>
      <c r="G941" s="201">
        <f>'TX_Permitted Sources'!L237</f>
        <v>0.7823</v>
      </c>
      <c r="H941" s="201">
        <f>'TX_Permitted Sources'!M237</f>
        <v>0</v>
      </c>
      <c r="I941" s="201">
        <f>'TX_Permitted Sources'!N237</f>
        <v>0</v>
      </c>
      <c r="J941" s="201">
        <f>'TX_Permitted Sources'!O237</f>
        <v>0</v>
      </c>
    </row>
    <row r="942" spans="1:10" x14ac:dyDescent="0.2">
      <c r="A942" s="43" t="str">
        <f>'TX_Permitted Sources'!A238</f>
        <v>TX Permitted</v>
      </c>
      <c r="B942" s="43">
        <f>'TX_Permitted Sources'!B238</f>
        <v>48</v>
      </c>
      <c r="C942" s="74" t="str">
        <f>'TX_Permitted Sources'!C238</f>
        <v>48141</v>
      </c>
      <c r="D942" s="74">
        <f>'TX_Permitted Sources'!G238</f>
        <v>40400149</v>
      </c>
      <c r="E942" s="74" t="str">
        <f>'TX_Permitted Sources'!J238</f>
        <v>Permitted Tank Losses</v>
      </c>
      <c r="F942" s="201">
        <f>'TX_Permitted Sources'!K238</f>
        <v>0</v>
      </c>
      <c r="G942" s="201">
        <f>'TX_Permitted Sources'!L238</f>
        <v>11.6286</v>
      </c>
      <c r="H942" s="201">
        <f>'TX_Permitted Sources'!M238</f>
        <v>0</v>
      </c>
      <c r="I942" s="201">
        <f>'TX_Permitted Sources'!N238</f>
        <v>0</v>
      </c>
      <c r="J942" s="201">
        <f>'TX_Permitted Sources'!O238</f>
        <v>0</v>
      </c>
    </row>
    <row r="943" spans="1:10" x14ac:dyDescent="0.2">
      <c r="A943" s="43" t="str">
        <f>'TX_Permitted Sources'!A239</f>
        <v>TX Permitted</v>
      </c>
      <c r="B943" s="43">
        <f>'TX_Permitted Sources'!B239</f>
        <v>48</v>
      </c>
      <c r="C943" s="74" t="str">
        <f>'TX_Permitted Sources'!C239</f>
        <v>48141</v>
      </c>
      <c r="D943" s="74">
        <f>'TX_Permitted Sources'!G239</f>
        <v>40400150</v>
      </c>
      <c r="E943" s="74" t="str">
        <f>'TX_Permitted Sources'!J239</f>
        <v>Permitted Tank Losses</v>
      </c>
      <c r="F943" s="201">
        <f>'TX_Permitted Sources'!K239</f>
        <v>0</v>
      </c>
      <c r="G943" s="201">
        <f>'TX_Permitted Sources'!L239</f>
        <v>36.747100000000003</v>
      </c>
      <c r="H943" s="201">
        <f>'TX_Permitted Sources'!M239</f>
        <v>0</v>
      </c>
      <c r="I943" s="201">
        <f>'TX_Permitted Sources'!N239</f>
        <v>0</v>
      </c>
      <c r="J943" s="201">
        <f>'TX_Permitted Sources'!O239</f>
        <v>0</v>
      </c>
    </row>
    <row r="944" spans="1:10" x14ac:dyDescent="0.2">
      <c r="A944" s="43" t="str">
        <f>'TX_Permitted Sources'!A240</f>
        <v>TX Permitted</v>
      </c>
      <c r="B944" s="43">
        <f>'TX_Permitted Sources'!B240</f>
        <v>48</v>
      </c>
      <c r="C944" s="74" t="str">
        <f>'TX_Permitted Sources'!C240</f>
        <v>48141</v>
      </c>
      <c r="D944" s="74">
        <f>'TX_Permitted Sources'!G240</f>
        <v>40400151</v>
      </c>
      <c r="E944" s="74" t="str">
        <f>'TX_Permitted Sources'!J240</f>
        <v>Permitted Fugitives</v>
      </c>
      <c r="F944" s="201">
        <f>'TX_Permitted Sources'!K240</f>
        <v>0</v>
      </c>
      <c r="G944" s="201">
        <f>'TX_Permitted Sources'!L240</f>
        <v>2.1002999999999998</v>
      </c>
      <c r="H944" s="201">
        <f>'TX_Permitted Sources'!M240</f>
        <v>0</v>
      </c>
      <c r="I944" s="201">
        <f>'TX_Permitted Sources'!N240</f>
        <v>0</v>
      </c>
      <c r="J944" s="201">
        <f>'TX_Permitted Sources'!O240</f>
        <v>0</v>
      </c>
    </row>
    <row r="945" spans="1:10" x14ac:dyDescent="0.2">
      <c r="A945" s="43" t="str">
        <f>'TX_Permitted Sources'!A241</f>
        <v>TX Permitted</v>
      </c>
      <c r="B945" s="43">
        <f>'TX_Permitted Sources'!B241</f>
        <v>48</v>
      </c>
      <c r="C945" s="74" t="str">
        <f>'TX_Permitted Sources'!C241</f>
        <v>48141</v>
      </c>
      <c r="D945" s="74">
        <f>'TX_Permitted Sources'!G241</f>
        <v>40400153</v>
      </c>
      <c r="E945" s="74" t="str">
        <f>'TX_Permitted Sources'!J241</f>
        <v>Natural Gas Production, Other Not Classified</v>
      </c>
      <c r="F945" s="201">
        <f>'TX_Permitted Sources'!K241</f>
        <v>2.7233000000000001</v>
      </c>
      <c r="G945" s="201">
        <f>'TX_Permitted Sources'!L241</f>
        <v>0</v>
      </c>
      <c r="H945" s="201">
        <f>'TX_Permitted Sources'!M241</f>
        <v>0</v>
      </c>
      <c r="I945" s="201">
        <f>'TX_Permitted Sources'!N241</f>
        <v>0</v>
      </c>
      <c r="J945" s="201">
        <f>'TX_Permitted Sources'!O241</f>
        <v>0</v>
      </c>
    </row>
    <row r="946" spans="1:10" x14ac:dyDescent="0.2">
      <c r="A946" s="43" t="str">
        <f>'TX_Permitted Sources'!A242</f>
        <v>TX Permitted</v>
      </c>
      <c r="B946" s="43">
        <f>'TX_Permitted Sources'!B242</f>
        <v>48</v>
      </c>
      <c r="C946" s="74" t="str">
        <f>'TX_Permitted Sources'!C242</f>
        <v>48141</v>
      </c>
      <c r="D946" s="74">
        <f>'TX_Permitted Sources'!G242</f>
        <v>40400179</v>
      </c>
      <c r="E946" s="74" t="str">
        <f>'TX_Permitted Sources'!J242</f>
        <v>Permitted Tank Losses</v>
      </c>
      <c r="F946" s="201">
        <f>'TX_Permitted Sources'!K242</f>
        <v>0</v>
      </c>
      <c r="G946" s="201">
        <f>'TX_Permitted Sources'!L242</f>
        <v>11.868499999999999</v>
      </c>
      <c r="H946" s="201">
        <f>'TX_Permitted Sources'!M242</f>
        <v>0</v>
      </c>
      <c r="I946" s="201">
        <f>'TX_Permitted Sources'!N242</f>
        <v>0</v>
      </c>
      <c r="J946" s="201">
        <f>'TX_Permitted Sources'!O242</f>
        <v>0</v>
      </c>
    </row>
    <row r="947" spans="1:10" x14ac:dyDescent="0.2">
      <c r="A947" s="43" t="str">
        <f>'TX_Permitted Sources'!A243</f>
        <v>TX Permitted</v>
      </c>
      <c r="B947" s="43">
        <f>'TX_Permitted Sources'!B243</f>
        <v>48</v>
      </c>
      <c r="C947" s="74" t="str">
        <f>'TX_Permitted Sources'!C243</f>
        <v>48141</v>
      </c>
      <c r="D947" s="74">
        <f>'TX_Permitted Sources'!G243</f>
        <v>40400199</v>
      </c>
      <c r="E947" s="74" t="str">
        <f>'TX_Permitted Sources'!J243</f>
        <v>Natural Gas Production, Other Not Classified</v>
      </c>
      <c r="F947" s="201">
        <f>'TX_Permitted Sources'!K243</f>
        <v>0.157</v>
      </c>
      <c r="G947" s="201">
        <f>'TX_Permitted Sources'!L243</f>
        <v>0.31240000000000001</v>
      </c>
      <c r="H947" s="201">
        <f>'TX_Permitted Sources'!M243</f>
        <v>0</v>
      </c>
      <c r="I947" s="201">
        <f>'TX_Permitted Sources'!N243</f>
        <v>0</v>
      </c>
      <c r="J947" s="201">
        <f>'TX_Permitted Sources'!O243</f>
        <v>0</v>
      </c>
    </row>
    <row r="948" spans="1:10" x14ac:dyDescent="0.2">
      <c r="A948" s="43" t="str">
        <f>'TX_Permitted Sources'!A244</f>
        <v>TX Permitted</v>
      </c>
      <c r="B948" s="43">
        <f>'TX_Permitted Sources'!B244</f>
        <v>48</v>
      </c>
      <c r="C948" s="74" t="str">
        <f>'TX_Permitted Sources'!C244</f>
        <v>48141</v>
      </c>
      <c r="D948" s="74">
        <f>'TX_Permitted Sources'!G244</f>
        <v>20200201</v>
      </c>
      <c r="E948" s="74" t="str">
        <f>'TX_Permitted Sources'!J244</f>
        <v>Compressor Engines</v>
      </c>
      <c r="F948" s="201">
        <f>'TX_Permitted Sources'!K244</f>
        <v>251.2182</v>
      </c>
      <c r="G948" s="201">
        <f>'TX_Permitted Sources'!L244</f>
        <v>1.4277</v>
      </c>
      <c r="H948" s="201">
        <f>'TX_Permitted Sources'!M244</f>
        <v>0</v>
      </c>
      <c r="I948" s="201">
        <f>'TX_Permitted Sources'!N244</f>
        <v>0</v>
      </c>
      <c r="J948" s="201">
        <f>'TX_Permitted Sources'!O244</f>
        <v>0</v>
      </c>
    </row>
    <row r="949" spans="1:10" x14ac:dyDescent="0.2">
      <c r="A949" s="43" t="str">
        <f>'TX_Permitted Sources'!A245</f>
        <v>TX Permitted</v>
      </c>
      <c r="B949" s="43">
        <f>'TX_Permitted Sources'!B245</f>
        <v>48</v>
      </c>
      <c r="C949" s="74" t="str">
        <f>'TX_Permitted Sources'!C245</f>
        <v>48141</v>
      </c>
      <c r="D949" s="74">
        <f>'TX_Permitted Sources'!G245</f>
        <v>20200254</v>
      </c>
      <c r="E949" s="74" t="str">
        <f>'TX_Permitted Sources'!J245</f>
        <v>Compressor Engines</v>
      </c>
      <c r="F949" s="201">
        <f>'TX_Permitted Sources'!K245</f>
        <v>1.1299999999999999E-2</v>
      </c>
      <c r="G949" s="201">
        <f>'TX_Permitted Sources'!L245</f>
        <v>1.0200000000000001E-2</v>
      </c>
      <c r="H949" s="201">
        <f>'TX_Permitted Sources'!M245</f>
        <v>0</v>
      </c>
      <c r="I949" s="201">
        <f>'TX_Permitted Sources'!N245</f>
        <v>0</v>
      </c>
      <c r="J949" s="201">
        <f>'TX_Permitted Sources'!O245</f>
        <v>0</v>
      </c>
    </row>
    <row r="950" spans="1:10" x14ac:dyDescent="0.2">
      <c r="A950" s="43" t="str">
        <f>'TX_Permitted Sources'!A246</f>
        <v>TX Permitted</v>
      </c>
      <c r="B950" s="43">
        <f>'TX_Permitted Sources'!B246</f>
        <v>48</v>
      </c>
      <c r="C950" s="74" t="str">
        <f>'TX_Permitted Sources'!C246</f>
        <v>48141</v>
      </c>
      <c r="D950" s="74">
        <f>'TX_Permitted Sources'!G246</f>
        <v>31000207</v>
      </c>
      <c r="E950" s="74" t="str">
        <f>'TX_Permitted Sources'!J246</f>
        <v>Permitted Fugitives</v>
      </c>
      <c r="F950" s="201">
        <f>'TX_Permitted Sources'!K246</f>
        <v>0</v>
      </c>
      <c r="G950" s="201">
        <f>'TX_Permitted Sources'!L246</f>
        <v>1.01</v>
      </c>
      <c r="H950" s="201">
        <f>'TX_Permitted Sources'!M246</f>
        <v>0</v>
      </c>
      <c r="I950" s="201">
        <f>'TX_Permitted Sources'!N246</f>
        <v>0</v>
      </c>
      <c r="J950" s="201">
        <f>'TX_Permitted Sources'!O246</f>
        <v>0</v>
      </c>
    </row>
    <row r="951" spans="1:10" x14ac:dyDescent="0.2">
      <c r="A951" s="43" t="str">
        <f>'TX_Permitted Sources'!A247</f>
        <v>TX Permitted</v>
      </c>
      <c r="B951" s="43">
        <f>'TX_Permitted Sources'!B247</f>
        <v>48</v>
      </c>
      <c r="C951" s="74" t="str">
        <f>'TX_Permitted Sources'!C247</f>
        <v>48141</v>
      </c>
      <c r="D951" s="74">
        <f>'TX_Permitted Sources'!G247</f>
        <v>31000299</v>
      </c>
      <c r="E951" s="74" t="str">
        <f>'TX_Permitted Sources'!J247</f>
        <v>Natural Gas Production, Other Not Classified</v>
      </c>
      <c r="F951" s="201">
        <f>'TX_Permitted Sources'!K247</f>
        <v>0</v>
      </c>
      <c r="G951" s="201">
        <f>'TX_Permitted Sources'!L247</f>
        <v>0</v>
      </c>
      <c r="H951" s="201">
        <f>'TX_Permitted Sources'!M247</f>
        <v>0</v>
      </c>
      <c r="I951" s="201">
        <f>'TX_Permitted Sources'!N247</f>
        <v>0</v>
      </c>
      <c r="J951" s="201">
        <f>'TX_Permitted Sources'!O247</f>
        <v>0</v>
      </c>
    </row>
    <row r="952" spans="1:10" x14ac:dyDescent="0.2">
      <c r="A952" s="43" t="str">
        <f>'TX_Permitted Sources'!A248</f>
        <v>TX Permitted</v>
      </c>
      <c r="B952" s="43">
        <f>'TX_Permitted Sources'!B248</f>
        <v>48</v>
      </c>
      <c r="C952" s="74" t="str">
        <f>'TX_Permitted Sources'!C248</f>
        <v>48151</v>
      </c>
      <c r="D952" s="74">
        <f>'TX_Permitted Sources'!G248</f>
        <v>20200252</v>
      </c>
      <c r="E952" s="74" t="str">
        <f>'TX_Permitted Sources'!J248</f>
        <v>Compressor Engines</v>
      </c>
      <c r="F952" s="201">
        <f>'TX_Permitted Sources'!K248</f>
        <v>184.26</v>
      </c>
      <c r="G952" s="201">
        <f>'TX_Permitted Sources'!L248</f>
        <v>7.27</v>
      </c>
      <c r="H952" s="201">
        <f>'TX_Permitted Sources'!M248</f>
        <v>0</v>
      </c>
      <c r="I952" s="201">
        <f>'TX_Permitted Sources'!N248</f>
        <v>0</v>
      </c>
      <c r="J952" s="201">
        <f>'TX_Permitted Sources'!O248</f>
        <v>0</v>
      </c>
    </row>
    <row r="953" spans="1:10" x14ac:dyDescent="0.2">
      <c r="A953" s="43" t="str">
        <f>'TX_Permitted Sources'!A249</f>
        <v>TX Permitted</v>
      </c>
      <c r="B953" s="43">
        <f>'TX_Permitted Sources'!B249</f>
        <v>48</v>
      </c>
      <c r="C953" s="74" t="str">
        <f>'TX_Permitted Sources'!C249</f>
        <v>48151</v>
      </c>
      <c r="D953" s="74">
        <f>'TX_Permitted Sources'!G249</f>
        <v>20200254</v>
      </c>
      <c r="E953" s="74" t="str">
        <f>'TX_Permitted Sources'!J249</f>
        <v>Compressor Engines</v>
      </c>
      <c r="F953" s="201">
        <f>'TX_Permitted Sources'!K249</f>
        <v>11.5</v>
      </c>
      <c r="G953" s="201">
        <f>'TX_Permitted Sources'!L249</f>
        <v>6.28</v>
      </c>
      <c r="H953" s="201">
        <f>'TX_Permitted Sources'!M249</f>
        <v>0</v>
      </c>
      <c r="I953" s="201">
        <f>'TX_Permitted Sources'!N249</f>
        <v>0</v>
      </c>
      <c r="J953" s="201">
        <f>'TX_Permitted Sources'!O249</f>
        <v>0</v>
      </c>
    </row>
    <row r="954" spans="1:10" x14ac:dyDescent="0.2">
      <c r="A954" s="43" t="str">
        <f>'TX_Permitted Sources'!A250</f>
        <v>TX Permitted</v>
      </c>
      <c r="B954" s="43">
        <f>'TX_Permitted Sources'!B250</f>
        <v>48</v>
      </c>
      <c r="C954" s="74" t="str">
        <f>'TX_Permitted Sources'!C250</f>
        <v>48151</v>
      </c>
      <c r="D954" s="74">
        <f>'TX_Permitted Sources'!G250</f>
        <v>30600903</v>
      </c>
      <c r="E954" s="74" t="str">
        <f>'TX_Permitted Sources'!J250</f>
        <v>Natural Gas Production, Other Not Classified</v>
      </c>
      <c r="F954" s="201">
        <f>'TX_Permitted Sources'!K250</f>
        <v>0.26</v>
      </c>
      <c r="G954" s="201">
        <f>'TX_Permitted Sources'!L250</f>
        <v>0</v>
      </c>
      <c r="H954" s="201">
        <f>'TX_Permitted Sources'!M250</f>
        <v>0</v>
      </c>
      <c r="I954" s="201">
        <f>'TX_Permitted Sources'!N250</f>
        <v>0</v>
      </c>
      <c r="J954" s="201">
        <f>'TX_Permitted Sources'!O250</f>
        <v>0</v>
      </c>
    </row>
    <row r="955" spans="1:10" x14ac:dyDescent="0.2">
      <c r="A955" s="43" t="str">
        <f>'TX_Permitted Sources'!A251</f>
        <v>TX Permitted</v>
      </c>
      <c r="B955" s="43">
        <f>'TX_Permitted Sources'!B251</f>
        <v>48</v>
      </c>
      <c r="C955" s="74" t="str">
        <f>'TX_Permitted Sources'!C251</f>
        <v>48151</v>
      </c>
      <c r="D955" s="74">
        <f>'TX_Permitted Sources'!G251</f>
        <v>31000220</v>
      </c>
      <c r="E955" s="74" t="str">
        <f>'TX_Permitted Sources'!J251</f>
        <v>Natural Gas Production, All Equipt Leak Fugitives</v>
      </c>
      <c r="F955" s="201">
        <f>'TX_Permitted Sources'!K251</f>
        <v>0</v>
      </c>
      <c r="G955" s="201">
        <f>'TX_Permitted Sources'!L251</f>
        <v>16.14</v>
      </c>
      <c r="H955" s="201">
        <f>'TX_Permitted Sources'!M251</f>
        <v>0</v>
      </c>
      <c r="I955" s="201">
        <f>'TX_Permitted Sources'!N251</f>
        <v>0</v>
      </c>
      <c r="J955" s="201">
        <f>'TX_Permitted Sources'!O251</f>
        <v>0</v>
      </c>
    </row>
    <row r="956" spans="1:10" x14ac:dyDescent="0.2">
      <c r="A956" s="43" t="str">
        <f>'TX_Permitted Sources'!A252</f>
        <v>TX Permitted</v>
      </c>
      <c r="B956" s="43">
        <f>'TX_Permitted Sources'!B252</f>
        <v>48</v>
      </c>
      <c r="C956" s="74" t="str">
        <f>'TX_Permitted Sources'!C252</f>
        <v>48151</v>
      </c>
      <c r="D956" s="74">
        <f>'TX_Permitted Sources'!G252</f>
        <v>31000227</v>
      </c>
      <c r="E956" s="74" t="str">
        <f>'TX_Permitted Sources'!J252</f>
        <v>Dehydrator</v>
      </c>
      <c r="F956" s="201">
        <f>'TX_Permitted Sources'!K252</f>
        <v>0</v>
      </c>
      <c r="G956" s="201">
        <f>'TX_Permitted Sources'!L252</f>
        <v>4.04</v>
      </c>
      <c r="H956" s="201">
        <f>'TX_Permitted Sources'!M252</f>
        <v>0</v>
      </c>
      <c r="I956" s="201">
        <f>'TX_Permitted Sources'!N252</f>
        <v>0</v>
      </c>
      <c r="J956" s="201">
        <f>'TX_Permitted Sources'!O252</f>
        <v>0</v>
      </c>
    </row>
    <row r="957" spans="1:10" x14ac:dyDescent="0.2">
      <c r="A957" s="43" t="str">
        <f>'TX_Permitted Sources'!A253</f>
        <v>TX Permitted</v>
      </c>
      <c r="B957" s="43">
        <f>'TX_Permitted Sources'!B253</f>
        <v>48</v>
      </c>
      <c r="C957" s="74" t="str">
        <f>'TX_Permitted Sources'!C253</f>
        <v>48151</v>
      </c>
      <c r="D957" s="74">
        <f>'TX_Permitted Sources'!G253</f>
        <v>31000305</v>
      </c>
      <c r="E957" s="74" t="str">
        <f>'TX_Permitted Sources'!J253</f>
        <v>Natural Gas Processing Facilities, Gas Sweeting: Amine Process</v>
      </c>
      <c r="F957" s="201">
        <f>'TX_Permitted Sources'!K253</f>
        <v>0</v>
      </c>
      <c r="G957" s="201">
        <f>'TX_Permitted Sources'!L253</f>
        <v>0.63</v>
      </c>
      <c r="H957" s="201">
        <f>'TX_Permitted Sources'!M253</f>
        <v>0</v>
      </c>
      <c r="I957" s="201">
        <f>'TX_Permitted Sources'!N253</f>
        <v>0</v>
      </c>
      <c r="J957" s="201">
        <f>'TX_Permitted Sources'!O253</f>
        <v>0</v>
      </c>
    </row>
    <row r="958" spans="1:10" x14ac:dyDescent="0.2">
      <c r="A958" s="43" t="str">
        <f>'TX_Permitted Sources'!A254</f>
        <v>TX Permitted</v>
      </c>
      <c r="B958" s="43">
        <f>'TX_Permitted Sources'!B254</f>
        <v>48</v>
      </c>
      <c r="C958" s="74" t="str">
        <f>'TX_Permitted Sources'!C254</f>
        <v>48151</v>
      </c>
      <c r="D958" s="74">
        <f>'TX_Permitted Sources'!G254</f>
        <v>31000404</v>
      </c>
      <c r="E958" s="74" t="str">
        <f>'TX_Permitted Sources'!J254</f>
        <v>Process Heaters</v>
      </c>
      <c r="F958" s="201">
        <f>'TX_Permitted Sources'!K254</f>
        <v>4.18</v>
      </c>
      <c r="G958" s="201">
        <f>'TX_Permitted Sources'!L254</f>
        <v>0.23039999999999999</v>
      </c>
      <c r="H958" s="201">
        <f>'TX_Permitted Sources'!M254</f>
        <v>0</v>
      </c>
      <c r="I958" s="201">
        <f>'TX_Permitted Sources'!N254</f>
        <v>0</v>
      </c>
      <c r="J958" s="201">
        <f>'TX_Permitted Sources'!O254</f>
        <v>0</v>
      </c>
    </row>
    <row r="959" spans="1:10" x14ac:dyDescent="0.2">
      <c r="A959" s="43" t="str">
        <f>'TX_Permitted Sources'!A255</f>
        <v>TX Permitted</v>
      </c>
      <c r="B959" s="43">
        <f>'TX_Permitted Sources'!B255</f>
        <v>48</v>
      </c>
      <c r="C959" s="74" t="str">
        <f>'TX_Permitted Sources'!C255</f>
        <v>48151</v>
      </c>
      <c r="D959" s="74">
        <f>'TX_Permitted Sources'!G255</f>
        <v>40400311</v>
      </c>
      <c r="E959" s="74" t="str">
        <f>'TX_Permitted Sources'!J255</f>
        <v>Permitted Tank Losses</v>
      </c>
      <c r="F959" s="201">
        <f>'TX_Permitted Sources'!K255</f>
        <v>0</v>
      </c>
      <c r="G959" s="201">
        <f>'TX_Permitted Sources'!L255</f>
        <v>0</v>
      </c>
      <c r="H959" s="201">
        <f>'TX_Permitted Sources'!M255</f>
        <v>0</v>
      </c>
      <c r="I959" s="201">
        <f>'TX_Permitted Sources'!N255</f>
        <v>0</v>
      </c>
      <c r="J959" s="201">
        <f>'TX_Permitted Sources'!O255</f>
        <v>0</v>
      </c>
    </row>
    <row r="960" spans="1:10" x14ac:dyDescent="0.2">
      <c r="A960" s="43" t="str">
        <f>'TX_Permitted Sources'!A256</f>
        <v>TX Permitted</v>
      </c>
      <c r="B960" s="43">
        <f>'TX_Permitted Sources'!B256</f>
        <v>48</v>
      </c>
      <c r="C960" s="74" t="str">
        <f>'TX_Permitted Sources'!C256</f>
        <v>48165</v>
      </c>
      <c r="D960" s="74">
        <f>'TX_Permitted Sources'!G256</f>
        <v>20200201</v>
      </c>
      <c r="E960" s="74" t="str">
        <f>'TX_Permitted Sources'!J256</f>
        <v>Compressor Engines</v>
      </c>
      <c r="F960" s="201">
        <f>'TX_Permitted Sources'!K256</f>
        <v>19.433499999999999</v>
      </c>
      <c r="G960" s="201">
        <f>'TX_Permitted Sources'!L256</f>
        <v>0.17100000000000001</v>
      </c>
      <c r="H960" s="201">
        <f>'TX_Permitted Sources'!M256</f>
        <v>0</v>
      </c>
      <c r="I960" s="201">
        <f>'TX_Permitted Sources'!N256</f>
        <v>0</v>
      </c>
      <c r="J960" s="201">
        <f>'TX_Permitted Sources'!O256</f>
        <v>0</v>
      </c>
    </row>
    <row r="961" spans="1:10" x14ac:dyDescent="0.2">
      <c r="A961" s="43" t="str">
        <f>'TX_Permitted Sources'!A257</f>
        <v>TX Permitted</v>
      </c>
      <c r="B961" s="43">
        <f>'TX_Permitted Sources'!B257</f>
        <v>48</v>
      </c>
      <c r="C961" s="74" t="str">
        <f>'TX_Permitted Sources'!C257</f>
        <v>48165</v>
      </c>
      <c r="D961" s="74">
        <f>'TX_Permitted Sources'!G257</f>
        <v>20200253</v>
      </c>
      <c r="E961" s="74" t="str">
        <f>'TX_Permitted Sources'!J257</f>
        <v>Compressor Engines</v>
      </c>
      <c r="F961" s="201">
        <f>'TX_Permitted Sources'!K257</f>
        <v>330.62</v>
      </c>
      <c r="G961" s="201">
        <f>'TX_Permitted Sources'!L257</f>
        <v>16.28</v>
      </c>
      <c r="H961" s="201">
        <f>'TX_Permitted Sources'!M257</f>
        <v>0</v>
      </c>
      <c r="I961" s="201">
        <f>'TX_Permitted Sources'!N257</f>
        <v>0</v>
      </c>
      <c r="J961" s="201">
        <f>'TX_Permitted Sources'!O257</f>
        <v>0</v>
      </c>
    </row>
    <row r="962" spans="1:10" x14ac:dyDescent="0.2">
      <c r="A962" s="43" t="str">
        <f>'TX_Permitted Sources'!A258</f>
        <v>TX Permitted</v>
      </c>
      <c r="B962" s="43">
        <f>'TX_Permitted Sources'!B258</f>
        <v>48</v>
      </c>
      <c r="C962" s="74" t="str">
        <f>'TX_Permitted Sources'!C258</f>
        <v>48165</v>
      </c>
      <c r="D962" s="74">
        <f>'TX_Permitted Sources'!G258</f>
        <v>31000199</v>
      </c>
      <c r="E962" s="74" t="str">
        <f>'TX_Permitted Sources'!J258</f>
        <v>Oil Production, Processing Operations: Not Classified</v>
      </c>
      <c r="F962" s="201">
        <f>'TX_Permitted Sources'!K258</f>
        <v>0</v>
      </c>
      <c r="G962" s="201">
        <f>'TX_Permitted Sources'!L258</f>
        <v>0.93799999999999994</v>
      </c>
      <c r="H962" s="201">
        <f>'TX_Permitted Sources'!M258</f>
        <v>0</v>
      </c>
      <c r="I962" s="201">
        <f>'TX_Permitted Sources'!N258</f>
        <v>0</v>
      </c>
      <c r="J962" s="201">
        <f>'TX_Permitted Sources'!O258</f>
        <v>0</v>
      </c>
    </row>
    <row r="963" spans="1:10" x14ac:dyDescent="0.2">
      <c r="A963" s="43" t="str">
        <f>'TX_Permitted Sources'!A259</f>
        <v>TX Permitted</v>
      </c>
      <c r="B963" s="43">
        <f>'TX_Permitted Sources'!B259</f>
        <v>48</v>
      </c>
      <c r="C963" s="74" t="str">
        <f>'TX_Permitted Sources'!C259</f>
        <v>48165</v>
      </c>
      <c r="D963" s="74">
        <f>'TX_Permitted Sources'!G259</f>
        <v>31000205</v>
      </c>
      <c r="E963" s="74" t="str">
        <f>'TX_Permitted Sources'!J259</f>
        <v>Natural Gas Production, Flares</v>
      </c>
      <c r="F963" s="201">
        <f>'TX_Permitted Sources'!K259</f>
        <v>0.246</v>
      </c>
      <c r="G963" s="201">
        <f>'TX_Permitted Sources'!L259</f>
        <v>0.1004</v>
      </c>
      <c r="H963" s="201">
        <f>'TX_Permitted Sources'!M259</f>
        <v>0</v>
      </c>
      <c r="I963" s="201">
        <f>'TX_Permitted Sources'!N259</f>
        <v>0</v>
      </c>
      <c r="J963" s="201">
        <f>'TX_Permitted Sources'!O259</f>
        <v>0</v>
      </c>
    </row>
    <row r="964" spans="1:10" x14ac:dyDescent="0.2">
      <c r="A964" s="43" t="str">
        <f>'TX_Permitted Sources'!A260</f>
        <v>TX Permitted</v>
      </c>
      <c r="B964" s="43">
        <f>'TX_Permitted Sources'!B260</f>
        <v>48</v>
      </c>
      <c r="C964" s="74" t="str">
        <f>'TX_Permitted Sources'!C260</f>
        <v>48165</v>
      </c>
      <c r="D964" s="74">
        <f>'TX_Permitted Sources'!G260</f>
        <v>31000207</v>
      </c>
      <c r="E964" s="74" t="str">
        <f>'TX_Permitted Sources'!J260</f>
        <v>Permitted Fugitives</v>
      </c>
      <c r="F964" s="201">
        <f>'TX_Permitted Sources'!K260</f>
        <v>0</v>
      </c>
      <c r="G964" s="201">
        <f>'TX_Permitted Sources'!L260</f>
        <v>9.5844000000000005</v>
      </c>
      <c r="H964" s="201">
        <f>'TX_Permitted Sources'!M260</f>
        <v>0</v>
      </c>
      <c r="I964" s="201">
        <f>'TX_Permitted Sources'!N260</f>
        <v>0</v>
      </c>
      <c r="J964" s="201">
        <f>'TX_Permitted Sources'!O260</f>
        <v>0</v>
      </c>
    </row>
    <row r="965" spans="1:10" x14ac:dyDescent="0.2">
      <c r="A965" s="43" t="str">
        <f>'TX_Permitted Sources'!A261</f>
        <v>TX Permitted</v>
      </c>
      <c r="B965" s="43">
        <f>'TX_Permitted Sources'!B261</f>
        <v>48</v>
      </c>
      <c r="C965" s="74" t="str">
        <f>'TX_Permitted Sources'!C261</f>
        <v>48165</v>
      </c>
      <c r="D965" s="74">
        <f>'TX_Permitted Sources'!G261</f>
        <v>31000227</v>
      </c>
      <c r="E965" s="74" t="str">
        <f>'TX_Permitted Sources'!J261</f>
        <v>Dehydrator</v>
      </c>
      <c r="F965" s="201">
        <f>'TX_Permitted Sources'!K261</f>
        <v>0</v>
      </c>
      <c r="G965" s="201">
        <f>'TX_Permitted Sources'!L261</f>
        <v>0.53239999999999998</v>
      </c>
      <c r="H965" s="201">
        <f>'TX_Permitted Sources'!M261</f>
        <v>0</v>
      </c>
      <c r="I965" s="201">
        <f>'TX_Permitted Sources'!N261</f>
        <v>0</v>
      </c>
      <c r="J965" s="201">
        <f>'TX_Permitted Sources'!O261</f>
        <v>0</v>
      </c>
    </row>
    <row r="966" spans="1:10" x14ac:dyDescent="0.2">
      <c r="A966" s="43" t="str">
        <f>'TX_Permitted Sources'!A262</f>
        <v>TX Permitted</v>
      </c>
      <c r="B966" s="43">
        <f>'TX_Permitted Sources'!B262</f>
        <v>48</v>
      </c>
      <c r="C966" s="74" t="str">
        <f>'TX_Permitted Sources'!C262</f>
        <v>48165</v>
      </c>
      <c r="D966" s="74">
        <f>'TX_Permitted Sources'!G262</f>
        <v>31000299</v>
      </c>
      <c r="E966" s="74" t="str">
        <f>'TX_Permitted Sources'!J262</f>
        <v>Natural Gas Production, Other Not Classified</v>
      </c>
      <c r="F966" s="201">
        <f>'TX_Permitted Sources'!K262</f>
        <v>0.44</v>
      </c>
      <c r="G966" s="201">
        <f>'TX_Permitted Sources'!L262</f>
        <v>0.02</v>
      </c>
      <c r="H966" s="201">
        <f>'TX_Permitted Sources'!M262</f>
        <v>0</v>
      </c>
      <c r="I966" s="201">
        <f>'TX_Permitted Sources'!N262</f>
        <v>0</v>
      </c>
      <c r="J966" s="201">
        <f>'TX_Permitted Sources'!O262</f>
        <v>0</v>
      </c>
    </row>
    <row r="967" spans="1:10" x14ac:dyDescent="0.2">
      <c r="A967" s="43" t="str">
        <f>'TX_Permitted Sources'!A263</f>
        <v>TX Permitted</v>
      </c>
      <c r="B967" s="43">
        <f>'TX_Permitted Sources'!B263</f>
        <v>48</v>
      </c>
      <c r="C967" s="74" t="str">
        <f>'TX_Permitted Sources'!C263</f>
        <v>48165</v>
      </c>
      <c r="D967" s="74">
        <f>'TX_Permitted Sources'!G263</f>
        <v>31088801</v>
      </c>
      <c r="E967" s="74" t="str">
        <f>'TX_Permitted Sources'!J263</f>
        <v>Permitted Fugitives</v>
      </c>
      <c r="F967" s="201">
        <f>'TX_Permitted Sources'!K263</f>
        <v>0</v>
      </c>
      <c r="G967" s="201">
        <f>'TX_Permitted Sources'!L263</f>
        <v>1.784</v>
      </c>
      <c r="H967" s="201">
        <f>'TX_Permitted Sources'!M263</f>
        <v>0</v>
      </c>
      <c r="I967" s="201">
        <f>'TX_Permitted Sources'!N263</f>
        <v>0</v>
      </c>
      <c r="J967" s="201">
        <f>'TX_Permitted Sources'!O263</f>
        <v>0</v>
      </c>
    </row>
    <row r="968" spans="1:10" x14ac:dyDescent="0.2">
      <c r="A968" s="43" t="str">
        <f>'TX_Permitted Sources'!A264</f>
        <v>TX Permitted</v>
      </c>
      <c r="B968" s="43">
        <f>'TX_Permitted Sources'!B264</f>
        <v>48</v>
      </c>
      <c r="C968" s="74" t="str">
        <f>'TX_Permitted Sources'!C264</f>
        <v>48165</v>
      </c>
      <c r="D968" s="74">
        <f>'TX_Permitted Sources'!G264</f>
        <v>40301012</v>
      </c>
      <c r="E968" s="74" t="str">
        <f>'TX_Permitted Sources'!J264</f>
        <v>Permitted Tank Losses</v>
      </c>
      <c r="F968" s="201">
        <f>'TX_Permitted Sources'!K264</f>
        <v>0</v>
      </c>
      <c r="G968" s="201">
        <f>'TX_Permitted Sources'!L264</f>
        <v>0</v>
      </c>
      <c r="H968" s="201">
        <f>'TX_Permitted Sources'!M264</f>
        <v>0</v>
      </c>
      <c r="I968" s="201">
        <f>'TX_Permitted Sources'!N264</f>
        <v>0</v>
      </c>
      <c r="J968" s="201">
        <f>'TX_Permitted Sources'!O264</f>
        <v>0</v>
      </c>
    </row>
    <row r="969" spans="1:10" x14ac:dyDescent="0.2">
      <c r="A969" s="43" t="str">
        <f>'TX_Permitted Sources'!A265</f>
        <v>TX Permitted</v>
      </c>
      <c r="B969" s="43">
        <f>'TX_Permitted Sources'!B265</f>
        <v>48</v>
      </c>
      <c r="C969" s="74" t="str">
        <f>'TX_Permitted Sources'!C265</f>
        <v>48165</v>
      </c>
      <c r="D969" s="74">
        <f>'TX_Permitted Sources'!G265</f>
        <v>40301099</v>
      </c>
      <c r="E969" s="74" t="str">
        <f>'TX_Permitted Sources'!J265</f>
        <v>Permitted Tank Losses</v>
      </c>
      <c r="F969" s="201">
        <f>'TX_Permitted Sources'!K265</f>
        <v>0</v>
      </c>
      <c r="G969" s="201">
        <f>'TX_Permitted Sources'!L265</f>
        <v>7.96</v>
      </c>
      <c r="H969" s="201">
        <f>'TX_Permitted Sources'!M265</f>
        <v>0</v>
      </c>
      <c r="I969" s="201">
        <f>'TX_Permitted Sources'!N265</f>
        <v>0</v>
      </c>
      <c r="J969" s="201">
        <f>'TX_Permitted Sources'!O265</f>
        <v>0</v>
      </c>
    </row>
    <row r="970" spans="1:10" x14ac:dyDescent="0.2">
      <c r="A970" s="43" t="str">
        <f>'TX_Permitted Sources'!A266</f>
        <v>TX Permitted</v>
      </c>
      <c r="B970" s="43">
        <f>'TX_Permitted Sources'!B266</f>
        <v>48</v>
      </c>
      <c r="C970" s="74" t="str">
        <f>'TX_Permitted Sources'!C266</f>
        <v>48165</v>
      </c>
      <c r="D970" s="74">
        <f>'TX_Permitted Sources'!G266</f>
        <v>40899995</v>
      </c>
      <c r="E970" s="74" t="str">
        <f>'TX_Permitted Sources'!J266</f>
        <v>Natural Gas Production, Other Not Classified</v>
      </c>
      <c r="F970" s="201">
        <f>'TX_Permitted Sources'!K266</f>
        <v>0</v>
      </c>
      <c r="G970" s="201">
        <f>'TX_Permitted Sources'!L266</f>
        <v>0.19</v>
      </c>
      <c r="H970" s="201">
        <f>'TX_Permitted Sources'!M266</f>
        <v>0</v>
      </c>
      <c r="I970" s="201">
        <f>'TX_Permitted Sources'!N266</f>
        <v>0</v>
      </c>
      <c r="J970" s="201">
        <f>'TX_Permitted Sources'!O266</f>
        <v>0</v>
      </c>
    </row>
    <row r="971" spans="1:10" x14ac:dyDescent="0.2">
      <c r="A971" s="43" t="str">
        <f>'TX_Permitted Sources'!A267</f>
        <v>TX Permitted</v>
      </c>
      <c r="B971" s="43">
        <f>'TX_Permitted Sources'!B267</f>
        <v>48</v>
      </c>
      <c r="C971" s="74" t="str">
        <f>'TX_Permitted Sources'!C267</f>
        <v>48165</v>
      </c>
      <c r="D971" s="74">
        <f>'TX_Permitted Sources'!G267</f>
        <v>10200602</v>
      </c>
      <c r="E971" s="74" t="str">
        <f>'TX_Permitted Sources'!J267</f>
        <v>Process Heaters</v>
      </c>
      <c r="F971" s="201">
        <f>'TX_Permitted Sources'!K267</f>
        <v>18.57</v>
      </c>
      <c r="G971" s="201">
        <f>'TX_Permitted Sources'!L267</f>
        <v>1.6</v>
      </c>
      <c r="H971" s="201">
        <f>'TX_Permitted Sources'!M267</f>
        <v>0</v>
      </c>
      <c r="I971" s="201">
        <f>'TX_Permitted Sources'!N267</f>
        <v>0</v>
      </c>
      <c r="J971" s="201">
        <f>'TX_Permitted Sources'!O267</f>
        <v>0</v>
      </c>
    </row>
    <row r="972" spans="1:10" x14ac:dyDescent="0.2">
      <c r="A972" s="43" t="str">
        <f>'TX_Permitted Sources'!A268</f>
        <v>TX Permitted</v>
      </c>
      <c r="B972" s="43">
        <f>'TX_Permitted Sources'!B268</f>
        <v>48</v>
      </c>
      <c r="C972" s="74" t="str">
        <f>'TX_Permitted Sources'!C268</f>
        <v>48165</v>
      </c>
      <c r="D972" s="74">
        <f>'TX_Permitted Sources'!G268</f>
        <v>20200201</v>
      </c>
      <c r="E972" s="74" t="str">
        <f>'TX_Permitted Sources'!J268</f>
        <v>Compressor Engines</v>
      </c>
      <c r="F972" s="201">
        <f>'TX_Permitted Sources'!K268</f>
        <v>579.55999999999995</v>
      </c>
      <c r="G972" s="201">
        <f>'TX_Permitted Sources'!L268</f>
        <v>3.73</v>
      </c>
      <c r="H972" s="201">
        <f>'TX_Permitted Sources'!M268</f>
        <v>0</v>
      </c>
      <c r="I972" s="201">
        <f>'TX_Permitted Sources'!N268</f>
        <v>0</v>
      </c>
      <c r="J972" s="201">
        <f>'TX_Permitted Sources'!O268</f>
        <v>0</v>
      </c>
    </row>
    <row r="973" spans="1:10" x14ac:dyDescent="0.2">
      <c r="A973" s="43" t="str">
        <f>'TX_Permitted Sources'!A269</f>
        <v>TX Permitted</v>
      </c>
      <c r="B973" s="43">
        <f>'TX_Permitted Sources'!B269</f>
        <v>48</v>
      </c>
      <c r="C973" s="74" t="str">
        <f>'TX_Permitted Sources'!C269</f>
        <v>48165</v>
      </c>
      <c r="D973" s="74">
        <f>'TX_Permitted Sources'!G269</f>
        <v>31000205</v>
      </c>
      <c r="E973" s="74" t="str">
        <f>'TX_Permitted Sources'!J269</f>
        <v>Natural Gas Production, Flares</v>
      </c>
      <c r="F973" s="201">
        <f>'TX_Permitted Sources'!K269</f>
        <v>0.61899999999999999</v>
      </c>
      <c r="G973" s="201">
        <f>'TX_Permitted Sources'!L269</f>
        <v>2.7370000000000001</v>
      </c>
      <c r="H973" s="201">
        <f>'TX_Permitted Sources'!M269</f>
        <v>0</v>
      </c>
      <c r="I973" s="201">
        <f>'TX_Permitted Sources'!N269</f>
        <v>0</v>
      </c>
      <c r="J973" s="201">
        <f>'TX_Permitted Sources'!O269</f>
        <v>0</v>
      </c>
    </row>
    <row r="974" spans="1:10" x14ac:dyDescent="0.2">
      <c r="A974" s="43" t="str">
        <f>'TX_Permitted Sources'!A270</f>
        <v>TX Permitted</v>
      </c>
      <c r="B974" s="43">
        <f>'TX_Permitted Sources'!B270</f>
        <v>48</v>
      </c>
      <c r="C974" s="74" t="str">
        <f>'TX_Permitted Sources'!C270</f>
        <v>48165</v>
      </c>
      <c r="D974" s="74">
        <f>'TX_Permitted Sources'!G270</f>
        <v>31000208</v>
      </c>
      <c r="E974" s="74" t="str">
        <f>'TX_Permitted Sources'!J270</f>
        <v>Natural Gas Production, Other Not Classified</v>
      </c>
      <c r="F974" s="201">
        <f>'TX_Permitted Sources'!K270</f>
        <v>2.65</v>
      </c>
      <c r="G974" s="201">
        <f>'TX_Permitted Sources'!L270</f>
        <v>0.4</v>
      </c>
      <c r="H974" s="201">
        <f>'TX_Permitted Sources'!M270</f>
        <v>0</v>
      </c>
      <c r="I974" s="201">
        <f>'TX_Permitted Sources'!N270</f>
        <v>0</v>
      </c>
      <c r="J974" s="201">
        <f>'TX_Permitted Sources'!O270</f>
        <v>0</v>
      </c>
    </row>
    <row r="975" spans="1:10" x14ac:dyDescent="0.2">
      <c r="A975" s="43" t="str">
        <f>'TX_Permitted Sources'!A271</f>
        <v>TX Permitted</v>
      </c>
      <c r="B975" s="43">
        <f>'TX_Permitted Sources'!B271</f>
        <v>48</v>
      </c>
      <c r="C975" s="74" t="str">
        <f>'TX_Permitted Sources'!C271</f>
        <v>48165</v>
      </c>
      <c r="D975" s="74">
        <f>'TX_Permitted Sources'!G271</f>
        <v>31000220</v>
      </c>
      <c r="E975" s="74" t="str">
        <f>'TX_Permitted Sources'!J271</f>
        <v>Natural Gas Production, All Equipt Leak Fugitives</v>
      </c>
      <c r="F975" s="201">
        <f>'TX_Permitted Sources'!K271</f>
        <v>0</v>
      </c>
      <c r="G975" s="201">
        <f>'TX_Permitted Sources'!L271</f>
        <v>21.517399999999999</v>
      </c>
      <c r="H975" s="201">
        <f>'TX_Permitted Sources'!M271</f>
        <v>0</v>
      </c>
      <c r="I975" s="201">
        <f>'TX_Permitted Sources'!N271</f>
        <v>0</v>
      </c>
      <c r="J975" s="201">
        <f>'TX_Permitted Sources'!O271</f>
        <v>0</v>
      </c>
    </row>
    <row r="976" spans="1:10" x14ac:dyDescent="0.2">
      <c r="A976" s="43" t="str">
        <f>'TX_Permitted Sources'!A272</f>
        <v>TX Permitted</v>
      </c>
      <c r="B976" s="43">
        <f>'TX_Permitted Sources'!B272</f>
        <v>48</v>
      </c>
      <c r="C976" s="74" t="str">
        <f>'TX_Permitted Sources'!C272</f>
        <v>48165</v>
      </c>
      <c r="D976" s="74">
        <f>'TX_Permitted Sources'!G272</f>
        <v>31000227</v>
      </c>
      <c r="E976" s="74" t="str">
        <f>'TX_Permitted Sources'!J272</f>
        <v>Dehydrator</v>
      </c>
      <c r="F976" s="201">
        <f>'TX_Permitted Sources'!K272</f>
        <v>0</v>
      </c>
      <c r="G976" s="201">
        <f>'TX_Permitted Sources'!L272</f>
        <v>3.8108</v>
      </c>
      <c r="H976" s="201">
        <f>'TX_Permitted Sources'!M272</f>
        <v>0</v>
      </c>
      <c r="I976" s="201">
        <f>'TX_Permitted Sources'!N272</f>
        <v>0</v>
      </c>
      <c r="J976" s="201">
        <f>'TX_Permitted Sources'!O272</f>
        <v>0</v>
      </c>
    </row>
    <row r="977" spans="1:10" x14ac:dyDescent="0.2">
      <c r="A977" s="43" t="str">
        <f>'TX_Permitted Sources'!A273</f>
        <v>TX Permitted</v>
      </c>
      <c r="B977" s="43">
        <f>'TX_Permitted Sources'!B273</f>
        <v>48</v>
      </c>
      <c r="C977" s="74" t="str">
        <f>'TX_Permitted Sources'!C273</f>
        <v>48165</v>
      </c>
      <c r="D977" s="74">
        <f>'TX_Permitted Sources'!G273</f>
        <v>31000299</v>
      </c>
      <c r="E977" s="74" t="str">
        <f>'TX_Permitted Sources'!J273</f>
        <v>Natural Gas Production, Other Not Classified</v>
      </c>
      <c r="F977" s="201">
        <f>'TX_Permitted Sources'!K273</f>
        <v>0</v>
      </c>
      <c r="G977" s="201">
        <f>'TX_Permitted Sources'!L273</f>
        <v>0</v>
      </c>
      <c r="H977" s="201">
        <f>'TX_Permitted Sources'!M273</f>
        <v>0</v>
      </c>
      <c r="I977" s="201">
        <f>'TX_Permitted Sources'!N273</f>
        <v>0</v>
      </c>
      <c r="J977" s="201">
        <f>'TX_Permitted Sources'!O273</f>
        <v>0</v>
      </c>
    </row>
    <row r="978" spans="1:10" x14ac:dyDescent="0.2">
      <c r="A978" s="43" t="str">
        <f>'TX_Permitted Sources'!A274</f>
        <v>TX Permitted</v>
      </c>
      <c r="B978" s="43">
        <f>'TX_Permitted Sources'!B274</f>
        <v>48</v>
      </c>
      <c r="C978" s="74" t="str">
        <f>'TX_Permitted Sources'!C274</f>
        <v>48165</v>
      </c>
      <c r="D978" s="74">
        <f>'TX_Permitted Sources'!G274</f>
        <v>31000305</v>
      </c>
      <c r="E978" s="74" t="str">
        <f>'TX_Permitted Sources'!J274</f>
        <v>Natural Gas Processing Facilities, Gas Sweeting: Amine Process</v>
      </c>
      <c r="F978" s="201">
        <f>'TX_Permitted Sources'!K274</f>
        <v>0</v>
      </c>
      <c r="G978" s="201">
        <f>'TX_Permitted Sources'!L274</f>
        <v>0</v>
      </c>
      <c r="H978" s="201">
        <f>'TX_Permitted Sources'!M274</f>
        <v>0</v>
      </c>
      <c r="I978" s="201">
        <f>'TX_Permitted Sources'!N274</f>
        <v>0</v>
      </c>
      <c r="J978" s="201">
        <f>'TX_Permitted Sources'!O274</f>
        <v>0</v>
      </c>
    </row>
    <row r="979" spans="1:10" x14ac:dyDescent="0.2">
      <c r="A979" s="43" t="str">
        <f>'TX_Permitted Sources'!A275</f>
        <v>TX Permitted</v>
      </c>
      <c r="B979" s="43">
        <f>'TX_Permitted Sources'!B275</f>
        <v>48</v>
      </c>
      <c r="C979" s="74" t="str">
        <f>'TX_Permitted Sources'!C275</f>
        <v>48165</v>
      </c>
      <c r="D979" s="74">
        <f>'TX_Permitted Sources'!G275</f>
        <v>50300504</v>
      </c>
      <c r="E979" s="74" t="str">
        <f>'TX_Permitted Sources'!J275</f>
        <v>Natural Gas Production, Other Not Classified</v>
      </c>
      <c r="F979" s="201">
        <f>'TX_Permitted Sources'!K275</f>
        <v>0</v>
      </c>
      <c r="G979" s="201">
        <f>'TX_Permitted Sources'!L275</f>
        <v>0</v>
      </c>
      <c r="H979" s="201">
        <f>'TX_Permitted Sources'!M275</f>
        <v>0</v>
      </c>
      <c r="I979" s="201">
        <f>'TX_Permitted Sources'!N275</f>
        <v>0</v>
      </c>
      <c r="J979" s="201">
        <f>'TX_Permitted Sources'!O275</f>
        <v>0</v>
      </c>
    </row>
    <row r="980" spans="1:10" x14ac:dyDescent="0.2">
      <c r="A980" s="43" t="str">
        <f>'TX_Permitted Sources'!A276</f>
        <v>TX Permitted</v>
      </c>
      <c r="B980" s="43">
        <f>'TX_Permitted Sources'!B276</f>
        <v>48</v>
      </c>
      <c r="C980" s="74" t="str">
        <f>'TX_Permitted Sources'!C276</f>
        <v>48165</v>
      </c>
      <c r="D980" s="74">
        <f>'TX_Permitted Sources'!G276</f>
        <v>20200253</v>
      </c>
      <c r="E980" s="74" t="str">
        <f>'TX_Permitted Sources'!J276</f>
        <v>Compressor Engines</v>
      </c>
      <c r="F980" s="201">
        <f>'TX_Permitted Sources'!K276</f>
        <v>0</v>
      </c>
      <c r="G980" s="201">
        <f>'TX_Permitted Sources'!L276</f>
        <v>0</v>
      </c>
      <c r="H980" s="201">
        <f>'TX_Permitted Sources'!M276</f>
        <v>0</v>
      </c>
      <c r="I980" s="201">
        <f>'TX_Permitted Sources'!N276</f>
        <v>0</v>
      </c>
      <c r="J980" s="201">
        <f>'TX_Permitted Sources'!O276</f>
        <v>0</v>
      </c>
    </row>
    <row r="981" spans="1:10" x14ac:dyDescent="0.2">
      <c r="A981" s="43" t="str">
        <f>'TX_Permitted Sources'!A277</f>
        <v>TX Permitted</v>
      </c>
      <c r="B981" s="43">
        <f>'TX_Permitted Sources'!B277</f>
        <v>48</v>
      </c>
      <c r="C981" s="74" t="str">
        <f>'TX_Permitted Sources'!C277</f>
        <v>48165</v>
      </c>
      <c r="D981" s="74">
        <f>'TX_Permitted Sources'!G277</f>
        <v>20200254</v>
      </c>
      <c r="E981" s="74" t="str">
        <f>'TX_Permitted Sources'!J277</f>
        <v>Compressor Engines</v>
      </c>
      <c r="F981" s="201">
        <f>'TX_Permitted Sources'!K277</f>
        <v>20.337900000000001</v>
      </c>
      <c r="G981" s="201">
        <f>'TX_Permitted Sources'!L277</f>
        <v>2.8376000000000001</v>
      </c>
      <c r="H981" s="201">
        <f>'TX_Permitted Sources'!M277</f>
        <v>0</v>
      </c>
      <c r="I981" s="201">
        <f>'TX_Permitted Sources'!N277</f>
        <v>0</v>
      </c>
      <c r="J981" s="201">
        <f>'TX_Permitted Sources'!O277</f>
        <v>0</v>
      </c>
    </row>
    <row r="982" spans="1:10" x14ac:dyDescent="0.2">
      <c r="A982" s="43" t="str">
        <f>'TX_Permitted Sources'!A278</f>
        <v>TX Permitted</v>
      </c>
      <c r="B982" s="43">
        <f>'TX_Permitted Sources'!B278</f>
        <v>48</v>
      </c>
      <c r="C982" s="74" t="str">
        <f>'TX_Permitted Sources'!C278</f>
        <v>48165</v>
      </c>
      <c r="D982" s="74">
        <f>'TX_Permitted Sources'!G278</f>
        <v>31000211</v>
      </c>
      <c r="E982" s="74" t="str">
        <f>'TX_Permitted Sources'!J278</f>
        <v>Natural Gas Production, Other Not Classified</v>
      </c>
      <c r="F982" s="201">
        <f>'TX_Permitted Sources'!K278</f>
        <v>0</v>
      </c>
      <c r="G982" s="201">
        <f>'TX_Permitted Sources'!L278</f>
        <v>0.02</v>
      </c>
      <c r="H982" s="201">
        <f>'TX_Permitted Sources'!M278</f>
        <v>0</v>
      </c>
      <c r="I982" s="201">
        <f>'TX_Permitted Sources'!N278</f>
        <v>0</v>
      </c>
      <c r="J982" s="201">
        <f>'TX_Permitted Sources'!O278</f>
        <v>0</v>
      </c>
    </row>
    <row r="983" spans="1:10" x14ac:dyDescent="0.2">
      <c r="A983" s="43" t="str">
        <f>'TX_Permitted Sources'!A279</f>
        <v>TX Permitted</v>
      </c>
      <c r="B983" s="43">
        <f>'TX_Permitted Sources'!B279</f>
        <v>48</v>
      </c>
      <c r="C983" s="74" t="str">
        <f>'TX_Permitted Sources'!C279</f>
        <v>48165</v>
      </c>
      <c r="D983" s="74">
        <f>'TX_Permitted Sources'!G279</f>
        <v>31000220</v>
      </c>
      <c r="E983" s="74" t="str">
        <f>'TX_Permitted Sources'!J279</f>
        <v>Natural Gas Production, All Equipt Leak Fugitives</v>
      </c>
      <c r="F983" s="201">
        <f>'TX_Permitted Sources'!K279</f>
        <v>0</v>
      </c>
      <c r="G983" s="201">
        <f>'TX_Permitted Sources'!L279</f>
        <v>5.9855999999999998</v>
      </c>
      <c r="H983" s="201">
        <f>'TX_Permitted Sources'!M279</f>
        <v>0</v>
      </c>
      <c r="I983" s="201">
        <f>'TX_Permitted Sources'!N279</f>
        <v>0</v>
      </c>
      <c r="J983" s="201">
        <f>'TX_Permitted Sources'!O279</f>
        <v>0</v>
      </c>
    </row>
    <row r="984" spans="1:10" x14ac:dyDescent="0.2">
      <c r="A984" s="43" t="str">
        <f>'TX_Permitted Sources'!A280</f>
        <v>TX Permitted</v>
      </c>
      <c r="B984" s="43">
        <f>'TX_Permitted Sources'!B280</f>
        <v>48</v>
      </c>
      <c r="C984" s="74" t="str">
        <f>'TX_Permitted Sources'!C280</f>
        <v>48165</v>
      </c>
      <c r="D984" s="74">
        <f>'TX_Permitted Sources'!G280</f>
        <v>31088805</v>
      </c>
      <c r="E984" s="74" t="str">
        <f>'TX_Permitted Sources'!J280</f>
        <v>Permitted Fugitives</v>
      </c>
      <c r="F984" s="201">
        <f>'TX_Permitted Sources'!K280</f>
        <v>0</v>
      </c>
      <c r="G984" s="201">
        <f>'TX_Permitted Sources'!L280</f>
        <v>0</v>
      </c>
      <c r="H984" s="201">
        <f>'TX_Permitted Sources'!M280</f>
        <v>0</v>
      </c>
      <c r="I984" s="201">
        <f>'TX_Permitted Sources'!N280</f>
        <v>0</v>
      </c>
      <c r="J984" s="201">
        <f>'TX_Permitted Sources'!O280</f>
        <v>0</v>
      </c>
    </row>
    <row r="985" spans="1:10" x14ac:dyDescent="0.2">
      <c r="A985" s="43" t="str">
        <f>'TX_Permitted Sources'!A281</f>
        <v>TX Permitted</v>
      </c>
      <c r="B985" s="43">
        <f>'TX_Permitted Sources'!B281</f>
        <v>48</v>
      </c>
      <c r="C985" s="74" t="str">
        <f>'TX_Permitted Sources'!C281</f>
        <v>48165</v>
      </c>
      <c r="D985" s="74">
        <f>'TX_Permitted Sources'!G281</f>
        <v>40301152</v>
      </c>
      <c r="E985" s="74" t="str">
        <f>'TX_Permitted Sources'!J281</f>
        <v>Permitted Tank Losses</v>
      </c>
      <c r="F985" s="201">
        <f>'TX_Permitted Sources'!K281</f>
        <v>0</v>
      </c>
      <c r="G985" s="201">
        <f>'TX_Permitted Sources'!L281</f>
        <v>3.2454000000000001</v>
      </c>
      <c r="H985" s="201">
        <f>'TX_Permitted Sources'!M281</f>
        <v>0</v>
      </c>
      <c r="I985" s="201">
        <f>'TX_Permitted Sources'!N281</f>
        <v>0</v>
      </c>
      <c r="J985" s="201">
        <f>'TX_Permitted Sources'!O281</f>
        <v>0</v>
      </c>
    </row>
    <row r="986" spans="1:10" x14ac:dyDescent="0.2">
      <c r="A986" s="43" t="str">
        <f>'TX_Permitted Sources'!A282</f>
        <v>TX Permitted</v>
      </c>
      <c r="B986" s="43">
        <f>'TX_Permitted Sources'!B282</f>
        <v>48</v>
      </c>
      <c r="C986" s="74" t="str">
        <f>'TX_Permitted Sources'!C282</f>
        <v>48165</v>
      </c>
      <c r="D986" s="74">
        <f>'TX_Permitted Sources'!G282</f>
        <v>40400312</v>
      </c>
      <c r="E986" s="74" t="str">
        <f>'TX_Permitted Sources'!J282</f>
        <v>Permitted Tank Losses</v>
      </c>
      <c r="F986" s="201">
        <f>'TX_Permitted Sources'!K282</f>
        <v>0</v>
      </c>
      <c r="G986" s="201">
        <f>'TX_Permitted Sources'!L282</f>
        <v>2.5356000000000001</v>
      </c>
      <c r="H986" s="201">
        <f>'TX_Permitted Sources'!M282</f>
        <v>0</v>
      </c>
      <c r="I986" s="201">
        <f>'TX_Permitted Sources'!N282</f>
        <v>0</v>
      </c>
      <c r="J986" s="201">
        <f>'TX_Permitted Sources'!O282</f>
        <v>0</v>
      </c>
    </row>
    <row r="987" spans="1:10" x14ac:dyDescent="0.2">
      <c r="A987" s="43" t="str">
        <f>'TX_Permitted Sources'!A283</f>
        <v>TX Permitted</v>
      </c>
      <c r="B987" s="43">
        <f>'TX_Permitted Sources'!B283</f>
        <v>48</v>
      </c>
      <c r="C987" s="74" t="str">
        <f>'TX_Permitted Sources'!C283</f>
        <v>48165</v>
      </c>
      <c r="D987" s="74">
        <f>'TX_Permitted Sources'!G283</f>
        <v>20200201</v>
      </c>
      <c r="E987" s="74" t="str">
        <f>'TX_Permitted Sources'!J283</f>
        <v>Compressor Engines</v>
      </c>
      <c r="F987" s="201">
        <f>'TX_Permitted Sources'!K283</f>
        <v>3.35</v>
      </c>
      <c r="G987" s="201">
        <f>'TX_Permitted Sources'!L283</f>
        <v>0.11</v>
      </c>
      <c r="H987" s="201">
        <f>'TX_Permitted Sources'!M283</f>
        <v>0</v>
      </c>
      <c r="I987" s="201">
        <f>'TX_Permitted Sources'!N283</f>
        <v>0</v>
      </c>
      <c r="J987" s="201">
        <f>'TX_Permitted Sources'!O283</f>
        <v>0</v>
      </c>
    </row>
    <row r="988" spans="1:10" x14ac:dyDescent="0.2">
      <c r="A988" s="43" t="str">
        <f>'TX_Permitted Sources'!A284</f>
        <v>TX Permitted</v>
      </c>
      <c r="B988" s="43">
        <f>'TX_Permitted Sources'!B284</f>
        <v>48</v>
      </c>
      <c r="C988" s="74" t="str">
        <f>'TX_Permitted Sources'!C284</f>
        <v>48165</v>
      </c>
      <c r="D988" s="74">
        <f>'TX_Permitted Sources'!G284</f>
        <v>31000205</v>
      </c>
      <c r="E988" s="74" t="str">
        <f>'TX_Permitted Sources'!J284</f>
        <v>Natural Gas Production, Flares</v>
      </c>
      <c r="F988" s="201">
        <f>'TX_Permitted Sources'!K284</f>
        <v>8.9399999999999993E-2</v>
      </c>
      <c r="G988" s="201">
        <f>'TX_Permitted Sources'!L284</f>
        <v>2.0000000000000001E-4</v>
      </c>
      <c r="H988" s="201">
        <f>'TX_Permitted Sources'!M284</f>
        <v>0</v>
      </c>
      <c r="I988" s="201">
        <f>'TX_Permitted Sources'!N284</f>
        <v>0</v>
      </c>
      <c r="J988" s="201">
        <f>'TX_Permitted Sources'!O284</f>
        <v>0</v>
      </c>
    </row>
    <row r="989" spans="1:10" x14ac:dyDescent="0.2">
      <c r="A989" s="43" t="str">
        <f>'TX_Permitted Sources'!A285</f>
        <v>TX Permitted</v>
      </c>
      <c r="B989" s="43">
        <f>'TX_Permitted Sources'!B285</f>
        <v>48</v>
      </c>
      <c r="C989" s="74" t="str">
        <f>'TX_Permitted Sources'!C285</f>
        <v>48165</v>
      </c>
      <c r="D989" s="74">
        <f>'TX_Permitted Sources'!G285</f>
        <v>31000299</v>
      </c>
      <c r="E989" s="74" t="str">
        <f>'TX_Permitted Sources'!J285</f>
        <v>Natural Gas Production, Other Not Classified</v>
      </c>
      <c r="F989" s="201">
        <f>'TX_Permitted Sources'!K285</f>
        <v>1.6652</v>
      </c>
      <c r="G989" s="201">
        <f>'TX_Permitted Sources'!L285</f>
        <v>0.60860000000000003</v>
      </c>
      <c r="H989" s="201">
        <f>'TX_Permitted Sources'!M285</f>
        <v>0</v>
      </c>
      <c r="I989" s="201">
        <f>'TX_Permitted Sources'!N285</f>
        <v>0</v>
      </c>
      <c r="J989" s="201">
        <f>'TX_Permitted Sources'!O285</f>
        <v>0</v>
      </c>
    </row>
    <row r="990" spans="1:10" x14ac:dyDescent="0.2">
      <c r="A990" s="43" t="str">
        <f>'TX_Permitted Sources'!A286</f>
        <v>TX Permitted</v>
      </c>
      <c r="B990" s="43">
        <f>'TX_Permitted Sources'!B286</f>
        <v>48</v>
      </c>
      <c r="C990" s="74" t="str">
        <f>'TX_Permitted Sources'!C286</f>
        <v>48165</v>
      </c>
      <c r="D990" s="74">
        <f>'TX_Permitted Sources'!G286</f>
        <v>31088801</v>
      </c>
      <c r="E990" s="74" t="str">
        <f>'TX_Permitted Sources'!J286</f>
        <v>Permitted Fugitives</v>
      </c>
      <c r="F990" s="201">
        <f>'TX_Permitted Sources'!K286</f>
        <v>0</v>
      </c>
      <c r="G990" s="201">
        <f>'TX_Permitted Sources'!L286</f>
        <v>18.030200000000001</v>
      </c>
      <c r="H990" s="201">
        <f>'TX_Permitted Sources'!M286</f>
        <v>0</v>
      </c>
      <c r="I990" s="201">
        <f>'TX_Permitted Sources'!N286</f>
        <v>0</v>
      </c>
      <c r="J990" s="201">
        <f>'TX_Permitted Sources'!O286</f>
        <v>0</v>
      </c>
    </row>
    <row r="991" spans="1:10" x14ac:dyDescent="0.2">
      <c r="A991" s="43" t="str">
        <f>'TX_Permitted Sources'!A287</f>
        <v>TX Permitted</v>
      </c>
      <c r="B991" s="43">
        <f>'TX_Permitted Sources'!B287</f>
        <v>48</v>
      </c>
      <c r="C991" s="74" t="str">
        <f>'TX_Permitted Sources'!C287</f>
        <v>48165</v>
      </c>
      <c r="D991" s="74">
        <f>'TX_Permitted Sources'!G287</f>
        <v>39900601</v>
      </c>
      <c r="E991" s="74" t="str">
        <f>'TX_Permitted Sources'!J287</f>
        <v>Process Heaters</v>
      </c>
      <c r="F991" s="201">
        <f>'TX_Permitted Sources'!K287</f>
        <v>0.4597</v>
      </c>
      <c r="G991" s="201">
        <f>'TX_Permitted Sources'!L287</f>
        <v>7.6E-3</v>
      </c>
      <c r="H991" s="201">
        <f>'TX_Permitted Sources'!M287</f>
        <v>0</v>
      </c>
      <c r="I991" s="201">
        <f>'TX_Permitted Sources'!N287</f>
        <v>0</v>
      </c>
      <c r="J991" s="201">
        <f>'TX_Permitted Sources'!O287</f>
        <v>0</v>
      </c>
    </row>
    <row r="992" spans="1:10" x14ac:dyDescent="0.2">
      <c r="A992" s="43" t="str">
        <f>'TX_Permitted Sources'!A288</f>
        <v>TX Permitted</v>
      </c>
      <c r="B992" s="43">
        <f>'TX_Permitted Sources'!B288</f>
        <v>48</v>
      </c>
      <c r="C992" s="74" t="str">
        <f>'TX_Permitted Sources'!C288</f>
        <v>48165</v>
      </c>
      <c r="D992" s="74">
        <f>'TX_Permitted Sources'!G288</f>
        <v>40781604</v>
      </c>
      <c r="E992" s="74" t="str">
        <f>'TX_Permitted Sources'!J288</f>
        <v>Natural Gas Production, Other Not Classified</v>
      </c>
      <c r="F992" s="201">
        <f>'TX_Permitted Sources'!K288</f>
        <v>0</v>
      </c>
      <c r="G992" s="201">
        <f>'TX_Permitted Sources'!L288</f>
        <v>0</v>
      </c>
      <c r="H992" s="201">
        <f>'TX_Permitted Sources'!M288</f>
        <v>0</v>
      </c>
      <c r="I992" s="201">
        <f>'TX_Permitted Sources'!N288</f>
        <v>0</v>
      </c>
      <c r="J992" s="201">
        <f>'TX_Permitted Sources'!O288</f>
        <v>0</v>
      </c>
    </row>
    <row r="993" spans="1:10" x14ac:dyDescent="0.2">
      <c r="A993" s="43" t="str">
        <f>'TX_Permitted Sources'!A289</f>
        <v>TX Permitted</v>
      </c>
      <c r="B993" s="43">
        <f>'TX_Permitted Sources'!B289</f>
        <v>48</v>
      </c>
      <c r="C993" s="74" t="str">
        <f>'TX_Permitted Sources'!C289</f>
        <v>48165</v>
      </c>
      <c r="D993" s="74">
        <f>'TX_Permitted Sources'!G289</f>
        <v>20200201</v>
      </c>
      <c r="E993" s="74" t="str">
        <f>'TX_Permitted Sources'!J289</f>
        <v>Compressor Engines</v>
      </c>
      <c r="F993" s="201">
        <f>'TX_Permitted Sources'!K289</f>
        <v>93.628900000000002</v>
      </c>
      <c r="G993" s="201">
        <f>'TX_Permitted Sources'!L289</f>
        <v>0.61419999999999997</v>
      </c>
      <c r="H993" s="201">
        <f>'TX_Permitted Sources'!M289</f>
        <v>0</v>
      </c>
      <c r="I993" s="201">
        <f>'TX_Permitted Sources'!N289</f>
        <v>0</v>
      </c>
      <c r="J993" s="201">
        <f>'TX_Permitted Sources'!O289</f>
        <v>0</v>
      </c>
    </row>
    <row r="994" spans="1:10" x14ac:dyDescent="0.2">
      <c r="A994" s="43" t="str">
        <f>'TX_Permitted Sources'!A290</f>
        <v>TX Permitted</v>
      </c>
      <c r="B994" s="43">
        <f>'TX_Permitted Sources'!B290</f>
        <v>48</v>
      </c>
      <c r="C994" s="74" t="str">
        <f>'TX_Permitted Sources'!C290</f>
        <v>48165</v>
      </c>
      <c r="D994" s="74">
        <f>'TX_Permitted Sources'!G290</f>
        <v>20200253</v>
      </c>
      <c r="E994" s="74" t="str">
        <f>'TX_Permitted Sources'!J290</f>
        <v>Compressor Engines</v>
      </c>
      <c r="F994" s="201">
        <f>'TX_Permitted Sources'!K290</f>
        <v>46.956299999999999</v>
      </c>
      <c r="G994" s="201">
        <f>'TX_Permitted Sources'!L290</f>
        <v>10.3293</v>
      </c>
      <c r="H994" s="201">
        <f>'TX_Permitted Sources'!M290</f>
        <v>0</v>
      </c>
      <c r="I994" s="201">
        <f>'TX_Permitted Sources'!N290</f>
        <v>0</v>
      </c>
      <c r="J994" s="201">
        <f>'TX_Permitted Sources'!O290</f>
        <v>0</v>
      </c>
    </row>
    <row r="995" spans="1:10" x14ac:dyDescent="0.2">
      <c r="A995" s="43" t="str">
        <f>'TX_Permitted Sources'!A291</f>
        <v>TX Permitted</v>
      </c>
      <c r="B995" s="43">
        <f>'TX_Permitted Sources'!B291</f>
        <v>48</v>
      </c>
      <c r="C995" s="74" t="str">
        <f>'TX_Permitted Sources'!C291</f>
        <v>48165</v>
      </c>
      <c r="D995" s="74">
        <f>'TX_Permitted Sources'!G291</f>
        <v>20200254</v>
      </c>
      <c r="E995" s="74" t="str">
        <f>'TX_Permitted Sources'!J291</f>
        <v>Compressor Engines</v>
      </c>
      <c r="F995" s="201">
        <f>'TX_Permitted Sources'!K291</f>
        <v>11.7898</v>
      </c>
      <c r="G995" s="201">
        <f>'TX_Permitted Sources'!L291</f>
        <v>3.9298999999999999</v>
      </c>
      <c r="H995" s="201">
        <f>'TX_Permitted Sources'!M291</f>
        <v>0</v>
      </c>
      <c r="I995" s="201">
        <f>'TX_Permitted Sources'!N291</f>
        <v>0</v>
      </c>
      <c r="J995" s="201">
        <f>'TX_Permitted Sources'!O291</f>
        <v>0</v>
      </c>
    </row>
    <row r="996" spans="1:10" x14ac:dyDescent="0.2">
      <c r="A996" s="43" t="str">
        <f>'TX_Permitted Sources'!A292</f>
        <v>TX Permitted</v>
      </c>
      <c r="B996" s="43">
        <f>'TX_Permitted Sources'!B292</f>
        <v>48</v>
      </c>
      <c r="C996" s="74" t="str">
        <f>'TX_Permitted Sources'!C292</f>
        <v>48165</v>
      </c>
      <c r="D996" s="74">
        <f>'TX_Permitted Sources'!G292</f>
        <v>31000220</v>
      </c>
      <c r="E996" s="74" t="str">
        <f>'TX_Permitted Sources'!J292</f>
        <v>Natural Gas Production, All Equipt Leak Fugitives</v>
      </c>
      <c r="F996" s="201">
        <f>'TX_Permitted Sources'!K292</f>
        <v>0</v>
      </c>
      <c r="G996" s="201">
        <f>'TX_Permitted Sources'!L292</f>
        <v>0.42199999999999999</v>
      </c>
      <c r="H996" s="201">
        <f>'TX_Permitted Sources'!M292</f>
        <v>0</v>
      </c>
      <c r="I996" s="201">
        <f>'TX_Permitted Sources'!N292</f>
        <v>0</v>
      </c>
      <c r="J996" s="201">
        <f>'TX_Permitted Sources'!O292</f>
        <v>0</v>
      </c>
    </row>
    <row r="997" spans="1:10" x14ac:dyDescent="0.2">
      <c r="A997" s="43" t="str">
        <f>'TX_Permitted Sources'!A293</f>
        <v>TX Permitted</v>
      </c>
      <c r="B997" s="43">
        <f>'TX_Permitted Sources'!B293</f>
        <v>48</v>
      </c>
      <c r="C997" s="74" t="str">
        <f>'TX_Permitted Sources'!C293</f>
        <v>48165</v>
      </c>
      <c r="D997" s="74">
        <f>'TX_Permitted Sources'!G293</f>
        <v>31000299</v>
      </c>
      <c r="E997" s="74" t="str">
        <f>'TX_Permitted Sources'!J293</f>
        <v>Natural Gas Production, Other Not Classified</v>
      </c>
      <c r="F997" s="201">
        <f>'TX_Permitted Sources'!K293</f>
        <v>0</v>
      </c>
      <c r="G997" s="201">
        <f>'TX_Permitted Sources'!L293</f>
        <v>0</v>
      </c>
      <c r="H997" s="201">
        <f>'TX_Permitted Sources'!M293</f>
        <v>0</v>
      </c>
      <c r="I997" s="201">
        <f>'TX_Permitted Sources'!N293</f>
        <v>0</v>
      </c>
      <c r="J997" s="201">
        <f>'TX_Permitted Sources'!O293</f>
        <v>0</v>
      </c>
    </row>
    <row r="998" spans="1:10" x14ac:dyDescent="0.2">
      <c r="A998" s="43" t="str">
        <f>'TX_Permitted Sources'!A294</f>
        <v>TX Permitted</v>
      </c>
      <c r="B998" s="43">
        <f>'TX_Permitted Sources'!B294</f>
        <v>48</v>
      </c>
      <c r="C998" s="74" t="str">
        <f>'TX_Permitted Sources'!C294</f>
        <v>48165</v>
      </c>
      <c r="D998" s="74">
        <f>'TX_Permitted Sources'!G294</f>
        <v>31000301</v>
      </c>
      <c r="E998" s="74" t="str">
        <f>'TX_Permitted Sources'!J294</f>
        <v>Dehydrator</v>
      </c>
      <c r="F998" s="201">
        <f>'TX_Permitted Sources'!K294</f>
        <v>0</v>
      </c>
      <c r="G998" s="201">
        <f>'TX_Permitted Sources'!L294</f>
        <v>2.2464</v>
      </c>
      <c r="H998" s="201">
        <f>'TX_Permitted Sources'!M294</f>
        <v>0</v>
      </c>
      <c r="I998" s="201">
        <f>'TX_Permitted Sources'!N294</f>
        <v>0</v>
      </c>
      <c r="J998" s="201">
        <f>'TX_Permitted Sources'!O294</f>
        <v>0</v>
      </c>
    </row>
    <row r="999" spans="1:10" x14ac:dyDescent="0.2">
      <c r="A999" s="43" t="str">
        <f>'TX_Permitted Sources'!A295</f>
        <v>TX Permitted</v>
      </c>
      <c r="B999" s="43">
        <f>'TX_Permitted Sources'!B295</f>
        <v>48</v>
      </c>
      <c r="C999" s="74" t="str">
        <f>'TX_Permitted Sources'!C295</f>
        <v>48165</v>
      </c>
      <c r="D999" s="74">
        <f>'TX_Permitted Sources'!G295</f>
        <v>31000302</v>
      </c>
      <c r="E999" s="74" t="str">
        <f>'TX_Permitted Sources'!J295</f>
        <v>Dehydrator</v>
      </c>
      <c r="F999" s="201">
        <f>'TX_Permitted Sources'!K295</f>
        <v>0.21179999999999999</v>
      </c>
      <c r="G999" s="201">
        <f>'TX_Permitted Sources'!L295</f>
        <v>1.17E-2</v>
      </c>
      <c r="H999" s="201">
        <f>'TX_Permitted Sources'!M295</f>
        <v>0</v>
      </c>
      <c r="I999" s="201">
        <f>'TX_Permitted Sources'!N295</f>
        <v>0</v>
      </c>
      <c r="J999" s="201">
        <f>'TX_Permitted Sources'!O295</f>
        <v>0</v>
      </c>
    </row>
    <row r="1000" spans="1:10" x14ac:dyDescent="0.2">
      <c r="A1000" s="43" t="str">
        <f>'TX_Permitted Sources'!A296</f>
        <v>TX Permitted</v>
      </c>
      <c r="B1000" s="43">
        <f>'TX_Permitted Sources'!B296</f>
        <v>48</v>
      </c>
      <c r="C1000" s="74" t="str">
        <f>'TX_Permitted Sources'!C296</f>
        <v>48165</v>
      </c>
      <c r="D1000" s="74">
        <f>'TX_Permitted Sources'!G296</f>
        <v>31000404</v>
      </c>
      <c r="E1000" s="74" t="str">
        <f>'TX_Permitted Sources'!J296</f>
        <v>Process Heaters</v>
      </c>
      <c r="F1000" s="201">
        <f>'TX_Permitted Sources'!K296</f>
        <v>2.7652999999999999</v>
      </c>
      <c r="G1000" s="201">
        <f>'TX_Permitted Sources'!L296</f>
        <v>0.15210000000000001</v>
      </c>
      <c r="H1000" s="201">
        <f>'TX_Permitted Sources'!M296</f>
        <v>0</v>
      </c>
      <c r="I1000" s="201">
        <f>'TX_Permitted Sources'!N296</f>
        <v>0</v>
      </c>
      <c r="J1000" s="201">
        <f>'TX_Permitted Sources'!O296</f>
        <v>0</v>
      </c>
    </row>
    <row r="1001" spans="1:10" x14ac:dyDescent="0.2">
      <c r="A1001" s="43" t="str">
        <f>'TX_Permitted Sources'!A297</f>
        <v>TX Permitted</v>
      </c>
      <c r="B1001" s="43">
        <f>'TX_Permitted Sources'!B297</f>
        <v>48</v>
      </c>
      <c r="C1001" s="74" t="str">
        <f>'TX_Permitted Sources'!C297</f>
        <v>48165</v>
      </c>
      <c r="D1001" s="74">
        <f>'TX_Permitted Sources'!G297</f>
        <v>31088801</v>
      </c>
      <c r="E1001" s="74" t="str">
        <f>'TX_Permitted Sources'!J297</f>
        <v>Permitted Fugitives</v>
      </c>
      <c r="F1001" s="201">
        <f>'TX_Permitted Sources'!K297</f>
        <v>0</v>
      </c>
      <c r="G1001" s="201">
        <f>'TX_Permitted Sources'!L297</f>
        <v>0.57840000000000003</v>
      </c>
      <c r="H1001" s="201">
        <f>'TX_Permitted Sources'!M297</f>
        <v>0</v>
      </c>
      <c r="I1001" s="201">
        <f>'TX_Permitted Sources'!N297</f>
        <v>0</v>
      </c>
      <c r="J1001" s="201">
        <f>'TX_Permitted Sources'!O297</f>
        <v>0</v>
      </c>
    </row>
    <row r="1002" spans="1:10" x14ac:dyDescent="0.2">
      <c r="A1002" s="43" t="str">
        <f>'TX_Permitted Sources'!A298</f>
        <v>TX Permitted</v>
      </c>
      <c r="B1002" s="43">
        <f>'TX_Permitted Sources'!B298</f>
        <v>48</v>
      </c>
      <c r="C1002" s="74" t="str">
        <f>'TX_Permitted Sources'!C298</f>
        <v>48165</v>
      </c>
      <c r="D1002" s="74">
        <f>'TX_Permitted Sources'!G298</f>
        <v>40300104</v>
      </c>
      <c r="E1002" s="74" t="str">
        <f>'TX_Permitted Sources'!J298</f>
        <v>Permitted Tank Losses</v>
      </c>
      <c r="F1002" s="201">
        <f>'TX_Permitted Sources'!K298</f>
        <v>0</v>
      </c>
      <c r="G1002" s="201">
        <f>'TX_Permitted Sources'!L298</f>
        <v>0.64059999999999995</v>
      </c>
      <c r="H1002" s="201">
        <f>'TX_Permitted Sources'!M298</f>
        <v>0</v>
      </c>
      <c r="I1002" s="201">
        <f>'TX_Permitted Sources'!N298</f>
        <v>0</v>
      </c>
      <c r="J1002" s="201">
        <f>'TX_Permitted Sources'!O298</f>
        <v>0</v>
      </c>
    </row>
    <row r="1003" spans="1:10" x14ac:dyDescent="0.2">
      <c r="A1003" s="43" t="str">
        <f>'TX_Permitted Sources'!A299</f>
        <v>TX Permitted</v>
      </c>
      <c r="B1003" s="43">
        <f>'TX_Permitted Sources'!B299</f>
        <v>48</v>
      </c>
      <c r="C1003" s="74" t="str">
        <f>'TX_Permitted Sources'!C299</f>
        <v>48173</v>
      </c>
      <c r="D1003" s="74">
        <f>'TX_Permitted Sources'!G299</f>
        <v>20200201</v>
      </c>
      <c r="E1003" s="74" t="str">
        <f>'TX_Permitted Sources'!J299</f>
        <v>Compressor Engines</v>
      </c>
      <c r="F1003" s="201">
        <f>'TX_Permitted Sources'!K299</f>
        <v>5.95</v>
      </c>
      <c r="G1003" s="201">
        <f>'TX_Permitted Sources'!L299</f>
        <v>5.0500000000000003E-2</v>
      </c>
      <c r="H1003" s="201">
        <f>'TX_Permitted Sources'!M299</f>
        <v>0</v>
      </c>
      <c r="I1003" s="201">
        <f>'TX_Permitted Sources'!N299</f>
        <v>0</v>
      </c>
      <c r="J1003" s="201">
        <f>'TX_Permitted Sources'!O299</f>
        <v>0</v>
      </c>
    </row>
    <row r="1004" spans="1:10" x14ac:dyDescent="0.2">
      <c r="A1004" s="43" t="str">
        <f>'TX_Permitted Sources'!A300</f>
        <v>TX Permitted</v>
      </c>
      <c r="B1004" s="43">
        <f>'TX_Permitted Sources'!B300</f>
        <v>48</v>
      </c>
      <c r="C1004" s="74" t="str">
        <f>'TX_Permitted Sources'!C300</f>
        <v>48173</v>
      </c>
      <c r="D1004" s="74">
        <f>'TX_Permitted Sources'!G300</f>
        <v>30600402</v>
      </c>
      <c r="E1004" s="74" t="str">
        <f>'TX_Permitted Sources'!J300</f>
        <v>Natural Gas Production, Other Not Classified</v>
      </c>
      <c r="F1004" s="201">
        <f>'TX_Permitted Sources'!K300</f>
        <v>0</v>
      </c>
      <c r="G1004" s="201">
        <f>'TX_Permitted Sources'!L300</f>
        <v>0</v>
      </c>
      <c r="H1004" s="201">
        <f>'TX_Permitted Sources'!M300</f>
        <v>0</v>
      </c>
      <c r="I1004" s="201">
        <f>'TX_Permitted Sources'!N300</f>
        <v>0</v>
      </c>
      <c r="J1004" s="201">
        <f>'TX_Permitted Sources'!O300</f>
        <v>0</v>
      </c>
    </row>
    <row r="1005" spans="1:10" x14ac:dyDescent="0.2">
      <c r="A1005" s="43" t="str">
        <f>'TX_Permitted Sources'!A301</f>
        <v>TX Permitted</v>
      </c>
      <c r="B1005" s="43">
        <f>'TX_Permitted Sources'!B301</f>
        <v>48</v>
      </c>
      <c r="C1005" s="74" t="str">
        <f>'TX_Permitted Sources'!C301</f>
        <v>48219</v>
      </c>
      <c r="D1005" s="74">
        <f>'TX_Permitted Sources'!G301</f>
        <v>20200253</v>
      </c>
      <c r="E1005" s="74" t="str">
        <f>'TX_Permitted Sources'!J301</f>
        <v>Compressor Engines</v>
      </c>
      <c r="F1005" s="201">
        <f>'TX_Permitted Sources'!K301</f>
        <v>0</v>
      </c>
      <c r="G1005" s="201">
        <f>'TX_Permitted Sources'!L301</f>
        <v>0</v>
      </c>
      <c r="H1005" s="201">
        <f>'TX_Permitted Sources'!M301</f>
        <v>0</v>
      </c>
      <c r="I1005" s="201">
        <f>'TX_Permitted Sources'!N301</f>
        <v>0</v>
      </c>
      <c r="J1005" s="201">
        <f>'TX_Permitted Sources'!O301</f>
        <v>0</v>
      </c>
    </row>
    <row r="1006" spans="1:10" x14ac:dyDescent="0.2">
      <c r="A1006" s="43" t="str">
        <f>'TX_Permitted Sources'!A302</f>
        <v>TX Permitted</v>
      </c>
      <c r="B1006" s="43">
        <f>'TX_Permitted Sources'!B302</f>
        <v>48</v>
      </c>
      <c r="C1006" s="74" t="str">
        <f>'TX_Permitted Sources'!C302</f>
        <v>48219</v>
      </c>
      <c r="D1006" s="74">
        <f>'TX_Permitted Sources'!G302</f>
        <v>31000205</v>
      </c>
      <c r="E1006" s="74" t="str">
        <f>'TX_Permitted Sources'!J302</f>
        <v>Natural Gas Production, Flares</v>
      </c>
      <c r="F1006" s="201">
        <f>'TX_Permitted Sources'!K302</f>
        <v>0.09</v>
      </c>
      <c r="G1006" s="201">
        <f>'TX_Permitted Sources'!L302</f>
        <v>0</v>
      </c>
      <c r="H1006" s="201">
        <f>'TX_Permitted Sources'!M302</f>
        <v>0</v>
      </c>
      <c r="I1006" s="201">
        <f>'TX_Permitted Sources'!N302</f>
        <v>0</v>
      </c>
      <c r="J1006" s="201">
        <f>'TX_Permitted Sources'!O302</f>
        <v>0</v>
      </c>
    </row>
    <row r="1007" spans="1:10" x14ac:dyDescent="0.2">
      <c r="A1007" s="43" t="str">
        <f>'TX_Permitted Sources'!A303</f>
        <v>TX Permitted</v>
      </c>
      <c r="B1007" s="43">
        <f>'TX_Permitted Sources'!B303</f>
        <v>48</v>
      </c>
      <c r="C1007" s="74" t="str">
        <f>'TX_Permitted Sources'!C303</f>
        <v>48219</v>
      </c>
      <c r="D1007" s="74">
        <f>'TX_Permitted Sources'!G303</f>
        <v>31000220</v>
      </c>
      <c r="E1007" s="74" t="str">
        <f>'TX_Permitted Sources'!J303</f>
        <v>Natural Gas Production, All Equipt Leak Fugitives</v>
      </c>
      <c r="F1007" s="201">
        <f>'TX_Permitted Sources'!K303</f>
        <v>0</v>
      </c>
      <c r="G1007" s="201">
        <f>'TX_Permitted Sources'!L303</f>
        <v>8.5</v>
      </c>
      <c r="H1007" s="201">
        <f>'TX_Permitted Sources'!M303</f>
        <v>0</v>
      </c>
      <c r="I1007" s="201">
        <f>'TX_Permitted Sources'!N303</f>
        <v>0</v>
      </c>
      <c r="J1007" s="201">
        <f>'TX_Permitted Sources'!O303</f>
        <v>0</v>
      </c>
    </row>
    <row r="1008" spans="1:10" x14ac:dyDescent="0.2">
      <c r="A1008" s="43" t="str">
        <f>'TX_Permitted Sources'!A304</f>
        <v>TX Permitted</v>
      </c>
      <c r="B1008" s="43">
        <f>'TX_Permitted Sources'!B304</f>
        <v>48</v>
      </c>
      <c r="C1008" s="74" t="str">
        <f>'TX_Permitted Sources'!C304</f>
        <v>48219</v>
      </c>
      <c r="D1008" s="74">
        <f>'TX_Permitted Sources'!G304</f>
        <v>31000299</v>
      </c>
      <c r="E1008" s="74" t="str">
        <f>'TX_Permitted Sources'!J304</f>
        <v>Natural Gas Production, Other Not Classified</v>
      </c>
      <c r="F1008" s="201">
        <f>'TX_Permitted Sources'!K304</f>
        <v>0</v>
      </c>
      <c r="G1008" s="201">
        <f>'TX_Permitted Sources'!L304</f>
        <v>0</v>
      </c>
      <c r="H1008" s="201">
        <f>'TX_Permitted Sources'!M304</f>
        <v>0</v>
      </c>
      <c r="I1008" s="201">
        <f>'TX_Permitted Sources'!N304</f>
        <v>0</v>
      </c>
      <c r="J1008" s="201">
        <f>'TX_Permitted Sources'!O304</f>
        <v>0</v>
      </c>
    </row>
    <row r="1009" spans="1:10" x14ac:dyDescent="0.2">
      <c r="A1009" s="43" t="str">
        <f>'TX_Permitted Sources'!A305</f>
        <v>TX Permitted</v>
      </c>
      <c r="B1009" s="43">
        <f>'TX_Permitted Sources'!B305</f>
        <v>48</v>
      </c>
      <c r="C1009" s="74" t="str">
        <f>'TX_Permitted Sources'!C305</f>
        <v>48219</v>
      </c>
      <c r="D1009" s="74">
        <f>'TX_Permitted Sources'!G305</f>
        <v>40300198</v>
      </c>
      <c r="E1009" s="74" t="str">
        <f>'TX_Permitted Sources'!J305</f>
        <v>Permitted Tank Losses</v>
      </c>
      <c r="F1009" s="201">
        <f>'TX_Permitted Sources'!K305</f>
        <v>0</v>
      </c>
      <c r="G1009" s="201">
        <f>'TX_Permitted Sources'!L305</f>
        <v>3.48</v>
      </c>
      <c r="H1009" s="201">
        <f>'TX_Permitted Sources'!M305</f>
        <v>0</v>
      </c>
      <c r="I1009" s="201">
        <f>'TX_Permitted Sources'!N305</f>
        <v>0</v>
      </c>
      <c r="J1009" s="201">
        <f>'TX_Permitted Sources'!O305</f>
        <v>0</v>
      </c>
    </row>
    <row r="1010" spans="1:10" x14ac:dyDescent="0.2">
      <c r="A1010" s="43" t="str">
        <f>'TX_Permitted Sources'!A306</f>
        <v>TX Permitted</v>
      </c>
      <c r="B1010" s="43">
        <f>'TX_Permitted Sources'!B306</f>
        <v>48</v>
      </c>
      <c r="C1010" s="74" t="str">
        <f>'TX_Permitted Sources'!C306</f>
        <v>48219</v>
      </c>
      <c r="D1010" s="74">
        <f>'TX_Permitted Sources'!G306</f>
        <v>20200202</v>
      </c>
      <c r="E1010" s="74" t="str">
        <f>'TX_Permitted Sources'!J306</f>
        <v>Compressor Engines</v>
      </c>
      <c r="F1010" s="201">
        <f>'TX_Permitted Sources'!K306</f>
        <v>114.74</v>
      </c>
      <c r="G1010" s="201">
        <f>'TX_Permitted Sources'!L306</f>
        <v>5.09</v>
      </c>
      <c r="H1010" s="201">
        <f>'TX_Permitted Sources'!M306</f>
        <v>0</v>
      </c>
      <c r="I1010" s="201">
        <f>'TX_Permitted Sources'!N306</f>
        <v>0</v>
      </c>
      <c r="J1010" s="201">
        <f>'TX_Permitted Sources'!O306</f>
        <v>0</v>
      </c>
    </row>
    <row r="1011" spans="1:10" x14ac:dyDescent="0.2">
      <c r="A1011" s="43" t="str">
        <f>'TX_Permitted Sources'!A307</f>
        <v>TX Permitted</v>
      </c>
      <c r="B1011" s="43">
        <f>'TX_Permitted Sources'!B307</f>
        <v>48</v>
      </c>
      <c r="C1011" s="74" t="str">
        <f>'TX_Permitted Sources'!C307</f>
        <v>48219</v>
      </c>
      <c r="D1011" s="74">
        <f>'TX_Permitted Sources'!G307</f>
        <v>20200252</v>
      </c>
      <c r="E1011" s="74" t="str">
        <f>'TX_Permitted Sources'!J307</f>
        <v>Compressor Engines</v>
      </c>
      <c r="F1011" s="201">
        <f>'TX_Permitted Sources'!K307</f>
        <v>114.74</v>
      </c>
      <c r="G1011" s="201">
        <f>'TX_Permitted Sources'!L307</f>
        <v>5.09</v>
      </c>
      <c r="H1011" s="201">
        <f>'TX_Permitted Sources'!M307</f>
        <v>0</v>
      </c>
      <c r="I1011" s="201">
        <f>'TX_Permitted Sources'!N307</f>
        <v>0</v>
      </c>
      <c r="J1011" s="201">
        <f>'TX_Permitted Sources'!O307</f>
        <v>0</v>
      </c>
    </row>
    <row r="1012" spans="1:10" x14ac:dyDescent="0.2">
      <c r="A1012" s="43" t="str">
        <f>'TX_Permitted Sources'!A308</f>
        <v>TX Permitted</v>
      </c>
      <c r="B1012" s="43">
        <f>'TX_Permitted Sources'!B308</f>
        <v>48</v>
      </c>
      <c r="C1012" s="74" t="str">
        <f>'TX_Permitted Sources'!C308</f>
        <v>48219</v>
      </c>
      <c r="D1012" s="74">
        <f>'TX_Permitted Sources'!G308</f>
        <v>30600104</v>
      </c>
      <c r="E1012" s="74" t="str">
        <f>'TX_Permitted Sources'!J308</f>
        <v>Process Heaters</v>
      </c>
      <c r="F1012" s="201">
        <f>'TX_Permitted Sources'!K308</f>
        <v>31.14</v>
      </c>
      <c r="G1012" s="201">
        <f>'TX_Permitted Sources'!L308</f>
        <v>2.68</v>
      </c>
      <c r="H1012" s="201">
        <f>'TX_Permitted Sources'!M308</f>
        <v>0</v>
      </c>
      <c r="I1012" s="201">
        <f>'TX_Permitted Sources'!N308</f>
        <v>0</v>
      </c>
      <c r="J1012" s="201">
        <f>'TX_Permitted Sources'!O308</f>
        <v>0</v>
      </c>
    </row>
    <row r="1013" spans="1:10" x14ac:dyDescent="0.2">
      <c r="A1013" s="43" t="str">
        <f>'TX_Permitted Sources'!A309</f>
        <v>TX Permitted</v>
      </c>
      <c r="B1013" s="43">
        <f>'TX_Permitted Sources'!B309</f>
        <v>48</v>
      </c>
      <c r="C1013" s="74" t="str">
        <f>'TX_Permitted Sources'!C309</f>
        <v>48219</v>
      </c>
      <c r="D1013" s="74">
        <f>'TX_Permitted Sources'!G309</f>
        <v>30600105</v>
      </c>
      <c r="E1013" s="74" t="str">
        <f>'TX_Permitted Sources'!J309</f>
        <v>Process Heaters</v>
      </c>
      <c r="F1013" s="201">
        <f>'TX_Permitted Sources'!K309</f>
        <v>0.91</v>
      </c>
      <c r="G1013" s="201">
        <f>'TX_Permitted Sources'!L309</f>
        <v>0.05</v>
      </c>
      <c r="H1013" s="201">
        <f>'TX_Permitted Sources'!M309</f>
        <v>0</v>
      </c>
      <c r="I1013" s="201">
        <f>'TX_Permitted Sources'!N309</f>
        <v>0</v>
      </c>
      <c r="J1013" s="201">
        <f>'TX_Permitted Sources'!O309</f>
        <v>0</v>
      </c>
    </row>
    <row r="1014" spans="1:10" x14ac:dyDescent="0.2">
      <c r="A1014" s="43" t="str">
        <f>'TX_Permitted Sources'!A310</f>
        <v>TX Permitted</v>
      </c>
      <c r="B1014" s="43">
        <f>'TX_Permitted Sources'!B310</f>
        <v>48</v>
      </c>
      <c r="C1014" s="74" t="str">
        <f>'TX_Permitted Sources'!C310</f>
        <v>48219</v>
      </c>
      <c r="D1014" s="74">
        <f>'TX_Permitted Sources'!G310</f>
        <v>31000205</v>
      </c>
      <c r="E1014" s="74" t="str">
        <f>'TX_Permitted Sources'!J310</f>
        <v>Natural Gas Production, Flares</v>
      </c>
      <c r="F1014" s="201">
        <f>'TX_Permitted Sources'!K310</f>
        <v>0.16</v>
      </c>
      <c r="G1014" s="201">
        <f>'TX_Permitted Sources'!L310</f>
        <v>0</v>
      </c>
      <c r="H1014" s="201">
        <f>'TX_Permitted Sources'!M310</f>
        <v>0</v>
      </c>
      <c r="I1014" s="201">
        <f>'TX_Permitted Sources'!N310</f>
        <v>0</v>
      </c>
      <c r="J1014" s="201">
        <f>'TX_Permitted Sources'!O310</f>
        <v>0</v>
      </c>
    </row>
    <row r="1015" spans="1:10" x14ac:dyDescent="0.2">
      <c r="A1015" s="43" t="str">
        <f>'TX_Permitted Sources'!A311</f>
        <v>TX Permitted</v>
      </c>
      <c r="B1015" s="43">
        <f>'TX_Permitted Sources'!B311</f>
        <v>48</v>
      </c>
      <c r="C1015" s="74" t="str">
        <f>'TX_Permitted Sources'!C311</f>
        <v>48219</v>
      </c>
      <c r="D1015" s="74">
        <f>'TX_Permitted Sources'!G311</f>
        <v>31000209</v>
      </c>
      <c r="E1015" s="74" t="str">
        <f>'TX_Permitted Sources'!J311</f>
        <v>Natural Gas Production, Incinerators Burning Waste Gas or Augmented Waste Gas</v>
      </c>
      <c r="F1015" s="201">
        <f>'TX_Permitted Sources'!K311</f>
        <v>4.47</v>
      </c>
      <c r="G1015" s="201">
        <f>'TX_Permitted Sources'!L311</f>
        <v>0.25</v>
      </c>
      <c r="H1015" s="201">
        <f>'TX_Permitted Sources'!M311</f>
        <v>0</v>
      </c>
      <c r="I1015" s="201">
        <f>'TX_Permitted Sources'!N311</f>
        <v>0</v>
      </c>
      <c r="J1015" s="201">
        <f>'TX_Permitted Sources'!O311</f>
        <v>0</v>
      </c>
    </row>
    <row r="1016" spans="1:10" x14ac:dyDescent="0.2">
      <c r="A1016" s="43" t="str">
        <f>'TX_Permitted Sources'!A312</f>
        <v>TX Permitted</v>
      </c>
      <c r="B1016" s="43">
        <f>'TX_Permitted Sources'!B312</f>
        <v>48</v>
      </c>
      <c r="C1016" s="74" t="str">
        <f>'TX_Permitted Sources'!C312</f>
        <v>48219</v>
      </c>
      <c r="D1016" s="74">
        <f>'TX_Permitted Sources'!G312</f>
        <v>31000220</v>
      </c>
      <c r="E1016" s="74" t="str">
        <f>'TX_Permitted Sources'!J312</f>
        <v>Natural Gas Production, All Equipt Leak Fugitives</v>
      </c>
      <c r="F1016" s="201">
        <f>'TX_Permitted Sources'!K312</f>
        <v>0</v>
      </c>
      <c r="G1016" s="201">
        <f>'TX_Permitted Sources'!L312</f>
        <v>72.239999999999995</v>
      </c>
      <c r="H1016" s="201">
        <f>'TX_Permitted Sources'!M312</f>
        <v>0</v>
      </c>
      <c r="I1016" s="201">
        <f>'TX_Permitted Sources'!N312</f>
        <v>0</v>
      </c>
      <c r="J1016" s="201">
        <f>'TX_Permitted Sources'!O312</f>
        <v>0</v>
      </c>
    </row>
    <row r="1017" spans="1:10" x14ac:dyDescent="0.2">
      <c r="A1017" s="43" t="str">
        <f>'TX_Permitted Sources'!A313</f>
        <v>TX Permitted</v>
      </c>
      <c r="B1017" s="43">
        <f>'TX_Permitted Sources'!B313</f>
        <v>48</v>
      </c>
      <c r="C1017" s="74" t="str">
        <f>'TX_Permitted Sources'!C313</f>
        <v>48219</v>
      </c>
      <c r="D1017" s="74">
        <f>'TX_Permitted Sources'!G313</f>
        <v>31000299</v>
      </c>
      <c r="E1017" s="74" t="str">
        <f>'TX_Permitted Sources'!J313</f>
        <v>Natural Gas Production, Other Not Classified</v>
      </c>
      <c r="F1017" s="201">
        <f>'TX_Permitted Sources'!K313</f>
        <v>0</v>
      </c>
      <c r="G1017" s="201">
        <f>'TX_Permitted Sources'!L313</f>
        <v>0.01</v>
      </c>
      <c r="H1017" s="201">
        <f>'TX_Permitted Sources'!M313</f>
        <v>0</v>
      </c>
      <c r="I1017" s="201">
        <f>'TX_Permitted Sources'!N313</f>
        <v>0</v>
      </c>
      <c r="J1017" s="201">
        <f>'TX_Permitted Sources'!O313</f>
        <v>0</v>
      </c>
    </row>
    <row r="1018" spans="1:10" x14ac:dyDescent="0.2">
      <c r="A1018" s="43" t="str">
        <f>'TX_Permitted Sources'!A314</f>
        <v>TX Permitted</v>
      </c>
      <c r="B1018" s="43">
        <f>'TX_Permitted Sources'!B314</f>
        <v>48</v>
      </c>
      <c r="C1018" s="74" t="str">
        <f>'TX_Permitted Sources'!C314</f>
        <v>48219</v>
      </c>
      <c r="D1018" s="74">
        <f>'TX_Permitted Sources'!G314</f>
        <v>31088801</v>
      </c>
      <c r="E1018" s="74" t="str">
        <f>'TX_Permitted Sources'!J314</f>
        <v>Permitted Fugitives</v>
      </c>
      <c r="F1018" s="201">
        <f>'TX_Permitted Sources'!K314</f>
        <v>0</v>
      </c>
      <c r="G1018" s="201">
        <f>'TX_Permitted Sources'!L314</f>
        <v>3.03</v>
      </c>
      <c r="H1018" s="201">
        <f>'TX_Permitted Sources'!M314</f>
        <v>0</v>
      </c>
      <c r="I1018" s="201">
        <f>'TX_Permitted Sources'!N314</f>
        <v>0</v>
      </c>
      <c r="J1018" s="201">
        <f>'TX_Permitted Sources'!O314</f>
        <v>0</v>
      </c>
    </row>
    <row r="1019" spans="1:10" x14ac:dyDescent="0.2">
      <c r="A1019" s="43" t="str">
        <f>'TX_Permitted Sources'!A315</f>
        <v>TX Permitted</v>
      </c>
      <c r="B1019" s="43">
        <f>'TX_Permitted Sources'!B315</f>
        <v>48</v>
      </c>
      <c r="C1019" s="74" t="str">
        <f>'TX_Permitted Sources'!C315</f>
        <v>48219</v>
      </c>
      <c r="D1019" s="74">
        <f>'TX_Permitted Sources'!G315</f>
        <v>38500101</v>
      </c>
      <c r="E1019" s="74" t="str">
        <f>'TX_Permitted Sources'!J315</f>
        <v>Natural Gas Production, Other Not Classified</v>
      </c>
      <c r="F1019" s="201">
        <f>'TX_Permitted Sources'!K315</f>
        <v>0</v>
      </c>
      <c r="G1019" s="201">
        <f>'TX_Permitted Sources'!L315</f>
        <v>1.49</v>
      </c>
      <c r="H1019" s="201">
        <f>'TX_Permitted Sources'!M315</f>
        <v>0</v>
      </c>
      <c r="I1019" s="201">
        <f>'TX_Permitted Sources'!N315</f>
        <v>0</v>
      </c>
      <c r="J1019" s="201">
        <f>'TX_Permitted Sources'!O315</f>
        <v>0</v>
      </c>
    </row>
    <row r="1020" spans="1:10" x14ac:dyDescent="0.2">
      <c r="A1020" s="43" t="str">
        <f>'TX_Permitted Sources'!A316</f>
        <v>TX Permitted</v>
      </c>
      <c r="B1020" s="43">
        <f>'TX_Permitted Sources'!B316</f>
        <v>48</v>
      </c>
      <c r="C1020" s="74" t="str">
        <f>'TX_Permitted Sources'!C316</f>
        <v>48219</v>
      </c>
      <c r="D1020" s="74">
        <f>'TX_Permitted Sources'!G316</f>
        <v>40202505</v>
      </c>
      <c r="E1020" s="74" t="str">
        <f>'TX_Permitted Sources'!J316</f>
        <v>Natural Gas Production, Other Not Classified</v>
      </c>
      <c r="F1020" s="201">
        <f>'TX_Permitted Sources'!K316</f>
        <v>0</v>
      </c>
      <c r="G1020" s="201">
        <f>'TX_Permitted Sources'!L316</f>
        <v>0.01</v>
      </c>
      <c r="H1020" s="201">
        <f>'TX_Permitted Sources'!M316</f>
        <v>0</v>
      </c>
      <c r="I1020" s="201">
        <f>'TX_Permitted Sources'!N316</f>
        <v>0</v>
      </c>
      <c r="J1020" s="201">
        <f>'TX_Permitted Sources'!O316</f>
        <v>0</v>
      </c>
    </row>
    <row r="1021" spans="1:10" x14ac:dyDescent="0.2">
      <c r="A1021" s="43" t="str">
        <f>'TX_Permitted Sources'!A317</f>
        <v>TX Permitted</v>
      </c>
      <c r="B1021" s="43">
        <f>'TX_Permitted Sources'!B317</f>
        <v>48</v>
      </c>
      <c r="C1021" s="74" t="str">
        <f>'TX_Permitted Sources'!C317</f>
        <v>48219</v>
      </c>
      <c r="D1021" s="74">
        <f>'TX_Permitted Sources'!G317</f>
        <v>40400312</v>
      </c>
      <c r="E1021" s="74" t="str">
        <f>'TX_Permitted Sources'!J317</f>
        <v>Permitted Tank Losses</v>
      </c>
      <c r="F1021" s="201">
        <f>'TX_Permitted Sources'!K317</f>
        <v>0</v>
      </c>
      <c r="G1021" s="201">
        <f>'TX_Permitted Sources'!L317</f>
        <v>13.96</v>
      </c>
      <c r="H1021" s="201">
        <f>'TX_Permitted Sources'!M317</f>
        <v>0</v>
      </c>
      <c r="I1021" s="201">
        <f>'TX_Permitted Sources'!N317</f>
        <v>0</v>
      </c>
      <c r="J1021" s="201">
        <f>'TX_Permitted Sources'!O317</f>
        <v>0</v>
      </c>
    </row>
    <row r="1022" spans="1:10" x14ac:dyDescent="0.2">
      <c r="A1022" s="43" t="str">
        <f>'TX_Permitted Sources'!A318</f>
        <v>TX Permitted</v>
      </c>
      <c r="B1022" s="43">
        <f>'TX_Permitted Sources'!B318</f>
        <v>48</v>
      </c>
      <c r="C1022" s="74" t="str">
        <f>'TX_Permitted Sources'!C318</f>
        <v>48219</v>
      </c>
      <c r="D1022" s="74">
        <f>'TX_Permitted Sources'!G318</f>
        <v>40600199</v>
      </c>
      <c r="E1022" s="74" t="str">
        <f>'TX_Permitted Sources'!J318</f>
        <v>Permitted Tank Losses</v>
      </c>
      <c r="F1022" s="201">
        <f>'TX_Permitted Sources'!K318</f>
        <v>0</v>
      </c>
      <c r="G1022" s="201">
        <f>'TX_Permitted Sources'!L318</f>
        <v>19.678000000000001</v>
      </c>
      <c r="H1022" s="201">
        <f>'TX_Permitted Sources'!M318</f>
        <v>0</v>
      </c>
      <c r="I1022" s="201">
        <f>'TX_Permitted Sources'!N318</f>
        <v>0</v>
      </c>
      <c r="J1022" s="201">
        <f>'TX_Permitted Sources'!O318</f>
        <v>0</v>
      </c>
    </row>
    <row r="1023" spans="1:10" x14ac:dyDescent="0.2">
      <c r="A1023" s="43" t="str">
        <f>'TX_Permitted Sources'!A319</f>
        <v>TX Permitted</v>
      </c>
      <c r="B1023" s="43">
        <f>'TX_Permitted Sources'!B319</f>
        <v>48</v>
      </c>
      <c r="C1023" s="74" t="str">
        <f>'TX_Permitted Sources'!C319</f>
        <v>48227</v>
      </c>
      <c r="D1023" s="74">
        <f>'TX_Permitted Sources'!G319</f>
        <v>10200602</v>
      </c>
      <c r="E1023" s="74" t="str">
        <f>'TX_Permitted Sources'!J319</f>
        <v>Process Heaters</v>
      </c>
      <c r="F1023" s="201">
        <f>'TX_Permitted Sources'!K319</f>
        <v>20.9099</v>
      </c>
      <c r="G1023" s="201">
        <f>'TX_Permitted Sources'!L319</f>
        <v>1.149</v>
      </c>
      <c r="H1023" s="201">
        <f>'TX_Permitted Sources'!M319</f>
        <v>0</v>
      </c>
      <c r="I1023" s="201">
        <f>'TX_Permitted Sources'!N319</f>
        <v>0</v>
      </c>
      <c r="J1023" s="201">
        <f>'TX_Permitted Sources'!O319</f>
        <v>0</v>
      </c>
    </row>
    <row r="1024" spans="1:10" x14ac:dyDescent="0.2">
      <c r="A1024" s="43" t="str">
        <f>'TX_Permitted Sources'!A320</f>
        <v>TX Permitted</v>
      </c>
      <c r="B1024" s="43">
        <f>'TX_Permitted Sources'!B320</f>
        <v>48</v>
      </c>
      <c r="C1024" s="74" t="str">
        <f>'TX_Permitted Sources'!C320</f>
        <v>48227</v>
      </c>
      <c r="D1024" s="74">
        <f>'TX_Permitted Sources'!G320</f>
        <v>20200252</v>
      </c>
      <c r="E1024" s="74" t="str">
        <f>'TX_Permitted Sources'!J320</f>
        <v>Compressor Engines</v>
      </c>
      <c r="F1024" s="201">
        <f>'TX_Permitted Sources'!K320</f>
        <v>448.3245</v>
      </c>
      <c r="G1024" s="201">
        <f>'TX_Permitted Sources'!L320</f>
        <v>16.171600000000002</v>
      </c>
      <c r="H1024" s="201">
        <f>'TX_Permitted Sources'!M320</f>
        <v>0</v>
      </c>
      <c r="I1024" s="201">
        <f>'TX_Permitted Sources'!N320</f>
        <v>0</v>
      </c>
      <c r="J1024" s="201">
        <f>'TX_Permitted Sources'!O320</f>
        <v>0</v>
      </c>
    </row>
    <row r="1025" spans="1:10" x14ac:dyDescent="0.2">
      <c r="A1025" s="43" t="str">
        <f>'TX_Permitted Sources'!A321</f>
        <v>TX Permitted</v>
      </c>
      <c r="B1025" s="43">
        <f>'TX_Permitted Sources'!B321</f>
        <v>48</v>
      </c>
      <c r="C1025" s="74" t="str">
        <f>'TX_Permitted Sources'!C321</f>
        <v>48227</v>
      </c>
      <c r="D1025" s="74">
        <f>'TX_Permitted Sources'!G321</f>
        <v>20200253</v>
      </c>
      <c r="E1025" s="74" t="str">
        <f>'TX_Permitted Sources'!J321</f>
        <v>Compressor Engines</v>
      </c>
      <c r="F1025" s="201">
        <f>'TX_Permitted Sources'!K321</f>
        <v>548.44989999999996</v>
      </c>
      <c r="G1025" s="201">
        <f>'TX_Permitted Sources'!L321</f>
        <v>15.440799999999999</v>
      </c>
      <c r="H1025" s="201">
        <f>'TX_Permitted Sources'!M321</f>
        <v>0</v>
      </c>
      <c r="I1025" s="201">
        <f>'TX_Permitted Sources'!N321</f>
        <v>0</v>
      </c>
      <c r="J1025" s="201">
        <f>'TX_Permitted Sources'!O321</f>
        <v>0</v>
      </c>
    </row>
    <row r="1026" spans="1:10" x14ac:dyDescent="0.2">
      <c r="A1026" s="43" t="str">
        <f>'TX_Permitted Sources'!A322</f>
        <v>TX Permitted</v>
      </c>
      <c r="B1026" s="43">
        <f>'TX_Permitted Sources'!B322</f>
        <v>48</v>
      </c>
      <c r="C1026" s="74" t="str">
        <f>'TX_Permitted Sources'!C322</f>
        <v>48227</v>
      </c>
      <c r="D1026" s="74">
        <f>'TX_Permitted Sources'!G322</f>
        <v>20200254</v>
      </c>
      <c r="E1026" s="74" t="str">
        <f>'TX_Permitted Sources'!J322</f>
        <v>Compressor Engines</v>
      </c>
      <c r="F1026" s="201">
        <f>'TX_Permitted Sources'!K322</f>
        <v>298.62889999999999</v>
      </c>
      <c r="G1026" s="201">
        <f>'TX_Permitted Sources'!L322</f>
        <v>8.6349999999999998</v>
      </c>
      <c r="H1026" s="201">
        <f>'TX_Permitted Sources'!M322</f>
        <v>0</v>
      </c>
      <c r="I1026" s="201">
        <f>'TX_Permitted Sources'!N322</f>
        <v>0</v>
      </c>
      <c r="J1026" s="201">
        <f>'TX_Permitted Sources'!O322</f>
        <v>0</v>
      </c>
    </row>
    <row r="1027" spans="1:10" x14ac:dyDescent="0.2">
      <c r="A1027" s="43" t="str">
        <f>'TX_Permitted Sources'!A323</f>
        <v>TX Permitted</v>
      </c>
      <c r="B1027" s="43">
        <f>'TX_Permitted Sources'!B323</f>
        <v>48</v>
      </c>
      <c r="C1027" s="74" t="str">
        <f>'TX_Permitted Sources'!C323</f>
        <v>48227</v>
      </c>
      <c r="D1027" s="74">
        <f>'TX_Permitted Sources'!G323</f>
        <v>30188599</v>
      </c>
      <c r="E1027" s="74" t="str">
        <f>'TX_Permitted Sources'!J323</f>
        <v>Natural Gas Production, Other Not Classified</v>
      </c>
      <c r="F1027" s="201">
        <f>'TX_Permitted Sources'!K323</f>
        <v>0</v>
      </c>
      <c r="G1027" s="201">
        <f>'TX_Permitted Sources'!L323</f>
        <v>0</v>
      </c>
      <c r="H1027" s="201">
        <f>'TX_Permitted Sources'!M323</f>
        <v>0</v>
      </c>
      <c r="I1027" s="201">
        <f>'TX_Permitted Sources'!N323</f>
        <v>0</v>
      </c>
      <c r="J1027" s="201">
        <f>'TX_Permitted Sources'!O323</f>
        <v>0</v>
      </c>
    </row>
    <row r="1028" spans="1:10" x14ac:dyDescent="0.2">
      <c r="A1028" s="43" t="str">
        <f>'TX_Permitted Sources'!A324</f>
        <v>TX Permitted</v>
      </c>
      <c r="B1028" s="43">
        <f>'TX_Permitted Sources'!B324</f>
        <v>48</v>
      </c>
      <c r="C1028" s="74" t="str">
        <f>'TX_Permitted Sources'!C324</f>
        <v>48227</v>
      </c>
      <c r="D1028" s="74">
        <f>'TX_Permitted Sources'!G324</f>
        <v>31000205</v>
      </c>
      <c r="E1028" s="74" t="str">
        <f>'TX_Permitted Sources'!J324</f>
        <v>Natural Gas Production, Flares</v>
      </c>
      <c r="F1028" s="201">
        <f>'TX_Permitted Sources'!K324</f>
        <v>2.1497999999999999</v>
      </c>
      <c r="G1028" s="201">
        <f>'TX_Permitted Sources'!L324</f>
        <v>1.7043999999999999</v>
      </c>
      <c r="H1028" s="201">
        <f>'TX_Permitted Sources'!M324</f>
        <v>0</v>
      </c>
      <c r="I1028" s="201">
        <f>'TX_Permitted Sources'!N324</f>
        <v>0</v>
      </c>
      <c r="J1028" s="201">
        <f>'TX_Permitted Sources'!O324</f>
        <v>0</v>
      </c>
    </row>
    <row r="1029" spans="1:10" x14ac:dyDescent="0.2">
      <c r="A1029" s="43" t="str">
        <f>'TX_Permitted Sources'!A325</f>
        <v>TX Permitted</v>
      </c>
      <c r="B1029" s="43">
        <f>'TX_Permitted Sources'!B325</f>
        <v>48</v>
      </c>
      <c r="C1029" s="74" t="str">
        <f>'TX_Permitted Sources'!C325</f>
        <v>48227</v>
      </c>
      <c r="D1029" s="74">
        <f>'TX_Permitted Sources'!G325</f>
        <v>31000207</v>
      </c>
      <c r="E1029" s="74" t="str">
        <f>'TX_Permitted Sources'!J325</f>
        <v>Permitted Fugitives</v>
      </c>
      <c r="F1029" s="201">
        <f>'TX_Permitted Sources'!K325</f>
        <v>0</v>
      </c>
      <c r="G1029" s="201">
        <f>'TX_Permitted Sources'!L325</f>
        <v>4.1849999999999996</v>
      </c>
      <c r="H1029" s="201">
        <f>'TX_Permitted Sources'!M325</f>
        <v>0</v>
      </c>
      <c r="I1029" s="201">
        <f>'TX_Permitted Sources'!N325</f>
        <v>0</v>
      </c>
      <c r="J1029" s="201">
        <f>'TX_Permitted Sources'!O325</f>
        <v>0</v>
      </c>
    </row>
    <row r="1030" spans="1:10" x14ac:dyDescent="0.2">
      <c r="A1030" s="43" t="str">
        <f>'TX_Permitted Sources'!A326</f>
        <v>TX Permitted</v>
      </c>
      <c r="B1030" s="43">
        <f>'TX_Permitted Sources'!B326</f>
        <v>48</v>
      </c>
      <c r="C1030" s="74" t="str">
        <f>'TX_Permitted Sources'!C326</f>
        <v>48227</v>
      </c>
      <c r="D1030" s="74">
        <f>'TX_Permitted Sources'!G326</f>
        <v>31000209</v>
      </c>
      <c r="E1030" s="74" t="str">
        <f>'TX_Permitted Sources'!J326</f>
        <v>Natural Gas Production, Incinerators Burning Waste Gas or Augmented Waste Gas</v>
      </c>
      <c r="F1030" s="201">
        <f>'TX_Permitted Sources'!K326</f>
        <v>5.68</v>
      </c>
      <c r="G1030" s="201">
        <f>'TX_Permitted Sources'!L326</f>
        <v>0.31</v>
      </c>
      <c r="H1030" s="201">
        <f>'TX_Permitted Sources'!M326</f>
        <v>0</v>
      </c>
      <c r="I1030" s="201">
        <f>'TX_Permitted Sources'!N326</f>
        <v>0</v>
      </c>
      <c r="J1030" s="201">
        <f>'TX_Permitted Sources'!O326</f>
        <v>0</v>
      </c>
    </row>
    <row r="1031" spans="1:10" x14ac:dyDescent="0.2">
      <c r="A1031" s="43" t="str">
        <f>'TX_Permitted Sources'!A327</f>
        <v>TX Permitted</v>
      </c>
      <c r="B1031" s="43">
        <f>'TX_Permitted Sources'!B327</f>
        <v>48</v>
      </c>
      <c r="C1031" s="74" t="str">
        <f>'TX_Permitted Sources'!C327</f>
        <v>48227</v>
      </c>
      <c r="D1031" s="74">
        <f>'TX_Permitted Sources'!G327</f>
        <v>31000227</v>
      </c>
      <c r="E1031" s="74" t="str">
        <f>'TX_Permitted Sources'!J327</f>
        <v>Dehydrator</v>
      </c>
      <c r="F1031" s="201">
        <f>'TX_Permitted Sources'!K327</f>
        <v>0</v>
      </c>
      <c r="G1031" s="201">
        <f>'TX_Permitted Sources'!L327</f>
        <v>0</v>
      </c>
      <c r="H1031" s="201">
        <f>'TX_Permitted Sources'!M327</f>
        <v>0</v>
      </c>
      <c r="I1031" s="201">
        <f>'TX_Permitted Sources'!N327</f>
        <v>0</v>
      </c>
      <c r="J1031" s="201">
        <f>'TX_Permitted Sources'!O327</f>
        <v>0</v>
      </c>
    </row>
    <row r="1032" spans="1:10" x14ac:dyDescent="0.2">
      <c r="A1032" s="43" t="str">
        <f>'TX_Permitted Sources'!A328</f>
        <v>TX Permitted</v>
      </c>
      <c r="B1032" s="43">
        <f>'TX_Permitted Sources'!B328</f>
        <v>48</v>
      </c>
      <c r="C1032" s="74" t="str">
        <f>'TX_Permitted Sources'!C328</f>
        <v>48227</v>
      </c>
      <c r="D1032" s="74">
        <f>'TX_Permitted Sources'!G328</f>
        <v>31000299</v>
      </c>
      <c r="E1032" s="74" t="str">
        <f>'TX_Permitted Sources'!J328</f>
        <v>Natural Gas Production, Other Not Classified</v>
      </c>
      <c r="F1032" s="201">
        <f>'TX_Permitted Sources'!K328</f>
        <v>0</v>
      </c>
      <c r="G1032" s="201">
        <f>'TX_Permitted Sources'!L328</f>
        <v>0.09</v>
      </c>
      <c r="H1032" s="201">
        <f>'TX_Permitted Sources'!M328</f>
        <v>0</v>
      </c>
      <c r="I1032" s="201">
        <f>'TX_Permitted Sources'!N328</f>
        <v>0</v>
      </c>
      <c r="J1032" s="201">
        <f>'TX_Permitted Sources'!O328</f>
        <v>0</v>
      </c>
    </row>
    <row r="1033" spans="1:10" x14ac:dyDescent="0.2">
      <c r="A1033" s="43" t="str">
        <f>'TX_Permitted Sources'!A329</f>
        <v>TX Permitted</v>
      </c>
      <c r="B1033" s="43">
        <f>'TX_Permitted Sources'!B329</f>
        <v>48</v>
      </c>
      <c r="C1033" s="74" t="str">
        <f>'TX_Permitted Sources'!C329</f>
        <v>48227</v>
      </c>
      <c r="D1033" s="74">
        <f>'TX_Permitted Sources'!G329</f>
        <v>31000404</v>
      </c>
      <c r="E1033" s="74" t="str">
        <f>'TX_Permitted Sources'!J329</f>
        <v>Process Heaters</v>
      </c>
      <c r="F1033" s="201">
        <f>'TX_Permitted Sources'!K329</f>
        <v>18.62</v>
      </c>
      <c r="G1033" s="201">
        <f>'TX_Permitted Sources'!L329</f>
        <v>0.70179999999999998</v>
      </c>
      <c r="H1033" s="201">
        <f>'TX_Permitted Sources'!M329</f>
        <v>0</v>
      </c>
      <c r="I1033" s="201">
        <f>'TX_Permitted Sources'!N329</f>
        <v>0</v>
      </c>
      <c r="J1033" s="201">
        <f>'TX_Permitted Sources'!O329</f>
        <v>0</v>
      </c>
    </row>
    <row r="1034" spans="1:10" x14ac:dyDescent="0.2">
      <c r="A1034" s="43" t="str">
        <f>'TX_Permitted Sources'!A330</f>
        <v>TX Permitted</v>
      </c>
      <c r="B1034" s="43">
        <f>'TX_Permitted Sources'!B330</f>
        <v>48</v>
      </c>
      <c r="C1034" s="74" t="str">
        <f>'TX_Permitted Sources'!C330</f>
        <v>48227</v>
      </c>
      <c r="D1034" s="74">
        <f>'TX_Permitted Sources'!G330</f>
        <v>31000414</v>
      </c>
      <c r="E1034" s="74" t="str">
        <f>'TX_Permitted Sources'!J330</f>
        <v>Natural Gas Production, Other Not Classified</v>
      </c>
      <c r="F1034" s="201">
        <f>'TX_Permitted Sources'!K330</f>
        <v>17.350000000000001</v>
      </c>
      <c r="G1034" s="201">
        <f>'TX_Permitted Sources'!L330</f>
        <v>0.95199999999999996</v>
      </c>
      <c r="H1034" s="201">
        <f>'TX_Permitted Sources'!M330</f>
        <v>0</v>
      </c>
      <c r="I1034" s="201">
        <f>'TX_Permitted Sources'!N330</f>
        <v>0</v>
      </c>
      <c r="J1034" s="201">
        <f>'TX_Permitted Sources'!O330</f>
        <v>0</v>
      </c>
    </row>
    <row r="1035" spans="1:10" x14ac:dyDescent="0.2">
      <c r="A1035" s="43" t="str">
        <f>'TX_Permitted Sources'!A331</f>
        <v>TX Permitted</v>
      </c>
      <c r="B1035" s="43">
        <f>'TX_Permitted Sources'!B331</f>
        <v>48</v>
      </c>
      <c r="C1035" s="74" t="str">
        <f>'TX_Permitted Sources'!C331</f>
        <v>48227</v>
      </c>
      <c r="D1035" s="74">
        <f>'TX_Permitted Sources'!G331</f>
        <v>31088801</v>
      </c>
      <c r="E1035" s="74" t="str">
        <f>'TX_Permitted Sources'!J331</f>
        <v>Permitted Fugitives</v>
      </c>
      <c r="F1035" s="201">
        <f>'TX_Permitted Sources'!K331</f>
        <v>0</v>
      </c>
      <c r="G1035" s="201">
        <f>'TX_Permitted Sources'!L331</f>
        <v>42.552</v>
      </c>
      <c r="H1035" s="201">
        <f>'TX_Permitted Sources'!M331</f>
        <v>0</v>
      </c>
      <c r="I1035" s="201">
        <f>'TX_Permitted Sources'!N331</f>
        <v>0</v>
      </c>
      <c r="J1035" s="201">
        <f>'TX_Permitted Sources'!O331</f>
        <v>0</v>
      </c>
    </row>
    <row r="1036" spans="1:10" x14ac:dyDescent="0.2">
      <c r="A1036" s="43" t="str">
        <f>'TX_Permitted Sources'!A332</f>
        <v>TX Permitted</v>
      </c>
      <c r="B1036" s="43">
        <f>'TX_Permitted Sources'!B332</f>
        <v>48</v>
      </c>
      <c r="C1036" s="74" t="str">
        <f>'TX_Permitted Sources'!C332</f>
        <v>48227</v>
      </c>
      <c r="D1036" s="74">
        <f>'TX_Permitted Sources'!G332</f>
        <v>40301099</v>
      </c>
      <c r="E1036" s="74" t="str">
        <f>'TX_Permitted Sources'!J332</f>
        <v>Permitted Tank Losses</v>
      </c>
      <c r="F1036" s="201">
        <f>'TX_Permitted Sources'!K332</f>
        <v>0</v>
      </c>
      <c r="G1036" s="201">
        <f>'TX_Permitted Sources'!L332</f>
        <v>16.611000000000001</v>
      </c>
      <c r="H1036" s="201">
        <f>'TX_Permitted Sources'!M332</f>
        <v>0</v>
      </c>
      <c r="I1036" s="201">
        <f>'TX_Permitted Sources'!N332</f>
        <v>0</v>
      </c>
      <c r="J1036" s="201">
        <f>'TX_Permitted Sources'!O332</f>
        <v>0</v>
      </c>
    </row>
    <row r="1037" spans="1:10" x14ac:dyDescent="0.2">
      <c r="A1037" s="43" t="str">
        <f>'TX_Permitted Sources'!A333</f>
        <v>TX Permitted</v>
      </c>
      <c r="B1037" s="43">
        <f>'TX_Permitted Sources'!B333</f>
        <v>48</v>
      </c>
      <c r="C1037" s="74" t="str">
        <f>'TX_Permitted Sources'!C333</f>
        <v>48227</v>
      </c>
      <c r="D1037" s="74">
        <f>'TX_Permitted Sources'!G333</f>
        <v>40600140</v>
      </c>
      <c r="E1037" s="74" t="str">
        <f>'TX_Permitted Sources'!J333</f>
        <v>Permitted Tank Losses</v>
      </c>
      <c r="F1037" s="201">
        <f>'TX_Permitted Sources'!K333</f>
        <v>0</v>
      </c>
      <c r="G1037" s="201">
        <f>'TX_Permitted Sources'!L333</f>
        <v>0</v>
      </c>
      <c r="H1037" s="201">
        <f>'TX_Permitted Sources'!M333</f>
        <v>0</v>
      </c>
      <c r="I1037" s="201">
        <f>'TX_Permitted Sources'!N333</f>
        <v>0</v>
      </c>
      <c r="J1037" s="201">
        <f>'TX_Permitted Sources'!O333</f>
        <v>0</v>
      </c>
    </row>
    <row r="1038" spans="1:10" x14ac:dyDescent="0.2">
      <c r="A1038" s="43" t="str">
        <f>'TX_Permitted Sources'!A334</f>
        <v>TX Permitted</v>
      </c>
      <c r="B1038" s="43">
        <f>'TX_Permitted Sources'!B334</f>
        <v>48</v>
      </c>
      <c r="C1038" s="74" t="str">
        <f>'TX_Permitted Sources'!C334</f>
        <v>48227</v>
      </c>
      <c r="D1038" s="74">
        <f>'TX_Permitted Sources'!G334</f>
        <v>40899999</v>
      </c>
      <c r="E1038" s="74" t="str">
        <f>'TX_Permitted Sources'!J334</f>
        <v>Natural Gas Production, Other Not Classified</v>
      </c>
      <c r="F1038" s="201">
        <f>'TX_Permitted Sources'!K334</f>
        <v>0</v>
      </c>
      <c r="G1038" s="201">
        <f>'TX_Permitted Sources'!L334</f>
        <v>1.91</v>
      </c>
      <c r="H1038" s="201">
        <f>'TX_Permitted Sources'!M334</f>
        <v>0</v>
      </c>
      <c r="I1038" s="201">
        <f>'TX_Permitted Sources'!N334</f>
        <v>0</v>
      </c>
      <c r="J1038" s="201">
        <f>'TX_Permitted Sources'!O334</f>
        <v>0</v>
      </c>
    </row>
    <row r="1039" spans="1:10" x14ac:dyDescent="0.2">
      <c r="A1039" s="43" t="str">
        <f>'TX_Permitted Sources'!A335</f>
        <v>TX Permitted</v>
      </c>
      <c r="B1039" s="43">
        <f>'TX_Permitted Sources'!B335</f>
        <v>48</v>
      </c>
      <c r="C1039" s="74" t="str">
        <f>'TX_Permitted Sources'!C335</f>
        <v>48227</v>
      </c>
      <c r="D1039" s="74">
        <f>'TX_Permitted Sources'!G335</f>
        <v>40301012</v>
      </c>
      <c r="E1039" s="74" t="str">
        <f>'TX_Permitted Sources'!J335</f>
        <v>Permitted Tank Losses</v>
      </c>
      <c r="F1039" s="201">
        <f>'TX_Permitted Sources'!K335</f>
        <v>0</v>
      </c>
      <c r="G1039" s="201">
        <f>'TX_Permitted Sources'!L335</f>
        <v>4.069</v>
      </c>
      <c r="H1039" s="201">
        <f>'TX_Permitted Sources'!M335</f>
        <v>0</v>
      </c>
      <c r="I1039" s="201">
        <f>'TX_Permitted Sources'!N335</f>
        <v>0</v>
      </c>
      <c r="J1039" s="201">
        <f>'TX_Permitted Sources'!O335</f>
        <v>0</v>
      </c>
    </row>
    <row r="1040" spans="1:10" x14ac:dyDescent="0.2">
      <c r="A1040" s="43" t="str">
        <f>'TX_Permitted Sources'!A336</f>
        <v>TX Permitted</v>
      </c>
      <c r="B1040" s="43">
        <f>'TX_Permitted Sources'!B336</f>
        <v>48</v>
      </c>
      <c r="C1040" s="74" t="str">
        <f>'TX_Permitted Sources'!C336</f>
        <v>48227</v>
      </c>
      <c r="D1040" s="74">
        <f>'TX_Permitted Sources'!G336</f>
        <v>40388801</v>
      </c>
      <c r="E1040" s="74" t="str">
        <f>'TX_Permitted Sources'!J336</f>
        <v>Permitted Fugitives</v>
      </c>
      <c r="F1040" s="201">
        <f>'TX_Permitted Sources'!K336</f>
        <v>0</v>
      </c>
      <c r="G1040" s="201">
        <f>'TX_Permitted Sources'!L336</f>
        <v>0.18099999999999999</v>
      </c>
      <c r="H1040" s="201">
        <f>'TX_Permitted Sources'!M336</f>
        <v>0</v>
      </c>
      <c r="I1040" s="201">
        <f>'TX_Permitted Sources'!N336</f>
        <v>0</v>
      </c>
      <c r="J1040" s="201">
        <f>'TX_Permitted Sources'!O336</f>
        <v>0</v>
      </c>
    </row>
    <row r="1041" spans="1:10" x14ac:dyDescent="0.2">
      <c r="A1041" s="43" t="str">
        <f>'TX_Permitted Sources'!A337</f>
        <v>TX Permitted</v>
      </c>
      <c r="B1041" s="43">
        <f>'TX_Permitted Sources'!B337</f>
        <v>48</v>
      </c>
      <c r="C1041" s="74" t="str">
        <f>'TX_Permitted Sources'!C337</f>
        <v>48229</v>
      </c>
      <c r="D1041" s="74">
        <f>'TX_Permitted Sources'!G337</f>
        <v>20200201</v>
      </c>
      <c r="E1041" s="74" t="str">
        <f>'TX_Permitted Sources'!J337</f>
        <v>Compressor Engines</v>
      </c>
      <c r="F1041" s="201">
        <f>'TX_Permitted Sources'!K337</f>
        <v>125.5886</v>
      </c>
      <c r="G1041" s="201">
        <f>'TX_Permitted Sources'!L337</f>
        <v>1.4117</v>
      </c>
      <c r="H1041" s="201">
        <f>'TX_Permitted Sources'!M337</f>
        <v>0</v>
      </c>
      <c r="I1041" s="201">
        <f>'TX_Permitted Sources'!N337</f>
        <v>0</v>
      </c>
      <c r="J1041" s="201">
        <f>'TX_Permitted Sources'!O337</f>
        <v>0</v>
      </c>
    </row>
    <row r="1042" spans="1:10" x14ac:dyDescent="0.2">
      <c r="A1042" s="43" t="str">
        <f>'TX_Permitted Sources'!A338</f>
        <v>TX Permitted</v>
      </c>
      <c r="B1042" s="43">
        <f>'TX_Permitted Sources'!B338</f>
        <v>48</v>
      </c>
      <c r="C1042" s="74" t="str">
        <f>'TX_Permitted Sources'!C338</f>
        <v>48229</v>
      </c>
      <c r="D1042" s="74">
        <f>'TX_Permitted Sources'!G338</f>
        <v>20300202</v>
      </c>
      <c r="E1042" s="74" t="str">
        <f>'TX_Permitted Sources'!J338</f>
        <v>Compressor Engines</v>
      </c>
      <c r="F1042" s="201">
        <f>'TX_Permitted Sources'!K338</f>
        <v>282.50749999999999</v>
      </c>
      <c r="G1042" s="201">
        <f>'TX_Permitted Sources'!L338</f>
        <v>1.8539000000000001</v>
      </c>
      <c r="H1042" s="201">
        <f>'TX_Permitted Sources'!M338</f>
        <v>0</v>
      </c>
      <c r="I1042" s="201">
        <f>'TX_Permitted Sources'!N338</f>
        <v>0</v>
      </c>
      <c r="J1042" s="201">
        <f>'TX_Permitted Sources'!O338</f>
        <v>0</v>
      </c>
    </row>
    <row r="1043" spans="1:10" x14ac:dyDescent="0.2">
      <c r="A1043" s="43" t="str">
        <f>'TX_Permitted Sources'!A339</f>
        <v>TX Permitted</v>
      </c>
      <c r="B1043" s="43">
        <f>'TX_Permitted Sources'!B339</f>
        <v>48</v>
      </c>
      <c r="C1043" s="74" t="str">
        <f>'TX_Permitted Sources'!C339</f>
        <v>48229</v>
      </c>
      <c r="D1043" s="74">
        <f>'TX_Permitted Sources'!G339</f>
        <v>30600402</v>
      </c>
      <c r="E1043" s="74" t="str">
        <f>'TX_Permitted Sources'!J339</f>
        <v>Natural Gas Production, Other Not Classified</v>
      </c>
      <c r="F1043" s="201">
        <f>'TX_Permitted Sources'!K339</f>
        <v>0</v>
      </c>
      <c r="G1043" s="201">
        <f>'TX_Permitted Sources'!L339</f>
        <v>0</v>
      </c>
      <c r="H1043" s="201">
        <f>'TX_Permitted Sources'!M339</f>
        <v>0</v>
      </c>
      <c r="I1043" s="201">
        <f>'TX_Permitted Sources'!N339</f>
        <v>0</v>
      </c>
      <c r="J1043" s="201">
        <f>'TX_Permitted Sources'!O339</f>
        <v>0</v>
      </c>
    </row>
    <row r="1044" spans="1:10" x14ac:dyDescent="0.2">
      <c r="A1044" s="43" t="str">
        <f>'TX_Permitted Sources'!A340</f>
        <v>TX Permitted</v>
      </c>
      <c r="B1044" s="43">
        <f>'TX_Permitted Sources'!B340</f>
        <v>48</v>
      </c>
      <c r="C1044" s="74" t="str">
        <f>'TX_Permitted Sources'!C340</f>
        <v>48229</v>
      </c>
      <c r="D1044" s="74">
        <f>'TX_Permitted Sources'!G340</f>
        <v>31000203</v>
      </c>
      <c r="E1044" s="74" t="str">
        <f>'TX_Permitted Sources'!J340</f>
        <v>Compressor Engines</v>
      </c>
      <c r="F1044" s="201">
        <f>'TX_Permitted Sources'!K340</f>
        <v>2.47E-2</v>
      </c>
      <c r="G1044" s="201">
        <f>'TX_Permitted Sources'!L340</f>
        <v>1.8499999999999999E-2</v>
      </c>
      <c r="H1044" s="201">
        <f>'TX_Permitted Sources'!M340</f>
        <v>0</v>
      </c>
      <c r="I1044" s="201">
        <f>'TX_Permitted Sources'!N340</f>
        <v>0</v>
      </c>
      <c r="J1044" s="201">
        <f>'TX_Permitted Sources'!O340</f>
        <v>0</v>
      </c>
    </row>
    <row r="1045" spans="1:10" x14ac:dyDescent="0.2">
      <c r="A1045" s="43" t="str">
        <f>'TX_Permitted Sources'!A341</f>
        <v>TX Permitted</v>
      </c>
      <c r="B1045" s="43">
        <f>'TX_Permitted Sources'!B341</f>
        <v>48</v>
      </c>
      <c r="C1045" s="74" t="str">
        <f>'TX_Permitted Sources'!C341</f>
        <v>48229</v>
      </c>
      <c r="D1045" s="74">
        <f>'TX_Permitted Sources'!G341</f>
        <v>31000299</v>
      </c>
      <c r="E1045" s="74" t="str">
        <f>'TX_Permitted Sources'!J341</f>
        <v>Natural Gas Production, Other Not Classified</v>
      </c>
      <c r="F1045" s="201">
        <f>'TX_Permitted Sources'!K341</f>
        <v>0</v>
      </c>
      <c r="G1045" s="201">
        <f>'TX_Permitted Sources'!L341</f>
        <v>0</v>
      </c>
      <c r="H1045" s="201">
        <f>'TX_Permitted Sources'!M341</f>
        <v>0</v>
      </c>
      <c r="I1045" s="201">
        <f>'TX_Permitted Sources'!N341</f>
        <v>0</v>
      </c>
      <c r="J1045" s="201">
        <f>'TX_Permitted Sources'!O341</f>
        <v>0</v>
      </c>
    </row>
    <row r="1046" spans="1:10" x14ac:dyDescent="0.2">
      <c r="A1046" s="43" t="str">
        <f>'TX_Permitted Sources'!A342</f>
        <v>TX Permitted</v>
      </c>
      <c r="B1046" s="43">
        <f>'TX_Permitted Sources'!B342</f>
        <v>48</v>
      </c>
      <c r="C1046" s="74" t="str">
        <f>'TX_Permitted Sources'!C342</f>
        <v>48229</v>
      </c>
      <c r="D1046" s="74">
        <f>'TX_Permitted Sources'!G342</f>
        <v>31088802</v>
      </c>
      <c r="E1046" s="74" t="str">
        <f>'TX_Permitted Sources'!J342</f>
        <v>Permitted Fugitives</v>
      </c>
      <c r="F1046" s="201">
        <f>'TX_Permitted Sources'!K342</f>
        <v>0</v>
      </c>
      <c r="G1046" s="201">
        <f>'TX_Permitted Sources'!L342</f>
        <v>1.1399999999999999</v>
      </c>
      <c r="H1046" s="201">
        <f>'TX_Permitted Sources'!M342</f>
        <v>0</v>
      </c>
      <c r="I1046" s="201">
        <f>'TX_Permitted Sources'!N342</f>
        <v>0</v>
      </c>
      <c r="J1046" s="201">
        <f>'TX_Permitted Sources'!O342</f>
        <v>0</v>
      </c>
    </row>
    <row r="1047" spans="1:10" x14ac:dyDescent="0.2">
      <c r="A1047" s="43" t="str">
        <f>'TX_Permitted Sources'!A343</f>
        <v>TX Permitted</v>
      </c>
      <c r="B1047" s="43">
        <f>'TX_Permitted Sources'!B343</f>
        <v>48</v>
      </c>
      <c r="C1047" s="74" t="str">
        <f>'TX_Permitted Sources'!C343</f>
        <v>48229</v>
      </c>
      <c r="D1047" s="74">
        <f>'TX_Permitted Sources'!G343</f>
        <v>31088811</v>
      </c>
      <c r="E1047" s="74" t="str">
        <f>'TX_Permitted Sources'!J343</f>
        <v>Permitted Fugitives</v>
      </c>
      <c r="F1047" s="201">
        <f>'TX_Permitted Sources'!K343</f>
        <v>0</v>
      </c>
      <c r="G1047" s="201">
        <f>'TX_Permitted Sources'!L343</f>
        <v>0.56999999999999995</v>
      </c>
      <c r="H1047" s="201">
        <f>'TX_Permitted Sources'!M343</f>
        <v>0</v>
      </c>
      <c r="I1047" s="201">
        <f>'TX_Permitted Sources'!N343</f>
        <v>0</v>
      </c>
      <c r="J1047" s="201">
        <f>'TX_Permitted Sources'!O343</f>
        <v>0</v>
      </c>
    </row>
    <row r="1048" spans="1:10" x14ac:dyDescent="0.2">
      <c r="A1048" s="43" t="str">
        <f>'TX_Permitted Sources'!A344</f>
        <v>TX Permitted</v>
      </c>
      <c r="B1048" s="43">
        <f>'TX_Permitted Sources'!B344</f>
        <v>48</v>
      </c>
      <c r="C1048" s="74" t="str">
        <f>'TX_Permitted Sources'!C344</f>
        <v>48235</v>
      </c>
      <c r="D1048" s="74">
        <f>'TX_Permitted Sources'!G344</f>
        <v>10200603</v>
      </c>
      <c r="E1048" s="74" t="str">
        <f>'TX_Permitted Sources'!J344</f>
        <v>Process Heaters</v>
      </c>
      <c r="F1048" s="201">
        <f>'TX_Permitted Sources'!K344</f>
        <v>0.3972</v>
      </c>
      <c r="G1048" s="201">
        <f>'TX_Permitted Sources'!L344</f>
        <v>2.18E-2</v>
      </c>
      <c r="H1048" s="201">
        <f>'TX_Permitted Sources'!M344</f>
        <v>0</v>
      </c>
      <c r="I1048" s="201">
        <f>'TX_Permitted Sources'!N344</f>
        <v>0</v>
      </c>
      <c r="J1048" s="201">
        <f>'TX_Permitted Sources'!O344</f>
        <v>0</v>
      </c>
    </row>
    <row r="1049" spans="1:10" x14ac:dyDescent="0.2">
      <c r="A1049" s="43" t="str">
        <f>'TX_Permitted Sources'!A345</f>
        <v>TX Permitted</v>
      </c>
      <c r="B1049" s="43">
        <f>'TX_Permitted Sources'!B345</f>
        <v>48</v>
      </c>
      <c r="C1049" s="74" t="str">
        <f>'TX_Permitted Sources'!C345</f>
        <v>48235</v>
      </c>
      <c r="D1049" s="74">
        <f>'TX_Permitted Sources'!G345</f>
        <v>20200252</v>
      </c>
      <c r="E1049" s="74" t="str">
        <f>'TX_Permitted Sources'!J345</f>
        <v>Compressor Engines</v>
      </c>
      <c r="F1049" s="201">
        <f>'TX_Permitted Sources'!K345</f>
        <v>108.26</v>
      </c>
      <c r="G1049" s="201">
        <f>'TX_Permitted Sources'!L345</f>
        <v>4.1100000000000003</v>
      </c>
      <c r="H1049" s="201">
        <f>'TX_Permitted Sources'!M345</f>
        <v>0</v>
      </c>
      <c r="I1049" s="201">
        <f>'TX_Permitted Sources'!N345</f>
        <v>0</v>
      </c>
      <c r="J1049" s="201">
        <f>'TX_Permitted Sources'!O345</f>
        <v>0</v>
      </c>
    </row>
    <row r="1050" spans="1:10" x14ac:dyDescent="0.2">
      <c r="A1050" s="43" t="str">
        <f>'TX_Permitted Sources'!A346</f>
        <v>TX Permitted</v>
      </c>
      <c r="B1050" s="43">
        <f>'TX_Permitted Sources'!B346</f>
        <v>48</v>
      </c>
      <c r="C1050" s="74" t="str">
        <f>'TX_Permitted Sources'!C346</f>
        <v>48235</v>
      </c>
      <c r="D1050" s="74">
        <f>'TX_Permitted Sources'!G346</f>
        <v>20200253</v>
      </c>
      <c r="E1050" s="74" t="str">
        <f>'TX_Permitted Sources'!J346</f>
        <v>Compressor Engines</v>
      </c>
      <c r="F1050" s="201">
        <f>'TX_Permitted Sources'!K346</f>
        <v>116.102</v>
      </c>
      <c r="G1050" s="201">
        <f>'TX_Permitted Sources'!L346</f>
        <v>6.0359999999999996</v>
      </c>
      <c r="H1050" s="201">
        <f>'TX_Permitted Sources'!M346</f>
        <v>0</v>
      </c>
      <c r="I1050" s="201">
        <f>'TX_Permitted Sources'!N346</f>
        <v>0</v>
      </c>
      <c r="J1050" s="201">
        <f>'TX_Permitted Sources'!O346</f>
        <v>0</v>
      </c>
    </row>
    <row r="1051" spans="1:10" x14ac:dyDescent="0.2">
      <c r="A1051" s="43" t="str">
        <f>'TX_Permitted Sources'!A347</f>
        <v>TX Permitted</v>
      </c>
      <c r="B1051" s="43">
        <f>'TX_Permitted Sources'!B347</f>
        <v>48</v>
      </c>
      <c r="C1051" s="74" t="str">
        <f>'TX_Permitted Sources'!C347</f>
        <v>48235</v>
      </c>
      <c r="D1051" s="74">
        <f>'TX_Permitted Sources'!G347</f>
        <v>20200254</v>
      </c>
      <c r="E1051" s="74" t="str">
        <f>'TX_Permitted Sources'!J347</f>
        <v>Compressor Engines</v>
      </c>
      <c r="F1051" s="201">
        <f>'TX_Permitted Sources'!K347</f>
        <v>109.41849999999999</v>
      </c>
      <c r="G1051" s="201">
        <f>'TX_Permitted Sources'!L347</f>
        <v>32.825499999999998</v>
      </c>
      <c r="H1051" s="201">
        <f>'TX_Permitted Sources'!M347</f>
        <v>0</v>
      </c>
      <c r="I1051" s="201">
        <f>'TX_Permitted Sources'!N347</f>
        <v>0</v>
      </c>
      <c r="J1051" s="201">
        <f>'TX_Permitted Sources'!O347</f>
        <v>0</v>
      </c>
    </row>
    <row r="1052" spans="1:10" x14ac:dyDescent="0.2">
      <c r="A1052" s="43" t="str">
        <f>'TX_Permitted Sources'!A348</f>
        <v>TX Permitted</v>
      </c>
      <c r="B1052" s="43">
        <f>'TX_Permitted Sources'!B348</f>
        <v>48</v>
      </c>
      <c r="C1052" s="74" t="str">
        <f>'TX_Permitted Sources'!C348</f>
        <v>48235</v>
      </c>
      <c r="D1052" s="74">
        <f>'TX_Permitted Sources'!G348</f>
        <v>28888801</v>
      </c>
      <c r="E1052" s="74" t="str">
        <f>'TX_Permitted Sources'!J348</f>
        <v>Permitted Fugitives</v>
      </c>
      <c r="F1052" s="201">
        <f>'TX_Permitted Sources'!K348</f>
        <v>8.9999999999999998E-4</v>
      </c>
      <c r="G1052" s="201">
        <f>'TX_Permitted Sources'!L348</f>
        <v>1.4E-3</v>
      </c>
      <c r="H1052" s="201">
        <f>'TX_Permitted Sources'!M348</f>
        <v>0</v>
      </c>
      <c r="I1052" s="201">
        <f>'TX_Permitted Sources'!N348</f>
        <v>0</v>
      </c>
      <c r="J1052" s="201">
        <f>'TX_Permitted Sources'!O348</f>
        <v>0</v>
      </c>
    </row>
    <row r="1053" spans="1:10" x14ac:dyDescent="0.2">
      <c r="A1053" s="43" t="str">
        <f>'TX_Permitted Sources'!A349</f>
        <v>TX Permitted</v>
      </c>
      <c r="B1053" s="43">
        <f>'TX_Permitted Sources'!B349</f>
        <v>48</v>
      </c>
      <c r="C1053" s="74" t="str">
        <f>'TX_Permitted Sources'!C349</f>
        <v>48235</v>
      </c>
      <c r="D1053" s="74">
        <f>'TX_Permitted Sources'!G349</f>
        <v>30699999</v>
      </c>
      <c r="E1053" s="74" t="str">
        <f>'TX_Permitted Sources'!J349</f>
        <v>Natural Gas Production, Other Not Classified</v>
      </c>
      <c r="F1053" s="201">
        <f>'TX_Permitted Sources'!K349</f>
        <v>0</v>
      </c>
      <c r="G1053" s="201">
        <f>'TX_Permitted Sources'!L349</f>
        <v>0</v>
      </c>
      <c r="H1053" s="201">
        <f>'TX_Permitted Sources'!M349</f>
        <v>0</v>
      </c>
      <c r="I1053" s="201">
        <f>'TX_Permitted Sources'!N349</f>
        <v>0</v>
      </c>
      <c r="J1053" s="201">
        <f>'TX_Permitted Sources'!O349</f>
        <v>0</v>
      </c>
    </row>
    <row r="1054" spans="1:10" x14ac:dyDescent="0.2">
      <c r="A1054" s="43" t="str">
        <f>'TX_Permitted Sources'!A350</f>
        <v>TX Permitted</v>
      </c>
      <c r="B1054" s="43">
        <f>'TX_Permitted Sources'!B350</f>
        <v>48</v>
      </c>
      <c r="C1054" s="74" t="str">
        <f>'TX_Permitted Sources'!C350</f>
        <v>48235</v>
      </c>
      <c r="D1054" s="74">
        <f>'TX_Permitted Sources'!G350</f>
        <v>31000205</v>
      </c>
      <c r="E1054" s="74" t="str">
        <f>'TX_Permitted Sources'!J350</f>
        <v>Natural Gas Production, Flares</v>
      </c>
      <c r="F1054" s="201">
        <f>'TX_Permitted Sources'!K350</f>
        <v>0.28079999999999999</v>
      </c>
      <c r="G1054" s="201">
        <f>'TX_Permitted Sources'!L350</f>
        <v>1.5291999999999999</v>
      </c>
      <c r="H1054" s="201">
        <f>'TX_Permitted Sources'!M350</f>
        <v>0</v>
      </c>
      <c r="I1054" s="201">
        <f>'TX_Permitted Sources'!N350</f>
        <v>0</v>
      </c>
      <c r="J1054" s="201">
        <f>'TX_Permitted Sources'!O350</f>
        <v>0</v>
      </c>
    </row>
    <row r="1055" spans="1:10" x14ac:dyDescent="0.2">
      <c r="A1055" s="43" t="str">
        <f>'TX_Permitted Sources'!A351</f>
        <v>TX Permitted</v>
      </c>
      <c r="B1055" s="43">
        <f>'TX_Permitted Sources'!B351</f>
        <v>48</v>
      </c>
      <c r="C1055" s="74" t="str">
        <f>'TX_Permitted Sources'!C351</f>
        <v>48235</v>
      </c>
      <c r="D1055" s="74">
        <f>'TX_Permitted Sources'!G351</f>
        <v>31000207</v>
      </c>
      <c r="E1055" s="74" t="str">
        <f>'TX_Permitted Sources'!J351</f>
        <v>Permitted Fugitives</v>
      </c>
      <c r="F1055" s="201">
        <f>'TX_Permitted Sources'!K351</f>
        <v>0</v>
      </c>
      <c r="G1055" s="201">
        <f>'TX_Permitted Sources'!L351</f>
        <v>9.8820999999999994</v>
      </c>
      <c r="H1055" s="201">
        <f>'TX_Permitted Sources'!M351</f>
        <v>0</v>
      </c>
      <c r="I1055" s="201">
        <f>'TX_Permitted Sources'!N351</f>
        <v>0</v>
      </c>
      <c r="J1055" s="201">
        <f>'TX_Permitted Sources'!O351</f>
        <v>0</v>
      </c>
    </row>
    <row r="1056" spans="1:10" x14ac:dyDescent="0.2">
      <c r="A1056" s="43" t="str">
        <f>'TX_Permitted Sources'!A352</f>
        <v>TX Permitted</v>
      </c>
      <c r="B1056" s="43">
        <f>'TX_Permitted Sources'!B352</f>
        <v>48</v>
      </c>
      <c r="C1056" s="74" t="str">
        <f>'TX_Permitted Sources'!C352</f>
        <v>48235</v>
      </c>
      <c r="D1056" s="74">
        <f>'TX_Permitted Sources'!G352</f>
        <v>31000227</v>
      </c>
      <c r="E1056" s="74" t="str">
        <f>'TX_Permitted Sources'!J352</f>
        <v>Dehydrator</v>
      </c>
      <c r="F1056" s="201">
        <f>'TX_Permitted Sources'!K352</f>
        <v>0</v>
      </c>
      <c r="G1056" s="201">
        <f>'TX_Permitted Sources'!L352</f>
        <v>4.45</v>
      </c>
      <c r="H1056" s="201">
        <f>'TX_Permitted Sources'!M352</f>
        <v>0</v>
      </c>
      <c r="I1056" s="201">
        <f>'TX_Permitted Sources'!N352</f>
        <v>0</v>
      </c>
      <c r="J1056" s="201">
        <f>'TX_Permitted Sources'!O352</f>
        <v>0</v>
      </c>
    </row>
    <row r="1057" spans="1:10" x14ac:dyDescent="0.2">
      <c r="A1057" s="43" t="str">
        <f>'TX_Permitted Sources'!A353</f>
        <v>TX Permitted</v>
      </c>
      <c r="B1057" s="43">
        <f>'TX_Permitted Sources'!B353</f>
        <v>48</v>
      </c>
      <c r="C1057" s="74" t="str">
        <f>'TX_Permitted Sources'!C353</f>
        <v>48235</v>
      </c>
      <c r="D1057" s="74">
        <f>'TX_Permitted Sources'!G353</f>
        <v>31000228</v>
      </c>
      <c r="E1057" s="74" t="str">
        <f>'TX_Permitted Sources'!J353</f>
        <v>Dehydrator</v>
      </c>
      <c r="F1057" s="201">
        <f>'TX_Permitted Sources'!K353</f>
        <v>0.15</v>
      </c>
      <c r="G1057" s="201">
        <f>'TX_Permitted Sources'!L353</f>
        <v>0.01</v>
      </c>
      <c r="H1057" s="201">
        <f>'TX_Permitted Sources'!M353</f>
        <v>0</v>
      </c>
      <c r="I1057" s="201">
        <f>'TX_Permitted Sources'!N353</f>
        <v>0</v>
      </c>
      <c r="J1057" s="201">
        <f>'TX_Permitted Sources'!O353</f>
        <v>0</v>
      </c>
    </row>
    <row r="1058" spans="1:10" x14ac:dyDescent="0.2">
      <c r="A1058" s="43" t="str">
        <f>'TX_Permitted Sources'!A354</f>
        <v>TX Permitted</v>
      </c>
      <c r="B1058" s="43">
        <f>'TX_Permitted Sources'!B354</f>
        <v>48</v>
      </c>
      <c r="C1058" s="74" t="str">
        <f>'TX_Permitted Sources'!C354</f>
        <v>48235</v>
      </c>
      <c r="D1058" s="74">
        <f>'TX_Permitted Sources'!G354</f>
        <v>31000299</v>
      </c>
      <c r="E1058" s="74" t="str">
        <f>'TX_Permitted Sources'!J354</f>
        <v>Natural Gas Production, Other Not Classified</v>
      </c>
      <c r="F1058" s="201">
        <f>'TX_Permitted Sources'!K354</f>
        <v>0</v>
      </c>
      <c r="G1058" s="201">
        <f>'TX_Permitted Sources'!L354</f>
        <v>0.1027</v>
      </c>
      <c r="H1058" s="201">
        <f>'TX_Permitted Sources'!M354</f>
        <v>0</v>
      </c>
      <c r="I1058" s="201">
        <f>'TX_Permitted Sources'!N354</f>
        <v>0</v>
      </c>
      <c r="J1058" s="201">
        <f>'TX_Permitted Sources'!O354</f>
        <v>0</v>
      </c>
    </row>
    <row r="1059" spans="1:10" x14ac:dyDescent="0.2">
      <c r="A1059" s="43" t="str">
        <f>'TX_Permitted Sources'!A355</f>
        <v>TX Permitted</v>
      </c>
      <c r="B1059" s="43">
        <f>'TX_Permitted Sources'!B355</f>
        <v>48</v>
      </c>
      <c r="C1059" s="74" t="str">
        <f>'TX_Permitted Sources'!C355</f>
        <v>48235</v>
      </c>
      <c r="D1059" s="74">
        <f>'TX_Permitted Sources'!G355</f>
        <v>31000404</v>
      </c>
      <c r="E1059" s="74" t="str">
        <f>'TX_Permitted Sources'!J355</f>
        <v>Process Heaters</v>
      </c>
      <c r="F1059" s="201">
        <f>'TX_Permitted Sources'!K355</f>
        <v>3.1326000000000001</v>
      </c>
      <c r="G1059" s="201">
        <f>'TX_Permitted Sources'!L355</f>
        <v>0.1714</v>
      </c>
      <c r="H1059" s="201">
        <f>'TX_Permitted Sources'!M355</f>
        <v>0</v>
      </c>
      <c r="I1059" s="201">
        <f>'TX_Permitted Sources'!N355</f>
        <v>0</v>
      </c>
      <c r="J1059" s="201">
        <f>'TX_Permitted Sources'!O355</f>
        <v>0</v>
      </c>
    </row>
    <row r="1060" spans="1:10" x14ac:dyDescent="0.2">
      <c r="A1060" s="43" t="str">
        <f>'TX_Permitted Sources'!A356</f>
        <v>TX Permitted</v>
      </c>
      <c r="B1060" s="43">
        <f>'TX_Permitted Sources'!B356</f>
        <v>48</v>
      </c>
      <c r="C1060" s="74" t="str">
        <f>'TX_Permitted Sources'!C356</f>
        <v>48235</v>
      </c>
      <c r="D1060" s="74">
        <f>'TX_Permitted Sources'!G356</f>
        <v>31088801</v>
      </c>
      <c r="E1060" s="74" t="str">
        <f>'TX_Permitted Sources'!J356</f>
        <v>Permitted Fugitives</v>
      </c>
      <c r="F1060" s="201">
        <f>'TX_Permitted Sources'!K356</f>
        <v>0</v>
      </c>
      <c r="G1060" s="201">
        <f>'TX_Permitted Sources'!L356</f>
        <v>13.62</v>
      </c>
      <c r="H1060" s="201">
        <f>'TX_Permitted Sources'!M356</f>
        <v>0</v>
      </c>
      <c r="I1060" s="201">
        <f>'TX_Permitted Sources'!N356</f>
        <v>0</v>
      </c>
      <c r="J1060" s="201">
        <f>'TX_Permitted Sources'!O356</f>
        <v>0</v>
      </c>
    </row>
    <row r="1061" spans="1:10" x14ac:dyDescent="0.2">
      <c r="A1061" s="43" t="str">
        <f>'TX_Permitted Sources'!A357</f>
        <v>TX Permitted</v>
      </c>
      <c r="B1061" s="43">
        <f>'TX_Permitted Sources'!B357</f>
        <v>48</v>
      </c>
      <c r="C1061" s="74" t="str">
        <f>'TX_Permitted Sources'!C357</f>
        <v>48235</v>
      </c>
      <c r="D1061" s="74">
        <f>'TX_Permitted Sources'!G357</f>
        <v>40300199</v>
      </c>
      <c r="E1061" s="74" t="str">
        <f>'TX_Permitted Sources'!J357</f>
        <v>Permitted Tank Losses</v>
      </c>
      <c r="F1061" s="201">
        <f>'TX_Permitted Sources'!K357</f>
        <v>0</v>
      </c>
      <c r="G1061" s="201">
        <f>'TX_Permitted Sources'!L357</f>
        <v>2.82</v>
      </c>
      <c r="H1061" s="201">
        <f>'TX_Permitted Sources'!M357</f>
        <v>0</v>
      </c>
      <c r="I1061" s="201">
        <f>'TX_Permitted Sources'!N357</f>
        <v>0</v>
      </c>
      <c r="J1061" s="201">
        <f>'TX_Permitted Sources'!O357</f>
        <v>0</v>
      </c>
    </row>
    <row r="1062" spans="1:10" x14ac:dyDescent="0.2">
      <c r="A1062" s="43" t="str">
        <f>'TX_Permitted Sources'!A358</f>
        <v>TX Permitted</v>
      </c>
      <c r="B1062" s="43">
        <f>'TX_Permitted Sources'!B358</f>
        <v>48</v>
      </c>
      <c r="C1062" s="74" t="str">
        <f>'TX_Permitted Sources'!C358</f>
        <v>48235</v>
      </c>
      <c r="D1062" s="74">
        <f>'TX_Permitted Sources'!G358</f>
        <v>40301008</v>
      </c>
      <c r="E1062" s="74" t="str">
        <f>'TX_Permitted Sources'!J358</f>
        <v>Permitted Tank Losses</v>
      </c>
      <c r="F1062" s="201">
        <f>'TX_Permitted Sources'!K358</f>
        <v>0</v>
      </c>
      <c r="G1062" s="201">
        <f>'TX_Permitted Sources'!L358</f>
        <v>2.1425000000000001</v>
      </c>
      <c r="H1062" s="201">
        <f>'TX_Permitted Sources'!M358</f>
        <v>0</v>
      </c>
      <c r="I1062" s="201">
        <f>'TX_Permitted Sources'!N358</f>
        <v>0</v>
      </c>
      <c r="J1062" s="201">
        <f>'TX_Permitted Sources'!O358</f>
        <v>0</v>
      </c>
    </row>
    <row r="1063" spans="1:10" x14ac:dyDescent="0.2">
      <c r="A1063" s="43" t="str">
        <f>'TX_Permitted Sources'!A359</f>
        <v>TX Permitted</v>
      </c>
      <c r="B1063" s="43">
        <f>'TX_Permitted Sources'!B359</f>
        <v>48</v>
      </c>
      <c r="C1063" s="74" t="str">
        <f>'TX_Permitted Sources'!C359</f>
        <v>48235</v>
      </c>
      <c r="D1063" s="74">
        <f>'TX_Permitted Sources'!G359</f>
        <v>40400311</v>
      </c>
      <c r="E1063" s="74" t="str">
        <f>'TX_Permitted Sources'!J359</f>
        <v>Permitted Tank Losses</v>
      </c>
      <c r="F1063" s="201">
        <f>'TX_Permitted Sources'!K359</f>
        <v>0</v>
      </c>
      <c r="G1063" s="201">
        <f>'TX_Permitted Sources'!L359</f>
        <v>14.581</v>
      </c>
      <c r="H1063" s="201">
        <f>'TX_Permitted Sources'!M359</f>
        <v>0</v>
      </c>
      <c r="I1063" s="201">
        <f>'TX_Permitted Sources'!N359</f>
        <v>0</v>
      </c>
      <c r="J1063" s="201">
        <f>'TX_Permitted Sources'!O359</f>
        <v>0</v>
      </c>
    </row>
    <row r="1064" spans="1:10" x14ac:dyDescent="0.2">
      <c r="A1064" s="43" t="str">
        <f>'TX_Permitted Sources'!A360</f>
        <v>TX Permitted</v>
      </c>
      <c r="B1064" s="43">
        <f>'TX_Permitted Sources'!B360</f>
        <v>48</v>
      </c>
      <c r="C1064" s="74" t="str">
        <f>'TX_Permitted Sources'!C360</f>
        <v>48235</v>
      </c>
      <c r="D1064" s="74">
        <f>'TX_Permitted Sources'!G360</f>
        <v>40600132</v>
      </c>
      <c r="E1064" s="74" t="str">
        <f>'TX_Permitted Sources'!J360</f>
        <v>Permitted Tank Losses</v>
      </c>
      <c r="F1064" s="201">
        <f>'TX_Permitted Sources'!K360</f>
        <v>0</v>
      </c>
      <c r="G1064" s="201">
        <f>'TX_Permitted Sources'!L360</f>
        <v>0.15</v>
      </c>
      <c r="H1064" s="201">
        <f>'TX_Permitted Sources'!M360</f>
        <v>0</v>
      </c>
      <c r="I1064" s="201">
        <f>'TX_Permitted Sources'!N360</f>
        <v>0</v>
      </c>
      <c r="J1064" s="201">
        <f>'TX_Permitted Sources'!O360</f>
        <v>0</v>
      </c>
    </row>
    <row r="1065" spans="1:10" x14ac:dyDescent="0.2">
      <c r="A1065" s="43" t="str">
        <f>'TX_Permitted Sources'!A361</f>
        <v>TX Permitted</v>
      </c>
      <c r="B1065" s="43">
        <f>'TX_Permitted Sources'!B361</f>
        <v>48</v>
      </c>
      <c r="C1065" s="74" t="str">
        <f>'TX_Permitted Sources'!C361</f>
        <v>48235</v>
      </c>
      <c r="D1065" s="74">
        <f>'TX_Permitted Sources'!G361</f>
        <v>40600142</v>
      </c>
      <c r="E1065" s="74" t="str">
        <f>'TX_Permitted Sources'!J361</f>
        <v>Permitted Tank Losses</v>
      </c>
      <c r="F1065" s="201">
        <f>'TX_Permitted Sources'!K361</f>
        <v>0</v>
      </c>
      <c r="G1065" s="201">
        <f>'TX_Permitted Sources'!L361</f>
        <v>10.0215</v>
      </c>
      <c r="H1065" s="201">
        <f>'TX_Permitted Sources'!M361</f>
        <v>0</v>
      </c>
      <c r="I1065" s="201">
        <f>'TX_Permitted Sources'!N361</f>
        <v>0</v>
      </c>
      <c r="J1065" s="201">
        <f>'TX_Permitted Sources'!O361</f>
        <v>0</v>
      </c>
    </row>
    <row r="1066" spans="1:10" x14ac:dyDescent="0.2">
      <c r="A1066" s="43" t="str">
        <f>'TX_Permitted Sources'!A362</f>
        <v>TX Permitted</v>
      </c>
      <c r="B1066" s="43">
        <f>'TX_Permitted Sources'!B362</f>
        <v>48</v>
      </c>
      <c r="C1066" s="74" t="str">
        <f>'TX_Permitted Sources'!C362</f>
        <v>48235</v>
      </c>
      <c r="D1066" s="74">
        <f>'TX_Permitted Sources'!G362</f>
        <v>40714698</v>
      </c>
      <c r="E1066" s="74" t="str">
        <f>'TX_Permitted Sources'!J362</f>
        <v>Natural Gas Production, Other Not Classified</v>
      </c>
      <c r="F1066" s="201">
        <f>'TX_Permitted Sources'!K362</f>
        <v>0</v>
      </c>
      <c r="G1066" s="201">
        <f>'TX_Permitted Sources'!L362</f>
        <v>0.44869999999999999</v>
      </c>
      <c r="H1066" s="201">
        <f>'TX_Permitted Sources'!M362</f>
        <v>0</v>
      </c>
      <c r="I1066" s="201">
        <f>'TX_Permitted Sources'!N362</f>
        <v>0</v>
      </c>
      <c r="J1066" s="201">
        <f>'TX_Permitted Sources'!O362</f>
        <v>0</v>
      </c>
    </row>
    <row r="1067" spans="1:10" x14ac:dyDescent="0.2">
      <c r="A1067" s="43" t="str">
        <f>'TX_Permitted Sources'!A363</f>
        <v>TX Permitted</v>
      </c>
      <c r="B1067" s="43">
        <f>'TX_Permitted Sources'!B363</f>
        <v>48</v>
      </c>
      <c r="C1067" s="74" t="str">
        <f>'TX_Permitted Sources'!C363</f>
        <v>48263</v>
      </c>
      <c r="D1067" s="74">
        <f>'TX_Permitted Sources'!G363</f>
        <v>20200254</v>
      </c>
      <c r="E1067" s="74" t="str">
        <f>'TX_Permitted Sources'!J363</f>
        <v>Compressor Engines</v>
      </c>
      <c r="F1067" s="201">
        <f>'TX_Permitted Sources'!K363</f>
        <v>20.93</v>
      </c>
      <c r="G1067" s="201">
        <f>'TX_Permitted Sources'!L363</f>
        <v>1.99</v>
      </c>
      <c r="H1067" s="201">
        <f>'TX_Permitted Sources'!M363</f>
        <v>0</v>
      </c>
      <c r="I1067" s="201">
        <f>'TX_Permitted Sources'!N363</f>
        <v>0</v>
      </c>
      <c r="J1067" s="201">
        <f>'TX_Permitted Sources'!O363</f>
        <v>0</v>
      </c>
    </row>
    <row r="1068" spans="1:10" x14ac:dyDescent="0.2">
      <c r="A1068" s="43" t="str">
        <f>'TX_Permitted Sources'!A364</f>
        <v>TX Permitted</v>
      </c>
      <c r="B1068" s="43">
        <f>'TX_Permitted Sources'!B364</f>
        <v>48</v>
      </c>
      <c r="C1068" s="74" t="str">
        <f>'TX_Permitted Sources'!C364</f>
        <v>48263</v>
      </c>
      <c r="D1068" s="74">
        <f>'TX_Permitted Sources'!G364</f>
        <v>31088801</v>
      </c>
      <c r="E1068" s="74" t="str">
        <f>'TX_Permitted Sources'!J364</f>
        <v>Permitted Fugitives</v>
      </c>
      <c r="F1068" s="201">
        <f>'TX_Permitted Sources'!K364</f>
        <v>0</v>
      </c>
      <c r="G1068" s="201">
        <f>'TX_Permitted Sources'!L364</f>
        <v>0.19</v>
      </c>
      <c r="H1068" s="201">
        <f>'TX_Permitted Sources'!M364</f>
        <v>0</v>
      </c>
      <c r="I1068" s="201">
        <f>'TX_Permitted Sources'!N364</f>
        <v>0</v>
      </c>
      <c r="J1068" s="201">
        <f>'TX_Permitted Sources'!O364</f>
        <v>0</v>
      </c>
    </row>
    <row r="1069" spans="1:10" x14ac:dyDescent="0.2">
      <c r="A1069" s="43" t="str">
        <f>'TX_Permitted Sources'!A365</f>
        <v>TX Permitted</v>
      </c>
      <c r="B1069" s="43">
        <f>'TX_Permitted Sources'!B365</f>
        <v>48</v>
      </c>
      <c r="C1069" s="74" t="str">
        <f>'TX_Permitted Sources'!C365</f>
        <v>48263</v>
      </c>
      <c r="D1069" s="74">
        <f>'TX_Permitted Sources'!G365</f>
        <v>30688801</v>
      </c>
      <c r="E1069" s="74" t="str">
        <f>'TX_Permitted Sources'!J365</f>
        <v>Natural Gas Production, Flares</v>
      </c>
      <c r="F1069" s="201">
        <f>'TX_Permitted Sources'!K365</f>
        <v>0</v>
      </c>
      <c r="G1069" s="201">
        <f>'TX_Permitted Sources'!L365</f>
        <v>0</v>
      </c>
      <c r="H1069" s="201">
        <f>'TX_Permitted Sources'!M365</f>
        <v>0</v>
      </c>
      <c r="I1069" s="201">
        <f>'TX_Permitted Sources'!N365</f>
        <v>0</v>
      </c>
      <c r="J1069" s="201">
        <f>'TX_Permitted Sources'!O365</f>
        <v>0</v>
      </c>
    </row>
    <row r="1070" spans="1:10" x14ac:dyDescent="0.2">
      <c r="A1070" s="43" t="str">
        <f>'TX_Permitted Sources'!A366</f>
        <v>TX Permitted</v>
      </c>
      <c r="B1070" s="43">
        <f>'TX_Permitted Sources'!B366</f>
        <v>48</v>
      </c>
      <c r="C1070" s="74" t="str">
        <f>'TX_Permitted Sources'!C366</f>
        <v>48263</v>
      </c>
      <c r="D1070" s="74">
        <f>'TX_Permitted Sources'!G366</f>
        <v>31000201</v>
      </c>
      <c r="E1070" s="74" t="str">
        <f>'TX_Permitted Sources'!J366</f>
        <v>Natural Gas Production, Gas Sweetening: Amine Process</v>
      </c>
      <c r="F1070" s="201">
        <f>'TX_Permitted Sources'!K366</f>
        <v>0</v>
      </c>
      <c r="G1070" s="201">
        <f>'TX_Permitted Sources'!L366</f>
        <v>0</v>
      </c>
      <c r="H1070" s="201">
        <f>'TX_Permitted Sources'!M366</f>
        <v>0</v>
      </c>
      <c r="I1070" s="201">
        <f>'TX_Permitted Sources'!N366</f>
        <v>0</v>
      </c>
      <c r="J1070" s="201">
        <f>'TX_Permitted Sources'!O366</f>
        <v>0</v>
      </c>
    </row>
    <row r="1071" spans="1:10" x14ac:dyDescent="0.2">
      <c r="A1071" s="43" t="str">
        <f>'TX_Permitted Sources'!A367</f>
        <v>TX Permitted</v>
      </c>
      <c r="B1071" s="43">
        <f>'TX_Permitted Sources'!B367</f>
        <v>48</v>
      </c>
      <c r="C1071" s="74" t="str">
        <f>'TX_Permitted Sources'!C367</f>
        <v>48263</v>
      </c>
      <c r="D1071" s="74">
        <f>'TX_Permitted Sources'!G367</f>
        <v>31000203</v>
      </c>
      <c r="E1071" s="74" t="str">
        <f>'TX_Permitted Sources'!J367</f>
        <v>Compressor Engines</v>
      </c>
      <c r="F1071" s="201">
        <f>'TX_Permitted Sources'!K367</f>
        <v>467.95</v>
      </c>
      <c r="G1071" s="201">
        <f>'TX_Permitted Sources'!L367</f>
        <v>34.299999999999997</v>
      </c>
      <c r="H1071" s="201">
        <f>'TX_Permitted Sources'!M367</f>
        <v>0</v>
      </c>
      <c r="I1071" s="201">
        <f>'TX_Permitted Sources'!N367</f>
        <v>0</v>
      </c>
      <c r="J1071" s="201">
        <f>'TX_Permitted Sources'!O367</f>
        <v>0</v>
      </c>
    </row>
    <row r="1072" spans="1:10" x14ac:dyDescent="0.2">
      <c r="A1072" s="43" t="str">
        <f>'TX_Permitted Sources'!A368</f>
        <v>TX Permitted</v>
      </c>
      <c r="B1072" s="43">
        <f>'TX_Permitted Sources'!B368</f>
        <v>48</v>
      </c>
      <c r="C1072" s="74" t="str">
        <f>'TX_Permitted Sources'!C368</f>
        <v>48263</v>
      </c>
      <c r="D1072" s="74">
        <f>'TX_Permitted Sources'!G368</f>
        <v>31000205</v>
      </c>
      <c r="E1072" s="74" t="str">
        <f>'TX_Permitted Sources'!J368</f>
        <v>Natural Gas Production, Flares</v>
      </c>
      <c r="F1072" s="201">
        <f>'TX_Permitted Sources'!K368</f>
        <v>5.3179999999999996</v>
      </c>
      <c r="G1072" s="201">
        <f>'TX_Permitted Sources'!L368</f>
        <v>0</v>
      </c>
      <c r="H1072" s="201">
        <f>'TX_Permitted Sources'!M368</f>
        <v>0</v>
      </c>
      <c r="I1072" s="201">
        <f>'TX_Permitted Sources'!N368</f>
        <v>0</v>
      </c>
      <c r="J1072" s="201">
        <f>'TX_Permitted Sources'!O368</f>
        <v>0</v>
      </c>
    </row>
    <row r="1073" spans="1:10" x14ac:dyDescent="0.2">
      <c r="A1073" s="43" t="str">
        <f>'TX_Permitted Sources'!A369</f>
        <v>TX Permitted</v>
      </c>
      <c r="B1073" s="43">
        <f>'TX_Permitted Sources'!B369</f>
        <v>48</v>
      </c>
      <c r="C1073" s="74" t="str">
        <f>'TX_Permitted Sources'!C369</f>
        <v>48263</v>
      </c>
      <c r="D1073" s="74">
        <f>'TX_Permitted Sources'!G369</f>
        <v>31000227</v>
      </c>
      <c r="E1073" s="74" t="str">
        <f>'TX_Permitted Sources'!J369</f>
        <v>Dehydrator</v>
      </c>
      <c r="F1073" s="201">
        <f>'TX_Permitted Sources'!K369</f>
        <v>0</v>
      </c>
      <c r="G1073" s="201">
        <f>'TX_Permitted Sources'!L369</f>
        <v>16.948</v>
      </c>
      <c r="H1073" s="201">
        <f>'TX_Permitted Sources'!M369</f>
        <v>0</v>
      </c>
      <c r="I1073" s="201">
        <f>'TX_Permitted Sources'!N369</f>
        <v>0</v>
      </c>
      <c r="J1073" s="201">
        <f>'TX_Permitted Sources'!O369</f>
        <v>0</v>
      </c>
    </row>
    <row r="1074" spans="1:10" x14ac:dyDescent="0.2">
      <c r="A1074" s="43" t="str">
        <f>'TX_Permitted Sources'!A370</f>
        <v>TX Permitted</v>
      </c>
      <c r="B1074" s="43">
        <f>'TX_Permitted Sources'!B370</f>
        <v>48</v>
      </c>
      <c r="C1074" s="74" t="str">
        <f>'TX_Permitted Sources'!C370</f>
        <v>48263</v>
      </c>
      <c r="D1074" s="74">
        <f>'TX_Permitted Sources'!G370</f>
        <v>31000228</v>
      </c>
      <c r="E1074" s="74" t="str">
        <f>'TX_Permitted Sources'!J370</f>
        <v>Dehydrator</v>
      </c>
      <c r="F1074" s="201">
        <f>'TX_Permitted Sources'!K370</f>
        <v>5.83</v>
      </c>
      <c r="G1074" s="201">
        <f>'TX_Permitted Sources'!L370</f>
        <v>0.32100000000000001</v>
      </c>
      <c r="H1074" s="201">
        <f>'TX_Permitted Sources'!M370</f>
        <v>0</v>
      </c>
      <c r="I1074" s="201">
        <f>'TX_Permitted Sources'!N370</f>
        <v>0</v>
      </c>
      <c r="J1074" s="201">
        <f>'TX_Permitted Sources'!O370</f>
        <v>0</v>
      </c>
    </row>
    <row r="1075" spans="1:10" x14ac:dyDescent="0.2">
      <c r="A1075" s="43" t="str">
        <f>'TX_Permitted Sources'!A371</f>
        <v>TX Permitted</v>
      </c>
      <c r="B1075" s="43">
        <f>'TX_Permitted Sources'!B371</f>
        <v>48</v>
      </c>
      <c r="C1075" s="74" t="str">
        <f>'TX_Permitted Sources'!C371</f>
        <v>48263</v>
      </c>
      <c r="D1075" s="74">
        <f>'TX_Permitted Sources'!G371</f>
        <v>31000404</v>
      </c>
      <c r="E1075" s="74" t="str">
        <f>'TX_Permitted Sources'!J371</f>
        <v>Process Heaters</v>
      </c>
      <c r="F1075" s="201">
        <f>'TX_Permitted Sources'!K371</f>
        <v>9.5299999999999994</v>
      </c>
      <c r="G1075" s="201">
        <f>'TX_Permitted Sources'!L371</f>
        <v>0.78</v>
      </c>
      <c r="H1075" s="201">
        <f>'TX_Permitted Sources'!M371</f>
        <v>0</v>
      </c>
      <c r="I1075" s="201">
        <f>'TX_Permitted Sources'!N371</f>
        <v>0</v>
      </c>
      <c r="J1075" s="201">
        <f>'TX_Permitted Sources'!O371</f>
        <v>0</v>
      </c>
    </row>
    <row r="1076" spans="1:10" x14ac:dyDescent="0.2">
      <c r="A1076" s="43" t="str">
        <f>'TX_Permitted Sources'!A372</f>
        <v>TX Permitted</v>
      </c>
      <c r="B1076" s="43">
        <f>'TX_Permitted Sources'!B372</f>
        <v>48</v>
      </c>
      <c r="C1076" s="74" t="str">
        <f>'TX_Permitted Sources'!C372</f>
        <v>48263</v>
      </c>
      <c r="D1076" s="74">
        <f>'TX_Permitted Sources'!G372</f>
        <v>31088801</v>
      </c>
      <c r="E1076" s="74" t="str">
        <f>'TX_Permitted Sources'!J372</f>
        <v>Permitted Fugitives</v>
      </c>
      <c r="F1076" s="201">
        <f>'TX_Permitted Sources'!K372</f>
        <v>0</v>
      </c>
      <c r="G1076" s="201">
        <f>'TX_Permitted Sources'!L372</f>
        <v>11.25</v>
      </c>
      <c r="H1076" s="201">
        <f>'TX_Permitted Sources'!M372</f>
        <v>0</v>
      </c>
      <c r="I1076" s="201">
        <f>'TX_Permitted Sources'!N372</f>
        <v>0</v>
      </c>
      <c r="J1076" s="201">
        <f>'TX_Permitted Sources'!O372</f>
        <v>0</v>
      </c>
    </row>
    <row r="1077" spans="1:10" x14ac:dyDescent="0.2">
      <c r="A1077" s="43" t="str">
        <f>'TX_Permitted Sources'!A373</f>
        <v>TX Permitted</v>
      </c>
      <c r="B1077" s="43">
        <f>'TX_Permitted Sources'!B373</f>
        <v>48</v>
      </c>
      <c r="C1077" s="74" t="str">
        <f>'TX_Permitted Sources'!C373</f>
        <v>48301</v>
      </c>
      <c r="D1077" s="74">
        <f>'TX_Permitted Sources'!G373</f>
        <v>20200253</v>
      </c>
      <c r="E1077" s="74" t="str">
        <f>'TX_Permitted Sources'!J373</f>
        <v>Compressor Engines</v>
      </c>
      <c r="F1077" s="201">
        <f>'TX_Permitted Sources'!K373</f>
        <v>48.63</v>
      </c>
      <c r="G1077" s="201">
        <f>'TX_Permitted Sources'!L373</f>
        <v>11.48</v>
      </c>
      <c r="H1077" s="201">
        <f>'TX_Permitted Sources'!M373</f>
        <v>0</v>
      </c>
      <c r="I1077" s="201">
        <f>'TX_Permitted Sources'!N373</f>
        <v>0</v>
      </c>
      <c r="J1077" s="201">
        <f>'TX_Permitted Sources'!O373</f>
        <v>0</v>
      </c>
    </row>
    <row r="1078" spans="1:10" x14ac:dyDescent="0.2">
      <c r="A1078" s="43" t="str">
        <f>'TX_Permitted Sources'!A374</f>
        <v>TX Permitted</v>
      </c>
      <c r="B1078" s="43">
        <f>'TX_Permitted Sources'!B374</f>
        <v>48</v>
      </c>
      <c r="C1078" s="74" t="str">
        <f>'TX_Permitted Sources'!C374</f>
        <v>48301</v>
      </c>
      <c r="D1078" s="74">
        <f>'TX_Permitted Sources'!G374</f>
        <v>31000207</v>
      </c>
      <c r="E1078" s="74" t="str">
        <f>'TX_Permitted Sources'!J374</f>
        <v>Permitted Fugitives</v>
      </c>
      <c r="F1078" s="201">
        <f>'TX_Permitted Sources'!K374</f>
        <v>0</v>
      </c>
      <c r="G1078" s="201">
        <f>'TX_Permitted Sources'!L374</f>
        <v>2.12</v>
      </c>
      <c r="H1078" s="201">
        <f>'TX_Permitted Sources'!M374</f>
        <v>0</v>
      </c>
      <c r="I1078" s="201">
        <f>'TX_Permitted Sources'!N374</f>
        <v>0</v>
      </c>
      <c r="J1078" s="201">
        <f>'TX_Permitted Sources'!O374</f>
        <v>0</v>
      </c>
    </row>
    <row r="1079" spans="1:10" x14ac:dyDescent="0.2">
      <c r="A1079" s="43" t="str">
        <f>'TX_Permitted Sources'!A375</f>
        <v>TX Permitted</v>
      </c>
      <c r="B1079" s="43">
        <f>'TX_Permitted Sources'!B375</f>
        <v>48</v>
      </c>
      <c r="C1079" s="74" t="str">
        <f>'TX_Permitted Sources'!C375</f>
        <v>48301</v>
      </c>
      <c r="D1079" s="74">
        <f>'TX_Permitted Sources'!G375</f>
        <v>31000299</v>
      </c>
      <c r="E1079" s="74" t="str">
        <f>'TX_Permitted Sources'!J375</f>
        <v>Natural Gas Production, Other Not Classified</v>
      </c>
      <c r="F1079" s="201">
        <f>'TX_Permitted Sources'!K375</f>
        <v>0</v>
      </c>
      <c r="G1079" s="201">
        <f>'TX_Permitted Sources'!L375</f>
        <v>0.36</v>
      </c>
      <c r="H1079" s="201">
        <f>'TX_Permitted Sources'!M375</f>
        <v>0</v>
      </c>
      <c r="I1079" s="201">
        <f>'TX_Permitted Sources'!N375</f>
        <v>0</v>
      </c>
      <c r="J1079" s="201">
        <f>'TX_Permitted Sources'!O375</f>
        <v>0</v>
      </c>
    </row>
    <row r="1080" spans="1:10" x14ac:dyDescent="0.2">
      <c r="A1080" s="43" t="str">
        <f>'TX_Permitted Sources'!A376</f>
        <v>TX Permitted</v>
      </c>
      <c r="B1080" s="43">
        <f>'TX_Permitted Sources'!B376</f>
        <v>48</v>
      </c>
      <c r="C1080" s="74" t="str">
        <f>'TX_Permitted Sources'!C376</f>
        <v>48301</v>
      </c>
      <c r="D1080" s="74">
        <f>'TX_Permitted Sources'!G376</f>
        <v>40301099</v>
      </c>
      <c r="E1080" s="74" t="str">
        <f>'TX_Permitted Sources'!J376</f>
        <v>Permitted Tank Losses</v>
      </c>
      <c r="F1080" s="201">
        <f>'TX_Permitted Sources'!K376</f>
        <v>0</v>
      </c>
      <c r="G1080" s="201">
        <f>'TX_Permitted Sources'!L376</f>
        <v>5.71</v>
      </c>
      <c r="H1080" s="201">
        <f>'TX_Permitted Sources'!M376</f>
        <v>0</v>
      </c>
      <c r="I1080" s="201">
        <f>'TX_Permitted Sources'!N376</f>
        <v>0</v>
      </c>
      <c r="J1080" s="201">
        <f>'TX_Permitted Sources'!O376</f>
        <v>0</v>
      </c>
    </row>
    <row r="1081" spans="1:10" x14ac:dyDescent="0.2">
      <c r="A1081" s="43" t="str">
        <f>'TX_Permitted Sources'!A377</f>
        <v>TX Permitted</v>
      </c>
      <c r="B1081" s="43">
        <f>'TX_Permitted Sources'!B377</f>
        <v>48</v>
      </c>
      <c r="C1081" s="74" t="str">
        <f>'TX_Permitted Sources'!C377</f>
        <v>48317</v>
      </c>
      <c r="D1081" s="74">
        <f>'TX_Permitted Sources'!G377</f>
        <v>20200253</v>
      </c>
      <c r="E1081" s="74" t="str">
        <f>'TX_Permitted Sources'!J377</f>
        <v>Compressor Engines</v>
      </c>
      <c r="F1081" s="201">
        <f>'TX_Permitted Sources'!K377</f>
        <v>124.36</v>
      </c>
      <c r="G1081" s="201">
        <f>'TX_Permitted Sources'!L377</f>
        <v>5.2759999999999998</v>
      </c>
      <c r="H1081" s="201">
        <f>'TX_Permitted Sources'!M377</f>
        <v>0</v>
      </c>
      <c r="I1081" s="201">
        <f>'TX_Permitted Sources'!N377</f>
        <v>0</v>
      </c>
      <c r="J1081" s="201">
        <f>'TX_Permitted Sources'!O377</f>
        <v>0</v>
      </c>
    </row>
    <row r="1082" spans="1:10" x14ac:dyDescent="0.2">
      <c r="A1082" s="43" t="str">
        <f>'TX_Permitted Sources'!A378</f>
        <v>TX Permitted</v>
      </c>
      <c r="B1082" s="43">
        <f>'TX_Permitted Sources'!B378</f>
        <v>48</v>
      </c>
      <c r="C1082" s="74" t="str">
        <f>'TX_Permitted Sources'!C378</f>
        <v>48317</v>
      </c>
      <c r="D1082" s="74">
        <f>'TX_Permitted Sources'!G378</f>
        <v>31000160</v>
      </c>
      <c r="E1082" s="74" t="str">
        <f>'TX_Permitted Sources'!J378</f>
        <v>Natural Gas Production, Flares</v>
      </c>
      <c r="F1082" s="201">
        <f>'TX_Permitted Sources'!K378</f>
        <v>0.86899999999999999</v>
      </c>
      <c r="G1082" s="201">
        <f>'TX_Permitted Sources'!L378</f>
        <v>0</v>
      </c>
      <c r="H1082" s="201">
        <f>'TX_Permitted Sources'!M378</f>
        <v>0</v>
      </c>
      <c r="I1082" s="201">
        <f>'TX_Permitted Sources'!N378</f>
        <v>0</v>
      </c>
      <c r="J1082" s="201">
        <f>'TX_Permitted Sources'!O378</f>
        <v>0</v>
      </c>
    </row>
    <row r="1083" spans="1:10" x14ac:dyDescent="0.2">
      <c r="A1083" s="43" t="str">
        <f>'TX_Permitted Sources'!A379</f>
        <v>TX Permitted</v>
      </c>
      <c r="B1083" s="43">
        <f>'TX_Permitted Sources'!B379</f>
        <v>48</v>
      </c>
      <c r="C1083" s="74" t="str">
        <f>'TX_Permitted Sources'!C379</f>
        <v>48317</v>
      </c>
      <c r="D1083" s="74">
        <f>'TX_Permitted Sources'!G379</f>
        <v>31000203</v>
      </c>
      <c r="E1083" s="74" t="str">
        <f>'TX_Permitted Sources'!J379</f>
        <v>Compressor Engines</v>
      </c>
      <c r="F1083" s="201">
        <f>'TX_Permitted Sources'!K379</f>
        <v>0</v>
      </c>
      <c r="G1083" s="201">
        <f>'TX_Permitted Sources'!L379</f>
        <v>0</v>
      </c>
      <c r="H1083" s="201">
        <f>'TX_Permitted Sources'!M379</f>
        <v>0</v>
      </c>
      <c r="I1083" s="201">
        <f>'TX_Permitted Sources'!N379</f>
        <v>0</v>
      </c>
      <c r="J1083" s="201">
        <f>'TX_Permitted Sources'!O379</f>
        <v>0</v>
      </c>
    </row>
    <row r="1084" spans="1:10" x14ac:dyDescent="0.2">
      <c r="A1084" s="43" t="str">
        <f>'TX_Permitted Sources'!A380</f>
        <v>TX Permitted</v>
      </c>
      <c r="B1084" s="43">
        <f>'TX_Permitted Sources'!B380</f>
        <v>48</v>
      </c>
      <c r="C1084" s="74" t="str">
        <f>'TX_Permitted Sources'!C380</f>
        <v>48317</v>
      </c>
      <c r="D1084" s="74">
        <f>'TX_Permitted Sources'!G380</f>
        <v>31000207</v>
      </c>
      <c r="E1084" s="74" t="str">
        <f>'TX_Permitted Sources'!J380</f>
        <v>Permitted Fugitives</v>
      </c>
      <c r="F1084" s="201">
        <f>'TX_Permitted Sources'!K380</f>
        <v>0</v>
      </c>
      <c r="G1084" s="201">
        <f>'TX_Permitted Sources'!L380</f>
        <v>2.0832000000000002</v>
      </c>
      <c r="H1084" s="201">
        <f>'TX_Permitted Sources'!M380</f>
        <v>0</v>
      </c>
      <c r="I1084" s="201">
        <f>'TX_Permitted Sources'!N380</f>
        <v>0</v>
      </c>
      <c r="J1084" s="201">
        <f>'TX_Permitted Sources'!O380</f>
        <v>0</v>
      </c>
    </row>
    <row r="1085" spans="1:10" x14ac:dyDescent="0.2">
      <c r="A1085" s="43" t="str">
        <f>'TX_Permitted Sources'!A381</f>
        <v>TX Permitted</v>
      </c>
      <c r="B1085" s="43">
        <f>'TX_Permitted Sources'!B381</f>
        <v>48</v>
      </c>
      <c r="C1085" s="74" t="str">
        <f>'TX_Permitted Sources'!C381</f>
        <v>48317</v>
      </c>
      <c r="D1085" s="74">
        <f>'TX_Permitted Sources'!G381</f>
        <v>31000220</v>
      </c>
      <c r="E1085" s="74" t="str">
        <f>'TX_Permitted Sources'!J381</f>
        <v>Natural Gas Production, All Equipt Leak Fugitives</v>
      </c>
      <c r="F1085" s="201">
        <f>'TX_Permitted Sources'!K381</f>
        <v>0</v>
      </c>
      <c r="G1085" s="201">
        <f>'TX_Permitted Sources'!L381</f>
        <v>4.7E-2</v>
      </c>
      <c r="H1085" s="201">
        <f>'TX_Permitted Sources'!M381</f>
        <v>0</v>
      </c>
      <c r="I1085" s="201">
        <f>'TX_Permitted Sources'!N381</f>
        <v>0</v>
      </c>
      <c r="J1085" s="201">
        <f>'TX_Permitted Sources'!O381</f>
        <v>0</v>
      </c>
    </row>
    <row r="1086" spans="1:10" x14ac:dyDescent="0.2">
      <c r="A1086" s="43" t="str">
        <f>'TX_Permitted Sources'!A382</f>
        <v>TX Permitted</v>
      </c>
      <c r="B1086" s="43">
        <f>'TX_Permitted Sources'!B382</f>
        <v>48</v>
      </c>
      <c r="C1086" s="74" t="str">
        <f>'TX_Permitted Sources'!C382</f>
        <v>48317</v>
      </c>
      <c r="D1086" s="74">
        <f>'TX_Permitted Sources'!G382</f>
        <v>31000299</v>
      </c>
      <c r="E1086" s="74" t="str">
        <f>'TX_Permitted Sources'!J382</f>
        <v>Natural Gas Production, Other Not Classified</v>
      </c>
      <c r="F1086" s="201">
        <f>'TX_Permitted Sources'!K382</f>
        <v>0</v>
      </c>
      <c r="G1086" s="201">
        <f>'TX_Permitted Sources'!L382</f>
        <v>0.05</v>
      </c>
      <c r="H1086" s="201">
        <f>'TX_Permitted Sources'!M382</f>
        <v>0</v>
      </c>
      <c r="I1086" s="201">
        <f>'TX_Permitted Sources'!N382</f>
        <v>0</v>
      </c>
      <c r="J1086" s="201">
        <f>'TX_Permitted Sources'!O382</f>
        <v>0</v>
      </c>
    </row>
    <row r="1087" spans="1:10" x14ac:dyDescent="0.2">
      <c r="A1087" s="43" t="str">
        <f>'TX_Permitted Sources'!A383</f>
        <v>TX Permitted</v>
      </c>
      <c r="B1087" s="43">
        <f>'TX_Permitted Sources'!B383</f>
        <v>48</v>
      </c>
      <c r="C1087" s="74" t="str">
        <f>'TX_Permitted Sources'!C383</f>
        <v>48317</v>
      </c>
      <c r="D1087" s="74">
        <f>'TX_Permitted Sources'!G383</f>
        <v>31088801</v>
      </c>
      <c r="E1087" s="74" t="str">
        <f>'TX_Permitted Sources'!J383</f>
        <v>Permitted Fugitives</v>
      </c>
      <c r="F1087" s="201">
        <f>'TX_Permitted Sources'!K383</f>
        <v>0</v>
      </c>
      <c r="G1087" s="201">
        <f>'TX_Permitted Sources'!L383</f>
        <v>2.86</v>
      </c>
      <c r="H1087" s="201">
        <f>'TX_Permitted Sources'!M383</f>
        <v>0</v>
      </c>
      <c r="I1087" s="201">
        <f>'TX_Permitted Sources'!N383</f>
        <v>0</v>
      </c>
      <c r="J1087" s="201">
        <f>'TX_Permitted Sources'!O383</f>
        <v>0</v>
      </c>
    </row>
    <row r="1088" spans="1:10" x14ac:dyDescent="0.2">
      <c r="A1088" s="43" t="str">
        <f>'TX_Permitted Sources'!A384</f>
        <v>TX Permitted</v>
      </c>
      <c r="B1088" s="43">
        <f>'TX_Permitted Sources'!B384</f>
        <v>48</v>
      </c>
      <c r="C1088" s="74" t="str">
        <f>'TX_Permitted Sources'!C384</f>
        <v>48317</v>
      </c>
      <c r="D1088" s="74">
        <f>'TX_Permitted Sources'!G384</f>
        <v>40301099</v>
      </c>
      <c r="E1088" s="74" t="str">
        <f>'TX_Permitted Sources'!J384</f>
        <v>Permitted Tank Losses</v>
      </c>
      <c r="F1088" s="201">
        <f>'TX_Permitted Sources'!K384</f>
        <v>0</v>
      </c>
      <c r="G1088" s="201">
        <f>'TX_Permitted Sources'!L384</f>
        <v>1.72</v>
      </c>
      <c r="H1088" s="201">
        <f>'TX_Permitted Sources'!M384</f>
        <v>0</v>
      </c>
      <c r="I1088" s="201">
        <f>'TX_Permitted Sources'!N384</f>
        <v>0</v>
      </c>
      <c r="J1088" s="201">
        <f>'TX_Permitted Sources'!O384</f>
        <v>0</v>
      </c>
    </row>
    <row r="1089" spans="1:10" x14ac:dyDescent="0.2">
      <c r="A1089" s="43" t="str">
        <f>'TX_Permitted Sources'!A385</f>
        <v>TX Permitted</v>
      </c>
      <c r="B1089" s="43">
        <f>'TX_Permitted Sources'!B385</f>
        <v>48</v>
      </c>
      <c r="C1089" s="74" t="str">
        <f>'TX_Permitted Sources'!C385</f>
        <v>48317</v>
      </c>
      <c r="D1089" s="74">
        <f>'TX_Permitted Sources'!G385</f>
        <v>40400311</v>
      </c>
      <c r="E1089" s="74" t="str">
        <f>'TX_Permitted Sources'!J385</f>
        <v>Permitted Tank Losses</v>
      </c>
      <c r="F1089" s="201">
        <f>'TX_Permitted Sources'!K385</f>
        <v>0</v>
      </c>
      <c r="G1089" s="201">
        <f>'TX_Permitted Sources'!L385</f>
        <v>0</v>
      </c>
      <c r="H1089" s="201">
        <f>'TX_Permitted Sources'!M385</f>
        <v>0</v>
      </c>
      <c r="I1089" s="201">
        <f>'TX_Permitted Sources'!N385</f>
        <v>0</v>
      </c>
      <c r="J1089" s="201">
        <f>'TX_Permitted Sources'!O385</f>
        <v>0</v>
      </c>
    </row>
    <row r="1090" spans="1:10" x14ac:dyDescent="0.2">
      <c r="A1090" s="43" t="str">
        <f>'TX_Permitted Sources'!A386</f>
        <v>TX Permitted</v>
      </c>
      <c r="B1090" s="43">
        <f>'TX_Permitted Sources'!B386</f>
        <v>48</v>
      </c>
      <c r="C1090" s="74" t="str">
        <f>'TX_Permitted Sources'!C386</f>
        <v>48317</v>
      </c>
      <c r="D1090" s="74">
        <f>'TX_Permitted Sources'!G386</f>
        <v>40400312</v>
      </c>
      <c r="E1090" s="74" t="str">
        <f>'TX_Permitted Sources'!J386</f>
        <v>Permitted Tank Losses</v>
      </c>
      <c r="F1090" s="201">
        <f>'TX_Permitted Sources'!K386</f>
        <v>0</v>
      </c>
      <c r="G1090" s="201">
        <f>'TX_Permitted Sources'!L386</f>
        <v>4.5570000000000004</v>
      </c>
      <c r="H1090" s="201">
        <f>'TX_Permitted Sources'!M386</f>
        <v>0</v>
      </c>
      <c r="I1090" s="201">
        <f>'TX_Permitted Sources'!N386</f>
        <v>0</v>
      </c>
      <c r="J1090" s="201">
        <f>'TX_Permitted Sources'!O386</f>
        <v>0</v>
      </c>
    </row>
    <row r="1091" spans="1:10" x14ac:dyDescent="0.2">
      <c r="A1091" s="43" t="str">
        <f>'TX_Permitted Sources'!A387</f>
        <v>TX Permitted</v>
      </c>
      <c r="B1091" s="43">
        <f>'TX_Permitted Sources'!B387</f>
        <v>48</v>
      </c>
      <c r="C1091" s="74" t="str">
        <f>'TX_Permitted Sources'!C387</f>
        <v>48317</v>
      </c>
      <c r="D1091" s="74">
        <f>'TX_Permitted Sources'!G387</f>
        <v>20200252</v>
      </c>
      <c r="E1091" s="74" t="str">
        <f>'TX_Permitted Sources'!J387</f>
        <v>Compressor Engines</v>
      </c>
      <c r="F1091" s="201">
        <f>'TX_Permitted Sources'!K387</f>
        <v>644.21</v>
      </c>
      <c r="G1091" s="201">
        <f>'TX_Permitted Sources'!L387</f>
        <v>27.58</v>
      </c>
      <c r="H1091" s="201">
        <f>'TX_Permitted Sources'!M387</f>
        <v>0</v>
      </c>
      <c r="I1091" s="201">
        <f>'TX_Permitted Sources'!N387</f>
        <v>0</v>
      </c>
      <c r="J1091" s="201">
        <f>'TX_Permitted Sources'!O387</f>
        <v>0</v>
      </c>
    </row>
    <row r="1092" spans="1:10" x14ac:dyDescent="0.2">
      <c r="A1092" s="43" t="str">
        <f>'TX_Permitted Sources'!A388</f>
        <v>TX Permitted</v>
      </c>
      <c r="B1092" s="43">
        <f>'TX_Permitted Sources'!B388</f>
        <v>48</v>
      </c>
      <c r="C1092" s="74" t="str">
        <f>'TX_Permitted Sources'!C388</f>
        <v>48317</v>
      </c>
      <c r="D1092" s="74">
        <f>'TX_Permitted Sources'!G388</f>
        <v>20200253</v>
      </c>
      <c r="E1092" s="74" t="str">
        <f>'TX_Permitted Sources'!J388</f>
        <v>Compressor Engines</v>
      </c>
      <c r="F1092" s="201">
        <f>'TX_Permitted Sources'!K388</f>
        <v>63.69</v>
      </c>
      <c r="G1092" s="201">
        <f>'TX_Permitted Sources'!L388</f>
        <v>1.1100000000000001</v>
      </c>
      <c r="H1092" s="201">
        <f>'TX_Permitted Sources'!M388</f>
        <v>0</v>
      </c>
      <c r="I1092" s="201">
        <f>'TX_Permitted Sources'!N388</f>
        <v>0</v>
      </c>
      <c r="J1092" s="201">
        <f>'TX_Permitted Sources'!O388</f>
        <v>0</v>
      </c>
    </row>
    <row r="1093" spans="1:10" x14ac:dyDescent="0.2">
      <c r="A1093" s="43" t="str">
        <f>'TX_Permitted Sources'!A389</f>
        <v>TX Permitted</v>
      </c>
      <c r="B1093" s="43">
        <f>'TX_Permitted Sources'!B389</f>
        <v>48</v>
      </c>
      <c r="C1093" s="74" t="str">
        <f>'TX_Permitted Sources'!C389</f>
        <v>48317</v>
      </c>
      <c r="D1093" s="74">
        <f>'TX_Permitted Sources'!G389</f>
        <v>30600903</v>
      </c>
      <c r="E1093" s="74" t="str">
        <f>'TX_Permitted Sources'!J389</f>
        <v>Natural Gas Production, Other Not Classified</v>
      </c>
      <c r="F1093" s="201">
        <f>'TX_Permitted Sources'!K389</f>
        <v>0.16</v>
      </c>
      <c r="G1093" s="201">
        <f>'TX_Permitted Sources'!L389</f>
        <v>0.24</v>
      </c>
      <c r="H1093" s="201">
        <f>'TX_Permitted Sources'!M389</f>
        <v>0</v>
      </c>
      <c r="I1093" s="201">
        <f>'TX_Permitted Sources'!N389</f>
        <v>0</v>
      </c>
      <c r="J1093" s="201">
        <f>'TX_Permitted Sources'!O389</f>
        <v>0</v>
      </c>
    </row>
    <row r="1094" spans="1:10" x14ac:dyDescent="0.2">
      <c r="A1094" s="43" t="str">
        <f>'TX_Permitted Sources'!A390</f>
        <v>TX Permitted</v>
      </c>
      <c r="B1094" s="43">
        <f>'TX_Permitted Sources'!B390</f>
        <v>48</v>
      </c>
      <c r="C1094" s="74" t="str">
        <f>'TX_Permitted Sources'!C390</f>
        <v>48317</v>
      </c>
      <c r="D1094" s="74">
        <f>'TX_Permitted Sources'!G390</f>
        <v>31000201</v>
      </c>
      <c r="E1094" s="74" t="str">
        <f>'TX_Permitted Sources'!J390</f>
        <v>Natural Gas Production, Gas Sweetening: Amine Process</v>
      </c>
      <c r="F1094" s="201">
        <f>'TX_Permitted Sources'!K390</f>
        <v>0</v>
      </c>
      <c r="G1094" s="201">
        <f>'TX_Permitted Sources'!L390</f>
        <v>2.64</v>
      </c>
      <c r="H1094" s="201">
        <f>'TX_Permitted Sources'!M390</f>
        <v>0</v>
      </c>
      <c r="I1094" s="201">
        <f>'TX_Permitted Sources'!N390</f>
        <v>0</v>
      </c>
      <c r="J1094" s="201">
        <f>'TX_Permitted Sources'!O390</f>
        <v>0</v>
      </c>
    </row>
    <row r="1095" spans="1:10" x14ac:dyDescent="0.2">
      <c r="A1095" s="43" t="str">
        <f>'TX_Permitted Sources'!A391</f>
        <v>TX Permitted</v>
      </c>
      <c r="B1095" s="43">
        <f>'TX_Permitted Sources'!B391</f>
        <v>48</v>
      </c>
      <c r="C1095" s="74" t="str">
        <f>'TX_Permitted Sources'!C391</f>
        <v>48317</v>
      </c>
      <c r="D1095" s="74">
        <f>'TX_Permitted Sources'!G391</f>
        <v>31000227</v>
      </c>
      <c r="E1095" s="74" t="str">
        <f>'TX_Permitted Sources'!J391</f>
        <v>Dehydrator</v>
      </c>
      <c r="F1095" s="201">
        <f>'TX_Permitted Sources'!K391</f>
        <v>0</v>
      </c>
      <c r="G1095" s="201">
        <f>'TX_Permitted Sources'!L391</f>
        <v>0.72</v>
      </c>
      <c r="H1095" s="201">
        <f>'TX_Permitted Sources'!M391</f>
        <v>0</v>
      </c>
      <c r="I1095" s="201">
        <f>'TX_Permitted Sources'!N391</f>
        <v>0</v>
      </c>
      <c r="J1095" s="201">
        <f>'TX_Permitted Sources'!O391</f>
        <v>0</v>
      </c>
    </row>
    <row r="1096" spans="1:10" x14ac:dyDescent="0.2">
      <c r="A1096" s="43" t="str">
        <f>'TX_Permitted Sources'!A392</f>
        <v>TX Permitted</v>
      </c>
      <c r="B1096" s="43">
        <f>'TX_Permitted Sources'!B392</f>
        <v>48</v>
      </c>
      <c r="C1096" s="74" t="str">
        <f>'TX_Permitted Sources'!C392</f>
        <v>48317</v>
      </c>
      <c r="D1096" s="74">
        <f>'TX_Permitted Sources'!G392</f>
        <v>31000228</v>
      </c>
      <c r="E1096" s="74" t="str">
        <f>'TX_Permitted Sources'!J392</f>
        <v>Dehydrator</v>
      </c>
      <c r="F1096" s="201">
        <f>'TX_Permitted Sources'!K392</f>
        <v>0.41</v>
      </c>
      <c r="G1096" s="201">
        <f>'TX_Permitted Sources'!L392</f>
        <v>2.1999999999999999E-2</v>
      </c>
      <c r="H1096" s="201">
        <f>'TX_Permitted Sources'!M392</f>
        <v>0</v>
      </c>
      <c r="I1096" s="201">
        <f>'TX_Permitted Sources'!N392</f>
        <v>0</v>
      </c>
      <c r="J1096" s="201">
        <f>'TX_Permitted Sources'!O392</f>
        <v>0</v>
      </c>
    </row>
    <row r="1097" spans="1:10" x14ac:dyDescent="0.2">
      <c r="A1097" s="43" t="str">
        <f>'TX_Permitted Sources'!A393</f>
        <v>TX Permitted</v>
      </c>
      <c r="B1097" s="43">
        <f>'TX_Permitted Sources'!B393</f>
        <v>48</v>
      </c>
      <c r="C1097" s="74" t="str">
        <f>'TX_Permitted Sources'!C393</f>
        <v>48317</v>
      </c>
      <c r="D1097" s="74">
        <f>'TX_Permitted Sources'!G393</f>
        <v>31000299</v>
      </c>
      <c r="E1097" s="74" t="str">
        <f>'TX_Permitted Sources'!J393</f>
        <v>Natural Gas Production, Other Not Classified</v>
      </c>
      <c r="F1097" s="201">
        <f>'TX_Permitted Sources'!K393</f>
        <v>0.08</v>
      </c>
      <c r="G1097" s="201">
        <f>'TX_Permitted Sources'!L393</f>
        <v>0.02</v>
      </c>
      <c r="H1097" s="201">
        <f>'TX_Permitted Sources'!M393</f>
        <v>0</v>
      </c>
      <c r="I1097" s="201">
        <f>'TX_Permitted Sources'!N393</f>
        <v>0</v>
      </c>
      <c r="J1097" s="201">
        <f>'TX_Permitted Sources'!O393</f>
        <v>0</v>
      </c>
    </row>
    <row r="1098" spans="1:10" x14ac:dyDescent="0.2">
      <c r="A1098" s="43" t="str">
        <f>'TX_Permitted Sources'!A394</f>
        <v>TX Permitted</v>
      </c>
      <c r="B1098" s="43">
        <f>'TX_Permitted Sources'!B394</f>
        <v>48</v>
      </c>
      <c r="C1098" s="74" t="str">
        <f>'TX_Permitted Sources'!C394</f>
        <v>48317</v>
      </c>
      <c r="D1098" s="74">
        <f>'TX_Permitted Sources'!G394</f>
        <v>31000404</v>
      </c>
      <c r="E1098" s="74" t="str">
        <f>'TX_Permitted Sources'!J394</f>
        <v>Process Heaters</v>
      </c>
      <c r="F1098" s="201">
        <f>'TX_Permitted Sources'!K394</f>
        <v>5.46</v>
      </c>
      <c r="G1098" s="201">
        <f>'TX_Permitted Sources'!L394</f>
        <v>0.30599999999999999</v>
      </c>
      <c r="H1098" s="201">
        <f>'TX_Permitted Sources'!M394</f>
        <v>0</v>
      </c>
      <c r="I1098" s="201">
        <f>'TX_Permitted Sources'!N394</f>
        <v>0</v>
      </c>
      <c r="J1098" s="201">
        <f>'TX_Permitted Sources'!O394</f>
        <v>0</v>
      </c>
    </row>
    <row r="1099" spans="1:10" x14ac:dyDescent="0.2">
      <c r="A1099" s="43" t="str">
        <f>'TX_Permitted Sources'!A395</f>
        <v>TX Permitted</v>
      </c>
      <c r="B1099" s="43">
        <f>'TX_Permitted Sources'!B395</f>
        <v>48</v>
      </c>
      <c r="C1099" s="74" t="str">
        <f>'TX_Permitted Sources'!C395</f>
        <v>48317</v>
      </c>
      <c r="D1099" s="74">
        <f>'TX_Permitted Sources'!G395</f>
        <v>31088801</v>
      </c>
      <c r="E1099" s="74" t="str">
        <f>'TX_Permitted Sources'!J395</f>
        <v>Permitted Fugitives</v>
      </c>
      <c r="F1099" s="201">
        <f>'TX_Permitted Sources'!K395</f>
        <v>0</v>
      </c>
      <c r="G1099" s="201">
        <f>'TX_Permitted Sources'!L395</f>
        <v>19.309999999999999</v>
      </c>
      <c r="H1099" s="201">
        <f>'TX_Permitted Sources'!M395</f>
        <v>0</v>
      </c>
      <c r="I1099" s="201">
        <f>'TX_Permitted Sources'!N395</f>
        <v>0</v>
      </c>
      <c r="J1099" s="201">
        <f>'TX_Permitted Sources'!O395</f>
        <v>0</v>
      </c>
    </row>
    <row r="1100" spans="1:10" x14ac:dyDescent="0.2">
      <c r="A1100" s="43" t="str">
        <f>'TX_Permitted Sources'!A396</f>
        <v>TX Permitted</v>
      </c>
      <c r="B1100" s="43">
        <f>'TX_Permitted Sources'!B396</f>
        <v>48</v>
      </c>
      <c r="C1100" s="74" t="str">
        <f>'TX_Permitted Sources'!C396</f>
        <v>48317</v>
      </c>
      <c r="D1100" s="74">
        <f>'TX_Permitted Sources'!G396</f>
        <v>40301099</v>
      </c>
      <c r="E1100" s="74" t="str">
        <f>'TX_Permitted Sources'!J396</f>
        <v>Permitted Tank Losses</v>
      </c>
      <c r="F1100" s="201">
        <f>'TX_Permitted Sources'!K396</f>
        <v>0</v>
      </c>
      <c r="G1100" s="201">
        <f>'TX_Permitted Sources'!L396</f>
        <v>0</v>
      </c>
      <c r="H1100" s="201">
        <f>'TX_Permitted Sources'!M396</f>
        <v>0</v>
      </c>
      <c r="I1100" s="201">
        <f>'TX_Permitted Sources'!N396</f>
        <v>0</v>
      </c>
      <c r="J1100" s="201">
        <f>'TX_Permitted Sources'!O396</f>
        <v>0</v>
      </c>
    </row>
    <row r="1101" spans="1:10" x14ac:dyDescent="0.2">
      <c r="A1101" s="43" t="str">
        <f>'TX_Permitted Sources'!A397</f>
        <v>TX Permitted</v>
      </c>
      <c r="B1101" s="43">
        <f>'TX_Permitted Sources'!B397</f>
        <v>48</v>
      </c>
      <c r="C1101" s="74" t="str">
        <f>'TX_Permitted Sources'!C397</f>
        <v>48317</v>
      </c>
      <c r="D1101" s="74">
        <f>'TX_Permitted Sources'!G397</f>
        <v>40899995</v>
      </c>
      <c r="E1101" s="74" t="str">
        <f>'TX_Permitted Sources'!J397</f>
        <v>Natural Gas Production, Other Not Classified</v>
      </c>
      <c r="F1101" s="201">
        <f>'TX_Permitted Sources'!K397</f>
        <v>0</v>
      </c>
      <c r="G1101" s="201">
        <f>'TX_Permitted Sources'!L397</f>
        <v>0.122</v>
      </c>
      <c r="H1101" s="201">
        <f>'TX_Permitted Sources'!M397</f>
        <v>0</v>
      </c>
      <c r="I1101" s="201">
        <f>'TX_Permitted Sources'!N397</f>
        <v>0</v>
      </c>
      <c r="J1101" s="201">
        <f>'TX_Permitted Sources'!O397</f>
        <v>0</v>
      </c>
    </row>
    <row r="1102" spans="1:10" x14ac:dyDescent="0.2">
      <c r="A1102" s="43" t="str">
        <f>'TX_Permitted Sources'!A398</f>
        <v>TX Permitted</v>
      </c>
      <c r="B1102" s="43">
        <f>'TX_Permitted Sources'!B398</f>
        <v>48</v>
      </c>
      <c r="C1102" s="74" t="str">
        <f>'TX_Permitted Sources'!C398</f>
        <v>48329</v>
      </c>
      <c r="D1102" s="74">
        <f>'TX_Permitted Sources'!G398</f>
        <v>20200253</v>
      </c>
      <c r="E1102" s="74" t="str">
        <f>'TX_Permitted Sources'!J398</f>
        <v>Compressor Engines</v>
      </c>
      <c r="F1102" s="201">
        <f>'TX_Permitted Sources'!K398</f>
        <v>6.7156000000000002</v>
      </c>
      <c r="G1102" s="201">
        <f>'TX_Permitted Sources'!L398</f>
        <v>0.44040000000000001</v>
      </c>
      <c r="H1102" s="201">
        <f>'TX_Permitted Sources'!M398</f>
        <v>0</v>
      </c>
      <c r="I1102" s="201">
        <f>'TX_Permitted Sources'!N398</f>
        <v>0</v>
      </c>
      <c r="J1102" s="201">
        <f>'TX_Permitted Sources'!O398</f>
        <v>0</v>
      </c>
    </row>
    <row r="1103" spans="1:10" x14ac:dyDescent="0.2">
      <c r="A1103" s="43" t="str">
        <f>'TX_Permitted Sources'!A399</f>
        <v>TX Permitted</v>
      </c>
      <c r="B1103" s="43">
        <f>'TX_Permitted Sources'!B399</f>
        <v>48</v>
      </c>
      <c r="C1103" s="74" t="str">
        <f>'TX_Permitted Sources'!C399</f>
        <v>48329</v>
      </c>
      <c r="D1103" s="74">
        <f>'TX_Permitted Sources'!G399</f>
        <v>20200254</v>
      </c>
      <c r="E1103" s="74" t="str">
        <f>'TX_Permitted Sources'!J399</f>
        <v>Compressor Engines</v>
      </c>
      <c r="F1103" s="201">
        <f>'TX_Permitted Sources'!K399</f>
        <v>237.1926</v>
      </c>
      <c r="G1103" s="201">
        <f>'TX_Permitted Sources'!L399</f>
        <v>84.805899999999994</v>
      </c>
      <c r="H1103" s="201">
        <f>'TX_Permitted Sources'!M399</f>
        <v>0</v>
      </c>
      <c r="I1103" s="201">
        <f>'TX_Permitted Sources'!N399</f>
        <v>0</v>
      </c>
      <c r="J1103" s="201">
        <f>'TX_Permitted Sources'!O399</f>
        <v>0</v>
      </c>
    </row>
    <row r="1104" spans="1:10" x14ac:dyDescent="0.2">
      <c r="A1104" s="43" t="str">
        <f>'TX_Permitted Sources'!A400</f>
        <v>TX Permitted</v>
      </c>
      <c r="B1104" s="43">
        <f>'TX_Permitted Sources'!B400</f>
        <v>48</v>
      </c>
      <c r="C1104" s="74" t="str">
        <f>'TX_Permitted Sources'!C400</f>
        <v>48329</v>
      </c>
      <c r="D1104" s="74">
        <f>'TX_Permitted Sources'!G400</f>
        <v>30600903</v>
      </c>
      <c r="E1104" s="74" t="str">
        <f>'TX_Permitted Sources'!J400</f>
        <v>Natural Gas Production, Other Not Classified</v>
      </c>
      <c r="F1104" s="201">
        <f>'TX_Permitted Sources'!K400</f>
        <v>0</v>
      </c>
      <c r="G1104" s="201">
        <f>'TX_Permitted Sources'!L400</f>
        <v>0</v>
      </c>
      <c r="H1104" s="201">
        <f>'TX_Permitted Sources'!M400</f>
        <v>0</v>
      </c>
      <c r="I1104" s="201">
        <f>'TX_Permitted Sources'!N400</f>
        <v>0</v>
      </c>
      <c r="J1104" s="201">
        <f>'TX_Permitted Sources'!O400</f>
        <v>0</v>
      </c>
    </row>
    <row r="1105" spans="1:10" x14ac:dyDescent="0.2">
      <c r="A1105" s="43" t="str">
        <f>'TX_Permitted Sources'!A401</f>
        <v>TX Permitted</v>
      </c>
      <c r="B1105" s="43">
        <f>'TX_Permitted Sources'!B401</f>
        <v>48</v>
      </c>
      <c r="C1105" s="74" t="str">
        <f>'TX_Permitted Sources'!C401</f>
        <v>48329</v>
      </c>
      <c r="D1105" s="74">
        <f>'TX_Permitted Sources'!G401</f>
        <v>31000202</v>
      </c>
      <c r="E1105" s="74" t="str">
        <f>'TX_Permitted Sources'!J401</f>
        <v>Natural Gas Production, Gas Stripping Operations</v>
      </c>
      <c r="F1105" s="201">
        <f>'TX_Permitted Sources'!K401</f>
        <v>0</v>
      </c>
      <c r="G1105" s="201">
        <f>'TX_Permitted Sources'!L401</f>
        <v>0</v>
      </c>
      <c r="H1105" s="201">
        <f>'TX_Permitted Sources'!M401</f>
        <v>0</v>
      </c>
      <c r="I1105" s="201">
        <f>'TX_Permitted Sources'!N401</f>
        <v>0</v>
      </c>
      <c r="J1105" s="201">
        <f>'TX_Permitted Sources'!O401</f>
        <v>0</v>
      </c>
    </row>
    <row r="1106" spans="1:10" x14ac:dyDescent="0.2">
      <c r="A1106" s="43" t="str">
        <f>'TX_Permitted Sources'!A402</f>
        <v>TX Permitted</v>
      </c>
      <c r="B1106" s="43">
        <f>'TX_Permitted Sources'!B402</f>
        <v>48</v>
      </c>
      <c r="C1106" s="74" t="str">
        <f>'TX_Permitted Sources'!C402</f>
        <v>48329</v>
      </c>
      <c r="D1106" s="74">
        <f>'TX_Permitted Sources'!G402</f>
        <v>31000205</v>
      </c>
      <c r="E1106" s="74" t="str">
        <f>'TX_Permitted Sources'!J402</f>
        <v>Natural Gas Production, Flares</v>
      </c>
      <c r="F1106" s="201">
        <f>'TX_Permitted Sources'!K402</f>
        <v>3.8887999999999998</v>
      </c>
      <c r="G1106" s="201">
        <f>'TX_Permitted Sources'!L402</f>
        <v>6.0713999999999997</v>
      </c>
      <c r="H1106" s="201">
        <f>'TX_Permitted Sources'!M402</f>
        <v>0</v>
      </c>
      <c r="I1106" s="201">
        <f>'TX_Permitted Sources'!N402</f>
        <v>0</v>
      </c>
      <c r="J1106" s="201">
        <f>'TX_Permitted Sources'!O402</f>
        <v>0</v>
      </c>
    </row>
    <row r="1107" spans="1:10" x14ac:dyDescent="0.2">
      <c r="A1107" s="43" t="str">
        <f>'TX_Permitted Sources'!A403</f>
        <v>TX Permitted</v>
      </c>
      <c r="B1107" s="43">
        <f>'TX_Permitted Sources'!B403</f>
        <v>48</v>
      </c>
      <c r="C1107" s="74" t="str">
        <f>'TX_Permitted Sources'!C403</f>
        <v>48329</v>
      </c>
      <c r="D1107" s="74">
        <f>'TX_Permitted Sources'!G403</f>
        <v>31000207</v>
      </c>
      <c r="E1107" s="74" t="str">
        <f>'TX_Permitted Sources'!J403</f>
        <v>Permitted Fugitives</v>
      </c>
      <c r="F1107" s="201">
        <f>'TX_Permitted Sources'!K403</f>
        <v>0</v>
      </c>
      <c r="G1107" s="201">
        <f>'TX_Permitted Sources'!L403</f>
        <v>1.62</v>
      </c>
      <c r="H1107" s="201">
        <f>'TX_Permitted Sources'!M403</f>
        <v>0</v>
      </c>
      <c r="I1107" s="201">
        <f>'TX_Permitted Sources'!N403</f>
        <v>0</v>
      </c>
      <c r="J1107" s="201">
        <f>'TX_Permitted Sources'!O403</f>
        <v>0</v>
      </c>
    </row>
    <row r="1108" spans="1:10" x14ac:dyDescent="0.2">
      <c r="A1108" s="43" t="str">
        <f>'TX_Permitted Sources'!A404</f>
        <v>TX Permitted</v>
      </c>
      <c r="B1108" s="43">
        <f>'TX_Permitted Sources'!B404</f>
        <v>48</v>
      </c>
      <c r="C1108" s="74" t="str">
        <f>'TX_Permitted Sources'!C404</f>
        <v>48329</v>
      </c>
      <c r="D1108" s="74">
        <f>'TX_Permitted Sources'!G404</f>
        <v>31000220</v>
      </c>
      <c r="E1108" s="74" t="str">
        <f>'TX_Permitted Sources'!J404</f>
        <v>Natural Gas Production, All Equipt Leak Fugitives</v>
      </c>
      <c r="F1108" s="201">
        <f>'TX_Permitted Sources'!K404</f>
        <v>0</v>
      </c>
      <c r="G1108" s="201">
        <f>'TX_Permitted Sources'!L404</f>
        <v>9.8510000000000009</v>
      </c>
      <c r="H1108" s="201">
        <f>'TX_Permitted Sources'!M404</f>
        <v>0</v>
      </c>
      <c r="I1108" s="201">
        <f>'TX_Permitted Sources'!N404</f>
        <v>0</v>
      </c>
      <c r="J1108" s="201">
        <f>'TX_Permitted Sources'!O404</f>
        <v>0</v>
      </c>
    </row>
    <row r="1109" spans="1:10" x14ac:dyDescent="0.2">
      <c r="A1109" s="43" t="str">
        <f>'TX_Permitted Sources'!A405</f>
        <v>TX Permitted</v>
      </c>
      <c r="B1109" s="43">
        <f>'TX_Permitted Sources'!B405</f>
        <v>48</v>
      </c>
      <c r="C1109" s="74" t="str">
        <f>'TX_Permitted Sources'!C405</f>
        <v>48329</v>
      </c>
      <c r="D1109" s="74">
        <f>'TX_Permitted Sources'!G405</f>
        <v>31000227</v>
      </c>
      <c r="E1109" s="74" t="str">
        <f>'TX_Permitted Sources'!J405</f>
        <v>Dehydrator</v>
      </c>
      <c r="F1109" s="201">
        <f>'TX_Permitted Sources'!K405</f>
        <v>0</v>
      </c>
      <c r="G1109" s="201">
        <f>'TX_Permitted Sources'!L405</f>
        <v>0</v>
      </c>
      <c r="H1109" s="201">
        <f>'TX_Permitted Sources'!M405</f>
        <v>0</v>
      </c>
      <c r="I1109" s="201">
        <f>'TX_Permitted Sources'!N405</f>
        <v>0</v>
      </c>
      <c r="J1109" s="201">
        <f>'TX_Permitted Sources'!O405</f>
        <v>0</v>
      </c>
    </row>
    <row r="1110" spans="1:10" x14ac:dyDescent="0.2">
      <c r="A1110" s="43" t="str">
        <f>'TX_Permitted Sources'!A406</f>
        <v>TX Permitted</v>
      </c>
      <c r="B1110" s="43">
        <f>'TX_Permitted Sources'!B406</f>
        <v>48</v>
      </c>
      <c r="C1110" s="74" t="str">
        <f>'TX_Permitted Sources'!C406</f>
        <v>48329</v>
      </c>
      <c r="D1110" s="74">
        <f>'TX_Permitted Sources'!G406</f>
        <v>31000299</v>
      </c>
      <c r="E1110" s="74" t="str">
        <f>'TX_Permitted Sources'!J406</f>
        <v>Natural Gas Production, Other Not Classified</v>
      </c>
      <c r="F1110" s="201">
        <f>'TX_Permitted Sources'!K406</f>
        <v>0</v>
      </c>
      <c r="G1110" s="201">
        <f>'TX_Permitted Sources'!L406</f>
        <v>0</v>
      </c>
      <c r="H1110" s="201">
        <f>'TX_Permitted Sources'!M406</f>
        <v>0</v>
      </c>
      <c r="I1110" s="201">
        <f>'TX_Permitted Sources'!N406</f>
        <v>0</v>
      </c>
      <c r="J1110" s="201">
        <f>'TX_Permitted Sources'!O406</f>
        <v>0</v>
      </c>
    </row>
    <row r="1111" spans="1:10" x14ac:dyDescent="0.2">
      <c r="A1111" s="43" t="str">
        <f>'TX_Permitted Sources'!A407</f>
        <v>TX Permitted</v>
      </c>
      <c r="B1111" s="43">
        <f>'TX_Permitted Sources'!B407</f>
        <v>48</v>
      </c>
      <c r="C1111" s="74" t="str">
        <f>'TX_Permitted Sources'!C407</f>
        <v>48329</v>
      </c>
      <c r="D1111" s="74">
        <f>'TX_Permitted Sources'!G407</f>
        <v>31000305</v>
      </c>
      <c r="E1111" s="74" t="str">
        <f>'TX_Permitted Sources'!J407</f>
        <v>Natural Gas Processing Facilities, Gas Sweeting: Amine Process</v>
      </c>
      <c r="F1111" s="201">
        <f>'TX_Permitted Sources'!K407</f>
        <v>0</v>
      </c>
      <c r="G1111" s="201">
        <f>'TX_Permitted Sources'!L407</f>
        <v>0</v>
      </c>
      <c r="H1111" s="201">
        <f>'TX_Permitted Sources'!M407</f>
        <v>0</v>
      </c>
      <c r="I1111" s="201">
        <f>'TX_Permitted Sources'!N407</f>
        <v>0</v>
      </c>
      <c r="J1111" s="201">
        <f>'TX_Permitted Sources'!O407</f>
        <v>0</v>
      </c>
    </row>
    <row r="1112" spans="1:10" x14ac:dyDescent="0.2">
      <c r="A1112" s="43" t="str">
        <f>'TX_Permitted Sources'!A408</f>
        <v>TX Permitted</v>
      </c>
      <c r="B1112" s="43">
        <f>'TX_Permitted Sources'!B408</f>
        <v>48</v>
      </c>
      <c r="C1112" s="74" t="str">
        <f>'TX_Permitted Sources'!C408</f>
        <v>48329</v>
      </c>
      <c r="D1112" s="74">
        <f>'TX_Permitted Sources'!G408</f>
        <v>31000404</v>
      </c>
      <c r="E1112" s="74" t="str">
        <f>'TX_Permitted Sources'!J408</f>
        <v>Process Heaters</v>
      </c>
      <c r="F1112" s="201">
        <f>'TX_Permitted Sources'!K408</f>
        <v>0</v>
      </c>
      <c r="G1112" s="201">
        <f>'TX_Permitted Sources'!L408</f>
        <v>0</v>
      </c>
      <c r="H1112" s="201">
        <f>'TX_Permitted Sources'!M408</f>
        <v>0</v>
      </c>
      <c r="I1112" s="201">
        <f>'TX_Permitted Sources'!N408</f>
        <v>0</v>
      </c>
      <c r="J1112" s="201">
        <f>'TX_Permitted Sources'!O408</f>
        <v>0</v>
      </c>
    </row>
    <row r="1113" spans="1:10" x14ac:dyDescent="0.2">
      <c r="A1113" s="43" t="str">
        <f>'TX_Permitted Sources'!A409</f>
        <v>TX Permitted</v>
      </c>
      <c r="B1113" s="43">
        <f>'TX_Permitted Sources'!B409</f>
        <v>48</v>
      </c>
      <c r="C1113" s="74" t="str">
        <f>'TX_Permitted Sources'!C409</f>
        <v>48329</v>
      </c>
      <c r="D1113" s="74">
        <f>'TX_Permitted Sources'!G409</f>
        <v>31088801</v>
      </c>
      <c r="E1113" s="74" t="str">
        <f>'TX_Permitted Sources'!J409</f>
        <v>Permitted Fugitives</v>
      </c>
      <c r="F1113" s="201">
        <f>'TX_Permitted Sources'!K409</f>
        <v>0</v>
      </c>
      <c r="G1113" s="201">
        <f>'TX_Permitted Sources'!L409</f>
        <v>21.139500000000002</v>
      </c>
      <c r="H1113" s="201">
        <f>'TX_Permitted Sources'!M409</f>
        <v>0</v>
      </c>
      <c r="I1113" s="201">
        <f>'TX_Permitted Sources'!N409</f>
        <v>0</v>
      </c>
      <c r="J1113" s="201">
        <f>'TX_Permitted Sources'!O409</f>
        <v>0</v>
      </c>
    </row>
    <row r="1114" spans="1:10" x14ac:dyDescent="0.2">
      <c r="A1114" s="43" t="str">
        <f>'TX_Permitted Sources'!A410</f>
        <v>TX Permitted</v>
      </c>
      <c r="B1114" s="43">
        <f>'TX_Permitted Sources'!B410</f>
        <v>48</v>
      </c>
      <c r="C1114" s="74" t="str">
        <f>'TX_Permitted Sources'!C410</f>
        <v>48329</v>
      </c>
      <c r="D1114" s="74">
        <f>'TX_Permitted Sources'!G410</f>
        <v>40100398</v>
      </c>
      <c r="E1114" s="74" t="str">
        <f>'TX_Permitted Sources'!J410</f>
        <v>Natural Gas Production, Other Not Classified</v>
      </c>
      <c r="F1114" s="201">
        <f>'TX_Permitted Sources'!K410</f>
        <v>0</v>
      </c>
      <c r="G1114" s="201">
        <f>'TX_Permitted Sources'!L410</f>
        <v>0.255</v>
      </c>
      <c r="H1114" s="201">
        <f>'TX_Permitted Sources'!M410</f>
        <v>0</v>
      </c>
      <c r="I1114" s="201">
        <f>'TX_Permitted Sources'!N410</f>
        <v>0</v>
      </c>
      <c r="J1114" s="201">
        <f>'TX_Permitted Sources'!O410</f>
        <v>0</v>
      </c>
    </row>
    <row r="1115" spans="1:10" x14ac:dyDescent="0.2">
      <c r="A1115" s="43" t="str">
        <f>'TX_Permitted Sources'!A411</f>
        <v>TX Permitted</v>
      </c>
      <c r="B1115" s="43">
        <f>'TX_Permitted Sources'!B411</f>
        <v>48</v>
      </c>
      <c r="C1115" s="74" t="str">
        <f>'TX_Permitted Sources'!C411</f>
        <v>48329</v>
      </c>
      <c r="D1115" s="74">
        <f>'TX_Permitted Sources'!G411</f>
        <v>40400312</v>
      </c>
      <c r="E1115" s="74" t="str">
        <f>'TX_Permitted Sources'!J411</f>
        <v>Permitted Tank Losses</v>
      </c>
      <c r="F1115" s="201">
        <f>'TX_Permitted Sources'!K411</f>
        <v>0</v>
      </c>
      <c r="G1115" s="201">
        <f>'TX_Permitted Sources'!L411</f>
        <v>4.83</v>
      </c>
      <c r="H1115" s="201">
        <f>'TX_Permitted Sources'!M411</f>
        <v>0</v>
      </c>
      <c r="I1115" s="201">
        <f>'TX_Permitted Sources'!N411</f>
        <v>0</v>
      </c>
      <c r="J1115" s="201">
        <f>'TX_Permitted Sources'!O411</f>
        <v>0</v>
      </c>
    </row>
    <row r="1116" spans="1:10" x14ac:dyDescent="0.2">
      <c r="A1116" s="43" t="str">
        <f>'TX_Permitted Sources'!A412</f>
        <v>TX Permitted</v>
      </c>
      <c r="B1116" s="43">
        <f>'TX_Permitted Sources'!B412</f>
        <v>48</v>
      </c>
      <c r="C1116" s="74" t="str">
        <f>'TX_Permitted Sources'!C412</f>
        <v>48329</v>
      </c>
      <c r="D1116" s="74">
        <f>'TX_Permitted Sources'!G412</f>
        <v>40600132</v>
      </c>
      <c r="E1116" s="74" t="str">
        <f>'TX_Permitted Sources'!J412</f>
        <v>Permitted Tank Losses</v>
      </c>
      <c r="F1116" s="201">
        <f>'TX_Permitted Sources'!K412</f>
        <v>0</v>
      </c>
      <c r="G1116" s="201">
        <f>'TX_Permitted Sources'!L412</f>
        <v>5.84</v>
      </c>
      <c r="H1116" s="201">
        <f>'TX_Permitted Sources'!M412</f>
        <v>0</v>
      </c>
      <c r="I1116" s="201">
        <f>'TX_Permitted Sources'!N412</f>
        <v>0</v>
      </c>
      <c r="J1116" s="201">
        <f>'TX_Permitted Sources'!O412</f>
        <v>0</v>
      </c>
    </row>
    <row r="1117" spans="1:10" x14ac:dyDescent="0.2">
      <c r="A1117" s="43" t="str">
        <f>'TX_Permitted Sources'!A413</f>
        <v>TX Permitted</v>
      </c>
      <c r="B1117" s="43">
        <f>'TX_Permitted Sources'!B413</f>
        <v>48</v>
      </c>
      <c r="C1117" s="74" t="str">
        <f>'TX_Permitted Sources'!C413</f>
        <v>48329</v>
      </c>
      <c r="D1117" s="74">
        <f>'TX_Permitted Sources'!G413</f>
        <v>40899999</v>
      </c>
      <c r="E1117" s="74" t="str">
        <f>'TX_Permitted Sources'!J413</f>
        <v>Natural Gas Production, Other Not Classified</v>
      </c>
      <c r="F1117" s="201">
        <f>'TX_Permitted Sources'!K413</f>
        <v>0</v>
      </c>
      <c r="G1117" s="201">
        <f>'TX_Permitted Sources'!L413</f>
        <v>0</v>
      </c>
      <c r="H1117" s="201">
        <f>'TX_Permitted Sources'!M413</f>
        <v>0</v>
      </c>
      <c r="I1117" s="201">
        <f>'TX_Permitted Sources'!N413</f>
        <v>0</v>
      </c>
      <c r="J1117" s="201">
        <f>'TX_Permitted Sources'!O413</f>
        <v>0</v>
      </c>
    </row>
    <row r="1118" spans="1:10" x14ac:dyDescent="0.2">
      <c r="A1118" s="43" t="str">
        <f>'TX_Permitted Sources'!A414</f>
        <v>TX Permitted</v>
      </c>
      <c r="B1118" s="43">
        <f>'TX_Permitted Sources'!B414</f>
        <v>48</v>
      </c>
      <c r="C1118" s="74" t="str">
        <f>'TX_Permitted Sources'!C414</f>
        <v>48329</v>
      </c>
      <c r="D1118" s="74">
        <f>'TX_Permitted Sources'!G414</f>
        <v>10200602</v>
      </c>
      <c r="E1118" s="74" t="str">
        <f>'TX_Permitted Sources'!J414</f>
        <v>Process Heaters</v>
      </c>
      <c r="F1118" s="201">
        <f>'TX_Permitted Sources'!K414</f>
        <v>5.62</v>
      </c>
      <c r="G1118" s="201">
        <f>'TX_Permitted Sources'!L414</f>
        <v>0.31</v>
      </c>
      <c r="H1118" s="201">
        <f>'TX_Permitted Sources'!M414</f>
        <v>0</v>
      </c>
      <c r="I1118" s="201">
        <f>'TX_Permitted Sources'!N414</f>
        <v>0</v>
      </c>
      <c r="J1118" s="201">
        <f>'TX_Permitted Sources'!O414</f>
        <v>0</v>
      </c>
    </row>
    <row r="1119" spans="1:10" x14ac:dyDescent="0.2">
      <c r="A1119" s="43" t="str">
        <f>'TX_Permitted Sources'!A415</f>
        <v>TX Permitted</v>
      </c>
      <c r="B1119" s="43">
        <f>'TX_Permitted Sources'!B415</f>
        <v>48</v>
      </c>
      <c r="C1119" s="74" t="str">
        <f>'TX_Permitted Sources'!C415</f>
        <v>48329</v>
      </c>
      <c r="D1119" s="74">
        <f>'TX_Permitted Sources'!G415</f>
        <v>10200603</v>
      </c>
      <c r="E1119" s="74" t="str">
        <f>'TX_Permitted Sources'!J415</f>
        <v>Process Heaters</v>
      </c>
      <c r="F1119" s="201">
        <f>'TX_Permitted Sources'!K415</f>
        <v>0.22</v>
      </c>
      <c r="G1119" s="201">
        <f>'TX_Permitted Sources'!L415</f>
        <v>0.01</v>
      </c>
      <c r="H1119" s="201">
        <f>'TX_Permitted Sources'!M415</f>
        <v>0</v>
      </c>
      <c r="I1119" s="201">
        <f>'TX_Permitted Sources'!N415</f>
        <v>0</v>
      </c>
      <c r="J1119" s="201">
        <f>'TX_Permitted Sources'!O415</f>
        <v>0</v>
      </c>
    </row>
    <row r="1120" spans="1:10" x14ac:dyDescent="0.2">
      <c r="A1120" s="43" t="str">
        <f>'TX_Permitted Sources'!A416</f>
        <v>TX Permitted</v>
      </c>
      <c r="B1120" s="43">
        <f>'TX_Permitted Sources'!B416</f>
        <v>48</v>
      </c>
      <c r="C1120" s="74" t="str">
        <f>'TX_Permitted Sources'!C416</f>
        <v>48329</v>
      </c>
      <c r="D1120" s="74">
        <f>'TX_Permitted Sources'!G416</f>
        <v>20100102</v>
      </c>
      <c r="E1120" s="74" t="str">
        <f>'TX_Permitted Sources'!J416</f>
        <v>Compressor Engines</v>
      </c>
      <c r="F1120" s="201">
        <f>'TX_Permitted Sources'!K416</f>
        <v>0.13</v>
      </c>
      <c r="G1120" s="201">
        <f>'TX_Permitted Sources'!L416</f>
        <v>0.01</v>
      </c>
      <c r="H1120" s="201">
        <f>'TX_Permitted Sources'!M416</f>
        <v>0</v>
      </c>
      <c r="I1120" s="201">
        <f>'TX_Permitted Sources'!N416</f>
        <v>0</v>
      </c>
      <c r="J1120" s="201">
        <f>'TX_Permitted Sources'!O416</f>
        <v>0</v>
      </c>
    </row>
    <row r="1121" spans="1:10" x14ac:dyDescent="0.2">
      <c r="A1121" s="43" t="str">
        <f>'TX_Permitted Sources'!A417</f>
        <v>TX Permitted</v>
      </c>
      <c r="B1121" s="43">
        <f>'TX_Permitted Sources'!B417</f>
        <v>48</v>
      </c>
      <c r="C1121" s="74" t="str">
        <f>'TX_Permitted Sources'!C417</f>
        <v>48329</v>
      </c>
      <c r="D1121" s="74">
        <f>'TX_Permitted Sources'!G417</f>
        <v>20200201</v>
      </c>
      <c r="E1121" s="74" t="str">
        <f>'TX_Permitted Sources'!J417</f>
        <v>Compressor Engines</v>
      </c>
      <c r="F1121" s="201">
        <f>'TX_Permitted Sources'!K417</f>
        <v>390.4</v>
      </c>
      <c r="G1121" s="201">
        <f>'TX_Permitted Sources'!L417</f>
        <v>34.770000000000003</v>
      </c>
      <c r="H1121" s="201">
        <f>'TX_Permitted Sources'!M417</f>
        <v>0</v>
      </c>
      <c r="I1121" s="201">
        <f>'TX_Permitted Sources'!N417</f>
        <v>0</v>
      </c>
      <c r="J1121" s="201">
        <f>'TX_Permitted Sources'!O417</f>
        <v>0</v>
      </c>
    </row>
    <row r="1122" spans="1:10" x14ac:dyDescent="0.2">
      <c r="A1122" s="43" t="str">
        <f>'TX_Permitted Sources'!A418</f>
        <v>TX Permitted</v>
      </c>
      <c r="B1122" s="43">
        <f>'TX_Permitted Sources'!B418</f>
        <v>48</v>
      </c>
      <c r="C1122" s="74" t="str">
        <f>'TX_Permitted Sources'!C418</f>
        <v>48329</v>
      </c>
      <c r="D1122" s="74">
        <f>'TX_Permitted Sources'!G418</f>
        <v>20200252</v>
      </c>
      <c r="E1122" s="74" t="str">
        <f>'TX_Permitted Sources'!J418</f>
        <v>Compressor Engines</v>
      </c>
      <c r="F1122" s="201">
        <f>'TX_Permitted Sources'!K418</f>
        <v>1824</v>
      </c>
      <c r="G1122" s="201">
        <f>'TX_Permitted Sources'!L418</f>
        <v>159.5</v>
      </c>
      <c r="H1122" s="201">
        <f>'TX_Permitted Sources'!M418</f>
        <v>0</v>
      </c>
      <c r="I1122" s="201">
        <f>'TX_Permitted Sources'!N418</f>
        <v>0</v>
      </c>
      <c r="J1122" s="201">
        <f>'TX_Permitted Sources'!O418</f>
        <v>0</v>
      </c>
    </row>
    <row r="1123" spans="1:10" x14ac:dyDescent="0.2">
      <c r="A1123" s="43" t="str">
        <f>'TX_Permitted Sources'!A419</f>
        <v>TX Permitted</v>
      </c>
      <c r="B1123" s="43">
        <f>'TX_Permitted Sources'!B419</f>
        <v>48</v>
      </c>
      <c r="C1123" s="74" t="str">
        <f>'TX_Permitted Sources'!C419</f>
        <v>48329</v>
      </c>
      <c r="D1123" s="74">
        <f>'TX_Permitted Sources'!G419</f>
        <v>20200253</v>
      </c>
      <c r="E1123" s="74" t="str">
        <f>'TX_Permitted Sources'!J419</f>
        <v>Compressor Engines</v>
      </c>
      <c r="F1123" s="201">
        <f>'TX_Permitted Sources'!K419</f>
        <v>161.43</v>
      </c>
      <c r="G1123" s="201">
        <f>'TX_Permitted Sources'!L419</f>
        <v>65.62</v>
      </c>
      <c r="H1123" s="201">
        <f>'TX_Permitted Sources'!M419</f>
        <v>0</v>
      </c>
      <c r="I1123" s="201">
        <f>'TX_Permitted Sources'!N419</f>
        <v>0</v>
      </c>
      <c r="J1123" s="201">
        <f>'TX_Permitted Sources'!O419</f>
        <v>0</v>
      </c>
    </row>
    <row r="1124" spans="1:10" x14ac:dyDescent="0.2">
      <c r="A1124" s="43" t="str">
        <f>'TX_Permitted Sources'!A420</f>
        <v>TX Permitted</v>
      </c>
      <c r="B1124" s="43">
        <f>'TX_Permitted Sources'!B420</f>
        <v>48</v>
      </c>
      <c r="C1124" s="74" t="str">
        <f>'TX_Permitted Sources'!C420</f>
        <v>48329</v>
      </c>
      <c r="D1124" s="74">
        <f>'TX_Permitted Sources'!G420</f>
        <v>20200254</v>
      </c>
      <c r="E1124" s="74" t="str">
        <f>'TX_Permitted Sources'!J420</f>
        <v>Compressor Engines</v>
      </c>
      <c r="F1124" s="201">
        <f>'TX_Permitted Sources'!K420</f>
        <v>88.52</v>
      </c>
      <c r="G1124" s="201">
        <f>'TX_Permitted Sources'!L420</f>
        <v>20.47</v>
      </c>
      <c r="H1124" s="201">
        <f>'TX_Permitted Sources'!M420</f>
        <v>0</v>
      </c>
      <c r="I1124" s="201">
        <f>'TX_Permitted Sources'!N420</f>
        <v>0</v>
      </c>
      <c r="J1124" s="201">
        <f>'TX_Permitted Sources'!O420</f>
        <v>0</v>
      </c>
    </row>
    <row r="1125" spans="1:10" x14ac:dyDescent="0.2">
      <c r="A1125" s="43" t="str">
        <f>'TX_Permitted Sources'!A421</f>
        <v>TX Permitted</v>
      </c>
      <c r="B1125" s="43">
        <f>'TX_Permitted Sources'!B421</f>
        <v>48</v>
      </c>
      <c r="C1125" s="74" t="str">
        <f>'TX_Permitted Sources'!C421</f>
        <v>48329</v>
      </c>
      <c r="D1125" s="74">
        <f>'TX_Permitted Sources'!G421</f>
        <v>31000201</v>
      </c>
      <c r="E1125" s="74" t="str">
        <f>'TX_Permitted Sources'!J421</f>
        <v>Natural Gas Production, Gas Sweetening: Amine Process</v>
      </c>
      <c r="F1125" s="201">
        <f>'TX_Permitted Sources'!K421</f>
        <v>0</v>
      </c>
      <c r="G1125" s="201">
        <f>'TX_Permitted Sources'!L421</f>
        <v>0</v>
      </c>
      <c r="H1125" s="201">
        <f>'TX_Permitted Sources'!M421</f>
        <v>0</v>
      </c>
      <c r="I1125" s="201">
        <f>'TX_Permitted Sources'!N421</f>
        <v>0</v>
      </c>
      <c r="J1125" s="201">
        <f>'TX_Permitted Sources'!O421</f>
        <v>0</v>
      </c>
    </row>
    <row r="1126" spans="1:10" x14ac:dyDescent="0.2">
      <c r="A1126" s="43" t="str">
        <f>'TX_Permitted Sources'!A422</f>
        <v>TX Permitted</v>
      </c>
      <c r="B1126" s="43">
        <f>'TX_Permitted Sources'!B422</f>
        <v>48</v>
      </c>
      <c r="C1126" s="74" t="str">
        <f>'TX_Permitted Sources'!C422</f>
        <v>48329</v>
      </c>
      <c r="D1126" s="74">
        <f>'TX_Permitted Sources'!G422</f>
        <v>31000205</v>
      </c>
      <c r="E1126" s="74" t="str">
        <f>'TX_Permitted Sources'!J422</f>
        <v>Natural Gas Production, Flares</v>
      </c>
      <c r="F1126" s="201">
        <f>'TX_Permitted Sources'!K422</f>
        <v>24.07</v>
      </c>
      <c r="G1126" s="201">
        <f>'TX_Permitted Sources'!L422</f>
        <v>8.9600000000000009</v>
      </c>
      <c r="H1126" s="201">
        <f>'TX_Permitted Sources'!M422</f>
        <v>0</v>
      </c>
      <c r="I1126" s="201">
        <f>'TX_Permitted Sources'!N422</f>
        <v>0</v>
      </c>
      <c r="J1126" s="201">
        <f>'TX_Permitted Sources'!O422</f>
        <v>0</v>
      </c>
    </row>
    <row r="1127" spans="1:10" x14ac:dyDescent="0.2">
      <c r="A1127" s="43" t="str">
        <f>'TX_Permitted Sources'!A423</f>
        <v>TX Permitted</v>
      </c>
      <c r="B1127" s="43">
        <f>'TX_Permitted Sources'!B423</f>
        <v>48</v>
      </c>
      <c r="C1127" s="74" t="str">
        <f>'TX_Permitted Sources'!C423</f>
        <v>48329</v>
      </c>
      <c r="D1127" s="74">
        <f>'TX_Permitted Sources'!G423</f>
        <v>31000207</v>
      </c>
      <c r="E1127" s="74" t="str">
        <f>'TX_Permitted Sources'!J423</f>
        <v>Permitted Fugitives</v>
      </c>
      <c r="F1127" s="201">
        <f>'TX_Permitted Sources'!K423</f>
        <v>0</v>
      </c>
      <c r="G1127" s="201">
        <f>'TX_Permitted Sources'!L423</f>
        <v>0.2399</v>
      </c>
      <c r="H1127" s="201">
        <f>'TX_Permitted Sources'!M423</f>
        <v>0</v>
      </c>
      <c r="I1127" s="201">
        <f>'TX_Permitted Sources'!N423</f>
        <v>0</v>
      </c>
      <c r="J1127" s="201">
        <f>'TX_Permitted Sources'!O423</f>
        <v>0</v>
      </c>
    </row>
    <row r="1128" spans="1:10" x14ac:dyDescent="0.2">
      <c r="A1128" s="43" t="str">
        <f>'TX_Permitted Sources'!A424</f>
        <v>TX Permitted</v>
      </c>
      <c r="B1128" s="43">
        <f>'TX_Permitted Sources'!B424</f>
        <v>48</v>
      </c>
      <c r="C1128" s="74" t="str">
        <f>'TX_Permitted Sources'!C424</f>
        <v>48329</v>
      </c>
      <c r="D1128" s="74">
        <f>'TX_Permitted Sources'!G424</f>
        <v>31000220</v>
      </c>
      <c r="E1128" s="74" t="str">
        <f>'TX_Permitted Sources'!J424</f>
        <v>Natural Gas Production, All Equipt Leak Fugitives</v>
      </c>
      <c r="F1128" s="201">
        <f>'TX_Permitted Sources'!K424</f>
        <v>0</v>
      </c>
      <c r="G1128" s="201">
        <f>'TX_Permitted Sources'!L424</f>
        <v>8.89</v>
      </c>
      <c r="H1128" s="201">
        <f>'TX_Permitted Sources'!M424</f>
        <v>0</v>
      </c>
      <c r="I1128" s="201">
        <f>'TX_Permitted Sources'!N424</f>
        <v>0</v>
      </c>
      <c r="J1128" s="201">
        <f>'TX_Permitted Sources'!O424</f>
        <v>0</v>
      </c>
    </row>
    <row r="1129" spans="1:10" x14ac:dyDescent="0.2">
      <c r="A1129" s="43" t="str">
        <f>'TX_Permitted Sources'!A425</f>
        <v>TX Permitted</v>
      </c>
      <c r="B1129" s="43">
        <f>'TX_Permitted Sources'!B425</f>
        <v>48</v>
      </c>
      <c r="C1129" s="74" t="str">
        <f>'TX_Permitted Sources'!C425</f>
        <v>48329</v>
      </c>
      <c r="D1129" s="74">
        <f>'TX_Permitted Sources'!G425</f>
        <v>31000227</v>
      </c>
      <c r="E1129" s="74" t="str">
        <f>'TX_Permitted Sources'!J425</f>
        <v>Dehydrator</v>
      </c>
      <c r="F1129" s="201">
        <f>'TX_Permitted Sources'!K425</f>
        <v>0</v>
      </c>
      <c r="G1129" s="201">
        <f>'TX_Permitted Sources'!L425</f>
        <v>0.01</v>
      </c>
      <c r="H1129" s="201">
        <f>'TX_Permitted Sources'!M425</f>
        <v>0</v>
      </c>
      <c r="I1129" s="201">
        <f>'TX_Permitted Sources'!N425</f>
        <v>0</v>
      </c>
      <c r="J1129" s="201">
        <f>'TX_Permitted Sources'!O425</f>
        <v>0</v>
      </c>
    </row>
    <row r="1130" spans="1:10" x14ac:dyDescent="0.2">
      <c r="A1130" s="43" t="str">
        <f>'TX_Permitted Sources'!A426</f>
        <v>TX Permitted</v>
      </c>
      <c r="B1130" s="43">
        <f>'TX_Permitted Sources'!B426</f>
        <v>48</v>
      </c>
      <c r="C1130" s="74" t="str">
        <f>'TX_Permitted Sources'!C426</f>
        <v>48329</v>
      </c>
      <c r="D1130" s="74">
        <f>'TX_Permitted Sources'!G426</f>
        <v>31000228</v>
      </c>
      <c r="E1130" s="74" t="str">
        <f>'TX_Permitted Sources'!J426</f>
        <v>Dehydrator</v>
      </c>
      <c r="F1130" s="201">
        <f>'TX_Permitted Sources'!K426</f>
        <v>0.15</v>
      </c>
      <c r="G1130" s="201">
        <f>'TX_Permitted Sources'!L426</f>
        <v>0.01</v>
      </c>
      <c r="H1130" s="201">
        <f>'TX_Permitted Sources'!M426</f>
        <v>0</v>
      </c>
      <c r="I1130" s="201">
        <f>'TX_Permitted Sources'!N426</f>
        <v>0</v>
      </c>
      <c r="J1130" s="201">
        <f>'TX_Permitted Sources'!O426</f>
        <v>0</v>
      </c>
    </row>
    <row r="1131" spans="1:10" x14ac:dyDescent="0.2">
      <c r="A1131" s="43" t="str">
        <f>'TX_Permitted Sources'!A427</f>
        <v>TX Permitted</v>
      </c>
      <c r="B1131" s="43">
        <f>'TX_Permitted Sources'!B427</f>
        <v>48</v>
      </c>
      <c r="C1131" s="74" t="str">
        <f>'TX_Permitted Sources'!C427</f>
        <v>48329</v>
      </c>
      <c r="D1131" s="74">
        <f>'TX_Permitted Sources'!G427</f>
        <v>31000299</v>
      </c>
      <c r="E1131" s="74" t="str">
        <f>'TX_Permitted Sources'!J427</f>
        <v>Natural Gas Production, Other Not Classified</v>
      </c>
      <c r="F1131" s="201">
        <f>'TX_Permitted Sources'!K427</f>
        <v>0</v>
      </c>
      <c r="G1131" s="201">
        <f>'TX_Permitted Sources'!L427</f>
        <v>0</v>
      </c>
      <c r="H1131" s="201">
        <f>'TX_Permitted Sources'!M427</f>
        <v>0</v>
      </c>
      <c r="I1131" s="201">
        <f>'TX_Permitted Sources'!N427</f>
        <v>0</v>
      </c>
      <c r="J1131" s="201">
        <f>'TX_Permitted Sources'!O427</f>
        <v>0</v>
      </c>
    </row>
    <row r="1132" spans="1:10" x14ac:dyDescent="0.2">
      <c r="A1132" s="43" t="str">
        <f>'TX_Permitted Sources'!A428</f>
        <v>TX Permitted</v>
      </c>
      <c r="B1132" s="43">
        <f>'TX_Permitted Sources'!B428</f>
        <v>48</v>
      </c>
      <c r="C1132" s="74" t="str">
        <f>'TX_Permitted Sources'!C428</f>
        <v>48329</v>
      </c>
      <c r="D1132" s="74">
        <f>'TX_Permitted Sources'!G428</f>
        <v>31000404</v>
      </c>
      <c r="E1132" s="74" t="str">
        <f>'TX_Permitted Sources'!J428</f>
        <v>Process Heaters</v>
      </c>
      <c r="F1132" s="201">
        <f>'TX_Permitted Sources'!K428</f>
        <v>12.44</v>
      </c>
      <c r="G1132" s="201">
        <f>'TX_Permitted Sources'!L428</f>
        <v>0.68</v>
      </c>
      <c r="H1132" s="201">
        <f>'TX_Permitted Sources'!M428</f>
        <v>0</v>
      </c>
      <c r="I1132" s="201">
        <f>'TX_Permitted Sources'!N428</f>
        <v>0</v>
      </c>
      <c r="J1132" s="201">
        <f>'TX_Permitted Sources'!O428</f>
        <v>0</v>
      </c>
    </row>
    <row r="1133" spans="1:10" x14ac:dyDescent="0.2">
      <c r="A1133" s="43" t="str">
        <f>'TX_Permitted Sources'!A429</f>
        <v>TX Permitted</v>
      </c>
      <c r="B1133" s="43">
        <f>'TX_Permitted Sources'!B429</f>
        <v>48</v>
      </c>
      <c r="C1133" s="74" t="str">
        <f>'TX_Permitted Sources'!C429</f>
        <v>48329</v>
      </c>
      <c r="D1133" s="74">
        <f>'TX_Permitted Sources'!G429</f>
        <v>31088801</v>
      </c>
      <c r="E1133" s="74" t="str">
        <f>'TX_Permitted Sources'!J429</f>
        <v>Permitted Fugitives</v>
      </c>
      <c r="F1133" s="201">
        <f>'TX_Permitted Sources'!K429</f>
        <v>0</v>
      </c>
      <c r="G1133" s="201">
        <f>'TX_Permitted Sources'!L429</f>
        <v>4.4320000000000004</v>
      </c>
      <c r="H1133" s="201">
        <f>'TX_Permitted Sources'!M429</f>
        <v>0</v>
      </c>
      <c r="I1133" s="201">
        <f>'TX_Permitted Sources'!N429</f>
        <v>0</v>
      </c>
      <c r="J1133" s="201">
        <f>'TX_Permitted Sources'!O429</f>
        <v>0</v>
      </c>
    </row>
    <row r="1134" spans="1:10" x14ac:dyDescent="0.2">
      <c r="A1134" s="43" t="str">
        <f>'TX_Permitted Sources'!A430</f>
        <v>TX Permitted</v>
      </c>
      <c r="B1134" s="43">
        <f>'TX_Permitted Sources'!B430</f>
        <v>48</v>
      </c>
      <c r="C1134" s="74" t="str">
        <f>'TX_Permitted Sources'!C430</f>
        <v>48329</v>
      </c>
      <c r="D1134" s="74">
        <f>'TX_Permitted Sources'!G430</f>
        <v>38500101</v>
      </c>
      <c r="E1134" s="74" t="str">
        <f>'TX_Permitted Sources'!J430</f>
        <v>Natural Gas Production, Other Not Classified</v>
      </c>
      <c r="F1134" s="201">
        <f>'TX_Permitted Sources'!K430</f>
        <v>0</v>
      </c>
      <c r="G1134" s="201">
        <f>'TX_Permitted Sources'!L430</f>
        <v>0.43</v>
      </c>
      <c r="H1134" s="201">
        <f>'TX_Permitted Sources'!M430</f>
        <v>0</v>
      </c>
      <c r="I1134" s="201">
        <f>'TX_Permitted Sources'!N430</f>
        <v>0</v>
      </c>
      <c r="J1134" s="201">
        <f>'TX_Permitted Sources'!O430</f>
        <v>0</v>
      </c>
    </row>
    <row r="1135" spans="1:10" x14ac:dyDescent="0.2">
      <c r="A1135" s="43" t="str">
        <f>'TX_Permitted Sources'!A431</f>
        <v>TX Permitted</v>
      </c>
      <c r="B1135" s="43">
        <f>'TX_Permitted Sources'!B431</f>
        <v>48</v>
      </c>
      <c r="C1135" s="74" t="str">
        <f>'TX_Permitted Sources'!C431</f>
        <v>48329</v>
      </c>
      <c r="D1135" s="74">
        <f>'TX_Permitted Sources'!G431</f>
        <v>38500102</v>
      </c>
      <c r="E1135" s="74" t="str">
        <f>'TX_Permitted Sources'!J431</f>
        <v>Natural Gas Production, Other Not Classified</v>
      </c>
      <c r="F1135" s="201">
        <f>'TX_Permitted Sources'!K431</f>
        <v>0</v>
      </c>
      <c r="G1135" s="201">
        <f>'TX_Permitted Sources'!L431</f>
        <v>1.08</v>
      </c>
      <c r="H1135" s="201">
        <f>'TX_Permitted Sources'!M431</f>
        <v>0</v>
      </c>
      <c r="I1135" s="201">
        <f>'TX_Permitted Sources'!N431</f>
        <v>0</v>
      </c>
      <c r="J1135" s="201">
        <f>'TX_Permitted Sources'!O431</f>
        <v>0</v>
      </c>
    </row>
    <row r="1136" spans="1:10" x14ac:dyDescent="0.2">
      <c r="A1136" s="43" t="str">
        <f>'TX_Permitted Sources'!A432</f>
        <v>TX Permitted</v>
      </c>
      <c r="B1136" s="43">
        <f>'TX_Permitted Sources'!B432</f>
        <v>48</v>
      </c>
      <c r="C1136" s="74" t="str">
        <f>'TX_Permitted Sources'!C432</f>
        <v>48329</v>
      </c>
      <c r="D1136" s="74">
        <f>'TX_Permitted Sources'!G432</f>
        <v>40290013</v>
      </c>
      <c r="E1136" s="74" t="str">
        <f>'TX_Permitted Sources'!J432</f>
        <v>Natural Gas Production, Other Not Classified</v>
      </c>
      <c r="F1136" s="201">
        <f>'TX_Permitted Sources'!K432</f>
        <v>0.46</v>
      </c>
      <c r="G1136" s="201">
        <f>'TX_Permitted Sources'!L432</f>
        <v>0</v>
      </c>
      <c r="H1136" s="201">
        <f>'TX_Permitted Sources'!M432</f>
        <v>0</v>
      </c>
      <c r="I1136" s="201">
        <f>'TX_Permitted Sources'!N432</f>
        <v>0</v>
      </c>
      <c r="J1136" s="201">
        <f>'TX_Permitted Sources'!O432</f>
        <v>0</v>
      </c>
    </row>
    <row r="1137" spans="1:10" x14ac:dyDescent="0.2">
      <c r="A1137" s="43" t="str">
        <f>'TX_Permitted Sources'!A433</f>
        <v>TX Permitted</v>
      </c>
      <c r="B1137" s="43">
        <f>'TX_Permitted Sources'!B433</f>
        <v>48</v>
      </c>
      <c r="C1137" s="74" t="str">
        <f>'TX_Permitted Sources'!C433</f>
        <v>48329</v>
      </c>
      <c r="D1137" s="74">
        <f>'TX_Permitted Sources'!G433</f>
        <v>40301005</v>
      </c>
      <c r="E1137" s="74" t="str">
        <f>'TX_Permitted Sources'!J433</f>
        <v>Permitted Tank Losses</v>
      </c>
      <c r="F1137" s="201">
        <f>'TX_Permitted Sources'!K433</f>
        <v>0</v>
      </c>
      <c r="G1137" s="201">
        <f>'TX_Permitted Sources'!L433</f>
        <v>1.21</v>
      </c>
      <c r="H1137" s="201">
        <f>'TX_Permitted Sources'!M433</f>
        <v>0</v>
      </c>
      <c r="I1137" s="201">
        <f>'TX_Permitted Sources'!N433</f>
        <v>0</v>
      </c>
      <c r="J1137" s="201">
        <f>'TX_Permitted Sources'!O433</f>
        <v>0</v>
      </c>
    </row>
    <row r="1138" spans="1:10" x14ac:dyDescent="0.2">
      <c r="A1138" s="43" t="str">
        <f>'TX_Permitted Sources'!A434</f>
        <v>TX Permitted</v>
      </c>
      <c r="B1138" s="43">
        <f>'TX_Permitted Sources'!B434</f>
        <v>48</v>
      </c>
      <c r="C1138" s="74" t="str">
        <f>'TX_Permitted Sources'!C434</f>
        <v>48329</v>
      </c>
      <c r="D1138" s="74">
        <f>'TX_Permitted Sources'!G434</f>
        <v>40400154</v>
      </c>
      <c r="E1138" s="74" t="str">
        <f>'TX_Permitted Sources'!J434</f>
        <v>Permitted Tank Losses</v>
      </c>
      <c r="F1138" s="201">
        <f>'TX_Permitted Sources'!K434</f>
        <v>0</v>
      </c>
      <c r="G1138" s="201">
        <f>'TX_Permitted Sources'!L434</f>
        <v>0.01</v>
      </c>
      <c r="H1138" s="201">
        <f>'TX_Permitted Sources'!M434</f>
        <v>0</v>
      </c>
      <c r="I1138" s="201">
        <f>'TX_Permitted Sources'!N434</f>
        <v>0</v>
      </c>
      <c r="J1138" s="201">
        <f>'TX_Permitted Sources'!O434</f>
        <v>0</v>
      </c>
    </row>
    <row r="1139" spans="1:10" x14ac:dyDescent="0.2">
      <c r="A1139" s="43" t="str">
        <f>'TX_Permitted Sources'!A435</f>
        <v>TX Permitted</v>
      </c>
      <c r="B1139" s="43">
        <f>'TX_Permitted Sources'!B435</f>
        <v>48</v>
      </c>
      <c r="C1139" s="74" t="str">
        <f>'TX_Permitted Sources'!C435</f>
        <v>48329</v>
      </c>
      <c r="D1139" s="74">
        <f>'TX_Permitted Sources'!G435</f>
        <v>40400302</v>
      </c>
      <c r="E1139" s="74" t="str">
        <f>'TX_Permitted Sources'!J435</f>
        <v>Permitted Tank Losses</v>
      </c>
      <c r="F1139" s="201">
        <f>'TX_Permitted Sources'!K435</f>
        <v>0</v>
      </c>
      <c r="G1139" s="201">
        <f>'TX_Permitted Sources'!L435</f>
        <v>0.73</v>
      </c>
      <c r="H1139" s="201">
        <f>'TX_Permitted Sources'!M435</f>
        <v>0</v>
      </c>
      <c r="I1139" s="201">
        <f>'TX_Permitted Sources'!N435</f>
        <v>0</v>
      </c>
      <c r="J1139" s="201">
        <f>'TX_Permitted Sources'!O435</f>
        <v>0</v>
      </c>
    </row>
    <row r="1140" spans="1:10" x14ac:dyDescent="0.2">
      <c r="A1140" s="43" t="str">
        <f>'TX_Permitted Sources'!A436</f>
        <v>TX Permitted</v>
      </c>
      <c r="B1140" s="43">
        <f>'TX_Permitted Sources'!B436</f>
        <v>48</v>
      </c>
      <c r="C1140" s="74" t="str">
        <f>'TX_Permitted Sources'!C436</f>
        <v>48329</v>
      </c>
      <c r="D1140" s="74">
        <f>'TX_Permitted Sources'!G436</f>
        <v>40400311</v>
      </c>
      <c r="E1140" s="74" t="str">
        <f>'TX_Permitted Sources'!J436</f>
        <v>Permitted Tank Losses</v>
      </c>
      <c r="F1140" s="201">
        <f>'TX_Permitted Sources'!K436</f>
        <v>0</v>
      </c>
      <c r="G1140" s="201">
        <f>'TX_Permitted Sources'!L436</f>
        <v>1.98</v>
      </c>
      <c r="H1140" s="201">
        <f>'TX_Permitted Sources'!M436</f>
        <v>0</v>
      </c>
      <c r="I1140" s="201">
        <f>'TX_Permitted Sources'!N436</f>
        <v>0</v>
      </c>
      <c r="J1140" s="201">
        <f>'TX_Permitted Sources'!O436</f>
        <v>0</v>
      </c>
    </row>
    <row r="1141" spans="1:10" x14ac:dyDescent="0.2">
      <c r="A1141" s="43" t="str">
        <f>'TX_Permitted Sources'!A437</f>
        <v>TX Permitted</v>
      </c>
      <c r="B1141" s="43">
        <f>'TX_Permitted Sources'!B437</f>
        <v>48</v>
      </c>
      <c r="C1141" s="74" t="str">
        <f>'TX_Permitted Sources'!C437</f>
        <v>48329</v>
      </c>
      <c r="D1141" s="74">
        <f>'TX_Permitted Sources'!G437</f>
        <v>40400314</v>
      </c>
      <c r="E1141" s="74" t="str">
        <f>'TX_Permitted Sources'!J437</f>
        <v>Permitted Tank Losses</v>
      </c>
      <c r="F1141" s="201">
        <f>'TX_Permitted Sources'!K437</f>
        <v>0</v>
      </c>
      <c r="G1141" s="201">
        <f>'TX_Permitted Sources'!L437</f>
        <v>0</v>
      </c>
      <c r="H1141" s="201">
        <f>'TX_Permitted Sources'!M437</f>
        <v>0</v>
      </c>
      <c r="I1141" s="201">
        <f>'TX_Permitted Sources'!N437</f>
        <v>0</v>
      </c>
      <c r="J1141" s="201">
        <f>'TX_Permitted Sources'!O437</f>
        <v>0</v>
      </c>
    </row>
    <row r="1142" spans="1:10" x14ac:dyDescent="0.2">
      <c r="A1142" s="43" t="str">
        <f>'TX_Permitted Sources'!A438</f>
        <v>TX Permitted</v>
      </c>
      <c r="B1142" s="43">
        <f>'TX_Permitted Sources'!B438</f>
        <v>48</v>
      </c>
      <c r="C1142" s="74" t="str">
        <f>'TX_Permitted Sources'!C438</f>
        <v>48329</v>
      </c>
      <c r="D1142" s="74">
        <f>'TX_Permitted Sources'!G438</f>
        <v>40400315</v>
      </c>
      <c r="E1142" s="74" t="str">
        <f>'TX_Permitted Sources'!J438</f>
        <v>Permitted Tank Losses</v>
      </c>
      <c r="F1142" s="201">
        <f>'TX_Permitted Sources'!K438</f>
        <v>0</v>
      </c>
      <c r="G1142" s="201">
        <f>'TX_Permitted Sources'!L438</f>
        <v>0.01</v>
      </c>
      <c r="H1142" s="201">
        <f>'TX_Permitted Sources'!M438</f>
        <v>0</v>
      </c>
      <c r="I1142" s="201">
        <f>'TX_Permitted Sources'!N438</f>
        <v>0</v>
      </c>
      <c r="J1142" s="201">
        <f>'TX_Permitted Sources'!O438</f>
        <v>0</v>
      </c>
    </row>
    <row r="1143" spans="1:10" x14ac:dyDescent="0.2">
      <c r="A1143" s="43" t="str">
        <f>'TX_Permitted Sources'!A439</f>
        <v>TX Permitted</v>
      </c>
      <c r="B1143" s="43">
        <f>'TX_Permitted Sources'!B439</f>
        <v>48</v>
      </c>
      <c r="C1143" s="74" t="str">
        <f>'TX_Permitted Sources'!C439</f>
        <v>48329</v>
      </c>
      <c r="D1143" s="74">
        <f>'TX_Permitted Sources'!G439</f>
        <v>40400316</v>
      </c>
      <c r="E1143" s="74" t="str">
        <f>'TX_Permitted Sources'!J439</f>
        <v>Permitted Tank Losses</v>
      </c>
      <c r="F1143" s="201">
        <f>'TX_Permitted Sources'!K439</f>
        <v>0</v>
      </c>
      <c r="G1143" s="201">
        <f>'TX_Permitted Sources'!L439</f>
        <v>1.01</v>
      </c>
      <c r="H1143" s="201">
        <f>'TX_Permitted Sources'!M439</f>
        <v>0</v>
      </c>
      <c r="I1143" s="201">
        <f>'TX_Permitted Sources'!N439</f>
        <v>0</v>
      </c>
      <c r="J1143" s="201">
        <f>'TX_Permitted Sources'!O439</f>
        <v>0</v>
      </c>
    </row>
    <row r="1144" spans="1:10" x14ac:dyDescent="0.2">
      <c r="A1144" s="43" t="str">
        <f>'TX_Permitted Sources'!A440</f>
        <v>TX Permitted</v>
      </c>
      <c r="B1144" s="43">
        <f>'TX_Permitted Sources'!B440</f>
        <v>48</v>
      </c>
      <c r="C1144" s="74" t="str">
        <f>'TX_Permitted Sources'!C440</f>
        <v>48329</v>
      </c>
      <c r="D1144" s="74">
        <f>'TX_Permitted Sources'!G440</f>
        <v>40600126</v>
      </c>
      <c r="E1144" s="74" t="str">
        <f>'TX_Permitted Sources'!J440</f>
        <v>Permitted Tank Losses</v>
      </c>
      <c r="F1144" s="201">
        <f>'TX_Permitted Sources'!K440</f>
        <v>0</v>
      </c>
      <c r="G1144" s="201">
        <f>'TX_Permitted Sources'!L440</f>
        <v>2.2400000000000002</v>
      </c>
      <c r="H1144" s="201">
        <f>'TX_Permitted Sources'!M440</f>
        <v>0</v>
      </c>
      <c r="I1144" s="201">
        <f>'TX_Permitted Sources'!N440</f>
        <v>0</v>
      </c>
      <c r="J1144" s="201">
        <f>'TX_Permitted Sources'!O440</f>
        <v>0</v>
      </c>
    </row>
    <row r="1145" spans="1:10" x14ac:dyDescent="0.2">
      <c r="A1145" s="43" t="str">
        <f>'TX_Permitted Sources'!A441</f>
        <v>TX Permitted</v>
      </c>
      <c r="B1145" s="43">
        <f>'TX_Permitted Sources'!B441</f>
        <v>48</v>
      </c>
      <c r="C1145" s="74" t="str">
        <f>'TX_Permitted Sources'!C441</f>
        <v>48329</v>
      </c>
      <c r="D1145" s="74">
        <f>'TX_Permitted Sources'!G441</f>
        <v>40714698</v>
      </c>
      <c r="E1145" s="74" t="str">
        <f>'TX_Permitted Sources'!J441</f>
        <v>Natural Gas Production, Other Not Classified</v>
      </c>
      <c r="F1145" s="201">
        <f>'TX_Permitted Sources'!K441</f>
        <v>0</v>
      </c>
      <c r="G1145" s="201">
        <f>'TX_Permitted Sources'!L441</f>
        <v>0.18</v>
      </c>
      <c r="H1145" s="201">
        <f>'TX_Permitted Sources'!M441</f>
        <v>0</v>
      </c>
      <c r="I1145" s="201">
        <f>'TX_Permitted Sources'!N441</f>
        <v>0</v>
      </c>
      <c r="J1145" s="201">
        <f>'TX_Permitted Sources'!O441</f>
        <v>0</v>
      </c>
    </row>
    <row r="1146" spans="1:10" x14ac:dyDescent="0.2">
      <c r="A1146" s="43" t="str">
        <f>'TX_Permitted Sources'!A442</f>
        <v>TX Permitted</v>
      </c>
      <c r="B1146" s="43">
        <f>'TX_Permitted Sources'!B442</f>
        <v>48</v>
      </c>
      <c r="C1146" s="74" t="str">
        <f>'TX_Permitted Sources'!C442</f>
        <v>48329</v>
      </c>
      <c r="D1146" s="74">
        <f>'TX_Permitted Sources'!G442</f>
        <v>30600905</v>
      </c>
      <c r="E1146" s="74" t="str">
        <f>'TX_Permitted Sources'!J442</f>
        <v>Permitted Fugitives</v>
      </c>
      <c r="F1146" s="201">
        <f>'TX_Permitted Sources'!K442</f>
        <v>0</v>
      </c>
      <c r="G1146" s="201">
        <f>'TX_Permitted Sources'!L442</f>
        <v>0</v>
      </c>
      <c r="H1146" s="201">
        <f>'TX_Permitted Sources'!M442</f>
        <v>0</v>
      </c>
      <c r="I1146" s="201">
        <f>'TX_Permitted Sources'!N442</f>
        <v>0</v>
      </c>
      <c r="J1146" s="201">
        <f>'TX_Permitted Sources'!O442</f>
        <v>0</v>
      </c>
    </row>
    <row r="1147" spans="1:10" x14ac:dyDescent="0.2">
      <c r="A1147" s="43" t="str">
        <f>'TX_Permitted Sources'!A443</f>
        <v>TX Permitted</v>
      </c>
      <c r="B1147" s="43">
        <f>'TX_Permitted Sources'!B443</f>
        <v>48</v>
      </c>
      <c r="C1147" s="74" t="str">
        <f>'TX_Permitted Sources'!C443</f>
        <v>48329</v>
      </c>
      <c r="D1147" s="74">
        <f>'TX_Permitted Sources'!G443</f>
        <v>30688801</v>
      </c>
      <c r="E1147" s="74" t="str">
        <f>'TX_Permitted Sources'!J443</f>
        <v>Natural Gas Production, Flares</v>
      </c>
      <c r="F1147" s="201">
        <f>'TX_Permitted Sources'!K443</f>
        <v>0</v>
      </c>
      <c r="G1147" s="201">
        <f>'TX_Permitted Sources'!L443</f>
        <v>1.1779999999999999</v>
      </c>
      <c r="H1147" s="201">
        <f>'TX_Permitted Sources'!M443</f>
        <v>0</v>
      </c>
      <c r="I1147" s="201">
        <f>'TX_Permitted Sources'!N443</f>
        <v>0</v>
      </c>
      <c r="J1147" s="201">
        <f>'TX_Permitted Sources'!O443</f>
        <v>0</v>
      </c>
    </row>
    <row r="1148" spans="1:10" x14ac:dyDescent="0.2">
      <c r="A1148" s="43" t="str">
        <f>'TX_Permitted Sources'!A444</f>
        <v>TX Permitted</v>
      </c>
      <c r="B1148" s="43">
        <f>'TX_Permitted Sources'!B444</f>
        <v>48</v>
      </c>
      <c r="C1148" s="74" t="str">
        <f>'TX_Permitted Sources'!C444</f>
        <v>48329</v>
      </c>
      <c r="D1148" s="74">
        <f>'TX_Permitted Sources'!G444</f>
        <v>31000207</v>
      </c>
      <c r="E1148" s="74" t="str">
        <f>'TX_Permitted Sources'!J444</f>
        <v>Permitted Fugitives</v>
      </c>
      <c r="F1148" s="201">
        <f>'TX_Permitted Sources'!K444</f>
        <v>0</v>
      </c>
      <c r="G1148" s="201">
        <f>'TX_Permitted Sources'!L444</f>
        <v>3.9982000000000002</v>
      </c>
      <c r="H1148" s="201">
        <f>'TX_Permitted Sources'!M444</f>
        <v>0</v>
      </c>
      <c r="I1148" s="201">
        <f>'TX_Permitted Sources'!N444</f>
        <v>0</v>
      </c>
      <c r="J1148" s="201">
        <f>'TX_Permitted Sources'!O444</f>
        <v>0</v>
      </c>
    </row>
    <row r="1149" spans="1:10" x14ac:dyDescent="0.2">
      <c r="A1149" s="43" t="str">
        <f>'TX_Permitted Sources'!A445</f>
        <v>TX Permitted</v>
      </c>
      <c r="B1149" s="43">
        <f>'TX_Permitted Sources'!B445</f>
        <v>48</v>
      </c>
      <c r="C1149" s="74" t="str">
        <f>'TX_Permitted Sources'!C445</f>
        <v>48329</v>
      </c>
      <c r="D1149" s="74">
        <f>'TX_Permitted Sources'!G445</f>
        <v>31000211</v>
      </c>
      <c r="E1149" s="74" t="str">
        <f>'TX_Permitted Sources'!J445</f>
        <v>Natural Gas Production, Other Not Classified</v>
      </c>
      <c r="F1149" s="201">
        <f>'TX_Permitted Sources'!K445</f>
        <v>0</v>
      </c>
      <c r="G1149" s="201">
        <f>'TX_Permitted Sources'!L445</f>
        <v>0</v>
      </c>
      <c r="H1149" s="201">
        <f>'TX_Permitted Sources'!M445</f>
        <v>0</v>
      </c>
      <c r="I1149" s="201">
        <f>'TX_Permitted Sources'!N445</f>
        <v>0</v>
      </c>
      <c r="J1149" s="201">
        <f>'TX_Permitted Sources'!O445</f>
        <v>0</v>
      </c>
    </row>
    <row r="1150" spans="1:10" x14ac:dyDescent="0.2">
      <c r="A1150" s="43" t="str">
        <f>'TX_Permitted Sources'!A446</f>
        <v>TX Permitted</v>
      </c>
      <c r="B1150" s="43">
        <f>'TX_Permitted Sources'!B446</f>
        <v>48</v>
      </c>
      <c r="C1150" s="74" t="str">
        <f>'TX_Permitted Sources'!C446</f>
        <v>48329</v>
      </c>
      <c r="D1150" s="74">
        <f>'TX_Permitted Sources'!G446</f>
        <v>40300101</v>
      </c>
      <c r="E1150" s="74" t="str">
        <f>'TX_Permitted Sources'!J446</f>
        <v>Permitted Tank Losses</v>
      </c>
      <c r="F1150" s="201">
        <f>'TX_Permitted Sources'!K446</f>
        <v>0</v>
      </c>
      <c r="G1150" s="201">
        <f>'TX_Permitted Sources'!L446</f>
        <v>0</v>
      </c>
      <c r="H1150" s="201">
        <f>'TX_Permitted Sources'!M446</f>
        <v>0</v>
      </c>
      <c r="I1150" s="201">
        <f>'TX_Permitted Sources'!N446</f>
        <v>0</v>
      </c>
      <c r="J1150" s="201">
        <f>'TX_Permitted Sources'!O446</f>
        <v>0</v>
      </c>
    </row>
    <row r="1151" spans="1:10" x14ac:dyDescent="0.2">
      <c r="A1151" s="43" t="str">
        <f>'TX_Permitted Sources'!A447</f>
        <v>TX Permitted</v>
      </c>
      <c r="B1151" s="43">
        <f>'TX_Permitted Sources'!B447</f>
        <v>48</v>
      </c>
      <c r="C1151" s="74" t="str">
        <f>'TX_Permitted Sources'!C447</f>
        <v>48329</v>
      </c>
      <c r="D1151" s="74">
        <f>'TX_Permitted Sources'!G447</f>
        <v>40300198</v>
      </c>
      <c r="E1151" s="74" t="str">
        <f>'TX_Permitted Sources'!J447</f>
        <v>Permitted Tank Losses</v>
      </c>
      <c r="F1151" s="201">
        <f>'TX_Permitted Sources'!K447</f>
        <v>0</v>
      </c>
      <c r="G1151" s="201">
        <f>'TX_Permitted Sources'!L447</f>
        <v>2.0000000000000001E-4</v>
      </c>
      <c r="H1151" s="201">
        <f>'TX_Permitted Sources'!M447</f>
        <v>0</v>
      </c>
      <c r="I1151" s="201">
        <f>'TX_Permitted Sources'!N447</f>
        <v>0</v>
      </c>
      <c r="J1151" s="201">
        <f>'TX_Permitted Sources'!O447</f>
        <v>0</v>
      </c>
    </row>
    <row r="1152" spans="1:10" x14ac:dyDescent="0.2">
      <c r="A1152" s="43" t="str">
        <f>'TX_Permitted Sources'!A448</f>
        <v>TX Permitted</v>
      </c>
      <c r="B1152" s="43">
        <f>'TX_Permitted Sources'!B448</f>
        <v>48</v>
      </c>
      <c r="C1152" s="74" t="str">
        <f>'TX_Permitted Sources'!C448</f>
        <v>48329</v>
      </c>
      <c r="D1152" s="74">
        <f>'TX_Permitted Sources'!G448</f>
        <v>40300203</v>
      </c>
      <c r="E1152" s="74" t="str">
        <f>'TX_Permitted Sources'!J448</f>
        <v>Permitted Tank Losses</v>
      </c>
      <c r="F1152" s="201">
        <f>'TX_Permitted Sources'!K448</f>
        <v>0</v>
      </c>
      <c r="G1152" s="201">
        <f>'TX_Permitted Sources'!L448</f>
        <v>2.7879999999999998</v>
      </c>
      <c r="H1152" s="201">
        <f>'TX_Permitted Sources'!M448</f>
        <v>0</v>
      </c>
      <c r="I1152" s="201">
        <f>'TX_Permitted Sources'!N448</f>
        <v>0</v>
      </c>
      <c r="J1152" s="201">
        <f>'TX_Permitted Sources'!O448</f>
        <v>0</v>
      </c>
    </row>
    <row r="1153" spans="1:10" x14ac:dyDescent="0.2">
      <c r="A1153" s="43" t="str">
        <f>'TX_Permitted Sources'!A449</f>
        <v>TX Permitted</v>
      </c>
      <c r="B1153" s="43">
        <f>'TX_Permitted Sources'!B449</f>
        <v>48</v>
      </c>
      <c r="C1153" s="74" t="str">
        <f>'TX_Permitted Sources'!C449</f>
        <v>48329</v>
      </c>
      <c r="D1153" s="74">
        <f>'TX_Permitted Sources'!G449</f>
        <v>40301012</v>
      </c>
      <c r="E1153" s="74" t="str">
        <f>'TX_Permitted Sources'!J449</f>
        <v>Permitted Tank Losses</v>
      </c>
      <c r="F1153" s="201">
        <f>'TX_Permitted Sources'!K449</f>
        <v>0</v>
      </c>
      <c r="G1153" s="201">
        <f>'TX_Permitted Sources'!L449</f>
        <v>7.53</v>
      </c>
      <c r="H1153" s="201">
        <f>'TX_Permitted Sources'!M449</f>
        <v>0</v>
      </c>
      <c r="I1153" s="201">
        <f>'TX_Permitted Sources'!N449</f>
        <v>0</v>
      </c>
      <c r="J1153" s="201">
        <f>'TX_Permitted Sources'!O449</f>
        <v>0</v>
      </c>
    </row>
    <row r="1154" spans="1:10" x14ac:dyDescent="0.2">
      <c r="A1154" s="43" t="str">
        <f>'TX_Permitted Sources'!A450</f>
        <v>TX Permitted</v>
      </c>
      <c r="B1154" s="43">
        <f>'TX_Permitted Sources'!B450</f>
        <v>48</v>
      </c>
      <c r="C1154" s="74" t="str">
        <f>'TX_Permitted Sources'!C450</f>
        <v>48329</v>
      </c>
      <c r="D1154" s="74">
        <f>'TX_Permitted Sources'!G450</f>
        <v>40301109</v>
      </c>
      <c r="E1154" s="74" t="str">
        <f>'TX_Permitted Sources'!J450</f>
        <v>Permitted Tank Losses</v>
      </c>
      <c r="F1154" s="201">
        <f>'TX_Permitted Sources'!K450</f>
        <v>0</v>
      </c>
      <c r="G1154" s="201">
        <f>'TX_Permitted Sources'!L450</f>
        <v>14.455</v>
      </c>
      <c r="H1154" s="201">
        <f>'TX_Permitted Sources'!M450</f>
        <v>0</v>
      </c>
      <c r="I1154" s="201">
        <f>'TX_Permitted Sources'!N450</f>
        <v>0</v>
      </c>
      <c r="J1154" s="201">
        <f>'TX_Permitted Sources'!O450</f>
        <v>0</v>
      </c>
    </row>
    <row r="1155" spans="1:10" x14ac:dyDescent="0.2">
      <c r="A1155" s="43" t="str">
        <f>'TX_Permitted Sources'!A451</f>
        <v>TX Permitted</v>
      </c>
      <c r="B1155" s="43">
        <f>'TX_Permitted Sources'!B451</f>
        <v>48</v>
      </c>
      <c r="C1155" s="74" t="str">
        <f>'TX_Permitted Sources'!C451</f>
        <v>48329</v>
      </c>
      <c r="D1155" s="74">
        <f>'TX_Permitted Sources'!G451</f>
        <v>40301110</v>
      </c>
      <c r="E1155" s="74" t="str">
        <f>'TX_Permitted Sources'!J451</f>
        <v>Permitted Tank Losses</v>
      </c>
      <c r="F1155" s="201">
        <f>'TX_Permitted Sources'!K451</f>
        <v>0</v>
      </c>
      <c r="G1155" s="201">
        <f>'TX_Permitted Sources'!L451</f>
        <v>9.859</v>
      </c>
      <c r="H1155" s="201">
        <f>'TX_Permitted Sources'!M451</f>
        <v>0</v>
      </c>
      <c r="I1155" s="201">
        <f>'TX_Permitted Sources'!N451</f>
        <v>0</v>
      </c>
      <c r="J1155" s="201">
        <f>'TX_Permitted Sources'!O451</f>
        <v>0</v>
      </c>
    </row>
    <row r="1156" spans="1:10" x14ac:dyDescent="0.2">
      <c r="A1156" s="43" t="str">
        <f>'TX_Permitted Sources'!A452</f>
        <v>TX Permitted</v>
      </c>
      <c r="B1156" s="43">
        <f>'TX_Permitted Sources'!B452</f>
        <v>48</v>
      </c>
      <c r="C1156" s="74" t="str">
        <f>'TX_Permitted Sources'!C452</f>
        <v>48329</v>
      </c>
      <c r="D1156" s="74">
        <f>'TX_Permitted Sources'!G452</f>
        <v>40301117</v>
      </c>
      <c r="E1156" s="74" t="str">
        <f>'TX_Permitted Sources'!J452</f>
        <v>Permitted Tank Losses</v>
      </c>
      <c r="F1156" s="201">
        <f>'TX_Permitted Sources'!K452</f>
        <v>0</v>
      </c>
      <c r="G1156" s="201">
        <f>'TX_Permitted Sources'!L452</f>
        <v>6.9748000000000001</v>
      </c>
      <c r="H1156" s="201">
        <f>'TX_Permitted Sources'!M452</f>
        <v>0</v>
      </c>
      <c r="I1156" s="201">
        <f>'TX_Permitted Sources'!N452</f>
        <v>0</v>
      </c>
      <c r="J1156" s="201">
        <f>'TX_Permitted Sources'!O452</f>
        <v>0</v>
      </c>
    </row>
    <row r="1157" spans="1:10" x14ac:dyDescent="0.2">
      <c r="A1157" s="43" t="str">
        <f>'TX_Permitted Sources'!A453</f>
        <v>TX Permitted</v>
      </c>
      <c r="B1157" s="43">
        <f>'TX_Permitted Sources'!B453</f>
        <v>48</v>
      </c>
      <c r="C1157" s="74" t="str">
        <f>'TX_Permitted Sources'!C453</f>
        <v>48329</v>
      </c>
      <c r="D1157" s="74">
        <f>'TX_Permitted Sources'!G453</f>
        <v>40301132</v>
      </c>
      <c r="E1157" s="74" t="str">
        <f>'TX_Permitted Sources'!J453</f>
        <v>Permitted Tank Losses</v>
      </c>
      <c r="F1157" s="201">
        <f>'TX_Permitted Sources'!K453</f>
        <v>0</v>
      </c>
      <c r="G1157" s="201">
        <f>'TX_Permitted Sources'!L453</f>
        <v>13.741</v>
      </c>
      <c r="H1157" s="201">
        <f>'TX_Permitted Sources'!M453</f>
        <v>0</v>
      </c>
      <c r="I1157" s="201">
        <f>'TX_Permitted Sources'!N453</f>
        <v>0</v>
      </c>
      <c r="J1157" s="201">
        <f>'TX_Permitted Sources'!O453</f>
        <v>0</v>
      </c>
    </row>
    <row r="1158" spans="1:10" x14ac:dyDescent="0.2">
      <c r="A1158" s="43" t="str">
        <f>'TX_Permitted Sources'!A454</f>
        <v>TX Permitted</v>
      </c>
      <c r="B1158" s="43">
        <f>'TX_Permitted Sources'!B454</f>
        <v>48</v>
      </c>
      <c r="C1158" s="74" t="str">
        <f>'TX_Permitted Sources'!C454</f>
        <v>48329</v>
      </c>
      <c r="D1158" s="74">
        <f>'TX_Permitted Sources'!G454</f>
        <v>40301152</v>
      </c>
      <c r="E1158" s="74" t="str">
        <f>'TX_Permitted Sources'!J454</f>
        <v>Permitted Tank Losses</v>
      </c>
      <c r="F1158" s="201">
        <f>'TX_Permitted Sources'!K454</f>
        <v>0</v>
      </c>
      <c r="G1158" s="201">
        <f>'TX_Permitted Sources'!L454</f>
        <v>1.17</v>
      </c>
      <c r="H1158" s="201">
        <f>'TX_Permitted Sources'!M454</f>
        <v>0</v>
      </c>
      <c r="I1158" s="201">
        <f>'TX_Permitted Sources'!N454</f>
        <v>0</v>
      </c>
      <c r="J1158" s="201">
        <f>'TX_Permitted Sources'!O454</f>
        <v>0</v>
      </c>
    </row>
    <row r="1159" spans="1:10" x14ac:dyDescent="0.2">
      <c r="A1159" s="43" t="str">
        <f>'TX_Permitted Sources'!A455</f>
        <v>TX Permitted</v>
      </c>
      <c r="B1159" s="43">
        <f>'TX_Permitted Sources'!B455</f>
        <v>48</v>
      </c>
      <c r="C1159" s="74" t="str">
        <f>'TX_Permitted Sources'!C455</f>
        <v>48329</v>
      </c>
      <c r="D1159" s="74">
        <f>'TX_Permitted Sources'!G455</f>
        <v>40388801</v>
      </c>
      <c r="E1159" s="74" t="str">
        <f>'TX_Permitted Sources'!J455</f>
        <v>Permitted Fugitives</v>
      </c>
      <c r="F1159" s="201">
        <f>'TX_Permitted Sources'!K455</f>
        <v>0</v>
      </c>
      <c r="G1159" s="201">
        <f>'TX_Permitted Sources'!L455</f>
        <v>0.224</v>
      </c>
      <c r="H1159" s="201">
        <f>'TX_Permitted Sources'!M455</f>
        <v>0</v>
      </c>
      <c r="I1159" s="201">
        <f>'TX_Permitted Sources'!N455</f>
        <v>0</v>
      </c>
      <c r="J1159" s="201">
        <f>'TX_Permitted Sources'!O455</f>
        <v>0</v>
      </c>
    </row>
    <row r="1160" spans="1:10" x14ac:dyDescent="0.2">
      <c r="A1160" s="43" t="str">
        <f>'TX_Permitted Sources'!A456</f>
        <v>TX Permitted</v>
      </c>
      <c r="B1160" s="43">
        <f>'TX_Permitted Sources'!B456</f>
        <v>48</v>
      </c>
      <c r="C1160" s="74" t="str">
        <f>'TX_Permitted Sources'!C456</f>
        <v>48329</v>
      </c>
      <c r="D1160" s="74">
        <f>'TX_Permitted Sources'!G456</f>
        <v>40400303</v>
      </c>
      <c r="E1160" s="74" t="str">
        <f>'TX_Permitted Sources'!J456</f>
        <v>Permitted Tank Losses</v>
      </c>
      <c r="F1160" s="201">
        <f>'TX_Permitted Sources'!K456</f>
        <v>0</v>
      </c>
      <c r="G1160" s="201">
        <f>'TX_Permitted Sources'!L456</f>
        <v>81.290599999999998</v>
      </c>
      <c r="H1160" s="201">
        <f>'TX_Permitted Sources'!M456</f>
        <v>0</v>
      </c>
      <c r="I1160" s="201">
        <f>'TX_Permitted Sources'!N456</f>
        <v>0</v>
      </c>
      <c r="J1160" s="201">
        <f>'TX_Permitted Sources'!O456</f>
        <v>0</v>
      </c>
    </row>
    <row r="1161" spans="1:10" x14ac:dyDescent="0.2">
      <c r="A1161" s="43" t="str">
        <f>'TX_Permitted Sources'!A457</f>
        <v>TX Permitted</v>
      </c>
      <c r="B1161" s="43">
        <f>'TX_Permitted Sources'!B457</f>
        <v>48</v>
      </c>
      <c r="C1161" s="74" t="str">
        <f>'TX_Permitted Sources'!C457</f>
        <v>48329</v>
      </c>
      <c r="D1161" s="74">
        <f>'TX_Permitted Sources'!G457</f>
        <v>10300603</v>
      </c>
      <c r="E1161" s="74" t="str">
        <f>'TX_Permitted Sources'!J457</f>
        <v>Process Heaters</v>
      </c>
      <c r="F1161" s="201">
        <f>'TX_Permitted Sources'!K457</f>
        <v>0</v>
      </c>
      <c r="G1161" s="201">
        <f>'TX_Permitted Sources'!L457</f>
        <v>0</v>
      </c>
      <c r="H1161" s="201">
        <f>'TX_Permitted Sources'!M457</f>
        <v>0</v>
      </c>
      <c r="I1161" s="201">
        <f>'TX_Permitted Sources'!N457</f>
        <v>0</v>
      </c>
      <c r="J1161" s="201">
        <f>'TX_Permitted Sources'!O457</f>
        <v>0</v>
      </c>
    </row>
    <row r="1162" spans="1:10" x14ac:dyDescent="0.2">
      <c r="A1162" s="43" t="str">
        <f>'TX_Permitted Sources'!A458</f>
        <v>TX Permitted</v>
      </c>
      <c r="B1162" s="43">
        <f>'TX_Permitted Sources'!B458</f>
        <v>48</v>
      </c>
      <c r="C1162" s="74" t="str">
        <f>'TX_Permitted Sources'!C458</f>
        <v>48329</v>
      </c>
      <c r="D1162" s="74">
        <f>'TX_Permitted Sources'!G458</f>
        <v>20200102</v>
      </c>
      <c r="E1162" s="74" t="str">
        <f>'TX_Permitted Sources'!J458</f>
        <v>Compressor Engines</v>
      </c>
      <c r="F1162" s="201">
        <f>'TX_Permitted Sources'!K458</f>
        <v>0</v>
      </c>
      <c r="G1162" s="201">
        <f>'TX_Permitted Sources'!L458</f>
        <v>0</v>
      </c>
      <c r="H1162" s="201">
        <f>'TX_Permitted Sources'!M458</f>
        <v>0</v>
      </c>
      <c r="I1162" s="201">
        <f>'TX_Permitted Sources'!N458</f>
        <v>0</v>
      </c>
      <c r="J1162" s="201">
        <f>'TX_Permitted Sources'!O458</f>
        <v>0</v>
      </c>
    </row>
    <row r="1163" spans="1:10" x14ac:dyDescent="0.2">
      <c r="A1163" s="43" t="str">
        <f>'TX_Permitted Sources'!A459</f>
        <v>TX Permitted</v>
      </c>
      <c r="B1163" s="43">
        <f>'TX_Permitted Sources'!B459</f>
        <v>48</v>
      </c>
      <c r="C1163" s="74" t="str">
        <f>'TX_Permitted Sources'!C459</f>
        <v>48329</v>
      </c>
      <c r="D1163" s="74">
        <f>'TX_Permitted Sources'!G459</f>
        <v>20200252</v>
      </c>
      <c r="E1163" s="74" t="str">
        <f>'TX_Permitted Sources'!J459</f>
        <v>Compressor Engines</v>
      </c>
      <c r="F1163" s="201">
        <f>'TX_Permitted Sources'!K459</f>
        <v>320.98140000000001</v>
      </c>
      <c r="G1163" s="201">
        <f>'TX_Permitted Sources'!L459</f>
        <v>57.028700000000001</v>
      </c>
      <c r="H1163" s="201">
        <f>'TX_Permitted Sources'!M459</f>
        <v>0</v>
      </c>
      <c r="I1163" s="201">
        <f>'TX_Permitted Sources'!N459</f>
        <v>0</v>
      </c>
      <c r="J1163" s="201">
        <f>'TX_Permitted Sources'!O459</f>
        <v>0</v>
      </c>
    </row>
    <row r="1164" spans="1:10" x14ac:dyDescent="0.2">
      <c r="A1164" s="43" t="str">
        <f>'TX_Permitted Sources'!A460</f>
        <v>TX Permitted</v>
      </c>
      <c r="B1164" s="43">
        <f>'TX_Permitted Sources'!B460</f>
        <v>48</v>
      </c>
      <c r="C1164" s="74" t="str">
        <f>'TX_Permitted Sources'!C460</f>
        <v>48329</v>
      </c>
      <c r="D1164" s="74">
        <f>'TX_Permitted Sources'!G460</f>
        <v>20200253</v>
      </c>
      <c r="E1164" s="74" t="str">
        <f>'TX_Permitted Sources'!J460</f>
        <v>Compressor Engines</v>
      </c>
      <c r="F1164" s="201">
        <f>'TX_Permitted Sources'!K460</f>
        <v>92.619799999999998</v>
      </c>
      <c r="G1164" s="201">
        <f>'TX_Permitted Sources'!L460</f>
        <v>1.2828999999999999</v>
      </c>
      <c r="H1164" s="201">
        <f>'TX_Permitted Sources'!M460</f>
        <v>0</v>
      </c>
      <c r="I1164" s="201">
        <f>'TX_Permitted Sources'!N460</f>
        <v>0</v>
      </c>
      <c r="J1164" s="201">
        <f>'TX_Permitted Sources'!O460</f>
        <v>0</v>
      </c>
    </row>
    <row r="1165" spans="1:10" x14ac:dyDescent="0.2">
      <c r="A1165" s="43" t="str">
        <f>'TX_Permitted Sources'!A461</f>
        <v>TX Permitted</v>
      </c>
      <c r="B1165" s="43">
        <f>'TX_Permitted Sources'!B461</f>
        <v>48</v>
      </c>
      <c r="C1165" s="74" t="str">
        <f>'TX_Permitted Sources'!C461</f>
        <v>48329</v>
      </c>
      <c r="D1165" s="74">
        <f>'TX_Permitted Sources'!G461</f>
        <v>20200254</v>
      </c>
      <c r="E1165" s="74" t="str">
        <f>'TX_Permitted Sources'!J461</f>
        <v>Compressor Engines</v>
      </c>
      <c r="F1165" s="201">
        <f>'TX_Permitted Sources'!K461</f>
        <v>29.28</v>
      </c>
      <c r="G1165" s="201">
        <f>'TX_Permitted Sources'!L461</f>
        <v>26.367799999999999</v>
      </c>
      <c r="H1165" s="201">
        <f>'TX_Permitted Sources'!M461</f>
        <v>0</v>
      </c>
      <c r="I1165" s="201">
        <f>'TX_Permitted Sources'!N461</f>
        <v>0</v>
      </c>
      <c r="J1165" s="201">
        <f>'TX_Permitted Sources'!O461</f>
        <v>0</v>
      </c>
    </row>
    <row r="1166" spans="1:10" x14ac:dyDescent="0.2">
      <c r="A1166" s="43" t="str">
        <f>'TX_Permitted Sources'!A462</f>
        <v>TX Permitted</v>
      </c>
      <c r="B1166" s="43">
        <f>'TX_Permitted Sources'!B462</f>
        <v>48</v>
      </c>
      <c r="C1166" s="74" t="str">
        <f>'TX_Permitted Sources'!C462</f>
        <v>48329</v>
      </c>
      <c r="D1166" s="74">
        <f>'TX_Permitted Sources'!G462</f>
        <v>31000207</v>
      </c>
      <c r="E1166" s="74" t="str">
        <f>'TX_Permitted Sources'!J462</f>
        <v>Permitted Fugitives</v>
      </c>
      <c r="F1166" s="201">
        <f>'TX_Permitted Sources'!K462</f>
        <v>0</v>
      </c>
      <c r="G1166" s="201">
        <f>'TX_Permitted Sources'!L462</f>
        <v>7.9898999999999996</v>
      </c>
      <c r="H1166" s="201">
        <f>'TX_Permitted Sources'!M462</f>
        <v>0</v>
      </c>
      <c r="I1166" s="201">
        <f>'TX_Permitted Sources'!N462</f>
        <v>0</v>
      </c>
      <c r="J1166" s="201">
        <f>'TX_Permitted Sources'!O462</f>
        <v>0</v>
      </c>
    </row>
    <row r="1167" spans="1:10" x14ac:dyDescent="0.2">
      <c r="A1167" s="43" t="str">
        <f>'TX_Permitted Sources'!A463</f>
        <v>TX Permitted</v>
      </c>
      <c r="B1167" s="43">
        <f>'TX_Permitted Sources'!B463</f>
        <v>48</v>
      </c>
      <c r="C1167" s="74" t="str">
        <f>'TX_Permitted Sources'!C463</f>
        <v>48329</v>
      </c>
      <c r="D1167" s="74">
        <f>'TX_Permitted Sources'!G463</f>
        <v>31000220</v>
      </c>
      <c r="E1167" s="74" t="str">
        <f>'TX_Permitted Sources'!J463</f>
        <v>Natural Gas Production, All Equipt Leak Fugitives</v>
      </c>
      <c r="F1167" s="201">
        <f>'TX_Permitted Sources'!K463</f>
        <v>0</v>
      </c>
      <c r="G1167" s="201">
        <f>'TX_Permitted Sources'!L463</f>
        <v>0.73599999999999999</v>
      </c>
      <c r="H1167" s="201">
        <f>'TX_Permitted Sources'!M463</f>
        <v>0</v>
      </c>
      <c r="I1167" s="201">
        <f>'TX_Permitted Sources'!N463</f>
        <v>0</v>
      </c>
      <c r="J1167" s="201">
        <f>'TX_Permitted Sources'!O463</f>
        <v>0</v>
      </c>
    </row>
    <row r="1168" spans="1:10" x14ac:dyDescent="0.2">
      <c r="A1168" s="43" t="str">
        <f>'TX_Permitted Sources'!A464</f>
        <v>TX Permitted</v>
      </c>
      <c r="B1168" s="43">
        <f>'TX_Permitted Sources'!B464</f>
        <v>48</v>
      </c>
      <c r="C1168" s="74" t="str">
        <f>'TX_Permitted Sources'!C464</f>
        <v>48329</v>
      </c>
      <c r="D1168" s="74">
        <f>'TX_Permitted Sources'!G464</f>
        <v>31000228</v>
      </c>
      <c r="E1168" s="74" t="str">
        <f>'TX_Permitted Sources'!J464</f>
        <v>Dehydrator</v>
      </c>
      <c r="F1168" s="201">
        <f>'TX_Permitted Sources'!K464</f>
        <v>0</v>
      </c>
      <c r="G1168" s="201">
        <f>'TX_Permitted Sources'!L464</f>
        <v>0</v>
      </c>
      <c r="H1168" s="201">
        <f>'TX_Permitted Sources'!M464</f>
        <v>0</v>
      </c>
      <c r="I1168" s="201">
        <f>'TX_Permitted Sources'!N464</f>
        <v>0</v>
      </c>
      <c r="J1168" s="201">
        <f>'TX_Permitted Sources'!O464</f>
        <v>0</v>
      </c>
    </row>
    <row r="1169" spans="1:10" x14ac:dyDescent="0.2">
      <c r="A1169" s="43" t="str">
        <f>'TX_Permitted Sources'!A465</f>
        <v>TX Permitted</v>
      </c>
      <c r="B1169" s="43">
        <f>'TX_Permitted Sources'!B465</f>
        <v>48</v>
      </c>
      <c r="C1169" s="74" t="str">
        <f>'TX_Permitted Sources'!C465</f>
        <v>48329</v>
      </c>
      <c r="D1169" s="74">
        <f>'TX_Permitted Sources'!G465</f>
        <v>31000299</v>
      </c>
      <c r="E1169" s="74" t="str">
        <f>'TX_Permitted Sources'!J465</f>
        <v>Natural Gas Production, Other Not Classified</v>
      </c>
      <c r="F1169" s="201">
        <f>'TX_Permitted Sources'!K465</f>
        <v>0</v>
      </c>
      <c r="G1169" s="201">
        <f>'TX_Permitted Sources'!L465</f>
        <v>1.78</v>
      </c>
      <c r="H1169" s="201">
        <f>'TX_Permitted Sources'!M465</f>
        <v>0</v>
      </c>
      <c r="I1169" s="201">
        <f>'TX_Permitted Sources'!N465</f>
        <v>0</v>
      </c>
      <c r="J1169" s="201">
        <f>'TX_Permitted Sources'!O465</f>
        <v>0</v>
      </c>
    </row>
    <row r="1170" spans="1:10" x14ac:dyDescent="0.2">
      <c r="A1170" s="43" t="str">
        <f>'TX_Permitted Sources'!A466</f>
        <v>TX Permitted</v>
      </c>
      <c r="B1170" s="43">
        <f>'TX_Permitted Sources'!B466</f>
        <v>48</v>
      </c>
      <c r="C1170" s="74" t="str">
        <f>'TX_Permitted Sources'!C466</f>
        <v>48329</v>
      </c>
      <c r="D1170" s="74">
        <f>'TX_Permitted Sources'!G466</f>
        <v>31088801</v>
      </c>
      <c r="E1170" s="74" t="str">
        <f>'TX_Permitted Sources'!J466</f>
        <v>Permitted Fugitives</v>
      </c>
      <c r="F1170" s="201">
        <f>'TX_Permitted Sources'!K466</f>
        <v>0</v>
      </c>
      <c r="G1170" s="201">
        <f>'TX_Permitted Sources'!L466</f>
        <v>0</v>
      </c>
      <c r="H1170" s="201">
        <f>'TX_Permitted Sources'!M466</f>
        <v>0</v>
      </c>
      <c r="I1170" s="201">
        <f>'TX_Permitted Sources'!N466</f>
        <v>0</v>
      </c>
      <c r="J1170" s="201">
        <f>'TX_Permitted Sources'!O466</f>
        <v>0</v>
      </c>
    </row>
    <row r="1171" spans="1:10" x14ac:dyDescent="0.2">
      <c r="A1171" s="43" t="str">
        <f>'TX_Permitted Sources'!A467</f>
        <v>TX Permitted</v>
      </c>
      <c r="B1171" s="43">
        <f>'TX_Permitted Sources'!B467</f>
        <v>48</v>
      </c>
      <c r="C1171" s="74" t="str">
        <f>'TX_Permitted Sources'!C467</f>
        <v>48329</v>
      </c>
      <c r="D1171" s="74">
        <f>'TX_Permitted Sources'!G467</f>
        <v>31088804</v>
      </c>
      <c r="E1171" s="74" t="str">
        <f>'TX_Permitted Sources'!J467</f>
        <v>Permitted Fugitives</v>
      </c>
      <c r="F1171" s="201">
        <f>'TX_Permitted Sources'!K467</f>
        <v>0</v>
      </c>
      <c r="G1171" s="201">
        <f>'TX_Permitted Sources'!L467</f>
        <v>5.0659999999999998</v>
      </c>
      <c r="H1171" s="201">
        <f>'TX_Permitted Sources'!M467</f>
        <v>0</v>
      </c>
      <c r="I1171" s="201">
        <f>'TX_Permitted Sources'!N467</f>
        <v>0</v>
      </c>
      <c r="J1171" s="201">
        <f>'TX_Permitted Sources'!O467</f>
        <v>0</v>
      </c>
    </row>
    <row r="1172" spans="1:10" x14ac:dyDescent="0.2">
      <c r="A1172" s="43" t="str">
        <f>'TX_Permitted Sources'!A468</f>
        <v>TX Permitted</v>
      </c>
      <c r="B1172" s="43">
        <f>'TX_Permitted Sources'!B468</f>
        <v>48</v>
      </c>
      <c r="C1172" s="74" t="str">
        <f>'TX_Permitted Sources'!C468</f>
        <v>48329</v>
      </c>
      <c r="D1172" s="74">
        <f>'TX_Permitted Sources'!G468</f>
        <v>40301099</v>
      </c>
      <c r="E1172" s="74" t="str">
        <f>'TX_Permitted Sources'!J468</f>
        <v>Permitted Tank Losses</v>
      </c>
      <c r="F1172" s="201">
        <f>'TX_Permitted Sources'!K468</f>
        <v>0</v>
      </c>
      <c r="G1172" s="201">
        <f>'TX_Permitted Sources'!L468</f>
        <v>0.72</v>
      </c>
      <c r="H1172" s="201">
        <f>'TX_Permitted Sources'!M468</f>
        <v>0</v>
      </c>
      <c r="I1172" s="201">
        <f>'TX_Permitted Sources'!N468</f>
        <v>0</v>
      </c>
      <c r="J1172" s="201">
        <f>'TX_Permitted Sources'!O468</f>
        <v>0</v>
      </c>
    </row>
    <row r="1173" spans="1:10" x14ac:dyDescent="0.2">
      <c r="A1173" s="43" t="str">
        <f>'TX_Permitted Sources'!A469</f>
        <v>TX Permitted</v>
      </c>
      <c r="B1173" s="43">
        <f>'TX_Permitted Sources'!B469</f>
        <v>48</v>
      </c>
      <c r="C1173" s="74" t="str">
        <f>'TX_Permitted Sources'!C469</f>
        <v>48329</v>
      </c>
      <c r="D1173" s="74">
        <f>'TX_Permitted Sources'!G469</f>
        <v>40400302</v>
      </c>
      <c r="E1173" s="74" t="str">
        <f>'TX_Permitted Sources'!J469</f>
        <v>Permitted Tank Losses</v>
      </c>
      <c r="F1173" s="201">
        <f>'TX_Permitted Sources'!K469</f>
        <v>0</v>
      </c>
      <c r="G1173" s="201">
        <f>'TX_Permitted Sources'!L469</f>
        <v>18.11</v>
      </c>
      <c r="H1173" s="201">
        <f>'TX_Permitted Sources'!M469</f>
        <v>0</v>
      </c>
      <c r="I1173" s="201">
        <f>'TX_Permitted Sources'!N469</f>
        <v>0</v>
      </c>
      <c r="J1173" s="201">
        <f>'TX_Permitted Sources'!O469</f>
        <v>0</v>
      </c>
    </row>
    <row r="1174" spans="1:10" x14ac:dyDescent="0.2">
      <c r="A1174" s="43" t="str">
        <f>'TX_Permitted Sources'!A470</f>
        <v>TX Permitted</v>
      </c>
      <c r="B1174" s="43">
        <f>'TX_Permitted Sources'!B470</f>
        <v>48</v>
      </c>
      <c r="C1174" s="74" t="str">
        <f>'TX_Permitted Sources'!C470</f>
        <v>48329</v>
      </c>
      <c r="D1174" s="74">
        <f>'TX_Permitted Sources'!G470</f>
        <v>40400311</v>
      </c>
      <c r="E1174" s="74" t="str">
        <f>'TX_Permitted Sources'!J470</f>
        <v>Permitted Tank Losses</v>
      </c>
      <c r="F1174" s="201">
        <f>'TX_Permitted Sources'!K470</f>
        <v>0</v>
      </c>
      <c r="G1174" s="201">
        <f>'TX_Permitted Sources'!L470</f>
        <v>0</v>
      </c>
      <c r="H1174" s="201">
        <f>'TX_Permitted Sources'!M470</f>
        <v>0</v>
      </c>
      <c r="I1174" s="201">
        <f>'TX_Permitted Sources'!N470</f>
        <v>0</v>
      </c>
      <c r="J1174" s="201">
        <f>'TX_Permitted Sources'!O470</f>
        <v>0</v>
      </c>
    </row>
    <row r="1175" spans="1:10" x14ac:dyDescent="0.2">
      <c r="A1175" s="43" t="str">
        <f>'TX_Permitted Sources'!A471</f>
        <v>TX Permitted</v>
      </c>
      <c r="B1175" s="43">
        <f>'TX_Permitted Sources'!B471</f>
        <v>48</v>
      </c>
      <c r="C1175" s="74" t="str">
        <f>'TX_Permitted Sources'!C471</f>
        <v>48329</v>
      </c>
      <c r="D1175" s="74">
        <f>'TX_Permitted Sources'!G471</f>
        <v>40600199</v>
      </c>
      <c r="E1175" s="74" t="str">
        <f>'TX_Permitted Sources'!J471</f>
        <v>Permitted Tank Losses</v>
      </c>
      <c r="F1175" s="201">
        <f>'TX_Permitted Sources'!K471</f>
        <v>0</v>
      </c>
      <c r="G1175" s="201">
        <f>'TX_Permitted Sources'!L471</f>
        <v>0</v>
      </c>
      <c r="H1175" s="201">
        <f>'TX_Permitted Sources'!M471</f>
        <v>0</v>
      </c>
      <c r="I1175" s="201">
        <f>'TX_Permitted Sources'!N471</f>
        <v>0</v>
      </c>
      <c r="J1175" s="201">
        <f>'TX_Permitted Sources'!O471</f>
        <v>0</v>
      </c>
    </row>
    <row r="1176" spans="1:10" x14ac:dyDescent="0.2">
      <c r="A1176" s="43" t="str">
        <f>'TX_Permitted Sources'!A472</f>
        <v>TX Permitted</v>
      </c>
      <c r="B1176" s="43">
        <f>'TX_Permitted Sources'!B472</f>
        <v>48</v>
      </c>
      <c r="C1176" s="74" t="str">
        <f>'TX_Permitted Sources'!C472</f>
        <v>48329</v>
      </c>
      <c r="D1176" s="74">
        <f>'TX_Permitted Sources'!G472</f>
        <v>40705604</v>
      </c>
      <c r="E1176" s="74" t="str">
        <f>'TX_Permitted Sources'!J472</f>
        <v>Natural Gas Production, Other Not Classified</v>
      </c>
      <c r="F1176" s="201">
        <f>'TX_Permitted Sources'!K472</f>
        <v>0</v>
      </c>
      <c r="G1176" s="201">
        <f>'TX_Permitted Sources'!L472</f>
        <v>0</v>
      </c>
      <c r="H1176" s="201">
        <f>'TX_Permitted Sources'!M472</f>
        <v>0</v>
      </c>
      <c r="I1176" s="201">
        <f>'TX_Permitted Sources'!N472</f>
        <v>0</v>
      </c>
      <c r="J1176" s="201">
        <f>'TX_Permitted Sources'!O472</f>
        <v>0</v>
      </c>
    </row>
    <row r="1177" spans="1:10" x14ac:dyDescent="0.2">
      <c r="A1177" s="43" t="str">
        <f>'TX_Permitted Sources'!A473</f>
        <v>TX Permitted</v>
      </c>
      <c r="B1177" s="43">
        <f>'TX_Permitted Sources'!B473</f>
        <v>48</v>
      </c>
      <c r="C1177" s="74" t="str">
        <f>'TX_Permitted Sources'!C473</f>
        <v>48353</v>
      </c>
      <c r="D1177" s="74">
        <f>'TX_Permitted Sources'!G473</f>
        <v>20200201</v>
      </c>
      <c r="E1177" s="74" t="str">
        <f>'TX_Permitted Sources'!J473</f>
        <v>Compressor Engines</v>
      </c>
      <c r="F1177" s="201">
        <f>'TX_Permitted Sources'!K473</f>
        <v>1.3100000000000001E-2</v>
      </c>
      <c r="G1177" s="201">
        <f>'TX_Permitted Sources'!L473</f>
        <v>1E-4</v>
      </c>
      <c r="H1177" s="201">
        <f>'TX_Permitted Sources'!M473</f>
        <v>0</v>
      </c>
      <c r="I1177" s="201">
        <f>'TX_Permitted Sources'!N473</f>
        <v>0</v>
      </c>
      <c r="J1177" s="201">
        <f>'TX_Permitted Sources'!O473</f>
        <v>0</v>
      </c>
    </row>
    <row r="1178" spans="1:10" x14ac:dyDescent="0.2">
      <c r="A1178" s="43" t="str">
        <f>'TX_Permitted Sources'!A474</f>
        <v>TX Permitted</v>
      </c>
      <c r="B1178" s="43">
        <f>'TX_Permitted Sources'!B474</f>
        <v>48</v>
      </c>
      <c r="C1178" s="74" t="str">
        <f>'TX_Permitted Sources'!C474</f>
        <v>48353</v>
      </c>
      <c r="D1178" s="74">
        <f>'TX_Permitted Sources'!G474</f>
        <v>30600402</v>
      </c>
      <c r="E1178" s="74" t="str">
        <f>'TX_Permitted Sources'!J474</f>
        <v>Natural Gas Production, Other Not Classified</v>
      </c>
      <c r="F1178" s="201">
        <f>'TX_Permitted Sources'!K474</f>
        <v>0</v>
      </c>
      <c r="G1178" s="201">
        <f>'TX_Permitted Sources'!L474</f>
        <v>1.21E-2</v>
      </c>
      <c r="H1178" s="201">
        <f>'TX_Permitted Sources'!M474</f>
        <v>0</v>
      </c>
      <c r="I1178" s="201">
        <f>'TX_Permitted Sources'!N474</f>
        <v>0</v>
      </c>
      <c r="J1178" s="201">
        <f>'TX_Permitted Sources'!O474</f>
        <v>0</v>
      </c>
    </row>
    <row r="1179" spans="1:10" x14ac:dyDescent="0.2">
      <c r="A1179" s="43" t="str">
        <f>'TX_Permitted Sources'!A475</f>
        <v>TX Permitted</v>
      </c>
      <c r="B1179" s="43">
        <f>'TX_Permitted Sources'!B475</f>
        <v>48</v>
      </c>
      <c r="C1179" s="74" t="str">
        <f>'TX_Permitted Sources'!C475</f>
        <v>48371</v>
      </c>
      <c r="D1179" s="74">
        <f>'TX_Permitted Sources'!G475</f>
        <v>20190099</v>
      </c>
      <c r="E1179" s="74" t="str">
        <f>'TX_Permitted Sources'!J475</f>
        <v>Natural Gas Production, Flares</v>
      </c>
      <c r="F1179" s="201">
        <f>'TX_Permitted Sources'!K475</f>
        <v>0.38300000000000001</v>
      </c>
      <c r="G1179" s="201">
        <f>'TX_Permitted Sources'!L475</f>
        <v>0</v>
      </c>
      <c r="H1179" s="201">
        <f>'TX_Permitted Sources'!M475</f>
        <v>0</v>
      </c>
      <c r="I1179" s="201">
        <f>'TX_Permitted Sources'!N475</f>
        <v>0</v>
      </c>
      <c r="J1179" s="201">
        <f>'TX_Permitted Sources'!O475</f>
        <v>0</v>
      </c>
    </row>
    <row r="1180" spans="1:10" x14ac:dyDescent="0.2">
      <c r="A1180" s="43" t="str">
        <f>'TX_Permitted Sources'!A476</f>
        <v>TX Permitted</v>
      </c>
      <c r="B1180" s="43">
        <f>'TX_Permitted Sources'!B476</f>
        <v>48</v>
      </c>
      <c r="C1180" s="74" t="str">
        <f>'TX_Permitted Sources'!C476</f>
        <v>48371</v>
      </c>
      <c r="D1180" s="74">
        <f>'TX_Permitted Sources'!G476</f>
        <v>20200252</v>
      </c>
      <c r="E1180" s="74" t="str">
        <f>'TX_Permitted Sources'!J476</f>
        <v>Compressor Engines</v>
      </c>
      <c r="F1180" s="201">
        <f>'TX_Permitted Sources'!K476</f>
        <v>461.91660000000002</v>
      </c>
      <c r="G1180" s="201">
        <f>'TX_Permitted Sources'!L476</f>
        <v>20.761299999999999</v>
      </c>
      <c r="H1180" s="201">
        <f>'TX_Permitted Sources'!M476</f>
        <v>0</v>
      </c>
      <c r="I1180" s="201">
        <f>'TX_Permitted Sources'!N476</f>
        <v>0</v>
      </c>
      <c r="J1180" s="201">
        <f>'TX_Permitted Sources'!O476</f>
        <v>0</v>
      </c>
    </row>
    <row r="1181" spans="1:10" x14ac:dyDescent="0.2">
      <c r="A1181" s="43" t="str">
        <f>'TX_Permitted Sources'!A477</f>
        <v>TX Permitted</v>
      </c>
      <c r="B1181" s="43">
        <f>'TX_Permitted Sources'!B477</f>
        <v>48</v>
      </c>
      <c r="C1181" s="74" t="str">
        <f>'TX_Permitted Sources'!C477</f>
        <v>48371</v>
      </c>
      <c r="D1181" s="74">
        <f>'TX_Permitted Sources'!G477</f>
        <v>20200253</v>
      </c>
      <c r="E1181" s="74" t="str">
        <f>'TX_Permitted Sources'!J477</f>
        <v>Compressor Engines</v>
      </c>
      <c r="F1181" s="201">
        <f>'TX_Permitted Sources'!K477</f>
        <v>637.88670000000002</v>
      </c>
      <c r="G1181" s="201">
        <f>'TX_Permitted Sources'!L477</f>
        <v>20.005700000000001</v>
      </c>
      <c r="H1181" s="201">
        <f>'TX_Permitted Sources'!M477</f>
        <v>0</v>
      </c>
      <c r="I1181" s="201">
        <f>'TX_Permitted Sources'!N477</f>
        <v>0</v>
      </c>
      <c r="J1181" s="201">
        <f>'TX_Permitted Sources'!O477</f>
        <v>0</v>
      </c>
    </row>
    <row r="1182" spans="1:10" x14ac:dyDescent="0.2">
      <c r="A1182" s="43" t="str">
        <f>'TX_Permitted Sources'!A478</f>
        <v>TX Permitted</v>
      </c>
      <c r="B1182" s="43">
        <f>'TX_Permitted Sources'!B478</f>
        <v>48</v>
      </c>
      <c r="C1182" s="74" t="str">
        <f>'TX_Permitted Sources'!C478</f>
        <v>48371</v>
      </c>
      <c r="D1182" s="74">
        <f>'TX_Permitted Sources'!G478</f>
        <v>20200254</v>
      </c>
      <c r="E1182" s="74" t="str">
        <f>'TX_Permitted Sources'!J478</f>
        <v>Compressor Engines</v>
      </c>
      <c r="F1182" s="201">
        <f>'TX_Permitted Sources'!K478</f>
        <v>437.88729999999998</v>
      </c>
      <c r="G1182" s="201">
        <f>'TX_Permitted Sources'!L478</f>
        <v>22.065899999999999</v>
      </c>
      <c r="H1182" s="201">
        <f>'TX_Permitted Sources'!M478</f>
        <v>0</v>
      </c>
      <c r="I1182" s="201">
        <f>'TX_Permitted Sources'!N478</f>
        <v>0</v>
      </c>
      <c r="J1182" s="201">
        <f>'TX_Permitted Sources'!O478</f>
        <v>0</v>
      </c>
    </row>
    <row r="1183" spans="1:10" x14ac:dyDescent="0.2">
      <c r="A1183" s="43" t="str">
        <f>'TX_Permitted Sources'!A479</f>
        <v>TX Permitted</v>
      </c>
      <c r="B1183" s="43">
        <f>'TX_Permitted Sources'!B479</f>
        <v>48</v>
      </c>
      <c r="C1183" s="74" t="str">
        <f>'TX_Permitted Sources'!C479</f>
        <v>48371</v>
      </c>
      <c r="D1183" s="74">
        <f>'TX_Permitted Sources'!G479</f>
        <v>30101011</v>
      </c>
      <c r="E1183" s="74" t="str">
        <f>'TX_Permitted Sources'!J479</f>
        <v>Natural Gas Production, Other Not Classified</v>
      </c>
      <c r="F1183" s="201">
        <f>'TX_Permitted Sources'!K479</f>
        <v>0</v>
      </c>
      <c r="G1183" s="201">
        <f>'TX_Permitted Sources'!L479</f>
        <v>0.10489999999999999</v>
      </c>
      <c r="H1183" s="201">
        <f>'TX_Permitted Sources'!M479</f>
        <v>0</v>
      </c>
      <c r="I1183" s="201">
        <f>'TX_Permitted Sources'!N479</f>
        <v>0</v>
      </c>
      <c r="J1183" s="201">
        <f>'TX_Permitted Sources'!O479</f>
        <v>0</v>
      </c>
    </row>
    <row r="1184" spans="1:10" x14ac:dyDescent="0.2">
      <c r="A1184" s="43" t="str">
        <f>'TX_Permitted Sources'!A480</f>
        <v>TX Permitted</v>
      </c>
      <c r="B1184" s="43">
        <f>'TX_Permitted Sources'!B480</f>
        <v>48</v>
      </c>
      <c r="C1184" s="74" t="str">
        <f>'TX_Permitted Sources'!C480</f>
        <v>48371</v>
      </c>
      <c r="D1184" s="74">
        <f>'TX_Permitted Sources'!G480</f>
        <v>30600402</v>
      </c>
      <c r="E1184" s="74" t="str">
        <f>'TX_Permitted Sources'!J480</f>
        <v>Natural Gas Production, Other Not Classified</v>
      </c>
      <c r="F1184" s="201">
        <f>'TX_Permitted Sources'!K480</f>
        <v>0</v>
      </c>
      <c r="G1184" s="201">
        <f>'TX_Permitted Sources'!L480</f>
        <v>0.04</v>
      </c>
      <c r="H1184" s="201">
        <f>'TX_Permitted Sources'!M480</f>
        <v>0</v>
      </c>
      <c r="I1184" s="201">
        <f>'TX_Permitted Sources'!N480</f>
        <v>0</v>
      </c>
      <c r="J1184" s="201">
        <f>'TX_Permitted Sources'!O480</f>
        <v>0</v>
      </c>
    </row>
    <row r="1185" spans="1:10" x14ac:dyDescent="0.2">
      <c r="A1185" s="43" t="str">
        <f>'TX_Permitted Sources'!A481</f>
        <v>TX Permitted</v>
      </c>
      <c r="B1185" s="43">
        <f>'TX_Permitted Sources'!B481</f>
        <v>48</v>
      </c>
      <c r="C1185" s="74" t="str">
        <f>'TX_Permitted Sources'!C481</f>
        <v>48371</v>
      </c>
      <c r="D1185" s="74">
        <f>'TX_Permitted Sources'!G481</f>
        <v>31000199</v>
      </c>
      <c r="E1185" s="74" t="str">
        <f>'TX_Permitted Sources'!J481</f>
        <v>Oil Production, Processing Operations: Not Classified</v>
      </c>
      <c r="F1185" s="201">
        <f>'TX_Permitted Sources'!K481</f>
        <v>0</v>
      </c>
      <c r="G1185" s="201">
        <f>'TX_Permitted Sources'!L481</f>
        <v>0.75</v>
      </c>
      <c r="H1185" s="201">
        <f>'TX_Permitted Sources'!M481</f>
        <v>0</v>
      </c>
      <c r="I1185" s="201">
        <f>'TX_Permitted Sources'!N481</f>
        <v>0</v>
      </c>
      <c r="J1185" s="201">
        <f>'TX_Permitted Sources'!O481</f>
        <v>0</v>
      </c>
    </row>
    <row r="1186" spans="1:10" x14ac:dyDescent="0.2">
      <c r="A1186" s="43" t="str">
        <f>'TX_Permitted Sources'!A482</f>
        <v>TX Permitted</v>
      </c>
      <c r="B1186" s="43">
        <f>'TX_Permitted Sources'!B482</f>
        <v>48</v>
      </c>
      <c r="C1186" s="74" t="str">
        <f>'TX_Permitted Sources'!C482</f>
        <v>48371</v>
      </c>
      <c r="D1186" s="74">
        <f>'TX_Permitted Sources'!G482</f>
        <v>31000201</v>
      </c>
      <c r="E1186" s="74" t="str">
        <f>'TX_Permitted Sources'!J482</f>
        <v>Natural Gas Production, Gas Sweetening: Amine Process</v>
      </c>
      <c r="F1186" s="201">
        <f>'TX_Permitted Sources'!K482</f>
        <v>9.3716000000000008</v>
      </c>
      <c r="G1186" s="201">
        <f>'TX_Permitted Sources'!L482</f>
        <v>0.51539999999999997</v>
      </c>
      <c r="H1186" s="201">
        <f>'TX_Permitted Sources'!M482</f>
        <v>0</v>
      </c>
      <c r="I1186" s="201">
        <f>'TX_Permitted Sources'!N482</f>
        <v>0</v>
      </c>
      <c r="J1186" s="201">
        <f>'TX_Permitted Sources'!O482</f>
        <v>0</v>
      </c>
    </row>
    <row r="1187" spans="1:10" x14ac:dyDescent="0.2">
      <c r="A1187" s="43" t="str">
        <f>'TX_Permitted Sources'!A483</f>
        <v>TX Permitted</v>
      </c>
      <c r="B1187" s="43">
        <f>'TX_Permitted Sources'!B483</f>
        <v>48</v>
      </c>
      <c r="C1187" s="74" t="str">
        <f>'TX_Permitted Sources'!C483</f>
        <v>48371</v>
      </c>
      <c r="D1187" s="74">
        <f>'TX_Permitted Sources'!G483</f>
        <v>31000202</v>
      </c>
      <c r="E1187" s="74" t="str">
        <f>'TX_Permitted Sources'!J483</f>
        <v>Natural Gas Production, Gas Stripping Operations</v>
      </c>
      <c r="F1187" s="201">
        <f>'TX_Permitted Sources'!K483</f>
        <v>0</v>
      </c>
      <c r="G1187" s="201">
        <f>'TX_Permitted Sources'!L483</f>
        <v>1533.421</v>
      </c>
      <c r="H1187" s="201">
        <f>'TX_Permitted Sources'!M483</f>
        <v>0</v>
      </c>
      <c r="I1187" s="201">
        <f>'TX_Permitted Sources'!N483</f>
        <v>0</v>
      </c>
      <c r="J1187" s="201">
        <f>'TX_Permitted Sources'!O483</f>
        <v>0</v>
      </c>
    </row>
    <row r="1188" spans="1:10" x14ac:dyDescent="0.2">
      <c r="A1188" s="43" t="str">
        <f>'TX_Permitted Sources'!A484</f>
        <v>TX Permitted</v>
      </c>
      <c r="B1188" s="43">
        <f>'TX_Permitted Sources'!B484</f>
        <v>48</v>
      </c>
      <c r="C1188" s="74" t="str">
        <f>'TX_Permitted Sources'!C484</f>
        <v>48371</v>
      </c>
      <c r="D1188" s="74">
        <f>'TX_Permitted Sources'!G484</f>
        <v>31000203</v>
      </c>
      <c r="E1188" s="74" t="str">
        <f>'TX_Permitted Sources'!J484</f>
        <v>Compressor Engines</v>
      </c>
      <c r="F1188" s="201">
        <f>'TX_Permitted Sources'!K484</f>
        <v>0</v>
      </c>
      <c r="G1188" s="201">
        <f>'TX_Permitted Sources'!L484</f>
        <v>0</v>
      </c>
      <c r="H1188" s="201">
        <f>'TX_Permitted Sources'!M484</f>
        <v>0</v>
      </c>
      <c r="I1188" s="201">
        <f>'TX_Permitted Sources'!N484</f>
        <v>0</v>
      </c>
      <c r="J1188" s="201">
        <f>'TX_Permitted Sources'!O484</f>
        <v>0</v>
      </c>
    </row>
    <row r="1189" spans="1:10" x14ac:dyDescent="0.2">
      <c r="A1189" s="43" t="str">
        <f>'TX_Permitted Sources'!A485</f>
        <v>TX Permitted</v>
      </c>
      <c r="B1189" s="43">
        <f>'TX_Permitted Sources'!B485</f>
        <v>48</v>
      </c>
      <c r="C1189" s="74" t="str">
        <f>'TX_Permitted Sources'!C485</f>
        <v>48371</v>
      </c>
      <c r="D1189" s="74">
        <f>'TX_Permitted Sources'!G485</f>
        <v>31000205</v>
      </c>
      <c r="E1189" s="74" t="str">
        <f>'TX_Permitted Sources'!J485</f>
        <v>Natural Gas Production, Flares</v>
      </c>
      <c r="F1189" s="201">
        <f>'TX_Permitted Sources'!K485</f>
        <v>1.5E-3</v>
      </c>
      <c r="G1189" s="201">
        <f>'TX_Permitted Sources'!L485</f>
        <v>0</v>
      </c>
      <c r="H1189" s="201">
        <f>'TX_Permitted Sources'!M485</f>
        <v>0</v>
      </c>
      <c r="I1189" s="201">
        <f>'TX_Permitted Sources'!N485</f>
        <v>0</v>
      </c>
      <c r="J1189" s="201">
        <f>'TX_Permitted Sources'!O485</f>
        <v>0</v>
      </c>
    </row>
    <row r="1190" spans="1:10" x14ac:dyDescent="0.2">
      <c r="A1190" s="43" t="str">
        <f>'TX_Permitted Sources'!A486</f>
        <v>TX Permitted</v>
      </c>
      <c r="B1190" s="43">
        <f>'TX_Permitted Sources'!B486</f>
        <v>48</v>
      </c>
      <c r="C1190" s="74" t="str">
        <f>'TX_Permitted Sources'!C486</f>
        <v>48371</v>
      </c>
      <c r="D1190" s="74">
        <f>'TX_Permitted Sources'!G486</f>
        <v>31000207</v>
      </c>
      <c r="E1190" s="74" t="str">
        <f>'TX_Permitted Sources'!J486</f>
        <v>Permitted Fugitives</v>
      </c>
      <c r="F1190" s="201">
        <f>'TX_Permitted Sources'!K486</f>
        <v>0</v>
      </c>
      <c r="G1190" s="201">
        <f>'TX_Permitted Sources'!L486</f>
        <v>5.9405000000000001</v>
      </c>
      <c r="H1190" s="201">
        <f>'TX_Permitted Sources'!M486</f>
        <v>0</v>
      </c>
      <c r="I1190" s="201">
        <f>'TX_Permitted Sources'!N486</f>
        <v>0</v>
      </c>
      <c r="J1190" s="201">
        <f>'TX_Permitted Sources'!O486</f>
        <v>0</v>
      </c>
    </row>
    <row r="1191" spans="1:10" x14ac:dyDescent="0.2">
      <c r="A1191" s="43" t="str">
        <f>'TX_Permitted Sources'!A487</f>
        <v>TX Permitted</v>
      </c>
      <c r="B1191" s="43">
        <f>'TX_Permitted Sources'!B487</f>
        <v>48</v>
      </c>
      <c r="C1191" s="74" t="str">
        <f>'TX_Permitted Sources'!C487</f>
        <v>48371</v>
      </c>
      <c r="D1191" s="74">
        <f>'TX_Permitted Sources'!G487</f>
        <v>31000209</v>
      </c>
      <c r="E1191" s="74" t="str">
        <f>'TX_Permitted Sources'!J487</f>
        <v>Natural Gas Production, Incinerators Burning Waste Gas or Augmented Waste Gas</v>
      </c>
      <c r="F1191" s="201">
        <f>'TX_Permitted Sources'!K487</f>
        <v>9.6882000000000001</v>
      </c>
      <c r="G1191" s="201">
        <f>'TX_Permitted Sources'!L487</f>
        <v>0.53290000000000004</v>
      </c>
      <c r="H1191" s="201">
        <f>'TX_Permitted Sources'!M487</f>
        <v>0</v>
      </c>
      <c r="I1191" s="201">
        <f>'TX_Permitted Sources'!N487</f>
        <v>0</v>
      </c>
      <c r="J1191" s="201">
        <f>'TX_Permitted Sources'!O487</f>
        <v>0</v>
      </c>
    </row>
    <row r="1192" spans="1:10" x14ac:dyDescent="0.2">
      <c r="A1192" s="43" t="str">
        <f>'TX_Permitted Sources'!A488</f>
        <v>TX Permitted</v>
      </c>
      <c r="B1192" s="43">
        <f>'TX_Permitted Sources'!B488</f>
        <v>48</v>
      </c>
      <c r="C1192" s="74" t="str">
        <f>'TX_Permitted Sources'!C488</f>
        <v>48371</v>
      </c>
      <c r="D1192" s="74">
        <f>'TX_Permitted Sources'!G488</f>
        <v>31000220</v>
      </c>
      <c r="E1192" s="74" t="str">
        <f>'TX_Permitted Sources'!J488</f>
        <v>Natural Gas Production, All Equipt Leak Fugitives</v>
      </c>
      <c r="F1192" s="201">
        <f>'TX_Permitted Sources'!K488</f>
        <v>0</v>
      </c>
      <c r="G1192" s="201">
        <f>'TX_Permitted Sources'!L488</f>
        <v>3.3546999999999998</v>
      </c>
      <c r="H1192" s="201">
        <f>'TX_Permitted Sources'!M488</f>
        <v>0</v>
      </c>
      <c r="I1192" s="201">
        <f>'TX_Permitted Sources'!N488</f>
        <v>0</v>
      </c>
      <c r="J1192" s="201">
        <f>'TX_Permitted Sources'!O488</f>
        <v>0</v>
      </c>
    </row>
    <row r="1193" spans="1:10" x14ac:dyDescent="0.2">
      <c r="A1193" s="43" t="str">
        <f>'TX_Permitted Sources'!A489</f>
        <v>TX Permitted</v>
      </c>
      <c r="B1193" s="43">
        <f>'TX_Permitted Sources'!B489</f>
        <v>48</v>
      </c>
      <c r="C1193" s="74" t="str">
        <f>'TX_Permitted Sources'!C489</f>
        <v>48371</v>
      </c>
      <c r="D1193" s="74">
        <f>'TX_Permitted Sources'!G489</f>
        <v>31000227</v>
      </c>
      <c r="E1193" s="74" t="str">
        <f>'TX_Permitted Sources'!J489</f>
        <v>Dehydrator</v>
      </c>
      <c r="F1193" s="201">
        <f>'TX_Permitted Sources'!K489</f>
        <v>0</v>
      </c>
      <c r="G1193" s="201">
        <f>'TX_Permitted Sources'!L489</f>
        <v>46.390500000000003</v>
      </c>
      <c r="H1193" s="201">
        <f>'TX_Permitted Sources'!M489</f>
        <v>0</v>
      </c>
      <c r="I1193" s="201">
        <f>'TX_Permitted Sources'!N489</f>
        <v>0</v>
      </c>
      <c r="J1193" s="201">
        <f>'TX_Permitted Sources'!O489</f>
        <v>0</v>
      </c>
    </row>
    <row r="1194" spans="1:10" x14ac:dyDescent="0.2">
      <c r="A1194" s="43" t="str">
        <f>'TX_Permitted Sources'!A490</f>
        <v>TX Permitted</v>
      </c>
      <c r="B1194" s="43">
        <f>'TX_Permitted Sources'!B490</f>
        <v>48</v>
      </c>
      <c r="C1194" s="74" t="str">
        <f>'TX_Permitted Sources'!C490</f>
        <v>48371</v>
      </c>
      <c r="D1194" s="74">
        <f>'TX_Permitted Sources'!G490</f>
        <v>31000228</v>
      </c>
      <c r="E1194" s="74" t="str">
        <f>'TX_Permitted Sources'!J490</f>
        <v>Dehydrator</v>
      </c>
      <c r="F1194" s="201">
        <f>'TX_Permitted Sources'!K490</f>
        <v>3.0783</v>
      </c>
      <c r="G1194" s="201">
        <f>'TX_Permitted Sources'!L490</f>
        <v>0.16919999999999999</v>
      </c>
      <c r="H1194" s="201">
        <f>'TX_Permitted Sources'!M490</f>
        <v>0</v>
      </c>
      <c r="I1194" s="201">
        <f>'TX_Permitted Sources'!N490</f>
        <v>0</v>
      </c>
      <c r="J1194" s="201">
        <f>'TX_Permitted Sources'!O490</f>
        <v>0</v>
      </c>
    </row>
    <row r="1195" spans="1:10" x14ac:dyDescent="0.2">
      <c r="A1195" s="43" t="str">
        <f>'TX_Permitted Sources'!A491</f>
        <v>TX Permitted</v>
      </c>
      <c r="B1195" s="43">
        <f>'TX_Permitted Sources'!B491</f>
        <v>48</v>
      </c>
      <c r="C1195" s="74" t="str">
        <f>'TX_Permitted Sources'!C491</f>
        <v>48371</v>
      </c>
      <c r="D1195" s="74">
        <f>'TX_Permitted Sources'!G491</f>
        <v>31000301</v>
      </c>
      <c r="E1195" s="74" t="str">
        <f>'TX_Permitted Sources'!J491</f>
        <v>Dehydrator</v>
      </c>
      <c r="F1195" s="201">
        <f>'TX_Permitted Sources'!K491</f>
        <v>0</v>
      </c>
      <c r="G1195" s="201">
        <f>'TX_Permitted Sources'!L491</f>
        <v>1.54E-2</v>
      </c>
      <c r="H1195" s="201">
        <f>'TX_Permitted Sources'!M491</f>
        <v>0</v>
      </c>
      <c r="I1195" s="201">
        <f>'TX_Permitted Sources'!N491</f>
        <v>0</v>
      </c>
      <c r="J1195" s="201">
        <f>'TX_Permitted Sources'!O491</f>
        <v>0</v>
      </c>
    </row>
    <row r="1196" spans="1:10" x14ac:dyDescent="0.2">
      <c r="A1196" s="43" t="str">
        <f>'TX_Permitted Sources'!A492</f>
        <v>TX Permitted</v>
      </c>
      <c r="B1196" s="43">
        <f>'TX_Permitted Sources'!B492</f>
        <v>48</v>
      </c>
      <c r="C1196" s="74" t="str">
        <f>'TX_Permitted Sources'!C492</f>
        <v>48371</v>
      </c>
      <c r="D1196" s="74">
        <f>'TX_Permitted Sources'!G492</f>
        <v>31000302</v>
      </c>
      <c r="E1196" s="74" t="str">
        <f>'TX_Permitted Sources'!J492</f>
        <v>Dehydrator</v>
      </c>
      <c r="F1196" s="201">
        <f>'TX_Permitted Sources'!K492</f>
        <v>0.70599999999999996</v>
      </c>
      <c r="G1196" s="201">
        <f>'TX_Permitted Sources'!L492</f>
        <v>3.9E-2</v>
      </c>
      <c r="H1196" s="201">
        <f>'TX_Permitted Sources'!M492</f>
        <v>0</v>
      </c>
      <c r="I1196" s="201">
        <f>'TX_Permitted Sources'!N492</f>
        <v>0</v>
      </c>
      <c r="J1196" s="201">
        <f>'TX_Permitted Sources'!O492</f>
        <v>0</v>
      </c>
    </row>
    <row r="1197" spans="1:10" x14ac:dyDescent="0.2">
      <c r="A1197" s="43" t="str">
        <f>'TX_Permitted Sources'!A493</f>
        <v>TX Permitted</v>
      </c>
      <c r="B1197" s="43">
        <f>'TX_Permitted Sources'!B493</f>
        <v>48</v>
      </c>
      <c r="C1197" s="74" t="str">
        <f>'TX_Permitted Sources'!C493</f>
        <v>48371</v>
      </c>
      <c r="D1197" s="74">
        <f>'TX_Permitted Sources'!G493</f>
        <v>31000305</v>
      </c>
      <c r="E1197" s="74" t="str">
        <f>'TX_Permitted Sources'!J493</f>
        <v>Natural Gas Processing Facilities, Gas Sweeting: Amine Process</v>
      </c>
      <c r="F1197" s="201">
        <f>'TX_Permitted Sources'!K493</f>
        <v>0</v>
      </c>
      <c r="G1197" s="201">
        <f>'TX_Permitted Sources'!L493</f>
        <v>3342.41</v>
      </c>
      <c r="H1197" s="201">
        <f>'TX_Permitted Sources'!M493</f>
        <v>0</v>
      </c>
      <c r="I1197" s="201">
        <f>'TX_Permitted Sources'!N493</f>
        <v>0</v>
      </c>
      <c r="J1197" s="201">
        <f>'TX_Permitted Sources'!O493</f>
        <v>0</v>
      </c>
    </row>
    <row r="1198" spans="1:10" x14ac:dyDescent="0.2">
      <c r="A1198" s="43" t="str">
        <f>'TX_Permitted Sources'!A494</f>
        <v>TX Permitted</v>
      </c>
      <c r="B1198" s="43">
        <f>'TX_Permitted Sources'!B494</f>
        <v>48</v>
      </c>
      <c r="C1198" s="74" t="str">
        <f>'TX_Permitted Sources'!C494</f>
        <v>48371</v>
      </c>
      <c r="D1198" s="74">
        <f>'TX_Permitted Sources'!G494</f>
        <v>31000307</v>
      </c>
      <c r="E1198" s="74" t="str">
        <f>'TX_Permitted Sources'!J494</f>
        <v>Natural Gas Processing Facilities, Relief Valves</v>
      </c>
      <c r="F1198" s="201">
        <f>'TX_Permitted Sources'!K494</f>
        <v>0</v>
      </c>
      <c r="G1198" s="201">
        <f>'TX_Permitted Sources'!L494</f>
        <v>0</v>
      </c>
      <c r="H1198" s="201">
        <f>'TX_Permitted Sources'!M494</f>
        <v>0</v>
      </c>
      <c r="I1198" s="201">
        <f>'TX_Permitted Sources'!N494</f>
        <v>0</v>
      </c>
      <c r="J1198" s="201">
        <f>'TX_Permitted Sources'!O494</f>
        <v>0</v>
      </c>
    </row>
    <row r="1199" spans="1:10" x14ac:dyDescent="0.2">
      <c r="A1199" s="43" t="str">
        <f>'TX_Permitted Sources'!A495</f>
        <v>TX Permitted</v>
      </c>
      <c r="B1199" s="43">
        <f>'TX_Permitted Sources'!B495</f>
        <v>48</v>
      </c>
      <c r="C1199" s="74" t="str">
        <f>'TX_Permitted Sources'!C495</f>
        <v>48371</v>
      </c>
      <c r="D1199" s="74">
        <f>'TX_Permitted Sources'!G495</f>
        <v>31000402</v>
      </c>
      <c r="E1199" s="74" t="str">
        <f>'TX_Permitted Sources'!J495</f>
        <v>Process Heaters</v>
      </c>
      <c r="F1199" s="201">
        <f>'TX_Permitted Sources'!K495</f>
        <v>1.4</v>
      </c>
      <c r="G1199" s="201">
        <f>'TX_Permitted Sources'!L495</f>
        <v>0.08</v>
      </c>
      <c r="H1199" s="201">
        <f>'TX_Permitted Sources'!M495</f>
        <v>0</v>
      </c>
      <c r="I1199" s="201">
        <f>'TX_Permitted Sources'!N495</f>
        <v>0</v>
      </c>
      <c r="J1199" s="201">
        <f>'TX_Permitted Sources'!O495</f>
        <v>0</v>
      </c>
    </row>
    <row r="1200" spans="1:10" x14ac:dyDescent="0.2">
      <c r="A1200" s="43" t="str">
        <f>'TX_Permitted Sources'!A496</f>
        <v>TX Permitted</v>
      </c>
      <c r="B1200" s="43">
        <f>'TX_Permitted Sources'!B496</f>
        <v>48</v>
      </c>
      <c r="C1200" s="74" t="str">
        <f>'TX_Permitted Sources'!C496</f>
        <v>48371</v>
      </c>
      <c r="D1200" s="74">
        <f>'TX_Permitted Sources'!G496</f>
        <v>31000404</v>
      </c>
      <c r="E1200" s="74" t="str">
        <f>'TX_Permitted Sources'!J496</f>
        <v>Process Heaters</v>
      </c>
      <c r="F1200" s="201">
        <f>'TX_Permitted Sources'!K496</f>
        <v>28.733799999999999</v>
      </c>
      <c r="G1200" s="201">
        <f>'TX_Permitted Sources'!L496</f>
        <v>1.5802</v>
      </c>
      <c r="H1200" s="201">
        <f>'TX_Permitted Sources'!M496</f>
        <v>0</v>
      </c>
      <c r="I1200" s="201">
        <f>'TX_Permitted Sources'!N496</f>
        <v>0</v>
      </c>
      <c r="J1200" s="201">
        <f>'TX_Permitted Sources'!O496</f>
        <v>0</v>
      </c>
    </row>
    <row r="1201" spans="1:10" x14ac:dyDescent="0.2">
      <c r="A1201" s="43" t="str">
        <f>'TX_Permitted Sources'!A497</f>
        <v>TX Permitted</v>
      </c>
      <c r="B1201" s="43">
        <f>'TX_Permitted Sources'!B497</f>
        <v>48</v>
      </c>
      <c r="C1201" s="74" t="str">
        <f>'TX_Permitted Sources'!C497</f>
        <v>48371</v>
      </c>
      <c r="D1201" s="74">
        <f>'TX_Permitted Sources'!G497</f>
        <v>31088801</v>
      </c>
      <c r="E1201" s="74" t="str">
        <f>'TX_Permitted Sources'!J497</f>
        <v>Permitted Fugitives</v>
      </c>
      <c r="F1201" s="201">
        <f>'TX_Permitted Sources'!K497</f>
        <v>0</v>
      </c>
      <c r="G1201" s="201">
        <f>'TX_Permitted Sources'!L497</f>
        <v>0.64300000000000002</v>
      </c>
      <c r="H1201" s="201">
        <f>'TX_Permitted Sources'!M497</f>
        <v>0</v>
      </c>
      <c r="I1201" s="201">
        <f>'TX_Permitted Sources'!N497</f>
        <v>0</v>
      </c>
      <c r="J1201" s="201">
        <f>'TX_Permitted Sources'!O497</f>
        <v>0</v>
      </c>
    </row>
    <row r="1202" spans="1:10" x14ac:dyDescent="0.2">
      <c r="A1202" s="43" t="str">
        <f>'TX_Permitted Sources'!A498</f>
        <v>TX Permitted</v>
      </c>
      <c r="B1202" s="43">
        <f>'TX_Permitted Sources'!B498</f>
        <v>48</v>
      </c>
      <c r="C1202" s="74" t="str">
        <f>'TX_Permitted Sources'!C498</f>
        <v>48371</v>
      </c>
      <c r="D1202" s="74">
        <f>'TX_Permitted Sources'!G498</f>
        <v>40300102</v>
      </c>
      <c r="E1202" s="74" t="str">
        <f>'TX_Permitted Sources'!J498</f>
        <v>Permitted Tank Losses</v>
      </c>
      <c r="F1202" s="201">
        <f>'TX_Permitted Sources'!K498</f>
        <v>0</v>
      </c>
      <c r="G1202" s="201">
        <f>'TX_Permitted Sources'!L498</f>
        <v>0</v>
      </c>
      <c r="H1202" s="201">
        <f>'TX_Permitted Sources'!M498</f>
        <v>0</v>
      </c>
      <c r="I1202" s="201">
        <f>'TX_Permitted Sources'!N498</f>
        <v>0</v>
      </c>
      <c r="J1202" s="201">
        <f>'TX_Permitted Sources'!O498</f>
        <v>0</v>
      </c>
    </row>
    <row r="1203" spans="1:10" x14ac:dyDescent="0.2">
      <c r="A1203" s="43" t="str">
        <f>'TX_Permitted Sources'!A499</f>
        <v>TX Permitted</v>
      </c>
      <c r="B1203" s="43">
        <f>'TX_Permitted Sources'!B499</f>
        <v>48</v>
      </c>
      <c r="C1203" s="74" t="str">
        <f>'TX_Permitted Sources'!C499</f>
        <v>48371</v>
      </c>
      <c r="D1203" s="74">
        <f>'TX_Permitted Sources'!G499</f>
        <v>40400311</v>
      </c>
      <c r="E1203" s="74" t="str">
        <f>'TX_Permitted Sources'!J499</f>
        <v>Permitted Tank Losses</v>
      </c>
      <c r="F1203" s="201">
        <f>'TX_Permitted Sources'!K499</f>
        <v>0</v>
      </c>
      <c r="G1203" s="201">
        <f>'TX_Permitted Sources'!L499</f>
        <v>5.4847000000000001</v>
      </c>
      <c r="H1203" s="201">
        <f>'TX_Permitted Sources'!M499</f>
        <v>0</v>
      </c>
      <c r="I1203" s="201">
        <f>'TX_Permitted Sources'!N499</f>
        <v>0</v>
      </c>
      <c r="J1203" s="201">
        <f>'TX_Permitted Sources'!O499</f>
        <v>0</v>
      </c>
    </row>
    <row r="1204" spans="1:10" x14ac:dyDescent="0.2">
      <c r="A1204" s="43" t="str">
        <f>'TX_Permitted Sources'!A500</f>
        <v>TX Permitted</v>
      </c>
      <c r="B1204" s="43">
        <f>'TX_Permitted Sources'!B500</f>
        <v>48</v>
      </c>
      <c r="C1204" s="74" t="str">
        <f>'TX_Permitted Sources'!C500</f>
        <v>48371</v>
      </c>
      <c r="D1204" s="74">
        <f>'TX_Permitted Sources'!G500</f>
        <v>40400312</v>
      </c>
      <c r="E1204" s="74" t="str">
        <f>'TX_Permitted Sources'!J500</f>
        <v>Permitted Tank Losses</v>
      </c>
      <c r="F1204" s="201">
        <f>'TX_Permitted Sources'!K500</f>
        <v>0</v>
      </c>
      <c r="G1204" s="201">
        <f>'TX_Permitted Sources'!L500</f>
        <v>0.36</v>
      </c>
      <c r="H1204" s="201">
        <f>'TX_Permitted Sources'!M500</f>
        <v>0</v>
      </c>
      <c r="I1204" s="201">
        <f>'TX_Permitted Sources'!N500</f>
        <v>0</v>
      </c>
      <c r="J1204" s="201">
        <f>'TX_Permitted Sources'!O500</f>
        <v>0</v>
      </c>
    </row>
    <row r="1205" spans="1:10" x14ac:dyDescent="0.2">
      <c r="A1205" s="43" t="str">
        <f>'TX_Permitted Sources'!A501</f>
        <v>TX Permitted</v>
      </c>
      <c r="B1205" s="43">
        <f>'TX_Permitted Sources'!B501</f>
        <v>48</v>
      </c>
      <c r="C1205" s="74" t="str">
        <f>'TX_Permitted Sources'!C501</f>
        <v>48371</v>
      </c>
      <c r="D1205" s="74">
        <f>'TX_Permitted Sources'!G501</f>
        <v>40600132</v>
      </c>
      <c r="E1205" s="74" t="str">
        <f>'TX_Permitted Sources'!J501</f>
        <v>Permitted Tank Losses</v>
      </c>
      <c r="F1205" s="201">
        <f>'TX_Permitted Sources'!K501</f>
        <v>0</v>
      </c>
      <c r="G1205" s="201">
        <f>'TX_Permitted Sources'!L501</f>
        <v>0.21909999999999999</v>
      </c>
      <c r="H1205" s="201">
        <f>'TX_Permitted Sources'!M501</f>
        <v>0</v>
      </c>
      <c r="I1205" s="201">
        <f>'TX_Permitted Sources'!N501</f>
        <v>0</v>
      </c>
      <c r="J1205" s="201">
        <f>'TX_Permitted Sources'!O501</f>
        <v>0</v>
      </c>
    </row>
    <row r="1206" spans="1:10" x14ac:dyDescent="0.2">
      <c r="A1206" s="43" t="str">
        <f>'TX_Permitted Sources'!A502</f>
        <v>TX Permitted</v>
      </c>
      <c r="B1206" s="43">
        <f>'TX_Permitted Sources'!B502</f>
        <v>48</v>
      </c>
      <c r="C1206" s="74" t="str">
        <f>'TX_Permitted Sources'!C502</f>
        <v>48371</v>
      </c>
      <c r="D1206" s="74">
        <f>'TX_Permitted Sources'!G502</f>
        <v>40703204</v>
      </c>
      <c r="E1206" s="74" t="str">
        <f>'TX_Permitted Sources'!J502</f>
        <v>Natural Gas Production, Other Not Classified</v>
      </c>
      <c r="F1206" s="201">
        <f>'TX_Permitted Sources'!K502</f>
        <v>0</v>
      </c>
      <c r="G1206" s="201">
        <f>'TX_Permitted Sources'!L502</f>
        <v>0.42</v>
      </c>
      <c r="H1206" s="201">
        <f>'TX_Permitted Sources'!M502</f>
        <v>0</v>
      </c>
      <c r="I1206" s="201">
        <f>'TX_Permitted Sources'!N502</f>
        <v>0</v>
      </c>
      <c r="J1206" s="201">
        <f>'TX_Permitted Sources'!O502</f>
        <v>0</v>
      </c>
    </row>
    <row r="1207" spans="1:10" x14ac:dyDescent="0.2">
      <c r="A1207" s="43" t="str">
        <f>'TX_Permitted Sources'!A503</f>
        <v>TX Permitted</v>
      </c>
      <c r="B1207" s="43">
        <f>'TX_Permitted Sources'!B503</f>
        <v>48</v>
      </c>
      <c r="C1207" s="74" t="str">
        <f>'TX_Permitted Sources'!C503</f>
        <v>48371</v>
      </c>
      <c r="D1207" s="74">
        <f>'TX_Permitted Sources'!G503</f>
        <v>40703604</v>
      </c>
      <c r="E1207" s="74" t="str">
        <f>'TX_Permitted Sources'!J503</f>
        <v>Natural Gas Production, Other Not Classified</v>
      </c>
      <c r="F1207" s="201">
        <f>'TX_Permitted Sources'!K503</f>
        <v>0</v>
      </c>
      <c r="G1207" s="201">
        <f>'TX_Permitted Sources'!L503</f>
        <v>8.5000000000000006E-2</v>
      </c>
      <c r="H1207" s="201">
        <f>'TX_Permitted Sources'!M503</f>
        <v>0</v>
      </c>
      <c r="I1207" s="201">
        <f>'TX_Permitted Sources'!N503</f>
        <v>0</v>
      </c>
      <c r="J1207" s="201">
        <f>'TX_Permitted Sources'!O503</f>
        <v>0</v>
      </c>
    </row>
    <row r="1208" spans="1:10" x14ac:dyDescent="0.2">
      <c r="A1208" s="43" t="str">
        <f>'TX_Permitted Sources'!A504</f>
        <v>TX Permitted</v>
      </c>
      <c r="B1208" s="43">
        <f>'TX_Permitted Sources'!B504</f>
        <v>48</v>
      </c>
      <c r="C1208" s="74" t="str">
        <f>'TX_Permitted Sources'!C504</f>
        <v>48371</v>
      </c>
      <c r="D1208" s="74">
        <f>'TX_Permitted Sources'!G504</f>
        <v>40899995</v>
      </c>
      <c r="E1208" s="74" t="str">
        <f>'TX_Permitted Sources'!J504</f>
        <v>Natural Gas Production, Other Not Classified</v>
      </c>
      <c r="F1208" s="201">
        <f>'TX_Permitted Sources'!K504</f>
        <v>0</v>
      </c>
      <c r="G1208" s="201">
        <f>'TX_Permitted Sources'!L504</f>
        <v>0.25</v>
      </c>
      <c r="H1208" s="201">
        <f>'TX_Permitted Sources'!M504</f>
        <v>0</v>
      </c>
      <c r="I1208" s="201">
        <f>'TX_Permitted Sources'!N504</f>
        <v>0</v>
      </c>
      <c r="J1208" s="201">
        <f>'TX_Permitted Sources'!O504</f>
        <v>0</v>
      </c>
    </row>
    <row r="1209" spans="1:10" x14ac:dyDescent="0.2">
      <c r="A1209" s="43" t="str">
        <f>'TX_Permitted Sources'!A505</f>
        <v>TX Permitted</v>
      </c>
      <c r="B1209" s="43">
        <f>'TX_Permitted Sources'!B505</f>
        <v>48</v>
      </c>
      <c r="C1209" s="74" t="str">
        <f>'TX_Permitted Sources'!C505</f>
        <v>48371</v>
      </c>
      <c r="D1209" s="74">
        <f>'TX_Permitted Sources'!G505</f>
        <v>10200602</v>
      </c>
      <c r="E1209" s="74" t="str">
        <f>'TX_Permitted Sources'!J505</f>
        <v>Process Heaters</v>
      </c>
      <c r="F1209" s="201">
        <f>'TX_Permitted Sources'!K505</f>
        <v>8.0455000000000005</v>
      </c>
      <c r="G1209" s="201">
        <f>'TX_Permitted Sources'!L505</f>
        <v>0.4425</v>
      </c>
      <c r="H1209" s="201">
        <f>'TX_Permitted Sources'!M505</f>
        <v>0</v>
      </c>
      <c r="I1209" s="201">
        <f>'TX_Permitted Sources'!N505</f>
        <v>0</v>
      </c>
      <c r="J1209" s="201">
        <f>'TX_Permitted Sources'!O505</f>
        <v>0</v>
      </c>
    </row>
    <row r="1210" spans="1:10" x14ac:dyDescent="0.2">
      <c r="A1210" s="43" t="str">
        <f>'TX_Permitted Sources'!A506</f>
        <v>TX Permitted</v>
      </c>
      <c r="B1210" s="43">
        <f>'TX_Permitted Sources'!B506</f>
        <v>48</v>
      </c>
      <c r="C1210" s="74" t="str">
        <f>'TX_Permitted Sources'!C506</f>
        <v>48371</v>
      </c>
      <c r="D1210" s="74">
        <f>'TX_Permitted Sources'!G506</f>
        <v>10300603</v>
      </c>
      <c r="E1210" s="74" t="str">
        <f>'TX_Permitted Sources'!J506</f>
        <v>Process Heaters</v>
      </c>
      <c r="F1210" s="201">
        <f>'TX_Permitted Sources'!K506</f>
        <v>4.38</v>
      </c>
      <c r="G1210" s="201">
        <f>'TX_Permitted Sources'!L506</f>
        <v>0.24</v>
      </c>
      <c r="H1210" s="201">
        <f>'TX_Permitted Sources'!M506</f>
        <v>0</v>
      </c>
      <c r="I1210" s="201">
        <f>'TX_Permitted Sources'!N506</f>
        <v>0</v>
      </c>
      <c r="J1210" s="201">
        <f>'TX_Permitted Sources'!O506</f>
        <v>0</v>
      </c>
    </row>
    <row r="1211" spans="1:10" x14ac:dyDescent="0.2">
      <c r="A1211" s="43" t="str">
        <f>'TX_Permitted Sources'!A507</f>
        <v>TX Permitted</v>
      </c>
      <c r="B1211" s="43">
        <f>'TX_Permitted Sources'!B507</f>
        <v>48</v>
      </c>
      <c r="C1211" s="74" t="str">
        <f>'TX_Permitted Sources'!C507</f>
        <v>48371</v>
      </c>
      <c r="D1211" s="74">
        <f>'TX_Permitted Sources'!G507</f>
        <v>20200102</v>
      </c>
      <c r="E1211" s="74" t="str">
        <f>'TX_Permitted Sources'!J507</f>
        <v>Compressor Engines</v>
      </c>
      <c r="F1211" s="201">
        <f>'TX_Permitted Sources'!K507</f>
        <v>0</v>
      </c>
      <c r="G1211" s="201">
        <f>'TX_Permitted Sources'!L507</f>
        <v>0</v>
      </c>
      <c r="H1211" s="201">
        <f>'TX_Permitted Sources'!M507</f>
        <v>0</v>
      </c>
      <c r="I1211" s="201">
        <f>'TX_Permitted Sources'!N507</f>
        <v>0</v>
      </c>
      <c r="J1211" s="201">
        <f>'TX_Permitted Sources'!O507</f>
        <v>0</v>
      </c>
    </row>
    <row r="1212" spans="1:10" x14ac:dyDescent="0.2">
      <c r="A1212" s="43" t="str">
        <f>'TX_Permitted Sources'!A508</f>
        <v>TX Permitted</v>
      </c>
      <c r="B1212" s="43">
        <f>'TX_Permitted Sources'!B508</f>
        <v>48</v>
      </c>
      <c r="C1212" s="74" t="str">
        <f>'TX_Permitted Sources'!C508</f>
        <v>48371</v>
      </c>
      <c r="D1212" s="74">
        <f>'TX_Permitted Sources'!G508</f>
        <v>20200201</v>
      </c>
      <c r="E1212" s="74" t="str">
        <f>'TX_Permitted Sources'!J508</f>
        <v>Compressor Engines</v>
      </c>
      <c r="F1212" s="201">
        <f>'TX_Permitted Sources'!K508</f>
        <v>690.88239999999996</v>
      </c>
      <c r="G1212" s="201">
        <f>'TX_Permitted Sources'!L508</f>
        <v>4.0407000000000002</v>
      </c>
      <c r="H1212" s="201">
        <f>'TX_Permitted Sources'!M508</f>
        <v>0</v>
      </c>
      <c r="I1212" s="201">
        <f>'TX_Permitted Sources'!N508</f>
        <v>0</v>
      </c>
      <c r="J1212" s="201">
        <f>'TX_Permitted Sources'!O508</f>
        <v>0</v>
      </c>
    </row>
    <row r="1213" spans="1:10" x14ac:dyDescent="0.2">
      <c r="A1213" s="43" t="str">
        <f>'TX_Permitted Sources'!A509</f>
        <v>TX Permitted</v>
      </c>
      <c r="B1213" s="43">
        <f>'TX_Permitted Sources'!B509</f>
        <v>48</v>
      </c>
      <c r="C1213" s="74" t="str">
        <f>'TX_Permitted Sources'!C509</f>
        <v>48371</v>
      </c>
      <c r="D1213" s="74">
        <f>'TX_Permitted Sources'!G509</f>
        <v>20200252</v>
      </c>
      <c r="E1213" s="74" t="str">
        <f>'TX_Permitted Sources'!J509</f>
        <v>Compressor Engines</v>
      </c>
      <c r="F1213" s="201">
        <f>'TX_Permitted Sources'!K509</f>
        <v>617.8229</v>
      </c>
      <c r="G1213" s="201">
        <f>'TX_Permitted Sources'!L509</f>
        <v>69.121700000000004</v>
      </c>
      <c r="H1213" s="201">
        <f>'TX_Permitted Sources'!M509</f>
        <v>0</v>
      </c>
      <c r="I1213" s="201">
        <f>'TX_Permitted Sources'!N509</f>
        <v>0</v>
      </c>
      <c r="J1213" s="201">
        <f>'TX_Permitted Sources'!O509</f>
        <v>0</v>
      </c>
    </row>
    <row r="1214" spans="1:10" x14ac:dyDescent="0.2">
      <c r="A1214" s="43" t="str">
        <f>'TX_Permitted Sources'!A510</f>
        <v>TX Permitted</v>
      </c>
      <c r="B1214" s="43">
        <f>'TX_Permitted Sources'!B510</f>
        <v>48</v>
      </c>
      <c r="C1214" s="74" t="str">
        <f>'TX_Permitted Sources'!C510</f>
        <v>48371</v>
      </c>
      <c r="D1214" s="74">
        <f>'TX_Permitted Sources'!G510</f>
        <v>20200253</v>
      </c>
      <c r="E1214" s="74" t="str">
        <f>'TX_Permitted Sources'!J510</f>
        <v>Compressor Engines</v>
      </c>
      <c r="F1214" s="201">
        <f>'TX_Permitted Sources'!K510</f>
        <v>439.88459999999998</v>
      </c>
      <c r="G1214" s="201">
        <f>'TX_Permitted Sources'!L510</f>
        <v>93.023700000000005</v>
      </c>
      <c r="H1214" s="201">
        <f>'TX_Permitted Sources'!M510</f>
        <v>0</v>
      </c>
      <c r="I1214" s="201">
        <f>'TX_Permitted Sources'!N510</f>
        <v>0</v>
      </c>
      <c r="J1214" s="201">
        <f>'TX_Permitted Sources'!O510</f>
        <v>0</v>
      </c>
    </row>
    <row r="1215" spans="1:10" x14ac:dyDescent="0.2">
      <c r="A1215" s="43" t="str">
        <f>'TX_Permitted Sources'!A511</f>
        <v>TX Permitted</v>
      </c>
      <c r="B1215" s="43">
        <f>'TX_Permitted Sources'!B511</f>
        <v>48</v>
      </c>
      <c r="C1215" s="74" t="str">
        <f>'TX_Permitted Sources'!C511</f>
        <v>48371</v>
      </c>
      <c r="D1215" s="74">
        <f>'TX_Permitted Sources'!G511</f>
        <v>20200254</v>
      </c>
      <c r="E1215" s="74" t="str">
        <f>'TX_Permitted Sources'!J511</f>
        <v>Compressor Engines</v>
      </c>
      <c r="F1215" s="201">
        <f>'TX_Permitted Sources'!K511</f>
        <v>363.42630000000003</v>
      </c>
      <c r="G1215" s="201">
        <f>'TX_Permitted Sources'!L511</f>
        <v>50.700200000000002</v>
      </c>
      <c r="H1215" s="201">
        <f>'TX_Permitted Sources'!M511</f>
        <v>0</v>
      </c>
      <c r="I1215" s="201">
        <f>'TX_Permitted Sources'!N511</f>
        <v>0</v>
      </c>
      <c r="J1215" s="201">
        <f>'TX_Permitted Sources'!O511</f>
        <v>0</v>
      </c>
    </row>
    <row r="1216" spans="1:10" x14ac:dyDescent="0.2">
      <c r="A1216" s="43" t="str">
        <f>'TX_Permitted Sources'!A512</f>
        <v>TX Permitted</v>
      </c>
      <c r="B1216" s="43">
        <f>'TX_Permitted Sources'!B512</f>
        <v>48</v>
      </c>
      <c r="C1216" s="74" t="str">
        <f>'TX_Permitted Sources'!C512</f>
        <v>48371</v>
      </c>
      <c r="D1216" s="74">
        <f>'TX_Permitted Sources'!G512</f>
        <v>20200256</v>
      </c>
      <c r="E1216" s="74" t="str">
        <f>'TX_Permitted Sources'!J512</f>
        <v>Compressor Engines</v>
      </c>
      <c r="F1216" s="201">
        <f>'TX_Permitted Sources'!K512</f>
        <v>30.06</v>
      </c>
      <c r="G1216" s="201">
        <f>'TX_Permitted Sources'!L512</f>
        <v>16.869800000000001</v>
      </c>
      <c r="H1216" s="201">
        <f>'TX_Permitted Sources'!M512</f>
        <v>0</v>
      </c>
      <c r="I1216" s="201">
        <f>'TX_Permitted Sources'!N512</f>
        <v>0</v>
      </c>
      <c r="J1216" s="201">
        <f>'TX_Permitted Sources'!O512</f>
        <v>0</v>
      </c>
    </row>
    <row r="1217" spans="1:10" x14ac:dyDescent="0.2">
      <c r="A1217" s="43" t="str">
        <f>'TX_Permitted Sources'!A513</f>
        <v>TX Permitted</v>
      </c>
      <c r="B1217" s="43">
        <f>'TX_Permitted Sources'!B513</f>
        <v>48</v>
      </c>
      <c r="C1217" s="74" t="str">
        <f>'TX_Permitted Sources'!C513</f>
        <v>48371</v>
      </c>
      <c r="D1217" s="74">
        <f>'TX_Permitted Sources'!G513</f>
        <v>30600401</v>
      </c>
      <c r="E1217" s="74" t="str">
        <f>'TX_Permitted Sources'!J513</f>
        <v>Natural Gas Production, Flares</v>
      </c>
      <c r="F1217" s="201">
        <f>'TX_Permitted Sources'!K513</f>
        <v>0</v>
      </c>
      <c r="G1217" s="201">
        <f>'TX_Permitted Sources'!L513</f>
        <v>2.09</v>
      </c>
      <c r="H1217" s="201">
        <f>'TX_Permitted Sources'!M513</f>
        <v>0</v>
      </c>
      <c r="I1217" s="201">
        <f>'TX_Permitted Sources'!N513</f>
        <v>0</v>
      </c>
      <c r="J1217" s="201">
        <f>'TX_Permitted Sources'!O513</f>
        <v>0</v>
      </c>
    </row>
    <row r="1218" spans="1:10" x14ac:dyDescent="0.2">
      <c r="A1218" s="43" t="str">
        <f>'TX_Permitted Sources'!A514</f>
        <v>TX Permitted</v>
      </c>
      <c r="B1218" s="43">
        <f>'TX_Permitted Sources'!B514</f>
        <v>48</v>
      </c>
      <c r="C1218" s="74" t="str">
        <f>'TX_Permitted Sources'!C514</f>
        <v>48371</v>
      </c>
      <c r="D1218" s="74">
        <f>'TX_Permitted Sources'!G514</f>
        <v>31000199</v>
      </c>
      <c r="E1218" s="74" t="str">
        <f>'TX_Permitted Sources'!J514</f>
        <v>Oil Production, Processing Operations: Not Classified</v>
      </c>
      <c r="F1218" s="201">
        <f>'TX_Permitted Sources'!K514</f>
        <v>0</v>
      </c>
      <c r="G1218" s="201">
        <f>'TX_Permitted Sources'!L514</f>
        <v>16.376300000000001</v>
      </c>
      <c r="H1218" s="201">
        <f>'TX_Permitted Sources'!M514</f>
        <v>0</v>
      </c>
      <c r="I1218" s="201">
        <f>'TX_Permitted Sources'!N514</f>
        <v>0</v>
      </c>
      <c r="J1218" s="201">
        <f>'TX_Permitted Sources'!O514</f>
        <v>0</v>
      </c>
    </row>
    <row r="1219" spans="1:10" x14ac:dyDescent="0.2">
      <c r="A1219" s="43" t="str">
        <f>'TX_Permitted Sources'!A515</f>
        <v>TX Permitted</v>
      </c>
      <c r="B1219" s="43">
        <f>'TX_Permitted Sources'!B515</f>
        <v>48</v>
      </c>
      <c r="C1219" s="74" t="str">
        <f>'TX_Permitted Sources'!C515</f>
        <v>48371</v>
      </c>
      <c r="D1219" s="74">
        <f>'TX_Permitted Sources'!G515</f>
        <v>31000201</v>
      </c>
      <c r="E1219" s="74" t="str">
        <f>'TX_Permitted Sources'!J515</f>
        <v>Natural Gas Production, Gas Sweetening: Amine Process</v>
      </c>
      <c r="F1219" s="201">
        <f>'TX_Permitted Sources'!K515</f>
        <v>0</v>
      </c>
      <c r="G1219" s="201">
        <f>'TX_Permitted Sources'!L515</f>
        <v>0.06</v>
      </c>
      <c r="H1219" s="201">
        <f>'TX_Permitted Sources'!M515</f>
        <v>0</v>
      </c>
      <c r="I1219" s="201">
        <f>'TX_Permitted Sources'!N515</f>
        <v>0</v>
      </c>
      <c r="J1219" s="201">
        <f>'TX_Permitted Sources'!O515</f>
        <v>0</v>
      </c>
    </row>
    <row r="1220" spans="1:10" x14ac:dyDescent="0.2">
      <c r="A1220" s="43" t="str">
        <f>'TX_Permitted Sources'!A516</f>
        <v>TX Permitted</v>
      </c>
      <c r="B1220" s="43">
        <f>'TX_Permitted Sources'!B516</f>
        <v>48</v>
      </c>
      <c r="C1220" s="74" t="str">
        <f>'TX_Permitted Sources'!C516</f>
        <v>48371</v>
      </c>
      <c r="D1220" s="74">
        <f>'TX_Permitted Sources'!G516</f>
        <v>31000205</v>
      </c>
      <c r="E1220" s="74" t="str">
        <f>'TX_Permitted Sources'!J516</f>
        <v>Natural Gas Production, Flares</v>
      </c>
      <c r="F1220" s="201">
        <f>'TX_Permitted Sources'!K516</f>
        <v>2.5312999999999999</v>
      </c>
      <c r="G1220" s="201">
        <f>'TX_Permitted Sources'!L516</f>
        <v>0.28789999999999999</v>
      </c>
      <c r="H1220" s="201">
        <f>'TX_Permitted Sources'!M516</f>
        <v>0</v>
      </c>
      <c r="I1220" s="201">
        <f>'TX_Permitted Sources'!N516</f>
        <v>0</v>
      </c>
      <c r="J1220" s="201">
        <f>'TX_Permitted Sources'!O516</f>
        <v>0</v>
      </c>
    </row>
    <row r="1221" spans="1:10" x14ac:dyDescent="0.2">
      <c r="A1221" s="43" t="str">
        <f>'TX_Permitted Sources'!A517</f>
        <v>TX Permitted</v>
      </c>
      <c r="B1221" s="43">
        <f>'TX_Permitted Sources'!B517</f>
        <v>48</v>
      </c>
      <c r="C1221" s="74" t="str">
        <f>'TX_Permitted Sources'!C517</f>
        <v>48371</v>
      </c>
      <c r="D1221" s="74">
        <f>'TX_Permitted Sources'!G517</f>
        <v>31000207</v>
      </c>
      <c r="E1221" s="74" t="str">
        <f>'TX_Permitted Sources'!J517</f>
        <v>Permitted Fugitives</v>
      </c>
      <c r="F1221" s="201">
        <f>'TX_Permitted Sources'!K517</f>
        <v>0</v>
      </c>
      <c r="G1221" s="201">
        <f>'TX_Permitted Sources'!L517</f>
        <v>29.917300000000001</v>
      </c>
      <c r="H1221" s="201">
        <f>'TX_Permitted Sources'!M517</f>
        <v>0</v>
      </c>
      <c r="I1221" s="201">
        <f>'TX_Permitted Sources'!N517</f>
        <v>0</v>
      </c>
      <c r="J1221" s="201">
        <f>'TX_Permitted Sources'!O517</f>
        <v>0</v>
      </c>
    </row>
    <row r="1222" spans="1:10" x14ac:dyDescent="0.2">
      <c r="A1222" s="43" t="str">
        <f>'TX_Permitted Sources'!A518</f>
        <v>TX Permitted</v>
      </c>
      <c r="B1222" s="43">
        <f>'TX_Permitted Sources'!B518</f>
        <v>48</v>
      </c>
      <c r="C1222" s="74" t="str">
        <f>'TX_Permitted Sources'!C518</f>
        <v>48371</v>
      </c>
      <c r="D1222" s="74">
        <f>'TX_Permitted Sources'!G518</f>
        <v>31000209</v>
      </c>
      <c r="E1222" s="74" t="str">
        <f>'TX_Permitted Sources'!J518</f>
        <v>Natural Gas Production, Incinerators Burning Waste Gas or Augmented Waste Gas</v>
      </c>
      <c r="F1222" s="201">
        <f>'TX_Permitted Sources'!K518</f>
        <v>2.77</v>
      </c>
      <c r="G1222" s="201">
        <f>'TX_Permitted Sources'!L518</f>
        <v>0.03</v>
      </c>
      <c r="H1222" s="201">
        <f>'TX_Permitted Sources'!M518</f>
        <v>0</v>
      </c>
      <c r="I1222" s="201">
        <f>'TX_Permitted Sources'!N518</f>
        <v>0</v>
      </c>
      <c r="J1222" s="201">
        <f>'TX_Permitted Sources'!O518</f>
        <v>0</v>
      </c>
    </row>
    <row r="1223" spans="1:10" x14ac:dyDescent="0.2">
      <c r="A1223" s="43" t="str">
        <f>'TX_Permitted Sources'!A519</f>
        <v>TX Permitted</v>
      </c>
      <c r="B1223" s="43">
        <f>'TX_Permitted Sources'!B519</f>
        <v>48</v>
      </c>
      <c r="C1223" s="74" t="str">
        <f>'TX_Permitted Sources'!C519</f>
        <v>48371</v>
      </c>
      <c r="D1223" s="74">
        <f>'TX_Permitted Sources'!G519</f>
        <v>31000220</v>
      </c>
      <c r="E1223" s="74" t="str">
        <f>'TX_Permitted Sources'!J519</f>
        <v>Natural Gas Production, All Equipt Leak Fugitives</v>
      </c>
      <c r="F1223" s="201">
        <f>'TX_Permitted Sources'!K519</f>
        <v>0</v>
      </c>
      <c r="G1223" s="201">
        <f>'TX_Permitted Sources'!L519</f>
        <v>65.186899999999994</v>
      </c>
      <c r="H1223" s="201">
        <f>'TX_Permitted Sources'!M519</f>
        <v>0</v>
      </c>
      <c r="I1223" s="201">
        <f>'TX_Permitted Sources'!N519</f>
        <v>0</v>
      </c>
      <c r="J1223" s="201">
        <f>'TX_Permitted Sources'!O519</f>
        <v>0</v>
      </c>
    </row>
    <row r="1224" spans="1:10" x14ac:dyDescent="0.2">
      <c r="A1224" s="43" t="str">
        <f>'TX_Permitted Sources'!A520</f>
        <v>TX Permitted</v>
      </c>
      <c r="B1224" s="43">
        <f>'TX_Permitted Sources'!B520</f>
        <v>48</v>
      </c>
      <c r="C1224" s="74" t="str">
        <f>'TX_Permitted Sources'!C520</f>
        <v>48371</v>
      </c>
      <c r="D1224" s="74">
        <f>'TX_Permitted Sources'!G520</f>
        <v>31000227</v>
      </c>
      <c r="E1224" s="74" t="str">
        <f>'TX_Permitted Sources'!J520</f>
        <v>Dehydrator</v>
      </c>
      <c r="F1224" s="201">
        <f>'TX_Permitted Sources'!K520</f>
        <v>0</v>
      </c>
      <c r="G1224" s="201">
        <f>'TX_Permitted Sources'!L520</f>
        <v>0.94510000000000005</v>
      </c>
      <c r="H1224" s="201">
        <f>'TX_Permitted Sources'!M520</f>
        <v>0</v>
      </c>
      <c r="I1224" s="201">
        <f>'TX_Permitted Sources'!N520</f>
        <v>0</v>
      </c>
      <c r="J1224" s="201">
        <f>'TX_Permitted Sources'!O520</f>
        <v>0</v>
      </c>
    </row>
    <row r="1225" spans="1:10" x14ac:dyDescent="0.2">
      <c r="A1225" s="43" t="str">
        <f>'TX_Permitted Sources'!A521</f>
        <v>TX Permitted</v>
      </c>
      <c r="B1225" s="43">
        <f>'TX_Permitted Sources'!B521</f>
        <v>48</v>
      </c>
      <c r="C1225" s="74" t="str">
        <f>'TX_Permitted Sources'!C521</f>
        <v>48371</v>
      </c>
      <c r="D1225" s="74">
        <f>'TX_Permitted Sources'!G521</f>
        <v>31000228</v>
      </c>
      <c r="E1225" s="74" t="str">
        <f>'TX_Permitted Sources'!J521</f>
        <v>Dehydrator</v>
      </c>
      <c r="F1225" s="201">
        <f>'TX_Permitted Sources'!K521</f>
        <v>4.38</v>
      </c>
      <c r="G1225" s="201">
        <f>'TX_Permitted Sources'!L521</f>
        <v>0.24</v>
      </c>
      <c r="H1225" s="201">
        <f>'TX_Permitted Sources'!M521</f>
        <v>0</v>
      </c>
      <c r="I1225" s="201">
        <f>'TX_Permitted Sources'!N521</f>
        <v>0</v>
      </c>
      <c r="J1225" s="201">
        <f>'TX_Permitted Sources'!O521</f>
        <v>0</v>
      </c>
    </row>
    <row r="1226" spans="1:10" x14ac:dyDescent="0.2">
      <c r="A1226" s="43" t="str">
        <f>'TX_Permitted Sources'!A522</f>
        <v>TX Permitted</v>
      </c>
      <c r="B1226" s="43">
        <f>'TX_Permitted Sources'!B522</f>
        <v>48</v>
      </c>
      <c r="C1226" s="74" t="str">
        <f>'TX_Permitted Sources'!C522</f>
        <v>48371</v>
      </c>
      <c r="D1226" s="74">
        <f>'TX_Permitted Sources'!G522</f>
        <v>31000229</v>
      </c>
      <c r="E1226" s="74" t="str">
        <f>'TX_Permitted Sources'!J522</f>
        <v>Natural Gas Production, Gathering Lines</v>
      </c>
      <c r="F1226" s="201">
        <f>'TX_Permitted Sources'!K522</f>
        <v>0</v>
      </c>
      <c r="G1226" s="201">
        <f>'TX_Permitted Sources'!L522</f>
        <v>0</v>
      </c>
      <c r="H1226" s="201">
        <f>'TX_Permitted Sources'!M522</f>
        <v>0</v>
      </c>
      <c r="I1226" s="201">
        <f>'TX_Permitted Sources'!N522</f>
        <v>0</v>
      </c>
      <c r="J1226" s="201">
        <f>'TX_Permitted Sources'!O522</f>
        <v>0</v>
      </c>
    </row>
    <row r="1227" spans="1:10" x14ac:dyDescent="0.2">
      <c r="A1227" s="43" t="str">
        <f>'TX_Permitted Sources'!A523</f>
        <v>TX Permitted</v>
      </c>
      <c r="B1227" s="43">
        <f>'TX_Permitted Sources'!B523</f>
        <v>48</v>
      </c>
      <c r="C1227" s="74" t="str">
        <f>'TX_Permitted Sources'!C523</f>
        <v>48371</v>
      </c>
      <c r="D1227" s="74">
        <f>'TX_Permitted Sources'!G523</f>
        <v>31000299</v>
      </c>
      <c r="E1227" s="74" t="str">
        <f>'TX_Permitted Sources'!J523</f>
        <v>Natural Gas Production, Other Not Classified</v>
      </c>
      <c r="F1227" s="201">
        <f>'TX_Permitted Sources'!K523</f>
        <v>0</v>
      </c>
      <c r="G1227" s="201">
        <f>'TX_Permitted Sources'!L523</f>
        <v>0</v>
      </c>
      <c r="H1227" s="201">
        <f>'TX_Permitted Sources'!M523</f>
        <v>0</v>
      </c>
      <c r="I1227" s="201">
        <f>'TX_Permitted Sources'!N523</f>
        <v>0</v>
      </c>
      <c r="J1227" s="201">
        <f>'TX_Permitted Sources'!O523</f>
        <v>0</v>
      </c>
    </row>
    <row r="1228" spans="1:10" x14ac:dyDescent="0.2">
      <c r="A1228" s="43" t="str">
        <f>'TX_Permitted Sources'!A524</f>
        <v>TX Permitted</v>
      </c>
      <c r="B1228" s="43">
        <f>'TX_Permitted Sources'!B524</f>
        <v>48</v>
      </c>
      <c r="C1228" s="74" t="str">
        <f>'TX_Permitted Sources'!C524</f>
        <v>48371</v>
      </c>
      <c r="D1228" s="74">
        <f>'TX_Permitted Sources'!G524</f>
        <v>31000305</v>
      </c>
      <c r="E1228" s="74" t="str">
        <f>'TX_Permitted Sources'!J524</f>
        <v>Natural Gas Processing Facilities, Gas Sweeting: Amine Process</v>
      </c>
      <c r="F1228" s="201">
        <f>'TX_Permitted Sources'!K524</f>
        <v>0</v>
      </c>
      <c r="G1228" s="201">
        <f>'TX_Permitted Sources'!L524</f>
        <v>0</v>
      </c>
      <c r="H1228" s="201">
        <f>'TX_Permitted Sources'!M524</f>
        <v>0</v>
      </c>
      <c r="I1228" s="201">
        <f>'TX_Permitted Sources'!N524</f>
        <v>0</v>
      </c>
      <c r="J1228" s="201">
        <f>'TX_Permitted Sources'!O524</f>
        <v>0</v>
      </c>
    </row>
    <row r="1229" spans="1:10" x14ac:dyDescent="0.2">
      <c r="A1229" s="43" t="str">
        <f>'TX_Permitted Sources'!A525</f>
        <v>TX Permitted</v>
      </c>
      <c r="B1229" s="43">
        <f>'TX_Permitted Sources'!B525</f>
        <v>48</v>
      </c>
      <c r="C1229" s="74" t="str">
        <f>'TX_Permitted Sources'!C525</f>
        <v>48371</v>
      </c>
      <c r="D1229" s="74">
        <f>'TX_Permitted Sources'!G525</f>
        <v>31000404</v>
      </c>
      <c r="E1229" s="74" t="str">
        <f>'TX_Permitted Sources'!J525</f>
        <v>Process Heaters</v>
      </c>
      <c r="F1229" s="201">
        <f>'TX_Permitted Sources'!K525</f>
        <v>10.7502</v>
      </c>
      <c r="G1229" s="201">
        <f>'TX_Permitted Sources'!L525</f>
        <v>0.59109999999999996</v>
      </c>
      <c r="H1229" s="201">
        <f>'TX_Permitted Sources'!M525</f>
        <v>0</v>
      </c>
      <c r="I1229" s="201">
        <f>'TX_Permitted Sources'!N525</f>
        <v>0</v>
      </c>
      <c r="J1229" s="201">
        <f>'TX_Permitted Sources'!O525</f>
        <v>0</v>
      </c>
    </row>
    <row r="1230" spans="1:10" x14ac:dyDescent="0.2">
      <c r="A1230" s="43" t="str">
        <f>'TX_Permitted Sources'!A526</f>
        <v>TX Permitted</v>
      </c>
      <c r="B1230" s="43">
        <f>'TX_Permitted Sources'!B526</f>
        <v>48</v>
      </c>
      <c r="C1230" s="74" t="str">
        <f>'TX_Permitted Sources'!C526</f>
        <v>48371</v>
      </c>
      <c r="D1230" s="74">
        <f>'TX_Permitted Sources'!G526</f>
        <v>31000414</v>
      </c>
      <c r="E1230" s="74" t="str">
        <f>'TX_Permitted Sources'!J526</f>
        <v>Natural Gas Production, Other Not Classified</v>
      </c>
      <c r="F1230" s="201">
        <f>'TX_Permitted Sources'!K526</f>
        <v>0.36</v>
      </c>
      <c r="G1230" s="201">
        <f>'TX_Permitted Sources'!L526</f>
        <v>0.02</v>
      </c>
      <c r="H1230" s="201">
        <f>'TX_Permitted Sources'!M526</f>
        <v>0</v>
      </c>
      <c r="I1230" s="201">
        <f>'TX_Permitted Sources'!N526</f>
        <v>0</v>
      </c>
      <c r="J1230" s="201">
        <f>'TX_Permitted Sources'!O526</f>
        <v>0</v>
      </c>
    </row>
    <row r="1231" spans="1:10" x14ac:dyDescent="0.2">
      <c r="A1231" s="43" t="str">
        <f>'TX_Permitted Sources'!A527</f>
        <v>TX Permitted</v>
      </c>
      <c r="B1231" s="43">
        <f>'TX_Permitted Sources'!B527</f>
        <v>48</v>
      </c>
      <c r="C1231" s="74" t="str">
        <f>'TX_Permitted Sources'!C527</f>
        <v>48371</v>
      </c>
      <c r="D1231" s="74">
        <f>'TX_Permitted Sources'!G527</f>
        <v>31088801</v>
      </c>
      <c r="E1231" s="74" t="str">
        <f>'TX_Permitted Sources'!J527</f>
        <v>Permitted Fugitives</v>
      </c>
      <c r="F1231" s="201">
        <f>'TX_Permitted Sources'!K527</f>
        <v>0</v>
      </c>
      <c r="G1231" s="201">
        <f>'TX_Permitted Sources'!L527</f>
        <v>1.9581</v>
      </c>
      <c r="H1231" s="201">
        <f>'TX_Permitted Sources'!M527</f>
        <v>0</v>
      </c>
      <c r="I1231" s="201">
        <f>'TX_Permitted Sources'!N527</f>
        <v>0</v>
      </c>
      <c r="J1231" s="201">
        <f>'TX_Permitted Sources'!O527</f>
        <v>0</v>
      </c>
    </row>
    <row r="1232" spans="1:10" x14ac:dyDescent="0.2">
      <c r="A1232" s="43" t="str">
        <f>'TX_Permitted Sources'!A528</f>
        <v>TX Permitted</v>
      </c>
      <c r="B1232" s="43">
        <f>'TX_Permitted Sources'!B528</f>
        <v>48</v>
      </c>
      <c r="C1232" s="74" t="str">
        <f>'TX_Permitted Sources'!C528</f>
        <v>48371</v>
      </c>
      <c r="D1232" s="74">
        <f>'TX_Permitted Sources'!G528</f>
        <v>38500102</v>
      </c>
      <c r="E1232" s="74" t="str">
        <f>'TX_Permitted Sources'!J528</f>
        <v>Natural Gas Production, Other Not Classified</v>
      </c>
      <c r="F1232" s="201">
        <f>'TX_Permitted Sources'!K528</f>
        <v>0</v>
      </c>
      <c r="G1232" s="201">
        <f>'TX_Permitted Sources'!L528</f>
        <v>0</v>
      </c>
      <c r="H1232" s="201">
        <f>'TX_Permitted Sources'!M528</f>
        <v>0</v>
      </c>
      <c r="I1232" s="201">
        <f>'TX_Permitted Sources'!N528</f>
        <v>0</v>
      </c>
      <c r="J1232" s="201">
        <f>'TX_Permitted Sources'!O528</f>
        <v>0</v>
      </c>
    </row>
    <row r="1233" spans="1:10" x14ac:dyDescent="0.2">
      <c r="A1233" s="43" t="str">
        <f>'TX_Permitted Sources'!A529</f>
        <v>TX Permitted</v>
      </c>
      <c r="B1233" s="43">
        <f>'TX_Permitted Sources'!B529</f>
        <v>48</v>
      </c>
      <c r="C1233" s="74" t="str">
        <f>'TX_Permitted Sources'!C529</f>
        <v>48371</v>
      </c>
      <c r="D1233" s="74">
        <f>'TX_Permitted Sources'!G529</f>
        <v>40300101</v>
      </c>
      <c r="E1233" s="74" t="str">
        <f>'TX_Permitted Sources'!J529</f>
        <v>Permitted Tank Losses</v>
      </c>
      <c r="F1233" s="201">
        <f>'TX_Permitted Sources'!K529</f>
        <v>0</v>
      </c>
      <c r="G1233" s="201">
        <f>'TX_Permitted Sources'!L529</f>
        <v>0</v>
      </c>
      <c r="H1233" s="201">
        <f>'TX_Permitted Sources'!M529</f>
        <v>0</v>
      </c>
      <c r="I1233" s="201">
        <f>'TX_Permitted Sources'!N529</f>
        <v>0</v>
      </c>
      <c r="J1233" s="201">
        <f>'TX_Permitted Sources'!O529</f>
        <v>0</v>
      </c>
    </row>
    <row r="1234" spans="1:10" x14ac:dyDescent="0.2">
      <c r="A1234" s="43" t="str">
        <f>'TX_Permitted Sources'!A530</f>
        <v>TX Permitted</v>
      </c>
      <c r="B1234" s="43">
        <f>'TX_Permitted Sources'!B530</f>
        <v>48</v>
      </c>
      <c r="C1234" s="74" t="str">
        <f>'TX_Permitted Sources'!C530</f>
        <v>48371</v>
      </c>
      <c r="D1234" s="74">
        <f>'TX_Permitted Sources'!G530</f>
        <v>40300102</v>
      </c>
      <c r="E1234" s="74" t="str">
        <f>'TX_Permitted Sources'!J530</f>
        <v>Permitted Tank Losses</v>
      </c>
      <c r="F1234" s="201">
        <f>'TX_Permitted Sources'!K530</f>
        <v>0</v>
      </c>
      <c r="G1234" s="201">
        <f>'TX_Permitted Sources'!L530</f>
        <v>5.64</v>
      </c>
      <c r="H1234" s="201">
        <f>'TX_Permitted Sources'!M530</f>
        <v>0</v>
      </c>
      <c r="I1234" s="201">
        <f>'TX_Permitted Sources'!N530</f>
        <v>0</v>
      </c>
      <c r="J1234" s="201">
        <f>'TX_Permitted Sources'!O530</f>
        <v>0</v>
      </c>
    </row>
    <row r="1235" spans="1:10" x14ac:dyDescent="0.2">
      <c r="A1235" s="43" t="str">
        <f>'TX_Permitted Sources'!A531</f>
        <v>TX Permitted</v>
      </c>
      <c r="B1235" s="43">
        <f>'TX_Permitted Sources'!B531</f>
        <v>48</v>
      </c>
      <c r="C1235" s="74" t="str">
        <f>'TX_Permitted Sources'!C531</f>
        <v>48371</v>
      </c>
      <c r="D1235" s="74">
        <f>'TX_Permitted Sources'!G531</f>
        <v>40300104</v>
      </c>
      <c r="E1235" s="74" t="str">
        <f>'TX_Permitted Sources'!J531</f>
        <v>Permitted Tank Losses</v>
      </c>
      <c r="F1235" s="201">
        <f>'TX_Permitted Sources'!K531</f>
        <v>0</v>
      </c>
      <c r="G1235" s="201">
        <f>'TX_Permitted Sources'!L531</f>
        <v>0</v>
      </c>
      <c r="H1235" s="201">
        <f>'TX_Permitted Sources'!M531</f>
        <v>0</v>
      </c>
      <c r="I1235" s="201">
        <f>'TX_Permitted Sources'!N531</f>
        <v>0</v>
      </c>
      <c r="J1235" s="201">
        <f>'TX_Permitted Sources'!O531</f>
        <v>0</v>
      </c>
    </row>
    <row r="1236" spans="1:10" x14ac:dyDescent="0.2">
      <c r="A1236" s="43" t="str">
        <f>'TX_Permitted Sources'!A532</f>
        <v>TX Permitted</v>
      </c>
      <c r="B1236" s="43">
        <f>'TX_Permitted Sources'!B532</f>
        <v>48</v>
      </c>
      <c r="C1236" s="74" t="str">
        <f>'TX_Permitted Sources'!C532</f>
        <v>48371</v>
      </c>
      <c r="D1236" s="74">
        <f>'TX_Permitted Sources'!G532</f>
        <v>40300107</v>
      </c>
      <c r="E1236" s="74" t="str">
        <f>'TX_Permitted Sources'!J532</f>
        <v>Permitted Tank Losses</v>
      </c>
      <c r="F1236" s="201">
        <f>'TX_Permitted Sources'!K532</f>
        <v>0</v>
      </c>
      <c r="G1236" s="201">
        <f>'TX_Permitted Sources'!L532</f>
        <v>2.9999999999999997E-4</v>
      </c>
      <c r="H1236" s="201">
        <f>'TX_Permitted Sources'!M532</f>
        <v>0</v>
      </c>
      <c r="I1236" s="201">
        <f>'TX_Permitted Sources'!N532</f>
        <v>0</v>
      </c>
      <c r="J1236" s="201">
        <f>'TX_Permitted Sources'!O532</f>
        <v>0</v>
      </c>
    </row>
    <row r="1237" spans="1:10" x14ac:dyDescent="0.2">
      <c r="A1237" s="43" t="str">
        <f>'TX_Permitted Sources'!A533</f>
        <v>TX Permitted</v>
      </c>
      <c r="B1237" s="43">
        <f>'TX_Permitted Sources'!B533</f>
        <v>48</v>
      </c>
      <c r="C1237" s="74" t="str">
        <f>'TX_Permitted Sources'!C533</f>
        <v>48371</v>
      </c>
      <c r="D1237" s="74">
        <f>'TX_Permitted Sources'!G533</f>
        <v>40300198</v>
      </c>
      <c r="E1237" s="74" t="str">
        <f>'TX_Permitted Sources'!J533</f>
        <v>Permitted Tank Losses</v>
      </c>
      <c r="F1237" s="201">
        <f>'TX_Permitted Sources'!K533</f>
        <v>0</v>
      </c>
      <c r="G1237" s="201">
        <f>'TX_Permitted Sources'!L533</f>
        <v>5.0940000000000003</v>
      </c>
      <c r="H1237" s="201">
        <f>'TX_Permitted Sources'!M533</f>
        <v>0</v>
      </c>
      <c r="I1237" s="201">
        <f>'TX_Permitted Sources'!N533</f>
        <v>0</v>
      </c>
      <c r="J1237" s="201">
        <f>'TX_Permitted Sources'!O533</f>
        <v>0</v>
      </c>
    </row>
    <row r="1238" spans="1:10" x14ac:dyDescent="0.2">
      <c r="A1238" s="43" t="str">
        <f>'TX_Permitted Sources'!A534</f>
        <v>TX Permitted</v>
      </c>
      <c r="B1238" s="43">
        <f>'TX_Permitted Sources'!B534</f>
        <v>48</v>
      </c>
      <c r="C1238" s="74" t="str">
        <f>'TX_Permitted Sources'!C534</f>
        <v>48371</v>
      </c>
      <c r="D1238" s="74">
        <f>'TX_Permitted Sources'!G534</f>
        <v>40301011</v>
      </c>
      <c r="E1238" s="74" t="str">
        <f>'TX_Permitted Sources'!J534</f>
        <v>Permitted Tank Losses</v>
      </c>
      <c r="F1238" s="201">
        <f>'TX_Permitted Sources'!K534</f>
        <v>0</v>
      </c>
      <c r="G1238" s="201">
        <f>'TX_Permitted Sources'!L534</f>
        <v>1.5114000000000001</v>
      </c>
      <c r="H1238" s="201">
        <f>'TX_Permitted Sources'!M534</f>
        <v>0</v>
      </c>
      <c r="I1238" s="201">
        <f>'TX_Permitted Sources'!N534</f>
        <v>0</v>
      </c>
      <c r="J1238" s="201">
        <f>'TX_Permitted Sources'!O534</f>
        <v>0</v>
      </c>
    </row>
    <row r="1239" spans="1:10" x14ac:dyDescent="0.2">
      <c r="A1239" s="43" t="str">
        <f>'TX_Permitted Sources'!A535</f>
        <v>TX Permitted</v>
      </c>
      <c r="B1239" s="43">
        <f>'TX_Permitted Sources'!B535</f>
        <v>48</v>
      </c>
      <c r="C1239" s="74" t="str">
        <f>'TX_Permitted Sources'!C535</f>
        <v>48371</v>
      </c>
      <c r="D1239" s="74">
        <f>'TX_Permitted Sources'!G535</f>
        <v>40301099</v>
      </c>
      <c r="E1239" s="74" t="str">
        <f>'TX_Permitted Sources'!J535</f>
        <v>Permitted Tank Losses</v>
      </c>
      <c r="F1239" s="201">
        <f>'TX_Permitted Sources'!K535</f>
        <v>0</v>
      </c>
      <c r="G1239" s="201">
        <f>'TX_Permitted Sources'!L535</f>
        <v>0.05</v>
      </c>
      <c r="H1239" s="201">
        <f>'TX_Permitted Sources'!M535</f>
        <v>0</v>
      </c>
      <c r="I1239" s="201">
        <f>'TX_Permitted Sources'!N535</f>
        <v>0</v>
      </c>
      <c r="J1239" s="201">
        <f>'TX_Permitted Sources'!O535</f>
        <v>0</v>
      </c>
    </row>
    <row r="1240" spans="1:10" x14ac:dyDescent="0.2">
      <c r="A1240" s="43" t="str">
        <f>'TX_Permitted Sources'!A536</f>
        <v>TX Permitted</v>
      </c>
      <c r="B1240" s="43">
        <f>'TX_Permitted Sources'!B536</f>
        <v>48</v>
      </c>
      <c r="C1240" s="74" t="str">
        <f>'TX_Permitted Sources'!C536</f>
        <v>48371</v>
      </c>
      <c r="D1240" s="74">
        <f>'TX_Permitted Sources'!G536</f>
        <v>40400302</v>
      </c>
      <c r="E1240" s="74" t="str">
        <f>'TX_Permitted Sources'!J536</f>
        <v>Permitted Tank Losses</v>
      </c>
      <c r="F1240" s="201">
        <f>'TX_Permitted Sources'!K536</f>
        <v>0</v>
      </c>
      <c r="G1240" s="201">
        <f>'TX_Permitted Sources'!L536</f>
        <v>16.100000000000001</v>
      </c>
      <c r="H1240" s="201">
        <f>'TX_Permitted Sources'!M536</f>
        <v>0</v>
      </c>
      <c r="I1240" s="201">
        <f>'TX_Permitted Sources'!N536</f>
        <v>0</v>
      </c>
      <c r="J1240" s="201">
        <f>'TX_Permitted Sources'!O536</f>
        <v>0</v>
      </c>
    </row>
    <row r="1241" spans="1:10" x14ac:dyDescent="0.2">
      <c r="A1241" s="43" t="str">
        <f>'TX_Permitted Sources'!A537</f>
        <v>TX Permitted</v>
      </c>
      <c r="B1241" s="43">
        <f>'TX_Permitted Sources'!B537</f>
        <v>48</v>
      </c>
      <c r="C1241" s="74" t="str">
        <f>'TX_Permitted Sources'!C537</f>
        <v>48371</v>
      </c>
      <c r="D1241" s="74">
        <f>'TX_Permitted Sources'!G537</f>
        <v>40400312</v>
      </c>
      <c r="E1241" s="74" t="str">
        <f>'TX_Permitted Sources'!J537</f>
        <v>Permitted Tank Losses</v>
      </c>
      <c r="F1241" s="201">
        <f>'TX_Permitted Sources'!K537</f>
        <v>0</v>
      </c>
      <c r="G1241" s="201">
        <f>'TX_Permitted Sources'!L537</f>
        <v>9.1595999999999993</v>
      </c>
      <c r="H1241" s="201">
        <f>'TX_Permitted Sources'!M537</f>
        <v>0</v>
      </c>
      <c r="I1241" s="201">
        <f>'TX_Permitted Sources'!N537</f>
        <v>0</v>
      </c>
      <c r="J1241" s="201">
        <f>'TX_Permitted Sources'!O537</f>
        <v>0</v>
      </c>
    </row>
    <row r="1242" spans="1:10" x14ac:dyDescent="0.2">
      <c r="A1242" s="43" t="str">
        <f>'TX_Permitted Sources'!A538</f>
        <v>TX Permitted</v>
      </c>
      <c r="B1242" s="43">
        <f>'TX_Permitted Sources'!B538</f>
        <v>48</v>
      </c>
      <c r="C1242" s="74" t="str">
        <f>'TX_Permitted Sources'!C538</f>
        <v>48371</v>
      </c>
      <c r="D1242" s="74">
        <f>'TX_Permitted Sources'!G538</f>
        <v>40400313</v>
      </c>
      <c r="E1242" s="74" t="str">
        <f>'TX_Permitted Sources'!J538</f>
        <v>Permitted Tank Losses</v>
      </c>
      <c r="F1242" s="201">
        <f>'TX_Permitted Sources'!K538</f>
        <v>0</v>
      </c>
      <c r="G1242" s="201">
        <f>'TX_Permitted Sources'!L538</f>
        <v>5.1999999999999998E-3</v>
      </c>
      <c r="H1242" s="201">
        <f>'TX_Permitted Sources'!M538</f>
        <v>0</v>
      </c>
      <c r="I1242" s="201">
        <f>'TX_Permitted Sources'!N538</f>
        <v>0</v>
      </c>
      <c r="J1242" s="201">
        <f>'TX_Permitted Sources'!O538</f>
        <v>0</v>
      </c>
    </row>
    <row r="1243" spans="1:10" x14ac:dyDescent="0.2">
      <c r="A1243" s="43" t="str">
        <f>'TX_Permitted Sources'!A539</f>
        <v>TX Permitted</v>
      </c>
      <c r="B1243" s="43">
        <f>'TX_Permitted Sources'!B539</f>
        <v>48</v>
      </c>
      <c r="C1243" s="74" t="str">
        <f>'TX_Permitted Sources'!C539</f>
        <v>48371</v>
      </c>
      <c r="D1243" s="74">
        <f>'TX_Permitted Sources'!G539</f>
        <v>40400315</v>
      </c>
      <c r="E1243" s="74" t="str">
        <f>'TX_Permitted Sources'!J539</f>
        <v>Permitted Tank Losses</v>
      </c>
      <c r="F1243" s="201">
        <f>'TX_Permitted Sources'!K539</f>
        <v>0</v>
      </c>
      <c r="G1243" s="201">
        <f>'TX_Permitted Sources'!L539</f>
        <v>1.65</v>
      </c>
      <c r="H1243" s="201">
        <f>'TX_Permitted Sources'!M539</f>
        <v>0</v>
      </c>
      <c r="I1243" s="201">
        <f>'TX_Permitted Sources'!N539</f>
        <v>0</v>
      </c>
      <c r="J1243" s="201">
        <f>'TX_Permitted Sources'!O539</f>
        <v>0</v>
      </c>
    </row>
    <row r="1244" spans="1:10" x14ac:dyDescent="0.2">
      <c r="A1244" s="43" t="str">
        <f>'TX_Permitted Sources'!A540</f>
        <v>TX Permitted</v>
      </c>
      <c r="B1244" s="43">
        <f>'TX_Permitted Sources'!B540</f>
        <v>48</v>
      </c>
      <c r="C1244" s="74" t="str">
        <f>'TX_Permitted Sources'!C540</f>
        <v>48371</v>
      </c>
      <c r="D1244" s="74">
        <f>'TX_Permitted Sources'!G540</f>
        <v>40600132</v>
      </c>
      <c r="E1244" s="74" t="str">
        <f>'TX_Permitted Sources'!J540</f>
        <v>Permitted Tank Losses</v>
      </c>
      <c r="F1244" s="201">
        <f>'TX_Permitted Sources'!K540</f>
        <v>0</v>
      </c>
      <c r="G1244" s="201">
        <f>'TX_Permitted Sources'!L540</f>
        <v>1.1599999999999999</v>
      </c>
      <c r="H1244" s="201">
        <f>'TX_Permitted Sources'!M540</f>
        <v>0</v>
      </c>
      <c r="I1244" s="201">
        <f>'TX_Permitted Sources'!N540</f>
        <v>0</v>
      </c>
      <c r="J1244" s="201">
        <f>'TX_Permitted Sources'!O540</f>
        <v>0</v>
      </c>
    </row>
    <row r="1245" spans="1:10" x14ac:dyDescent="0.2">
      <c r="A1245" s="43" t="str">
        <f>'TX_Permitted Sources'!A541</f>
        <v>TX Permitted</v>
      </c>
      <c r="B1245" s="43">
        <f>'TX_Permitted Sources'!B541</f>
        <v>48</v>
      </c>
      <c r="C1245" s="74" t="str">
        <f>'TX_Permitted Sources'!C541</f>
        <v>48371</v>
      </c>
      <c r="D1245" s="74">
        <f>'TX_Permitted Sources'!G541</f>
        <v>40700815</v>
      </c>
      <c r="E1245" s="74" t="str">
        <f>'TX_Permitted Sources'!J541</f>
        <v>Natural Gas Production, Other Not Classified</v>
      </c>
      <c r="F1245" s="201">
        <f>'TX_Permitted Sources'!K541</f>
        <v>0</v>
      </c>
      <c r="G1245" s="201">
        <f>'TX_Permitted Sources'!L541</f>
        <v>0.24</v>
      </c>
      <c r="H1245" s="201">
        <f>'TX_Permitted Sources'!M541</f>
        <v>0</v>
      </c>
      <c r="I1245" s="201">
        <f>'TX_Permitted Sources'!N541</f>
        <v>0</v>
      </c>
      <c r="J1245" s="201">
        <f>'TX_Permitted Sources'!O541</f>
        <v>0</v>
      </c>
    </row>
    <row r="1246" spans="1:10" x14ac:dyDescent="0.2">
      <c r="A1246" s="43" t="str">
        <f>'TX_Permitted Sources'!A542</f>
        <v>TX Permitted</v>
      </c>
      <c r="B1246" s="43">
        <f>'TX_Permitted Sources'!B542</f>
        <v>48</v>
      </c>
      <c r="C1246" s="74" t="str">
        <f>'TX_Permitted Sources'!C542</f>
        <v>48371</v>
      </c>
      <c r="D1246" s="74">
        <f>'TX_Permitted Sources'!G542</f>
        <v>40700816</v>
      </c>
      <c r="E1246" s="74" t="str">
        <f>'TX_Permitted Sources'!J542</f>
        <v>Natural Gas Production, Other Not Classified</v>
      </c>
      <c r="F1246" s="201">
        <f>'TX_Permitted Sources'!K542</f>
        <v>0</v>
      </c>
      <c r="G1246" s="201">
        <f>'TX_Permitted Sources'!L542</f>
        <v>0.502</v>
      </c>
      <c r="H1246" s="201">
        <f>'TX_Permitted Sources'!M542</f>
        <v>0</v>
      </c>
      <c r="I1246" s="201">
        <f>'TX_Permitted Sources'!N542</f>
        <v>0</v>
      </c>
      <c r="J1246" s="201">
        <f>'TX_Permitted Sources'!O542</f>
        <v>0</v>
      </c>
    </row>
    <row r="1247" spans="1:10" x14ac:dyDescent="0.2">
      <c r="A1247" s="43" t="str">
        <f>'TX_Permitted Sources'!A543</f>
        <v>TX Permitted</v>
      </c>
      <c r="B1247" s="43">
        <f>'TX_Permitted Sources'!B543</f>
        <v>48</v>
      </c>
      <c r="C1247" s="74" t="str">
        <f>'TX_Permitted Sources'!C543</f>
        <v>48371</v>
      </c>
      <c r="D1247" s="74">
        <f>'TX_Permitted Sources'!G543</f>
        <v>40705603</v>
      </c>
      <c r="E1247" s="74" t="str">
        <f>'TX_Permitted Sources'!J543</f>
        <v>Natural Gas Production, Other Not Classified</v>
      </c>
      <c r="F1247" s="201">
        <f>'TX_Permitted Sources'!K543</f>
        <v>0</v>
      </c>
      <c r="G1247" s="201">
        <f>'TX_Permitted Sources'!L543</f>
        <v>1E-4</v>
      </c>
      <c r="H1247" s="201">
        <f>'TX_Permitted Sources'!M543</f>
        <v>0</v>
      </c>
      <c r="I1247" s="201">
        <f>'TX_Permitted Sources'!N543</f>
        <v>0</v>
      </c>
      <c r="J1247" s="201">
        <f>'TX_Permitted Sources'!O543</f>
        <v>0</v>
      </c>
    </row>
    <row r="1248" spans="1:10" x14ac:dyDescent="0.2">
      <c r="A1248" s="43" t="str">
        <f>'TX_Permitted Sources'!A544</f>
        <v>TX Permitted</v>
      </c>
      <c r="B1248" s="43">
        <f>'TX_Permitted Sources'!B544</f>
        <v>48</v>
      </c>
      <c r="C1248" s="74" t="str">
        <f>'TX_Permitted Sources'!C544</f>
        <v>48371</v>
      </c>
      <c r="D1248" s="74">
        <f>'TX_Permitted Sources'!G544</f>
        <v>20200252</v>
      </c>
      <c r="E1248" s="74" t="str">
        <f>'TX_Permitted Sources'!J544</f>
        <v>Compressor Engines</v>
      </c>
      <c r="F1248" s="201">
        <f>'TX_Permitted Sources'!K544</f>
        <v>570.13430000000005</v>
      </c>
      <c r="G1248" s="201">
        <f>'TX_Permitted Sources'!L544</f>
        <v>42.994599999999998</v>
      </c>
      <c r="H1248" s="201">
        <f>'TX_Permitted Sources'!M544</f>
        <v>0</v>
      </c>
      <c r="I1248" s="201">
        <f>'TX_Permitted Sources'!N544</f>
        <v>0</v>
      </c>
      <c r="J1248" s="201">
        <f>'TX_Permitted Sources'!O544</f>
        <v>0</v>
      </c>
    </row>
    <row r="1249" spans="1:10" x14ac:dyDescent="0.2">
      <c r="A1249" s="43" t="str">
        <f>'TX_Permitted Sources'!A545</f>
        <v>TX Permitted</v>
      </c>
      <c r="B1249" s="43">
        <f>'TX_Permitted Sources'!B545</f>
        <v>48</v>
      </c>
      <c r="C1249" s="74" t="str">
        <f>'TX_Permitted Sources'!C545</f>
        <v>48371</v>
      </c>
      <c r="D1249" s="74">
        <f>'TX_Permitted Sources'!G545</f>
        <v>20200254</v>
      </c>
      <c r="E1249" s="74" t="str">
        <f>'TX_Permitted Sources'!J545</f>
        <v>Compressor Engines</v>
      </c>
      <c r="F1249" s="201">
        <f>'TX_Permitted Sources'!K545</f>
        <v>24.143000000000001</v>
      </c>
      <c r="G1249" s="201">
        <f>'TX_Permitted Sources'!L545</f>
        <v>10.1409</v>
      </c>
      <c r="H1249" s="201">
        <f>'TX_Permitted Sources'!M545</f>
        <v>0</v>
      </c>
      <c r="I1249" s="201">
        <f>'TX_Permitted Sources'!N545</f>
        <v>0</v>
      </c>
      <c r="J1249" s="201">
        <f>'TX_Permitted Sources'!O545</f>
        <v>0</v>
      </c>
    </row>
    <row r="1250" spans="1:10" x14ac:dyDescent="0.2">
      <c r="A1250" s="43" t="str">
        <f>'TX_Permitted Sources'!A546</f>
        <v>TX Permitted</v>
      </c>
      <c r="B1250" s="43">
        <f>'TX_Permitted Sources'!B546</f>
        <v>48</v>
      </c>
      <c r="C1250" s="74" t="str">
        <f>'TX_Permitted Sources'!C546</f>
        <v>48371</v>
      </c>
      <c r="D1250" s="74">
        <f>'TX_Permitted Sources'!G546</f>
        <v>30600402</v>
      </c>
      <c r="E1250" s="74" t="str">
        <f>'TX_Permitted Sources'!J546</f>
        <v>Natural Gas Production, Other Not Classified</v>
      </c>
      <c r="F1250" s="201">
        <f>'TX_Permitted Sources'!K546</f>
        <v>0</v>
      </c>
      <c r="G1250" s="201">
        <f>'TX_Permitted Sources'!L546</f>
        <v>0</v>
      </c>
      <c r="H1250" s="201">
        <f>'TX_Permitted Sources'!M546</f>
        <v>0</v>
      </c>
      <c r="I1250" s="201">
        <f>'TX_Permitted Sources'!N546</f>
        <v>0</v>
      </c>
      <c r="J1250" s="201">
        <f>'TX_Permitted Sources'!O546</f>
        <v>0</v>
      </c>
    </row>
    <row r="1251" spans="1:10" x14ac:dyDescent="0.2">
      <c r="A1251" s="43" t="str">
        <f>'TX_Permitted Sources'!A547</f>
        <v>TX Permitted</v>
      </c>
      <c r="B1251" s="43">
        <f>'TX_Permitted Sources'!B547</f>
        <v>48</v>
      </c>
      <c r="C1251" s="74" t="str">
        <f>'TX_Permitted Sources'!C547</f>
        <v>48371</v>
      </c>
      <c r="D1251" s="74">
        <f>'TX_Permitted Sources'!G547</f>
        <v>31000220</v>
      </c>
      <c r="E1251" s="74" t="str">
        <f>'TX_Permitted Sources'!J547</f>
        <v>Natural Gas Production, All Equipt Leak Fugitives</v>
      </c>
      <c r="F1251" s="201">
        <f>'TX_Permitted Sources'!K547</f>
        <v>0</v>
      </c>
      <c r="G1251" s="201">
        <f>'TX_Permitted Sources'!L547</f>
        <v>5.1799999999999999E-2</v>
      </c>
      <c r="H1251" s="201">
        <f>'TX_Permitted Sources'!M547</f>
        <v>0</v>
      </c>
      <c r="I1251" s="201">
        <f>'TX_Permitted Sources'!N547</f>
        <v>0</v>
      </c>
      <c r="J1251" s="201">
        <f>'TX_Permitted Sources'!O547</f>
        <v>0</v>
      </c>
    </row>
    <row r="1252" spans="1:10" x14ac:dyDescent="0.2">
      <c r="A1252" s="43" t="str">
        <f>'TX_Permitted Sources'!A548</f>
        <v>TX Permitted</v>
      </c>
      <c r="B1252" s="43">
        <f>'TX_Permitted Sources'!B548</f>
        <v>48</v>
      </c>
      <c r="C1252" s="74" t="str">
        <f>'TX_Permitted Sources'!C548</f>
        <v>48371</v>
      </c>
      <c r="D1252" s="74">
        <f>'TX_Permitted Sources'!G548</f>
        <v>31000223</v>
      </c>
      <c r="E1252" s="74" t="str">
        <f>'TX_Permitted Sources'!J548</f>
        <v>Permitted Fugitives</v>
      </c>
      <c r="F1252" s="201">
        <f>'TX_Permitted Sources'!K548</f>
        <v>0</v>
      </c>
      <c r="G1252" s="201">
        <f>'TX_Permitted Sources'!L548</f>
        <v>0</v>
      </c>
      <c r="H1252" s="201">
        <f>'TX_Permitted Sources'!M548</f>
        <v>0</v>
      </c>
      <c r="I1252" s="201">
        <f>'TX_Permitted Sources'!N548</f>
        <v>0</v>
      </c>
      <c r="J1252" s="201">
        <f>'TX_Permitted Sources'!O548</f>
        <v>0</v>
      </c>
    </row>
    <row r="1253" spans="1:10" x14ac:dyDescent="0.2">
      <c r="A1253" s="43" t="str">
        <f>'TX_Permitted Sources'!A549</f>
        <v>TX Permitted</v>
      </c>
      <c r="B1253" s="43">
        <f>'TX_Permitted Sources'!B549</f>
        <v>48</v>
      </c>
      <c r="C1253" s="74" t="str">
        <f>'TX_Permitted Sources'!C549</f>
        <v>48371</v>
      </c>
      <c r="D1253" s="74">
        <f>'TX_Permitted Sources'!G549</f>
        <v>31000227</v>
      </c>
      <c r="E1253" s="74" t="str">
        <f>'TX_Permitted Sources'!J549</f>
        <v>Dehydrator</v>
      </c>
      <c r="F1253" s="201">
        <f>'TX_Permitted Sources'!K549</f>
        <v>0</v>
      </c>
      <c r="G1253" s="201">
        <f>'TX_Permitted Sources'!L549</f>
        <v>22.974299999999999</v>
      </c>
      <c r="H1253" s="201">
        <f>'TX_Permitted Sources'!M549</f>
        <v>0</v>
      </c>
      <c r="I1253" s="201">
        <f>'TX_Permitted Sources'!N549</f>
        <v>0</v>
      </c>
      <c r="J1253" s="201">
        <f>'TX_Permitted Sources'!O549</f>
        <v>0</v>
      </c>
    </row>
    <row r="1254" spans="1:10" x14ac:dyDescent="0.2">
      <c r="A1254" s="43" t="str">
        <f>'TX_Permitted Sources'!A550</f>
        <v>TX Permitted</v>
      </c>
      <c r="B1254" s="43">
        <f>'TX_Permitted Sources'!B550</f>
        <v>48</v>
      </c>
      <c r="C1254" s="74" t="str">
        <f>'TX_Permitted Sources'!C550</f>
        <v>48371</v>
      </c>
      <c r="D1254" s="74">
        <f>'TX_Permitted Sources'!G550</f>
        <v>31000228</v>
      </c>
      <c r="E1254" s="74" t="str">
        <f>'TX_Permitted Sources'!J550</f>
        <v>Dehydrator</v>
      </c>
      <c r="F1254" s="201">
        <f>'TX_Permitted Sources'!K550</f>
        <v>1.5680000000000001</v>
      </c>
      <c r="G1254" s="201">
        <f>'TX_Permitted Sources'!L550</f>
        <v>8.5400000000000004E-2</v>
      </c>
      <c r="H1254" s="201">
        <f>'TX_Permitted Sources'!M550</f>
        <v>0</v>
      </c>
      <c r="I1254" s="201">
        <f>'TX_Permitted Sources'!N550</f>
        <v>0</v>
      </c>
      <c r="J1254" s="201">
        <f>'TX_Permitted Sources'!O550</f>
        <v>0</v>
      </c>
    </row>
    <row r="1255" spans="1:10" x14ac:dyDescent="0.2">
      <c r="A1255" s="43" t="str">
        <f>'TX_Permitted Sources'!A551</f>
        <v>TX Permitted</v>
      </c>
      <c r="B1255" s="43">
        <f>'TX_Permitted Sources'!B551</f>
        <v>48</v>
      </c>
      <c r="C1255" s="74" t="str">
        <f>'TX_Permitted Sources'!C551</f>
        <v>48371</v>
      </c>
      <c r="D1255" s="74">
        <f>'TX_Permitted Sources'!G551</f>
        <v>31088801</v>
      </c>
      <c r="E1255" s="74" t="str">
        <f>'TX_Permitted Sources'!J551</f>
        <v>Permitted Fugitives</v>
      </c>
      <c r="F1255" s="201">
        <f>'TX_Permitted Sources'!K551</f>
        <v>0</v>
      </c>
      <c r="G1255" s="201">
        <f>'TX_Permitted Sources'!L551</f>
        <v>2.92E-2</v>
      </c>
      <c r="H1255" s="201">
        <f>'TX_Permitted Sources'!M551</f>
        <v>0</v>
      </c>
      <c r="I1255" s="201">
        <f>'TX_Permitted Sources'!N551</f>
        <v>0</v>
      </c>
      <c r="J1255" s="201">
        <f>'TX_Permitted Sources'!O551</f>
        <v>0</v>
      </c>
    </row>
    <row r="1256" spans="1:10" x14ac:dyDescent="0.2">
      <c r="A1256" s="43" t="str">
        <f>'TX_Permitted Sources'!A552</f>
        <v>TX Permitted</v>
      </c>
      <c r="B1256" s="43">
        <f>'TX_Permitted Sources'!B552</f>
        <v>48</v>
      </c>
      <c r="C1256" s="74" t="str">
        <f>'TX_Permitted Sources'!C552</f>
        <v>48371</v>
      </c>
      <c r="D1256" s="74">
        <f>'TX_Permitted Sources'!G552</f>
        <v>20200201</v>
      </c>
      <c r="E1256" s="74" t="str">
        <f>'TX_Permitted Sources'!J552</f>
        <v>Compressor Engines</v>
      </c>
      <c r="F1256" s="201">
        <f>'TX_Permitted Sources'!K552</f>
        <v>79.8</v>
      </c>
      <c r="G1256" s="201">
        <f>'TX_Permitted Sources'!L552</f>
        <v>0.69089999999999996</v>
      </c>
      <c r="H1256" s="201">
        <f>'TX_Permitted Sources'!M552</f>
        <v>0</v>
      </c>
      <c r="I1256" s="201">
        <f>'TX_Permitted Sources'!N552</f>
        <v>0</v>
      </c>
      <c r="J1256" s="201">
        <f>'TX_Permitted Sources'!O552</f>
        <v>0</v>
      </c>
    </row>
    <row r="1257" spans="1:10" x14ac:dyDescent="0.2">
      <c r="A1257" s="43" t="str">
        <f>'TX_Permitted Sources'!A553</f>
        <v>TX Permitted</v>
      </c>
      <c r="B1257" s="43">
        <f>'TX_Permitted Sources'!B553</f>
        <v>48</v>
      </c>
      <c r="C1257" s="74" t="str">
        <f>'TX_Permitted Sources'!C553</f>
        <v>48371</v>
      </c>
      <c r="D1257" s="74">
        <f>'TX_Permitted Sources'!G553</f>
        <v>20200252</v>
      </c>
      <c r="E1257" s="74" t="str">
        <f>'TX_Permitted Sources'!J553</f>
        <v>Compressor Engines</v>
      </c>
      <c r="F1257" s="201">
        <f>'TX_Permitted Sources'!K553</f>
        <v>306.3775</v>
      </c>
      <c r="G1257" s="201">
        <f>'TX_Permitted Sources'!L553</f>
        <v>7.2614000000000001</v>
      </c>
      <c r="H1257" s="201">
        <f>'TX_Permitted Sources'!M553</f>
        <v>0</v>
      </c>
      <c r="I1257" s="201">
        <f>'TX_Permitted Sources'!N553</f>
        <v>0</v>
      </c>
      <c r="J1257" s="201">
        <f>'TX_Permitted Sources'!O553</f>
        <v>0</v>
      </c>
    </row>
    <row r="1258" spans="1:10" x14ac:dyDescent="0.2">
      <c r="A1258" s="43" t="str">
        <f>'TX_Permitted Sources'!A554</f>
        <v>TX Permitted</v>
      </c>
      <c r="B1258" s="43">
        <f>'TX_Permitted Sources'!B554</f>
        <v>48</v>
      </c>
      <c r="C1258" s="74" t="str">
        <f>'TX_Permitted Sources'!C554</f>
        <v>48371</v>
      </c>
      <c r="D1258" s="74">
        <f>'TX_Permitted Sources'!G554</f>
        <v>20200253</v>
      </c>
      <c r="E1258" s="74" t="str">
        <f>'TX_Permitted Sources'!J554</f>
        <v>Compressor Engines</v>
      </c>
      <c r="F1258" s="201">
        <f>'TX_Permitted Sources'!K554</f>
        <v>295.8546</v>
      </c>
      <c r="G1258" s="201">
        <f>'TX_Permitted Sources'!L554</f>
        <v>29.754899999999999</v>
      </c>
      <c r="H1258" s="201">
        <f>'TX_Permitted Sources'!M554</f>
        <v>0</v>
      </c>
      <c r="I1258" s="201">
        <f>'TX_Permitted Sources'!N554</f>
        <v>0</v>
      </c>
      <c r="J1258" s="201">
        <f>'TX_Permitted Sources'!O554</f>
        <v>0</v>
      </c>
    </row>
    <row r="1259" spans="1:10" x14ac:dyDescent="0.2">
      <c r="A1259" s="43" t="str">
        <f>'TX_Permitted Sources'!A555</f>
        <v>TX Permitted</v>
      </c>
      <c r="B1259" s="43">
        <f>'TX_Permitted Sources'!B555</f>
        <v>48</v>
      </c>
      <c r="C1259" s="74" t="str">
        <f>'TX_Permitted Sources'!C555</f>
        <v>48371</v>
      </c>
      <c r="D1259" s="74">
        <f>'TX_Permitted Sources'!G555</f>
        <v>20200254</v>
      </c>
      <c r="E1259" s="74" t="str">
        <f>'TX_Permitted Sources'!J555</f>
        <v>Compressor Engines</v>
      </c>
      <c r="F1259" s="201">
        <f>'TX_Permitted Sources'!K555</f>
        <v>29.907399999999999</v>
      </c>
      <c r="G1259" s="201">
        <f>'TX_Permitted Sources'!L555</f>
        <v>3.5381</v>
      </c>
      <c r="H1259" s="201">
        <f>'TX_Permitted Sources'!M555</f>
        <v>0</v>
      </c>
      <c r="I1259" s="201">
        <f>'TX_Permitted Sources'!N555</f>
        <v>0</v>
      </c>
      <c r="J1259" s="201">
        <f>'TX_Permitted Sources'!O555</f>
        <v>0</v>
      </c>
    </row>
    <row r="1260" spans="1:10" x14ac:dyDescent="0.2">
      <c r="A1260" s="43" t="str">
        <f>'TX_Permitted Sources'!A556</f>
        <v>TX Permitted</v>
      </c>
      <c r="B1260" s="43">
        <f>'TX_Permitted Sources'!B556</f>
        <v>48</v>
      </c>
      <c r="C1260" s="74" t="str">
        <f>'TX_Permitted Sources'!C556</f>
        <v>48371</v>
      </c>
      <c r="D1260" s="74">
        <f>'TX_Permitted Sources'!G556</f>
        <v>30600402</v>
      </c>
      <c r="E1260" s="74" t="str">
        <f>'TX_Permitted Sources'!J556</f>
        <v>Natural Gas Production, Other Not Classified</v>
      </c>
      <c r="F1260" s="201">
        <f>'TX_Permitted Sources'!K556</f>
        <v>0</v>
      </c>
      <c r="G1260" s="201">
        <f>'TX_Permitted Sources'!L556</f>
        <v>0.48</v>
      </c>
      <c r="H1260" s="201">
        <f>'TX_Permitted Sources'!M556</f>
        <v>0</v>
      </c>
      <c r="I1260" s="201">
        <f>'TX_Permitted Sources'!N556</f>
        <v>0</v>
      </c>
      <c r="J1260" s="201">
        <f>'TX_Permitted Sources'!O556</f>
        <v>0</v>
      </c>
    </row>
    <row r="1261" spans="1:10" x14ac:dyDescent="0.2">
      <c r="A1261" s="43" t="str">
        <f>'TX_Permitted Sources'!A557</f>
        <v>TX Permitted</v>
      </c>
      <c r="B1261" s="43">
        <f>'TX_Permitted Sources'!B557</f>
        <v>48</v>
      </c>
      <c r="C1261" s="74" t="str">
        <f>'TX_Permitted Sources'!C557</f>
        <v>48371</v>
      </c>
      <c r="D1261" s="74">
        <f>'TX_Permitted Sources'!G557</f>
        <v>31000207</v>
      </c>
      <c r="E1261" s="74" t="str">
        <f>'TX_Permitted Sources'!J557</f>
        <v>Permitted Fugitives</v>
      </c>
      <c r="F1261" s="201">
        <f>'TX_Permitted Sources'!K557</f>
        <v>0</v>
      </c>
      <c r="G1261" s="201">
        <f>'TX_Permitted Sources'!L557</f>
        <v>0.7661</v>
      </c>
      <c r="H1261" s="201">
        <f>'TX_Permitted Sources'!M557</f>
        <v>0</v>
      </c>
      <c r="I1261" s="201">
        <f>'TX_Permitted Sources'!N557</f>
        <v>0</v>
      </c>
      <c r="J1261" s="201">
        <f>'TX_Permitted Sources'!O557</f>
        <v>0</v>
      </c>
    </row>
    <row r="1262" spans="1:10" x14ac:dyDescent="0.2">
      <c r="A1262" s="43" t="str">
        <f>'TX_Permitted Sources'!A558</f>
        <v>TX Permitted</v>
      </c>
      <c r="B1262" s="43">
        <f>'TX_Permitted Sources'!B558</f>
        <v>48</v>
      </c>
      <c r="C1262" s="74" t="str">
        <f>'TX_Permitted Sources'!C558</f>
        <v>48371</v>
      </c>
      <c r="D1262" s="74">
        <f>'TX_Permitted Sources'!G558</f>
        <v>31000220</v>
      </c>
      <c r="E1262" s="74" t="str">
        <f>'TX_Permitted Sources'!J558</f>
        <v>Natural Gas Production, All Equipt Leak Fugitives</v>
      </c>
      <c r="F1262" s="201">
        <f>'TX_Permitted Sources'!K558</f>
        <v>0</v>
      </c>
      <c r="G1262" s="201">
        <f>'TX_Permitted Sources'!L558</f>
        <v>0.218</v>
      </c>
      <c r="H1262" s="201">
        <f>'TX_Permitted Sources'!M558</f>
        <v>0</v>
      </c>
      <c r="I1262" s="201">
        <f>'TX_Permitted Sources'!N558</f>
        <v>0</v>
      </c>
      <c r="J1262" s="201">
        <f>'TX_Permitted Sources'!O558</f>
        <v>0</v>
      </c>
    </row>
    <row r="1263" spans="1:10" x14ac:dyDescent="0.2">
      <c r="A1263" s="43" t="str">
        <f>'TX_Permitted Sources'!A559</f>
        <v>TX Permitted</v>
      </c>
      <c r="B1263" s="43">
        <f>'TX_Permitted Sources'!B559</f>
        <v>48</v>
      </c>
      <c r="C1263" s="74" t="str">
        <f>'TX_Permitted Sources'!C559</f>
        <v>48371</v>
      </c>
      <c r="D1263" s="74">
        <f>'TX_Permitted Sources'!G559</f>
        <v>31000223</v>
      </c>
      <c r="E1263" s="74" t="str">
        <f>'TX_Permitted Sources'!J559</f>
        <v>Permitted Fugitives</v>
      </c>
      <c r="F1263" s="201">
        <f>'TX_Permitted Sources'!K559</f>
        <v>0</v>
      </c>
      <c r="G1263" s="201">
        <f>'TX_Permitted Sources'!L559</f>
        <v>0</v>
      </c>
      <c r="H1263" s="201">
        <f>'TX_Permitted Sources'!M559</f>
        <v>0</v>
      </c>
      <c r="I1263" s="201">
        <f>'TX_Permitted Sources'!N559</f>
        <v>0</v>
      </c>
      <c r="J1263" s="201">
        <f>'TX_Permitted Sources'!O559</f>
        <v>0</v>
      </c>
    </row>
    <row r="1264" spans="1:10" x14ac:dyDescent="0.2">
      <c r="A1264" s="43" t="str">
        <f>'TX_Permitted Sources'!A560</f>
        <v>TX Permitted</v>
      </c>
      <c r="B1264" s="43">
        <f>'TX_Permitted Sources'!B560</f>
        <v>48</v>
      </c>
      <c r="C1264" s="74" t="str">
        <f>'TX_Permitted Sources'!C560</f>
        <v>48371</v>
      </c>
      <c r="D1264" s="74">
        <f>'TX_Permitted Sources'!G560</f>
        <v>31000227</v>
      </c>
      <c r="E1264" s="74" t="str">
        <f>'TX_Permitted Sources'!J560</f>
        <v>Dehydrator</v>
      </c>
      <c r="F1264" s="201">
        <f>'TX_Permitted Sources'!K560</f>
        <v>0</v>
      </c>
      <c r="G1264" s="201">
        <f>'TX_Permitted Sources'!L560</f>
        <v>0</v>
      </c>
      <c r="H1264" s="201">
        <f>'TX_Permitted Sources'!M560</f>
        <v>0</v>
      </c>
      <c r="I1264" s="201">
        <f>'TX_Permitted Sources'!N560</f>
        <v>0</v>
      </c>
      <c r="J1264" s="201">
        <f>'TX_Permitted Sources'!O560</f>
        <v>0</v>
      </c>
    </row>
    <row r="1265" spans="1:10" x14ac:dyDescent="0.2">
      <c r="A1265" s="43" t="str">
        <f>'TX_Permitted Sources'!A561</f>
        <v>TX Permitted</v>
      </c>
      <c r="B1265" s="43">
        <f>'TX_Permitted Sources'!B561</f>
        <v>48</v>
      </c>
      <c r="C1265" s="74" t="str">
        <f>'TX_Permitted Sources'!C561</f>
        <v>48371</v>
      </c>
      <c r="D1265" s="74">
        <f>'TX_Permitted Sources'!G561</f>
        <v>31000228</v>
      </c>
      <c r="E1265" s="74" t="str">
        <f>'TX_Permitted Sources'!J561</f>
        <v>Dehydrator</v>
      </c>
      <c r="F1265" s="201">
        <f>'TX_Permitted Sources'!K561</f>
        <v>0.75349999999999995</v>
      </c>
      <c r="G1265" s="201">
        <f>'TX_Permitted Sources'!L561</f>
        <v>4.1399999999999999E-2</v>
      </c>
      <c r="H1265" s="201">
        <f>'TX_Permitted Sources'!M561</f>
        <v>0</v>
      </c>
      <c r="I1265" s="201">
        <f>'TX_Permitted Sources'!N561</f>
        <v>0</v>
      </c>
      <c r="J1265" s="201">
        <f>'TX_Permitted Sources'!O561</f>
        <v>0</v>
      </c>
    </row>
    <row r="1266" spans="1:10" x14ac:dyDescent="0.2">
      <c r="A1266" s="43" t="str">
        <f>'TX_Permitted Sources'!A562</f>
        <v>TX Permitted</v>
      </c>
      <c r="B1266" s="43">
        <f>'TX_Permitted Sources'!B562</f>
        <v>48</v>
      </c>
      <c r="C1266" s="74" t="str">
        <f>'TX_Permitted Sources'!C562</f>
        <v>48371</v>
      </c>
      <c r="D1266" s="74">
        <f>'TX_Permitted Sources'!G562</f>
        <v>31000299</v>
      </c>
      <c r="E1266" s="74" t="str">
        <f>'TX_Permitted Sources'!J562</f>
        <v>Natural Gas Production, Other Not Classified</v>
      </c>
      <c r="F1266" s="201">
        <f>'TX_Permitted Sources'!K562</f>
        <v>7.2245999999999997</v>
      </c>
      <c r="G1266" s="201">
        <f>'TX_Permitted Sources'!L562</f>
        <v>1.0746</v>
      </c>
      <c r="H1266" s="201">
        <f>'TX_Permitted Sources'!M562</f>
        <v>0</v>
      </c>
      <c r="I1266" s="201">
        <f>'TX_Permitted Sources'!N562</f>
        <v>0</v>
      </c>
      <c r="J1266" s="201">
        <f>'TX_Permitted Sources'!O562</f>
        <v>0</v>
      </c>
    </row>
    <row r="1267" spans="1:10" x14ac:dyDescent="0.2">
      <c r="A1267" s="43" t="str">
        <f>'TX_Permitted Sources'!A563</f>
        <v>TX Permitted</v>
      </c>
      <c r="B1267" s="43">
        <f>'TX_Permitted Sources'!B563</f>
        <v>48</v>
      </c>
      <c r="C1267" s="74" t="str">
        <f>'TX_Permitted Sources'!C563</f>
        <v>48371</v>
      </c>
      <c r="D1267" s="74">
        <f>'TX_Permitted Sources'!G563</f>
        <v>31000405</v>
      </c>
      <c r="E1267" s="74" t="str">
        <f>'TX_Permitted Sources'!J563</f>
        <v>Process Heaters</v>
      </c>
      <c r="F1267" s="201">
        <f>'TX_Permitted Sources'!K563</f>
        <v>180.64500000000001</v>
      </c>
      <c r="G1267" s="201">
        <f>'TX_Permitted Sources'!L563</f>
        <v>5.23</v>
      </c>
      <c r="H1267" s="201">
        <f>'TX_Permitted Sources'!M563</f>
        <v>0</v>
      </c>
      <c r="I1267" s="201">
        <f>'TX_Permitted Sources'!N563</f>
        <v>0</v>
      </c>
      <c r="J1267" s="201">
        <f>'TX_Permitted Sources'!O563</f>
        <v>0</v>
      </c>
    </row>
    <row r="1268" spans="1:10" x14ac:dyDescent="0.2">
      <c r="A1268" s="43" t="str">
        <f>'TX_Permitted Sources'!A564</f>
        <v>TX Permitted</v>
      </c>
      <c r="B1268" s="43">
        <f>'TX_Permitted Sources'!B564</f>
        <v>48</v>
      </c>
      <c r="C1268" s="74" t="str">
        <f>'TX_Permitted Sources'!C564</f>
        <v>48371</v>
      </c>
      <c r="D1268" s="74">
        <f>'TX_Permitted Sources'!G564</f>
        <v>31088801</v>
      </c>
      <c r="E1268" s="74" t="str">
        <f>'TX_Permitted Sources'!J564</f>
        <v>Permitted Fugitives</v>
      </c>
      <c r="F1268" s="201">
        <f>'TX_Permitted Sources'!K564</f>
        <v>0</v>
      </c>
      <c r="G1268" s="201">
        <f>'TX_Permitted Sources'!L564</f>
        <v>3.84</v>
      </c>
      <c r="H1268" s="201">
        <f>'TX_Permitted Sources'!M564</f>
        <v>0</v>
      </c>
      <c r="I1268" s="201">
        <f>'TX_Permitted Sources'!N564</f>
        <v>0</v>
      </c>
      <c r="J1268" s="201">
        <f>'TX_Permitted Sources'!O564</f>
        <v>0</v>
      </c>
    </row>
    <row r="1269" spans="1:10" x14ac:dyDescent="0.2">
      <c r="A1269" s="43" t="str">
        <f>'TX_Permitted Sources'!A565</f>
        <v>TX Permitted</v>
      </c>
      <c r="B1269" s="43">
        <f>'TX_Permitted Sources'!B565</f>
        <v>48</v>
      </c>
      <c r="C1269" s="74" t="str">
        <f>'TX_Permitted Sources'!C565</f>
        <v>48371</v>
      </c>
      <c r="D1269" s="74">
        <f>'TX_Permitted Sources'!G565</f>
        <v>31088802</v>
      </c>
      <c r="E1269" s="74" t="str">
        <f>'TX_Permitted Sources'!J565</f>
        <v>Permitted Fugitives</v>
      </c>
      <c r="F1269" s="201">
        <f>'TX_Permitted Sources'!K565</f>
        <v>0</v>
      </c>
      <c r="G1269" s="201">
        <f>'TX_Permitted Sources'!L565</f>
        <v>4.3799999999999999E-2</v>
      </c>
      <c r="H1269" s="201">
        <f>'TX_Permitted Sources'!M565</f>
        <v>0</v>
      </c>
      <c r="I1269" s="201">
        <f>'TX_Permitted Sources'!N565</f>
        <v>0</v>
      </c>
      <c r="J1269" s="201">
        <f>'TX_Permitted Sources'!O565</f>
        <v>0</v>
      </c>
    </row>
    <row r="1270" spans="1:10" x14ac:dyDescent="0.2">
      <c r="A1270" s="43" t="str">
        <f>'TX_Permitted Sources'!A566</f>
        <v>TX Permitted</v>
      </c>
      <c r="B1270" s="43">
        <f>'TX_Permitted Sources'!B566</f>
        <v>48</v>
      </c>
      <c r="C1270" s="74" t="str">
        <f>'TX_Permitted Sources'!C566</f>
        <v>48371</v>
      </c>
      <c r="D1270" s="74">
        <f>'TX_Permitted Sources'!G566</f>
        <v>31088811</v>
      </c>
      <c r="E1270" s="74" t="str">
        <f>'TX_Permitted Sources'!J566</f>
        <v>Permitted Fugitives</v>
      </c>
      <c r="F1270" s="201">
        <f>'TX_Permitted Sources'!K566</f>
        <v>0</v>
      </c>
      <c r="G1270" s="201">
        <f>'TX_Permitted Sources'!L566</f>
        <v>0.63239999999999996</v>
      </c>
      <c r="H1270" s="201">
        <f>'TX_Permitted Sources'!M566</f>
        <v>0</v>
      </c>
      <c r="I1270" s="201">
        <f>'TX_Permitted Sources'!N566</f>
        <v>0</v>
      </c>
      <c r="J1270" s="201">
        <f>'TX_Permitted Sources'!O566</f>
        <v>0</v>
      </c>
    </row>
    <row r="1271" spans="1:10" x14ac:dyDescent="0.2">
      <c r="A1271" s="43" t="str">
        <f>'TX_Permitted Sources'!A567</f>
        <v>TX Permitted</v>
      </c>
      <c r="B1271" s="43">
        <f>'TX_Permitted Sources'!B567</f>
        <v>48</v>
      </c>
      <c r="C1271" s="74" t="str">
        <f>'TX_Permitted Sources'!C567</f>
        <v>48371</v>
      </c>
      <c r="D1271" s="74">
        <f>'TX_Permitted Sources'!G567</f>
        <v>40300198</v>
      </c>
      <c r="E1271" s="74" t="str">
        <f>'TX_Permitted Sources'!J567</f>
        <v>Permitted Tank Losses</v>
      </c>
      <c r="F1271" s="201">
        <f>'TX_Permitted Sources'!K567</f>
        <v>0</v>
      </c>
      <c r="G1271" s="201">
        <f>'TX_Permitted Sources'!L567</f>
        <v>0</v>
      </c>
      <c r="H1271" s="201">
        <f>'TX_Permitted Sources'!M567</f>
        <v>0</v>
      </c>
      <c r="I1271" s="201">
        <f>'TX_Permitted Sources'!N567</f>
        <v>0</v>
      </c>
      <c r="J1271" s="201">
        <f>'TX_Permitted Sources'!O567</f>
        <v>0</v>
      </c>
    </row>
    <row r="1272" spans="1:10" x14ac:dyDescent="0.2">
      <c r="A1272" s="43" t="str">
        <f>'TX_Permitted Sources'!A568</f>
        <v>TX Permitted</v>
      </c>
      <c r="B1272" s="43">
        <f>'TX_Permitted Sources'!B568</f>
        <v>48</v>
      </c>
      <c r="C1272" s="74" t="str">
        <f>'TX_Permitted Sources'!C568</f>
        <v>48371</v>
      </c>
      <c r="D1272" s="74">
        <f>'TX_Permitted Sources'!G568</f>
        <v>40301099</v>
      </c>
      <c r="E1272" s="74" t="str">
        <f>'TX_Permitted Sources'!J568</f>
        <v>Permitted Tank Losses</v>
      </c>
      <c r="F1272" s="201">
        <f>'TX_Permitted Sources'!K568</f>
        <v>0</v>
      </c>
      <c r="G1272" s="201">
        <f>'TX_Permitted Sources'!L568</f>
        <v>0.56289999999999996</v>
      </c>
      <c r="H1272" s="201">
        <f>'TX_Permitted Sources'!M568</f>
        <v>0</v>
      </c>
      <c r="I1272" s="201">
        <f>'TX_Permitted Sources'!N568</f>
        <v>0</v>
      </c>
      <c r="J1272" s="201">
        <f>'TX_Permitted Sources'!O568</f>
        <v>0</v>
      </c>
    </row>
    <row r="1273" spans="1:10" x14ac:dyDescent="0.2">
      <c r="A1273" s="43" t="str">
        <f>'TX_Permitted Sources'!A569</f>
        <v>TX Permitted</v>
      </c>
      <c r="B1273" s="43">
        <f>'TX_Permitted Sources'!B569</f>
        <v>48</v>
      </c>
      <c r="C1273" s="74" t="str">
        <f>'TX_Permitted Sources'!C569</f>
        <v>48371</v>
      </c>
      <c r="D1273" s="74">
        <f>'TX_Permitted Sources'!G569</f>
        <v>40400311</v>
      </c>
      <c r="E1273" s="74" t="str">
        <f>'TX_Permitted Sources'!J569</f>
        <v>Permitted Tank Losses</v>
      </c>
      <c r="F1273" s="201">
        <f>'TX_Permitted Sources'!K569</f>
        <v>0</v>
      </c>
      <c r="G1273" s="201">
        <f>'TX_Permitted Sources'!L569</f>
        <v>0.16400000000000001</v>
      </c>
      <c r="H1273" s="201">
        <f>'TX_Permitted Sources'!M569</f>
        <v>0</v>
      </c>
      <c r="I1273" s="201">
        <f>'TX_Permitted Sources'!N569</f>
        <v>0</v>
      </c>
      <c r="J1273" s="201">
        <f>'TX_Permitted Sources'!O569</f>
        <v>0</v>
      </c>
    </row>
    <row r="1274" spans="1:10" x14ac:dyDescent="0.2">
      <c r="A1274" s="43" t="str">
        <f>'TX_Permitted Sources'!A570</f>
        <v>TX Permitted</v>
      </c>
      <c r="B1274" s="43">
        <f>'TX_Permitted Sources'!B570</f>
        <v>48</v>
      </c>
      <c r="C1274" s="74" t="str">
        <f>'TX_Permitted Sources'!C570</f>
        <v>48371</v>
      </c>
      <c r="D1274" s="74">
        <f>'TX_Permitted Sources'!G570</f>
        <v>40600132</v>
      </c>
      <c r="E1274" s="74" t="str">
        <f>'TX_Permitted Sources'!J570</f>
        <v>Permitted Tank Losses</v>
      </c>
      <c r="F1274" s="201">
        <f>'TX_Permitted Sources'!K570</f>
        <v>0</v>
      </c>
      <c r="G1274" s="201">
        <f>'TX_Permitted Sources'!L570</f>
        <v>3.3599999999999998E-2</v>
      </c>
      <c r="H1274" s="201">
        <f>'TX_Permitted Sources'!M570</f>
        <v>0</v>
      </c>
      <c r="I1274" s="201">
        <f>'TX_Permitted Sources'!N570</f>
        <v>0</v>
      </c>
      <c r="J1274" s="201">
        <f>'TX_Permitted Sources'!O570</f>
        <v>0</v>
      </c>
    </row>
    <row r="1275" spans="1:10" x14ac:dyDescent="0.2">
      <c r="A1275" s="43" t="str">
        <f>'TX_Permitted Sources'!A571</f>
        <v>TX Permitted</v>
      </c>
      <c r="B1275" s="43">
        <f>'TX_Permitted Sources'!B571</f>
        <v>48</v>
      </c>
      <c r="C1275" s="74" t="str">
        <f>'TX_Permitted Sources'!C571</f>
        <v>48371</v>
      </c>
      <c r="D1275" s="74">
        <f>'TX_Permitted Sources'!G571</f>
        <v>40714697</v>
      </c>
      <c r="E1275" s="74" t="str">
        <f>'TX_Permitted Sources'!J571</f>
        <v>Natural Gas Production, Other Not Classified</v>
      </c>
      <c r="F1275" s="201">
        <f>'TX_Permitted Sources'!K571</f>
        <v>0</v>
      </c>
      <c r="G1275" s="201">
        <f>'TX_Permitted Sources'!L571</f>
        <v>1.5449999999999999</v>
      </c>
      <c r="H1275" s="201">
        <f>'TX_Permitted Sources'!M571</f>
        <v>0</v>
      </c>
      <c r="I1275" s="201">
        <f>'TX_Permitted Sources'!N571</f>
        <v>0</v>
      </c>
      <c r="J1275" s="201">
        <f>'TX_Permitted Sources'!O571</f>
        <v>0</v>
      </c>
    </row>
    <row r="1276" spans="1:10" x14ac:dyDescent="0.2">
      <c r="A1276" s="43" t="str">
        <f>'TX_Permitted Sources'!A572</f>
        <v>TX Permitted</v>
      </c>
      <c r="B1276" s="43">
        <f>'TX_Permitted Sources'!B572</f>
        <v>48</v>
      </c>
      <c r="C1276" s="74" t="str">
        <f>'TX_Permitted Sources'!C572</f>
        <v>48371</v>
      </c>
      <c r="D1276" s="74">
        <f>'TX_Permitted Sources'!G572</f>
        <v>40899995</v>
      </c>
      <c r="E1276" s="74" t="str">
        <f>'TX_Permitted Sources'!J572</f>
        <v>Natural Gas Production, Other Not Classified</v>
      </c>
      <c r="F1276" s="201">
        <f>'TX_Permitted Sources'!K572</f>
        <v>0</v>
      </c>
      <c r="G1276" s="201">
        <f>'TX_Permitted Sources'!L572</f>
        <v>0.33729999999999999</v>
      </c>
      <c r="H1276" s="201">
        <f>'TX_Permitted Sources'!M572</f>
        <v>0</v>
      </c>
      <c r="I1276" s="201">
        <f>'TX_Permitted Sources'!N572</f>
        <v>0</v>
      </c>
      <c r="J1276" s="201">
        <f>'TX_Permitted Sources'!O572</f>
        <v>0</v>
      </c>
    </row>
    <row r="1277" spans="1:10" x14ac:dyDescent="0.2">
      <c r="A1277" s="43" t="str">
        <f>'TX_Permitted Sources'!A573</f>
        <v>TX Permitted</v>
      </c>
      <c r="B1277" s="43">
        <f>'TX_Permitted Sources'!B573</f>
        <v>48</v>
      </c>
      <c r="C1277" s="74" t="str">
        <f>'TX_Permitted Sources'!C573</f>
        <v>48383</v>
      </c>
      <c r="D1277" s="74">
        <f>'TX_Permitted Sources'!G573</f>
        <v>10200603</v>
      </c>
      <c r="E1277" s="74" t="str">
        <f>'TX_Permitted Sources'!J573</f>
        <v>Process Heaters</v>
      </c>
      <c r="F1277" s="201">
        <f>'TX_Permitted Sources'!K573</f>
        <v>2.21</v>
      </c>
      <c r="G1277" s="201">
        <f>'TX_Permitted Sources'!L573</f>
        <v>0.13</v>
      </c>
      <c r="H1277" s="201">
        <f>'TX_Permitted Sources'!M573</f>
        <v>0</v>
      </c>
      <c r="I1277" s="201">
        <f>'TX_Permitted Sources'!N573</f>
        <v>0</v>
      </c>
      <c r="J1277" s="201">
        <f>'TX_Permitted Sources'!O573</f>
        <v>0</v>
      </c>
    </row>
    <row r="1278" spans="1:10" x14ac:dyDescent="0.2">
      <c r="A1278" s="43" t="str">
        <f>'TX_Permitted Sources'!A574</f>
        <v>TX Permitted</v>
      </c>
      <c r="B1278" s="43">
        <f>'TX_Permitted Sources'!B574</f>
        <v>48</v>
      </c>
      <c r="C1278" s="74" t="str">
        <f>'TX_Permitted Sources'!C574</f>
        <v>48383</v>
      </c>
      <c r="D1278" s="74">
        <f>'TX_Permitted Sources'!G574</f>
        <v>20200252</v>
      </c>
      <c r="E1278" s="74" t="str">
        <f>'TX_Permitted Sources'!J574</f>
        <v>Compressor Engines</v>
      </c>
      <c r="F1278" s="201">
        <f>'TX_Permitted Sources'!K574</f>
        <v>382.31599999999997</v>
      </c>
      <c r="G1278" s="201">
        <f>'TX_Permitted Sources'!L574</f>
        <v>25.0899</v>
      </c>
      <c r="H1278" s="201">
        <f>'TX_Permitted Sources'!M574</f>
        <v>0</v>
      </c>
      <c r="I1278" s="201">
        <f>'TX_Permitted Sources'!N574</f>
        <v>0</v>
      </c>
      <c r="J1278" s="201">
        <f>'TX_Permitted Sources'!O574</f>
        <v>0</v>
      </c>
    </row>
    <row r="1279" spans="1:10" x14ac:dyDescent="0.2">
      <c r="A1279" s="43" t="str">
        <f>'TX_Permitted Sources'!A575</f>
        <v>TX Permitted</v>
      </c>
      <c r="B1279" s="43">
        <f>'TX_Permitted Sources'!B575</f>
        <v>48</v>
      </c>
      <c r="C1279" s="74" t="str">
        <f>'TX_Permitted Sources'!C575</f>
        <v>48383</v>
      </c>
      <c r="D1279" s="74">
        <f>'TX_Permitted Sources'!G575</f>
        <v>20200253</v>
      </c>
      <c r="E1279" s="74" t="str">
        <f>'TX_Permitted Sources'!J575</f>
        <v>Compressor Engines</v>
      </c>
      <c r="F1279" s="201">
        <f>'TX_Permitted Sources'!K575</f>
        <v>43.34</v>
      </c>
      <c r="G1279" s="201">
        <f>'TX_Permitted Sources'!L575</f>
        <v>12.8362</v>
      </c>
      <c r="H1279" s="201">
        <f>'TX_Permitted Sources'!M575</f>
        <v>0</v>
      </c>
      <c r="I1279" s="201">
        <f>'TX_Permitted Sources'!N575</f>
        <v>0</v>
      </c>
      <c r="J1279" s="201">
        <f>'TX_Permitted Sources'!O575</f>
        <v>0</v>
      </c>
    </row>
    <row r="1280" spans="1:10" x14ac:dyDescent="0.2">
      <c r="A1280" s="43" t="str">
        <f>'TX_Permitted Sources'!A576</f>
        <v>TX Permitted</v>
      </c>
      <c r="B1280" s="43">
        <f>'TX_Permitted Sources'!B576</f>
        <v>48</v>
      </c>
      <c r="C1280" s="74" t="str">
        <f>'TX_Permitted Sources'!C576</f>
        <v>48383</v>
      </c>
      <c r="D1280" s="74">
        <f>'TX_Permitted Sources'!G576</f>
        <v>20200254</v>
      </c>
      <c r="E1280" s="74" t="str">
        <f>'TX_Permitted Sources'!J576</f>
        <v>Compressor Engines</v>
      </c>
      <c r="F1280" s="201">
        <f>'TX_Permitted Sources'!K576</f>
        <v>235.62299999999999</v>
      </c>
      <c r="G1280" s="201">
        <f>'TX_Permitted Sources'!L576</f>
        <v>139.38249999999999</v>
      </c>
      <c r="H1280" s="201">
        <f>'TX_Permitted Sources'!M576</f>
        <v>0</v>
      </c>
      <c r="I1280" s="201">
        <f>'TX_Permitted Sources'!N576</f>
        <v>0</v>
      </c>
      <c r="J1280" s="201">
        <f>'TX_Permitted Sources'!O576</f>
        <v>0</v>
      </c>
    </row>
    <row r="1281" spans="1:10" x14ac:dyDescent="0.2">
      <c r="A1281" s="43" t="str">
        <f>'TX_Permitted Sources'!A577</f>
        <v>TX Permitted</v>
      </c>
      <c r="B1281" s="43">
        <f>'TX_Permitted Sources'!B577</f>
        <v>48</v>
      </c>
      <c r="C1281" s="74" t="str">
        <f>'TX_Permitted Sources'!C577</f>
        <v>48383</v>
      </c>
      <c r="D1281" s="74">
        <f>'TX_Permitted Sources'!G577</f>
        <v>30600402</v>
      </c>
      <c r="E1281" s="74" t="str">
        <f>'TX_Permitted Sources'!J577</f>
        <v>Natural Gas Production, Other Not Classified</v>
      </c>
      <c r="F1281" s="201">
        <f>'TX_Permitted Sources'!K577</f>
        <v>0</v>
      </c>
      <c r="G1281" s="201">
        <f>'TX_Permitted Sources'!L577</f>
        <v>0</v>
      </c>
      <c r="H1281" s="201">
        <f>'TX_Permitted Sources'!M577</f>
        <v>0</v>
      </c>
      <c r="I1281" s="201">
        <f>'TX_Permitted Sources'!N577</f>
        <v>0</v>
      </c>
      <c r="J1281" s="201">
        <f>'TX_Permitted Sources'!O577</f>
        <v>0</v>
      </c>
    </row>
    <row r="1282" spans="1:10" x14ac:dyDescent="0.2">
      <c r="A1282" s="43" t="str">
        <f>'TX_Permitted Sources'!A578</f>
        <v>TX Permitted</v>
      </c>
      <c r="B1282" s="43">
        <f>'TX_Permitted Sources'!B578</f>
        <v>48</v>
      </c>
      <c r="C1282" s="74" t="str">
        <f>'TX_Permitted Sources'!C578</f>
        <v>48383</v>
      </c>
      <c r="D1282" s="74">
        <f>'TX_Permitted Sources'!G578</f>
        <v>31000201</v>
      </c>
      <c r="E1282" s="74" t="str">
        <f>'TX_Permitted Sources'!J578</f>
        <v>Natural Gas Production, Gas Sweetening: Amine Process</v>
      </c>
      <c r="F1282" s="201">
        <f>'TX_Permitted Sources'!K578</f>
        <v>1.83</v>
      </c>
      <c r="G1282" s="201">
        <f>'TX_Permitted Sources'!L578</f>
        <v>0.1</v>
      </c>
      <c r="H1282" s="201">
        <f>'TX_Permitted Sources'!M578</f>
        <v>0</v>
      </c>
      <c r="I1282" s="201">
        <f>'TX_Permitted Sources'!N578</f>
        <v>0</v>
      </c>
      <c r="J1282" s="201">
        <f>'TX_Permitted Sources'!O578</f>
        <v>0</v>
      </c>
    </row>
    <row r="1283" spans="1:10" x14ac:dyDescent="0.2">
      <c r="A1283" s="43" t="str">
        <f>'TX_Permitted Sources'!A579</f>
        <v>TX Permitted</v>
      </c>
      <c r="B1283" s="43">
        <f>'TX_Permitted Sources'!B579</f>
        <v>48</v>
      </c>
      <c r="C1283" s="74" t="str">
        <f>'TX_Permitted Sources'!C579</f>
        <v>48383</v>
      </c>
      <c r="D1283" s="74">
        <f>'TX_Permitted Sources'!G579</f>
        <v>31000205</v>
      </c>
      <c r="E1283" s="74" t="str">
        <f>'TX_Permitted Sources'!J579</f>
        <v>Natural Gas Production, Flares</v>
      </c>
      <c r="F1283" s="201">
        <f>'TX_Permitted Sources'!K579</f>
        <v>0.57410000000000005</v>
      </c>
      <c r="G1283" s="201">
        <f>'TX_Permitted Sources'!L579</f>
        <v>3.2000000000000002E-3</v>
      </c>
      <c r="H1283" s="201">
        <f>'TX_Permitted Sources'!M579</f>
        <v>0</v>
      </c>
      <c r="I1283" s="201">
        <f>'TX_Permitted Sources'!N579</f>
        <v>0</v>
      </c>
      <c r="J1283" s="201">
        <f>'TX_Permitted Sources'!O579</f>
        <v>0</v>
      </c>
    </row>
    <row r="1284" spans="1:10" x14ac:dyDescent="0.2">
      <c r="A1284" s="43" t="str">
        <f>'TX_Permitted Sources'!A580</f>
        <v>TX Permitted</v>
      </c>
      <c r="B1284" s="43">
        <f>'TX_Permitted Sources'!B580</f>
        <v>48</v>
      </c>
      <c r="C1284" s="74" t="str">
        <f>'TX_Permitted Sources'!C580</f>
        <v>48383</v>
      </c>
      <c r="D1284" s="74">
        <f>'TX_Permitted Sources'!G580</f>
        <v>31000207</v>
      </c>
      <c r="E1284" s="74" t="str">
        <f>'TX_Permitted Sources'!J580</f>
        <v>Permitted Fugitives</v>
      </c>
      <c r="F1284" s="201">
        <f>'TX_Permitted Sources'!K580</f>
        <v>0</v>
      </c>
      <c r="G1284" s="201">
        <f>'TX_Permitted Sources'!L580</f>
        <v>25.921600000000002</v>
      </c>
      <c r="H1284" s="201">
        <f>'TX_Permitted Sources'!M580</f>
        <v>0</v>
      </c>
      <c r="I1284" s="201">
        <f>'TX_Permitted Sources'!N580</f>
        <v>0</v>
      </c>
      <c r="J1284" s="201">
        <f>'TX_Permitted Sources'!O580</f>
        <v>0</v>
      </c>
    </row>
    <row r="1285" spans="1:10" x14ac:dyDescent="0.2">
      <c r="A1285" s="43" t="str">
        <f>'TX_Permitted Sources'!A581</f>
        <v>TX Permitted</v>
      </c>
      <c r="B1285" s="43">
        <f>'TX_Permitted Sources'!B581</f>
        <v>48</v>
      </c>
      <c r="C1285" s="74" t="str">
        <f>'TX_Permitted Sources'!C581</f>
        <v>48383</v>
      </c>
      <c r="D1285" s="74">
        <f>'TX_Permitted Sources'!G581</f>
        <v>31000223</v>
      </c>
      <c r="E1285" s="74" t="str">
        <f>'TX_Permitted Sources'!J581</f>
        <v>Permitted Fugitives</v>
      </c>
      <c r="F1285" s="201">
        <f>'TX_Permitted Sources'!K581</f>
        <v>0</v>
      </c>
      <c r="G1285" s="201">
        <f>'TX_Permitted Sources'!L581</f>
        <v>0</v>
      </c>
      <c r="H1285" s="201">
        <f>'TX_Permitted Sources'!M581</f>
        <v>0</v>
      </c>
      <c r="I1285" s="201">
        <f>'TX_Permitted Sources'!N581</f>
        <v>0</v>
      </c>
      <c r="J1285" s="201">
        <f>'TX_Permitted Sources'!O581</f>
        <v>0</v>
      </c>
    </row>
    <row r="1286" spans="1:10" x14ac:dyDescent="0.2">
      <c r="A1286" s="43" t="str">
        <f>'TX_Permitted Sources'!A582</f>
        <v>TX Permitted</v>
      </c>
      <c r="B1286" s="43">
        <f>'TX_Permitted Sources'!B582</f>
        <v>48</v>
      </c>
      <c r="C1286" s="74" t="str">
        <f>'TX_Permitted Sources'!C582</f>
        <v>48383</v>
      </c>
      <c r="D1286" s="74">
        <f>'TX_Permitted Sources'!G582</f>
        <v>31000227</v>
      </c>
      <c r="E1286" s="74" t="str">
        <f>'TX_Permitted Sources'!J582</f>
        <v>Dehydrator</v>
      </c>
      <c r="F1286" s="201">
        <f>'TX_Permitted Sources'!K582</f>
        <v>0</v>
      </c>
      <c r="G1286" s="201">
        <f>'TX_Permitted Sources'!L582</f>
        <v>36.807000000000002</v>
      </c>
      <c r="H1286" s="201">
        <f>'TX_Permitted Sources'!M582</f>
        <v>0</v>
      </c>
      <c r="I1286" s="201">
        <f>'TX_Permitted Sources'!N582</f>
        <v>0</v>
      </c>
      <c r="J1286" s="201">
        <f>'TX_Permitted Sources'!O582</f>
        <v>0</v>
      </c>
    </row>
    <row r="1287" spans="1:10" x14ac:dyDescent="0.2">
      <c r="A1287" s="43" t="str">
        <f>'TX_Permitted Sources'!A583</f>
        <v>TX Permitted</v>
      </c>
      <c r="B1287" s="43">
        <f>'TX_Permitted Sources'!B583</f>
        <v>48</v>
      </c>
      <c r="C1287" s="74" t="str">
        <f>'TX_Permitted Sources'!C583</f>
        <v>48383</v>
      </c>
      <c r="D1287" s="74">
        <f>'TX_Permitted Sources'!G583</f>
        <v>31000228</v>
      </c>
      <c r="E1287" s="74" t="str">
        <f>'TX_Permitted Sources'!J583</f>
        <v>Dehydrator</v>
      </c>
      <c r="F1287" s="201">
        <f>'TX_Permitted Sources'!K583</f>
        <v>0</v>
      </c>
      <c r="G1287" s="201">
        <f>'TX_Permitted Sources'!L583</f>
        <v>0</v>
      </c>
      <c r="H1287" s="201">
        <f>'TX_Permitted Sources'!M583</f>
        <v>0</v>
      </c>
      <c r="I1287" s="201">
        <f>'TX_Permitted Sources'!N583</f>
        <v>0</v>
      </c>
      <c r="J1287" s="201">
        <f>'TX_Permitted Sources'!O583</f>
        <v>0</v>
      </c>
    </row>
    <row r="1288" spans="1:10" x14ac:dyDescent="0.2">
      <c r="A1288" s="43" t="str">
        <f>'TX_Permitted Sources'!A584</f>
        <v>TX Permitted</v>
      </c>
      <c r="B1288" s="43">
        <f>'TX_Permitted Sources'!B584</f>
        <v>48</v>
      </c>
      <c r="C1288" s="74" t="str">
        <f>'TX_Permitted Sources'!C584</f>
        <v>48383</v>
      </c>
      <c r="D1288" s="74">
        <f>'TX_Permitted Sources'!G584</f>
        <v>31000302</v>
      </c>
      <c r="E1288" s="74" t="str">
        <f>'TX_Permitted Sources'!J584</f>
        <v>Dehydrator</v>
      </c>
      <c r="F1288" s="201">
        <f>'TX_Permitted Sources'!K584</f>
        <v>0.18</v>
      </c>
      <c r="G1288" s="201">
        <f>'TX_Permitted Sources'!L584</f>
        <v>0.01</v>
      </c>
      <c r="H1288" s="201">
        <f>'TX_Permitted Sources'!M584</f>
        <v>0</v>
      </c>
      <c r="I1288" s="201">
        <f>'TX_Permitted Sources'!N584</f>
        <v>0</v>
      </c>
      <c r="J1288" s="201">
        <f>'TX_Permitted Sources'!O584</f>
        <v>0</v>
      </c>
    </row>
    <row r="1289" spans="1:10" x14ac:dyDescent="0.2">
      <c r="A1289" s="43" t="str">
        <f>'TX_Permitted Sources'!A585</f>
        <v>TX Permitted</v>
      </c>
      <c r="B1289" s="43">
        <f>'TX_Permitted Sources'!B585</f>
        <v>48</v>
      </c>
      <c r="C1289" s="74" t="str">
        <f>'TX_Permitted Sources'!C585</f>
        <v>48383</v>
      </c>
      <c r="D1289" s="74">
        <f>'TX_Permitted Sources'!G585</f>
        <v>31000309</v>
      </c>
      <c r="E1289" s="74" t="str">
        <f>'TX_Permitted Sources'!J585</f>
        <v>Natural Gas Processing Facilities, Compressor Seals</v>
      </c>
      <c r="F1289" s="201">
        <f>'TX_Permitted Sources'!K585</f>
        <v>0.52070000000000005</v>
      </c>
      <c r="G1289" s="201">
        <f>'TX_Permitted Sources'!L585</f>
        <v>0.29470000000000002</v>
      </c>
      <c r="H1289" s="201">
        <f>'TX_Permitted Sources'!M585</f>
        <v>0</v>
      </c>
      <c r="I1289" s="201">
        <f>'TX_Permitted Sources'!N585</f>
        <v>0</v>
      </c>
      <c r="J1289" s="201">
        <f>'TX_Permitted Sources'!O585</f>
        <v>0</v>
      </c>
    </row>
    <row r="1290" spans="1:10" x14ac:dyDescent="0.2">
      <c r="A1290" s="43" t="str">
        <f>'TX_Permitted Sources'!A586</f>
        <v>TX Permitted</v>
      </c>
      <c r="B1290" s="43">
        <f>'TX_Permitted Sources'!B586</f>
        <v>48</v>
      </c>
      <c r="C1290" s="74" t="str">
        <f>'TX_Permitted Sources'!C586</f>
        <v>48383</v>
      </c>
      <c r="D1290" s="74">
        <f>'TX_Permitted Sources'!G586</f>
        <v>31000404</v>
      </c>
      <c r="E1290" s="74" t="str">
        <f>'TX_Permitted Sources'!J586</f>
        <v>Process Heaters</v>
      </c>
      <c r="F1290" s="201">
        <f>'TX_Permitted Sources'!K586</f>
        <v>14.87</v>
      </c>
      <c r="G1290" s="201">
        <f>'TX_Permitted Sources'!L586</f>
        <v>0.81</v>
      </c>
      <c r="H1290" s="201">
        <f>'TX_Permitted Sources'!M586</f>
        <v>0</v>
      </c>
      <c r="I1290" s="201">
        <f>'TX_Permitted Sources'!N586</f>
        <v>0</v>
      </c>
      <c r="J1290" s="201">
        <f>'TX_Permitted Sources'!O586</f>
        <v>0</v>
      </c>
    </row>
    <row r="1291" spans="1:10" x14ac:dyDescent="0.2">
      <c r="A1291" s="43" t="str">
        <f>'TX_Permitted Sources'!A587</f>
        <v>TX Permitted</v>
      </c>
      <c r="B1291" s="43">
        <f>'TX_Permitted Sources'!B587</f>
        <v>48</v>
      </c>
      <c r="C1291" s="74" t="str">
        <f>'TX_Permitted Sources'!C587</f>
        <v>48383</v>
      </c>
      <c r="D1291" s="74">
        <f>'TX_Permitted Sources'!G587</f>
        <v>31088801</v>
      </c>
      <c r="E1291" s="74" t="str">
        <f>'TX_Permitted Sources'!J587</f>
        <v>Permitted Fugitives</v>
      </c>
      <c r="F1291" s="201">
        <f>'TX_Permitted Sources'!K587</f>
        <v>0</v>
      </c>
      <c r="G1291" s="201">
        <f>'TX_Permitted Sources'!L587</f>
        <v>15.5657</v>
      </c>
      <c r="H1291" s="201">
        <f>'TX_Permitted Sources'!M587</f>
        <v>0</v>
      </c>
      <c r="I1291" s="201">
        <f>'TX_Permitted Sources'!N587</f>
        <v>0</v>
      </c>
      <c r="J1291" s="201">
        <f>'TX_Permitted Sources'!O587</f>
        <v>0</v>
      </c>
    </row>
    <row r="1292" spans="1:10" x14ac:dyDescent="0.2">
      <c r="A1292" s="43" t="str">
        <f>'TX_Permitted Sources'!A588</f>
        <v>TX Permitted</v>
      </c>
      <c r="B1292" s="43">
        <f>'TX_Permitted Sources'!B588</f>
        <v>48</v>
      </c>
      <c r="C1292" s="74" t="str">
        <f>'TX_Permitted Sources'!C588</f>
        <v>48383</v>
      </c>
      <c r="D1292" s="74">
        <f>'TX_Permitted Sources'!G588</f>
        <v>38500102</v>
      </c>
      <c r="E1292" s="74" t="str">
        <f>'TX_Permitted Sources'!J588</f>
        <v>Natural Gas Production, Other Not Classified</v>
      </c>
      <c r="F1292" s="201">
        <f>'TX_Permitted Sources'!K588</f>
        <v>0</v>
      </c>
      <c r="G1292" s="201">
        <f>'TX_Permitted Sources'!L588</f>
        <v>2.37</v>
      </c>
      <c r="H1292" s="201">
        <f>'TX_Permitted Sources'!M588</f>
        <v>0</v>
      </c>
      <c r="I1292" s="201">
        <f>'TX_Permitted Sources'!N588</f>
        <v>0</v>
      </c>
      <c r="J1292" s="201">
        <f>'TX_Permitted Sources'!O588</f>
        <v>0</v>
      </c>
    </row>
    <row r="1293" spans="1:10" x14ac:dyDescent="0.2">
      <c r="A1293" s="43" t="str">
        <f>'TX_Permitted Sources'!A589</f>
        <v>TX Permitted</v>
      </c>
      <c r="B1293" s="43">
        <f>'TX_Permitted Sources'!B589</f>
        <v>48</v>
      </c>
      <c r="C1293" s="74" t="str">
        <f>'TX_Permitted Sources'!C589</f>
        <v>48383</v>
      </c>
      <c r="D1293" s="74">
        <f>'TX_Permitted Sources'!G589</f>
        <v>40301018</v>
      </c>
      <c r="E1293" s="74" t="str">
        <f>'TX_Permitted Sources'!J589</f>
        <v>Permitted Tank Losses</v>
      </c>
      <c r="F1293" s="201">
        <f>'TX_Permitted Sources'!K589</f>
        <v>0</v>
      </c>
      <c r="G1293" s="201">
        <f>'TX_Permitted Sources'!L589</f>
        <v>7.0000000000000007E-2</v>
      </c>
      <c r="H1293" s="201">
        <f>'TX_Permitted Sources'!M589</f>
        <v>0</v>
      </c>
      <c r="I1293" s="201">
        <f>'TX_Permitted Sources'!N589</f>
        <v>0</v>
      </c>
      <c r="J1293" s="201">
        <f>'TX_Permitted Sources'!O589</f>
        <v>0</v>
      </c>
    </row>
    <row r="1294" spans="1:10" x14ac:dyDescent="0.2">
      <c r="A1294" s="43" t="str">
        <f>'TX_Permitted Sources'!A590</f>
        <v>TX Permitted</v>
      </c>
      <c r="B1294" s="43">
        <f>'TX_Permitted Sources'!B590</f>
        <v>48</v>
      </c>
      <c r="C1294" s="74" t="str">
        <f>'TX_Permitted Sources'!C590</f>
        <v>48383</v>
      </c>
      <c r="D1294" s="74">
        <f>'TX_Permitted Sources'!G590</f>
        <v>40301099</v>
      </c>
      <c r="E1294" s="74" t="str">
        <f>'TX_Permitted Sources'!J590</f>
        <v>Permitted Tank Losses</v>
      </c>
      <c r="F1294" s="201">
        <f>'TX_Permitted Sources'!K590</f>
        <v>0</v>
      </c>
      <c r="G1294" s="201">
        <f>'TX_Permitted Sources'!L590</f>
        <v>3.5636000000000001</v>
      </c>
      <c r="H1294" s="201">
        <f>'TX_Permitted Sources'!M590</f>
        <v>0</v>
      </c>
      <c r="I1294" s="201">
        <f>'TX_Permitted Sources'!N590</f>
        <v>0</v>
      </c>
      <c r="J1294" s="201">
        <f>'TX_Permitted Sources'!O590</f>
        <v>0</v>
      </c>
    </row>
    <row r="1295" spans="1:10" x14ac:dyDescent="0.2">
      <c r="A1295" s="43" t="str">
        <f>'TX_Permitted Sources'!A591</f>
        <v>TX Permitted</v>
      </c>
      <c r="B1295" s="43">
        <f>'TX_Permitted Sources'!B591</f>
        <v>48</v>
      </c>
      <c r="C1295" s="74" t="str">
        <f>'TX_Permitted Sources'!C591</f>
        <v>48383</v>
      </c>
      <c r="D1295" s="74">
        <f>'TX_Permitted Sources'!G591</f>
        <v>40400154</v>
      </c>
      <c r="E1295" s="74" t="str">
        <f>'TX_Permitted Sources'!J591</f>
        <v>Permitted Tank Losses</v>
      </c>
      <c r="F1295" s="201">
        <f>'TX_Permitted Sources'!K591</f>
        <v>0</v>
      </c>
      <c r="G1295" s="201">
        <f>'TX_Permitted Sources'!L591</f>
        <v>0.16</v>
      </c>
      <c r="H1295" s="201">
        <f>'TX_Permitted Sources'!M591</f>
        <v>0</v>
      </c>
      <c r="I1295" s="201">
        <f>'TX_Permitted Sources'!N591</f>
        <v>0</v>
      </c>
      <c r="J1295" s="201">
        <f>'TX_Permitted Sources'!O591</f>
        <v>0</v>
      </c>
    </row>
    <row r="1296" spans="1:10" x14ac:dyDescent="0.2">
      <c r="A1296" s="43" t="str">
        <f>'TX_Permitted Sources'!A592</f>
        <v>TX Permitted</v>
      </c>
      <c r="B1296" s="43">
        <f>'TX_Permitted Sources'!B592</f>
        <v>48</v>
      </c>
      <c r="C1296" s="74" t="str">
        <f>'TX_Permitted Sources'!C592</f>
        <v>48383</v>
      </c>
      <c r="D1296" s="74">
        <f>'TX_Permitted Sources'!G592</f>
        <v>40400301</v>
      </c>
      <c r="E1296" s="74" t="str">
        <f>'TX_Permitted Sources'!J592</f>
        <v>Permitted Tank Losses</v>
      </c>
      <c r="F1296" s="201">
        <f>'TX_Permitted Sources'!K592</f>
        <v>0</v>
      </c>
      <c r="G1296" s="201">
        <f>'TX_Permitted Sources'!L592</f>
        <v>0.01</v>
      </c>
      <c r="H1296" s="201">
        <f>'TX_Permitted Sources'!M592</f>
        <v>0</v>
      </c>
      <c r="I1296" s="201">
        <f>'TX_Permitted Sources'!N592</f>
        <v>0</v>
      </c>
      <c r="J1296" s="201">
        <f>'TX_Permitted Sources'!O592</f>
        <v>0</v>
      </c>
    </row>
    <row r="1297" spans="1:10" x14ac:dyDescent="0.2">
      <c r="A1297" s="43" t="str">
        <f>'TX_Permitted Sources'!A593</f>
        <v>TX Permitted</v>
      </c>
      <c r="B1297" s="43">
        <f>'TX_Permitted Sources'!B593</f>
        <v>48</v>
      </c>
      <c r="C1297" s="74" t="str">
        <f>'TX_Permitted Sources'!C593</f>
        <v>48389</v>
      </c>
      <c r="D1297" s="74">
        <f>'TX_Permitted Sources'!G593</f>
        <v>20200252</v>
      </c>
      <c r="E1297" s="74" t="str">
        <f>'TX_Permitted Sources'!J593</f>
        <v>Compressor Engines</v>
      </c>
      <c r="F1297" s="201">
        <f>'TX_Permitted Sources'!K593</f>
        <v>0</v>
      </c>
      <c r="G1297" s="201">
        <f>'TX_Permitted Sources'!L593</f>
        <v>0</v>
      </c>
      <c r="H1297" s="201">
        <f>'TX_Permitted Sources'!M593</f>
        <v>0</v>
      </c>
      <c r="I1297" s="201">
        <f>'TX_Permitted Sources'!N593</f>
        <v>0</v>
      </c>
      <c r="J1297" s="201">
        <f>'TX_Permitted Sources'!O593</f>
        <v>0</v>
      </c>
    </row>
    <row r="1298" spans="1:10" x14ac:dyDescent="0.2">
      <c r="A1298" s="43" t="str">
        <f>'TX_Permitted Sources'!A594</f>
        <v>TX Permitted</v>
      </c>
      <c r="B1298" s="43">
        <f>'TX_Permitted Sources'!B594</f>
        <v>48</v>
      </c>
      <c r="C1298" s="74" t="str">
        <f>'TX_Permitted Sources'!C594</f>
        <v>48389</v>
      </c>
      <c r="D1298" s="74">
        <f>'TX_Permitted Sources'!G594</f>
        <v>20200253</v>
      </c>
      <c r="E1298" s="74" t="str">
        <f>'TX_Permitted Sources'!J594</f>
        <v>Compressor Engines</v>
      </c>
      <c r="F1298" s="201">
        <f>'TX_Permitted Sources'!K594</f>
        <v>5.8837999999999999</v>
      </c>
      <c r="G1298" s="201">
        <f>'TX_Permitted Sources'!L594</f>
        <v>3.1635</v>
      </c>
      <c r="H1298" s="201">
        <f>'TX_Permitted Sources'!M594</f>
        <v>0</v>
      </c>
      <c r="I1298" s="201">
        <f>'TX_Permitted Sources'!N594</f>
        <v>0</v>
      </c>
      <c r="J1298" s="201">
        <f>'TX_Permitted Sources'!O594</f>
        <v>0</v>
      </c>
    </row>
    <row r="1299" spans="1:10" x14ac:dyDescent="0.2">
      <c r="A1299" s="43" t="str">
        <f>'TX_Permitted Sources'!A595</f>
        <v>TX Permitted</v>
      </c>
      <c r="B1299" s="43">
        <f>'TX_Permitted Sources'!B595</f>
        <v>48</v>
      </c>
      <c r="C1299" s="74" t="str">
        <f>'TX_Permitted Sources'!C595</f>
        <v>48389</v>
      </c>
      <c r="D1299" s="74">
        <f>'TX_Permitted Sources'!G595</f>
        <v>31000205</v>
      </c>
      <c r="E1299" s="74" t="str">
        <f>'TX_Permitted Sources'!J595</f>
        <v>Natural Gas Production, Flares</v>
      </c>
      <c r="F1299" s="201">
        <f>'TX_Permitted Sources'!K595</f>
        <v>0.1095</v>
      </c>
      <c r="G1299" s="201">
        <f>'TX_Permitted Sources'!L595</f>
        <v>6.0000000000000001E-3</v>
      </c>
      <c r="H1299" s="201">
        <f>'TX_Permitted Sources'!M595</f>
        <v>0</v>
      </c>
      <c r="I1299" s="201">
        <f>'TX_Permitted Sources'!N595</f>
        <v>0</v>
      </c>
      <c r="J1299" s="201">
        <f>'TX_Permitted Sources'!O595</f>
        <v>0</v>
      </c>
    </row>
    <row r="1300" spans="1:10" x14ac:dyDescent="0.2">
      <c r="A1300" s="43" t="str">
        <f>'TX_Permitted Sources'!A596</f>
        <v>TX Permitted</v>
      </c>
      <c r="B1300" s="43">
        <f>'TX_Permitted Sources'!B596</f>
        <v>48</v>
      </c>
      <c r="C1300" s="74" t="str">
        <f>'TX_Permitted Sources'!C596</f>
        <v>48389</v>
      </c>
      <c r="D1300" s="74">
        <f>'TX_Permitted Sources'!G596</f>
        <v>31000299</v>
      </c>
      <c r="E1300" s="74" t="str">
        <f>'TX_Permitted Sources'!J596</f>
        <v>Natural Gas Production, Other Not Classified</v>
      </c>
      <c r="F1300" s="201">
        <f>'TX_Permitted Sources'!K596</f>
        <v>0</v>
      </c>
      <c r="G1300" s="201">
        <f>'TX_Permitted Sources'!L596</f>
        <v>0</v>
      </c>
      <c r="H1300" s="201">
        <f>'TX_Permitted Sources'!M596</f>
        <v>0</v>
      </c>
      <c r="I1300" s="201">
        <f>'TX_Permitted Sources'!N596</f>
        <v>0</v>
      </c>
      <c r="J1300" s="201">
        <f>'TX_Permitted Sources'!O596</f>
        <v>0</v>
      </c>
    </row>
    <row r="1301" spans="1:10" x14ac:dyDescent="0.2">
      <c r="A1301" s="43" t="str">
        <f>'TX_Permitted Sources'!A597</f>
        <v>TX Permitted</v>
      </c>
      <c r="B1301" s="43">
        <f>'TX_Permitted Sources'!B597</f>
        <v>48</v>
      </c>
      <c r="C1301" s="74" t="str">
        <f>'TX_Permitted Sources'!C597</f>
        <v>48389</v>
      </c>
      <c r="D1301" s="74">
        <f>'TX_Permitted Sources'!G597</f>
        <v>40301099</v>
      </c>
      <c r="E1301" s="74" t="str">
        <f>'TX_Permitted Sources'!J597</f>
        <v>Permitted Tank Losses</v>
      </c>
      <c r="F1301" s="201">
        <f>'TX_Permitted Sources'!K597</f>
        <v>0</v>
      </c>
      <c r="G1301" s="201">
        <f>'TX_Permitted Sources'!L597</f>
        <v>0.34749999999999998</v>
      </c>
      <c r="H1301" s="201">
        <f>'TX_Permitted Sources'!M597</f>
        <v>0</v>
      </c>
      <c r="I1301" s="201">
        <f>'TX_Permitted Sources'!N597</f>
        <v>0</v>
      </c>
      <c r="J1301" s="201">
        <f>'TX_Permitted Sources'!O597</f>
        <v>0</v>
      </c>
    </row>
    <row r="1302" spans="1:10" x14ac:dyDescent="0.2">
      <c r="A1302" s="43" t="str">
        <f>'TX_Permitted Sources'!A598</f>
        <v>TX Permitted</v>
      </c>
      <c r="B1302" s="43">
        <f>'TX_Permitted Sources'!B598</f>
        <v>48</v>
      </c>
      <c r="C1302" s="74" t="str">
        <f>'TX_Permitted Sources'!C598</f>
        <v>48389</v>
      </c>
      <c r="D1302" s="74">
        <f>'TX_Permitted Sources'!G598</f>
        <v>40600132</v>
      </c>
      <c r="E1302" s="74" t="str">
        <f>'TX_Permitted Sources'!J598</f>
        <v>Permitted Tank Losses</v>
      </c>
      <c r="F1302" s="201">
        <f>'TX_Permitted Sources'!K598</f>
        <v>0</v>
      </c>
      <c r="G1302" s="201">
        <f>'TX_Permitted Sources'!L598</f>
        <v>0</v>
      </c>
      <c r="H1302" s="201">
        <f>'TX_Permitted Sources'!M598</f>
        <v>0</v>
      </c>
      <c r="I1302" s="201">
        <f>'TX_Permitted Sources'!N598</f>
        <v>0</v>
      </c>
      <c r="J1302" s="201">
        <f>'TX_Permitted Sources'!O598</f>
        <v>0</v>
      </c>
    </row>
    <row r="1303" spans="1:10" x14ac:dyDescent="0.2">
      <c r="A1303" s="43" t="str">
        <f>'TX_Permitted Sources'!A599</f>
        <v>TX Permitted</v>
      </c>
      <c r="B1303" s="43">
        <f>'TX_Permitted Sources'!B599</f>
        <v>48</v>
      </c>
      <c r="C1303" s="74" t="str">
        <f>'TX_Permitted Sources'!C599</f>
        <v>48389</v>
      </c>
      <c r="D1303" s="74">
        <f>'TX_Permitted Sources'!G599</f>
        <v>10200602</v>
      </c>
      <c r="E1303" s="74" t="str">
        <f>'TX_Permitted Sources'!J599</f>
        <v>Process Heaters</v>
      </c>
      <c r="F1303" s="201">
        <f>'TX_Permitted Sources'!K599</f>
        <v>17.75</v>
      </c>
      <c r="G1303" s="201">
        <f>'TX_Permitted Sources'!L599</f>
        <v>0.15290000000000001</v>
      </c>
      <c r="H1303" s="201">
        <f>'TX_Permitted Sources'!M599</f>
        <v>0</v>
      </c>
      <c r="I1303" s="201">
        <f>'TX_Permitted Sources'!N599</f>
        <v>0</v>
      </c>
      <c r="J1303" s="201">
        <f>'TX_Permitted Sources'!O599</f>
        <v>0</v>
      </c>
    </row>
    <row r="1304" spans="1:10" x14ac:dyDescent="0.2">
      <c r="A1304" s="43" t="str">
        <f>'TX_Permitted Sources'!A600</f>
        <v>TX Permitted</v>
      </c>
      <c r="B1304" s="43">
        <f>'TX_Permitted Sources'!B600</f>
        <v>48</v>
      </c>
      <c r="C1304" s="74" t="str">
        <f>'TX_Permitted Sources'!C600</f>
        <v>48389</v>
      </c>
      <c r="D1304" s="74">
        <f>'TX_Permitted Sources'!G600</f>
        <v>20200201</v>
      </c>
      <c r="E1304" s="74" t="str">
        <f>'TX_Permitted Sources'!J600</f>
        <v>Compressor Engines</v>
      </c>
      <c r="F1304" s="201">
        <f>'TX_Permitted Sources'!K600</f>
        <v>251.89</v>
      </c>
      <c r="G1304" s="201">
        <f>'TX_Permitted Sources'!L600</f>
        <v>1.9319</v>
      </c>
      <c r="H1304" s="201">
        <f>'TX_Permitted Sources'!M600</f>
        <v>0</v>
      </c>
      <c r="I1304" s="201">
        <f>'TX_Permitted Sources'!N600</f>
        <v>0</v>
      </c>
      <c r="J1304" s="201">
        <f>'TX_Permitted Sources'!O600</f>
        <v>0</v>
      </c>
    </row>
    <row r="1305" spans="1:10" x14ac:dyDescent="0.2">
      <c r="A1305" s="43" t="str">
        <f>'TX_Permitted Sources'!A601</f>
        <v>TX Permitted</v>
      </c>
      <c r="B1305" s="43">
        <f>'TX_Permitted Sources'!B601</f>
        <v>48</v>
      </c>
      <c r="C1305" s="74" t="str">
        <f>'TX_Permitted Sources'!C601</f>
        <v>48389</v>
      </c>
      <c r="D1305" s="74">
        <f>'TX_Permitted Sources'!G601</f>
        <v>20200252</v>
      </c>
      <c r="E1305" s="74" t="str">
        <f>'TX_Permitted Sources'!J601</f>
        <v>Compressor Engines</v>
      </c>
      <c r="F1305" s="201">
        <f>'TX_Permitted Sources'!K601</f>
        <v>68.924000000000007</v>
      </c>
      <c r="G1305" s="201">
        <f>'TX_Permitted Sources'!L601</f>
        <v>0.86460000000000004</v>
      </c>
      <c r="H1305" s="201">
        <f>'TX_Permitted Sources'!M601</f>
        <v>0</v>
      </c>
      <c r="I1305" s="201">
        <f>'TX_Permitted Sources'!N601</f>
        <v>0</v>
      </c>
      <c r="J1305" s="201">
        <f>'TX_Permitted Sources'!O601</f>
        <v>0</v>
      </c>
    </row>
    <row r="1306" spans="1:10" x14ac:dyDescent="0.2">
      <c r="A1306" s="43" t="str">
        <f>'TX_Permitted Sources'!A602</f>
        <v>TX Permitted</v>
      </c>
      <c r="B1306" s="43">
        <f>'TX_Permitted Sources'!B602</f>
        <v>48</v>
      </c>
      <c r="C1306" s="74" t="str">
        <f>'TX_Permitted Sources'!C602</f>
        <v>48389</v>
      </c>
      <c r="D1306" s="74">
        <f>'TX_Permitted Sources'!G602</f>
        <v>20200253</v>
      </c>
      <c r="E1306" s="74" t="str">
        <f>'TX_Permitted Sources'!J602</f>
        <v>Compressor Engines</v>
      </c>
      <c r="F1306" s="201">
        <f>'TX_Permitted Sources'!K602</f>
        <v>5.7690000000000001</v>
      </c>
      <c r="G1306" s="201">
        <f>'TX_Permitted Sources'!L602</f>
        <v>7.0000000000000001E-3</v>
      </c>
      <c r="H1306" s="201">
        <f>'TX_Permitted Sources'!M602</f>
        <v>0</v>
      </c>
      <c r="I1306" s="201">
        <f>'TX_Permitted Sources'!N602</f>
        <v>0</v>
      </c>
      <c r="J1306" s="201">
        <f>'TX_Permitted Sources'!O602</f>
        <v>0</v>
      </c>
    </row>
    <row r="1307" spans="1:10" x14ac:dyDescent="0.2">
      <c r="A1307" s="43" t="str">
        <f>'TX_Permitted Sources'!A603</f>
        <v>TX Permitted</v>
      </c>
      <c r="B1307" s="43">
        <f>'TX_Permitted Sources'!B603</f>
        <v>48</v>
      </c>
      <c r="C1307" s="74" t="str">
        <f>'TX_Permitted Sources'!C603</f>
        <v>48389</v>
      </c>
      <c r="D1307" s="74">
        <f>'TX_Permitted Sources'!G603</f>
        <v>30609903</v>
      </c>
      <c r="E1307" s="74" t="str">
        <f>'TX_Permitted Sources'!J603</f>
        <v>Natural Gas Production, Other Not Classified</v>
      </c>
      <c r="F1307" s="201">
        <f>'TX_Permitted Sources'!K603</f>
        <v>0</v>
      </c>
      <c r="G1307" s="201">
        <f>'TX_Permitted Sources'!L603</f>
        <v>0</v>
      </c>
      <c r="H1307" s="201">
        <f>'TX_Permitted Sources'!M603</f>
        <v>0</v>
      </c>
      <c r="I1307" s="201">
        <f>'TX_Permitted Sources'!N603</f>
        <v>0</v>
      </c>
      <c r="J1307" s="201">
        <f>'TX_Permitted Sources'!O603</f>
        <v>0</v>
      </c>
    </row>
    <row r="1308" spans="1:10" x14ac:dyDescent="0.2">
      <c r="A1308" s="43" t="str">
        <f>'TX_Permitted Sources'!A604</f>
        <v>TX Permitted</v>
      </c>
      <c r="B1308" s="43">
        <f>'TX_Permitted Sources'!B604</f>
        <v>48</v>
      </c>
      <c r="C1308" s="74" t="str">
        <f>'TX_Permitted Sources'!C604</f>
        <v>48389</v>
      </c>
      <c r="D1308" s="74">
        <f>'TX_Permitted Sources'!G604</f>
        <v>31000203</v>
      </c>
      <c r="E1308" s="74" t="str">
        <f>'TX_Permitted Sources'!J604</f>
        <v>Compressor Engines</v>
      </c>
      <c r="F1308" s="201">
        <f>'TX_Permitted Sources'!K604</f>
        <v>21.602</v>
      </c>
      <c r="G1308" s="201">
        <f>'TX_Permitted Sources'!L604</f>
        <v>0.70950000000000002</v>
      </c>
      <c r="H1308" s="201">
        <f>'TX_Permitted Sources'!M604</f>
        <v>0</v>
      </c>
      <c r="I1308" s="201">
        <f>'TX_Permitted Sources'!N604</f>
        <v>0</v>
      </c>
      <c r="J1308" s="201">
        <f>'TX_Permitted Sources'!O604</f>
        <v>0</v>
      </c>
    </row>
    <row r="1309" spans="1:10" x14ac:dyDescent="0.2">
      <c r="A1309" s="43" t="str">
        <f>'TX_Permitted Sources'!A605</f>
        <v>TX Permitted</v>
      </c>
      <c r="B1309" s="43">
        <f>'TX_Permitted Sources'!B605</f>
        <v>48</v>
      </c>
      <c r="C1309" s="74" t="str">
        <f>'TX_Permitted Sources'!C605</f>
        <v>48389</v>
      </c>
      <c r="D1309" s="74">
        <f>'TX_Permitted Sources'!G605</f>
        <v>31000205</v>
      </c>
      <c r="E1309" s="74" t="str">
        <f>'TX_Permitted Sources'!J605</f>
        <v>Natural Gas Production, Flares</v>
      </c>
      <c r="F1309" s="201">
        <f>'TX_Permitted Sources'!K605</f>
        <v>2.12E-2</v>
      </c>
      <c r="G1309" s="201">
        <f>'TX_Permitted Sources'!L605</f>
        <v>1.2999999999999999E-3</v>
      </c>
      <c r="H1309" s="201">
        <f>'TX_Permitted Sources'!M605</f>
        <v>0</v>
      </c>
      <c r="I1309" s="201">
        <f>'TX_Permitted Sources'!N605</f>
        <v>0</v>
      </c>
      <c r="J1309" s="201">
        <f>'TX_Permitted Sources'!O605</f>
        <v>0</v>
      </c>
    </row>
    <row r="1310" spans="1:10" x14ac:dyDescent="0.2">
      <c r="A1310" s="43" t="str">
        <f>'TX_Permitted Sources'!A606</f>
        <v>TX Permitted</v>
      </c>
      <c r="B1310" s="43">
        <f>'TX_Permitted Sources'!B606</f>
        <v>48</v>
      </c>
      <c r="C1310" s="74" t="str">
        <f>'TX_Permitted Sources'!C606</f>
        <v>48389</v>
      </c>
      <c r="D1310" s="74">
        <f>'TX_Permitted Sources'!G606</f>
        <v>31000207</v>
      </c>
      <c r="E1310" s="74" t="str">
        <f>'TX_Permitted Sources'!J606</f>
        <v>Permitted Fugitives</v>
      </c>
      <c r="F1310" s="201">
        <f>'TX_Permitted Sources'!K606</f>
        <v>0</v>
      </c>
      <c r="G1310" s="201">
        <f>'TX_Permitted Sources'!L606</f>
        <v>0.66</v>
      </c>
      <c r="H1310" s="201">
        <f>'TX_Permitted Sources'!M606</f>
        <v>0</v>
      </c>
      <c r="I1310" s="201">
        <f>'TX_Permitted Sources'!N606</f>
        <v>0</v>
      </c>
      <c r="J1310" s="201">
        <f>'TX_Permitted Sources'!O606</f>
        <v>0</v>
      </c>
    </row>
    <row r="1311" spans="1:10" x14ac:dyDescent="0.2">
      <c r="A1311" s="43" t="str">
        <f>'TX_Permitted Sources'!A607</f>
        <v>TX Permitted</v>
      </c>
      <c r="B1311" s="43">
        <f>'TX_Permitted Sources'!B607</f>
        <v>48</v>
      </c>
      <c r="C1311" s="74" t="str">
        <f>'TX_Permitted Sources'!C607</f>
        <v>48389</v>
      </c>
      <c r="D1311" s="74">
        <f>'TX_Permitted Sources'!G607</f>
        <v>31000227</v>
      </c>
      <c r="E1311" s="74" t="str">
        <f>'TX_Permitted Sources'!J607</f>
        <v>Dehydrator</v>
      </c>
      <c r="F1311" s="201">
        <f>'TX_Permitted Sources'!K607</f>
        <v>0</v>
      </c>
      <c r="G1311" s="201">
        <f>'TX_Permitted Sources'!L607</f>
        <v>40.46</v>
      </c>
      <c r="H1311" s="201">
        <f>'TX_Permitted Sources'!M607</f>
        <v>0</v>
      </c>
      <c r="I1311" s="201">
        <f>'TX_Permitted Sources'!N607</f>
        <v>0</v>
      </c>
      <c r="J1311" s="201">
        <f>'TX_Permitted Sources'!O607</f>
        <v>0</v>
      </c>
    </row>
    <row r="1312" spans="1:10" x14ac:dyDescent="0.2">
      <c r="A1312" s="43" t="str">
        <f>'TX_Permitted Sources'!A608</f>
        <v>TX Permitted</v>
      </c>
      <c r="B1312" s="43">
        <f>'TX_Permitted Sources'!B608</f>
        <v>48</v>
      </c>
      <c r="C1312" s="74" t="str">
        <f>'TX_Permitted Sources'!C608</f>
        <v>48389</v>
      </c>
      <c r="D1312" s="74">
        <f>'TX_Permitted Sources'!G608</f>
        <v>31000228</v>
      </c>
      <c r="E1312" s="74" t="str">
        <f>'TX_Permitted Sources'!J608</f>
        <v>Dehydrator</v>
      </c>
      <c r="F1312" s="201">
        <f>'TX_Permitted Sources'!K608</f>
        <v>1.05</v>
      </c>
      <c r="G1312" s="201">
        <f>'TX_Permitted Sources'!L608</f>
        <v>3.8999999999999998E-3</v>
      </c>
      <c r="H1312" s="201">
        <f>'TX_Permitted Sources'!M608</f>
        <v>0</v>
      </c>
      <c r="I1312" s="201">
        <f>'TX_Permitted Sources'!N608</f>
        <v>0</v>
      </c>
      <c r="J1312" s="201">
        <f>'TX_Permitted Sources'!O608</f>
        <v>0</v>
      </c>
    </row>
    <row r="1313" spans="1:10" x14ac:dyDescent="0.2">
      <c r="A1313" s="43" t="str">
        <f>'TX_Permitted Sources'!A609</f>
        <v>TX Permitted</v>
      </c>
      <c r="B1313" s="43">
        <f>'TX_Permitted Sources'!B609</f>
        <v>48</v>
      </c>
      <c r="C1313" s="74" t="str">
        <f>'TX_Permitted Sources'!C609</f>
        <v>48389</v>
      </c>
      <c r="D1313" s="74">
        <f>'TX_Permitted Sources'!G609</f>
        <v>38500102</v>
      </c>
      <c r="E1313" s="74" t="str">
        <f>'TX_Permitted Sources'!J609</f>
        <v>Natural Gas Production, Other Not Classified</v>
      </c>
      <c r="F1313" s="201">
        <f>'TX_Permitted Sources'!K609</f>
        <v>0</v>
      </c>
      <c r="G1313" s="201">
        <f>'TX_Permitted Sources'!L609</f>
        <v>0.1673</v>
      </c>
      <c r="H1313" s="201">
        <f>'TX_Permitted Sources'!M609</f>
        <v>0</v>
      </c>
      <c r="I1313" s="201">
        <f>'TX_Permitted Sources'!N609</f>
        <v>0</v>
      </c>
      <c r="J1313" s="201">
        <f>'TX_Permitted Sources'!O609</f>
        <v>0</v>
      </c>
    </row>
    <row r="1314" spans="1:10" x14ac:dyDescent="0.2">
      <c r="A1314" s="43" t="str">
        <f>'TX_Permitted Sources'!A610</f>
        <v>TX Permitted</v>
      </c>
      <c r="B1314" s="43">
        <f>'TX_Permitted Sources'!B610</f>
        <v>48</v>
      </c>
      <c r="C1314" s="74" t="str">
        <f>'TX_Permitted Sources'!C610</f>
        <v>48389</v>
      </c>
      <c r="D1314" s="74">
        <f>'TX_Permitted Sources'!G610</f>
        <v>40400302</v>
      </c>
      <c r="E1314" s="74" t="str">
        <f>'TX_Permitted Sources'!J610</f>
        <v>Permitted Tank Losses</v>
      </c>
      <c r="F1314" s="201">
        <f>'TX_Permitted Sources'!K610</f>
        <v>0</v>
      </c>
      <c r="G1314" s="201">
        <f>'TX_Permitted Sources'!L610</f>
        <v>1E-3</v>
      </c>
      <c r="H1314" s="201">
        <f>'TX_Permitted Sources'!M610</f>
        <v>0</v>
      </c>
      <c r="I1314" s="201">
        <f>'TX_Permitted Sources'!N610</f>
        <v>0</v>
      </c>
      <c r="J1314" s="201">
        <f>'TX_Permitted Sources'!O610</f>
        <v>0</v>
      </c>
    </row>
    <row r="1315" spans="1:10" x14ac:dyDescent="0.2">
      <c r="A1315" s="43" t="str">
        <f>'TX_Permitted Sources'!A611</f>
        <v>TX Permitted</v>
      </c>
      <c r="B1315" s="43">
        <f>'TX_Permitted Sources'!B611</f>
        <v>48</v>
      </c>
      <c r="C1315" s="74" t="str">
        <f>'TX_Permitted Sources'!C611</f>
        <v>48415</v>
      </c>
      <c r="D1315" s="74">
        <f>'TX_Permitted Sources'!G611</f>
        <v>20100201</v>
      </c>
      <c r="E1315" s="74" t="str">
        <f>'TX_Permitted Sources'!J611</f>
        <v>Compressor Engines</v>
      </c>
      <c r="F1315" s="201">
        <f>'TX_Permitted Sources'!K611</f>
        <v>85.639399999999995</v>
      </c>
      <c r="G1315" s="201">
        <f>'TX_Permitted Sources'!L611</f>
        <v>25.617699999999999</v>
      </c>
      <c r="H1315" s="201">
        <f>'TX_Permitted Sources'!M611</f>
        <v>0</v>
      </c>
      <c r="I1315" s="201">
        <f>'TX_Permitted Sources'!N611</f>
        <v>0</v>
      </c>
      <c r="J1315" s="201">
        <f>'TX_Permitted Sources'!O611</f>
        <v>0</v>
      </c>
    </row>
    <row r="1316" spans="1:10" x14ac:dyDescent="0.2">
      <c r="A1316" s="43" t="str">
        <f>'TX_Permitted Sources'!A612</f>
        <v>TX Permitted</v>
      </c>
      <c r="B1316" s="43">
        <f>'TX_Permitted Sources'!B612</f>
        <v>48</v>
      </c>
      <c r="C1316" s="74" t="str">
        <f>'TX_Permitted Sources'!C612</f>
        <v>48415</v>
      </c>
      <c r="D1316" s="74">
        <f>'TX_Permitted Sources'!G612</f>
        <v>30600402</v>
      </c>
      <c r="E1316" s="74" t="str">
        <f>'TX_Permitted Sources'!J612</f>
        <v>Natural Gas Production, Other Not Classified</v>
      </c>
      <c r="F1316" s="201">
        <f>'TX_Permitted Sources'!K612</f>
        <v>0</v>
      </c>
      <c r="G1316" s="201">
        <f>'TX_Permitted Sources'!L612</f>
        <v>0</v>
      </c>
      <c r="H1316" s="201">
        <f>'TX_Permitted Sources'!M612</f>
        <v>0</v>
      </c>
      <c r="I1316" s="201">
        <f>'TX_Permitted Sources'!N612</f>
        <v>0</v>
      </c>
      <c r="J1316" s="201">
        <f>'TX_Permitted Sources'!O612</f>
        <v>0</v>
      </c>
    </row>
    <row r="1317" spans="1:10" x14ac:dyDescent="0.2">
      <c r="A1317" s="43" t="str">
        <f>'TX_Permitted Sources'!A613</f>
        <v>TX Permitted</v>
      </c>
      <c r="B1317" s="43">
        <f>'TX_Permitted Sources'!B613</f>
        <v>48</v>
      </c>
      <c r="C1317" s="74" t="str">
        <f>'TX_Permitted Sources'!C613</f>
        <v>48415</v>
      </c>
      <c r="D1317" s="74">
        <f>'TX_Permitted Sources'!G613</f>
        <v>30600903</v>
      </c>
      <c r="E1317" s="74" t="str">
        <f>'TX_Permitted Sources'!J613</f>
        <v>Natural Gas Production, Other Not Classified</v>
      </c>
      <c r="F1317" s="201">
        <f>'TX_Permitted Sources'!K613</f>
        <v>0.25369999999999998</v>
      </c>
      <c r="G1317" s="201">
        <f>'TX_Permitted Sources'!L613</f>
        <v>0</v>
      </c>
      <c r="H1317" s="201">
        <f>'TX_Permitted Sources'!M613</f>
        <v>0</v>
      </c>
      <c r="I1317" s="201">
        <f>'TX_Permitted Sources'!N613</f>
        <v>0</v>
      </c>
      <c r="J1317" s="201">
        <f>'TX_Permitted Sources'!O613</f>
        <v>0</v>
      </c>
    </row>
    <row r="1318" spans="1:10" x14ac:dyDescent="0.2">
      <c r="A1318" s="43" t="str">
        <f>'TX_Permitted Sources'!A614</f>
        <v>TX Permitted</v>
      </c>
      <c r="B1318" s="43">
        <f>'TX_Permitted Sources'!B614</f>
        <v>48</v>
      </c>
      <c r="C1318" s="74" t="str">
        <f>'TX_Permitted Sources'!C614</f>
        <v>48415</v>
      </c>
      <c r="D1318" s="74">
        <f>'TX_Permitted Sources'!G614</f>
        <v>31000205</v>
      </c>
      <c r="E1318" s="74" t="str">
        <f>'TX_Permitted Sources'!J614</f>
        <v>Natural Gas Production, Flares</v>
      </c>
      <c r="F1318" s="201">
        <f>'TX_Permitted Sources'!K614</f>
        <v>1.2103999999999999</v>
      </c>
      <c r="G1318" s="201">
        <f>'TX_Permitted Sources'!L614</f>
        <v>0</v>
      </c>
      <c r="H1318" s="201">
        <f>'TX_Permitted Sources'!M614</f>
        <v>0</v>
      </c>
      <c r="I1318" s="201">
        <f>'TX_Permitted Sources'!N614</f>
        <v>0</v>
      </c>
      <c r="J1318" s="201">
        <f>'TX_Permitted Sources'!O614</f>
        <v>0</v>
      </c>
    </row>
    <row r="1319" spans="1:10" x14ac:dyDescent="0.2">
      <c r="A1319" s="43" t="str">
        <f>'TX_Permitted Sources'!A615</f>
        <v>TX Permitted</v>
      </c>
      <c r="B1319" s="43">
        <f>'TX_Permitted Sources'!B615</f>
        <v>48</v>
      </c>
      <c r="C1319" s="74" t="str">
        <f>'TX_Permitted Sources'!C615</f>
        <v>48415</v>
      </c>
      <c r="D1319" s="74">
        <f>'TX_Permitted Sources'!G615</f>
        <v>31000220</v>
      </c>
      <c r="E1319" s="74" t="str">
        <f>'TX_Permitted Sources'!J615</f>
        <v>Natural Gas Production, All Equipt Leak Fugitives</v>
      </c>
      <c r="F1319" s="201">
        <f>'TX_Permitted Sources'!K615</f>
        <v>0</v>
      </c>
      <c r="G1319" s="201">
        <f>'TX_Permitted Sources'!L615</f>
        <v>20.9316</v>
      </c>
      <c r="H1319" s="201">
        <f>'TX_Permitted Sources'!M615</f>
        <v>0</v>
      </c>
      <c r="I1319" s="201">
        <f>'TX_Permitted Sources'!N615</f>
        <v>0</v>
      </c>
      <c r="J1319" s="201">
        <f>'TX_Permitted Sources'!O615</f>
        <v>0</v>
      </c>
    </row>
    <row r="1320" spans="1:10" x14ac:dyDescent="0.2">
      <c r="A1320" s="43" t="str">
        <f>'TX_Permitted Sources'!A616</f>
        <v>TX Permitted</v>
      </c>
      <c r="B1320" s="43">
        <f>'TX_Permitted Sources'!B616</f>
        <v>48</v>
      </c>
      <c r="C1320" s="74" t="str">
        <f>'TX_Permitted Sources'!C616</f>
        <v>48415</v>
      </c>
      <c r="D1320" s="74">
        <f>'TX_Permitted Sources'!G616</f>
        <v>31000229</v>
      </c>
      <c r="E1320" s="74" t="str">
        <f>'TX_Permitted Sources'!J616</f>
        <v>Natural Gas Production, Gathering Lines</v>
      </c>
      <c r="F1320" s="201">
        <f>'TX_Permitted Sources'!K616</f>
        <v>0</v>
      </c>
      <c r="G1320" s="201">
        <f>'TX_Permitted Sources'!L616</f>
        <v>0</v>
      </c>
      <c r="H1320" s="201">
        <f>'TX_Permitted Sources'!M616</f>
        <v>0</v>
      </c>
      <c r="I1320" s="201">
        <f>'TX_Permitted Sources'!N616</f>
        <v>0</v>
      </c>
      <c r="J1320" s="201">
        <f>'TX_Permitted Sources'!O616</f>
        <v>0</v>
      </c>
    </row>
    <row r="1321" spans="1:10" x14ac:dyDescent="0.2">
      <c r="A1321" s="43" t="str">
        <f>'TX_Permitted Sources'!A617</f>
        <v>TX Permitted</v>
      </c>
      <c r="B1321" s="43">
        <f>'TX_Permitted Sources'!B617</f>
        <v>48</v>
      </c>
      <c r="C1321" s="74" t="str">
        <f>'TX_Permitted Sources'!C617</f>
        <v>48415</v>
      </c>
      <c r="D1321" s="74">
        <f>'TX_Permitted Sources'!G617</f>
        <v>31000404</v>
      </c>
      <c r="E1321" s="74" t="str">
        <f>'TX_Permitted Sources'!J617</f>
        <v>Process Heaters</v>
      </c>
      <c r="F1321" s="201">
        <f>'TX_Permitted Sources'!K617</f>
        <v>17.9877</v>
      </c>
      <c r="G1321" s="201">
        <f>'TX_Permitted Sources'!L617</f>
        <v>0.98929999999999996</v>
      </c>
      <c r="H1321" s="201">
        <f>'TX_Permitted Sources'!M617</f>
        <v>0</v>
      </c>
      <c r="I1321" s="201">
        <f>'TX_Permitted Sources'!N617</f>
        <v>0</v>
      </c>
      <c r="J1321" s="201">
        <f>'TX_Permitted Sources'!O617</f>
        <v>0</v>
      </c>
    </row>
    <row r="1322" spans="1:10" x14ac:dyDescent="0.2">
      <c r="A1322" s="43" t="str">
        <f>'TX_Permitted Sources'!A618</f>
        <v>TX Permitted</v>
      </c>
      <c r="B1322" s="43">
        <f>'TX_Permitted Sources'!B618</f>
        <v>48</v>
      </c>
      <c r="C1322" s="74" t="str">
        <f>'TX_Permitted Sources'!C618</f>
        <v>48415</v>
      </c>
      <c r="D1322" s="74">
        <f>'TX_Permitted Sources'!G618</f>
        <v>10200602</v>
      </c>
      <c r="E1322" s="74" t="str">
        <f>'TX_Permitted Sources'!J618</f>
        <v>Process Heaters</v>
      </c>
      <c r="F1322" s="201">
        <f>'TX_Permitted Sources'!K618</f>
        <v>21.766999999999999</v>
      </c>
      <c r="G1322" s="201">
        <f>'TX_Permitted Sources'!L618</f>
        <v>1.3371</v>
      </c>
      <c r="H1322" s="201">
        <f>'TX_Permitted Sources'!M618</f>
        <v>0</v>
      </c>
      <c r="I1322" s="201">
        <f>'TX_Permitted Sources'!N618</f>
        <v>0</v>
      </c>
      <c r="J1322" s="201">
        <f>'TX_Permitted Sources'!O618</f>
        <v>0</v>
      </c>
    </row>
    <row r="1323" spans="1:10" x14ac:dyDescent="0.2">
      <c r="A1323" s="43" t="str">
        <f>'TX_Permitted Sources'!A619</f>
        <v>TX Permitted</v>
      </c>
      <c r="B1323" s="43">
        <f>'TX_Permitted Sources'!B619</f>
        <v>48</v>
      </c>
      <c r="C1323" s="74" t="str">
        <f>'TX_Permitted Sources'!C619</f>
        <v>48415</v>
      </c>
      <c r="D1323" s="74">
        <f>'TX_Permitted Sources'!G619</f>
        <v>10200603</v>
      </c>
      <c r="E1323" s="74" t="str">
        <f>'TX_Permitted Sources'!J619</f>
        <v>Process Heaters</v>
      </c>
      <c r="F1323" s="201">
        <f>'TX_Permitted Sources'!K619</f>
        <v>0.69540000000000002</v>
      </c>
      <c r="G1323" s="201">
        <f>'TX_Permitted Sources'!L619</f>
        <v>3.8199999999999998E-2</v>
      </c>
      <c r="H1323" s="201">
        <f>'TX_Permitted Sources'!M619</f>
        <v>0</v>
      </c>
      <c r="I1323" s="201">
        <f>'TX_Permitted Sources'!N619</f>
        <v>0</v>
      </c>
      <c r="J1323" s="201">
        <f>'TX_Permitted Sources'!O619</f>
        <v>0</v>
      </c>
    </row>
    <row r="1324" spans="1:10" x14ac:dyDescent="0.2">
      <c r="A1324" s="43" t="str">
        <f>'TX_Permitted Sources'!A620</f>
        <v>TX Permitted</v>
      </c>
      <c r="B1324" s="43">
        <f>'TX_Permitted Sources'!B620</f>
        <v>48</v>
      </c>
      <c r="C1324" s="74" t="str">
        <f>'TX_Permitted Sources'!C620</f>
        <v>48415</v>
      </c>
      <c r="D1324" s="74">
        <f>'TX_Permitted Sources'!G620</f>
        <v>20200252</v>
      </c>
      <c r="E1324" s="74" t="str">
        <f>'TX_Permitted Sources'!J620</f>
        <v>Compressor Engines</v>
      </c>
      <c r="F1324" s="201">
        <f>'TX_Permitted Sources'!K620</f>
        <v>105.8514</v>
      </c>
      <c r="G1324" s="201">
        <f>'TX_Permitted Sources'!L620</f>
        <v>4.0069999999999997</v>
      </c>
      <c r="H1324" s="201">
        <f>'TX_Permitted Sources'!M620</f>
        <v>0</v>
      </c>
      <c r="I1324" s="201">
        <f>'TX_Permitted Sources'!N620</f>
        <v>0</v>
      </c>
      <c r="J1324" s="201">
        <f>'TX_Permitted Sources'!O620</f>
        <v>0</v>
      </c>
    </row>
    <row r="1325" spans="1:10" x14ac:dyDescent="0.2">
      <c r="A1325" s="43" t="str">
        <f>'TX_Permitted Sources'!A621</f>
        <v>TX Permitted</v>
      </c>
      <c r="B1325" s="43">
        <f>'TX_Permitted Sources'!B621</f>
        <v>48</v>
      </c>
      <c r="C1325" s="74" t="str">
        <f>'TX_Permitted Sources'!C621</f>
        <v>48415</v>
      </c>
      <c r="D1325" s="74">
        <f>'TX_Permitted Sources'!G621</f>
        <v>20200253</v>
      </c>
      <c r="E1325" s="74" t="str">
        <f>'TX_Permitted Sources'!J621</f>
        <v>Compressor Engines</v>
      </c>
      <c r="F1325" s="201">
        <f>'TX_Permitted Sources'!K621</f>
        <v>18.748200000000001</v>
      </c>
      <c r="G1325" s="201">
        <f>'TX_Permitted Sources'!L621</f>
        <v>1.1893</v>
      </c>
      <c r="H1325" s="201">
        <f>'TX_Permitted Sources'!M621</f>
        <v>0</v>
      </c>
      <c r="I1325" s="201">
        <f>'TX_Permitted Sources'!N621</f>
        <v>0</v>
      </c>
      <c r="J1325" s="201">
        <f>'TX_Permitted Sources'!O621</f>
        <v>0</v>
      </c>
    </row>
    <row r="1326" spans="1:10" x14ac:dyDescent="0.2">
      <c r="A1326" s="43" t="str">
        <f>'TX_Permitted Sources'!A622</f>
        <v>TX Permitted</v>
      </c>
      <c r="B1326" s="43">
        <f>'TX_Permitted Sources'!B622</f>
        <v>48</v>
      </c>
      <c r="C1326" s="74" t="str">
        <f>'TX_Permitted Sources'!C622</f>
        <v>48415</v>
      </c>
      <c r="D1326" s="74">
        <f>'TX_Permitted Sources'!G622</f>
        <v>20200254</v>
      </c>
      <c r="E1326" s="74" t="str">
        <f>'TX_Permitted Sources'!J622</f>
        <v>Compressor Engines</v>
      </c>
      <c r="F1326" s="201">
        <f>'TX_Permitted Sources'!K622</f>
        <v>23.814800000000002</v>
      </c>
      <c r="G1326" s="201">
        <f>'TX_Permitted Sources'!L622</f>
        <v>4.1036000000000001</v>
      </c>
      <c r="H1326" s="201">
        <f>'TX_Permitted Sources'!M622</f>
        <v>0</v>
      </c>
      <c r="I1326" s="201">
        <f>'TX_Permitted Sources'!N622</f>
        <v>0</v>
      </c>
      <c r="J1326" s="201">
        <f>'TX_Permitted Sources'!O622</f>
        <v>0</v>
      </c>
    </row>
    <row r="1327" spans="1:10" x14ac:dyDescent="0.2">
      <c r="A1327" s="43" t="str">
        <f>'TX_Permitted Sources'!A623</f>
        <v>TX Permitted</v>
      </c>
      <c r="B1327" s="43">
        <f>'TX_Permitted Sources'!B623</f>
        <v>48</v>
      </c>
      <c r="C1327" s="74" t="str">
        <f>'TX_Permitted Sources'!C623</f>
        <v>48415</v>
      </c>
      <c r="D1327" s="74">
        <f>'TX_Permitted Sources'!G623</f>
        <v>31000203</v>
      </c>
      <c r="E1327" s="74" t="str">
        <f>'TX_Permitted Sources'!J623</f>
        <v>Compressor Engines</v>
      </c>
      <c r="F1327" s="201">
        <f>'TX_Permitted Sources'!K623</f>
        <v>0</v>
      </c>
      <c r="G1327" s="201">
        <f>'TX_Permitted Sources'!L623</f>
        <v>0</v>
      </c>
      <c r="H1327" s="201">
        <f>'TX_Permitted Sources'!M623</f>
        <v>0</v>
      </c>
      <c r="I1327" s="201">
        <f>'TX_Permitted Sources'!N623</f>
        <v>0</v>
      </c>
      <c r="J1327" s="201">
        <f>'TX_Permitted Sources'!O623</f>
        <v>0</v>
      </c>
    </row>
    <row r="1328" spans="1:10" x14ac:dyDescent="0.2">
      <c r="A1328" s="43" t="str">
        <f>'TX_Permitted Sources'!A624</f>
        <v>TX Permitted</v>
      </c>
      <c r="B1328" s="43">
        <f>'TX_Permitted Sources'!B624</f>
        <v>48</v>
      </c>
      <c r="C1328" s="74" t="str">
        <f>'TX_Permitted Sources'!C624</f>
        <v>48415</v>
      </c>
      <c r="D1328" s="74">
        <f>'TX_Permitted Sources'!G624</f>
        <v>31000205</v>
      </c>
      <c r="E1328" s="74" t="str">
        <f>'TX_Permitted Sources'!J624</f>
        <v>Natural Gas Production, Flares</v>
      </c>
      <c r="F1328" s="201">
        <f>'TX_Permitted Sources'!K624</f>
        <v>1.24E-2</v>
      </c>
      <c r="G1328" s="201">
        <f>'TX_Permitted Sources'!L624</f>
        <v>1.2500000000000001E-2</v>
      </c>
      <c r="H1328" s="201">
        <f>'TX_Permitted Sources'!M624</f>
        <v>0</v>
      </c>
      <c r="I1328" s="201">
        <f>'TX_Permitted Sources'!N624</f>
        <v>0</v>
      </c>
      <c r="J1328" s="201">
        <f>'TX_Permitted Sources'!O624</f>
        <v>0</v>
      </c>
    </row>
    <row r="1329" spans="1:10" x14ac:dyDescent="0.2">
      <c r="A1329" s="43" t="str">
        <f>'TX_Permitted Sources'!A625</f>
        <v>TX Permitted</v>
      </c>
      <c r="B1329" s="43">
        <f>'TX_Permitted Sources'!B625</f>
        <v>48</v>
      </c>
      <c r="C1329" s="74" t="str">
        <f>'TX_Permitted Sources'!C625</f>
        <v>48415</v>
      </c>
      <c r="D1329" s="74">
        <f>'TX_Permitted Sources'!G625</f>
        <v>31000220</v>
      </c>
      <c r="E1329" s="74" t="str">
        <f>'TX_Permitted Sources'!J625</f>
        <v>Natural Gas Production, All Equipt Leak Fugitives</v>
      </c>
      <c r="F1329" s="201">
        <f>'TX_Permitted Sources'!K625</f>
        <v>0</v>
      </c>
      <c r="G1329" s="201">
        <f>'TX_Permitted Sources'!L625</f>
        <v>29.374300000000002</v>
      </c>
      <c r="H1329" s="201">
        <f>'TX_Permitted Sources'!M625</f>
        <v>0</v>
      </c>
      <c r="I1329" s="201">
        <f>'TX_Permitted Sources'!N625</f>
        <v>0</v>
      </c>
      <c r="J1329" s="201">
        <f>'TX_Permitted Sources'!O625</f>
        <v>0</v>
      </c>
    </row>
    <row r="1330" spans="1:10" x14ac:dyDescent="0.2">
      <c r="A1330" s="43" t="str">
        <f>'TX_Permitted Sources'!A626</f>
        <v>TX Permitted</v>
      </c>
      <c r="B1330" s="43">
        <f>'TX_Permitted Sources'!B626</f>
        <v>48</v>
      </c>
      <c r="C1330" s="74" t="str">
        <f>'TX_Permitted Sources'!C626</f>
        <v>48415</v>
      </c>
      <c r="D1330" s="74">
        <f>'TX_Permitted Sources'!G626</f>
        <v>31000299</v>
      </c>
      <c r="E1330" s="74" t="str">
        <f>'TX_Permitted Sources'!J626</f>
        <v>Natural Gas Production, Other Not Classified</v>
      </c>
      <c r="F1330" s="201">
        <f>'TX_Permitted Sources'!K626</f>
        <v>0</v>
      </c>
      <c r="G1330" s="201">
        <f>'TX_Permitted Sources'!L626</f>
        <v>0</v>
      </c>
      <c r="H1330" s="201">
        <f>'TX_Permitted Sources'!M626</f>
        <v>0</v>
      </c>
      <c r="I1330" s="201">
        <f>'TX_Permitted Sources'!N626</f>
        <v>0</v>
      </c>
      <c r="J1330" s="201">
        <f>'TX_Permitted Sources'!O626</f>
        <v>0</v>
      </c>
    </row>
    <row r="1331" spans="1:10" x14ac:dyDescent="0.2">
      <c r="A1331" s="43" t="str">
        <f>'TX_Permitted Sources'!A627</f>
        <v>TX Permitted</v>
      </c>
      <c r="B1331" s="43">
        <f>'TX_Permitted Sources'!B627</f>
        <v>48</v>
      </c>
      <c r="C1331" s="74" t="str">
        <f>'TX_Permitted Sources'!C627</f>
        <v>48415</v>
      </c>
      <c r="D1331" s="74">
        <f>'TX_Permitted Sources'!G627</f>
        <v>31000305</v>
      </c>
      <c r="E1331" s="74" t="str">
        <f>'TX_Permitted Sources'!J627</f>
        <v>Natural Gas Processing Facilities, Gas Sweeting: Amine Process</v>
      </c>
      <c r="F1331" s="201">
        <f>'TX_Permitted Sources'!K627</f>
        <v>0</v>
      </c>
      <c r="G1331" s="201">
        <f>'TX_Permitted Sources'!L627</f>
        <v>0</v>
      </c>
      <c r="H1331" s="201">
        <f>'TX_Permitted Sources'!M627</f>
        <v>0</v>
      </c>
      <c r="I1331" s="201">
        <f>'TX_Permitted Sources'!N627</f>
        <v>0</v>
      </c>
      <c r="J1331" s="201">
        <f>'TX_Permitted Sources'!O627</f>
        <v>0</v>
      </c>
    </row>
    <row r="1332" spans="1:10" x14ac:dyDescent="0.2">
      <c r="A1332" s="43" t="str">
        <f>'TX_Permitted Sources'!A628</f>
        <v>TX Permitted</v>
      </c>
      <c r="B1332" s="43">
        <f>'TX_Permitted Sources'!B628</f>
        <v>48</v>
      </c>
      <c r="C1332" s="74" t="str">
        <f>'TX_Permitted Sources'!C628</f>
        <v>48415</v>
      </c>
      <c r="D1332" s="74">
        <f>'TX_Permitted Sources'!G628</f>
        <v>38500101</v>
      </c>
      <c r="E1332" s="74" t="str">
        <f>'TX_Permitted Sources'!J628</f>
        <v>Natural Gas Production, Other Not Classified</v>
      </c>
      <c r="F1332" s="201">
        <f>'TX_Permitted Sources'!K628</f>
        <v>0</v>
      </c>
      <c r="G1332" s="201">
        <f>'TX_Permitted Sources'!L628</f>
        <v>1.5679000000000001</v>
      </c>
      <c r="H1332" s="201">
        <f>'TX_Permitted Sources'!M628</f>
        <v>0</v>
      </c>
      <c r="I1332" s="201">
        <f>'TX_Permitted Sources'!N628</f>
        <v>0</v>
      </c>
      <c r="J1332" s="201">
        <f>'TX_Permitted Sources'!O628</f>
        <v>0</v>
      </c>
    </row>
    <row r="1333" spans="1:10" x14ac:dyDescent="0.2">
      <c r="A1333" s="43" t="str">
        <f>'TX_Permitted Sources'!A629</f>
        <v>TX Permitted</v>
      </c>
      <c r="B1333" s="43">
        <f>'TX_Permitted Sources'!B629</f>
        <v>48</v>
      </c>
      <c r="C1333" s="74" t="str">
        <f>'TX_Permitted Sources'!C629</f>
        <v>48415</v>
      </c>
      <c r="D1333" s="74">
        <f>'TX_Permitted Sources'!G629</f>
        <v>40301012</v>
      </c>
      <c r="E1333" s="74" t="str">
        <f>'TX_Permitted Sources'!J629</f>
        <v>Permitted Tank Losses</v>
      </c>
      <c r="F1333" s="201">
        <f>'TX_Permitted Sources'!K629</f>
        <v>0</v>
      </c>
      <c r="G1333" s="201">
        <f>'TX_Permitted Sources'!L629</f>
        <v>1.5593999999999999</v>
      </c>
      <c r="H1333" s="201">
        <f>'TX_Permitted Sources'!M629</f>
        <v>0</v>
      </c>
      <c r="I1333" s="201">
        <f>'TX_Permitted Sources'!N629</f>
        <v>0</v>
      </c>
      <c r="J1333" s="201">
        <f>'TX_Permitted Sources'!O629</f>
        <v>0</v>
      </c>
    </row>
    <row r="1334" spans="1:10" x14ac:dyDescent="0.2">
      <c r="A1334" s="43" t="str">
        <f>'TX_Permitted Sources'!A630</f>
        <v>TX Permitted</v>
      </c>
      <c r="B1334" s="43">
        <f>'TX_Permitted Sources'!B630</f>
        <v>48</v>
      </c>
      <c r="C1334" s="74" t="str">
        <f>'TX_Permitted Sources'!C630</f>
        <v>48415</v>
      </c>
      <c r="D1334" s="74">
        <f>'TX_Permitted Sources'!G630</f>
        <v>30688801</v>
      </c>
      <c r="E1334" s="74" t="str">
        <f>'TX_Permitted Sources'!J630</f>
        <v>Natural Gas Production, Flares</v>
      </c>
      <c r="F1334" s="201">
        <f>'TX_Permitted Sources'!K630</f>
        <v>0</v>
      </c>
      <c r="G1334" s="201">
        <f>'TX_Permitted Sources'!L630</f>
        <v>6.2222</v>
      </c>
      <c r="H1334" s="201">
        <f>'TX_Permitted Sources'!M630</f>
        <v>0</v>
      </c>
      <c r="I1334" s="201">
        <f>'TX_Permitted Sources'!N630</f>
        <v>0</v>
      </c>
      <c r="J1334" s="201">
        <f>'TX_Permitted Sources'!O630</f>
        <v>0</v>
      </c>
    </row>
    <row r="1335" spans="1:10" x14ac:dyDescent="0.2">
      <c r="A1335" s="43" t="str">
        <f>'TX_Permitted Sources'!A631</f>
        <v>TX Permitted</v>
      </c>
      <c r="B1335" s="43">
        <f>'TX_Permitted Sources'!B631</f>
        <v>48</v>
      </c>
      <c r="C1335" s="74" t="str">
        <f>'TX_Permitted Sources'!C631</f>
        <v>48415</v>
      </c>
      <c r="D1335" s="74">
        <f>'TX_Permitted Sources'!G631</f>
        <v>40300204</v>
      </c>
      <c r="E1335" s="74" t="str">
        <f>'TX_Permitted Sources'!J631</f>
        <v>Permitted Tank Losses</v>
      </c>
      <c r="F1335" s="201">
        <f>'TX_Permitted Sources'!K631</f>
        <v>0</v>
      </c>
      <c r="G1335" s="201">
        <f>'TX_Permitted Sources'!L631</f>
        <v>47.616799999999998</v>
      </c>
      <c r="H1335" s="201">
        <f>'TX_Permitted Sources'!M631</f>
        <v>0</v>
      </c>
      <c r="I1335" s="201">
        <f>'TX_Permitted Sources'!N631</f>
        <v>0</v>
      </c>
      <c r="J1335" s="201">
        <f>'TX_Permitted Sources'!O631</f>
        <v>0</v>
      </c>
    </row>
    <row r="1336" spans="1:10" x14ac:dyDescent="0.2">
      <c r="A1336" s="43" t="str">
        <f>'TX_Permitted Sources'!A632</f>
        <v>TX Permitted</v>
      </c>
      <c r="B1336" s="43">
        <f>'TX_Permitted Sources'!B632</f>
        <v>48</v>
      </c>
      <c r="C1336" s="74" t="str">
        <f>'TX_Permitted Sources'!C632</f>
        <v>48415</v>
      </c>
      <c r="D1336" s="74">
        <f>'TX_Permitted Sources'!G632</f>
        <v>40301132</v>
      </c>
      <c r="E1336" s="74" t="str">
        <f>'TX_Permitted Sources'!J632</f>
        <v>Permitted Tank Losses</v>
      </c>
      <c r="F1336" s="201">
        <f>'TX_Permitted Sources'!K632</f>
        <v>0</v>
      </c>
      <c r="G1336" s="201">
        <f>'TX_Permitted Sources'!L632</f>
        <v>20.4116</v>
      </c>
      <c r="H1336" s="201">
        <f>'TX_Permitted Sources'!M632</f>
        <v>0</v>
      </c>
      <c r="I1336" s="201">
        <f>'TX_Permitted Sources'!N632</f>
        <v>0</v>
      </c>
      <c r="J1336" s="201">
        <f>'TX_Permitted Sources'!O632</f>
        <v>0</v>
      </c>
    </row>
    <row r="1337" spans="1:10" x14ac:dyDescent="0.2">
      <c r="A1337" s="43" t="str">
        <f>'TX_Permitted Sources'!A633</f>
        <v>TX Permitted</v>
      </c>
      <c r="B1337" s="43">
        <f>'TX_Permitted Sources'!B633</f>
        <v>48</v>
      </c>
      <c r="C1337" s="74" t="str">
        <f>'TX_Permitted Sources'!C633</f>
        <v>48415</v>
      </c>
      <c r="D1337" s="74">
        <f>'TX_Permitted Sources'!G633</f>
        <v>40301152</v>
      </c>
      <c r="E1337" s="74" t="str">
        <f>'TX_Permitted Sources'!J633</f>
        <v>Permitted Tank Losses</v>
      </c>
      <c r="F1337" s="201">
        <f>'TX_Permitted Sources'!K633</f>
        <v>0</v>
      </c>
      <c r="G1337" s="201">
        <f>'TX_Permitted Sources'!L633</f>
        <v>0</v>
      </c>
      <c r="H1337" s="201">
        <f>'TX_Permitted Sources'!M633</f>
        <v>0</v>
      </c>
      <c r="I1337" s="201">
        <f>'TX_Permitted Sources'!N633</f>
        <v>0</v>
      </c>
      <c r="J1337" s="201">
        <f>'TX_Permitted Sources'!O633</f>
        <v>0</v>
      </c>
    </row>
    <row r="1338" spans="1:10" x14ac:dyDescent="0.2">
      <c r="A1338" s="43" t="str">
        <f>'TX_Permitted Sources'!A634</f>
        <v>TX Permitted</v>
      </c>
      <c r="B1338" s="43">
        <f>'TX_Permitted Sources'!B634</f>
        <v>48</v>
      </c>
      <c r="C1338" s="74" t="str">
        <f>'TX_Permitted Sources'!C634</f>
        <v>48415</v>
      </c>
      <c r="D1338" s="74">
        <f>'TX_Permitted Sources'!G634</f>
        <v>40301201</v>
      </c>
      <c r="E1338" s="74" t="str">
        <f>'TX_Permitted Sources'!J634</f>
        <v>Permitted Tank Losses</v>
      </c>
      <c r="F1338" s="201">
        <f>'TX_Permitted Sources'!K634</f>
        <v>0</v>
      </c>
      <c r="G1338" s="201">
        <f>'TX_Permitted Sources'!L634</f>
        <v>0</v>
      </c>
      <c r="H1338" s="201">
        <f>'TX_Permitted Sources'!M634</f>
        <v>0</v>
      </c>
      <c r="I1338" s="201">
        <f>'TX_Permitted Sources'!N634</f>
        <v>0</v>
      </c>
      <c r="J1338" s="201">
        <f>'TX_Permitted Sources'!O634</f>
        <v>0</v>
      </c>
    </row>
    <row r="1339" spans="1:10" x14ac:dyDescent="0.2">
      <c r="A1339" s="43" t="str">
        <f>'TX_Permitted Sources'!A635</f>
        <v>TX Permitted</v>
      </c>
      <c r="B1339" s="43">
        <f>'TX_Permitted Sources'!B635</f>
        <v>48</v>
      </c>
      <c r="C1339" s="74" t="str">
        <f>'TX_Permitted Sources'!C635</f>
        <v>48415</v>
      </c>
      <c r="D1339" s="74">
        <f>'TX_Permitted Sources'!G635</f>
        <v>40301204</v>
      </c>
      <c r="E1339" s="74" t="str">
        <f>'TX_Permitted Sources'!J635</f>
        <v>Permitted Tank Losses</v>
      </c>
      <c r="F1339" s="201">
        <f>'TX_Permitted Sources'!K635</f>
        <v>0</v>
      </c>
      <c r="G1339" s="201">
        <f>'TX_Permitted Sources'!L635</f>
        <v>2.0000000000000001E-4</v>
      </c>
      <c r="H1339" s="201">
        <f>'TX_Permitted Sources'!M635</f>
        <v>0</v>
      </c>
      <c r="I1339" s="201">
        <f>'TX_Permitted Sources'!N635</f>
        <v>0</v>
      </c>
      <c r="J1339" s="201">
        <f>'TX_Permitted Sources'!O635</f>
        <v>0</v>
      </c>
    </row>
    <row r="1340" spans="1:10" x14ac:dyDescent="0.2">
      <c r="A1340" s="43" t="str">
        <f>'TX_Permitted Sources'!A636</f>
        <v>TX Permitted</v>
      </c>
      <c r="B1340" s="43">
        <f>'TX_Permitted Sources'!B636</f>
        <v>48</v>
      </c>
      <c r="C1340" s="74" t="str">
        <f>'TX_Permitted Sources'!C636</f>
        <v>48415</v>
      </c>
      <c r="D1340" s="74">
        <f>'TX_Permitted Sources'!G636</f>
        <v>40301206</v>
      </c>
      <c r="E1340" s="74" t="str">
        <f>'TX_Permitted Sources'!J636</f>
        <v>Permitted Tank Losses</v>
      </c>
      <c r="F1340" s="201">
        <f>'TX_Permitted Sources'!K636</f>
        <v>0</v>
      </c>
      <c r="G1340" s="201">
        <f>'TX_Permitted Sources'!L636</f>
        <v>2.9999999999999997E-4</v>
      </c>
      <c r="H1340" s="201">
        <f>'TX_Permitted Sources'!M636</f>
        <v>0</v>
      </c>
      <c r="I1340" s="201">
        <f>'TX_Permitted Sources'!N636</f>
        <v>0</v>
      </c>
      <c r="J1340" s="201">
        <f>'TX_Permitted Sources'!O636</f>
        <v>0</v>
      </c>
    </row>
    <row r="1341" spans="1:10" x14ac:dyDescent="0.2">
      <c r="A1341" s="43" t="str">
        <f>'TX_Permitted Sources'!A637</f>
        <v>TX Permitted</v>
      </c>
      <c r="B1341" s="43">
        <f>'TX_Permitted Sources'!B637</f>
        <v>48</v>
      </c>
      <c r="C1341" s="74" t="str">
        <f>'TX_Permitted Sources'!C637</f>
        <v>48415</v>
      </c>
      <c r="D1341" s="74">
        <f>'TX_Permitted Sources'!G637</f>
        <v>40388801</v>
      </c>
      <c r="E1341" s="74" t="str">
        <f>'TX_Permitted Sources'!J637</f>
        <v>Permitted Fugitives</v>
      </c>
      <c r="F1341" s="201">
        <f>'TX_Permitted Sources'!K637</f>
        <v>0</v>
      </c>
      <c r="G1341" s="201">
        <f>'TX_Permitted Sources'!L637</f>
        <v>0.14449999999999999</v>
      </c>
      <c r="H1341" s="201">
        <f>'TX_Permitted Sources'!M637</f>
        <v>0</v>
      </c>
      <c r="I1341" s="201">
        <f>'TX_Permitted Sources'!N637</f>
        <v>0</v>
      </c>
      <c r="J1341" s="201">
        <f>'TX_Permitted Sources'!O637</f>
        <v>0</v>
      </c>
    </row>
    <row r="1342" spans="1:10" x14ac:dyDescent="0.2">
      <c r="A1342" s="43" t="str">
        <f>'TX_Permitted Sources'!A638</f>
        <v>TX Permitted</v>
      </c>
      <c r="B1342" s="43">
        <f>'TX_Permitted Sources'!B638</f>
        <v>48</v>
      </c>
      <c r="C1342" s="74" t="str">
        <f>'TX_Permitted Sources'!C638</f>
        <v>48431</v>
      </c>
      <c r="D1342" s="74">
        <f>'TX_Permitted Sources'!G638</f>
        <v>20200253</v>
      </c>
      <c r="E1342" s="74" t="str">
        <f>'TX_Permitted Sources'!J638</f>
        <v>Compressor Engines</v>
      </c>
      <c r="F1342" s="201">
        <f>'TX_Permitted Sources'!K638</f>
        <v>218.9143</v>
      </c>
      <c r="G1342" s="201">
        <f>'TX_Permitted Sources'!L638</f>
        <v>5.4368999999999996</v>
      </c>
      <c r="H1342" s="201">
        <f>'TX_Permitted Sources'!M638</f>
        <v>0</v>
      </c>
      <c r="I1342" s="201">
        <f>'TX_Permitted Sources'!N638</f>
        <v>0</v>
      </c>
      <c r="J1342" s="201">
        <f>'TX_Permitted Sources'!O638</f>
        <v>0</v>
      </c>
    </row>
    <row r="1343" spans="1:10" x14ac:dyDescent="0.2">
      <c r="A1343" s="43" t="str">
        <f>'TX_Permitted Sources'!A639</f>
        <v>TX Permitted</v>
      </c>
      <c r="B1343" s="43">
        <f>'TX_Permitted Sources'!B639</f>
        <v>48</v>
      </c>
      <c r="C1343" s="74" t="str">
        <f>'TX_Permitted Sources'!C639</f>
        <v>48431</v>
      </c>
      <c r="D1343" s="74">
        <f>'TX_Permitted Sources'!G639</f>
        <v>20200254</v>
      </c>
      <c r="E1343" s="74" t="str">
        <f>'TX_Permitted Sources'!J639</f>
        <v>Compressor Engines</v>
      </c>
      <c r="F1343" s="201">
        <f>'TX_Permitted Sources'!K639</f>
        <v>79.158299999999997</v>
      </c>
      <c r="G1343" s="201">
        <f>'TX_Permitted Sources'!L639</f>
        <v>29.0562</v>
      </c>
      <c r="H1343" s="201">
        <f>'TX_Permitted Sources'!M639</f>
        <v>0</v>
      </c>
      <c r="I1343" s="201">
        <f>'TX_Permitted Sources'!N639</f>
        <v>0</v>
      </c>
      <c r="J1343" s="201">
        <f>'TX_Permitted Sources'!O639</f>
        <v>0</v>
      </c>
    </row>
    <row r="1344" spans="1:10" x14ac:dyDescent="0.2">
      <c r="A1344" s="43" t="str">
        <f>'TX_Permitted Sources'!A640</f>
        <v>TX Permitted</v>
      </c>
      <c r="B1344" s="43">
        <f>'TX_Permitted Sources'!B640</f>
        <v>48</v>
      </c>
      <c r="C1344" s="74" t="str">
        <f>'TX_Permitted Sources'!C640</f>
        <v>48431</v>
      </c>
      <c r="D1344" s="74">
        <f>'TX_Permitted Sources'!G640</f>
        <v>30600104</v>
      </c>
      <c r="E1344" s="74" t="str">
        <f>'TX_Permitted Sources'!J640</f>
        <v>Process Heaters</v>
      </c>
      <c r="F1344" s="201">
        <f>'TX_Permitted Sources'!K640</f>
        <v>0.26469999999999999</v>
      </c>
      <c r="G1344" s="201">
        <f>'TX_Permitted Sources'!L640</f>
        <v>1.46E-2</v>
      </c>
      <c r="H1344" s="201">
        <f>'TX_Permitted Sources'!M640</f>
        <v>0</v>
      </c>
      <c r="I1344" s="201">
        <f>'TX_Permitted Sources'!N640</f>
        <v>0</v>
      </c>
      <c r="J1344" s="201">
        <f>'TX_Permitted Sources'!O640</f>
        <v>0</v>
      </c>
    </row>
    <row r="1345" spans="1:10" x14ac:dyDescent="0.2">
      <c r="A1345" s="43" t="str">
        <f>'TX_Permitted Sources'!A641</f>
        <v>TX Permitted</v>
      </c>
      <c r="B1345" s="43">
        <f>'TX_Permitted Sources'!B641</f>
        <v>48</v>
      </c>
      <c r="C1345" s="74" t="str">
        <f>'TX_Permitted Sources'!C641</f>
        <v>48431</v>
      </c>
      <c r="D1345" s="74">
        <f>'TX_Permitted Sources'!G641</f>
        <v>31000205</v>
      </c>
      <c r="E1345" s="74" t="str">
        <f>'TX_Permitted Sources'!J641</f>
        <v>Natural Gas Production, Flares</v>
      </c>
      <c r="F1345" s="201">
        <f>'TX_Permitted Sources'!K641</f>
        <v>1.52E-2</v>
      </c>
      <c r="G1345" s="201">
        <f>'TX_Permitted Sources'!L641</f>
        <v>3.6400000000000002E-2</v>
      </c>
      <c r="H1345" s="201">
        <f>'TX_Permitted Sources'!M641</f>
        <v>0</v>
      </c>
      <c r="I1345" s="201">
        <f>'TX_Permitted Sources'!N641</f>
        <v>0</v>
      </c>
      <c r="J1345" s="201">
        <f>'TX_Permitted Sources'!O641</f>
        <v>0</v>
      </c>
    </row>
    <row r="1346" spans="1:10" x14ac:dyDescent="0.2">
      <c r="A1346" s="43" t="str">
        <f>'TX_Permitted Sources'!A642</f>
        <v>TX Permitted</v>
      </c>
      <c r="B1346" s="43">
        <f>'TX_Permitted Sources'!B642</f>
        <v>48</v>
      </c>
      <c r="C1346" s="74" t="str">
        <f>'TX_Permitted Sources'!C642</f>
        <v>48431</v>
      </c>
      <c r="D1346" s="74">
        <f>'TX_Permitted Sources'!G642</f>
        <v>31000207</v>
      </c>
      <c r="E1346" s="74" t="str">
        <f>'TX_Permitted Sources'!J642</f>
        <v>Permitted Fugitives</v>
      </c>
      <c r="F1346" s="201">
        <f>'TX_Permitted Sources'!K642</f>
        <v>0</v>
      </c>
      <c r="G1346" s="201">
        <f>'TX_Permitted Sources'!L642</f>
        <v>5.4</v>
      </c>
      <c r="H1346" s="201">
        <f>'TX_Permitted Sources'!M642</f>
        <v>0</v>
      </c>
      <c r="I1346" s="201">
        <f>'TX_Permitted Sources'!N642</f>
        <v>0</v>
      </c>
      <c r="J1346" s="201">
        <f>'TX_Permitted Sources'!O642</f>
        <v>0</v>
      </c>
    </row>
    <row r="1347" spans="1:10" x14ac:dyDescent="0.2">
      <c r="A1347" s="43" t="str">
        <f>'TX_Permitted Sources'!A643</f>
        <v>TX Permitted</v>
      </c>
      <c r="B1347" s="43">
        <f>'TX_Permitted Sources'!B643</f>
        <v>48</v>
      </c>
      <c r="C1347" s="74" t="str">
        <f>'TX_Permitted Sources'!C643</f>
        <v>48431</v>
      </c>
      <c r="D1347" s="74">
        <f>'TX_Permitted Sources'!G643</f>
        <v>31000220</v>
      </c>
      <c r="E1347" s="74" t="str">
        <f>'TX_Permitted Sources'!J643</f>
        <v>Natural Gas Production, All Equipt Leak Fugitives</v>
      </c>
      <c r="F1347" s="201">
        <f>'TX_Permitted Sources'!K643</f>
        <v>0</v>
      </c>
      <c r="G1347" s="201">
        <f>'TX_Permitted Sources'!L643</f>
        <v>17.994900000000001</v>
      </c>
      <c r="H1347" s="201">
        <f>'TX_Permitted Sources'!M643</f>
        <v>0</v>
      </c>
      <c r="I1347" s="201">
        <f>'TX_Permitted Sources'!N643</f>
        <v>0</v>
      </c>
      <c r="J1347" s="201">
        <f>'TX_Permitted Sources'!O643</f>
        <v>0</v>
      </c>
    </row>
    <row r="1348" spans="1:10" x14ac:dyDescent="0.2">
      <c r="A1348" s="43" t="str">
        <f>'TX_Permitted Sources'!A644</f>
        <v>TX Permitted</v>
      </c>
      <c r="B1348" s="43">
        <f>'TX_Permitted Sources'!B644</f>
        <v>48</v>
      </c>
      <c r="C1348" s="74" t="str">
        <f>'TX_Permitted Sources'!C644</f>
        <v>48431</v>
      </c>
      <c r="D1348" s="74">
        <f>'TX_Permitted Sources'!G644</f>
        <v>31000227</v>
      </c>
      <c r="E1348" s="74" t="str">
        <f>'TX_Permitted Sources'!J644</f>
        <v>Dehydrator</v>
      </c>
      <c r="F1348" s="201">
        <f>'TX_Permitted Sources'!K644</f>
        <v>0</v>
      </c>
      <c r="G1348" s="201">
        <f>'TX_Permitted Sources'!L644</f>
        <v>10.0717</v>
      </c>
      <c r="H1348" s="201">
        <f>'TX_Permitted Sources'!M644</f>
        <v>0</v>
      </c>
      <c r="I1348" s="201">
        <f>'TX_Permitted Sources'!N644</f>
        <v>0</v>
      </c>
      <c r="J1348" s="201">
        <f>'TX_Permitted Sources'!O644</f>
        <v>0</v>
      </c>
    </row>
    <row r="1349" spans="1:10" x14ac:dyDescent="0.2">
      <c r="A1349" s="43" t="str">
        <f>'TX_Permitted Sources'!A645</f>
        <v>TX Permitted</v>
      </c>
      <c r="B1349" s="43">
        <f>'TX_Permitted Sources'!B645</f>
        <v>48</v>
      </c>
      <c r="C1349" s="74" t="str">
        <f>'TX_Permitted Sources'!C645</f>
        <v>48431</v>
      </c>
      <c r="D1349" s="74">
        <f>'TX_Permitted Sources'!G645</f>
        <v>31000228</v>
      </c>
      <c r="E1349" s="74" t="str">
        <f>'TX_Permitted Sources'!J645</f>
        <v>Dehydrator</v>
      </c>
      <c r="F1349" s="201">
        <f>'TX_Permitted Sources'!K645</f>
        <v>0.6784</v>
      </c>
      <c r="G1349" s="201">
        <f>'TX_Permitted Sources'!L645</f>
        <v>3.73E-2</v>
      </c>
      <c r="H1349" s="201">
        <f>'TX_Permitted Sources'!M645</f>
        <v>0</v>
      </c>
      <c r="I1349" s="201">
        <f>'TX_Permitted Sources'!N645</f>
        <v>0</v>
      </c>
      <c r="J1349" s="201">
        <f>'TX_Permitted Sources'!O645</f>
        <v>0</v>
      </c>
    </row>
    <row r="1350" spans="1:10" x14ac:dyDescent="0.2">
      <c r="A1350" s="43" t="str">
        <f>'TX_Permitted Sources'!A646</f>
        <v>TX Permitted</v>
      </c>
      <c r="B1350" s="43">
        <f>'TX_Permitted Sources'!B646</f>
        <v>48</v>
      </c>
      <c r="C1350" s="74" t="str">
        <f>'TX_Permitted Sources'!C646</f>
        <v>48431</v>
      </c>
      <c r="D1350" s="74">
        <f>'TX_Permitted Sources'!G646</f>
        <v>31000404</v>
      </c>
      <c r="E1350" s="74" t="str">
        <f>'TX_Permitted Sources'!J646</f>
        <v>Process Heaters</v>
      </c>
      <c r="F1350" s="201">
        <f>'TX_Permitted Sources'!K646</f>
        <v>0.64400000000000002</v>
      </c>
      <c r="G1350" s="201">
        <f>'TX_Permitted Sources'!L646</f>
        <v>3.5400000000000001E-2</v>
      </c>
      <c r="H1350" s="201">
        <f>'TX_Permitted Sources'!M646</f>
        <v>0</v>
      </c>
      <c r="I1350" s="201">
        <f>'TX_Permitted Sources'!N646</f>
        <v>0</v>
      </c>
      <c r="J1350" s="201">
        <f>'TX_Permitted Sources'!O646</f>
        <v>0</v>
      </c>
    </row>
    <row r="1351" spans="1:10" x14ac:dyDescent="0.2">
      <c r="A1351" s="43" t="str">
        <f>'TX_Permitted Sources'!A647</f>
        <v>TX Permitted</v>
      </c>
      <c r="B1351" s="43">
        <f>'TX_Permitted Sources'!B647</f>
        <v>48</v>
      </c>
      <c r="C1351" s="74" t="str">
        <f>'TX_Permitted Sources'!C647</f>
        <v>48431</v>
      </c>
      <c r="D1351" s="74">
        <f>'TX_Permitted Sources'!G647</f>
        <v>40100398</v>
      </c>
      <c r="E1351" s="74" t="str">
        <f>'TX_Permitted Sources'!J647</f>
        <v>Natural Gas Production, Other Not Classified</v>
      </c>
      <c r="F1351" s="201">
        <f>'TX_Permitted Sources'!K647</f>
        <v>0</v>
      </c>
      <c r="G1351" s="201">
        <f>'TX_Permitted Sources'!L647</f>
        <v>0</v>
      </c>
      <c r="H1351" s="201">
        <f>'TX_Permitted Sources'!M647</f>
        <v>0</v>
      </c>
      <c r="I1351" s="201">
        <f>'TX_Permitted Sources'!N647</f>
        <v>0</v>
      </c>
      <c r="J1351" s="201">
        <f>'TX_Permitted Sources'!O647</f>
        <v>0</v>
      </c>
    </row>
    <row r="1352" spans="1:10" x14ac:dyDescent="0.2">
      <c r="A1352" s="43" t="str">
        <f>'TX_Permitted Sources'!A648</f>
        <v>TX Permitted</v>
      </c>
      <c r="B1352" s="43">
        <f>'TX_Permitted Sources'!B648</f>
        <v>48</v>
      </c>
      <c r="C1352" s="74" t="str">
        <f>'TX_Permitted Sources'!C648</f>
        <v>48431</v>
      </c>
      <c r="D1352" s="74">
        <f>'TX_Permitted Sources'!G648</f>
        <v>40301099</v>
      </c>
      <c r="E1352" s="74" t="str">
        <f>'TX_Permitted Sources'!J648</f>
        <v>Permitted Tank Losses</v>
      </c>
      <c r="F1352" s="201">
        <f>'TX_Permitted Sources'!K648</f>
        <v>0</v>
      </c>
      <c r="G1352" s="201">
        <f>'TX_Permitted Sources'!L648</f>
        <v>2.1299999999999999E-2</v>
      </c>
      <c r="H1352" s="201">
        <f>'TX_Permitted Sources'!M648</f>
        <v>0</v>
      </c>
      <c r="I1352" s="201">
        <f>'TX_Permitted Sources'!N648</f>
        <v>0</v>
      </c>
      <c r="J1352" s="201">
        <f>'TX_Permitted Sources'!O648</f>
        <v>0</v>
      </c>
    </row>
    <row r="1353" spans="1:10" x14ac:dyDescent="0.2">
      <c r="A1353" s="43" t="str">
        <f>'TX_Permitted Sources'!A649</f>
        <v>TX Permitted</v>
      </c>
      <c r="B1353" s="43">
        <f>'TX_Permitted Sources'!B649</f>
        <v>48</v>
      </c>
      <c r="C1353" s="74" t="str">
        <f>'TX_Permitted Sources'!C649</f>
        <v>48431</v>
      </c>
      <c r="D1353" s="74">
        <f>'TX_Permitted Sources'!G649</f>
        <v>20200253</v>
      </c>
      <c r="E1353" s="74" t="str">
        <f>'TX_Permitted Sources'!J649</f>
        <v>Compressor Engines</v>
      </c>
      <c r="F1353" s="201">
        <f>'TX_Permitted Sources'!K649</f>
        <v>47.8035</v>
      </c>
      <c r="G1353" s="201">
        <f>'TX_Permitted Sources'!L649</f>
        <v>4.7941000000000003</v>
      </c>
      <c r="H1353" s="201">
        <f>'TX_Permitted Sources'!M649</f>
        <v>0</v>
      </c>
      <c r="I1353" s="201">
        <f>'TX_Permitted Sources'!N649</f>
        <v>0</v>
      </c>
      <c r="J1353" s="201">
        <f>'TX_Permitted Sources'!O649</f>
        <v>0</v>
      </c>
    </row>
    <row r="1354" spans="1:10" x14ac:dyDescent="0.2">
      <c r="A1354" s="43" t="str">
        <f>'TX_Permitted Sources'!A650</f>
        <v>TX Permitted</v>
      </c>
      <c r="B1354" s="43">
        <f>'TX_Permitted Sources'!B650</f>
        <v>48</v>
      </c>
      <c r="C1354" s="74" t="str">
        <f>'TX_Permitted Sources'!C650</f>
        <v>48431</v>
      </c>
      <c r="D1354" s="74">
        <f>'TX_Permitted Sources'!G650</f>
        <v>20200254</v>
      </c>
      <c r="E1354" s="74" t="str">
        <f>'TX_Permitted Sources'!J650</f>
        <v>Compressor Engines</v>
      </c>
      <c r="F1354" s="201">
        <f>'TX_Permitted Sources'!K650</f>
        <v>30.1599</v>
      </c>
      <c r="G1354" s="201">
        <f>'TX_Permitted Sources'!L650</f>
        <v>8.5678000000000001</v>
      </c>
      <c r="H1354" s="201">
        <f>'TX_Permitted Sources'!M650</f>
        <v>0</v>
      </c>
      <c r="I1354" s="201">
        <f>'TX_Permitted Sources'!N650</f>
        <v>0</v>
      </c>
      <c r="J1354" s="201">
        <f>'TX_Permitted Sources'!O650</f>
        <v>0</v>
      </c>
    </row>
    <row r="1355" spans="1:10" x14ac:dyDescent="0.2">
      <c r="A1355" s="43" t="str">
        <f>'TX_Permitted Sources'!A651</f>
        <v>TX Permitted</v>
      </c>
      <c r="B1355" s="43">
        <f>'TX_Permitted Sources'!B651</f>
        <v>48</v>
      </c>
      <c r="C1355" s="74" t="str">
        <f>'TX_Permitted Sources'!C651</f>
        <v>48431</v>
      </c>
      <c r="D1355" s="74">
        <f>'TX_Permitted Sources'!G651</f>
        <v>31000205</v>
      </c>
      <c r="E1355" s="74" t="str">
        <f>'TX_Permitted Sources'!J651</f>
        <v>Natural Gas Production, Flares</v>
      </c>
      <c r="F1355" s="201">
        <f>'TX_Permitted Sources'!K651</f>
        <v>0.49980000000000002</v>
      </c>
      <c r="G1355" s="201">
        <f>'TX_Permitted Sources'!L651</f>
        <v>0</v>
      </c>
      <c r="H1355" s="201">
        <f>'TX_Permitted Sources'!M651</f>
        <v>0</v>
      </c>
      <c r="I1355" s="201">
        <f>'TX_Permitted Sources'!N651</f>
        <v>0</v>
      </c>
      <c r="J1355" s="201">
        <f>'TX_Permitted Sources'!O651</f>
        <v>0</v>
      </c>
    </row>
    <row r="1356" spans="1:10" x14ac:dyDescent="0.2">
      <c r="A1356" s="43" t="str">
        <f>'TX_Permitted Sources'!A652</f>
        <v>TX Permitted</v>
      </c>
      <c r="B1356" s="43">
        <f>'TX_Permitted Sources'!B652</f>
        <v>48</v>
      </c>
      <c r="C1356" s="74" t="str">
        <f>'TX_Permitted Sources'!C652</f>
        <v>48431</v>
      </c>
      <c r="D1356" s="74">
        <f>'TX_Permitted Sources'!G652</f>
        <v>31000299</v>
      </c>
      <c r="E1356" s="74" t="str">
        <f>'TX_Permitted Sources'!J652</f>
        <v>Natural Gas Production, Other Not Classified</v>
      </c>
      <c r="F1356" s="201">
        <f>'TX_Permitted Sources'!K652</f>
        <v>0</v>
      </c>
      <c r="G1356" s="201">
        <f>'TX_Permitted Sources'!L652</f>
        <v>0.51449999999999996</v>
      </c>
      <c r="H1356" s="201">
        <f>'TX_Permitted Sources'!M652</f>
        <v>0</v>
      </c>
      <c r="I1356" s="201">
        <f>'TX_Permitted Sources'!N652</f>
        <v>0</v>
      </c>
      <c r="J1356" s="201">
        <f>'TX_Permitted Sources'!O652</f>
        <v>0</v>
      </c>
    </row>
    <row r="1357" spans="1:10" x14ac:dyDescent="0.2">
      <c r="A1357" s="43" t="str">
        <f>'TX_Permitted Sources'!A653</f>
        <v>TX Permitted</v>
      </c>
      <c r="B1357" s="43">
        <f>'TX_Permitted Sources'!B653</f>
        <v>48</v>
      </c>
      <c r="C1357" s="74" t="str">
        <f>'TX_Permitted Sources'!C653</f>
        <v>48431</v>
      </c>
      <c r="D1357" s="74">
        <f>'TX_Permitted Sources'!G653</f>
        <v>31000404</v>
      </c>
      <c r="E1357" s="74" t="str">
        <f>'TX_Permitted Sources'!J653</f>
        <v>Process Heaters</v>
      </c>
      <c r="F1357" s="201">
        <f>'TX_Permitted Sources'!K653</f>
        <v>2.7345000000000002</v>
      </c>
      <c r="G1357" s="201">
        <f>'TX_Permitted Sources'!L653</f>
        <v>0.15040000000000001</v>
      </c>
      <c r="H1357" s="201">
        <f>'TX_Permitted Sources'!M653</f>
        <v>0</v>
      </c>
      <c r="I1357" s="201">
        <f>'TX_Permitted Sources'!N653</f>
        <v>0</v>
      </c>
      <c r="J1357" s="201">
        <f>'TX_Permitted Sources'!O653</f>
        <v>0</v>
      </c>
    </row>
    <row r="1358" spans="1:10" x14ac:dyDescent="0.2">
      <c r="A1358" s="43" t="str">
        <f>'TX_Permitted Sources'!A654</f>
        <v>TX Permitted</v>
      </c>
      <c r="B1358" s="43">
        <f>'TX_Permitted Sources'!B654</f>
        <v>48</v>
      </c>
      <c r="C1358" s="74" t="str">
        <f>'TX_Permitted Sources'!C654</f>
        <v>48431</v>
      </c>
      <c r="D1358" s="74">
        <f>'TX_Permitted Sources'!G654</f>
        <v>31088801</v>
      </c>
      <c r="E1358" s="74" t="str">
        <f>'TX_Permitted Sources'!J654</f>
        <v>Permitted Fugitives</v>
      </c>
      <c r="F1358" s="201">
        <f>'TX_Permitted Sources'!K654</f>
        <v>0</v>
      </c>
      <c r="G1358" s="201">
        <f>'TX_Permitted Sources'!L654</f>
        <v>2.5901000000000001</v>
      </c>
      <c r="H1358" s="201">
        <f>'TX_Permitted Sources'!M654</f>
        <v>0</v>
      </c>
      <c r="I1358" s="201">
        <f>'TX_Permitted Sources'!N654</f>
        <v>0</v>
      </c>
      <c r="J1358" s="201">
        <f>'TX_Permitted Sources'!O654</f>
        <v>0</v>
      </c>
    </row>
    <row r="1359" spans="1:10" x14ac:dyDescent="0.2">
      <c r="A1359" s="43" t="str">
        <f>'TX_Permitted Sources'!A655</f>
        <v>TX Permitted</v>
      </c>
      <c r="B1359" s="43">
        <f>'TX_Permitted Sources'!B655</f>
        <v>48</v>
      </c>
      <c r="C1359" s="74" t="str">
        <f>'TX_Permitted Sources'!C655</f>
        <v>48431</v>
      </c>
      <c r="D1359" s="74">
        <f>'TX_Permitted Sources'!G655</f>
        <v>40300101</v>
      </c>
      <c r="E1359" s="74" t="str">
        <f>'TX_Permitted Sources'!J655</f>
        <v>Permitted Tank Losses</v>
      </c>
      <c r="F1359" s="201">
        <f>'TX_Permitted Sources'!K655</f>
        <v>0</v>
      </c>
      <c r="G1359" s="201">
        <f>'TX_Permitted Sources'!L655</f>
        <v>0.85550000000000004</v>
      </c>
      <c r="H1359" s="201">
        <f>'TX_Permitted Sources'!M655</f>
        <v>0</v>
      </c>
      <c r="I1359" s="201">
        <f>'TX_Permitted Sources'!N655</f>
        <v>0</v>
      </c>
      <c r="J1359" s="201">
        <f>'TX_Permitted Sources'!O655</f>
        <v>0</v>
      </c>
    </row>
    <row r="1360" spans="1:10" x14ac:dyDescent="0.2">
      <c r="A1360" s="43" t="str">
        <f>'TX_Permitted Sources'!A656</f>
        <v>TX Permitted</v>
      </c>
      <c r="B1360" s="43">
        <f>'TX_Permitted Sources'!B656</f>
        <v>48</v>
      </c>
      <c r="C1360" s="74" t="str">
        <f>'TX_Permitted Sources'!C656</f>
        <v>48435</v>
      </c>
      <c r="D1360" s="74">
        <f>'TX_Permitted Sources'!G656</f>
        <v>20200253</v>
      </c>
      <c r="E1360" s="74" t="str">
        <f>'TX_Permitted Sources'!J656</f>
        <v>Compressor Engines</v>
      </c>
      <c r="F1360" s="201">
        <f>'TX_Permitted Sources'!K656</f>
        <v>13.9</v>
      </c>
      <c r="G1360" s="201">
        <f>'TX_Permitted Sources'!L656</f>
        <v>5.82</v>
      </c>
      <c r="H1360" s="201">
        <f>'TX_Permitted Sources'!M656</f>
        <v>0</v>
      </c>
      <c r="I1360" s="201">
        <f>'TX_Permitted Sources'!N656</f>
        <v>0</v>
      </c>
      <c r="J1360" s="201">
        <f>'TX_Permitted Sources'!O656</f>
        <v>0</v>
      </c>
    </row>
    <row r="1361" spans="1:10" x14ac:dyDescent="0.2">
      <c r="A1361" s="43" t="str">
        <f>'TX_Permitted Sources'!A657</f>
        <v>TX Permitted</v>
      </c>
      <c r="B1361" s="43">
        <f>'TX_Permitted Sources'!B657</f>
        <v>48</v>
      </c>
      <c r="C1361" s="74" t="str">
        <f>'TX_Permitted Sources'!C657</f>
        <v>48435</v>
      </c>
      <c r="D1361" s="74">
        <f>'TX_Permitted Sources'!G657</f>
        <v>20200254</v>
      </c>
      <c r="E1361" s="74" t="str">
        <f>'TX_Permitted Sources'!J657</f>
        <v>Compressor Engines</v>
      </c>
      <c r="F1361" s="201">
        <f>'TX_Permitted Sources'!K657</f>
        <v>160.79650000000001</v>
      </c>
      <c r="G1361" s="201">
        <f>'TX_Permitted Sources'!L657</f>
        <v>49.739899999999999</v>
      </c>
      <c r="H1361" s="201">
        <f>'TX_Permitted Sources'!M657</f>
        <v>0</v>
      </c>
      <c r="I1361" s="201">
        <f>'TX_Permitted Sources'!N657</f>
        <v>0</v>
      </c>
      <c r="J1361" s="201">
        <f>'TX_Permitted Sources'!O657</f>
        <v>0</v>
      </c>
    </row>
    <row r="1362" spans="1:10" x14ac:dyDescent="0.2">
      <c r="A1362" s="43" t="str">
        <f>'TX_Permitted Sources'!A658</f>
        <v>TX Permitted</v>
      </c>
      <c r="B1362" s="43">
        <f>'TX_Permitted Sources'!B658</f>
        <v>48</v>
      </c>
      <c r="C1362" s="74" t="str">
        <f>'TX_Permitted Sources'!C658</f>
        <v>48435</v>
      </c>
      <c r="D1362" s="74">
        <f>'TX_Permitted Sources'!G658</f>
        <v>31000202</v>
      </c>
      <c r="E1362" s="74" t="str">
        <f>'TX_Permitted Sources'!J658</f>
        <v>Natural Gas Production, Gas Stripping Operations</v>
      </c>
      <c r="F1362" s="201">
        <f>'TX_Permitted Sources'!K658</f>
        <v>0</v>
      </c>
      <c r="G1362" s="201">
        <f>'TX_Permitted Sources'!L658</f>
        <v>1.115</v>
      </c>
      <c r="H1362" s="201">
        <f>'TX_Permitted Sources'!M658</f>
        <v>0</v>
      </c>
      <c r="I1362" s="201">
        <f>'TX_Permitted Sources'!N658</f>
        <v>0</v>
      </c>
      <c r="J1362" s="201">
        <f>'TX_Permitted Sources'!O658</f>
        <v>0</v>
      </c>
    </row>
    <row r="1363" spans="1:10" x14ac:dyDescent="0.2">
      <c r="A1363" s="43" t="str">
        <f>'TX_Permitted Sources'!A659</f>
        <v>TX Permitted</v>
      </c>
      <c r="B1363" s="43">
        <f>'TX_Permitted Sources'!B659</f>
        <v>48</v>
      </c>
      <c r="C1363" s="74" t="str">
        <f>'TX_Permitted Sources'!C659</f>
        <v>48435</v>
      </c>
      <c r="D1363" s="74">
        <f>'TX_Permitted Sources'!G659</f>
        <v>31000207</v>
      </c>
      <c r="E1363" s="74" t="str">
        <f>'TX_Permitted Sources'!J659</f>
        <v>Permitted Fugitives</v>
      </c>
      <c r="F1363" s="201">
        <f>'TX_Permitted Sources'!K659</f>
        <v>0</v>
      </c>
      <c r="G1363" s="201">
        <f>'TX_Permitted Sources'!L659</f>
        <v>6.91</v>
      </c>
      <c r="H1363" s="201">
        <f>'TX_Permitted Sources'!M659</f>
        <v>0</v>
      </c>
      <c r="I1363" s="201">
        <f>'TX_Permitted Sources'!N659</f>
        <v>0</v>
      </c>
      <c r="J1363" s="201">
        <f>'TX_Permitted Sources'!O659</f>
        <v>0</v>
      </c>
    </row>
    <row r="1364" spans="1:10" x14ac:dyDescent="0.2">
      <c r="A1364" s="43" t="str">
        <f>'TX_Permitted Sources'!A660</f>
        <v>TX Permitted</v>
      </c>
      <c r="B1364" s="43">
        <f>'TX_Permitted Sources'!B660</f>
        <v>48</v>
      </c>
      <c r="C1364" s="74" t="str">
        <f>'TX_Permitted Sources'!C660</f>
        <v>48435</v>
      </c>
      <c r="D1364" s="74">
        <f>'TX_Permitted Sources'!G660</f>
        <v>31000227</v>
      </c>
      <c r="E1364" s="74" t="str">
        <f>'TX_Permitted Sources'!J660</f>
        <v>Dehydrator</v>
      </c>
      <c r="F1364" s="201">
        <f>'TX_Permitted Sources'!K660</f>
        <v>0</v>
      </c>
      <c r="G1364" s="201">
        <f>'TX_Permitted Sources'!L660</f>
        <v>0.32</v>
      </c>
      <c r="H1364" s="201">
        <f>'TX_Permitted Sources'!M660</f>
        <v>0</v>
      </c>
      <c r="I1364" s="201">
        <f>'TX_Permitted Sources'!N660</f>
        <v>0</v>
      </c>
      <c r="J1364" s="201">
        <f>'TX_Permitted Sources'!O660</f>
        <v>0</v>
      </c>
    </row>
    <row r="1365" spans="1:10" x14ac:dyDescent="0.2">
      <c r="A1365" s="43" t="str">
        <f>'TX_Permitted Sources'!A661</f>
        <v>TX Permitted</v>
      </c>
      <c r="B1365" s="43">
        <f>'TX_Permitted Sources'!B661</f>
        <v>48</v>
      </c>
      <c r="C1365" s="74" t="str">
        <f>'TX_Permitted Sources'!C661</f>
        <v>48435</v>
      </c>
      <c r="D1365" s="74">
        <f>'TX_Permitted Sources'!G661</f>
        <v>31000228</v>
      </c>
      <c r="E1365" s="74" t="str">
        <f>'TX_Permitted Sources'!J661</f>
        <v>Dehydrator</v>
      </c>
      <c r="F1365" s="201">
        <f>'TX_Permitted Sources'!K661</f>
        <v>0.59</v>
      </c>
      <c r="G1365" s="201">
        <f>'TX_Permitted Sources'!L661</f>
        <v>0.03</v>
      </c>
      <c r="H1365" s="201">
        <f>'TX_Permitted Sources'!M661</f>
        <v>0</v>
      </c>
      <c r="I1365" s="201">
        <f>'TX_Permitted Sources'!N661</f>
        <v>0</v>
      </c>
      <c r="J1365" s="201">
        <f>'TX_Permitted Sources'!O661</f>
        <v>0</v>
      </c>
    </row>
    <row r="1366" spans="1:10" x14ac:dyDescent="0.2">
      <c r="A1366" s="43" t="str">
        <f>'TX_Permitted Sources'!A662</f>
        <v>TX Permitted</v>
      </c>
      <c r="B1366" s="43">
        <f>'TX_Permitted Sources'!B662</f>
        <v>48</v>
      </c>
      <c r="C1366" s="74" t="str">
        <f>'TX_Permitted Sources'!C662</f>
        <v>48435</v>
      </c>
      <c r="D1366" s="74">
        <f>'TX_Permitted Sources'!G662</f>
        <v>31000299</v>
      </c>
      <c r="E1366" s="74" t="str">
        <f>'TX_Permitted Sources'!J662</f>
        <v>Natural Gas Production, Other Not Classified</v>
      </c>
      <c r="F1366" s="201">
        <f>'TX_Permitted Sources'!K662</f>
        <v>0</v>
      </c>
      <c r="G1366" s="201">
        <f>'TX_Permitted Sources'!L662</f>
        <v>0</v>
      </c>
      <c r="H1366" s="201">
        <f>'TX_Permitted Sources'!M662</f>
        <v>0</v>
      </c>
      <c r="I1366" s="201">
        <f>'TX_Permitted Sources'!N662</f>
        <v>0</v>
      </c>
      <c r="J1366" s="201">
        <f>'TX_Permitted Sources'!O662</f>
        <v>0</v>
      </c>
    </row>
    <row r="1367" spans="1:10" x14ac:dyDescent="0.2">
      <c r="A1367" s="43" t="str">
        <f>'TX_Permitted Sources'!A663</f>
        <v>TX Permitted</v>
      </c>
      <c r="B1367" s="43">
        <f>'TX_Permitted Sources'!B663</f>
        <v>48</v>
      </c>
      <c r="C1367" s="74" t="str">
        <f>'TX_Permitted Sources'!C663</f>
        <v>48435</v>
      </c>
      <c r="D1367" s="74">
        <f>'TX_Permitted Sources'!G663</f>
        <v>31000405</v>
      </c>
      <c r="E1367" s="74" t="str">
        <f>'TX_Permitted Sources'!J663</f>
        <v>Process Heaters</v>
      </c>
      <c r="F1367" s="201">
        <f>'TX_Permitted Sources'!K663</f>
        <v>0.751</v>
      </c>
      <c r="G1367" s="201">
        <f>'TX_Permitted Sources'!L663</f>
        <v>1.1559999999999999</v>
      </c>
      <c r="H1367" s="201">
        <f>'TX_Permitted Sources'!M663</f>
        <v>0</v>
      </c>
      <c r="I1367" s="201">
        <f>'TX_Permitted Sources'!N663</f>
        <v>0</v>
      </c>
      <c r="J1367" s="201">
        <f>'TX_Permitted Sources'!O663</f>
        <v>0</v>
      </c>
    </row>
    <row r="1368" spans="1:10" x14ac:dyDescent="0.2">
      <c r="A1368" s="43" t="str">
        <f>'TX_Permitted Sources'!A664</f>
        <v>TX Permitted</v>
      </c>
      <c r="B1368" s="43">
        <f>'TX_Permitted Sources'!B664</f>
        <v>48</v>
      </c>
      <c r="C1368" s="74" t="str">
        <f>'TX_Permitted Sources'!C664</f>
        <v>48435</v>
      </c>
      <c r="D1368" s="74">
        <f>'TX_Permitted Sources'!G664</f>
        <v>40301015</v>
      </c>
      <c r="E1368" s="74" t="str">
        <f>'TX_Permitted Sources'!J664</f>
        <v>Permitted Tank Losses</v>
      </c>
      <c r="F1368" s="201">
        <f>'TX_Permitted Sources'!K664</f>
        <v>0</v>
      </c>
      <c r="G1368" s="201">
        <f>'TX_Permitted Sources'!L664</f>
        <v>0.52</v>
      </c>
      <c r="H1368" s="201">
        <f>'TX_Permitted Sources'!M664</f>
        <v>0</v>
      </c>
      <c r="I1368" s="201">
        <f>'TX_Permitted Sources'!N664</f>
        <v>0</v>
      </c>
      <c r="J1368" s="201">
        <f>'TX_Permitted Sources'!O664</f>
        <v>0</v>
      </c>
    </row>
    <row r="1369" spans="1:10" x14ac:dyDescent="0.2">
      <c r="A1369" s="43" t="str">
        <f>'TX_Permitted Sources'!A665</f>
        <v>TX Permitted</v>
      </c>
      <c r="B1369" s="43">
        <f>'TX_Permitted Sources'!B665</f>
        <v>48</v>
      </c>
      <c r="C1369" s="74" t="str">
        <f>'TX_Permitted Sources'!C665</f>
        <v>48435</v>
      </c>
      <c r="D1369" s="74">
        <f>'TX_Permitted Sources'!G665</f>
        <v>40301098</v>
      </c>
      <c r="E1369" s="74" t="str">
        <f>'TX_Permitted Sources'!J665</f>
        <v>Permitted Tank Losses</v>
      </c>
      <c r="F1369" s="201">
        <f>'TX_Permitted Sources'!K665</f>
        <v>0</v>
      </c>
      <c r="G1369" s="201">
        <f>'TX_Permitted Sources'!L665</f>
        <v>4.4800000000000004</v>
      </c>
      <c r="H1369" s="201">
        <f>'TX_Permitted Sources'!M665</f>
        <v>0</v>
      </c>
      <c r="I1369" s="201">
        <f>'TX_Permitted Sources'!N665</f>
        <v>0</v>
      </c>
      <c r="J1369" s="201">
        <f>'TX_Permitted Sources'!O665</f>
        <v>0</v>
      </c>
    </row>
    <row r="1370" spans="1:10" x14ac:dyDescent="0.2">
      <c r="A1370" s="43" t="str">
        <f>'TX_Permitted Sources'!A666</f>
        <v>TX Permitted</v>
      </c>
      <c r="B1370" s="43">
        <f>'TX_Permitted Sources'!B666</f>
        <v>48</v>
      </c>
      <c r="C1370" s="74" t="str">
        <f>'TX_Permitted Sources'!C666</f>
        <v>48435</v>
      </c>
      <c r="D1370" s="74">
        <f>'TX_Permitted Sources'!G666</f>
        <v>40600132</v>
      </c>
      <c r="E1370" s="74" t="str">
        <f>'TX_Permitted Sources'!J666</f>
        <v>Permitted Tank Losses</v>
      </c>
      <c r="F1370" s="201">
        <f>'TX_Permitted Sources'!K666</f>
        <v>0</v>
      </c>
      <c r="G1370" s="201">
        <f>'TX_Permitted Sources'!L666</f>
        <v>0</v>
      </c>
      <c r="H1370" s="201">
        <f>'TX_Permitted Sources'!M666</f>
        <v>0</v>
      </c>
      <c r="I1370" s="201">
        <f>'TX_Permitted Sources'!N666</f>
        <v>0</v>
      </c>
      <c r="J1370" s="201">
        <f>'TX_Permitted Sources'!O666</f>
        <v>0</v>
      </c>
    </row>
    <row r="1371" spans="1:10" x14ac:dyDescent="0.2">
      <c r="A1371" s="43" t="str">
        <f>'TX_Permitted Sources'!A667</f>
        <v>TX Permitted</v>
      </c>
      <c r="B1371" s="43">
        <f>'TX_Permitted Sources'!B667</f>
        <v>48</v>
      </c>
      <c r="C1371" s="74" t="str">
        <f>'TX_Permitted Sources'!C667</f>
        <v>48435</v>
      </c>
      <c r="D1371" s="74">
        <f>'TX_Permitted Sources'!G667</f>
        <v>40899999</v>
      </c>
      <c r="E1371" s="74" t="str">
        <f>'TX_Permitted Sources'!J667</f>
        <v>Natural Gas Production, Other Not Classified</v>
      </c>
      <c r="F1371" s="201">
        <f>'TX_Permitted Sources'!K667</f>
        <v>0</v>
      </c>
      <c r="G1371" s="201">
        <f>'TX_Permitted Sources'!L667</f>
        <v>1.23</v>
      </c>
      <c r="H1371" s="201">
        <f>'TX_Permitted Sources'!M667</f>
        <v>0</v>
      </c>
      <c r="I1371" s="201">
        <f>'TX_Permitted Sources'!N667</f>
        <v>0</v>
      </c>
      <c r="J1371" s="201">
        <f>'TX_Permitted Sources'!O667</f>
        <v>0</v>
      </c>
    </row>
    <row r="1372" spans="1:10" x14ac:dyDescent="0.2">
      <c r="A1372" s="43" t="str">
        <f>'TX_Permitted Sources'!A668</f>
        <v>TX Permitted</v>
      </c>
      <c r="B1372" s="43">
        <f>'TX_Permitted Sources'!B668</f>
        <v>48</v>
      </c>
      <c r="C1372" s="74" t="str">
        <f>'TX_Permitted Sources'!C668</f>
        <v>48435</v>
      </c>
      <c r="D1372" s="74">
        <f>'TX_Permitted Sources'!G668</f>
        <v>10200602</v>
      </c>
      <c r="E1372" s="74" t="str">
        <f>'TX_Permitted Sources'!J668</f>
        <v>Process Heaters</v>
      </c>
      <c r="F1372" s="201">
        <f>'TX_Permitted Sources'!K668</f>
        <v>7.81</v>
      </c>
      <c r="G1372" s="201">
        <f>'TX_Permitted Sources'!L668</f>
        <v>0.16</v>
      </c>
      <c r="H1372" s="201">
        <f>'TX_Permitted Sources'!M668</f>
        <v>0</v>
      </c>
      <c r="I1372" s="201">
        <f>'TX_Permitted Sources'!N668</f>
        <v>0</v>
      </c>
      <c r="J1372" s="201">
        <f>'TX_Permitted Sources'!O668</f>
        <v>0</v>
      </c>
    </row>
    <row r="1373" spans="1:10" x14ac:dyDescent="0.2">
      <c r="A1373" s="43" t="str">
        <f>'TX_Permitted Sources'!A669</f>
        <v>TX Permitted</v>
      </c>
      <c r="B1373" s="43">
        <f>'TX_Permitted Sources'!B669</f>
        <v>48</v>
      </c>
      <c r="C1373" s="74" t="str">
        <f>'TX_Permitted Sources'!C669</f>
        <v>48435</v>
      </c>
      <c r="D1373" s="74">
        <f>'TX_Permitted Sources'!G669</f>
        <v>10200603</v>
      </c>
      <c r="E1373" s="74" t="str">
        <f>'TX_Permitted Sources'!J669</f>
        <v>Process Heaters</v>
      </c>
      <c r="F1373" s="201">
        <f>'TX_Permitted Sources'!K669</f>
        <v>3.38</v>
      </c>
      <c r="G1373" s="201">
        <f>'TX_Permitted Sources'!L669</f>
        <v>0.25</v>
      </c>
      <c r="H1373" s="201">
        <f>'TX_Permitted Sources'!M669</f>
        <v>0</v>
      </c>
      <c r="I1373" s="201">
        <f>'TX_Permitted Sources'!N669</f>
        <v>0</v>
      </c>
      <c r="J1373" s="201">
        <f>'TX_Permitted Sources'!O669</f>
        <v>0</v>
      </c>
    </row>
    <row r="1374" spans="1:10" x14ac:dyDescent="0.2">
      <c r="A1374" s="43" t="str">
        <f>'TX_Permitted Sources'!A670</f>
        <v>TX Permitted</v>
      </c>
      <c r="B1374" s="43">
        <f>'TX_Permitted Sources'!B670</f>
        <v>48</v>
      </c>
      <c r="C1374" s="74" t="str">
        <f>'TX_Permitted Sources'!C670</f>
        <v>48435</v>
      </c>
      <c r="D1374" s="74">
        <f>'TX_Permitted Sources'!G670</f>
        <v>20200252</v>
      </c>
      <c r="E1374" s="74" t="str">
        <f>'TX_Permitted Sources'!J670</f>
        <v>Compressor Engines</v>
      </c>
      <c r="F1374" s="201">
        <f>'TX_Permitted Sources'!K670</f>
        <v>588.28150000000005</v>
      </c>
      <c r="G1374" s="201">
        <f>'TX_Permitted Sources'!L670</f>
        <v>46.104599999999998</v>
      </c>
      <c r="H1374" s="201">
        <f>'TX_Permitted Sources'!M670</f>
        <v>0</v>
      </c>
      <c r="I1374" s="201">
        <f>'TX_Permitted Sources'!N670</f>
        <v>0</v>
      </c>
      <c r="J1374" s="201">
        <f>'TX_Permitted Sources'!O670</f>
        <v>0</v>
      </c>
    </row>
    <row r="1375" spans="1:10" x14ac:dyDescent="0.2">
      <c r="A1375" s="43" t="str">
        <f>'TX_Permitted Sources'!A671</f>
        <v>TX Permitted</v>
      </c>
      <c r="B1375" s="43">
        <f>'TX_Permitted Sources'!B671</f>
        <v>48</v>
      </c>
      <c r="C1375" s="74" t="str">
        <f>'TX_Permitted Sources'!C671</f>
        <v>48435</v>
      </c>
      <c r="D1375" s="74">
        <f>'TX_Permitted Sources'!G671</f>
        <v>20200253</v>
      </c>
      <c r="E1375" s="74" t="str">
        <f>'TX_Permitted Sources'!J671</f>
        <v>Compressor Engines</v>
      </c>
      <c r="F1375" s="201">
        <f>'TX_Permitted Sources'!K671</f>
        <v>142.3802</v>
      </c>
      <c r="G1375" s="201">
        <f>'TX_Permitted Sources'!L671</f>
        <v>38.900700000000001</v>
      </c>
      <c r="H1375" s="201">
        <f>'TX_Permitted Sources'!M671</f>
        <v>0</v>
      </c>
      <c r="I1375" s="201">
        <f>'TX_Permitted Sources'!N671</f>
        <v>0</v>
      </c>
      <c r="J1375" s="201">
        <f>'TX_Permitted Sources'!O671</f>
        <v>0</v>
      </c>
    </row>
    <row r="1376" spans="1:10" x14ac:dyDescent="0.2">
      <c r="A1376" s="43" t="str">
        <f>'TX_Permitted Sources'!A672</f>
        <v>TX Permitted</v>
      </c>
      <c r="B1376" s="43">
        <f>'TX_Permitted Sources'!B672</f>
        <v>48</v>
      </c>
      <c r="C1376" s="74" t="str">
        <f>'TX_Permitted Sources'!C672</f>
        <v>48435</v>
      </c>
      <c r="D1376" s="74">
        <f>'TX_Permitted Sources'!G672</f>
        <v>20200254</v>
      </c>
      <c r="E1376" s="74" t="str">
        <f>'TX_Permitted Sources'!J672</f>
        <v>Compressor Engines</v>
      </c>
      <c r="F1376" s="201">
        <f>'TX_Permitted Sources'!K672</f>
        <v>63.865000000000002</v>
      </c>
      <c r="G1376" s="201">
        <f>'TX_Permitted Sources'!L672</f>
        <v>34.290100000000002</v>
      </c>
      <c r="H1376" s="201">
        <f>'TX_Permitted Sources'!M672</f>
        <v>0</v>
      </c>
      <c r="I1376" s="201">
        <f>'TX_Permitted Sources'!N672</f>
        <v>0</v>
      </c>
      <c r="J1376" s="201">
        <f>'TX_Permitted Sources'!O672</f>
        <v>0</v>
      </c>
    </row>
    <row r="1377" spans="1:10" x14ac:dyDescent="0.2">
      <c r="A1377" s="43" t="str">
        <f>'TX_Permitted Sources'!A673</f>
        <v>TX Permitted</v>
      </c>
      <c r="B1377" s="43">
        <f>'TX_Permitted Sources'!B673</f>
        <v>48</v>
      </c>
      <c r="C1377" s="74" t="str">
        <f>'TX_Permitted Sources'!C673</f>
        <v>48435</v>
      </c>
      <c r="D1377" s="74">
        <f>'TX_Permitted Sources'!G673</f>
        <v>31000202</v>
      </c>
      <c r="E1377" s="74" t="str">
        <f>'TX_Permitted Sources'!J673</f>
        <v>Natural Gas Production, Gas Stripping Operations</v>
      </c>
      <c r="F1377" s="201">
        <f>'TX_Permitted Sources'!K673</f>
        <v>0</v>
      </c>
      <c r="G1377" s="201">
        <f>'TX_Permitted Sources'!L673</f>
        <v>8.9999999999999998E-4</v>
      </c>
      <c r="H1377" s="201">
        <f>'TX_Permitted Sources'!M673</f>
        <v>0</v>
      </c>
      <c r="I1377" s="201">
        <f>'TX_Permitted Sources'!N673</f>
        <v>0</v>
      </c>
      <c r="J1377" s="201">
        <f>'TX_Permitted Sources'!O673</f>
        <v>0</v>
      </c>
    </row>
    <row r="1378" spans="1:10" x14ac:dyDescent="0.2">
      <c r="A1378" s="43" t="str">
        <f>'TX_Permitted Sources'!A674</f>
        <v>TX Permitted</v>
      </c>
      <c r="B1378" s="43">
        <f>'TX_Permitted Sources'!B674</f>
        <v>48</v>
      </c>
      <c r="C1378" s="74" t="str">
        <f>'TX_Permitted Sources'!C674</f>
        <v>48435</v>
      </c>
      <c r="D1378" s="74">
        <f>'TX_Permitted Sources'!G674</f>
        <v>31000205</v>
      </c>
      <c r="E1378" s="74" t="str">
        <f>'TX_Permitted Sources'!J674</f>
        <v>Natural Gas Production, Flares</v>
      </c>
      <c r="F1378" s="201">
        <f>'TX_Permitted Sources'!K674</f>
        <v>2.52</v>
      </c>
      <c r="G1378" s="201">
        <f>'TX_Permitted Sources'!L674</f>
        <v>16.27</v>
      </c>
      <c r="H1378" s="201">
        <f>'TX_Permitted Sources'!M674</f>
        <v>0</v>
      </c>
      <c r="I1378" s="201">
        <f>'TX_Permitted Sources'!N674</f>
        <v>0</v>
      </c>
      <c r="J1378" s="201">
        <f>'TX_Permitted Sources'!O674</f>
        <v>0</v>
      </c>
    </row>
    <row r="1379" spans="1:10" x14ac:dyDescent="0.2">
      <c r="A1379" s="43" t="str">
        <f>'TX_Permitted Sources'!A675</f>
        <v>TX Permitted</v>
      </c>
      <c r="B1379" s="43">
        <f>'TX_Permitted Sources'!B675</f>
        <v>48</v>
      </c>
      <c r="C1379" s="74" t="str">
        <f>'TX_Permitted Sources'!C675</f>
        <v>48435</v>
      </c>
      <c r="D1379" s="74">
        <f>'TX_Permitted Sources'!G675</f>
        <v>31000207</v>
      </c>
      <c r="E1379" s="74" t="str">
        <f>'TX_Permitted Sources'!J675</f>
        <v>Permitted Fugitives</v>
      </c>
      <c r="F1379" s="201">
        <f>'TX_Permitted Sources'!K675</f>
        <v>0</v>
      </c>
      <c r="G1379" s="201">
        <f>'TX_Permitted Sources'!L675</f>
        <v>7.4</v>
      </c>
      <c r="H1379" s="201">
        <f>'TX_Permitted Sources'!M675</f>
        <v>0</v>
      </c>
      <c r="I1379" s="201">
        <f>'TX_Permitted Sources'!N675</f>
        <v>0</v>
      </c>
      <c r="J1379" s="201">
        <f>'TX_Permitted Sources'!O675</f>
        <v>0</v>
      </c>
    </row>
    <row r="1380" spans="1:10" x14ac:dyDescent="0.2">
      <c r="A1380" s="43" t="str">
        <f>'TX_Permitted Sources'!A676</f>
        <v>TX Permitted</v>
      </c>
      <c r="B1380" s="43">
        <f>'TX_Permitted Sources'!B676</f>
        <v>48</v>
      </c>
      <c r="C1380" s="74" t="str">
        <f>'TX_Permitted Sources'!C676</f>
        <v>48435</v>
      </c>
      <c r="D1380" s="74">
        <f>'TX_Permitted Sources'!G676</f>
        <v>31000220</v>
      </c>
      <c r="E1380" s="74" t="str">
        <f>'TX_Permitted Sources'!J676</f>
        <v>Natural Gas Production, All Equipt Leak Fugitives</v>
      </c>
      <c r="F1380" s="201">
        <f>'TX_Permitted Sources'!K676</f>
        <v>0</v>
      </c>
      <c r="G1380" s="201">
        <f>'TX_Permitted Sources'!L676</f>
        <v>0.32279999999999998</v>
      </c>
      <c r="H1380" s="201">
        <f>'TX_Permitted Sources'!M676</f>
        <v>0</v>
      </c>
      <c r="I1380" s="201">
        <f>'TX_Permitted Sources'!N676</f>
        <v>0</v>
      </c>
      <c r="J1380" s="201">
        <f>'TX_Permitted Sources'!O676</f>
        <v>0</v>
      </c>
    </row>
    <row r="1381" spans="1:10" x14ac:dyDescent="0.2">
      <c r="A1381" s="43" t="str">
        <f>'TX_Permitted Sources'!A677</f>
        <v>TX Permitted</v>
      </c>
      <c r="B1381" s="43">
        <f>'TX_Permitted Sources'!B677</f>
        <v>48</v>
      </c>
      <c r="C1381" s="74" t="str">
        <f>'TX_Permitted Sources'!C677</f>
        <v>48435</v>
      </c>
      <c r="D1381" s="74">
        <f>'TX_Permitted Sources'!G677</f>
        <v>31000227</v>
      </c>
      <c r="E1381" s="74" t="str">
        <f>'TX_Permitted Sources'!J677</f>
        <v>Dehydrator</v>
      </c>
      <c r="F1381" s="201">
        <f>'TX_Permitted Sources'!K677</f>
        <v>0</v>
      </c>
      <c r="G1381" s="201">
        <f>'TX_Permitted Sources'!L677</f>
        <v>18.82</v>
      </c>
      <c r="H1381" s="201">
        <f>'TX_Permitted Sources'!M677</f>
        <v>0</v>
      </c>
      <c r="I1381" s="201">
        <f>'TX_Permitted Sources'!N677</f>
        <v>0</v>
      </c>
      <c r="J1381" s="201">
        <f>'TX_Permitted Sources'!O677</f>
        <v>0</v>
      </c>
    </row>
    <row r="1382" spans="1:10" x14ac:dyDescent="0.2">
      <c r="A1382" s="43" t="str">
        <f>'TX_Permitted Sources'!A678</f>
        <v>TX Permitted</v>
      </c>
      <c r="B1382" s="43">
        <f>'TX_Permitted Sources'!B678</f>
        <v>48</v>
      </c>
      <c r="C1382" s="74" t="str">
        <f>'TX_Permitted Sources'!C678</f>
        <v>48435</v>
      </c>
      <c r="D1382" s="74">
        <f>'TX_Permitted Sources'!G678</f>
        <v>31000228</v>
      </c>
      <c r="E1382" s="74" t="str">
        <f>'TX_Permitted Sources'!J678</f>
        <v>Dehydrator</v>
      </c>
      <c r="F1382" s="201">
        <f>'TX_Permitted Sources'!K678</f>
        <v>2.7416</v>
      </c>
      <c r="G1382" s="201">
        <f>'TX_Permitted Sources'!L678</f>
        <v>0.1482</v>
      </c>
      <c r="H1382" s="201">
        <f>'TX_Permitted Sources'!M678</f>
        <v>0</v>
      </c>
      <c r="I1382" s="201">
        <f>'TX_Permitted Sources'!N678</f>
        <v>0</v>
      </c>
      <c r="J1382" s="201">
        <f>'TX_Permitted Sources'!O678</f>
        <v>0</v>
      </c>
    </row>
    <row r="1383" spans="1:10" x14ac:dyDescent="0.2">
      <c r="A1383" s="43" t="str">
        <f>'TX_Permitted Sources'!A679</f>
        <v>TX Permitted</v>
      </c>
      <c r="B1383" s="43">
        <f>'TX_Permitted Sources'!B679</f>
        <v>48</v>
      </c>
      <c r="C1383" s="74" t="str">
        <f>'TX_Permitted Sources'!C679</f>
        <v>48435</v>
      </c>
      <c r="D1383" s="74">
        <f>'TX_Permitted Sources'!G679</f>
        <v>31000305</v>
      </c>
      <c r="E1383" s="74" t="str">
        <f>'TX_Permitted Sources'!J679</f>
        <v>Natural Gas Processing Facilities, Gas Sweeting: Amine Process</v>
      </c>
      <c r="F1383" s="201">
        <f>'TX_Permitted Sources'!K679</f>
        <v>0</v>
      </c>
      <c r="G1383" s="201">
        <f>'TX_Permitted Sources'!L679</f>
        <v>3.6139999999999999</v>
      </c>
      <c r="H1383" s="201">
        <f>'TX_Permitted Sources'!M679</f>
        <v>0</v>
      </c>
      <c r="I1383" s="201">
        <f>'TX_Permitted Sources'!N679</f>
        <v>0</v>
      </c>
      <c r="J1383" s="201">
        <f>'TX_Permitted Sources'!O679</f>
        <v>0</v>
      </c>
    </row>
    <row r="1384" spans="1:10" x14ac:dyDescent="0.2">
      <c r="A1384" s="43" t="str">
        <f>'TX_Permitted Sources'!A680</f>
        <v>TX Permitted</v>
      </c>
      <c r="B1384" s="43">
        <f>'TX_Permitted Sources'!B680</f>
        <v>48</v>
      </c>
      <c r="C1384" s="74" t="str">
        <f>'TX_Permitted Sources'!C680</f>
        <v>48435</v>
      </c>
      <c r="D1384" s="74">
        <f>'TX_Permitted Sources'!G680</f>
        <v>31000404</v>
      </c>
      <c r="E1384" s="74" t="str">
        <f>'TX_Permitted Sources'!J680</f>
        <v>Process Heaters</v>
      </c>
      <c r="F1384" s="201">
        <f>'TX_Permitted Sources'!K680</f>
        <v>1.7609999999999999</v>
      </c>
      <c r="G1384" s="201">
        <f>'TX_Permitted Sources'!L680</f>
        <v>9.69E-2</v>
      </c>
      <c r="H1384" s="201">
        <f>'TX_Permitted Sources'!M680</f>
        <v>0</v>
      </c>
      <c r="I1384" s="201">
        <f>'TX_Permitted Sources'!N680</f>
        <v>0</v>
      </c>
      <c r="J1384" s="201">
        <f>'TX_Permitted Sources'!O680</f>
        <v>0</v>
      </c>
    </row>
    <row r="1385" spans="1:10" x14ac:dyDescent="0.2">
      <c r="A1385" s="43" t="str">
        <f>'TX_Permitted Sources'!A681</f>
        <v>TX Permitted</v>
      </c>
      <c r="B1385" s="43">
        <f>'TX_Permitted Sources'!B681</f>
        <v>48</v>
      </c>
      <c r="C1385" s="74" t="str">
        <f>'TX_Permitted Sources'!C681</f>
        <v>48435</v>
      </c>
      <c r="D1385" s="74">
        <f>'TX_Permitted Sources'!G681</f>
        <v>31088801</v>
      </c>
      <c r="E1385" s="74" t="str">
        <f>'TX_Permitted Sources'!J681</f>
        <v>Permitted Fugitives</v>
      </c>
      <c r="F1385" s="201">
        <f>'TX_Permitted Sources'!K681</f>
        <v>0</v>
      </c>
      <c r="G1385" s="201">
        <f>'TX_Permitted Sources'!L681</f>
        <v>31.08</v>
      </c>
      <c r="H1385" s="201">
        <f>'TX_Permitted Sources'!M681</f>
        <v>0</v>
      </c>
      <c r="I1385" s="201">
        <f>'TX_Permitted Sources'!N681</f>
        <v>0</v>
      </c>
      <c r="J1385" s="201">
        <f>'TX_Permitted Sources'!O681</f>
        <v>0</v>
      </c>
    </row>
    <row r="1386" spans="1:10" x14ac:dyDescent="0.2">
      <c r="A1386" s="43" t="str">
        <f>'TX_Permitted Sources'!A682</f>
        <v>TX Permitted</v>
      </c>
      <c r="B1386" s="43">
        <f>'TX_Permitted Sources'!B682</f>
        <v>48</v>
      </c>
      <c r="C1386" s="74" t="str">
        <f>'TX_Permitted Sources'!C682</f>
        <v>48435</v>
      </c>
      <c r="D1386" s="74">
        <f>'TX_Permitted Sources'!G682</f>
        <v>40300198</v>
      </c>
      <c r="E1386" s="74" t="str">
        <f>'TX_Permitted Sources'!J682</f>
        <v>Permitted Tank Losses</v>
      </c>
      <c r="F1386" s="201">
        <f>'TX_Permitted Sources'!K682</f>
        <v>0</v>
      </c>
      <c r="G1386" s="201">
        <f>'TX_Permitted Sources'!L682</f>
        <v>0.45960000000000001</v>
      </c>
      <c r="H1386" s="201">
        <f>'TX_Permitted Sources'!M682</f>
        <v>0</v>
      </c>
      <c r="I1386" s="201">
        <f>'TX_Permitted Sources'!N682</f>
        <v>0</v>
      </c>
      <c r="J1386" s="201">
        <f>'TX_Permitted Sources'!O682</f>
        <v>0</v>
      </c>
    </row>
    <row r="1387" spans="1:10" x14ac:dyDescent="0.2">
      <c r="A1387" s="43" t="str">
        <f>'TX_Permitted Sources'!A683</f>
        <v>TX Permitted</v>
      </c>
      <c r="B1387" s="43">
        <f>'TX_Permitted Sources'!B683</f>
        <v>48</v>
      </c>
      <c r="C1387" s="74" t="str">
        <f>'TX_Permitted Sources'!C683</f>
        <v>48435</v>
      </c>
      <c r="D1387" s="74">
        <f>'TX_Permitted Sources'!G683</f>
        <v>40301099</v>
      </c>
      <c r="E1387" s="74" t="str">
        <f>'TX_Permitted Sources'!J683</f>
        <v>Permitted Tank Losses</v>
      </c>
      <c r="F1387" s="201">
        <f>'TX_Permitted Sources'!K683</f>
        <v>0</v>
      </c>
      <c r="G1387" s="201">
        <f>'TX_Permitted Sources'!L683</f>
        <v>0.91</v>
      </c>
      <c r="H1387" s="201">
        <f>'TX_Permitted Sources'!M683</f>
        <v>0</v>
      </c>
      <c r="I1387" s="201">
        <f>'TX_Permitted Sources'!N683</f>
        <v>0</v>
      </c>
      <c r="J1387" s="201">
        <f>'TX_Permitted Sources'!O683</f>
        <v>0</v>
      </c>
    </row>
    <row r="1388" spans="1:10" x14ac:dyDescent="0.2">
      <c r="A1388" s="43" t="str">
        <f>'TX_Permitted Sources'!A684</f>
        <v>TX Permitted</v>
      </c>
      <c r="B1388" s="43">
        <f>'TX_Permitted Sources'!B684</f>
        <v>48</v>
      </c>
      <c r="C1388" s="74" t="str">
        <f>'TX_Permitted Sources'!C684</f>
        <v>48435</v>
      </c>
      <c r="D1388" s="74">
        <f>'TX_Permitted Sources'!G684</f>
        <v>40400311</v>
      </c>
      <c r="E1388" s="74" t="str">
        <f>'TX_Permitted Sources'!J684</f>
        <v>Permitted Tank Losses</v>
      </c>
      <c r="F1388" s="201">
        <f>'TX_Permitted Sources'!K684</f>
        <v>0</v>
      </c>
      <c r="G1388" s="201">
        <f>'TX_Permitted Sources'!L684</f>
        <v>15.8407</v>
      </c>
      <c r="H1388" s="201">
        <f>'TX_Permitted Sources'!M684</f>
        <v>0</v>
      </c>
      <c r="I1388" s="201">
        <f>'TX_Permitted Sources'!N684</f>
        <v>0</v>
      </c>
      <c r="J1388" s="201">
        <f>'TX_Permitted Sources'!O684</f>
        <v>0</v>
      </c>
    </row>
    <row r="1389" spans="1:10" x14ac:dyDescent="0.2">
      <c r="A1389" s="43" t="str">
        <f>'TX_Permitted Sources'!A685</f>
        <v>TX Permitted</v>
      </c>
      <c r="B1389" s="43">
        <f>'TX_Permitted Sources'!B685</f>
        <v>48</v>
      </c>
      <c r="C1389" s="74" t="str">
        <f>'TX_Permitted Sources'!C685</f>
        <v>48435</v>
      </c>
      <c r="D1389" s="74">
        <f>'TX_Permitted Sources'!G685</f>
        <v>40600131</v>
      </c>
      <c r="E1389" s="74" t="str">
        <f>'TX_Permitted Sources'!J685</f>
        <v>Permitted Tank Losses</v>
      </c>
      <c r="F1389" s="201">
        <f>'TX_Permitted Sources'!K685</f>
        <v>0</v>
      </c>
      <c r="G1389" s="201">
        <f>'TX_Permitted Sources'!L685</f>
        <v>0.6</v>
      </c>
      <c r="H1389" s="201">
        <f>'TX_Permitted Sources'!M685</f>
        <v>0</v>
      </c>
      <c r="I1389" s="201">
        <f>'TX_Permitted Sources'!N685</f>
        <v>0</v>
      </c>
      <c r="J1389" s="201">
        <f>'TX_Permitted Sources'!O685</f>
        <v>0</v>
      </c>
    </row>
    <row r="1390" spans="1:10" x14ac:dyDescent="0.2">
      <c r="A1390" s="43" t="str">
        <f>'TX_Permitted Sources'!A686</f>
        <v>TX Permitted</v>
      </c>
      <c r="B1390" s="43">
        <f>'TX_Permitted Sources'!B686</f>
        <v>48</v>
      </c>
      <c r="C1390" s="74" t="str">
        <f>'TX_Permitted Sources'!C686</f>
        <v>48435</v>
      </c>
      <c r="D1390" s="74">
        <f>'TX_Permitted Sources'!G686</f>
        <v>40600140</v>
      </c>
      <c r="E1390" s="74" t="str">
        <f>'TX_Permitted Sources'!J686</f>
        <v>Permitted Tank Losses</v>
      </c>
      <c r="F1390" s="201">
        <f>'TX_Permitted Sources'!K686</f>
        <v>0</v>
      </c>
      <c r="G1390" s="201">
        <f>'TX_Permitted Sources'!L686</f>
        <v>9.0300000000000005E-2</v>
      </c>
      <c r="H1390" s="201">
        <f>'TX_Permitted Sources'!M686</f>
        <v>0</v>
      </c>
      <c r="I1390" s="201">
        <f>'TX_Permitted Sources'!N686</f>
        <v>0</v>
      </c>
      <c r="J1390" s="201">
        <f>'TX_Permitted Sources'!O686</f>
        <v>0</v>
      </c>
    </row>
    <row r="1391" spans="1:10" x14ac:dyDescent="0.2">
      <c r="A1391" s="43" t="str">
        <f>'TX_Permitted Sources'!A687</f>
        <v>TX Permitted</v>
      </c>
      <c r="B1391" s="43">
        <f>'TX_Permitted Sources'!B687</f>
        <v>48</v>
      </c>
      <c r="C1391" s="74" t="str">
        <f>'TX_Permitted Sources'!C687</f>
        <v>48435</v>
      </c>
      <c r="D1391" s="74">
        <f>'TX_Permitted Sources'!G687</f>
        <v>40899999</v>
      </c>
      <c r="E1391" s="74" t="str">
        <f>'TX_Permitted Sources'!J687</f>
        <v>Natural Gas Production, Other Not Classified</v>
      </c>
      <c r="F1391" s="201">
        <f>'TX_Permitted Sources'!K687</f>
        <v>0</v>
      </c>
      <c r="G1391" s="201">
        <f>'TX_Permitted Sources'!L687</f>
        <v>2.09</v>
      </c>
      <c r="H1391" s="201">
        <f>'TX_Permitted Sources'!M687</f>
        <v>0</v>
      </c>
      <c r="I1391" s="201">
        <f>'TX_Permitted Sources'!N687</f>
        <v>0</v>
      </c>
      <c r="J1391" s="201">
        <f>'TX_Permitted Sources'!O687</f>
        <v>0</v>
      </c>
    </row>
    <row r="1392" spans="1:10" x14ac:dyDescent="0.2">
      <c r="A1392" s="43" t="str">
        <f>'TX_Permitted Sources'!A688</f>
        <v>TX Permitted</v>
      </c>
      <c r="B1392" s="43">
        <f>'TX_Permitted Sources'!B688</f>
        <v>48</v>
      </c>
      <c r="C1392" s="74" t="str">
        <f>'TX_Permitted Sources'!C688</f>
        <v>48435</v>
      </c>
      <c r="D1392" s="74">
        <f>'TX_Permitted Sources'!G688</f>
        <v>20200253</v>
      </c>
      <c r="E1392" s="74" t="str">
        <f>'TX_Permitted Sources'!J688</f>
        <v>Compressor Engines</v>
      </c>
      <c r="F1392" s="201">
        <f>'TX_Permitted Sources'!K688</f>
        <v>1299.0702000000001</v>
      </c>
      <c r="G1392" s="201">
        <f>'TX_Permitted Sources'!L688</f>
        <v>9.3785000000000007</v>
      </c>
      <c r="H1392" s="201">
        <f>'TX_Permitted Sources'!M688</f>
        <v>0</v>
      </c>
      <c r="I1392" s="201">
        <f>'TX_Permitted Sources'!N688</f>
        <v>0</v>
      </c>
      <c r="J1392" s="201">
        <f>'TX_Permitted Sources'!O688</f>
        <v>0</v>
      </c>
    </row>
    <row r="1393" spans="1:10" x14ac:dyDescent="0.2">
      <c r="A1393" s="43" t="str">
        <f>'TX_Permitted Sources'!A689</f>
        <v>TX Permitted</v>
      </c>
      <c r="B1393" s="43">
        <f>'TX_Permitted Sources'!B689</f>
        <v>48</v>
      </c>
      <c r="C1393" s="74" t="str">
        <f>'TX_Permitted Sources'!C689</f>
        <v>48435</v>
      </c>
      <c r="D1393" s="74">
        <f>'TX_Permitted Sources'!G689</f>
        <v>30600402</v>
      </c>
      <c r="E1393" s="74" t="str">
        <f>'TX_Permitted Sources'!J689</f>
        <v>Natural Gas Production, Other Not Classified</v>
      </c>
      <c r="F1393" s="201">
        <f>'TX_Permitted Sources'!K689</f>
        <v>0</v>
      </c>
      <c r="G1393" s="201">
        <f>'TX_Permitted Sources'!L689</f>
        <v>0.63500000000000001</v>
      </c>
      <c r="H1393" s="201">
        <f>'TX_Permitted Sources'!M689</f>
        <v>0</v>
      </c>
      <c r="I1393" s="201">
        <f>'TX_Permitted Sources'!N689</f>
        <v>0</v>
      </c>
      <c r="J1393" s="201">
        <f>'TX_Permitted Sources'!O689</f>
        <v>0</v>
      </c>
    </row>
    <row r="1394" spans="1:10" x14ac:dyDescent="0.2">
      <c r="A1394" s="43" t="str">
        <f>'TX_Permitted Sources'!A690</f>
        <v>TX Permitted</v>
      </c>
      <c r="B1394" s="43">
        <f>'TX_Permitted Sources'!B690</f>
        <v>48</v>
      </c>
      <c r="C1394" s="74" t="str">
        <f>'TX_Permitted Sources'!C690</f>
        <v>48435</v>
      </c>
      <c r="D1394" s="74">
        <f>'TX_Permitted Sources'!G690</f>
        <v>31000215</v>
      </c>
      <c r="E1394" s="74" t="str">
        <f>'TX_Permitted Sources'!J690</f>
        <v>Natural Gas Production, Flares Combusting Gases &gt;1000 BTU/scf</v>
      </c>
      <c r="F1394" s="201">
        <f>'TX_Permitted Sources'!K690</f>
        <v>0.29770000000000002</v>
      </c>
      <c r="G1394" s="201">
        <f>'TX_Permitted Sources'!L690</f>
        <v>0</v>
      </c>
      <c r="H1394" s="201">
        <f>'TX_Permitted Sources'!M690</f>
        <v>0</v>
      </c>
      <c r="I1394" s="201">
        <f>'TX_Permitted Sources'!N690</f>
        <v>0</v>
      </c>
      <c r="J1394" s="201">
        <f>'TX_Permitted Sources'!O690</f>
        <v>0</v>
      </c>
    </row>
    <row r="1395" spans="1:10" x14ac:dyDescent="0.2">
      <c r="A1395" s="43" t="str">
        <f>'TX_Permitted Sources'!A691</f>
        <v>TX Permitted</v>
      </c>
      <c r="B1395" s="43">
        <f>'TX_Permitted Sources'!B691</f>
        <v>48</v>
      </c>
      <c r="C1395" s="74" t="str">
        <f>'TX_Permitted Sources'!C691</f>
        <v>48435</v>
      </c>
      <c r="D1395" s="74">
        <f>'TX_Permitted Sources'!G691</f>
        <v>31000220</v>
      </c>
      <c r="E1395" s="74" t="str">
        <f>'TX_Permitted Sources'!J691</f>
        <v>Natural Gas Production, All Equipt Leak Fugitives</v>
      </c>
      <c r="F1395" s="201">
        <f>'TX_Permitted Sources'!K691</f>
        <v>0</v>
      </c>
      <c r="G1395" s="201">
        <f>'TX_Permitted Sources'!L691</f>
        <v>1.7887999999999999</v>
      </c>
      <c r="H1395" s="201">
        <f>'TX_Permitted Sources'!M691</f>
        <v>0</v>
      </c>
      <c r="I1395" s="201">
        <f>'TX_Permitted Sources'!N691</f>
        <v>0</v>
      </c>
      <c r="J1395" s="201">
        <f>'TX_Permitted Sources'!O691</f>
        <v>0</v>
      </c>
    </row>
    <row r="1396" spans="1:10" x14ac:dyDescent="0.2">
      <c r="A1396" s="43" t="str">
        <f>'TX_Permitted Sources'!A692</f>
        <v>TX Permitted</v>
      </c>
      <c r="B1396" s="43">
        <f>'TX_Permitted Sources'!B692</f>
        <v>48</v>
      </c>
      <c r="C1396" s="74" t="str">
        <f>'TX_Permitted Sources'!C692</f>
        <v>48435</v>
      </c>
      <c r="D1396" s="74">
        <f>'TX_Permitted Sources'!G692</f>
        <v>31000227</v>
      </c>
      <c r="E1396" s="74" t="str">
        <f>'TX_Permitted Sources'!J692</f>
        <v>Dehydrator</v>
      </c>
      <c r="F1396" s="201">
        <f>'TX_Permitted Sources'!K692</f>
        <v>0</v>
      </c>
      <c r="G1396" s="201">
        <f>'TX_Permitted Sources'!L692</f>
        <v>5.2500999999999998</v>
      </c>
      <c r="H1396" s="201">
        <f>'TX_Permitted Sources'!M692</f>
        <v>0</v>
      </c>
      <c r="I1396" s="201">
        <f>'TX_Permitted Sources'!N692</f>
        <v>0</v>
      </c>
      <c r="J1396" s="201">
        <f>'TX_Permitted Sources'!O692</f>
        <v>0</v>
      </c>
    </row>
    <row r="1397" spans="1:10" x14ac:dyDescent="0.2">
      <c r="A1397" s="43" t="str">
        <f>'TX_Permitted Sources'!A693</f>
        <v>TX Permitted</v>
      </c>
      <c r="B1397" s="43">
        <f>'TX_Permitted Sources'!B693</f>
        <v>48</v>
      </c>
      <c r="C1397" s="74" t="str">
        <f>'TX_Permitted Sources'!C693</f>
        <v>48435</v>
      </c>
      <c r="D1397" s="74">
        <f>'TX_Permitted Sources'!G693</f>
        <v>31000228</v>
      </c>
      <c r="E1397" s="74" t="str">
        <f>'TX_Permitted Sources'!J693</f>
        <v>Dehydrator</v>
      </c>
      <c r="F1397" s="201">
        <f>'TX_Permitted Sources'!K693</f>
        <v>0.52980000000000005</v>
      </c>
      <c r="G1397" s="201">
        <f>'TX_Permitted Sources'!L693</f>
        <v>2.9100000000000001E-2</v>
      </c>
      <c r="H1397" s="201">
        <f>'TX_Permitted Sources'!M693</f>
        <v>0</v>
      </c>
      <c r="I1397" s="201">
        <f>'TX_Permitted Sources'!N693</f>
        <v>0</v>
      </c>
      <c r="J1397" s="201">
        <f>'TX_Permitted Sources'!O693</f>
        <v>0</v>
      </c>
    </row>
    <row r="1398" spans="1:10" x14ac:dyDescent="0.2">
      <c r="A1398" s="43" t="str">
        <f>'TX_Permitted Sources'!A694</f>
        <v>TX Permitted</v>
      </c>
      <c r="B1398" s="43">
        <f>'TX_Permitted Sources'!B694</f>
        <v>48</v>
      </c>
      <c r="C1398" s="74" t="str">
        <f>'TX_Permitted Sources'!C694</f>
        <v>48435</v>
      </c>
      <c r="D1398" s="74">
        <f>'TX_Permitted Sources'!G694</f>
        <v>40400311</v>
      </c>
      <c r="E1398" s="74" t="str">
        <f>'TX_Permitted Sources'!J694</f>
        <v>Permitted Tank Losses</v>
      </c>
      <c r="F1398" s="201">
        <f>'TX_Permitted Sources'!K694</f>
        <v>0</v>
      </c>
      <c r="G1398" s="201">
        <f>'TX_Permitted Sources'!L694</f>
        <v>2.6867000000000001</v>
      </c>
      <c r="H1398" s="201">
        <f>'TX_Permitted Sources'!M694</f>
        <v>0</v>
      </c>
      <c r="I1398" s="201">
        <f>'TX_Permitted Sources'!N694</f>
        <v>0</v>
      </c>
      <c r="J1398" s="201">
        <f>'TX_Permitted Sources'!O694</f>
        <v>0</v>
      </c>
    </row>
    <row r="1399" spans="1:10" x14ac:dyDescent="0.2">
      <c r="A1399" s="43" t="str">
        <f>'TX_Permitted Sources'!A695</f>
        <v>TX Permitted</v>
      </c>
      <c r="B1399" s="43">
        <f>'TX_Permitted Sources'!B695</f>
        <v>48</v>
      </c>
      <c r="C1399" s="74" t="str">
        <f>'TX_Permitted Sources'!C695</f>
        <v>48435</v>
      </c>
      <c r="D1399" s="74">
        <f>'TX_Permitted Sources'!G695</f>
        <v>40600126</v>
      </c>
      <c r="E1399" s="74" t="str">
        <f>'TX_Permitted Sources'!J695</f>
        <v>Permitted Tank Losses</v>
      </c>
      <c r="F1399" s="201">
        <f>'TX_Permitted Sources'!K695</f>
        <v>0</v>
      </c>
      <c r="G1399" s="201">
        <f>'TX_Permitted Sources'!L695</f>
        <v>0.28320000000000001</v>
      </c>
      <c r="H1399" s="201">
        <f>'TX_Permitted Sources'!M695</f>
        <v>0</v>
      </c>
      <c r="I1399" s="201">
        <f>'TX_Permitted Sources'!N695</f>
        <v>0</v>
      </c>
      <c r="J1399" s="201">
        <f>'TX_Permitted Sources'!O695</f>
        <v>0</v>
      </c>
    </row>
    <row r="1400" spans="1:10" x14ac:dyDescent="0.2">
      <c r="A1400" s="43" t="str">
        <f>'TX_Permitted Sources'!A696</f>
        <v>TX Permitted</v>
      </c>
      <c r="B1400" s="43">
        <f>'TX_Permitted Sources'!B696</f>
        <v>48</v>
      </c>
      <c r="C1400" s="74" t="str">
        <f>'TX_Permitted Sources'!C696</f>
        <v>48435</v>
      </c>
      <c r="D1400" s="74">
        <f>'TX_Permitted Sources'!G696</f>
        <v>40600135</v>
      </c>
      <c r="E1400" s="74" t="str">
        <f>'TX_Permitted Sources'!J696</f>
        <v>Permitted Tank Losses</v>
      </c>
      <c r="F1400" s="201">
        <f>'TX_Permitted Sources'!K696</f>
        <v>0</v>
      </c>
      <c r="G1400" s="201">
        <f>'TX_Permitted Sources'!L696</f>
        <v>0.65369999999999995</v>
      </c>
      <c r="H1400" s="201">
        <f>'TX_Permitted Sources'!M696</f>
        <v>0</v>
      </c>
      <c r="I1400" s="201">
        <f>'TX_Permitted Sources'!N696</f>
        <v>0</v>
      </c>
      <c r="J1400" s="201">
        <f>'TX_Permitted Sources'!O696</f>
        <v>0</v>
      </c>
    </row>
    <row r="1401" spans="1:10" x14ac:dyDescent="0.2">
      <c r="A1401" s="43" t="str">
        <f>'TX_Permitted Sources'!A697</f>
        <v>TX Permitted</v>
      </c>
      <c r="B1401" s="43">
        <f>'TX_Permitted Sources'!B697</f>
        <v>48</v>
      </c>
      <c r="C1401" s="74" t="str">
        <f>'TX_Permitted Sources'!C697</f>
        <v>48445</v>
      </c>
      <c r="D1401" s="74">
        <f>'TX_Permitted Sources'!G697</f>
        <v>31000160</v>
      </c>
      <c r="E1401" s="74" t="str">
        <f>'TX_Permitted Sources'!J697</f>
        <v>Natural Gas Production, Flares</v>
      </c>
      <c r="F1401" s="201">
        <f>'TX_Permitted Sources'!K697</f>
        <v>0.39</v>
      </c>
      <c r="G1401" s="201">
        <f>'TX_Permitted Sources'!L697</f>
        <v>0</v>
      </c>
      <c r="H1401" s="201">
        <f>'TX_Permitted Sources'!M697</f>
        <v>0</v>
      </c>
      <c r="I1401" s="201">
        <f>'TX_Permitted Sources'!N697</f>
        <v>0</v>
      </c>
      <c r="J1401" s="201">
        <f>'TX_Permitted Sources'!O697</f>
        <v>0</v>
      </c>
    </row>
    <row r="1402" spans="1:10" x14ac:dyDescent="0.2">
      <c r="A1402" s="43" t="str">
        <f>'TX_Permitted Sources'!A698</f>
        <v>TX Permitted</v>
      </c>
      <c r="B1402" s="43">
        <f>'TX_Permitted Sources'!B698</f>
        <v>48</v>
      </c>
      <c r="C1402" s="74" t="str">
        <f>'TX_Permitted Sources'!C698</f>
        <v>48445</v>
      </c>
      <c r="D1402" s="74">
        <f>'TX_Permitted Sources'!G698</f>
        <v>31088811</v>
      </c>
      <c r="E1402" s="74" t="str">
        <f>'TX_Permitted Sources'!J698</f>
        <v>Permitted Fugitives</v>
      </c>
      <c r="F1402" s="201">
        <f>'TX_Permitted Sources'!K698</f>
        <v>0</v>
      </c>
      <c r="G1402" s="201">
        <f>'TX_Permitted Sources'!L698</f>
        <v>0.44</v>
      </c>
      <c r="H1402" s="201">
        <f>'TX_Permitted Sources'!M698</f>
        <v>0</v>
      </c>
      <c r="I1402" s="201">
        <f>'TX_Permitted Sources'!N698</f>
        <v>0</v>
      </c>
      <c r="J1402" s="201">
        <f>'TX_Permitted Sources'!O698</f>
        <v>0</v>
      </c>
    </row>
    <row r="1403" spans="1:10" x14ac:dyDescent="0.2">
      <c r="A1403" s="43" t="str">
        <f>'TX_Permitted Sources'!A699</f>
        <v>TX Permitted</v>
      </c>
      <c r="B1403" s="43">
        <f>'TX_Permitted Sources'!B699</f>
        <v>48</v>
      </c>
      <c r="C1403" s="74" t="str">
        <f>'TX_Permitted Sources'!C699</f>
        <v>48445</v>
      </c>
      <c r="D1403" s="74">
        <f>'TX_Permitted Sources'!G699</f>
        <v>40400312</v>
      </c>
      <c r="E1403" s="74" t="str">
        <f>'TX_Permitted Sources'!J699</f>
        <v>Permitted Tank Losses</v>
      </c>
      <c r="F1403" s="201">
        <f>'TX_Permitted Sources'!K699</f>
        <v>0</v>
      </c>
      <c r="G1403" s="201">
        <f>'TX_Permitted Sources'!L699</f>
        <v>0.24</v>
      </c>
      <c r="H1403" s="201">
        <f>'TX_Permitted Sources'!M699</f>
        <v>0</v>
      </c>
      <c r="I1403" s="201">
        <f>'TX_Permitted Sources'!N699</f>
        <v>0</v>
      </c>
      <c r="J1403" s="201">
        <f>'TX_Permitted Sources'!O699</f>
        <v>0</v>
      </c>
    </row>
    <row r="1404" spans="1:10" x14ac:dyDescent="0.2">
      <c r="A1404" s="43" t="str">
        <f>'TX_Permitted Sources'!A700</f>
        <v>TX Permitted</v>
      </c>
      <c r="B1404" s="43">
        <f>'TX_Permitted Sources'!B700</f>
        <v>48</v>
      </c>
      <c r="C1404" s="74" t="str">
        <f>'TX_Permitted Sources'!C700</f>
        <v>48445</v>
      </c>
      <c r="D1404" s="74">
        <f>'TX_Permitted Sources'!G700</f>
        <v>40600132</v>
      </c>
      <c r="E1404" s="74" t="str">
        <f>'TX_Permitted Sources'!J700</f>
        <v>Permitted Tank Losses</v>
      </c>
      <c r="F1404" s="201">
        <f>'TX_Permitted Sources'!K700</f>
        <v>0</v>
      </c>
      <c r="G1404" s="201">
        <f>'TX_Permitted Sources'!L700</f>
        <v>1.47</v>
      </c>
      <c r="H1404" s="201">
        <f>'TX_Permitted Sources'!M700</f>
        <v>0</v>
      </c>
      <c r="I1404" s="201">
        <f>'TX_Permitted Sources'!N700</f>
        <v>0</v>
      </c>
      <c r="J1404" s="201">
        <f>'TX_Permitted Sources'!O700</f>
        <v>0</v>
      </c>
    </row>
    <row r="1405" spans="1:10" x14ac:dyDescent="0.2">
      <c r="A1405" s="43" t="str">
        <f>'TX_Permitted Sources'!A701</f>
        <v>TX Permitted</v>
      </c>
      <c r="B1405" s="43">
        <f>'TX_Permitted Sources'!B701</f>
        <v>48</v>
      </c>
      <c r="C1405" s="74" t="str">
        <f>'TX_Permitted Sources'!C701</f>
        <v>48445</v>
      </c>
      <c r="D1405" s="74">
        <f>'TX_Permitted Sources'!G701</f>
        <v>20200201</v>
      </c>
      <c r="E1405" s="74" t="str">
        <f>'TX_Permitted Sources'!J701</f>
        <v>Compressor Engines</v>
      </c>
      <c r="F1405" s="201">
        <f>'TX_Permitted Sources'!K701</f>
        <v>4.0686999999999998</v>
      </c>
      <c r="G1405" s="201">
        <f>'TX_Permitted Sources'!L701</f>
        <v>3.5700000000000003E-2</v>
      </c>
      <c r="H1405" s="201">
        <f>'TX_Permitted Sources'!M701</f>
        <v>0</v>
      </c>
      <c r="I1405" s="201">
        <f>'TX_Permitted Sources'!N701</f>
        <v>0</v>
      </c>
      <c r="J1405" s="201">
        <f>'TX_Permitted Sources'!O701</f>
        <v>0</v>
      </c>
    </row>
    <row r="1406" spans="1:10" x14ac:dyDescent="0.2">
      <c r="A1406" s="43" t="str">
        <f>'TX_Permitted Sources'!A702</f>
        <v>TX Permitted</v>
      </c>
      <c r="B1406" s="43">
        <f>'TX_Permitted Sources'!B702</f>
        <v>48</v>
      </c>
      <c r="C1406" s="74" t="str">
        <f>'TX_Permitted Sources'!C702</f>
        <v>48445</v>
      </c>
      <c r="D1406" s="74">
        <f>'TX_Permitted Sources'!G702</f>
        <v>20200253</v>
      </c>
      <c r="E1406" s="74" t="str">
        <f>'TX_Permitted Sources'!J702</f>
        <v>Compressor Engines</v>
      </c>
      <c r="F1406" s="201">
        <f>'TX_Permitted Sources'!K702</f>
        <v>6.7999999999999996E-3</v>
      </c>
      <c r="G1406" s="201">
        <f>'TX_Permitted Sources'!L702</f>
        <v>1E-4</v>
      </c>
      <c r="H1406" s="201">
        <f>'TX_Permitted Sources'!M702</f>
        <v>0</v>
      </c>
      <c r="I1406" s="201">
        <f>'TX_Permitted Sources'!N702</f>
        <v>0</v>
      </c>
      <c r="J1406" s="201">
        <f>'TX_Permitted Sources'!O702</f>
        <v>0</v>
      </c>
    </row>
    <row r="1407" spans="1:10" x14ac:dyDescent="0.2">
      <c r="A1407" s="43" t="str">
        <f>'TX_Permitted Sources'!A703</f>
        <v>TX Permitted</v>
      </c>
      <c r="B1407" s="43">
        <f>'TX_Permitted Sources'!B703</f>
        <v>48</v>
      </c>
      <c r="C1407" s="74" t="str">
        <f>'TX_Permitted Sources'!C703</f>
        <v>48445</v>
      </c>
      <c r="D1407" s="74">
        <f>'TX_Permitted Sources'!G703</f>
        <v>30600402</v>
      </c>
      <c r="E1407" s="74" t="str">
        <f>'TX_Permitted Sources'!J703</f>
        <v>Natural Gas Production, Other Not Classified</v>
      </c>
      <c r="F1407" s="201">
        <f>'TX_Permitted Sources'!K703</f>
        <v>0</v>
      </c>
      <c r="G1407" s="201">
        <f>'TX_Permitted Sources'!L703</f>
        <v>0</v>
      </c>
      <c r="H1407" s="201">
        <f>'TX_Permitted Sources'!M703</f>
        <v>0</v>
      </c>
      <c r="I1407" s="201">
        <f>'TX_Permitted Sources'!N703</f>
        <v>0</v>
      </c>
      <c r="J1407" s="201">
        <f>'TX_Permitted Sources'!O703</f>
        <v>0</v>
      </c>
    </row>
    <row r="1408" spans="1:10" x14ac:dyDescent="0.2">
      <c r="A1408" s="43" t="str">
        <f>'TX_Permitted Sources'!A704</f>
        <v>TX Permitted</v>
      </c>
      <c r="B1408" s="43">
        <f>'TX_Permitted Sources'!B704</f>
        <v>48</v>
      </c>
      <c r="C1408" s="74" t="str">
        <f>'TX_Permitted Sources'!C704</f>
        <v>48445</v>
      </c>
      <c r="D1408" s="74">
        <f>'TX_Permitted Sources'!G704</f>
        <v>31000220</v>
      </c>
      <c r="E1408" s="74" t="str">
        <f>'TX_Permitted Sources'!J704</f>
        <v>Natural Gas Production, All Equipt Leak Fugitives</v>
      </c>
      <c r="F1408" s="201">
        <f>'TX_Permitted Sources'!K704</f>
        <v>0</v>
      </c>
      <c r="G1408" s="201">
        <f>'TX_Permitted Sources'!L704</f>
        <v>4.5699999999999998E-2</v>
      </c>
      <c r="H1408" s="201">
        <f>'TX_Permitted Sources'!M704</f>
        <v>0</v>
      </c>
      <c r="I1408" s="201">
        <f>'TX_Permitted Sources'!N704</f>
        <v>0</v>
      </c>
      <c r="J1408" s="201">
        <f>'TX_Permitted Sources'!O704</f>
        <v>0</v>
      </c>
    </row>
    <row r="1409" spans="1:10" x14ac:dyDescent="0.2">
      <c r="A1409" s="43" t="str">
        <f>'TX_Permitted Sources'!A705</f>
        <v>TX Permitted</v>
      </c>
      <c r="B1409" s="43">
        <f>'TX_Permitted Sources'!B705</f>
        <v>48</v>
      </c>
      <c r="C1409" s="74" t="str">
        <f>'TX_Permitted Sources'!C705</f>
        <v>48445</v>
      </c>
      <c r="D1409" s="74">
        <f>'TX_Permitted Sources'!G705</f>
        <v>40400301</v>
      </c>
      <c r="E1409" s="74" t="str">
        <f>'TX_Permitted Sources'!J705</f>
        <v>Permitted Tank Losses</v>
      </c>
      <c r="F1409" s="201">
        <f>'TX_Permitted Sources'!K705</f>
        <v>0</v>
      </c>
      <c r="G1409" s="201">
        <f>'TX_Permitted Sources'!L705</f>
        <v>0.63149999999999995</v>
      </c>
      <c r="H1409" s="201">
        <f>'TX_Permitted Sources'!M705</f>
        <v>0</v>
      </c>
      <c r="I1409" s="201">
        <f>'TX_Permitted Sources'!N705</f>
        <v>0</v>
      </c>
      <c r="J1409" s="201">
        <f>'TX_Permitted Sources'!O705</f>
        <v>0</v>
      </c>
    </row>
    <row r="1410" spans="1:10" x14ac:dyDescent="0.2">
      <c r="A1410" s="43" t="str">
        <f>'TX_Permitted Sources'!A706</f>
        <v>TX Permitted</v>
      </c>
      <c r="B1410" s="43">
        <f>'TX_Permitted Sources'!B706</f>
        <v>48</v>
      </c>
      <c r="C1410" s="74" t="str">
        <f>'TX_Permitted Sources'!C706</f>
        <v>48461</v>
      </c>
      <c r="D1410" s="74">
        <f>'TX_Permitted Sources'!G706</f>
        <v>20200252</v>
      </c>
      <c r="E1410" s="74" t="str">
        <f>'TX_Permitted Sources'!J706</f>
        <v>Compressor Engines</v>
      </c>
      <c r="F1410" s="201">
        <f>'TX_Permitted Sources'!K706</f>
        <v>798.67430000000002</v>
      </c>
      <c r="G1410" s="201">
        <f>'TX_Permitted Sources'!L706</f>
        <v>39.662599999999998</v>
      </c>
      <c r="H1410" s="201">
        <f>'TX_Permitted Sources'!M706</f>
        <v>0</v>
      </c>
      <c r="I1410" s="201">
        <f>'TX_Permitted Sources'!N706</f>
        <v>0</v>
      </c>
      <c r="J1410" s="201">
        <f>'TX_Permitted Sources'!O706</f>
        <v>0</v>
      </c>
    </row>
    <row r="1411" spans="1:10" x14ac:dyDescent="0.2">
      <c r="A1411" s="43" t="str">
        <f>'TX_Permitted Sources'!A707</f>
        <v>TX Permitted</v>
      </c>
      <c r="B1411" s="43">
        <f>'TX_Permitted Sources'!B707</f>
        <v>48</v>
      </c>
      <c r="C1411" s="74" t="str">
        <f>'TX_Permitted Sources'!C707</f>
        <v>48461</v>
      </c>
      <c r="D1411" s="74">
        <f>'TX_Permitted Sources'!G707</f>
        <v>20200253</v>
      </c>
      <c r="E1411" s="74" t="str">
        <f>'TX_Permitted Sources'!J707</f>
        <v>Compressor Engines</v>
      </c>
      <c r="F1411" s="201">
        <f>'TX_Permitted Sources'!K707</f>
        <v>457.4126</v>
      </c>
      <c r="G1411" s="201">
        <f>'TX_Permitted Sources'!L707</f>
        <v>84.798100000000005</v>
      </c>
      <c r="H1411" s="201">
        <f>'TX_Permitted Sources'!M707</f>
        <v>0</v>
      </c>
      <c r="I1411" s="201">
        <f>'TX_Permitted Sources'!N707</f>
        <v>0</v>
      </c>
      <c r="J1411" s="201">
        <f>'TX_Permitted Sources'!O707</f>
        <v>0</v>
      </c>
    </row>
    <row r="1412" spans="1:10" x14ac:dyDescent="0.2">
      <c r="A1412" s="43" t="str">
        <f>'TX_Permitted Sources'!A708</f>
        <v>TX Permitted</v>
      </c>
      <c r="B1412" s="43">
        <f>'TX_Permitted Sources'!B708</f>
        <v>48</v>
      </c>
      <c r="C1412" s="74" t="str">
        <f>'TX_Permitted Sources'!C708</f>
        <v>48461</v>
      </c>
      <c r="D1412" s="74">
        <f>'TX_Permitted Sources'!G708</f>
        <v>20200254</v>
      </c>
      <c r="E1412" s="74" t="str">
        <f>'TX_Permitted Sources'!J708</f>
        <v>Compressor Engines</v>
      </c>
      <c r="F1412" s="201">
        <f>'TX_Permitted Sources'!K708</f>
        <v>114.453</v>
      </c>
      <c r="G1412" s="201">
        <f>'TX_Permitted Sources'!L708</f>
        <v>41.250999999999998</v>
      </c>
      <c r="H1412" s="201">
        <f>'TX_Permitted Sources'!M708</f>
        <v>0</v>
      </c>
      <c r="I1412" s="201">
        <f>'TX_Permitted Sources'!N708</f>
        <v>0</v>
      </c>
      <c r="J1412" s="201">
        <f>'TX_Permitted Sources'!O708</f>
        <v>0</v>
      </c>
    </row>
    <row r="1413" spans="1:10" x14ac:dyDescent="0.2">
      <c r="A1413" s="43" t="str">
        <f>'TX_Permitted Sources'!A709</f>
        <v>TX Permitted</v>
      </c>
      <c r="B1413" s="43">
        <f>'TX_Permitted Sources'!B709</f>
        <v>48</v>
      </c>
      <c r="C1413" s="74" t="str">
        <f>'TX_Permitted Sources'!C709</f>
        <v>48461</v>
      </c>
      <c r="D1413" s="74">
        <f>'TX_Permitted Sources'!G709</f>
        <v>30600402</v>
      </c>
      <c r="E1413" s="74" t="str">
        <f>'TX_Permitted Sources'!J709</f>
        <v>Natural Gas Production, Other Not Classified</v>
      </c>
      <c r="F1413" s="201">
        <f>'TX_Permitted Sources'!K709</f>
        <v>0</v>
      </c>
      <c r="G1413" s="201">
        <f>'TX_Permitted Sources'!L709</f>
        <v>1.9</v>
      </c>
      <c r="H1413" s="201">
        <f>'TX_Permitted Sources'!M709</f>
        <v>0</v>
      </c>
      <c r="I1413" s="201">
        <f>'TX_Permitted Sources'!N709</f>
        <v>0</v>
      </c>
      <c r="J1413" s="201">
        <f>'TX_Permitted Sources'!O709</f>
        <v>0</v>
      </c>
    </row>
    <row r="1414" spans="1:10" x14ac:dyDescent="0.2">
      <c r="A1414" s="43" t="str">
        <f>'TX_Permitted Sources'!A710</f>
        <v>TX Permitted</v>
      </c>
      <c r="B1414" s="43">
        <f>'TX_Permitted Sources'!B710</f>
        <v>48</v>
      </c>
      <c r="C1414" s="74" t="str">
        <f>'TX_Permitted Sources'!C710</f>
        <v>48461</v>
      </c>
      <c r="D1414" s="74">
        <f>'TX_Permitted Sources'!G710</f>
        <v>31000201</v>
      </c>
      <c r="E1414" s="74" t="str">
        <f>'TX_Permitted Sources'!J710</f>
        <v>Natural Gas Production, Gas Sweetening: Amine Process</v>
      </c>
      <c r="F1414" s="201">
        <f>'TX_Permitted Sources'!K710</f>
        <v>0</v>
      </c>
      <c r="G1414" s="201">
        <f>'TX_Permitted Sources'!L710</f>
        <v>1.0976999999999999</v>
      </c>
      <c r="H1414" s="201">
        <f>'TX_Permitted Sources'!M710</f>
        <v>0</v>
      </c>
      <c r="I1414" s="201">
        <f>'TX_Permitted Sources'!N710</f>
        <v>0</v>
      </c>
      <c r="J1414" s="201">
        <f>'TX_Permitted Sources'!O710</f>
        <v>0</v>
      </c>
    </row>
    <row r="1415" spans="1:10" x14ac:dyDescent="0.2">
      <c r="A1415" s="43" t="str">
        <f>'TX_Permitted Sources'!A711</f>
        <v>TX Permitted</v>
      </c>
      <c r="B1415" s="43">
        <f>'TX_Permitted Sources'!B711</f>
        <v>48</v>
      </c>
      <c r="C1415" s="74" t="str">
        <f>'TX_Permitted Sources'!C711</f>
        <v>48461</v>
      </c>
      <c r="D1415" s="74">
        <f>'TX_Permitted Sources'!G711</f>
        <v>31000203</v>
      </c>
      <c r="E1415" s="74" t="str">
        <f>'TX_Permitted Sources'!J711</f>
        <v>Compressor Engines</v>
      </c>
      <c r="F1415" s="201">
        <f>'TX_Permitted Sources'!K711</f>
        <v>0</v>
      </c>
      <c r="G1415" s="201">
        <f>'TX_Permitted Sources'!L711</f>
        <v>0</v>
      </c>
      <c r="H1415" s="201">
        <f>'TX_Permitted Sources'!M711</f>
        <v>0</v>
      </c>
      <c r="I1415" s="201">
        <f>'TX_Permitted Sources'!N711</f>
        <v>0</v>
      </c>
      <c r="J1415" s="201">
        <f>'TX_Permitted Sources'!O711</f>
        <v>0</v>
      </c>
    </row>
    <row r="1416" spans="1:10" x14ac:dyDescent="0.2">
      <c r="A1416" s="43" t="str">
        <f>'TX_Permitted Sources'!A712</f>
        <v>TX Permitted</v>
      </c>
      <c r="B1416" s="43">
        <f>'TX_Permitted Sources'!B712</f>
        <v>48</v>
      </c>
      <c r="C1416" s="74" t="str">
        <f>'TX_Permitted Sources'!C712</f>
        <v>48461</v>
      </c>
      <c r="D1416" s="74">
        <f>'TX_Permitted Sources'!G712</f>
        <v>31000205</v>
      </c>
      <c r="E1416" s="74" t="str">
        <f>'TX_Permitted Sources'!J712</f>
        <v>Natural Gas Production, Flares</v>
      </c>
      <c r="F1416" s="201">
        <f>'TX_Permitted Sources'!K712</f>
        <v>1.7495000000000001</v>
      </c>
      <c r="G1416" s="201">
        <f>'TX_Permitted Sources'!L712</f>
        <v>1.61E-2</v>
      </c>
      <c r="H1416" s="201">
        <f>'TX_Permitted Sources'!M712</f>
        <v>0</v>
      </c>
      <c r="I1416" s="201">
        <f>'TX_Permitted Sources'!N712</f>
        <v>0</v>
      </c>
      <c r="J1416" s="201">
        <f>'TX_Permitted Sources'!O712</f>
        <v>0</v>
      </c>
    </row>
    <row r="1417" spans="1:10" x14ac:dyDescent="0.2">
      <c r="A1417" s="43" t="str">
        <f>'TX_Permitted Sources'!A713</f>
        <v>TX Permitted</v>
      </c>
      <c r="B1417" s="43">
        <f>'TX_Permitted Sources'!B713</f>
        <v>48</v>
      </c>
      <c r="C1417" s="74" t="str">
        <f>'TX_Permitted Sources'!C713</f>
        <v>48461</v>
      </c>
      <c r="D1417" s="74">
        <f>'TX_Permitted Sources'!G713</f>
        <v>31000207</v>
      </c>
      <c r="E1417" s="74" t="str">
        <f>'TX_Permitted Sources'!J713</f>
        <v>Permitted Fugitives</v>
      </c>
      <c r="F1417" s="201">
        <f>'TX_Permitted Sources'!K713</f>
        <v>0</v>
      </c>
      <c r="G1417" s="201">
        <f>'TX_Permitted Sources'!L713</f>
        <v>30.917000000000002</v>
      </c>
      <c r="H1417" s="201">
        <f>'TX_Permitted Sources'!M713</f>
        <v>0</v>
      </c>
      <c r="I1417" s="201">
        <f>'TX_Permitted Sources'!N713</f>
        <v>0</v>
      </c>
      <c r="J1417" s="201">
        <f>'TX_Permitted Sources'!O713</f>
        <v>0</v>
      </c>
    </row>
    <row r="1418" spans="1:10" x14ac:dyDescent="0.2">
      <c r="A1418" s="43" t="str">
        <f>'TX_Permitted Sources'!A714</f>
        <v>TX Permitted</v>
      </c>
      <c r="B1418" s="43">
        <f>'TX_Permitted Sources'!B714</f>
        <v>48</v>
      </c>
      <c r="C1418" s="74" t="str">
        <f>'TX_Permitted Sources'!C714</f>
        <v>48461</v>
      </c>
      <c r="D1418" s="74">
        <f>'TX_Permitted Sources'!G714</f>
        <v>31000215</v>
      </c>
      <c r="E1418" s="74" t="str">
        <f>'TX_Permitted Sources'!J714</f>
        <v>Natural Gas Production, Flares Combusting Gases &gt;1000 BTU/scf</v>
      </c>
      <c r="F1418" s="201">
        <f>'TX_Permitted Sources'!K714</f>
        <v>0.01</v>
      </c>
      <c r="G1418" s="201">
        <f>'TX_Permitted Sources'!L714</f>
        <v>0.03</v>
      </c>
      <c r="H1418" s="201">
        <f>'TX_Permitted Sources'!M714</f>
        <v>0</v>
      </c>
      <c r="I1418" s="201">
        <f>'TX_Permitted Sources'!N714</f>
        <v>0</v>
      </c>
      <c r="J1418" s="201">
        <f>'TX_Permitted Sources'!O714</f>
        <v>0</v>
      </c>
    </row>
    <row r="1419" spans="1:10" x14ac:dyDescent="0.2">
      <c r="A1419" s="43" t="str">
        <f>'TX_Permitted Sources'!A715</f>
        <v>TX Permitted</v>
      </c>
      <c r="B1419" s="43">
        <f>'TX_Permitted Sources'!B715</f>
        <v>48</v>
      </c>
      <c r="C1419" s="74" t="str">
        <f>'TX_Permitted Sources'!C715</f>
        <v>48461</v>
      </c>
      <c r="D1419" s="74">
        <f>'TX_Permitted Sources'!G715</f>
        <v>31000220</v>
      </c>
      <c r="E1419" s="74" t="str">
        <f>'TX_Permitted Sources'!J715</f>
        <v>Natural Gas Production, All Equipt Leak Fugitives</v>
      </c>
      <c r="F1419" s="201">
        <f>'TX_Permitted Sources'!K715</f>
        <v>0</v>
      </c>
      <c r="G1419" s="201">
        <f>'TX_Permitted Sources'!L715</f>
        <v>12.226000000000001</v>
      </c>
      <c r="H1419" s="201">
        <f>'TX_Permitted Sources'!M715</f>
        <v>0</v>
      </c>
      <c r="I1419" s="201">
        <f>'TX_Permitted Sources'!N715</f>
        <v>0</v>
      </c>
      <c r="J1419" s="201">
        <f>'TX_Permitted Sources'!O715</f>
        <v>0</v>
      </c>
    </row>
    <row r="1420" spans="1:10" x14ac:dyDescent="0.2">
      <c r="A1420" s="43" t="str">
        <f>'TX_Permitted Sources'!A716</f>
        <v>TX Permitted</v>
      </c>
      <c r="B1420" s="43">
        <f>'TX_Permitted Sources'!B716</f>
        <v>48</v>
      </c>
      <c r="C1420" s="74" t="str">
        <f>'TX_Permitted Sources'!C716</f>
        <v>48461</v>
      </c>
      <c r="D1420" s="74">
        <f>'TX_Permitted Sources'!G716</f>
        <v>31000223</v>
      </c>
      <c r="E1420" s="74" t="str">
        <f>'TX_Permitted Sources'!J716</f>
        <v>Permitted Fugitives</v>
      </c>
      <c r="F1420" s="201">
        <f>'TX_Permitted Sources'!K716</f>
        <v>0</v>
      </c>
      <c r="G1420" s="201">
        <f>'TX_Permitted Sources'!L716</f>
        <v>0</v>
      </c>
      <c r="H1420" s="201">
        <f>'TX_Permitted Sources'!M716</f>
        <v>0</v>
      </c>
      <c r="I1420" s="201">
        <f>'TX_Permitted Sources'!N716</f>
        <v>0</v>
      </c>
      <c r="J1420" s="201">
        <f>'TX_Permitted Sources'!O716</f>
        <v>0</v>
      </c>
    </row>
    <row r="1421" spans="1:10" x14ac:dyDescent="0.2">
      <c r="A1421" s="43" t="str">
        <f>'TX_Permitted Sources'!A717</f>
        <v>TX Permitted</v>
      </c>
      <c r="B1421" s="43">
        <f>'TX_Permitted Sources'!B717</f>
        <v>48</v>
      </c>
      <c r="C1421" s="74" t="str">
        <f>'TX_Permitted Sources'!C717</f>
        <v>48461</v>
      </c>
      <c r="D1421" s="74">
        <f>'TX_Permitted Sources'!G717</f>
        <v>31000227</v>
      </c>
      <c r="E1421" s="74" t="str">
        <f>'TX_Permitted Sources'!J717</f>
        <v>Dehydrator</v>
      </c>
      <c r="F1421" s="201">
        <f>'TX_Permitted Sources'!K717</f>
        <v>0</v>
      </c>
      <c r="G1421" s="201">
        <f>'TX_Permitted Sources'!L717</f>
        <v>1.8429</v>
      </c>
      <c r="H1421" s="201">
        <f>'TX_Permitted Sources'!M717</f>
        <v>0</v>
      </c>
      <c r="I1421" s="201">
        <f>'TX_Permitted Sources'!N717</f>
        <v>0</v>
      </c>
      <c r="J1421" s="201">
        <f>'TX_Permitted Sources'!O717</f>
        <v>0</v>
      </c>
    </row>
    <row r="1422" spans="1:10" x14ac:dyDescent="0.2">
      <c r="A1422" s="43" t="str">
        <f>'TX_Permitted Sources'!A718</f>
        <v>TX Permitted</v>
      </c>
      <c r="B1422" s="43">
        <f>'TX_Permitted Sources'!B718</f>
        <v>48</v>
      </c>
      <c r="C1422" s="74" t="str">
        <f>'TX_Permitted Sources'!C718</f>
        <v>48461</v>
      </c>
      <c r="D1422" s="74">
        <f>'TX_Permitted Sources'!G718</f>
        <v>31000228</v>
      </c>
      <c r="E1422" s="74" t="str">
        <f>'TX_Permitted Sources'!J718</f>
        <v>Dehydrator</v>
      </c>
      <c r="F1422" s="201">
        <f>'TX_Permitted Sources'!K718</f>
        <v>0.72970000000000002</v>
      </c>
      <c r="G1422" s="201">
        <f>'TX_Permitted Sources'!L718</f>
        <v>3.6499999999999998E-2</v>
      </c>
      <c r="H1422" s="201">
        <f>'TX_Permitted Sources'!M718</f>
        <v>0</v>
      </c>
      <c r="I1422" s="201">
        <f>'TX_Permitted Sources'!N718</f>
        <v>0</v>
      </c>
      <c r="J1422" s="201">
        <f>'TX_Permitted Sources'!O718</f>
        <v>0</v>
      </c>
    </row>
    <row r="1423" spans="1:10" x14ac:dyDescent="0.2">
      <c r="A1423" s="43" t="str">
        <f>'TX_Permitted Sources'!A719</f>
        <v>TX Permitted</v>
      </c>
      <c r="B1423" s="43">
        <f>'TX_Permitted Sources'!B719</f>
        <v>48</v>
      </c>
      <c r="C1423" s="74" t="str">
        <f>'TX_Permitted Sources'!C719</f>
        <v>48461</v>
      </c>
      <c r="D1423" s="74">
        <f>'TX_Permitted Sources'!G719</f>
        <v>31000299</v>
      </c>
      <c r="E1423" s="74" t="str">
        <f>'TX_Permitted Sources'!J719</f>
        <v>Natural Gas Production, Other Not Classified</v>
      </c>
      <c r="F1423" s="201">
        <f>'TX_Permitted Sources'!K719</f>
        <v>0</v>
      </c>
      <c r="G1423" s="201">
        <f>'TX_Permitted Sources'!L719</f>
        <v>0</v>
      </c>
      <c r="H1423" s="201">
        <f>'TX_Permitted Sources'!M719</f>
        <v>0</v>
      </c>
      <c r="I1423" s="201">
        <f>'TX_Permitted Sources'!N719</f>
        <v>0</v>
      </c>
      <c r="J1423" s="201">
        <f>'TX_Permitted Sources'!O719</f>
        <v>0</v>
      </c>
    </row>
    <row r="1424" spans="1:10" x14ac:dyDescent="0.2">
      <c r="A1424" s="43" t="str">
        <f>'TX_Permitted Sources'!A720</f>
        <v>TX Permitted</v>
      </c>
      <c r="B1424" s="43">
        <f>'TX_Permitted Sources'!B720</f>
        <v>48</v>
      </c>
      <c r="C1424" s="74" t="str">
        <f>'TX_Permitted Sources'!C720</f>
        <v>48461</v>
      </c>
      <c r="D1424" s="74">
        <f>'TX_Permitted Sources'!G720</f>
        <v>31000301</v>
      </c>
      <c r="E1424" s="74" t="str">
        <f>'TX_Permitted Sources'!J720</f>
        <v>Dehydrator</v>
      </c>
      <c r="F1424" s="201">
        <f>'TX_Permitted Sources'!K720</f>
        <v>0</v>
      </c>
      <c r="G1424" s="201">
        <f>'TX_Permitted Sources'!L720</f>
        <v>0</v>
      </c>
      <c r="H1424" s="201">
        <f>'TX_Permitted Sources'!M720</f>
        <v>0</v>
      </c>
      <c r="I1424" s="201">
        <f>'TX_Permitted Sources'!N720</f>
        <v>0</v>
      </c>
      <c r="J1424" s="201">
        <f>'TX_Permitted Sources'!O720</f>
        <v>0</v>
      </c>
    </row>
    <row r="1425" spans="1:10" x14ac:dyDescent="0.2">
      <c r="A1425" s="43" t="str">
        <f>'TX_Permitted Sources'!A721</f>
        <v>TX Permitted</v>
      </c>
      <c r="B1425" s="43">
        <f>'TX_Permitted Sources'!B721</f>
        <v>48</v>
      </c>
      <c r="C1425" s="74" t="str">
        <f>'TX_Permitted Sources'!C721</f>
        <v>48461</v>
      </c>
      <c r="D1425" s="74">
        <f>'TX_Permitted Sources'!G721</f>
        <v>31000302</v>
      </c>
      <c r="E1425" s="74" t="str">
        <f>'TX_Permitted Sources'!J721</f>
        <v>Dehydrator</v>
      </c>
      <c r="F1425" s="201">
        <f>'TX_Permitted Sources'!K721</f>
        <v>3.4102000000000001</v>
      </c>
      <c r="G1425" s="201">
        <f>'TX_Permitted Sources'!L721</f>
        <v>1.0624</v>
      </c>
      <c r="H1425" s="201">
        <f>'TX_Permitted Sources'!M721</f>
        <v>0</v>
      </c>
      <c r="I1425" s="201">
        <f>'TX_Permitted Sources'!N721</f>
        <v>0</v>
      </c>
      <c r="J1425" s="201">
        <f>'TX_Permitted Sources'!O721</f>
        <v>0</v>
      </c>
    </row>
    <row r="1426" spans="1:10" x14ac:dyDescent="0.2">
      <c r="A1426" s="43" t="str">
        <f>'TX_Permitted Sources'!A722</f>
        <v>TX Permitted</v>
      </c>
      <c r="B1426" s="43">
        <f>'TX_Permitted Sources'!B722</f>
        <v>48</v>
      </c>
      <c r="C1426" s="74" t="str">
        <f>'TX_Permitted Sources'!C722</f>
        <v>48461</v>
      </c>
      <c r="D1426" s="74">
        <f>'TX_Permitted Sources'!G722</f>
        <v>31000404</v>
      </c>
      <c r="E1426" s="74" t="str">
        <f>'TX_Permitted Sources'!J722</f>
        <v>Process Heaters</v>
      </c>
      <c r="F1426" s="201">
        <f>'TX_Permitted Sources'!K722</f>
        <v>6.4481999999999999</v>
      </c>
      <c r="G1426" s="201">
        <f>'TX_Permitted Sources'!L722</f>
        <v>0.35470000000000002</v>
      </c>
      <c r="H1426" s="201">
        <f>'TX_Permitted Sources'!M722</f>
        <v>0</v>
      </c>
      <c r="I1426" s="201">
        <f>'TX_Permitted Sources'!N722</f>
        <v>0</v>
      </c>
      <c r="J1426" s="201">
        <f>'TX_Permitted Sources'!O722</f>
        <v>0</v>
      </c>
    </row>
    <row r="1427" spans="1:10" x14ac:dyDescent="0.2">
      <c r="A1427" s="43" t="str">
        <f>'TX_Permitted Sources'!A723</f>
        <v>TX Permitted</v>
      </c>
      <c r="B1427" s="43">
        <f>'TX_Permitted Sources'!B723</f>
        <v>48</v>
      </c>
      <c r="C1427" s="74" t="str">
        <f>'TX_Permitted Sources'!C723</f>
        <v>48461</v>
      </c>
      <c r="D1427" s="74">
        <f>'TX_Permitted Sources'!G723</f>
        <v>40301099</v>
      </c>
      <c r="E1427" s="74" t="str">
        <f>'TX_Permitted Sources'!J723</f>
        <v>Permitted Tank Losses</v>
      </c>
      <c r="F1427" s="201">
        <f>'TX_Permitted Sources'!K723</f>
        <v>0</v>
      </c>
      <c r="G1427" s="201">
        <f>'TX_Permitted Sources'!L723</f>
        <v>4.601</v>
      </c>
      <c r="H1427" s="201">
        <f>'TX_Permitted Sources'!M723</f>
        <v>0</v>
      </c>
      <c r="I1427" s="201">
        <f>'TX_Permitted Sources'!N723</f>
        <v>0</v>
      </c>
      <c r="J1427" s="201">
        <f>'TX_Permitted Sources'!O723</f>
        <v>0</v>
      </c>
    </row>
    <row r="1428" spans="1:10" x14ac:dyDescent="0.2">
      <c r="A1428" s="43" t="str">
        <f>'TX_Permitted Sources'!A724</f>
        <v>TX Permitted</v>
      </c>
      <c r="B1428" s="43">
        <f>'TX_Permitted Sources'!B724</f>
        <v>48</v>
      </c>
      <c r="C1428" s="74" t="str">
        <f>'TX_Permitted Sources'!C724</f>
        <v>48461</v>
      </c>
      <c r="D1428" s="74">
        <f>'TX_Permitted Sources'!G724</f>
        <v>40400254</v>
      </c>
      <c r="E1428" s="74" t="str">
        <f>'TX_Permitted Sources'!J724</f>
        <v>Permitted Tank Losses</v>
      </c>
      <c r="F1428" s="201">
        <f>'TX_Permitted Sources'!K724</f>
        <v>0</v>
      </c>
      <c r="G1428" s="201">
        <f>'TX_Permitted Sources'!L724</f>
        <v>0.56000000000000005</v>
      </c>
      <c r="H1428" s="201">
        <f>'TX_Permitted Sources'!M724</f>
        <v>0</v>
      </c>
      <c r="I1428" s="201">
        <f>'TX_Permitted Sources'!N724</f>
        <v>0</v>
      </c>
      <c r="J1428" s="201">
        <f>'TX_Permitted Sources'!O724</f>
        <v>0</v>
      </c>
    </row>
    <row r="1429" spans="1:10" x14ac:dyDescent="0.2">
      <c r="A1429" s="43" t="str">
        <f>'TX_Permitted Sources'!A725</f>
        <v>TX Permitted</v>
      </c>
      <c r="B1429" s="43">
        <f>'TX_Permitted Sources'!B725</f>
        <v>48</v>
      </c>
      <c r="C1429" s="74" t="str">
        <f>'TX_Permitted Sources'!C725</f>
        <v>48461</v>
      </c>
      <c r="D1429" s="74">
        <f>'TX_Permitted Sources'!G725</f>
        <v>40400311</v>
      </c>
      <c r="E1429" s="74" t="str">
        <f>'TX_Permitted Sources'!J725</f>
        <v>Permitted Tank Losses</v>
      </c>
      <c r="F1429" s="201">
        <f>'TX_Permitted Sources'!K725</f>
        <v>0</v>
      </c>
      <c r="G1429" s="201">
        <f>'TX_Permitted Sources'!L725</f>
        <v>28.745799999999999</v>
      </c>
      <c r="H1429" s="201">
        <f>'TX_Permitted Sources'!M725</f>
        <v>0</v>
      </c>
      <c r="I1429" s="201">
        <f>'TX_Permitted Sources'!N725</f>
        <v>0</v>
      </c>
      <c r="J1429" s="201">
        <f>'TX_Permitted Sources'!O725</f>
        <v>0</v>
      </c>
    </row>
    <row r="1430" spans="1:10" x14ac:dyDescent="0.2">
      <c r="A1430" s="43" t="str">
        <f>'TX_Permitted Sources'!A726</f>
        <v>TX Permitted</v>
      </c>
      <c r="B1430" s="43">
        <f>'TX_Permitted Sources'!B726</f>
        <v>48</v>
      </c>
      <c r="C1430" s="74" t="str">
        <f>'TX_Permitted Sources'!C726</f>
        <v>48461</v>
      </c>
      <c r="D1430" s="74">
        <f>'TX_Permitted Sources'!G726</f>
        <v>40400312</v>
      </c>
      <c r="E1430" s="74" t="str">
        <f>'TX_Permitted Sources'!J726</f>
        <v>Permitted Tank Losses</v>
      </c>
      <c r="F1430" s="201">
        <f>'TX_Permitted Sources'!K726</f>
        <v>0</v>
      </c>
      <c r="G1430" s="201">
        <f>'TX_Permitted Sources'!L726</f>
        <v>1.98</v>
      </c>
      <c r="H1430" s="201">
        <f>'TX_Permitted Sources'!M726</f>
        <v>0</v>
      </c>
      <c r="I1430" s="201">
        <f>'TX_Permitted Sources'!N726</f>
        <v>0</v>
      </c>
      <c r="J1430" s="201">
        <f>'TX_Permitted Sources'!O726</f>
        <v>0</v>
      </c>
    </row>
    <row r="1431" spans="1:10" x14ac:dyDescent="0.2">
      <c r="A1431" s="43" t="str">
        <f>'TX_Permitted Sources'!A727</f>
        <v>TX Permitted</v>
      </c>
      <c r="B1431" s="43">
        <f>'TX_Permitted Sources'!B727</f>
        <v>48</v>
      </c>
      <c r="C1431" s="74" t="str">
        <f>'TX_Permitted Sources'!C727</f>
        <v>48461</v>
      </c>
      <c r="D1431" s="74">
        <f>'TX_Permitted Sources'!G727</f>
        <v>40600126</v>
      </c>
      <c r="E1431" s="74" t="str">
        <f>'TX_Permitted Sources'!J727</f>
        <v>Permitted Tank Losses</v>
      </c>
      <c r="F1431" s="201">
        <f>'TX_Permitted Sources'!K727</f>
        <v>0</v>
      </c>
      <c r="G1431" s="201">
        <f>'TX_Permitted Sources'!L727</f>
        <v>0.31</v>
      </c>
      <c r="H1431" s="201">
        <f>'TX_Permitted Sources'!M727</f>
        <v>0</v>
      </c>
      <c r="I1431" s="201">
        <f>'TX_Permitted Sources'!N727</f>
        <v>0</v>
      </c>
      <c r="J1431" s="201">
        <f>'TX_Permitted Sources'!O727</f>
        <v>0</v>
      </c>
    </row>
    <row r="1432" spans="1:10" x14ac:dyDescent="0.2">
      <c r="A1432" s="43" t="str">
        <f>'TX_Permitted Sources'!A728</f>
        <v>TX Permitted</v>
      </c>
      <c r="B1432" s="43">
        <f>'TX_Permitted Sources'!B728</f>
        <v>48</v>
      </c>
      <c r="C1432" s="74" t="str">
        <f>'TX_Permitted Sources'!C728</f>
        <v>48461</v>
      </c>
      <c r="D1432" s="74">
        <f>'TX_Permitted Sources'!G728</f>
        <v>40700815</v>
      </c>
      <c r="E1432" s="74" t="str">
        <f>'TX_Permitted Sources'!J728</f>
        <v>Natural Gas Production, Other Not Classified</v>
      </c>
      <c r="F1432" s="201">
        <f>'TX_Permitted Sources'!K728</f>
        <v>0</v>
      </c>
      <c r="G1432" s="201">
        <f>'TX_Permitted Sources'!L728</f>
        <v>8.2900000000000001E-2</v>
      </c>
      <c r="H1432" s="201">
        <f>'TX_Permitted Sources'!M728</f>
        <v>0</v>
      </c>
      <c r="I1432" s="201">
        <f>'TX_Permitted Sources'!N728</f>
        <v>0</v>
      </c>
      <c r="J1432" s="201">
        <f>'TX_Permitted Sources'!O728</f>
        <v>0</v>
      </c>
    </row>
    <row r="1433" spans="1:10" x14ac:dyDescent="0.2">
      <c r="A1433" s="43" t="str">
        <f>'TX_Permitted Sources'!A729</f>
        <v>TX Permitted</v>
      </c>
      <c r="B1433" s="43">
        <f>'TX_Permitted Sources'!B729</f>
        <v>48</v>
      </c>
      <c r="C1433" s="74" t="str">
        <f>'TX_Permitted Sources'!C729</f>
        <v>48461</v>
      </c>
      <c r="D1433" s="74">
        <f>'TX_Permitted Sources'!G729</f>
        <v>40899995</v>
      </c>
      <c r="E1433" s="74" t="str">
        <f>'TX_Permitted Sources'!J729</f>
        <v>Natural Gas Production, Other Not Classified</v>
      </c>
      <c r="F1433" s="201">
        <f>'TX_Permitted Sources'!K729</f>
        <v>0</v>
      </c>
      <c r="G1433" s="201">
        <f>'TX_Permitted Sources'!L729</f>
        <v>0</v>
      </c>
      <c r="H1433" s="201">
        <f>'TX_Permitted Sources'!M729</f>
        <v>0</v>
      </c>
      <c r="I1433" s="201">
        <f>'TX_Permitted Sources'!N729</f>
        <v>0</v>
      </c>
      <c r="J1433" s="201">
        <f>'TX_Permitted Sources'!O729</f>
        <v>0</v>
      </c>
    </row>
    <row r="1434" spans="1:10" x14ac:dyDescent="0.2">
      <c r="A1434" s="43" t="str">
        <f>'TX_Permitted Sources'!A730</f>
        <v>TX Permitted</v>
      </c>
      <c r="B1434" s="43">
        <f>'TX_Permitted Sources'!B730</f>
        <v>48</v>
      </c>
      <c r="C1434" s="74" t="str">
        <f>'TX_Permitted Sources'!C730</f>
        <v>48461</v>
      </c>
      <c r="D1434" s="74">
        <f>'TX_Permitted Sources'!G730</f>
        <v>40899999</v>
      </c>
      <c r="E1434" s="74" t="str">
        <f>'TX_Permitted Sources'!J730</f>
        <v>Natural Gas Production, Other Not Classified</v>
      </c>
      <c r="F1434" s="201">
        <f>'TX_Permitted Sources'!K730</f>
        <v>0</v>
      </c>
      <c r="G1434" s="201">
        <f>'TX_Permitted Sources'!L730</f>
        <v>5.79</v>
      </c>
      <c r="H1434" s="201">
        <f>'TX_Permitted Sources'!M730</f>
        <v>0</v>
      </c>
      <c r="I1434" s="201">
        <f>'TX_Permitted Sources'!N730</f>
        <v>0</v>
      </c>
      <c r="J1434" s="201">
        <f>'TX_Permitted Sources'!O730</f>
        <v>0</v>
      </c>
    </row>
    <row r="1435" spans="1:10" x14ac:dyDescent="0.2">
      <c r="A1435" s="43" t="str">
        <f>'TX_Permitted Sources'!A731</f>
        <v>TX Permitted</v>
      </c>
      <c r="B1435" s="43">
        <f>'TX_Permitted Sources'!B731</f>
        <v>48</v>
      </c>
      <c r="C1435" s="74" t="str">
        <f>'TX_Permitted Sources'!C731</f>
        <v>48461</v>
      </c>
      <c r="D1435" s="74">
        <f>'TX_Permitted Sources'!G731</f>
        <v>10200602</v>
      </c>
      <c r="E1435" s="74" t="str">
        <f>'TX_Permitted Sources'!J731</f>
        <v>Process Heaters</v>
      </c>
      <c r="F1435" s="201">
        <f>'TX_Permitted Sources'!K731</f>
        <v>3.61</v>
      </c>
      <c r="G1435" s="201">
        <f>'TX_Permitted Sources'!L731</f>
        <v>0.2</v>
      </c>
      <c r="H1435" s="201">
        <f>'TX_Permitted Sources'!M731</f>
        <v>0</v>
      </c>
      <c r="I1435" s="201">
        <f>'TX_Permitted Sources'!N731</f>
        <v>0</v>
      </c>
      <c r="J1435" s="201">
        <f>'TX_Permitted Sources'!O731</f>
        <v>0</v>
      </c>
    </row>
    <row r="1436" spans="1:10" x14ac:dyDescent="0.2">
      <c r="A1436" s="43" t="str">
        <f>'TX_Permitted Sources'!A732</f>
        <v>TX Permitted</v>
      </c>
      <c r="B1436" s="43">
        <f>'TX_Permitted Sources'!B732</f>
        <v>48</v>
      </c>
      <c r="C1436" s="74" t="str">
        <f>'TX_Permitted Sources'!C732</f>
        <v>48461</v>
      </c>
      <c r="D1436" s="74">
        <f>'TX_Permitted Sources'!G732</f>
        <v>20200252</v>
      </c>
      <c r="E1436" s="74" t="str">
        <f>'TX_Permitted Sources'!J732</f>
        <v>Compressor Engines</v>
      </c>
      <c r="F1436" s="201">
        <f>'TX_Permitted Sources'!K732</f>
        <v>14.657999999999999</v>
      </c>
      <c r="G1436" s="201">
        <f>'TX_Permitted Sources'!L732</f>
        <v>1.4297</v>
      </c>
      <c r="H1436" s="201">
        <f>'TX_Permitted Sources'!M732</f>
        <v>0</v>
      </c>
      <c r="I1436" s="201">
        <f>'TX_Permitted Sources'!N732</f>
        <v>0</v>
      </c>
      <c r="J1436" s="201">
        <f>'TX_Permitted Sources'!O732</f>
        <v>0</v>
      </c>
    </row>
    <row r="1437" spans="1:10" x14ac:dyDescent="0.2">
      <c r="A1437" s="43" t="str">
        <f>'TX_Permitted Sources'!A733</f>
        <v>TX Permitted</v>
      </c>
      <c r="B1437" s="43">
        <f>'TX_Permitted Sources'!B733</f>
        <v>48</v>
      </c>
      <c r="C1437" s="74" t="str">
        <f>'TX_Permitted Sources'!C733</f>
        <v>48461</v>
      </c>
      <c r="D1437" s="74">
        <f>'TX_Permitted Sources'!G733</f>
        <v>20200253</v>
      </c>
      <c r="E1437" s="74" t="str">
        <f>'TX_Permitted Sources'!J733</f>
        <v>Compressor Engines</v>
      </c>
      <c r="F1437" s="201">
        <f>'TX_Permitted Sources'!K733</f>
        <v>35.457000000000001</v>
      </c>
      <c r="G1437" s="201">
        <f>'TX_Permitted Sources'!L733</f>
        <v>6.1989000000000001</v>
      </c>
      <c r="H1437" s="201">
        <f>'TX_Permitted Sources'!M733</f>
        <v>0</v>
      </c>
      <c r="I1437" s="201">
        <f>'TX_Permitted Sources'!N733</f>
        <v>0</v>
      </c>
      <c r="J1437" s="201">
        <f>'TX_Permitted Sources'!O733</f>
        <v>0</v>
      </c>
    </row>
    <row r="1438" spans="1:10" x14ac:dyDescent="0.2">
      <c r="A1438" s="43" t="str">
        <f>'TX_Permitted Sources'!A734</f>
        <v>TX Permitted</v>
      </c>
      <c r="B1438" s="43">
        <f>'TX_Permitted Sources'!B734</f>
        <v>48</v>
      </c>
      <c r="C1438" s="74" t="str">
        <f>'TX_Permitted Sources'!C734</f>
        <v>48461</v>
      </c>
      <c r="D1438" s="74">
        <f>'TX_Permitted Sources'!G734</f>
        <v>20200254</v>
      </c>
      <c r="E1438" s="74" t="str">
        <f>'TX_Permitted Sources'!J734</f>
        <v>Compressor Engines</v>
      </c>
      <c r="F1438" s="201">
        <f>'TX_Permitted Sources'!K734</f>
        <v>93.075299999999999</v>
      </c>
      <c r="G1438" s="201">
        <f>'TX_Permitted Sources'!L734</f>
        <v>46.217599999999997</v>
      </c>
      <c r="H1438" s="201">
        <f>'TX_Permitted Sources'!M734</f>
        <v>0</v>
      </c>
      <c r="I1438" s="201">
        <f>'TX_Permitted Sources'!N734</f>
        <v>0</v>
      </c>
      <c r="J1438" s="201">
        <f>'TX_Permitted Sources'!O734</f>
        <v>0</v>
      </c>
    </row>
    <row r="1439" spans="1:10" x14ac:dyDescent="0.2">
      <c r="A1439" s="43" t="str">
        <f>'TX_Permitted Sources'!A735</f>
        <v>TX Permitted</v>
      </c>
      <c r="B1439" s="43">
        <f>'TX_Permitted Sources'!B735</f>
        <v>48</v>
      </c>
      <c r="C1439" s="74" t="str">
        <f>'TX_Permitted Sources'!C735</f>
        <v>48461</v>
      </c>
      <c r="D1439" s="74">
        <f>'TX_Permitted Sources'!G735</f>
        <v>30600508</v>
      </c>
      <c r="E1439" s="74" t="str">
        <f>'TX_Permitted Sources'!J735</f>
        <v>Natural Gas Production, Other Not Classified</v>
      </c>
      <c r="F1439" s="201">
        <f>'TX_Permitted Sources'!K735</f>
        <v>0</v>
      </c>
      <c r="G1439" s="201">
        <f>'TX_Permitted Sources'!L735</f>
        <v>15.371700000000001</v>
      </c>
      <c r="H1439" s="201">
        <f>'TX_Permitted Sources'!M735</f>
        <v>0</v>
      </c>
      <c r="I1439" s="201">
        <f>'TX_Permitted Sources'!N735</f>
        <v>0</v>
      </c>
      <c r="J1439" s="201">
        <f>'TX_Permitted Sources'!O735</f>
        <v>0</v>
      </c>
    </row>
    <row r="1440" spans="1:10" x14ac:dyDescent="0.2">
      <c r="A1440" s="43" t="str">
        <f>'TX_Permitted Sources'!A736</f>
        <v>TX Permitted</v>
      </c>
      <c r="B1440" s="43">
        <f>'TX_Permitted Sources'!B736</f>
        <v>48</v>
      </c>
      <c r="C1440" s="74" t="str">
        <f>'TX_Permitted Sources'!C736</f>
        <v>48461</v>
      </c>
      <c r="D1440" s="74">
        <f>'TX_Permitted Sources'!G736</f>
        <v>31000201</v>
      </c>
      <c r="E1440" s="74" t="str">
        <f>'TX_Permitted Sources'!J736</f>
        <v>Natural Gas Production, Gas Sweetening: Amine Process</v>
      </c>
      <c r="F1440" s="201">
        <f>'TX_Permitted Sources'!K736</f>
        <v>0</v>
      </c>
      <c r="G1440" s="201">
        <f>'TX_Permitted Sources'!L736</f>
        <v>0</v>
      </c>
      <c r="H1440" s="201">
        <f>'TX_Permitted Sources'!M736</f>
        <v>0</v>
      </c>
      <c r="I1440" s="201">
        <f>'TX_Permitted Sources'!N736</f>
        <v>0</v>
      </c>
      <c r="J1440" s="201">
        <f>'TX_Permitted Sources'!O736</f>
        <v>0</v>
      </c>
    </row>
    <row r="1441" spans="1:10" x14ac:dyDescent="0.2">
      <c r="A1441" s="43" t="str">
        <f>'TX_Permitted Sources'!A737</f>
        <v>TX Permitted</v>
      </c>
      <c r="B1441" s="43">
        <f>'TX_Permitted Sources'!B737</f>
        <v>48</v>
      </c>
      <c r="C1441" s="74" t="str">
        <f>'TX_Permitted Sources'!C737</f>
        <v>48461</v>
      </c>
      <c r="D1441" s="74">
        <f>'TX_Permitted Sources'!G737</f>
        <v>31000205</v>
      </c>
      <c r="E1441" s="74" t="str">
        <f>'TX_Permitted Sources'!J737</f>
        <v>Natural Gas Production, Flares</v>
      </c>
      <c r="F1441" s="201">
        <f>'TX_Permitted Sources'!K737</f>
        <v>0.54649999999999999</v>
      </c>
      <c r="G1441" s="201">
        <f>'TX_Permitted Sources'!L737</f>
        <v>1.4999999999999999E-2</v>
      </c>
      <c r="H1441" s="201">
        <f>'TX_Permitted Sources'!M737</f>
        <v>0</v>
      </c>
      <c r="I1441" s="201">
        <f>'TX_Permitted Sources'!N737</f>
        <v>0</v>
      </c>
      <c r="J1441" s="201">
        <f>'TX_Permitted Sources'!O737</f>
        <v>0</v>
      </c>
    </row>
    <row r="1442" spans="1:10" x14ac:dyDescent="0.2">
      <c r="A1442" s="43" t="str">
        <f>'TX_Permitted Sources'!A738</f>
        <v>TX Permitted</v>
      </c>
      <c r="B1442" s="43">
        <f>'TX_Permitted Sources'!B738</f>
        <v>48</v>
      </c>
      <c r="C1442" s="74" t="str">
        <f>'TX_Permitted Sources'!C738</f>
        <v>48461</v>
      </c>
      <c r="D1442" s="74">
        <f>'TX_Permitted Sources'!G738</f>
        <v>31000220</v>
      </c>
      <c r="E1442" s="74" t="str">
        <f>'TX_Permitted Sources'!J738</f>
        <v>Natural Gas Production, All Equipt Leak Fugitives</v>
      </c>
      <c r="F1442" s="201">
        <f>'TX_Permitted Sources'!K738</f>
        <v>0</v>
      </c>
      <c r="G1442" s="201">
        <f>'TX_Permitted Sources'!L738</f>
        <v>4.2622999999999998</v>
      </c>
      <c r="H1442" s="201">
        <f>'TX_Permitted Sources'!M738</f>
        <v>0</v>
      </c>
      <c r="I1442" s="201">
        <f>'TX_Permitted Sources'!N738</f>
        <v>0</v>
      </c>
      <c r="J1442" s="201">
        <f>'TX_Permitted Sources'!O738</f>
        <v>0</v>
      </c>
    </row>
    <row r="1443" spans="1:10" x14ac:dyDescent="0.2">
      <c r="A1443" s="43" t="str">
        <f>'TX_Permitted Sources'!A739</f>
        <v>TX Permitted</v>
      </c>
      <c r="B1443" s="43">
        <f>'TX_Permitted Sources'!B739</f>
        <v>48</v>
      </c>
      <c r="C1443" s="74" t="str">
        <f>'TX_Permitted Sources'!C739</f>
        <v>48461</v>
      </c>
      <c r="D1443" s="74">
        <f>'TX_Permitted Sources'!G739</f>
        <v>31000227</v>
      </c>
      <c r="E1443" s="74" t="str">
        <f>'TX_Permitted Sources'!J739</f>
        <v>Dehydrator</v>
      </c>
      <c r="F1443" s="201">
        <f>'TX_Permitted Sources'!K739</f>
        <v>0</v>
      </c>
      <c r="G1443" s="201">
        <f>'TX_Permitted Sources'!L739</f>
        <v>7.2478999999999996</v>
      </c>
      <c r="H1443" s="201">
        <f>'TX_Permitted Sources'!M739</f>
        <v>0</v>
      </c>
      <c r="I1443" s="201">
        <f>'TX_Permitted Sources'!N739</f>
        <v>0</v>
      </c>
      <c r="J1443" s="201">
        <f>'TX_Permitted Sources'!O739</f>
        <v>0</v>
      </c>
    </row>
    <row r="1444" spans="1:10" x14ac:dyDescent="0.2">
      <c r="A1444" s="43" t="str">
        <f>'TX_Permitted Sources'!A740</f>
        <v>TX Permitted</v>
      </c>
      <c r="B1444" s="43">
        <f>'TX_Permitted Sources'!B740</f>
        <v>48</v>
      </c>
      <c r="C1444" s="74" t="str">
        <f>'TX_Permitted Sources'!C740</f>
        <v>48461</v>
      </c>
      <c r="D1444" s="74">
        <f>'TX_Permitted Sources'!G740</f>
        <v>31000228</v>
      </c>
      <c r="E1444" s="74" t="str">
        <f>'TX_Permitted Sources'!J740</f>
        <v>Dehydrator</v>
      </c>
      <c r="F1444" s="201">
        <f>'TX_Permitted Sources'!K740</f>
        <v>3.8800000000000001E-2</v>
      </c>
      <c r="G1444" s="201">
        <f>'TX_Permitted Sources'!L740</f>
        <v>2.0999999999999999E-3</v>
      </c>
      <c r="H1444" s="201">
        <f>'TX_Permitted Sources'!M740</f>
        <v>0</v>
      </c>
      <c r="I1444" s="201">
        <f>'TX_Permitted Sources'!N740</f>
        <v>0</v>
      </c>
      <c r="J1444" s="201">
        <f>'TX_Permitted Sources'!O740</f>
        <v>0</v>
      </c>
    </row>
    <row r="1445" spans="1:10" x14ac:dyDescent="0.2">
      <c r="A1445" s="43" t="str">
        <f>'TX_Permitted Sources'!A741</f>
        <v>TX Permitted</v>
      </c>
      <c r="B1445" s="43">
        <f>'TX_Permitted Sources'!B741</f>
        <v>48</v>
      </c>
      <c r="C1445" s="74" t="str">
        <f>'TX_Permitted Sources'!C741</f>
        <v>48461</v>
      </c>
      <c r="D1445" s="74">
        <f>'TX_Permitted Sources'!G741</f>
        <v>31000299</v>
      </c>
      <c r="E1445" s="74" t="str">
        <f>'TX_Permitted Sources'!J741</f>
        <v>Natural Gas Production, Other Not Classified</v>
      </c>
      <c r="F1445" s="201">
        <f>'TX_Permitted Sources'!K741</f>
        <v>2.8767</v>
      </c>
      <c r="G1445" s="201">
        <f>'TX_Permitted Sources'!L741</f>
        <v>5.6872999999999996</v>
      </c>
      <c r="H1445" s="201">
        <f>'TX_Permitted Sources'!M741</f>
        <v>0</v>
      </c>
      <c r="I1445" s="201">
        <f>'TX_Permitted Sources'!N741</f>
        <v>0</v>
      </c>
      <c r="J1445" s="201">
        <f>'TX_Permitted Sources'!O741</f>
        <v>0</v>
      </c>
    </row>
    <row r="1446" spans="1:10" x14ac:dyDescent="0.2">
      <c r="A1446" s="43" t="str">
        <f>'TX_Permitted Sources'!A742</f>
        <v>TX Permitted</v>
      </c>
      <c r="B1446" s="43">
        <f>'TX_Permitted Sources'!B742</f>
        <v>48</v>
      </c>
      <c r="C1446" s="74" t="str">
        <f>'TX_Permitted Sources'!C742</f>
        <v>48461</v>
      </c>
      <c r="D1446" s="74">
        <f>'TX_Permitted Sources'!G742</f>
        <v>31000405</v>
      </c>
      <c r="E1446" s="74" t="str">
        <f>'TX_Permitted Sources'!J742</f>
        <v>Process Heaters</v>
      </c>
      <c r="F1446" s="201">
        <f>'TX_Permitted Sources'!K742</f>
        <v>2.9882</v>
      </c>
      <c r="G1446" s="201">
        <f>'TX_Permitted Sources'!L742</f>
        <v>0.16389999999999999</v>
      </c>
      <c r="H1446" s="201">
        <f>'TX_Permitted Sources'!M742</f>
        <v>0</v>
      </c>
      <c r="I1446" s="201">
        <f>'TX_Permitted Sources'!N742</f>
        <v>0</v>
      </c>
      <c r="J1446" s="201">
        <f>'TX_Permitted Sources'!O742</f>
        <v>0</v>
      </c>
    </row>
    <row r="1447" spans="1:10" x14ac:dyDescent="0.2">
      <c r="A1447" s="43" t="str">
        <f>'TX_Permitted Sources'!A743</f>
        <v>TX Permitted</v>
      </c>
      <c r="B1447" s="43">
        <f>'TX_Permitted Sources'!B743</f>
        <v>48</v>
      </c>
      <c r="C1447" s="74" t="str">
        <f>'TX_Permitted Sources'!C743</f>
        <v>48461</v>
      </c>
      <c r="D1447" s="74">
        <f>'TX_Permitted Sources'!G743</f>
        <v>31088811</v>
      </c>
      <c r="E1447" s="74" t="str">
        <f>'TX_Permitted Sources'!J743</f>
        <v>Permitted Fugitives</v>
      </c>
      <c r="F1447" s="201">
        <f>'TX_Permitted Sources'!K743</f>
        <v>0</v>
      </c>
      <c r="G1447" s="201">
        <f>'TX_Permitted Sources'!L743</f>
        <v>20.454699999999999</v>
      </c>
      <c r="H1447" s="201">
        <f>'TX_Permitted Sources'!M743</f>
        <v>0</v>
      </c>
      <c r="I1447" s="201">
        <f>'TX_Permitted Sources'!N743</f>
        <v>0</v>
      </c>
      <c r="J1447" s="201">
        <f>'TX_Permitted Sources'!O743</f>
        <v>0</v>
      </c>
    </row>
    <row r="1448" spans="1:10" x14ac:dyDescent="0.2">
      <c r="A1448" s="43" t="str">
        <f>'TX_Permitted Sources'!A744</f>
        <v>TX Permitted</v>
      </c>
      <c r="B1448" s="43">
        <f>'TX_Permitted Sources'!B744</f>
        <v>48</v>
      </c>
      <c r="C1448" s="74" t="str">
        <f>'TX_Permitted Sources'!C744</f>
        <v>48461</v>
      </c>
      <c r="D1448" s="74">
        <f>'TX_Permitted Sources'!G744</f>
        <v>38500102</v>
      </c>
      <c r="E1448" s="74" t="str">
        <f>'TX_Permitted Sources'!J744</f>
        <v>Natural Gas Production, Other Not Classified</v>
      </c>
      <c r="F1448" s="201">
        <f>'TX_Permitted Sources'!K744</f>
        <v>0</v>
      </c>
      <c r="G1448" s="201">
        <f>'TX_Permitted Sources'!L744</f>
        <v>5.2285000000000004</v>
      </c>
      <c r="H1448" s="201">
        <f>'TX_Permitted Sources'!M744</f>
        <v>0</v>
      </c>
      <c r="I1448" s="201">
        <f>'TX_Permitted Sources'!N744</f>
        <v>0</v>
      </c>
      <c r="J1448" s="201">
        <f>'TX_Permitted Sources'!O744</f>
        <v>0</v>
      </c>
    </row>
    <row r="1449" spans="1:10" x14ac:dyDescent="0.2">
      <c r="A1449" s="43" t="str">
        <f>'TX_Permitted Sources'!A745</f>
        <v>TX Permitted</v>
      </c>
      <c r="B1449" s="43">
        <f>'TX_Permitted Sources'!B745</f>
        <v>48</v>
      </c>
      <c r="C1449" s="74" t="str">
        <f>'TX_Permitted Sources'!C745</f>
        <v>48461</v>
      </c>
      <c r="D1449" s="74">
        <f>'TX_Permitted Sources'!G745</f>
        <v>40300198</v>
      </c>
      <c r="E1449" s="74" t="str">
        <f>'TX_Permitted Sources'!J745</f>
        <v>Permitted Tank Losses</v>
      </c>
      <c r="F1449" s="201">
        <f>'TX_Permitted Sources'!K745</f>
        <v>0</v>
      </c>
      <c r="G1449" s="201">
        <f>'TX_Permitted Sources'!L745</f>
        <v>4.04</v>
      </c>
      <c r="H1449" s="201">
        <f>'TX_Permitted Sources'!M745</f>
        <v>0</v>
      </c>
      <c r="I1449" s="201">
        <f>'TX_Permitted Sources'!N745</f>
        <v>0</v>
      </c>
      <c r="J1449" s="201">
        <f>'TX_Permitted Sources'!O745</f>
        <v>0</v>
      </c>
    </row>
    <row r="1450" spans="1:10" x14ac:dyDescent="0.2">
      <c r="A1450" s="43" t="str">
        <f>'TX_Permitted Sources'!A746</f>
        <v>TX Permitted</v>
      </c>
      <c r="B1450" s="43">
        <f>'TX_Permitted Sources'!B746</f>
        <v>48</v>
      </c>
      <c r="C1450" s="74" t="str">
        <f>'TX_Permitted Sources'!C746</f>
        <v>48461</v>
      </c>
      <c r="D1450" s="74">
        <f>'TX_Permitted Sources'!G746</f>
        <v>40400340</v>
      </c>
      <c r="E1450" s="74" t="str">
        <f>'TX_Permitted Sources'!J746</f>
        <v>Permitted Tank Losses</v>
      </c>
      <c r="F1450" s="201">
        <f>'TX_Permitted Sources'!K746</f>
        <v>0</v>
      </c>
      <c r="G1450" s="201">
        <f>'TX_Permitted Sources'!L746</f>
        <v>0</v>
      </c>
      <c r="H1450" s="201">
        <f>'TX_Permitted Sources'!M746</f>
        <v>0</v>
      </c>
      <c r="I1450" s="201">
        <f>'TX_Permitted Sources'!N746</f>
        <v>0</v>
      </c>
      <c r="J1450" s="201">
        <f>'TX_Permitted Sources'!O746</f>
        <v>0</v>
      </c>
    </row>
    <row r="1451" spans="1:10" x14ac:dyDescent="0.2">
      <c r="A1451" s="43" t="str">
        <f>'TX_Permitted Sources'!A747</f>
        <v>TX Permitted</v>
      </c>
      <c r="B1451" s="43">
        <f>'TX_Permitted Sources'!B747</f>
        <v>48</v>
      </c>
      <c r="C1451" s="74" t="str">
        <f>'TX_Permitted Sources'!C747</f>
        <v>48461</v>
      </c>
      <c r="D1451" s="74">
        <f>'TX_Permitted Sources'!G747</f>
        <v>40703298</v>
      </c>
      <c r="E1451" s="74" t="str">
        <f>'TX_Permitted Sources'!J747</f>
        <v>Natural Gas Production, Other Not Classified</v>
      </c>
      <c r="F1451" s="201">
        <f>'TX_Permitted Sources'!K747</f>
        <v>0</v>
      </c>
      <c r="G1451" s="201">
        <f>'TX_Permitted Sources'!L747</f>
        <v>0.19900000000000001</v>
      </c>
      <c r="H1451" s="201">
        <f>'TX_Permitted Sources'!M747</f>
        <v>0</v>
      </c>
      <c r="I1451" s="201">
        <f>'TX_Permitted Sources'!N747</f>
        <v>0</v>
      </c>
      <c r="J1451" s="201">
        <f>'TX_Permitted Sources'!O747</f>
        <v>0</v>
      </c>
    </row>
    <row r="1452" spans="1:10" x14ac:dyDescent="0.2">
      <c r="A1452" s="43" t="str">
        <f>'TX_Permitted Sources'!A748</f>
        <v>TX Permitted</v>
      </c>
      <c r="B1452" s="43">
        <f>'TX_Permitted Sources'!B748</f>
        <v>48</v>
      </c>
      <c r="C1452" s="74" t="str">
        <f>'TX_Permitted Sources'!C748</f>
        <v>48461</v>
      </c>
      <c r="D1452" s="74">
        <f>'TX_Permitted Sources'!G748</f>
        <v>40301012</v>
      </c>
      <c r="E1452" s="74" t="str">
        <f>'TX_Permitted Sources'!J748</f>
        <v>Permitted Tank Losses</v>
      </c>
      <c r="F1452" s="201">
        <f>'TX_Permitted Sources'!K748</f>
        <v>0</v>
      </c>
      <c r="G1452" s="201">
        <f>'TX_Permitted Sources'!L748</f>
        <v>15.276</v>
      </c>
      <c r="H1452" s="201">
        <f>'TX_Permitted Sources'!M748</f>
        <v>0</v>
      </c>
      <c r="I1452" s="201">
        <f>'TX_Permitted Sources'!N748</f>
        <v>0</v>
      </c>
      <c r="J1452" s="201">
        <f>'TX_Permitted Sources'!O748</f>
        <v>0</v>
      </c>
    </row>
    <row r="1453" spans="1:10" x14ac:dyDescent="0.2">
      <c r="A1453" s="43" t="str">
        <f>'TX_Permitted Sources'!A749</f>
        <v>TX Permitted</v>
      </c>
      <c r="B1453" s="43">
        <f>'TX_Permitted Sources'!B749</f>
        <v>48</v>
      </c>
      <c r="C1453" s="74" t="str">
        <f>'TX_Permitted Sources'!C749</f>
        <v>48461</v>
      </c>
      <c r="D1453" s="74">
        <f>'TX_Permitted Sources'!G749</f>
        <v>40301132</v>
      </c>
      <c r="E1453" s="74" t="str">
        <f>'TX_Permitted Sources'!J749</f>
        <v>Permitted Tank Losses</v>
      </c>
      <c r="F1453" s="201">
        <f>'TX_Permitted Sources'!K749</f>
        <v>0</v>
      </c>
      <c r="G1453" s="201">
        <f>'TX_Permitted Sources'!L749</f>
        <v>28.544</v>
      </c>
      <c r="H1453" s="201">
        <f>'TX_Permitted Sources'!M749</f>
        <v>0</v>
      </c>
      <c r="I1453" s="201">
        <f>'TX_Permitted Sources'!N749</f>
        <v>0</v>
      </c>
      <c r="J1453" s="201">
        <f>'TX_Permitted Sources'!O749</f>
        <v>0</v>
      </c>
    </row>
    <row r="1454" spans="1:10" x14ac:dyDescent="0.2">
      <c r="A1454" s="43" t="str">
        <f>'TX_Permitted Sources'!A750</f>
        <v>TX Permitted</v>
      </c>
      <c r="B1454" s="43">
        <f>'TX_Permitted Sources'!B750</f>
        <v>48</v>
      </c>
      <c r="C1454" s="74" t="str">
        <f>'TX_Permitted Sources'!C750</f>
        <v>48461</v>
      </c>
      <c r="D1454" s="74">
        <f>'TX_Permitted Sources'!G750</f>
        <v>40388801</v>
      </c>
      <c r="E1454" s="74" t="str">
        <f>'TX_Permitted Sources'!J750</f>
        <v>Permitted Fugitives</v>
      </c>
      <c r="F1454" s="201">
        <f>'TX_Permitted Sources'!K750</f>
        <v>0</v>
      </c>
      <c r="G1454" s="201">
        <f>'TX_Permitted Sources'!L750</f>
        <v>0.153</v>
      </c>
      <c r="H1454" s="201">
        <f>'TX_Permitted Sources'!M750</f>
        <v>0</v>
      </c>
      <c r="I1454" s="201">
        <f>'TX_Permitted Sources'!N750</f>
        <v>0</v>
      </c>
      <c r="J1454" s="201">
        <f>'TX_Permitted Sources'!O750</f>
        <v>0</v>
      </c>
    </row>
    <row r="1455" spans="1:10" x14ac:dyDescent="0.2">
      <c r="A1455" s="43" t="str">
        <f>'TX_Permitted Sources'!A751</f>
        <v>TX Permitted</v>
      </c>
      <c r="B1455" s="43">
        <f>'TX_Permitted Sources'!B751</f>
        <v>48</v>
      </c>
      <c r="C1455" s="74" t="str">
        <f>'TX_Permitted Sources'!C751</f>
        <v>48475</v>
      </c>
      <c r="D1455" s="74">
        <f>'TX_Permitted Sources'!G751</f>
        <v>20100202</v>
      </c>
      <c r="E1455" s="74" t="str">
        <f>'TX_Permitted Sources'!J751</f>
        <v>Compressor Engines</v>
      </c>
      <c r="F1455" s="201">
        <f>'TX_Permitted Sources'!K751</f>
        <v>0</v>
      </c>
      <c r="G1455" s="201">
        <f>'TX_Permitted Sources'!L751</f>
        <v>0</v>
      </c>
      <c r="H1455" s="201">
        <f>'TX_Permitted Sources'!M751</f>
        <v>0</v>
      </c>
      <c r="I1455" s="201">
        <f>'TX_Permitted Sources'!N751</f>
        <v>0</v>
      </c>
      <c r="J1455" s="201">
        <f>'TX_Permitted Sources'!O751</f>
        <v>0</v>
      </c>
    </row>
    <row r="1456" spans="1:10" x14ac:dyDescent="0.2">
      <c r="A1456" s="43" t="str">
        <f>'TX_Permitted Sources'!A752</f>
        <v>TX Permitted</v>
      </c>
      <c r="B1456" s="43">
        <f>'TX_Permitted Sources'!B752</f>
        <v>48</v>
      </c>
      <c r="C1456" s="74" t="str">
        <f>'TX_Permitted Sources'!C752</f>
        <v>48475</v>
      </c>
      <c r="D1456" s="74">
        <f>'TX_Permitted Sources'!G752</f>
        <v>20200202</v>
      </c>
      <c r="E1456" s="74" t="str">
        <f>'TX_Permitted Sources'!J752</f>
        <v>Compressor Engines</v>
      </c>
      <c r="F1456" s="201">
        <f>'TX_Permitted Sources'!K752</f>
        <v>0</v>
      </c>
      <c r="G1456" s="201">
        <f>'TX_Permitted Sources'!L752</f>
        <v>0</v>
      </c>
      <c r="H1456" s="201">
        <f>'TX_Permitted Sources'!M752</f>
        <v>0</v>
      </c>
      <c r="I1456" s="201">
        <f>'TX_Permitted Sources'!N752</f>
        <v>0</v>
      </c>
      <c r="J1456" s="201">
        <f>'TX_Permitted Sources'!O752</f>
        <v>0</v>
      </c>
    </row>
    <row r="1457" spans="1:10" x14ac:dyDescent="0.2">
      <c r="A1457" s="43" t="str">
        <f>'TX_Permitted Sources'!A753</f>
        <v>TX Permitted</v>
      </c>
      <c r="B1457" s="43">
        <f>'TX_Permitted Sources'!B753</f>
        <v>48</v>
      </c>
      <c r="C1457" s="74" t="str">
        <f>'TX_Permitted Sources'!C753</f>
        <v>48475</v>
      </c>
      <c r="D1457" s="74">
        <f>'TX_Permitted Sources'!G753</f>
        <v>20200253</v>
      </c>
      <c r="E1457" s="74" t="str">
        <f>'TX_Permitted Sources'!J753</f>
        <v>Compressor Engines</v>
      </c>
      <c r="F1457" s="201">
        <f>'TX_Permitted Sources'!K753</f>
        <v>212.1</v>
      </c>
      <c r="G1457" s="201">
        <f>'TX_Permitted Sources'!L753</f>
        <v>25.477499999999999</v>
      </c>
      <c r="H1457" s="201">
        <f>'TX_Permitted Sources'!M753</f>
        <v>0</v>
      </c>
      <c r="I1457" s="201">
        <f>'TX_Permitted Sources'!N753</f>
        <v>0</v>
      </c>
      <c r="J1457" s="201">
        <f>'TX_Permitted Sources'!O753</f>
        <v>0</v>
      </c>
    </row>
    <row r="1458" spans="1:10" x14ac:dyDescent="0.2">
      <c r="A1458" s="43" t="str">
        <f>'TX_Permitted Sources'!A754</f>
        <v>TX Permitted</v>
      </c>
      <c r="B1458" s="43">
        <f>'TX_Permitted Sources'!B754</f>
        <v>48</v>
      </c>
      <c r="C1458" s="74" t="str">
        <f>'TX_Permitted Sources'!C754</f>
        <v>48475</v>
      </c>
      <c r="D1458" s="74">
        <f>'TX_Permitted Sources'!G754</f>
        <v>20200254</v>
      </c>
      <c r="E1458" s="74" t="str">
        <f>'TX_Permitted Sources'!J754</f>
        <v>Compressor Engines</v>
      </c>
      <c r="F1458" s="201">
        <f>'TX_Permitted Sources'!K754</f>
        <v>10.84</v>
      </c>
      <c r="G1458" s="201">
        <f>'TX_Permitted Sources'!L754</f>
        <v>13.5457</v>
      </c>
      <c r="H1458" s="201">
        <f>'TX_Permitted Sources'!M754</f>
        <v>0</v>
      </c>
      <c r="I1458" s="201">
        <f>'TX_Permitted Sources'!N754</f>
        <v>0</v>
      </c>
      <c r="J1458" s="201">
        <f>'TX_Permitted Sources'!O754</f>
        <v>0</v>
      </c>
    </row>
    <row r="1459" spans="1:10" x14ac:dyDescent="0.2">
      <c r="A1459" s="43" t="str">
        <f>'TX_Permitted Sources'!A755</f>
        <v>TX Permitted</v>
      </c>
      <c r="B1459" s="43">
        <f>'TX_Permitted Sources'!B755</f>
        <v>48</v>
      </c>
      <c r="C1459" s="74" t="str">
        <f>'TX_Permitted Sources'!C755</f>
        <v>48475</v>
      </c>
      <c r="D1459" s="74">
        <f>'TX_Permitted Sources'!G755</f>
        <v>20200256</v>
      </c>
      <c r="E1459" s="74" t="str">
        <f>'TX_Permitted Sources'!J755</f>
        <v>Compressor Engines</v>
      </c>
      <c r="F1459" s="201">
        <f>'TX_Permitted Sources'!K755</f>
        <v>15.19</v>
      </c>
      <c r="G1459" s="201">
        <f>'TX_Permitted Sources'!L755</f>
        <v>5.43</v>
      </c>
      <c r="H1459" s="201">
        <f>'TX_Permitted Sources'!M755</f>
        <v>0</v>
      </c>
      <c r="I1459" s="201">
        <f>'TX_Permitted Sources'!N755</f>
        <v>0</v>
      </c>
      <c r="J1459" s="201">
        <f>'TX_Permitted Sources'!O755</f>
        <v>0</v>
      </c>
    </row>
    <row r="1460" spans="1:10" x14ac:dyDescent="0.2">
      <c r="A1460" s="43" t="str">
        <f>'TX_Permitted Sources'!A756</f>
        <v>TX Permitted</v>
      </c>
      <c r="B1460" s="43">
        <f>'TX_Permitted Sources'!B756</f>
        <v>48</v>
      </c>
      <c r="C1460" s="74" t="str">
        <f>'TX_Permitted Sources'!C756</f>
        <v>48475</v>
      </c>
      <c r="D1460" s="74">
        <f>'TX_Permitted Sources'!G756</f>
        <v>30600402</v>
      </c>
      <c r="E1460" s="74" t="str">
        <f>'TX_Permitted Sources'!J756</f>
        <v>Natural Gas Production, Other Not Classified</v>
      </c>
      <c r="F1460" s="201">
        <f>'TX_Permitted Sources'!K756</f>
        <v>0</v>
      </c>
      <c r="G1460" s="201">
        <f>'TX_Permitted Sources'!L756</f>
        <v>0.76</v>
      </c>
      <c r="H1460" s="201">
        <f>'TX_Permitted Sources'!M756</f>
        <v>0</v>
      </c>
      <c r="I1460" s="201">
        <f>'TX_Permitted Sources'!N756</f>
        <v>0</v>
      </c>
      <c r="J1460" s="201">
        <f>'TX_Permitted Sources'!O756</f>
        <v>0</v>
      </c>
    </row>
    <row r="1461" spans="1:10" x14ac:dyDescent="0.2">
      <c r="A1461" s="43" t="str">
        <f>'TX_Permitted Sources'!A757</f>
        <v>TX Permitted</v>
      </c>
      <c r="B1461" s="43">
        <f>'TX_Permitted Sources'!B757</f>
        <v>48</v>
      </c>
      <c r="C1461" s="74" t="str">
        <f>'TX_Permitted Sources'!C757</f>
        <v>48475</v>
      </c>
      <c r="D1461" s="74">
        <f>'TX_Permitted Sources'!G757</f>
        <v>31000203</v>
      </c>
      <c r="E1461" s="74" t="str">
        <f>'TX_Permitted Sources'!J757</f>
        <v>Compressor Engines</v>
      </c>
      <c r="F1461" s="201">
        <f>'TX_Permitted Sources'!K757</f>
        <v>0</v>
      </c>
      <c r="G1461" s="201">
        <f>'TX_Permitted Sources'!L757</f>
        <v>0</v>
      </c>
      <c r="H1461" s="201">
        <f>'TX_Permitted Sources'!M757</f>
        <v>0</v>
      </c>
      <c r="I1461" s="201">
        <f>'TX_Permitted Sources'!N757</f>
        <v>0</v>
      </c>
      <c r="J1461" s="201">
        <f>'TX_Permitted Sources'!O757</f>
        <v>0</v>
      </c>
    </row>
    <row r="1462" spans="1:10" x14ac:dyDescent="0.2">
      <c r="A1462" s="43" t="str">
        <f>'TX_Permitted Sources'!A758</f>
        <v>TX Permitted</v>
      </c>
      <c r="B1462" s="43">
        <f>'TX_Permitted Sources'!B758</f>
        <v>48</v>
      </c>
      <c r="C1462" s="74" t="str">
        <f>'TX_Permitted Sources'!C758</f>
        <v>48475</v>
      </c>
      <c r="D1462" s="74">
        <f>'TX_Permitted Sources'!G758</f>
        <v>31000205</v>
      </c>
      <c r="E1462" s="74" t="str">
        <f>'TX_Permitted Sources'!J758</f>
        <v>Natural Gas Production, Flares</v>
      </c>
      <c r="F1462" s="201">
        <f>'TX_Permitted Sources'!K758</f>
        <v>1.64</v>
      </c>
      <c r="G1462" s="201">
        <f>'TX_Permitted Sources'!L758</f>
        <v>0.06</v>
      </c>
      <c r="H1462" s="201">
        <f>'TX_Permitted Sources'!M758</f>
        <v>0</v>
      </c>
      <c r="I1462" s="201">
        <f>'TX_Permitted Sources'!N758</f>
        <v>0</v>
      </c>
      <c r="J1462" s="201">
        <f>'TX_Permitted Sources'!O758</f>
        <v>0</v>
      </c>
    </row>
    <row r="1463" spans="1:10" x14ac:dyDescent="0.2">
      <c r="A1463" s="43" t="str">
        <f>'TX_Permitted Sources'!A759</f>
        <v>TX Permitted</v>
      </c>
      <c r="B1463" s="43">
        <f>'TX_Permitted Sources'!B759</f>
        <v>48</v>
      </c>
      <c r="C1463" s="74" t="str">
        <f>'TX_Permitted Sources'!C759</f>
        <v>48475</v>
      </c>
      <c r="D1463" s="74">
        <f>'TX_Permitted Sources'!G759</f>
        <v>31000207</v>
      </c>
      <c r="E1463" s="74" t="str">
        <f>'TX_Permitted Sources'!J759</f>
        <v>Permitted Fugitives</v>
      </c>
      <c r="F1463" s="201">
        <f>'TX_Permitted Sources'!K759</f>
        <v>0</v>
      </c>
      <c r="G1463" s="201">
        <f>'TX_Permitted Sources'!L759</f>
        <v>3.42</v>
      </c>
      <c r="H1463" s="201">
        <f>'TX_Permitted Sources'!M759</f>
        <v>0</v>
      </c>
      <c r="I1463" s="201">
        <f>'TX_Permitted Sources'!N759</f>
        <v>0</v>
      </c>
      <c r="J1463" s="201">
        <f>'TX_Permitted Sources'!O759</f>
        <v>0</v>
      </c>
    </row>
    <row r="1464" spans="1:10" x14ac:dyDescent="0.2">
      <c r="A1464" s="43" t="str">
        <f>'TX_Permitted Sources'!A760</f>
        <v>TX Permitted</v>
      </c>
      <c r="B1464" s="43">
        <f>'TX_Permitted Sources'!B760</f>
        <v>48</v>
      </c>
      <c r="C1464" s="74" t="str">
        <f>'TX_Permitted Sources'!C760</f>
        <v>48475</v>
      </c>
      <c r="D1464" s="74">
        <f>'TX_Permitted Sources'!G760</f>
        <v>31000220</v>
      </c>
      <c r="E1464" s="74" t="str">
        <f>'TX_Permitted Sources'!J760</f>
        <v>Natural Gas Production, All Equipt Leak Fugitives</v>
      </c>
      <c r="F1464" s="201">
        <f>'TX_Permitted Sources'!K760</f>
        <v>0</v>
      </c>
      <c r="G1464" s="201">
        <f>'TX_Permitted Sources'!L760</f>
        <v>1.32</v>
      </c>
      <c r="H1464" s="201">
        <f>'TX_Permitted Sources'!M760</f>
        <v>0</v>
      </c>
      <c r="I1464" s="201">
        <f>'TX_Permitted Sources'!N760</f>
        <v>0</v>
      </c>
      <c r="J1464" s="201">
        <f>'TX_Permitted Sources'!O760</f>
        <v>0</v>
      </c>
    </row>
    <row r="1465" spans="1:10" x14ac:dyDescent="0.2">
      <c r="A1465" s="43" t="str">
        <f>'TX_Permitted Sources'!A761</f>
        <v>TX Permitted</v>
      </c>
      <c r="B1465" s="43">
        <f>'TX_Permitted Sources'!B761</f>
        <v>48</v>
      </c>
      <c r="C1465" s="74" t="str">
        <f>'TX_Permitted Sources'!C761</f>
        <v>48475</v>
      </c>
      <c r="D1465" s="74">
        <f>'TX_Permitted Sources'!G761</f>
        <v>31000227</v>
      </c>
      <c r="E1465" s="74" t="str">
        <f>'TX_Permitted Sources'!J761</f>
        <v>Dehydrator</v>
      </c>
      <c r="F1465" s="201">
        <f>'TX_Permitted Sources'!K761</f>
        <v>0</v>
      </c>
      <c r="G1465" s="201">
        <f>'TX_Permitted Sources'!L761</f>
        <v>0.09</v>
      </c>
      <c r="H1465" s="201">
        <f>'TX_Permitted Sources'!M761</f>
        <v>0</v>
      </c>
      <c r="I1465" s="201">
        <f>'TX_Permitted Sources'!N761</f>
        <v>0</v>
      </c>
      <c r="J1465" s="201">
        <f>'TX_Permitted Sources'!O761</f>
        <v>0</v>
      </c>
    </row>
    <row r="1466" spans="1:10" x14ac:dyDescent="0.2">
      <c r="A1466" s="43" t="str">
        <f>'TX_Permitted Sources'!A762</f>
        <v>TX Permitted</v>
      </c>
      <c r="B1466" s="43">
        <f>'TX_Permitted Sources'!B762</f>
        <v>48</v>
      </c>
      <c r="C1466" s="74" t="str">
        <f>'TX_Permitted Sources'!C762</f>
        <v>48475</v>
      </c>
      <c r="D1466" s="74">
        <f>'TX_Permitted Sources'!G762</f>
        <v>31000228</v>
      </c>
      <c r="E1466" s="74" t="str">
        <f>'TX_Permitted Sources'!J762</f>
        <v>Dehydrator</v>
      </c>
      <c r="F1466" s="201">
        <f>'TX_Permitted Sources'!K762</f>
        <v>0</v>
      </c>
      <c r="G1466" s="201">
        <f>'TX_Permitted Sources'!L762</f>
        <v>0</v>
      </c>
      <c r="H1466" s="201">
        <f>'TX_Permitted Sources'!M762</f>
        <v>0</v>
      </c>
      <c r="I1466" s="201">
        <f>'TX_Permitted Sources'!N762</f>
        <v>0</v>
      </c>
      <c r="J1466" s="201">
        <f>'TX_Permitted Sources'!O762</f>
        <v>0</v>
      </c>
    </row>
    <row r="1467" spans="1:10" x14ac:dyDescent="0.2">
      <c r="A1467" s="43" t="str">
        <f>'TX_Permitted Sources'!A763</f>
        <v>TX Permitted</v>
      </c>
      <c r="B1467" s="43">
        <f>'TX_Permitted Sources'!B763</f>
        <v>48</v>
      </c>
      <c r="C1467" s="74" t="str">
        <f>'TX_Permitted Sources'!C763</f>
        <v>48475</v>
      </c>
      <c r="D1467" s="74">
        <f>'TX_Permitted Sources'!G763</f>
        <v>31000299</v>
      </c>
      <c r="E1467" s="74" t="str">
        <f>'TX_Permitted Sources'!J763</f>
        <v>Natural Gas Production, Other Not Classified</v>
      </c>
      <c r="F1467" s="201">
        <f>'TX_Permitted Sources'!K763</f>
        <v>0</v>
      </c>
      <c r="G1467" s="201">
        <f>'TX_Permitted Sources'!L763</f>
        <v>1.0900000000000001</v>
      </c>
      <c r="H1467" s="201">
        <f>'TX_Permitted Sources'!M763</f>
        <v>0</v>
      </c>
      <c r="I1467" s="201">
        <f>'TX_Permitted Sources'!N763</f>
        <v>0</v>
      </c>
      <c r="J1467" s="201">
        <f>'TX_Permitted Sources'!O763</f>
        <v>0</v>
      </c>
    </row>
    <row r="1468" spans="1:10" x14ac:dyDescent="0.2">
      <c r="A1468" s="43" t="str">
        <f>'TX_Permitted Sources'!A764</f>
        <v>TX Permitted</v>
      </c>
      <c r="B1468" s="43">
        <f>'TX_Permitted Sources'!B764</f>
        <v>48</v>
      </c>
      <c r="C1468" s="74" t="str">
        <f>'TX_Permitted Sources'!C764</f>
        <v>48475</v>
      </c>
      <c r="D1468" s="74">
        <f>'TX_Permitted Sources'!G764</f>
        <v>31000305</v>
      </c>
      <c r="E1468" s="74" t="str">
        <f>'TX_Permitted Sources'!J764</f>
        <v>Natural Gas Processing Facilities, Gas Sweeting: Amine Process</v>
      </c>
      <c r="F1468" s="201">
        <f>'TX_Permitted Sources'!K764</f>
        <v>0</v>
      </c>
      <c r="G1468" s="201">
        <f>'TX_Permitted Sources'!L764</f>
        <v>0</v>
      </c>
      <c r="H1468" s="201">
        <f>'TX_Permitted Sources'!M764</f>
        <v>0</v>
      </c>
      <c r="I1468" s="201">
        <f>'TX_Permitted Sources'!N764</f>
        <v>0</v>
      </c>
      <c r="J1468" s="201">
        <f>'TX_Permitted Sources'!O764</f>
        <v>0</v>
      </c>
    </row>
    <row r="1469" spans="1:10" x14ac:dyDescent="0.2">
      <c r="A1469" s="43" t="str">
        <f>'TX_Permitted Sources'!A765</f>
        <v>TX Permitted</v>
      </c>
      <c r="B1469" s="43">
        <f>'TX_Permitted Sources'!B765</f>
        <v>48</v>
      </c>
      <c r="C1469" s="74" t="str">
        <f>'TX_Permitted Sources'!C765</f>
        <v>48475</v>
      </c>
      <c r="D1469" s="74">
        <f>'TX_Permitted Sources'!G765</f>
        <v>31000404</v>
      </c>
      <c r="E1469" s="74" t="str">
        <f>'TX_Permitted Sources'!J765</f>
        <v>Process Heaters</v>
      </c>
      <c r="F1469" s="201">
        <f>'TX_Permitted Sources'!K765</f>
        <v>0</v>
      </c>
      <c r="G1469" s="201">
        <f>'TX_Permitted Sources'!L765</f>
        <v>0</v>
      </c>
      <c r="H1469" s="201">
        <f>'TX_Permitted Sources'!M765</f>
        <v>0</v>
      </c>
      <c r="I1469" s="201">
        <f>'TX_Permitted Sources'!N765</f>
        <v>0</v>
      </c>
      <c r="J1469" s="201">
        <f>'TX_Permitted Sources'!O765</f>
        <v>0</v>
      </c>
    </row>
    <row r="1470" spans="1:10" x14ac:dyDescent="0.2">
      <c r="A1470" s="43" t="str">
        <f>'TX_Permitted Sources'!A766</f>
        <v>TX Permitted</v>
      </c>
      <c r="B1470" s="43">
        <f>'TX_Permitted Sources'!B766</f>
        <v>48</v>
      </c>
      <c r="C1470" s="74" t="str">
        <f>'TX_Permitted Sources'!C766</f>
        <v>48475</v>
      </c>
      <c r="D1470" s="74">
        <f>'TX_Permitted Sources'!G766</f>
        <v>31088801</v>
      </c>
      <c r="E1470" s="74" t="str">
        <f>'TX_Permitted Sources'!J766</f>
        <v>Permitted Fugitives</v>
      </c>
      <c r="F1470" s="201">
        <f>'TX_Permitted Sources'!K766</f>
        <v>0</v>
      </c>
      <c r="G1470" s="201">
        <f>'TX_Permitted Sources'!L766</f>
        <v>0.52</v>
      </c>
      <c r="H1470" s="201">
        <f>'TX_Permitted Sources'!M766</f>
        <v>0</v>
      </c>
      <c r="I1470" s="201">
        <f>'TX_Permitted Sources'!N766</f>
        <v>0</v>
      </c>
      <c r="J1470" s="201">
        <f>'TX_Permitted Sources'!O766</f>
        <v>0</v>
      </c>
    </row>
    <row r="1471" spans="1:10" x14ac:dyDescent="0.2">
      <c r="A1471" s="43" t="str">
        <f>'TX_Permitted Sources'!A767</f>
        <v>TX Permitted</v>
      </c>
      <c r="B1471" s="43">
        <f>'TX_Permitted Sources'!B767</f>
        <v>48</v>
      </c>
      <c r="C1471" s="74" t="str">
        <f>'TX_Permitted Sources'!C767</f>
        <v>48475</v>
      </c>
      <c r="D1471" s="74">
        <f>'TX_Permitted Sources'!G767</f>
        <v>31088811</v>
      </c>
      <c r="E1471" s="74" t="str">
        <f>'TX_Permitted Sources'!J767</f>
        <v>Permitted Fugitives</v>
      </c>
      <c r="F1471" s="201">
        <f>'TX_Permitted Sources'!K767</f>
        <v>0</v>
      </c>
      <c r="G1471" s="201">
        <f>'TX_Permitted Sources'!L767</f>
        <v>0.14000000000000001</v>
      </c>
      <c r="H1471" s="201">
        <f>'TX_Permitted Sources'!M767</f>
        <v>0</v>
      </c>
      <c r="I1471" s="201">
        <f>'TX_Permitted Sources'!N767</f>
        <v>0</v>
      </c>
      <c r="J1471" s="201">
        <f>'TX_Permitted Sources'!O767</f>
        <v>0</v>
      </c>
    </row>
    <row r="1472" spans="1:10" x14ac:dyDescent="0.2">
      <c r="A1472" s="43" t="str">
        <f>'TX_Permitted Sources'!A768</f>
        <v>TX Permitted</v>
      </c>
      <c r="B1472" s="43">
        <f>'TX_Permitted Sources'!B768</f>
        <v>48</v>
      </c>
      <c r="C1472" s="74" t="str">
        <f>'TX_Permitted Sources'!C768</f>
        <v>48475</v>
      </c>
      <c r="D1472" s="74">
        <f>'TX_Permitted Sources'!G768</f>
        <v>40300102</v>
      </c>
      <c r="E1472" s="74" t="str">
        <f>'TX_Permitted Sources'!J768</f>
        <v>Permitted Tank Losses</v>
      </c>
      <c r="F1472" s="201">
        <f>'TX_Permitted Sources'!K768</f>
        <v>0</v>
      </c>
      <c r="G1472" s="201">
        <f>'TX_Permitted Sources'!L768</f>
        <v>0.35</v>
      </c>
      <c r="H1472" s="201">
        <f>'TX_Permitted Sources'!M768</f>
        <v>0</v>
      </c>
      <c r="I1472" s="201">
        <f>'TX_Permitted Sources'!N768</f>
        <v>0</v>
      </c>
      <c r="J1472" s="201">
        <f>'TX_Permitted Sources'!O768</f>
        <v>0</v>
      </c>
    </row>
    <row r="1473" spans="1:10" x14ac:dyDescent="0.2">
      <c r="A1473" s="43" t="str">
        <f>'TX_Permitted Sources'!A769</f>
        <v>TX Permitted</v>
      </c>
      <c r="B1473" s="43">
        <f>'TX_Permitted Sources'!B769</f>
        <v>48</v>
      </c>
      <c r="C1473" s="74" t="str">
        <f>'TX_Permitted Sources'!C769</f>
        <v>48475</v>
      </c>
      <c r="D1473" s="74">
        <f>'TX_Permitted Sources'!G769</f>
        <v>40300199</v>
      </c>
      <c r="E1473" s="74" t="str">
        <f>'TX_Permitted Sources'!J769</f>
        <v>Permitted Tank Losses</v>
      </c>
      <c r="F1473" s="201">
        <f>'TX_Permitted Sources'!K769</f>
        <v>0</v>
      </c>
      <c r="G1473" s="201">
        <f>'TX_Permitted Sources'!L769</f>
        <v>0.04</v>
      </c>
      <c r="H1473" s="201">
        <f>'TX_Permitted Sources'!M769</f>
        <v>0</v>
      </c>
      <c r="I1473" s="201">
        <f>'TX_Permitted Sources'!N769</f>
        <v>0</v>
      </c>
      <c r="J1473" s="201">
        <f>'TX_Permitted Sources'!O769</f>
        <v>0</v>
      </c>
    </row>
    <row r="1474" spans="1:10" x14ac:dyDescent="0.2">
      <c r="A1474" s="43" t="str">
        <f>'TX_Permitted Sources'!A770</f>
        <v>TX Permitted</v>
      </c>
      <c r="B1474" s="43">
        <f>'TX_Permitted Sources'!B770</f>
        <v>48</v>
      </c>
      <c r="C1474" s="74" t="str">
        <f>'TX_Permitted Sources'!C770</f>
        <v>48475</v>
      </c>
      <c r="D1474" s="74">
        <f>'TX_Permitted Sources'!G770</f>
        <v>40400311</v>
      </c>
      <c r="E1474" s="74" t="str">
        <f>'TX_Permitted Sources'!J770</f>
        <v>Permitted Tank Losses</v>
      </c>
      <c r="F1474" s="201">
        <f>'TX_Permitted Sources'!K770</f>
        <v>0</v>
      </c>
      <c r="G1474" s="201">
        <f>'TX_Permitted Sources'!L770</f>
        <v>1.1100000000000001</v>
      </c>
      <c r="H1474" s="201">
        <f>'TX_Permitted Sources'!M770</f>
        <v>0</v>
      </c>
      <c r="I1474" s="201">
        <f>'TX_Permitted Sources'!N770</f>
        <v>0</v>
      </c>
      <c r="J1474" s="201">
        <f>'TX_Permitted Sources'!O770</f>
        <v>0</v>
      </c>
    </row>
    <row r="1475" spans="1:10" x14ac:dyDescent="0.2">
      <c r="A1475" s="43" t="str">
        <f>'TX_Permitted Sources'!A771</f>
        <v>TX Permitted</v>
      </c>
      <c r="B1475" s="43">
        <f>'TX_Permitted Sources'!B771</f>
        <v>48</v>
      </c>
      <c r="C1475" s="74" t="str">
        <f>'TX_Permitted Sources'!C771</f>
        <v>48475</v>
      </c>
      <c r="D1475" s="74">
        <f>'TX_Permitted Sources'!G771</f>
        <v>40600126</v>
      </c>
      <c r="E1475" s="74" t="str">
        <f>'TX_Permitted Sources'!J771</f>
        <v>Permitted Tank Losses</v>
      </c>
      <c r="F1475" s="201">
        <f>'TX_Permitted Sources'!K771</f>
        <v>0</v>
      </c>
      <c r="G1475" s="201">
        <f>'TX_Permitted Sources'!L771</f>
        <v>0.05</v>
      </c>
      <c r="H1475" s="201">
        <f>'TX_Permitted Sources'!M771</f>
        <v>0</v>
      </c>
      <c r="I1475" s="201">
        <f>'TX_Permitted Sources'!N771</f>
        <v>0</v>
      </c>
      <c r="J1475" s="201">
        <f>'TX_Permitted Sources'!O771</f>
        <v>0</v>
      </c>
    </row>
    <row r="1476" spans="1:10" x14ac:dyDescent="0.2">
      <c r="A1476" s="43" t="str">
        <f>'TX_Permitted Sources'!A772</f>
        <v>TX Permitted</v>
      </c>
      <c r="B1476" s="43">
        <f>'TX_Permitted Sources'!B772</f>
        <v>48</v>
      </c>
      <c r="C1476" s="74" t="str">
        <f>'TX_Permitted Sources'!C772</f>
        <v>48475</v>
      </c>
      <c r="D1476" s="74">
        <f>'TX_Permitted Sources'!G772</f>
        <v>40799997</v>
      </c>
      <c r="E1476" s="74" t="str">
        <f>'TX_Permitted Sources'!J772</f>
        <v>Natural Gas Production, Other Not Classified</v>
      </c>
      <c r="F1476" s="201">
        <f>'TX_Permitted Sources'!K772</f>
        <v>0</v>
      </c>
      <c r="G1476" s="201">
        <f>'TX_Permitted Sources'!L772</f>
        <v>0</v>
      </c>
      <c r="H1476" s="201">
        <f>'TX_Permitted Sources'!M772</f>
        <v>0</v>
      </c>
      <c r="I1476" s="201">
        <f>'TX_Permitted Sources'!N772</f>
        <v>0</v>
      </c>
      <c r="J1476" s="201">
        <f>'TX_Permitted Sources'!O772</f>
        <v>0</v>
      </c>
    </row>
    <row r="1477" spans="1:10" x14ac:dyDescent="0.2">
      <c r="A1477" s="43" t="str">
        <f>'TX_Permitted Sources'!A773</f>
        <v>TX Permitted</v>
      </c>
      <c r="B1477" s="43">
        <f>'TX_Permitted Sources'!B773</f>
        <v>48</v>
      </c>
      <c r="C1477" s="74" t="str">
        <f>'TX_Permitted Sources'!C773</f>
        <v>48475</v>
      </c>
      <c r="D1477" s="74">
        <f>'TX_Permitted Sources'!G773</f>
        <v>40899995</v>
      </c>
      <c r="E1477" s="74" t="str">
        <f>'TX_Permitted Sources'!J773</f>
        <v>Natural Gas Production, Other Not Classified</v>
      </c>
      <c r="F1477" s="201">
        <f>'TX_Permitted Sources'!K773</f>
        <v>0</v>
      </c>
      <c r="G1477" s="201">
        <f>'TX_Permitted Sources'!L773</f>
        <v>0.1</v>
      </c>
      <c r="H1477" s="201">
        <f>'TX_Permitted Sources'!M773</f>
        <v>0</v>
      </c>
      <c r="I1477" s="201">
        <f>'TX_Permitted Sources'!N773</f>
        <v>0</v>
      </c>
      <c r="J1477" s="201">
        <f>'TX_Permitted Sources'!O773</f>
        <v>0</v>
      </c>
    </row>
    <row r="1478" spans="1:10" x14ac:dyDescent="0.2">
      <c r="A1478" s="43" t="str">
        <f>'TX_Permitted Sources'!A774</f>
        <v>TX Permitted</v>
      </c>
      <c r="B1478" s="43">
        <f>'TX_Permitted Sources'!B774</f>
        <v>48</v>
      </c>
      <c r="C1478" s="74" t="str">
        <f>'TX_Permitted Sources'!C774</f>
        <v>48475</v>
      </c>
      <c r="D1478" s="74">
        <f>'TX_Permitted Sources'!G774</f>
        <v>40899999</v>
      </c>
      <c r="E1478" s="74" t="str">
        <f>'TX_Permitted Sources'!J774</f>
        <v>Natural Gas Production, Other Not Classified</v>
      </c>
      <c r="F1478" s="201">
        <f>'TX_Permitted Sources'!K774</f>
        <v>0</v>
      </c>
      <c r="G1478" s="201">
        <f>'TX_Permitted Sources'!L774</f>
        <v>0.24</v>
      </c>
      <c r="H1478" s="201">
        <f>'TX_Permitted Sources'!M774</f>
        <v>0</v>
      </c>
      <c r="I1478" s="201">
        <f>'TX_Permitted Sources'!N774</f>
        <v>0</v>
      </c>
      <c r="J1478" s="201">
        <f>'TX_Permitted Sources'!O774</f>
        <v>0</v>
      </c>
    </row>
    <row r="1479" spans="1:10" x14ac:dyDescent="0.2">
      <c r="A1479" s="43" t="str">
        <f>'TX_Permitted Sources'!A775</f>
        <v>TX Permitted</v>
      </c>
      <c r="B1479" s="43">
        <f>'TX_Permitted Sources'!B775</f>
        <v>48</v>
      </c>
      <c r="C1479" s="74" t="str">
        <f>'TX_Permitted Sources'!C775</f>
        <v>48475</v>
      </c>
      <c r="D1479" s="74">
        <f>'TX_Permitted Sources'!G775</f>
        <v>20200253</v>
      </c>
      <c r="E1479" s="74" t="str">
        <f>'TX_Permitted Sources'!J775</f>
        <v>Compressor Engines</v>
      </c>
      <c r="F1479" s="201">
        <f>'TX_Permitted Sources'!K775</f>
        <v>161.86000000000001</v>
      </c>
      <c r="G1479" s="201">
        <f>'TX_Permitted Sources'!L775</f>
        <v>1.6359999999999999</v>
      </c>
      <c r="H1479" s="201">
        <f>'TX_Permitted Sources'!M775</f>
        <v>0</v>
      </c>
      <c r="I1479" s="201">
        <f>'TX_Permitted Sources'!N775</f>
        <v>0</v>
      </c>
      <c r="J1479" s="201">
        <f>'TX_Permitted Sources'!O775</f>
        <v>0</v>
      </c>
    </row>
    <row r="1480" spans="1:10" x14ac:dyDescent="0.2">
      <c r="A1480" s="43" t="str">
        <f>'TX_Permitted Sources'!A776</f>
        <v>TX Permitted</v>
      </c>
      <c r="B1480" s="43">
        <f>'TX_Permitted Sources'!B776</f>
        <v>48</v>
      </c>
      <c r="C1480" s="74" t="str">
        <f>'TX_Permitted Sources'!C776</f>
        <v>48475</v>
      </c>
      <c r="D1480" s="74">
        <f>'TX_Permitted Sources'!G776</f>
        <v>20200254</v>
      </c>
      <c r="E1480" s="74" t="str">
        <f>'TX_Permitted Sources'!J776</f>
        <v>Compressor Engines</v>
      </c>
      <c r="F1480" s="201">
        <f>'TX_Permitted Sources'!K776</f>
        <v>62.77</v>
      </c>
      <c r="G1480" s="201">
        <f>'TX_Permitted Sources'!L776</f>
        <v>9.33</v>
      </c>
      <c r="H1480" s="201">
        <f>'TX_Permitted Sources'!M776</f>
        <v>0</v>
      </c>
      <c r="I1480" s="201">
        <f>'TX_Permitted Sources'!N776</f>
        <v>0</v>
      </c>
      <c r="J1480" s="201">
        <f>'TX_Permitted Sources'!O776</f>
        <v>0</v>
      </c>
    </row>
    <row r="1481" spans="1:10" x14ac:dyDescent="0.2">
      <c r="A1481" s="43" t="str">
        <f>'TX_Permitted Sources'!A777</f>
        <v>TX Permitted</v>
      </c>
      <c r="B1481" s="43">
        <f>'TX_Permitted Sources'!B777</f>
        <v>48</v>
      </c>
      <c r="C1481" s="74" t="str">
        <f>'TX_Permitted Sources'!C777</f>
        <v>48475</v>
      </c>
      <c r="D1481" s="74">
        <f>'TX_Permitted Sources'!G777</f>
        <v>30600402</v>
      </c>
      <c r="E1481" s="74" t="str">
        <f>'TX_Permitted Sources'!J777</f>
        <v>Natural Gas Production, Other Not Classified</v>
      </c>
      <c r="F1481" s="201">
        <f>'TX_Permitted Sources'!K777</f>
        <v>0</v>
      </c>
      <c r="G1481" s="201">
        <f>'TX_Permitted Sources'!L777</f>
        <v>0</v>
      </c>
      <c r="H1481" s="201">
        <f>'TX_Permitted Sources'!M777</f>
        <v>0</v>
      </c>
      <c r="I1481" s="201">
        <f>'TX_Permitted Sources'!N777</f>
        <v>0</v>
      </c>
      <c r="J1481" s="201">
        <f>'TX_Permitted Sources'!O777</f>
        <v>0</v>
      </c>
    </row>
    <row r="1482" spans="1:10" x14ac:dyDescent="0.2">
      <c r="A1482" s="43" t="str">
        <f>'TX_Permitted Sources'!A778</f>
        <v>TX Permitted</v>
      </c>
      <c r="B1482" s="43">
        <f>'TX_Permitted Sources'!B778</f>
        <v>48</v>
      </c>
      <c r="C1482" s="74" t="str">
        <f>'TX_Permitted Sources'!C778</f>
        <v>48475</v>
      </c>
      <c r="D1482" s="74">
        <f>'TX_Permitted Sources'!G778</f>
        <v>31000220</v>
      </c>
      <c r="E1482" s="74" t="str">
        <f>'TX_Permitted Sources'!J778</f>
        <v>Natural Gas Production, All Equipt Leak Fugitives</v>
      </c>
      <c r="F1482" s="201">
        <f>'TX_Permitted Sources'!K778</f>
        <v>0</v>
      </c>
      <c r="G1482" s="201">
        <f>'TX_Permitted Sources'!L778</f>
        <v>1.05</v>
      </c>
      <c r="H1482" s="201">
        <f>'TX_Permitted Sources'!M778</f>
        <v>0</v>
      </c>
      <c r="I1482" s="201">
        <f>'TX_Permitted Sources'!N778</f>
        <v>0</v>
      </c>
      <c r="J1482" s="201">
        <f>'TX_Permitted Sources'!O778</f>
        <v>0</v>
      </c>
    </row>
    <row r="1483" spans="1:10" x14ac:dyDescent="0.2">
      <c r="A1483" s="43" t="str">
        <f>'TX_Permitted Sources'!A779</f>
        <v>TX Permitted</v>
      </c>
      <c r="B1483" s="43">
        <f>'TX_Permitted Sources'!B779</f>
        <v>48</v>
      </c>
      <c r="C1483" s="74" t="str">
        <f>'TX_Permitted Sources'!C779</f>
        <v>48475</v>
      </c>
      <c r="D1483" s="74">
        <f>'TX_Permitted Sources'!G779</f>
        <v>31000301</v>
      </c>
      <c r="E1483" s="74" t="str">
        <f>'TX_Permitted Sources'!J779</f>
        <v>Dehydrator</v>
      </c>
      <c r="F1483" s="201">
        <f>'TX_Permitted Sources'!K779</f>
        <v>0</v>
      </c>
      <c r="G1483" s="201">
        <f>'TX_Permitted Sources'!L779</f>
        <v>0</v>
      </c>
      <c r="H1483" s="201">
        <f>'TX_Permitted Sources'!M779</f>
        <v>0</v>
      </c>
      <c r="I1483" s="201">
        <f>'TX_Permitted Sources'!N779</f>
        <v>0</v>
      </c>
      <c r="J1483" s="201">
        <f>'TX_Permitted Sources'!O779</f>
        <v>0</v>
      </c>
    </row>
    <row r="1484" spans="1:10" x14ac:dyDescent="0.2">
      <c r="A1484" s="43" t="str">
        <f>'TX_Permitted Sources'!A780</f>
        <v>TX Permitted</v>
      </c>
      <c r="B1484" s="43">
        <f>'TX_Permitted Sources'!B780</f>
        <v>48</v>
      </c>
      <c r="C1484" s="74" t="str">
        <f>'TX_Permitted Sources'!C780</f>
        <v>48475</v>
      </c>
      <c r="D1484" s="74">
        <f>'TX_Permitted Sources'!G780</f>
        <v>31000302</v>
      </c>
      <c r="E1484" s="74" t="str">
        <f>'TX_Permitted Sources'!J780</f>
        <v>Dehydrator</v>
      </c>
      <c r="F1484" s="201">
        <f>'TX_Permitted Sources'!K780</f>
        <v>0</v>
      </c>
      <c r="G1484" s="201">
        <f>'TX_Permitted Sources'!L780</f>
        <v>0</v>
      </c>
      <c r="H1484" s="201">
        <f>'TX_Permitted Sources'!M780</f>
        <v>0</v>
      </c>
      <c r="I1484" s="201">
        <f>'TX_Permitted Sources'!N780</f>
        <v>0</v>
      </c>
      <c r="J1484" s="201">
        <f>'TX_Permitted Sources'!O780</f>
        <v>0</v>
      </c>
    </row>
    <row r="1485" spans="1:10" x14ac:dyDescent="0.2">
      <c r="A1485" s="43" t="str">
        <f>'TX_Permitted Sources'!A781</f>
        <v>TX Permitted</v>
      </c>
      <c r="B1485" s="43">
        <f>'TX_Permitted Sources'!B781</f>
        <v>48</v>
      </c>
      <c r="C1485" s="74" t="str">
        <f>'TX_Permitted Sources'!C781</f>
        <v>48475</v>
      </c>
      <c r="D1485" s="74">
        <f>'TX_Permitted Sources'!G781</f>
        <v>31088811</v>
      </c>
      <c r="E1485" s="74" t="str">
        <f>'TX_Permitted Sources'!J781</f>
        <v>Permitted Fugitives</v>
      </c>
      <c r="F1485" s="201">
        <f>'TX_Permitted Sources'!K781</f>
        <v>0</v>
      </c>
      <c r="G1485" s="201">
        <f>'TX_Permitted Sources'!L781</f>
        <v>0</v>
      </c>
      <c r="H1485" s="201">
        <f>'TX_Permitted Sources'!M781</f>
        <v>0</v>
      </c>
      <c r="I1485" s="201">
        <f>'TX_Permitted Sources'!N781</f>
        <v>0</v>
      </c>
      <c r="J1485" s="201">
        <f>'TX_Permitted Sources'!O781</f>
        <v>0</v>
      </c>
    </row>
    <row r="1486" spans="1:10" x14ac:dyDescent="0.2">
      <c r="A1486" s="43" t="str">
        <f>'TX_Permitted Sources'!A782</f>
        <v>TX Permitted</v>
      </c>
      <c r="B1486" s="43">
        <f>'TX_Permitted Sources'!B782</f>
        <v>48</v>
      </c>
      <c r="C1486" s="74" t="str">
        <f>'TX_Permitted Sources'!C782</f>
        <v>48475</v>
      </c>
      <c r="D1486" s="74">
        <f>'TX_Permitted Sources'!G782</f>
        <v>40301099</v>
      </c>
      <c r="E1486" s="74" t="str">
        <f>'TX_Permitted Sources'!J782</f>
        <v>Permitted Tank Losses</v>
      </c>
      <c r="F1486" s="201">
        <f>'TX_Permitted Sources'!K782</f>
        <v>0</v>
      </c>
      <c r="G1486" s="201">
        <f>'TX_Permitted Sources'!L782</f>
        <v>0</v>
      </c>
      <c r="H1486" s="201">
        <f>'TX_Permitted Sources'!M782</f>
        <v>0</v>
      </c>
      <c r="I1486" s="201">
        <f>'TX_Permitted Sources'!N782</f>
        <v>0</v>
      </c>
      <c r="J1486" s="201">
        <f>'TX_Permitted Sources'!O782</f>
        <v>0</v>
      </c>
    </row>
    <row r="1487" spans="1:10" x14ac:dyDescent="0.2">
      <c r="A1487" s="43" t="str">
        <f>'TX_Permitted Sources'!A783</f>
        <v>TX Permitted</v>
      </c>
      <c r="B1487" s="43">
        <f>'TX_Permitted Sources'!B783</f>
        <v>48</v>
      </c>
      <c r="C1487" s="74" t="str">
        <f>'TX_Permitted Sources'!C783</f>
        <v>48475</v>
      </c>
      <c r="D1487" s="74">
        <f>'TX_Permitted Sources'!G783</f>
        <v>40400311</v>
      </c>
      <c r="E1487" s="74" t="str">
        <f>'TX_Permitted Sources'!J783</f>
        <v>Permitted Tank Losses</v>
      </c>
      <c r="F1487" s="201">
        <f>'TX_Permitted Sources'!K783</f>
        <v>0</v>
      </c>
      <c r="G1487" s="201">
        <f>'TX_Permitted Sources'!L783</f>
        <v>23.41</v>
      </c>
      <c r="H1487" s="201">
        <f>'TX_Permitted Sources'!M783</f>
        <v>0</v>
      </c>
      <c r="I1487" s="201">
        <f>'TX_Permitted Sources'!N783</f>
        <v>0</v>
      </c>
      <c r="J1487" s="201">
        <f>'TX_Permitted Sources'!O783</f>
        <v>0</v>
      </c>
    </row>
    <row r="1488" spans="1:10" x14ac:dyDescent="0.2">
      <c r="A1488" s="43" t="str">
        <f>'TX_Permitted Sources'!A784</f>
        <v>TX Permitted</v>
      </c>
      <c r="B1488" s="43">
        <f>'TX_Permitted Sources'!B784</f>
        <v>48</v>
      </c>
      <c r="C1488" s="74" t="str">
        <f>'TX_Permitted Sources'!C784</f>
        <v>48475</v>
      </c>
      <c r="D1488" s="74">
        <f>'TX_Permitted Sources'!G784</f>
        <v>40400313</v>
      </c>
      <c r="E1488" s="74" t="str">
        <f>'TX_Permitted Sources'!J784</f>
        <v>Permitted Tank Losses</v>
      </c>
      <c r="F1488" s="201">
        <f>'TX_Permitted Sources'!K784</f>
        <v>0</v>
      </c>
      <c r="G1488" s="201">
        <f>'TX_Permitted Sources'!L784</f>
        <v>4.4999999999999997E-3</v>
      </c>
      <c r="H1488" s="201">
        <f>'TX_Permitted Sources'!M784</f>
        <v>0</v>
      </c>
      <c r="I1488" s="201">
        <f>'TX_Permitted Sources'!N784</f>
        <v>0</v>
      </c>
      <c r="J1488" s="201">
        <f>'TX_Permitted Sources'!O784</f>
        <v>0</v>
      </c>
    </row>
    <row r="1489" spans="1:10" x14ac:dyDescent="0.2">
      <c r="A1489" s="43" t="str">
        <f>'TX_Permitted Sources'!A785</f>
        <v>TX Permitted</v>
      </c>
      <c r="B1489" s="43">
        <f>'TX_Permitted Sources'!B785</f>
        <v>48</v>
      </c>
      <c r="C1489" s="74" t="str">
        <f>'TX_Permitted Sources'!C785</f>
        <v>48475</v>
      </c>
      <c r="D1489" s="74">
        <f>'TX_Permitted Sources'!G785</f>
        <v>40899999</v>
      </c>
      <c r="E1489" s="74" t="str">
        <f>'TX_Permitted Sources'!J785</f>
        <v>Natural Gas Production, Other Not Classified</v>
      </c>
      <c r="F1489" s="201">
        <f>'TX_Permitted Sources'!K785</f>
        <v>0</v>
      </c>
      <c r="G1489" s="201">
        <f>'TX_Permitted Sources'!L785</f>
        <v>1.98</v>
      </c>
      <c r="H1489" s="201">
        <f>'TX_Permitted Sources'!M785</f>
        <v>0</v>
      </c>
      <c r="I1489" s="201">
        <f>'TX_Permitted Sources'!N785</f>
        <v>0</v>
      </c>
      <c r="J1489" s="201">
        <f>'TX_Permitted Sources'!O785</f>
        <v>0</v>
      </c>
    </row>
    <row r="1490" spans="1:10" x14ac:dyDescent="0.2">
      <c r="A1490" s="43" t="str">
        <f>'TX_Permitted Sources'!A786</f>
        <v>TX Permitted</v>
      </c>
      <c r="B1490" s="43">
        <f>'TX_Permitted Sources'!B786</f>
        <v>48</v>
      </c>
      <c r="C1490" s="74" t="str">
        <f>'TX_Permitted Sources'!C786</f>
        <v>48495</v>
      </c>
      <c r="D1490" s="74">
        <f>'TX_Permitted Sources'!G786</f>
        <v>20200252</v>
      </c>
      <c r="E1490" s="74" t="str">
        <f>'TX_Permitted Sources'!J786</f>
        <v>Compressor Engines</v>
      </c>
      <c r="F1490" s="201">
        <f>'TX_Permitted Sources'!K786</f>
        <v>8.64</v>
      </c>
      <c r="G1490" s="201">
        <f>'TX_Permitted Sources'!L786</f>
        <v>0.32719999999999999</v>
      </c>
      <c r="H1490" s="201">
        <f>'TX_Permitted Sources'!M786</f>
        <v>0</v>
      </c>
      <c r="I1490" s="201">
        <f>'TX_Permitted Sources'!N786</f>
        <v>0</v>
      </c>
      <c r="J1490" s="201">
        <f>'TX_Permitted Sources'!O786</f>
        <v>0</v>
      </c>
    </row>
    <row r="1491" spans="1:10" x14ac:dyDescent="0.2">
      <c r="A1491" s="43" t="str">
        <f>'TX_Permitted Sources'!A787</f>
        <v>TX Permitted</v>
      </c>
      <c r="B1491" s="43">
        <f>'TX_Permitted Sources'!B787</f>
        <v>48</v>
      </c>
      <c r="C1491" s="74" t="str">
        <f>'TX_Permitted Sources'!C787</f>
        <v>48495</v>
      </c>
      <c r="D1491" s="74">
        <f>'TX_Permitted Sources'!G787</f>
        <v>20200253</v>
      </c>
      <c r="E1491" s="74" t="str">
        <f>'TX_Permitted Sources'!J787</f>
        <v>Compressor Engines</v>
      </c>
      <c r="F1491" s="201">
        <f>'TX_Permitted Sources'!K787</f>
        <v>110.25109999999999</v>
      </c>
      <c r="G1491" s="201">
        <f>'TX_Permitted Sources'!L787</f>
        <v>1.458</v>
      </c>
      <c r="H1491" s="201">
        <f>'TX_Permitted Sources'!M787</f>
        <v>0</v>
      </c>
      <c r="I1491" s="201">
        <f>'TX_Permitted Sources'!N787</f>
        <v>0</v>
      </c>
      <c r="J1491" s="201">
        <f>'TX_Permitted Sources'!O787</f>
        <v>0</v>
      </c>
    </row>
    <row r="1492" spans="1:10" x14ac:dyDescent="0.2">
      <c r="A1492" s="43" t="str">
        <f>'TX_Permitted Sources'!A788</f>
        <v>TX Permitted</v>
      </c>
      <c r="B1492" s="43">
        <f>'TX_Permitted Sources'!B788</f>
        <v>48</v>
      </c>
      <c r="C1492" s="74" t="str">
        <f>'TX_Permitted Sources'!C788</f>
        <v>48495</v>
      </c>
      <c r="D1492" s="74">
        <f>'TX_Permitted Sources'!G788</f>
        <v>20200254</v>
      </c>
      <c r="E1492" s="74" t="str">
        <f>'TX_Permitted Sources'!J788</f>
        <v>Compressor Engines</v>
      </c>
      <c r="F1492" s="201">
        <f>'TX_Permitted Sources'!K788</f>
        <v>26</v>
      </c>
      <c r="G1492" s="201">
        <f>'TX_Permitted Sources'!L788</f>
        <v>9.7425999999999995</v>
      </c>
      <c r="H1492" s="201">
        <f>'TX_Permitted Sources'!M788</f>
        <v>0</v>
      </c>
      <c r="I1492" s="201">
        <f>'TX_Permitted Sources'!N788</f>
        <v>0</v>
      </c>
      <c r="J1492" s="201">
        <f>'TX_Permitted Sources'!O788</f>
        <v>0</v>
      </c>
    </row>
    <row r="1493" spans="1:10" x14ac:dyDescent="0.2">
      <c r="A1493" s="43" t="str">
        <f>'TX_Permitted Sources'!A789</f>
        <v>TX Permitted</v>
      </c>
      <c r="B1493" s="43">
        <f>'TX_Permitted Sources'!B789</f>
        <v>48</v>
      </c>
      <c r="C1493" s="74" t="str">
        <f>'TX_Permitted Sources'!C789</f>
        <v>48495</v>
      </c>
      <c r="D1493" s="74">
        <f>'TX_Permitted Sources'!G789</f>
        <v>30600402</v>
      </c>
      <c r="E1493" s="74" t="str">
        <f>'TX_Permitted Sources'!J789</f>
        <v>Natural Gas Production, Other Not Classified</v>
      </c>
      <c r="F1493" s="201">
        <f>'TX_Permitted Sources'!K789</f>
        <v>0</v>
      </c>
      <c r="G1493" s="201">
        <f>'TX_Permitted Sources'!L789</f>
        <v>1.5E-3</v>
      </c>
      <c r="H1493" s="201">
        <f>'TX_Permitted Sources'!M789</f>
        <v>0</v>
      </c>
      <c r="I1493" s="201">
        <f>'TX_Permitted Sources'!N789</f>
        <v>0</v>
      </c>
      <c r="J1493" s="201">
        <f>'TX_Permitted Sources'!O789</f>
        <v>0</v>
      </c>
    </row>
    <row r="1494" spans="1:10" x14ac:dyDescent="0.2">
      <c r="A1494" s="43" t="str">
        <f>'TX_Permitted Sources'!A790</f>
        <v>TX Permitted</v>
      </c>
      <c r="B1494" s="43">
        <f>'TX_Permitted Sources'!B790</f>
        <v>48</v>
      </c>
      <c r="C1494" s="74" t="str">
        <f>'TX_Permitted Sources'!C790</f>
        <v>48495</v>
      </c>
      <c r="D1494" s="74">
        <f>'TX_Permitted Sources'!G790</f>
        <v>31000207</v>
      </c>
      <c r="E1494" s="74" t="str">
        <f>'TX_Permitted Sources'!J790</f>
        <v>Permitted Fugitives</v>
      </c>
      <c r="F1494" s="201">
        <f>'TX_Permitted Sources'!K790</f>
        <v>0</v>
      </c>
      <c r="G1494" s="201">
        <f>'TX_Permitted Sources'!L790</f>
        <v>5.56</v>
      </c>
      <c r="H1494" s="201">
        <f>'TX_Permitted Sources'!M790</f>
        <v>0</v>
      </c>
      <c r="I1494" s="201">
        <f>'TX_Permitted Sources'!N790</f>
        <v>0</v>
      </c>
      <c r="J1494" s="201">
        <f>'TX_Permitted Sources'!O790</f>
        <v>0</v>
      </c>
    </row>
    <row r="1495" spans="1:10" x14ac:dyDescent="0.2">
      <c r="A1495" s="43" t="str">
        <f>'TX_Permitted Sources'!A791</f>
        <v>TX Permitted</v>
      </c>
      <c r="B1495" s="43">
        <f>'TX_Permitted Sources'!B791</f>
        <v>48</v>
      </c>
      <c r="C1495" s="74" t="str">
        <f>'TX_Permitted Sources'!C791</f>
        <v>48495</v>
      </c>
      <c r="D1495" s="74">
        <f>'TX_Permitted Sources'!G791</f>
        <v>31088802</v>
      </c>
      <c r="E1495" s="74" t="str">
        <f>'TX_Permitted Sources'!J791</f>
        <v>Permitted Fugitives</v>
      </c>
      <c r="F1495" s="201">
        <f>'TX_Permitted Sources'!K791</f>
        <v>0</v>
      </c>
      <c r="G1495" s="201">
        <f>'TX_Permitted Sources'!L791</f>
        <v>3.0000000000000001E-3</v>
      </c>
      <c r="H1495" s="201">
        <f>'TX_Permitted Sources'!M791</f>
        <v>0</v>
      </c>
      <c r="I1495" s="201">
        <f>'TX_Permitted Sources'!N791</f>
        <v>0</v>
      </c>
      <c r="J1495" s="201">
        <f>'TX_Permitted Sources'!O791</f>
        <v>0</v>
      </c>
    </row>
    <row r="1496" spans="1:10" x14ac:dyDescent="0.2">
      <c r="A1496" s="43" t="str">
        <f>'TX_Permitted Sources'!A792</f>
        <v>TX Permitted</v>
      </c>
      <c r="B1496" s="43">
        <f>'TX_Permitted Sources'!B792</f>
        <v>48</v>
      </c>
      <c r="C1496" s="74" t="str">
        <f>'TX_Permitted Sources'!C792</f>
        <v>48495</v>
      </c>
      <c r="D1496" s="74">
        <f>'TX_Permitted Sources'!G792</f>
        <v>40400311</v>
      </c>
      <c r="E1496" s="74" t="str">
        <f>'TX_Permitted Sources'!J792</f>
        <v>Permitted Tank Losses</v>
      </c>
      <c r="F1496" s="201">
        <f>'TX_Permitted Sources'!K792</f>
        <v>0</v>
      </c>
      <c r="G1496" s="201">
        <f>'TX_Permitted Sources'!L792</f>
        <v>0.67</v>
      </c>
      <c r="H1496" s="201">
        <f>'TX_Permitted Sources'!M792</f>
        <v>0</v>
      </c>
      <c r="I1496" s="201">
        <f>'TX_Permitted Sources'!N792</f>
        <v>0</v>
      </c>
      <c r="J1496" s="201">
        <f>'TX_Permitted Sources'!O792</f>
        <v>0</v>
      </c>
    </row>
    <row r="1497" spans="1:10" x14ac:dyDescent="0.2">
      <c r="A1497" s="43" t="str">
        <f>'TX_Permitted Sources'!A793</f>
        <v>TX Permitted</v>
      </c>
      <c r="B1497" s="43">
        <f>'TX_Permitted Sources'!B793</f>
        <v>48</v>
      </c>
      <c r="C1497" s="74" t="str">
        <f>'TX_Permitted Sources'!C793</f>
        <v>48495</v>
      </c>
      <c r="D1497" s="74">
        <f>'TX_Permitted Sources'!G793</f>
        <v>40600131</v>
      </c>
      <c r="E1497" s="74" t="str">
        <f>'TX_Permitted Sources'!J793</f>
        <v>Permitted Tank Losses</v>
      </c>
      <c r="F1497" s="201">
        <f>'TX_Permitted Sources'!K793</f>
        <v>0</v>
      </c>
      <c r="G1497" s="201">
        <f>'TX_Permitted Sources'!L793</f>
        <v>0.19</v>
      </c>
      <c r="H1497" s="201">
        <f>'TX_Permitted Sources'!M793</f>
        <v>0</v>
      </c>
      <c r="I1497" s="201">
        <f>'TX_Permitted Sources'!N793</f>
        <v>0</v>
      </c>
      <c r="J1497" s="201">
        <f>'TX_Permitted Sources'!O793</f>
        <v>0</v>
      </c>
    </row>
    <row r="1498" spans="1:10" x14ac:dyDescent="0.2">
      <c r="A1498" s="43" t="str">
        <f>'TX_Permitted Sources'!A794</f>
        <v>TX Permitted</v>
      </c>
      <c r="B1498" s="43">
        <f>'TX_Permitted Sources'!B794</f>
        <v>48</v>
      </c>
      <c r="C1498" s="74" t="str">
        <f>'TX_Permitted Sources'!C794</f>
        <v>48495</v>
      </c>
      <c r="D1498" s="74">
        <f>'TX_Permitted Sources'!G794</f>
        <v>20200252</v>
      </c>
      <c r="E1498" s="74" t="str">
        <f>'TX_Permitted Sources'!J794</f>
        <v>Compressor Engines</v>
      </c>
      <c r="F1498" s="201">
        <f>'TX_Permitted Sources'!K794</f>
        <v>2220.15</v>
      </c>
      <c r="G1498" s="201">
        <f>'TX_Permitted Sources'!L794</f>
        <v>83.73</v>
      </c>
      <c r="H1498" s="201">
        <f>'TX_Permitted Sources'!M794</f>
        <v>0</v>
      </c>
      <c r="I1498" s="201">
        <f>'TX_Permitted Sources'!N794</f>
        <v>0</v>
      </c>
      <c r="J1498" s="201">
        <f>'TX_Permitted Sources'!O794</f>
        <v>0</v>
      </c>
    </row>
    <row r="1499" spans="1:10" x14ac:dyDescent="0.2">
      <c r="A1499" s="43" t="str">
        <f>'TX_Permitted Sources'!A795</f>
        <v>TX Permitted</v>
      </c>
      <c r="B1499" s="43">
        <f>'TX_Permitted Sources'!B795</f>
        <v>48</v>
      </c>
      <c r="C1499" s="74" t="str">
        <f>'TX_Permitted Sources'!C795</f>
        <v>48495</v>
      </c>
      <c r="D1499" s="74">
        <f>'TX_Permitted Sources'!G795</f>
        <v>20200253</v>
      </c>
      <c r="E1499" s="74" t="str">
        <f>'TX_Permitted Sources'!J795</f>
        <v>Compressor Engines</v>
      </c>
      <c r="F1499" s="201">
        <f>'TX_Permitted Sources'!K795</f>
        <v>26.48</v>
      </c>
      <c r="G1499" s="201">
        <f>'TX_Permitted Sources'!L795</f>
        <v>7.9561999999999999</v>
      </c>
      <c r="H1499" s="201">
        <f>'TX_Permitted Sources'!M795</f>
        <v>0</v>
      </c>
      <c r="I1499" s="201">
        <f>'TX_Permitted Sources'!N795</f>
        <v>0</v>
      </c>
      <c r="J1499" s="201">
        <f>'TX_Permitted Sources'!O795</f>
        <v>0</v>
      </c>
    </row>
    <row r="1500" spans="1:10" x14ac:dyDescent="0.2">
      <c r="A1500" s="43" t="str">
        <f>'TX_Permitted Sources'!A796</f>
        <v>TX Permitted</v>
      </c>
      <c r="B1500" s="43">
        <f>'TX_Permitted Sources'!B796</f>
        <v>48</v>
      </c>
      <c r="C1500" s="74" t="str">
        <f>'TX_Permitted Sources'!C796</f>
        <v>48495</v>
      </c>
      <c r="D1500" s="74">
        <f>'TX_Permitted Sources'!G796</f>
        <v>30600104</v>
      </c>
      <c r="E1500" s="74" t="str">
        <f>'TX_Permitted Sources'!J796</f>
        <v>Process Heaters</v>
      </c>
      <c r="F1500" s="201">
        <f>'TX_Permitted Sources'!K796</f>
        <v>1.28</v>
      </c>
      <c r="G1500" s="201">
        <f>'TX_Permitted Sources'!L796</f>
        <v>7.0000000000000007E-2</v>
      </c>
      <c r="H1500" s="201">
        <f>'TX_Permitted Sources'!M796</f>
        <v>0</v>
      </c>
      <c r="I1500" s="201">
        <f>'TX_Permitted Sources'!N796</f>
        <v>0</v>
      </c>
      <c r="J1500" s="201">
        <f>'TX_Permitted Sources'!O796</f>
        <v>0</v>
      </c>
    </row>
    <row r="1501" spans="1:10" x14ac:dyDescent="0.2">
      <c r="A1501" s="43" t="str">
        <f>'TX_Permitted Sources'!A797</f>
        <v>TX Permitted</v>
      </c>
      <c r="B1501" s="43">
        <f>'TX_Permitted Sources'!B797</f>
        <v>48</v>
      </c>
      <c r="C1501" s="74" t="str">
        <f>'TX_Permitted Sources'!C797</f>
        <v>48495</v>
      </c>
      <c r="D1501" s="74">
        <f>'TX_Permitted Sources'!G797</f>
        <v>30600402</v>
      </c>
      <c r="E1501" s="74" t="str">
        <f>'TX_Permitted Sources'!J797</f>
        <v>Natural Gas Production, Other Not Classified</v>
      </c>
      <c r="F1501" s="201">
        <f>'TX_Permitted Sources'!K797</f>
        <v>0</v>
      </c>
      <c r="G1501" s="201">
        <f>'TX_Permitted Sources'!L797</f>
        <v>0</v>
      </c>
      <c r="H1501" s="201">
        <f>'TX_Permitted Sources'!M797</f>
        <v>0</v>
      </c>
      <c r="I1501" s="201">
        <f>'TX_Permitted Sources'!N797</f>
        <v>0</v>
      </c>
      <c r="J1501" s="201">
        <f>'TX_Permitted Sources'!O797</f>
        <v>0</v>
      </c>
    </row>
    <row r="1502" spans="1:10" x14ac:dyDescent="0.2">
      <c r="A1502" s="43" t="str">
        <f>'TX_Permitted Sources'!A798</f>
        <v>TX Permitted</v>
      </c>
      <c r="B1502" s="43">
        <f>'TX_Permitted Sources'!B798</f>
        <v>48</v>
      </c>
      <c r="C1502" s="74" t="str">
        <f>'TX_Permitted Sources'!C798</f>
        <v>48495</v>
      </c>
      <c r="D1502" s="74">
        <f>'TX_Permitted Sources'!G798</f>
        <v>30609904</v>
      </c>
      <c r="E1502" s="74" t="str">
        <f>'TX_Permitted Sources'!J798</f>
        <v>Natural Gas Production, Flares</v>
      </c>
      <c r="F1502" s="201">
        <f>'TX_Permitted Sources'!K798</f>
        <v>1.1599999999999999</v>
      </c>
      <c r="G1502" s="201">
        <f>'TX_Permitted Sources'!L798</f>
        <v>0.06</v>
      </c>
      <c r="H1502" s="201">
        <f>'TX_Permitted Sources'!M798</f>
        <v>0</v>
      </c>
      <c r="I1502" s="201">
        <f>'TX_Permitted Sources'!N798</f>
        <v>0</v>
      </c>
      <c r="J1502" s="201">
        <f>'TX_Permitted Sources'!O798</f>
        <v>0</v>
      </c>
    </row>
    <row r="1503" spans="1:10" x14ac:dyDescent="0.2">
      <c r="A1503" s="43" t="str">
        <f>'TX_Permitted Sources'!A799</f>
        <v>TX Permitted</v>
      </c>
      <c r="B1503" s="43">
        <f>'TX_Permitted Sources'!B799</f>
        <v>48</v>
      </c>
      <c r="C1503" s="74" t="str">
        <f>'TX_Permitted Sources'!C799</f>
        <v>48495</v>
      </c>
      <c r="D1503" s="74">
        <f>'TX_Permitted Sources'!G799</f>
        <v>31000202</v>
      </c>
      <c r="E1503" s="74" t="str">
        <f>'TX_Permitted Sources'!J799</f>
        <v>Natural Gas Production, Gas Stripping Operations</v>
      </c>
      <c r="F1503" s="201">
        <f>'TX_Permitted Sources'!K799</f>
        <v>0.63</v>
      </c>
      <c r="G1503" s="201">
        <f>'TX_Permitted Sources'!L799</f>
        <v>0.03</v>
      </c>
      <c r="H1503" s="201">
        <f>'TX_Permitted Sources'!M799</f>
        <v>0</v>
      </c>
      <c r="I1503" s="201">
        <f>'TX_Permitted Sources'!N799</f>
        <v>0</v>
      </c>
      <c r="J1503" s="201">
        <f>'TX_Permitted Sources'!O799</f>
        <v>0</v>
      </c>
    </row>
    <row r="1504" spans="1:10" x14ac:dyDescent="0.2">
      <c r="A1504" s="43" t="str">
        <f>'TX_Permitted Sources'!A800</f>
        <v>TX Permitted</v>
      </c>
      <c r="B1504" s="43">
        <f>'TX_Permitted Sources'!B800</f>
        <v>48</v>
      </c>
      <c r="C1504" s="74" t="str">
        <f>'TX_Permitted Sources'!C800</f>
        <v>48495</v>
      </c>
      <c r="D1504" s="74">
        <f>'TX_Permitted Sources'!G800</f>
        <v>31000203</v>
      </c>
      <c r="E1504" s="74" t="str">
        <f>'TX_Permitted Sources'!J800</f>
        <v>Compressor Engines</v>
      </c>
      <c r="F1504" s="201">
        <f>'TX_Permitted Sources'!K800</f>
        <v>0</v>
      </c>
      <c r="G1504" s="201">
        <f>'TX_Permitted Sources'!L800</f>
        <v>0</v>
      </c>
      <c r="H1504" s="201">
        <f>'TX_Permitted Sources'!M800</f>
        <v>0</v>
      </c>
      <c r="I1504" s="201">
        <f>'TX_Permitted Sources'!N800</f>
        <v>0</v>
      </c>
      <c r="J1504" s="201">
        <f>'TX_Permitted Sources'!O800</f>
        <v>0</v>
      </c>
    </row>
    <row r="1505" spans="1:10" x14ac:dyDescent="0.2">
      <c r="A1505" s="43" t="str">
        <f>'TX_Permitted Sources'!A801</f>
        <v>TX Permitted</v>
      </c>
      <c r="B1505" s="43">
        <f>'TX_Permitted Sources'!B801</f>
        <v>48</v>
      </c>
      <c r="C1505" s="74" t="str">
        <f>'TX_Permitted Sources'!C801</f>
        <v>48495</v>
      </c>
      <c r="D1505" s="74">
        <f>'TX_Permitted Sources'!G801</f>
        <v>31000205</v>
      </c>
      <c r="E1505" s="74" t="str">
        <f>'TX_Permitted Sources'!J801</f>
        <v>Natural Gas Production, Flares</v>
      </c>
      <c r="F1505" s="201">
        <f>'TX_Permitted Sources'!K801</f>
        <v>1.92</v>
      </c>
      <c r="G1505" s="201">
        <f>'TX_Permitted Sources'!L801</f>
        <v>3.0800000000000001E-2</v>
      </c>
      <c r="H1505" s="201">
        <f>'TX_Permitted Sources'!M801</f>
        <v>0</v>
      </c>
      <c r="I1505" s="201">
        <f>'TX_Permitted Sources'!N801</f>
        <v>0</v>
      </c>
      <c r="J1505" s="201">
        <f>'TX_Permitted Sources'!O801</f>
        <v>0</v>
      </c>
    </row>
    <row r="1506" spans="1:10" x14ac:dyDescent="0.2">
      <c r="A1506" s="43" t="str">
        <f>'TX_Permitted Sources'!A802</f>
        <v>TX Permitted</v>
      </c>
      <c r="B1506" s="43">
        <f>'TX_Permitted Sources'!B802</f>
        <v>48</v>
      </c>
      <c r="C1506" s="74" t="str">
        <f>'TX_Permitted Sources'!C802</f>
        <v>48495</v>
      </c>
      <c r="D1506" s="74">
        <f>'TX_Permitted Sources'!G802</f>
        <v>31000207</v>
      </c>
      <c r="E1506" s="74" t="str">
        <f>'TX_Permitted Sources'!J802</f>
        <v>Permitted Fugitives</v>
      </c>
      <c r="F1506" s="201">
        <f>'TX_Permitted Sources'!K802</f>
        <v>0</v>
      </c>
      <c r="G1506" s="201">
        <f>'TX_Permitted Sources'!L802</f>
        <v>3.98</v>
      </c>
      <c r="H1506" s="201">
        <f>'TX_Permitted Sources'!M802</f>
        <v>0</v>
      </c>
      <c r="I1506" s="201">
        <f>'TX_Permitted Sources'!N802</f>
        <v>0</v>
      </c>
      <c r="J1506" s="201">
        <f>'TX_Permitted Sources'!O802</f>
        <v>0</v>
      </c>
    </row>
    <row r="1507" spans="1:10" x14ac:dyDescent="0.2">
      <c r="A1507" s="43" t="str">
        <f>'TX_Permitted Sources'!A803</f>
        <v>TX Permitted</v>
      </c>
      <c r="B1507" s="43">
        <f>'TX_Permitted Sources'!B803</f>
        <v>48</v>
      </c>
      <c r="C1507" s="74" t="str">
        <f>'TX_Permitted Sources'!C803</f>
        <v>48495</v>
      </c>
      <c r="D1507" s="74">
        <f>'TX_Permitted Sources'!G803</f>
        <v>31000227</v>
      </c>
      <c r="E1507" s="74" t="str">
        <f>'TX_Permitted Sources'!J803</f>
        <v>Dehydrator</v>
      </c>
      <c r="F1507" s="201">
        <f>'TX_Permitted Sources'!K803</f>
        <v>0</v>
      </c>
      <c r="G1507" s="201">
        <f>'TX_Permitted Sources'!L803</f>
        <v>0.52739999999999998</v>
      </c>
      <c r="H1507" s="201">
        <f>'TX_Permitted Sources'!M803</f>
        <v>0</v>
      </c>
      <c r="I1507" s="201">
        <f>'TX_Permitted Sources'!N803</f>
        <v>0</v>
      </c>
      <c r="J1507" s="201">
        <f>'TX_Permitted Sources'!O803</f>
        <v>0</v>
      </c>
    </row>
    <row r="1508" spans="1:10" x14ac:dyDescent="0.2">
      <c r="A1508" s="43" t="str">
        <f>'TX_Permitted Sources'!A804</f>
        <v>TX Permitted</v>
      </c>
      <c r="B1508" s="43">
        <f>'TX_Permitted Sources'!B804</f>
        <v>48</v>
      </c>
      <c r="C1508" s="74" t="str">
        <f>'TX_Permitted Sources'!C804</f>
        <v>48495</v>
      </c>
      <c r="D1508" s="74">
        <f>'TX_Permitted Sources'!G804</f>
        <v>31000299</v>
      </c>
      <c r="E1508" s="74" t="str">
        <f>'TX_Permitted Sources'!J804</f>
        <v>Natural Gas Production, Other Not Classified</v>
      </c>
      <c r="F1508" s="201">
        <f>'TX_Permitted Sources'!K804</f>
        <v>0</v>
      </c>
      <c r="G1508" s="201">
        <f>'TX_Permitted Sources'!L804</f>
        <v>9.93</v>
      </c>
      <c r="H1508" s="201">
        <f>'TX_Permitted Sources'!M804</f>
        <v>0</v>
      </c>
      <c r="I1508" s="201">
        <f>'TX_Permitted Sources'!N804</f>
        <v>0</v>
      </c>
      <c r="J1508" s="201">
        <f>'TX_Permitted Sources'!O804</f>
        <v>0</v>
      </c>
    </row>
    <row r="1509" spans="1:10" x14ac:dyDescent="0.2">
      <c r="A1509" s="43" t="str">
        <f>'TX_Permitted Sources'!A805</f>
        <v>TX Permitted</v>
      </c>
      <c r="B1509" s="43">
        <f>'TX_Permitted Sources'!B805</f>
        <v>48</v>
      </c>
      <c r="C1509" s="74" t="str">
        <f>'TX_Permitted Sources'!C805</f>
        <v>48495</v>
      </c>
      <c r="D1509" s="74">
        <f>'TX_Permitted Sources'!G805</f>
        <v>31000404</v>
      </c>
      <c r="E1509" s="74" t="str">
        <f>'TX_Permitted Sources'!J805</f>
        <v>Process Heaters</v>
      </c>
      <c r="F1509" s="201">
        <f>'TX_Permitted Sources'!K805</f>
        <v>14.81</v>
      </c>
      <c r="G1509" s="201">
        <f>'TX_Permitted Sources'!L805</f>
        <v>0.82</v>
      </c>
      <c r="H1509" s="201">
        <f>'TX_Permitted Sources'!M805</f>
        <v>0</v>
      </c>
      <c r="I1509" s="201">
        <f>'TX_Permitted Sources'!N805</f>
        <v>0</v>
      </c>
      <c r="J1509" s="201">
        <f>'TX_Permitted Sources'!O805</f>
        <v>0</v>
      </c>
    </row>
    <row r="1510" spans="1:10" x14ac:dyDescent="0.2">
      <c r="A1510" s="43" t="str">
        <f>'TX_Permitted Sources'!A806</f>
        <v>TX Permitted</v>
      </c>
      <c r="B1510" s="43">
        <f>'TX_Permitted Sources'!B806</f>
        <v>48</v>
      </c>
      <c r="C1510" s="74" t="str">
        <f>'TX_Permitted Sources'!C806</f>
        <v>48495</v>
      </c>
      <c r="D1510" s="74">
        <f>'TX_Permitted Sources'!G806</f>
        <v>40301097</v>
      </c>
      <c r="E1510" s="74" t="str">
        <f>'TX_Permitted Sources'!J806</f>
        <v>Permitted Tank Losses</v>
      </c>
      <c r="F1510" s="201">
        <f>'TX_Permitted Sources'!K806</f>
        <v>0</v>
      </c>
      <c r="G1510" s="201">
        <f>'TX_Permitted Sources'!L806</f>
        <v>0.6048</v>
      </c>
      <c r="H1510" s="201">
        <f>'TX_Permitted Sources'!M806</f>
        <v>0</v>
      </c>
      <c r="I1510" s="201">
        <f>'TX_Permitted Sources'!N806</f>
        <v>0</v>
      </c>
      <c r="J1510" s="201">
        <f>'TX_Permitted Sources'!O806</f>
        <v>0</v>
      </c>
    </row>
    <row r="1511" spans="1:10" x14ac:dyDescent="0.2">
      <c r="A1511" s="43" t="str">
        <f>'TX_Permitted Sources'!A807</f>
        <v>TX Permitted</v>
      </c>
      <c r="B1511" s="43">
        <f>'TX_Permitted Sources'!B807</f>
        <v>48</v>
      </c>
      <c r="C1511" s="74" t="str">
        <f>'TX_Permitted Sources'!C807</f>
        <v>48495</v>
      </c>
      <c r="D1511" s="74">
        <f>'TX_Permitted Sources'!G807</f>
        <v>40301132</v>
      </c>
      <c r="E1511" s="74" t="str">
        <f>'TX_Permitted Sources'!J807</f>
        <v>Permitted Tank Losses</v>
      </c>
      <c r="F1511" s="201">
        <f>'TX_Permitted Sources'!K807</f>
        <v>0</v>
      </c>
      <c r="G1511" s="201">
        <f>'TX_Permitted Sources'!L807</f>
        <v>21.474599999999999</v>
      </c>
      <c r="H1511" s="201">
        <f>'TX_Permitted Sources'!M807</f>
        <v>0</v>
      </c>
      <c r="I1511" s="201">
        <f>'TX_Permitted Sources'!N807</f>
        <v>0</v>
      </c>
      <c r="J1511" s="201">
        <f>'TX_Permitted Sources'!O807</f>
        <v>0</v>
      </c>
    </row>
    <row r="1512" spans="1:10" x14ac:dyDescent="0.2">
      <c r="A1512" s="43" t="str">
        <f>'TX_Permitted Sources'!A808</f>
        <v>TX Permitted</v>
      </c>
      <c r="B1512" s="43">
        <f>'TX_Permitted Sources'!B808</f>
        <v>48</v>
      </c>
      <c r="C1512" s="74" t="str">
        <f>'TX_Permitted Sources'!C808</f>
        <v>48495</v>
      </c>
      <c r="D1512" s="74">
        <f>'TX_Permitted Sources'!G808</f>
        <v>40600126</v>
      </c>
      <c r="E1512" s="74" t="str">
        <f>'TX_Permitted Sources'!J808</f>
        <v>Permitted Tank Losses</v>
      </c>
      <c r="F1512" s="201">
        <f>'TX_Permitted Sources'!K808</f>
        <v>0</v>
      </c>
      <c r="G1512" s="201">
        <f>'TX_Permitted Sources'!L808</f>
        <v>17.45</v>
      </c>
      <c r="H1512" s="201">
        <f>'TX_Permitted Sources'!M808</f>
        <v>0</v>
      </c>
      <c r="I1512" s="201">
        <f>'TX_Permitted Sources'!N808</f>
        <v>0</v>
      </c>
      <c r="J1512" s="201">
        <f>'TX_Permitted Sources'!O808</f>
        <v>0</v>
      </c>
    </row>
    <row r="1513" spans="1:10" x14ac:dyDescent="0.2">
      <c r="A1513" s="43" t="str">
        <f>'TX_Permitted Sources'!A809</f>
        <v>TX Permitted</v>
      </c>
      <c r="B1513" s="43">
        <f>'TX_Permitted Sources'!B809</f>
        <v>48</v>
      </c>
      <c r="C1513" s="74" t="str">
        <f>'TX_Permitted Sources'!C809</f>
        <v>48495</v>
      </c>
      <c r="D1513" s="74">
        <f>'TX_Permitted Sources'!G809</f>
        <v>40600131</v>
      </c>
      <c r="E1513" s="74" t="str">
        <f>'TX_Permitted Sources'!J809</f>
        <v>Permitted Tank Losses</v>
      </c>
      <c r="F1513" s="201">
        <f>'TX_Permitted Sources'!K809</f>
        <v>0</v>
      </c>
      <c r="G1513" s="201">
        <f>'TX_Permitted Sources'!L809</f>
        <v>0.30099999999999999</v>
      </c>
      <c r="H1513" s="201">
        <f>'TX_Permitted Sources'!M809</f>
        <v>0</v>
      </c>
      <c r="I1513" s="201">
        <f>'TX_Permitted Sources'!N809</f>
        <v>0</v>
      </c>
      <c r="J1513" s="201">
        <f>'TX_Permitted Sources'!O809</f>
        <v>0</v>
      </c>
    </row>
    <row r="1514" spans="1:10" x14ac:dyDescent="0.2">
      <c r="A1514" s="43" t="str">
        <f>'TX_Permitted Sources'!A810</f>
        <v>TX Permitted</v>
      </c>
      <c r="B1514" s="43">
        <f>'TX_Permitted Sources'!B810</f>
        <v>48</v>
      </c>
      <c r="C1514" s="74" t="str">
        <f>'TX_Permitted Sources'!C810</f>
        <v>48495</v>
      </c>
      <c r="D1514" s="74">
        <f>'TX_Permitted Sources'!G810</f>
        <v>31000220</v>
      </c>
      <c r="E1514" s="74" t="str">
        <f>'TX_Permitted Sources'!J810</f>
        <v>Natural Gas Production, All Equipt Leak Fugitives</v>
      </c>
      <c r="F1514" s="201">
        <f>'TX_Permitted Sources'!K810</f>
        <v>0</v>
      </c>
      <c r="G1514" s="201">
        <f>'TX_Permitted Sources'!L810</f>
        <v>8.19</v>
      </c>
      <c r="H1514" s="201">
        <f>'TX_Permitted Sources'!M810</f>
        <v>0</v>
      </c>
      <c r="I1514" s="201">
        <f>'TX_Permitted Sources'!N810</f>
        <v>0</v>
      </c>
      <c r="J1514" s="201">
        <f>'TX_Permitted Sources'!O810</f>
        <v>0</v>
      </c>
    </row>
    <row r="1515" spans="1:10" x14ac:dyDescent="0.2">
      <c r="A1515" s="43" t="str">
        <f>'TX_Permitted Sources'!A811</f>
        <v>TX Permitted</v>
      </c>
      <c r="B1515" s="43">
        <f>'TX_Permitted Sources'!B811</f>
        <v>48</v>
      </c>
      <c r="C1515" s="74" t="str">
        <f>'TX_Permitted Sources'!C811</f>
        <v>48495</v>
      </c>
      <c r="D1515" s="74">
        <f>'TX_Permitted Sources'!G811</f>
        <v>40300101</v>
      </c>
      <c r="E1515" s="74" t="str">
        <f>'TX_Permitted Sources'!J811</f>
        <v>Permitted Tank Losses</v>
      </c>
      <c r="F1515" s="201">
        <f>'TX_Permitted Sources'!K811</f>
        <v>0</v>
      </c>
      <c r="G1515" s="201">
        <f>'TX_Permitted Sources'!L811</f>
        <v>0.35510000000000003</v>
      </c>
      <c r="H1515" s="201">
        <f>'TX_Permitted Sources'!M811</f>
        <v>0</v>
      </c>
      <c r="I1515" s="201">
        <f>'TX_Permitted Sources'!N811</f>
        <v>0</v>
      </c>
      <c r="J1515" s="201">
        <f>'TX_Permitted Sources'!O811</f>
        <v>0</v>
      </c>
    </row>
    <row r="1516" spans="1:10" x14ac:dyDescent="0.2">
      <c r="A1516" s="43" t="str">
        <f>'TX_Permitted Sources'!A812</f>
        <v>TX Permitted</v>
      </c>
      <c r="B1516" s="43">
        <f>'TX_Permitted Sources'!B812</f>
        <v>48</v>
      </c>
      <c r="C1516" s="74" t="str">
        <f>'TX_Permitted Sources'!C812</f>
        <v>48495</v>
      </c>
      <c r="D1516" s="74">
        <f>'TX_Permitted Sources'!G812</f>
        <v>40300105</v>
      </c>
      <c r="E1516" s="74" t="str">
        <f>'TX_Permitted Sources'!J812</f>
        <v>Permitted Tank Losses</v>
      </c>
      <c r="F1516" s="201">
        <f>'TX_Permitted Sources'!K812</f>
        <v>0</v>
      </c>
      <c r="G1516" s="201">
        <f>'TX_Permitted Sources'!L812</f>
        <v>1E-4</v>
      </c>
      <c r="H1516" s="201">
        <f>'TX_Permitted Sources'!M812</f>
        <v>0</v>
      </c>
      <c r="I1516" s="201">
        <f>'TX_Permitted Sources'!N812</f>
        <v>0</v>
      </c>
      <c r="J1516" s="201">
        <f>'TX_Permitted Sources'!O812</f>
        <v>0</v>
      </c>
    </row>
    <row r="1517" spans="1:10" x14ac:dyDescent="0.2">
      <c r="A1517" s="43" t="str">
        <f>'TX_Permitted Sources'!A813</f>
        <v>TX Permitted</v>
      </c>
      <c r="B1517" s="43">
        <f>'TX_Permitted Sources'!B813</f>
        <v>48</v>
      </c>
      <c r="C1517" s="74" t="str">
        <f>'TX_Permitted Sources'!C813</f>
        <v>48495</v>
      </c>
      <c r="D1517" s="74">
        <f>'TX_Permitted Sources'!G813</f>
        <v>40300107</v>
      </c>
      <c r="E1517" s="74" t="str">
        <f>'TX_Permitted Sources'!J813</f>
        <v>Permitted Tank Losses</v>
      </c>
      <c r="F1517" s="201">
        <f>'TX_Permitted Sources'!K813</f>
        <v>0</v>
      </c>
      <c r="G1517" s="201">
        <f>'TX_Permitted Sources'!L813</f>
        <v>2.0000000000000001E-4</v>
      </c>
      <c r="H1517" s="201">
        <f>'TX_Permitted Sources'!M813</f>
        <v>0</v>
      </c>
      <c r="I1517" s="201">
        <f>'TX_Permitted Sources'!N813</f>
        <v>0</v>
      </c>
      <c r="J1517" s="201">
        <f>'TX_Permitted Sources'!O813</f>
        <v>0</v>
      </c>
    </row>
    <row r="1518" spans="1:10" x14ac:dyDescent="0.2">
      <c r="A1518" s="43" t="str">
        <f>'TX_Permitted Sources'!A814</f>
        <v>TX Permitted</v>
      </c>
      <c r="B1518" s="43">
        <f>'TX_Permitted Sources'!B814</f>
        <v>48</v>
      </c>
      <c r="C1518" s="74" t="str">
        <f>'TX_Permitted Sources'!C814</f>
        <v>48495</v>
      </c>
      <c r="D1518" s="74">
        <f>'TX_Permitted Sources'!G814</f>
        <v>40301109</v>
      </c>
      <c r="E1518" s="74" t="str">
        <f>'TX_Permitted Sources'!J814</f>
        <v>Permitted Tank Losses</v>
      </c>
      <c r="F1518" s="201">
        <f>'TX_Permitted Sources'!K814</f>
        <v>0</v>
      </c>
      <c r="G1518" s="201">
        <f>'TX_Permitted Sources'!L814</f>
        <v>13.942</v>
      </c>
      <c r="H1518" s="201">
        <f>'TX_Permitted Sources'!M814</f>
        <v>0</v>
      </c>
      <c r="I1518" s="201">
        <f>'TX_Permitted Sources'!N814</f>
        <v>0</v>
      </c>
      <c r="J1518" s="201">
        <f>'TX_Permitted Sources'!O814</f>
        <v>0</v>
      </c>
    </row>
    <row r="1519" spans="1:10" x14ac:dyDescent="0.2">
      <c r="A1519" s="43" t="str">
        <f>'TX_Permitted Sources'!A815</f>
        <v>TX Permitted</v>
      </c>
      <c r="B1519" s="43">
        <f>'TX_Permitted Sources'!B815</f>
        <v>48</v>
      </c>
      <c r="C1519" s="74" t="str">
        <f>'TX_Permitted Sources'!C815</f>
        <v>48495</v>
      </c>
      <c r="D1519" s="74">
        <f>'TX_Permitted Sources'!G815</f>
        <v>40301132</v>
      </c>
      <c r="E1519" s="74" t="str">
        <f>'TX_Permitted Sources'!J815</f>
        <v>Permitted Tank Losses</v>
      </c>
      <c r="F1519" s="201">
        <f>'TX_Permitted Sources'!K815</f>
        <v>0</v>
      </c>
      <c r="G1519" s="201">
        <f>'TX_Permitted Sources'!L815</f>
        <v>35.8596</v>
      </c>
      <c r="H1519" s="201">
        <f>'TX_Permitted Sources'!M815</f>
        <v>0</v>
      </c>
      <c r="I1519" s="201">
        <f>'TX_Permitted Sources'!N815</f>
        <v>0</v>
      </c>
      <c r="J1519" s="201">
        <f>'TX_Permitted Sources'!O815</f>
        <v>0</v>
      </c>
    </row>
    <row r="1520" spans="1:10" x14ac:dyDescent="0.2">
      <c r="A1520" s="43" t="str">
        <f>'TX_Permitted Sources'!A816</f>
        <v>TX Permitted</v>
      </c>
      <c r="B1520" s="43">
        <f>'TX_Permitted Sources'!B816</f>
        <v>48</v>
      </c>
      <c r="C1520" s="74" t="str">
        <f>'TX_Permitted Sources'!C816</f>
        <v>48495</v>
      </c>
      <c r="D1520" s="74">
        <f>'TX_Permitted Sources'!G816</f>
        <v>40301142</v>
      </c>
      <c r="E1520" s="74" t="str">
        <f>'TX_Permitted Sources'!J816</f>
        <v>Permitted Tank Losses</v>
      </c>
      <c r="F1520" s="201">
        <f>'TX_Permitted Sources'!K816</f>
        <v>0</v>
      </c>
      <c r="G1520" s="201">
        <f>'TX_Permitted Sources'!L816</f>
        <v>0</v>
      </c>
      <c r="H1520" s="201">
        <f>'TX_Permitted Sources'!M816</f>
        <v>0</v>
      </c>
      <c r="I1520" s="201">
        <f>'TX_Permitted Sources'!N816</f>
        <v>0</v>
      </c>
      <c r="J1520" s="201">
        <f>'TX_Permitted Sources'!O816</f>
        <v>0</v>
      </c>
    </row>
    <row r="1521" spans="1:10" x14ac:dyDescent="0.2">
      <c r="A1521" s="43" t="str">
        <f>'TX_Permitted Sources'!A817</f>
        <v>TX Permitted</v>
      </c>
      <c r="B1521" s="43">
        <f>'TX_Permitted Sources'!B817</f>
        <v>48</v>
      </c>
      <c r="C1521" s="74" t="str">
        <f>'TX_Permitted Sources'!C817</f>
        <v>48495</v>
      </c>
      <c r="D1521" s="74">
        <f>'TX_Permitted Sources'!G817</f>
        <v>40388801</v>
      </c>
      <c r="E1521" s="74" t="str">
        <f>'TX_Permitted Sources'!J817</f>
        <v>Permitted Fugitives</v>
      </c>
      <c r="F1521" s="201">
        <f>'TX_Permitted Sources'!K817</f>
        <v>0</v>
      </c>
      <c r="G1521" s="201">
        <f>'TX_Permitted Sources'!L817</f>
        <v>9.7299999999999998E-2</v>
      </c>
      <c r="H1521" s="201">
        <f>'TX_Permitted Sources'!M817</f>
        <v>0</v>
      </c>
      <c r="I1521" s="201">
        <f>'TX_Permitted Sources'!N817</f>
        <v>0</v>
      </c>
      <c r="J1521" s="201">
        <f>'TX_Permitted Sources'!O817</f>
        <v>0</v>
      </c>
    </row>
    <row r="1522" spans="1:10" x14ac:dyDescent="0.2">
      <c r="A1522" s="43" t="str">
        <f>'TX_Permitted Sources'!A818</f>
        <v>TX Permitted</v>
      </c>
      <c r="B1522" s="43">
        <f>'TX_Permitted Sources'!B818</f>
        <v>48</v>
      </c>
      <c r="C1522" s="74" t="str">
        <f>'TX_Permitted Sources'!C818</f>
        <v>48495</v>
      </c>
      <c r="D1522" s="74">
        <f>'TX_Permitted Sources'!G818</f>
        <v>20200252</v>
      </c>
      <c r="E1522" s="74" t="str">
        <f>'TX_Permitted Sources'!J818</f>
        <v>Compressor Engines</v>
      </c>
      <c r="F1522" s="201">
        <f>'TX_Permitted Sources'!K818</f>
        <v>2253.2130999999999</v>
      </c>
      <c r="G1522" s="201">
        <f>'TX_Permitted Sources'!L818</f>
        <v>93.150300000000001</v>
      </c>
      <c r="H1522" s="201">
        <f>'TX_Permitted Sources'!M818</f>
        <v>0</v>
      </c>
      <c r="I1522" s="201">
        <f>'TX_Permitted Sources'!N818</f>
        <v>0</v>
      </c>
      <c r="J1522" s="201">
        <f>'TX_Permitted Sources'!O818</f>
        <v>0</v>
      </c>
    </row>
    <row r="1523" spans="1:10" x14ac:dyDescent="0.2">
      <c r="A1523" s="43" t="str">
        <f>'TX_Permitted Sources'!A819</f>
        <v>TX Permitted</v>
      </c>
      <c r="B1523" s="43">
        <f>'TX_Permitted Sources'!B819</f>
        <v>48</v>
      </c>
      <c r="C1523" s="74" t="str">
        <f>'TX_Permitted Sources'!C819</f>
        <v>48495</v>
      </c>
      <c r="D1523" s="74">
        <f>'TX_Permitted Sources'!G819</f>
        <v>20200253</v>
      </c>
      <c r="E1523" s="74" t="str">
        <f>'TX_Permitted Sources'!J819</f>
        <v>Compressor Engines</v>
      </c>
      <c r="F1523" s="201">
        <f>'TX_Permitted Sources'!K819</f>
        <v>11.996</v>
      </c>
      <c r="G1523" s="201">
        <f>'TX_Permitted Sources'!L819</f>
        <v>0.15</v>
      </c>
      <c r="H1523" s="201">
        <f>'TX_Permitted Sources'!M819</f>
        <v>0</v>
      </c>
      <c r="I1523" s="201">
        <f>'TX_Permitted Sources'!N819</f>
        <v>0</v>
      </c>
      <c r="J1523" s="201">
        <f>'TX_Permitted Sources'!O819</f>
        <v>0</v>
      </c>
    </row>
    <row r="1524" spans="1:10" x14ac:dyDescent="0.2">
      <c r="A1524" s="43" t="str">
        <f>'TX_Permitted Sources'!A820</f>
        <v>TX Permitted</v>
      </c>
      <c r="B1524" s="43">
        <f>'TX_Permitted Sources'!B820</f>
        <v>48</v>
      </c>
      <c r="C1524" s="74" t="str">
        <f>'TX_Permitted Sources'!C820</f>
        <v>48495</v>
      </c>
      <c r="D1524" s="74">
        <f>'TX_Permitted Sources'!G820</f>
        <v>20300201</v>
      </c>
      <c r="E1524" s="74" t="str">
        <f>'TX_Permitted Sources'!J820</f>
        <v>Compressor Engines</v>
      </c>
      <c r="F1524" s="201">
        <f>'TX_Permitted Sources'!K820</f>
        <v>1.7999999999999999E-2</v>
      </c>
      <c r="G1524" s="201">
        <f>'TX_Permitted Sources'!L820</f>
        <v>0</v>
      </c>
      <c r="H1524" s="201">
        <f>'TX_Permitted Sources'!M820</f>
        <v>0</v>
      </c>
      <c r="I1524" s="201">
        <f>'TX_Permitted Sources'!N820</f>
        <v>0</v>
      </c>
      <c r="J1524" s="201">
        <f>'TX_Permitted Sources'!O820</f>
        <v>0</v>
      </c>
    </row>
    <row r="1525" spans="1:10" x14ac:dyDescent="0.2">
      <c r="A1525" s="43" t="str">
        <f>'TX_Permitted Sources'!A821</f>
        <v>TX Permitted</v>
      </c>
      <c r="B1525" s="43">
        <f>'TX_Permitted Sources'!B821</f>
        <v>48</v>
      </c>
      <c r="C1525" s="74" t="str">
        <f>'TX_Permitted Sources'!C821</f>
        <v>48495</v>
      </c>
      <c r="D1525" s="74">
        <f>'TX_Permitted Sources'!G821</f>
        <v>20300202</v>
      </c>
      <c r="E1525" s="74" t="str">
        <f>'TX_Permitted Sources'!J821</f>
        <v>Compressor Engines</v>
      </c>
      <c r="F1525" s="201">
        <f>'TX_Permitted Sources'!K821</f>
        <v>0</v>
      </c>
      <c r="G1525" s="201">
        <f>'TX_Permitted Sources'!L821</f>
        <v>0</v>
      </c>
      <c r="H1525" s="201">
        <f>'TX_Permitted Sources'!M821</f>
        <v>0</v>
      </c>
      <c r="I1525" s="201">
        <f>'TX_Permitted Sources'!N821</f>
        <v>0</v>
      </c>
      <c r="J1525" s="201">
        <f>'TX_Permitted Sources'!O821</f>
        <v>0</v>
      </c>
    </row>
    <row r="1526" spans="1:10" x14ac:dyDescent="0.2">
      <c r="A1526" s="43" t="str">
        <f>'TX_Permitted Sources'!A822</f>
        <v>TX Permitted</v>
      </c>
      <c r="B1526" s="43">
        <f>'TX_Permitted Sources'!B822</f>
        <v>48</v>
      </c>
      <c r="C1526" s="74" t="str">
        <f>'TX_Permitted Sources'!C822</f>
        <v>48495</v>
      </c>
      <c r="D1526" s="74">
        <f>'TX_Permitted Sources'!G822</f>
        <v>30600402</v>
      </c>
      <c r="E1526" s="74" t="str">
        <f>'TX_Permitted Sources'!J822</f>
        <v>Natural Gas Production, Other Not Classified</v>
      </c>
      <c r="F1526" s="201">
        <f>'TX_Permitted Sources'!K822</f>
        <v>0</v>
      </c>
      <c r="G1526" s="201">
        <f>'TX_Permitted Sources'!L822</f>
        <v>0.76</v>
      </c>
      <c r="H1526" s="201">
        <f>'TX_Permitted Sources'!M822</f>
        <v>0</v>
      </c>
      <c r="I1526" s="201">
        <f>'TX_Permitted Sources'!N822</f>
        <v>0</v>
      </c>
      <c r="J1526" s="201">
        <f>'TX_Permitted Sources'!O822</f>
        <v>0</v>
      </c>
    </row>
    <row r="1527" spans="1:10" x14ac:dyDescent="0.2">
      <c r="A1527" s="43" t="str">
        <f>'TX_Permitted Sources'!A823</f>
        <v>TX Permitted</v>
      </c>
      <c r="B1527" s="43">
        <f>'TX_Permitted Sources'!B823</f>
        <v>48</v>
      </c>
      <c r="C1527" s="74" t="str">
        <f>'TX_Permitted Sources'!C823</f>
        <v>48495</v>
      </c>
      <c r="D1527" s="74">
        <f>'TX_Permitted Sources'!G823</f>
        <v>31000207</v>
      </c>
      <c r="E1527" s="74" t="str">
        <f>'TX_Permitted Sources'!J823</f>
        <v>Permitted Fugitives</v>
      </c>
      <c r="F1527" s="201">
        <f>'TX_Permitted Sources'!K823</f>
        <v>0</v>
      </c>
      <c r="G1527" s="201">
        <f>'TX_Permitted Sources'!L823</f>
        <v>1.04</v>
      </c>
      <c r="H1527" s="201">
        <f>'TX_Permitted Sources'!M823</f>
        <v>0</v>
      </c>
      <c r="I1527" s="201">
        <f>'TX_Permitted Sources'!N823</f>
        <v>0</v>
      </c>
      <c r="J1527" s="201">
        <f>'TX_Permitted Sources'!O823</f>
        <v>0</v>
      </c>
    </row>
    <row r="1528" spans="1:10" x14ac:dyDescent="0.2">
      <c r="A1528" s="43" t="str">
        <f>'TX_Permitted Sources'!A824</f>
        <v>TX Permitted</v>
      </c>
      <c r="B1528" s="43">
        <f>'TX_Permitted Sources'!B824</f>
        <v>48</v>
      </c>
      <c r="C1528" s="74" t="str">
        <f>'TX_Permitted Sources'!C824</f>
        <v>48495</v>
      </c>
      <c r="D1528" s="74">
        <f>'TX_Permitted Sources'!G824</f>
        <v>31000299</v>
      </c>
      <c r="E1528" s="74" t="str">
        <f>'TX_Permitted Sources'!J824</f>
        <v>Natural Gas Production, Other Not Classified</v>
      </c>
      <c r="F1528" s="201">
        <f>'TX_Permitted Sources'!K824</f>
        <v>0</v>
      </c>
      <c r="G1528" s="201">
        <f>'TX_Permitted Sources'!L824</f>
        <v>0</v>
      </c>
      <c r="H1528" s="201">
        <f>'TX_Permitted Sources'!M824</f>
        <v>0</v>
      </c>
      <c r="I1528" s="201">
        <f>'TX_Permitted Sources'!N824</f>
        <v>0</v>
      </c>
      <c r="J1528" s="201">
        <f>'TX_Permitted Sources'!O824</f>
        <v>0</v>
      </c>
    </row>
    <row r="1529" spans="1:10" x14ac:dyDescent="0.2">
      <c r="A1529" s="43" t="str">
        <f>'TX_Permitted Sources'!A825</f>
        <v>TX Permitted</v>
      </c>
      <c r="B1529" s="43">
        <f>'TX_Permitted Sources'!B825</f>
        <v>48</v>
      </c>
      <c r="C1529" s="74" t="str">
        <f>'TX_Permitted Sources'!C825</f>
        <v>48495</v>
      </c>
      <c r="D1529" s="74">
        <f>'TX_Permitted Sources'!G825</f>
        <v>40300198</v>
      </c>
      <c r="E1529" s="74" t="str">
        <f>'TX_Permitted Sources'!J825</f>
        <v>Permitted Tank Losses</v>
      </c>
      <c r="F1529" s="201">
        <f>'TX_Permitted Sources'!K825</f>
        <v>0</v>
      </c>
      <c r="G1529" s="201">
        <f>'TX_Permitted Sources'!L825</f>
        <v>4.84</v>
      </c>
      <c r="H1529" s="201">
        <f>'TX_Permitted Sources'!M825</f>
        <v>0</v>
      </c>
      <c r="I1529" s="201">
        <f>'TX_Permitted Sources'!N825</f>
        <v>0</v>
      </c>
      <c r="J1529" s="201">
        <f>'TX_Permitted Sources'!O825</f>
        <v>0</v>
      </c>
    </row>
    <row r="1530" spans="1:10" x14ac:dyDescent="0.2">
      <c r="A1530" s="43" t="str">
        <f>'TX_Permitted Sources'!A826</f>
        <v>TX Permitted</v>
      </c>
      <c r="B1530" s="43">
        <f>'TX_Permitted Sources'!B826</f>
        <v>48</v>
      </c>
      <c r="C1530" s="74" t="str">
        <f>'TX_Permitted Sources'!C826</f>
        <v>48495</v>
      </c>
      <c r="D1530" s="74">
        <f>'TX_Permitted Sources'!G826</f>
        <v>40301099</v>
      </c>
      <c r="E1530" s="74" t="str">
        <f>'TX_Permitted Sources'!J826</f>
        <v>Permitted Tank Losses</v>
      </c>
      <c r="F1530" s="201">
        <f>'TX_Permitted Sources'!K826</f>
        <v>0</v>
      </c>
      <c r="G1530" s="201">
        <f>'TX_Permitted Sources'!L826</f>
        <v>0.20499999999999999</v>
      </c>
      <c r="H1530" s="201">
        <f>'TX_Permitted Sources'!M826</f>
        <v>0</v>
      </c>
      <c r="I1530" s="201">
        <f>'TX_Permitted Sources'!N826</f>
        <v>0</v>
      </c>
      <c r="J1530" s="201">
        <f>'TX_Permitted Sources'!O826</f>
        <v>0</v>
      </c>
    </row>
    <row r="1531" spans="1:10" x14ac:dyDescent="0.2">
      <c r="A1531" s="43" t="str">
        <f>'TX_Permitted Sources'!A827</f>
        <v>TX Permitted</v>
      </c>
      <c r="B1531" s="43">
        <f>'TX_Permitted Sources'!B827</f>
        <v>48</v>
      </c>
      <c r="C1531" s="74" t="str">
        <f>'TX_Permitted Sources'!C827</f>
        <v>48495</v>
      </c>
      <c r="D1531" s="74">
        <f>'TX_Permitted Sources'!G827</f>
        <v>40899999</v>
      </c>
      <c r="E1531" s="74" t="str">
        <f>'TX_Permitted Sources'!J827</f>
        <v>Natural Gas Production, Other Not Classified</v>
      </c>
      <c r="F1531" s="201">
        <f>'TX_Permitted Sources'!K827</f>
        <v>0</v>
      </c>
      <c r="G1531" s="201">
        <f>'TX_Permitted Sources'!L827</f>
        <v>0.1</v>
      </c>
      <c r="H1531" s="201">
        <f>'TX_Permitted Sources'!M827</f>
        <v>0</v>
      </c>
      <c r="I1531" s="201">
        <f>'TX_Permitted Sources'!N827</f>
        <v>0</v>
      </c>
      <c r="J1531" s="201">
        <f>'TX_Permitted Sources'!O827</f>
        <v>0</v>
      </c>
    </row>
    <row r="1532" spans="1:10" x14ac:dyDescent="0.2">
      <c r="A1532" s="43" t="str">
        <f>'TX_Permitted Sources'!A828</f>
        <v>TX Permitted</v>
      </c>
      <c r="B1532" s="43">
        <f>'TX_Permitted Sources'!B828</f>
        <v>48</v>
      </c>
      <c r="C1532" s="74" t="str">
        <f>'TX_Permitted Sources'!C828</f>
        <v>48501</v>
      </c>
      <c r="D1532" s="74">
        <f>'TX_Permitted Sources'!G828</f>
        <v>10200602</v>
      </c>
      <c r="E1532" s="74" t="str">
        <f>'TX_Permitted Sources'!J828</f>
        <v>Process Heaters</v>
      </c>
      <c r="F1532" s="201">
        <f>'TX_Permitted Sources'!K828</f>
        <v>13.74</v>
      </c>
      <c r="G1532" s="201">
        <f>'TX_Permitted Sources'!L828</f>
        <v>0.76</v>
      </c>
      <c r="H1532" s="201">
        <f>'TX_Permitted Sources'!M828</f>
        <v>0</v>
      </c>
      <c r="I1532" s="201">
        <f>'TX_Permitted Sources'!N828</f>
        <v>0</v>
      </c>
      <c r="J1532" s="201">
        <f>'TX_Permitted Sources'!O828</f>
        <v>0</v>
      </c>
    </row>
    <row r="1533" spans="1:10" x14ac:dyDescent="0.2">
      <c r="A1533" s="43" t="str">
        <f>'TX_Permitted Sources'!A829</f>
        <v>TX Permitted</v>
      </c>
      <c r="B1533" s="43">
        <f>'TX_Permitted Sources'!B829</f>
        <v>48</v>
      </c>
      <c r="C1533" s="74" t="str">
        <f>'TX_Permitted Sources'!C829</f>
        <v>48501</v>
      </c>
      <c r="D1533" s="74">
        <f>'TX_Permitted Sources'!G829</f>
        <v>20200102</v>
      </c>
      <c r="E1533" s="74" t="str">
        <f>'TX_Permitted Sources'!J829</f>
        <v>Compressor Engines</v>
      </c>
      <c r="F1533" s="201">
        <f>'TX_Permitted Sources'!K829</f>
        <v>3.41</v>
      </c>
      <c r="G1533" s="201">
        <f>'TX_Permitted Sources'!L829</f>
        <v>0.01</v>
      </c>
      <c r="H1533" s="201">
        <f>'TX_Permitted Sources'!M829</f>
        <v>0</v>
      </c>
      <c r="I1533" s="201">
        <f>'TX_Permitted Sources'!N829</f>
        <v>0</v>
      </c>
      <c r="J1533" s="201">
        <f>'TX_Permitted Sources'!O829</f>
        <v>0</v>
      </c>
    </row>
    <row r="1534" spans="1:10" x14ac:dyDescent="0.2">
      <c r="A1534" s="43" t="str">
        <f>'TX_Permitted Sources'!A830</f>
        <v>TX Permitted</v>
      </c>
      <c r="B1534" s="43">
        <f>'TX_Permitted Sources'!B830</f>
        <v>48</v>
      </c>
      <c r="C1534" s="74" t="str">
        <f>'TX_Permitted Sources'!C830</f>
        <v>48501</v>
      </c>
      <c r="D1534" s="74">
        <f>'TX_Permitted Sources'!G830</f>
        <v>20300202</v>
      </c>
      <c r="E1534" s="74" t="str">
        <f>'TX_Permitted Sources'!J830</f>
        <v>Compressor Engines</v>
      </c>
      <c r="F1534" s="201">
        <f>'TX_Permitted Sources'!K830</f>
        <v>26.3</v>
      </c>
      <c r="G1534" s="201">
        <f>'TX_Permitted Sources'!L830</f>
        <v>0.1399</v>
      </c>
      <c r="H1534" s="201">
        <f>'TX_Permitted Sources'!M830</f>
        <v>0</v>
      </c>
      <c r="I1534" s="201">
        <f>'TX_Permitted Sources'!N830</f>
        <v>0</v>
      </c>
      <c r="J1534" s="201">
        <f>'TX_Permitted Sources'!O830</f>
        <v>0</v>
      </c>
    </row>
    <row r="1535" spans="1:10" x14ac:dyDescent="0.2">
      <c r="A1535" s="43" t="str">
        <f>'TX_Permitted Sources'!A831</f>
        <v>TX Permitted</v>
      </c>
      <c r="B1535" s="43">
        <f>'TX_Permitted Sources'!B831</f>
        <v>48</v>
      </c>
      <c r="C1535" s="74" t="str">
        <f>'TX_Permitted Sources'!C831</f>
        <v>48501</v>
      </c>
      <c r="D1535" s="74">
        <f>'TX_Permitted Sources'!G831</f>
        <v>30600815</v>
      </c>
      <c r="E1535" s="74" t="str">
        <f>'TX_Permitted Sources'!J831</f>
        <v>Natural Gas Production, Other Not Classified</v>
      </c>
      <c r="F1535" s="201">
        <f>'TX_Permitted Sources'!K831</f>
        <v>0</v>
      </c>
      <c r="G1535" s="201">
        <f>'TX_Permitted Sources'!L831</f>
        <v>1.33</v>
      </c>
      <c r="H1535" s="201">
        <f>'TX_Permitted Sources'!M831</f>
        <v>0</v>
      </c>
      <c r="I1535" s="201">
        <f>'TX_Permitted Sources'!N831</f>
        <v>0</v>
      </c>
      <c r="J1535" s="201">
        <f>'TX_Permitted Sources'!O831</f>
        <v>0</v>
      </c>
    </row>
    <row r="1536" spans="1:10" x14ac:dyDescent="0.2">
      <c r="A1536" s="43" t="str">
        <f>'TX_Permitted Sources'!A832</f>
        <v>TX Permitted</v>
      </c>
      <c r="B1536" s="43">
        <f>'TX_Permitted Sources'!B832</f>
        <v>48</v>
      </c>
      <c r="C1536" s="74" t="str">
        <f>'TX_Permitted Sources'!C832</f>
        <v>48501</v>
      </c>
      <c r="D1536" s="74">
        <f>'TX_Permitted Sources'!G832</f>
        <v>30603301</v>
      </c>
      <c r="E1536" s="74" t="str">
        <f>'TX_Permitted Sources'!J832</f>
        <v>Natural Gas Production, Flares</v>
      </c>
      <c r="F1536" s="201">
        <f>'TX_Permitted Sources'!K832</f>
        <v>0.35</v>
      </c>
      <c r="G1536" s="201">
        <f>'TX_Permitted Sources'!L832</f>
        <v>11.03</v>
      </c>
      <c r="H1536" s="201">
        <f>'TX_Permitted Sources'!M832</f>
        <v>0</v>
      </c>
      <c r="I1536" s="201">
        <f>'TX_Permitted Sources'!N832</f>
        <v>0</v>
      </c>
      <c r="J1536" s="201">
        <f>'TX_Permitted Sources'!O832</f>
        <v>0</v>
      </c>
    </row>
    <row r="1537" spans="1:10" x14ac:dyDescent="0.2">
      <c r="A1537" s="43" t="str">
        <f>'TX_Permitted Sources'!A833</f>
        <v>TX Permitted</v>
      </c>
      <c r="B1537" s="43">
        <f>'TX_Permitted Sources'!B833</f>
        <v>48</v>
      </c>
      <c r="C1537" s="74" t="str">
        <f>'TX_Permitted Sources'!C833</f>
        <v>48501</v>
      </c>
      <c r="D1537" s="74">
        <f>'TX_Permitted Sources'!G833</f>
        <v>30609904</v>
      </c>
      <c r="E1537" s="74" t="str">
        <f>'TX_Permitted Sources'!J833</f>
        <v>Natural Gas Production, Flares</v>
      </c>
      <c r="F1537" s="201">
        <f>'TX_Permitted Sources'!K833</f>
        <v>0.62</v>
      </c>
      <c r="G1537" s="201">
        <f>'TX_Permitted Sources'!L833</f>
        <v>0.03</v>
      </c>
      <c r="H1537" s="201">
        <f>'TX_Permitted Sources'!M833</f>
        <v>0</v>
      </c>
      <c r="I1537" s="201">
        <f>'TX_Permitted Sources'!N833</f>
        <v>0</v>
      </c>
      <c r="J1537" s="201">
        <f>'TX_Permitted Sources'!O833</f>
        <v>0</v>
      </c>
    </row>
    <row r="1538" spans="1:10" x14ac:dyDescent="0.2">
      <c r="A1538" s="43" t="str">
        <f>'TX_Permitted Sources'!A834</f>
        <v>TX Permitted</v>
      </c>
      <c r="B1538" s="43">
        <f>'TX_Permitted Sources'!B834</f>
        <v>48</v>
      </c>
      <c r="C1538" s="74" t="str">
        <f>'TX_Permitted Sources'!C834</f>
        <v>48501</v>
      </c>
      <c r="D1538" s="74">
        <f>'TX_Permitted Sources'!G834</f>
        <v>31000160</v>
      </c>
      <c r="E1538" s="74" t="str">
        <f>'TX_Permitted Sources'!J834</f>
        <v>Natural Gas Production, Flares</v>
      </c>
      <c r="F1538" s="201">
        <f>'TX_Permitted Sources'!K834</f>
        <v>1.2125999999999999</v>
      </c>
      <c r="G1538" s="201">
        <f>'TX_Permitted Sources'!L834</f>
        <v>0</v>
      </c>
      <c r="H1538" s="201">
        <f>'TX_Permitted Sources'!M834</f>
        <v>0</v>
      </c>
      <c r="I1538" s="201">
        <f>'TX_Permitted Sources'!N834</f>
        <v>0</v>
      </c>
      <c r="J1538" s="201">
        <f>'TX_Permitted Sources'!O834</f>
        <v>0</v>
      </c>
    </row>
    <row r="1539" spans="1:10" x14ac:dyDescent="0.2">
      <c r="A1539" s="43" t="str">
        <f>'TX_Permitted Sources'!A835</f>
        <v>TX Permitted</v>
      </c>
      <c r="B1539" s="43">
        <f>'TX_Permitted Sources'!B835</f>
        <v>48</v>
      </c>
      <c r="C1539" s="74" t="str">
        <f>'TX_Permitted Sources'!C835</f>
        <v>48501</v>
      </c>
      <c r="D1539" s="74">
        <f>'TX_Permitted Sources'!G835</f>
        <v>31000205</v>
      </c>
      <c r="E1539" s="74" t="str">
        <f>'TX_Permitted Sources'!J835</f>
        <v>Natural Gas Production, Flares</v>
      </c>
      <c r="F1539" s="201">
        <f>'TX_Permitted Sources'!K835</f>
        <v>0.21</v>
      </c>
      <c r="G1539" s="201">
        <f>'TX_Permitted Sources'!L835</f>
        <v>0.01</v>
      </c>
      <c r="H1539" s="201">
        <f>'TX_Permitted Sources'!M835</f>
        <v>0</v>
      </c>
      <c r="I1539" s="201">
        <f>'TX_Permitted Sources'!N835</f>
        <v>0</v>
      </c>
      <c r="J1539" s="201">
        <f>'TX_Permitted Sources'!O835</f>
        <v>0</v>
      </c>
    </row>
    <row r="1540" spans="1:10" x14ac:dyDescent="0.2">
      <c r="A1540" s="43" t="str">
        <f>'TX_Permitted Sources'!A836</f>
        <v>TX Permitted</v>
      </c>
      <c r="B1540" s="43">
        <f>'TX_Permitted Sources'!B836</f>
        <v>48</v>
      </c>
      <c r="C1540" s="74" t="str">
        <f>'TX_Permitted Sources'!C836</f>
        <v>48501</v>
      </c>
      <c r="D1540" s="74">
        <f>'TX_Permitted Sources'!G836</f>
        <v>31000220</v>
      </c>
      <c r="E1540" s="74" t="str">
        <f>'TX_Permitted Sources'!J836</f>
        <v>Natural Gas Production, All Equipt Leak Fugitives</v>
      </c>
      <c r="F1540" s="201">
        <f>'TX_Permitted Sources'!K836</f>
        <v>0</v>
      </c>
      <c r="G1540" s="201">
        <f>'TX_Permitted Sources'!L836</f>
        <v>0.73</v>
      </c>
      <c r="H1540" s="201">
        <f>'TX_Permitted Sources'!M836</f>
        <v>0</v>
      </c>
      <c r="I1540" s="201">
        <f>'TX_Permitted Sources'!N836</f>
        <v>0</v>
      </c>
      <c r="J1540" s="201">
        <f>'TX_Permitted Sources'!O836</f>
        <v>0</v>
      </c>
    </row>
    <row r="1541" spans="1:10" x14ac:dyDescent="0.2">
      <c r="A1541" s="43" t="str">
        <f>'TX_Permitted Sources'!A837</f>
        <v>TX Permitted</v>
      </c>
      <c r="B1541" s="43">
        <f>'TX_Permitted Sources'!B837</f>
        <v>48</v>
      </c>
      <c r="C1541" s="74" t="str">
        <f>'TX_Permitted Sources'!C837</f>
        <v>48501</v>
      </c>
      <c r="D1541" s="74">
        <f>'TX_Permitted Sources'!G837</f>
        <v>31000228</v>
      </c>
      <c r="E1541" s="74" t="str">
        <f>'TX_Permitted Sources'!J837</f>
        <v>Dehydrator</v>
      </c>
      <c r="F1541" s="201">
        <f>'TX_Permitted Sources'!K837</f>
        <v>0.63</v>
      </c>
      <c r="G1541" s="201">
        <f>'TX_Permitted Sources'!L837</f>
        <v>0.03</v>
      </c>
      <c r="H1541" s="201">
        <f>'TX_Permitted Sources'!M837</f>
        <v>0</v>
      </c>
      <c r="I1541" s="201">
        <f>'TX_Permitted Sources'!N837</f>
        <v>0</v>
      </c>
      <c r="J1541" s="201">
        <f>'TX_Permitted Sources'!O837</f>
        <v>0</v>
      </c>
    </row>
    <row r="1542" spans="1:10" x14ac:dyDescent="0.2">
      <c r="A1542" s="43" t="str">
        <f>'TX_Permitted Sources'!A838</f>
        <v>TX Permitted</v>
      </c>
      <c r="B1542" s="43">
        <f>'TX_Permitted Sources'!B838</f>
        <v>48</v>
      </c>
      <c r="C1542" s="74" t="str">
        <f>'TX_Permitted Sources'!C838</f>
        <v>48501</v>
      </c>
      <c r="D1542" s="74">
        <f>'TX_Permitted Sources'!G838</f>
        <v>31000307</v>
      </c>
      <c r="E1542" s="74" t="str">
        <f>'TX_Permitted Sources'!J838</f>
        <v>Natural Gas Processing Facilities, Relief Valves</v>
      </c>
      <c r="F1542" s="201">
        <f>'TX_Permitted Sources'!K838</f>
        <v>0</v>
      </c>
      <c r="G1542" s="201">
        <f>'TX_Permitted Sources'!L838</f>
        <v>0.161</v>
      </c>
      <c r="H1542" s="201">
        <f>'TX_Permitted Sources'!M838</f>
        <v>0</v>
      </c>
      <c r="I1542" s="201">
        <f>'TX_Permitted Sources'!N838</f>
        <v>0</v>
      </c>
      <c r="J1542" s="201">
        <f>'TX_Permitted Sources'!O838</f>
        <v>0</v>
      </c>
    </row>
    <row r="1543" spans="1:10" x14ac:dyDescent="0.2">
      <c r="A1543" s="43" t="str">
        <f>'TX_Permitted Sources'!A839</f>
        <v>TX Permitted</v>
      </c>
      <c r="B1543" s="43">
        <f>'TX_Permitted Sources'!B839</f>
        <v>48</v>
      </c>
      <c r="C1543" s="74" t="str">
        <f>'TX_Permitted Sources'!C839</f>
        <v>48501</v>
      </c>
      <c r="D1543" s="74">
        <f>'TX_Permitted Sources'!G839</f>
        <v>31000404</v>
      </c>
      <c r="E1543" s="74" t="str">
        <f>'TX_Permitted Sources'!J839</f>
        <v>Process Heaters</v>
      </c>
      <c r="F1543" s="201">
        <f>'TX_Permitted Sources'!K839</f>
        <v>110.92</v>
      </c>
      <c r="G1543" s="201">
        <f>'TX_Permitted Sources'!L839</f>
        <v>6.1</v>
      </c>
      <c r="H1543" s="201">
        <f>'TX_Permitted Sources'!M839</f>
        <v>0</v>
      </c>
      <c r="I1543" s="201">
        <f>'TX_Permitted Sources'!N839</f>
        <v>0</v>
      </c>
      <c r="J1543" s="201">
        <f>'TX_Permitted Sources'!O839</f>
        <v>0</v>
      </c>
    </row>
    <row r="1544" spans="1:10" x14ac:dyDescent="0.2">
      <c r="A1544" s="43" t="str">
        <f>'TX_Permitted Sources'!A840</f>
        <v>TX Permitted</v>
      </c>
      <c r="B1544" s="43">
        <f>'TX_Permitted Sources'!B840</f>
        <v>48</v>
      </c>
      <c r="C1544" s="74" t="str">
        <f>'TX_Permitted Sources'!C840</f>
        <v>48501</v>
      </c>
      <c r="D1544" s="74">
        <f>'TX_Permitted Sources'!G840</f>
        <v>31000503</v>
      </c>
      <c r="E1544" s="74" t="str">
        <f>'TX_Permitted Sources'!J840</f>
        <v>Natural Gas Production, Other Not Classified</v>
      </c>
      <c r="F1544" s="201">
        <f>'TX_Permitted Sources'!K840</f>
        <v>0</v>
      </c>
      <c r="G1544" s="201">
        <f>'TX_Permitted Sources'!L840</f>
        <v>8.0075000000000003</v>
      </c>
      <c r="H1544" s="201">
        <f>'TX_Permitted Sources'!M840</f>
        <v>0</v>
      </c>
      <c r="I1544" s="201">
        <f>'TX_Permitted Sources'!N840</f>
        <v>0</v>
      </c>
      <c r="J1544" s="201">
        <f>'TX_Permitted Sources'!O840</f>
        <v>0</v>
      </c>
    </row>
    <row r="1545" spans="1:10" x14ac:dyDescent="0.2">
      <c r="A1545" s="43" t="str">
        <f>'TX_Permitted Sources'!A841</f>
        <v>TX Permitted</v>
      </c>
      <c r="B1545" s="43">
        <f>'TX_Permitted Sources'!B841</f>
        <v>48</v>
      </c>
      <c r="C1545" s="74" t="str">
        <f>'TX_Permitted Sources'!C841</f>
        <v>48501</v>
      </c>
      <c r="D1545" s="74">
        <f>'TX_Permitted Sources'!G841</f>
        <v>31088801</v>
      </c>
      <c r="E1545" s="74" t="str">
        <f>'TX_Permitted Sources'!J841</f>
        <v>Permitted Fugitives</v>
      </c>
      <c r="F1545" s="201">
        <f>'TX_Permitted Sources'!K841</f>
        <v>0</v>
      </c>
      <c r="G1545" s="201">
        <f>'TX_Permitted Sources'!L841</f>
        <v>39.088200000000001</v>
      </c>
      <c r="H1545" s="201">
        <f>'TX_Permitted Sources'!M841</f>
        <v>0</v>
      </c>
      <c r="I1545" s="201">
        <f>'TX_Permitted Sources'!N841</f>
        <v>0</v>
      </c>
      <c r="J1545" s="201">
        <f>'TX_Permitted Sources'!O841</f>
        <v>0</v>
      </c>
    </row>
    <row r="1546" spans="1:10" x14ac:dyDescent="0.2">
      <c r="A1546" s="43" t="str">
        <f>'TX_Permitted Sources'!A842</f>
        <v>TX Permitted</v>
      </c>
      <c r="B1546" s="43">
        <f>'TX_Permitted Sources'!B842</f>
        <v>48</v>
      </c>
      <c r="C1546" s="74" t="str">
        <f>'TX_Permitted Sources'!C842</f>
        <v>48501</v>
      </c>
      <c r="D1546" s="74">
        <f>'TX_Permitted Sources'!G842</f>
        <v>38500101</v>
      </c>
      <c r="E1546" s="74" t="str">
        <f>'TX_Permitted Sources'!J842</f>
        <v>Natural Gas Production, Other Not Classified</v>
      </c>
      <c r="F1546" s="201">
        <f>'TX_Permitted Sources'!K842</f>
        <v>0</v>
      </c>
      <c r="G1546" s="201">
        <f>'TX_Permitted Sources'!L842</f>
        <v>27.13</v>
      </c>
      <c r="H1546" s="201">
        <f>'TX_Permitted Sources'!M842</f>
        <v>0</v>
      </c>
      <c r="I1546" s="201">
        <f>'TX_Permitted Sources'!N842</f>
        <v>0</v>
      </c>
      <c r="J1546" s="201">
        <f>'TX_Permitted Sources'!O842</f>
        <v>0</v>
      </c>
    </row>
    <row r="1547" spans="1:10" x14ac:dyDescent="0.2">
      <c r="A1547" s="43" t="str">
        <f>'TX_Permitted Sources'!A843</f>
        <v>TX Permitted</v>
      </c>
      <c r="B1547" s="43">
        <f>'TX_Permitted Sources'!B843</f>
        <v>48</v>
      </c>
      <c r="C1547" s="74" t="str">
        <f>'TX_Permitted Sources'!C843</f>
        <v>48501</v>
      </c>
      <c r="D1547" s="74">
        <f>'TX_Permitted Sources'!G843</f>
        <v>40100296</v>
      </c>
      <c r="E1547" s="74" t="str">
        <f>'TX_Permitted Sources'!J843</f>
        <v>Natural Gas Production, Other Not Classified</v>
      </c>
      <c r="F1547" s="201">
        <f>'TX_Permitted Sources'!K843</f>
        <v>0</v>
      </c>
      <c r="G1547" s="201">
        <f>'TX_Permitted Sources'!L843</f>
        <v>0.03</v>
      </c>
      <c r="H1547" s="201">
        <f>'TX_Permitted Sources'!M843</f>
        <v>0</v>
      </c>
      <c r="I1547" s="201">
        <f>'TX_Permitted Sources'!N843</f>
        <v>0</v>
      </c>
      <c r="J1547" s="201">
        <f>'TX_Permitted Sources'!O843</f>
        <v>0</v>
      </c>
    </row>
    <row r="1548" spans="1:10" x14ac:dyDescent="0.2">
      <c r="A1548" s="43" t="str">
        <f>'TX_Permitted Sources'!A844</f>
        <v>TX Permitted</v>
      </c>
      <c r="B1548" s="43">
        <f>'TX_Permitted Sources'!B844</f>
        <v>48</v>
      </c>
      <c r="C1548" s="74" t="str">
        <f>'TX_Permitted Sources'!C844</f>
        <v>48501</v>
      </c>
      <c r="D1548" s="74">
        <f>'TX_Permitted Sources'!G844</f>
        <v>40300104</v>
      </c>
      <c r="E1548" s="74" t="str">
        <f>'TX_Permitted Sources'!J844</f>
        <v>Permitted Tank Losses</v>
      </c>
      <c r="F1548" s="201">
        <f>'TX_Permitted Sources'!K844</f>
        <v>0</v>
      </c>
      <c r="G1548" s="201">
        <f>'TX_Permitted Sources'!L844</f>
        <v>0.73309999999999997</v>
      </c>
      <c r="H1548" s="201">
        <f>'TX_Permitted Sources'!M844</f>
        <v>0</v>
      </c>
      <c r="I1548" s="201">
        <f>'TX_Permitted Sources'!N844</f>
        <v>0</v>
      </c>
      <c r="J1548" s="201">
        <f>'TX_Permitted Sources'!O844</f>
        <v>0</v>
      </c>
    </row>
    <row r="1549" spans="1:10" x14ac:dyDescent="0.2">
      <c r="A1549" s="43" t="str">
        <f>'TX_Permitted Sources'!A845</f>
        <v>TX Permitted</v>
      </c>
      <c r="B1549" s="43">
        <f>'TX_Permitted Sources'!B845</f>
        <v>48</v>
      </c>
      <c r="C1549" s="74" t="str">
        <f>'TX_Permitted Sources'!C845</f>
        <v>48501</v>
      </c>
      <c r="D1549" s="74">
        <f>'TX_Permitted Sources'!G845</f>
        <v>40301099</v>
      </c>
      <c r="E1549" s="74" t="str">
        <f>'TX_Permitted Sources'!J845</f>
        <v>Permitted Tank Losses</v>
      </c>
      <c r="F1549" s="201">
        <f>'TX_Permitted Sources'!K845</f>
        <v>0</v>
      </c>
      <c r="G1549" s="201">
        <f>'TX_Permitted Sources'!L845</f>
        <v>2.8111999999999999</v>
      </c>
      <c r="H1549" s="201">
        <f>'TX_Permitted Sources'!M845</f>
        <v>0</v>
      </c>
      <c r="I1549" s="201">
        <f>'TX_Permitted Sources'!N845</f>
        <v>0</v>
      </c>
      <c r="J1549" s="201">
        <f>'TX_Permitted Sources'!O845</f>
        <v>0</v>
      </c>
    </row>
    <row r="1550" spans="1:10" x14ac:dyDescent="0.2">
      <c r="A1550" s="43" t="str">
        <f>'TX_Permitted Sources'!A846</f>
        <v>TX Permitted</v>
      </c>
      <c r="B1550" s="43">
        <f>'TX_Permitted Sources'!B846</f>
        <v>48</v>
      </c>
      <c r="C1550" s="74" t="str">
        <f>'TX_Permitted Sources'!C846</f>
        <v>48501</v>
      </c>
      <c r="D1550" s="74">
        <f>'TX_Permitted Sources'!G846</f>
        <v>40400301</v>
      </c>
      <c r="E1550" s="74" t="str">
        <f>'TX_Permitted Sources'!J846</f>
        <v>Permitted Tank Losses</v>
      </c>
      <c r="F1550" s="201">
        <f>'TX_Permitted Sources'!K846</f>
        <v>0</v>
      </c>
      <c r="G1550" s="201">
        <f>'TX_Permitted Sources'!L846</f>
        <v>13.750999999999999</v>
      </c>
      <c r="H1550" s="201">
        <f>'TX_Permitted Sources'!M846</f>
        <v>0</v>
      </c>
      <c r="I1550" s="201">
        <f>'TX_Permitted Sources'!N846</f>
        <v>0</v>
      </c>
      <c r="J1550" s="201">
        <f>'TX_Permitted Sources'!O846</f>
        <v>0</v>
      </c>
    </row>
    <row r="1551" spans="1:10" x14ac:dyDescent="0.2">
      <c r="A1551" s="43" t="str">
        <f>'TX_Permitted Sources'!A847</f>
        <v>TX Permitted</v>
      </c>
      <c r="B1551" s="43">
        <f>'TX_Permitted Sources'!B847</f>
        <v>48</v>
      </c>
      <c r="C1551" s="74" t="str">
        <f>'TX_Permitted Sources'!C847</f>
        <v>48501</v>
      </c>
      <c r="D1551" s="74">
        <f>'TX_Permitted Sources'!G847</f>
        <v>40600132</v>
      </c>
      <c r="E1551" s="74" t="str">
        <f>'TX_Permitted Sources'!J847</f>
        <v>Permitted Tank Losses</v>
      </c>
      <c r="F1551" s="201">
        <f>'TX_Permitted Sources'!K847</f>
        <v>0</v>
      </c>
      <c r="G1551" s="201">
        <f>'TX_Permitted Sources'!L847</f>
        <v>0</v>
      </c>
      <c r="H1551" s="201">
        <f>'TX_Permitted Sources'!M847</f>
        <v>0</v>
      </c>
      <c r="I1551" s="201">
        <f>'TX_Permitted Sources'!N847</f>
        <v>0</v>
      </c>
      <c r="J1551" s="201">
        <f>'TX_Permitted Sources'!O847</f>
        <v>0</v>
      </c>
    </row>
    <row r="1552" spans="1:10" x14ac:dyDescent="0.2">
      <c r="A1552" s="43" t="str">
        <f>'TX_Permitted Sources'!A848</f>
        <v>TX Permitted</v>
      </c>
      <c r="B1552" s="43">
        <f>'TX_Permitted Sources'!B848</f>
        <v>48</v>
      </c>
      <c r="C1552" s="74" t="str">
        <f>'TX_Permitted Sources'!C848</f>
        <v>48501</v>
      </c>
      <c r="D1552" s="74">
        <f>'TX_Permitted Sources'!G848</f>
        <v>40700816</v>
      </c>
      <c r="E1552" s="74" t="str">
        <f>'TX_Permitted Sources'!J848</f>
        <v>Natural Gas Production, Other Not Classified</v>
      </c>
      <c r="F1552" s="201">
        <f>'TX_Permitted Sources'!K848</f>
        <v>0</v>
      </c>
      <c r="G1552" s="201">
        <f>'TX_Permitted Sources'!L848</f>
        <v>0.215</v>
      </c>
      <c r="H1552" s="201">
        <f>'TX_Permitted Sources'!M848</f>
        <v>0</v>
      </c>
      <c r="I1552" s="201">
        <f>'TX_Permitted Sources'!N848</f>
        <v>0</v>
      </c>
      <c r="J1552" s="201">
        <f>'TX_Permitted Sources'!O848</f>
        <v>0</v>
      </c>
    </row>
    <row r="1553" spans="1:10" x14ac:dyDescent="0.2">
      <c r="A1553" s="43" t="str">
        <f>'TX_Permitted Sources'!A849</f>
        <v>TX Permitted</v>
      </c>
      <c r="B1553" s="43">
        <f>'TX_Permitted Sources'!B849</f>
        <v>48</v>
      </c>
      <c r="C1553" s="74" t="str">
        <f>'TX_Permitted Sources'!C849</f>
        <v>48501</v>
      </c>
      <c r="D1553" s="74">
        <f>'TX_Permitted Sources'!G849</f>
        <v>40703203</v>
      </c>
      <c r="E1553" s="74" t="str">
        <f>'TX_Permitted Sources'!J849</f>
        <v>Natural Gas Production, Other Not Classified</v>
      </c>
      <c r="F1553" s="201">
        <f>'TX_Permitted Sources'!K849</f>
        <v>0</v>
      </c>
      <c r="G1553" s="201">
        <f>'TX_Permitted Sources'!L849</f>
        <v>0.01</v>
      </c>
      <c r="H1553" s="201">
        <f>'TX_Permitted Sources'!M849</f>
        <v>0</v>
      </c>
      <c r="I1553" s="201">
        <f>'TX_Permitted Sources'!N849</f>
        <v>0</v>
      </c>
      <c r="J1553" s="201">
        <f>'TX_Permitted Sources'!O849</f>
        <v>0</v>
      </c>
    </row>
    <row r="1554" spans="1:10" x14ac:dyDescent="0.2">
      <c r="A1554" s="43" t="str">
        <f>'TX_Permitted Sources'!A850</f>
        <v>TX Permitted</v>
      </c>
      <c r="B1554" s="43">
        <f>'TX_Permitted Sources'!B850</f>
        <v>48</v>
      </c>
      <c r="C1554" s="74" t="str">
        <f>'TX_Permitted Sources'!C850</f>
        <v>48501</v>
      </c>
      <c r="D1554" s="74">
        <f>'TX_Permitted Sources'!G850</f>
        <v>40705297</v>
      </c>
      <c r="E1554" s="74" t="str">
        <f>'TX_Permitted Sources'!J850</f>
        <v>Natural Gas Production, Other Not Classified</v>
      </c>
      <c r="F1554" s="201">
        <f>'TX_Permitted Sources'!K850</f>
        <v>0</v>
      </c>
      <c r="G1554" s="201">
        <f>'TX_Permitted Sources'!L850</f>
        <v>0.02</v>
      </c>
      <c r="H1554" s="201">
        <f>'TX_Permitted Sources'!M850</f>
        <v>0</v>
      </c>
      <c r="I1554" s="201">
        <f>'TX_Permitted Sources'!N850</f>
        <v>0</v>
      </c>
      <c r="J1554" s="201">
        <f>'TX_Permitted Sources'!O850</f>
        <v>0</v>
      </c>
    </row>
    <row r="1555" spans="1:10" x14ac:dyDescent="0.2">
      <c r="A1555" s="43" t="str">
        <f>'TX_Permitted Sources'!A851</f>
        <v>TX Permitted</v>
      </c>
      <c r="B1555" s="43">
        <f>'TX_Permitted Sources'!B851</f>
        <v>48</v>
      </c>
      <c r="C1555" s="74" t="str">
        <f>'TX_Permitted Sources'!C851</f>
        <v>48501</v>
      </c>
      <c r="D1555" s="74">
        <f>'TX_Permitted Sources'!G851</f>
        <v>40799997</v>
      </c>
      <c r="E1555" s="74" t="str">
        <f>'TX_Permitted Sources'!J851</f>
        <v>Natural Gas Production, Other Not Classified</v>
      </c>
      <c r="F1555" s="201">
        <f>'TX_Permitted Sources'!K851</f>
        <v>0</v>
      </c>
      <c r="G1555" s="201">
        <f>'TX_Permitted Sources'!L851</f>
        <v>0</v>
      </c>
      <c r="H1555" s="201">
        <f>'TX_Permitted Sources'!M851</f>
        <v>0</v>
      </c>
      <c r="I1555" s="201">
        <f>'TX_Permitted Sources'!N851</f>
        <v>0</v>
      </c>
      <c r="J1555" s="201">
        <f>'TX_Permitted Sources'!O851</f>
        <v>0</v>
      </c>
    </row>
    <row r="1556" spans="1:10" x14ac:dyDescent="0.2">
      <c r="A1556" s="43" t="str">
        <f>'TX_Permitted Sources'!A852</f>
        <v>TX Permitted</v>
      </c>
      <c r="B1556" s="43">
        <f>'TX_Permitted Sources'!B852</f>
        <v>48</v>
      </c>
      <c r="C1556" s="74" t="str">
        <f>'TX_Permitted Sources'!C852</f>
        <v>48501</v>
      </c>
      <c r="D1556" s="74">
        <f>'TX_Permitted Sources'!G852</f>
        <v>10200602</v>
      </c>
      <c r="E1556" s="74" t="str">
        <f>'TX_Permitted Sources'!J852</f>
        <v>Process Heaters</v>
      </c>
      <c r="F1556" s="201">
        <f>'TX_Permitted Sources'!K852</f>
        <v>10.02</v>
      </c>
      <c r="G1556" s="201">
        <f>'TX_Permitted Sources'!L852</f>
        <v>0.76</v>
      </c>
      <c r="H1556" s="201">
        <f>'TX_Permitted Sources'!M852</f>
        <v>0</v>
      </c>
      <c r="I1556" s="201">
        <f>'TX_Permitted Sources'!N852</f>
        <v>0</v>
      </c>
      <c r="J1556" s="201">
        <f>'TX_Permitted Sources'!O852</f>
        <v>0</v>
      </c>
    </row>
    <row r="1557" spans="1:10" x14ac:dyDescent="0.2">
      <c r="A1557" s="43" t="str">
        <f>'TX_Permitted Sources'!A853</f>
        <v>TX Permitted</v>
      </c>
      <c r="B1557" s="43">
        <f>'TX_Permitted Sources'!B853</f>
        <v>48</v>
      </c>
      <c r="C1557" s="74" t="str">
        <f>'TX_Permitted Sources'!C853</f>
        <v>48501</v>
      </c>
      <c r="D1557" s="74">
        <f>'TX_Permitted Sources'!G853</f>
        <v>20200201</v>
      </c>
      <c r="E1557" s="74" t="str">
        <f>'TX_Permitted Sources'!J853</f>
        <v>Compressor Engines</v>
      </c>
      <c r="F1557" s="201">
        <f>'TX_Permitted Sources'!K853</f>
        <v>13.95</v>
      </c>
      <c r="G1557" s="201">
        <f>'TX_Permitted Sources'!L853</f>
        <v>0.59</v>
      </c>
      <c r="H1557" s="201">
        <f>'TX_Permitted Sources'!M853</f>
        <v>0</v>
      </c>
      <c r="I1557" s="201">
        <f>'TX_Permitted Sources'!N853</f>
        <v>0</v>
      </c>
      <c r="J1557" s="201">
        <f>'TX_Permitted Sources'!O853</f>
        <v>0</v>
      </c>
    </row>
    <row r="1558" spans="1:10" x14ac:dyDescent="0.2">
      <c r="A1558" s="43" t="str">
        <f>'TX_Permitted Sources'!A854</f>
        <v>TX Permitted</v>
      </c>
      <c r="B1558" s="43">
        <f>'TX_Permitted Sources'!B854</f>
        <v>48</v>
      </c>
      <c r="C1558" s="74" t="str">
        <f>'TX_Permitted Sources'!C854</f>
        <v>48501</v>
      </c>
      <c r="D1558" s="74">
        <f>'TX_Permitted Sources'!G854</f>
        <v>30603301</v>
      </c>
      <c r="E1558" s="74" t="str">
        <f>'TX_Permitted Sources'!J854</f>
        <v>Natural Gas Production, Flares</v>
      </c>
      <c r="F1558" s="201">
        <f>'TX_Permitted Sources'!K854</f>
        <v>0</v>
      </c>
      <c r="G1558" s="201">
        <f>'TX_Permitted Sources'!L854</f>
        <v>1</v>
      </c>
      <c r="H1558" s="201">
        <f>'TX_Permitted Sources'!M854</f>
        <v>0</v>
      </c>
      <c r="I1558" s="201">
        <f>'TX_Permitted Sources'!N854</f>
        <v>0</v>
      </c>
      <c r="J1558" s="201">
        <f>'TX_Permitted Sources'!O854</f>
        <v>0</v>
      </c>
    </row>
    <row r="1559" spans="1:10" x14ac:dyDescent="0.2">
      <c r="A1559" s="43" t="str">
        <f>'TX_Permitted Sources'!A855</f>
        <v>TX Permitted</v>
      </c>
      <c r="B1559" s="43">
        <f>'TX_Permitted Sources'!B855</f>
        <v>48</v>
      </c>
      <c r="C1559" s="74" t="str">
        <f>'TX_Permitted Sources'!C855</f>
        <v>48501</v>
      </c>
      <c r="D1559" s="74">
        <f>'TX_Permitted Sources'!G855</f>
        <v>31000205</v>
      </c>
      <c r="E1559" s="74" t="str">
        <f>'TX_Permitted Sources'!J855</f>
        <v>Natural Gas Production, Flares</v>
      </c>
      <c r="F1559" s="201">
        <f>'TX_Permitted Sources'!K855</f>
        <v>2</v>
      </c>
      <c r="G1559" s="201">
        <f>'TX_Permitted Sources'!L855</f>
        <v>0</v>
      </c>
      <c r="H1559" s="201">
        <f>'TX_Permitted Sources'!M855</f>
        <v>0</v>
      </c>
      <c r="I1559" s="201">
        <f>'TX_Permitted Sources'!N855</f>
        <v>0</v>
      </c>
      <c r="J1559" s="201">
        <f>'TX_Permitted Sources'!O855</f>
        <v>0</v>
      </c>
    </row>
    <row r="1560" spans="1:10" x14ac:dyDescent="0.2">
      <c r="A1560" s="43" t="str">
        <f>'TX_Permitted Sources'!A856</f>
        <v>TX Permitted</v>
      </c>
      <c r="B1560" s="43">
        <f>'TX_Permitted Sources'!B856</f>
        <v>48</v>
      </c>
      <c r="C1560" s="74" t="str">
        <f>'TX_Permitted Sources'!C856</f>
        <v>48501</v>
      </c>
      <c r="D1560" s="74">
        <f>'TX_Permitted Sources'!G856</f>
        <v>31000299</v>
      </c>
      <c r="E1560" s="74" t="str">
        <f>'TX_Permitted Sources'!J856</f>
        <v>Natural Gas Production, Other Not Classified</v>
      </c>
      <c r="F1560" s="201">
        <f>'TX_Permitted Sources'!K856</f>
        <v>10.07</v>
      </c>
      <c r="G1560" s="201">
        <f>'TX_Permitted Sources'!L856</f>
        <v>0.55000000000000004</v>
      </c>
      <c r="H1560" s="201">
        <f>'TX_Permitted Sources'!M856</f>
        <v>0</v>
      </c>
      <c r="I1560" s="201">
        <f>'TX_Permitted Sources'!N856</f>
        <v>0</v>
      </c>
      <c r="J1560" s="201">
        <f>'TX_Permitted Sources'!O856</f>
        <v>0</v>
      </c>
    </row>
    <row r="1561" spans="1:10" x14ac:dyDescent="0.2">
      <c r="A1561" s="43" t="str">
        <f>'TX_Permitted Sources'!A857</f>
        <v>TX Permitted</v>
      </c>
      <c r="B1561" s="43">
        <f>'TX_Permitted Sources'!B857</f>
        <v>48</v>
      </c>
      <c r="C1561" s="74" t="str">
        <f>'TX_Permitted Sources'!C857</f>
        <v>48501</v>
      </c>
      <c r="D1561" s="74">
        <f>'TX_Permitted Sources'!G857</f>
        <v>31088801</v>
      </c>
      <c r="E1561" s="74" t="str">
        <f>'TX_Permitted Sources'!J857</f>
        <v>Permitted Fugitives</v>
      </c>
      <c r="F1561" s="201">
        <f>'TX_Permitted Sources'!K857</f>
        <v>0</v>
      </c>
      <c r="G1561" s="201">
        <f>'TX_Permitted Sources'!L857</f>
        <v>8.15</v>
      </c>
      <c r="H1561" s="201">
        <f>'TX_Permitted Sources'!M857</f>
        <v>0</v>
      </c>
      <c r="I1561" s="201">
        <f>'TX_Permitted Sources'!N857</f>
        <v>0</v>
      </c>
      <c r="J1561" s="201">
        <f>'TX_Permitted Sources'!O857</f>
        <v>0</v>
      </c>
    </row>
    <row r="1562" spans="1:10" x14ac:dyDescent="0.2">
      <c r="A1562" s="43" t="str">
        <f>'TX_Permitted Sources'!A858</f>
        <v>TX Permitted</v>
      </c>
      <c r="B1562" s="43">
        <f>'TX_Permitted Sources'!B858</f>
        <v>48</v>
      </c>
      <c r="C1562" s="74" t="str">
        <f>'TX_Permitted Sources'!C858</f>
        <v>48501</v>
      </c>
      <c r="D1562" s="74">
        <f>'TX_Permitted Sources'!G858</f>
        <v>38500101</v>
      </c>
      <c r="E1562" s="74" t="str">
        <f>'TX_Permitted Sources'!J858</f>
        <v>Natural Gas Production, Other Not Classified</v>
      </c>
      <c r="F1562" s="201">
        <f>'TX_Permitted Sources'!K858</f>
        <v>0</v>
      </c>
      <c r="G1562" s="201">
        <f>'TX_Permitted Sources'!L858</f>
        <v>20.41</v>
      </c>
      <c r="H1562" s="201">
        <f>'TX_Permitted Sources'!M858</f>
        <v>0</v>
      </c>
      <c r="I1562" s="201">
        <f>'TX_Permitted Sources'!N858</f>
        <v>0</v>
      </c>
      <c r="J1562" s="201">
        <f>'TX_Permitted Sources'!O858</f>
        <v>0</v>
      </c>
    </row>
    <row r="1563" spans="1:10" x14ac:dyDescent="0.2">
      <c r="A1563" s="43" t="str">
        <f>'TX_Permitted Sources'!A859</f>
        <v>TX Permitted</v>
      </c>
      <c r="B1563" s="43">
        <f>'TX_Permitted Sources'!B859</f>
        <v>48</v>
      </c>
      <c r="C1563" s="74" t="str">
        <f>'TX_Permitted Sources'!C859</f>
        <v>48501</v>
      </c>
      <c r="D1563" s="74">
        <f>'TX_Permitted Sources'!G859</f>
        <v>20200252</v>
      </c>
      <c r="E1563" s="74" t="str">
        <f>'TX_Permitted Sources'!J859</f>
        <v>Compressor Engines</v>
      </c>
      <c r="F1563" s="201">
        <f>'TX_Permitted Sources'!K859</f>
        <v>836.78489999999999</v>
      </c>
      <c r="G1563" s="201">
        <f>'TX_Permitted Sources'!L859</f>
        <v>23.827300000000001</v>
      </c>
      <c r="H1563" s="201">
        <f>'TX_Permitted Sources'!M859</f>
        <v>0</v>
      </c>
      <c r="I1563" s="201">
        <f>'TX_Permitted Sources'!N859</f>
        <v>0</v>
      </c>
      <c r="J1563" s="201">
        <f>'TX_Permitted Sources'!O859</f>
        <v>0</v>
      </c>
    </row>
    <row r="1564" spans="1:10" x14ac:dyDescent="0.2">
      <c r="A1564" s="43" t="str">
        <f>'TX_Permitted Sources'!A860</f>
        <v>TX Permitted</v>
      </c>
      <c r="B1564" s="43">
        <f>'TX_Permitted Sources'!B860</f>
        <v>48</v>
      </c>
      <c r="C1564" s="74" t="str">
        <f>'TX_Permitted Sources'!C860</f>
        <v>48501</v>
      </c>
      <c r="D1564" s="74">
        <f>'TX_Permitted Sources'!G860</f>
        <v>20200253</v>
      </c>
      <c r="E1564" s="74" t="str">
        <f>'TX_Permitted Sources'!J860</f>
        <v>Compressor Engines</v>
      </c>
      <c r="F1564" s="201">
        <f>'TX_Permitted Sources'!K860</f>
        <v>5.0900000000000001E-2</v>
      </c>
      <c r="G1564" s="201">
        <f>'TX_Permitted Sources'!L860</f>
        <v>1.5E-3</v>
      </c>
      <c r="H1564" s="201">
        <f>'TX_Permitted Sources'!M860</f>
        <v>0</v>
      </c>
      <c r="I1564" s="201">
        <f>'TX_Permitted Sources'!N860</f>
        <v>0</v>
      </c>
      <c r="J1564" s="201">
        <f>'TX_Permitted Sources'!O860</f>
        <v>0</v>
      </c>
    </row>
    <row r="1565" spans="1:10" x14ac:dyDescent="0.2">
      <c r="A1565" s="43" t="str">
        <f>'TX_Permitted Sources'!A861</f>
        <v>TX Permitted</v>
      </c>
      <c r="B1565" s="43">
        <f>'TX_Permitted Sources'!B861</f>
        <v>48</v>
      </c>
      <c r="C1565" s="74" t="str">
        <f>'TX_Permitted Sources'!C861</f>
        <v>48501</v>
      </c>
      <c r="D1565" s="74">
        <f>'TX_Permitted Sources'!G861</f>
        <v>30600402</v>
      </c>
      <c r="E1565" s="74" t="str">
        <f>'TX_Permitted Sources'!J861</f>
        <v>Natural Gas Production, Other Not Classified</v>
      </c>
      <c r="F1565" s="201">
        <f>'TX_Permitted Sources'!K861</f>
        <v>0</v>
      </c>
      <c r="G1565" s="201">
        <f>'TX_Permitted Sources'!L861</f>
        <v>0</v>
      </c>
      <c r="H1565" s="201">
        <f>'TX_Permitted Sources'!M861</f>
        <v>0</v>
      </c>
      <c r="I1565" s="201">
        <f>'TX_Permitted Sources'!N861</f>
        <v>0</v>
      </c>
      <c r="J1565" s="201">
        <f>'TX_Permitted Sources'!O861</f>
        <v>0</v>
      </c>
    </row>
    <row r="1566" spans="1:10" x14ac:dyDescent="0.2">
      <c r="A1566" s="43" t="str">
        <f>'TX_Permitted Sources'!A862</f>
        <v>TX Permitted</v>
      </c>
      <c r="B1566" s="43">
        <f>'TX_Permitted Sources'!B862</f>
        <v>48</v>
      </c>
      <c r="C1566" s="74" t="str">
        <f>'TX_Permitted Sources'!C862</f>
        <v>48501</v>
      </c>
      <c r="D1566" s="74">
        <f>'TX_Permitted Sources'!G862</f>
        <v>31000207</v>
      </c>
      <c r="E1566" s="74" t="str">
        <f>'TX_Permitted Sources'!J862</f>
        <v>Permitted Fugitives</v>
      </c>
      <c r="F1566" s="201">
        <f>'TX_Permitted Sources'!K862</f>
        <v>0</v>
      </c>
      <c r="G1566" s="201">
        <f>'TX_Permitted Sources'!L862</f>
        <v>0.26</v>
      </c>
      <c r="H1566" s="201">
        <f>'TX_Permitted Sources'!M862</f>
        <v>0</v>
      </c>
      <c r="I1566" s="201">
        <f>'TX_Permitted Sources'!N862</f>
        <v>0</v>
      </c>
      <c r="J1566" s="201">
        <f>'TX_Permitted Sources'!O862</f>
        <v>0</v>
      </c>
    </row>
    <row r="1567" spans="1:10" x14ac:dyDescent="0.2">
      <c r="A1567" s="43" t="str">
        <f>NM_Permitted_Sources!A5</f>
        <v>NM Permitted</v>
      </c>
      <c r="B1567" s="43" t="str">
        <f>NM_Permitted_Sources!B5</f>
        <v>35</v>
      </c>
      <c r="C1567" s="74" t="str">
        <f>NM_Permitted_Sources!C5</f>
        <v>35005</v>
      </c>
      <c r="D1567" s="44" t="str">
        <f>NM_Permitted_Sources!G5</f>
        <v>20200202</v>
      </c>
      <c r="E1567" s="44" t="str">
        <f>NM_Permitted_Sources!I5</f>
        <v>Compressor Engines</v>
      </c>
      <c r="F1567" s="180" t="str">
        <f>NM_Permitted_Sources!J5</f>
        <v/>
      </c>
      <c r="G1567" s="180" t="str">
        <f>NM_Permitted_Sources!K5</f>
        <v/>
      </c>
      <c r="H1567" s="180" t="str">
        <f>NM_Permitted_Sources!L5</f>
        <v/>
      </c>
      <c r="I1567" s="180">
        <f>NM_Permitted_Sources!M5</f>
        <v>1E-3</v>
      </c>
      <c r="J1567" s="180" t="str">
        <f>NM_Permitted_Sources!N5</f>
        <v/>
      </c>
    </row>
    <row r="1568" spans="1:10" x14ac:dyDescent="0.2">
      <c r="A1568" s="43" t="str">
        <f>NM_Permitted_Sources!A6</f>
        <v>NM Permitted</v>
      </c>
      <c r="B1568" s="43" t="str">
        <f>NM_Permitted_Sources!B6</f>
        <v>35</v>
      </c>
      <c r="C1568" s="74" t="str">
        <f>NM_Permitted_Sources!C6</f>
        <v>35005</v>
      </c>
      <c r="D1568" s="44" t="str">
        <f>NM_Permitted_Sources!G6</f>
        <v>20200202</v>
      </c>
      <c r="E1568" s="44" t="str">
        <f>NM_Permitted_Sources!I6</f>
        <v>Compressor Engines</v>
      </c>
      <c r="F1568" s="180" t="str">
        <f>NM_Permitted_Sources!J6</f>
        <v/>
      </c>
      <c r="G1568" s="180" t="str">
        <f>NM_Permitted_Sources!K6</f>
        <v/>
      </c>
      <c r="H1568" s="180" t="str">
        <f>NM_Permitted_Sources!L6</f>
        <v/>
      </c>
      <c r="I1568" s="180">
        <f>NM_Permitted_Sources!M6</f>
        <v>3.0000000000000001E-3</v>
      </c>
      <c r="J1568" s="180" t="str">
        <f>NM_Permitted_Sources!N6</f>
        <v/>
      </c>
    </row>
    <row r="1569" spans="1:10" x14ac:dyDescent="0.2">
      <c r="A1569" s="43" t="str">
        <f>NM_Permitted_Sources!A7</f>
        <v>NM Permitted</v>
      </c>
      <c r="B1569" s="43" t="str">
        <f>NM_Permitted_Sources!B7</f>
        <v>35</v>
      </c>
      <c r="C1569" s="74" t="str">
        <f>NM_Permitted_Sources!C7</f>
        <v>35005</v>
      </c>
      <c r="D1569" s="44" t="str">
        <f>NM_Permitted_Sources!G7</f>
        <v>20200202</v>
      </c>
      <c r="E1569" s="44" t="str">
        <f>NM_Permitted_Sources!I7</f>
        <v>Compressor Engines</v>
      </c>
      <c r="F1569" s="180" t="str">
        <f>NM_Permitted_Sources!J7</f>
        <v/>
      </c>
      <c r="G1569" s="180" t="str">
        <f>NM_Permitted_Sources!K7</f>
        <v/>
      </c>
      <c r="H1569" s="180" t="str">
        <f>NM_Permitted_Sources!L7</f>
        <v/>
      </c>
      <c r="I1569" s="180">
        <f>NM_Permitted_Sources!M7</f>
        <v>3.0000000000000001E-3</v>
      </c>
      <c r="J1569" s="180" t="str">
        <f>NM_Permitted_Sources!N7</f>
        <v/>
      </c>
    </row>
    <row r="1570" spans="1:10" x14ac:dyDescent="0.2">
      <c r="A1570" s="43" t="str">
        <f>NM_Permitted_Sources!A8</f>
        <v>NM Permitted</v>
      </c>
      <c r="B1570" s="43" t="str">
        <f>NM_Permitted_Sources!B8</f>
        <v>35</v>
      </c>
      <c r="C1570" s="74" t="str">
        <f>NM_Permitted_Sources!C8</f>
        <v>35015</v>
      </c>
      <c r="D1570" s="44" t="str">
        <f>NM_Permitted_Sources!G8</f>
        <v>20200253</v>
      </c>
      <c r="E1570" s="44" t="str">
        <f>NM_Permitted_Sources!I8</f>
        <v>Compressor Engines</v>
      </c>
      <c r="F1570" s="180" t="str">
        <f>NM_Permitted_Sources!J8</f>
        <v/>
      </c>
      <c r="G1570" s="180" t="str">
        <f>NM_Permitted_Sources!K8</f>
        <v/>
      </c>
      <c r="H1570" s="180" t="str">
        <f>NM_Permitted_Sources!L8</f>
        <v/>
      </c>
      <c r="I1570" s="180" t="str">
        <f>NM_Permitted_Sources!M8</f>
        <v/>
      </c>
      <c r="J1570" s="180">
        <f>NM_Permitted_Sources!N8</f>
        <v>3.0000000000000001E-3</v>
      </c>
    </row>
    <row r="1571" spans="1:10" x14ac:dyDescent="0.2">
      <c r="A1571" s="43" t="str">
        <f>NM_Permitted_Sources!A9</f>
        <v>NM Permitted</v>
      </c>
      <c r="B1571" s="43" t="str">
        <f>NM_Permitted_Sources!B9</f>
        <v>35</v>
      </c>
      <c r="C1571" s="74" t="str">
        <f>NM_Permitted_Sources!C9</f>
        <v>35015</v>
      </c>
      <c r="D1571" s="44" t="str">
        <f>NM_Permitted_Sources!G9</f>
        <v>31000205</v>
      </c>
      <c r="E1571" s="44" t="str">
        <f>NM_Permitted_Sources!I9</f>
        <v>Natural Gas Production, Flares</v>
      </c>
      <c r="F1571" s="180" t="str">
        <f>NM_Permitted_Sources!J9</f>
        <v/>
      </c>
      <c r="G1571" s="180" t="str">
        <f>NM_Permitted_Sources!K9</f>
        <v/>
      </c>
      <c r="H1571" s="180" t="str">
        <f>NM_Permitted_Sources!L9</f>
        <v/>
      </c>
      <c r="I1571" s="180">
        <f>NM_Permitted_Sources!M9</f>
        <v>3.0000000000000001E-3</v>
      </c>
      <c r="J1571" s="180" t="str">
        <f>NM_Permitted_Sources!N9</f>
        <v/>
      </c>
    </row>
    <row r="1572" spans="1:10" x14ac:dyDescent="0.2">
      <c r="A1572" s="43" t="str">
        <f>NM_Permitted_Sources!A10</f>
        <v>NM Permitted</v>
      </c>
      <c r="B1572" s="43" t="str">
        <f>NM_Permitted_Sources!B10</f>
        <v>35</v>
      </c>
      <c r="C1572" s="74" t="str">
        <f>NM_Permitted_Sources!C10</f>
        <v>35015</v>
      </c>
      <c r="D1572" s="44" t="str">
        <f>NM_Permitted_Sources!G10</f>
        <v>40400311</v>
      </c>
      <c r="E1572" s="44" t="str">
        <f>NM_Permitted_Sources!I10</f>
        <v>Permitted Tank Losses</v>
      </c>
      <c r="F1572" s="180" t="str">
        <f>NM_Permitted_Sources!J10</f>
        <v/>
      </c>
      <c r="G1572" s="180">
        <f>NM_Permitted_Sources!K10</f>
        <v>0.2</v>
      </c>
      <c r="H1572" s="180" t="str">
        <f>NM_Permitted_Sources!L10</f>
        <v/>
      </c>
      <c r="I1572" s="180" t="str">
        <f>NM_Permitted_Sources!M10</f>
        <v/>
      </c>
      <c r="J1572" s="180" t="str">
        <f>NM_Permitted_Sources!N10</f>
        <v/>
      </c>
    </row>
    <row r="1573" spans="1:10" x14ac:dyDescent="0.2">
      <c r="A1573" s="43" t="str">
        <f>NM_Permitted_Sources!A11</f>
        <v>NM Permitted</v>
      </c>
      <c r="B1573" s="43" t="str">
        <f>NM_Permitted_Sources!B11</f>
        <v>35</v>
      </c>
      <c r="C1573" s="74" t="str">
        <f>NM_Permitted_Sources!C11</f>
        <v>35015</v>
      </c>
      <c r="D1573" s="44" t="str">
        <f>NM_Permitted_Sources!G11</f>
        <v>40400311</v>
      </c>
      <c r="E1573" s="44" t="str">
        <f>NM_Permitted_Sources!I11</f>
        <v>Permitted Tank Losses</v>
      </c>
      <c r="F1573" s="180" t="str">
        <f>NM_Permitted_Sources!J11</f>
        <v/>
      </c>
      <c r="G1573" s="180">
        <f>NM_Permitted_Sources!K11</f>
        <v>0.2</v>
      </c>
      <c r="H1573" s="180" t="str">
        <f>NM_Permitted_Sources!L11</f>
        <v/>
      </c>
      <c r="I1573" s="180" t="str">
        <f>NM_Permitted_Sources!M11</f>
        <v/>
      </c>
      <c r="J1573" s="180" t="str">
        <f>NM_Permitted_Sources!N11</f>
        <v/>
      </c>
    </row>
    <row r="1574" spans="1:10" x14ac:dyDescent="0.2">
      <c r="A1574" s="43" t="str">
        <f>NM_Permitted_Sources!A12</f>
        <v>NM Permitted</v>
      </c>
      <c r="B1574" s="43" t="str">
        <f>NM_Permitted_Sources!B12</f>
        <v>35</v>
      </c>
      <c r="C1574" s="74" t="str">
        <f>NM_Permitted_Sources!C12</f>
        <v>35015</v>
      </c>
      <c r="D1574" s="44" t="str">
        <f>NM_Permitted_Sources!G12</f>
        <v>31000209</v>
      </c>
      <c r="E1574" s="44" t="str">
        <f>NM_Permitted_Sources!I12</f>
        <v>Natural Gas Production, Other Not Classified</v>
      </c>
      <c r="F1574" s="180" t="str">
        <f>NM_Permitted_Sources!J12</f>
        <v/>
      </c>
      <c r="G1574" s="180" t="str">
        <f>NM_Permitted_Sources!K12</f>
        <v/>
      </c>
      <c r="H1574" s="180">
        <f>NM_Permitted_Sources!L12</f>
        <v>0.5</v>
      </c>
      <c r="I1574" s="180" t="str">
        <f>NM_Permitted_Sources!M12</f>
        <v/>
      </c>
      <c r="J1574" s="180" t="str">
        <f>NM_Permitted_Sources!N12</f>
        <v/>
      </c>
    </row>
    <row r="1575" spans="1:10" x14ac:dyDescent="0.2">
      <c r="A1575" s="43" t="str">
        <f>NM_Permitted_Sources!A13</f>
        <v>NM Permitted</v>
      </c>
      <c r="B1575" s="43" t="str">
        <f>NM_Permitted_Sources!B13</f>
        <v>35</v>
      </c>
      <c r="C1575" s="74" t="str">
        <f>NM_Permitted_Sources!C13</f>
        <v>35015</v>
      </c>
      <c r="D1575" s="44" t="str">
        <f>NM_Permitted_Sources!G13</f>
        <v>31000209</v>
      </c>
      <c r="E1575" s="44" t="str">
        <f>NM_Permitted_Sources!I13</f>
        <v>Natural Gas Production, Other Not Classified</v>
      </c>
      <c r="F1575" s="180">
        <f>NM_Permitted_Sources!J13</f>
        <v>0.6</v>
      </c>
      <c r="G1575" s="180" t="str">
        <f>NM_Permitted_Sources!K13</f>
        <v/>
      </c>
      <c r="H1575" s="180" t="str">
        <f>NM_Permitted_Sources!L13</f>
        <v/>
      </c>
      <c r="I1575" s="180" t="str">
        <f>NM_Permitted_Sources!M13</f>
        <v/>
      </c>
      <c r="J1575" s="180" t="str">
        <f>NM_Permitted_Sources!N13</f>
        <v/>
      </c>
    </row>
    <row r="1576" spans="1:10" x14ac:dyDescent="0.2">
      <c r="A1576" s="43" t="str">
        <f>NM_Permitted_Sources!A14</f>
        <v>NM Permitted</v>
      </c>
      <c r="B1576" s="43" t="str">
        <f>NM_Permitted_Sources!B14</f>
        <v>35</v>
      </c>
      <c r="C1576" s="74" t="str">
        <f>NM_Permitted_Sources!C14</f>
        <v>35015</v>
      </c>
      <c r="D1576" s="44" t="str">
        <f>NM_Permitted_Sources!G14</f>
        <v>40400311</v>
      </c>
      <c r="E1576" s="44" t="str">
        <f>NM_Permitted_Sources!I14</f>
        <v>Permitted Tank Losses</v>
      </c>
      <c r="F1576" s="180" t="str">
        <f>NM_Permitted_Sources!J14</f>
        <v/>
      </c>
      <c r="G1576" s="180">
        <f>NM_Permitted_Sources!K14</f>
        <v>1.6</v>
      </c>
      <c r="H1576" s="180" t="str">
        <f>NM_Permitted_Sources!L14</f>
        <v/>
      </c>
      <c r="I1576" s="180" t="str">
        <f>NM_Permitted_Sources!M14</f>
        <v/>
      </c>
      <c r="J1576" s="180" t="str">
        <f>NM_Permitted_Sources!N14</f>
        <v/>
      </c>
    </row>
    <row r="1577" spans="1:10" x14ac:dyDescent="0.2">
      <c r="A1577" s="43" t="str">
        <f>NM_Permitted_Sources!A15</f>
        <v>NM Permitted</v>
      </c>
      <c r="B1577" s="43" t="str">
        <f>NM_Permitted_Sources!B15</f>
        <v>35</v>
      </c>
      <c r="C1577" s="74" t="str">
        <f>NM_Permitted_Sources!C15</f>
        <v>35015</v>
      </c>
      <c r="D1577" s="44" t="str">
        <f>NM_Permitted_Sources!G15</f>
        <v>40400311</v>
      </c>
      <c r="E1577" s="44" t="str">
        <f>NM_Permitted_Sources!I15</f>
        <v>Permitted Tank Losses</v>
      </c>
      <c r="F1577" s="180" t="str">
        <f>NM_Permitted_Sources!J15</f>
        <v/>
      </c>
      <c r="G1577" s="180">
        <f>NM_Permitted_Sources!K15</f>
        <v>1.6</v>
      </c>
      <c r="H1577" s="180" t="str">
        <f>NM_Permitted_Sources!L15</f>
        <v/>
      </c>
      <c r="I1577" s="180" t="str">
        <f>NM_Permitted_Sources!M15</f>
        <v/>
      </c>
      <c r="J1577" s="180" t="str">
        <f>NM_Permitted_Sources!N15</f>
        <v/>
      </c>
    </row>
    <row r="1578" spans="1:10" x14ac:dyDescent="0.2">
      <c r="A1578" s="43" t="str">
        <f>NM_Permitted_Sources!A16</f>
        <v>NM Permitted</v>
      </c>
      <c r="B1578" s="43" t="str">
        <f>NM_Permitted_Sources!B16</f>
        <v>35</v>
      </c>
      <c r="C1578" s="74" t="str">
        <f>NM_Permitted_Sources!C16</f>
        <v>35015</v>
      </c>
      <c r="D1578" s="44" t="str">
        <f>NM_Permitted_Sources!G16</f>
        <v>20200253</v>
      </c>
      <c r="E1578" s="44" t="str">
        <f>NM_Permitted_Sources!I16</f>
        <v>Compressor Engines</v>
      </c>
      <c r="F1578" s="180" t="str">
        <f>NM_Permitted_Sources!J16</f>
        <v/>
      </c>
      <c r="G1578" s="180">
        <f>NM_Permitted_Sources!K16</f>
        <v>5.4</v>
      </c>
      <c r="H1578" s="180" t="str">
        <f>NM_Permitted_Sources!L16</f>
        <v/>
      </c>
      <c r="I1578" s="180" t="str">
        <f>NM_Permitted_Sources!M16</f>
        <v/>
      </c>
      <c r="J1578" s="180" t="str">
        <f>NM_Permitted_Sources!N16</f>
        <v/>
      </c>
    </row>
    <row r="1579" spans="1:10" x14ac:dyDescent="0.2">
      <c r="A1579" s="43" t="str">
        <f>NM_Permitted_Sources!A17</f>
        <v>NM Permitted</v>
      </c>
      <c r="B1579" s="43" t="str">
        <f>NM_Permitted_Sources!B17</f>
        <v>35</v>
      </c>
      <c r="C1579" s="74" t="str">
        <f>NM_Permitted_Sources!C17</f>
        <v>35015</v>
      </c>
      <c r="D1579" s="44" t="str">
        <f>NM_Permitted_Sources!G17</f>
        <v>20200253</v>
      </c>
      <c r="E1579" s="44" t="str">
        <f>NM_Permitted_Sources!I17</f>
        <v>Compressor Engines</v>
      </c>
      <c r="F1579" s="180">
        <f>NM_Permitted_Sources!J17</f>
        <v>11.3</v>
      </c>
      <c r="G1579" s="180" t="str">
        <f>NM_Permitted_Sources!K17</f>
        <v/>
      </c>
      <c r="H1579" s="180" t="str">
        <f>NM_Permitted_Sources!L17</f>
        <v/>
      </c>
      <c r="I1579" s="180" t="str">
        <f>NM_Permitted_Sources!M17</f>
        <v/>
      </c>
      <c r="J1579" s="180" t="str">
        <f>NM_Permitted_Sources!N17</f>
        <v/>
      </c>
    </row>
    <row r="1580" spans="1:10" x14ac:dyDescent="0.2">
      <c r="A1580" s="43" t="str">
        <f>NM_Permitted_Sources!A18</f>
        <v>NM Permitted</v>
      </c>
      <c r="B1580" s="43" t="str">
        <f>NM_Permitted_Sources!B18</f>
        <v>35</v>
      </c>
      <c r="C1580" s="74" t="str">
        <f>NM_Permitted_Sources!C18</f>
        <v>35015</v>
      </c>
      <c r="D1580" s="44" t="str">
        <f>NM_Permitted_Sources!G18</f>
        <v>20200253</v>
      </c>
      <c r="E1580" s="44" t="str">
        <f>NM_Permitted_Sources!I18</f>
        <v>Compressor Engines</v>
      </c>
      <c r="F1580" s="180" t="str">
        <f>NM_Permitted_Sources!J18</f>
        <v/>
      </c>
      <c r="G1580" s="180">
        <f>NM_Permitted_Sources!K18</f>
        <v>14.5</v>
      </c>
      <c r="H1580" s="180" t="str">
        <f>NM_Permitted_Sources!L18</f>
        <v/>
      </c>
      <c r="I1580" s="180" t="str">
        <f>NM_Permitted_Sources!M18</f>
        <v/>
      </c>
      <c r="J1580" s="180" t="str">
        <f>NM_Permitted_Sources!N18</f>
        <v/>
      </c>
    </row>
    <row r="1581" spans="1:10" x14ac:dyDescent="0.2">
      <c r="A1581" s="43" t="str">
        <f>NM_Permitted_Sources!A19</f>
        <v>NM Permitted</v>
      </c>
      <c r="B1581" s="43" t="str">
        <f>NM_Permitted_Sources!B19</f>
        <v>35</v>
      </c>
      <c r="C1581" s="74" t="str">
        <f>NM_Permitted_Sources!C19</f>
        <v>35015</v>
      </c>
      <c r="D1581" s="44" t="str">
        <f>NM_Permitted_Sources!G19</f>
        <v>31000227</v>
      </c>
      <c r="E1581" s="44" t="str">
        <f>NM_Permitted_Sources!I19</f>
        <v>Dehydrator</v>
      </c>
      <c r="F1581" s="180" t="str">
        <f>NM_Permitted_Sources!J19</f>
        <v/>
      </c>
      <c r="G1581" s="180">
        <f>NM_Permitted_Sources!K19</f>
        <v>16.899999999999999</v>
      </c>
      <c r="H1581" s="180" t="str">
        <f>NM_Permitted_Sources!L19</f>
        <v/>
      </c>
      <c r="I1581" s="180" t="str">
        <f>NM_Permitted_Sources!M19</f>
        <v/>
      </c>
      <c r="J1581" s="180" t="str">
        <f>NM_Permitted_Sources!N19</f>
        <v/>
      </c>
    </row>
    <row r="1582" spans="1:10" x14ac:dyDescent="0.2">
      <c r="A1582" s="43" t="str">
        <f>NM_Permitted_Sources!A20</f>
        <v>NM Permitted</v>
      </c>
      <c r="B1582" s="43" t="str">
        <f>NM_Permitted_Sources!B20</f>
        <v>35</v>
      </c>
      <c r="C1582" s="74" t="str">
        <f>NM_Permitted_Sources!C20</f>
        <v>35015</v>
      </c>
      <c r="D1582" s="44" t="str">
        <f>NM_Permitted_Sources!G20</f>
        <v>20200253</v>
      </c>
      <c r="E1582" s="44" t="str">
        <f>NM_Permitted_Sources!I20</f>
        <v>Compressor Engines</v>
      </c>
      <c r="F1582" s="180" t="str">
        <f>NM_Permitted_Sources!J20</f>
        <v/>
      </c>
      <c r="G1582" s="180" t="str">
        <f>NM_Permitted_Sources!K20</f>
        <v/>
      </c>
      <c r="H1582" s="180">
        <f>NM_Permitted_Sources!L20</f>
        <v>23.2</v>
      </c>
      <c r="I1582" s="180" t="str">
        <f>NM_Permitted_Sources!M20</f>
        <v/>
      </c>
      <c r="J1582" s="180" t="str">
        <f>NM_Permitted_Sources!N20</f>
        <v/>
      </c>
    </row>
    <row r="1583" spans="1:10" x14ac:dyDescent="0.2">
      <c r="A1583" s="43" t="str">
        <f>NM_Permitted_Sources!A21</f>
        <v>NM Permitted</v>
      </c>
      <c r="B1583" s="43" t="str">
        <f>NM_Permitted_Sources!B21</f>
        <v>35</v>
      </c>
      <c r="C1583" s="74" t="str">
        <f>NM_Permitted_Sources!C21</f>
        <v>35015</v>
      </c>
      <c r="D1583" s="44" t="str">
        <f>NM_Permitted_Sources!G21</f>
        <v>20200253</v>
      </c>
      <c r="E1583" s="44" t="str">
        <f>NM_Permitted_Sources!I21</f>
        <v>Compressor Engines</v>
      </c>
      <c r="F1583" s="180">
        <f>NM_Permitted_Sources!J21</f>
        <v>24.4</v>
      </c>
      <c r="G1583" s="180" t="str">
        <f>NM_Permitted_Sources!K21</f>
        <v/>
      </c>
      <c r="H1583" s="180" t="str">
        <f>NM_Permitted_Sources!L21</f>
        <v/>
      </c>
      <c r="I1583" s="180" t="str">
        <f>NM_Permitted_Sources!M21</f>
        <v/>
      </c>
      <c r="J1583" s="180" t="str">
        <f>NM_Permitted_Sources!N21</f>
        <v/>
      </c>
    </row>
    <row r="1584" spans="1:10" x14ac:dyDescent="0.2">
      <c r="A1584" s="43" t="str">
        <f>NM_Permitted_Sources!A22</f>
        <v>NM Permitted</v>
      </c>
      <c r="B1584" s="43" t="str">
        <f>NM_Permitted_Sources!B22</f>
        <v>35</v>
      </c>
      <c r="C1584" s="74" t="str">
        <f>NM_Permitted_Sources!C22</f>
        <v>35015</v>
      </c>
      <c r="D1584" s="44" t="str">
        <f>NM_Permitted_Sources!G22</f>
        <v>20200253</v>
      </c>
      <c r="E1584" s="44" t="str">
        <f>NM_Permitted_Sources!I22</f>
        <v>Compressor Engines</v>
      </c>
      <c r="F1584" s="180" t="str">
        <f>NM_Permitted_Sources!J22</f>
        <v/>
      </c>
      <c r="G1584" s="180" t="str">
        <f>NM_Permitted_Sources!K22</f>
        <v/>
      </c>
      <c r="H1584" s="180">
        <f>NM_Permitted_Sources!L22</f>
        <v>40.200000000000003</v>
      </c>
      <c r="I1584" s="180" t="str">
        <f>NM_Permitted_Sources!M22</f>
        <v/>
      </c>
      <c r="J1584" s="180" t="str">
        <f>NM_Permitted_Sources!N22</f>
        <v/>
      </c>
    </row>
    <row r="1585" spans="1:10" x14ac:dyDescent="0.2">
      <c r="A1585" s="43" t="str">
        <f>NM_Permitted_Sources!A23</f>
        <v>NM Permitted</v>
      </c>
      <c r="B1585" s="43" t="str">
        <f>NM_Permitted_Sources!B23</f>
        <v>35</v>
      </c>
      <c r="C1585" s="74" t="str">
        <f>NM_Permitted_Sources!C23</f>
        <v>35015</v>
      </c>
      <c r="D1585" s="44" t="str">
        <f>NM_Permitted_Sources!G23</f>
        <v>31000205</v>
      </c>
      <c r="E1585" s="44" t="str">
        <f>NM_Permitted_Sources!I23</f>
        <v>Natural Gas Production, Flares</v>
      </c>
      <c r="F1585" s="180" t="str">
        <f>NM_Permitted_Sources!J23</f>
        <v/>
      </c>
      <c r="G1585" s="180" t="str">
        <f>NM_Permitted_Sources!K23</f>
        <v/>
      </c>
      <c r="H1585" s="180" t="str">
        <f>NM_Permitted_Sources!L23</f>
        <v/>
      </c>
      <c r="I1585" s="180">
        <f>NM_Permitted_Sources!M23</f>
        <v>1E-3</v>
      </c>
      <c r="J1585" s="180" t="str">
        <f>NM_Permitted_Sources!N23</f>
        <v/>
      </c>
    </row>
    <row r="1586" spans="1:10" x14ac:dyDescent="0.2">
      <c r="A1586" s="43" t="str">
        <f>NM_Permitted_Sources!A24</f>
        <v>NM Permitted</v>
      </c>
      <c r="B1586" s="43" t="str">
        <f>NM_Permitted_Sources!B24</f>
        <v>35</v>
      </c>
      <c r="C1586" s="74" t="str">
        <f>NM_Permitted_Sources!C24</f>
        <v>35025</v>
      </c>
      <c r="D1586" s="44" t="str">
        <f>NM_Permitted_Sources!G24</f>
        <v>31000404</v>
      </c>
      <c r="E1586" s="44" t="str">
        <f>NM_Permitted_Sources!I24</f>
        <v>Process Heaters</v>
      </c>
      <c r="F1586" s="180" t="str">
        <f>NM_Permitted_Sources!J24</f>
        <v/>
      </c>
      <c r="G1586" s="180" t="str">
        <f>NM_Permitted_Sources!K24</f>
        <v/>
      </c>
      <c r="H1586" s="180" t="str">
        <f>NM_Permitted_Sources!L24</f>
        <v/>
      </c>
      <c r="I1586" s="180">
        <f>NM_Permitted_Sources!M24</f>
        <v>3.0000000000000001E-3</v>
      </c>
      <c r="J1586" s="180" t="str">
        <f>NM_Permitted_Sources!N24</f>
        <v/>
      </c>
    </row>
    <row r="1587" spans="1:10" x14ac:dyDescent="0.2">
      <c r="A1587" s="43" t="str">
        <f>NM_Permitted_Sources!A25</f>
        <v>NM Permitted</v>
      </c>
      <c r="B1587" s="43" t="str">
        <f>NM_Permitted_Sources!B25</f>
        <v>35</v>
      </c>
      <c r="C1587" s="74" t="str">
        <f>NM_Permitted_Sources!C25</f>
        <v>35025</v>
      </c>
      <c r="D1587" s="44" t="str">
        <f>NM_Permitted_Sources!G25</f>
        <v>31000404</v>
      </c>
      <c r="E1587" s="44" t="str">
        <f>NM_Permitted_Sources!I25</f>
        <v>Process Heaters</v>
      </c>
      <c r="F1587" s="180" t="str">
        <f>NM_Permitted_Sources!J25</f>
        <v/>
      </c>
      <c r="G1587" s="180" t="str">
        <f>NM_Permitted_Sources!K25</f>
        <v/>
      </c>
      <c r="H1587" s="180" t="str">
        <f>NM_Permitted_Sources!L25</f>
        <v/>
      </c>
      <c r="I1587" s="180">
        <f>NM_Permitted_Sources!M25</f>
        <v>4.0000000000000001E-3</v>
      </c>
      <c r="J1587" s="180" t="str">
        <f>NM_Permitted_Sources!N25</f>
        <v/>
      </c>
    </row>
    <row r="1588" spans="1:10" x14ac:dyDescent="0.2">
      <c r="A1588" s="43" t="str">
        <f>NM_Permitted_Sources!A26</f>
        <v>NM Permitted</v>
      </c>
      <c r="B1588" s="43" t="str">
        <f>NM_Permitted_Sources!B26</f>
        <v>35</v>
      </c>
      <c r="C1588" s="74" t="str">
        <f>NM_Permitted_Sources!C26</f>
        <v>35025</v>
      </c>
      <c r="D1588" s="44" t="str">
        <f>NM_Permitted_Sources!G26</f>
        <v>31000404</v>
      </c>
      <c r="E1588" s="44" t="str">
        <f>NM_Permitted_Sources!I26</f>
        <v>Process Heaters</v>
      </c>
      <c r="F1588" s="180" t="str">
        <f>NM_Permitted_Sources!J26</f>
        <v/>
      </c>
      <c r="G1588" s="180" t="str">
        <f>NM_Permitted_Sources!K26</f>
        <v/>
      </c>
      <c r="H1588" s="180" t="str">
        <f>NM_Permitted_Sources!L26</f>
        <v/>
      </c>
      <c r="I1588" s="180">
        <f>NM_Permitted_Sources!M26</f>
        <v>4.0000000000000001E-3</v>
      </c>
      <c r="J1588" s="180" t="str">
        <f>NM_Permitted_Sources!N26</f>
        <v/>
      </c>
    </row>
    <row r="1589" spans="1:10" x14ac:dyDescent="0.2">
      <c r="A1589" s="43" t="str">
        <f>NM_Permitted_Sources!A27</f>
        <v>NM Permitted</v>
      </c>
      <c r="B1589" s="43" t="str">
        <f>NM_Permitted_Sources!B27</f>
        <v>35</v>
      </c>
      <c r="C1589" s="74" t="str">
        <f>NM_Permitted_Sources!C27</f>
        <v>35025</v>
      </c>
      <c r="D1589" s="44" t="str">
        <f>NM_Permitted_Sources!G27</f>
        <v>31000301</v>
      </c>
      <c r="E1589" s="44" t="str">
        <f>NM_Permitted_Sources!I27</f>
        <v>Dehydrator</v>
      </c>
      <c r="F1589" s="180" t="str">
        <f>NM_Permitted_Sources!J27</f>
        <v/>
      </c>
      <c r="G1589" s="180" t="str">
        <f>NM_Permitted_Sources!K27</f>
        <v/>
      </c>
      <c r="H1589" s="180" t="str">
        <f>NM_Permitted_Sources!L27</f>
        <v/>
      </c>
      <c r="I1589" s="180">
        <f>NM_Permitted_Sources!M27</f>
        <v>4.0000000000000001E-3</v>
      </c>
      <c r="J1589" s="180" t="str">
        <f>NM_Permitted_Sources!N27</f>
        <v/>
      </c>
    </row>
    <row r="1590" spans="1:10" x14ac:dyDescent="0.2">
      <c r="A1590" s="43" t="str">
        <f>NM_Permitted_Sources!A28</f>
        <v>NM Permitted</v>
      </c>
      <c r="B1590" s="43" t="str">
        <f>NM_Permitted_Sources!B28</f>
        <v>35</v>
      </c>
      <c r="C1590" s="74" t="str">
        <f>NM_Permitted_Sources!C28</f>
        <v>35025</v>
      </c>
      <c r="D1590" s="44" t="str">
        <f>NM_Permitted_Sources!G28</f>
        <v>20200253</v>
      </c>
      <c r="E1590" s="44" t="str">
        <f>NM_Permitted_Sources!I28</f>
        <v>Compressor Engines</v>
      </c>
      <c r="F1590" s="180" t="str">
        <f>NM_Permitted_Sources!J28</f>
        <v/>
      </c>
      <c r="G1590" s="180" t="str">
        <f>NM_Permitted_Sources!K28</f>
        <v/>
      </c>
      <c r="H1590" s="180" t="str">
        <f>NM_Permitted_Sources!L28</f>
        <v/>
      </c>
      <c r="I1590" s="180">
        <f>NM_Permitted_Sources!M28</f>
        <v>4.0000000000000001E-3</v>
      </c>
      <c r="J1590" s="180" t="str">
        <f>NM_Permitted_Sources!N28</f>
        <v/>
      </c>
    </row>
    <row r="1591" spans="1:10" x14ac:dyDescent="0.2">
      <c r="A1591" s="43" t="str">
        <f>NM_Permitted_Sources!A29</f>
        <v>NM Permitted</v>
      </c>
      <c r="B1591" s="43" t="str">
        <f>NM_Permitted_Sources!B29</f>
        <v>35</v>
      </c>
      <c r="C1591" s="74" t="str">
        <f>NM_Permitted_Sources!C29</f>
        <v>35025</v>
      </c>
      <c r="D1591" s="44" t="str">
        <f>NM_Permitted_Sources!G29</f>
        <v>20200254</v>
      </c>
      <c r="E1591" s="44" t="str">
        <f>NM_Permitted_Sources!I29</f>
        <v>Compressor Engines</v>
      </c>
      <c r="F1591" s="180" t="str">
        <f>NM_Permitted_Sources!J29</f>
        <v/>
      </c>
      <c r="G1591" s="180" t="str">
        <f>NM_Permitted_Sources!K29</f>
        <v/>
      </c>
      <c r="H1591" s="180" t="str">
        <f>NM_Permitted_Sources!L29</f>
        <v/>
      </c>
      <c r="I1591" s="180">
        <f>NM_Permitted_Sources!M29</f>
        <v>6.0000000000000001E-3</v>
      </c>
      <c r="J1591" s="180" t="str">
        <f>NM_Permitted_Sources!N29</f>
        <v/>
      </c>
    </row>
    <row r="1592" spans="1:10" x14ac:dyDescent="0.2">
      <c r="A1592" s="43" t="str">
        <f>NM_Permitted_Sources!A30</f>
        <v>NM Permitted</v>
      </c>
      <c r="B1592" s="43" t="str">
        <f>NM_Permitted_Sources!B30</f>
        <v>35</v>
      </c>
      <c r="C1592" s="74" t="str">
        <f>NM_Permitted_Sources!C30</f>
        <v>35015</v>
      </c>
      <c r="D1592" s="44" t="str">
        <f>NM_Permitted_Sources!G30</f>
        <v>31000205</v>
      </c>
      <c r="E1592" s="44" t="str">
        <f>NM_Permitted_Sources!I30</f>
        <v>Natural Gas Production, Flares</v>
      </c>
      <c r="F1592" s="180" t="str">
        <f>NM_Permitted_Sources!J30</f>
        <v/>
      </c>
      <c r="G1592" s="180" t="str">
        <f>NM_Permitted_Sources!K30</f>
        <v/>
      </c>
      <c r="H1592" s="180" t="str">
        <f>NM_Permitted_Sources!L30</f>
        <v/>
      </c>
      <c r="I1592" s="180" t="str">
        <f>NM_Permitted_Sources!M30</f>
        <v/>
      </c>
      <c r="J1592" s="180">
        <f>NM_Permitted_Sources!N30</f>
        <v>8.0000000000000002E-3</v>
      </c>
    </row>
    <row r="1593" spans="1:10" x14ac:dyDescent="0.2">
      <c r="A1593" s="43" t="str">
        <f>NM_Permitted_Sources!A31</f>
        <v>NM Permitted</v>
      </c>
      <c r="B1593" s="43" t="str">
        <f>NM_Permitted_Sources!B31</f>
        <v>35</v>
      </c>
      <c r="C1593" s="74" t="str">
        <f>NM_Permitted_Sources!C31</f>
        <v>35025</v>
      </c>
      <c r="D1593" s="44" t="str">
        <f>NM_Permitted_Sources!G31</f>
        <v>20200254</v>
      </c>
      <c r="E1593" s="44" t="str">
        <f>NM_Permitted_Sources!I31</f>
        <v>Compressor Engines</v>
      </c>
      <c r="F1593" s="180" t="str">
        <f>NM_Permitted_Sources!J31</f>
        <v/>
      </c>
      <c r="G1593" s="180" t="str">
        <f>NM_Permitted_Sources!K31</f>
        <v/>
      </c>
      <c r="H1593" s="180" t="str">
        <f>NM_Permitted_Sources!L31</f>
        <v/>
      </c>
      <c r="I1593" s="180">
        <f>NM_Permitted_Sources!M31</f>
        <v>8.0000000000000002E-3</v>
      </c>
      <c r="J1593" s="180" t="str">
        <f>NM_Permitted_Sources!N31</f>
        <v/>
      </c>
    </row>
    <row r="1594" spans="1:10" x14ac:dyDescent="0.2">
      <c r="A1594" s="43" t="str">
        <f>NM_Permitted_Sources!A32</f>
        <v>NM Permitted</v>
      </c>
      <c r="B1594" s="43" t="str">
        <f>NM_Permitted_Sources!B32</f>
        <v>35</v>
      </c>
      <c r="C1594" s="74" t="str">
        <f>NM_Permitted_Sources!C32</f>
        <v>35025</v>
      </c>
      <c r="D1594" s="44" t="str">
        <f>NM_Permitted_Sources!G32</f>
        <v>31000205</v>
      </c>
      <c r="E1594" s="44" t="str">
        <f>NM_Permitted_Sources!I32</f>
        <v>Natural Gas Production, Flares</v>
      </c>
      <c r="F1594" s="180" t="str">
        <f>NM_Permitted_Sources!J32</f>
        <v/>
      </c>
      <c r="G1594" s="180" t="str">
        <f>NM_Permitted_Sources!K32</f>
        <v/>
      </c>
      <c r="H1594" s="180" t="str">
        <f>NM_Permitted_Sources!L32</f>
        <v/>
      </c>
      <c r="I1594" s="180" t="str">
        <f>NM_Permitted_Sources!M32</f>
        <v/>
      </c>
      <c r="J1594" s="180">
        <f>NM_Permitted_Sources!N32</f>
        <v>8.3999999999999995E-3</v>
      </c>
    </row>
    <row r="1595" spans="1:10" x14ac:dyDescent="0.2">
      <c r="A1595" s="43" t="str">
        <f>NM_Permitted_Sources!A33</f>
        <v>NM Permitted</v>
      </c>
      <c r="B1595" s="43" t="str">
        <f>NM_Permitted_Sources!B33</f>
        <v>35</v>
      </c>
      <c r="C1595" s="74" t="str">
        <f>NM_Permitted_Sources!C33</f>
        <v>35025</v>
      </c>
      <c r="D1595" s="44" t="str">
        <f>NM_Permitted_Sources!G33</f>
        <v>20200252</v>
      </c>
      <c r="E1595" s="44" t="str">
        <f>NM_Permitted_Sources!I33</f>
        <v>Compressor Engines</v>
      </c>
      <c r="F1595" s="180" t="str">
        <f>NM_Permitted_Sources!J33</f>
        <v/>
      </c>
      <c r="G1595" s="180" t="str">
        <f>NM_Permitted_Sources!K33</f>
        <v/>
      </c>
      <c r="H1595" s="180" t="str">
        <f>NM_Permitted_Sources!L33</f>
        <v/>
      </c>
      <c r="I1595" s="180">
        <f>NM_Permitted_Sources!M33</f>
        <v>8.5000000000000006E-3</v>
      </c>
      <c r="J1595" s="180" t="str">
        <f>NM_Permitted_Sources!N33</f>
        <v/>
      </c>
    </row>
    <row r="1596" spans="1:10" x14ac:dyDescent="0.2">
      <c r="A1596" s="43" t="str">
        <f>NM_Permitted_Sources!A34</f>
        <v>NM Permitted</v>
      </c>
      <c r="B1596" s="43" t="str">
        <f>NM_Permitted_Sources!B34</f>
        <v>35</v>
      </c>
      <c r="C1596" s="74" t="str">
        <f>NM_Permitted_Sources!C34</f>
        <v>35015</v>
      </c>
      <c r="D1596" s="44" t="str">
        <f>NM_Permitted_Sources!G34</f>
        <v>31000404</v>
      </c>
      <c r="E1596" s="44" t="str">
        <f>NM_Permitted_Sources!I34</f>
        <v>Process Heaters</v>
      </c>
      <c r="F1596" s="180" t="str">
        <f>NM_Permitted_Sources!J34</f>
        <v/>
      </c>
      <c r="G1596" s="180" t="str">
        <f>NM_Permitted_Sources!K34</f>
        <v/>
      </c>
      <c r="H1596" s="180" t="str">
        <f>NM_Permitted_Sources!L34</f>
        <v/>
      </c>
      <c r="I1596" s="180" t="str">
        <f>NM_Permitted_Sources!M34</f>
        <v/>
      </c>
      <c r="J1596" s="180">
        <f>NM_Permitted_Sources!N34</f>
        <v>0.01</v>
      </c>
    </row>
    <row r="1597" spans="1:10" x14ac:dyDescent="0.2">
      <c r="A1597" s="43" t="str">
        <f>NM_Permitted_Sources!A35</f>
        <v>NM Permitted</v>
      </c>
      <c r="B1597" s="43" t="str">
        <f>NM_Permitted_Sources!B35</f>
        <v>35</v>
      </c>
      <c r="C1597" s="74" t="str">
        <f>NM_Permitted_Sources!C35</f>
        <v>35015</v>
      </c>
      <c r="D1597" s="44" t="str">
        <f>NM_Permitted_Sources!G35</f>
        <v>31000404</v>
      </c>
      <c r="E1597" s="44" t="str">
        <f>NM_Permitted_Sources!I35</f>
        <v>Process Heaters</v>
      </c>
      <c r="F1597" s="180" t="str">
        <f>NM_Permitted_Sources!J35</f>
        <v/>
      </c>
      <c r="G1597" s="180">
        <f>NM_Permitted_Sources!K35</f>
        <v>0.01</v>
      </c>
      <c r="H1597" s="180" t="str">
        <f>NM_Permitted_Sources!L35</f>
        <v/>
      </c>
      <c r="I1597" s="180" t="str">
        <f>NM_Permitted_Sources!M35</f>
        <v/>
      </c>
      <c r="J1597" s="180" t="str">
        <f>NM_Permitted_Sources!N35</f>
        <v/>
      </c>
    </row>
    <row r="1598" spans="1:10" x14ac:dyDescent="0.2">
      <c r="A1598" s="43" t="str">
        <f>NM_Permitted_Sources!A36</f>
        <v>NM Permitted</v>
      </c>
      <c r="B1598" s="43" t="str">
        <f>NM_Permitted_Sources!B36</f>
        <v>35</v>
      </c>
      <c r="C1598" s="74" t="str">
        <f>NM_Permitted_Sources!C36</f>
        <v>35025</v>
      </c>
      <c r="D1598" s="44" t="str">
        <f>NM_Permitted_Sources!G36</f>
        <v>20200202</v>
      </c>
      <c r="E1598" s="44" t="str">
        <f>NM_Permitted_Sources!I36</f>
        <v>Compressor Engines</v>
      </c>
      <c r="F1598" s="180" t="str">
        <f>NM_Permitted_Sources!J36</f>
        <v/>
      </c>
      <c r="G1598" s="180" t="str">
        <f>NM_Permitted_Sources!K36</f>
        <v/>
      </c>
      <c r="H1598" s="180" t="str">
        <f>NM_Permitted_Sources!L36</f>
        <v/>
      </c>
      <c r="I1598" s="180">
        <f>NM_Permitted_Sources!M36</f>
        <v>0.01</v>
      </c>
      <c r="J1598" s="180" t="str">
        <f>NM_Permitted_Sources!N36</f>
        <v/>
      </c>
    </row>
    <row r="1599" spans="1:10" x14ac:dyDescent="0.2">
      <c r="A1599" s="43" t="str">
        <f>NM_Permitted_Sources!A37</f>
        <v>NM Permitted</v>
      </c>
      <c r="B1599" s="43" t="str">
        <f>NM_Permitted_Sources!B37</f>
        <v>35</v>
      </c>
      <c r="C1599" s="74" t="str">
        <f>NM_Permitted_Sources!C37</f>
        <v>35025</v>
      </c>
      <c r="D1599" s="44" t="str">
        <f>NM_Permitted_Sources!G37</f>
        <v>31000305</v>
      </c>
      <c r="E1599" s="44" t="str">
        <f>NM_Permitted_Sources!I37</f>
        <v>Amine Units</v>
      </c>
      <c r="F1599" s="180" t="str">
        <f>NM_Permitted_Sources!J37</f>
        <v/>
      </c>
      <c r="G1599" s="180">
        <f>NM_Permitted_Sources!K37</f>
        <v>0.01</v>
      </c>
      <c r="H1599" s="180" t="str">
        <f>NM_Permitted_Sources!L37</f>
        <v/>
      </c>
      <c r="I1599" s="180" t="str">
        <f>NM_Permitted_Sources!M37</f>
        <v/>
      </c>
      <c r="J1599" s="180" t="str">
        <f>NM_Permitted_Sources!N37</f>
        <v/>
      </c>
    </row>
    <row r="1600" spans="1:10" x14ac:dyDescent="0.2">
      <c r="A1600" s="43" t="str">
        <f>NM_Permitted_Sources!A38</f>
        <v>NM Permitted</v>
      </c>
      <c r="B1600" s="43" t="str">
        <f>NM_Permitted_Sources!B38</f>
        <v>35</v>
      </c>
      <c r="C1600" s="74" t="str">
        <f>NM_Permitted_Sources!C38</f>
        <v>35025</v>
      </c>
      <c r="D1600" s="44" t="str">
        <f>NM_Permitted_Sources!G38</f>
        <v>31000305</v>
      </c>
      <c r="E1600" s="44" t="str">
        <f>NM_Permitted_Sources!I38</f>
        <v>Amine Units</v>
      </c>
      <c r="F1600" s="180" t="str">
        <f>NM_Permitted_Sources!J38</f>
        <v/>
      </c>
      <c r="G1600" s="180" t="str">
        <f>NM_Permitted_Sources!K38</f>
        <v/>
      </c>
      <c r="H1600" s="180" t="str">
        <f>NM_Permitted_Sources!L38</f>
        <v/>
      </c>
      <c r="I1600" s="180">
        <f>NM_Permitted_Sources!M38</f>
        <v>0.01</v>
      </c>
      <c r="J1600" s="180" t="str">
        <f>NM_Permitted_Sources!N38</f>
        <v/>
      </c>
    </row>
    <row r="1601" spans="1:10" x14ac:dyDescent="0.2">
      <c r="A1601" s="43" t="str">
        <f>NM_Permitted_Sources!A39</f>
        <v>NM Permitted</v>
      </c>
      <c r="B1601" s="43" t="str">
        <f>NM_Permitted_Sources!B39</f>
        <v>35</v>
      </c>
      <c r="C1601" s="74" t="str">
        <f>NM_Permitted_Sources!C39</f>
        <v>35025</v>
      </c>
      <c r="D1601" s="44" t="str">
        <f>NM_Permitted_Sources!G39</f>
        <v>31000205</v>
      </c>
      <c r="E1601" s="44" t="str">
        <f>NM_Permitted_Sources!I39</f>
        <v>Natural Gas Production, Flares</v>
      </c>
      <c r="F1601" s="180">
        <f>NM_Permitted_Sources!J39</f>
        <v>0.01</v>
      </c>
      <c r="G1601" s="180" t="str">
        <f>NM_Permitted_Sources!K39</f>
        <v/>
      </c>
      <c r="H1601" s="180" t="str">
        <f>NM_Permitted_Sources!L39</f>
        <v/>
      </c>
      <c r="I1601" s="180" t="str">
        <f>NM_Permitted_Sources!M39</f>
        <v/>
      </c>
      <c r="J1601" s="180" t="str">
        <f>NM_Permitted_Sources!N39</f>
        <v/>
      </c>
    </row>
    <row r="1602" spans="1:10" x14ac:dyDescent="0.2">
      <c r="A1602" s="43" t="str">
        <f>NM_Permitted_Sources!A40</f>
        <v>NM Permitted</v>
      </c>
      <c r="B1602" s="43" t="str">
        <f>NM_Permitted_Sources!B40</f>
        <v>35</v>
      </c>
      <c r="C1602" s="74" t="str">
        <f>NM_Permitted_Sources!C40</f>
        <v>35025</v>
      </c>
      <c r="D1602" s="44" t="str">
        <f>NM_Permitted_Sources!G40</f>
        <v>31000205</v>
      </c>
      <c r="E1602" s="44" t="str">
        <f>NM_Permitted_Sources!I40</f>
        <v>Natural Gas Production, Flares</v>
      </c>
      <c r="F1602" s="180" t="str">
        <f>NM_Permitted_Sources!J40</f>
        <v/>
      </c>
      <c r="G1602" s="180">
        <f>NM_Permitted_Sources!K40</f>
        <v>0.01</v>
      </c>
      <c r="H1602" s="180" t="str">
        <f>NM_Permitted_Sources!L40</f>
        <v/>
      </c>
      <c r="I1602" s="180" t="str">
        <f>NM_Permitted_Sources!M40</f>
        <v/>
      </c>
      <c r="J1602" s="180" t="str">
        <f>NM_Permitted_Sources!N40</f>
        <v/>
      </c>
    </row>
    <row r="1603" spans="1:10" x14ac:dyDescent="0.2">
      <c r="A1603" s="43" t="str">
        <f>NM_Permitted_Sources!A41</f>
        <v>NM Permitted</v>
      </c>
      <c r="B1603" s="43" t="str">
        <f>NM_Permitted_Sources!B41</f>
        <v>35</v>
      </c>
      <c r="C1603" s="74" t="str">
        <f>NM_Permitted_Sources!C41</f>
        <v>35025</v>
      </c>
      <c r="D1603" s="44" t="str">
        <f>NM_Permitted_Sources!G41</f>
        <v>20200252</v>
      </c>
      <c r="E1603" s="44" t="str">
        <f>NM_Permitted_Sources!I41</f>
        <v>Compressor Engines</v>
      </c>
      <c r="F1603" s="180" t="str">
        <f>NM_Permitted_Sources!J41</f>
        <v/>
      </c>
      <c r="G1603" s="180" t="str">
        <f>NM_Permitted_Sources!K41</f>
        <v/>
      </c>
      <c r="H1603" s="180" t="str">
        <f>NM_Permitted_Sources!L41</f>
        <v/>
      </c>
      <c r="I1603" s="180">
        <f>NM_Permitted_Sources!M41</f>
        <v>0.01</v>
      </c>
      <c r="J1603" s="180" t="str">
        <f>NM_Permitted_Sources!N41</f>
        <v/>
      </c>
    </row>
    <row r="1604" spans="1:10" x14ac:dyDescent="0.2">
      <c r="A1604" s="43" t="str">
        <f>NM_Permitted_Sources!A42</f>
        <v>NM Permitted</v>
      </c>
      <c r="B1604" s="43" t="str">
        <f>NM_Permitted_Sources!B42</f>
        <v>35</v>
      </c>
      <c r="C1604" s="74" t="str">
        <f>NM_Permitted_Sources!C42</f>
        <v>35025</v>
      </c>
      <c r="D1604" s="44" t="str">
        <f>NM_Permitted_Sources!G42</f>
        <v>20200252</v>
      </c>
      <c r="E1604" s="44" t="str">
        <f>NM_Permitted_Sources!I42</f>
        <v>Compressor Engines</v>
      </c>
      <c r="F1604" s="180" t="str">
        <f>NM_Permitted_Sources!J42</f>
        <v/>
      </c>
      <c r="G1604" s="180" t="str">
        <f>NM_Permitted_Sources!K42</f>
        <v/>
      </c>
      <c r="H1604" s="180" t="str">
        <f>NM_Permitted_Sources!L42</f>
        <v/>
      </c>
      <c r="I1604" s="180">
        <f>NM_Permitted_Sources!M42</f>
        <v>0.01</v>
      </c>
      <c r="J1604" s="180" t="str">
        <f>NM_Permitted_Sources!N42</f>
        <v/>
      </c>
    </row>
    <row r="1605" spans="1:10" x14ac:dyDescent="0.2">
      <c r="A1605" s="43" t="str">
        <f>NM_Permitted_Sources!A43</f>
        <v>NM Permitted</v>
      </c>
      <c r="B1605" s="43" t="str">
        <f>NM_Permitted_Sources!B43</f>
        <v>35</v>
      </c>
      <c r="C1605" s="74" t="str">
        <f>NM_Permitted_Sources!C43</f>
        <v>35025</v>
      </c>
      <c r="D1605" s="44" t="str">
        <f>NM_Permitted_Sources!G43</f>
        <v>20200253</v>
      </c>
      <c r="E1605" s="44" t="str">
        <f>NM_Permitted_Sources!I43</f>
        <v>Compressor Engines</v>
      </c>
      <c r="F1605" s="180" t="str">
        <f>NM_Permitted_Sources!J43</f>
        <v/>
      </c>
      <c r="G1605" s="180" t="str">
        <f>NM_Permitted_Sources!K43</f>
        <v/>
      </c>
      <c r="H1605" s="180" t="str">
        <f>NM_Permitted_Sources!L43</f>
        <v/>
      </c>
      <c r="I1605" s="180">
        <f>NM_Permitted_Sources!M43</f>
        <v>0.01</v>
      </c>
      <c r="J1605" s="180" t="str">
        <f>NM_Permitted_Sources!N43</f>
        <v/>
      </c>
    </row>
    <row r="1606" spans="1:10" x14ac:dyDescent="0.2">
      <c r="A1606" s="43" t="str">
        <f>NM_Permitted_Sources!A44</f>
        <v>NM Permitted</v>
      </c>
      <c r="B1606" s="43" t="str">
        <f>NM_Permitted_Sources!B44</f>
        <v>35</v>
      </c>
      <c r="C1606" s="74" t="str">
        <f>NM_Permitted_Sources!C44</f>
        <v>35025</v>
      </c>
      <c r="D1606" s="44" t="str">
        <f>NM_Permitted_Sources!G44</f>
        <v>20200202</v>
      </c>
      <c r="E1606" s="44" t="str">
        <f>NM_Permitted_Sources!I44</f>
        <v>Compressor Engines</v>
      </c>
      <c r="F1606" s="180" t="str">
        <f>NM_Permitted_Sources!J44</f>
        <v/>
      </c>
      <c r="G1606" s="180" t="str">
        <f>NM_Permitted_Sources!K44</f>
        <v/>
      </c>
      <c r="H1606" s="180" t="str">
        <f>NM_Permitted_Sources!L44</f>
        <v/>
      </c>
      <c r="I1606" s="180">
        <f>NM_Permitted_Sources!M44</f>
        <v>0.01</v>
      </c>
      <c r="J1606" s="180" t="str">
        <f>NM_Permitted_Sources!N44</f>
        <v/>
      </c>
    </row>
    <row r="1607" spans="1:10" x14ac:dyDescent="0.2">
      <c r="A1607" s="43" t="str">
        <f>NM_Permitted_Sources!A45</f>
        <v>NM Permitted</v>
      </c>
      <c r="B1607" s="43" t="str">
        <f>NM_Permitted_Sources!B45</f>
        <v>35</v>
      </c>
      <c r="C1607" s="74" t="str">
        <f>NM_Permitted_Sources!C45</f>
        <v>35025</v>
      </c>
      <c r="D1607" s="44" t="str">
        <f>NM_Permitted_Sources!G45</f>
        <v>20200202</v>
      </c>
      <c r="E1607" s="44" t="str">
        <f>NM_Permitted_Sources!I45</f>
        <v>Compressor Engines</v>
      </c>
      <c r="F1607" s="180" t="str">
        <f>NM_Permitted_Sources!J45</f>
        <v/>
      </c>
      <c r="G1607" s="180" t="str">
        <f>NM_Permitted_Sources!K45</f>
        <v/>
      </c>
      <c r="H1607" s="180" t="str">
        <f>NM_Permitted_Sources!L45</f>
        <v/>
      </c>
      <c r="I1607" s="180">
        <f>NM_Permitted_Sources!M45</f>
        <v>0.01</v>
      </c>
      <c r="J1607" s="180" t="str">
        <f>NM_Permitted_Sources!N45</f>
        <v/>
      </c>
    </row>
    <row r="1608" spans="1:10" x14ac:dyDescent="0.2">
      <c r="A1608" s="43" t="str">
        <f>NM_Permitted_Sources!A46</f>
        <v>NM Permitted</v>
      </c>
      <c r="B1608" s="43" t="str">
        <f>NM_Permitted_Sources!B46</f>
        <v>35</v>
      </c>
      <c r="C1608" s="74" t="str">
        <f>NM_Permitted_Sources!C46</f>
        <v>35025</v>
      </c>
      <c r="D1608" s="44" t="str">
        <f>NM_Permitted_Sources!G46</f>
        <v>20200202</v>
      </c>
      <c r="E1608" s="44" t="str">
        <f>NM_Permitted_Sources!I46</f>
        <v>Compressor Engines</v>
      </c>
      <c r="F1608" s="180" t="str">
        <f>NM_Permitted_Sources!J46</f>
        <v/>
      </c>
      <c r="G1608" s="180" t="str">
        <f>NM_Permitted_Sources!K46</f>
        <v/>
      </c>
      <c r="H1608" s="180" t="str">
        <f>NM_Permitted_Sources!L46</f>
        <v/>
      </c>
      <c r="I1608" s="180">
        <f>NM_Permitted_Sources!M46</f>
        <v>0.01</v>
      </c>
      <c r="J1608" s="180" t="str">
        <f>NM_Permitted_Sources!N46</f>
        <v/>
      </c>
    </row>
    <row r="1609" spans="1:10" x14ac:dyDescent="0.2">
      <c r="A1609" s="43" t="str">
        <f>NM_Permitted_Sources!A47</f>
        <v>NM Permitted</v>
      </c>
      <c r="B1609" s="43" t="str">
        <f>NM_Permitted_Sources!B47</f>
        <v>35</v>
      </c>
      <c r="C1609" s="74" t="str">
        <f>NM_Permitted_Sources!C47</f>
        <v>35025</v>
      </c>
      <c r="D1609" s="44" t="str">
        <f>NM_Permitted_Sources!G47</f>
        <v>20200202</v>
      </c>
      <c r="E1609" s="44" t="str">
        <f>NM_Permitted_Sources!I47</f>
        <v>Compressor Engines</v>
      </c>
      <c r="F1609" s="180" t="str">
        <f>NM_Permitted_Sources!J47</f>
        <v/>
      </c>
      <c r="G1609" s="180" t="str">
        <f>NM_Permitted_Sources!K47</f>
        <v/>
      </c>
      <c r="H1609" s="180" t="str">
        <f>NM_Permitted_Sources!L47</f>
        <v/>
      </c>
      <c r="I1609" s="180">
        <f>NM_Permitted_Sources!M47</f>
        <v>0.01</v>
      </c>
      <c r="J1609" s="180" t="str">
        <f>NM_Permitted_Sources!N47</f>
        <v/>
      </c>
    </row>
    <row r="1610" spans="1:10" x14ac:dyDescent="0.2">
      <c r="A1610" s="43" t="str">
        <f>NM_Permitted_Sources!A48</f>
        <v>NM Permitted</v>
      </c>
      <c r="B1610" s="43" t="str">
        <f>NM_Permitted_Sources!B48</f>
        <v>35</v>
      </c>
      <c r="C1610" s="74" t="str">
        <f>NM_Permitted_Sources!C48</f>
        <v>35025</v>
      </c>
      <c r="D1610" s="44" t="str">
        <f>NM_Permitted_Sources!G48</f>
        <v>20200252</v>
      </c>
      <c r="E1610" s="44" t="str">
        <f>NM_Permitted_Sources!I48</f>
        <v>Compressor Engines</v>
      </c>
      <c r="F1610" s="180" t="str">
        <f>NM_Permitted_Sources!J48</f>
        <v/>
      </c>
      <c r="G1610" s="180" t="str">
        <f>NM_Permitted_Sources!K48</f>
        <v/>
      </c>
      <c r="H1610" s="180" t="str">
        <f>NM_Permitted_Sources!L48</f>
        <v/>
      </c>
      <c r="I1610" s="180">
        <f>NM_Permitted_Sources!M48</f>
        <v>0.01</v>
      </c>
      <c r="J1610" s="180" t="str">
        <f>NM_Permitted_Sources!N48</f>
        <v/>
      </c>
    </row>
    <row r="1611" spans="1:10" x14ac:dyDescent="0.2">
      <c r="A1611" s="43" t="str">
        <f>NM_Permitted_Sources!A49</f>
        <v>NM Permitted</v>
      </c>
      <c r="B1611" s="43" t="str">
        <f>NM_Permitted_Sources!B49</f>
        <v>35</v>
      </c>
      <c r="C1611" s="74" t="str">
        <f>NM_Permitted_Sources!C49</f>
        <v>35025</v>
      </c>
      <c r="D1611" s="44" t="str">
        <f>NM_Permitted_Sources!G49</f>
        <v>20200202</v>
      </c>
      <c r="E1611" s="44" t="str">
        <f>NM_Permitted_Sources!I49</f>
        <v>Compressor Engines</v>
      </c>
      <c r="F1611" s="180" t="str">
        <f>NM_Permitted_Sources!J49</f>
        <v/>
      </c>
      <c r="G1611" s="180" t="str">
        <f>NM_Permitted_Sources!K49</f>
        <v/>
      </c>
      <c r="H1611" s="180" t="str">
        <f>NM_Permitted_Sources!L49</f>
        <v/>
      </c>
      <c r="I1611" s="180">
        <f>NM_Permitted_Sources!M49</f>
        <v>0.01</v>
      </c>
      <c r="J1611" s="180" t="str">
        <f>NM_Permitted_Sources!N49</f>
        <v/>
      </c>
    </row>
    <row r="1612" spans="1:10" x14ac:dyDescent="0.2">
      <c r="A1612" s="43" t="str">
        <f>NM_Permitted_Sources!A50</f>
        <v>NM Permitted</v>
      </c>
      <c r="B1612" s="43" t="str">
        <f>NM_Permitted_Sources!B50</f>
        <v>35</v>
      </c>
      <c r="C1612" s="74" t="str">
        <f>NM_Permitted_Sources!C50</f>
        <v>35025</v>
      </c>
      <c r="D1612" s="44" t="str">
        <f>NM_Permitted_Sources!G50</f>
        <v>20200202</v>
      </c>
      <c r="E1612" s="44" t="str">
        <f>NM_Permitted_Sources!I50</f>
        <v>Compressor Engines</v>
      </c>
      <c r="F1612" s="180" t="str">
        <f>NM_Permitted_Sources!J50</f>
        <v/>
      </c>
      <c r="G1612" s="180" t="str">
        <f>NM_Permitted_Sources!K50</f>
        <v/>
      </c>
      <c r="H1612" s="180" t="str">
        <f>NM_Permitted_Sources!L50</f>
        <v/>
      </c>
      <c r="I1612" s="180">
        <f>NM_Permitted_Sources!M50</f>
        <v>0.01</v>
      </c>
      <c r="J1612" s="180" t="str">
        <f>NM_Permitted_Sources!N50</f>
        <v/>
      </c>
    </row>
    <row r="1613" spans="1:10" x14ac:dyDescent="0.2">
      <c r="A1613" s="43" t="str">
        <f>NM_Permitted_Sources!A51</f>
        <v>NM Permitted</v>
      </c>
      <c r="B1613" s="43" t="str">
        <f>NM_Permitted_Sources!B51</f>
        <v>35</v>
      </c>
      <c r="C1613" s="74" t="str">
        <f>NM_Permitted_Sources!C51</f>
        <v>35025</v>
      </c>
      <c r="D1613" s="44" t="str">
        <f>NM_Permitted_Sources!G51</f>
        <v>20200202</v>
      </c>
      <c r="E1613" s="44" t="str">
        <f>NM_Permitted_Sources!I51</f>
        <v>Compressor Engines</v>
      </c>
      <c r="F1613" s="180" t="str">
        <f>NM_Permitted_Sources!J51</f>
        <v/>
      </c>
      <c r="G1613" s="180" t="str">
        <f>NM_Permitted_Sources!K51</f>
        <v/>
      </c>
      <c r="H1613" s="180" t="str">
        <f>NM_Permitted_Sources!L51</f>
        <v/>
      </c>
      <c r="I1613" s="180">
        <f>NM_Permitted_Sources!M51</f>
        <v>0.01</v>
      </c>
      <c r="J1613" s="180" t="str">
        <f>NM_Permitted_Sources!N51</f>
        <v/>
      </c>
    </row>
    <row r="1614" spans="1:10" x14ac:dyDescent="0.2">
      <c r="A1614" s="43" t="str">
        <f>NM_Permitted_Sources!A52</f>
        <v>NM Permitted</v>
      </c>
      <c r="B1614" s="43" t="str">
        <f>NM_Permitted_Sources!B52</f>
        <v>35</v>
      </c>
      <c r="C1614" s="74" t="str">
        <f>NM_Permitted_Sources!C52</f>
        <v>35025</v>
      </c>
      <c r="D1614" s="44" t="str">
        <f>NM_Permitted_Sources!G52</f>
        <v>20200202</v>
      </c>
      <c r="E1614" s="44" t="str">
        <f>NM_Permitted_Sources!I52</f>
        <v>Compressor Engines</v>
      </c>
      <c r="F1614" s="180" t="str">
        <f>NM_Permitted_Sources!J52</f>
        <v/>
      </c>
      <c r="G1614" s="180" t="str">
        <f>NM_Permitted_Sources!K52</f>
        <v/>
      </c>
      <c r="H1614" s="180" t="str">
        <f>NM_Permitted_Sources!L52</f>
        <v/>
      </c>
      <c r="I1614" s="180">
        <f>NM_Permitted_Sources!M52</f>
        <v>0.01</v>
      </c>
      <c r="J1614" s="180" t="str">
        <f>NM_Permitted_Sources!N52</f>
        <v/>
      </c>
    </row>
    <row r="1615" spans="1:10" x14ac:dyDescent="0.2">
      <c r="A1615" s="43" t="str">
        <f>NM_Permitted_Sources!A53</f>
        <v>NM Permitted</v>
      </c>
      <c r="B1615" s="43" t="str">
        <f>NM_Permitted_Sources!B53</f>
        <v>35</v>
      </c>
      <c r="C1615" s="74" t="str">
        <f>NM_Permitted_Sources!C53</f>
        <v>35025</v>
      </c>
      <c r="D1615" s="44" t="str">
        <f>NM_Permitted_Sources!G53</f>
        <v>20200202</v>
      </c>
      <c r="E1615" s="44" t="str">
        <f>NM_Permitted_Sources!I53</f>
        <v>Compressor Engines</v>
      </c>
      <c r="F1615" s="180" t="str">
        <f>NM_Permitted_Sources!J53</f>
        <v/>
      </c>
      <c r="G1615" s="180" t="str">
        <f>NM_Permitted_Sources!K53</f>
        <v/>
      </c>
      <c r="H1615" s="180" t="str">
        <f>NM_Permitted_Sources!L53</f>
        <v/>
      </c>
      <c r="I1615" s="180">
        <f>NM_Permitted_Sources!M53</f>
        <v>0.01</v>
      </c>
      <c r="J1615" s="180" t="str">
        <f>NM_Permitted_Sources!N53</f>
        <v/>
      </c>
    </row>
    <row r="1616" spans="1:10" x14ac:dyDescent="0.2">
      <c r="A1616" s="43" t="str">
        <f>NM_Permitted_Sources!A54</f>
        <v>NM Permitted</v>
      </c>
      <c r="B1616" s="43" t="str">
        <f>NM_Permitted_Sources!B54</f>
        <v>35</v>
      </c>
      <c r="C1616" s="74" t="str">
        <f>NM_Permitted_Sources!C54</f>
        <v>35025</v>
      </c>
      <c r="D1616" s="44" t="str">
        <f>NM_Permitted_Sources!G54</f>
        <v>20200202</v>
      </c>
      <c r="E1616" s="44" t="str">
        <f>NM_Permitted_Sources!I54</f>
        <v>Compressor Engines</v>
      </c>
      <c r="F1616" s="180" t="str">
        <f>NM_Permitted_Sources!J54</f>
        <v/>
      </c>
      <c r="G1616" s="180" t="str">
        <f>NM_Permitted_Sources!K54</f>
        <v/>
      </c>
      <c r="H1616" s="180" t="str">
        <f>NM_Permitted_Sources!L54</f>
        <v/>
      </c>
      <c r="I1616" s="180">
        <f>NM_Permitted_Sources!M54</f>
        <v>0.01</v>
      </c>
      <c r="J1616" s="180" t="str">
        <f>NM_Permitted_Sources!N54</f>
        <v/>
      </c>
    </row>
    <row r="1617" spans="1:10" x14ac:dyDescent="0.2">
      <c r="A1617" s="43" t="str">
        <f>NM_Permitted_Sources!A55</f>
        <v>NM Permitted</v>
      </c>
      <c r="B1617" s="43" t="str">
        <f>NM_Permitted_Sources!B55</f>
        <v>35</v>
      </c>
      <c r="C1617" s="74" t="str">
        <f>NM_Permitted_Sources!C55</f>
        <v>35025</v>
      </c>
      <c r="D1617" s="44" t="str">
        <f>NM_Permitted_Sources!G55</f>
        <v>20200202</v>
      </c>
      <c r="E1617" s="44" t="str">
        <f>NM_Permitted_Sources!I55</f>
        <v>Compressor Engines</v>
      </c>
      <c r="F1617" s="180" t="str">
        <f>NM_Permitted_Sources!J55</f>
        <v/>
      </c>
      <c r="G1617" s="180" t="str">
        <f>NM_Permitted_Sources!K55</f>
        <v/>
      </c>
      <c r="H1617" s="180" t="str">
        <f>NM_Permitted_Sources!L55</f>
        <v/>
      </c>
      <c r="I1617" s="180">
        <f>NM_Permitted_Sources!M55</f>
        <v>0.01</v>
      </c>
      <c r="J1617" s="180" t="str">
        <f>NM_Permitted_Sources!N55</f>
        <v/>
      </c>
    </row>
    <row r="1618" spans="1:10" x14ac:dyDescent="0.2">
      <c r="A1618" s="43" t="str">
        <f>NM_Permitted_Sources!A56</f>
        <v>NM Permitted</v>
      </c>
      <c r="B1618" s="43" t="str">
        <f>NM_Permitted_Sources!B56</f>
        <v>35</v>
      </c>
      <c r="C1618" s="74" t="str">
        <f>NM_Permitted_Sources!C56</f>
        <v>35025</v>
      </c>
      <c r="D1618" s="44" t="str">
        <f>NM_Permitted_Sources!G56</f>
        <v>20200202</v>
      </c>
      <c r="E1618" s="44" t="str">
        <f>NM_Permitted_Sources!I56</f>
        <v>Compressor Engines</v>
      </c>
      <c r="F1618" s="180" t="str">
        <f>NM_Permitted_Sources!J56</f>
        <v/>
      </c>
      <c r="G1618" s="180" t="str">
        <f>NM_Permitted_Sources!K56</f>
        <v/>
      </c>
      <c r="H1618" s="180" t="str">
        <f>NM_Permitted_Sources!L56</f>
        <v/>
      </c>
      <c r="I1618" s="180">
        <f>NM_Permitted_Sources!M56</f>
        <v>0.01</v>
      </c>
      <c r="J1618" s="180" t="str">
        <f>NM_Permitted_Sources!N56</f>
        <v/>
      </c>
    </row>
    <row r="1619" spans="1:10" x14ac:dyDescent="0.2">
      <c r="A1619" s="43" t="str">
        <f>NM_Permitted_Sources!A57</f>
        <v>NM Permitted</v>
      </c>
      <c r="B1619" s="43" t="str">
        <f>NM_Permitted_Sources!B57</f>
        <v>35</v>
      </c>
      <c r="C1619" s="74" t="str">
        <f>NM_Permitted_Sources!C57</f>
        <v>35025</v>
      </c>
      <c r="D1619" s="44" t="str">
        <f>NM_Permitted_Sources!G57</f>
        <v>31000404</v>
      </c>
      <c r="E1619" s="44" t="str">
        <f>NM_Permitted_Sources!I57</f>
        <v>Process Heaters</v>
      </c>
      <c r="F1619" s="180" t="str">
        <f>NM_Permitted_Sources!J57</f>
        <v/>
      </c>
      <c r="G1619" s="180" t="str">
        <f>NM_Permitted_Sources!K57</f>
        <v/>
      </c>
      <c r="H1619" s="180" t="str">
        <f>NM_Permitted_Sources!L57</f>
        <v/>
      </c>
      <c r="I1619" s="180">
        <f>NM_Permitted_Sources!M57</f>
        <v>0.01</v>
      </c>
      <c r="J1619" s="180" t="str">
        <f>NM_Permitted_Sources!N57</f>
        <v/>
      </c>
    </row>
    <row r="1620" spans="1:10" x14ac:dyDescent="0.2">
      <c r="A1620" s="43" t="str">
        <f>NM_Permitted_Sources!A58</f>
        <v>NM Permitted</v>
      </c>
      <c r="B1620" s="43" t="str">
        <f>NM_Permitted_Sources!B58</f>
        <v>35</v>
      </c>
      <c r="C1620" s="74" t="str">
        <f>NM_Permitted_Sources!C58</f>
        <v>35025</v>
      </c>
      <c r="D1620" s="44" t="str">
        <f>NM_Permitted_Sources!G58</f>
        <v>20200252</v>
      </c>
      <c r="E1620" s="44" t="str">
        <f>NM_Permitted_Sources!I58</f>
        <v>Compressor Engines</v>
      </c>
      <c r="F1620" s="180" t="str">
        <f>NM_Permitted_Sources!J58</f>
        <v/>
      </c>
      <c r="G1620" s="180" t="str">
        <f>NM_Permitted_Sources!K58</f>
        <v/>
      </c>
      <c r="H1620" s="180" t="str">
        <f>NM_Permitted_Sources!L58</f>
        <v/>
      </c>
      <c r="I1620" s="180">
        <f>NM_Permitted_Sources!M58</f>
        <v>0.01</v>
      </c>
      <c r="J1620" s="180" t="str">
        <f>NM_Permitted_Sources!N58</f>
        <v/>
      </c>
    </row>
    <row r="1621" spans="1:10" x14ac:dyDescent="0.2">
      <c r="A1621" s="43" t="str">
        <f>NM_Permitted_Sources!A59</f>
        <v>NM Permitted</v>
      </c>
      <c r="B1621" s="43" t="str">
        <f>NM_Permitted_Sources!B59</f>
        <v>35</v>
      </c>
      <c r="C1621" s="74" t="str">
        <f>NM_Permitted_Sources!C59</f>
        <v>35025</v>
      </c>
      <c r="D1621" s="44" t="str">
        <f>NM_Permitted_Sources!G59</f>
        <v>20200202</v>
      </c>
      <c r="E1621" s="44" t="str">
        <f>NM_Permitted_Sources!I59</f>
        <v>Compressor Engines</v>
      </c>
      <c r="F1621" s="180" t="str">
        <f>NM_Permitted_Sources!J59</f>
        <v/>
      </c>
      <c r="G1621" s="180" t="str">
        <f>NM_Permitted_Sources!K59</f>
        <v/>
      </c>
      <c r="H1621" s="180" t="str">
        <f>NM_Permitted_Sources!L59</f>
        <v/>
      </c>
      <c r="I1621" s="180" t="str">
        <f>NM_Permitted_Sources!M59</f>
        <v/>
      </c>
      <c r="J1621" s="180">
        <f>NM_Permitted_Sources!N59</f>
        <v>0.01</v>
      </c>
    </row>
    <row r="1622" spans="1:10" x14ac:dyDescent="0.2">
      <c r="A1622" s="43" t="str">
        <f>NM_Permitted_Sources!A60</f>
        <v>NM Permitted</v>
      </c>
      <c r="B1622" s="43" t="str">
        <f>NM_Permitted_Sources!B60</f>
        <v>35</v>
      </c>
      <c r="C1622" s="74" t="str">
        <f>NM_Permitted_Sources!C60</f>
        <v>35025</v>
      </c>
      <c r="D1622" s="44" t="str">
        <f>NM_Permitted_Sources!G60</f>
        <v>20200202</v>
      </c>
      <c r="E1622" s="44" t="str">
        <f>NM_Permitted_Sources!I60</f>
        <v>Compressor Engines</v>
      </c>
      <c r="F1622" s="180" t="str">
        <f>NM_Permitted_Sources!J60</f>
        <v/>
      </c>
      <c r="G1622" s="180">
        <f>NM_Permitted_Sources!K60</f>
        <v>0.01</v>
      </c>
      <c r="H1622" s="180" t="str">
        <f>NM_Permitted_Sources!L60</f>
        <v/>
      </c>
      <c r="I1622" s="180" t="str">
        <f>NM_Permitted_Sources!M60</f>
        <v/>
      </c>
      <c r="J1622" s="180" t="str">
        <f>NM_Permitted_Sources!N60</f>
        <v/>
      </c>
    </row>
    <row r="1623" spans="1:10" x14ac:dyDescent="0.2">
      <c r="A1623" s="43" t="str">
        <f>NM_Permitted_Sources!A61</f>
        <v>NM Permitted</v>
      </c>
      <c r="B1623" s="43" t="str">
        <f>NM_Permitted_Sources!B61</f>
        <v>35</v>
      </c>
      <c r="C1623" s="74" t="str">
        <f>NM_Permitted_Sources!C61</f>
        <v>35025</v>
      </c>
      <c r="D1623" s="44" t="str">
        <f>NM_Permitted_Sources!G61</f>
        <v>31000302</v>
      </c>
      <c r="E1623" s="44" t="str">
        <f>NM_Permitted_Sources!I61</f>
        <v>Dehydrator</v>
      </c>
      <c r="F1623" s="180" t="str">
        <f>NM_Permitted_Sources!J61</f>
        <v/>
      </c>
      <c r="G1623" s="180" t="str">
        <f>NM_Permitted_Sources!K61</f>
        <v/>
      </c>
      <c r="H1623" s="180" t="str">
        <f>NM_Permitted_Sources!L61</f>
        <v/>
      </c>
      <c r="I1623" s="180" t="str">
        <f>NM_Permitted_Sources!M61</f>
        <v/>
      </c>
      <c r="J1623" s="180">
        <f>NM_Permitted_Sources!N61</f>
        <v>0.01</v>
      </c>
    </row>
    <row r="1624" spans="1:10" x14ac:dyDescent="0.2">
      <c r="A1624" s="43" t="str">
        <f>NM_Permitted_Sources!A62</f>
        <v>NM Permitted</v>
      </c>
      <c r="B1624" s="43" t="str">
        <f>NM_Permitted_Sources!B62</f>
        <v>35</v>
      </c>
      <c r="C1624" s="74" t="str">
        <f>NM_Permitted_Sources!C62</f>
        <v>35025</v>
      </c>
      <c r="D1624" s="44" t="str">
        <f>NM_Permitted_Sources!G62</f>
        <v>31000302</v>
      </c>
      <c r="E1624" s="44" t="str">
        <f>NM_Permitted_Sources!I62</f>
        <v>Dehydrator</v>
      </c>
      <c r="F1624" s="180" t="str">
        <f>NM_Permitted_Sources!J62</f>
        <v/>
      </c>
      <c r="G1624" s="180">
        <f>NM_Permitted_Sources!K62</f>
        <v>0.01</v>
      </c>
      <c r="H1624" s="180" t="str">
        <f>NM_Permitted_Sources!L62</f>
        <v/>
      </c>
      <c r="I1624" s="180" t="str">
        <f>NM_Permitted_Sources!M62</f>
        <v/>
      </c>
      <c r="J1624" s="180" t="str">
        <f>NM_Permitted_Sources!N62</f>
        <v/>
      </c>
    </row>
    <row r="1625" spans="1:10" x14ac:dyDescent="0.2">
      <c r="A1625" s="43" t="str">
        <f>NM_Permitted_Sources!A63</f>
        <v>NM Permitted</v>
      </c>
      <c r="B1625" s="43" t="str">
        <f>NM_Permitted_Sources!B63</f>
        <v>35</v>
      </c>
      <c r="C1625" s="74" t="str">
        <f>NM_Permitted_Sources!C63</f>
        <v>35025</v>
      </c>
      <c r="D1625" s="44" t="str">
        <f>NM_Permitted_Sources!G63</f>
        <v>20200201</v>
      </c>
      <c r="E1625" s="44" t="str">
        <f>NM_Permitted_Sources!I63</f>
        <v>Compressor Engines</v>
      </c>
      <c r="F1625" s="180" t="str">
        <f>NM_Permitted_Sources!J63</f>
        <v/>
      </c>
      <c r="G1625" s="180">
        <f>NM_Permitted_Sources!K63</f>
        <v>0.01</v>
      </c>
      <c r="H1625" s="180" t="str">
        <f>NM_Permitted_Sources!L63</f>
        <v/>
      </c>
      <c r="I1625" s="180" t="str">
        <f>NM_Permitted_Sources!M63</f>
        <v/>
      </c>
      <c r="J1625" s="180" t="str">
        <f>NM_Permitted_Sources!N63</f>
        <v/>
      </c>
    </row>
    <row r="1626" spans="1:10" x14ac:dyDescent="0.2">
      <c r="A1626" s="43" t="str">
        <f>NM_Permitted_Sources!A64</f>
        <v>NM Permitted</v>
      </c>
      <c r="B1626" s="43" t="str">
        <f>NM_Permitted_Sources!B64</f>
        <v>35</v>
      </c>
      <c r="C1626" s="74" t="str">
        <f>NM_Permitted_Sources!C64</f>
        <v>35025</v>
      </c>
      <c r="D1626" s="44" t="str">
        <f>NM_Permitted_Sources!G64</f>
        <v>20200201</v>
      </c>
      <c r="E1626" s="44" t="str">
        <f>NM_Permitted_Sources!I64</f>
        <v>Compressor Engines</v>
      </c>
      <c r="F1626" s="180" t="str">
        <f>NM_Permitted_Sources!J64</f>
        <v/>
      </c>
      <c r="G1626" s="180">
        <f>NM_Permitted_Sources!K64</f>
        <v>0.01</v>
      </c>
      <c r="H1626" s="180" t="str">
        <f>NM_Permitted_Sources!L64</f>
        <v/>
      </c>
      <c r="I1626" s="180" t="str">
        <f>NM_Permitted_Sources!M64</f>
        <v/>
      </c>
      <c r="J1626" s="180" t="str">
        <f>NM_Permitted_Sources!N64</f>
        <v/>
      </c>
    </row>
    <row r="1627" spans="1:10" x14ac:dyDescent="0.2">
      <c r="A1627" s="43" t="str">
        <f>NM_Permitted_Sources!A65</f>
        <v>NM Permitted</v>
      </c>
      <c r="B1627" s="43" t="str">
        <f>NM_Permitted_Sources!B65</f>
        <v>35</v>
      </c>
      <c r="C1627" s="74" t="str">
        <f>NM_Permitted_Sources!C65</f>
        <v>35025</v>
      </c>
      <c r="D1627" s="44" t="str">
        <f>NM_Permitted_Sources!G65</f>
        <v>20200252</v>
      </c>
      <c r="E1627" s="44" t="str">
        <f>NM_Permitted_Sources!I65</f>
        <v>Compressor Engines</v>
      </c>
      <c r="F1627" s="180" t="str">
        <f>NM_Permitted_Sources!J65</f>
        <v/>
      </c>
      <c r="G1627" s="180" t="str">
        <f>NM_Permitted_Sources!K65</f>
        <v/>
      </c>
      <c r="H1627" s="180" t="str">
        <f>NM_Permitted_Sources!L65</f>
        <v/>
      </c>
      <c r="I1627" s="180">
        <f>NM_Permitted_Sources!M65</f>
        <v>1.7999999999999999E-2</v>
      </c>
      <c r="J1627" s="180" t="str">
        <f>NM_Permitted_Sources!N65</f>
        <v/>
      </c>
    </row>
    <row r="1628" spans="1:10" x14ac:dyDescent="0.2">
      <c r="A1628" s="43" t="str">
        <f>NM_Permitted_Sources!A66</f>
        <v>NM Permitted</v>
      </c>
      <c r="B1628" s="43" t="str">
        <f>NM_Permitted_Sources!B66</f>
        <v>35</v>
      </c>
      <c r="C1628" s="74" t="str">
        <f>NM_Permitted_Sources!C66</f>
        <v>35025</v>
      </c>
      <c r="D1628" s="44" t="str">
        <f>NM_Permitted_Sources!G66</f>
        <v>20200254</v>
      </c>
      <c r="E1628" s="44" t="str">
        <f>NM_Permitted_Sources!I66</f>
        <v>Compressor Engines</v>
      </c>
      <c r="F1628" s="180" t="str">
        <f>NM_Permitted_Sources!J66</f>
        <v/>
      </c>
      <c r="G1628" s="180" t="str">
        <f>NM_Permitted_Sources!K66</f>
        <v/>
      </c>
      <c r="H1628" s="180" t="str">
        <f>NM_Permitted_Sources!L66</f>
        <v/>
      </c>
      <c r="I1628" s="180">
        <f>NM_Permitted_Sources!M66</f>
        <v>1.7999999999999999E-2</v>
      </c>
      <c r="J1628" s="180" t="str">
        <f>NM_Permitted_Sources!N66</f>
        <v/>
      </c>
    </row>
    <row r="1629" spans="1:10" x14ac:dyDescent="0.2">
      <c r="A1629" s="43" t="str">
        <f>NM_Permitted_Sources!A67</f>
        <v>NM Permitted</v>
      </c>
      <c r="B1629" s="43" t="str">
        <f>NM_Permitted_Sources!B67</f>
        <v>35</v>
      </c>
      <c r="C1629" s="74" t="str">
        <f>NM_Permitted_Sources!C67</f>
        <v>35015</v>
      </c>
      <c r="D1629" s="44" t="str">
        <f>NM_Permitted_Sources!G67</f>
        <v>20200254</v>
      </c>
      <c r="E1629" s="44" t="str">
        <f>NM_Permitted_Sources!I67</f>
        <v>Compressor Engines</v>
      </c>
      <c r="F1629" s="180" t="str">
        <f>NM_Permitted_Sources!J67</f>
        <v/>
      </c>
      <c r="G1629" s="180" t="str">
        <f>NM_Permitted_Sources!K67</f>
        <v/>
      </c>
      <c r="H1629" s="180" t="str">
        <f>NM_Permitted_Sources!L67</f>
        <v/>
      </c>
      <c r="I1629" s="180">
        <f>NM_Permitted_Sources!M67</f>
        <v>0.02</v>
      </c>
      <c r="J1629" s="180" t="str">
        <f>NM_Permitted_Sources!N67</f>
        <v/>
      </c>
    </row>
    <row r="1630" spans="1:10" x14ac:dyDescent="0.2">
      <c r="A1630" s="43" t="str">
        <f>NM_Permitted_Sources!A68</f>
        <v>NM Permitted</v>
      </c>
      <c r="B1630" s="43" t="str">
        <f>NM_Permitted_Sources!B68</f>
        <v>35</v>
      </c>
      <c r="C1630" s="74" t="str">
        <f>NM_Permitted_Sources!C68</f>
        <v>35015</v>
      </c>
      <c r="D1630" s="44" t="str">
        <f>NM_Permitted_Sources!G68</f>
        <v>31000228</v>
      </c>
      <c r="E1630" s="44" t="str">
        <f>NM_Permitted_Sources!I68</f>
        <v>Dehydrator</v>
      </c>
      <c r="F1630" s="180" t="str">
        <f>NM_Permitted_Sources!J68</f>
        <v/>
      </c>
      <c r="G1630" s="180">
        <f>NM_Permitted_Sources!K68</f>
        <v>0.02</v>
      </c>
      <c r="H1630" s="180" t="str">
        <f>NM_Permitted_Sources!L68</f>
        <v/>
      </c>
      <c r="I1630" s="180" t="str">
        <f>NM_Permitted_Sources!M68</f>
        <v/>
      </c>
      <c r="J1630" s="180" t="str">
        <f>NM_Permitted_Sources!N68</f>
        <v/>
      </c>
    </row>
    <row r="1631" spans="1:10" x14ac:dyDescent="0.2">
      <c r="A1631" s="43" t="str">
        <f>NM_Permitted_Sources!A69</f>
        <v>NM Permitted</v>
      </c>
      <c r="B1631" s="43" t="str">
        <f>NM_Permitted_Sources!B69</f>
        <v>35</v>
      </c>
      <c r="C1631" s="74" t="str">
        <f>NM_Permitted_Sources!C69</f>
        <v>35025</v>
      </c>
      <c r="D1631" s="44" t="str">
        <f>NM_Permitted_Sources!G69</f>
        <v>20200202</v>
      </c>
      <c r="E1631" s="44" t="str">
        <f>NM_Permitted_Sources!I69</f>
        <v>Compressor Engines</v>
      </c>
      <c r="F1631" s="180" t="str">
        <f>NM_Permitted_Sources!J69</f>
        <v/>
      </c>
      <c r="G1631" s="180" t="str">
        <f>NM_Permitted_Sources!K69</f>
        <v/>
      </c>
      <c r="H1631" s="180" t="str">
        <f>NM_Permitted_Sources!L69</f>
        <v/>
      </c>
      <c r="I1631" s="180">
        <f>NM_Permitted_Sources!M69</f>
        <v>0.02</v>
      </c>
      <c r="J1631" s="180" t="str">
        <f>NM_Permitted_Sources!N69</f>
        <v/>
      </c>
    </row>
    <row r="1632" spans="1:10" x14ac:dyDescent="0.2">
      <c r="A1632" s="43" t="str">
        <f>NM_Permitted_Sources!A70</f>
        <v>NM Permitted</v>
      </c>
      <c r="B1632" s="43" t="str">
        <f>NM_Permitted_Sources!B70</f>
        <v>35</v>
      </c>
      <c r="C1632" s="74" t="str">
        <f>NM_Permitted_Sources!C70</f>
        <v>35025</v>
      </c>
      <c r="D1632" s="44" t="str">
        <f>NM_Permitted_Sources!G70</f>
        <v>20200202</v>
      </c>
      <c r="E1632" s="44" t="str">
        <f>NM_Permitted_Sources!I70</f>
        <v>Compressor Engines</v>
      </c>
      <c r="F1632" s="180" t="str">
        <f>NM_Permitted_Sources!J70</f>
        <v/>
      </c>
      <c r="G1632" s="180" t="str">
        <f>NM_Permitted_Sources!K70</f>
        <v/>
      </c>
      <c r="H1632" s="180" t="str">
        <f>NM_Permitted_Sources!L70</f>
        <v/>
      </c>
      <c r="I1632" s="180">
        <f>NM_Permitted_Sources!M70</f>
        <v>0.02</v>
      </c>
      <c r="J1632" s="180" t="str">
        <f>NM_Permitted_Sources!N70</f>
        <v/>
      </c>
    </row>
    <row r="1633" spans="1:10" x14ac:dyDescent="0.2">
      <c r="A1633" s="43" t="str">
        <f>NM_Permitted_Sources!A71</f>
        <v>NM Permitted</v>
      </c>
      <c r="B1633" s="43" t="str">
        <f>NM_Permitted_Sources!B71</f>
        <v>35</v>
      </c>
      <c r="C1633" s="74" t="str">
        <f>NM_Permitted_Sources!C71</f>
        <v>35025</v>
      </c>
      <c r="D1633" s="44" t="str">
        <f>NM_Permitted_Sources!G71</f>
        <v>20200202</v>
      </c>
      <c r="E1633" s="44" t="str">
        <f>NM_Permitted_Sources!I71</f>
        <v>Compressor Engines</v>
      </c>
      <c r="F1633" s="180" t="str">
        <f>NM_Permitted_Sources!J71</f>
        <v/>
      </c>
      <c r="G1633" s="180" t="str">
        <f>NM_Permitted_Sources!K71</f>
        <v/>
      </c>
      <c r="H1633" s="180" t="str">
        <f>NM_Permitted_Sources!L71</f>
        <v/>
      </c>
      <c r="I1633" s="180">
        <f>NM_Permitted_Sources!M71</f>
        <v>0.02</v>
      </c>
      <c r="J1633" s="180" t="str">
        <f>NM_Permitted_Sources!N71</f>
        <v/>
      </c>
    </row>
    <row r="1634" spans="1:10" x14ac:dyDescent="0.2">
      <c r="A1634" s="43" t="str">
        <f>NM_Permitted_Sources!A72</f>
        <v>NM Permitted</v>
      </c>
      <c r="B1634" s="43" t="str">
        <f>NM_Permitted_Sources!B72</f>
        <v>35</v>
      </c>
      <c r="C1634" s="74" t="str">
        <f>NM_Permitted_Sources!C72</f>
        <v>35025</v>
      </c>
      <c r="D1634" s="44" t="str">
        <f>NM_Permitted_Sources!G72</f>
        <v>20200202</v>
      </c>
      <c r="E1634" s="44" t="str">
        <f>NM_Permitted_Sources!I72</f>
        <v>Compressor Engines</v>
      </c>
      <c r="F1634" s="180" t="str">
        <f>NM_Permitted_Sources!J72</f>
        <v/>
      </c>
      <c r="G1634" s="180" t="str">
        <f>NM_Permitted_Sources!K72</f>
        <v/>
      </c>
      <c r="H1634" s="180" t="str">
        <f>NM_Permitted_Sources!L72</f>
        <v/>
      </c>
      <c r="I1634" s="180">
        <f>NM_Permitted_Sources!M72</f>
        <v>0.02</v>
      </c>
      <c r="J1634" s="180" t="str">
        <f>NM_Permitted_Sources!N72</f>
        <v/>
      </c>
    </row>
    <row r="1635" spans="1:10" x14ac:dyDescent="0.2">
      <c r="A1635" s="43" t="str">
        <f>NM_Permitted_Sources!A73</f>
        <v>NM Permitted</v>
      </c>
      <c r="B1635" s="43" t="str">
        <f>NM_Permitted_Sources!B73</f>
        <v>35</v>
      </c>
      <c r="C1635" s="74" t="str">
        <f>NM_Permitted_Sources!C73</f>
        <v>35025</v>
      </c>
      <c r="D1635" s="44" t="str">
        <f>NM_Permitted_Sources!G73</f>
        <v>20200202</v>
      </c>
      <c r="E1635" s="44" t="str">
        <f>NM_Permitted_Sources!I73</f>
        <v>Compressor Engines</v>
      </c>
      <c r="F1635" s="180" t="str">
        <f>NM_Permitted_Sources!J73</f>
        <v/>
      </c>
      <c r="G1635" s="180" t="str">
        <f>NM_Permitted_Sources!K73</f>
        <v/>
      </c>
      <c r="H1635" s="180" t="str">
        <f>NM_Permitted_Sources!L73</f>
        <v/>
      </c>
      <c r="I1635" s="180">
        <f>NM_Permitted_Sources!M73</f>
        <v>0.02</v>
      </c>
      <c r="J1635" s="180" t="str">
        <f>NM_Permitted_Sources!N73</f>
        <v/>
      </c>
    </row>
    <row r="1636" spans="1:10" x14ac:dyDescent="0.2">
      <c r="A1636" s="43" t="str">
        <f>NM_Permitted_Sources!A74</f>
        <v>NM Permitted</v>
      </c>
      <c r="B1636" s="43" t="str">
        <f>NM_Permitted_Sources!B74</f>
        <v>35</v>
      </c>
      <c r="C1636" s="74" t="str">
        <f>NM_Permitted_Sources!C74</f>
        <v>35025</v>
      </c>
      <c r="D1636" s="44" t="str">
        <f>NM_Permitted_Sources!G74</f>
        <v>20200202</v>
      </c>
      <c r="E1636" s="44" t="str">
        <f>NM_Permitted_Sources!I74</f>
        <v>Compressor Engines</v>
      </c>
      <c r="F1636" s="180" t="str">
        <f>NM_Permitted_Sources!J74</f>
        <v/>
      </c>
      <c r="G1636" s="180" t="str">
        <f>NM_Permitted_Sources!K74</f>
        <v/>
      </c>
      <c r="H1636" s="180" t="str">
        <f>NM_Permitted_Sources!L74</f>
        <v/>
      </c>
      <c r="I1636" s="180">
        <f>NM_Permitted_Sources!M74</f>
        <v>0.02</v>
      </c>
      <c r="J1636" s="180" t="str">
        <f>NM_Permitted_Sources!N74</f>
        <v/>
      </c>
    </row>
    <row r="1637" spans="1:10" x14ac:dyDescent="0.2">
      <c r="A1637" s="43" t="str">
        <f>NM_Permitted_Sources!A75</f>
        <v>NM Permitted</v>
      </c>
      <c r="B1637" s="43" t="str">
        <f>NM_Permitted_Sources!B75</f>
        <v>35</v>
      </c>
      <c r="C1637" s="74" t="str">
        <f>NM_Permitted_Sources!C75</f>
        <v>35025</v>
      </c>
      <c r="D1637" s="44" t="str">
        <f>NM_Permitted_Sources!G75</f>
        <v>20200202</v>
      </c>
      <c r="E1637" s="44" t="str">
        <f>NM_Permitted_Sources!I75</f>
        <v>Compressor Engines</v>
      </c>
      <c r="F1637" s="180" t="str">
        <f>NM_Permitted_Sources!J75</f>
        <v/>
      </c>
      <c r="G1637" s="180" t="str">
        <f>NM_Permitted_Sources!K75</f>
        <v/>
      </c>
      <c r="H1637" s="180" t="str">
        <f>NM_Permitted_Sources!L75</f>
        <v/>
      </c>
      <c r="I1637" s="180">
        <f>NM_Permitted_Sources!M75</f>
        <v>0.02</v>
      </c>
      <c r="J1637" s="180" t="str">
        <f>NM_Permitted_Sources!N75</f>
        <v/>
      </c>
    </row>
    <row r="1638" spans="1:10" x14ac:dyDescent="0.2">
      <c r="A1638" s="43" t="str">
        <f>NM_Permitted_Sources!A76</f>
        <v>NM Permitted</v>
      </c>
      <c r="B1638" s="43" t="str">
        <f>NM_Permitted_Sources!B76</f>
        <v>35</v>
      </c>
      <c r="C1638" s="74" t="str">
        <f>NM_Permitted_Sources!C76</f>
        <v>35025</v>
      </c>
      <c r="D1638" s="44" t="str">
        <f>NM_Permitted_Sources!G76</f>
        <v>20200202</v>
      </c>
      <c r="E1638" s="44" t="str">
        <f>NM_Permitted_Sources!I76</f>
        <v>Compressor Engines</v>
      </c>
      <c r="F1638" s="180" t="str">
        <f>NM_Permitted_Sources!J76</f>
        <v/>
      </c>
      <c r="G1638" s="180" t="str">
        <f>NM_Permitted_Sources!K76</f>
        <v/>
      </c>
      <c r="H1638" s="180" t="str">
        <f>NM_Permitted_Sources!L76</f>
        <v/>
      </c>
      <c r="I1638" s="180">
        <f>NM_Permitted_Sources!M76</f>
        <v>0.02</v>
      </c>
      <c r="J1638" s="180" t="str">
        <f>NM_Permitted_Sources!N76</f>
        <v/>
      </c>
    </row>
    <row r="1639" spans="1:10" x14ac:dyDescent="0.2">
      <c r="A1639" s="43" t="str">
        <f>NM_Permitted_Sources!A77</f>
        <v>NM Permitted</v>
      </c>
      <c r="B1639" s="43" t="str">
        <f>NM_Permitted_Sources!B77</f>
        <v>35</v>
      </c>
      <c r="C1639" s="74" t="str">
        <f>NM_Permitted_Sources!C77</f>
        <v>35025</v>
      </c>
      <c r="D1639" s="44" t="str">
        <f>NM_Permitted_Sources!G77</f>
        <v>20200202</v>
      </c>
      <c r="E1639" s="44" t="str">
        <f>NM_Permitted_Sources!I77</f>
        <v>Compressor Engines</v>
      </c>
      <c r="F1639" s="180" t="str">
        <f>NM_Permitted_Sources!J77</f>
        <v/>
      </c>
      <c r="G1639" s="180" t="str">
        <f>NM_Permitted_Sources!K77</f>
        <v/>
      </c>
      <c r="H1639" s="180" t="str">
        <f>NM_Permitted_Sources!L77</f>
        <v/>
      </c>
      <c r="I1639" s="180">
        <f>NM_Permitted_Sources!M77</f>
        <v>0.02</v>
      </c>
      <c r="J1639" s="180" t="str">
        <f>NM_Permitted_Sources!N77</f>
        <v/>
      </c>
    </row>
    <row r="1640" spans="1:10" x14ac:dyDescent="0.2">
      <c r="A1640" s="43" t="str">
        <f>NM_Permitted_Sources!A78</f>
        <v>NM Permitted</v>
      </c>
      <c r="B1640" s="43" t="str">
        <f>NM_Permitted_Sources!B78</f>
        <v>35</v>
      </c>
      <c r="C1640" s="74" t="str">
        <f>NM_Permitted_Sources!C78</f>
        <v>35025</v>
      </c>
      <c r="D1640" s="44" t="str">
        <f>NM_Permitted_Sources!G78</f>
        <v>20200202</v>
      </c>
      <c r="E1640" s="44" t="str">
        <f>NM_Permitted_Sources!I78</f>
        <v>Compressor Engines</v>
      </c>
      <c r="F1640" s="180" t="str">
        <f>NM_Permitted_Sources!J78</f>
        <v/>
      </c>
      <c r="G1640" s="180" t="str">
        <f>NM_Permitted_Sources!K78</f>
        <v/>
      </c>
      <c r="H1640" s="180" t="str">
        <f>NM_Permitted_Sources!L78</f>
        <v/>
      </c>
      <c r="I1640" s="180">
        <f>NM_Permitted_Sources!M78</f>
        <v>0.02</v>
      </c>
      <c r="J1640" s="180" t="str">
        <f>NM_Permitted_Sources!N78</f>
        <v/>
      </c>
    </row>
    <row r="1641" spans="1:10" x14ac:dyDescent="0.2">
      <c r="A1641" s="43" t="str">
        <f>NM_Permitted_Sources!A79</f>
        <v>NM Permitted</v>
      </c>
      <c r="B1641" s="43" t="str">
        <f>NM_Permitted_Sources!B79</f>
        <v>35</v>
      </c>
      <c r="C1641" s="74" t="str">
        <f>NM_Permitted_Sources!C79</f>
        <v>35025</v>
      </c>
      <c r="D1641" s="44" t="str">
        <f>NM_Permitted_Sources!G79</f>
        <v>20200202</v>
      </c>
      <c r="E1641" s="44" t="str">
        <f>NM_Permitted_Sources!I79</f>
        <v>Compressor Engines</v>
      </c>
      <c r="F1641" s="180" t="str">
        <f>NM_Permitted_Sources!J79</f>
        <v/>
      </c>
      <c r="G1641" s="180" t="str">
        <f>NM_Permitted_Sources!K79</f>
        <v/>
      </c>
      <c r="H1641" s="180" t="str">
        <f>NM_Permitted_Sources!L79</f>
        <v/>
      </c>
      <c r="I1641" s="180">
        <f>NM_Permitted_Sources!M79</f>
        <v>0.02</v>
      </c>
      <c r="J1641" s="180" t="str">
        <f>NM_Permitted_Sources!N79</f>
        <v/>
      </c>
    </row>
    <row r="1642" spans="1:10" x14ac:dyDescent="0.2">
      <c r="A1642" s="43" t="str">
        <f>NM_Permitted_Sources!A80</f>
        <v>NM Permitted</v>
      </c>
      <c r="B1642" s="43" t="str">
        <f>NM_Permitted_Sources!B80</f>
        <v>35</v>
      </c>
      <c r="C1642" s="74" t="str">
        <f>NM_Permitted_Sources!C80</f>
        <v>35025</v>
      </c>
      <c r="D1642" s="44" t="str">
        <f>NM_Permitted_Sources!G80</f>
        <v>20200252</v>
      </c>
      <c r="E1642" s="44" t="str">
        <f>NM_Permitted_Sources!I80</f>
        <v>Compressor Engines</v>
      </c>
      <c r="F1642" s="180" t="str">
        <f>NM_Permitted_Sources!J80</f>
        <v/>
      </c>
      <c r="G1642" s="180" t="str">
        <f>NM_Permitted_Sources!K80</f>
        <v/>
      </c>
      <c r="H1642" s="180" t="str">
        <f>NM_Permitted_Sources!L80</f>
        <v/>
      </c>
      <c r="I1642" s="180">
        <f>NM_Permitted_Sources!M80</f>
        <v>0.02</v>
      </c>
      <c r="J1642" s="180" t="str">
        <f>NM_Permitted_Sources!N80</f>
        <v/>
      </c>
    </row>
    <row r="1643" spans="1:10" x14ac:dyDescent="0.2">
      <c r="A1643" s="43" t="str">
        <f>NM_Permitted_Sources!A81</f>
        <v>NM Permitted</v>
      </c>
      <c r="B1643" s="43" t="str">
        <f>NM_Permitted_Sources!B81</f>
        <v>35</v>
      </c>
      <c r="C1643" s="74" t="str">
        <f>NM_Permitted_Sources!C81</f>
        <v>35025</v>
      </c>
      <c r="D1643" s="44" t="str">
        <f>NM_Permitted_Sources!G81</f>
        <v>20200252</v>
      </c>
      <c r="E1643" s="44" t="str">
        <f>NM_Permitted_Sources!I81</f>
        <v>Compressor Engines</v>
      </c>
      <c r="F1643" s="180" t="str">
        <f>NM_Permitted_Sources!J81</f>
        <v/>
      </c>
      <c r="G1643" s="180" t="str">
        <f>NM_Permitted_Sources!K81</f>
        <v/>
      </c>
      <c r="H1643" s="180" t="str">
        <f>NM_Permitted_Sources!L81</f>
        <v/>
      </c>
      <c r="I1643" s="180">
        <f>NM_Permitted_Sources!M81</f>
        <v>0.02</v>
      </c>
      <c r="J1643" s="180" t="str">
        <f>NM_Permitted_Sources!N81</f>
        <v/>
      </c>
    </row>
    <row r="1644" spans="1:10" x14ac:dyDescent="0.2">
      <c r="A1644" s="43" t="str">
        <f>NM_Permitted_Sources!A82</f>
        <v>NM Permitted</v>
      </c>
      <c r="B1644" s="43" t="str">
        <f>NM_Permitted_Sources!B82</f>
        <v>35</v>
      </c>
      <c r="C1644" s="74" t="str">
        <f>NM_Permitted_Sources!C82</f>
        <v>35025</v>
      </c>
      <c r="D1644" s="44" t="str">
        <f>NM_Permitted_Sources!G82</f>
        <v>20200252</v>
      </c>
      <c r="E1644" s="44" t="str">
        <f>NM_Permitted_Sources!I82</f>
        <v>Compressor Engines</v>
      </c>
      <c r="F1644" s="180" t="str">
        <f>NM_Permitted_Sources!J82</f>
        <v/>
      </c>
      <c r="G1644" s="180" t="str">
        <f>NM_Permitted_Sources!K82</f>
        <v/>
      </c>
      <c r="H1644" s="180" t="str">
        <f>NM_Permitted_Sources!L82</f>
        <v/>
      </c>
      <c r="I1644" s="180">
        <f>NM_Permitted_Sources!M82</f>
        <v>0.02</v>
      </c>
      <c r="J1644" s="180" t="str">
        <f>NM_Permitted_Sources!N82</f>
        <v/>
      </c>
    </row>
    <row r="1645" spans="1:10" x14ac:dyDescent="0.2">
      <c r="A1645" s="43" t="str">
        <f>NM_Permitted_Sources!A83</f>
        <v>NM Permitted</v>
      </c>
      <c r="B1645" s="43" t="str">
        <f>NM_Permitted_Sources!B83</f>
        <v>35</v>
      </c>
      <c r="C1645" s="74" t="str">
        <f>NM_Permitted_Sources!C83</f>
        <v>35025</v>
      </c>
      <c r="D1645" s="44" t="str">
        <f>NM_Permitted_Sources!G83</f>
        <v>20200252</v>
      </c>
      <c r="E1645" s="44" t="str">
        <f>NM_Permitted_Sources!I83</f>
        <v>Compressor Engines</v>
      </c>
      <c r="F1645" s="180" t="str">
        <f>NM_Permitted_Sources!J83</f>
        <v/>
      </c>
      <c r="G1645" s="180" t="str">
        <f>NM_Permitted_Sources!K83</f>
        <v/>
      </c>
      <c r="H1645" s="180" t="str">
        <f>NM_Permitted_Sources!L83</f>
        <v/>
      </c>
      <c r="I1645" s="180">
        <f>NM_Permitted_Sources!M83</f>
        <v>0.02</v>
      </c>
      <c r="J1645" s="180" t="str">
        <f>NM_Permitted_Sources!N83</f>
        <v/>
      </c>
    </row>
    <row r="1646" spans="1:10" x14ac:dyDescent="0.2">
      <c r="A1646" s="43" t="str">
        <f>NM_Permitted_Sources!A84</f>
        <v>NM Permitted</v>
      </c>
      <c r="B1646" s="43" t="str">
        <f>NM_Permitted_Sources!B84</f>
        <v>35</v>
      </c>
      <c r="C1646" s="74" t="str">
        <f>NM_Permitted_Sources!C84</f>
        <v>35025</v>
      </c>
      <c r="D1646" s="44" t="str">
        <f>NM_Permitted_Sources!G84</f>
        <v>20200252</v>
      </c>
      <c r="E1646" s="44" t="str">
        <f>NM_Permitted_Sources!I84</f>
        <v>Compressor Engines</v>
      </c>
      <c r="F1646" s="180" t="str">
        <f>NM_Permitted_Sources!J84</f>
        <v/>
      </c>
      <c r="G1646" s="180" t="str">
        <f>NM_Permitted_Sources!K84</f>
        <v/>
      </c>
      <c r="H1646" s="180" t="str">
        <f>NM_Permitted_Sources!L84</f>
        <v/>
      </c>
      <c r="I1646" s="180">
        <f>NM_Permitted_Sources!M84</f>
        <v>0.02</v>
      </c>
      <c r="J1646" s="180" t="str">
        <f>NM_Permitted_Sources!N84</f>
        <v/>
      </c>
    </row>
    <row r="1647" spans="1:10" x14ac:dyDescent="0.2">
      <c r="A1647" s="43" t="str">
        <f>NM_Permitted_Sources!A85</f>
        <v>NM Permitted</v>
      </c>
      <c r="B1647" s="43" t="str">
        <f>NM_Permitted_Sources!B85</f>
        <v>35</v>
      </c>
      <c r="C1647" s="74" t="str">
        <f>NM_Permitted_Sources!C85</f>
        <v>35025</v>
      </c>
      <c r="D1647" s="44" t="str">
        <f>NM_Permitted_Sources!G85</f>
        <v>20200252</v>
      </c>
      <c r="E1647" s="44" t="str">
        <f>NM_Permitted_Sources!I85</f>
        <v>Compressor Engines</v>
      </c>
      <c r="F1647" s="180" t="str">
        <f>NM_Permitted_Sources!J85</f>
        <v/>
      </c>
      <c r="G1647" s="180" t="str">
        <f>NM_Permitted_Sources!K85</f>
        <v/>
      </c>
      <c r="H1647" s="180" t="str">
        <f>NM_Permitted_Sources!L85</f>
        <v/>
      </c>
      <c r="I1647" s="180">
        <f>NM_Permitted_Sources!M85</f>
        <v>0.02</v>
      </c>
      <c r="J1647" s="180" t="str">
        <f>NM_Permitted_Sources!N85</f>
        <v/>
      </c>
    </row>
    <row r="1648" spans="1:10" x14ac:dyDescent="0.2">
      <c r="A1648" s="43" t="str">
        <f>NM_Permitted_Sources!A86</f>
        <v>NM Permitted</v>
      </c>
      <c r="B1648" s="43" t="str">
        <f>NM_Permitted_Sources!B86</f>
        <v>35</v>
      </c>
      <c r="C1648" s="74" t="str">
        <f>NM_Permitted_Sources!C86</f>
        <v>35025</v>
      </c>
      <c r="D1648" s="44" t="str">
        <f>NM_Permitted_Sources!G86</f>
        <v>20200253</v>
      </c>
      <c r="E1648" s="44" t="str">
        <f>NM_Permitted_Sources!I86</f>
        <v>Compressor Engines</v>
      </c>
      <c r="F1648" s="180" t="str">
        <f>NM_Permitted_Sources!J86</f>
        <v/>
      </c>
      <c r="G1648" s="180" t="str">
        <f>NM_Permitted_Sources!K86</f>
        <v/>
      </c>
      <c r="H1648" s="180" t="str">
        <f>NM_Permitted_Sources!L86</f>
        <v/>
      </c>
      <c r="I1648" s="180" t="str">
        <f>NM_Permitted_Sources!M86</f>
        <v/>
      </c>
      <c r="J1648" s="180">
        <f>NM_Permitted_Sources!N86</f>
        <v>0.02</v>
      </c>
    </row>
    <row r="1649" spans="1:10" x14ac:dyDescent="0.2">
      <c r="A1649" s="43" t="str">
        <f>NM_Permitted_Sources!A87</f>
        <v>NM Permitted</v>
      </c>
      <c r="B1649" s="43" t="str">
        <f>NM_Permitted_Sources!B87</f>
        <v>35</v>
      </c>
      <c r="C1649" s="74" t="str">
        <f>NM_Permitted_Sources!C87</f>
        <v>35025</v>
      </c>
      <c r="D1649" s="44" t="str">
        <f>NM_Permitted_Sources!G87</f>
        <v>20200252</v>
      </c>
      <c r="E1649" s="44" t="str">
        <f>NM_Permitted_Sources!I87</f>
        <v>Compressor Engines</v>
      </c>
      <c r="F1649" s="180" t="str">
        <f>NM_Permitted_Sources!J87</f>
        <v/>
      </c>
      <c r="G1649" s="180" t="str">
        <f>NM_Permitted_Sources!K87</f>
        <v/>
      </c>
      <c r="H1649" s="180" t="str">
        <f>NM_Permitted_Sources!L87</f>
        <v/>
      </c>
      <c r="I1649" s="180">
        <f>NM_Permitted_Sources!M87</f>
        <v>0.02</v>
      </c>
      <c r="J1649" s="180" t="str">
        <f>NM_Permitted_Sources!N87</f>
        <v/>
      </c>
    </row>
    <row r="1650" spans="1:10" x14ac:dyDescent="0.2">
      <c r="A1650" s="43" t="str">
        <f>NM_Permitted_Sources!A88</f>
        <v>NM Permitted</v>
      </c>
      <c r="B1650" s="43" t="str">
        <f>NM_Permitted_Sources!B88</f>
        <v>35</v>
      </c>
      <c r="C1650" s="74" t="str">
        <f>NM_Permitted_Sources!C88</f>
        <v>35025</v>
      </c>
      <c r="D1650" s="44" t="str">
        <f>NM_Permitted_Sources!G88</f>
        <v>20200252</v>
      </c>
      <c r="E1650" s="44" t="str">
        <f>NM_Permitted_Sources!I88</f>
        <v>Compressor Engines</v>
      </c>
      <c r="F1650" s="180" t="str">
        <f>NM_Permitted_Sources!J88</f>
        <v/>
      </c>
      <c r="G1650" s="180" t="str">
        <f>NM_Permitted_Sources!K88</f>
        <v/>
      </c>
      <c r="H1650" s="180" t="str">
        <f>NM_Permitted_Sources!L88</f>
        <v/>
      </c>
      <c r="I1650" s="180">
        <f>NM_Permitted_Sources!M88</f>
        <v>0.02</v>
      </c>
      <c r="J1650" s="180" t="str">
        <f>NM_Permitted_Sources!N88</f>
        <v/>
      </c>
    </row>
    <row r="1651" spans="1:10" x14ac:dyDescent="0.2">
      <c r="A1651" s="43" t="str">
        <f>NM_Permitted_Sources!A89</f>
        <v>NM Permitted</v>
      </c>
      <c r="B1651" s="43" t="str">
        <f>NM_Permitted_Sources!B89</f>
        <v>35</v>
      </c>
      <c r="C1651" s="74" t="str">
        <f>NM_Permitted_Sources!C89</f>
        <v>35025</v>
      </c>
      <c r="D1651" s="44" t="str">
        <f>NM_Permitted_Sources!G89</f>
        <v>20200252</v>
      </c>
      <c r="E1651" s="44" t="str">
        <f>NM_Permitted_Sources!I89</f>
        <v>Compressor Engines</v>
      </c>
      <c r="F1651" s="180" t="str">
        <f>NM_Permitted_Sources!J89</f>
        <v/>
      </c>
      <c r="G1651" s="180" t="str">
        <f>NM_Permitted_Sources!K89</f>
        <v/>
      </c>
      <c r="H1651" s="180" t="str">
        <f>NM_Permitted_Sources!L89</f>
        <v/>
      </c>
      <c r="I1651" s="180">
        <f>NM_Permitted_Sources!M89</f>
        <v>0.02</v>
      </c>
      <c r="J1651" s="180" t="str">
        <f>NM_Permitted_Sources!N89</f>
        <v/>
      </c>
    </row>
    <row r="1652" spans="1:10" x14ac:dyDescent="0.2">
      <c r="A1652" s="43" t="str">
        <f>NM_Permitted_Sources!A90</f>
        <v>NM Permitted</v>
      </c>
      <c r="B1652" s="43" t="str">
        <f>NM_Permitted_Sources!B90</f>
        <v>35</v>
      </c>
      <c r="C1652" s="74" t="str">
        <f>NM_Permitted_Sources!C90</f>
        <v>35025</v>
      </c>
      <c r="D1652" s="44" t="str">
        <f>NM_Permitted_Sources!G90</f>
        <v>20200252</v>
      </c>
      <c r="E1652" s="44" t="str">
        <f>NM_Permitted_Sources!I90</f>
        <v>Compressor Engines</v>
      </c>
      <c r="F1652" s="180" t="str">
        <f>NM_Permitted_Sources!J90</f>
        <v/>
      </c>
      <c r="G1652" s="180" t="str">
        <f>NM_Permitted_Sources!K90</f>
        <v/>
      </c>
      <c r="H1652" s="180" t="str">
        <f>NM_Permitted_Sources!L90</f>
        <v/>
      </c>
      <c r="I1652" s="180">
        <f>NM_Permitted_Sources!M90</f>
        <v>0.02</v>
      </c>
      <c r="J1652" s="180" t="str">
        <f>NM_Permitted_Sources!N90</f>
        <v/>
      </c>
    </row>
    <row r="1653" spans="1:10" x14ac:dyDescent="0.2">
      <c r="A1653" s="43" t="str">
        <f>NM_Permitted_Sources!A91</f>
        <v>NM Permitted</v>
      </c>
      <c r="B1653" s="43" t="str">
        <f>NM_Permitted_Sources!B91</f>
        <v>35</v>
      </c>
      <c r="C1653" s="74" t="str">
        <f>NM_Permitted_Sources!C91</f>
        <v>35025</v>
      </c>
      <c r="D1653" s="44" t="str">
        <f>NM_Permitted_Sources!G91</f>
        <v>31000205</v>
      </c>
      <c r="E1653" s="44" t="str">
        <f>NM_Permitted_Sources!I91</f>
        <v>Natural Gas Production, Flares</v>
      </c>
      <c r="F1653" s="180" t="str">
        <f>NM_Permitted_Sources!J91</f>
        <v/>
      </c>
      <c r="G1653" s="180" t="str">
        <f>NM_Permitted_Sources!K91</f>
        <v/>
      </c>
      <c r="H1653" s="180" t="str">
        <f>NM_Permitted_Sources!L91</f>
        <v/>
      </c>
      <c r="I1653" s="180" t="str">
        <f>NM_Permitted_Sources!M91</f>
        <v/>
      </c>
      <c r="J1653" s="180">
        <f>NM_Permitted_Sources!N91</f>
        <v>0.02</v>
      </c>
    </row>
    <row r="1654" spans="1:10" x14ac:dyDescent="0.2">
      <c r="A1654" s="43" t="str">
        <f>NM_Permitted_Sources!A92</f>
        <v>NM Permitted</v>
      </c>
      <c r="B1654" s="43" t="str">
        <f>NM_Permitted_Sources!B92</f>
        <v>35</v>
      </c>
      <c r="C1654" s="74" t="str">
        <f>NM_Permitted_Sources!C92</f>
        <v>35025</v>
      </c>
      <c r="D1654" s="44" t="str">
        <f>NM_Permitted_Sources!G92</f>
        <v>20200253</v>
      </c>
      <c r="E1654" s="44" t="str">
        <f>NM_Permitted_Sources!I92</f>
        <v>Compressor Engines</v>
      </c>
      <c r="F1654" s="180" t="str">
        <f>NM_Permitted_Sources!J92</f>
        <v/>
      </c>
      <c r="G1654" s="180" t="str">
        <f>NM_Permitted_Sources!K92</f>
        <v/>
      </c>
      <c r="H1654" s="180" t="str">
        <f>NM_Permitted_Sources!L92</f>
        <v/>
      </c>
      <c r="I1654" s="180" t="str">
        <f>NM_Permitted_Sources!M92</f>
        <v/>
      </c>
      <c r="J1654" s="180">
        <f>NM_Permitted_Sources!N92</f>
        <v>0.02</v>
      </c>
    </row>
    <row r="1655" spans="1:10" x14ac:dyDescent="0.2">
      <c r="A1655" s="43" t="str">
        <f>NM_Permitted_Sources!A93</f>
        <v>NM Permitted</v>
      </c>
      <c r="B1655" s="43" t="str">
        <f>NM_Permitted_Sources!B93</f>
        <v>35</v>
      </c>
      <c r="C1655" s="74" t="str">
        <f>NM_Permitted_Sources!C93</f>
        <v>35025</v>
      </c>
      <c r="D1655" s="44" t="str">
        <f>NM_Permitted_Sources!G93</f>
        <v>20200252</v>
      </c>
      <c r="E1655" s="44" t="str">
        <f>NM_Permitted_Sources!I93</f>
        <v>Compressor Engines</v>
      </c>
      <c r="F1655" s="180" t="str">
        <f>NM_Permitted_Sources!J93</f>
        <v/>
      </c>
      <c r="G1655" s="180" t="str">
        <f>NM_Permitted_Sources!K93</f>
        <v/>
      </c>
      <c r="H1655" s="180" t="str">
        <f>NM_Permitted_Sources!L93</f>
        <v/>
      </c>
      <c r="I1655" s="180">
        <f>NM_Permitted_Sources!M93</f>
        <v>0.02</v>
      </c>
      <c r="J1655" s="180" t="str">
        <f>NM_Permitted_Sources!N93</f>
        <v/>
      </c>
    </row>
    <row r="1656" spans="1:10" x14ac:dyDescent="0.2">
      <c r="A1656" s="43" t="str">
        <f>NM_Permitted_Sources!A94</f>
        <v>NM Permitted</v>
      </c>
      <c r="B1656" s="43" t="str">
        <f>NM_Permitted_Sources!B94</f>
        <v>35</v>
      </c>
      <c r="C1656" s="74" t="str">
        <f>NM_Permitted_Sources!C94</f>
        <v>35025</v>
      </c>
      <c r="D1656" s="44" t="str">
        <f>NM_Permitted_Sources!G94</f>
        <v>20200252</v>
      </c>
      <c r="E1656" s="44" t="str">
        <f>NM_Permitted_Sources!I94</f>
        <v>Compressor Engines</v>
      </c>
      <c r="F1656" s="180" t="str">
        <f>NM_Permitted_Sources!J94</f>
        <v/>
      </c>
      <c r="G1656" s="180" t="str">
        <f>NM_Permitted_Sources!K94</f>
        <v/>
      </c>
      <c r="H1656" s="180" t="str">
        <f>NM_Permitted_Sources!L94</f>
        <v/>
      </c>
      <c r="I1656" s="180">
        <f>NM_Permitted_Sources!M94</f>
        <v>0.02</v>
      </c>
      <c r="J1656" s="180" t="str">
        <f>NM_Permitted_Sources!N94</f>
        <v/>
      </c>
    </row>
    <row r="1657" spans="1:10" x14ac:dyDescent="0.2">
      <c r="A1657" s="43" t="str">
        <f>NM_Permitted_Sources!A95</f>
        <v>NM Permitted</v>
      </c>
      <c r="B1657" s="43" t="str">
        <f>NM_Permitted_Sources!B95</f>
        <v>35</v>
      </c>
      <c r="C1657" s="74" t="str">
        <f>NM_Permitted_Sources!C95</f>
        <v>35025</v>
      </c>
      <c r="D1657" s="44" t="str">
        <f>NM_Permitted_Sources!G95</f>
        <v>20200254</v>
      </c>
      <c r="E1657" s="44" t="str">
        <f>NM_Permitted_Sources!I95</f>
        <v>Compressor Engines</v>
      </c>
      <c r="F1657" s="180" t="str">
        <f>NM_Permitted_Sources!J95</f>
        <v/>
      </c>
      <c r="G1657" s="180" t="str">
        <f>NM_Permitted_Sources!K95</f>
        <v/>
      </c>
      <c r="H1657" s="180" t="str">
        <f>NM_Permitted_Sources!L95</f>
        <v/>
      </c>
      <c r="I1657" s="180">
        <f>NM_Permitted_Sources!M95</f>
        <v>0.02</v>
      </c>
      <c r="J1657" s="180" t="str">
        <f>NM_Permitted_Sources!N95</f>
        <v/>
      </c>
    </row>
    <row r="1658" spans="1:10" x14ac:dyDescent="0.2">
      <c r="A1658" s="43" t="str">
        <f>NM_Permitted_Sources!A96</f>
        <v>NM Permitted</v>
      </c>
      <c r="B1658" s="43" t="str">
        <f>NM_Permitted_Sources!B96</f>
        <v>35</v>
      </c>
      <c r="C1658" s="74" t="str">
        <f>NM_Permitted_Sources!C96</f>
        <v>35025</v>
      </c>
      <c r="D1658" s="44" t="str">
        <f>NM_Permitted_Sources!G96</f>
        <v>20200254</v>
      </c>
      <c r="E1658" s="44" t="str">
        <f>NM_Permitted_Sources!I96</f>
        <v>Compressor Engines</v>
      </c>
      <c r="F1658" s="180" t="str">
        <f>NM_Permitted_Sources!J96</f>
        <v/>
      </c>
      <c r="G1658" s="180" t="str">
        <f>NM_Permitted_Sources!K96</f>
        <v/>
      </c>
      <c r="H1658" s="180" t="str">
        <f>NM_Permitted_Sources!L96</f>
        <v/>
      </c>
      <c r="I1658" s="180">
        <f>NM_Permitted_Sources!M96</f>
        <v>0.02</v>
      </c>
      <c r="J1658" s="180" t="str">
        <f>NM_Permitted_Sources!N96</f>
        <v/>
      </c>
    </row>
    <row r="1659" spans="1:10" x14ac:dyDescent="0.2">
      <c r="A1659" s="43" t="str">
        <f>NM_Permitted_Sources!A97</f>
        <v>NM Permitted</v>
      </c>
      <c r="B1659" s="43" t="str">
        <f>NM_Permitted_Sources!B97</f>
        <v>35</v>
      </c>
      <c r="C1659" s="74" t="str">
        <f>NM_Permitted_Sources!C97</f>
        <v>35025</v>
      </c>
      <c r="D1659" s="44" t="str">
        <f>NM_Permitted_Sources!G97</f>
        <v>20200253</v>
      </c>
      <c r="E1659" s="44" t="str">
        <f>NM_Permitted_Sources!I97</f>
        <v>Compressor Engines</v>
      </c>
      <c r="F1659" s="180" t="str">
        <f>NM_Permitted_Sources!J97</f>
        <v/>
      </c>
      <c r="G1659" s="180" t="str">
        <f>NM_Permitted_Sources!K97</f>
        <v/>
      </c>
      <c r="H1659" s="180" t="str">
        <f>NM_Permitted_Sources!L97</f>
        <v/>
      </c>
      <c r="I1659" s="180">
        <f>NM_Permitted_Sources!M97</f>
        <v>0.02</v>
      </c>
      <c r="J1659" s="180" t="str">
        <f>NM_Permitted_Sources!N97</f>
        <v/>
      </c>
    </row>
    <row r="1660" spans="1:10" x14ac:dyDescent="0.2">
      <c r="A1660" s="43" t="str">
        <f>NM_Permitted_Sources!A98</f>
        <v>NM Permitted</v>
      </c>
      <c r="B1660" s="43" t="str">
        <f>NM_Permitted_Sources!B98</f>
        <v>35</v>
      </c>
      <c r="C1660" s="74" t="str">
        <f>NM_Permitted_Sources!C98</f>
        <v>35025</v>
      </c>
      <c r="D1660" s="44" t="str">
        <f>NM_Permitted_Sources!G98</f>
        <v>20200253</v>
      </c>
      <c r="E1660" s="44" t="str">
        <f>NM_Permitted_Sources!I98</f>
        <v>Compressor Engines</v>
      </c>
      <c r="F1660" s="180" t="str">
        <f>NM_Permitted_Sources!J98</f>
        <v/>
      </c>
      <c r="G1660" s="180" t="str">
        <f>NM_Permitted_Sources!K98</f>
        <v/>
      </c>
      <c r="H1660" s="180" t="str">
        <f>NM_Permitted_Sources!L98</f>
        <v/>
      </c>
      <c r="I1660" s="180">
        <f>NM_Permitted_Sources!M98</f>
        <v>0.02</v>
      </c>
      <c r="J1660" s="180" t="str">
        <f>NM_Permitted_Sources!N98</f>
        <v/>
      </c>
    </row>
    <row r="1661" spans="1:10" x14ac:dyDescent="0.2">
      <c r="A1661" s="43" t="str">
        <f>NM_Permitted_Sources!A99</f>
        <v>NM Permitted</v>
      </c>
      <c r="B1661" s="43" t="str">
        <f>NM_Permitted_Sources!B99</f>
        <v>35</v>
      </c>
      <c r="C1661" s="74" t="str">
        <f>NM_Permitted_Sources!C99</f>
        <v>35025</v>
      </c>
      <c r="D1661" s="44" t="str">
        <f>NM_Permitted_Sources!G99</f>
        <v>20200253</v>
      </c>
      <c r="E1661" s="44" t="str">
        <f>NM_Permitted_Sources!I99</f>
        <v>Compressor Engines</v>
      </c>
      <c r="F1661" s="180" t="str">
        <f>NM_Permitted_Sources!J99</f>
        <v/>
      </c>
      <c r="G1661" s="180" t="str">
        <f>NM_Permitted_Sources!K99</f>
        <v/>
      </c>
      <c r="H1661" s="180" t="str">
        <f>NM_Permitted_Sources!L99</f>
        <v/>
      </c>
      <c r="I1661" s="180">
        <f>NM_Permitted_Sources!M99</f>
        <v>0.02</v>
      </c>
      <c r="J1661" s="180" t="str">
        <f>NM_Permitted_Sources!N99</f>
        <v/>
      </c>
    </row>
    <row r="1662" spans="1:10" x14ac:dyDescent="0.2">
      <c r="A1662" s="43" t="str">
        <f>NM_Permitted_Sources!A100</f>
        <v>NM Permitted</v>
      </c>
      <c r="B1662" s="43" t="str">
        <f>NM_Permitted_Sources!B100</f>
        <v>35</v>
      </c>
      <c r="C1662" s="74" t="str">
        <f>NM_Permitted_Sources!C100</f>
        <v>35025</v>
      </c>
      <c r="D1662" s="44" t="str">
        <f>NM_Permitted_Sources!G100</f>
        <v>20200252</v>
      </c>
      <c r="E1662" s="44" t="str">
        <f>NM_Permitted_Sources!I100</f>
        <v>Compressor Engines</v>
      </c>
      <c r="F1662" s="180" t="str">
        <f>NM_Permitted_Sources!J100</f>
        <v/>
      </c>
      <c r="G1662" s="180" t="str">
        <f>NM_Permitted_Sources!K100</f>
        <v/>
      </c>
      <c r="H1662" s="180" t="str">
        <f>NM_Permitted_Sources!L100</f>
        <v/>
      </c>
      <c r="I1662" s="180">
        <f>NM_Permitted_Sources!M100</f>
        <v>0.02</v>
      </c>
      <c r="J1662" s="180" t="str">
        <f>NM_Permitted_Sources!N100</f>
        <v/>
      </c>
    </row>
    <row r="1663" spans="1:10" x14ac:dyDescent="0.2">
      <c r="A1663" s="43" t="str">
        <f>NM_Permitted_Sources!A101</f>
        <v>NM Permitted</v>
      </c>
      <c r="B1663" s="43" t="str">
        <f>NM_Permitted_Sources!B101</f>
        <v>35</v>
      </c>
      <c r="C1663" s="74" t="str">
        <f>NM_Permitted_Sources!C101</f>
        <v>35025</v>
      </c>
      <c r="D1663" s="44" t="str">
        <f>NM_Permitted_Sources!G101</f>
        <v>20200202</v>
      </c>
      <c r="E1663" s="44" t="str">
        <f>NM_Permitted_Sources!I101</f>
        <v>Compressor Engines</v>
      </c>
      <c r="F1663" s="180" t="str">
        <f>NM_Permitted_Sources!J101</f>
        <v/>
      </c>
      <c r="G1663" s="180" t="str">
        <f>NM_Permitted_Sources!K101</f>
        <v/>
      </c>
      <c r="H1663" s="180" t="str">
        <f>NM_Permitted_Sources!L101</f>
        <v/>
      </c>
      <c r="I1663" s="180">
        <f>NM_Permitted_Sources!M101</f>
        <v>0.02</v>
      </c>
      <c r="J1663" s="180" t="str">
        <f>NM_Permitted_Sources!N101</f>
        <v/>
      </c>
    </row>
    <row r="1664" spans="1:10" x14ac:dyDescent="0.2">
      <c r="A1664" s="43" t="str">
        <f>NM_Permitted_Sources!A102</f>
        <v>NM Permitted</v>
      </c>
      <c r="B1664" s="43" t="str">
        <f>NM_Permitted_Sources!B102</f>
        <v>35</v>
      </c>
      <c r="C1664" s="74" t="str">
        <f>NM_Permitted_Sources!C102</f>
        <v>35025</v>
      </c>
      <c r="D1664" s="44" t="str">
        <f>NM_Permitted_Sources!G102</f>
        <v>31000205</v>
      </c>
      <c r="E1664" s="44" t="str">
        <f>NM_Permitted_Sources!I102</f>
        <v>Natural Gas Production, Flares</v>
      </c>
      <c r="F1664" s="180" t="str">
        <f>NM_Permitted_Sources!J102</f>
        <v/>
      </c>
      <c r="G1664" s="180">
        <f>NM_Permitted_Sources!K102</f>
        <v>0.02</v>
      </c>
      <c r="H1664" s="180" t="str">
        <f>NM_Permitted_Sources!L102</f>
        <v/>
      </c>
      <c r="I1664" s="180" t="str">
        <f>NM_Permitted_Sources!M102</f>
        <v/>
      </c>
      <c r="J1664" s="180" t="str">
        <f>NM_Permitted_Sources!N102</f>
        <v/>
      </c>
    </row>
    <row r="1665" spans="1:10" x14ac:dyDescent="0.2">
      <c r="A1665" s="43" t="str">
        <f>NM_Permitted_Sources!A103</f>
        <v>NM Permitted</v>
      </c>
      <c r="B1665" s="43" t="str">
        <f>NM_Permitted_Sources!B103</f>
        <v>35</v>
      </c>
      <c r="C1665" s="74" t="str">
        <f>NM_Permitted_Sources!C103</f>
        <v>35025</v>
      </c>
      <c r="D1665" s="44" t="str">
        <f>NM_Permitted_Sources!G103</f>
        <v>31000404</v>
      </c>
      <c r="E1665" s="44" t="str">
        <f>NM_Permitted_Sources!I103</f>
        <v>Process Heaters</v>
      </c>
      <c r="F1665" s="180" t="str">
        <f>NM_Permitted_Sources!J103</f>
        <v/>
      </c>
      <c r="G1665" s="180" t="str">
        <f>NM_Permitted_Sources!K103</f>
        <v/>
      </c>
      <c r="H1665" s="180" t="str">
        <f>NM_Permitted_Sources!L103</f>
        <v/>
      </c>
      <c r="I1665" s="180">
        <f>NM_Permitted_Sources!M103</f>
        <v>2.46E-2</v>
      </c>
      <c r="J1665" s="180" t="str">
        <f>NM_Permitted_Sources!N103</f>
        <v/>
      </c>
    </row>
    <row r="1666" spans="1:10" x14ac:dyDescent="0.2">
      <c r="A1666" s="43" t="str">
        <f>NM_Permitted_Sources!A104</f>
        <v>NM Permitted</v>
      </c>
      <c r="B1666" s="43" t="str">
        <f>NM_Permitted_Sources!B104</f>
        <v>35</v>
      </c>
      <c r="C1666" s="74" t="str">
        <f>NM_Permitted_Sources!C104</f>
        <v>35025</v>
      </c>
      <c r="D1666" s="44" t="str">
        <f>NM_Permitted_Sources!G104</f>
        <v>31000404</v>
      </c>
      <c r="E1666" s="44" t="str">
        <f>NM_Permitted_Sources!I104</f>
        <v>Process Heaters</v>
      </c>
      <c r="F1666" s="180" t="str">
        <f>NM_Permitted_Sources!J104</f>
        <v/>
      </c>
      <c r="G1666" s="180">
        <f>NM_Permitted_Sources!K104</f>
        <v>2.75E-2</v>
      </c>
      <c r="H1666" s="180" t="str">
        <f>NM_Permitted_Sources!L104</f>
        <v/>
      </c>
      <c r="I1666" s="180" t="str">
        <f>NM_Permitted_Sources!M104</f>
        <v/>
      </c>
      <c r="J1666" s="180" t="str">
        <f>NM_Permitted_Sources!N104</f>
        <v/>
      </c>
    </row>
    <row r="1667" spans="1:10" x14ac:dyDescent="0.2">
      <c r="A1667" s="43" t="str">
        <f>NM_Permitted_Sources!A105</f>
        <v>NM Permitted</v>
      </c>
      <c r="B1667" s="43" t="str">
        <f>NM_Permitted_Sources!B105</f>
        <v>35</v>
      </c>
      <c r="C1667" s="74" t="str">
        <f>NM_Permitted_Sources!C105</f>
        <v>35015</v>
      </c>
      <c r="D1667" s="44" t="str">
        <f>NM_Permitted_Sources!G105</f>
        <v>20200202</v>
      </c>
      <c r="E1667" s="44" t="str">
        <f>NM_Permitted_Sources!I105</f>
        <v>Compressor Engines</v>
      </c>
      <c r="F1667" s="180" t="str">
        <f>NM_Permitted_Sources!J105</f>
        <v/>
      </c>
      <c r="G1667" s="180" t="str">
        <f>NM_Permitted_Sources!K105</f>
        <v/>
      </c>
      <c r="H1667" s="180" t="str">
        <f>NM_Permitted_Sources!L105</f>
        <v/>
      </c>
      <c r="I1667" s="180" t="str">
        <f>NM_Permitted_Sources!M105</f>
        <v/>
      </c>
      <c r="J1667" s="180">
        <f>NM_Permitted_Sources!N105</f>
        <v>0.03</v>
      </c>
    </row>
    <row r="1668" spans="1:10" x14ac:dyDescent="0.2">
      <c r="A1668" s="43" t="str">
        <f>NM_Permitted_Sources!A106</f>
        <v>NM Permitted</v>
      </c>
      <c r="B1668" s="43" t="str">
        <f>NM_Permitted_Sources!B106</f>
        <v>35</v>
      </c>
      <c r="C1668" s="74" t="str">
        <f>NM_Permitted_Sources!C106</f>
        <v>35015</v>
      </c>
      <c r="D1668" s="44" t="str">
        <f>NM_Permitted_Sources!G106</f>
        <v>31000302</v>
      </c>
      <c r="E1668" s="44" t="str">
        <f>NM_Permitted_Sources!I106</f>
        <v>Dehydrator</v>
      </c>
      <c r="F1668" s="180" t="str">
        <f>NM_Permitted_Sources!J106</f>
        <v/>
      </c>
      <c r="G1668" s="180">
        <f>NM_Permitted_Sources!K106</f>
        <v>0.03</v>
      </c>
      <c r="H1668" s="180" t="str">
        <f>NM_Permitted_Sources!L106</f>
        <v/>
      </c>
      <c r="I1668" s="180" t="str">
        <f>NM_Permitted_Sources!M106</f>
        <v/>
      </c>
      <c r="J1668" s="180" t="str">
        <f>NM_Permitted_Sources!N106</f>
        <v/>
      </c>
    </row>
    <row r="1669" spans="1:10" x14ac:dyDescent="0.2">
      <c r="A1669" s="43" t="str">
        <f>NM_Permitted_Sources!A107</f>
        <v>NM Permitted</v>
      </c>
      <c r="B1669" s="43" t="str">
        <f>NM_Permitted_Sources!B107</f>
        <v>35</v>
      </c>
      <c r="C1669" s="74" t="str">
        <f>NM_Permitted_Sources!C107</f>
        <v>35025</v>
      </c>
      <c r="D1669" s="44" t="str">
        <f>NM_Permitted_Sources!G107</f>
        <v>20200252</v>
      </c>
      <c r="E1669" s="44" t="str">
        <f>NM_Permitted_Sources!I107</f>
        <v>Compressor Engines</v>
      </c>
      <c r="F1669" s="180" t="str">
        <f>NM_Permitted_Sources!J107</f>
        <v/>
      </c>
      <c r="G1669" s="180" t="str">
        <f>NM_Permitted_Sources!K107</f>
        <v/>
      </c>
      <c r="H1669" s="180" t="str">
        <f>NM_Permitted_Sources!L107</f>
        <v/>
      </c>
      <c r="I1669" s="180">
        <f>NM_Permitted_Sources!M107</f>
        <v>0.03</v>
      </c>
      <c r="J1669" s="180" t="str">
        <f>NM_Permitted_Sources!N107</f>
        <v/>
      </c>
    </row>
    <row r="1670" spans="1:10" x14ac:dyDescent="0.2">
      <c r="A1670" s="43" t="str">
        <f>NM_Permitted_Sources!A108</f>
        <v>NM Permitted</v>
      </c>
      <c r="B1670" s="43" t="str">
        <f>NM_Permitted_Sources!B108</f>
        <v>35</v>
      </c>
      <c r="C1670" s="74" t="str">
        <f>NM_Permitted_Sources!C108</f>
        <v>35025</v>
      </c>
      <c r="D1670" s="44" t="str">
        <f>NM_Permitted_Sources!G108</f>
        <v>20200252</v>
      </c>
      <c r="E1670" s="44" t="str">
        <f>NM_Permitted_Sources!I108</f>
        <v>Compressor Engines</v>
      </c>
      <c r="F1670" s="180" t="str">
        <f>NM_Permitted_Sources!J108</f>
        <v/>
      </c>
      <c r="G1670" s="180" t="str">
        <f>NM_Permitted_Sources!K108</f>
        <v/>
      </c>
      <c r="H1670" s="180" t="str">
        <f>NM_Permitted_Sources!L108</f>
        <v/>
      </c>
      <c r="I1670" s="180">
        <f>NM_Permitted_Sources!M108</f>
        <v>0.03</v>
      </c>
      <c r="J1670" s="180" t="str">
        <f>NM_Permitted_Sources!N108</f>
        <v/>
      </c>
    </row>
    <row r="1671" spans="1:10" x14ac:dyDescent="0.2">
      <c r="A1671" s="43" t="str">
        <f>NM_Permitted_Sources!A109</f>
        <v>NM Permitted</v>
      </c>
      <c r="B1671" s="43" t="str">
        <f>NM_Permitted_Sources!B109</f>
        <v>35</v>
      </c>
      <c r="C1671" s="74" t="str">
        <f>NM_Permitted_Sources!C109</f>
        <v>35025</v>
      </c>
      <c r="D1671" s="44" t="str">
        <f>NM_Permitted_Sources!G109</f>
        <v>31000203</v>
      </c>
      <c r="E1671" s="44" t="str">
        <f>NM_Permitted_Sources!I109</f>
        <v>Compressor Engines</v>
      </c>
      <c r="F1671" s="180" t="str">
        <f>NM_Permitted_Sources!J109</f>
        <v/>
      </c>
      <c r="G1671" s="180">
        <f>NM_Permitted_Sources!K109</f>
        <v>0.03</v>
      </c>
      <c r="H1671" s="180" t="str">
        <f>NM_Permitted_Sources!L109</f>
        <v/>
      </c>
      <c r="I1671" s="180" t="str">
        <f>NM_Permitted_Sources!M109</f>
        <v/>
      </c>
      <c r="J1671" s="180" t="str">
        <f>NM_Permitted_Sources!N109</f>
        <v/>
      </c>
    </row>
    <row r="1672" spans="1:10" x14ac:dyDescent="0.2">
      <c r="A1672" s="43" t="str">
        <f>NM_Permitted_Sources!A110</f>
        <v>NM Permitted</v>
      </c>
      <c r="B1672" s="43" t="str">
        <f>NM_Permitted_Sources!B110</f>
        <v>35</v>
      </c>
      <c r="C1672" s="74" t="str">
        <f>NM_Permitted_Sources!C110</f>
        <v>35025</v>
      </c>
      <c r="D1672" s="44" t="str">
        <f>NM_Permitted_Sources!G110</f>
        <v>20200253</v>
      </c>
      <c r="E1672" s="44" t="str">
        <f>NM_Permitted_Sources!I110</f>
        <v>Compressor Engines</v>
      </c>
      <c r="F1672" s="180" t="str">
        <f>NM_Permitted_Sources!J110</f>
        <v/>
      </c>
      <c r="G1672" s="180">
        <f>NM_Permitted_Sources!K110</f>
        <v>0.03</v>
      </c>
      <c r="H1672" s="180" t="str">
        <f>NM_Permitted_Sources!L110</f>
        <v/>
      </c>
      <c r="I1672" s="180" t="str">
        <f>NM_Permitted_Sources!M110</f>
        <v/>
      </c>
      <c r="J1672" s="180" t="str">
        <f>NM_Permitted_Sources!N110</f>
        <v/>
      </c>
    </row>
    <row r="1673" spans="1:10" x14ac:dyDescent="0.2">
      <c r="A1673" s="43" t="str">
        <f>NM_Permitted_Sources!A111</f>
        <v>NM Permitted</v>
      </c>
      <c r="B1673" s="43" t="str">
        <f>NM_Permitted_Sources!B111</f>
        <v>35</v>
      </c>
      <c r="C1673" s="74" t="str">
        <f>NM_Permitted_Sources!C111</f>
        <v>35025</v>
      </c>
      <c r="D1673" s="44" t="str">
        <f>NM_Permitted_Sources!G111</f>
        <v>20200253</v>
      </c>
      <c r="E1673" s="44" t="str">
        <f>NM_Permitted_Sources!I111</f>
        <v>Compressor Engines</v>
      </c>
      <c r="F1673" s="180" t="str">
        <f>NM_Permitted_Sources!J111</f>
        <v/>
      </c>
      <c r="G1673" s="180" t="str">
        <f>NM_Permitted_Sources!K111</f>
        <v/>
      </c>
      <c r="H1673" s="180">
        <f>NM_Permitted_Sources!L111</f>
        <v>0.03</v>
      </c>
      <c r="I1673" s="180" t="str">
        <f>NM_Permitted_Sources!M111</f>
        <v/>
      </c>
      <c r="J1673" s="180" t="str">
        <f>NM_Permitted_Sources!N111</f>
        <v/>
      </c>
    </row>
    <row r="1674" spans="1:10" x14ac:dyDescent="0.2">
      <c r="A1674" s="43" t="str">
        <f>NM_Permitted_Sources!A112</f>
        <v>NM Permitted</v>
      </c>
      <c r="B1674" s="43" t="str">
        <f>NM_Permitted_Sources!B112</f>
        <v>35</v>
      </c>
      <c r="C1674" s="74" t="str">
        <f>NM_Permitted_Sources!C112</f>
        <v>35025</v>
      </c>
      <c r="D1674" s="44" t="str">
        <f>NM_Permitted_Sources!G112</f>
        <v>20200253</v>
      </c>
      <c r="E1674" s="44" t="str">
        <f>NM_Permitted_Sources!I112</f>
        <v>Compressor Engines</v>
      </c>
      <c r="F1674" s="180" t="str">
        <f>NM_Permitted_Sources!J112</f>
        <v/>
      </c>
      <c r="G1674" s="180">
        <f>NM_Permitted_Sources!K112</f>
        <v>0.03</v>
      </c>
      <c r="H1674" s="180" t="str">
        <f>NM_Permitted_Sources!L112</f>
        <v/>
      </c>
      <c r="I1674" s="180" t="str">
        <f>NM_Permitted_Sources!M112</f>
        <v/>
      </c>
      <c r="J1674" s="180" t="str">
        <f>NM_Permitted_Sources!N112</f>
        <v/>
      </c>
    </row>
    <row r="1675" spans="1:10" x14ac:dyDescent="0.2">
      <c r="A1675" s="43" t="str">
        <f>NM_Permitted_Sources!A113</f>
        <v>NM Permitted</v>
      </c>
      <c r="B1675" s="43" t="str">
        <f>NM_Permitted_Sources!B113</f>
        <v>35</v>
      </c>
      <c r="C1675" s="74" t="str">
        <f>NM_Permitted_Sources!C113</f>
        <v>35025</v>
      </c>
      <c r="D1675" s="44" t="str">
        <f>NM_Permitted_Sources!G113</f>
        <v>31000301</v>
      </c>
      <c r="E1675" s="44" t="str">
        <f>NM_Permitted_Sources!I113</f>
        <v>Dehydrator</v>
      </c>
      <c r="F1675" s="180" t="str">
        <f>NM_Permitted_Sources!J113</f>
        <v/>
      </c>
      <c r="G1675" s="180">
        <f>NM_Permitted_Sources!K113</f>
        <v>0.03</v>
      </c>
      <c r="H1675" s="180" t="str">
        <f>NM_Permitted_Sources!L113</f>
        <v/>
      </c>
      <c r="I1675" s="180" t="str">
        <f>NM_Permitted_Sources!M113</f>
        <v/>
      </c>
      <c r="J1675" s="180" t="str">
        <f>NM_Permitted_Sources!N113</f>
        <v/>
      </c>
    </row>
    <row r="1676" spans="1:10" x14ac:dyDescent="0.2">
      <c r="A1676" s="43" t="str">
        <f>NM_Permitted_Sources!A114</f>
        <v>NM Permitted</v>
      </c>
      <c r="B1676" s="43" t="str">
        <f>NM_Permitted_Sources!B114</f>
        <v>35</v>
      </c>
      <c r="C1676" s="74" t="str">
        <f>NM_Permitted_Sources!C114</f>
        <v>35025</v>
      </c>
      <c r="D1676" s="44" t="str">
        <f>NM_Permitted_Sources!G114</f>
        <v>20200201</v>
      </c>
      <c r="E1676" s="44" t="str">
        <f>NM_Permitted_Sources!I114</f>
        <v>Compressor Engines</v>
      </c>
      <c r="F1676" s="180" t="str">
        <f>NM_Permitted_Sources!J114</f>
        <v/>
      </c>
      <c r="G1676" s="180" t="str">
        <f>NM_Permitted_Sources!K114</f>
        <v/>
      </c>
      <c r="H1676" s="180" t="str">
        <f>NM_Permitted_Sources!L114</f>
        <v/>
      </c>
      <c r="I1676" s="180">
        <f>NM_Permitted_Sources!M114</f>
        <v>0.03</v>
      </c>
      <c r="J1676" s="180" t="str">
        <f>NM_Permitted_Sources!N114</f>
        <v/>
      </c>
    </row>
    <row r="1677" spans="1:10" x14ac:dyDescent="0.2">
      <c r="A1677" s="43" t="str">
        <f>NM_Permitted_Sources!A115</f>
        <v>NM Permitted</v>
      </c>
      <c r="B1677" s="43" t="str">
        <f>NM_Permitted_Sources!B115</f>
        <v>35</v>
      </c>
      <c r="C1677" s="74" t="str">
        <f>NM_Permitted_Sources!C115</f>
        <v>35015</v>
      </c>
      <c r="D1677" s="44" t="str">
        <f>NM_Permitted_Sources!G115</f>
        <v>31000228</v>
      </c>
      <c r="E1677" s="44" t="str">
        <f>NM_Permitted_Sources!I115</f>
        <v>Dehydrator</v>
      </c>
      <c r="F1677" s="180" t="str">
        <f>NM_Permitted_Sources!J115</f>
        <v/>
      </c>
      <c r="G1677" s="180">
        <f>NM_Permitted_Sources!K115</f>
        <v>3.3000000000000002E-2</v>
      </c>
      <c r="H1677" s="180" t="str">
        <f>NM_Permitted_Sources!L115</f>
        <v/>
      </c>
      <c r="I1677" s="180" t="str">
        <f>NM_Permitted_Sources!M115</f>
        <v/>
      </c>
      <c r="J1677" s="180" t="str">
        <f>NM_Permitted_Sources!N115</f>
        <v/>
      </c>
    </row>
    <row r="1678" spans="1:10" x14ac:dyDescent="0.2">
      <c r="A1678" s="43" t="str">
        <f>NM_Permitted_Sources!A116</f>
        <v>NM Permitted</v>
      </c>
      <c r="B1678" s="43" t="str">
        <f>NM_Permitted_Sources!B116</f>
        <v>35</v>
      </c>
      <c r="C1678" s="74" t="str">
        <f>NM_Permitted_Sources!C116</f>
        <v>35025</v>
      </c>
      <c r="D1678" s="44" t="str">
        <f>NM_Permitted_Sources!G116</f>
        <v>20200252</v>
      </c>
      <c r="E1678" s="44" t="str">
        <f>NM_Permitted_Sources!I116</f>
        <v>Compressor Engines</v>
      </c>
      <c r="F1678" s="180" t="str">
        <f>NM_Permitted_Sources!J116</f>
        <v/>
      </c>
      <c r="G1678" s="180" t="str">
        <f>NM_Permitted_Sources!K116</f>
        <v/>
      </c>
      <c r="H1678" s="180" t="str">
        <f>NM_Permitted_Sources!L116</f>
        <v/>
      </c>
      <c r="I1678" s="180">
        <f>NM_Permitted_Sources!M116</f>
        <v>3.3000000000000002E-2</v>
      </c>
      <c r="J1678" s="180" t="str">
        <f>NM_Permitted_Sources!N116</f>
        <v/>
      </c>
    </row>
    <row r="1679" spans="1:10" x14ac:dyDescent="0.2">
      <c r="A1679" s="43" t="str">
        <f>NM_Permitted_Sources!A117</f>
        <v>NM Permitted</v>
      </c>
      <c r="B1679" s="43" t="str">
        <f>NM_Permitted_Sources!B117</f>
        <v>35</v>
      </c>
      <c r="C1679" s="74" t="str">
        <f>NM_Permitted_Sources!C117</f>
        <v>35025</v>
      </c>
      <c r="D1679" s="44" t="str">
        <f>NM_Permitted_Sources!G117</f>
        <v>31000404</v>
      </c>
      <c r="E1679" s="44" t="str">
        <f>NM_Permitted_Sources!I117</f>
        <v>Process Heaters</v>
      </c>
      <c r="F1679" s="180" t="str">
        <f>NM_Permitted_Sources!J117</f>
        <v/>
      </c>
      <c r="G1679" s="180" t="str">
        <f>NM_Permitted_Sources!K117</f>
        <v/>
      </c>
      <c r="H1679" s="180" t="str">
        <f>NM_Permitted_Sources!L117</f>
        <v/>
      </c>
      <c r="I1679" s="180" t="str">
        <f>NM_Permitted_Sources!M117</f>
        <v/>
      </c>
      <c r="J1679" s="180">
        <f>NM_Permitted_Sources!N117</f>
        <v>3.7999999999999999E-2</v>
      </c>
    </row>
    <row r="1680" spans="1:10" x14ac:dyDescent="0.2">
      <c r="A1680" s="43" t="str">
        <f>NM_Permitted_Sources!A118</f>
        <v>NM Permitted</v>
      </c>
      <c r="B1680" s="43" t="str">
        <f>NM_Permitted_Sources!B118</f>
        <v>35</v>
      </c>
      <c r="C1680" s="74" t="str">
        <f>NM_Permitted_Sources!C118</f>
        <v>35025</v>
      </c>
      <c r="D1680" s="44" t="str">
        <f>NM_Permitted_Sources!G118</f>
        <v>20200252</v>
      </c>
      <c r="E1680" s="44" t="str">
        <f>NM_Permitted_Sources!I118</f>
        <v>Compressor Engines</v>
      </c>
      <c r="F1680" s="180" t="str">
        <f>NM_Permitted_Sources!J118</f>
        <v/>
      </c>
      <c r="G1680" s="180" t="str">
        <f>NM_Permitted_Sources!K118</f>
        <v/>
      </c>
      <c r="H1680" s="180" t="str">
        <f>NM_Permitted_Sources!L118</f>
        <v/>
      </c>
      <c r="I1680" s="180">
        <f>NM_Permitted_Sources!M118</f>
        <v>0.04</v>
      </c>
      <c r="J1680" s="180" t="str">
        <f>NM_Permitted_Sources!N118</f>
        <v/>
      </c>
    </row>
    <row r="1681" spans="1:10" x14ac:dyDescent="0.2">
      <c r="A1681" s="43" t="str">
        <f>NM_Permitted_Sources!A119</f>
        <v>NM Permitted</v>
      </c>
      <c r="B1681" s="43" t="str">
        <f>NM_Permitted_Sources!B119</f>
        <v>35</v>
      </c>
      <c r="C1681" s="74" t="str">
        <f>NM_Permitted_Sources!C119</f>
        <v>35025</v>
      </c>
      <c r="D1681" s="44" t="str">
        <f>NM_Permitted_Sources!G119</f>
        <v>20200252</v>
      </c>
      <c r="E1681" s="44" t="str">
        <f>NM_Permitted_Sources!I119</f>
        <v>Compressor Engines</v>
      </c>
      <c r="F1681" s="180" t="str">
        <f>NM_Permitted_Sources!J119</f>
        <v/>
      </c>
      <c r="G1681" s="180" t="str">
        <f>NM_Permitted_Sources!K119</f>
        <v/>
      </c>
      <c r="H1681" s="180" t="str">
        <f>NM_Permitted_Sources!L119</f>
        <v/>
      </c>
      <c r="I1681" s="180">
        <f>NM_Permitted_Sources!M119</f>
        <v>0.04</v>
      </c>
      <c r="J1681" s="180" t="str">
        <f>NM_Permitted_Sources!N119</f>
        <v/>
      </c>
    </row>
    <row r="1682" spans="1:10" x14ac:dyDescent="0.2">
      <c r="A1682" s="43" t="str">
        <f>NM_Permitted_Sources!A120</f>
        <v>NM Permitted</v>
      </c>
      <c r="B1682" s="43" t="str">
        <f>NM_Permitted_Sources!B120</f>
        <v>35</v>
      </c>
      <c r="C1682" s="74" t="str">
        <f>NM_Permitted_Sources!C120</f>
        <v>35025</v>
      </c>
      <c r="D1682" s="44" t="str">
        <f>NM_Permitted_Sources!G120</f>
        <v>20200201</v>
      </c>
      <c r="E1682" s="44" t="str">
        <f>NM_Permitted_Sources!I120</f>
        <v>Compressor Engines</v>
      </c>
      <c r="F1682" s="180" t="str">
        <f>NM_Permitted_Sources!J120</f>
        <v/>
      </c>
      <c r="G1682" s="180" t="str">
        <f>NM_Permitted_Sources!K120</f>
        <v/>
      </c>
      <c r="H1682" s="180" t="str">
        <f>NM_Permitted_Sources!L120</f>
        <v/>
      </c>
      <c r="I1682" s="180">
        <f>NM_Permitted_Sources!M120</f>
        <v>0.04</v>
      </c>
      <c r="J1682" s="180" t="str">
        <f>NM_Permitted_Sources!N120</f>
        <v/>
      </c>
    </row>
    <row r="1683" spans="1:10" x14ac:dyDescent="0.2">
      <c r="A1683" s="43" t="str">
        <f>NM_Permitted_Sources!A121</f>
        <v>NM Permitted</v>
      </c>
      <c r="B1683" s="43" t="str">
        <f>NM_Permitted_Sources!B121</f>
        <v>35</v>
      </c>
      <c r="C1683" s="74" t="str">
        <f>NM_Permitted_Sources!C121</f>
        <v>35025</v>
      </c>
      <c r="D1683" s="44" t="str">
        <f>NM_Permitted_Sources!G121</f>
        <v>31000404</v>
      </c>
      <c r="E1683" s="44" t="str">
        <f>NM_Permitted_Sources!I121</f>
        <v>Process Heaters</v>
      </c>
      <c r="F1683" s="180" t="str">
        <f>NM_Permitted_Sources!J121</f>
        <v/>
      </c>
      <c r="G1683" s="180" t="str">
        <f>NM_Permitted_Sources!K121</f>
        <v/>
      </c>
      <c r="H1683" s="180" t="str">
        <f>NM_Permitted_Sources!L121</f>
        <v/>
      </c>
      <c r="I1683" s="180">
        <f>NM_Permitted_Sources!M121</f>
        <v>4.9500000000000002E-2</v>
      </c>
      <c r="J1683" s="180" t="str">
        <f>NM_Permitted_Sources!N121</f>
        <v/>
      </c>
    </row>
    <row r="1684" spans="1:10" x14ac:dyDescent="0.2">
      <c r="A1684" s="43" t="str">
        <f>NM_Permitted_Sources!A122</f>
        <v>NM Permitted</v>
      </c>
      <c r="B1684" s="43" t="str">
        <f>NM_Permitted_Sources!B122</f>
        <v>35</v>
      </c>
      <c r="C1684" s="74" t="str">
        <f>NM_Permitted_Sources!C122</f>
        <v>35015</v>
      </c>
      <c r="D1684" s="44" t="str">
        <f>NM_Permitted_Sources!G122</f>
        <v>31000228</v>
      </c>
      <c r="E1684" s="44" t="str">
        <f>NM_Permitted_Sources!I122</f>
        <v>Dehydrator</v>
      </c>
      <c r="F1684" s="180" t="str">
        <f>NM_Permitted_Sources!J122</f>
        <v/>
      </c>
      <c r="G1684" s="180" t="str">
        <f>NM_Permitted_Sources!K122</f>
        <v/>
      </c>
      <c r="H1684" s="180" t="str">
        <f>NM_Permitted_Sources!L122</f>
        <v/>
      </c>
      <c r="I1684" s="180" t="str">
        <f>NM_Permitted_Sources!M122</f>
        <v/>
      </c>
      <c r="J1684" s="180">
        <f>NM_Permitted_Sources!N122</f>
        <v>0.05</v>
      </c>
    </row>
    <row r="1685" spans="1:10" x14ac:dyDescent="0.2">
      <c r="A1685" s="43" t="str">
        <f>NM_Permitted_Sources!A123</f>
        <v>NM Permitted</v>
      </c>
      <c r="B1685" s="43" t="str">
        <f>NM_Permitted_Sources!B123</f>
        <v>35</v>
      </c>
      <c r="C1685" s="74" t="str">
        <f>NM_Permitted_Sources!C123</f>
        <v>35015</v>
      </c>
      <c r="D1685" s="44" t="str">
        <f>NM_Permitted_Sources!G123</f>
        <v>31000302</v>
      </c>
      <c r="E1685" s="44" t="str">
        <f>NM_Permitted_Sources!I123</f>
        <v>Dehydrator</v>
      </c>
      <c r="F1685" s="180" t="str">
        <f>NM_Permitted_Sources!J123</f>
        <v/>
      </c>
      <c r="G1685" s="180" t="str">
        <f>NM_Permitted_Sources!K123</f>
        <v/>
      </c>
      <c r="H1685" s="180" t="str">
        <f>NM_Permitted_Sources!L123</f>
        <v/>
      </c>
      <c r="I1685" s="180" t="str">
        <f>NM_Permitted_Sources!M123</f>
        <v/>
      </c>
      <c r="J1685" s="180">
        <f>NM_Permitted_Sources!N123</f>
        <v>0.05</v>
      </c>
    </row>
    <row r="1686" spans="1:10" x14ac:dyDescent="0.2">
      <c r="A1686" s="43" t="str">
        <f>NM_Permitted_Sources!A124</f>
        <v>NM Permitted</v>
      </c>
      <c r="B1686" s="43" t="str">
        <f>NM_Permitted_Sources!B124</f>
        <v>35</v>
      </c>
      <c r="C1686" s="74" t="str">
        <f>NM_Permitted_Sources!C124</f>
        <v>35025</v>
      </c>
      <c r="D1686" s="44" t="str">
        <f>NM_Permitted_Sources!G124</f>
        <v>31000404</v>
      </c>
      <c r="E1686" s="44" t="str">
        <f>NM_Permitted_Sources!I124</f>
        <v>Process Heaters</v>
      </c>
      <c r="F1686" s="180" t="str">
        <f>NM_Permitted_Sources!J124</f>
        <v/>
      </c>
      <c r="G1686" s="180" t="str">
        <f>NM_Permitted_Sources!K124</f>
        <v/>
      </c>
      <c r="H1686" s="180" t="str">
        <f>NM_Permitted_Sources!L124</f>
        <v/>
      </c>
      <c r="I1686" s="180" t="str">
        <f>NM_Permitted_Sources!M124</f>
        <v/>
      </c>
      <c r="J1686" s="180">
        <f>NM_Permitted_Sources!N124</f>
        <v>0.05</v>
      </c>
    </row>
    <row r="1687" spans="1:10" x14ac:dyDescent="0.2">
      <c r="A1687" s="43" t="str">
        <f>NM_Permitted_Sources!A125</f>
        <v>NM Permitted</v>
      </c>
      <c r="B1687" s="43" t="str">
        <f>NM_Permitted_Sources!B125</f>
        <v>35</v>
      </c>
      <c r="C1687" s="74" t="str">
        <f>NM_Permitted_Sources!C125</f>
        <v>35025</v>
      </c>
      <c r="D1687" s="44" t="str">
        <f>NM_Permitted_Sources!G125</f>
        <v>31000404</v>
      </c>
      <c r="E1687" s="44" t="str">
        <f>NM_Permitted_Sources!I125</f>
        <v>Process Heaters</v>
      </c>
      <c r="F1687" s="180" t="str">
        <f>NM_Permitted_Sources!J125</f>
        <v/>
      </c>
      <c r="G1687" s="180" t="str">
        <f>NM_Permitted_Sources!K125</f>
        <v/>
      </c>
      <c r="H1687" s="180" t="str">
        <f>NM_Permitted_Sources!L125</f>
        <v/>
      </c>
      <c r="I1687" s="180" t="str">
        <f>NM_Permitted_Sources!M125</f>
        <v/>
      </c>
      <c r="J1687" s="180">
        <f>NM_Permitted_Sources!N125</f>
        <v>0.05</v>
      </c>
    </row>
    <row r="1688" spans="1:10" x14ac:dyDescent="0.2">
      <c r="A1688" s="43" t="str">
        <f>NM_Permitted_Sources!A126</f>
        <v>NM Permitted</v>
      </c>
      <c r="B1688" s="43" t="str">
        <f>NM_Permitted_Sources!B126</f>
        <v>35</v>
      </c>
      <c r="C1688" s="74" t="str">
        <f>NM_Permitted_Sources!C126</f>
        <v>35025</v>
      </c>
      <c r="D1688" s="44" t="str">
        <f>NM_Permitted_Sources!G126</f>
        <v>31000203</v>
      </c>
      <c r="E1688" s="44" t="str">
        <f>NM_Permitted_Sources!I126</f>
        <v>Compressor Engines</v>
      </c>
      <c r="F1688" s="180" t="str">
        <f>NM_Permitted_Sources!J126</f>
        <v/>
      </c>
      <c r="G1688" s="180" t="str">
        <f>NM_Permitted_Sources!K126</f>
        <v/>
      </c>
      <c r="H1688" s="180" t="str">
        <f>NM_Permitted_Sources!L126</f>
        <v/>
      </c>
      <c r="I1688" s="180">
        <f>NM_Permitted_Sources!M126</f>
        <v>0.05</v>
      </c>
      <c r="J1688" s="180" t="str">
        <f>NM_Permitted_Sources!N126</f>
        <v/>
      </c>
    </row>
    <row r="1689" spans="1:10" x14ac:dyDescent="0.2">
      <c r="A1689" s="43" t="str">
        <f>NM_Permitted_Sources!A127</f>
        <v>NM Permitted</v>
      </c>
      <c r="B1689" s="43" t="str">
        <f>NM_Permitted_Sources!B127</f>
        <v>35</v>
      </c>
      <c r="C1689" s="74" t="str">
        <f>NM_Permitted_Sources!C127</f>
        <v>35025</v>
      </c>
      <c r="D1689" s="44" t="str">
        <f>NM_Permitted_Sources!G127</f>
        <v>31000301</v>
      </c>
      <c r="E1689" s="44" t="str">
        <f>NM_Permitted_Sources!I127</f>
        <v>Dehydrator</v>
      </c>
      <c r="F1689" s="180" t="str">
        <f>NM_Permitted_Sources!J127</f>
        <v/>
      </c>
      <c r="G1689" s="180" t="str">
        <f>NM_Permitted_Sources!K127</f>
        <v/>
      </c>
      <c r="H1689" s="180" t="str">
        <f>NM_Permitted_Sources!L127</f>
        <v/>
      </c>
      <c r="I1689" s="180" t="str">
        <f>NM_Permitted_Sources!M127</f>
        <v/>
      </c>
      <c r="J1689" s="180">
        <f>NM_Permitted_Sources!N127</f>
        <v>0.05</v>
      </c>
    </row>
    <row r="1690" spans="1:10" x14ac:dyDescent="0.2">
      <c r="A1690" s="43" t="str">
        <f>NM_Permitted_Sources!A128</f>
        <v>NM Permitted</v>
      </c>
      <c r="B1690" s="43" t="str">
        <f>NM_Permitted_Sources!B128</f>
        <v>35</v>
      </c>
      <c r="C1690" s="74" t="str">
        <f>NM_Permitted_Sources!C128</f>
        <v>35025</v>
      </c>
      <c r="D1690" s="44" t="str">
        <f>NM_Permitted_Sources!G128</f>
        <v>31000205</v>
      </c>
      <c r="E1690" s="44" t="str">
        <f>NM_Permitted_Sources!I128</f>
        <v>Natural Gas Production, Flares</v>
      </c>
      <c r="F1690" s="180" t="str">
        <f>NM_Permitted_Sources!J128</f>
        <v/>
      </c>
      <c r="G1690" s="180" t="str">
        <f>NM_Permitted_Sources!K128</f>
        <v/>
      </c>
      <c r="H1690" s="180" t="str">
        <f>NM_Permitted_Sources!L128</f>
        <v/>
      </c>
      <c r="I1690" s="180" t="str">
        <f>NM_Permitted_Sources!M128</f>
        <v/>
      </c>
      <c r="J1690" s="180">
        <f>NM_Permitted_Sources!N128</f>
        <v>0.05</v>
      </c>
    </row>
    <row r="1691" spans="1:10" x14ac:dyDescent="0.2">
      <c r="A1691" s="43" t="str">
        <f>NM_Permitted_Sources!A129</f>
        <v>NM Permitted</v>
      </c>
      <c r="B1691" s="43" t="str">
        <f>NM_Permitted_Sources!B129</f>
        <v>35</v>
      </c>
      <c r="C1691" s="74" t="str">
        <f>NM_Permitted_Sources!C129</f>
        <v>35015</v>
      </c>
      <c r="D1691" s="44" t="str">
        <f>NM_Permitted_Sources!G129</f>
        <v>40400311</v>
      </c>
      <c r="E1691" s="44" t="str">
        <f>NM_Permitted_Sources!I129</f>
        <v>Permitted Tank Losses</v>
      </c>
      <c r="F1691" s="180" t="str">
        <f>NM_Permitted_Sources!J129</f>
        <v/>
      </c>
      <c r="G1691" s="180">
        <f>NM_Permitted_Sources!K129</f>
        <v>0.06</v>
      </c>
      <c r="H1691" s="180" t="str">
        <f>NM_Permitted_Sources!L129</f>
        <v/>
      </c>
      <c r="I1691" s="180" t="str">
        <f>NM_Permitted_Sources!M129</f>
        <v/>
      </c>
      <c r="J1691" s="180" t="str">
        <f>NM_Permitted_Sources!N129</f>
        <v/>
      </c>
    </row>
    <row r="1692" spans="1:10" x14ac:dyDescent="0.2">
      <c r="A1692" s="43" t="str">
        <f>NM_Permitted_Sources!A130</f>
        <v>NM Permitted</v>
      </c>
      <c r="B1692" s="43" t="str">
        <f>NM_Permitted_Sources!B130</f>
        <v>35</v>
      </c>
      <c r="C1692" s="74" t="str">
        <f>NM_Permitted_Sources!C130</f>
        <v>35015</v>
      </c>
      <c r="D1692" s="44" t="str">
        <f>NM_Permitted_Sources!G130</f>
        <v>31000404</v>
      </c>
      <c r="E1692" s="44" t="str">
        <f>NM_Permitted_Sources!I130</f>
        <v>Process Heaters</v>
      </c>
      <c r="F1692" s="180" t="str">
        <f>NM_Permitted_Sources!J130</f>
        <v/>
      </c>
      <c r="G1692" s="180">
        <f>NM_Permitted_Sources!K130</f>
        <v>0.06</v>
      </c>
      <c r="H1692" s="180" t="str">
        <f>NM_Permitted_Sources!L130</f>
        <v/>
      </c>
      <c r="I1692" s="180" t="str">
        <f>NM_Permitted_Sources!M130</f>
        <v/>
      </c>
      <c r="J1692" s="180" t="str">
        <f>NM_Permitted_Sources!N130</f>
        <v/>
      </c>
    </row>
    <row r="1693" spans="1:10" x14ac:dyDescent="0.2">
      <c r="A1693" s="43" t="str">
        <f>NM_Permitted_Sources!A131</f>
        <v>NM Permitted</v>
      </c>
      <c r="B1693" s="43" t="str">
        <f>NM_Permitted_Sources!B131</f>
        <v>35</v>
      </c>
      <c r="C1693" s="74" t="str">
        <f>NM_Permitted_Sources!C131</f>
        <v>35015</v>
      </c>
      <c r="D1693" s="44" t="str">
        <f>NM_Permitted_Sources!G131</f>
        <v>20200253</v>
      </c>
      <c r="E1693" s="44" t="str">
        <f>NM_Permitted_Sources!I131</f>
        <v>Compressor Engines</v>
      </c>
      <c r="F1693" s="180" t="str">
        <f>NM_Permitted_Sources!J131</f>
        <v/>
      </c>
      <c r="G1693" s="180" t="str">
        <f>NM_Permitted_Sources!K131</f>
        <v/>
      </c>
      <c r="H1693" s="180">
        <f>NM_Permitted_Sources!L131</f>
        <v>0.06</v>
      </c>
      <c r="I1693" s="180" t="str">
        <f>NM_Permitted_Sources!M131</f>
        <v/>
      </c>
      <c r="J1693" s="180" t="str">
        <f>NM_Permitted_Sources!N131</f>
        <v/>
      </c>
    </row>
    <row r="1694" spans="1:10" x14ac:dyDescent="0.2">
      <c r="A1694" s="43" t="str">
        <f>NM_Permitted_Sources!A132</f>
        <v>NM Permitted</v>
      </c>
      <c r="B1694" s="43" t="str">
        <f>NM_Permitted_Sources!B132</f>
        <v>35</v>
      </c>
      <c r="C1694" s="74" t="str">
        <f>NM_Permitted_Sources!C132</f>
        <v>35015</v>
      </c>
      <c r="D1694" s="44" t="str">
        <f>NM_Permitted_Sources!G132</f>
        <v>31000205</v>
      </c>
      <c r="E1694" s="44" t="str">
        <f>NM_Permitted_Sources!I132</f>
        <v>Natural Gas Production, Flares</v>
      </c>
      <c r="F1694" s="180">
        <f>NM_Permitted_Sources!J132</f>
        <v>0.06</v>
      </c>
      <c r="G1694" s="180" t="str">
        <f>NM_Permitted_Sources!K132</f>
        <v/>
      </c>
      <c r="H1694" s="180" t="str">
        <f>NM_Permitted_Sources!L132</f>
        <v/>
      </c>
      <c r="I1694" s="180" t="str">
        <f>NM_Permitted_Sources!M132</f>
        <v/>
      </c>
      <c r="J1694" s="180" t="str">
        <f>NM_Permitted_Sources!N132</f>
        <v/>
      </c>
    </row>
    <row r="1695" spans="1:10" x14ac:dyDescent="0.2">
      <c r="A1695" s="43" t="str">
        <f>NM_Permitted_Sources!A133</f>
        <v>NM Permitted</v>
      </c>
      <c r="B1695" s="43" t="str">
        <f>NM_Permitted_Sources!B133</f>
        <v>35</v>
      </c>
      <c r="C1695" s="74" t="str">
        <f>NM_Permitted_Sources!C133</f>
        <v>35025</v>
      </c>
      <c r="D1695" s="44" t="str">
        <f>NM_Permitted_Sources!G133</f>
        <v>20200252</v>
      </c>
      <c r="E1695" s="44" t="str">
        <f>NM_Permitted_Sources!I133</f>
        <v>Compressor Engines</v>
      </c>
      <c r="F1695" s="180" t="str">
        <f>NM_Permitted_Sources!J133</f>
        <v/>
      </c>
      <c r="G1695" s="180" t="str">
        <f>NM_Permitted_Sources!K133</f>
        <v/>
      </c>
      <c r="H1695" s="180" t="str">
        <f>NM_Permitted_Sources!L133</f>
        <v/>
      </c>
      <c r="I1695" s="180" t="str">
        <f>NM_Permitted_Sources!M133</f>
        <v/>
      </c>
      <c r="J1695" s="180">
        <f>NM_Permitted_Sources!N133</f>
        <v>0.06</v>
      </c>
    </row>
    <row r="1696" spans="1:10" x14ac:dyDescent="0.2">
      <c r="A1696" s="43" t="str">
        <f>NM_Permitted_Sources!A134</f>
        <v>NM Permitted</v>
      </c>
      <c r="B1696" s="43" t="str">
        <f>NM_Permitted_Sources!B134</f>
        <v>35</v>
      </c>
      <c r="C1696" s="74" t="str">
        <f>NM_Permitted_Sources!C134</f>
        <v>35025</v>
      </c>
      <c r="D1696" s="44" t="str">
        <f>NM_Permitted_Sources!G134</f>
        <v>20200254</v>
      </c>
      <c r="E1696" s="44" t="str">
        <f>NM_Permitted_Sources!I134</f>
        <v>Compressor Engines</v>
      </c>
      <c r="F1696" s="180" t="str">
        <f>NM_Permitted_Sources!J134</f>
        <v/>
      </c>
      <c r="G1696" s="180">
        <f>NM_Permitted_Sources!K134</f>
        <v>6.4000000000000001E-2</v>
      </c>
      <c r="H1696" s="180" t="str">
        <f>NM_Permitted_Sources!L134</f>
        <v/>
      </c>
      <c r="I1696" s="180" t="str">
        <f>NM_Permitted_Sources!M134</f>
        <v/>
      </c>
      <c r="J1696" s="180" t="str">
        <f>NM_Permitted_Sources!N134</f>
        <v/>
      </c>
    </row>
    <row r="1697" spans="1:10" x14ac:dyDescent="0.2">
      <c r="A1697" s="43" t="str">
        <f>NM_Permitted_Sources!A135</f>
        <v>NM Permitted</v>
      </c>
      <c r="B1697" s="43" t="str">
        <f>NM_Permitted_Sources!B135</f>
        <v>35</v>
      </c>
      <c r="C1697" s="74" t="str">
        <f>NM_Permitted_Sources!C135</f>
        <v>35025</v>
      </c>
      <c r="D1697" s="44" t="str">
        <f>NM_Permitted_Sources!G135</f>
        <v>31000205</v>
      </c>
      <c r="E1697" s="44" t="str">
        <f>NM_Permitted_Sources!I135</f>
        <v>Natural Gas Production, Flares</v>
      </c>
      <c r="F1697" s="180" t="str">
        <f>NM_Permitted_Sources!J135</f>
        <v/>
      </c>
      <c r="G1697" s="180" t="str">
        <f>NM_Permitted_Sources!K135</f>
        <v/>
      </c>
      <c r="H1697" s="180">
        <f>NM_Permitted_Sources!L135</f>
        <v>7.0000000000000007E-2</v>
      </c>
      <c r="I1697" s="180" t="str">
        <f>NM_Permitted_Sources!M135</f>
        <v/>
      </c>
      <c r="J1697" s="180" t="str">
        <f>NM_Permitted_Sources!N135</f>
        <v/>
      </c>
    </row>
    <row r="1698" spans="1:10" x14ac:dyDescent="0.2">
      <c r="A1698" s="43" t="str">
        <f>NM_Permitted_Sources!A136</f>
        <v>NM Permitted</v>
      </c>
      <c r="B1698" s="43" t="str">
        <f>NM_Permitted_Sources!B136</f>
        <v>35</v>
      </c>
      <c r="C1698" s="74" t="str">
        <f>NM_Permitted_Sources!C136</f>
        <v>35025</v>
      </c>
      <c r="D1698" s="44" t="str">
        <f>NM_Permitted_Sources!G136</f>
        <v>20200253</v>
      </c>
      <c r="E1698" s="44" t="str">
        <f>NM_Permitted_Sources!I136</f>
        <v>Compressor Engines</v>
      </c>
      <c r="F1698" s="180" t="str">
        <f>NM_Permitted_Sources!J136</f>
        <v/>
      </c>
      <c r="G1698" s="180" t="str">
        <f>NM_Permitted_Sources!K136</f>
        <v/>
      </c>
      <c r="H1698" s="180" t="str">
        <f>NM_Permitted_Sources!L136</f>
        <v/>
      </c>
      <c r="I1698" s="180" t="str">
        <f>NM_Permitted_Sources!M136</f>
        <v/>
      </c>
      <c r="J1698" s="180">
        <f>NM_Permitted_Sources!N136</f>
        <v>7.0000000000000007E-2</v>
      </c>
    </row>
    <row r="1699" spans="1:10" x14ac:dyDescent="0.2">
      <c r="A1699" s="43" t="str">
        <f>NM_Permitted_Sources!A137</f>
        <v>NM Permitted</v>
      </c>
      <c r="B1699" s="43" t="str">
        <f>NM_Permitted_Sources!B137</f>
        <v>35</v>
      </c>
      <c r="C1699" s="74" t="str">
        <f>NM_Permitted_Sources!C137</f>
        <v>35025</v>
      </c>
      <c r="D1699" s="44" t="str">
        <f>NM_Permitted_Sources!G137</f>
        <v>20200201</v>
      </c>
      <c r="E1699" s="44" t="str">
        <f>NM_Permitted_Sources!I137</f>
        <v>Compressor Engines</v>
      </c>
      <c r="F1699" s="180" t="str">
        <f>NM_Permitted_Sources!J137</f>
        <v/>
      </c>
      <c r="G1699" s="180" t="str">
        <f>NM_Permitted_Sources!K137</f>
        <v/>
      </c>
      <c r="H1699" s="180" t="str">
        <f>NM_Permitted_Sources!L137</f>
        <v/>
      </c>
      <c r="I1699" s="180">
        <f>NM_Permitted_Sources!M137</f>
        <v>7.0000000000000007E-2</v>
      </c>
      <c r="J1699" s="180" t="str">
        <f>NM_Permitted_Sources!N137</f>
        <v/>
      </c>
    </row>
    <row r="1700" spans="1:10" x14ac:dyDescent="0.2">
      <c r="A1700" s="43" t="str">
        <f>NM_Permitted_Sources!A138</f>
        <v>NM Permitted</v>
      </c>
      <c r="B1700" s="43" t="str">
        <f>NM_Permitted_Sources!B138</f>
        <v>35</v>
      </c>
      <c r="C1700" s="74" t="str">
        <f>NM_Permitted_Sources!C138</f>
        <v>35025</v>
      </c>
      <c r="D1700" s="44" t="str">
        <f>NM_Permitted_Sources!G138</f>
        <v>20200201</v>
      </c>
      <c r="E1700" s="44" t="str">
        <f>NM_Permitted_Sources!I138</f>
        <v>Compressor Engines</v>
      </c>
      <c r="F1700" s="180" t="str">
        <f>NM_Permitted_Sources!J138</f>
        <v/>
      </c>
      <c r="G1700" s="180" t="str">
        <f>NM_Permitted_Sources!K138</f>
        <v/>
      </c>
      <c r="H1700" s="180" t="str">
        <f>NM_Permitted_Sources!L138</f>
        <v/>
      </c>
      <c r="I1700" s="180">
        <f>NM_Permitted_Sources!M138</f>
        <v>7.0000000000000007E-2</v>
      </c>
      <c r="J1700" s="180" t="str">
        <f>NM_Permitted_Sources!N138</f>
        <v/>
      </c>
    </row>
    <row r="1701" spans="1:10" x14ac:dyDescent="0.2">
      <c r="A1701" s="43" t="str">
        <f>NM_Permitted_Sources!A139</f>
        <v>NM Permitted</v>
      </c>
      <c r="B1701" s="43" t="str">
        <f>NM_Permitted_Sources!B139</f>
        <v>35</v>
      </c>
      <c r="C1701" s="74" t="str">
        <f>NM_Permitted_Sources!C139</f>
        <v>35015</v>
      </c>
      <c r="D1701" s="44" t="str">
        <f>NM_Permitted_Sources!G139</f>
        <v>31000302</v>
      </c>
      <c r="E1701" s="44" t="str">
        <f>NM_Permitted_Sources!I139</f>
        <v>Dehydrator</v>
      </c>
      <c r="F1701" s="180" t="str">
        <f>NM_Permitted_Sources!J139</f>
        <v/>
      </c>
      <c r="G1701" s="180" t="str">
        <f>NM_Permitted_Sources!K139</f>
        <v/>
      </c>
      <c r="H1701" s="180" t="str">
        <f>NM_Permitted_Sources!L139</f>
        <v/>
      </c>
      <c r="I1701" s="180">
        <f>NM_Permitted_Sources!M139</f>
        <v>0.08</v>
      </c>
      <c r="J1701" s="180" t="str">
        <f>NM_Permitted_Sources!N139</f>
        <v/>
      </c>
    </row>
    <row r="1702" spans="1:10" x14ac:dyDescent="0.2">
      <c r="A1702" s="43" t="str">
        <f>NM_Permitted_Sources!A140</f>
        <v>NM Permitted</v>
      </c>
      <c r="B1702" s="43" t="str">
        <f>NM_Permitted_Sources!B140</f>
        <v>35</v>
      </c>
      <c r="C1702" s="74" t="str">
        <f>NM_Permitted_Sources!C140</f>
        <v>35025</v>
      </c>
      <c r="D1702" s="44" t="str">
        <f>NM_Permitted_Sources!G140</f>
        <v>31000203</v>
      </c>
      <c r="E1702" s="44" t="str">
        <f>NM_Permitted_Sources!I140</f>
        <v>Compressor Engines</v>
      </c>
      <c r="F1702" s="180" t="str">
        <f>NM_Permitted_Sources!J140</f>
        <v/>
      </c>
      <c r="G1702" s="180">
        <f>NM_Permitted_Sources!K140</f>
        <v>0.08</v>
      </c>
      <c r="H1702" s="180" t="str">
        <f>NM_Permitted_Sources!L140</f>
        <v/>
      </c>
      <c r="I1702" s="180" t="str">
        <f>NM_Permitted_Sources!M140</f>
        <v/>
      </c>
      <c r="J1702" s="180" t="str">
        <f>NM_Permitted_Sources!N140</f>
        <v/>
      </c>
    </row>
    <row r="1703" spans="1:10" x14ac:dyDescent="0.2">
      <c r="A1703" s="43" t="str">
        <f>NM_Permitted_Sources!A141</f>
        <v>NM Permitted</v>
      </c>
      <c r="B1703" s="43" t="str">
        <f>NM_Permitted_Sources!B141</f>
        <v>35</v>
      </c>
      <c r="C1703" s="74" t="str">
        <f>NM_Permitted_Sources!C141</f>
        <v>35025</v>
      </c>
      <c r="D1703" s="44" t="str">
        <f>NM_Permitted_Sources!G141</f>
        <v>31000404</v>
      </c>
      <c r="E1703" s="44" t="str">
        <f>NM_Permitted_Sources!I141</f>
        <v>Process Heaters</v>
      </c>
      <c r="F1703" s="180" t="str">
        <f>NM_Permitted_Sources!J141</f>
        <v/>
      </c>
      <c r="G1703" s="180" t="str">
        <f>NM_Permitted_Sources!K141</f>
        <v/>
      </c>
      <c r="H1703" s="180" t="str">
        <f>NM_Permitted_Sources!L141</f>
        <v/>
      </c>
      <c r="I1703" s="180">
        <f>NM_Permitted_Sources!M141</f>
        <v>0.08</v>
      </c>
      <c r="J1703" s="180" t="str">
        <f>NM_Permitted_Sources!N141</f>
        <v/>
      </c>
    </row>
    <row r="1704" spans="1:10" x14ac:dyDescent="0.2">
      <c r="A1704" s="43" t="str">
        <f>NM_Permitted_Sources!A142</f>
        <v>NM Permitted</v>
      </c>
      <c r="B1704" s="43" t="str">
        <f>NM_Permitted_Sources!B142</f>
        <v>35</v>
      </c>
      <c r="C1704" s="74" t="str">
        <f>NM_Permitted_Sources!C142</f>
        <v>35025</v>
      </c>
      <c r="D1704" s="44" t="str">
        <f>NM_Permitted_Sources!G142</f>
        <v>31000404</v>
      </c>
      <c r="E1704" s="44" t="str">
        <f>NM_Permitted_Sources!I142</f>
        <v>Process Heaters</v>
      </c>
      <c r="F1704" s="180" t="str">
        <f>NM_Permitted_Sources!J142</f>
        <v/>
      </c>
      <c r="G1704" s="180" t="str">
        <f>NM_Permitted_Sources!K142</f>
        <v/>
      </c>
      <c r="H1704" s="180" t="str">
        <f>NM_Permitted_Sources!L142</f>
        <v/>
      </c>
      <c r="I1704" s="180">
        <f>NM_Permitted_Sources!M142</f>
        <v>0.08</v>
      </c>
      <c r="J1704" s="180" t="str">
        <f>NM_Permitted_Sources!N142</f>
        <v/>
      </c>
    </row>
    <row r="1705" spans="1:10" x14ac:dyDescent="0.2">
      <c r="A1705" s="43" t="str">
        <f>NM_Permitted_Sources!A143</f>
        <v>NM Permitted</v>
      </c>
      <c r="B1705" s="43" t="str">
        <f>NM_Permitted_Sources!B143</f>
        <v>35</v>
      </c>
      <c r="C1705" s="74" t="str">
        <f>NM_Permitted_Sources!C143</f>
        <v>35025</v>
      </c>
      <c r="D1705" s="44" t="str">
        <f>NM_Permitted_Sources!G143</f>
        <v>31000228</v>
      </c>
      <c r="E1705" s="44" t="str">
        <f>NM_Permitted_Sources!I143</f>
        <v>Dehydrator</v>
      </c>
      <c r="F1705" s="180" t="str">
        <f>NM_Permitted_Sources!J143</f>
        <v/>
      </c>
      <c r="G1705" s="180" t="str">
        <f>NM_Permitted_Sources!K143</f>
        <v/>
      </c>
      <c r="H1705" s="180">
        <f>NM_Permitted_Sources!L143</f>
        <v>0.08</v>
      </c>
      <c r="I1705" s="180" t="str">
        <f>NM_Permitted_Sources!M143</f>
        <v/>
      </c>
      <c r="J1705" s="180" t="str">
        <f>NM_Permitted_Sources!N143</f>
        <v/>
      </c>
    </row>
    <row r="1706" spans="1:10" x14ac:dyDescent="0.2">
      <c r="A1706" s="43" t="str">
        <f>NM_Permitted_Sources!A144</f>
        <v>NM Permitted</v>
      </c>
      <c r="B1706" s="43" t="str">
        <f>NM_Permitted_Sources!B144</f>
        <v>35</v>
      </c>
      <c r="C1706" s="74" t="str">
        <f>NM_Permitted_Sources!C144</f>
        <v>35015</v>
      </c>
      <c r="D1706" s="44" t="str">
        <f>NM_Permitted_Sources!G144</f>
        <v>31000205</v>
      </c>
      <c r="E1706" s="44" t="str">
        <f>NM_Permitted_Sources!I144</f>
        <v>Natural Gas Production, Flares</v>
      </c>
      <c r="F1706" s="180" t="str">
        <f>NM_Permitted_Sources!J144</f>
        <v/>
      </c>
      <c r="G1706" s="180" t="str">
        <f>NM_Permitted_Sources!K144</f>
        <v/>
      </c>
      <c r="H1706" s="180">
        <f>NM_Permitted_Sources!L144</f>
        <v>8.5999999999999993E-2</v>
      </c>
      <c r="I1706" s="180" t="str">
        <f>NM_Permitted_Sources!M144</f>
        <v/>
      </c>
      <c r="J1706" s="180" t="str">
        <f>NM_Permitted_Sources!N144</f>
        <v/>
      </c>
    </row>
    <row r="1707" spans="1:10" x14ac:dyDescent="0.2">
      <c r="A1707" s="43" t="str">
        <f>NM_Permitted_Sources!A145</f>
        <v>NM Permitted</v>
      </c>
      <c r="B1707" s="43" t="str">
        <f>NM_Permitted_Sources!B145</f>
        <v>35</v>
      </c>
      <c r="C1707" s="74" t="str">
        <f>NM_Permitted_Sources!C145</f>
        <v>35025</v>
      </c>
      <c r="D1707" s="44" t="str">
        <f>NM_Permitted_Sources!G145</f>
        <v>20200254</v>
      </c>
      <c r="E1707" s="44" t="str">
        <f>NM_Permitted_Sources!I145</f>
        <v>Compressor Engines</v>
      </c>
      <c r="F1707" s="180" t="str">
        <f>NM_Permitted_Sources!J145</f>
        <v/>
      </c>
      <c r="G1707" s="180">
        <f>NM_Permitted_Sources!K145</f>
        <v>8.7999999999999995E-2</v>
      </c>
      <c r="H1707" s="180" t="str">
        <f>NM_Permitted_Sources!L145</f>
        <v/>
      </c>
      <c r="I1707" s="180" t="str">
        <f>NM_Permitted_Sources!M145</f>
        <v/>
      </c>
      <c r="J1707" s="180" t="str">
        <f>NM_Permitted_Sources!N145</f>
        <v/>
      </c>
    </row>
    <row r="1708" spans="1:10" x14ac:dyDescent="0.2">
      <c r="A1708" s="43" t="str">
        <f>NM_Permitted_Sources!A146</f>
        <v>NM Permitted</v>
      </c>
      <c r="B1708" s="43" t="str">
        <f>NM_Permitted_Sources!B146</f>
        <v>35</v>
      </c>
      <c r="C1708" s="74" t="str">
        <f>NM_Permitted_Sources!C146</f>
        <v>35025</v>
      </c>
      <c r="D1708" s="44" t="str">
        <f>NM_Permitted_Sources!G146</f>
        <v>31000305</v>
      </c>
      <c r="E1708" s="44" t="str">
        <f>NM_Permitted_Sources!I146</f>
        <v>Amine Units</v>
      </c>
      <c r="F1708" s="180" t="str">
        <f>NM_Permitted_Sources!J146</f>
        <v/>
      </c>
      <c r="G1708" s="180">
        <f>NM_Permitted_Sources!K146</f>
        <v>0.09</v>
      </c>
      <c r="H1708" s="180" t="str">
        <f>NM_Permitted_Sources!L146</f>
        <v/>
      </c>
      <c r="I1708" s="180" t="str">
        <f>NM_Permitted_Sources!M146</f>
        <v/>
      </c>
      <c r="J1708" s="180" t="str">
        <f>NM_Permitted_Sources!N146</f>
        <v/>
      </c>
    </row>
    <row r="1709" spans="1:10" x14ac:dyDescent="0.2">
      <c r="A1709" s="43" t="str">
        <f>NM_Permitted_Sources!A147</f>
        <v>NM Permitted</v>
      </c>
      <c r="B1709" s="43" t="str">
        <f>NM_Permitted_Sources!B147</f>
        <v>35</v>
      </c>
      <c r="C1709" s="74" t="str">
        <f>NM_Permitted_Sources!C147</f>
        <v>35025</v>
      </c>
      <c r="D1709" s="44" t="str">
        <f>NM_Permitted_Sources!G147</f>
        <v>31000203</v>
      </c>
      <c r="E1709" s="44" t="str">
        <f>NM_Permitted_Sources!I147</f>
        <v>Compressor Engines</v>
      </c>
      <c r="F1709" s="180" t="str">
        <f>NM_Permitted_Sources!J147</f>
        <v/>
      </c>
      <c r="G1709" s="180" t="str">
        <f>NM_Permitted_Sources!K147</f>
        <v/>
      </c>
      <c r="H1709" s="180" t="str">
        <f>NM_Permitted_Sources!L147</f>
        <v/>
      </c>
      <c r="I1709" s="180" t="str">
        <f>NM_Permitted_Sources!M147</f>
        <v/>
      </c>
      <c r="J1709" s="180">
        <f>NM_Permitted_Sources!N147</f>
        <v>0.09</v>
      </c>
    </row>
    <row r="1710" spans="1:10" x14ac:dyDescent="0.2">
      <c r="A1710" s="43" t="str">
        <f>NM_Permitted_Sources!A148</f>
        <v>NM Permitted</v>
      </c>
      <c r="B1710" s="43" t="str">
        <f>NM_Permitted_Sources!B148</f>
        <v>35</v>
      </c>
      <c r="C1710" s="74" t="str">
        <f>NM_Permitted_Sources!C148</f>
        <v>35025</v>
      </c>
      <c r="D1710" s="44" t="str">
        <f>NM_Permitted_Sources!G148</f>
        <v>31000208</v>
      </c>
      <c r="E1710" s="44" t="str">
        <f>NM_Permitted_Sources!I148</f>
        <v>Natural Gas Production, Other Not Classified</v>
      </c>
      <c r="F1710" s="180" t="str">
        <f>NM_Permitted_Sources!J148</f>
        <v/>
      </c>
      <c r="G1710" s="180" t="str">
        <f>NM_Permitted_Sources!K148</f>
        <v/>
      </c>
      <c r="H1710" s="180" t="str">
        <f>NM_Permitted_Sources!L148</f>
        <v/>
      </c>
      <c r="I1710" s="180" t="str">
        <f>NM_Permitted_Sources!M148</f>
        <v/>
      </c>
      <c r="J1710" s="180">
        <f>NM_Permitted_Sources!N148</f>
        <v>0.09</v>
      </c>
    </row>
    <row r="1711" spans="1:10" x14ac:dyDescent="0.2">
      <c r="A1711" s="43" t="str">
        <f>NM_Permitted_Sources!A149</f>
        <v>NM Permitted</v>
      </c>
      <c r="B1711" s="43" t="str">
        <f>NM_Permitted_Sources!B149</f>
        <v>35</v>
      </c>
      <c r="C1711" s="74" t="str">
        <f>NM_Permitted_Sources!C149</f>
        <v>35005</v>
      </c>
      <c r="D1711" s="44" t="str">
        <f>NM_Permitted_Sources!G149</f>
        <v>20200202</v>
      </c>
      <c r="E1711" s="44" t="str">
        <f>NM_Permitted_Sources!I149</f>
        <v>Compressor Engines</v>
      </c>
      <c r="F1711" s="180" t="str">
        <f>NM_Permitted_Sources!J149</f>
        <v/>
      </c>
      <c r="G1711" s="180" t="str">
        <f>NM_Permitted_Sources!K149</f>
        <v/>
      </c>
      <c r="H1711" s="180" t="str">
        <f>NM_Permitted_Sources!L149</f>
        <v/>
      </c>
      <c r="I1711" s="180" t="str">
        <f>NM_Permitted_Sources!M149</f>
        <v/>
      </c>
      <c r="J1711" s="180">
        <f>NM_Permitted_Sources!N149</f>
        <v>0.1</v>
      </c>
    </row>
    <row r="1712" spans="1:10" x14ac:dyDescent="0.2">
      <c r="A1712" s="43" t="str">
        <f>NM_Permitted_Sources!A150</f>
        <v>NM Permitted</v>
      </c>
      <c r="B1712" s="43" t="str">
        <f>NM_Permitted_Sources!B150</f>
        <v>35</v>
      </c>
      <c r="C1712" s="74" t="str">
        <f>NM_Permitted_Sources!C150</f>
        <v>35015</v>
      </c>
      <c r="D1712" s="44" t="str">
        <f>NM_Permitted_Sources!G150</f>
        <v>31000404</v>
      </c>
      <c r="E1712" s="44" t="str">
        <f>NM_Permitted_Sources!I150</f>
        <v>Process Heaters</v>
      </c>
      <c r="F1712" s="180" t="str">
        <f>NM_Permitted_Sources!J150</f>
        <v/>
      </c>
      <c r="G1712" s="180" t="str">
        <f>NM_Permitted_Sources!K150</f>
        <v/>
      </c>
      <c r="H1712" s="180" t="str">
        <f>NM_Permitted_Sources!L150</f>
        <v/>
      </c>
      <c r="I1712" s="180" t="str">
        <f>NM_Permitted_Sources!M150</f>
        <v/>
      </c>
      <c r="J1712" s="180">
        <f>NM_Permitted_Sources!N150</f>
        <v>0.1</v>
      </c>
    </row>
    <row r="1713" spans="1:10" x14ac:dyDescent="0.2">
      <c r="A1713" s="43" t="str">
        <f>NM_Permitted_Sources!A151</f>
        <v>NM Permitted</v>
      </c>
      <c r="B1713" s="43" t="str">
        <f>NM_Permitted_Sources!B151</f>
        <v>35</v>
      </c>
      <c r="C1713" s="74" t="str">
        <f>NM_Permitted_Sources!C151</f>
        <v>35025</v>
      </c>
      <c r="D1713" s="44" t="str">
        <f>NM_Permitted_Sources!G151</f>
        <v>31000404</v>
      </c>
      <c r="E1713" s="44" t="str">
        <f>NM_Permitted_Sources!I151</f>
        <v>Process Heaters</v>
      </c>
      <c r="F1713" s="180" t="str">
        <f>NM_Permitted_Sources!J151</f>
        <v/>
      </c>
      <c r="G1713" s="180">
        <f>NM_Permitted_Sources!K151</f>
        <v>0.1</v>
      </c>
      <c r="H1713" s="180" t="str">
        <f>NM_Permitted_Sources!L151</f>
        <v/>
      </c>
      <c r="I1713" s="180" t="str">
        <f>NM_Permitted_Sources!M151</f>
        <v/>
      </c>
      <c r="J1713" s="180" t="str">
        <f>NM_Permitted_Sources!N151</f>
        <v/>
      </c>
    </row>
    <row r="1714" spans="1:10" x14ac:dyDescent="0.2">
      <c r="A1714" s="43" t="str">
        <f>NM_Permitted_Sources!A152</f>
        <v>NM Permitted</v>
      </c>
      <c r="B1714" s="43" t="str">
        <f>NM_Permitted_Sources!B152</f>
        <v>35</v>
      </c>
      <c r="C1714" s="74" t="str">
        <f>NM_Permitted_Sources!C152</f>
        <v>35025</v>
      </c>
      <c r="D1714" s="44" t="str">
        <f>NM_Permitted_Sources!G152</f>
        <v>31000404</v>
      </c>
      <c r="E1714" s="44" t="str">
        <f>NM_Permitted_Sources!I152</f>
        <v>Process Heaters</v>
      </c>
      <c r="F1714" s="180" t="str">
        <f>NM_Permitted_Sources!J152</f>
        <v/>
      </c>
      <c r="G1714" s="180">
        <f>NM_Permitted_Sources!K152</f>
        <v>0.1</v>
      </c>
      <c r="H1714" s="180" t="str">
        <f>NM_Permitted_Sources!L152</f>
        <v/>
      </c>
      <c r="I1714" s="180" t="str">
        <f>NM_Permitted_Sources!M152</f>
        <v/>
      </c>
      <c r="J1714" s="180" t="str">
        <f>NM_Permitted_Sources!N152</f>
        <v/>
      </c>
    </row>
    <row r="1715" spans="1:10" x14ac:dyDescent="0.2">
      <c r="A1715" s="43" t="str">
        <f>NM_Permitted_Sources!A153</f>
        <v>NM Permitted</v>
      </c>
      <c r="B1715" s="43" t="str">
        <f>NM_Permitted_Sources!B153</f>
        <v>35</v>
      </c>
      <c r="C1715" s="74" t="str">
        <f>NM_Permitted_Sources!C153</f>
        <v>35025</v>
      </c>
      <c r="D1715" s="44" t="str">
        <f>NM_Permitted_Sources!G153</f>
        <v>31000404</v>
      </c>
      <c r="E1715" s="44" t="str">
        <f>NM_Permitted_Sources!I153</f>
        <v>Process Heaters</v>
      </c>
      <c r="F1715" s="180" t="str">
        <f>NM_Permitted_Sources!J153</f>
        <v/>
      </c>
      <c r="G1715" s="180">
        <f>NM_Permitted_Sources!K153</f>
        <v>0.1</v>
      </c>
      <c r="H1715" s="180" t="str">
        <f>NM_Permitted_Sources!L153</f>
        <v/>
      </c>
      <c r="I1715" s="180" t="str">
        <f>NM_Permitted_Sources!M153</f>
        <v/>
      </c>
      <c r="J1715" s="180" t="str">
        <f>NM_Permitted_Sources!N153</f>
        <v/>
      </c>
    </row>
    <row r="1716" spans="1:10" x14ac:dyDescent="0.2">
      <c r="A1716" s="43" t="str">
        <f>NM_Permitted_Sources!A154</f>
        <v>NM Permitted</v>
      </c>
      <c r="B1716" s="43" t="str">
        <f>NM_Permitted_Sources!B154</f>
        <v>35</v>
      </c>
      <c r="C1716" s="74" t="str">
        <f>NM_Permitted_Sources!C154</f>
        <v>35025</v>
      </c>
      <c r="D1716" s="44" t="str">
        <f>NM_Permitted_Sources!G154</f>
        <v>20200253</v>
      </c>
      <c r="E1716" s="44" t="str">
        <f>NM_Permitted_Sources!I154</f>
        <v>Compressor Engines</v>
      </c>
      <c r="F1716" s="180" t="str">
        <f>NM_Permitted_Sources!J154</f>
        <v/>
      </c>
      <c r="G1716" s="180" t="str">
        <f>NM_Permitted_Sources!K154</f>
        <v/>
      </c>
      <c r="H1716" s="180" t="str">
        <f>NM_Permitted_Sources!L154</f>
        <v/>
      </c>
      <c r="I1716" s="180" t="str">
        <f>NM_Permitted_Sources!M154</f>
        <v/>
      </c>
      <c r="J1716" s="180">
        <f>NM_Permitted_Sources!N154</f>
        <v>0.1</v>
      </c>
    </row>
    <row r="1717" spans="1:10" x14ac:dyDescent="0.2">
      <c r="A1717" s="43" t="str">
        <f>NM_Permitted_Sources!A155</f>
        <v>NM Permitted</v>
      </c>
      <c r="B1717" s="43" t="str">
        <f>NM_Permitted_Sources!B155</f>
        <v>35</v>
      </c>
      <c r="C1717" s="74" t="str">
        <f>NM_Permitted_Sources!C155</f>
        <v>35025</v>
      </c>
      <c r="D1717" s="44" t="str">
        <f>NM_Permitted_Sources!G155</f>
        <v>31000404</v>
      </c>
      <c r="E1717" s="44" t="str">
        <f>NM_Permitted_Sources!I155</f>
        <v>Process Heaters</v>
      </c>
      <c r="F1717" s="180" t="str">
        <f>NM_Permitted_Sources!J155</f>
        <v/>
      </c>
      <c r="G1717" s="180" t="str">
        <f>NM_Permitted_Sources!K155</f>
        <v/>
      </c>
      <c r="H1717" s="180" t="str">
        <f>NM_Permitted_Sources!L155</f>
        <v/>
      </c>
      <c r="I1717" s="180" t="str">
        <f>NM_Permitted_Sources!M155</f>
        <v/>
      </c>
      <c r="J1717" s="180">
        <f>NM_Permitted_Sources!N155</f>
        <v>0.1</v>
      </c>
    </row>
    <row r="1718" spans="1:10" x14ac:dyDescent="0.2">
      <c r="A1718" s="43" t="str">
        <f>NM_Permitted_Sources!A156</f>
        <v>NM Permitted</v>
      </c>
      <c r="B1718" s="43" t="str">
        <f>NM_Permitted_Sources!B156</f>
        <v>35</v>
      </c>
      <c r="C1718" s="74" t="str">
        <f>NM_Permitted_Sources!C156</f>
        <v>35025</v>
      </c>
      <c r="D1718" s="44" t="str">
        <f>NM_Permitted_Sources!G156</f>
        <v>31000404</v>
      </c>
      <c r="E1718" s="44" t="str">
        <f>NM_Permitted_Sources!I156</f>
        <v>Process Heaters</v>
      </c>
      <c r="F1718" s="180" t="str">
        <f>NM_Permitted_Sources!J156</f>
        <v/>
      </c>
      <c r="G1718" s="180">
        <f>NM_Permitted_Sources!K156</f>
        <v>0.1</v>
      </c>
      <c r="H1718" s="180" t="str">
        <f>NM_Permitted_Sources!L156</f>
        <v/>
      </c>
      <c r="I1718" s="180" t="str">
        <f>NM_Permitted_Sources!M156</f>
        <v/>
      </c>
      <c r="J1718" s="180" t="str">
        <f>NM_Permitted_Sources!N156</f>
        <v/>
      </c>
    </row>
    <row r="1719" spans="1:10" x14ac:dyDescent="0.2">
      <c r="A1719" s="43" t="str">
        <f>NM_Permitted_Sources!A157</f>
        <v>NM Permitted</v>
      </c>
      <c r="B1719" s="43" t="str">
        <f>NM_Permitted_Sources!B157</f>
        <v>35</v>
      </c>
      <c r="C1719" s="74" t="str">
        <f>NM_Permitted_Sources!C157</f>
        <v>35025</v>
      </c>
      <c r="D1719" s="44" t="str">
        <f>NM_Permitted_Sources!G157</f>
        <v>31000404</v>
      </c>
      <c r="E1719" s="44" t="str">
        <f>NM_Permitted_Sources!I157</f>
        <v>Process Heaters</v>
      </c>
      <c r="F1719" s="180" t="str">
        <f>NM_Permitted_Sources!J157</f>
        <v/>
      </c>
      <c r="G1719" s="180" t="str">
        <f>NM_Permitted_Sources!K157</f>
        <v/>
      </c>
      <c r="H1719" s="180" t="str">
        <f>NM_Permitted_Sources!L157</f>
        <v/>
      </c>
      <c r="I1719" s="180" t="str">
        <f>NM_Permitted_Sources!M157</f>
        <v/>
      </c>
      <c r="J1719" s="180">
        <f>NM_Permitted_Sources!N157</f>
        <v>0.1</v>
      </c>
    </row>
    <row r="1720" spans="1:10" x14ac:dyDescent="0.2">
      <c r="A1720" s="43" t="str">
        <f>NM_Permitted_Sources!A158</f>
        <v>NM Permitted</v>
      </c>
      <c r="B1720" s="43" t="str">
        <f>NM_Permitted_Sources!B158</f>
        <v>35</v>
      </c>
      <c r="C1720" s="74" t="str">
        <f>NM_Permitted_Sources!C158</f>
        <v>35025</v>
      </c>
      <c r="D1720" s="44" t="str">
        <f>NM_Permitted_Sources!G158</f>
        <v>20200202</v>
      </c>
      <c r="E1720" s="44" t="str">
        <f>NM_Permitted_Sources!I158</f>
        <v>Compressor Engines</v>
      </c>
      <c r="F1720" s="180" t="str">
        <f>NM_Permitted_Sources!J158</f>
        <v/>
      </c>
      <c r="G1720" s="180" t="str">
        <f>NM_Permitted_Sources!K158</f>
        <v/>
      </c>
      <c r="H1720" s="180" t="str">
        <f>NM_Permitted_Sources!L158</f>
        <v/>
      </c>
      <c r="I1720" s="180">
        <f>NM_Permitted_Sources!M158</f>
        <v>0.1</v>
      </c>
      <c r="J1720" s="180" t="str">
        <f>NM_Permitted_Sources!N158</f>
        <v/>
      </c>
    </row>
    <row r="1721" spans="1:10" x14ac:dyDescent="0.2">
      <c r="A1721" s="43" t="str">
        <f>NM_Permitted_Sources!A159</f>
        <v>NM Permitted</v>
      </c>
      <c r="B1721" s="43" t="str">
        <f>NM_Permitted_Sources!B159</f>
        <v>35</v>
      </c>
      <c r="C1721" s="74" t="str">
        <f>NM_Permitted_Sources!C159</f>
        <v>35025</v>
      </c>
      <c r="D1721" s="44" t="str">
        <f>NM_Permitted_Sources!G159</f>
        <v>20200202</v>
      </c>
      <c r="E1721" s="44" t="str">
        <f>NM_Permitted_Sources!I159</f>
        <v>Compressor Engines</v>
      </c>
      <c r="F1721" s="180" t="str">
        <f>NM_Permitted_Sources!J159</f>
        <v/>
      </c>
      <c r="G1721" s="180" t="str">
        <f>NM_Permitted_Sources!K159</f>
        <v/>
      </c>
      <c r="H1721" s="180" t="str">
        <f>NM_Permitted_Sources!L159</f>
        <v/>
      </c>
      <c r="I1721" s="180">
        <f>NM_Permitted_Sources!M159</f>
        <v>0.1</v>
      </c>
      <c r="J1721" s="180" t="str">
        <f>NM_Permitted_Sources!N159</f>
        <v/>
      </c>
    </row>
    <row r="1722" spans="1:10" x14ac:dyDescent="0.2">
      <c r="A1722" s="43" t="str">
        <f>NM_Permitted_Sources!A160</f>
        <v>NM Permitted</v>
      </c>
      <c r="B1722" s="43" t="str">
        <f>NM_Permitted_Sources!B160</f>
        <v>35</v>
      </c>
      <c r="C1722" s="74" t="str">
        <f>NM_Permitted_Sources!C160</f>
        <v>35025</v>
      </c>
      <c r="D1722" s="44" t="str">
        <f>NM_Permitted_Sources!G160</f>
        <v>20200252</v>
      </c>
      <c r="E1722" s="44" t="str">
        <f>NM_Permitted_Sources!I160</f>
        <v>Compressor Engines</v>
      </c>
      <c r="F1722" s="180" t="str">
        <f>NM_Permitted_Sources!J160</f>
        <v/>
      </c>
      <c r="G1722" s="180" t="str">
        <f>NM_Permitted_Sources!K160</f>
        <v/>
      </c>
      <c r="H1722" s="180" t="str">
        <f>NM_Permitted_Sources!L160</f>
        <v/>
      </c>
      <c r="I1722" s="180">
        <f>NM_Permitted_Sources!M160</f>
        <v>0.1</v>
      </c>
      <c r="J1722" s="180" t="str">
        <f>NM_Permitted_Sources!N160</f>
        <v/>
      </c>
    </row>
    <row r="1723" spans="1:10" x14ac:dyDescent="0.2">
      <c r="A1723" s="43" t="str">
        <f>NM_Permitted_Sources!A161</f>
        <v>NM Permitted</v>
      </c>
      <c r="B1723" s="43" t="str">
        <f>NM_Permitted_Sources!B161</f>
        <v>35</v>
      </c>
      <c r="C1723" s="74" t="str">
        <f>NM_Permitted_Sources!C161</f>
        <v>35025</v>
      </c>
      <c r="D1723" s="44" t="str">
        <f>NM_Permitted_Sources!G161</f>
        <v>20200252</v>
      </c>
      <c r="E1723" s="44" t="str">
        <f>NM_Permitted_Sources!I161</f>
        <v>Compressor Engines</v>
      </c>
      <c r="F1723" s="180" t="str">
        <f>NM_Permitted_Sources!J161</f>
        <v/>
      </c>
      <c r="G1723" s="180" t="str">
        <f>NM_Permitted_Sources!K161</f>
        <v/>
      </c>
      <c r="H1723" s="180" t="str">
        <f>NM_Permitted_Sources!L161</f>
        <v/>
      </c>
      <c r="I1723" s="180">
        <f>NM_Permitted_Sources!M161</f>
        <v>0.1</v>
      </c>
      <c r="J1723" s="180" t="str">
        <f>NM_Permitted_Sources!N161</f>
        <v/>
      </c>
    </row>
    <row r="1724" spans="1:10" x14ac:dyDescent="0.2">
      <c r="A1724" s="43" t="str">
        <f>NM_Permitted_Sources!A162</f>
        <v>NM Permitted</v>
      </c>
      <c r="B1724" s="43" t="str">
        <f>NM_Permitted_Sources!B162</f>
        <v>35</v>
      </c>
      <c r="C1724" s="74" t="str">
        <f>NM_Permitted_Sources!C162</f>
        <v>35025</v>
      </c>
      <c r="D1724" s="44" t="str">
        <f>NM_Permitted_Sources!G162</f>
        <v>20200252</v>
      </c>
      <c r="E1724" s="44" t="str">
        <f>NM_Permitted_Sources!I162</f>
        <v>Compressor Engines</v>
      </c>
      <c r="F1724" s="180" t="str">
        <f>NM_Permitted_Sources!J162</f>
        <v/>
      </c>
      <c r="G1724" s="180" t="str">
        <f>NM_Permitted_Sources!K162</f>
        <v/>
      </c>
      <c r="H1724" s="180" t="str">
        <f>NM_Permitted_Sources!L162</f>
        <v/>
      </c>
      <c r="I1724" s="180">
        <f>NM_Permitted_Sources!M162</f>
        <v>0.1</v>
      </c>
      <c r="J1724" s="180" t="str">
        <f>NM_Permitted_Sources!N162</f>
        <v/>
      </c>
    </row>
    <row r="1725" spans="1:10" x14ac:dyDescent="0.2">
      <c r="A1725" s="43" t="str">
        <f>NM_Permitted_Sources!A163</f>
        <v>NM Permitted</v>
      </c>
      <c r="B1725" s="43" t="str">
        <f>NM_Permitted_Sources!B163</f>
        <v>35</v>
      </c>
      <c r="C1725" s="74" t="str">
        <f>NM_Permitted_Sources!C163</f>
        <v>35025</v>
      </c>
      <c r="D1725" s="44" t="str">
        <f>NM_Permitted_Sources!G163</f>
        <v>20200253</v>
      </c>
      <c r="E1725" s="44" t="str">
        <f>NM_Permitted_Sources!I163</f>
        <v>Compressor Engines</v>
      </c>
      <c r="F1725" s="180" t="str">
        <f>NM_Permitted_Sources!J163</f>
        <v/>
      </c>
      <c r="G1725" s="180" t="str">
        <f>NM_Permitted_Sources!K163</f>
        <v/>
      </c>
      <c r="H1725" s="180" t="str">
        <f>NM_Permitted_Sources!L163</f>
        <v/>
      </c>
      <c r="I1725" s="180">
        <f>NM_Permitted_Sources!M163</f>
        <v>0.1</v>
      </c>
      <c r="J1725" s="180" t="str">
        <f>NM_Permitted_Sources!N163</f>
        <v/>
      </c>
    </row>
    <row r="1726" spans="1:10" x14ac:dyDescent="0.2">
      <c r="A1726" s="43" t="str">
        <f>NM_Permitted_Sources!A164</f>
        <v>NM Permitted</v>
      </c>
      <c r="B1726" s="43" t="str">
        <f>NM_Permitted_Sources!B164</f>
        <v>35</v>
      </c>
      <c r="C1726" s="74" t="str">
        <f>NM_Permitted_Sources!C164</f>
        <v>35025</v>
      </c>
      <c r="D1726" s="44" t="str">
        <f>NM_Permitted_Sources!G164</f>
        <v>31000215</v>
      </c>
      <c r="E1726" s="44" t="str">
        <f>NM_Permitted_Sources!I164</f>
        <v>Natural Gas Production, Flares</v>
      </c>
      <c r="F1726" s="180" t="str">
        <f>NM_Permitted_Sources!J164</f>
        <v/>
      </c>
      <c r="G1726" s="180">
        <f>NM_Permitted_Sources!K164</f>
        <v>0.1</v>
      </c>
      <c r="H1726" s="180" t="str">
        <f>NM_Permitted_Sources!L164</f>
        <v/>
      </c>
      <c r="I1726" s="180" t="str">
        <f>NM_Permitted_Sources!M164</f>
        <v/>
      </c>
      <c r="J1726" s="180" t="str">
        <f>NM_Permitted_Sources!N164</f>
        <v/>
      </c>
    </row>
    <row r="1727" spans="1:10" x14ac:dyDescent="0.2">
      <c r="A1727" s="43" t="str">
        <f>NM_Permitted_Sources!A165</f>
        <v>NM Permitted</v>
      </c>
      <c r="B1727" s="43" t="str">
        <f>NM_Permitted_Sources!B165</f>
        <v>35</v>
      </c>
      <c r="C1727" s="74" t="str">
        <f>NM_Permitted_Sources!C165</f>
        <v>35025</v>
      </c>
      <c r="D1727" s="44" t="str">
        <f>NM_Permitted_Sources!G165</f>
        <v>31000205</v>
      </c>
      <c r="E1727" s="44" t="str">
        <f>NM_Permitted_Sources!I165</f>
        <v>Natural Gas Production, Flares</v>
      </c>
      <c r="F1727" s="180" t="str">
        <f>NM_Permitted_Sources!J165</f>
        <v/>
      </c>
      <c r="G1727" s="180" t="str">
        <f>NM_Permitted_Sources!K165</f>
        <v/>
      </c>
      <c r="H1727" s="180" t="str">
        <f>NM_Permitted_Sources!L165</f>
        <v/>
      </c>
      <c r="I1727" s="180" t="str">
        <f>NM_Permitted_Sources!M165</f>
        <v/>
      </c>
      <c r="J1727" s="180">
        <f>NM_Permitted_Sources!N165</f>
        <v>0.1</v>
      </c>
    </row>
    <row r="1728" spans="1:10" x14ac:dyDescent="0.2">
      <c r="A1728" s="43" t="str">
        <f>NM_Permitted_Sources!A166</f>
        <v>NM Permitted</v>
      </c>
      <c r="B1728" s="43" t="str">
        <f>NM_Permitted_Sources!B166</f>
        <v>35</v>
      </c>
      <c r="C1728" s="74" t="str">
        <f>NM_Permitted_Sources!C166</f>
        <v>35025</v>
      </c>
      <c r="D1728" s="44" t="str">
        <f>NM_Permitted_Sources!G166</f>
        <v>31000228</v>
      </c>
      <c r="E1728" s="44" t="str">
        <f>NM_Permitted_Sources!I166</f>
        <v>Dehydrator</v>
      </c>
      <c r="F1728" s="180">
        <f>NM_Permitted_Sources!J166</f>
        <v>0.1</v>
      </c>
      <c r="G1728" s="180" t="str">
        <f>NM_Permitted_Sources!K166</f>
        <v/>
      </c>
      <c r="H1728" s="180" t="str">
        <f>NM_Permitted_Sources!L166</f>
        <v/>
      </c>
      <c r="I1728" s="180" t="str">
        <f>NM_Permitted_Sources!M166</f>
        <v/>
      </c>
      <c r="J1728" s="180" t="str">
        <f>NM_Permitted_Sources!N166</f>
        <v/>
      </c>
    </row>
    <row r="1729" spans="1:10" x14ac:dyDescent="0.2">
      <c r="A1729" s="43" t="str">
        <f>NM_Permitted_Sources!A167</f>
        <v>NM Permitted</v>
      </c>
      <c r="B1729" s="43" t="str">
        <f>NM_Permitted_Sources!B167</f>
        <v>35</v>
      </c>
      <c r="C1729" s="74" t="str">
        <f>NM_Permitted_Sources!C167</f>
        <v>35025</v>
      </c>
      <c r="D1729" s="44" t="str">
        <f>NM_Permitted_Sources!G167</f>
        <v>31000404</v>
      </c>
      <c r="E1729" s="44" t="str">
        <f>NM_Permitted_Sources!I167</f>
        <v>Process Heaters</v>
      </c>
      <c r="F1729" s="180" t="str">
        <f>NM_Permitted_Sources!J167</f>
        <v/>
      </c>
      <c r="G1729" s="180" t="str">
        <f>NM_Permitted_Sources!K167</f>
        <v/>
      </c>
      <c r="H1729" s="180" t="str">
        <f>NM_Permitted_Sources!L167</f>
        <v/>
      </c>
      <c r="I1729" s="180" t="str">
        <f>NM_Permitted_Sources!M167</f>
        <v/>
      </c>
      <c r="J1729" s="180">
        <f>NM_Permitted_Sources!N167</f>
        <v>0.1</v>
      </c>
    </row>
    <row r="1730" spans="1:10" x14ac:dyDescent="0.2">
      <c r="A1730" s="43" t="str">
        <f>NM_Permitted_Sources!A168</f>
        <v>NM Permitted</v>
      </c>
      <c r="B1730" s="43" t="str">
        <f>NM_Permitted_Sources!B168</f>
        <v>35</v>
      </c>
      <c r="C1730" s="74" t="str">
        <f>NM_Permitted_Sources!C168</f>
        <v>35025</v>
      </c>
      <c r="D1730" s="44" t="str">
        <f>NM_Permitted_Sources!G168</f>
        <v>31000404</v>
      </c>
      <c r="E1730" s="44" t="str">
        <f>NM_Permitted_Sources!I168</f>
        <v>Process Heaters</v>
      </c>
      <c r="F1730" s="180" t="str">
        <f>NM_Permitted_Sources!J168</f>
        <v/>
      </c>
      <c r="G1730" s="180" t="str">
        <f>NM_Permitted_Sources!K168</f>
        <v/>
      </c>
      <c r="H1730" s="180" t="str">
        <f>NM_Permitted_Sources!L168</f>
        <v/>
      </c>
      <c r="I1730" s="180">
        <f>NM_Permitted_Sources!M168</f>
        <v>0.1</v>
      </c>
      <c r="J1730" s="180" t="str">
        <f>NM_Permitted_Sources!N168</f>
        <v/>
      </c>
    </row>
    <row r="1731" spans="1:10" x14ac:dyDescent="0.2">
      <c r="A1731" s="43" t="str">
        <f>NM_Permitted_Sources!A169</f>
        <v>NM Permitted</v>
      </c>
      <c r="B1731" s="43" t="str">
        <f>NM_Permitted_Sources!B169</f>
        <v>35</v>
      </c>
      <c r="C1731" s="74" t="str">
        <f>NM_Permitted_Sources!C169</f>
        <v>35015</v>
      </c>
      <c r="D1731" s="44" t="str">
        <f>NM_Permitted_Sources!G169</f>
        <v>31000205</v>
      </c>
      <c r="E1731" s="44" t="str">
        <f>NM_Permitted_Sources!I169</f>
        <v>Natural Gas Production, Flares</v>
      </c>
      <c r="F1731" s="180">
        <f>NM_Permitted_Sources!J169</f>
        <v>0.10199999999999999</v>
      </c>
      <c r="G1731" s="180" t="str">
        <f>NM_Permitted_Sources!K169</f>
        <v/>
      </c>
      <c r="H1731" s="180" t="str">
        <f>NM_Permitted_Sources!L169</f>
        <v/>
      </c>
      <c r="I1731" s="180" t="str">
        <f>NM_Permitted_Sources!M169</f>
        <v/>
      </c>
      <c r="J1731" s="180" t="str">
        <f>NM_Permitted_Sources!N169</f>
        <v/>
      </c>
    </row>
    <row r="1732" spans="1:10" x14ac:dyDescent="0.2">
      <c r="A1732" s="43" t="str">
        <f>NM_Permitted_Sources!A170</f>
        <v>NM Permitted</v>
      </c>
      <c r="B1732" s="43" t="str">
        <f>NM_Permitted_Sources!B170</f>
        <v>35</v>
      </c>
      <c r="C1732" s="74" t="str">
        <f>NM_Permitted_Sources!C170</f>
        <v>35005</v>
      </c>
      <c r="D1732" s="44" t="str">
        <f>NM_Permitted_Sources!G170</f>
        <v>20200253</v>
      </c>
      <c r="E1732" s="44" t="str">
        <f>NM_Permitted_Sources!I170</f>
        <v>Compressor Engines</v>
      </c>
      <c r="F1732" s="180" t="str">
        <f>NM_Permitted_Sources!J170</f>
        <v/>
      </c>
      <c r="G1732" s="180" t="str">
        <f>NM_Permitted_Sources!K170</f>
        <v/>
      </c>
      <c r="H1732" s="180" t="str">
        <f>NM_Permitted_Sources!L170</f>
        <v/>
      </c>
      <c r="I1732" s="180" t="str">
        <f>NM_Permitted_Sources!M170</f>
        <v/>
      </c>
      <c r="J1732" s="180">
        <f>NM_Permitted_Sources!N170</f>
        <v>0.11</v>
      </c>
    </row>
    <row r="1733" spans="1:10" x14ac:dyDescent="0.2">
      <c r="A1733" s="43" t="str">
        <f>NM_Permitted_Sources!A171</f>
        <v>NM Permitted</v>
      </c>
      <c r="B1733" s="43" t="str">
        <f>NM_Permitted_Sources!B171</f>
        <v>35</v>
      </c>
      <c r="C1733" s="74" t="str">
        <f>NM_Permitted_Sources!C171</f>
        <v>35025</v>
      </c>
      <c r="D1733" s="44" t="str">
        <f>NM_Permitted_Sources!G171</f>
        <v>20200253</v>
      </c>
      <c r="E1733" s="44" t="str">
        <f>NM_Permitted_Sources!I171</f>
        <v>Compressor Engines</v>
      </c>
      <c r="F1733" s="180" t="str">
        <f>NM_Permitted_Sources!J171</f>
        <v/>
      </c>
      <c r="G1733" s="180">
        <f>NM_Permitted_Sources!K171</f>
        <v>0.11</v>
      </c>
      <c r="H1733" s="180" t="str">
        <f>NM_Permitted_Sources!L171</f>
        <v/>
      </c>
      <c r="I1733" s="180" t="str">
        <f>NM_Permitted_Sources!M171</f>
        <v/>
      </c>
      <c r="J1733" s="180" t="str">
        <f>NM_Permitted_Sources!N171</f>
        <v/>
      </c>
    </row>
    <row r="1734" spans="1:10" x14ac:dyDescent="0.2">
      <c r="A1734" s="43" t="str">
        <f>NM_Permitted_Sources!A172</f>
        <v>NM Permitted</v>
      </c>
      <c r="B1734" s="43" t="str">
        <f>NM_Permitted_Sources!B172</f>
        <v>35</v>
      </c>
      <c r="C1734" s="74" t="str">
        <f>NM_Permitted_Sources!C172</f>
        <v>35025</v>
      </c>
      <c r="D1734" s="44" t="str">
        <f>NM_Permitted_Sources!G172</f>
        <v>20200201</v>
      </c>
      <c r="E1734" s="44" t="str">
        <f>NM_Permitted_Sources!I172</f>
        <v>Compressor Engines</v>
      </c>
      <c r="F1734" s="180" t="str">
        <f>NM_Permitted_Sources!J172</f>
        <v/>
      </c>
      <c r="G1734" s="180" t="str">
        <f>NM_Permitted_Sources!K172</f>
        <v/>
      </c>
      <c r="H1734" s="180" t="str">
        <f>NM_Permitted_Sources!L172</f>
        <v/>
      </c>
      <c r="I1734" s="180">
        <f>NM_Permitted_Sources!M172</f>
        <v>0.11</v>
      </c>
      <c r="J1734" s="180" t="str">
        <f>NM_Permitted_Sources!N172</f>
        <v/>
      </c>
    </row>
    <row r="1735" spans="1:10" x14ac:dyDescent="0.2">
      <c r="A1735" s="43" t="str">
        <f>NM_Permitted_Sources!A173</f>
        <v>NM Permitted</v>
      </c>
      <c r="B1735" s="43" t="str">
        <f>NM_Permitted_Sources!B173</f>
        <v>35</v>
      </c>
      <c r="C1735" s="74" t="str">
        <f>NM_Permitted_Sources!C173</f>
        <v>35015</v>
      </c>
      <c r="D1735" s="44" t="str">
        <f>NM_Permitted_Sources!G173</f>
        <v>20200202</v>
      </c>
      <c r="E1735" s="44" t="str">
        <f>NM_Permitted_Sources!I173</f>
        <v>Compressor Engines</v>
      </c>
      <c r="F1735" s="180" t="str">
        <f>NM_Permitted_Sources!J173</f>
        <v/>
      </c>
      <c r="G1735" s="180" t="str">
        <f>NM_Permitted_Sources!K173</f>
        <v/>
      </c>
      <c r="H1735" s="180" t="str">
        <f>NM_Permitted_Sources!L173</f>
        <v/>
      </c>
      <c r="I1735" s="180" t="str">
        <f>NM_Permitted_Sources!M173</f>
        <v/>
      </c>
      <c r="J1735" s="180">
        <f>NM_Permitted_Sources!N173</f>
        <v>0.12</v>
      </c>
    </row>
    <row r="1736" spans="1:10" x14ac:dyDescent="0.2">
      <c r="A1736" s="43" t="str">
        <f>NM_Permitted_Sources!A174</f>
        <v>NM Permitted</v>
      </c>
      <c r="B1736" s="43" t="str">
        <f>NM_Permitted_Sources!B174</f>
        <v>35</v>
      </c>
      <c r="C1736" s="74" t="str">
        <f>NM_Permitted_Sources!C174</f>
        <v>35025</v>
      </c>
      <c r="D1736" s="44" t="str">
        <f>NM_Permitted_Sources!G174</f>
        <v>31000305</v>
      </c>
      <c r="E1736" s="44" t="str">
        <f>NM_Permitted_Sources!I174</f>
        <v>Amine Units</v>
      </c>
      <c r="F1736" s="180" t="str">
        <f>NM_Permitted_Sources!J174</f>
        <v/>
      </c>
      <c r="G1736" s="180" t="str">
        <f>NM_Permitted_Sources!K174</f>
        <v/>
      </c>
      <c r="H1736" s="180">
        <f>NM_Permitted_Sources!L174</f>
        <v>0.12</v>
      </c>
      <c r="I1736" s="180" t="str">
        <f>NM_Permitted_Sources!M174</f>
        <v/>
      </c>
      <c r="J1736" s="180" t="str">
        <f>NM_Permitted_Sources!N174</f>
        <v/>
      </c>
    </row>
    <row r="1737" spans="1:10" x14ac:dyDescent="0.2">
      <c r="A1737" s="43" t="str">
        <f>NM_Permitted_Sources!A175</f>
        <v>NM Permitted</v>
      </c>
      <c r="B1737" s="43" t="str">
        <f>NM_Permitted_Sources!B175</f>
        <v>35</v>
      </c>
      <c r="C1737" s="74" t="str">
        <f>NM_Permitted_Sources!C175</f>
        <v>35025</v>
      </c>
      <c r="D1737" s="44" t="str">
        <f>NM_Permitted_Sources!G175</f>
        <v>31000305</v>
      </c>
      <c r="E1737" s="44" t="str">
        <f>NM_Permitted_Sources!I175</f>
        <v>Amine Units</v>
      </c>
      <c r="F1737" s="180" t="str">
        <f>NM_Permitted_Sources!J175</f>
        <v/>
      </c>
      <c r="G1737" s="180" t="str">
        <f>NM_Permitted_Sources!K175</f>
        <v/>
      </c>
      <c r="H1737" s="180" t="str">
        <f>NM_Permitted_Sources!L175</f>
        <v/>
      </c>
      <c r="I1737" s="180" t="str">
        <f>NM_Permitted_Sources!M175</f>
        <v/>
      </c>
      <c r="J1737" s="180">
        <f>NM_Permitted_Sources!N175</f>
        <v>0.12</v>
      </c>
    </row>
    <row r="1738" spans="1:10" x14ac:dyDescent="0.2">
      <c r="A1738" s="43" t="str">
        <f>NM_Permitted_Sources!A176</f>
        <v>NM Permitted</v>
      </c>
      <c r="B1738" s="43" t="str">
        <f>NM_Permitted_Sources!B176</f>
        <v>35</v>
      </c>
      <c r="C1738" s="74" t="str">
        <f>NM_Permitted_Sources!C176</f>
        <v>35025</v>
      </c>
      <c r="D1738" s="44" t="str">
        <f>NM_Permitted_Sources!G176</f>
        <v>20200201</v>
      </c>
      <c r="E1738" s="44" t="str">
        <f>NM_Permitted_Sources!I176</f>
        <v>Compressor Engines</v>
      </c>
      <c r="F1738" s="180" t="str">
        <f>NM_Permitted_Sources!J176</f>
        <v/>
      </c>
      <c r="G1738" s="180" t="str">
        <f>NM_Permitted_Sources!K176</f>
        <v/>
      </c>
      <c r="H1738" s="180" t="str">
        <f>NM_Permitted_Sources!L176</f>
        <v/>
      </c>
      <c r="I1738" s="180" t="str">
        <f>NM_Permitted_Sources!M176</f>
        <v/>
      </c>
      <c r="J1738" s="180">
        <f>NM_Permitted_Sources!N176</f>
        <v>0.12</v>
      </c>
    </row>
    <row r="1739" spans="1:10" x14ac:dyDescent="0.2">
      <c r="A1739" s="43" t="str">
        <f>NM_Permitted_Sources!A177</f>
        <v>NM Permitted</v>
      </c>
      <c r="B1739" s="43" t="str">
        <f>NM_Permitted_Sources!B177</f>
        <v>35</v>
      </c>
      <c r="C1739" s="74" t="str">
        <f>NM_Permitted_Sources!C177</f>
        <v>35025</v>
      </c>
      <c r="D1739" s="44" t="str">
        <f>NM_Permitted_Sources!G177</f>
        <v>20200202</v>
      </c>
      <c r="E1739" s="44" t="str">
        <f>NM_Permitted_Sources!I177</f>
        <v>Compressor Engines</v>
      </c>
      <c r="F1739" s="180">
        <f>NM_Permitted_Sources!J177</f>
        <v>0.12</v>
      </c>
      <c r="G1739" s="180" t="str">
        <f>NM_Permitted_Sources!K177</f>
        <v/>
      </c>
      <c r="H1739" s="180" t="str">
        <f>NM_Permitted_Sources!L177</f>
        <v/>
      </c>
      <c r="I1739" s="180" t="str">
        <f>NM_Permitted_Sources!M177</f>
        <v/>
      </c>
      <c r="J1739" s="180" t="str">
        <f>NM_Permitted_Sources!N177</f>
        <v/>
      </c>
    </row>
    <row r="1740" spans="1:10" x14ac:dyDescent="0.2">
      <c r="A1740" s="43" t="str">
        <f>NM_Permitted_Sources!A178</f>
        <v>NM Permitted</v>
      </c>
      <c r="B1740" s="43" t="str">
        <f>NM_Permitted_Sources!B178</f>
        <v>35</v>
      </c>
      <c r="C1740" s="74" t="str">
        <f>NM_Permitted_Sources!C178</f>
        <v>35025</v>
      </c>
      <c r="D1740" s="44" t="str">
        <f>NM_Permitted_Sources!G178</f>
        <v>20200254</v>
      </c>
      <c r="E1740" s="44" t="str">
        <f>NM_Permitted_Sources!I178</f>
        <v>Compressor Engines</v>
      </c>
      <c r="F1740" s="180" t="str">
        <f>NM_Permitted_Sources!J178</f>
        <v/>
      </c>
      <c r="G1740" s="180" t="str">
        <f>NM_Permitted_Sources!K178</f>
        <v/>
      </c>
      <c r="H1740" s="180" t="str">
        <f>NM_Permitted_Sources!L178</f>
        <v/>
      </c>
      <c r="I1740" s="180" t="str">
        <f>NM_Permitted_Sources!M178</f>
        <v/>
      </c>
      <c r="J1740" s="180">
        <f>NM_Permitted_Sources!N178</f>
        <v>0.13</v>
      </c>
    </row>
    <row r="1741" spans="1:10" x14ac:dyDescent="0.2">
      <c r="A1741" s="43" t="str">
        <f>NM_Permitted_Sources!A179</f>
        <v>NM Permitted</v>
      </c>
      <c r="B1741" s="43" t="str">
        <f>NM_Permitted_Sources!B179</f>
        <v>35</v>
      </c>
      <c r="C1741" s="74" t="str">
        <f>NM_Permitted_Sources!C179</f>
        <v>35025</v>
      </c>
      <c r="D1741" s="44" t="str">
        <f>NM_Permitted_Sources!G179</f>
        <v>31000203</v>
      </c>
      <c r="E1741" s="44" t="str">
        <f>NM_Permitted_Sources!I179</f>
        <v>Compressor Engines</v>
      </c>
      <c r="F1741" s="180" t="str">
        <f>NM_Permitted_Sources!J179</f>
        <v/>
      </c>
      <c r="G1741" s="180" t="str">
        <f>NM_Permitted_Sources!K179</f>
        <v/>
      </c>
      <c r="H1741" s="180" t="str">
        <f>NM_Permitted_Sources!L179</f>
        <v/>
      </c>
      <c r="I1741" s="180">
        <f>NM_Permitted_Sources!M179</f>
        <v>0.13</v>
      </c>
      <c r="J1741" s="180" t="str">
        <f>NM_Permitted_Sources!N179</f>
        <v/>
      </c>
    </row>
    <row r="1742" spans="1:10" x14ac:dyDescent="0.2">
      <c r="A1742" s="43" t="str">
        <f>NM_Permitted_Sources!A180</f>
        <v>NM Permitted</v>
      </c>
      <c r="B1742" s="43" t="str">
        <f>NM_Permitted_Sources!B180</f>
        <v>35</v>
      </c>
      <c r="C1742" s="74" t="str">
        <f>NM_Permitted_Sources!C180</f>
        <v>35025</v>
      </c>
      <c r="D1742" s="44" t="str">
        <f>NM_Permitted_Sources!G180</f>
        <v>20200253</v>
      </c>
      <c r="E1742" s="44" t="str">
        <f>NM_Permitted_Sources!I180</f>
        <v>Compressor Engines</v>
      </c>
      <c r="F1742" s="180" t="str">
        <f>NM_Permitted_Sources!J180</f>
        <v/>
      </c>
      <c r="G1742" s="180" t="str">
        <f>NM_Permitted_Sources!K180</f>
        <v/>
      </c>
      <c r="H1742" s="180" t="str">
        <f>NM_Permitted_Sources!L180</f>
        <v/>
      </c>
      <c r="I1742" s="180" t="str">
        <f>NM_Permitted_Sources!M180</f>
        <v/>
      </c>
      <c r="J1742" s="180">
        <f>NM_Permitted_Sources!N180</f>
        <v>0.13</v>
      </c>
    </row>
    <row r="1743" spans="1:10" x14ac:dyDescent="0.2">
      <c r="A1743" s="43" t="str">
        <f>NM_Permitted_Sources!A181</f>
        <v>NM Permitted</v>
      </c>
      <c r="B1743" s="43" t="str">
        <f>NM_Permitted_Sources!B181</f>
        <v>35</v>
      </c>
      <c r="C1743" s="74" t="str">
        <f>NM_Permitted_Sources!C181</f>
        <v>35025</v>
      </c>
      <c r="D1743" s="44" t="str">
        <f>NM_Permitted_Sources!G181</f>
        <v>31000404</v>
      </c>
      <c r="E1743" s="44" t="str">
        <f>NM_Permitted_Sources!I181</f>
        <v>Process Heaters</v>
      </c>
      <c r="F1743" s="180" t="str">
        <f>NM_Permitted_Sources!J181</f>
        <v/>
      </c>
      <c r="G1743" s="180">
        <f>NM_Permitted_Sources!K181</f>
        <v>0.13</v>
      </c>
      <c r="H1743" s="180" t="str">
        <f>NM_Permitted_Sources!L181</f>
        <v/>
      </c>
      <c r="I1743" s="180" t="str">
        <f>NM_Permitted_Sources!M181</f>
        <v/>
      </c>
      <c r="J1743" s="180" t="str">
        <f>NM_Permitted_Sources!N181</f>
        <v/>
      </c>
    </row>
    <row r="1744" spans="1:10" x14ac:dyDescent="0.2">
      <c r="A1744" s="43" t="str">
        <f>NM_Permitted_Sources!A182</f>
        <v>NM Permitted</v>
      </c>
      <c r="B1744" s="43" t="str">
        <f>NM_Permitted_Sources!B182</f>
        <v>35</v>
      </c>
      <c r="C1744" s="74" t="str">
        <f>NM_Permitted_Sources!C182</f>
        <v>35025</v>
      </c>
      <c r="D1744" s="44" t="str">
        <f>NM_Permitted_Sources!G182</f>
        <v>31000302</v>
      </c>
      <c r="E1744" s="44" t="str">
        <f>NM_Permitted_Sources!I182</f>
        <v>Dehydrator</v>
      </c>
      <c r="F1744" s="180" t="str">
        <f>NM_Permitted_Sources!J182</f>
        <v/>
      </c>
      <c r="G1744" s="180" t="str">
        <f>NM_Permitted_Sources!K182</f>
        <v/>
      </c>
      <c r="H1744" s="180">
        <f>NM_Permitted_Sources!L182</f>
        <v>0.13</v>
      </c>
      <c r="I1744" s="180" t="str">
        <f>NM_Permitted_Sources!M182</f>
        <v/>
      </c>
      <c r="J1744" s="180" t="str">
        <f>NM_Permitted_Sources!N182</f>
        <v/>
      </c>
    </row>
    <row r="1745" spans="1:10" x14ac:dyDescent="0.2">
      <c r="A1745" s="43" t="str">
        <f>NM_Permitted_Sources!A183</f>
        <v>NM Permitted</v>
      </c>
      <c r="B1745" s="43" t="str">
        <f>NM_Permitted_Sources!B183</f>
        <v>35</v>
      </c>
      <c r="C1745" s="74" t="str">
        <f>NM_Permitted_Sources!C183</f>
        <v>35025</v>
      </c>
      <c r="D1745" s="44" t="str">
        <f>NM_Permitted_Sources!G183</f>
        <v>31000305</v>
      </c>
      <c r="E1745" s="44" t="str">
        <f>NM_Permitted_Sources!I183</f>
        <v>Amine Units</v>
      </c>
      <c r="F1745" s="180">
        <f>NM_Permitted_Sources!J183</f>
        <v>0.14000000000000001</v>
      </c>
      <c r="G1745" s="180" t="str">
        <f>NM_Permitted_Sources!K183</f>
        <v/>
      </c>
      <c r="H1745" s="180" t="str">
        <f>NM_Permitted_Sources!L183</f>
        <v/>
      </c>
      <c r="I1745" s="180" t="str">
        <f>NM_Permitted_Sources!M183</f>
        <v/>
      </c>
      <c r="J1745" s="180" t="str">
        <f>NM_Permitted_Sources!N183</f>
        <v/>
      </c>
    </row>
    <row r="1746" spans="1:10" x14ac:dyDescent="0.2">
      <c r="A1746" s="43" t="str">
        <f>NM_Permitted_Sources!A184</f>
        <v>NM Permitted</v>
      </c>
      <c r="B1746" s="43" t="str">
        <f>NM_Permitted_Sources!B184</f>
        <v>35</v>
      </c>
      <c r="C1746" s="74" t="str">
        <f>NM_Permitted_Sources!C184</f>
        <v>35025</v>
      </c>
      <c r="D1746" s="44" t="str">
        <f>NM_Permitted_Sources!G184</f>
        <v>20200253</v>
      </c>
      <c r="E1746" s="44" t="str">
        <f>NM_Permitted_Sources!I184</f>
        <v>Compressor Engines</v>
      </c>
      <c r="F1746" s="180" t="str">
        <f>NM_Permitted_Sources!J184</f>
        <v/>
      </c>
      <c r="G1746" s="180" t="str">
        <f>NM_Permitted_Sources!K184</f>
        <v/>
      </c>
      <c r="H1746" s="180" t="str">
        <f>NM_Permitted_Sources!L184</f>
        <v/>
      </c>
      <c r="I1746" s="180" t="str">
        <f>NM_Permitted_Sources!M184</f>
        <v/>
      </c>
      <c r="J1746" s="180">
        <f>NM_Permitted_Sources!N184</f>
        <v>0.14000000000000001</v>
      </c>
    </row>
    <row r="1747" spans="1:10" x14ac:dyDescent="0.2">
      <c r="A1747" s="43" t="str">
        <f>NM_Permitted_Sources!A185</f>
        <v>NM Permitted</v>
      </c>
      <c r="B1747" s="43" t="str">
        <f>NM_Permitted_Sources!B185</f>
        <v>35</v>
      </c>
      <c r="C1747" s="74" t="str">
        <f>NM_Permitted_Sources!C185</f>
        <v>35015</v>
      </c>
      <c r="D1747" s="44" t="str">
        <f>NM_Permitted_Sources!G185</f>
        <v>20200253</v>
      </c>
      <c r="E1747" s="44" t="str">
        <f>NM_Permitted_Sources!I185</f>
        <v>Compressor Engines</v>
      </c>
      <c r="F1747" s="180" t="str">
        <f>NM_Permitted_Sources!J185</f>
        <v/>
      </c>
      <c r="G1747" s="180" t="str">
        <f>NM_Permitted_Sources!K185</f>
        <v/>
      </c>
      <c r="H1747" s="180" t="str">
        <f>NM_Permitted_Sources!L185</f>
        <v/>
      </c>
      <c r="I1747" s="180" t="str">
        <f>NM_Permitted_Sources!M185</f>
        <v/>
      </c>
      <c r="J1747" s="180">
        <f>NM_Permitted_Sources!N185</f>
        <v>0.15</v>
      </c>
    </row>
    <row r="1748" spans="1:10" x14ac:dyDescent="0.2">
      <c r="A1748" s="43" t="str">
        <f>NM_Permitted_Sources!A186</f>
        <v>NM Permitted</v>
      </c>
      <c r="B1748" s="43" t="str">
        <f>NM_Permitted_Sources!B186</f>
        <v>35</v>
      </c>
      <c r="C1748" s="74" t="str">
        <f>NM_Permitted_Sources!C186</f>
        <v>35025</v>
      </c>
      <c r="D1748" s="44" t="str">
        <f>NM_Permitted_Sources!G186</f>
        <v>20200253</v>
      </c>
      <c r="E1748" s="44" t="str">
        <f>NM_Permitted_Sources!I186</f>
        <v>Compressor Engines</v>
      </c>
      <c r="F1748" s="180" t="str">
        <f>NM_Permitted_Sources!J186</f>
        <v/>
      </c>
      <c r="G1748" s="180">
        <f>NM_Permitted_Sources!K186</f>
        <v>0.15</v>
      </c>
      <c r="H1748" s="180" t="str">
        <f>NM_Permitted_Sources!L186</f>
        <v/>
      </c>
      <c r="I1748" s="180" t="str">
        <f>NM_Permitted_Sources!M186</f>
        <v/>
      </c>
      <c r="J1748" s="180" t="str">
        <f>NM_Permitted_Sources!N186</f>
        <v/>
      </c>
    </row>
    <row r="1749" spans="1:10" x14ac:dyDescent="0.2">
      <c r="A1749" s="43" t="str">
        <f>NM_Permitted_Sources!A187</f>
        <v>NM Permitted</v>
      </c>
      <c r="B1749" s="43" t="str">
        <f>NM_Permitted_Sources!B187</f>
        <v>35</v>
      </c>
      <c r="C1749" s="74" t="str">
        <f>NM_Permitted_Sources!C187</f>
        <v>35025</v>
      </c>
      <c r="D1749" s="44" t="str">
        <f>NM_Permitted_Sources!G187</f>
        <v>31000302</v>
      </c>
      <c r="E1749" s="44" t="str">
        <f>NM_Permitted_Sources!I187</f>
        <v>Dehydrator</v>
      </c>
      <c r="F1749" s="180">
        <f>NM_Permitted_Sources!J187</f>
        <v>0.15</v>
      </c>
      <c r="G1749" s="180" t="str">
        <f>NM_Permitted_Sources!K187</f>
        <v/>
      </c>
      <c r="H1749" s="180" t="str">
        <f>NM_Permitted_Sources!L187</f>
        <v/>
      </c>
      <c r="I1749" s="180" t="str">
        <f>NM_Permitted_Sources!M187</f>
        <v/>
      </c>
      <c r="J1749" s="180" t="str">
        <f>NM_Permitted_Sources!N187</f>
        <v/>
      </c>
    </row>
    <row r="1750" spans="1:10" x14ac:dyDescent="0.2">
      <c r="A1750" s="43" t="str">
        <f>NM_Permitted_Sources!A188</f>
        <v>NM Permitted</v>
      </c>
      <c r="B1750" s="43" t="str">
        <f>NM_Permitted_Sources!B188</f>
        <v>35</v>
      </c>
      <c r="C1750" s="74" t="str">
        <f>NM_Permitted_Sources!C188</f>
        <v>35025</v>
      </c>
      <c r="D1750" s="44" t="str">
        <f>NM_Permitted_Sources!G188</f>
        <v>20200254</v>
      </c>
      <c r="E1750" s="44" t="str">
        <f>NM_Permitted_Sources!I188</f>
        <v>Compressor Engines</v>
      </c>
      <c r="F1750" s="180" t="str">
        <f>NM_Permitted_Sources!J188</f>
        <v/>
      </c>
      <c r="G1750" s="180" t="str">
        <f>NM_Permitted_Sources!K188</f>
        <v/>
      </c>
      <c r="H1750" s="180" t="str">
        <f>NM_Permitted_Sources!L188</f>
        <v/>
      </c>
      <c r="I1750" s="180" t="str">
        <f>NM_Permitted_Sources!M188</f>
        <v/>
      </c>
      <c r="J1750" s="180">
        <f>NM_Permitted_Sources!N188</f>
        <v>0.159</v>
      </c>
    </row>
    <row r="1751" spans="1:10" x14ac:dyDescent="0.2">
      <c r="A1751" s="43" t="str">
        <f>NM_Permitted_Sources!A189</f>
        <v>NM Permitted</v>
      </c>
      <c r="B1751" s="43" t="str">
        <f>NM_Permitted_Sources!B189</f>
        <v>35</v>
      </c>
      <c r="C1751" s="74" t="str">
        <f>NM_Permitted_Sources!C189</f>
        <v>35015</v>
      </c>
      <c r="D1751" s="44" t="str">
        <f>NM_Permitted_Sources!G189</f>
        <v>31000404</v>
      </c>
      <c r="E1751" s="44" t="str">
        <f>NM_Permitted_Sources!I189</f>
        <v>Process Heaters</v>
      </c>
      <c r="F1751" s="180" t="str">
        <f>NM_Permitted_Sources!J189</f>
        <v/>
      </c>
      <c r="G1751" s="180" t="str">
        <f>NM_Permitted_Sources!K189</f>
        <v/>
      </c>
      <c r="H1751" s="180">
        <f>NM_Permitted_Sources!L189</f>
        <v>0.16</v>
      </c>
      <c r="I1751" s="180" t="str">
        <f>NM_Permitted_Sources!M189</f>
        <v/>
      </c>
      <c r="J1751" s="180" t="str">
        <f>NM_Permitted_Sources!N189</f>
        <v/>
      </c>
    </row>
    <row r="1752" spans="1:10" x14ac:dyDescent="0.2">
      <c r="A1752" s="43" t="str">
        <f>NM_Permitted_Sources!A190</f>
        <v>NM Permitted</v>
      </c>
      <c r="B1752" s="43" t="str">
        <f>NM_Permitted_Sources!B190</f>
        <v>35</v>
      </c>
      <c r="C1752" s="74" t="str">
        <f>NM_Permitted_Sources!C190</f>
        <v>35015</v>
      </c>
      <c r="D1752" s="44" t="str">
        <f>NM_Permitted_Sources!G190</f>
        <v>31000404</v>
      </c>
      <c r="E1752" s="44" t="str">
        <f>NM_Permitted_Sources!I190</f>
        <v>Process Heaters</v>
      </c>
      <c r="F1752" s="180" t="str">
        <f>NM_Permitted_Sources!J190</f>
        <v/>
      </c>
      <c r="G1752" s="180" t="str">
        <f>NM_Permitted_Sources!K190</f>
        <v/>
      </c>
      <c r="H1752" s="180" t="str">
        <f>NM_Permitted_Sources!L190</f>
        <v/>
      </c>
      <c r="I1752" s="180">
        <f>NM_Permitted_Sources!M190</f>
        <v>0.17</v>
      </c>
      <c r="J1752" s="180" t="str">
        <f>NM_Permitted_Sources!N190</f>
        <v/>
      </c>
    </row>
    <row r="1753" spans="1:10" x14ac:dyDescent="0.2">
      <c r="A1753" s="43" t="str">
        <f>NM_Permitted_Sources!A191</f>
        <v>NM Permitted</v>
      </c>
      <c r="B1753" s="43" t="str">
        <f>NM_Permitted_Sources!B191</f>
        <v>35</v>
      </c>
      <c r="C1753" s="74" t="str">
        <f>NM_Permitted_Sources!C191</f>
        <v>35025</v>
      </c>
      <c r="D1753" s="44" t="str">
        <f>NM_Permitted_Sources!G191</f>
        <v>20200253</v>
      </c>
      <c r="E1753" s="44" t="str">
        <f>NM_Permitted_Sources!I191</f>
        <v>Compressor Engines</v>
      </c>
      <c r="F1753" s="180" t="str">
        <f>NM_Permitted_Sources!J191</f>
        <v/>
      </c>
      <c r="G1753" s="180" t="str">
        <f>NM_Permitted_Sources!K191</f>
        <v/>
      </c>
      <c r="H1753" s="180" t="str">
        <f>NM_Permitted_Sources!L191</f>
        <v/>
      </c>
      <c r="I1753" s="180" t="str">
        <f>NM_Permitted_Sources!M191</f>
        <v/>
      </c>
      <c r="J1753" s="180">
        <f>NM_Permitted_Sources!N191</f>
        <v>0.17</v>
      </c>
    </row>
    <row r="1754" spans="1:10" x14ac:dyDescent="0.2">
      <c r="A1754" s="43" t="str">
        <f>NM_Permitted_Sources!A192</f>
        <v>NM Permitted</v>
      </c>
      <c r="B1754" s="43" t="str">
        <f>NM_Permitted_Sources!B192</f>
        <v>35</v>
      </c>
      <c r="C1754" s="74" t="str">
        <f>NM_Permitted_Sources!C192</f>
        <v>35025</v>
      </c>
      <c r="D1754" s="44" t="str">
        <f>NM_Permitted_Sources!G192</f>
        <v>20200253</v>
      </c>
      <c r="E1754" s="44" t="str">
        <f>NM_Permitted_Sources!I192</f>
        <v>Compressor Engines</v>
      </c>
      <c r="F1754" s="180" t="str">
        <f>NM_Permitted_Sources!J192</f>
        <v/>
      </c>
      <c r="G1754" s="180" t="str">
        <f>NM_Permitted_Sources!K192</f>
        <v/>
      </c>
      <c r="H1754" s="180" t="str">
        <f>NM_Permitted_Sources!L192</f>
        <v/>
      </c>
      <c r="I1754" s="180" t="str">
        <f>NM_Permitted_Sources!M192</f>
        <v/>
      </c>
      <c r="J1754" s="180">
        <f>NM_Permitted_Sources!N192</f>
        <v>0.17</v>
      </c>
    </row>
    <row r="1755" spans="1:10" x14ac:dyDescent="0.2">
      <c r="A1755" s="43" t="str">
        <f>NM_Permitted_Sources!A193</f>
        <v>NM Permitted</v>
      </c>
      <c r="B1755" s="43" t="str">
        <f>NM_Permitted_Sources!B193</f>
        <v>35</v>
      </c>
      <c r="C1755" s="74" t="str">
        <f>NM_Permitted_Sources!C193</f>
        <v>35025</v>
      </c>
      <c r="D1755" s="44" t="str">
        <f>NM_Permitted_Sources!G193</f>
        <v>20200253</v>
      </c>
      <c r="E1755" s="44" t="str">
        <f>NM_Permitted_Sources!I193</f>
        <v>Compressor Engines</v>
      </c>
      <c r="F1755" s="180" t="str">
        <f>NM_Permitted_Sources!J193</f>
        <v/>
      </c>
      <c r="G1755" s="180" t="str">
        <f>NM_Permitted_Sources!K193</f>
        <v/>
      </c>
      <c r="H1755" s="180" t="str">
        <f>NM_Permitted_Sources!L193</f>
        <v/>
      </c>
      <c r="I1755" s="180" t="str">
        <f>NM_Permitted_Sources!M193</f>
        <v/>
      </c>
      <c r="J1755" s="180">
        <f>NM_Permitted_Sources!N193</f>
        <v>0.17</v>
      </c>
    </row>
    <row r="1756" spans="1:10" x14ac:dyDescent="0.2">
      <c r="A1756" s="43" t="str">
        <f>NM_Permitted_Sources!A194</f>
        <v>NM Permitted</v>
      </c>
      <c r="B1756" s="43" t="str">
        <f>NM_Permitted_Sources!B194</f>
        <v>35</v>
      </c>
      <c r="C1756" s="74" t="str">
        <f>NM_Permitted_Sources!C194</f>
        <v>35025</v>
      </c>
      <c r="D1756" s="44" t="str">
        <f>NM_Permitted_Sources!G194</f>
        <v>31000205</v>
      </c>
      <c r="E1756" s="44" t="str">
        <f>NM_Permitted_Sources!I194</f>
        <v>Natural Gas Production, Flares</v>
      </c>
      <c r="F1756" s="180">
        <f>NM_Permitted_Sources!J194</f>
        <v>0.17</v>
      </c>
      <c r="G1756" s="180" t="str">
        <f>NM_Permitted_Sources!K194</f>
        <v/>
      </c>
      <c r="H1756" s="180" t="str">
        <f>NM_Permitted_Sources!L194</f>
        <v/>
      </c>
      <c r="I1756" s="180" t="str">
        <f>NM_Permitted_Sources!M194</f>
        <v/>
      </c>
      <c r="J1756" s="180" t="str">
        <f>NM_Permitted_Sources!N194</f>
        <v/>
      </c>
    </row>
    <row r="1757" spans="1:10" x14ac:dyDescent="0.2">
      <c r="A1757" s="43" t="str">
        <f>NM_Permitted_Sources!A195</f>
        <v>NM Permitted</v>
      </c>
      <c r="B1757" s="43" t="str">
        <f>NM_Permitted_Sources!B195</f>
        <v>35</v>
      </c>
      <c r="C1757" s="74" t="str">
        <f>NM_Permitted_Sources!C195</f>
        <v>35025</v>
      </c>
      <c r="D1757" s="44" t="str">
        <f>NM_Permitted_Sources!G195</f>
        <v>31000205</v>
      </c>
      <c r="E1757" s="44" t="str">
        <f>NM_Permitted_Sources!I195</f>
        <v>Natural Gas Production, Flares</v>
      </c>
      <c r="F1757" s="180" t="str">
        <f>NM_Permitted_Sources!J195</f>
        <v/>
      </c>
      <c r="G1757" s="180" t="str">
        <f>NM_Permitted_Sources!K195</f>
        <v/>
      </c>
      <c r="H1757" s="180" t="str">
        <f>NM_Permitted_Sources!L195</f>
        <v/>
      </c>
      <c r="I1757" s="180" t="str">
        <f>NM_Permitted_Sources!M195</f>
        <v/>
      </c>
      <c r="J1757" s="180">
        <f>NM_Permitted_Sources!N195</f>
        <v>0.17</v>
      </c>
    </row>
    <row r="1758" spans="1:10" x14ac:dyDescent="0.2">
      <c r="A1758" s="43" t="str">
        <f>NM_Permitted_Sources!A196</f>
        <v>NM Permitted</v>
      </c>
      <c r="B1758" s="43" t="str">
        <f>NM_Permitted_Sources!B196</f>
        <v>35</v>
      </c>
      <c r="C1758" s="74" t="str">
        <f>NM_Permitted_Sources!C196</f>
        <v>35025</v>
      </c>
      <c r="D1758" s="44" t="str">
        <f>NM_Permitted_Sources!G196</f>
        <v>20200202</v>
      </c>
      <c r="E1758" s="44" t="str">
        <f>NM_Permitted_Sources!I196</f>
        <v>Compressor Engines</v>
      </c>
      <c r="F1758" s="180" t="str">
        <f>NM_Permitted_Sources!J196</f>
        <v/>
      </c>
      <c r="G1758" s="180" t="str">
        <f>NM_Permitted_Sources!K196</f>
        <v/>
      </c>
      <c r="H1758" s="180" t="str">
        <f>NM_Permitted_Sources!L196</f>
        <v/>
      </c>
      <c r="I1758" s="180" t="str">
        <f>NM_Permitted_Sources!M196</f>
        <v/>
      </c>
      <c r="J1758" s="180">
        <f>NM_Permitted_Sources!N196</f>
        <v>0.17</v>
      </c>
    </row>
    <row r="1759" spans="1:10" x14ac:dyDescent="0.2">
      <c r="A1759" s="43" t="str">
        <f>NM_Permitted_Sources!A197</f>
        <v>NM Permitted</v>
      </c>
      <c r="B1759" s="43" t="str">
        <f>NM_Permitted_Sources!B197</f>
        <v>35</v>
      </c>
      <c r="C1759" s="74" t="str">
        <f>NM_Permitted_Sources!C197</f>
        <v>35025</v>
      </c>
      <c r="D1759" s="44" t="str">
        <f>NM_Permitted_Sources!G197</f>
        <v>31000404</v>
      </c>
      <c r="E1759" s="44" t="str">
        <f>NM_Permitted_Sources!I197</f>
        <v>Process Heaters</v>
      </c>
      <c r="F1759" s="180" t="str">
        <f>NM_Permitted_Sources!J197</f>
        <v/>
      </c>
      <c r="G1759" s="180" t="str">
        <f>NM_Permitted_Sources!K197</f>
        <v/>
      </c>
      <c r="H1759" s="180" t="str">
        <f>NM_Permitted_Sources!L197</f>
        <v/>
      </c>
      <c r="I1759" s="180" t="str">
        <f>NM_Permitted_Sources!M197</f>
        <v/>
      </c>
      <c r="J1759" s="180">
        <f>NM_Permitted_Sources!N197</f>
        <v>0.18</v>
      </c>
    </row>
    <row r="1760" spans="1:10" x14ac:dyDescent="0.2">
      <c r="A1760" s="43" t="str">
        <f>NM_Permitted_Sources!A198</f>
        <v>NM Permitted</v>
      </c>
      <c r="B1760" s="43" t="str">
        <f>NM_Permitted_Sources!B198</f>
        <v>35</v>
      </c>
      <c r="C1760" s="74" t="str">
        <f>NM_Permitted_Sources!C198</f>
        <v>35015</v>
      </c>
      <c r="D1760" s="44" t="str">
        <f>NM_Permitted_Sources!G198</f>
        <v>31000404</v>
      </c>
      <c r="E1760" s="44" t="str">
        <f>NM_Permitted_Sources!I198</f>
        <v>Process Heaters</v>
      </c>
      <c r="F1760" s="180">
        <f>NM_Permitted_Sources!J198</f>
        <v>0.19</v>
      </c>
      <c r="G1760" s="180" t="str">
        <f>NM_Permitted_Sources!K198</f>
        <v/>
      </c>
      <c r="H1760" s="180" t="str">
        <f>NM_Permitted_Sources!L198</f>
        <v/>
      </c>
      <c r="I1760" s="180" t="str">
        <f>NM_Permitted_Sources!M198</f>
        <v/>
      </c>
      <c r="J1760" s="180" t="str">
        <f>NM_Permitted_Sources!N198</f>
        <v/>
      </c>
    </row>
    <row r="1761" spans="1:10" x14ac:dyDescent="0.2">
      <c r="A1761" s="43" t="str">
        <f>NM_Permitted_Sources!A199</f>
        <v>NM Permitted</v>
      </c>
      <c r="B1761" s="43" t="str">
        <f>NM_Permitted_Sources!B199</f>
        <v>35</v>
      </c>
      <c r="C1761" s="74" t="str">
        <f>NM_Permitted_Sources!C199</f>
        <v>35005</v>
      </c>
      <c r="D1761" s="44" t="str">
        <f>NM_Permitted_Sources!G199</f>
        <v>40400311</v>
      </c>
      <c r="E1761" s="44" t="str">
        <f>NM_Permitted_Sources!I199</f>
        <v>Permitted Tank Losses</v>
      </c>
      <c r="F1761" s="180" t="str">
        <f>NM_Permitted_Sources!J199</f>
        <v/>
      </c>
      <c r="G1761" s="180">
        <f>NM_Permitted_Sources!K199</f>
        <v>0.2</v>
      </c>
      <c r="H1761" s="180" t="str">
        <f>NM_Permitted_Sources!L199</f>
        <v/>
      </c>
      <c r="I1761" s="180" t="str">
        <f>NM_Permitted_Sources!M199</f>
        <v/>
      </c>
      <c r="J1761" s="180" t="str">
        <f>NM_Permitted_Sources!N199</f>
        <v/>
      </c>
    </row>
    <row r="1762" spans="1:10" x14ac:dyDescent="0.2">
      <c r="A1762" s="43" t="str">
        <f>NM_Permitted_Sources!A200</f>
        <v>NM Permitted</v>
      </c>
      <c r="B1762" s="43" t="str">
        <f>NM_Permitted_Sources!B200</f>
        <v>35</v>
      </c>
      <c r="C1762" s="74" t="str">
        <f>NM_Permitted_Sources!C200</f>
        <v>35015</v>
      </c>
      <c r="D1762" s="44" t="str">
        <f>NM_Permitted_Sources!G200</f>
        <v>20200201</v>
      </c>
      <c r="E1762" s="44" t="str">
        <f>NM_Permitted_Sources!I200</f>
        <v>Compressor Engines</v>
      </c>
      <c r="F1762" s="180" t="str">
        <f>NM_Permitted_Sources!J200</f>
        <v/>
      </c>
      <c r="G1762" s="180">
        <f>NM_Permitted_Sources!K200</f>
        <v>0.2</v>
      </c>
      <c r="H1762" s="180" t="str">
        <f>NM_Permitted_Sources!L200</f>
        <v/>
      </c>
      <c r="I1762" s="180" t="str">
        <f>NM_Permitted_Sources!M200</f>
        <v/>
      </c>
      <c r="J1762" s="180" t="str">
        <f>NM_Permitted_Sources!N200</f>
        <v/>
      </c>
    </row>
    <row r="1763" spans="1:10" x14ac:dyDescent="0.2">
      <c r="A1763" s="43" t="str">
        <f>NM_Permitted_Sources!A201</f>
        <v>NM Permitted</v>
      </c>
      <c r="B1763" s="43" t="str">
        <f>NM_Permitted_Sources!B201</f>
        <v>35</v>
      </c>
      <c r="C1763" s="74" t="str">
        <f>NM_Permitted_Sources!C201</f>
        <v>35015</v>
      </c>
      <c r="D1763" s="44" t="str">
        <f>NM_Permitted_Sources!G201</f>
        <v>20200201</v>
      </c>
      <c r="E1763" s="44" t="str">
        <f>NM_Permitted_Sources!I201</f>
        <v>Compressor Engines</v>
      </c>
      <c r="F1763" s="180" t="str">
        <f>NM_Permitted_Sources!J201</f>
        <v/>
      </c>
      <c r="G1763" s="180">
        <f>NM_Permitted_Sources!K201</f>
        <v>0.2</v>
      </c>
      <c r="H1763" s="180" t="str">
        <f>NM_Permitted_Sources!L201</f>
        <v/>
      </c>
      <c r="I1763" s="180" t="str">
        <f>NM_Permitted_Sources!M201</f>
        <v/>
      </c>
      <c r="J1763" s="180" t="str">
        <f>NM_Permitted_Sources!N201</f>
        <v/>
      </c>
    </row>
    <row r="1764" spans="1:10" x14ac:dyDescent="0.2">
      <c r="A1764" s="43" t="str">
        <f>NM_Permitted_Sources!A202</f>
        <v>NM Permitted</v>
      </c>
      <c r="B1764" s="43" t="str">
        <f>NM_Permitted_Sources!B202</f>
        <v>35</v>
      </c>
      <c r="C1764" s="74" t="str">
        <f>NM_Permitted_Sources!C202</f>
        <v>35015</v>
      </c>
      <c r="D1764" s="44" t="str">
        <f>NM_Permitted_Sources!G202</f>
        <v>20200201</v>
      </c>
      <c r="E1764" s="44" t="str">
        <f>NM_Permitted_Sources!I202</f>
        <v>Compressor Engines</v>
      </c>
      <c r="F1764" s="180" t="str">
        <f>NM_Permitted_Sources!J202</f>
        <v/>
      </c>
      <c r="G1764" s="180">
        <f>NM_Permitted_Sources!K202</f>
        <v>0.2</v>
      </c>
      <c r="H1764" s="180" t="str">
        <f>NM_Permitted_Sources!L202</f>
        <v/>
      </c>
      <c r="I1764" s="180" t="str">
        <f>NM_Permitted_Sources!M202</f>
        <v/>
      </c>
      <c r="J1764" s="180" t="str">
        <f>NM_Permitted_Sources!N202</f>
        <v/>
      </c>
    </row>
    <row r="1765" spans="1:10" x14ac:dyDescent="0.2">
      <c r="A1765" s="43" t="str">
        <f>NM_Permitted_Sources!A203</f>
        <v>NM Permitted</v>
      </c>
      <c r="B1765" s="43" t="str">
        <f>NM_Permitted_Sources!B203</f>
        <v>35</v>
      </c>
      <c r="C1765" s="74" t="str">
        <f>NM_Permitted_Sources!C203</f>
        <v>35015</v>
      </c>
      <c r="D1765" s="44" t="str">
        <f>NM_Permitted_Sources!G203</f>
        <v>20200201</v>
      </c>
      <c r="E1765" s="44" t="str">
        <f>NM_Permitted_Sources!I203</f>
        <v>Compressor Engines</v>
      </c>
      <c r="F1765" s="180" t="str">
        <f>NM_Permitted_Sources!J203</f>
        <v/>
      </c>
      <c r="G1765" s="180">
        <f>NM_Permitted_Sources!K203</f>
        <v>0.2</v>
      </c>
      <c r="H1765" s="180" t="str">
        <f>NM_Permitted_Sources!L203</f>
        <v/>
      </c>
      <c r="I1765" s="180" t="str">
        <f>NM_Permitted_Sources!M203</f>
        <v/>
      </c>
      <c r="J1765" s="180" t="str">
        <f>NM_Permitted_Sources!N203</f>
        <v/>
      </c>
    </row>
    <row r="1766" spans="1:10" x14ac:dyDescent="0.2">
      <c r="A1766" s="43" t="str">
        <f>NM_Permitted_Sources!A204</f>
        <v>NM Permitted</v>
      </c>
      <c r="B1766" s="43" t="str">
        <f>NM_Permitted_Sources!B204</f>
        <v>35</v>
      </c>
      <c r="C1766" s="74" t="str">
        <f>NM_Permitted_Sources!C204</f>
        <v>35015</v>
      </c>
      <c r="D1766" s="44" t="str">
        <f>NM_Permitted_Sources!G204</f>
        <v>20200201</v>
      </c>
      <c r="E1766" s="44" t="str">
        <f>NM_Permitted_Sources!I204</f>
        <v>Compressor Engines</v>
      </c>
      <c r="F1766" s="180" t="str">
        <f>NM_Permitted_Sources!J204</f>
        <v/>
      </c>
      <c r="G1766" s="180">
        <f>NM_Permitted_Sources!K204</f>
        <v>0.2</v>
      </c>
      <c r="H1766" s="180" t="str">
        <f>NM_Permitted_Sources!L204</f>
        <v/>
      </c>
      <c r="I1766" s="180" t="str">
        <f>NM_Permitted_Sources!M204</f>
        <v/>
      </c>
      <c r="J1766" s="180" t="str">
        <f>NM_Permitted_Sources!N204</f>
        <v/>
      </c>
    </row>
    <row r="1767" spans="1:10" x14ac:dyDescent="0.2">
      <c r="A1767" s="43" t="str">
        <f>NM_Permitted_Sources!A205</f>
        <v>NM Permitted</v>
      </c>
      <c r="B1767" s="43" t="str">
        <f>NM_Permitted_Sources!B205</f>
        <v>35</v>
      </c>
      <c r="C1767" s="74" t="str">
        <f>NM_Permitted_Sources!C205</f>
        <v>35015</v>
      </c>
      <c r="D1767" s="44" t="str">
        <f>NM_Permitted_Sources!G205</f>
        <v>20200201</v>
      </c>
      <c r="E1767" s="44" t="str">
        <f>NM_Permitted_Sources!I205</f>
        <v>Compressor Engines</v>
      </c>
      <c r="F1767" s="180" t="str">
        <f>NM_Permitted_Sources!J205</f>
        <v/>
      </c>
      <c r="G1767" s="180">
        <f>NM_Permitted_Sources!K205</f>
        <v>0.2</v>
      </c>
      <c r="H1767" s="180" t="str">
        <f>NM_Permitted_Sources!L205</f>
        <v/>
      </c>
      <c r="I1767" s="180" t="str">
        <f>NM_Permitted_Sources!M205</f>
        <v/>
      </c>
      <c r="J1767" s="180" t="str">
        <f>NM_Permitted_Sources!N205</f>
        <v/>
      </c>
    </row>
    <row r="1768" spans="1:10" x14ac:dyDescent="0.2">
      <c r="A1768" s="43" t="str">
        <f>NM_Permitted_Sources!A206</f>
        <v>NM Permitted</v>
      </c>
      <c r="B1768" s="43" t="str">
        <f>NM_Permitted_Sources!B206</f>
        <v>35</v>
      </c>
      <c r="C1768" s="74" t="str">
        <f>NM_Permitted_Sources!C206</f>
        <v>35015</v>
      </c>
      <c r="D1768" s="44" t="str">
        <f>NM_Permitted_Sources!G206</f>
        <v>31000404</v>
      </c>
      <c r="E1768" s="44" t="str">
        <f>NM_Permitted_Sources!I206</f>
        <v>Process Heaters</v>
      </c>
      <c r="F1768" s="180" t="str">
        <f>NM_Permitted_Sources!J206</f>
        <v/>
      </c>
      <c r="G1768" s="180">
        <f>NM_Permitted_Sources!K206</f>
        <v>0.2</v>
      </c>
      <c r="H1768" s="180" t="str">
        <f>NM_Permitted_Sources!L206</f>
        <v/>
      </c>
      <c r="I1768" s="180" t="str">
        <f>NM_Permitted_Sources!M206</f>
        <v/>
      </c>
      <c r="J1768" s="180" t="str">
        <f>NM_Permitted_Sources!N206</f>
        <v/>
      </c>
    </row>
    <row r="1769" spans="1:10" x14ac:dyDescent="0.2">
      <c r="A1769" s="43" t="str">
        <f>NM_Permitted_Sources!A207</f>
        <v>NM Permitted</v>
      </c>
      <c r="B1769" s="43" t="str">
        <f>NM_Permitted_Sources!B207</f>
        <v>35</v>
      </c>
      <c r="C1769" s="74" t="str">
        <f>NM_Permitted_Sources!C207</f>
        <v>35025</v>
      </c>
      <c r="D1769" s="44" t="str">
        <f>NM_Permitted_Sources!G207</f>
        <v>31000404</v>
      </c>
      <c r="E1769" s="44" t="str">
        <f>NM_Permitted_Sources!I207</f>
        <v>Process Heaters</v>
      </c>
      <c r="F1769" s="180" t="str">
        <f>NM_Permitted_Sources!J207</f>
        <v/>
      </c>
      <c r="G1769" s="180" t="str">
        <f>NM_Permitted_Sources!K207</f>
        <v/>
      </c>
      <c r="H1769" s="180" t="str">
        <f>NM_Permitted_Sources!L207</f>
        <v/>
      </c>
      <c r="I1769" s="180">
        <f>NM_Permitted_Sources!M207</f>
        <v>0.2</v>
      </c>
      <c r="J1769" s="180" t="str">
        <f>NM_Permitted_Sources!N207</f>
        <v/>
      </c>
    </row>
    <row r="1770" spans="1:10" x14ac:dyDescent="0.2">
      <c r="A1770" s="43" t="str">
        <f>NM_Permitted_Sources!A208</f>
        <v>NM Permitted</v>
      </c>
      <c r="B1770" s="43" t="str">
        <f>NM_Permitted_Sources!B208</f>
        <v>35</v>
      </c>
      <c r="C1770" s="74" t="str">
        <f>NM_Permitted_Sources!C208</f>
        <v>35025</v>
      </c>
      <c r="D1770" s="44" t="str">
        <f>NM_Permitted_Sources!G208</f>
        <v>31000404</v>
      </c>
      <c r="E1770" s="44" t="str">
        <f>NM_Permitted_Sources!I208</f>
        <v>Process Heaters</v>
      </c>
      <c r="F1770" s="180" t="str">
        <f>NM_Permitted_Sources!J208</f>
        <v/>
      </c>
      <c r="G1770" s="180" t="str">
        <f>NM_Permitted_Sources!K208</f>
        <v/>
      </c>
      <c r="H1770" s="180" t="str">
        <f>NM_Permitted_Sources!L208</f>
        <v/>
      </c>
      <c r="I1770" s="180">
        <f>NM_Permitted_Sources!M208</f>
        <v>0.2</v>
      </c>
      <c r="J1770" s="180" t="str">
        <f>NM_Permitted_Sources!N208</f>
        <v/>
      </c>
    </row>
    <row r="1771" spans="1:10" x14ac:dyDescent="0.2">
      <c r="A1771" s="43" t="str">
        <f>NM_Permitted_Sources!A209</f>
        <v>NM Permitted</v>
      </c>
      <c r="B1771" s="43" t="str">
        <f>NM_Permitted_Sources!B209</f>
        <v>35</v>
      </c>
      <c r="C1771" s="74" t="str">
        <f>NM_Permitted_Sources!C209</f>
        <v>35025</v>
      </c>
      <c r="D1771" s="44" t="str">
        <f>NM_Permitted_Sources!G209</f>
        <v>31000404</v>
      </c>
      <c r="E1771" s="44" t="str">
        <f>NM_Permitted_Sources!I209</f>
        <v>Process Heaters</v>
      </c>
      <c r="F1771" s="180" t="str">
        <f>NM_Permitted_Sources!J209</f>
        <v/>
      </c>
      <c r="G1771" s="180">
        <f>NM_Permitted_Sources!K209</f>
        <v>0.2</v>
      </c>
      <c r="H1771" s="180" t="str">
        <f>NM_Permitted_Sources!L209</f>
        <v/>
      </c>
      <c r="I1771" s="180" t="str">
        <f>NM_Permitted_Sources!M209</f>
        <v/>
      </c>
      <c r="J1771" s="180" t="str">
        <f>NM_Permitted_Sources!N209</f>
        <v/>
      </c>
    </row>
    <row r="1772" spans="1:10" x14ac:dyDescent="0.2">
      <c r="A1772" s="43" t="str">
        <f>NM_Permitted_Sources!A210</f>
        <v>NM Permitted</v>
      </c>
      <c r="B1772" s="43" t="str">
        <f>NM_Permitted_Sources!B210</f>
        <v>35</v>
      </c>
      <c r="C1772" s="74" t="str">
        <f>NM_Permitted_Sources!C210</f>
        <v>35025</v>
      </c>
      <c r="D1772" s="44" t="str">
        <f>NM_Permitted_Sources!G210</f>
        <v>20200202</v>
      </c>
      <c r="E1772" s="44" t="str">
        <f>NM_Permitted_Sources!I210</f>
        <v>Compressor Engines</v>
      </c>
      <c r="F1772" s="180" t="str">
        <f>NM_Permitted_Sources!J210</f>
        <v/>
      </c>
      <c r="G1772" s="180" t="str">
        <f>NM_Permitted_Sources!K210</f>
        <v/>
      </c>
      <c r="H1772" s="180" t="str">
        <f>NM_Permitted_Sources!L210</f>
        <v/>
      </c>
      <c r="I1772" s="180" t="str">
        <f>NM_Permitted_Sources!M210</f>
        <v/>
      </c>
      <c r="J1772" s="180">
        <f>NM_Permitted_Sources!N210</f>
        <v>0.2</v>
      </c>
    </row>
    <row r="1773" spans="1:10" x14ac:dyDescent="0.2">
      <c r="A1773" s="43" t="str">
        <f>NM_Permitted_Sources!A211</f>
        <v>NM Permitted</v>
      </c>
      <c r="B1773" s="43" t="str">
        <f>NM_Permitted_Sources!B211</f>
        <v>35</v>
      </c>
      <c r="C1773" s="74" t="str">
        <f>NM_Permitted_Sources!C211</f>
        <v>35025</v>
      </c>
      <c r="D1773" s="44" t="str">
        <f>NM_Permitted_Sources!G211</f>
        <v>20200252</v>
      </c>
      <c r="E1773" s="44" t="str">
        <f>NM_Permitted_Sources!I211</f>
        <v>Compressor Engines</v>
      </c>
      <c r="F1773" s="180" t="str">
        <f>NM_Permitted_Sources!J211</f>
        <v/>
      </c>
      <c r="G1773" s="180" t="str">
        <f>NM_Permitted_Sources!K211</f>
        <v/>
      </c>
      <c r="H1773" s="180" t="str">
        <f>NM_Permitted_Sources!L211</f>
        <v/>
      </c>
      <c r="I1773" s="180" t="str">
        <f>NM_Permitted_Sources!M211</f>
        <v/>
      </c>
      <c r="J1773" s="180">
        <f>NM_Permitted_Sources!N211</f>
        <v>0.2</v>
      </c>
    </row>
    <row r="1774" spans="1:10" x14ac:dyDescent="0.2">
      <c r="A1774" s="43" t="str">
        <f>NM_Permitted_Sources!A212</f>
        <v>NM Permitted</v>
      </c>
      <c r="B1774" s="43" t="str">
        <f>NM_Permitted_Sources!B212</f>
        <v>35</v>
      </c>
      <c r="C1774" s="74" t="str">
        <f>NM_Permitted_Sources!C212</f>
        <v>35025</v>
      </c>
      <c r="D1774" s="44" t="str">
        <f>NM_Permitted_Sources!G212</f>
        <v>20200252</v>
      </c>
      <c r="E1774" s="44" t="str">
        <f>NM_Permitted_Sources!I212</f>
        <v>Compressor Engines</v>
      </c>
      <c r="F1774" s="180" t="str">
        <f>NM_Permitted_Sources!J212</f>
        <v/>
      </c>
      <c r="G1774" s="180" t="str">
        <f>NM_Permitted_Sources!K212</f>
        <v/>
      </c>
      <c r="H1774" s="180" t="str">
        <f>NM_Permitted_Sources!L212</f>
        <v/>
      </c>
      <c r="I1774" s="180" t="str">
        <f>NM_Permitted_Sources!M212</f>
        <v/>
      </c>
      <c r="J1774" s="180">
        <f>NM_Permitted_Sources!N212</f>
        <v>0.2</v>
      </c>
    </row>
    <row r="1775" spans="1:10" x14ac:dyDescent="0.2">
      <c r="A1775" s="43" t="str">
        <f>NM_Permitted_Sources!A213</f>
        <v>NM Permitted</v>
      </c>
      <c r="B1775" s="43" t="str">
        <f>NM_Permitted_Sources!B213</f>
        <v>35</v>
      </c>
      <c r="C1775" s="74" t="str">
        <f>NM_Permitted_Sources!C213</f>
        <v>35025</v>
      </c>
      <c r="D1775" s="44" t="str">
        <f>NM_Permitted_Sources!G213</f>
        <v>20200252</v>
      </c>
      <c r="E1775" s="44" t="str">
        <f>NM_Permitted_Sources!I213</f>
        <v>Compressor Engines</v>
      </c>
      <c r="F1775" s="180" t="str">
        <f>NM_Permitted_Sources!J213</f>
        <v/>
      </c>
      <c r="G1775" s="180" t="str">
        <f>NM_Permitted_Sources!K213</f>
        <v/>
      </c>
      <c r="H1775" s="180" t="str">
        <f>NM_Permitted_Sources!L213</f>
        <v/>
      </c>
      <c r="I1775" s="180" t="str">
        <f>NM_Permitted_Sources!M213</f>
        <v/>
      </c>
      <c r="J1775" s="180">
        <f>NM_Permitted_Sources!N213</f>
        <v>0.2</v>
      </c>
    </row>
    <row r="1776" spans="1:10" x14ac:dyDescent="0.2">
      <c r="A1776" s="43" t="str">
        <f>NM_Permitted_Sources!A214</f>
        <v>NM Permitted</v>
      </c>
      <c r="B1776" s="43" t="str">
        <f>NM_Permitted_Sources!B214</f>
        <v>35</v>
      </c>
      <c r="C1776" s="74" t="str">
        <f>NM_Permitted_Sources!C214</f>
        <v>35025</v>
      </c>
      <c r="D1776" s="44" t="str">
        <f>NM_Permitted_Sources!G214</f>
        <v>20200202</v>
      </c>
      <c r="E1776" s="44" t="str">
        <f>NM_Permitted_Sources!I214</f>
        <v>Compressor Engines</v>
      </c>
      <c r="F1776" s="180" t="str">
        <f>NM_Permitted_Sources!J214</f>
        <v/>
      </c>
      <c r="G1776" s="180" t="str">
        <f>NM_Permitted_Sources!K214</f>
        <v/>
      </c>
      <c r="H1776" s="180" t="str">
        <f>NM_Permitted_Sources!L214</f>
        <v/>
      </c>
      <c r="I1776" s="180">
        <f>NM_Permitted_Sources!M214</f>
        <v>0.2</v>
      </c>
      <c r="J1776" s="180" t="str">
        <f>NM_Permitted_Sources!N214</f>
        <v/>
      </c>
    </row>
    <row r="1777" spans="1:10" x14ac:dyDescent="0.2">
      <c r="A1777" s="43" t="str">
        <f>NM_Permitted_Sources!A215</f>
        <v>NM Permitted</v>
      </c>
      <c r="B1777" s="43" t="str">
        <f>NM_Permitted_Sources!B215</f>
        <v>35</v>
      </c>
      <c r="C1777" s="74" t="str">
        <f>NM_Permitted_Sources!C215</f>
        <v>35025</v>
      </c>
      <c r="D1777" s="44" t="str">
        <f>NM_Permitted_Sources!G215</f>
        <v>31000404</v>
      </c>
      <c r="E1777" s="44" t="str">
        <f>NM_Permitted_Sources!I215</f>
        <v>Process Heaters</v>
      </c>
      <c r="F1777" s="180" t="str">
        <f>NM_Permitted_Sources!J215</f>
        <v/>
      </c>
      <c r="G1777" s="180">
        <f>NM_Permitted_Sources!K215</f>
        <v>0.2</v>
      </c>
      <c r="H1777" s="180" t="str">
        <f>NM_Permitted_Sources!L215</f>
        <v/>
      </c>
      <c r="I1777" s="180" t="str">
        <f>NM_Permitted_Sources!M215</f>
        <v/>
      </c>
      <c r="J1777" s="180" t="str">
        <f>NM_Permitted_Sources!N215</f>
        <v/>
      </c>
    </row>
    <row r="1778" spans="1:10" x14ac:dyDescent="0.2">
      <c r="A1778" s="43" t="str">
        <f>NM_Permitted_Sources!A216</f>
        <v>NM Permitted</v>
      </c>
      <c r="B1778" s="43" t="str">
        <f>NM_Permitted_Sources!B216</f>
        <v>35</v>
      </c>
      <c r="C1778" s="74" t="str">
        <f>NM_Permitted_Sources!C216</f>
        <v>35025</v>
      </c>
      <c r="D1778" s="44" t="str">
        <f>NM_Permitted_Sources!G216</f>
        <v>20200201</v>
      </c>
      <c r="E1778" s="44" t="str">
        <f>NM_Permitted_Sources!I216</f>
        <v>Compressor Engines</v>
      </c>
      <c r="F1778" s="180" t="str">
        <f>NM_Permitted_Sources!J216</f>
        <v/>
      </c>
      <c r="G1778" s="180" t="str">
        <f>NM_Permitted_Sources!K216</f>
        <v/>
      </c>
      <c r="H1778" s="180" t="str">
        <f>NM_Permitted_Sources!L216</f>
        <v/>
      </c>
      <c r="I1778" s="180" t="str">
        <f>NM_Permitted_Sources!M216</f>
        <v/>
      </c>
      <c r="J1778" s="180">
        <f>NM_Permitted_Sources!N216</f>
        <v>0.2</v>
      </c>
    </row>
    <row r="1779" spans="1:10" x14ac:dyDescent="0.2">
      <c r="A1779" s="43" t="str">
        <f>NM_Permitted_Sources!A217</f>
        <v>NM Permitted</v>
      </c>
      <c r="B1779" s="43" t="str">
        <f>NM_Permitted_Sources!B217</f>
        <v>35</v>
      </c>
      <c r="C1779" s="74" t="str">
        <f>NM_Permitted_Sources!C217</f>
        <v>35025</v>
      </c>
      <c r="D1779" s="44" t="str">
        <f>NM_Permitted_Sources!G217</f>
        <v>20200254</v>
      </c>
      <c r="E1779" s="44" t="str">
        <f>NM_Permitted_Sources!I217</f>
        <v>Compressor Engines</v>
      </c>
      <c r="F1779" s="180" t="str">
        <f>NM_Permitted_Sources!J217</f>
        <v/>
      </c>
      <c r="G1779" s="180">
        <f>NM_Permitted_Sources!K217</f>
        <v>0.2</v>
      </c>
      <c r="H1779" s="180" t="str">
        <f>NM_Permitted_Sources!L217</f>
        <v/>
      </c>
      <c r="I1779" s="180" t="str">
        <f>NM_Permitted_Sources!M217</f>
        <v/>
      </c>
      <c r="J1779" s="180" t="str">
        <f>NM_Permitted_Sources!N217</f>
        <v/>
      </c>
    </row>
    <row r="1780" spans="1:10" x14ac:dyDescent="0.2">
      <c r="A1780" s="43" t="str">
        <f>NM_Permitted_Sources!A218</f>
        <v>NM Permitted</v>
      </c>
      <c r="B1780" s="43" t="str">
        <f>NM_Permitted_Sources!B218</f>
        <v>35</v>
      </c>
      <c r="C1780" s="74" t="str">
        <f>NM_Permitted_Sources!C218</f>
        <v>35025</v>
      </c>
      <c r="D1780" s="44" t="str">
        <f>NM_Permitted_Sources!G218</f>
        <v>20200201</v>
      </c>
      <c r="E1780" s="44" t="str">
        <f>NM_Permitted_Sources!I218</f>
        <v>Compressor Engines</v>
      </c>
      <c r="F1780" s="180">
        <f>NM_Permitted_Sources!J218</f>
        <v>0.21</v>
      </c>
      <c r="G1780" s="180" t="str">
        <f>NM_Permitted_Sources!K218</f>
        <v/>
      </c>
      <c r="H1780" s="180" t="str">
        <f>NM_Permitted_Sources!L218</f>
        <v/>
      </c>
      <c r="I1780" s="180" t="str">
        <f>NM_Permitted_Sources!M218</f>
        <v/>
      </c>
      <c r="J1780" s="180" t="str">
        <f>NM_Permitted_Sources!N218</f>
        <v/>
      </c>
    </row>
    <row r="1781" spans="1:10" x14ac:dyDescent="0.2">
      <c r="A1781" s="43" t="str">
        <f>NM_Permitted_Sources!A219</f>
        <v>NM Permitted</v>
      </c>
      <c r="B1781" s="43" t="str">
        <f>NM_Permitted_Sources!B219</f>
        <v>35</v>
      </c>
      <c r="C1781" s="74" t="str">
        <f>NM_Permitted_Sources!C219</f>
        <v>35025</v>
      </c>
      <c r="D1781" s="44" t="str">
        <f>NM_Permitted_Sources!G219</f>
        <v>31000404</v>
      </c>
      <c r="E1781" s="44" t="str">
        <f>NM_Permitted_Sources!I219</f>
        <v>Process Heaters</v>
      </c>
      <c r="F1781" s="180" t="str">
        <f>NM_Permitted_Sources!J219</f>
        <v/>
      </c>
      <c r="G1781" s="180" t="str">
        <f>NM_Permitted_Sources!K219</f>
        <v/>
      </c>
      <c r="H1781" s="180">
        <f>NM_Permitted_Sources!L219</f>
        <v>0.21</v>
      </c>
      <c r="I1781" s="180" t="str">
        <f>NM_Permitted_Sources!M219</f>
        <v/>
      </c>
      <c r="J1781" s="180" t="str">
        <f>NM_Permitted_Sources!N219</f>
        <v/>
      </c>
    </row>
    <row r="1782" spans="1:10" x14ac:dyDescent="0.2">
      <c r="A1782" s="43" t="str">
        <f>NM_Permitted_Sources!A220</f>
        <v>NM Permitted</v>
      </c>
      <c r="B1782" s="43" t="str">
        <f>NM_Permitted_Sources!B220</f>
        <v>35</v>
      </c>
      <c r="C1782" s="74" t="str">
        <f>NM_Permitted_Sources!C220</f>
        <v>35025</v>
      </c>
      <c r="D1782" s="44" t="str">
        <f>NM_Permitted_Sources!G220</f>
        <v>31000404</v>
      </c>
      <c r="E1782" s="44" t="str">
        <f>NM_Permitted_Sources!I220</f>
        <v>Process Heaters</v>
      </c>
      <c r="F1782" s="180" t="str">
        <f>NM_Permitted_Sources!J220</f>
        <v/>
      </c>
      <c r="G1782" s="180" t="str">
        <f>NM_Permitted_Sources!K220</f>
        <v/>
      </c>
      <c r="H1782" s="180">
        <f>NM_Permitted_Sources!L220</f>
        <v>0.21</v>
      </c>
      <c r="I1782" s="180" t="str">
        <f>NM_Permitted_Sources!M220</f>
        <v/>
      </c>
      <c r="J1782" s="180" t="str">
        <f>NM_Permitted_Sources!N220</f>
        <v/>
      </c>
    </row>
    <row r="1783" spans="1:10" x14ac:dyDescent="0.2">
      <c r="A1783" s="43" t="str">
        <f>NM_Permitted_Sources!A221</f>
        <v>NM Permitted</v>
      </c>
      <c r="B1783" s="43" t="str">
        <f>NM_Permitted_Sources!B221</f>
        <v>35</v>
      </c>
      <c r="C1783" s="74" t="str">
        <f>NM_Permitted_Sources!C221</f>
        <v>35025</v>
      </c>
      <c r="D1783" s="44" t="str">
        <f>NM_Permitted_Sources!G221</f>
        <v>20200253</v>
      </c>
      <c r="E1783" s="44" t="str">
        <f>NM_Permitted_Sources!I221</f>
        <v>Compressor Engines</v>
      </c>
      <c r="F1783" s="180" t="str">
        <f>NM_Permitted_Sources!J221</f>
        <v/>
      </c>
      <c r="G1783" s="180">
        <f>NM_Permitted_Sources!K221</f>
        <v>0.22</v>
      </c>
      <c r="H1783" s="180" t="str">
        <f>NM_Permitted_Sources!L221</f>
        <v/>
      </c>
      <c r="I1783" s="180" t="str">
        <f>NM_Permitted_Sources!M221</f>
        <v/>
      </c>
      <c r="J1783" s="180" t="str">
        <f>NM_Permitted_Sources!N221</f>
        <v/>
      </c>
    </row>
    <row r="1784" spans="1:10" x14ac:dyDescent="0.2">
      <c r="A1784" s="43" t="str">
        <f>NM_Permitted_Sources!A222</f>
        <v>NM Permitted</v>
      </c>
      <c r="B1784" s="43" t="str">
        <f>NM_Permitted_Sources!B222</f>
        <v>35</v>
      </c>
      <c r="C1784" s="74" t="str">
        <f>NM_Permitted_Sources!C222</f>
        <v>35025</v>
      </c>
      <c r="D1784" s="44" t="str">
        <f>NM_Permitted_Sources!G222</f>
        <v>31000404</v>
      </c>
      <c r="E1784" s="44" t="str">
        <f>NM_Permitted_Sources!I222</f>
        <v>Process Heaters</v>
      </c>
      <c r="F1784" s="180" t="str">
        <f>NM_Permitted_Sources!J222</f>
        <v/>
      </c>
      <c r="G1784" s="180">
        <f>NM_Permitted_Sources!K222</f>
        <v>0.22</v>
      </c>
      <c r="H1784" s="180" t="str">
        <f>NM_Permitted_Sources!L222</f>
        <v/>
      </c>
      <c r="I1784" s="180" t="str">
        <f>NM_Permitted_Sources!M222</f>
        <v/>
      </c>
      <c r="J1784" s="180" t="str">
        <f>NM_Permitted_Sources!N222</f>
        <v/>
      </c>
    </row>
    <row r="1785" spans="1:10" x14ac:dyDescent="0.2">
      <c r="A1785" s="43" t="str">
        <f>NM_Permitted_Sources!A223</f>
        <v>NM Permitted</v>
      </c>
      <c r="B1785" s="43" t="str">
        <f>NM_Permitted_Sources!B223</f>
        <v>35</v>
      </c>
      <c r="C1785" s="74" t="str">
        <f>NM_Permitted_Sources!C223</f>
        <v>35025</v>
      </c>
      <c r="D1785" s="44" t="str">
        <f>NM_Permitted_Sources!G223</f>
        <v>20200254</v>
      </c>
      <c r="E1785" s="44" t="str">
        <f>NM_Permitted_Sources!I223</f>
        <v>Compressor Engines</v>
      </c>
      <c r="F1785" s="180" t="str">
        <f>NM_Permitted_Sources!J223</f>
        <v/>
      </c>
      <c r="G1785" s="180" t="str">
        <f>NM_Permitted_Sources!K223</f>
        <v/>
      </c>
      <c r="H1785" s="180" t="str">
        <f>NM_Permitted_Sources!L223</f>
        <v/>
      </c>
      <c r="I1785" s="180" t="str">
        <f>NM_Permitted_Sources!M223</f>
        <v/>
      </c>
      <c r="J1785" s="180">
        <f>NM_Permitted_Sources!N223</f>
        <v>0.22</v>
      </c>
    </row>
    <row r="1786" spans="1:10" x14ac:dyDescent="0.2">
      <c r="A1786" s="43" t="str">
        <f>NM_Permitted_Sources!A224</f>
        <v>NM Permitted</v>
      </c>
      <c r="B1786" s="43" t="str">
        <f>NM_Permitted_Sources!B224</f>
        <v>35</v>
      </c>
      <c r="C1786" s="74" t="str">
        <f>NM_Permitted_Sources!C224</f>
        <v>35025</v>
      </c>
      <c r="D1786" s="44" t="str">
        <f>NM_Permitted_Sources!G224</f>
        <v>31000404</v>
      </c>
      <c r="E1786" s="44" t="str">
        <f>NM_Permitted_Sources!I224</f>
        <v>Process Heaters</v>
      </c>
      <c r="F1786" s="180" t="str">
        <f>NM_Permitted_Sources!J224</f>
        <v/>
      </c>
      <c r="G1786" s="180">
        <f>NM_Permitted_Sources!K224</f>
        <v>0.22550000000000001</v>
      </c>
      <c r="H1786" s="180" t="str">
        <f>NM_Permitted_Sources!L224</f>
        <v/>
      </c>
      <c r="I1786" s="180" t="str">
        <f>NM_Permitted_Sources!M224</f>
        <v/>
      </c>
      <c r="J1786" s="180" t="str">
        <f>NM_Permitted_Sources!N224</f>
        <v/>
      </c>
    </row>
    <row r="1787" spans="1:10" x14ac:dyDescent="0.2">
      <c r="A1787" s="43" t="str">
        <f>NM_Permitted_Sources!A225</f>
        <v>NM Permitted</v>
      </c>
      <c r="B1787" s="43" t="str">
        <f>NM_Permitted_Sources!B225</f>
        <v>35</v>
      </c>
      <c r="C1787" s="74" t="str">
        <f>NM_Permitted_Sources!C225</f>
        <v>35005</v>
      </c>
      <c r="D1787" s="44" t="str">
        <f>NM_Permitted_Sources!G225</f>
        <v>20200202</v>
      </c>
      <c r="E1787" s="44" t="str">
        <f>NM_Permitted_Sources!I225</f>
        <v>Compressor Engines</v>
      </c>
      <c r="F1787" s="180" t="str">
        <f>NM_Permitted_Sources!J225</f>
        <v/>
      </c>
      <c r="G1787" s="180" t="str">
        <f>NM_Permitted_Sources!K225</f>
        <v/>
      </c>
      <c r="H1787" s="180" t="str">
        <f>NM_Permitted_Sources!L225</f>
        <v/>
      </c>
      <c r="I1787" s="180" t="str">
        <f>NM_Permitted_Sources!M225</f>
        <v/>
      </c>
      <c r="J1787" s="180">
        <f>NM_Permitted_Sources!N225</f>
        <v>0.23</v>
      </c>
    </row>
    <row r="1788" spans="1:10" x14ac:dyDescent="0.2">
      <c r="A1788" s="43" t="str">
        <f>NM_Permitted_Sources!A226</f>
        <v>NM Permitted</v>
      </c>
      <c r="B1788" s="43" t="str">
        <f>NM_Permitted_Sources!B226</f>
        <v>35</v>
      </c>
      <c r="C1788" s="74" t="str">
        <f>NM_Permitted_Sources!C226</f>
        <v>35025</v>
      </c>
      <c r="D1788" s="44" t="str">
        <f>NM_Permitted_Sources!G226</f>
        <v>31000208</v>
      </c>
      <c r="E1788" s="44" t="str">
        <f>NM_Permitted_Sources!I226</f>
        <v>Natural Gas Production, Other Not Classified</v>
      </c>
      <c r="F1788" s="180" t="str">
        <f>NM_Permitted_Sources!J226</f>
        <v/>
      </c>
      <c r="G1788" s="180">
        <f>NM_Permitted_Sources!K226</f>
        <v>0.23</v>
      </c>
      <c r="H1788" s="180" t="str">
        <f>NM_Permitted_Sources!L226</f>
        <v/>
      </c>
      <c r="I1788" s="180" t="str">
        <f>NM_Permitted_Sources!M226</f>
        <v/>
      </c>
      <c r="J1788" s="180" t="str">
        <f>NM_Permitted_Sources!N226</f>
        <v/>
      </c>
    </row>
    <row r="1789" spans="1:10" x14ac:dyDescent="0.2">
      <c r="A1789" s="43" t="str">
        <f>NM_Permitted_Sources!A227</f>
        <v>NM Permitted</v>
      </c>
      <c r="B1789" s="43" t="str">
        <f>NM_Permitted_Sources!B227</f>
        <v>35</v>
      </c>
      <c r="C1789" s="74" t="str">
        <f>NM_Permitted_Sources!C227</f>
        <v>35025</v>
      </c>
      <c r="D1789" s="44" t="str">
        <f>NM_Permitted_Sources!G227</f>
        <v>20200253</v>
      </c>
      <c r="E1789" s="44" t="str">
        <f>NM_Permitted_Sources!I227</f>
        <v>Compressor Engines</v>
      </c>
      <c r="F1789" s="180" t="str">
        <f>NM_Permitted_Sources!J227</f>
        <v/>
      </c>
      <c r="G1789" s="180" t="str">
        <f>NM_Permitted_Sources!K227</f>
        <v/>
      </c>
      <c r="H1789" s="180">
        <f>NM_Permitted_Sources!L227</f>
        <v>0.24</v>
      </c>
      <c r="I1789" s="180" t="str">
        <f>NM_Permitted_Sources!M227</f>
        <v/>
      </c>
      <c r="J1789" s="180" t="str">
        <f>NM_Permitted_Sources!N227</f>
        <v/>
      </c>
    </row>
    <row r="1790" spans="1:10" x14ac:dyDescent="0.2">
      <c r="A1790" s="43" t="str">
        <f>NM_Permitted_Sources!A228</f>
        <v>NM Permitted</v>
      </c>
      <c r="B1790" s="43" t="str">
        <f>NM_Permitted_Sources!B228</f>
        <v>35</v>
      </c>
      <c r="C1790" s="74" t="str">
        <f>NM_Permitted_Sources!C228</f>
        <v>35025</v>
      </c>
      <c r="D1790" s="44" t="str">
        <f>NM_Permitted_Sources!G228</f>
        <v>31000404</v>
      </c>
      <c r="E1790" s="44" t="str">
        <f>NM_Permitted_Sources!I228</f>
        <v>Process Heaters</v>
      </c>
      <c r="F1790" s="180" t="str">
        <f>NM_Permitted_Sources!J228</f>
        <v/>
      </c>
      <c r="G1790" s="180">
        <f>NM_Permitted_Sources!K228</f>
        <v>0.24</v>
      </c>
      <c r="H1790" s="180" t="str">
        <f>NM_Permitted_Sources!L228</f>
        <v/>
      </c>
      <c r="I1790" s="180" t="str">
        <f>NM_Permitted_Sources!M228</f>
        <v/>
      </c>
      <c r="J1790" s="180" t="str">
        <f>NM_Permitted_Sources!N228</f>
        <v/>
      </c>
    </row>
    <row r="1791" spans="1:10" x14ac:dyDescent="0.2">
      <c r="A1791" s="43" t="str">
        <f>NM_Permitted_Sources!A229</f>
        <v>NM Permitted</v>
      </c>
      <c r="B1791" s="43" t="str">
        <f>NM_Permitted_Sources!B229</f>
        <v>35</v>
      </c>
      <c r="C1791" s="74" t="str">
        <f>NM_Permitted_Sources!C229</f>
        <v>35025</v>
      </c>
      <c r="D1791" s="44" t="str">
        <f>NM_Permitted_Sources!G229</f>
        <v>20200252</v>
      </c>
      <c r="E1791" s="44" t="str">
        <f>NM_Permitted_Sources!I229</f>
        <v>Compressor Engines</v>
      </c>
      <c r="F1791" s="180" t="str">
        <f>NM_Permitted_Sources!J229</f>
        <v/>
      </c>
      <c r="G1791" s="180" t="str">
        <f>NM_Permitted_Sources!K229</f>
        <v/>
      </c>
      <c r="H1791" s="180" t="str">
        <f>NM_Permitted_Sources!L229</f>
        <v/>
      </c>
      <c r="I1791" s="180" t="str">
        <f>NM_Permitted_Sources!M229</f>
        <v/>
      </c>
      <c r="J1791" s="180">
        <f>NM_Permitted_Sources!N229</f>
        <v>0.24</v>
      </c>
    </row>
    <row r="1792" spans="1:10" x14ac:dyDescent="0.2">
      <c r="A1792" s="43" t="str">
        <f>NM_Permitted_Sources!A230</f>
        <v>NM Permitted</v>
      </c>
      <c r="B1792" s="43" t="str">
        <f>NM_Permitted_Sources!B230</f>
        <v>35</v>
      </c>
      <c r="C1792" s="74" t="str">
        <f>NM_Permitted_Sources!C230</f>
        <v>35025</v>
      </c>
      <c r="D1792" s="44" t="str">
        <f>NM_Permitted_Sources!G230</f>
        <v>31000203</v>
      </c>
      <c r="E1792" s="44" t="str">
        <f>NM_Permitted_Sources!I230</f>
        <v>Compressor Engines</v>
      </c>
      <c r="F1792" s="180" t="str">
        <f>NM_Permitted_Sources!J230</f>
        <v/>
      </c>
      <c r="G1792" s="180" t="str">
        <f>NM_Permitted_Sources!K230</f>
        <v/>
      </c>
      <c r="H1792" s="180" t="str">
        <f>NM_Permitted_Sources!L230</f>
        <v/>
      </c>
      <c r="I1792" s="180" t="str">
        <f>NM_Permitted_Sources!M230</f>
        <v/>
      </c>
      <c r="J1792" s="180">
        <f>NM_Permitted_Sources!N230</f>
        <v>0.25</v>
      </c>
    </row>
    <row r="1793" spans="1:10" x14ac:dyDescent="0.2">
      <c r="A1793" s="43" t="str">
        <f>NM_Permitted_Sources!A231</f>
        <v>NM Permitted</v>
      </c>
      <c r="B1793" s="43" t="str">
        <f>NM_Permitted_Sources!B231</f>
        <v>35</v>
      </c>
      <c r="C1793" s="74" t="str">
        <f>NM_Permitted_Sources!C231</f>
        <v>35025</v>
      </c>
      <c r="D1793" s="44" t="str">
        <f>NM_Permitted_Sources!G231</f>
        <v>20200201</v>
      </c>
      <c r="E1793" s="44" t="str">
        <f>NM_Permitted_Sources!I231</f>
        <v>Compressor Engines</v>
      </c>
      <c r="F1793" s="180" t="str">
        <f>NM_Permitted_Sources!J231</f>
        <v/>
      </c>
      <c r="G1793" s="180" t="str">
        <f>NM_Permitted_Sources!K231</f>
        <v/>
      </c>
      <c r="H1793" s="180">
        <f>NM_Permitted_Sources!L231</f>
        <v>0.25</v>
      </c>
      <c r="I1793" s="180" t="str">
        <f>NM_Permitted_Sources!M231</f>
        <v/>
      </c>
      <c r="J1793" s="180" t="str">
        <f>NM_Permitted_Sources!N231</f>
        <v/>
      </c>
    </row>
    <row r="1794" spans="1:10" x14ac:dyDescent="0.2">
      <c r="A1794" s="43" t="str">
        <f>NM_Permitted_Sources!A232</f>
        <v>NM Permitted</v>
      </c>
      <c r="B1794" s="43" t="str">
        <f>NM_Permitted_Sources!B232</f>
        <v>35</v>
      </c>
      <c r="C1794" s="74" t="str">
        <f>NM_Permitted_Sources!C232</f>
        <v>35005</v>
      </c>
      <c r="D1794" s="44" t="str">
        <f>NM_Permitted_Sources!G232</f>
        <v>20200202</v>
      </c>
      <c r="E1794" s="44" t="str">
        <f>NM_Permitted_Sources!I232</f>
        <v>Compressor Engines</v>
      </c>
      <c r="F1794" s="180" t="str">
        <f>NM_Permitted_Sources!J232</f>
        <v/>
      </c>
      <c r="G1794" s="180" t="str">
        <f>NM_Permitted_Sources!K232</f>
        <v/>
      </c>
      <c r="H1794" s="180" t="str">
        <f>NM_Permitted_Sources!L232</f>
        <v/>
      </c>
      <c r="I1794" s="180" t="str">
        <f>NM_Permitted_Sources!M232</f>
        <v/>
      </c>
      <c r="J1794" s="180">
        <f>NM_Permitted_Sources!N232</f>
        <v>0.26</v>
      </c>
    </row>
    <row r="1795" spans="1:10" x14ac:dyDescent="0.2">
      <c r="A1795" s="43" t="str">
        <f>NM_Permitted_Sources!A233</f>
        <v>NM Permitted</v>
      </c>
      <c r="B1795" s="43" t="str">
        <f>NM_Permitted_Sources!B233</f>
        <v>35</v>
      </c>
      <c r="C1795" s="74" t="str">
        <f>NM_Permitted_Sources!C233</f>
        <v>35005</v>
      </c>
      <c r="D1795" s="44" t="str">
        <f>NM_Permitted_Sources!G233</f>
        <v>31000302</v>
      </c>
      <c r="E1795" s="44" t="str">
        <f>NM_Permitted_Sources!I233</f>
        <v>Dehydrator</v>
      </c>
      <c r="F1795" s="180" t="str">
        <f>NM_Permitted_Sources!J233</f>
        <v/>
      </c>
      <c r="G1795" s="180" t="str">
        <f>NM_Permitted_Sources!K233</f>
        <v/>
      </c>
      <c r="H1795" s="180">
        <f>NM_Permitted_Sources!L233</f>
        <v>0.26</v>
      </c>
      <c r="I1795" s="180" t="str">
        <f>NM_Permitted_Sources!M233</f>
        <v/>
      </c>
      <c r="J1795" s="180" t="str">
        <f>NM_Permitted_Sources!N233</f>
        <v/>
      </c>
    </row>
    <row r="1796" spans="1:10" x14ac:dyDescent="0.2">
      <c r="A1796" s="43" t="str">
        <f>NM_Permitted_Sources!A234</f>
        <v>NM Permitted</v>
      </c>
      <c r="B1796" s="43" t="str">
        <f>NM_Permitted_Sources!B234</f>
        <v>35</v>
      </c>
      <c r="C1796" s="74" t="str">
        <f>NM_Permitted_Sources!C234</f>
        <v>35025</v>
      </c>
      <c r="D1796" s="44" t="str">
        <f>NM_Permitted_Sources!G234</f>
        <v>20200253</v>
      </c>
      <c r="E1796" s="44" t="str">
        <f>NM_Permitted_Sources!I234</f>
        <v>Compressor Engines</v>
      </c>
      <c r="F1796" s="180" t="str">
        <f>NM_Permitted_Sources!J234</f>
        <v/>
      </c>
      <c r="G1796" s="180">
        <f>NM_Permitted_Sources!K234</f>
        <v>0.26</v>
      </c>
      <c r="H1796" s="180" t="str">
        <f>NM_Permitted_Sources!L234</f>
        <v/>
      </c>
      <c r="I1796" s="180" t="str">
        <f>NM_Permitted_Sources!M234</f>
        <v/>
      </c>
      <c r="J1796" s="180" t="str">
        <f>NM_Permitted_Sources!N234</f>
        <v/>
      </c>
    </row>
    <row r="1797" spans="1:10" x14ac:dyDescent="0.2">
      <c r="A1797" s="43" t="str">
        <f>NM_Permitted_Sources!A235</f>
        <v>NM Permitted</v>
      </c>
      <c r="B1797" s="43" t="str">
        <f>NM_Permitted_Sources!B235</f>
        <v>35</v>
      </c>
      <c r="C1797" s="74" t="str">
        <f>NM_Permitted_Sources!C235</f>
        <v>35025</v>
      </c>
      <c r="D1797" s="44" t="str">
        <f>NM_Permitted_Sources!G235</f>
        <v>31000205</v>
      </c>
      <c r="E1797" s="44" t="str">
        <f>NM_Permitted_Sources!I235</f>
        <v>Natural Gas Production, Flares</v>
      </c>
      <c r="F1797" s="180" t="str">
        <f>NM_Permitted_Sources!J235</f>
        <v/>
      </c>
      <c r="G1797" s="180" t="str">
        <f>NM_Permitted_Sources!K235</f>
        <v/>
      </c>
      <c r="H1797" s="180" t="str">
        <f>NM_Permitted_Sources!L235</f>
        <v/>
      </c>
      <c r="I1797" s="180" t="str">
        <f>NM_Permitted_Sources!M235</f>
        <v/>
      </c>
      <c r="J1797" s="180">
        <f>NM_Permitted_Sources!N235</f>
        <v>0.26</v>
      </c>
    </row>
    <row r="1798" spans="1:10" x14ac:dyDescent="0.2">
      <c r="A1798" s="43" t="str">
        <f>NM_Permitted_Sources!A236</f>
        <v>NM Permitted</v>
      </c>
      <c r="B1798" s="43" t="str">
        <f>NM_Permitted_Sources!B236</f>
        <v>35</v>
      </c>
      <c r="C1798" s="74" t="str">
        <f>NM_Permitted_Sources!C236</f>
        <v>35025</v>
      </c>
      <c r="D1798" s="44" t="str">
        <f>NM_Permitted_Sources!G236</f>
        <v>20200202</v>
      </c>
      <c r="E1798" s="44" t="str">
        <f>NM_Permitted_Sources!I236</f>
        <v>Compressor Engines</v>
      </c>
      <c r="F1798" s="180" t="str">
        <f>NM_Permitted_Sources!J236</f>
        <v/>
      </c>
      <c r="G1798" s="180">
        <f>NM_Permitted_Sources!K236</f>
        <v>0.26</v>
      </c>
      <c r="H1798" s="180" t="str">
        <f>NM_Permitted_Sources!L236</f>
        <v/>
      </c>
      <c r="I1798" s="180" t="str">
        <f>NM_Permitted_Sources!M236</f>
        <v/>
      </c>
      <c r="J1798" s="180" t="str">
        <f>NM_Permitted_Sources!N236</f>
        <v/>
      </c>
    </row>
    <row r="1799" spans="1:10" x14ac:dyDescent="0.2">
      <c r="A1799" s="43" t="str">
        <f>NM_Permitted_Sources!A237</f>
        <v>NM Permitted</v>
      </c>
      <c r="B1799" s="43" t="str">
        <f>NM_Permitted_Sources!B237</f>
        <v>35</v>
      </c>
      <c r="C1799" s="74" t="str">
        <f>NM_Permitted_Sources!C237</f>
        <v>35025</v>
      </c>
      <c r="D1799" s="44" t="str">
        <f>NM_Permitted_Sources!G237</f>
        <v>20200254</v>
      </c>
      <c r="E1799" s="44" t="str">
        <f>NM_Permitted_Sources!I237</f>
        <v>Compressor Engines</v>
      </c>
      <c r="F1799" s="180" t="str">
        <f>NM_Permitted_Sources!J237</f>
        <v/>
      </c>
      <c r="G1799" s="180">
        <f>NM_Permitted_Sources!K237</f>
        <v>0.27</v>
      </c>
      <c r="H1799" s="180" t="str">
        <f>NM_Permitted_Sources!L237</f>
        <v/>
      </c>
      <c r="I1799" s="180" t="str">
        <f>NM_Permitted_Sources!M237</f>
        <v/>
      </c>
      <c r="J1799" s="180" t="str">
        <f>NM_Permitted_Sources!N237</f>
        <v/>
      </c>
    </row>
    <row r="1800" spans="1:10" x14ac:dyDescent="0.2">
      <c r="A1800" s="43" t="str">
        <f>NM_Permitted_Sources!A238</f>
        <v>NM Permitted</v>
      </c>
      <c r="B1800" s="43" t="str">
        <f>NM_Permitted_Sources!B238</f>
        <v>35</v>
      </c>
      <c r="C1800" s="74" t="str">
        <f>NM_Permitted_Sources!C238</f>
        <v>35025</v>
      </c>
      <c r="D1800" s="44" t="str">
        <f>NM_Permitted_Sources!G238</f>
        <v>20200201</v>
      </c>
      <c r="E1800" s="44" t="str">
        <f>NM_Permitted_Sources!I238</f>
        <v>Compressor Engines</v>
      </c>
      <c r="F1800" s="180">
        <f>NM_Permitted_Sources!J238</f>
        <v>0.28000000000000003</v>
      </c>
      <c r="G1800" s="180" t="str">
        <f>NM_Permitted_Sources!K238</f>
        <v/>
      </c>
      <c r="H1800" s="180" t="str">
        <f>NM_Permitted_Sources!L238</f>
        <v/>
      </c>
      <c r="I1800" s="180" t="str">
        <f>NM_Permitted_Sources!M238</f>
        <v/>
      </c>
      <c r="J1800" s="180" t="str">
        <f>NM_Permitted_Sources!N238</f>
        <v/>
      </c>
    </row>
    <row r="1801" spans="1:10" x14ac:dyDescent="0.2">
      <c r="A1801" s="43" t="str">
        <f>NM_Permitted_Sources!A239</f>
        <v>NM Permitted</v>
      </c>
      <c r="B1801" s="43" t="str">
        <f>NM_Permitted_Sources!B239</f>
        <v>35</v>
      </c>
      <c r="C1801" s="74" t="str">
        <f>NM_Permitted_Sources!C239</f>
        <v>35025</v>
      </c>
      <c r="D1801" s="44" t="str">
        <f>NM_Permitted_Sources!G239</f>
        <v>31000205</v>
      </c>
      <c r="E1801" s="44" t="str">
        <f>NM_Permitted_Sources!I239</f>
        <v>Natural Gas Production, Flares</v>
      </c>
      <c r="F1801" s="180">
        <f>NM_Permitted_Sources!J239</f>
        <v>0.28999999999999998</v>
      </c>
      <c r="G1801" s="180" t="str">
        <f>NM_Permitted_Sources!K239</f>
        <v/>
      </c>
      <c r="H1801" s="180" t="str">
        <f>NM_Permitted_Sources!L239</f>
        <v/>
      </c>
      <c r="I1801" s="180" t="str">
        <f>NM_Permitted_Sources!M239</f>
        <v/>
      </c>
      <c r="J1801" s="180" t="str">
        <f>NM_Permitted_Sources!N239</f>
        <v/>
      </c>
    </row>
    <row r="1802" spans="1:10" x14ac:dyDescent="0.2">
      <c r="A1802" s="43" t="str">
        <f>NM_Permitted_Sources!A240</f>
        <v>NM Permitted</v>
      </c>
      <c r="B1802" s="43" t="str">
        <f>NM_Permitted_Sources!B240</f>
        <v>35</v>
      </c>
      <c r="C1802" s="74" t="str">
        <f>NM_Permitted_Sources!C240</f>
        <v>35025</v>
      </c>
      <c r="D1802" s="44" t="str">
        <f>NM_Permitted_Sources!G240</f>
        <v>20200252</v>
      </c>
      <c r="E1802" s="44" t="str">
        <f>NM_Permitted_Sources!I240</f>
        <v>Compressor Engines</v>
      </c>
      <c r="F1802" s="180" t="str">
        <f>NM_Permitted_Sources!J240</f>
        <v/>
      </c>
      <c r="G1802" s="180" t="str">
        <f>NM_Permitted_Sources!K240</f>
        <v/>
      </c>
      <c r="H1802" s="180" t="str">
        <f>NM_Permitted_Sources!L240</f>
        <v/>
      </c>
      <c r="I1802" s="180" t="str">
        <f>NM_Permitted_Sources!M240</f>
        <v/>
      </c>
      <c r="J1802" s="180">
        <f>NM_Permitted_Sources!N240</f>
        <v>0.28999999999999998</v>
      </c>
    </row>
    <row r="1803" spans="1:10" x14ac:dyDescent="0.2">
      <c r="A1803" s="43" t="str">
        <f>NM_Permitted_Sources!A241</f>
        <v>NM Permitted</v>
      </c>
      <c r="B1803" s="43" t="str">
        <f>NM_Permitted_Sources!B241</f>
        <v>35</v>
      </c>
      <c r="C1803" s="74" t="str">
        <f>NM_Permitted_Sources!C241</f>
        <v>35025</v>
      </c>
      <c r="D1803" s="44" t="str">
        <f>NM_Permitted_Sources!G241</f>
        <v>31000404</v>
      </c>
      <c r="E1803" s="44" t="str">
        <f>NM_Permitted_Sources!I241</f>
        <v>Process Heaters</v>
      </c>
      <c r="F1803" s="180" t="str">
        <f>NM_Permitted_Sources!J241</f>
        <v/>
      </c>
      <c r="G1803" s="180" t="str">
        <f>NM_Permitted_Sources!K241</f>
        <v/>
      </c>
      <c r="H1803" s="180" t="str">
        <f>NM_Permitted_Sources!L241</f>
        <v/>
      </c>
      <c r="I1803" s="180" t="str">
        <f>NM_Permitted_Sources!M241</f>
        <v/>
      </c>
      <c r="J1803" s="180">
        <f>NM_Permitted_Sources!N241</f>
        <v>0.3</v>
      </c>
    </row>
    <row r="1804" spans="1:10" x14ac:dyDescent="0.2">
      <c r="A1804" s="43" t="str">
        <f>NM_Permitted_Sources!A242</f>
        <v>NM Permitted</v>
      </c>
      <c r="B1804" s="43" t="str">
        <f>NM_Permitted_Sources!B242</f>
        <v>35</v>
      </c>
      <c r="C1804" s="74" t="str">
        <f>NM_Permitted_Sources!C242</f>
        <v>35025</v>
      </c>
      <c r="D1804" s="44" t="str">
        <f>NM_Permitted_Sources!G242</f>
        <v>31000299</v>
      </c>
      <c r="E1804" s="44" t="str">
        <f>NM_Permitted_Sources!I242</f>
        <v>Natural Gas Production, Other Not Classified</v>
      </c>
      <c r="F1804" s="180" t="str">
        <f>NM_Permitted_Sources!J242</f>
        <v/>
      </c>
      <c r="G1804" s="180" t="str">
        <f>NM_Permitted_Sources!K242</f>
        <v/>
      </c>
      <c r="H1804" s="180" t="str">
        <f>NM_Permitted_Sources!L242</f>
        <v/>
      </c>
      <c r="I1804" s="180" t="str">
        <f>NM_Permitted_Sources!M242</f>
        <v/>
      </c>
      <c r="J1804" s="180">
        <f>NM_Permitted_Sources!N242</f>
        <v>0.3</v>
      </c>
    </row>
    <row r="1805" spans="1:10" x14ac:dyDescent="0.2">
      <c r="A1805" s="43" t="str">
        <f>NM_Permitted_Sources!A243</f>
        <v>NM Permitted</v>
      </c>
      <c r="B1805" s="43" t="str">
        <f>NM_Permitted_Sources!B243</f>
        <v>35</v>
      </c>
      <c r="C1805" s="74" t="str">
        <f>NM_Permitted_Sources!C243</f>
        <v>35025</v>
      </c>
      <c r="D1805" s="44" t="str">
        <f>NM_Permitted_Sources!G243</f>
        <v>20200201</v>
      </c>
      <c r="E1805" s="44" t="str">
        <f>NM_Permitted_Sources!I243</f>
        <v>Compressor Engines</v>
      </c>
      <c r="F1805" s="180" t="str">
        <f>NM_Permitted_Sources!J243</f>
        <v/>
      </c>
      <c r="G1805" s="180" t="str">
        <f>NM_Permitted_Sources!K243</f>
        <v/>
      </c>
      <c r="H1805" s="180" t="str">
        <f>NM_Permitted_Sources!L243</f>
        <v/>
      </c>
      <c r="I1805" s="180" t="str">
        <f>NM_Permitted_Sources!M243</f>
        <v/>
      </c>
      <c r="J1805" s="180">
        <f>NM_Permitted_Sources!N243</f>
        <v>0.3</v>
      </c>
    </row>
    <row r="1806" spans="1:10" x14ac:dyDescent="0.2">
      <c r="A1806" s="43" t="str">
        <f>NM_Permitted_Sources!A244</f>
        <v>NM Permitted</v>
      </c>
      <c r="B1806" s="43" t="str">
        <f>NM_Permitted_Sources!B244</f>
        <v>35</v>
      </c>
      <c r="C1806" s="74" t="str">
        <f>NM_Permitted_Sources!C244</f>
        <v>35025</v>
      </c>
      <c r="D1806" s="44" t="str">
        <f>NM_Permitted_Sources!G244</f>
        <v>20200201</v>
      </c>
      <c r="E1806" s="44" t="str">
        <f>NM_Permitted_Sources!I244</f>
        <v>Compressor Engines</v>
      </c>
      <c r="F1806" s="180" t="str">
        <f>NM_Permitted_Sources!J244</f>
        <v/>
      </c>
      <c r="G1806" s="180" t="str">
        <f>NM_Permitted_Sources!K244</f>
        <v/>
      </c>
      <c r="H1806" s="180" t="str">
        <f>NM_Permitted_Sources!L244</f>
        <v/>
      </c>
      <c r="I1806" s="180" t="str">
        <f>NM_Permitted_Sources!M244</f>
        <v/>
      </c>
      <c r="J1806" s="180">
        <f>NM_Permitted_Sources!N244</f>
        <v>0.3</v>
      </c>
    </row>
    <row r="1807" spans="1:10" x14ac:dyDescent="0.2">
      <c r="A1807" s="43" t="str">
        <f>NM_Permitted_Sources!A245</f>
        <v>NM Permitted</v>
      </c>
      <c r="B1807" s="43" t="str">
        <f>NM_Permitted_Sources!B245</f>
        <v>35</v>
      </c>
      <c r="C1807" s="74" t="str">
        <f>NM_Permitted_Sources!C245</f>
        <v>35025</v>
      </c>
      <c r="D1807" s="44" t="str">
        <f>NM_Permitted_Sources!G245</f>
        <v>20200253</v>
      </c>
      <c r="E1807" s="44" t="str">
        <f>NM_Permitted_Sources!I245</f>
        <v>Compressor Engines</v>
      </c>
      <c r="F1807" s="180" t="str">
        <f>NM_Permitted_Sources!J245</f>
        <v/>
      </c>
      <c r="G1807" s="180" t="str">
        <f>NM_Permitted_Sources!K245</f>
        <v/>
      </c>
      <c r="H1807" s="180" t="str">
        <f>NM_Permitted_Sources!L245</f>
        <v/>
      </c>
      <c r="I1807" s="180" t="str">
        <f>NM_Permitted_Sources!M245</f>
        <v/>
      </c>
      <c r="J1807" s="180">
        <f>NM_Permitted_Sources!N245</f>
        <v>0.3</v>
      </c>
    </row>
    <row r="1808" spans="1:10" x14ac:dyDescent="0.2">
      <c r="A1808" s="43" t="str">
        <f>NM_Permitted_Sources!A246</f>
        <v>NM Permitted</v>
      </c>
      <c r="B1808" s="43" t="str">
        <f>NM_Permitted_Sources!B246</f>
        <v>35</v>
      </c>
      <c r="C1808" s="74" t="str">
        <f>NM_Permitted_Sources!C246</f>
        <v>35025</v>
      </c>
      <c r="D1808" s="44" t="str">
        <f>NM_Permitted_Sources!G246</f>
        <v>31000404</v>
      </c>
      <c r="E1808" s="44" t="str">
        <f>NM_Permitted_Sources!I246</f>
        <v>Process Heaters</v>
      </c>
      <c r="F1808" s="180" t="str">
        <f>NM_Permitted_Sources!J246</f>
        <v/>
      </c>
      <c r="G1808" s="180" t="str">
        <f>NM_Permitted_Sources!K246</f>
        <v/>
      </c>
      <c r="H1808" s="180" t="str">
        <f>NM_Permitted_Sources!L246</f>
        <v/>
      </c>
      <c r="I1808" s="180" t="str">
        <f>NM_Permitted_Sources!M246</f>
        <v/>
      </c>
      <c r="J1808" s="180">
        <f>NM_Permitted_Sources!N246</f>
        <v>0.30399999999999999</v>
      </c>
    </row>
    <row r="1809" spans="1:10" x14ac:dyDescent="0.2">
      <c r="A1809" s="43" t="str">
        <f>NM_Permitted_Sources!A247</f>
        <v>NM Permitted</v>
      </c>
      <c r="B1809" s="43" t="str">
        <f>NM_Permitted_Sources!B247</f>
        <v>35</v>
      </c>
      <c r="C1809" s="74" t="str">
        <f>NM_Permitted_Sources!C247</f>
        <v>35015</v>
      </c>
      <c r="D1809" s="44" t="str">
        <f>NM_Permitted_Sources!G247</f>
        <v>31000506</v>
      </c>
      <c r="E1809" s="44" t="str">
        <f>NM_Permitted_Sources!I247</f>
        <v>Permitted Tank Losses</v>
      </c>
      <c r="F1809" s="180" t="str">
        <f>NM_Permitted_Sources!J247</f>
        <v/>
      </c>
      <c r="G1809" s="180" t="str">
        <f>NM_Permitted_Sources!K247</f>
        <v/>
      </c>
      <c r="H1809" s="180">
        <f>NM_Permitted_Sources!L247</f>
        <v>0.31</v>
      </c>
      <c r="I1809" s="180" t="str">
        <f>NM_Permitted_Sources!M247</f>
        <v/>
      </c>
      <c r="J1809" s="180" t="str">
        <f>NM_Permitted_Sources!N247</f>
        <v/>
      </c>
    </row>
    <row r="1810" spans="1:10" x14ac:dyDescent="0.2">
      <c r="A1810" s="43" t="str">
        <f>NM_Permitted_Sources!A248</f>
        <v>NM Permitted</v>
      </c>
      <c r="B1810" s="43" t="str">
        <f>NM_Permitted_Sources!B248</f>
        <v>35</v>
      </c>
      <c r="C1810" s="74" t="str">
        <f>NM_Permitted_Sources!C248</f>
        <v>35025</v>
      </c>
      <c r="D1810" s="44" t="str">
        <f>NM_Permitted_Sources!G248</f>
        <v>20200201</v>
      </c>
      <c r="E1810" s="44" t="str">
        <f>NM_Permitted_Sources!I248</f>
        <v>Compressor Engines</v>
      </c>
      <c r="F1810" s="180" t="str">
        <f>NM_Permitted_Sources!J248</f>
        <v/>
      </c>
      <c r="G1810" s="180" t="str">
        <f>NM_Permitted_Sources!K248</f>
        <v/>
      </c>
      <c r="H1810" s="180" t="str">
        <f>NM_Permitted_Sources!L248</f>
        <v/>
      </c>
      <c r="I1810" s="180" t="str">
        <f>NM_Permitted_Sources!M248</f>
        <v/>
      </c>
      <c r="J1810" s="180">
        <f>NM_Permitted_Sources!N248</f>
        <v>0.31</v>
      </c>
    </row>
    <row r="1811" spans="1:10" x14ac:dyDescent="0.2">
      <c r="A1811" s="43" t="str">
        <f>NM_Permitted_Sources!A249</f>
        <v>NM Permitted</v>
      </c>
      <c r="B1811" s="43" t="str">
        <f>NM_Permitted_Sources!B249</f>
        <v>35</v>
      </c>
      <c r="C1811" s="74" t="str">
        <f>NM_Permitted_Sources!C249</f>
        <v>35025</v>
      </c>
      <c r="D1811" s="44" t="str">
        <f>NM_Permitted_Sources!G249</f>
        <v>20200202</v>
      </c>
      <c r="E1811" s="44" t="str">
        <f>NM_Permitted_Sources!I249</f>
        <v>Compressor Engines</v>
      </c>
      <c r="F1811" s="180" t="str">
        <f>NM_Permitted_Sources!J249</f>
        <v/>
      </c>
      <c r="G1811" s="180">
        <f>NM_Permitted_Sources!K249</f>
        <v>0.31</v>
      </c>
      <c r="H1811" s="180" t="str">
        <f>NM_Permitted_Sources!L249</f>
        <v/>
      </c>
      <c r="I1811" s="180" t="str">
        <f>NM_Permitted_Sources!M249</f>
        <v/>
      </c>
      <c r="J1811" s="180" t="str">
        <f>NM_Permitted_Sources!N249</f>
        <v/>
      </c>
    </row>
    <row r="1812" spans="1:10" x14ac:dyDescent="0.2">
      <c r="A1812" s="43" t="str">
        <f>NM_Permitted_Sources!A250</f>
        <v>NM Permitted</v>
      </c>
      <c r="B1812" s="43" t="str">
        <f>NM_Permitted_Sources!B250</f>
        <v>35</v>
      </c>
      <c r="C1812" s="74" t="str">
        <f>NM_Permitted_Sources!C250</f>
        <v>35025</v>
      </c>
      <c r="D1812" s="44" t="str">
        <f>NM_Permitted_Sources!G250</f>
        <v>31000404</v>
      </c>
      <c r="E1812" s="44" t="str">
        <f>NM_Permitted_Sources!I250</f>
        <v>Process Heaters</v>
      </c>
      <c r="F1812" s="180" t="str">
        <f>NM_Permitted_Sources!J250</f>
        <v/>
      </c>
      <c r="G1812" s="180" t="str">
        <f>NM_Permitted_Sources!K250</f>
        <v/>
      </c>
      <c r="H1812" s="180" t="str">
        <f>NM_Permitted_Sources!L250</f>
        <v/>
      </c>
      <c r="I1812" s="180" t="str">
        <f>NM_Permitted_Sources!M250</f>
        <v/>
      </c>
      <c r="J1812" s="180">
        <f>NM_Permitted_Sources!N250</f>
        <v>0.31159999999999999</v>
      </c>
    </row>
    <row r="1813" spans="1:10" x14ac:dyDescent="0.2">
      <c r="A1813" s="43" t="str">
        <f>NM_Permitted_Sources!A251</f>
        <v>NM Permitted</v>
      </c>
      <c r="B1813" s="43" t="str">
        <f>NM_Permitted_Sources!B251</f>
        <v>35</v>
      </c>
      <c r="C1813" s="74" t="str">
        <f>NM_Permitted_Sources!C251</f>
        <v>35025</v>
      </c>
      <c r="D1813" s="44" t="str">
        <f>NM_Permitted_Sources!G251</f>
        <v>20200253</v>
      </c>
      <c r="E1813" s="44" t="str">
        <f>NM_Permitted_Sources!I251</f>
        <v>Compressor Engines</v>
      </c>
      <c r="F1813" s="180" t="str">
        <f>NM_Permitted_Sources!J251</f>
        <v/>
      </c>
      <c r="G1813" s="180" t="str">
        <f>NM_Permitted_Sources!K251</f>
        <v/>
      </c>
      <c r="H1813" s="180" t="str">
        <f>NM_Permitted_Sources!L251</f>
        <v/>
      </c>
      <c r="I1813" s="180" t="str">
        <f>NM_Permitted_Sources!M251</f>
        <v/>
      </c>
      <c r="J1813" s="180">
        <f>NM_Permitted_Sources!N251</f>
        <v>0.32</v>
      </c>
    </row>
    <row r="1814" spans="1:10" x14ac:dyDescent="0.2">
      <c r="A1814" s="43" t="str">
        <f>NM_Permitted_Sources!A252</f>
        <v>NM Permitted</v>
      </c>
      <c r="B1814" s="43" t="str">
        <f>NM_Permitted_Sources!B252</f>
        <v>35</v>
      </c>
      <c r="C1814" s="74" t="str">
        <f>NM_Permitted_Sources!C252</f>
        <v>35005</v>
      </c>
      <c r="D1814" s="44" t="str">
        <f>NM_Permitted_Sources!G252</f>
        <v>31000302</v>
      </c>
      <c r="E1814" s="44" t="str">
        <f>NM_Permitted_Sources!I252</f>
        <v>Dehydrator</v>
      </c>
      <c r="F1814" s="180">
        <f>NM_Permitted_Sources!J252</f>
        <v>0.33</v>
      </c>
      <c r="G1814" s="180" t="str">
        <f>NM_Permitted_Sources!K252</f>
        <v/>
      </c>
      <c r="H1814" s="180" t="str">
        <f>NM_Permitted_Sources!L252</f>
        <v/>
      </c>
      <c r="I1814" s="180" t="str">
        <f>NM_Permitted_Sources!M252</f>
        <v/>
      </c>
      <c r="J1814" s="180" t="str">
        <f>NM_Permitted_Sources!N252</f>
        <v/>
      </c>
    </row>
    <row r="1815" spans="1:10" x14ac:dyDescent="0.2">
      <c r="A1815" s="43" t="str">
        <f>NM_Permitted_Sources!A253</f>
        <v>NM Permitted</v>
      </c>
      <c r="B1815" s="43" t="str">
        <f>NM_Permitted_Sources!B253</f>
        <v>35</v>
      </c>
      <c r="C1815" s="74" t="str">
        <f>NM_Permitted_Sources!C253</f>
        <v>35005</v>
      </c>
      <c r="D1815" s="44" t="str">
        <f>NM_Permitted_Sources!G253</f>
        <v>20200202</v>
      </c>
      <c r="E1815" s="44" t="str">
        <f>NM_Permitted_Sources!I253</f>
        <v>Compressor Engines</v>
      </c>
      <c r="F1815" s="180" t="str">
        <f>NM_Permitted_Sources!J253</f>
        <v/>
      </c>
      <c r="G1815" s="180">
        <f>NM_Permitted_Sources!K253</f>
        <v>0.34</v>
      </c>
      <c r="H1815" s="180" t="str">
        <f>NM_Permitted_Sources!L253</f>
        <v/>
      </c>
      <c r="I1815" s="180" t="str">
        <f>NM_Permitted_Sources!M253</f>
        <v/>
      </c>
      <c r="J1815" s="180" t="str">
        <f>NM_Permitted_Sources!N253</f>
        <v/>
      </c>
    </row>
    <row r="1816" spans="1:10" x14ac:dyDescent="0.2">
      <c r="A1816" s="43" t="str">
        <f>NM_Permitted_Sources!A254</f>
        <v>NM Permitted</v>
      </c>
      <c r="B1816" s="43" t="str">
        <f>NM_Permitted_Sources!B254</f>
        <v>35</v>
      </c>
      <c r="C1816" s="74" t="str">
        <f>NM_Permitted_Sources!C254</f>
        <v>35025</v>
      </c>
      <c r="D1816" s="44" t="str">
        <f>NM_Permitted_Sources!G254</f>
        <v>20200201</v>
      </c>
      <c r="E1816" s="44" t="str">
        <f>NM_Permitted_Sources!I254</f>
        <v>Compressor Engines</v>
      </c>
      <c r="F1816" s="180" t="str">
        <f>NM_Permitted_Sources!J254</f>
        <v/>
      </c>
      <c r="G1816" s="180">
        <f>NM_Permitted_Sources!K254</f>
        <v>0.34</v>
      </c>
      <c r="H1816" s="180" t="str">
        <f>NM_Permitted_Sources!L254</f>
        <v/>
      </c>
      <c r="I1816" s="180" t="str">
        <f>NM_Permitted_Sources!M254</f>
        <v/>
      </c>
      <c r="J1816" s="180" t="str">
        <f>NM_Permitted_Sources!N254</f>
        <v/>
      </c>
    </row>
    <row r="1817" spans="1:10" x14ac:dyDescent="0.2">
      <c r="A1817" s="43" t="str">
        <f>NM_Permitted_Sources!A255</f>
        <v>NM Permitted</v>
      </c>
      <c r="B1817" s="43" t="str">
        <f>NM_Permitted_Sources!B255</f>
        <v>35</v>
      </c>
      <c r="C1817" s="74" t="str">
        <f>NM_Permitted_Sources!C255</f>
        <v>35025</v>
      </c>
      <c r="D1817" s="44" t="str">
        <f>NM_Permitted_Sources!G255</f>
        <v>20200201</v>
      </c>
      <c r="E1817" s="44" t="str">
        <f>NM_Permitted_Sources!I255</f>
        <v>Compressor Engines</v>
      </c>
      <c r="F1817" s="180" t="str">
        <f>NM_Permitted_Sources!J255</f>
        <v/>
      </c>
      <c r="G1817" s="180">
        <f>NM_Permitted_Sources!K255</f>
        <v>0.34</v>
      </c>
      <c r="H1817" s="180" t="str">
        <f>NM_Permitted_Sources!L255</f>
        <v/>
      </c>
      <c r="I1817" s="180" t="str">
        <f>NM_Permitted_Sources!M255</f>
        <v/>
      </c>
      <c r="J1817" s="180" t="str">
        <f>NM_Permitted_Sources!N255</f>
        <v/>
      </c>
    </row>
    <row r="1818" spans="1:10" x14ac:dyDescent="0.2">
      <c r="A1818" s="43" t="str">
        <f>NM_Permitted_Sources!A256</f>
        <v>NM Permitted</v>
      </c>
      <c r="B1818" s="43" t="str">
        <f>NM_Permitted_Sources!B256</f>
        <v>35</v>
      </c>
      <c r="C1818" s="74" t="str">
        <f>NM_Permitted_Sources!C256</f>
        <v>35025</v>
      </c>
      <c r="D1818" s="44" t="str">
        <f>NM_Permitted_Sources!G256</f>
        <v>20200201</v>
      </c>
      <c r="E1818" s="44" t="str">
        <f>NM_Permitted_Sources!I256</f>
        <v>Compressor Engines</v>
      </c>
      <c r="F1818" s="180" t="str">
        <f>NM_Permitted_Sources!J256</f>
        <v/>
      </c>
      <c r="G1818" s="180" t="str">
        <f>NM_Permitted_Sources!K256</f>
        <v/>
      </c>
      <c r="H1818" s="180">
        <f>NM_Permitted_Sources!L256</f>
        <v>0.34</v>
      </c>
      <c r="I1818" s="180" t="str">
        <f>NM_Permitted_Sources!M256</f>
        <v/>
      </c>
      <c r="J1818" s="180" t="str">
        <f>NM_Permitted_Sources!N256</f>
        <v/>
      </c>
    </row>
    <row r="1819" spans="1:10" x14ac:dyDescent="0.2">
      <c r="A1819" s="43" t="str">
        <f>NM_Permitted_Sources!A257</f>
        <v>NM Permitted</v>
      </c>
      <c r="B1819" s="43" t="str">
        <f>NM_Permitted_Sources!B257</f>
        <v>35</v>
      </c>
      <c r="C1819" s="74" t="str">
        <f>NM_Permitted_Sources!C257</f>
        <v>35015</v>
      </c>
      <c r="D1819" s="44" t="str">
        <f>NM_Permitted_Sources!G257</f>
        <v>31000228</v>
      </c>
      <c r="E1819" s="44" t="str">
        <f>NM_Permitted_Sources!I257</f>
        <v>Dehydrator</v>
      </c>
      <c r="F1819" s="180" t="str">
        <f>NM_Permitted_Sources!J257</f>
        <v/>
      </c>
      <c r="G1819" s="180" t="str">
        <f>NM_Permitted_Sources!K257</f>
        <v/>
      </c>
      <c r="H1819" s="180">
        <f>NM_Permitted_Sources!L257</f>
        <v>0.35</v>
      </c>
      <c r="I1819" s="180" t="str">
        <f>NM_Permitted_Sources!M257</f>
        <v/>
      </c>
      <c r="J1819" s="180" t="str">
        <f>NM_Permitted_Sources!N257</f>
        <v/>
      </c>
    </row>
    <row r="1820" spans="1:10" x14ac:dyDescent="0.2">
      <c r="A1820" s="43" t="str">
        <f>NM_Permitted_Sources!A258</f>
        <v>NM Permitted</v>
      </c>
      <c r="B1820" s="43" t="str">
        <f>NM_Permitted_Sources!B258</f>
        <v>35</v>
      </c>
      <c r="C1820" s="74" t="str">
        <f>NM_Permitted_Sources!C258</f>
        <v>35015</v>
      </c>
      <c r="D1820" s="44" t="str">
        <f>NM_Permitted_Sources!G258</f>
        <v>20200252</v>
      </c>
      <c r="E1820" s="44" t="str">
        <f>NM_Permitted_Sources!I258</f>
        <v>Compressor Engines</v>
      </c>
      <c r="F1820" s="180" t="str">
        <f>NM_Permitted_Sources!J258</f>
        <v/>
      </c>
      <c r="G1820" s="180" t="str">
        <f>NM_Permitted_Sources!K258</f>
        <v/>
      </c>
      <c r="H1820" s="180" t="str">
        <f>NM_Permitted_Sources!L258</f>
        <v/>
      </c>
      <c r="I1820" s="180" t="str">
        <f>NM_Permitted_Sources!M258</f>
        <v/>
      </c>
      <c r="J1820" s="180">
        <f>NM_Permitted_Sources!N258</f>
        <v>0.36</v>
      </c>
    </row>
    <row r="1821" spans="1:10" x14ac:dyDescent="0.2">
      <c r="A1821" s="43" t="str">
        <f>NM_Permitted_Sources!A259</f>
        <v>NM Permitted</v>
      </c>
      <c r="B1821" s="43" t="str">
        <f>NM_Permitted_Sources!B259</f>
        <v>35</v>
      </c>
      <c r="C1821" s="74" t="str">
        <f>NM_Permitted_Sources!C259</f>
        <v>35025</v>
      </c>
      <c r="D1821" s="44" t="str">
        <f>NM_Permitted_Sources!G259</f>
        <v>31000404</v>
      </c>
      <c r="E1821" s="44" t="str">
        <f>NM_Permitted_Sources!I259</f>
        <v>Process Heaters</v>
      </c>
      <c r="F1821" s="180" t="str">
        <f>NM_Permitted_Sources!J259</f>
        <v/>
      </c>
      <c r="G1821" s="180" t="str">
        <f>NM_Permitted_Sources!K259</f>
        <v/>
      </c>
      <c r="H1821" s="180" t="str">
        <f>NM_Permitted_Sources!L259</f>
        <v/>
      </c>
      <c r="I1821" s="180" t="str">
        <f>NM_Permitted_Sources!M259</f>
        <v/>
      </c>
      <c r="J1821" s="180">
        <f>NM_Permitted_Sources!N259</f>
        <v>0.36</v>
      </c>
    </row>
    <row r="1822" spans="1:10" x14ac:dyDescent="0.2">
      <c r="A1822" s="43" t="str">
        <f>NM_Permitted_Sources!A260</f>
        <v>NM Permitted</v>
      </c>
      <c r="B1822" s="43" t="str">
        <f>NM_Permitted_Sources!B260</f>
        <v>35</v>
      </c>
      <c r="C1822" s="74" t="str">
        <f>NM_Permitted_Sources!C260</f>
        <v>35025</v>
      </c>
      <c r="D1822" s="44" t="str">
        <f>NM_Permitted_Sources!G260</f>
        <v>31000205</v>
      </c>
      <c r="E1822" s="44" t="str">
        <f>NM_Permitted_Sources!I260</f>
        <v>Natural Gas Production, Flares</v>
      </c>
      <c r="F1822" s="180">
        <f>NM_Permitted_Sources!J260</f>
        <v>0.37</v>
      </c>
      <c r="G1822" s="180" t="str">
        <f>NM_Permitted_Sources!K260</f>
        <v/>
      </c>
      <c r="H1822" s="180" t="str">
        <f>NM_Permitted_Sources!L260</f>
        <v/>
      </c>
      <c r="I1822" s="180" t="str">
        <f>NM_Permitted_Sources!M260</f>
        <v/>
      </c>
      <c r="J1822" s="180" t="str">
        <f>NM_Permitted_Sources!N260</f>
        <v/>
      </c>
    </row>
    <row r="1823" spans="1:10" x14ac:dyDescent="0.2">
      <c r="A1823" s="43" t="str">
        <f>NM_Permitted_Sources!A261</f>
        <v>NM Permitted</v>
      </c>
      <c r="B1823" s="43" t="str">
        <f>NM_Permitted_Sources!B261</f>
        <v>35</v>
      </c>
      <c r="C1823" s="74" t="str">
        <f>NM_Permitted_Sources!C261</f>
        <v>35025</v>
      </c>
      <c r="D1823" s="44" t="str">
        <f>NM_Permitted_Sources!G261</f>
        <v>20200202</v>
      </c>
      <c r="E1823" s="44" t="str">
        <f>NM_Permitted_Sources!I261</f>
        <v>Compressor Engines</v>
      </c>
      <c r="F1823" s="180" t="str">
        <f>NM_Permitted_Sources!J261</f>
        <v/>
      </c>
      <c r="G1823" s="180">
        <f>NM_Permitted_Sources!K261</f>
        <v>0.37</v>
      </c>
      <c r="H1823" s="180" t="str">
        <f>NM_Permitted_Sources!L261</f>
        <v/>
      </c>
      <c r="I1823" s="180" t="str">
        <f>NM_Permitted_Sources!M261</f>
        <v/>
      </c>
      <c r="J1823" s="180" t="str">
        <f>NM_Permitted_Sources!N261</f>
        <v/>
      </c>
    </row>
    <row r="1824" spans="1:10" x14ac:dyDescent="0.2">
      <c r="A1824" s="43" t="str">
        <f>NM_Permitted_Sources!A262</f>
        <v>NM Permitted</v>
      </c>
      <c r="B1824" s="43" t="str">
        <f>NM_Permitted_Sources!B262</f>
        <v>35</v>
      </c>
      <c r="C1824" s="74" t="str">
        <f>NM_Permitted_Sources!C262</f>
        <v>35025</v>
      </c>
      <c r="D1824" s="44" t="str">
        <f>NM_Permitted_Sources!G262</f>
        <v>20200252</v>
      </c>
      <c r="E1824" s="44" t="str">
        <f>NM_Permitted_Sources!I262</f>
        <v>Compressor Engines</v>
      </c>
      <c r="F1824" s="180" t="str">
        <f>NM_Permitted_Sources!J262</f>
        <v/>
      </c>
      <c r="G1824" s="180" t="str">
        <f>NM_Permitted_Sources!K262</f>
        <v/>
      </c>
      <c r="H1824" s="180" t="str">
        <f>NM_Permitted_Sources!L262</f>
        <v/>
      </c>
      <c r="I1824" s="180" t="str">
        <f>NM_Permitted_Sources!M262</f>
        <v/>
      </c>
      <c r="J1824" s="180">
        <f>NM_Permitted_Sources!N262</f>
        <v>0.37</v>
      </c>
    </row>
    <row r="1825" spans="1:10" x14ac:dyDescent="0.2">
      <c r="A1825" s="43" t="str">
        <f>NM_Permitted_Sources!A263</f>
        <v>NM Permitted</v>
      </c>
      <c r="B1825" s="43" t="str">
        <f>NM_Permitted_Sources!B263</f>
        <v>35</v>
      </c>
      <c r="C1825" s="74" t="str">
        <f>NM_Permitted_Sources!C263</f>
        <v>35025</v>
      </c>
      <c r="D1825" s="44" t="str">
        <f>NM_Permitted_Sources!G263</f>
        <v>31000205</v>
      </c>
      <c r="E1825" s="44" t="str">
        <f>NM_Permitted_Sources!I263</f>
        <v>Natural Gas Production, Flares</v>
      </c>
      <c r="F1825" s="180" t="str">
        <f>NM_Permitted_Sources!J263</f>
        <v/>
      </c>
      <c r="G1825" s="180">
        <f>NM_Permitted_Sources!K263</f>
        <v>0.37130000000000002</v>
      </c>
      <c r="H1825" s="180" t="str">
        <f>NM_Permitted_Sources!L263</f>
        <v/>
      </c>
      <c r="I1825" s="180" t="str">
        <f>NM_Permitted_Sources!M263</f>
        <v/>
      </c>
      <c r="J1825" s="180" t="str">
        <f>NM_Permitted_Sources!N263</f>
        <v/>
      </c>
    </row>
    <row r="1826" spans="1:10" x14ac:dyDescent="0.2">
      <c r="A1826" s="43" t="str">
        <f>NM_Permitted_Sources!A264</f>
        <v>NM Permitted</v>
      </c>
      <c r="B1826" s="43" t="str">
        <f>NM_Permitted_Sources!B264</f>
        <v>35</v>
      </c>
      <c r="C1826" s="74" t="str">
        <f>NM_Permitted_Sources!C264</f>
        <v>35015</v>
      </c>
      <c r="D1826" s="44" t="str">
        <f>NM_Permitted_Sources!G264</f>
        <v>20200202</v>
      </c>
      <c r="E1826" s="44" t="str">
        <f>NM_Permitted_Sources!I264</f>
        <v>Compressor Engines</v>
      </c>
      <c r="F1826" s="180" t="str">
        <f>NM_Permitted_Sources!J264</f>
        <v/>
      </c>
      <c r="G1826" s="180">
        <f>NM_Permitted_Sources!K264</f>
        <v>0.38</v>
      </c>
      <c r="H1826" s="180" t="str">
        <f>NM_Permitted_Sources!L264</f>
        <v/>
      </c>
      <c r="I1826" s="180" t="str">
        <f>NM_Permitted_Sources!M264</f>
        <v/>
      </c>
      <c r="J1826" s="180" t="str">
        <f>NM_Permitted_Sources!N264</f>
        <v/>
      </c>
    </row>
    <row r="1827" spans="1:10" x14ac:dyDescent="0.2">
      <c r="A1827" s="43" t="str">
        <f>NM_Permitted_Sources!A265</f>
        <v>NM Permitted</v>
      </c>
      <c r="B1827" s="43" t="str">
        <f>NM_Permitted_Sources!B265</f>
        <v>35</v>
      </c>
      <c r="C1827" s="74" t="str">
        <f>NM_Permitted_Sources!C265</f>
        <v>35025</v>
      </c>
      <c r="D1827" s="44" t="str">
        <f>NM_Permitted_Sources!G265</f>
        <v>20200253</v>
      </c>
      <c r="E1827" s="44" t="str">
        <f>NM_Permitted_Sources!I265</f>
        <v>Compressor Engines</v>
      </c>
      <c r="F1827" s="180">
        <f>NM_Permitted_Sources!J265</f>
        <v>0.38</v>
      </c>
      <c r="G1827" s="180" t="str">
        <f>NM_Permitted_Sources!K265</f>
        <v/>
      </c>
      <c r="H1827" s="180" t="str">
        <f>NM_Permitted_Sources!L265</f>
        <v/>
      </c>
      <c r="I1827" s="180" t="str">
        <f>NM_Permitted_Sources!M265</f>
        <v/>
      </c>
      <c r="J1827" s="180" t="str">
        <f>NM_Permitted_Sources!N265</f>
        <v/>
      </c>
    </row>
    <row r="1828" spans="1:10" x14ac:dyDescent="0.2">
      <c r="A1828" s="43" t="str">
        <f>NM_Permitted_Sources!A266</f>
        <v>NM Permitted</v>
      </c>
      <c r="B1828" s="43" t="str">
        <f>NM_Permitted_Sources!B266</f>
        <v>35</v>
      </c>
      <c r="C1828" s="74" t="str">
        <f>NM_Permitted_Sources!C266</f>
        <v>35025</v>
      </c>
      <c r="D1828" s="44" t="str">
        <f>NM_Permitted_Sources!G266</f>
        <v>20200202</v>
      </c>
      <c r="E1828" s="44" t="str">
        <f>NM_Permitted_Sources!I266</f>
        <v>Compressor Engines</v>
      </c>
      <c r="F1828" s="180" t="str">
        <f>NM_Permitted_Sources!J266</f>
        <v/>
      </c>
      <c r="G1828" s="180" t="str">
        <f>NM_Permitted_Sources!K266</f>
        <v/>
      </c>
      <c r="H1828" s="180" t="str">
        <f>NM_Permitted_Sources!L266</f>
        <v/>
      </c>
      <c r="I1828" s="180" t="str">
        <f>NM_Permitted_Sources!M266</f>
        <v/>
      </c>
      <c r="J1828" s="180">
        <f>NM_Permitted_Sources!N266</f>
        <v>0.38</v>
      </c>
    </row>
    <row r="1829" spans="1:10" x14ac:dyDescent="0.2">
      <c r="A1829" s="43" t="str">
        <f>NM_Permitted_Sources!A267</f>
        <v>NM Permitted</v>
      </c>
      <c r="B1829" s="43" t="str">
        <f>NM_Permitted_Sources!B267</f>
        <v>35</v>
      </c>
      <c r="C1829" s="74" t="str">
        <f>NM_Permitted_Sources!C267</f>
        <v>35015</v>
      </c>
      <c r="D1829" s="44" t="str">
        <f>NM_Permitted_Sources!G267</f>
        <v>20200254</v>
      </c>
      <c r="E1829" s="44" t="str">
        <f>NM_Permitted_Sources!I267</f>
        <v>Compressor Engines</v>
      </c>
      <c r="F1829" s="180" t="str">
        <f>NM_Permitted_Sources!J267</f>
        <v/>
      </c>
      <c r="G1829" s="180" t="str">
        <f>NM_Permitted_Sources!K267</f>
        <v/>
      </c>
      <c r="H1829" s="180" t="str">
        <f>NM_Permitted_Sources!L267</f>
        <v/>
      </c>
      <c r="I1829" s="180" t="str">
        <f>NM_Permitted_Sources!M267</f>
        <v/>
      </c>
      <c r="J1829" s="180">
        <f>NM_Permitted_Sources!N267</f>
        <v>0.39</v>
      </c>
    </row>
    <row r="1830" spans="1:10" x14ac:dyDescent="0.2">
      <c r="A1830" s="43" t="str">
        <f>NM_Permitted_Sources!A268</f>
        <v>NM Permitted</v>
      </c>
      <c r="B1830" s="43" t="str">
        <f>NM_Permitted_Sources!B268</f>
        <v>35</v>
      </c>
      <c r="C1830" s="74" t="str">
        <f>NM_Permitted_Sources!C268</f>
        <v>35015</v>
      </c>
      <c r="D1830" s="44" t="str">
        <f>NM_Permitted_Sources!G268</f>
        <v>31000205</v>
      </c>
      <c r="E1830" s="44" t="str">
        <f>NM_Permitted_Sources!I268</f>
        <v>Natural Gas Production, Flares</v>
      </c>
      <c r="F1830" s="180" t="str">
        <f>NM_Permitted_Sources!J268</f>
        <v/>
      </c>
      <c r="G1830" s="180" t="str">
        <f>NM_Permitted_Sources!K268</f>
        <v/>
      </c>
      <c r="H1830" s="180">
        <f>NM_Permitted_Sources!L268</f>
        <v>0.4</v>
      </c>
      <c r="I1830" s="180" t="str">
        <f>NM_Permitted_Sources!M268</f>
        <v/>
      </c>
      <c r="J1830" s="180" t="str">
        <f>NM_Permitted_Sources!N268</f>
        <v/>
      </c>
    </row>
    <row r="1831" spans="1:10" x14ac:dyDescent="0.2">
      <c r="A1831" s="43" t="str">
        <f>NM_Permitted_Sources!A269</f>
        <v>NM Permitted</v>
      </c>
      <c r="B1831" s="43" t="str">
        <f>NM_Permitted_Sources!B269</f>
        <v>35</v>
      </c>
      <c r="C1831" s="74" t="str">
        <f>NM_Permitted_Sources!C269</f>
        <v>35015</v>
      </c>
      <c r="D1831" s="44" t="str">
        <f>NM_Permitted_Sources!G269</f>
        <v>20200253</v>
      </c>
      <c r="E1831" s="44" t="str">
        <f>NM_Permitted_Sources!I269</f>
        <v>Compressor Engines</v>
      </c>
      <c r="F1831" s="180" t="str">
        <f>NM_Permitted_Sources!J269</f>
        <v/>
      </c>
      <c r="G1831" s="180" t="str">
        <f>NM_Permitted_Sources!K269</f>
        <v/>
      </c>
      <c r="H1831" s="180" t="str">
        <f>NM_Permitted_Sources!L269</f>
        <v/>
      </c>
      <c r="I1831" s="180" t="str">
        <f>NM_Permitted_Sources!M269</f>
        <v/>
      </c>
      <c r="J1831" s="180">
        <f>NM_Permitted_Sources!N269</f>
        <v>0.4</v>
      </c>
    </row>
    <row r="1832" spans="1:10" x14ac:dyDescent="0.2">
      <c r="A1832" s="43" t="str">
        <f>NM_Permitted_Sources!A270</f>
        <v>NM Permitted</v>
      </c>
      <c r="B1832" s="43" t="str">
        <f>NM_Permitted_Sources!B270</f>
        <v>35</v>
      </c>
      <c r="C1832" s="74" t="str">
        <f>NM_Permitted_Sources!C270</f>
        <v>35025</v>
      </c>
      <c r="D1832" s="44" t="str">
        <f>NM_Permitted_Sources!G270</f>
        <v>31088811</v>
      </c>
      <c r="E1832" s="44" t="str">
        <f>NM_Permitted_Sources!I270</f>
        <v>Permitted Fugitives</v>
      </c>
      <c r="F1832" s="180" t="str">
        <f>NM_Permitted_Sources!J270</f>
        <v/>
      </c>
      <c r="G1832" s="180">
        <f>NM_Permitted_Sources!K270</f>
        <v>0.4</v>
      </c>
      <c r="H1832" s="180" t="str">
        <f>NM_Permitted_Sources!L270</f>
        <v/>
      </c>
      <c r="I1832" s="180" t="str">
        <f>NM_Permitted_Sources!M270</f>
        <v/>
      </c>
      <c r="J1832" s="180" t="str">
        <f>NM_Permitted_Sources!N270</f>
        <v/>
      </c>
    </row>
    <row r="1833" spans="1:10" x14ac:dyDescent="0.2">
      <c r="A1833" s="43" t="str">
        <f>NM_Permitted_Sources!A271</f>
        <v>NM Permitted</v>
      </c>
      <c r="B1833" s="43" t="str">
        <f>NM_Permitted_Sources!B271</f>
        <v>35</v>
      </c>
      <c r="C1833" s="74" t="str">
        <f>NM_Permitted_Sources!C271</f>
        <v>35025</v>
      </c>
      <c r="D1833" s="44" t="str">
        <f>NM_Permitted_Sources!G271</f>
        <v>20200202</v>
      </c>
      <c r="E1833" s="44" t="str">
        <f>NM_Permitted_Sources!I271</f>
        <v>Compressor Engines</v>
      </c>
      <c r="F1833" s="180" t="str">
        <f>NM_Permitted_Sources!J271</f>
        <v/>
      </c>
      <c r="G1833" s="180" t="str">
        <f>NM_Permitted_Sources!K271</f>
        <v/>
      </c>
      <c r="H1833" s="180" t="str">
        <f>NM_Permitted_Sources!L271</f>
        <v/>
      </c>
      <c r="I1833" s="180" t="str">
        <f>NM_Permitted_Sources!M271</f>
        <v/>
      </c>
      <c r="J1833" s="180">
        <f>NM_Permitted_Sources!N271</f>
        <v>0.4</v>
      </c>
    </row>
    <row r="1834" spans="1:10" x14ac:dyDescent="0.2">
      <c r="A1834" s="43" t="str">
        <f>NM_Permitted_Sources!A272</f>
        <v>NM Permitted</v>
      </c>
      <c r="B1834" s="43" t="str">
        <f>NM_Permitted_Sources!B272</f>
        <v>35</v>
      </c>
      <c r="C1834" s="74" t="str">
        <f>NM_Permitted_Sources!C272</f>
        <v>35025</v>
      </c>
      <c r="D1834" s="44" t="str">
        <f>NM_Permitted_Sources!G272</f>
        <v>20200252</v>
      </c>
      <c r="E1834" s="44" t="str">
        <f>NM_Permitted_Sources!I272</f>
        <v>Compressor Engines</v>
      </c>
      <c r="F1834" s="180" t="str">
        <f>NM_Permitted_Sources!J272</f>
        <v/>
      </c>
      <c r="G1834" s="180">
        <f>NM_Permitted_Sources!K272</f>
        <v>0.4</v>
      </c>
      <c r="H1834" s="180" t="str">
        <f>NM_Permitted_Sources!L272</f>
        <v/>
      </c>
      <c r="I1834" s="180" t="str">
        <f>NM_Permitted_Sources!M272</f>
        <v/>
      </c>
      <c r="J1834" s="180" t="str">
        <f>NM_Permitted_Sources!N272</f>
        <v/>
      </c>
    </row>
    <row r="1835" spans="1:10" x14ac:dyDescent="0.2">
      <c r="A1835" s="43" t="str">
        <f>NM_Permitted_Sources!A273</f>
        <v>NM Permitted</v>
      </c>
      <c r="B1835" s="43" t="str">
        <f>NM_Permitted_Sources!B273</f>
        <v>35</v>
      </c>
      <c r="C1835" s="74" t="str">
        <f>NM_Permitted_Sources!C273</f>
        <v>35025</v>
      </c>
      <c r="D1835" s="44" t="str">
        <f>NM_Permitted_Sources!G273</f>
        <v>20200253</v>
      </c>
      <c r="E1835" s="44" t="str">
        <f>NM_Permitted_Sources!I273</f>
        <v>Compressor Engines</v>
      </c>
      <c r="F1835" s="180" t="str">
        <f>NM_Permitted_Sources!J273</f>
        <v/>
      </c>
      <c r="G1835" s="180" t="str">
        <f>NM_Permitted_Sources!K273</f>
        <v/>
      </c>
      <c r="H1835" s="180" t="str">
        <f>NM_Permitted_Sources!L273</f>
        <v/>
      </c>
      <c r="I1835" s="180" t="str">
        <f>NM_Permitted_Sources!M273</f>
        <v/>
      </c>
      <c r="J1835" s="180">
        <f>NM_Permitted_Sources!N273</f>
        <v>0.4</v>
      </c>
    </row>
    <row r="1836" spans="1:10" x14ac:dyDescent="0.2">
      <c r="A1836" s="43" t="str">
        <f>NM_Permitted_Sources!A274</f>
        <v>NM Permitted</v>
      </c>
      <c r="B1836" s="43" t="str">
        <f>NM_Permitted_Sources!B274</f>
        <v>35</v>
      </c>
      <c r="C1836" s="74" t="str">
        <f>NM_Permitted_Sources!C274</f>
        <v>35025</v>
      </c>
      <c r="D1836" s="44" t="str">
        <f>NM_Permitted_Sources!G274</f>
        <v>20200201</v>
      </c>
      <c r="E1836" s="44" t="str">
        <f>NM_Permitted_Sources!I274</f>
        <v>Compressor Engines</v>
      </c>
      <c r="F1836" s="180" t="str">
        <f>NM_Permitted_Sources!J274</f>
        <v/>
      </c>
      <c r="G1836" s="180" t="str">
        <f>NM_Permitted_Sources!K274</f>
        <v/>
      </c>
      <c r="H1836" s="180" t="str">
        <f>NM_Permitted_Sources!L274</f>
        <v/>
      </c>
      <c r="I1836" s="180" t="str">
        <f>NM_Permitted_Sources!M274</f>
        <v/>
      </c>
      <c r="J1836" s="180">
        <f>NM_Permitted_Sources!N274</f>
        <v>0.4</v>
      </c>
    </row>
    <row r="1837" spans="1:10" x14ac:dyDescent="0.2">
      <c r="A1837" s="43" t="str">
        <f>NM_Permitted_Sources!A275</f>
        <v>NM Permitted</v>
      </c>
      <c r="B1837" s="43" t="str">
        <f>NM_Permitted_Sources!B275</f>
        <v>35</v>
      </c>
      <c r="C1837" s="74" t="str">
        <f>NM_Permitted_Sources!C275</f>
        <v>35025</v>
      </c>
      <c r="D1837" s="44" t="str">
        <f>NM_Permitted_Sources!G275</f>
        <v>31000404</v>
      </c>
      <c r="E1837" s="44" t="str">
        <f>NM_Permitted_Sources!I275</f>
        <v>Process Heaters</v>
      </c>
      <c r="F1837" s="180" t="str">
        <f>NM_Permitted_Sources!J275</f>
        <v/>
      </c>
      <c r="G1837" s="180">
        <f>NM_Permitted_Sources!K275</f>
        <v>0.4</v>
      </c>
      <c r="H1837" s="180" t="str">
        <f>NM_Permitted_Sources!L275</f>
        <v/>
      </c>
      <c r="I1837" s="180" t="str">
        <f>NM_Permitted_Sources!M275</f>
        <v/>
      </c>
      <c r="J1837" s="180" t="str">
        <f>NM_Permitted_Sources!N275</f>
        <v/>
      </c>
    </row>
    <row r="1838" spans="1:10" x14ac:dyDescent="0.2">
      <c r="A1838" s="43" t="str">
        <f>NM_Permitted_Sources!A276</f>
        <v>NM Permitted</v>
      </c>
      <c r="B1838" s="43" t="str">
        <f>NM_Permitted_Sources!B276</f>
        <v>35</v>
      </c>
      <c r="C1838" s="74" t="str">
        <f>NM_Permitted_Sources!C276</f>
        <v>35025</v>
      </c>
      <c r="D1838" s="44" t="str">
        <f>NM_Permitted_Sources!G276</f>
        <v>20200202</v>
      </c>
      <c r="E1838" s="44" t="str">
        <f>NM_Permitted_Sources!I276</f>
        <v>Compressor Engines</v>
      </c>
      <c r="F1838" s="180" t="str">
        <f>NM_Permitted_Sources!J276</f>
        <v/>
      </c>
      <c r="G1838" s="180" t="str">
        <f>NM_Permitted_Sources!K276</f>
        <v/>
      </c>
      <c r="H1838" s="180" t="str">
        <f>NM_Permitted_Sources!L276</f>
        <v/>
      </c>
      <c r="I1838" s="180" t="str">
        <f>NM_Permitted_Sources!M276</f>
        <v/>
      </c>
      <c r="J1838" s="180">
        <f>NM_Permitted_Sources!N276</f>
        <v>0.4</v>
      </c>
    </row>
    <row r="1839" spans="1:10" x14ac:dyDescent="0.2">
      <c r="A1839" s="43" t="str">
        <f>NM_Permitted_Sources!A277</f>
        <v>NM Permitted</v>
      </c>
      <c r="B1839" s="43" t="str">
        <f>NM_Permitted_Sources!B277</f>
        <v>35</v>
      </c>
      <c r="C1839" s="74" t="str">
        <f>NM_Permitted_Sources!C277</f>
        <v>35025</v>
      </c>
      <c r="D1839" s="44" t="str">
        <f>NM_Permitted_Sources!G277</f>
        <v>20200202</v>
      </c>
      <c r="E1839" s="44" t="str">
        <f>NM_Permitted_Sources!I277</f>
        <v>Compressor Engines</v>
      </c>
      <c r="F1839" s="180" t="str">
        <f>NM_Permitted_Sources!J277</f>
        <v/>
      </c>
      <c r="G1839" s="180" t="str">
        <f>NM_Permitted_Sources!K277</f>
        <v/>
      </c>
      <c r="H1839" s="180" t="str">
        <f>NM_Permitted_Sources!L277</f>
        <v/>
      </c>
      <c r="I1839" s="180" t="str">
        <f>NM_Permitted_Sources!M277</f>
        <v/>
      </c>
      <c r="J1839" s="180">
        <f>NM_Permitted_Sources!N277</f>
        <v>0.4</v>
      </c>
    </row>
    <row r="1840" spans="1:10" x14ac:dyDescent="0.2">
      <c r="A1840" s="43" t="str">
        <f>NM_Permitted_Sources!A278</f>
        <v>NM Permitted</v>
      </c>
      <c r="B1840" s="43" t="str">
        <f>NM_Permitted_Sources!B278</f>
        <v>35</v>
      </c>
      <c r="C1840" s="74" t="str">
        <f>NM_Permitted_Sources!C278</f>
        <v>35025</v>
      </c>
      <c r="D1840" s="44" t="str">
        <f>NM_Permitted_Sources!G278</f>
        <v>31000205</v>
      </c>
      <c r="E1840" s="44" t="str">
        <f>NM_Permitted_Sources!I278</f>
        <v>Natural Gas Production, Flares</v>
      </c>
      <c r="F1840" s="180" t="str">
        <f>NM_Permitted_Sources!J278</f>
        <v/>
      </c>
      <c r="G1840" s="180">
        <f>NM_Permitted_Sources!K278</f>
        <v>0.4</v>
      </c>
      <c r="H1840" s="180" t="str">
        <f>NM_Permitted_Sources!L278</f>
        <v/>
      </c>
      <c r="I1840" s="180" t="str">
        <f>NM_Permitted_Sources!M278</f>
        <v/>
      </c>
      <c r="J1840" s="180" t="str">
        <f>NM_Permitted_Sources!N278</f>
        <v/>
      </c>
    </row>
    <row r="1841" spans="1:10" x14ac:dyDescent="0.2">
      <c r="A1841" s="43" t="str">
        <f>NM_Permitted_Sources!A279</f>
        <v>NM Permitted</v>
      </c>
      <c r="B1841" s="43" t="str">
        <f>NM_Permitted_Sources!B279</f>
        <v>35</v>
      </c>
      <c r="C1841" s="74" t="str">
        <f>NM_Permitted_Sources!C279</f>
        <v>35025</v>
      </c>
      <c r="D1841" s="44" t="str">
        <f>NM_Permitted_Sources!G279</f>
        <v>31088811</v>
      </c>
      <c r="E1841" s="44" t="str">
        <f>NM_Permitted_Sources!I279</f>
        <v>Permitted Fugitives</v>
      </c>
      <c r="F1841" s="180" t="str">
        <f>NM_Permitted_Sources!J279</f>
        <v/>
      </c>
      <c r="G1841" s="180">
        <f>NM_Permitted_Sources!K279</f>
        <v>0.4</v>
      </c>
      <c r="H1841" s="180" t="str">
        <f>NM_Permitted_Sources!L279</f>
        <v/>
      </c>
      <c r="I1841" s="180" t="str">
        <f>NM_Permitted_Sources!M279</f>
        <v/>
      </c>
      <c r="J1841" s="180" t="str">
        <f>NM_Permitted_Sources!N279</f>
        <v/>
      </c>
    </row>
    <row r="1842" spans="1:10" x14ac:dyDescent="0.2">
      <c r="A1842" s="43" t="str">
        <f>NM_Permitted_Sources!A280</f>
        <v>NM Permitted</v>
      </c>
      <c r="B1842" s="43" t="str">
        <f>NM_Permitted_Sources!B280</f>
        <v>35</v>
      </c>
      <c r="C1842" s="74" t="str">
        <f>NM_Permitted_Sources!C280</f>
        <v>35025</v>
      </c>
      <c r="D1842" s="44" t="str">
        <f>NM_Permitted_Sources!G280</f>
        <v>20200253</v>
      </c>
      <c r="E1842" s="44" t="str">
        <f>NM_Permitted_Sources!I280</f>
        <v>Compressor Engines</v>
      </c>
      <c r="F1842" s="180" t="str">
        <f>NM_Permitted_Sources!J280</f>
        <v/>
      </c>
      <c r="G1842" s="180" t="str">
        <f>NM_Permitted_Sources!K280</f>
        <v/>
      </c>
      <c r="H1842" s="180" t="str">
        <f>NM_Permitted_Sources!L280</f>
        <v/>
      </c>
      <c r="I1842" s="180">
        <f>NM_Permitted_Sources!M280</f>
        <v>0.4</v>
      </c>
      <c r="J1842" s="180" t="str">
        <f>NM_Permitted_Sources!N280</f>
        <v/>
      </c>
    </row>
    <row r="1843" spans="1:10" x14ac:dyDescent="0.2">
      <c r="A1843" s="43" t="str">
        <f>NM_Permitted_Sources!A281</f>
        <v>NM Permitted</v>
      </c>
      <c r="B1843" s="43" t="str">
        <f>NM_Permitted_Sources!B281</f>
        <v>35</v>
      </c>
      <c r="C1843" s="74" t="str">
        <f>NM_Permitted_Sources!C281</f>
        <v>35015</v>
      </c>
      <c r="D1843" s="44" t="str">
        <f>NM_Permitted_Sources!G281</f>
        <v>20200253</v>
      </c>
      <c r="E1843" s="44" t="str">
        <f>NM_Permitted_Sources!I281</f>
        <v>Compressor Engines</v>
      </c>
      <c r="F1843" s="180" t="str">
        <f>NM_Permitted_Sources!J281</f>
        <v/>
      </c>
      <c r="G1843" s="180" t="str">
        <f>NM_Permitted_Sources!K281</f>
        <v/>
      </c>
      <c r="H1843" s="180" t="str">
        <f>NM_Permitted_Sources!L281</f>
        <v/>
      </c>
      <c r="I1843" s="180" t="str">
        <f>NM_Permitted_Sources!M281</f>
        <v/>
      </c>
      <c r="J1843" s="180">
        <f>NM_Permitted_Sources!N281</f>
        <v>0.41</v>
      </c>
    </row>
    <row r="1844" spans="1:10" x14ac:dyDescent="0.2">
      <c r="A1844" s="43" t="str">
        <f>NM_Permitted_Sources!A282</f>
        <v>NM Permitted</v>
      </c>
      <c r="B1844" s="43" t="str">
        <f>NM_Permitted_Sources!B282</f>
        <v>35</v>
      </c>
      <c r="C1844" s="74" t="str">
        <f>NM_Permitted_Sources!C282</f>
        <v>35025</v>
      </c>
      <c r="D1844" s="44" t="str">
        <f>NM_Permitted_Sources!G282</f>
        <v>20200253</v>
      </c>
      <c r="E1844" s="44" t="str">
        <f>NM_Permitted_Sources!I282</f>
        <v>Compressor Engines</v>
      </c>
      <c r="F1844" s="180" t="str">
        <f>NM_Permitted_Sources!J282</f>
        <v/>
      </c>
      <c r="G1844" s="180" t="str">
        <f>NM_Permitted_Sources!K282</f>
        <v/>
      </c>
      <c r="H1844" s="180">
        <f>NM_Permitted_Sources!L282</f>
        <v>0.41</v>
      </c>
      <c r="I1844" s="180" t="str">
        <f>NM_Permitted_Sources!M282</f>
        <v/>
      </c>
      <c r="J1844" s="180" t="str">
        <f>NM_Permitted_Sources!N282</f>
        <v/>
      </c>
    </row>
    <row r="1845" spans="1:10" x14ac:dyDescent="0.2">
      <c r="A1845" s="43" t="str">
        <f>NM_Permitted_Sources!A283</f>
        <v>NM Permitted</v>
      </c>
      <c r="B1845" s="43" t="str">
        <f>NM_Permitted_Sources!B283</f>
        <v>35</v>
      </c>
      <c r="C1845" s="74" t="str">
        <f>NM_Permitted_Sources!C283</f>
        <v>35025</v>
      </c>
      <c r="D1845" s="44" t="str">
        <f>NM_Permitted_Sources!G283</f>
        <v>31000205</v>
      </c>
      <c r="E1845" s="44" t="str">
        <f>NM_Permitted_Sources!I283</f>
        <v>Natural Gas Production, Flares</v>
      </c>
      <c r="F1845" s="180" t="str">
        <f>NM_Permitted_Sources!J283</f>
        <v/>
      </c>
      <c r="G1845" s="180" t="str">
        <f>NM_Permitted_Sources!K283</f>
        <v/>
      </c>
      <c r="H1845" s="180" t="str">
        <f>NM_Permitted_Sources!L283</f>
        <v/>
      </c>
      <c r="I1845" s="180" t="str">
        <f>NM_Permitted_Sources!M283</f>
        <v/>
      </c>
      <c r="J1845" s="180">
        <f>NM_Permitted_Sources!N283</f>
        <v>0.41</v>
      </c>
    </row>
    <row r="1846" spans="1:10" x14ac:dyDescent="0.2">
      <c r="A1846" s="43" t="str">
        <f>NM_Permitted_Sources!A284</f>
        <v>NM Permitted</v>
      </c>
      <c r="B1846" s="43" t="str">
        <f>NM_Permitted_Sources!B284</f>
        <v>35</v>
      </c>
      <c r="C1846" s="74" t="str">
        <f>NM_Permitted_Sources!C284</f>
        <v>35015</v>
      </c>
      <c r="D1846" s="44" t="str">
        <f>NM_Permitted_Sources!G284</f>
        <v>31000506</v>
      </c>
      <c r="E1846" s="44" t="str">
        <f>NM_Permitted_Sources!I284</f>
        <v>Permitted Tank Losses</v>
      </c>
      <c r="F1846" s="180" t="str">
        <f>NM_Permitted_Sources!J284</f>
        <v/>
      </c>
      <c r="G1846" s="180">
        <f>NM_Permitted_Sources!K284</f>
        <v>0.42</v>
      </c>
      <c r="H1846" s="180" t="str">
        <f>NM_Permitted_Sources!L284</f>
        <v/>
      </c>
      <c r="I1846" s="180" t="str">
        <f>NM_Permitted_Sources!M284</f>
        <v/>
      </c>
      <c r="J1846" s="180" t="str">
        <f>NM_Permitted_Sources!N284</f>
        <v/>
      </c>
    </row>
    <row r="1847" spans="1:10" x14ac:dyDescent="0.2">
      <c r="A1847" s="43" t="str">
        <f>NM_Permitted_Sources!A285</f>
        <v>NM Permitted</v>
      </c>
      <c r="B1847" s="43" t="str">
        <f>NM_Permitted_Sources!B285</f>
        <v>35</v>
      </c>
      <c r="C1847" s="74" t="str">
        <f>NM_Permitted_Sources!C285</f>
        <v>35015</v>
      </c>
      <c r="D1847" s="44" t="str">
        <f>NM_Permitted_Sources!G285</f>
        <v>31000506</v>
      </c>
      <c r="E1847" s="44" t="str">
        <f>NM_Permitted_Sources!I285</f>
        <v>Permitted Tank Losses</v>
      </c>
      <c r="F1847" s="180" t="str">
        <f>NM_Permitted_Sources!J285</f>
        <v/>
      </c>
      <c r="G1847" s="180">
        <f>NM_Permitted_Sources!K285</f>
        <v>0.42</v>
      </c>
      <c r="H1847" s="180" t="str">
        <f>NM_Permitted_Sources!L285</f>
        <v/>
      </c>
      <c r="I1847" s="180" t="str">
        <f>NM_Permitted_Sources!M285</f>
        <v/>
      </c>
      <c r="J1847" s="180" t="str">
        <f>NM_Permitted_Sources!N285</f>
        <v/>
      </c>
    </row>
    <row r="1848" spans="1:10" x14ac:dyDescent="0.2">
      <c r="A1848" s="43" t="str">
        <f>NM_Permitted_Sources!A286</f>
        <v>NM Permitted</v>
      </c>
      <c r="B1848" s="43" t="str">
        <f>NM_Permitted_Sources!B286</f>
        <v>35</v>
      </c>
      <c r="C1848" s="74" t="str">
        <f>NM_Permitted_Sources!C286</f>
        <v>35015</v>
      </c>
      <c r="D1848" s="44" t="str">
        <f>NM_Permitted_Sources!G286</f>
        <v>31000228</v>
      </c>
      <c r="E1848" s="44" t="str">
        <f>NM_Permitted_Sources!I286</f>
        <v>Dehydrator</v>
      </c>
      <c r="F1848" s="180">
        <f>NM_Permitted_Sources!J286</f>
        <v>0.42</v>
      </c>
      <c r="G1848" s="180" t="str">
        <f>NM_Permitted_Sources!K286</f>
        <v/>
      </c>
      <c r="H1848" s="180" t="str">
        <f>NM_Permitted_Sources!L286</f>
        <v/>
      </c>
      <c r="I1848" s="180" t="str">
        <f>NM_Permitted_Sources!M286</f>
        <v/>
      </c>
      <c r="J1848" s="180" t="str">
        <f>NM_Permitted_Sources!N286</f>
        <v/>
      </c>
    </row>
    <row r="1849" spans="1:10" x14ac:dyDescent="0.2">
      <c r="A1849" s="43" t="str">
        <f>NM_Permitted_Sources!A287</f>
        <v>NM Permitted</v>
      </c>
      <c r="B1849" s="43" t="str">
        <f>NM_Permitted_Sources!B287</f>
        <v>35</v>
      </c>
      <c r="C1849" s="74" t="str">
        <f>NM_Permitted_Sources!C287</f>
        <v>35025</v>
      </c>
      <c r="D1849" s="44" t="str">
        <f>NM_Permitted_Sources!G287</f>
        <v>31000404</v>
      </c>
      <c r="E1849" s="44" t="str">
        <f>NM_Permitted_Sources!I287</f>
        <v>Process Heaters</v>
      </c>
      <c r="F1849" s="180" t="str">
        <f>NM_Permitted_Sources!J287</f>
        <v/>
      </c>
      <c r="G1849" s="180" t="str">
        <f>NM_Permitted_Sources!K287</f>
        <v/>
      </c>
      <c r="H1849" s="180">
        <f>NM_Permitted_Sources!L287</f>
        <v>0.42</v>
      </c>
      <c r="I1849" s="180" t="str">
        <f>NM_Permitted_Sources!M287</f>
        <v/>
      </c>
      <c r="J1849" s="180" t="str">
        <f>NM_Permitted_Sources!N287</f>
        <v/>
      </c>
    </row>
    <row r="1850" spans="1:10" x14ac:dyDescent="0.2">
      <c r="A1850" s="43" t="str">
        <f>NM_Permitted_Sources!A288</f>
        <v>NM Permitted</v>
      </c>
      <c r="B1850" s="43" t="str">
        <f>NM_Permitted_Sources!B288</f>
        <v>35</v>
      </c>
      <c r="C1850" s="74" t="str">
        <f>NM_Permitted_Sources!C288</f>
        <v>35015</v>
      </c>
      <c r="D1850" s="44" t="str">
        <f>NM_Permitted_Sources!G288</f>
        <v>20200201</v>
      </c>
      <c r="E1850" s="44" t="str">
        <f>NM_Permitted_Sources!I288</f>
        <v>Compressor Engines</v>
      </c>
      <c r="F1850" s="180" t="str">
        <f>NM_Permitted_Sources!J288</f>
        <v/>
      </c>
      <c r="G1850" s="180">
        <f>NM_Permitted_Sources!K288</f>
        <v>0.43</v>
      </c>
      <c r="H1850" s="180" t="str">
        <f>NM_Permitted_Sources!L288</f>
        <v/>
      </c>
      <c r="I1850" s="180" t="str">
        <f>NM_Permitted_Sources!M288</f>
        <v/>
      </c>
      <c r="J1850" s="180" t="str">
        <f>NM_Permitted_Sources!N288</f>
        <v/>
      </c>
    </row>
    <row r="1851" spans="1:10" x14ac:dyDescent="0.2">
      <c r="A1851" s="43" t="str">
        <f>NM_Permitted_Sources!A289</f>
        <v>NM Permitted</v>
      </c>
      <c r="B1851" s="43" t="str">
        <f>NM_Permitted_Sources!B289</f>
        <v>35</v>
      </c>
      <c r="C1851" s="74" t="str">
        <f>NM_Permitted_Sources!C289</f>
        <v>35025</v>
      </c>
      <c r="D1851" s="44" t="str">
        <f>NM_Permitted_Sources!G289</f>
        <v>31000205</v>
      </c>
      <c r="E1851" s="44" t="str">
        <f>NM_Permitted_Sources!I289</f>
        <v>Natural Gas Production, Flares</v>
      </c>
      <c r="F1851" s="180" t="str">
        <f>NM_Permitted_Sources!J289</f>
        <v/>
      </c>
      <c r="G1851" s="180">
        <f>NM_Permitted_Sources!K289</f>
        <v>0.43</v>
      </c>
      <c r="H1851" s="180" t="str">
        <f>NM_Permitted_Sources!L289</f>
        <v/>
      </c>
      <c r="I1851" s="180" t="str">
        <f>NM_Permitted_Sources!M289</f>
        <v/>
      </c>
      <c r="J1851" s="180" t="str">
        <f>NM_Permitted_Sources!N289</f>
        <v/>
      </c>
    </row>
    <row r="1852" spans="1:10" x14ac:dyDescent="0.2">
      <c r="A1852" s="43" t="str">
        <f>NM_Permitted_Sources!A290</f>
        <v>NM Permitted</v>
      </c>
      <c r="B1852" s="43" t="str">
        <f>NM_Permitted_Sources!B290</f>
        <v>35</v>
      </c>
      <c r="C1852" s="74" t="str">
        <f>NM_Permitted_Sources!C290</f>
        <v>35025</v>
      </c>
      <c r="D1852" s="44" t="str">
        <f>NM_Permitted_Sources!G290</f>
        <v>20200252</v>
      </c>
      <c r="E1852" s="44" t="str">
        <f>NM_Permitted_Sources!I290</f>
        <v>Compressor Engines</v>
      </c>
      <c r="F1852" s="180" t="str">
        <f>NM_Permitted_Sources!J290</f>
        <v/>
      </c>
      <c r="G1852" s="180">
        <f>NM_Permitted_Sources!K290</f>
        <v>0.43</v>
      </c>
      <c r="H1852" s="180" t="str">
        <f>NM_Permitted_Sources!L290</f>
        <v/>
      </c>
      <c r="I1852" s="180" t="str">
        <f>NM_Permitted_Sources!M290</f>
        <v/>
      </c>
      <c r="J1852" s="180" t="str">
        <f>NM_Permitted_Sources!N290</f>
        <v/>
      </c>
    </row>
    <row r="1853" spans="1:10" x14ac:dyDescent="0.2">
      <c r="A1853" s="43" t="str">
        <f>NM_Permitted_Sources!A291</f>
        <v>NM Permitted</v>
      </c>
      <c r="B1853" s="43" t="str">
        <f>NM_Permitted_Sources!B291</f>
        <v>35</v>
      </c>
      <c r="C1853" s="74" t="str">
        <f>NM_Permitted_Sources!C291</f>
        <v>35015</v>
      </c>
      <c r="D1853" s="44" t="str">
        <f>NM_Permitted_Sources!G291</f>
        <v>20200253</v>
      </c>
      <c r="E1853" s="44" t="str">
        <f>NM_Permitted_Sources!I291</f>
        <v>Compressor Engines</v>
      </c>
      <c r="F1853" s="180">
        <f>NM_Permitted_Sources!J291</f>
        <v>0.44</v>
      </c>
      <c r="G1853" s="180" t="str">
        <f>NM_Permitted_Sources!K291</f>
        <v/>
      </c>
      <c r="H1853" s="180" t="str">
        <f>NM_Permitted_Sources!L291</f>
        <v/>
      </c>
      <c r="I1853" s="180" t="str">
        <f>NM_Permitted_Sources!M291</f>
        <v/>
      </c>
      <c r="J1853" s="180" t="str">
        <f>NM_Permitted_Sources!N291</f>
        <v/>
      </c>
    </row>
    <row r="1854" spans="1:10" x14ac:dyDescent="0.2">
      <c r="A1854" s="43" t="str">
        <f>NM_Permitted_Sources!A292</f>
        <v>NM Permitted</v>
      </c>
      <c r="B1854" s="43" t="str">
        <f>NM_Permitted_Sources!B292</f>
        <v>35</v>
      </c>
      <c r="C1854" s="74" t="str">
        <f>NM_Permitted_Sources!C292</f>
        <v>35025</v>
      </c>
      <c r="D1854" s="44" t="str">
        <f>NM_Permitted_Sources!G292</f>
        <v>40400311</v>
      </c>
      <c r="E1854" s="44" t="str">
        <f>NM_Permitted_Sources!I292</f>
        <v>Permitted Tank Losses</v>
      </c>
      <c r="F1854" s="180" t="str">
        <f>NM_Permitted_Sources!J292</f>
        <v/>
      </c>
      <c r="G1854" s="180">
        <f>NM_Permitted_Sources!K292</f>
        <v>0.44</v>
      </c>
      <c r="H1854" s="180" t="str">
        <f>NM_Permitted_Sources!L292</f>
        <v/>
      </c>
      <c r="I1854" s="180" t="str">
        <f>NM_Permitted_Sources!M292</f>
        <v/>
      </c>
      <c r="J1854" s="180" t="str">
        <f>NM_Permitted_Sources!N292</f>
        <v/>
      </c>
    </row>
    <row r="1855" spans="1:10" x14ac:dyDescent="0.2">
      <c r="A1855" s="43" t="str">
        <f>NM_Permitted_Sources!A293</f>
        <v>NM Permitted</v>
      </c>
      <c r="B1855" s="43" t="str">
        <f>NM_Permitted_Sources!B293</f>
        <v>35</v>
      </c>
      <c r="C1855" s="74" t="str">
        <f>NM_Permitted_Sources!C293</f>
        <v>35025</v>
      </c>
      <c r="D1855" s="44" t="str">
        <f>NM_Permitted_Sources!G293</f>
        <v>40400311</v>
      </c>
      <c r="E1855" s="44" t="str">
        <f>NM_Permitted_Sources!I293</f>
        <v>Permitted Tank Losses</v>
      </c>
      <c r="F1855" s="180" t="str">
        <f>NM_Permitted_Sources!J293</f>
        <v/>
      </c>
      <c r="G1855" s="180">
        <f>NM_Permitted_Sources!K293</f>
        <v>0.44</v>
      </c>
      <c r="H1855" s="180" t="str">
        <f>NM_Permitted_Sources!L293</f>
        <v/>
      </c>
      <c r="I1855" s="180" t="str">
        <f>NM_Permitted_Sources!M293</f>
        <v/>
      </c>
      <c r="J1855" s="180" t="str">
        <f>NM_Permitted_Sources!N293</f>
        <v/>
      </c>
    </row>
    <row r="1856" spans="1:10" x14ac:dyDescent="0.2">
      <c r="A1856" s="43" t="str">
        <f>NM_Permitted_Sources!A294</f>
        <v>NM Permitted</v>
      </c>
      <c r="B1856" s="43" t="str">
        <f>NM_Permitted_Sources!B294</f>
        <v>35</v>
      </c>
      <c r="C1856" s="74" t="str">
        <f>NM_Permitted_Sources!C294</f>
        <v>35015</v>
      </c>
      <c r="D1856" s="44" t="str">
        <f>NM_Permitted_Sources!G294</f>
        <v>31000205</v>
      </c>
      <c r="E1856" s="44" t="str">
        <f>NM_Permitted_Sources!I294</f>
        <v>Natural Gas Production, Flares</v>
      </c>
      <c r="F1856" s="180" t="str">
        <f>NM_Permitted_Sources!J294</f>
        <v/>
      </c>
      <c r="G1856" s="180" t="str">
        <f>NM_Permitted_Sources!K294</f>
        <v/>
      </c>
      <c r="H1856" s="180">
        <f>NM_Permitted_Sources!L294</f>
        <v>0.45</v>
      </c>
      <c r="I1856" s="180" t="str">
        <f>NM_Permitted_Sources!M294</f>
        <v/>
      </c>
      <c r="J1856" s="180" t="str">
        <f>NM_Permitted_Sources!N294</f>
        <v/>
      </c>
    </row>
    <row r="1857" spans="1:10" x14ac:dyDescent="0.2">
      <c r="A1857" s="43" t="str">
        <f>NM_Permitted_Sources!A295</f>
        <v>NM Permitted</v>
      </c>
      <c r="B1857" s="43" t="str">
        <f>NM_Permitted_Sources!B295</f>
        <v>35</v>
      </c>
      <c r="C1857" s="74" t="str">
        <f>NM_Permitted_Sources!C295</f>
        <v>35025</v>
      </c>
      <c r="D1857" s="44" t="str">
        <f>NM_Permitted_Sources!G295</f>
        <v>31000205</v>
      </c>
      <c r="E1857" s="44" t="str">
        <f>NM_Permitted_Sources!I295</f>
        <v>Natural Gas Production, Flares</v>
      </c>
      <c r="F1857" s="180" t="str">
        <f>NM_Permitted_Sources!J295</f>
        <v/>
      </c>
      <c r="G1857" s="180" t="str">
        <f>NM_Permitted_Sources!K295</f>
        <v/>
      </c>
      <c r="H1857" s="180" t="str">
        <f>NM_Permitted_Sources!L295</f>
        <v/>
      </c>
      <c r="I1857" s="180">
        <f>NM_Permitted_Sources!M295</f>
        <v>0.45</v>
      </c>
      <c r="J1857" s="180" t="str">
        <f>NM_Permitted_Sources!N295</f>
        <v/>
      </c>
    </row>
    <row r="1858" spans="1:10" x14ac:dyDescent="0.2">
      <c r="A1858" s="43" t="str">
        <f>NM_Permitted_Sources!A296</f>
        <v>NM Permitted</v>
      </c>
      <c r="B1858" s="43" t="str">
        <f>NM_Permitted_Sources!B296</f>
        <v>35</v>
      </c>
      <c r="C1858" s="74" t="str">
        <f>NM_Permitted_Sources!C296</f>
        <v>35025</v>
      </c>
      <c r="D1858" s="44" t="str">
        <f>NM_Permitted_Sources!G296</f>
        <v>31000404</v>
      </c>
      <c r="E1858" s="44" t="str">
        <f>NM_Permitted_Sources!I296</f>
        <v>Process Heaters</v>
      </c>
      <c r="F1858" s="180" t="str">
        <f>NM_Permitted_Sources!J296</f>
        <v/>
      </c>
      <c r="G1858" s="180">
        <f>NM_Permitted_Sources!K296</f>
        <v>0.45379999999999998</v>
      </c>
      <c r="H1858" s="180" t="str">
        <f>NM_Permitted_Sources!L296</f>
        <v/>
      </c>
      <c r="I1858" s="180" t="str">
        <f>NM_Permitted_Sources!M296</f>
        <v/>
      </c>
      <c r="J1858" s="180" t="str">
        <f>NM_Permitted_Sources!N296</f>
        <v/>
      </c>
    </row>
    <row r="1859" spans="1:10" x14ac:dyDescent="0.2">
      <c r="A1859" s="43" t="str">
        <f>NM_Permitted_Sources!A297</f>
        <v>NM Permitted</v>
      </c>
      <c r="B1859" s="43" t="str">
        <f>NM_Permitted_Sources!B297</f>
        <v>35</v>
      </c>
      <c r="C1859" s="74" t="str">
        <f>NM_Permitted_Sources!C297</f>
        <v>35025</v>
      </c>
      <c r="D1859" s="44" t="str">
        <f>NM_Permitted_Sources!G297</f>
        <v>20200202</v>
      </c>
      <c r="E1859" s="44" t="str">
        <f>NM_Permitted_Sources!I297</f>
        <v>Compressor Engines</v>
      </c>
      <c r="F1859" s="180" t="str">
        <f>NM_Permitted_Sources!J297</f>
        <v/>
      </c>
      <c r="G1859" s="180">
        <f>NM_Permitted_Sources!K297</f>
        <v>0.46</v>
      </c>
      <c r="H1859" s="180" t="str">
        <f>NM_Permitted_Sources!L297</f>
        <v/>
      </c>
      <c r="I1859" s="180" t="str">
        <f>NM_Permitted_Sources!M297</f>
        <v/>
      </c>
      <c r="J1859" s="180" t="str">
        <f>NM_Permitted_Sources!N297</f>
        <v/>
      </c>
    </row>
    <row r="1860" spans="1:10" x14ac:dyDescent="0.2">
      <c r="A1860" s="43" t="str">
        <f>NM_Permitted_Sources!A298</f>
        <v>NM Permitted</v>
      </c>
      <c r="B1860" s="43" t="str">
        <f>NM_Permitted_Sources!B298</f>
        <v>35</v>
      </c>
      <c r="C1860" s="74" t="str">
        <f>NM_Permitted_Sources!C298</f>
        <v>35015</v>
      </c>
      <c r="D1860" s="44" t="str">
        <f>NM_Permitted_Sources!G298</f>
        <v>20200201</v>
      </c>
      <c r="E1860" s="44" t="str">
        <f>NM_Permitted_Sources!I298</f>
        <v>Compressor Engines</v>
      </c>
      <c r="F1860" s="180" t="str">
        <f>NM_Permitted_Sources!J298</f>
        <v/>
      </c>
      <c r="G1860" s="180">
        <f>NM_Permitted_Sources!K298</f>
        <v>0.47</v>
      </c>
      <c r="H1860" s="180" t="str">
        <f>NM_Permitted_Sources!L298</f>
        <v/>
      </c>
      <c r="I1860" s="180" t="str">
        <f>NM_Permitted_Sources!M298</f>
        <v/>
      </c>
      <c r="J1860" s="180" t="str">
        <f>NM_Permitted_Sources!N298</f>
        <v/>
      </c>
    </row>
    <row r="1861" spans="1:10" x14ac:dyDescent="0.2">
      <c r="A1861" s="43" t="str">
        <f>NM_Permitted_Sources!A299</f>
        <v>NM Permitted</v>
      </c>
      <c r="B1861" s="43" t="str">
        <f>NM_Permitted_Sources!B299</f>
        <v>35</v>
      </c>
      <c r="C1861" s="74" t="str">
        <f>NM_Permitted_Sources!C299</f>
        <v>35025</v>
      </c>
      <c r="D1861" s="44" t="str">
        <f>NM_Permitted_Sources!G299</f>
        <v>20200253</v>
      </c>
      <c r="E1861" s="44" t="str">
        <f>NM_Permitted_Sources!I299</f>
        <v>Compressor Engines</v>
      </c>
      <c r="F1861" s="180" t="str">
        <f>NM_Permitted_Sources!J299</f>
        <v/>
      </c>
      <c r="G1861" s="180" t="str">
        <f>NM_Permitted_Sources!K299</f>
        <v/>
      </c>
      <c r="H1861" s="180" t="str">
        <f>NM_Permitted_Sources!L299</f>
        <v/>
      </c>
      <c r="I1861" s="180" t="str">
        <f>NM_Permitted_Sources!M299</f>
        <v/>
      </c>
      <c r="J1861" s="180">
        <f>NM_Permitted_Sources!N299</f>
        <v>0.47</v>
      </c>
    </row>
    <row r="1862" spans="1:10" x14ac:dyDescent="0.2">
      <c r="A1862" s="43" t="str">
        <f>NM_Permitted_Sources!A300</f>
        <v>NM Permitted</v>
      </c>
      <c r="B1862" s="43" t="str">
        <f>NM_Permitted_Sources!B300</f>
        <v>35</v>
      </c>
      <c r="C1862" s="74" t="str">
        <f>NM_Permitted_Sources!C300</f>
        <v>35025</v>
      </c>
      <c r="D1862" s="44" t="str">
        <f>NM_Permitted_Sources!G300</f>
        <v>20200202</v>
      </c>
      <c r="E1862" s="44" t="str">
        <f>NM_Permitted_Sources!I300</f>
        <v>Compressor Engines</v>
      </c>
      <c r="F1862" s="180" t="str">
        <f>NM_Permitted_Sources!J300</f>
        <v/>
      </c>
      <c r="G1862" s="180">
        <f>NM_Permitted_Sources!K300</f>
        <v>0.47</v>
      </c>
      <c r="H1862" s="180" t="str">
        <f>NM_Permitted_Sources!L300</f>
        <v/>
      </c>
      <c r="I1862" s="180" t="str">
        <f>NM_Permitted_Sources!M300</f>
        <v/>
      </c>
      <c r="J1862" s="180" t="str">
        <f>NM_Permitted_Sources!N300</f>
        <v/>
      </c>
    </row>
    <row r="1863" spans="1:10" x14ac:dyDescent="0.2">
      <c r="A1863" s="43" t="str">
        <f>NM_Permitted_Sources!A301</f>
        <v>NM Permitted</v>
      </c>
      <c r="B1863" s="43" t="str">
        <f>NM_Permitted_Sources!B301</f>
        <v>35</v>
      </c>
      <c r="C1863" s="74" t="str">
        <f>NM_Permitted_Sources!C301</f>
        <v>35025</v>
      </c>
      <c r="D1863" s="44" t="str">
        <f>NM_Permitted_Sources!G301</f>
        <v>20200202</v>
      </c>
      <c r="E1863" s="44" t="str">
        <f>NM_Permitted_Sources!I301</f>
        <v>Compressor Engines</v>
      </c>
      <c r="F1863" s="180" t="str">
        <f>NM_Permitted_Sources!J301</f>
        <v/>
      </c>
      <c r="G1863" s="180" t="str">
        <f>NM_Permitted_Sources!K301</f>
        <v/>
      </c>
      <c r="H1863" s="180" t="str">
        <f>NM_Permitted_Sources!L301</f>
        <v/>
      </c>
      <c r="I1863" s="180" t="str">
        <f>NM_Permitted_Sources!M301</f>
        <v/>
      </c>
      <c r="J1863" s="180">
        <f>NM_Permitted_Sources!N301</f>
        <v>0.48</v>
      </c>
    </row>
    <row r="1864" spans="1:10" x14ac:dyDescent="0.2">
      <c r="A1864" s="43" t="str">
        <f>NM_Permitted_Sources!A302</f>
        <v>NM Permitted</v>
      </c>
      <c r="B1864" s="43" t="str">
        <f>NM_Permitted_Sources!B302</f>
        <v>35</v>
      </c>
      <c r="C1864" s="74" t="str">
        <f>NM_Permitted_Sources!C302</f>
        <v>35025</v>
      </c>
      <c r="D1864" s="44" t="str">
        <f>NM_Permitted_Sources!G302</f>
        <v>20200253</v>
      </c>
      <c r="E1864" s="44" t="str">
        <f>NM_Permitted_Sources!I302</f>
        <v>Compressor Engines</v>
      </c>
      <c r="F1864" s="180" t="str">
        <f>NM_Permitted_Sources!J302</f>
        <v/>
      </c>
      <c r="G1864" s="180" t="str">
        <f>NM_Permitted_Sources!K302</f>
        <v/>
      </c>
      <c r="H1864" s="180" t="str">
        <f>NM_Permitted_Sources!L302</f>
        <v/>
      </c>
      <c r="I1864" s="180" t="str">
        <f>NM_Permitted_Sources!M302</f>
        <v/>
      </c>
      <c r="J1864" s="180">
        <f>NM_Permitted_Sources!N302</f>
        <v>0.48</v>
      </c>
    </row>
    <row r="1865" spans="1:10" x14ac:dyDescent="0.2">
      <c r="A1865" s="43" t="str">
        <f>NM_Permitted_Sources!A303</f>
        <v>NM Permitted</v>
      </c>
      <c r="B1865" s="43" t="str">
        <f>NM_Permitted_Sources!B303</f>
        <v>35</v>
      </c>
      <c r="C1865" s="74" t="str">
        <f>NM_Permitted_Sources!C303</f>
        <v>35025</v>
      </c>
      <c r="D1865" s="44" t="str">
        <f>NM_Permitted_Sources!G303</f>
        <v>20200254</v>
      </c>
      <c r="E1865" s="44" t="str">
        <f>NM_Permitted_Sources!I303</f>
        <v>Compressor Engines</v>
      </c>
      <c r="F1865" s="180" t="str">
        <f>NM_Permitted_Sources!J303</f>
        <v/>
      </c>
      <c r="G1865" s="180" t="str">
        <f>NM_Permitted_Sources!K303</f>
        <v/>
      </c>
      <c r="H1865" s="180" t="str">
        <f>NM_Permitted_Sources!L303</f>
        <v/>
      </c>
      <c r="I1865" s="180" t="str">
        <f>NM_Permitted_Sources!M303</f>
        <v/>
      </c>
      <c r="J1865" s="180">
        <f>NM_Permitted_Sources!N303</f>
        <v>0.49</v>
      </c>
    </row>
    <row r="1866" spans="1:10" x14ac:dyDescent="0.2">
      <c r="A1866" s="43" t="str">
        <f>NM_Permitted_Sources!A304</f>
        <v>NM Permitted</v>
      </c>
      <c r="B1866" s="43" t="str">
        <f>NM_Permitted_Sources!B304</f>
        <v>35</v>
      </c>
      <c r="C1866" s="74" t="str">
        <f>NM_Permitted_Sources!C304</f>
        <v>35025</v>
      </c>
      <c r="D1866" s="44" t="str">
        <f>NM_Permitted_Sources!G304</f>
        <v>20200253</v>
      </c>
      <c r="E1866" s="44" t="str">
        <f>NM_Permitted_Sources!I304</f>
        <v>Compressor Engines</v>
      </c>
      <c r="F1866" s="180" t="str">
        <f>NM_Permitted_Sources!J304</f>
        <v/>
      </c>
      <c r="G1866" s="180" t="str">
        <f>NM_Permitted_Sources!K304</f>
        <v/>
      </c>
      <c r="H1866" s="180" t="str">
        <f>NM_Permitted_Sources!L304</f>
        <v/>
      </c>
      <c r="I1866" s="180" t="str">
        <f>NM_Permitted_Sources!M304</f>
        <v/>
      </c>
      <c r="J1866" s="180">
        <f>NM_Permitted_Sources!N304</f>
        <v>0.49</v>
      </c>
    </row>
    <row r="1867" spans="1:10" x14ac:dyDescent="0.2">
      <c r="A1867" s="43" t="str">
        <f>NM_Permitted_Sources!A305</f>
        <v>NM Permitted</v>
      </c>
      <c r="B1867" s="43" t="str">
        <f>NM_Permitted_Sources!B305</f>
        <v>35</v>
      </c>
      <c r="C1867" s="74" t="str">
        <f>NM_Permitted_Sources!C305</f>
        <v>35025</v>
      </c>
      <c r="D1867" s="44" t="str">
        <f>NM_Permitted_Sources!G305</f>
        <v>20200254</v>
      </c>
      <c r="E1867" s="44" t="str">
        <f>NM_Permitted_Sources!I305</f>
        <v>Compressor Engines</v>
      </c>
      <c r="F1867" s="180" t="str">
        <f>NM_Permitted_Sources!J305</f>
        <v/>
      </c>
      <c r="G1867" s="180" t="str">
        <f>NM_Permitted_Sources!K305</f>
        <v/>
      </c>
      <c r="H1867" s="180" t="str">
        <f>NM_Permitted_Sources!L305</f>
        <v/>
      </c>
      <c r="I1867" s="180" t="str">
        <f>NM_Permitted_Sources!M305</f>
        <v/>
      </c>
      <c r="J1867" s="180">
        <f>NM_Permitted_Sources!N305</f>
        <v>0.49</v>
      </c>
    </row>
    <row r="1868" spans="1:10" x14ac:dyDescent="0.2">
      <c r="A1868" s="43" t="str">
        <f>NM_Permitted_Sources!A306</f>
        <v>NM Permitted</v>
      </c>
      <c r="B1868" s="43" t="str">
        <f>NM_Permitted_Sources!B306</f>
        <v>35</v>
      </c>
      <c r="C1868" s="74" t="str">
        <f>NM_Permitted_Sources!C306</f>
        <v>35005</v>
      </c>
      <c r="D1868" s="44" t="str">
        <f>NM_Permitted_Sources!G306</f>
        <v>40400311</v>
      </c>
      <c r="E1868" s="44" t="str">
        <f>NM_Permitted_Sources!I306</f>
        <v>Permitted Tank Losses</v>
      </c>
      <c r="F1868" s="180" t="str">
        <f>NM_Permitted_Sources!J306</f>
        <v/>
      </c>
      <c r="G1868" s="180">
        <f>NM_Permitted_Sources!K306</f>
        <v>0.5</v>
      </c>
      <c r="H1868" s="180" t="str">
        <f>NM_Permitted_Sources!L306</f>
        <v/>
      </c>
      <c r="I1868" s="180" t="str">
        <f>NM_Permitted_Sources!M306</f>
        <v/>
      </c>
      <c r="J1868" s="180" t="str">
        <f>NM_Permitted_Sources!N306</f>
        <v/>
      </c>
    </row>
    <row r="1869" spans="1:10" x14ac:dyDescent="0.2">
      <c r="A1869" s="43" t="str">
        <f>NM_Permitted_Sources!A307</f>
        <v>NM Permitted</v>
      </c>
      <c r="B1869" s="43" t="str">
        <f>NM_Permitted_Sources!B307</f>
        <v>35</v>
      </c>
      <c r="C1869" s="74" t="str">
        <f>NM_Permitted_Sources!C307</f>
        <v>35005</v>
      </c>
      <c r="D1869" s="44" t="str">
        <f>NM_Permitted_Sources!G307</f>
        <v>40400311</v>
      </c>
      <c r="E1869" s="44" t="str">
        <f>NM_Permitted_Sources!I307</f>
        <v>Permitted Tank Losses</v>
      </c>
      <c r="F1869" s="180" t="str">
        <f>NM_Permitted_Sources!J307</f>
        <v/>
      </c>
      <c r="G1869" s="180">
        <f>NM_Permitted_Sources!K307</f>
        <v>0.5</v>
      </c>
      <c r="H1869" s="180" t="str">
        <f>NM_Permitted_Sources!L307</f>
        <v/>
      </c>
      <c r="I1869" s="180" t="str">
        <f>NM_Permitted_Sources!M307</f>
        <v/>
      </c>
      <c r="J1869" s="180" t="str">
        <f>NM_Permitted_Sources!N307</f>
        <v/>
      </c>
    </row>
    <row r="1870" spans="1:10" x14ac:dyDescent="0.2">
      <c r="A1870" s="43" t="str">
        <f>NM_Permitted_Sources!A308</f>
        <v>NM Permitted</v>
      </c>
      <c r="B1870" s="43" t="str">
        <f>NM_Permitted_Sources!B308</f>
        <v>35</v>
      </c>
      <c r="C1870" s="74" t="str">
        <f>NM_Permitted_Sources!C308</f>
        <v>35015</v>
      </c>
      <c r="D1870" s="44" t="str">
        <f>NM_Permitted_Sources!G308</f>
        <v>31000302</v>
      </c>
      <c r="E1870" s="44" t="str">
        <f>NM_Permitted_Sources!I308</f>
        <v>Dehydrator</v>
      </c>
      <c r="F1870" s="180" t="str">
        <f>NM_Permitted_Sources!J308</f>
        <v/>
      </c>
      <c r="G1870" s="180" t="str">
        <f>NM_Permitted_Sources!K308</f>
        <v/>
      </c>
      <c r="H1870" s="180">
        <f>NM_Permitted_Sources!L308</f>
        <v>0.5</v>
      </c>
      <c r="I1870" s="180" t="str">
        <f>NM_Permitted_Sources!M308</f>
        <v/>
      </c>
      <c r="J1870" s="180" t="str">
        <f>NM_Permitted_Sources!N308</f>
        <v/>
      </c>
    </row>
    <row r="1871" spans="1:10" x14ac:dyDescent="0.2">
      <c r="A1871" s="43" t="str">
        <f>NM_Permitted_Sources!A309</f>
        <v>NM Permitted</v>
      </c>
      <c r="B1871" s="43" t="str">
        <f>NM_Permitted_Sources!B309</f>
        <v>35</v>
      </c>
      <c r="C1871" s="74" t="str">
        <f>NM_Permitted_Sources!C309</f>
        <v>35015</v>
      </c>
      <c r="D1871" s="44" t="str">
        <f>NM_Permitted_Sources!G309</f>
        <v>31000506</v>
      </c>
      <c r="E1871" s="44" t="str">
        <f>NM_Permitted_Sources!I309</f>
        <v>Permitted Tank Losses</v>
      </c>
      <c r="F1871" s="180" t="str">
        <f>NM_Permitted_Sources!J309</f>
        <v/>
      </c>
      <c r="G1871" s="180">
        <f>NM_Permitted_Sources!K309</f>
        <v>0.5</v>
      </c>
      <c r="H1871" s="180" t="str">
        <f>NM_Permitted_Sources!L309</f>
        <v/>
      </c>
      <c r="I1871" s="180" t="str">
        <f>NM_Permitted_Sources!M309</f>
        <v/>
      </c>
      <c r="J1871" s="180" t="str">
        <f>NM_Permitted_Sources!N309</f>
        <v/>
      </c>
    </row>
    <row r="1872" spans="1:10" x14ac:dyDescent="0.2">
      <c r="A1872" s="43" t="str">
        <f>NM_Permitted_Sources!A310</f>
        <v>NM Permitted</v>
      </c>
      <c r="B1872" s="43" t="str">
        <f>NM_Permitted_Sources!B310</f>
        <v>35</v>
      </c>
      <c r="C1872" s="74" t="str">
        <f>NM_Permitted_Sources!C310</f>
        <v>35025</v>
      </c>
      <c r="D1872" s="44" t="str">
        <f>NM_Permitted_Sources!G310</f>
        <v>20200252</v>
      </c>
      <c r="E1872" s="44" t="str">
        <f>NM_Permitted_Sources!I310</f>
        <v>Compressor Engines</v>
      </c>
      <c r="F1872" s="180" t="str">
        <f>NM_Permitted_Sources!J310</f>
        <v/>
      </c>
      <c r="G1872" s="180">
        <f>NM_Permitted_Sources!K310</f>
        <v>0.5</v>
      </c>
      <c r="H1872" s="180" t="str">
        <f>NM_Permitted_Sources!L310</f>
        <v/>
      </c>
      <c r="I1872" s="180" t="str">
        <f>NM_Permitted_Sources!M310</f>
        <v/>
      </c>
      <c r="J1872" s="180" t="str">
        <f>NM_Permitted_Sources!N310</f>
        <v/>
      </c>
    </row>
    <row r="1873" spans="1:10" x14ac:dyDescent="0.2">
      <c r="A1873" s="43" t="str">
        <f>NM_Permitted_Sources!A311</f>
        <v>NM Permitted</v>
      </c>
      <c r="B1873" s="43" t="str">
        <f>NM_Permitted_Sources!B311</f>
        <v>35</v>
      </c>
      <c r="C1873" s="74" t="str">
        <f>NM_Permitted_Sources!C311</f>
        <v>35025</v>
      </c>
      <c r="D1873" s="44" t="str">
        <f>NM_Permitted_Sources!G311</f>
        <v>20200252</v>
      </c>
      <c r="E1873" s="44" t="str">
        <f>NM_Permitted_Sources!I311</f>
        <v>Compressor Engines</v>
      </c>
      <c r="F1873" s="180" t="str">
        <f>NM_Permitted_Sources!J311</f>
        <v/>
      </c>
      <c r="G1873" s="180">
        <f>NM_Permitted_Sources!K311</f>
        <v>0.5</v>
      </c>
      <c r="H1873" s="180" t="str">
        <f>NM_Permitted_Sources!L311</f>
        <v/>
      </c>
      <c r="I1873" s="180" t="str">
        <f>NM_Permitted_Sources!M311</f>
        <v/>
      </c>
      <c r="J1873" s="180" t="str">
        <f>NM_Permitted_Sources!N311</f>
        <v/>
      </c>
    </row>
    <row r="1874" spans="1:10" x14ac:dyDescent="0.2">
      <c r="A1874" s="43" t="str">
        <f>NM_Permitted_Sources!A312</f>
        <v>NM Permitted</v>
      </c>
      <c r="B1874" s="43" t="str">
        <f>NM_Permitted_Sources!B312</f>
        <v>35</v>
      </c>
      <c r="C1874" s="74" t="str">
        <f>NM_Permitted_Sources!C312</f>
        <v>35025</v>
      </c>
      <c r="D1874" s="44" t="str">
        <f>NM_Permitted_Sources!G312</f>
        <v>20200202</v>
      </c>
      <c r="E1874" s="44" t="str">
        <f>NM_Permitted_Sources!I312</f>
        <v>Compressor Engines</v>
      </c>
      <c r="F1874" s="180" t="str">
        <f>NM_Permitted_Sources!J312</f>
        <v/>
      </c>
      <c r="G1874" s="180" t="str">
        <f>NM_Permitted_Sources!K312</f>
        <v/>
      </c>
      <c r="H1874" s="180" t="str">
        <f>NM_Permitted_Sources!L312</f>
        <v/>
      </c>
      <c r="I1874" s="180" t="str">
        <f>NM_Permitted_Sources!M312</f>
        <v/>
      </c>
      <c r="J1874" s="180">
        <f>NM_Permitted_Sources!N312</f>
        <v>0.5</v>
      </c>
    </row>
    <row r="1875" spans="1:10" x14ac:dyDescent="0.2">
      <c r="A1875" s="43" t="str">
        <f>NM_Permitted_Sources!A313</f>
        <v>NM Permitted</v>
      </c>
      <c r="B1875" s="43" t="str">
        <f>NM_Permitted_Sources!B313</f>
        <v>35</v>
      </c>
      <c r="C1875" s="74" t="str">
        <f>NM_Permitted_Sources!C313</f>
        <v>35025</v>
      </c>
      <c r="D1875" s="44" t="str">
        <f>NM_Permitted_Sources!G313</f>
        <v>31000404</v>
      </c>
      <c r="E1875" s="44" t="str">
        <f>NM_Permitted_Sources!I313</f>
        <v>Process Heaters</v>
      </c>
      <c r="F1875" s="180" t="str">
        <f>NM_Permitted_Sources!J313</f>
        <v/>
      </c>
      <c r="G1875" s="180" t="str">
        <f>NM_Permitted_Sources!K313</f>
        <v/>
      </c>
      <c r="H1875" s="180" t="str">
        <f>NM_Permitted_Sources!L313</f>
        <v/>
      </c>
      <c r="I1875" s="180">
        <f>NM_Permitted_Sources!M313</f>
        <v>0.5</v>
      </c>
      <c r="J1875" s="180" t="str">
        <f>NM_Permitted_Sources!N313</f>
        <v/>
      </c>
    </row>
    <row r="1876" spans="1:10" x14ac:dyDescent="0.2">
      <c r="A1876" s="43" t="str">
        <f>NM_Permitted_Sources!A314</f>
        <v>NM Permitted</v>
      </c>
      <c r="B1876" s="43" t="str">
        <f>NM_Permitted_Sources!B314</f>
        <v>35</v>
      </c>
      <c r="C1876" s="74" t="str">
        <f>NM_Permitted_Sources!C314</f>
        <v>35025</v>
      </c>
      <c r="D1876" s="44" t="str">
        <f>NM_Permitted_Sources!G314</f>
        <v>20200254</v>
      </c>
      <c r="E1876" s="44" t="str">
        <f>NM_Permitted_Sources!I314</f>
        <v>Compressor Engines</v>
      </c>
      <c r="F1876" s="180" t="str">
        <f>NM_Permitted_Sources!J314</f>
        <v/>
      </c>
      <c r="G1876" s="180" t="str">
        <f>NM_Permitted_Sources!K314</f>
        <v/>
      </c>
      <c r="H1876" s="180" t="str">
        <f>NM_Permitted_Sources!L314</f>
        <v/>
      </c>
      <c r="I1876" s="180" t="str">
        <f>NM_Permitted_Sources!M314</f>
        <v/>
      </c>
      <c r="J1876" s="180">
        <f>NM_Permitted_Sources!N314</f>
        <v>0.5</v>
      </c>
    </row>
    <row r="1877" spans="1:10" x14ac:dyDescent="0.2">
      <c r="A1877" s="43" t="str">
        <f>NM_Permitted_Sources!A315</f>
        <v>NM Permitted</v>
      </c>
      <c r="B1877" s="43" t="str">
        <f>NM_Permitted_Sources!B315</f>
        <v>35</v>
      </c>
      <c r="C1877" s="74" t="str">
        <f>NM_Permitted_Sources!C315</f>
        <v>35025</v>
      </c>
      <c r="D1877" s="44" t="str">
        <f>NM_Permitted_Sources!G315</f>
        <v>31000207</v>
      </c>
      <c r="E1877" s="44" t="str">
        <f>NM_Permitted_Sources!I315</f>
        <v>Permitted Fugitives</v>
      </c>
      <c r="F1877" s="180" t="str">
        <f>NM_Permitted_Sources!J315</f>
        <v/>
      </c>
      <c r="G1877" s="180">
        <f>NM_Permitted_Sources!K315</f>
        <v>0.5</v>
      </c>
      <c r="H1877" s="180" t="str">
        <f>NM_Permitted_Sources!L315</f>
        <v/>
      </c>
      <c r="I1877" s="180" t="str">
        <f>NM_Permitted_Sources!M315</f>
        <v/>
      </c>
      <c r="J1877" s="180" t="str">
        <f>NM_Permitted_Sources!N315</f>
        <v/>
      </c>
    </row>
    <row r="1878" spans="1:10" x14ac:dyDescent="0.2">
      <c r="A1878" s="43" t="str">
        <f>NM_Permitted_Sources!A316</f>
        <v>NM Permitted</v>
      </c>
      <c r="B1878" s="43" t="str">
        <f>NM_Permitted_Sources!B316</f>
        <v>35</v>
      </c>
      <c r="C1878" s="74" t="str">
        <f>NM_Permitted_Sources!C316</f>
        <v>35025</v>
      </c>
      <c r="D1878" s="44" t="str">
        <f>NM_Permitted_Sources!G316</f>
        <v>20200202</v>
      </c>
      <c r="E1878" s="44" t="str">
        <f>NM_Permitted_Sources!I316</f>
        <v>Compressor Engines</v>
      </c>
      <c r="F1878" s="180" t="str">
        <f>NM_Permitted_Sources!J316</f>
        <v/>
      </c>
      <c r="G1878" s="180" t="str">
        <f>NM_Permitted_Sources!K316</f>
        <v/>
      </c>
      <c r="H1878" s="180" t="str">
        <f>NM_Permitted_Sources!L316</f>
        <v/>
      </c>
      <c r="I1878" s="180" t="str">
        <f>NM_Permitted_Sources!M316</f>
        <v/>
      </c>
      <c r="J1878" s="180">
        <f>NM_Permitted_Sources!N316</f>
        <v>0.5</v>
      </c>
    </row>
    <row r="1879" spans="1:10" x14ac:dyDescent="0.2">
      <c r="A1879" s="43" t="str">
        <f>NM_Permitted_Sources!A317</f>
        <v>NM Permitted</v>
      </c>
      <c r="B1879" s="43" t="str">
        <f>NM_Permitted_Sources!B317</f>
        <v>35</v>
      </c>
      <c r="C1879" s="74" t="str">
        <f>NM_Permitted_Sources!C317</f>
        <v>35025</v>
      </c>
      <c r="D1879" s="44" t="str">
        <f>NM_Permitted_Sources!G317</f>
        <v>20200202</v>
      </c>
      <c r="E1879" s="44" t="str">
        <f>NM_Permitted_Sources!I317</f>
        <v>Compressor Engines</v>
      </c>
      <c r="F1879" s="180" t="str">
        <f>NM_Permitted_Sources!J317</f>
        <v/>
      </c>
      <c r="G1879" s="180">
        <f>NM_Permitted_Sources!K317</f>
        <v>0.5</v>
      </c>
      <c r="H1879" s="180" t="str">
        <f>NM_Permitted_Sources!L317</f>
        <v/>
      </c>
      <c r="I1879" s="180" t="str">
        <f>NM_Permitted_Sources!M317</f>
        <v/>
      </c>
      <c r="J1879" s="180" t="str">
        <f>NM_Permitted_Sources!N317</f>
        <v/>
      </c>
    </row>
    <row r="1880" spans="1:10" x14ac:dyDescent="0.2">
      <c r="A1880" s="43" t="str">
        <f>NM_Permitted_Sources!A318</f>
        <v>NM Permitted</v>
      </c>
      <c r="B1880" s="43" t="str">
        <f>NM_Permitted_Sources!B318</f>
        <v>35</v>
      </c>
      <c r="C1880" s="74" t="str">
        <f>NM_Permitted_Sources!C318</f>
        <v>35025</v>
      </c>
      <c r="D1880" s="44" t="str">
        <f>NM_Permitted_Sources!G318</f>
        <v>20200202</v>
      </c>
      <c r="E1880" s="44" t="str">
        <f>NM_Permitted_Sources!I318</f>
        <v>Compressor Engines</v>
      </c>
      <c r="F1880" s="180" t="str">
        <f>NM_Permitted_Sources!J318</f>
        <v/>
      </c>
      <c r="G1880" s="180">
        <f>NM_Permitted_Sources!K318</f>
        <v>0.5</v>
      </c>
      <c r="H1880" s="180" t="str">
        <f>NM_Permitted_Sources!L318</f>
        <v/>
      </c>
      <c r="I1880" s="180" t="str">
        <f>NM_Permitted_Sources!M318</f>
        <v/>
      </c>
      <c r="J1880" s="180" t="str">
        <f>NM_Permitted_Sources!N318</f>
        <v/>
      </c>
    </row>
    <row r="1881" spans="1:10" x14ac:dyDescent="0.2">
      <c r="A1881" s="43" t="str">
        <f>NM_Permitted_Sources!A319</f>
        <v>NM Permitted</v>
      </c>
      <c r="B1881" s="43" t="str">
        <f>NM_Permitted_Sources!B319</f>
        <v>35</v>
      </c>
      <c r="C1881" s="74" t="str">
        <f>NM_Permitted_Sources!C319</f>
        <v>35025</v>
      </c>
      <c r="D1881" s="44" t="str">
        <f>NM_Permitted_Sources!G319</f>
        <v>20200253</v>
      </c>
      <c r="E1881" s="44" t="str">
        <f>NM_Permitted_Sources!I319</f>
        <v>Compressor Engines</v>
      </c>
      <c r="F1881" s="180" t="str">
        <f>NM_Permitted_Sources!J319</f>
        <v/>
      </c>
      <c r="G1881" s="180" t="str">
        <f>NM_Permitted_Sources!K319</f>
        <v/>
      </c>
      <c r="H1881" s="180" t="str">
        <f>NM_Permitted_Sources!L319</f>
        <v/>
      </c>
      <c r="I1881" s="180" t="str">
        <f>NM_Permitted_Sources!M319</f>
        <v/>
      </c>
      <c r="J1881" s="180">
        <f>NM_Permitted_Sources!N319</f>
        <v>0.5</v>
      </c>
    </row>
    <row r="1882" spans="1:10" x14ac:dyDescent="0.2">
      <c r="A1882" s="43" t="str">
        <f>NM_Permitted_Sources!A320</f>
        <v>NM Permitted</v>
      </c>
      <c r="B1882" s="43" t="str">
        <f>NM_Permitted_Sources!B320</f>
        <v>35</v>
      </c>
      <c r="C1882" s="74" t="str">
        <f>NM_Permitted_Sources!C320</f>
        <v>35025</v>
      </c>
      <c r="D1882" s="44" t="str">
        <f>NM_Permitted_Sources!G320</f>
        <v>20200253</v>
      </c>
      <c r="E1882" s="44" t="str">
        <f>NM_Permitted_Sources!I320</f>
        <v>Compressor Engines</v>
      </c>
      <c r="F1882" s="180" t="str">
        <f>NM_Permitted_Sources!J320</f>
        <v/>
      </c>
      <c r="G1882" s="180">
        <f>NM_Permitted_Sources!K320</f>
        <v>0.5</v>
      </c>
      <c r="H1882" s="180" t="str">
        <f>NM_Permitted_Sources!L320</f>
        <v/>
      </c>
      <c r="I1882" s="180" t="str">
        <f>NM_Permitted_Sources!M320</f>
        <v/>
      </c>
      <c r="J1882" s="180" t="str">
        <f>NM_Permitted_Sources!N320</f>
        <v/>
      </c>
    </row>
    <row r="1883" spans="1:10" x14ac:dyDescent="0.2">
      <c r="A1883" s="43" t="str">
        <f>NM_Permitted_Sources!A321</f>
        <v>NM Permitted</v>
      </c>
      <c r="B1883" s="43" t="str">
        <f>NM_Permitted_Sources!B321</f>
        <v>35</v>
      </c>
      <c r="C1883" s="74" t="str">
        <f>NM_Permitted_Sources!C321</f>
        <v>35025</v>
      </c>
      <c r="D1883" s="44" t="str">
        <f>NM_Permitted_Sources!G321</f>
        <v>31000404</v>
      </c>
      <c r="E1883" s="44" t="str">
        <f>NM_Permitted_Sources!I321</f>
        <v>Process Heaters</v>
      </c>
      <c r="F1883" s="180">
        <f>NM_Permitted_Sources!J321</f>
        <v>0.5</v>
      </c>
      <c r="G1883" s="180" t="str">
        <f>NM_Permitted_Sources!K321</f>
        <v/>
      </c>
      <c r="H1883" s="180" t="str">
        <f>NM_Permitted_Sources!L321</f>
        <v/>
      </c>
      <c r="I1883" s="180" t="str">
        <f>NM_Permitted_Sources!M321</f>
        <v/>
      </c>
      <c r="J1883" s="180" t="str">
        <f>NM_Permitted_Sources!N321</f>
        <v/>
      </c>
    </row>
    <row r="1884" spans="1:10" x14ac:dyDescent="0.2">
      <c r="A1884" s="43" t="str">
        <f>NM_Permitted_Sources!A322</f>
        <v>NM Permitted</v>
      </c>
      <c r="B1884" s="43" t="str">
        <f>NM_Permitted_Sources!B322</f>
        <v>35</v>
      </c>
      <c r="C1884" s="74" t="str">
        <f>NM_Permitted_Sources!C322</f>
        <v>35025</v>
      </c>
      <c r="D1884" s="44" t="str">
        <f>NM_Permitted_Sources!G322</f>
        <v>31000404</v>
      </c>
      <c r="E1884" s="44" t="str">
        <f>NM_Permitted_Sources!I322</f>
        <v>Process Heaters</v>
      </c>
      <c r="F1884" s="180" t="str">
        <f>NM_Permitted_Sources!J322</f>
        <v/>
      </c>
      <c r="G1884" s="180" t="str">
        <f>NM_Permitted_Sources!K322</f>
        <v/>
      </c>
      <c r="H1884" s="180">
        <f>NM_Permitted_Sources!L322</f>
        <v>0.5</v>
      </c>
      <c r="I1884" s="180" t="str">
        <f>NM_Permitted_Sources!M322</f>
        <v/>
      </c>
      <c r="J1884" s="180" t="str">
        <f>NM_Permitted_Sources!N322</f>
        <v/>
      </c>
    </row>
    <row r="1885" spans="1:10" x14ac:dyDescent="0.2">
      <c r="A1885" s="43" t="str">
        <f>NM_Permitted_Sources!A323</f>
        <v>NM Permitted</v>
      </c>
      <c r="B1885" s="43" t="str">
        <f>NM_Permitted_Sources!B323</f>
        <v>35</v>
      </c>
      <c r="C1885" s="74" t="str">
        <f>NM_Permitted_Sources!C323</f>
        <v>35015</v>
      </c>
      <c r="D1885" s="44" t="str">
        <f>NM_Permitted_Sources!G323</f>
        <v>31000228</v>
      </c>
      <c r="E1885" s="44" t="str">
        <f>NM_Permitted_Sources!I323</f>
        <v>Dehydrator</v>
      </c>
      <c r="F1885" s="180" t="str">
        <f>NM_Permitted_Sources!J323</f>
        <v/>
      </c>
      <c r="G1885" s="180" t="str">
        <f>NM_Permitted_Sources!K323</f>
        <v/>
      </c>
      <c r="H1885" s="180">
        <f>NM_Permitted_Sources!L323</f>
        <v>0.503</v>
      </c>
      <c r="I1885" s="180" t="str">
        <f>NM_Permitted_Sources!M323</f>
        <v/>
      </c>
      <c r="J1885" s="180" t="str">
        <f>NM_Permitted_Sources!N323</f>
        <v/>
      </c>
    </row>
    <row r="1886" spans="1:10" x14ac:dyDescent="0.2">
      <c r="A1886" s="43" t="str">
        <f>NM_Permitted_Sources!A324</f>
        <v>NM Permitted</v>
      </c>
      <c r="B1886" s="43" t="str">
        <f>NM_Permitted_Sources!B324</f>
        <v>35</v>
      </c>
      <c r="C1886" s="74" t="str">
        <f>NM_Permitted_Sources!C324</f>
        <v>35005</v>
      </c>
      <c r="D1886" s="44" t="str">
        <f>NM_Permitted_Sources!G324</f>
        <v>40400311</v>
      </c>
      <c r="E1886" s="44" t="str">
        <f>NM_Permitted_Sources!I324</f>
        <v>Permitted Tank Losses</v>
      </c>
      <c r="F1886" s="180" t="str">
        <f>NM_Permitted_Sources!J324</f>
        <v/>
      </c>
      <c r="G1886" s="180">
        <f>NM_Permitted_Sources!K324</f>
        <v>0.51</v>
      </c>
      <c r="H1886" s="180" t="str">
        <f>NM_Permitted_Sources!L324</f>
        <v/>
      </c>
      <c r="I1886" s="180" t="str">
        <f>NM_Permitted_Sources!M324</f>
        <v/>
      </c>
      <c r="J1886" s="180" t="str">
        <f>NM_Permitted_Sources!N324</f>
        <v/>
      </c>
    </row>
    <row r="1887" spans="1:10" x14ac:dyDescent="0.2">
      <c r="A1887" s="43" t="str">
        <f>NM_Permitted_Sources!A325</f>
        <v>NM Permitted</v>
      </c>
      <c r="B1887" s="43" t="str">
        <f>NM_Permitted_Sources!B325</f>
        <v>35</v>
      </c>
      <c r="C1887" s="74" t="str">
        <f>NM_Permitted_Sources!C325</f>
        <v>35025</v>
      </c>
      <c r="D1887" s="44" t="str">
        <f>NM_Permitted_Sources!G325</f>
        <v>31000205</v>
      </c>
      <c r="E1887" s="44" t="str">
        <f>NM_Permitted_Sources!I325</f>
        <v>Natural Gas Production, Flares</v>
      </c>
      <c r="F1887" s="180" t="str">
        <f>NM_Permitted_Sources!J325</f>
        <v/>
      </c>
      <c r="G1887" s="180">
        <f>NM_Permitted_Sources!K325</f>
        <v>0.51</v>
      </c>
      <c r="H1887" s="180" t="str">
        <f>NM_Permitted_Sources!L325</f>
        <v/>
      </c>
      <c r="I1887" s="180" t="str">
        <f>NM_Permitted_Sources!M325</f>
        <v/>
      </c>
      <c r="J1887" s="180" t="str">
        <f>NM_Permitted_Sources!N325</f>
        <v/>
      </c>
    </row>
    <row r="1888" spans="1:10" x14ac:dyDescent="0.2">
      <c r="A1888" s="43" t="str">
        <f>NM_Permitted_Sources!A326</f>
        <v>NM Permitted</v>
      </c>
      <c r="B1888" s="43" t="str">
        <f>NM_Permitted_Sources!B326</f>
        <v>35</v>
      </c>
      <c r="C1888" s="74" t="str">
        <f>NM_Permitted_Sources!C326</f>
        <v>35025</v>
      </c>
      <c r="D1888" s="44" t="str">
        <f>NM_Permitted_Sources!G326</f>
        <v>20200252</v>
      </c>
      <c r="E1888" s="44" t="str">
        <f>NM_Permitted_Sources!I326</f>
        <v>Compressor Engines</v>
      </c>
      <c r="F1888" s="180" t="str">
        <f>NM_Permitted_Sources!J326</f>
        <v/>
      </c>
      <c r="G1888" s="180">
        <f>NM_Permitted_Sources!K326</f>
        <v>0.51</v>
      </c>
      <c r="H1888" s="180" t="str">
        <f>NM_Permitted_Sources!L326</f>
        <v/>
      </c>
      <c r="I1888" s="180" t="str">
        <f>NM_Permitted_Sources!M326</f>
        <v/>
      </c>
      <c r="J1888" s="180" t="str">
        <f>NM_Permitted_Sources!N326</f>
        <v/>
      </c>
    </row>
    <row r="1889" spans="1:10" x14ac:dyDescent="0.2">
      <c r="A1889" s="43" t="str">
        <f>NM_Permitted_Sources!A327</f>
        <v>NM Permitted</v>
      </c>
      <c r="B1889" s="43" t="str">
        <f>NM_Permitted_Sources!B327</f>
        <v>35</v>
      </c>
      <c r="C1889" s="74" t="str">
        <f>NM_Permitted_Sources!C327</f>
        <v>35015</v>
      </c>
      <c r="D1889" s="44" t="str">
        <f>NM_Permitted_Sources!G327</f>
        <v>31000404</v>
      </c>
      <c r="E1889" s="44" t="str">
        <f>NM_Permitted_Sources!I327</f>
        <v>Process Heaters</v>
      </c>
      <c r="F1889" s="180" t="str">
        <f>NM_Permitted_Sources!J327</f>
        <v/>
      </c>
      <c r="G1889" s="180">
        <f>NM_Permitted_Sources!K327</f>
        <v>0.52</v>
      </c>
      <c r="H1889" s="180" t="str">
        <f>NM_Permitted_Sources!L327</f>
        <v/>
      </c>
      <c r="I1889" s="180" t="str">
        <f>NM_Permitted_Sources!M327</f>
        <v/>
      </c>
      <c r="J1889" s="180" t="str">
        <f>NM_Permitted_Sources!N327</f>
        <v/>
      </c>
    </row>
    <row r="1890" spans="1:10" x14ac:dyDescent="0.2">
      <c r="A1890" s="43" t="str">
        <f>NM_Permitted_Sources!A328</f>
        <v>NM Permitted</v>
      </c>
      <c r="B1890" s="43" t="str">
        <f>NM_Permitted_Sources!B328</f>
        <v>35</v>
      </c>
      <c r="C1890" s="74" t="str">
        <f>NM_Permitted_Sources!C328</f>
        <v>35015</v>
      </c>
      <c r="D1890" s="44" t="str">
        <f>NM_Permitted_Sources!G328</f>
        <v>31000404</v>
      </c>
      <c r="E1890" s="44" t="str">
        <f>NM_Permitted_Sources!I328</f>
        <v>Process Heaters</v>
      </c>
      <c r="F1890" s="180" t="str">
        <f>NM_Permitted_Sources!J328</f>
        <v/>
      </c>
      <c r="G1890" s="180">
        <f>NM_Permitted_Sources!K328</f>
        <v>0.52</v>
      </c>
      <c r="H1890" s="180" t="str">
        <f>NM_Permitted_Sources!L328</f>
        <v/>
      </c>
      <c r="I1890" s="180" t="str">
        <f>NM_Permitted_Sources!M328</f>
        <v/>
      </c>
      <c r="J1890" s="180" t="str">
        <f>NM_Permitted_Sources!N328</f>
        <v/>
      </c>
    </row>
    <row r="1891" spans="1:10" x14ac:dyDescent="0.2">
      <c r="A1891" s="43" t="str">
        <f>NM_Permitted_Sources!A329</f>
        <v>NM Permitted</v>
      </c>
      <c r="B1891" s="43" t="str">
        <f>NM_Permitted_Sources!B329</f>
        <v>35</v>
      </c>
      <c r="C1891" s="74" t="str">
        <f>NM_Permitted_Sources!C329</f>
        <v>35015</v>
      </c>
      <c r="D1891" s="44" t="str">
        <f>NM_Permitted_Sources!G329</f>
        <v>31000201</v>
      </c>
      <c r="E1891" s="44" t="str">
        <f>NM_Permitted_Sources!I329</f>
        <v>Amine Units</v>
      </c>
      <c r="F1891" s="180" t="str">
        <f>NM_Permitted_Sources!J329</f>
        <v/>
      </c>
      <c r="G1891" s="180" t="str">
        <f>NM_Permitted_Sources!K329</f>
        <v/>
      </c>
      <c r="H1891" s="180">
        <f>NM_Permitted_Sources!L329</f>
        <v>0.52</v>
      </c>
      <c r="I1891" s="180" t="str">
        <f>NM_Permitted_Sources!M329</f>
        <v/>
      </c>
      <c r="J1891" s="180" t="str">
        <f>NM_Permitted_Sources!N329</f>
        <v/>
      </c>
    </row>
    <row r="1892" spans="1:10" x14ac:dyDescent="0.2">
      <c r="A1892" s="43" t="str">
        <f>NM_Permitted_Sources!A330</f>
        <v>NM Permitted</v>
      </c>
      <c r="B1892" s="43" t="str">
        <f>NM_Permitted_Sources!B330</f>
        <v>35</v>
      </c>
      <c r="C1892" s="74" t="str">
        <f>NM_Permitted_Sources!C330</f>
        <v>35025</v>
      </c>
      <c r="D1892" s="44" t="str">
        <f>NM_Permitted_Sources!G330</f>
        <v>31000301</v>
      </c>
      <c r="E1892" s="44" t="str">
        <f>NM_Permitted_Sources!I330</f>
        <v>Dehydrator</v>
      </c>
      <c r="F1892" s="180" t="str">
        <f>NM_Permitted_Sources!J330</f>
        <v/>
      </c>
      <c r="G1892" s="180" t="str">
        <f>NM_Permitted_Sources!K330</f>
        <v/>
      </c>
      <c r="H1892" s="180">
        <f>NM_Permitted_Sources!L330</f>
        <v>0.53</v>
      </c>
      <c r="I1892" s="180" t="str">
        <f>NM_Permitted_Sources!M330</f>
        <v/>
      </c>
      <c r="J1892" s="180" t="str">
        <f>NM_Permitted_Sources!N330</f>
        <v/>
      </c>
    </row>
    <row r="1893" spans="1:10" x14ac:dyDescent="0.2">
      <c r="A1893" s="43" t="str">
        <f>NM_Permitted_Sources!A331</f>
        <v>NM Permitted</v>
      </c>
      <c r="B1893" s="43" t="str">
        <f>NM_Permitted_Sources!B331</f>
        <v>35</v>
      </c>
      <c r="C1893" s="74" t="str">
        <f>NM_Permitted_Sources!C331</f>
        <v>35025</v>
      </c>
      <c r="D1893" s="44" t="str">
        <f>NM_Permitted_Sources!G331</f>
        <v>20200254</v>
      </c>
      <c r="E1893" s="44" t="str">
        <f>NM_Permitted_Sources!I331</f>
        <v>Compressor Engines</v>
      </c>
      <c r="F1893" s="180" t="str">
        <f>NM_Permitted_Sources!J331</f>
        <v/>
      </c>
      <c r="G1893" s="180" t="str">
        <f>NM_Permitted_Sources!K331</f>
        <v/>
      </c>
      <c r="H1893" s="180" t="str">
        <f>NM_Permitted_Sources!L331</f>
        <v/>
      </c>
      <c r="I1893" s="180" t="str">
        <f>NM_Permitted_Sources!M331</f>
        <v/>
      </c>
      <c r="J1893" s="180">
        <f>NM_Permitted_Sources!N331</f>
        <v>0.53</v>
      </c>
    </row>
    <row r="1894" spans="1:10" x14ac:dyDescent="0.2">
      <c r="A1894" s="43" t="str">
        <f>NM_Permitted_Sources!A332</f>
        <v>NM Permitted</v>
      </c>
      <c r="B1894" s="43" t="str">
        <f>NM_Permitted_Sources!B332</f>
        <v>35</v>
      </c>
      <c r="C1894" s="74" t="str">
        <f>NM_Permitted_Sources!C332</f>
        <v>35025</v>
      </c>
      <c r="D1894" s="44" t="str">
        <f>NM_Permitted_Sources!G332</f>
        <v>20200202</v>
      </c>
      <c r="E1894" s="44" t="str">
        <f>NM_Permitted_Sources!I332</f>
        <v>Compressor Engines</v>
      </c>
      <c r="F1894" s="180" t="str">
        <f>NM_Permitted_Sources!J332</f>
        <v/>
      </c>
      <c r="G1894" s="180" t="str">
        <f>NM_Permitted_Sources!K332</f>
        <v/>
      </c>
      <c r="H1894" s="180" t="str">
        <f>NM_Permitted_Sources!L332</f>
        <v/>
      </c>
      <c r="I1894" s="180" t="str">
        <f>NM_Permitted_Sources!M332</f>
        <v/>
      </c>
      <c r="J1894" s="180">
        <f>NM_Permitted_Sources!N332</f>
        <v>0.53</v>
      </c>
    </row>
    <row r="1895" spans="1:10" x14ac:dyDescent="0.2">
      <c r="A1895" s="43" t="str">
        <f>NM_Permitted_Sources!A333</f>
        <v>NM Permitted</v>
      </c>
      <c r="B1895" s="43" t="str">
        <f>NM_Permitted_Sources!B333</f>
        <v>35</v>
      </c>
      <c r="C1895" s="74" t="str">
        <f>NM_Permitted_Sources!C333</f>
        <v>35015</v>
      </c>
      <c r="D1895" s="44" t="str">
        <f>NM_Permitted_Sources!G333</f>
        <v>20200201</v>
      </c>
      <c r="E1895" s="44" t="str">
        <f>NM_Permitted_Sources!I333</f>
        <v>Compressor Engines</v>
      </c>
      <c r="F1895" s="180" t="str">
        <f>NM_Permitted_Sources!J333</f>
        <v/>
      </c>
      <c r="G1895" s="180">
        <f>NM_Permitted_Sources!K333</f>
        <v>0.55000000000000004</v>
      </c>
      <c r="H1895" s="180" t="str">
        <f>NM_Permitted_Sources!L333</f>
        <v/>
      </c>
      <c r="I1895" s="180" t="str">
        <f>NM_Permitted_Sources!M333</f>
        <v/>
      </c>
      <c r="J1895" s="180" t="str">
        <f>NM_Permitted_Sources!N333</f>
        <v/>
      </c>
    </row>
    <row r="1896" spans="1:10" x14ac:dyDescent="0.2">
      <c r="A1896" s="43" t="str">
        <f>NM_Permitted_Sources!A334</f>
        <v>NM Permitted</v>
      </c>
      <c r="B1896" s="43" t="str">
        <f>NM_Permitted_Sources!B334</f>
        <v>35</v>
      </c>
      <c r="C1896" s="74" t="str">
        <f>NM_Permitted_Sources!C334</f>
        <v>35025</v>
      </c>
      <c r="D1896" s="44" t="str">
        <f>NM_Permitted_Sources!G334</f>
        <v>20200202</v>
      </c>
      <c r="E1896" s="44" t="str">
        <f>NM_Permitted_Sources!I334</f>
        <v>Compressor Engines</v>
      </c>
      <c r="F1896" s="180" t="str">
        <f>NM_Permitted_Sources!J334</f>
        <v/>
      </c>
      <c r="G1896" s="180" t="str">
        <f>NM_Permitted_Sources!K334</f>
        <v/>
      </c>
      <c r="H1896" s="180" t="str">
        <f>NM_Permitted_Sources!L334</f>
        <v/>
      </c>
      <c r="I1896" s="180" t="str">
        <f>NM_Permitted_Sources!M334</f>
        <v/>
      </c>
      <c r="J1896" s="180">
        <f>NM_Permitted_Sources!N334</f>
        <v>0.55000000000000004</v>
      </c>
    </row>
    <row r="1897" spans="1:10" x14ac:dyDescent="0.2">
      <c r="A1897" s="43" t="str">
        <f>NM_Permitted_Sources!A335</f>
        <v>NM Permitted</v>
      </c>
      <c r="B1897" s="43" t="str">
        <f>NM_Permitted_Sources!B335</f>
        <v>35</v>
      </c>
      <c r="C1897" s="74" t="str">
        <f>NM_Permitted_Sources!C335</f>
        <v>35015</v>
      </c>
      <c r="D1897" s="44" t="str">
        <f>NM_Permitted_Sources!G335</f>
        <v>31088811</v>
      </c>
      <c r="E1897" s="44" t="str">
        <f>NM_Permitted_Sources!I335</f>
        <v>Permitted Fugitives</v>
      </c>
      <c r="F1897" s="180" t="str">
        <f>NM_Permitted_Sources!J335</f>
        <v/>
      </c>
      <c r="G1897" s="180">
        <f>NM_Permitted_Sources!K335</f>
        <v>0.56000000000000005</v>
      </c>
      <c r="H1897" s="180" t="str">
        <f>NM_Permitted_Sources!L335</f>
        <v/>
      </c>
      <c r="I1897" s="180" t="str">
        <f>NM_Permitted_Sources!M335</f>
        <v/>
      </c>
      <c r="J1897" s="180" t="str">
        <f>NM_Permitted_Sources!N335</f>
        <v/>
      </c>
    </row>
    <row r="1898" spans="1:10" x14ac:dyDescent="0.2">
      <c r="A1898" s="43" t="str">
        <f>NM_Permitted_Sources!A336</f>
        <v>NM Permitted</v>
      </c>
      <c r="B1898" s="43" t="str">
        <f>NM_Permitted_Sources!B336</f>
        <v>35</v>
      </c>
      <c r="C1898" s="74" t="str">
        <f>NM_Permitted_Sources!C336</f>
        <v>35025</v>
      </c>
      <c r="D1898" s="44" t="str">
        <f>NM_Permitted_Sources!G336</f>
        <v>20200253</v>
      </c>
      <c r="E1898" s="44" t="str">
        <f>NM_Permitted_Sources!I336</f>
        <v>Compressor Engines</v>
      </c>
      <c r="F1898" s="180" t="str">
        <f>NM_Permitted_Sources!J336</f>
        <v/>
      </c>
      <c r="G1898" s="180" t="str">
        <f>NM_Permitted_Sources!K336</f>
        <v/>
      </c>
      <c r="H1898" s="180" t="str">
        <f>NM_Permitted_Sources!L336</f>
        <v/>
      </c>
      <c r="I1898" s="180" t="str">
        <f>NM_Permitted_Sources!M336</f>
        <v/>
      </c>
      <c r="J1898" s="180">
        <f>NM_Permitted_Sources!N336</f>
        <v>0.56000000000000005</v>
      </c>
    </row>
    <row r="1899" spans="1:10" x14ac:dyDescent="0.2">
      <c r="A1899" s="43" t="str">
        <f>NM_Permitted_Sources!A337</f>
        <v>NM Permitted</v>
      </c>
      <c r="B1899" s="43" t="str">
        <f>NM_Permitted_Sources!B337</f>
        <v>35</v>
      </c>
      <c r="C1899" s="74" t="str">
        <f>NM_Permitted_Sources!C337</f>
        <v>35025</v>
      </c>
      <c r="D1899" s="44" t="str">
        <f>NM_Permitted_Sources!G337</f>
        <v>20200252</v>
      </c>
      <c r="E1899" s="44" t="str">
        <f>NM_Permitted_Sources!I337</f>
        <v>Compressor Engines</v>
      </c>
      <c r="F1899" s="180" t="str">
        <f>NM_Permitted_Sources!J337</f>
        <v/>
      </c>
      <c r="G1899" s="180" t="str">
        <f>NM_Permitted_Sources!K337</f>
        <v/>
      </c>
      <c r="H1899" s="180" t="str">
        <f>NM_Permitted_Sources!L337</f>
        <v/>
      </c>
      <c r="I1899" s="180" t="str">
        <f>NM_Permitted_Sources!M337</f>
        <v/>
      </c>
      <c r="J1899" s="180">
        <f>NM_Permitted_Sources!N337</f>
        <v>0.56000000000000005</v>
      </c>
    </row>
    <row r="1900" spans="1:10" x14ac:dyDescent="0.2">
      <c r="A1900" s="43" t="str">
        <f>NM_Permitted_Sources!A338</f>
        <v>NM Permitted</v>
      </c>
      <c r="B1900" s="43" t="str">
        <f>NM_Permitted_Sources!B338</f>
        <v>35</v>
      </c>
      <c r="C1900" s="74" t="str">
        <f>NM_Permitted_Sources!C338</f>
        <v>35025</v>
      </c>
      <c r="D1900" s="44" t="str">
        <f>NM_Permitted_Sources!G338</f>
        <v>20200252</v>
      </c>
      <c r="E1900" s="44" t="str">
        <f>NM_Permitted_Sources!I338</f>
        <v>Compressor Engines</v>
      </c>
      <c r="F1900" s="180" t="str">
        <f>NM_Permitted_Sources!J338</f>
        <v/>
      </c>
      <c r="G1900" s="180" t="str">
        <f>NM_Permitted_Sources!K338</f>
        <v/>
      </c>
      <c r="H1900" s="180" t="str">
        <f>NM_Permitted_Sources!L338</f>
        <v/>
      </c>
      <c r="I1900" s="180" t="str">
        <f>NM_Permitted_Sources!M338</f>
        <v/>
      </c>
      <c r="J1900" s="180">
        <f>NM_Permitted_Sources!N338</f>
        <v>0.56999999999999995</v>
      </c>
    </row>
    <row r="1901" spans="1:10" x14ac:dyDescent="0.2">
      <c r="A1901" s="43" t="str">
        <f>NM_Permitted_Sources!A339</f>
        <v>NM Permitted</v>
      </c>
      <c r="B1901" s="43" t="str">
        <f>NM_Permitted_Sources!B339</f>
        <v>35</v>
      </c>
      <c r="C1901" s="74" t="str">
        <f>NM_Permitted_Sources!C339</f>
        <v>35015</v>
      </c>
      <c r="D1901" s="44" t="str">
        <f>NM_Permitted_Sources!G339</f>
        <v>20200201</v>
      </c>
      <c r="E1901" s="44" t="str">
        <f>NM_Permitted_Sources!I339</f>
        <v>Compressor Engines</v>
      </c>
      <c r="F1901" s="180" t="str">
        <f>NM_Permitted_Sources!J339</f>
        <v/>
      </c>
      <c r="G1901" s="180" t="str">
        <f>NM_Permitted_Sources!K339</f>
        <v/>
      </c>
      <c r="H1901" s="180" t="str">
        <f>NM_Permitted_Sources!L339</f>
        <v/>
      </c>
      <c r="I1901" s="180" t="str">
        <f>NM_Permitted_Sources!M339</f>
        <v/>
      </c>
      <c r="J1901" s="180">
        <f>NM_Permitted_Sources!N339</f>
        <v>0.58899999999999997</v>
      </c>
    </row>
    <row r="1902" spans="1:10" x14ac:dyDescent="0.2">
      <c r="A1902" s="43" t="str">
        <f>NM_Permitted_Sources!A340</f>
        <v>NM Permitted</v>
      </c>
      <c r="B1902" s="43" t="str">
        <f>NM_Permitted_Sources!B340</f>
        <v>35</v>
      </c>
      <c r="C1902" s="74" t="str">
        <f>NM_Permitted_Sources!C340</f>
        <v>35015</v>
      </c>
      <c r="D1902" s="44" t="str">
        <f>NM_Permitted_Sources!G340</f>
        <v>20200255</v>
      </c>
      <c r="E1902" s="44" t="str">
        <f>NM_Permitted_Sources!I340</f>
        <v>Compressor Engines</v>
      </c>
      <c r="F1902" s="180" t="str">
        <f>NM_Permitted_Sources!J340</f>
        <v/>
      </c>
      <c r="G1902" s="180" t="str">
        <f>NM_Permitted_Sources!K340</f>
        <v/>
      </c>
      <c r="H1902" s="180" t="str">
        <f>NM_Permitted_Sources!L340</f>
        <v/>
      </c>
      <c r="I1902" s="180">
        <f>NM_Permitted_Sources!M340</f>
        <v>0.59</v>
      </c>
      <c r="J1902" s="180" t="str">
        <f>NM_Permitted_Sources!N340</f>
        <v/>
      </c>
    </row>
    <row r="1903" spans="1:10" x14ac:dyDescent="0.2">
      <c r="A1903" s="43" t="str">
        <f>NM_Permitted_Sources!A341</f>
        <v>NM Permitted</v>
      </c>
      <c r="B1903" s="43" t="str">
        <f>NM_Permitted_Sources!B341</f>
        <v>35</v>
      </c>
      <c r="C1903" s="74" t="str">
        <f>NM_Permitted_Sources!C341</f>
        <v>35015</v>
      </c>
      <c r="D1903" s="44" t="str">
        <f>NM_Permitted_Sources!G341</f>
        <v>31000302</v>
      </c>
      <c r="E1903" s="44" t="str">
        <f>NM_Permitted_Sources!I341</f>
        <v>Dehydrator</v>
      </c>
      <c r="F1903" s="180">
        <f>NM_Permitted_Sources!J341</f>
        <v>0.59</v>
      </c>
      <c r="G1903" s="180" t="str">
        <f>NM_Permitted_Sources!K341</f>
        <v/>
      </c>
      <c r="H1903" s="180" t="str">
        <f>NM_Permitted_Sources!L341</f>
        <v/>
      </c>
      <c r="I1903" s="180" t="str">
        <f>NM_Permitted_Sources!M341</f>
        <v/>
      </c>
      <c r="J1903" s="180" t="str">
        <f>NM_Permitted_Sources!N341</f>
        <v/>
      </c>
    </row>
    <row r="1904" spans="1:10" x14ac:dyDescent="0.2">
      <c r="A1904" s="43" t="str">
        <f>NM_Permitted_Sources!A342</f>
        <v>NM Permitted</v>
      </c>
      <c r="B1904" s="43" t="str">
        <f>NM_Permitted_Sources!B342</f>
        <v>35</v>
      </c>
      <c r="C1904" s="74" t="str">
        <f>NM_Permitted_Sources!C342</f>
        <v>35025</v>
      </c>
      <c r="D1904" s="44" t="str">
        <f>NM_Permitted_Sources!G342</f>
        <v>20200252</v>
      </c>
      <c r="E1904" s="44" t="str">
        <f>NM_Permitted_Sources!I342</f>
        <v>Compressor Engines</v>
      </c>
      <c r="F1904" s="180" t="str">
        <f>NM_Permitted_Sources!J342</f>
        <v/>
      </c>
      <c r="G1904" s="180">
        <f>NM_Permitted_Sources!K342</f>
        <v>0.59</v>
      </c>
      <c r="H1904" s="180" t="str">
        <f>NM_Permitted_Sources!L342</f>
        <v/>
      </c>
      <c r="I1904" s="180" t="str">
        <f>NM_Permitted_Sources!M342</f>
        <v/>
      </c>
      <c r="J1904" s="180" t="str">
        <f>NM_Permitted_Sources!N342</f>
        <v/>
      </c>
    </row>
    <row r="1905" spans="1:10" x14ac:dyDescent="0.2">
      <c r="A1905" s="43" t="str">
        <f>NM_Permitted_Sources!A343</f>
        <v>NM Permitted</v>
      </c>
      <c r="B1905" s="43" t="str">
        <f>NM_Permitted_Sources!B343</f>
        <v>35</v>
      </c>
      <c r="C1905" s="74" t="str">
        <f>NM_Permitted_Sources!C343</f>
        <v>35025</v>
      </c>
      <c r="D1905" s="44" t="str">
        <f>NM_Permitted_Sources!G343</f>
        <v>20200254</v>
      </c>
      <c r="E1905" s="44" t="str">
        <f>NM_Permitted_Sources!I343</f>
        <v>Compressor Engines</v>
      </c>
      <c r="F1905" s="180" t="str">
        <f>NM_Permitted_Sources!J343</f>
        <v/>
      </c>
      <c r="G1905" s="180" t="str">
        <f>NM_Permitted_Sources!K343</f>
        <v/>
      </c>
      <c r="H1905" s="180" t="str">
        <f>NM_Permitted_Sources!L343</f>
        <v/>
      </c>
      <c r="I1905" s="180" t="str">
        <f>NM_Permitted_Sources!M343</f>
        <v/>
      </c>
      <c r="J1905" s="180">
        <f>NM_Permitted_Sources!N343</f>
        <v>0.59</v>
      </c>
    </row>
    <row r="1906" spans="1:10" x14ac:dyDescent="0.2">
      <c r="A1906" s="43" t="str">
        <f>NM_Permitted_Sources!A344</f>
        <v>NM Permitted</v>
      </c>
      <c r="B1906" s="43" t="str">
        <f>NM_Permitted_Sources!B344</f>
        <v>35</v>
      </c>
      <c r="C1906" s="74" t="str">
        <f>NM_Permitted_Sources!C344</f>
        <v>35015</v>
      </c>
      <c r="D1906" s="44" t="str">
        <f>NM_Permitted_Sources!G344</f>
        <v>20200201</v>
      </c>
      <c r="E1906" s="44" t="str">
        <f>NM_Permitted_Sources!I344</f>
        <v>Compressor Engines</v>
      </c>
      <c r="F1906" s="180" t="str">
        <f>NM_Permitted_Sources!J344</f>
        <v/>
      </c>
      <c r="G1906" s="180" t="str">
        <f>NM_Permitted_Sources!K344</f>
        <v/>
      </c>
      <c r="H1906" s="180" t="str">
        <f>NM_Permitted_Sources!L344</f>
        <v/>
      </c>
      <c r="I1906" s="180" t="str">
        <f>NM_Permitted_Sources!M344</f>
        <v/>
      </c>
      <c r="J1906" s="180">
        <f>NM_Permitted_Sources!N344</f>
        <v>0.59499999999999997</v>
      </c>
    </row>
    <row r="1907" spans="1:10" x14ac:dyDescent="0.2">
      <c r="A1907" s="43" t="str">
        <f>NM_Permitted_Sources!A345</f>
        <v>NM Permitted</v>
      </c>
      <c r="B1907" s="43" t="str">
        <f>NM_Permitted_Sources!B345</f>
        <v>35</v>
      </c>
      <c r="C1907" s="74" t="str">
        <f>NM_Permitted_Sources!C345</f>
        <v>35015</v>
      </c>
      <c r="D1907" s="44" t="str">
        <f>NM_Permitted_Sources!G345</f>
        <v>31000228</v>
      </c>
      <c r="E1907" s="44" t="str">
        <f>NM_Permitted_Sources!I345</f>
        <v>Dehydrator</v>
      </c>
      <c r="F1907" s="180">
        <f>NM_Permitted_Sources!J345</f>
        <v>0.59899999999999998</v>
      </c>
      <c r="G1907" s="180" t="str">
        <f>NM_Permitted_Sources!K345</f>
        <v/>
      </c>
      <c r="H1907" s="180" t="str">
        <f>NM_Permitted_Sources!L345</f>
        <v/>
      </c>
      <c r="I1907" s="180" t="str">
        <f>NM_Permitted_Sources!M345</f>
        <v/>
      </c>
      <c r="J1907" s="180" t="str">
        <f>NM_Permitted_Sources!N345</f>
        <v/>
      </c>
    </row>
    <row r="1908" spans="1:10" x14ac:dyDescent="0.2">
      <c r="A1908" s="43" t="str">
        <f>NM_Permitted_Sources!A346</f>
        <v>NM Permitted</v>
      </c>
      <c r="B1908" s="43" t="str">
        <f>NM_Permitted_Sources!B346</f>
        <v>35</v>
      </c>
      <c r="C1908" s="74" t="str">
        <f>NM_Permitted_Sources!C346</f>
        <v>35025</v>
      </c>
      <c r="D1908" s="44" t="str">
        <f>NM_Permitted_Sources!G346</f>
        <v>20200253</v>
      </c>
      <c r="E1908" s="44" t="str">
        <f>NM_Permitted_Sources!I346</f>
        <v>Compressor Engines</v>
      </c>
      <c r="F1908" s="180" t="str">
        <f>NM_Permitted_Sources!J346</f>
        <v/>
      </c>
      <c r="G1908" s="180" t="str">
        <f>NM_Permitted_Sources!K346</f>
        <v/>
      </c>
      <c r="H1908" s="180" t="str">
        <f>NM_Permitted_Sources!L346</f>
        <v/>
      </c>
      <c r="I1908" s="180" t="str">
        <f>NM_Permitted_Sources!M346</f>
        <v/>
      </c>
      <c r="J1908" s="180">
        <f>NM_Permitted_Sources!N346</f>
        <v>0.6</v>
      </c>
    </row>
    <row r="1909" spans="1:10" x14ac:dyDescent="0.2">
      <c r="A1909" s="43" t="str">
        <f>NM_Permitted_Sources!A347</f>
        <v>NM Permitted</v>
      </c>
      <c r="B1909" s="43" t="str">
        <f>NM_Permitted_Sources!B347</f>
        <v>35</v>
      </c>
      <c r="C1909" s="74" t="str">
        <f>NM_Permitted_Sources!C347</f>
        <v>35025</v>
      </c>
      <c r="D1909" s="44" t="str">
        <f>NM_Permitted_Sources!G347</f>
        <v>31000404</v>
      </c>
      <c r="E1909" s="44" t="str">
        <f>NM_Permitted_Sources!I347</f>
        <v>Process Heaters</v>
      </c>
      <c r="F1909" s="180">
        <f>NM_Permitted_Sources!J347</f>
        <v>0.6</v>
      </c>
      <c r="G1909" s="180" t="str">
        <f>NM_Permitted_Sources!K347</f>
        <v/>
      </c>
      <c r="H1909" s="180" t="str">
        <f>NM_Permitted_Sources!L347</f>
        <v/>
      </c>
      <c r="I1909" s="180" t="str">
        <f>NM_Permitted_Sources!M347</f>
        <v/>
      </c>
      <c r="J1909" s="180" t="str">
        <f>NM_Permitted_Sources!N347</f>
        <v/>
      </c>
    </row>
    <row r="1910" spans="1:10" x14ac:dyDescent="0.2">
      <c r="A1910" s="43" t="str">
        <f>NM_Permitted_Sources!A348</f>
        <v>NM Permitted</v>
      </c>
      <c r="B1910" s="43" t="str">
        <f>NM_Permitted_Sources!B348</f>
        <v>35</v>
      </c>
      <c r="C1910" s="74" t="str">
        <f>NM_Permitted_Sources!C348</f>
        <v>35025</v>
      </c>
      <c r="D1910" s="44" t="str">
        <f>NM_Permitted_Sources!G348</f>
        <v>31000216</v>
      </c>
      <c r="E1910" s="44" t="str">
        <f>NM_Permitted_Sources!I348</f>
        <v>Natural Gas Production, Flares</v>
      </c>
      <c r="F1910" s="180" t="str">
        <f>NM_Permitted_Sources!J348</f>
        <v/>
      </c>
      <c r="G1910" s="180" t="str">
        <f>NM_Permitted_Sources!K348</f>
        <v/>
      </c>
      <c r="H1910" s="180" t="str">
        <f>NM_Permitted_Sources!L348</f>
        <v/>
      </c>
      <c r="I1910" s="180" t="str">
        <f>NM_Permitted_Sources!M348</f>
        <v/>
      </c>
      <c r="J1910" s="180">
        <f>NM_Permitted_Sources!N348</f>
        <v>0.6</v>
      </c>
    </row>
    <row r="1911" spans="1:10" x14ac:dyDescent="0.2">
      <c r="A1911" s="43" t="str">
        <f>NM_Permitted_Sources!A349</f>
        <v>NM Permitted</v>
      </c>
      <c r="B1911" s="43" t="str">
        <f>NM_Permitted_Sources!B349</f>
        <v>35</v>
      </c>
      <c r="C1911" s="74" t="str">
        <f>NM_Permitted_Sources!C349</f>
        <v>35025</v>
      </c>
      <c r="D1911" s="44" t="str">
        <f>NM_Permitted_Sources!G349</f>
        <v>31088811</v>
      </c>
      <c r="E1911" s="44" t="str">
        <f>NM_Permitted_Sources!I349</f>
        <v>Permitted Fugitives</v>
      </c>
      <c r="F1911" s="180" t="str">
        <f>NM_Permitted_Sources!J349</f>
        <v/>
      </c>
      <c r="G1911" s="180">
        <f>NM_Permitted_Sources!K349</f>
        <v>0.6</v>
      </c>
      <c r="H1911" s="180" t="str">
        <f>NM_Permitted_Sources!L349</f>
        <v/>
      </c>
      <c r="I1911" s="180" t="str">
        <f>NM_Permitted_Sources!M349</f>
        <v/>
      </c>
      <c r="J1911" s="180" t="str">
        <f>NM_Permitted_Sources!N349</f>
        <v/>
      </c>
    </row>
    <row r="1912" spans="1:10" x14ac:dyDescent="0.2">
      <c r="A1912" s="43" t="str">
        <f>NM_Permitted_Sources!A350</f>
        <v>NM Permitted</v>
      </c>
      <c r="B1912" s="43" t="str">
        <f>NM_Permitted_Sources!B350</f>
        <v>35</v>
      </c>
      <c r="C1912" s="74" t="str">
        <f>NM_Permitted_Sources!C350</f>
        <v>35025</v>
      </c>
      <c r="D1912" s="44" t="str">
        <f>NM_Permitted_Sources!G350</f>
        <v>31000404</v>
      </c>
      <c r="E1912" s="44" t="str">
        <f>NM_Permitted_Sources!I350</f>
        <v>Process Heaters</v>
      </c>
      <c r="F1912" s="180" t="str">
        <f>NM_Permitted_Sources!J350</f>
        <v/>
      </c>
      <c r="G1912" s="180" t="str">
        <f>NM_Permitted_Sources!K350</f>
        <v/>
      </c>
      <c r="H1912" s="180" t="str">
        <f>NM_Permitted_Sources!L350</f>
        <v/>
      </c>
      <c r="I1912" s="180" t="str">
        <f>NM_Permitted_Sources!M350</f>
        <v/>
      </c>
      <c r="J1912" s="180">
        <f>NM_Permitted_Sources!N350</f>
        <v>0.6</v>
      </c>
    </row>
    <row r="1913" spans="1:10" x14ac:dyDescent="0.2">
      <c r="A1913" s="43" t="str">
        <f>NM_Permitted_Sources!A351</f>
        <v>NM Permitted</v>
      </c>
      <c r="B1913" s="43" t="str">
        <f>NM_Permitted_Sources!B351</f>
        <v>35</v>
      </c>
      <c r="C1913" s="74" t="str">
        <f>NM_Permitted_Sources!C351</f>
        <v>35025</v>
      </c>
      <c r="D1913" s="44" t="str">
        <f>NM_Permitted_Sources!G351</f>
        <v>20200202</v>
      </c>
      <c r="E1913" s="44" t="str">
        <f>NM_Permitted_Sources!I351</f>
        <v>Compressor Engines</v>
      </c>
      <c r="F1913" s="180" t="str">
        <f>NM_Permitted_Sources!J351</f>
        <v/>
      </c>
      <c r="G1913" s="180" t="str">
        <f>NM_Permitted_Sources!K351</f>
        <v/>
      </c>
      <c r="H1913" s="180" t="str">
        <f>NM_Permitted_Sources!L351</f>
        <v/>
      </c>
      <c r="I1913" s="180" t="str">
        <f>NM_Permitted_Sources!M351</f>
        <v/>
      </c>
      <c r="J1913" s="180">
        <f>NM_Permitted_Sources!N351</f>
        <v>0.6</v>
      </c>
    </row>
    <row r="1914" spans="1:10" x14ac:dyDescent="0.2">
      <c r="A1914" s="43" t="str">
        <f>NM_Permitted_Sources!A352</f>
        <v>NM Permitted</v>
      </c>
      <c r="B1914" s="43" t="str">
        <f>NM_Permitted_Sources!B352</f>
        <v>35</v>
      </c>
      <c r="C1914" s="74" t="str">
        <f>NM_Permitted_Sources!C352</f>
        <v>35025</v>
      </c>
      <c r="D1914" s="44" t="str">
        <f>NM_Permitted_Sources!G352</f>
        <v>31088811</v>
      </c>
      <c r="E1914" s="44" t="str">
        <f>NM_Permitted_Sources!I352</f>
        <v>Permitted Fugitives</v>
      </c>
      <c r="F1914" s="180" t="str">
        <f>NM_Permitted_Sources!J352</f>
        <v/>
      </c>
      <c r="G1914" s="180">
        <f>NM_Permitted_Sources!K352</f>
        <v>0.6</v>
      </c>
      <c r="H1914" s="180" t="str">
        <f>NM_Permitted_Sources!L352</f>
        <v/>
      </c>
      <c r="I1914" s="180" t="str">
        <f>NM_Permitted_Sources!M352</f>
        <v/>
      </c>
      <c r="J1914" s="180" t="str">
        <f>NM_Permitted_Sources!N352</f>
        <v/>
      </c>
    </row>
    <row r="1915" spans="1:10" x14ac:dyDescent="0.2">
      <c r="A1915" s="43" t="str">
        <f>NM_Permitted_Sources!A353</f>
        <v>NM Permitted</v>
      </c>
      <c r="B1915" s="43" t="str">
        <f>NM_Permitted_Sources!B353</f>
        <v>35</v>
      </c>
      <c r="C1915" s="74" t="str">
        <f>NM_Permitted_Sources!C353</f>
        <v>35025</v>
      </c>
      <c r="D1915" s="44" t="str">
        <f>NM_Permitted_Sources!G353</f>
        <v>20200253</v>
      </c>
      <c r="E1915" s="44" t="str">
        <f>NM_Permitted_Sources!I353</f>
        <v>Compressor Engines</v>
      </c>
      <c r="F1915" s="180" t="str">
        <f>NM_Permitted_Sources!J353</f>
        <v/>
      </c>
      <c r="G1915" s="180" t="str">
        <f>NM_Permitted_Sources!K353</f>
        <v/>
      </c>
      <c r="H1915" s="180" t="str">
        <f>NM_Permitted_Sources!L353</f>
        <v/>
      </c>
      <c r="I1915" s="180" t="str">
        <f>NM_Permitted_Sources!M353</f>
        <v/>
      </c>
      <c r="J1915" s="180">
        <f>NM_Permitted_Sources!N353</f>
        <v>0.61</v>
      </c>
    </row>
    <row r="1916" spans="1:10" x14ac:dyDescent="0.2">
      <c r="A1916" s="43" t="str">
        <f>NM_Permitted_Sources!A354</f>
        <v>NM Permitted</v>
      </c>
      <c r="B1916" s="43" t="str">
        <f>NM_Permitted_Sources!B354</f>
        <v>35</v>
      </c>
      <c r="C1916" s="74" t="str">
        <f>NM_Permitted_Sources!C354</f>
        <v>35025</v>
      </c>
      <c r="D1916" s="44" t="str">
        <f>NM_Permitted_Sources!G354</f>
        <v>20200202</v>
      </c>
      <c r="E1916" s="44" t="str">
        <f>NM_Permitted_Sources!I354</f>
        <v>Compressor Engines</v>
      </c>
      <c r="F1916" s="180" t="str">
        <f>NM_Permitted_Sources!J354</f>
        <v/>
      </c>
      <c r="G1916" s="180" t="str">
        <f>NM_Permitted_Sources!K354</f>
        <v/>
      </c>
      <c r="H1916" s="180" t="str">
        <f>NM_Permitted_Sources!L354</f>
        <v/>
      </c>
      <c r="I1916" s="180" t="str">
        <f>NM_Permitted_Sources!M354</f>
        <v/>
      </c>
      <c r="J1916" s="180">
        <f>NM_Permitted_Sources!N354</f>
        <v>0.61</v>
      </c>
    </row>
    <row r="1917" spans="1:10" x14ac:dyDescent="0.2">
      <c r="A1917" s="43" t="str">
        <f>NM_Permitted_Sources!A355</f>
        <v>NM Permitted</v>
      </c>
      <c r="B1917" s="43" t="str">
        <f>NM_Permitted_Sources!B355</f>
        <v>35</v>
      </c>
      <c r="C1917" s="74" t="str">
        <f>NM_Permitted_Sources!C355</f>
        <v>35005</v>
      </c>
      <c r="D1917" s="44" t="str">
        <f>NM_Permitted_Sources!G355</f>
        <v>31000302</v>
      </c>
      <c r="E1917" s="44" t="str">
        <f>NM_Permitted_Sources!I355</f>
        <v>Dehydrator</v>
      </c>
      <c r="F1917" s="180" t="str">
        <f>NM_Permitted_Sources!J355</f>
        <v/>
      </c>
      <c r="G1917" s="180">
        <f>NM_Permitted_Sources!K355</f>
        <v>0.62</v>
      </c>
      <c r="H1917" s="180" t="str">
        <f>NM_Permitted_Sources!L355</f>
        <v/>
      </c>
      <c r="I1917" s="180" t="str">
        <f>NM_Permitted_Sources!M355</f>
        <v/>
      </c>
      <c r="J1917" s="180" t="str">
        <f>NM_Permitted_Sources!N355</f>
        <v/>
      </c>
    </row>
    <row r="1918" spans="1:10" x14ac:dyDescent="0.2">
      <c r="A1918" s="43" t="str">
        <f>NM_Permitted_Sources!A356</f>
        <v>NM Permitted</v>
      </c>
      <c r="B1918" s="43" t="str">
        <f>NM_Permitted_Sources!B356</f>
        <v>35</v>
      </c>
      <c r="C1918" s="74" t="str">
        <f>NM_Permitted_Sources!C356</f>
        <v>35025</v>
      </c>
      <c r="D1918" s="44" t="str">
        <f>NM_Permitted_Sources!G356</f>
        <v>20200253</v>
      </c>
      <c r="E1918" s="44" t="str">
        <f>NM_Permitted_Sources!I356</f>
        <v>Compressor Engines</v>
      </c>
      <c r="F1918" s="180" t="str">
        <f>NM_Permitted_Sources!J356</f>
        <v/>
      </c>
      <c r="G1918" s="180">
        <f>NM_Permitted_Sources!K356</f>
        <v>0.62</v>
      </c>
      <c r="H1918" s="180" t="str">
        <f>NM_Permitted_Sources!L356</f>
        <v/>
      </c>
      <c r="I1918" s="180" t="str">
        <f>NM_Permitted_Sources!M356</f>
        <v/>
      </c>
      <c r="J1918" s="180" t="str">
        <f>NM_Permitted_Sources!N356</f>
        <v/>
      </c>
    </row>
    <row r="1919" spans="1:10" x14ac:dyDescent="0.2">
      <c r="A1919" s="43" t="str">
        <f>NM_Permitted_Sources!A357</f>
        <v>NM Permitted</v>
      </c>
      <c r="B1919" s="43" t="str">
        <f>NM_Permitted_Sources!B357</f>
        <v>35</v>
      </c>
      <c r="C1919" s="74" t="str">
        <f>NM_Permitted_Sources!C357</f>
        <v>35025</v>
      </c>
      <c r="D1919" s="44" t="str">
        <f>NM_Permitted_Sources!G357</f>
        <v>31088811</v>
      </c>
      <c r="E1919" s="44" t="str">
        <f>NM_Permitted_Sources!I357</f>
        <v>Permitted Fugitives</v>
      </c>
      <c r="F1919" s="180" t="str">
        <f>NM_Permitted_Sources!J357</f>
        <v/>
      </c>
      <c r="G1919" s="180">
        <f>NM_Permitted_Sources!K357</f>
        <v>0.62</v>
      </c>
      <c r="H1919" s="180" t="str">
        <f>NM_Permitted_Sources!L357</f>
        <v/>
      </c>
      <c r="I1919" s="180" t="str">
        <f>NM_Permitted_Sources!M357</f>
        <v/>
      </c>
      <c r="J1919" s="180" t="str">
        <f>NM_Permitted_Sources!N357</f>
        <v/>
      </c>
    </row>
    <row r="1920" spans="1:10" x14ac:dyDescent="0.2">
      <c r="A1920" s="43" t="str">
        <f>NM_Permitted_Sources!A358</f>
        <v>NM Permitted</v>
      </c>
      <c r="B1920" s="43" t="str">
        <f>NM_Permitted_Sources!B358</f>
        <v>35</v>
      </c>
      <c r="C1920" s="74" t="str">
        <f>NM_Permitted_Sources!C358</f>
        <v>35025</v>
      </c>
      <c r="D1920" s="44" t="str">
        <f>NM_Permitted_Sources!G358</f>
        <v>31000404</v>
      </c>
      <c r="E1920" s="44" t="str">
        <f>NM_Permitted_Sources!I358</f>
        <v>Process Heaters</v>
      </c>
      <c r="F1920" s="180" t="str">
        <f>NM_Permitted_Sources!J358</f>
        <v/>
      </c>
      <c r="G1920" s="180" t="str">
        <f>NM_Permitted_Sources!K358</f>
        <v/>
      </c>
      <c r="H1920" s="180" t="str">
        <f>NM_Permitted_Sources!L358</f>
        <v/>
      </c>
      <c r="I1920" s="180" t="str">
        <f>NM_Permitted_Sources!M358</f>
        <v/>
      </c>
      <c r="J1920" s="180">
        <f>NM_Permitted_Sources!N358</f>
        <v>0.627</v>
      </c>
    </row>
    <row r="1921" spans="1:10" x14ac:dyDescent="0.2">
      <c r="A1921" s="43" t="str">
        <f>NM_Permitted_Sources!A359</f>
        <v>NM Permitted</v>
      </c>
      <c r="B1921" s="43" t="str">
        <f>NM_Permitted_Sources!B359</f>
        <v>35</v>
      </c>
      <c r="C1921" s="74" t="str">
        <f>NM_Permitted_Sources!C359</f>
        <v>35025</v>
      </c>
      <c r="D1921" s="44" t="str">
        <f>NM_Permitted_Sources!G359</f>
        <v>31000301</v>
      </c>
      <c r="E1921" s="44" t="str">
        <f>NM_Permitted_Sources!I359</f>
        <v>Dehydrator</v>
      </c>
      <c r="F1921" s="180">
        <f>NM_Permitted_Sources!J359</f>
        <v>0.63</v>
      </c>
      <c r="G1921" s="180" t="str">
        <f>NM_Permitted_Sources!K359</f>
        <v/>
      </c>
      <c r="H1921" s="180" t="str">
        <f>NM_Permitted_Sources!L359</f>
        <v/>
      </c>
      <c r="I1921" s="180" t="str">
        <f>NM_Permitted_Sources!M359</f>
        <v/>
      </c>
      <c r="J1921" s="180" t="str">
        <f>NM_Permitted_Sources!N359</f>
        <v/>
      </c>
    </row>
    <row r="1922" spans="1:10" x14ac:dyDescent="0.2">
      <c r="A1922" s="43" t="str">
        <f>NM_Permitted_Sources!A360</f>
        <v>NM Permitted</v>
      </c>
      <c r="B1922" s="43" t="str">
        <f>NM_Permitted_Sources!B360</f>
        <v>35</v>
      </c>
      <c r="C1922" s="74" t="str">
        <f>NM_Permitted_Sources!C360</f>
        <v>35025</v>
      </c>
      <c r="D1922" s="44" t="str">
        <f>NM_Permitted_Sources!G360</f>
        <v>20200253</v>
      </c>
      <c r="E1922" s="44" t="str">
        <f>NM_Permitted_Sources!I360</f>
        <v>Compressor Engines</v>
      </c>
      <c r="F1922" s="180" t="str">
        <f>NM_Permitted_Sources!J360</f>
        <v/>
      </c>
      <c r="G1922" s="180" t="str">
        <f>NM_Permitted_Sources!K360</f>
        <v/>
      </c>
      <c r="H1922" s="180" t="str">
        <f>NM_Permitted_Sources!L360</f>
        <v/>
      </c>
      <c r="I1922" s="180" t="str">
        <f>NM_Permitted_Sources!M360</f>
        <v/>
      </c>
      <c r="J1922" s="180">
        <f>NM_Permitted_Sources!N360</f>
        <v>0.63</v>
      </c>
    </row>
    <row r="1923" spans="1:10" x14ac:dyDescent="0.2">
      <c r="A1923" s="43" t="str">
        <f>NM_Permitted_Sources!A361</f>
        <v>NM Permitted</v>
      </c>
      <c r="B1923" s="43" t="str">
        <f>NM_Permitted_Sources!B361</f>
        <v>35</v>
      </c>
      <c r="C1923" s="74" t="str">
        <f>NM_Permitted_Sources!C361</f>
        <v>35025</v>
      </c>
      <c r="D1923" s="44" t="str">
        <f>NM_Permitted_Sources!G361</f>
        <v>31000223</v>
      </c>
      <c r="E1923" s="44" t="str">
        <f>NM_Permitted_Sources!I361</f>
        <v>Natural Gas Processing Facilities, Relief Valves</v>
      </c>
      <c r="F1923" s="180" t="str">
        <f>NM_Permitted_Sources!J361</f>
        <v/>
      </c>
      <c r="G1923" s="180">
        <f>NM_Permitted_Sources!K361</f>
        <v>0.63</v>
      </c>
      <c r="H1923" s="180" t="str">
        <f>NM_Permitted_Sources!L361</f>
        <v/>
      </c>
      <c r="I1923" s="180" t="str">
        <f>NM_Permitted_Sources!M361</f>
        <v/>
      </c>
      <c r="J1923" s="180" t="str">
        <f>NM_Permitted_Sources!N361</f>
        <v/>
      </c>
    </row>
    <row r="1924" spans="1:10" x14ac:dyDescent="0.2">
      <c r="A1924" s="43" t="str">
        <f>NM_Permitted_Sources!A362</f>
        <v>NM Permitted</v>
      </c>
      <c r="B1924" s="43" t="str">
        <f>NM_Permitted_Sources!B362</f>
        <v>35</v>
      </c>
      <c r="C1924" s="74" t="str">
        <f>NM_Permitted_Sources!C362</f>
        <v>35015</v>
      </c>
      <c r="D1924" s="44" t="str">
        <f>NM_Permitted_Sources!G362</f>
        <v>20200255</v>
      </c>
      <c r="E1924" s="44" t="str">
        <f>NM_Permitted_Sources!I362</f>
        <v>Compressor Engines</v>
      </c>
      <c r="F1924" s="180" t="str">
        <f>NM_Permitted_Sources!J362</f>
        <v/>
      </c>
      <c r="G1924" s="180" t="str">
        <f>NM_Permitted_Sources!K362</f>
        <v/>
      </c>
      <c r="H1924" s="180" t="str">
        <f>NM_Permitted_Sources!L362</f>
        <v/>
      </c>
      <c r="I1924" s="180">
        <f>NM_Permitted_Sources!M362</f>
        <v>0.64</v>
      </c>
      <c r="J1924" s="180" t="str">
        <f>NM_Permitted_Sources!N362</f>
        <v/>
      </c>
    </row>
    <row r="1925" spans="1:10" x14ac:dyDescent="0.2">
      <c r="A1925" s="43" t="str">
        <f>NM_Permitted_Sources!A363</f>
        <v>NM Permitted</v>
      </c>
      <c r="B1925" s="43" t="str">
        <f>NM_Permitted_Sources!B363</f>
        <v>35</v>
      </c>
      <c r="C1925" s="74" t="str">
        <f>NM_Permitted_Sources!C363</f>
        <v>35025</v>
      </c>
      <c r="D1925" s="44" t="str">
        <f>NM_Permitted_Sources!G363</f>
        <v>31000404</v>
      </c>
      <c r="E1925" s="44" t="str">
        <f>NM_Permitted_Sources!I363</f>
        <v>Process Heaters</v>
      </c>
      <c r="F1925" s="180">
        <f>NM_Permitted_Sources!J363</f>
        <v>0.64</v>
      </c>
      <c r="G1925" s="180" t="str">
        <f>NM_Permitted_Sources!K363</f>
        <v/>
      </c>
      <c r="H1925" s="180" t="str">
        <f>NM_Permitted_Sources!L363</f>
        <v/>
      </c>
      <c r="I1925" s="180" t="str">
        <f>NM_Permitted_Sources!M363</f>
        <v/>
      </c>
      <c r="J1925" s="180" t="str">
        <f>NM_Permitted_Sources!N363</f>
        <v/>
      </c>
    </row>
    <row r="1926" spans="1:10" x14ac:dyDescent="0.2">
      <c r="A1926" s="43" t="str">
        <f>NM_Permitted_Sources!A364</f>
        <v>NM Permitted</v>
      </c>
      <c r="B1926" s="43" t="str">
        <f>NM_Permitted_Sources!B364</f>
        <v>35</v>
      </c>
      <c r="C1926" s="74" t="str">
        <f>NM_Permitted_Sources!C364</f>
        <v>35025</v>
      </c>
      <c r="D1926" s="44" t="str">
        <f>NM_Permitted_Sources!G364</f>
        <v>31000404</v>
      </c>
      <c r="E1926" s="44" t="str">
        <f>NM_Permitted_Sources!I364</f>
        <v>Process Heaters</v>
      </c>
      <c r="F1926" s="180">
        <f>NM_Permitted_Sources!J364</f>
        <v>0.64</v>
      </c>
      <c r="G1926" s="180" t="str">
        <f>NM_Permitted_Sources!K364</f>
        <v/>
      </c>
      <c r="H1926" s="180" t="str">
        <f>NM_Permitted_Sources!L364</f>
        <v/>
      </c>
      <c r="I1926" s="180" t="str">
        <f>NM_Permitted_Sources!M364</f>
        <v/>
      </c>
      <c r="J1926" s="180" t="str">
        <f>NM_Permitted_Sources!N364</f>
        <v/>
      </c>
    </row>
    <row r="1927" spans="1:10" x14ac:dyDescent="0.2">
      <c r="A1927" s="43" t="str">
        <f>NM_Permitted_Sources!A365</f>
        <v>NM Permitted</v>
      </c>
      <c r="B1927" s="43" t="str">
        <f>NM_Permitted_Sources!B365</f>
        <v>35</v>
      </c>
      <c r="C1927" s="74" t="str">
        <f>NM_Permitted_Sources!C365</f>
        <v>35025</v>
      </c>
      <c r="D1927" s="44" t="str">
        <f>NM_Permitted_Sources!G365</f>
        <v>31088811</v>
      </c>
      <c r="E1927" s="44" t="str">
        <f>NM_Permitted_Sources!I365</f>
        <v>Permitted Fugitives</v>
      </c>
      <c r="F1927" s="180" t="str">
        <f>NM_Permitted_Sources!J365</f>
        <v/>
      </c>
      <c r="G1927" s="180">
        <f>NM_Permitted_Sources!K365</f>
        <v>0.65</v>
      </c>
      <c r="H1927" s="180" t="str">
        <f>NM_Permitted_Sources!L365</f>
        <v/>
      </c>
      <c r="I1927" s="180" t="str">
        <f>NM_Permitted_Sources!M365</f>
        <v/>
      </c>
      <c r="J1927" s="180" t="str">
        <f>NM_Permitted_Sources!N365</f>
        <v/>
      </c>
    </row>
    <row r="1928" spans="1:10" x14ac:dyDescent="0.2">
      <c r="A1928" s="43" t="str">
        <f>NM_Permitted_Sources!A366</f>
        <v>NM Permitted</v>
      </c>
      <c r="B1928" s="43" t="str">
        <f>NM_Permitted_Sources!B366</f>
        <v>35</v>
      </c>
      <c r="C1928" s="74" t="str">
        <f>NM_Permitted_Sources!C366</f>
        <v>35015</v>
      </c>
      <c r="D1928" s="44" t="str">
        <f>NM_Permitted_Sources!G366</f>
        <v>20200201</v>
      </c>
      <c r="E1928" s="44" t="str">
        <f>NM_Permitted_Sources!I366</f>
        <v>Compressor Engines</v>
      </c>
      <c r="F1928" s="180" t="str">
        <f>NM_Permitted_Sources!J366</f>
        <v/>
      </c>
      <c r="G1928" s="180">
        <f>NM_Permitted_Sources!K366</f>
        <v>0.65400000000000003</v>
      </c>
      <c r="H1928" s="180" t="str">
        <f>NM_Permitted_Sources!L366</f>
        <v/>
      </c>
      <c r="I1928" s="180" t="str">
        <f>NM_Permitted_Sources!M366</f>
        <v/>
      </c>
      <c r="J1928" s="180" t="str">
        <f>NM_Permitted_Sources!N366</f>
        <v/>
      </c>
    </row>
    <row r="1929" spans="1:10" x14ac:dyDescent="0.2">
      <c r="A1929" s="43" t="str">
        <f>NM_Permitted_Sources!A367</f>
        <v>NM Permitted</v>
      </c>
      <c r="B1929" s="43" t="str">
        <f>NM_Permitted_Sources!B367</f>
        <v>35</v>
      </c>
      <c r="C1929" s="74" t="str">
        <f>NM_Permitted_Sources!C367</f>
        <v>35025</v>
      </c>
      <c r="D1929" s="44" t="str">
        <f>NM_Permitted_Sources!G367</f>
        <v>20200253</v>
      </c>
      <c r="E1929" s="44" t="str">
        <f>NM_Permitted_Sources!I367</f>
        <v>Compressor Engines</v>
      </c>
      <c r="F1929" s="180" t="str">
        <f>NM_Permitted_Sources!J367</f>
        <v/>
      </c>
      <c r="G1929" s="180" t="str">
        <f>NM_Permitted_Sources!K367</f>
        <v/>
      </c>
      <c r="H1929" s="180" t="str">
        <f>NM_Permitted_Sources!L367</f>
        <v/>
      </c>
      <c r="I1929" s="180" t="str">
        <f>NM_Permitted_Sources!M367</f>
        <v/>
      </c>
      <c r="J1929" s="180">
        <f>NM_Permitted_Sources!N367</f>
        <v>0.66</v>
      </c>
    </row>
    <row r="1930" spans="1:10" x14ac:dyDescent="0.2">
      <c r="A1930" s="43" t="str">
        <f>NM_Permitted_Sources!A368</f>
        <v>NM Permitted</v>
      </c>
      <c r="B1930" s="43" t="str">
        <f>NM_Permitted_Sources!B368</f>
        <v>35</v>
      </c>
      <c r="C1930" s="74" t="str">
        <f>NM_Permitted_Sources!C368</f>
        <v>35015</v>
      </c>
      <c r="D1930" s="44" t="str">
        <f>NM_Permitted_Sources!G368</f>
        <v>20200201</v>
      </c>
      <c r="E1930" s="44" t="str">
        <f>NM_Permitted_Sources!I368</f>
        <v>Compressor Engines</v>
      </c>
      <c r="F1930" s="180" t="str">
        <f>NM_Permitted_Sources!J368</f>
        <v/>
      </c>
      <c r="G1930" s="180">
        <f>NM_Permitted_Sources!K368</f>
        <v>0.66100000000000003</v>
      </c>
      <c r="H1930" s="180" t="str">
        <f>NM_Permitted_Sources!L368</f>
        <v/>
      </c>
      <c r="I1930" s="180" t="str">
        <f>NM_Permitted_Sources!M368</f>
        <v/>
      </c>
      <c r="J1930" s="180" t="str">
        <f>NM_Permitted_Sources!N368</f>
        <v/>
      </c>
    </row>
    <row r="1931" spans="1:10" x14ac:dyDescent="0.2">
      <c r="A1931" s="43" t="str">
        <f>NM_Permitted_Sources!A369</f>
        <v>NM Permitted</v>
      </c>
      <c r="B1931" s="43" t="str">
        <f>NM_Permitted_Sources!B369</f>
        <v>35</v>
      </c>
      <c r="C1931" s="74" t="str">
        <f>NM_Permitted_Sources!C369</f>
        <v>35025</v>
      </c>
      <c r="D1931" s="44" t="str">
        <f>NM_Permitted_Sources!G369</f>
        <v>31000208</v>
      </c>
      <c r="E1931" s="44" t="str">
        <f>NM_Permitted_Sources!I369</f>
        <v>Natural Gas Production, Other Not Classified</v>
      </c>
      <c r="F1931" s="180" t="str">
        <f>NM_Permitted_Sources!J369</f>
        <v/>
      </c>
      <c r="G1931" s="180">
        <f>NM_Permitted_Sources!K369</f>
        <v>0.67</v>
      </c>
      <c r="H1931" s="180" t="str">
        <f>NM_Permitted_Sources!L369</f>
        <v/>
      </c>
      <c r="I1931" s="180" t="str">
        <f>NM_Permitted_Sources!M369</f>
        <v/>
      </c>
      <c r="J1931" s="180" t="str">
        <f>NM_Permitted_Sources!N369</f>
        <v/>
      </c>
    </row>
    <row r="1932" spans="1:10" x14ac:dyDescent="0.2">
      <c r="A1932" s="43" t="str">
        <f>NM_Permitted_Sources!A370</f>
        <v>NM Permitted</v>
      </c>
      <c r="B1932" s="43" t="str">
        <f>NM_Permitted_Sources!B370</f>
        <v>35</v>
      </c>
      <c r="C1932" s="74" t="str">
        <f>NM_Permitted_Sources!C370</f>
        <v>35025</v>
      </c>
      <c r="D1932" s="44" t="str">
        <f>NM_Permitted_Sources!G370</f>
        <v>20200253</v>
      </c>
      <c r="E1932" s="44" t="str">
        <f>NM_Permitted_Sources!I370</f>
        <v>Compressor Engines</v>
      </c>
      <c r="F1932" s="180">
        <f>NM_Permitted_Sources!J370</f>
        <v>0.68</v>
      </c>
      <c r="G1932" s="180" t="str">
        <f>NM_Permitted_Sources!K370</f>
        <v/>
      </c>
      <c r="H1932" s="180" t="str">
        <f>NM_Permitted_Sources!L370</f>
        <v/>
      </c>
      <c r="I1932" s="180" t="str">
        <f>NM_Permitted_Sources!M370</f>
        <v/>
      </c>
      <c r="J1932" s="180" t="str">
        <f>NM_Permitted_Sources!N370</f>
        <v/>
      </c>
    </row>
    <row r="1933" spans="1:10" x14ac:dyDescent="0.2">
      <c r="A1933" s="43" t="str">
        <f>NM_Permitted_Sources!A371</f>
        <v>NM Permitted</v>
      </c>
      <c r="B1933" s="43" t="str">
        <f>NM_Permitted_Sources!B371</f>
        <v>35</v>
      </c>
      <c r="C1933" s="74" t="str">
        <f>NM_Permitted_Sources!C371</f>
        <v>35025</v>
      </c>
      <c r="D1933" s="44" t="str">
        <f>NM_Permitted_Sources!G371</f>
        <v>20200253</v>
      </c>
      <c r="E1933" s="44" t="str">
        <f>NM_Permitted_Sources!I371</f>
        <v>Compressor Engines</v>
      </c>
      <c r="F1933" s="180" t="str">
        <f>NM_Permitted_Sources!J371</f>
        <v/>
      </c>
      <c r="G1933" s="180" t="str">
        <f>NM_Permitted_Sources!K371</f>
        <v/>
      </c>
      <c r="H1933" s="180" t="str">
        <f>NM_Permitted_Sources!L371</f>
        <v/>
      </c>
      <c r="I1933" s="180" t="str">
        <f>NM_Permitted_Sources!M371</f>
        <v/>
      </c>
      <c r="J1933" s="180">
        <f>NM_Permitted_Sources!N371</f>
        <v>0.68</v>
      </c>
    </row>
    <row r="1934" spans="1:10" x14ac:dyDescent="0.2">
      <c r="A1934" s="43" t="str">
        <f>NM_Permitted_Sources!A372</f>
        <v>NM Permitted</v>
      </c>
      <c r="B1934" s="43" t="str">
        <f>NM_Permitted_Sources!B372</f>
        <v>35</v>
      </c>
      <c r="C1934" s="74" t="str">
        <f>NM_Permitted_Sources!C372</f>
        <v>35015</v>
      </c>
      <c r="D1934" s="44" t="str">
        <f>NM_Permitted_Sources!G372</f>
        <v>20200201</v>
      </c>
      <c r="E1934" s="44" t="str">
        <f>NM_Permitted_Sources!I372</f>
        <v>Compressor Engines</v>
      </c>
      <c r="F1934" s="180" t="str">
        <f>NM_Permitted_Sources!J372</f>
        <v/>
      </c>
      <c r="G1934" s="180" t="str">
        <f>NM_Permitted_Sources!K372</f>
        <v/>
      </c>
      <c r="H1934" s="180" t="str">
        <f>NM_Permitted_Sources!L372</f>
        <v/>
      </c>
      <c r="I1934" s="180">
        <f>NM_Permitted_Sources!M372</f>
        <v>0.69</v>
      </c>
      <c r="J1934" s="180" t="str">
        <f>NM_Permitted_Sources!N372</f>
        <v/>
      </c>
    </row>
    <row r="1935" spans="1:10" x14ac:dyDescent="0.2">
      <c r="A1935" s="43" t="str">
        <f>NM_Permitted_Sources!A373</f>
        <v>NM Permitted</v>
      </c>
      <c r="B1935" s="43" t="str">
        <f>NM_Permitted_Sources!B373</f>
        <v>35</v>
      </c>
      <c r="C1935" s="74" t="str">
        <f>NM_Permitted_Sources!C373</f>
        <v>35025</v>
      </c>
      <c r="D1935" s="44" t="str">
        <f>NM_Permitted_Sources!G373</f>
        <v>20200202</v>
      </c>
      <c r="E1935" s="44" t="str">
        <f>NM_Permitted_Sources!I373</f>
        <v>Compressor Engines</v>
      </c>
      <c r="F1935" s="180" t="str">
        <f>NM_Permitted_Sources!J373</f>
        <v/>
      </c>
      <c r="G1935" s="180" t="str">
        <f>NM_Permitted_Sources!K373</f>
        <v/>
      </c>
      <c r="H1935" s="180" t="str">
        <f>NM_Permitted_Sources!L373</f>
        <v/>
      </c>
      <c r="I1935" s="180" t="str">
        <f>NM_Permitted_Sources!M373</f>
        <v/>
      </c>
      <c r="J1935" s="180">
        <f>NM_Permitted_Sources!N373</f>
        <v>0.69</v>
      </c>
    </row>
    <row r="1936" spans="1:10" x14ac:dyDescent="0.2">
      <c r="A1936" s="43" t="str">
        <f>NM_Permitted_Sources!A374</f>
        <v>NM Permitted</v>
      </c>
      <c r="B1936" s="43" t="str">
        <f>NM_Permitted_Sources!B374</f>
        <v>35</v>
      </c>
      <c r="C1936" s="74" t="str">
        <f>NM_Permitted_Sources!C374</f>
        <v>35025</v>
      </c>
      <c r="D1936" s="44" t="str">
        <f>NM_Permitted_Sources!G374</f>
        <v>20200202</v>
      </c>
      <c r="E1936" s="44" t="str">
        <f>NM_Permitted_Sources!I374</f>
        <v>Compressor Engines</v>
      </c>
      <c r="F1936" s="180" t="str">
        <f>NM_Permitted_Sources!J374</f>
        <v/>
      </c>
      <c r="G1936" s="180" t="str">
        <f>NM_Permitted_Sources!K374</f>
        <v/>
      </c>
      <c r="H1936" s="180" t="str">
        <f>NM_Permitted_Sources!L374</f>
        <v/>
      </c>
      <c r="I1936" s="180" t="str">
        <f>NM_Permitted_Sources!M374</f>
        <v/>
      </c>
      <c r="J1936" s="180">
        <f>NM_Permitted_Sources!N374</f>
        <v>0.69</v>
      </c>
    </row>
    <row r="1937" spans="1:10" x14ac:dyDescent="0.2">
      <c r="A1937" s="43" t="str">
        <f>NM_Permitted_Sources!A375</f>
        <v>NM Permitted</v>
      </c>
      <c r="B1937" s="43" t="str">
        <f>NM_Permitted_Sources!B375</f>
        <v>35</v>
      </c>
      <c r="C1937" s="74" t="str">
        <f>NM_Permitted_Sources!C375</f>
        <v>35025</v>
      </c>
      <c r="D1937" s="44" t="str">
        <f>NM_Permitted_Sources!G375</f>
        <v>20200202</v>
      </c>
      <c r="E1937" s="44" t="str">
        <f>NM_Permitted_Sources!I375</f>
        <v>Compressor Engines</v>
      </c>
      <c r="F1937" s="180" t="str">
        <f>NM_Permitted_Sources!J375</f>
        <v/>
      </c>
      <c r="G1937" s="180">
        <f>NM_Permitted_Sources!K375</f>
        <v>0.69</v>
      </c>
      <c r="H1937" s="180" t="str">
        <f>NM_Permitted_Sources!L375</f>
        <v/>
      </c>
      <c r="I1937" s="180" t="str">
        <f>NM_Permitted_Sources!M375</f>
        <v/>
      </c>
      <c r="J1937" s="180" t="str">
        <f>NM_Permitted_Sources!N375</f>
        <v/>
      </c>
    </row>
    <row r="1938" spans="1:10" x14ac:dyDescent="0.2">
      <c r="A1938" s="43" t="str">
        <f>NM_Permitted_Sources!A376</f>
        <v>NM Permitted</v>
      </c>
      <c r="B1938" s="43" t="str">
        <f>NM_Permitted_Sources!B376</f>
        <v>35</v>
      </c>
      <c r="C1938" s="74" t="str">
        <f>NM_Permitted_Sources!C376</f>
        <v>35015</v>
      </c>
      <c r="D1938" s="44" t="str">
        <f>NM_Permitted_Sources!G376</f>
        <v>31088811</v>
      </c>
      <c r="E1938" s="44" t="str">
        <f>NM_Permitted_Sources!I376</f>
        <v>Permitted Fugitives</v>
      </c>
      <c r="F1938" s="180" t="str">
        <f>NM_Permitted_Sources!J376</f>
        <v/>
      </c>
      <c r="G1938" s="180">
        <f>NM_Permitted_Sources!K376</f>
        <v>0.7</v>
      </c>
      <c r="H1938" s="180" t="str">
        <f>NM_Permitted_Sources!L376</f>
        <v/>
      </c>
      <c r="I1938" s="180" t="str">
        <f>NM_Permitted_Sources!M376</f>
        <v/>
      </c>
      <c r="J1938" s="180" t="str">
        <f>NM_Permitted_Sources!N376</f>
        <v/>
      </c>
    </row>
    <row r="1939" spans="1:10" x14ac:dyDescent="0.2">
      <c r="A1939" s="43" t="str">
        <f>NM_Permitted_Sources!A377</f>
        <v>NM Permitted</v>
      </c>
      <c r="B1939" s="43" t="str">
        <f>NM_Permitted_Sources!B377</f>
        <v>35</v>
      </c>
      <c r="C1939" s="74" t="str">
        <f>NM_Permitted_Sources!C377</f>
        <v>35015</v>
      </c>
      <c r="D1939" s="44" t="str">
        <f>NM_Permitted_Sources!G377</f>
        <v>20200252</v>
      </c>
      <c r="E1939" s="44" t="str">
        <f>NM_Permitted_Sources!I377</f>
        <v>Compressor Engines</v>
      </c>
      <c r="F1939" s="180" t="str">
        <f>NM_Permitted_Sources!J377</f>
        <v/>
      </c>
      <c r="G1939" s="180">
        <f>NM_Permitted_Sources!K377</f>
        <v>0.7</v>
      </c>
      <c r="H1939" s="180" t="str">
        <f>NM_Permitted_Sources!L377</f>
        <v/>
      </c>
      <c r="I1939" s="180" t="str">
        <f>NM_Permitted_Sources!M377</f>
        <v/>
      </c>
      <c r="J1939" s="180" t="str">
        <f>NM_Permitted_Sources!N377</f>
        <v/>
      </c>
    </row>
    <row r="1940" spans="1:10" x14ac:dyDescent="0.2">
      <c r="A1940" s="43" t="str">
        <f>NM_Permitted_Sources!A378</f>
        <v>NM Permitted</v>
      </c>
      <c r="B1940" s="43" t="str">
        <f>NM_Permitted_Sources!B378</f>
        <v>35</v>
      </c>
      <c r="C1940" s="74" t="str">
        <f>NM_Permitted_Sources!C378</f>
        <v>35025</v>
      </c>
      <c r="D1940" s="44" t="str">
        <f>NM_Permitted_Sources!G378</f>
        <v>20200254</v>
      </c>
      <c r="E1940" s="44" t="str">
        <f>NM_Permitted_Sources!I378</f>
        <v>Compressor Engines</v>
      </c>
      <c r="F1940" s="180" t="str">
        <f>NM_Permitted_Sources!J378</f>
        <v/>
      </c>
      <c r="G1940" s="180" t="str">
        <f>NM_Permitted_Sources!K378</f>
        <v/>
      </c>
      <c r="H1940" s="180" t="str">
        <f>NM_Permitted_Sources!L378</f>
        <v/>
      </c>
      <c r="I1940" s="180" t="str">
        <f>NM_Permitted_Sources!M378</f>
        <v/>
      </c>
      <c r="J1940" s="180">
        <f>NM_Permitted_Sources!N378</f>
        <v>0.7</v>
      </c>
    </row>
    <row r="1941" spans="1:10" x14ac:dyDescent="0.2">
      <c r="A1941" s="43" t="str">
        <f>NM_Permitted_Sources!A379</f>
        <v>NM Permitted</v>
      </c>
      <c r="B1941" s="43" t="str">
        <f>NM_Permitted_Sources!B379</f>
        <v>35</v>
      </c>
      <c r="C1941" s="74" t="str">
        <f>NM_Permitted_Sources!C379</f>
        <v>35025</v>
      </c>
      <c r="D1941" s="44" t="str">
        <f>NM_Permitted_Sources!G379</f>
        <v>20200254</v>
      </c>
      <c r="E1941" s="44" t="str">
        <f>NM_Permitted_Sources!I379</f>
        <v>Compressor Engines</v>
      </c>
      <c r="F1941" s="180" t="str">
        <f>NM_Permitted_Sources!J379</f>
        <v/>
      </c>
      <c r="G1941" s="180" t="str">
        <f>NM_Permitted_Sources!K379</f>
        <v/>
      </c>
      <c r="H1941" s="180" t="str">
        <f>NM_Permitted_Sources!L379</f>
        <v/>
      </c>
      <c r="I1941" s="180" t="str">
        <f>NM_Permitted_Sources!M379</f>
        <v/>
      </c>
      <c r="J1941" s="180">
        <f>NM_Permitted_Sources!N379</f>
        <v>0.7</v>
      </c>
    </row>
    <row r="1942" spans="1:10" x14ac:dyDescent="0.2">
      <c r="A1942" s="43" t="str">
        <f>NM_Permitted_Sources!A380</f>
        <v>NM Permitted</v>
      </c>
      <c r="B1942" s="43" t="str">
        <f>NM_Permitted_Sources!B380</f>
        <v>35</v>
      </c>
      <c r="C1942" s="74" t="str">
        <f>NM_Permitted_Sources!C380</f>
        <v>35025</v>
      </c>
      <c r="D1942" s="44" t="str">
        <f>NM_Permitted_Sources!G380</f>
        <v>20200254</v>
      </c>
      <c r="E1942" s="44" t="str">
        <f>NM_Permitted_Sources!I380</f>
        <v>Compressor Engines</v>
      </c>
      <c r="F1942" s="180" t="str">
        <f>NM_Permitted_Sources!J380</f>
        <v/>
      </c>
      <c r="G1942" s="180" t="str">
        <f>NM_Permitted_Sources!K380</f>
        <v/>
      </c>
      <c r="H1942" s="180" t="str">
        <f>NM_Permitted_Sources!L380</f>
        <v/>
      </c>
      <c r="I1942" s="180">
        <f>NM_Permitted_Sources!M380</f>
        <v>0.7</v>
      </c>
      <c r="J1942" s="180" t="str">
        <f>NM_Permitted_Sources!N380</f>
        <v/>
      </c>
    </row>
    <row r="1943" spans="1:10" x14ac:dyDescent="0.2">
      <c r="A1943" s="43" t="str">
        <f>NM_Permitted_Sources!A381</f>
        <v>NM Permitted</v>
      </c>
      <c r="B1943" s="43" t="str">
        <f>NM_Permitted_Sources!B381</f>
        <v>35</v>
      </c>
      <c r="C1943" s="74" t="str">
        <f>NM_Permitted_Sources!C381</f>
        <v>35025</v>
      </c>
      <c r="D1943" s="44" t="str">
        <f>NM_Permitted_Sources!G381</f>
        <v>20200202</v>
      </c>
      <c r="E1943" s="44" t="str">
        <f>NM_Permitted_Sources!I381</f>
        <v>Compressor Engines</v>
      </c>
      <c r="F1943" s="180" t="str">
        <f>NM_Permitted_Sources!J381</f>
        <v/>
      </c>
      <c r="G1943" s="180" t="str">
        <f>NM_Permitted_Sources!K381</f>
        <v/>
      </c>
      <c r="H1943" s="180" t="str">
        <f>NM_Permitted_Sources!L381</f>
        <v/>
      </c>
      <c r="I1943" s="180" t="str">
        <f>NM_Permitted_Sources!M381</f>
        <v/>
      </c>
      <c r="J1943" s="180">
        <f>NM_Permitted_Sources!N381</f>
        <v>0.7</v>
      </c>
    </row>
    <row r="1944" spans="1:10" x14ac:dyDescent="0.2">
      <c r="A1944" s="43" t="str">
        <f>NM_Permitted_Sources!A382</f>
        <v>NM Permitted</v>
      </c>
      <c r="B1944" s="43" t="str">
        <f>NM_Permitted_Sources!B382</f>
        <v>35</v>
      </c>
      <c r="C1944" s="74" t="str">
        <f>NM_Permitted_Sources!C382</f>
        <v>35025</v>
      </c>
      <c r="D1944" s="44" t="str">
        <f>NM_Permitted_Sources!G382</f>
        <v>20200202</v>
      </c>
      <c r="E1944" s="44" t="str">
        <f>NM_Permitted_Sources!I382</f>
        <v>Compressor Engines</v>
      </c>
      <c r="F1944" s="180" t="str">
        <f>NM_Permitted_Sources!J382</f>
        <v/>
      </c>
      <c r="G1944" s="180" t="str">
        <f>NM_Permitted_Sources!K382</f>
        <v/>
      </c>
      <c r="H1944" s="180" t="str">
        <f>NM_Permitted_Sources!L382</f>
        <v/>
      </c>
      <c r="I1944" s="180" t="str">
        <f>NM_Permitted_Sources!M382</f>
        <v/>
      </c>
      <c r="J1944" s="180">
        <f>NM_Permitted_Sources!N382</f>
        <v>0.7</v>
      </c>
    </row>
    <row r="1945" spans="1:10" x14ac:dyDescent="0.2">
      <c r="A1945" s="43" t="str">
        <f>NM_Permitted_Sources!A383</f>
        <v>NM Permitted</v>
      </c>
      <c r="B1945" s="43" t="str">
        <f>NM_Permitted_Sources!B383</f>
        <v>35</v>
      </c>
      <c r="C1945" s="74" t="str">
        <f>NM_Permitted_Sources!C383</f>
        <v>35025</v>
      </c>
      <c r="D1945" s="44" t="str">
        <f>NM_Permitted_Sources!G383</f>
        <v>20200202</v>
      </c>
      <c r="E1945" s="44" t="str">
        <f>NM_Permitted_Sources!I383</f>
        <v>Compressor Engines</v>
      </c>
      <c r="F1945" s="180" t="str">
        <f>NM_Permitted_Sources!J383</f>
        <v/>
      </c>
      <c r="G1945" s="180" t="str">
        <f>NM_Permitted_Sources!K383</f>
        <v/>
      </c>
      <c r="H1945" s="180" t="str">
        <f>NM_Permitted_Sources!L383</f>
        <v/>
      </c>
      <c r="I1945" s="180" t="str">
        <f>NM_Permitted_Sources!M383</f>
        <v/>
      </c>
      <c r="J1945" s="180">
        <f>NM_Permitted_Sources!N383</f>
        <v>0.7</v>
      </c>
    </row>
    <row r="1946" spans="1:10" x14ac:dyDescent="0.2">
      <c r="A1946" s="43" t="str">
        <f>NM_Permitted_Sources!A384</f>
        <v>NM Permitted</v>
      </c>
      <c r="B1946" s="43" t="str">
        <f>NM_Permitted_Sources!B384</f>
        <v>35</v>
      </c>
      <c r="C1946" s="74" t="str">
        <f>NM_Permitted_Sources!C384</f>
        <v>35025</v>
      </c>
      <c r="D1946" s="44" t="str">
        <f>NM_Permitted_Sources!G384</f>
        <v>20200202</v>
      </c>
      <c r="E1946" s="44" t="str">
        <f>NM_Permitted_Sources!I384</f>
        <v>Compressor Engines</v>
      </c>
      <c r="F1946" s="180" t="str">
        <f>NM_Permitted_Sources!J384</f>
        <v/>
      </c>
      <c r="G1946" s="180">
        <f>NM_Permitted_Sources!K384</f>
        <v>0.7</v>
      </c>
      <c r="H1946" s="180" t="str">
        <f>NM_Permitted_Sources!L384</f>
        <v/>
      </c>
      <c r="I1946" s="180" t="str">
        <f>NM_Permitted_Sources!M384</f>
        <v/>
      </c>
      <c r="J1946" s="180" t="str">
        <f>NM_Permitted_Sources!N384</f>
        <v/>
      </c>
    </row>
    <row r="1947" spans="1:10" x14ac:dyDescent="0.2">
      <c r="A1947" s="43" t="str">
        <f>NM_Permitted_Sources!A385</f>
        <v>NM Permitted</v>
      </c>
      <c r="B1947" s="43" t="str">
        <f>NM_Permitted_Sources!B385</f>
        <v>35</v>
      </c>
      <c r="C1947" s="74" t="str">
        <f>NM_Permitted_Sources!C385</f>
        <v>35025</v>
      </c>
      <c r="D1947" s="44" t="str">
        <f>NM_Permitted_Sources!G385</f>
        <v>20200202</v>
      </c>
      <c r="E1947" s="44" t="str">
        <f>NM_Permitted_Sources!I385</f>
        <v>Compressor Engines</v>
      </c>
      <c r="F1947" s="180" t="str">
        <f>NM_Permitted_Sources!J385</f>
        <v/>
      </c>
      <c r="G1947" s="180">
        <f>NM_Permitted_Sources!K385</f>
        <v>0.7</v>
      </c>
      <c r="H1947" s="180" t="str">
        <f>NM_Permitted_Sources!L385</f>
        <v/>
      </c>
      <c r="I1947" s="180" t="str">
        <f>NM_Permitted_Sources!M385</f>
        <v/>
      </c>
      <c r="J1947" s="180" t="str">
        <f>NM_Permitted_Sources!N385</f>
        <v/>
      </c>
    </row>
    <row r="1948" spans="1:10" x14ac:dyDescent="0.2">
      <c r="A1948" s="43" t="str">
        <f>NM_Permitted_Sources!A386</f>
        <v>NM Permitted</v>
      </c>
      <c r="B1948" s="43" t="str">
        <f>NM_Permitted_Sources!B386</f>
        <v>35</v>
      </c>
      <c r="C1948" s="74" t="str">
        <f>NM_Permitted_Sources!C386</f>
        <v>35005</v>
      </c>
      <c r="D1948" s="44" t="str">
        <f>NM_Permitted_Sources!G386</f>
        <v>20200202</v>
      </c>
      <c r="E1948" s="44" t="str">
        <f>NM_Permitted_Sources!I386</f>
        <v>Compressor Engines</v>
      </c>
      <c r="F1948" s="180" t="str">
        <f>NM_Permitted_Sources!J386</f>
        <v/>
      </c>
      <c r="G1948" s="180">
        <f>NM_Permitted_Sources!K386</f>
        <v>0.71</v>
      </c>
      <c r="H1948" s="180" t="str">
        <f>NM_Permitted_Sources!L386</f>
        <v/>
      </c>
      <c r="I1948" s="180" t="str">
        <f>NM_Permitted_Sources!M386</f>
        <v/>
      </c>
      <c r="J1948" s="180" t="str">
        <f>NM_Permitted_Sources!N386</f>
        <v/>
      </c>
    </row>
    <row r="1949" spans="1:10" x14ac:dyDescent="0.2">
      <c r="A1949" s="43" t="str">
        <f>NM_Permitted_Sources!A387</f>
        <v>NM Permitted</v>
      </c>
      <c r="B1949" s="43" t="str">
        <f>NM_Permitted_Sources!B387</f>
        <v>35</v>
      </c>
      <c r="C1949" s="74" t="str">
        <f>NM_Permitted_Sources!C387</f>
        <v>35025</v>
      </c>
      <c r="D1949" s="44" t="str">
        <f>NM_Permitted_Sources!G387</f>
        <v>31000404</v>
      </c>
      <c r="E1949" s="44" t="str">
        <f>NM_Permitted_Sources!I387</f>
        <v>Process Heaters</v>
      </c>
      <c r="F1949" s="180" t="str">
        <f>NM_Permitted_Sources!J387</f>
        <v/>
      </c>
      <c r="G1949" s="180">
        <f>NM_Permitted_Sources!K387</f>
        <v>0.71</v>
      </c>
      <c r="H1949" s="180" t="str">
        <f>NM_Permitted_Sources!L387</f>
        <v/>
      </c>
      <c r="I1949" s="180" t="str">
        <f>NM_Permitted_Sources!M387</f>
        <v/>
      </c>
      <c r="J1949" s="180" t="str">
        <f>NM_Permitted_Sources!N387</f>
        <v/>
      </c>
    </row>
    <row r="1950" spans="1:10" x14ac:dyDescent="0.2">
      <c r="A1950" s="43" t="str">
        <f>NM_Permitted_Sources!A388</f>
        <v>NM Permitted</v>
      </c>
      <c r="B1950" s="43" t="str">
        <f>NM_Permitted_Sources!B388</f>
        <v>35</v>
      </c>
      <c r="C1950" s="74" t="str">
        <f>NM_Permitted_Sources!C388</f>
        <v>35025</v>
      </c>
      <c r="D1950" s="44" t="str">
        <f>NM_Permitted_Sources!G388</f>
        <v>31000404</v>
      </c>
      <c r="E1950" s="44" t="str">
        <f>NM_Permitted_Sources!I388</f>
        <v>Process Heaters</v>
      </c>
      <c r="F1950" s="180" t="str">
        <f>NM_Permitted_Sources!J388</f>
        <v/>
      </c>
      <c r="G1950" s="180">
        <f>NM_Permitted_Sources!K388</f>
        <v>0.71</v>
      </c>
      <c r="H1950" s="180" t="str">
        <f>NM_Permitted_Sources!L388</f>
        <v/>
      </c>
      <c r="I1950" s="180" t="str">
        <f>NM_Permitted_Sources!M388</f>
        <v/>
      </c>
      <c r="J1950" s="180" t="str">
        <f>NM_Permitted_Sources!N388</f>
        <v/>
      </c>
    </row>
    <row r="1951" spans="1:10" x14ac:dyDescent="0.2">
      <c r="A1951" s="43" t="str">
        <f>NM_Permitted_Sources!A389</f>
        <v>NM Permitted</v>
      </c>
      <c r="B1951" s="43" t="str">
        <f>NM_Permitted_Sources!B389</f>
        <v>35</v>
      </c>
      <c r="C1951" s="74" t="str">
        <f>NM_Permitted_Sources!C389</f>
        <v>35025</v>
      </c>
      <c r="D1951" s="44" t="str">
        <f>NM_Permitted_Sources!G389</f>
        <v>31000201</v>
      </c>
      <c r="E1951" s="44" t="str">
        <f>NM_Permitted_Sources!I389</f>
        <v>Amine Units</v>
      </c>
      <c r="F1951" s="180" t="str">
        <f>NM_Permitted_Sources!J389</f>
        <v/>
      </c>
      <c r="G1951" s="180" t="str">
        <f>NM_Permitted_Sources!K389</f>
        <v/>
      </c>
      <c r="H1951" s="180" t="str">
        <f>NM_Permitted_Sources!L389</f>
        <v/>
      </c>
      <c r="I1951" s="180" t="str">
        <f>NM_Permitted_Sources!M389</f>
        <v/>
      </c>
      <c r="J1951" s="180">
        <f>NM_Permitted_Sources!N389</f>
        <v>0.72</v>
      </c>
    </row>
    <row r="1952" spans="1:10" x14ac:dyDescent="0.2">
      <c r="A1952" s="43" t="str">
        <f>NM_Permitted_Sources!A390</f>
        <v>NM Permitted</v>
      </c>
      <c r="B1952" s="43" t="str">
        <f>NM_Permitted_Sources!B390</f>
        <v>35</v>
      </c>
      <c r="C1952" s="74" t="str">
        <f>NM_Permitted_Sources!C390</f>
        <v>35015</v>
      </c>
      <c r="D1952" s="44" t="str">
        <f>NM_Permitted_Sources!G390</f>
        <v>31000404</v>
      </c>
      <c r="E1952" s="44" t="str">
        <f>NM_Permitted_Sources!I390</f>
        <v>Process Heaters</v>
      </c>
      <c r="F1952" s="180" t="str">
        <f>NM_Permitted_Sources!J390</f>
        <v/>
      </c>
      <c r="G1952" s="180" t="str">
        <f>NM_Permitted_Sources!K390</f>
        <v/>
      </c>
      <c r="H1952" s="180" t="str">
        <f>NM_Permitted_Sources!L390</f>
        <v/>
      </c>
      <c r="I1952" s="180" t="str">
        <f>NM_Permitted_Sources!M390</f>
        <v/>
      </c>
      <c r="J1952" s="180">
        <f>NM_Permitted_Sources!N390</f>
        <v>0.72</v>
      </c>
    </row>
    <row r="1953" spans="1:10" x14ac:dyDescent="0.2">
      <c r="A1953" s="43" t="str">
        <f>NM_Permitted_Sources!A391</f>
        <v>NM Permitted</v>
      </c>
      <c r="B1953" s="43" t="str">
        <f>NM_Permitted_Sources!B391</f>
        <v>35</v>
      </c>
      <c r="C1953" s="74" t="str">
        <f>NM_Permitted_Sources!C391</f>
        <v>35025</v>
      </c>
      <c r="D1953" s="44" t="str">
        <f>NM_Permitted_Sources!G391</f>
        <v>31000299</v>
      </c>
      <c r="E1953" s="44" t="str">
        <f>NM_Permitted_Sources!I391</f>
        <v>Natural Gas Production, Other Not Classified</v>
      </c>
      <c r="F1953" s="180" t="str">
        <f>NM_Permitted_Sources!J391</f>
        <v/>
      </c>
      <c r="G1953" s="180">
        <f>NM_Permitted_Sources!K391</f>
        <v>0.73</v>
      </c>
      <c r="H1953" s="180" t="str">
        <f>NM_Permitted_Sources!L391</f>
        <v/>
      </c>
      <c r="I1953" s="180" t="str">
        <f>NM_Permitted_Sources!M391</f>
        <v/>
      </c>
      <c r="J1953" s="180" t="str">
        <f>NM_Permitted_Sources!N391</f>
        <v/>
      </c>
    </row>
    <row r="1954" spans="1:10" x14ac:dyDescent="0.2">
      <c r="A1954" s="43" t="str">
        <f>NM_Permitted_Sources!A392</f>
        <v>NM Permitted</v>
      </c>
      <c r="B1954" s="43" t="str">
        <f>NM_Permitted_Sources!B392</f>
        <v>35</v>
      </c>
      <c r="C1954" s="74" t="str">
        <f>NM_Permitted_Sources!C392</f>
        <v>35025</v>
      </c>
      <c r="D1954" s="44" t="str">
        <f>NM_Permitted_Sources!G392</f>
        <v>20200202</v>
      </c>
      <c r="E1954" s="44" t="str">
        <f>NM_Permitted_Sources!I392</f>
        <v>Compressor Engines</v>
      </c>
      <c r="F1954" s="180" t="str">
        <f>NM_Permitted_Sources!J392</f>
        <v/>
      </c>
      <c r="G1954" s="180" t="str">
        <f>NM_Permitted_Sources!K392</f>
        <v/>
      </c>
      <c r="H1954" s="180" t="str">
        <f>NM_Permitted_Sources!L392</f>
        <v/>
      </c>
      <c r="I1954" s="180" t="str">
        <f>NM_Permitted_Sources!M392</f>
        <v/>
      </c>
      <c r="J1954" s="180">
        <f>NM_Permitted_Sources!N392</f>
        <v>0.73</v>
      </c>
    </row>
    <row r="1955" spans="1:10" x14ac:dyDescent="0.2">
      <c r="A1955" s="43" t="str">
        <f>NM_Permitted_Sources!A393</f>
        <v>NM Permitted</v>
      </c>
      <c r="B1955" s="43" t="str">
        <f>NM_Permitted_Sources!B393</f>
        <v>35</v>
      </c>
      <c r="C1955" s="74" t="str">
        <f>NM_Permitted_Sources!C393</f>
        <v>35025</v>
      </c>
      <c r="D1955" s="44" t="str">
        <f>NM_Permitted_Sources!G393</f>
        <v>20200202</v>
      </c>
      <c r="E1955" s="44" t="str">
        <f>NM_Permitted_Sources!I393</f>
        <v>Compressor Engines</v>
      </c>
      <c r="F1955" s="180" t="str">
        <f>NM_Permitted_Sources!J393</f>
        <v/>
      </c>
      <c r="G1955" s="180" t="str">
        <f>NM_Permitted_Sources!K393</f>
        <v/>
      </c>
      <c r="H1955" s="180" t="str">
        <f>NM_Permitted_Sources!L393</f>
        <v/>
      </c>
      <c r="I1955" s="180" t="str">
        <f>NM_Permitted_Sources!M393</f>
        <v/>
      </c>
      <c r="J1955" s="180">
        <f>NM_Permitted_Sources!N393</f>
        <v>0.74</v>
      </c>
    </row>
    <row r="1956" spans="1:10" x14ac:dyDescent="0.2">
      <c r="A1956" s="43" t="str">
        <f>NM_Permitted_Sources!A394</f>
        <v>NM Permitted</v>
      </c>
      <c r="B1956" s="43" t="str">
        <f>NM_Permitted_Sources!B394</f>
        <v>35</v>
      </c>
      <c r="C1956" s="74" t="str">
        <f>NM_Permitted_Sources!C394</f>
        <v>35025</v>
      </c>
      <c r="D1956" s="44" t="str">
        <f>NM_Permitted_Sources!G394</f>
        <v>20200253</v>
      </c>
      <c r="E1956" s="44" t="str">
        <f>NM_Permitted_Sources!I394</f>
        <v>Compressor Engines</v>
      </c>
      <c r="F1956" s="180" t="str">
        <f>NM_Permitted_Sources!J394</f>
        <v/>
      </c>
      <c r="G1956" s="180">
        <f>NM_Permitted_Sources!K394</f>
        <v>0.74</v>
      </c>
      <c r="H1956" s="180" t="str">
        <f>NM_Permitted_Sources!L394</f>
        <v/>
      </c>
      <c r="I1956" s="180" t="str">
        <f>NM_Permitted_Sources!M394</f>
        <v/>
      </c>
      <c r="J1956" s="180" t="str">
        <f>NM_Permitted_Sources!N394</f>
        <v/>
      </c>
    </row>
    <row r="1957" spans="1:10" x14ac:dyDescent="0.2">
      <c r="A1957" s="43" t="str">
        <f>NM_Permitted_Sources!A395</f>
        <v>NM Permitted</v>
      </c>
      <c r="B1957" s="43" t="str">
        <f>NM_Permitted_Sources!B395</f>
        <v>35</v>
      </c>
      <c r="C1957" s="74" t="str">
        <f>NM_Permitted_Sources!C395</f>
        <v>35025</v>
      </c>
      <c r="D1957" s="44" t="str">
        <f>NM_Permitted_Sources!G395</f>
        <v>20200253</v>
      </c>
      <c r="E1957" s="44" t="str">
        <f>NM_Permitted_Sources!I395</f>
        <v>Compressor Engines</v>
      </c>
      <c r="F1957" s="180" t="str">
        <f>NM_Permitted_Sources!J395</f>
        <v/>
      </c>
      <c r="G1957" s="180">
        <f>NM_Permitted_Sources!K395</f>
        <v>0.75</v>
      </c>
      <c r="H1957" s="180" t="str">
        <f>NM_Permitted_Sources!L395</f>
        <v/>
      </c>
      <c r="I1957" s="180" t="str">
        <f>NM_Permitted_Sources!M395</f>
        <v/>
      </c>
      <c r="J1957" s="180" t="str">
        <f>NM_Permitted_Sources!N395</f>
        <v/>
      </c>
    </row>
    <row r="1958" spans="1:10" x14ac:dyDescent="0.2">
      <c r="A1958" s="43" t="str">
        <f>NM_Permitted_Sources!A396</f>
        <v>NM Permitted</v>
      </c>
      <c r="B1958" s="43" t="str">
        <f>NM_Permitted_Sources!B396</f>
        <v>35</v>
      </c>
      <c r="C1958" s="74" t="str">
        <f>NM_Permitted_Sources!C396</f>
        <v>35015</v>
      </c>
      <c r="D1958" s="44" t="str">
        <f>NM_Permitted_Sources!G396</f>
        <v>20200201</v>
      </c>
      <c r="E1958" s="44" t="str">
        <f>NM_Permitted_Sources!I396</f>
        <v>Compressor Engines</v>
      </c>
      <c r="F1958" s="180" t="str">
        <f>NM_Permitted_Sources!J396</f>
        <v/>
      </c>
      <c r="G1958" s="180" t="str">
        <f>NM_Permitted_Sources!K396</f>
        <v/>
      </c>
      <c r="H1958" s="180" t="str">
        <f>NM_Permitted_Sources!L396</f>
        <v/>
      </c>
      <c r="I1958" s="180">
        <f>NM_Permitted_Sources!M396</f>
        <v>0.76</v>
      </c>
      <c r="J1958" s="180" t="str">
        <f>NM_Permitted_Sources!N396</f>
        <v/>
      </c>
    </row>
    <row r="1959" spans="1:10" x14ac:dyDescent="0.2">
      <c r="A1959" s="43" t="str">
        <f>NM_Permitted_Sources!A397</f>
        <v>NM Permitted</v>
      </c>
      <c r="B1959" s="43" t="str">
        <f>NM_Permitted_Sources!B397</f>
        <v>35</v>
      </c>
      <c r="C1959" s="74" t="str">
        <f>NM_Permitted_Sources!C397</f>
        <v>35025</v>
      </c>
      <c r="D1959" s="44" t="str">
        <f>NM_Permitted_Sources!G397</f>
        <v>20200253</v>
      </c>
      <c r="E1959" s="44" t="str">
        <f>NM_Permitted_Sources!I397</f>
        <v>Compressor Engines</v>
      </c>
      <c r="F1959" s="180" t="str">
        <f>NM_Permitted_Sources!J397</f>
        <v/>
      </c>
      <c r="G1959" s="180">
        <f>NM_Permitted_Sources!K397</f>
        <v>0.76</v>
      </c>
      <c r="H1959" s="180" t="str">
        <f>NM_Permitted_Sources!L397</f>
        <v/>
      </c>
      <c r="I1959" s="180" t="str">
        <f>NM_Permitted_Sources!M397</f>
        <v/>
      </c>
      <c r="J1959" s="180" t="str">
        <f>NM_Permitted_Sources!N397</f>
        <v/>
      </c>
    </row>
    <row r="1960" spans="1:10" x14ac:dyDescent="0.2">
      <c r="A1960" s="43" t="str">
        <f>NM_Permitted_Sources!A398</f>
        <v>NM Permitted</v>
      </c>
      <c r="B1960" s="43" t="str">
        <f>NM_Permitted_Sources!B398</f>
        <v>35</v>
      </c>
      <c r="C1960" s="74" t="str">
        <f>NM_Permitted_Sources!C398</f>
        <v>35025</v>
      </c>
      <c r="D1960" s="44" t="str">
        <f>NM_Permitted_Sources!G398</f>
        <v>20200202</v>
      </c>
      <c r="E1960" s="44" t="str">
        <f>NM_Permitted_Sources!I398</f>
        <v>Compressor Engines</v>
      </c>
      <c r="F1960" s="180" t="str">
        <f>NM_Permitted_Sources!J398</f>
        <v/>
      </c>
      <c r="G1960" s="180" t="str">
        <f>NM_Permitted_Sources!K398</f>
        <v/>
      </c>
      <c r="H1960" s="180" t="str">
        <f>NM_Permitted_Sources!L398</f>
        <v/>
      </c>
      <c r="I1960" s="180" t="str">
        <f>NM_Permitted_Sources!M398</f>
        <v/>
      </c>
      <c r="J1960" s="180">
        <f>NM_Permitted_Sources!N398</f>
        <v>0.77</v>
      </c>
    </row>
    <row r="1961" spans="1:10" x14ac:dyDescent="0.2">
      <c r="A1961" s="43" t="str">
        <f>NM_Permitted_Sources!A399</f>
        <v>NM Permitted</v>
      </c>
      <c r="B1961" s="43" t="str">
        <f>NM_Permitted_Sources!B399</f>
        <v>35</v>
      </c>
      <c r="C1961" s="74" t="str">
        <f>NM_Permitted_Sources!C399</f>
        <v>35025</v>
      </c>
      <c r="D1961" s="44" t="str">
        <f>NM_Permitted_Sources!G399</f>
        <v>20200201</v>
      </c>
      <c r="E1961" s="44" t="str">
        <f>NM_Permitted_Sources!I399</f>
        <v>Compressor Engines</v>
      </c>
      <c r="F1961" s="180" t="str">
        <f>NM_Permitted_Sources!J399</f>
        <v/>
      </c>
      <c r="G1961" s="180">
        <f>NM_Permitted_Sources!K399</f>
        <v>0.77</v>
      </c>
      <c r="H1961" s="180" t="str">
        <f>NM_Permitted_Sources!L399</f>
        <v/>
      </c>
      <c r="I1961" s="180" t="str">
        <f>NM_Permitted_Sources!M399</f>
        <v/>
      </c>
      <c r="J1961" s="180" t="str">
        <f>NM_Permitted_Sources!N399</f>
        <v/>
      </c>
    </row>
    <row r="1962" spans="1:10" x14ac:dyDescent="0.2">
      <c r="A1962" s="43" t="str">
        <f>NM_Permitted_Sources!A400</f>
        <v>NM Permitted</v>
      </c>
      <c r="B1962" s="43" t="str">
        <f>NM_Permitted_Sources!B400</f>
        <v>35</v>
      </c>
      <c r="C1962" s="74" t="str">
        <f>NM_Permitted_Sources!C400</f>
        <v>35025</v>
      </c>
      <c r="D1962" s="44" t="str">
        <f>NM_Permitted_Sources!G400</f>
        <v>31000404</v>
      </c>
      <c r="E1962" s="44" t="str">
        <f>NM_Permitted_Sources!I400</f>
        <v>Process Heaters</v>
      </c>
      <c r="F1962" s="180" t="str">
        <f>NM_Permitted_Sources!J400</f>
        <v/>
      </c>
      <c r="G1962" s="180" t="str">
        <f>NM_Permitted_Sources!K400</f>
        <v/>
      </c>
      <c r="H1962" s="180">
        <f>NM_Permitted_Sources!L400</f>
        <v>0.77</v>
      </c>
      <c r="I1962" s="180" t="str">
        <f>NM_Permitted_Sources!M400</f>
        <v/>
      </c>
      <c r="J1962" s="180" t="str">
        <f>NM_Permitted_Sources!N400</f>
        <v/>
      </c>
    </row>
    <row r="1963" spans="1:10" x14ac:dyDescent="0.2">
      <c r="A1963" s="43" t="str">
        <f>NM_Permitted_Sources!A401</f>
        <v>NM Permitted</v>
      </c>
      <c r="B1963" s="43" t="str">
        <f>NM_Permitted_Sources!B401</f>
        <v>35</v>
      </c>
      <c r="C1963" s="74" t="str">
        <f>NM_Permitted_Sources!C401</f>
        <v>35025</v>
      </c>
      <c r="D1963" s="44" t="str">
        <f>NM_Permitted_Sources!G401</f>
        <v>20200252</v>
      </c>
      <c r="E1963" s="44" t="str">
        <f>NM_Permitted_Sources!I401</f>
        <v>Compressor Engines</v>
      </c>
      <c r="F1963" s="180" t="str">
        <f>NM_Permitted_Sources!J401</f>
        <v/>
      </c>
      <c r="G1963" s="180" t="str">
        <f>NM_Permitted_Sources!K401</f>
        <v/>
      </c>
      <c r="H1963" s="180" t="str">
        <f>NM_Permitted_Sources!L401</f>
        <v/>
      </c>
      <c r="I1963" s="180" t="str">
        <f>NM_Permitted_Sources!M401</f>
        <v/>
      </c>
      <c r="J1963" s="180">
        <f>NM_Permitted_Sources!N401</f>
        <v>0.77</v>
      </c>
    </row>
    <row r="1964" spans="1:10" x14ac:dyDescent="0.2">
      <c r="A1964" s="43" t="str">
        <f>NM_Permitted_Sources!A402</f>
        <v>NM Permitted</v>
      </c>
      <c r="B1964" s="43" t="str">
        <f>NM_Permitted_Sources!B402</f>
        <v>35</v>
      </c>
      <c r="C1964" s="74" t="str">
        <f>NM_Permitted_Sources!C402</f>
        <v>35015</v>
      </c>
      <c r="D1964" s="44" t="str">
        <f>NM_Permitted_Sources!G402</f>
        <v>20200252</v>
      </c>
      <c r="E1964" s="44" t="str">
        <f>NM_Permitted_Sources!I402</f>
        <v>Compressor Engines</v>
      </c>
      <c r="F1964" s="180" t="str">
        <f>NM_Permitted_Sources!J402</f>
        <v/>
      </c>
      <c r="G1964" s="180" t="str">
        <f>NM_Permitted_Sources!K402</f>
        <v/>
      </c>
      <c r="H1964" s="180" t="str">
        <f>NM_Permitted_Sources!L402</f>
        <v/>
      </c>
      <c r="I1964" s="180" t="str">
        <f>NM_Permitted_Sources!M402</f>
        <v/>
      </c>
      <c r="J1964" s="180">
        <f>NM_Permitted_Sources!N402</f>
        <v>0.78</v>
      </c>
    </row>
    <row r="1965" spans="1:10" x14ac:dyDescent="0.2">
      <c r="A1965" s="43" t="str">
        <f>NM_Permitted_Sources!A403</f>
        <v>NM Permitted</v>
      </c>
      <c r="B1965" s="43" t="str">
        <f>NM_Permitted_Sources!B403</f>
        <v>35</v>
      </c>
      <c r="C1965" s="74" t="str">
        <f>NM_Permitted_Sources!C403</f>
        <v>35025</v>
      </c>
      <c r="D1965" s="44" t="str">
        <f>NM_Permitted_Sources!G403</f>
        <v>20200201</v>
      </c>
      <c r="E1965" s="44" t="str">
        <f>NM_Permitted_Sources!I403</f>
        <v>Compressor Engines</v>
      </c>
      <c r="F1965" s="180" t="str">
        <f>NM_Permitted_Sources!J403</f>
        <v/>
      </c>
      <c r="G1965" s="180">
        <f>NM_Permitted_Sources!K403</f>
        <v>0.78</v>
      </c>
      <c r="H1965" s="180" t="str">
        <f>NM_Permitted_Sources!L403</f>
        <v/>
      </c>
      <c r="I1965" s="180" t="str">
        <f>NM_Permitted_Sources!M403</f>
        <v/>
      </c>
      <c r="J1965" s="180" t="str">
        <f>NM_Permitted_Sources!N403</f>
        <v/>
      </c>
    </row>
    <row r="1966" spans="1:10" x14ac:dyDescent="0.2">
      <c r="A1966" s="43" t="str">
        <f>NM_Permitted_Sources!A404</f>
        <v>NM Permitted</v>
      </c>
      <c r="B1966" s="43" t="str">
        <f>NM_Permitted_Sources!B404</f>
        <v>35</v>
      </c>
      <c r="C1966" s="74" t="str">
        <f>NM_Permitted_Sources!C404</f>
        <v>35025</v>
      </c>
      <c r="D1966" s="44" t="str">
        <f>NM_Permitted_Sources!G404</f>
        <v>31000205</v>
      </c>
      <c r="E1966" s="44" t="str">
        <f>NM_Permitted_Sources!I404</f>
        <v>Natural Gas Production, Flares</v>
      </c>
      <c r="F1966" s="180" t="str">
        <f>NM_Permitted_Sources!J404</f>
        <v/>
      </c>
      <c r="G1966" s="180">
        <f>NM_Permitted_Sources!K404</f>
        <v>0.79</v>
      </c>
      <c r="H1966" s="180" t="str">
        <f>NM_Permitted_Sources!L404</f>
        <v/>
      </c>
      <c r="I1966" s="180" t="str">
        <f>NM_Permitted_Sources!M404</f>
        <v/>
      </c>
      <c r="J1966" s="180" t="str">
        <f>NM_Permitted_Sources!N404</f>
        <v/>
      </c>
    </row>
    <row r="1967" spans="1:10" x14ac:dyDescent="0.2">
      <c r="A1967" s="43" t="str">
        <f>NM_Permitted_Sources!A405</f>
        <v>NM Permitted</v>
      </c>
      <c r="B1967" s="43" t="str">
        <f>NM_Permitted_Sources!B405</f>
        <v>35</v>
      </c>
      <c r="C1967" s="74" t="str">
        <f>NM_Permitted_Sources!C405</f>
        <v>35015</v>
      </c>
      <c r="D1967" s="44" t="str">
        <f>NM_Permitted_Sources!G405</f>
        <v>31000404</v>
      </c>
      <c r="E1967" s="44" t="str">
        <f>NM_Permitted_Sources!I405</f>
        <v>Process Heaters</v>
      </c>
      <c r="F1967" s="180" t="str">
        <f>NM_Permitted_Sources!J405</f>
        <v/>
      </c>
      <c r="G1967" s="180" t="str">
        <f>NM_Permitted_Sources!K405</f>
        <v/>
      </c>
      <c r="H1967" s="180">
        <f>NM_Permitted_Sources!L405</f>
        <v>0.8</v>
      </c>
      <c r="I1967" s="180" t="str">
        <f>NM_Permitted_Sources!M405</f>
        <v/>
      </c>
      <c r="J1967" s="180" t="str">
        <f>NM_Permitted_Sources!N405</f>
        <v/>
      </c>
    </row>
    <row r="1968" spans="1:10" x14ac:dyDescent="0.2">
      <c r="A1968" s="43" t="str">
        <f>NM_Permitted_Sources!A406</f>
        <v>NM Permitted</v>
      </c>
      <c r="B1968" s="43" t="str">
        <f>NM_Permitted_Sources!B406</f>
        <v>35</v>
      </c>
      <c r="C1968" s="74" t="str">
        <f>NM_Permitted_Sources!C406</f>
        <v>35015</v>
      </c>
      <c r="D1968" s="44" t="str">
        <f>NM_Permitted_Sources!G406</f>
        <v>20200252</v>
      </c>
      <c r="E1968" s="44" t="str">
        <f>NM_Permitted_Sources!I406</f>
        <v>Compressor Engines</v>
      </c>
      <c r="F1968" s="180" t="str">
        <f>NM_Permitted_Sources!J406</f>
        <v/>
      </c>
      <c r="G1968" s="180" t="str">
        <f>NM_Permitted_Sources!K406</f>
        <v/>
      </c>
      <c r="H1968" s="180">
        <f>NM_Permitted_Sources!L406</f>
        <v>0.8</v>
      </c>
      <c r="I1968" s="180" t="str">
        <f>NM_Permitted_Sources!M406</f>
        <v/>
      </c>
      <c r="J1968" s="180" t="str">
        <f>NM_Permitted_Sources!N406</f>
        <v/>
      </c>
    </row>
    <row r="1969" spans="1:10" x14ac:dyDescent="0.2">
      <c r="A1969" s="43" t="str">
        <f>NM_Permitted_Sources!A407</f>
        <v>NM Permitted</v>
      </c>
      <c r="B1969" s="43" t="str">
        <f>NM_Permitted_Sources!B407</f>
        <v>35</v>
      </c>
      <c r="C1969" s="74" t="str">
        <f>NM_Permitted_Sources!C407</f>
        <v>35025</v>
      </c>
      <c r="D1969" s="44" t="str">
        <f>NM_Permitted_Sources!G407</f>
        <v>20200202</v>
      </c>
      <c r="E1969" s="44" t="str">
        <f>NM_Permitted_Sources!I407</f>
        <v>Compressor Engines</v>
      </c>
      <c r="F1969" s="180" t="str">
        <f>NM_Permitted_Sources!J407</f>
        <v/>
      </c>
      <c r="G1969" s="180" t="str">
        <f>NM_Permitted_Sources!K407</f>
        <v/>
      </c>
      <c r="H1969" s="180" t="str">
        <f>NM_Permitted_Sources!L407</f>
        <v/>
      </c>
      <c r="I1969" s="180" t="str">
        <f>NM_Permitted_Sources!M407</f>
        <v/>
      </c>
      <c r="J1969" s="180">
        <f>NM_Permitted_Sources!N407</f>
        <v>0.8</v>
      </c>
    </row>
    <row r="1970" spans="1:10" x14ac:dyDescent="0.2">
      <c r="A1970" s="43" t="str">
        <f>NM_Permitted_Sources!A408</f>
        <v>NM Permitted</v>
      </c>
      <c r="B1970" s="43" t="str">
        <f>NM_Permitted_Sources!B408</f>
        <v>35</v>
      </c>
      <c r="C1970" s="74" t="str">
        <f>NM_Permitted_Sources!C408</f>
        <v>35025</v>
      </c>
      <c r="D1970" s="44" t="str">
        <f>NM_Permitted_Sources!G408</f>
        <v>20200254</v>
      </c>
      <c r="E1970" s="44" t="str">
        <f>NM_Permitted_Sources!I408</f>
        <v>Compressor Engines</v>
      </c>
      <c r="F1970" s="180" t="str">
        <f>NM_Permitted_Sources!J408</f>
        <v/>
      </c>
      <c r="G1970" s="180" t="str">
        <f>NM_Permitted_Sources!K408</f>
        <v/>
      </c>
      <c r="H1970" s="180" t="str">
        <f>NM_Permitted_Sources!L408</f>
        <v/>
      </c>
      <c r="I1970" s="180" t="str">
        <f>NM_Permitted_Sources!M408</f>
        <v/>
      </c>
      <c r="J1970" s="180">
        <f>NM_Permitted_Sources!N408</f>
        <v>0.8</v>
      </c>
    </row>
    <row r="1971" spans="1:10" x14ac:dyDescent="0.2">
      <c r="A1971" s="43" t="str">
        <f>NM_Permitted_Sources!A409</f>
        <v>NM Permitted</v>
      </c>
      <c r="B1971" s="43" t="str">
        <f>NM_Permitted_Sources!B409</f>
        <v>35</v>
      </c>
      <c r="C1971" s="74" t="str">
        <f>NM_Permitted_Sources!C409</f>
        <v>35025</v>
      </c>
      <c r="D1971" s="44" t="str">
        <f>NM_Permitted_Sources!G409</f>
        <v>20200253</v>
      </c>
      <c r="E1971" s="44" t="str">
        <f>NM_Permitted_Sources!I409</f>
        <v>Compressor Engines</v>
      </c>
      <c r="F1971" s="180" t="str">
        <f>NM_Permitted_Sources!J409</f>
        <v/>
      </c>
      <c r="G1971" s="180" t="str">
        <f>NM_Permitted_Sources!K409</f>
        <v/>
      </c>
      <c r="H1971" s="180">
        <f>NM_Permitted_Sources!L409</f>
        <v>0.8</v>
      </c>
      <c r="I1971" s="180" t="str">
        <f>NM_Permitted_Sources!M409</f>
        <v/>
      </c>
      <c r="J1971" s="180" t="str">
        <f>NM_Permitted_Sources!N409</f>
        <v/>
      </c>
    </row>
    <row r="1972" spans="1:10" x14ac:dyDescent="0.2">
      <c r="A1972" s="43" t="str">
        <f>NM_Permitted_Sources!A410</f>
        <v>NM Permitted</v>
      </c>
      <c r="B1972" s="43" t="str">
        <f>NM_Permitted_Sources!B410</f>
        <v>35</v>
      </c>
      <c r="C1972" s="74" t="str">
        <f>NM_Permitted_Sources!C410</f>
        <v>35025</v>
      </c>
      <c r="D1972" s="44" t="str">
        <f>NM_Permitted_Sources!G410</f>
        <v>20200202</v>
      </c>
      <c r="E1972" s="44" t="str">
        <f>NM_Permitted_Sources!I410</f>
        <v>Compressor Engines</v>
      </c>
      <c r="F1972" s="180" t="str">
        <f>NM_Permitted_Sources!J410</f>
        <v/>
      </c>
      <c r="G1972" s="180" t="str">
        <f>NM_Permitted_Sources!K410</f>
        <v/>
      </c>
      <c r="H1972" s="180" t="str">
        <f>NM_Permitted_Sources!L410</f>
        <v/>
      </c>
      <c r="I1972" s="180" t="str">
        <f>NM_Permitted_Sources!M410</f>
        <v/>
      </c>
      <c r="J1972" s="180">
        <f>NM_Permitted_Sources!N410</f>
        <v>0.8</v>
      </c>
    </row>
    <row r="1973" spans="1:10" x14ac:dyDescent="0.2">
      <c r="A1973" s="43" t="str">
        <f>NM_Permitted_Sources!A411</f>
        <v>NM Permitted</v>
      </c>
      <c r="B1973" s="43" t="str">
        <f>NM_Permitted_Sources!B411</f>
        <v>35</v>
      </c>
      <c r="C1973" s="74" t="str">
        <f>NM_Permitted_Sources!C411</f>
        <v>35025</v>
      </c>
      <c r="D1973" s="44" t="str">
        <f>NM_Permitted_Sources!G411</f>
        <v>20200202</v>
      </c>
      <c r="E1973" s="44" t="str">
        <f>NM_Permitted_Sources!I411</f>
        <v>Compressor Engines</v>
      </c>
      <c r="F1973" s="180" t="str">
        <f>NM_Permitted_Sources!J411</f>
        <v/>
      </c>
      <c r="G1973" s="180" t="str">
        <f>NM_Permitted_Sources!K411</f>
        <v/>
      </c>
      <c r="H1973" s="180" t="str">
        <f>NM_Permitted_Sources!L411</f>
        <v/>
      </c>
      <c r="I1973" s="180" t="str">
        <f>NM_Permitted_Sources!M411</f>
        <v/>
      </c>
      <c r="J1973" s="180">
        <f>NM_Permitted_Sources!N411</f>
        <v>0.8</v>
      </c>
    </row>
    <row r="1974" spans="1:10" x14ac:dyDescent="0.2">
      <c r="A1974" s="43" t="str">
        <f>NM_Permitted_Sources!A412</f>
        <v>NM Permitted</v>
      </c>
      <c r="B1974" s="43" t="str">
        <f>NM_Permitted_Sources!B412</f>
        <v>35</v>
      </c>
      <c r="C1974" s="74" t="str">
        <f>NM_Permitted_Sources!C412</f>
        <v>35025</v>
      </c>
      <c r="D1974" s="44" t="str">
        <f>NM_Permitted_Sources!G412</f>
        <v>20200201</v>
      </c>
      <c r="E1974" s="44" t="str">
        <f>NM_Permitted_Sources!I412</f>
        <v>Compressor Engines</v>
      </c>
      <c r="F1974" s="180" t="str">
        <f>NM_Permitted_Sources!J412</f>
        <v/>
      </c>
      <c r="G1974" s="180">
        <f>NM_Permitted_Sources!K412</f>
        <v>0.8</v>
      </c>
      <c r="H1974" s="180" t="str">
        <f>NM_Permitted_Sources!L412</f>
        <v/>
      </c>
      <c r="I1974" s="180" t="str">
        <f>NM_Permitted_Sources!M412</f>
        <v/>
      </c>
      <c r="J1974" s="180" t="str">
        <f>NM_Permitted_Sources!N412</f>
        <v/>
      </c>
    </row>
    <row r="1975" spans="1:10" x14ac:dyDescent="0.2">
      <c r="A1975" s="43" t="str">
        <f>NM_Permitted_Sources!A413</f>
        <v>NM Permitted</v>
      </c>
      <c r="B1975" s="43" t="str">
        <f>NM_Permitted_Sources!B413</f>
        <v>35</v>
      </c>
      <c r="C1975" s="74" t="str">
        <f>NM_Permitted_Sources!C413</f>
        <v>35025</v>
      </c>
      <c r="D1975" s="44" t="str">
        <f>NM_Permitted_Sources!G413</f>
        <v>20200254</v>
      </c>
      <c r="E1975" s="44" t="str">
        <f>NM_Permitted_Sources!I413</f>
        <v>Compressor Engines</v>
      </c>
      <c r="F1975" s="180" t="str">
        <f>NM_Permitted_Sources!J413</f>
        <v/>
      </c>
      <c r="G1975" s="180" t="str">
        <f>NM_Permitted_Sources!K413</f>
        <v/>
      </c>
      <c r="H1975" s="180" t="str">
        <f>NM_Permitted_Sources!L413</f>
        <v/>
      </c>
      <c r="I1975" s="180" t="str">
        <f>NM_Permitted_Sources!M413</f>
        <v/>
      </c>
      <c r="J1975" s="180">
        <f>NM_Permitted_Sources!N413</f>
        <v>0.8</v>
      </c>
    </row>
    <row r="1976" spans="1:10" x14ac:dyDescent="0.2">
      <c r="A1976" s="43" t="str">
        <f>NM_Permitted_Sources!A414</f>
        <v>NM Permitted</v>
      </c>
      <c r="B1976" s="43" t="str">
        <f>NM_Permitted_Sources!B414</f>
        <v>35</v>
      </c>
      <c r="C1976" s="74" t="str">
        <f>NM_Permitted_Sources!C414</f>
        <v>35025</v>
      </c>
      <c r="D1976" s="44" t="str">
        <f>NM_Permitted_Sources!G414</f>
        <v>20200254</v>
      </c>
      <c r="E1976" s="44" t="str">
        <f>NM_Permitted_Sources!I414</f>
        <v>Compressor Engines</v>
      </c>
      <c r="F1976" s="180" t="str">
        <f>NM_Permitted_Sources!J414</f>
        <v/>
      </c>
      <c r="G1976" s="180" t="str">
        <f>NM_Permitted_Sources!K414</f>
        <v/>
      </c>
      <c r="H1976" s="180" t="str">
        <f>NM_Permitted_Sources!L414</f>
        <v/>
      </c>
      <c r="I1976" s="180" t="str">
        <f>NM_Permitted_Sources!M414</f>
        <v/>
      </c>
      <c r="J1976" s="180">
        <f>NM_Permitted_Sources!N414</f>
        <v>0.8</v>
      </c>
    </row>
    <row r="1977" spans="1:10" x14ac:dyDescent="0.2">
      <c r="A1977" s="43" t="str">
        <f>NM_Permitted_Sources!A415</f>
        <v>NM Permitted</v>
      </c>
      <c r="B1977" s="43" t="str">
        <f>NM_Permitted_Sources!B415</f>
        <v>35</v>
      </c>
      <c r="C1977" s="74" t="str">
        <f>NM_Permitted_Sources!C415</f>
        <v>35025</v>
      </c>
      <c r="D1977" s="44" t="str">
        <f>NM_Permitted_Sources!G415</f>
        <v>20200253</v>
      </c>
      <c r="E1977" s="44" t="str">
        <f>NM_Permitted_Sources!I415</f>
        <v>Compressor Engines</v>
      </c>
      <c r="F1977" s="180" t="str">
        <f>NM_Permitted_Sources!J415</f>
        <v/>
      </c>
      <c r="G1977" s="180" t="str">
        <f>NM_Permitted_Sources!K415</f>
        <v/>
      </c>
      <c r="H1977" s="180" t="str">
        <f>NM_Permitted_Sources!L415</f>
        <v/>
      </c>
      <c r="I1977" s="180" t="str">
        <f>NM_Permitted_Sources!M415</f>
        <v/>
      </c>
      <c r="J1977" s="180">
        <f>NM_Permitted_Sources!N415</f>
        <v>0.81</v>
      </c>
    </row>
    <row r="1978" spans="1:10" x14ac:dyDescent="0.2">
      <c r="A1978" s="43" t="str">
        <f>NM_Permitted_Sources!A416</f>
        <v>NM Permitted</v>
      </c>
      <c r="B1978" s="43" t="str">
        <f>NM_Permitted_Sources!B416</f>
        <v>35</v>
      </c>
      <c r="C1978" s="74" t="str">
        <f>NM_Permitted_Sources!C416</f>
        <v>35025</v>
      </c>
      <c r="D1978" s="44" t="str">
        <f>NM_Permitted_Sources!G416</f>
        <v>20200202</v>
      </c>
      <c r="E1978" s="44" t="str">
        <f>NM_Permitted_Sources!I416</f>
        <v>Compressor Engines</v>
      </c>
      <c r="F1978" s="180" t="str">
        <f>NM_Permitted_Sources!J416</f>
        <v/>
      </c>
      <c r="G1978" s="180">
        <f>NM_Permitted_Sources!K416</f>
        <v>0.81</v>
      </c>
      <c r="H1978" s="180" t="str">
        <f>NM_Permitted_Sources!L416</f>
        <v/>
      </c>
      <c r="I1978" s="180" t="str">
        <f>NM_Permitted_Sources!M416</f>
        <v/>
      </c>
      <c r="J1978" s="180" t="str">
        <f>NM_Permitted_Sources!N416</f>
        <v/>
      </c>
    </row>
    <row r="1979" spans="1:10" x14ac:dyDescent="0.2">
      <c r="A1979" s="43" t="str">
        <f>NM_Permitted_Sources!A417</f>
        <v>NM Permitted</v>
      </c>
      <c r="B1979" s="43" t="str">
        <f>NM_Permitted_Sources!B417</f>
        <v>35</v>
      </c>
      <c r="C1979" s="74" t="str">
        <f>NM_Permitted_Sources!C417</f>
        <v>35005</v>
      </c>
      <c r="D1979" s="44" t="str">
        <f>NM_Permitted_Sources!G417</f>
        <v>20200202</v>
      </c>
      <c r="E1979" s="44" t="str">
        <f>NM_Permitted_Sources!I417</f>
        <v>Compressor Engines</v>
      </c>
      <c r="F1979" s="180" t="str">
        <f>NM_Permitted_Sources!J417</f>
        <v/>
      </c>
      <c r="G1979" s="180">
        <f>NM_Permitted_Sources!K417</f>
        <v>0.83</v>
      </c>
      <c r="H1979" s="180" t="str">
        <f>NM_Permitted_Sources!L417</f>
        <v/>
      </c>
      <c r="I1979" s="180" t="str">
        <f>NM_Permitted_Sources!M417</f>
        <v/>
      </c>
      <c r="J1979" s="180" t="str">
        <f>NM_Permitted_Sources!N417</f>
        <v/>
      </c>
    </row>
    <row r="1980" spans="1:10" x14ac:dyDescent="0.2">
      <c r="A1980" s="43" t="str">
        <f>NM_Permitted_Sources!A418</f>
        <v>NM Permitted</v>
      </c>
      <c r="B1980" s="43" t="str">
        <f>NM_Permitted_Sources!B418</f>
        <v>35</v>
      </c>
      <c r="C1980" s="74" t="str">
        <f>NM_Permitted_Sources!C418</f>
        <v>35011</v>
      </c>
      <c r="D1980" s="44" t="str">
        <f>NM_Permitted_Sources!G418</f>
        <v>31000205</v>
      </c>
      <c r="E1980" s="44" t="str">
        <f>NM_Permitted_Sources!I418</f>
        <v>Natural Gas Production, Flares</v>
      </c>
      <c r="F1980" s="180">
        <f>NM_Permitted_Sources!J418</f>
        <v>0.84</v>
      </c>
      <c r="G1980" s="180" t="str">
        <f>NM_Permitted_Sources!K418</f>
        <v/>
      </c>
      <c r="H1980" s="180" t="str">
        <f>NM_Permitted_Sources!L418</f>
        <v/>
      </c>
      <c r="I1980" s="180" t="str">
        <f>NM_Permitted_Sources!M418</f>
        <v/>
      </c>
      <c r="J1980" s="180" t="str">
        <f>NM_Permitted_Sources!N418</f>
        <v/>
      </c>
    </row>
    <row r="1981" spans="1:10" x14ac:dyDescent="0.2">
      <c r="A1981" s="43" t="str">
        <f>NM_Permitted_Sources!A419</f>
        <v>NM Permitted</v>
      </c>
      <c r="B1981" s="43" t="str">
        <f>NM_Permitted_Sources!B419</f>
        <v>35</v>
      </c>
      <c r="C1981" s="74" t="str">
        <f>NM_Permitted_Sources!C419</f>
        <v>35025</v>
      </c>
      <c r="D1981" s="44" t="str">
        <f>NM_Permitted_Sources!G419</f>
        <v>20200253</v>
      </c>
      <c r="E1981" s="44" t="str">
        <f>NM_Permitted_Sources!I419</f>
        <v>Compressor Engines</v>
      </c>
      <c r="F1981" s="180" t="str">
        <f>NM_Permitted_Sources!J419</f>
        <v/>
      </c>
      <c r="G1981" s="180" t="str">
        <f>NM_Permitted_Sources!K419</f>
        <v/>
      </c>
      <c r="H1981" s="180" t="str">
        <f>NM_Permitted_Sources!L419</f>
        <v/>
      </c>
      <c r="I1981" s="180" t="str">
        <f>NM_Permitted_Sources!M419</f>
        <v/>
      </c>
      <c r="J1981" s="180">
        <f>NM_Permitted_Sources!N419</f>
        <v>0.84</v>
      </c>
    </row>
    <row r="1982" spans="1:10" x14ac:dyDescent="0.2">
      <c r="A1982" s="43" t="str">
        <f>NM_Permitted_Sources!A420</f>
        <v>NM Permitted</v>
      </c>
      <c r="B1982" s="43" t="str">
        <f>NM_Permitted_Sources!B420</f>
        <v>35</v>
      </c>
      <c r="C1982" s="74" t="str">
        <f>NM_Permitted_Sources!C420</f>
        <v>35015</v>
      </c>
      <c r="D1982" s="44" t="str">
        <f>NM_Permitted_Sources!G420</f>
        <v>31088811</v>
      </c>
      <c r="E1982" s="44" t="str">
        <f>NM_Permitted_Sources!I420</f>
        <v>Permitted Fugitives</v>
      </c>
      <c r="F1982" s="180" t="str">
        <f>NM_Permitted_Sources!J420</f>
        <v/>
      </c>
      <c r="G1982" s="180">
        <f>NM_Permitted_Sources!K420</f>
        <v>0.85</v>
      </c>
      <c r="H1982" s="180" t="str">
        <f>NM_Permitted_Sources!L420</f>
        <v/>
      </c>
      <c r="I1982" s="180" t="str">
        <f>NM_Permitted_Sources!M420</f>
        <v/>
      </c>
      <c r="J1982" s="180" t="str">
        <f>NM_Permitted_Sources!N420</f>
        <v/>
      </c>
    </row>
    <row r="1983" spans="1:10" x14ac:dyDescent="0.2">
      <c r="A1983" s="43" t="str">
        <f>NM_Permitted_Sources!A421</f>
        <v>NM Permitted</v>
      </c>
      <c r="B1983" s="43" t="str">
        <f>NM_Permitted_Sources!B421</f>
        <v>35</v>
      </c>
      <c r="C1983" s="74" t="str">
        <f>NM_Permitted_Sources!C421</f>
        <v>35025</v>
      </c>
      <c r="D1983" s="44" t="str">
        <f>NM_Permitted_Sources!G421</f>
        <v>20200253</v>
      </c>
      <c r="E1983" s="44" t="str">
        <f>NM_Permitted_Sources!I421</f>
        <v>Compressor Engines</v>
      </c>
      <c r="F1983" s="180">
        <f>NM_Permitted_Sources!J421</f>
        <v>0.85</v>
      </c>
      <c r="G1983" s="180" t="str">
        <f>NM_Permitted_Sources!K421</f>
        <v/>
      </c>
      <c r="H1983" s="180" t="str">
        <f>NM_Permitted_Sources!L421</f>
        <v/>
      </c>
      <c r="I1983" s="180" t="str">
        <f>NM_Permitted_Sources!M421</f>
        <v/>
      </c>
      <c r="J1983" s="180" t="str">
        <f>NM_Permitted_Sources!N421</f>
        <v/>
      </c>
    </row>
    <row r="1984" spans="1:10" x14ac:dyDescent="0.2">
      <c r="A1984" s="43" t="str">
        <f>NM_Permitted_Sources!A422</f>
        <v>NM Permitted</v>
      </c>
      <c r="B1984" s="43" t="str">
        <f>NM_Permitted_Sources!B422</f>
        <v>35</v>
      </c>
      <c r="C1984" s="74" t="str">
        <f>NM_Permitted_Sources!C422</f>
        <v>35025</v>
      </c>
      <c r="D1984" s="44" t="str">
        <f>NM_Permitted_Sources!G422</f>
        <v>20200201</v>
      </c>
      <c r="E1984" s="44" t="str">
        <f>NM_Permitted_Sources!I422</f>
        <v>Compressor Engines</v>
      </c>
      <c r="F1984" s="180" t="str">
        <f>NM_Permitted_Sources!J422</f>
        <v/>
      </c>
      <c r="G1984" s="180" t="str">
        <f>NM_Permitted_Sources!K422</f>
        <v/>
      </c>
      <c r="H1984" s="180" t="str">
        <f>NM_Permitted_Sources!L422</f>
        <v/>
      </c>
      <c r="I1984" s="180" t="str">
        <f>NM_Permitted_Sources!M422</f>
        <v/>
      </c>
      <c r="J1984" s="180">
        <f>NM_Permitted_Sources!N422</f>
        <v>0.86</v>
      </c>
    </row>
    <row r="1985" spans="1:10" x14ac:dyDescent="0.2">
      <c r="A1985" s="43" t="str">
        <f>NM_Permitted_Sources!A423</f>
        <v>NM Permitted</v>
      </c>
      <c r="B1985" s="43" t="str">
        <f>NM_Permitted_Sources!B423</f>
        <v>35</v>
      </c>
      <c r="C1985" s="74" t="str">
        <f>NM_Permitted_Sources!C423</f>
        <v>35025</v>
      </c>
      <c r="D1985" s="44" t="str">
        <f>NM_Permitted_Sources!G423</f>
        <v>20200252</v>
      </c>
      <c r="E1985" s="44" t="str">
        <f>NM_Permitted_Sources!I423</f>
        <v>Compressor Engines</v>
      </c>
      <c r="F1985" s="180" t="str">
        <f>NM_Permitted_Sources!J423</f>
        <v/>
      </c>
      <c r="G1985" s="180" t="str">
        <f>NM_Permitted_Sources!K423</f>
        <v/>
      </c>
      <c r="H1985" s="180" t="str">
        <f>NM_Permitted_Sources!L423</f>
        <v/>
      </c>
      <c r="I1985" s="180" t="str">
        <f>NM_Permitted_Sources!M423</f>
        <v/>
      </c>
      <c r="J1985" s="180">
        <f>NM_Permitted_Sources!N423</f>
        <v>0.86</v>
      </c>
    </row>
    <row r="1986" spans="1:10" x14ac:dyDescent="0.2">
      <c r="A1986" s="43" t="str">
        <f>NM_Permitted_Sources!A424</f>
        <v>NM Permitted</v>
      </c>
      <c r="B1986" s="43" t="str">
        <f>NM_Permitted_Sources!B424</f>
        <v>35</v>
      </c>
      <c r="C1986" s="74" t="str">
        <f>NM_Permitted_Sources!C424</f>
        <v>35025</v>
      </c>
      <c r="D1986" s="44" t="str">
        <f>NM_Permitted_Sources!G424</f>
        <v>20200202</v>
      </c>
      <c r="E1986" s="44" t="str">
        <f>NM_Permitted_Sources!I424</f>
        <v>Compressor Engines</v>
      </c>
      <c r="F1986" s="180" t="str">
        <f>NM_Permitted_Sources!J424</f>
        <v/>
      </c>
      <c r="G1986" s="180">
        <f>NM_Permitted_Sources!K424</f>
        <v>0.87</v>
      </c>
      <c r="H1986" s="180" t="str">
        <f>NM_Permitted_Sources!L424</f>
        <v/>
      </c>
      <c r="I1986" s="180" t="str">
        <f>NM_Permitted_Sources!M424</f>
        <v/>
      </c>
      <c r="J1986" s="180" t="str">
        <f>NM_Permitted_Sources!N424</f>
        <v/>
      </c>
    </row>
    <row r="1987" spans="1:10" x14ac:dyDescent="0.2">
      <c r="A1987" s="43" t="str">
        <f>NM_Permitted_Sources!A425</f>
        <v>NM Permitted</v>
      </c>
      <c r="B1987" s="43" t="str">
        <f>NM_Permitted_Sources!B425</f>
        <v>35</v>
      </c>
      <c r="C1987" s="74" t="str">
        <f>NM_Permitted_Sources!C425</f>
        <v>35011</v>
      </c>
      <c r="D1987" s="44" t="str">
        <f>NM_Permitted_Sources!G425</f>
        <v>31000205</v>
      </c>
      <c r="E1987" s="44" t="str">
        <f>NM_Permitted_Sources!I425</f>
        <v>Natural Gas Production, Flares</v>
      </c>
      <c r="F1987" s="180" t="str">
        <f>NM_Permitted_Sources!J425</f>
        <v/>
      </c>
      <c r="G1987" s="180">
        <f>NM_Permitted_Sources!K425</f>
        <v>0.88</v>
      </c>
      <c r="H1987" s="180" t="str">
        <f>NM_Permitted_Sources!L425</f>
        <v/>
      </c>
      <c r="I1987" s="180" t="str">
        <f>NM_Permitted_Sources!M425</f>
        <v/>
      </c>
      <c r="J1987" s="180" t="str">
        <f>NM_Permitted_Sources!N425</f>
        <v/>
      </c>
    </row>
    <row r="1988" spans="1:10" x14ac:dyDescent="0.2">
      <c r="A1988" s="43" t="str">
        <f>NM_Permitted_Sources!A426</f>
        <v>NM Permitted</v>
      </c>
      <c r="B1988" s="43" t="str">
        <f>NM_Permitted_Sources!B426</f>
        <v>35</v>
      </c>
      <c r="C1988" s="74" t="str">
        <f>NM_Permitted_Sources!C426</f>
        <v>35025</v>
      </c>
      <c r="D1988" s="44" t="str">
        <f>NM_Permitted_Sources!G426</f>
        <v>20200201</v>
      </c>
      <c r="E1988" s="44" t="str">
        <f>NM_Permitted_Sources!I426</f>
        <v>Compressor Engines</v>
      </c>
      <c r="F1988" s="180" t="str">
        <f>NM_Permitted_Sources!J426</f>
        <v/>
      </c>
      <c r="G1988" s="180" t="str">
        <f>NM_Permitted_Sources!K426</f>
        <v/>
      </c>
      <c r="H1988" s="180" t="str">
        <f>NM_Permitted_Sources!L426</f>
        <v/>
      </c>
      <c r="I1988" s="180" t="str">
        <f>NM_Permitted_Sources!M426</f>
        <v/>
      </c>
      <c r="J1988" s="180">
        <f>NM_Permitted_Sources!N426</f>
        <v>0.88</v>
      </c>
    </row>
    <row r="1989" spans="1:10" x14ac:dyDescent="0.2">
      <c r="A1989" s="43" t="str">
        <f>NM_Permitted_Sources!A427</f>
        <v>NM Permitted</v>
      </c>
      <c r="B1989" s="43" t="str">
        <f>NM_Permitted_Sources!B427</f>
        <v>35</v>
      </c>
      <c r="C1989" s="74" t="str">
        <f>NM_Permitted_Sources!C427</f>
        <v>35025</v>
      </c>
      <c r="D1989" s="44" t="str">
        <f>NM_Permitted_Sources!G427</f>
        <v>20200201</v>
      </c>
      <c r="E1989" s="44" t="str">
        <f>NM_Permitted_Sources!I427</f>
        <v>Compressor Engines</v>
      </c>
      <c r="F1989" s="180" t="str">
        <f>NM_Permitted_Sources!J427</f>
        <v/>
      </c>
      <c r="G1989" s="180" t="str">
        <f>NM_Permitted_Sources!K427</f>
        <v/>
      </c>
      <c r="H1989" s="180" t="str">
        <f>NM_Permitted_Sources!L427</f>
        <v/>
      </c>
      <c r="I1989" s="180" t="str">
        <f>NM_Permitted_Sources!M427</f>
        <v/>
      </c>
      <c r="J1989" s="180">
        <f>NM_Permitted_Sources!N427</f>
        <v>0.89</v>
      </c>
    </row>
    <row r="1990" spans="1:10" x14ac:dyDescent="0.2">
      <c r="A1990" s="43" t="str">
        <f>NM_Permitted_Sources!A428</f>
        <v>NM Permitted</v>
      </c>
      <c r="B1990" s="43" t="str">
        <f>NM_Permitted_Sources!B428</f>
        <v>35</v>
      </c>
      <c r="C1990" s="74" t="str">
        <f>NM_Permitted_Sources!C428</f>
        <v>35025</v>
      </c>
      <c r="D1990" s="44" t="str">
        <f>NM_Permitted_Sources!G428</f>
        <v>20200202</v>
      </c>
      <c r="E1990" s="44" t="str">
        <f>NM_Permitted_Sources!I428</f>
        <v>Compressor Engines</v>
      </c>
      <c r="F1990" s="180" t="str">
        <f>NM_Permitted_Sources!J428</f>
        <v/>
      </c>
      <c r="G1990" s="180" t="str">
        <f>NM_Permitted_Sources!K428</f>
        <v/>
      </c>
      <c r="H1990" s="180" t="str">
        <f>NM_Permitted_Sources!L428</f>
        <v/>
      </c>
      <c r="I1990" s="180" t="str">
        <f>NM_Permitted_Sources!M428</f>
        <v/>
      </c>
      <c r="J1990" s="180">
        <f>NM_Permitted_Sources!N428</f>
        <v>0.89</v>
      </c>
    </row>
    <row r="1991" spans="1:10" x14ac:dyDescent="0.2">
      <c r="A1991" s="43" t="str">
        <f>NM_Permitted_Sources!A429</f>
        <v>NM Permitted</v>
      </c>
      <c r="B1991" s="43" t="str">
        <f>NM_Permitted_Sources!B429</f>
        <v>35</v>
      </c>
      <c r="C1991" s="74" t="str">
        <f>NM_Permitted_Sources!C429</f>
        <v>35015</v>
      </c>
      <c r="D1991" s="44" t="str">
        <f>NM_Permitted_Sources!G429</f>
        <v>20200201</v>
      </c>
      <c r="E1991" s="44" t="str">
        <f>NM_Permitted_Sources!I429</f>
        <v>Compressor Engines</v>
      </c>
      <c r="F1991" s="180" t="str">
        <f>NM_Permitted_Sources!J429</f>
        <v/>
      </c>
      <c r="G1991" s="180" t="str">
        <f>NM_Permitted_Sources!K429</f>
        <v/>
      </c>
      <c r="H1991" s="180" t="str">
        <f>NM_Permitted_Sources!L429</f>
        <v/>
      </c>
      <c r="I1991" s="180">
        <f>NM_Permitted_Sources!M429</f>
        <v>0.9</v>
      </c>
      <c r="J1991" s="180" t="str">
        <f>NM_Permitted_Sources!N429</f>
        <v/>
      </c>
    </row>
    <row r="1992" spans="1:10" x14ac:dyDescent="0.2">
      <c r="A1992" s="43" t="str">
        <f>NM_Permitted_Sources!A430</f>
        <v>NM Permitted</v>
      </c>
      <c r="B1992" s="43" t="str">
        <f>NM_Permitted_Sources!B430</f>
        <v>35</v>
      </c>
      <c r="C1992" s="74" t="str">
        <f>NM_Permitted_Sources!C430</f>
        <v>35025</v>
      </c>
      <c r="D1992" s="44" t="str">
        <f>NM_Permitted_Sources!G430</f>
        <v>20200254</v>
      </c>
      <c r="E1992" s="44" t="str">
        <f>NM_Permitted_Sources!I430</f>
        <v>Compressor Engines</v>
      </c>
      <c r="F1992" s="180" t="str">
        <f>NM_Permitted_Sources!J430</f>
        <v/>
      </c>
      <c r="G1992" s="180" t="str">
        <f>NM_Permitted_Sources!K430</f>
        <v/>
      </c>
      <c r="H1992" s="180" t="str">
        <f>NM_Permitted_Sources!L430</f>
        <v/>
      </c>
      <c r="I1992" s="180" t="str">
        <f>NM_Permitted_Sources!M430</f>
        <v/>
      </c>
      <c r="J1992" s="180">
        <f>NM_Permitted_Sources!N430</f>
        <v>0.9</v>
      </c>
    </row>
    <row r="1993" spans="1:10" x14ac:dyDescent="0.2">
      <c r="A1993" s="43" t="str">
        <f>NM_Permitted_Sources!A431</f>
        <v>NM Permitted</v>
      </c>
      <c r="B1993" s="43" t="str">
        <f>NM_Permitted_Sources!B431</f>
        <v>35</v>
      </c>
      <c r="C1993" s="74" t="str">
        <f>NM_Permitted_Sources!C431</f>
        <v>35015</v>
      </c>
      <c r="D1993" s="44" t="str">
        <f>NM_Permitted_Sources!G431</f>
        <v>20200252</v>
      </c>
      <c r="E1993" s="44" t="str">
        <f>NM_Permitted_Sources!I431</f>
        <v>Compressor Engines</v>
      </c>
      <c r="F1993" s="180" t="str">
        <f>NM_Permitted_Sources!J431</f>
        <v/>
      </c>
      <c r="G1993" s="180" t="str">
        <f>NM_Permitted_Sources!K431</f>
        <v/>
      </c>
      <c r="H1993" s="180" t="str">
        <f>NM_Permitted_Sources!L431</f>
        <v/>
      </c>
      <c r="I1993" s="180" t="str">
        <f>NM_Permitted_Sources!M431</f>
        <v/>
      </c>
      <c r="J1993" s="180">
        <f>NM_Permitted_Sources!N431</f>
        <v>0.91</v>
      </c>
    </row>
    <row r="1994" spans="1:10" x14ac:dyDescent="0.2">
      <c r="A1994" s="43" t="str">
        <f>NM_Permitted_Sources!A432</f>
        <v>NM Permitted</v>
      </c>
      <c r="B1994" s="43" t="str">
        <f>NM_Permitted_Sources!B432</f>
        <v>35</v>
      </c>
      <c r="C1994" s="74" t="str">
        <f>NM_Permitted_Sources!C432</f>
        <v>35025</v>
      </c>
      <c r="D1994" s="44" t="str">
        <f>NM_Permitted_Sources!G432</f>
        <v>31000404</v>
      </c>
      <c r="E1994" s="44" t="str">
        <f>NM_Permitted_Sources!I432</f>
        <v>Process Heaters</v>
      </c>
      <c r="F1994" s="180">
        <f>NM_Permitted_Sources!J432</f>
        <v>0.92</v>
      </c>
      <c r="G1994" s="180" t="str">
        <f>NM_Permitted_Sources!K432</f>
        <v/>
      </c>
      <c r="H1994" s="180" t="str">
        <f>NM_Permitted_Sources!L432</f>
        <v/>
      </c>
      <c r="I1994" s="180" t="str">
        <f>NM_Permitted_Sources!M432</f>
        <v/>
      </c>
      <c r="J1994" s="180" t="str">
        <f>NM_Permitted_Sources!N432</f>
        <v/>
      </c>
    </row>
    <row r="1995" spans="1:10" x14ac:dyDescent="0.2">
      <c r="A1995" s="43" t="str">
        <f>NM_Permitted_Sources!A433</f>
        <v>NM Permitted</v>
      </c>
      <c r="B1995" s="43" t="str">
        <f>NM_Permitted_Sources!B433</f>
        <v>35</v>
      </c>
      <c r="C1995" s="74" t="str">
        <f>NM_Permitted_Sources!C433</f>
        <v>35025</v>
      </c>
      <c r="D1995" s="44" t="str">
        <f>NM_Permitted_Sources!G433</f>
        <v>31000205</v>
      </c>
      <c r="E1995" s="44" t="str">
        <f>NM_Permitted_Sources!I433</f>
        <v>Natural Gas Production, Flares</v>
      </c>
      <c r="F1995" s="180" t="str">
        <f>NM_Permitted_Sources!J433</f>
        <v/>
      </c>
      <c r="G1995" s="180" t="str">
        <f>NM_Permitted_Sources!K433</f>
        <v/>
      </c>
      <c r="H1995" s="180">
        <f>NM_Permitted_Sources!L433</f>
        <v>0.92</v>
      </c>
      <c r="I1995" s="180" t="str">
        <f>NM_Permitted_Sources!M433</f>
        <v/>
      </c>
      <c r="J1995" s="180" t="str">
        <f>NM_Permitted_Sources!N433</f>
        <v/>
      </c>
    </row>
    <row r="1996" spans="1:10" x14ac:dyDescent="0.2">
      <c r="A1996" s="43" t="str">
        <f>NM_Permitted_Sources!A434</f>
        <v>NM Permitted</v>
      </c>
      <c r="B1996" s="43" t="str">
        <f>NM_Permitted_Sources!B434</f>
        <v>35</v>
      </c>
      <c r="C1996" s="74" t="str">
        <f>NM_Permitted_Sources!C434</f>
        <v>35025</v>
      </c>
      <c r="D1996" s="44" t="str">
        <f>NM_Permitted_Sources!G434</f>
        <v>31000205</v>
      </c>
      <c r="E1996" s="44" t="str">
        <f>NM_Permitted_Sources!I434</f>
        <v>Natural Gas Production, Flares</v>
      </c>
      <c r="F1996" s="180" t="str">
        <f>NM_Permitted_Sources!J434</f>
        <v/>
      </c>
      <c r="G1996" s="180" t="str">
        <f>NM_Permitted_Sources!K434</f>
        <v/>
      </c>
      <c r="H1996" s="180">
        <f>NM_Permitted_Sources!L434</f>
        <v>0.93</v>
      </c>
      <c r="I1996" s="180" t="str">
        <f>NM_Permitted_Sources!M434</f>
        <v/>
      </c>
      <c r="J1996" s="180" t="str">
        <f>NM_Permitted_Sources!N434</f>
        <v/>
      </c>
    </row>
    <row r="1997" spans="1:10" x14ac:dyDescent="0.2">
      <c r="A1997" s="43" t="str">
        <f>NM_Permitted_Sources!A435</f>
        <v>NM Permitted</v>
      </c>
      <c r="B1997" s="43" t="str">
        <f>NM_Permitted_Sources!B435</f>
        <v>35</v>
      </c>
      <c r="C1997" s="74" t="str">
        <f>NM_Permitted_Sources!C435</f>
        <v>35015</v>
      </c>
      <c r="D1997" s="44" t="str">
        <f>NM_Permitted_Sources!G435</f>
        <v>20200255</v>
      </c>
      <c r="E1997" s="44" t="str">
        <f>NM_Permitted_Sources!I435</f>
        <v>Compressor Engines</v>
      </c>
      <c r="F1997" s="180" t="str">
        <f>NM_Permitted_Sources!J435</f>
        <v/>
      </c>
      <c r="G1997" s="180" t="str">
        <f>NM_Permitted_Sources!K435</f>
        <v/>
      </c>
      <c r="H1997" s="180" t="str">
        <f>NM_Permitted_Sources!L435</f>
        <v/>
      </c>
      <c r="I1997" s="180" t="str">
        <f>NM_Permitted_Sources!M435</f>
        <v/>
      </c>
      <c r="J1997" s="180">
        <f>NM_Permitted_Sources!N435</f>
        <v>0.95</v>
      </c>
    </row>
    <row r="1998" spans="1:10" x14ac:dyDescent="0.2">
      <c r="A1998" s="43" t="str">
        <f>NM_Permitted_Sources!A436</f>
        <v>NM Permitted</v>
      </c>
      <c r="B1998" s="43" t="str">
        <f>NM_Permitted_Sources!B436</f>
        <v>35</v>
      </c>
      <c r="C1998" s="74" t="str">
        <f>NM_Permitted_Sources!C436</f>
        <v>35015</v>
      </c>
      <c r="D1998" s="44" t="str">
        <f>NM_Permitted_Sources!G436</f>
        <v>31000404</v>
      </c>
      <c r="E1998" s="44" t="str">
        <f>NM_Permitted_Sources!I436</f>
        <v>Process Heaters</v>
      </c>
      <c r="F1998" s="180">
        <f>NM_Permitted_Sources!J436</f>
        <v>0.95</v>
      </c>
      <c r="G1998" s="180" t="str">
        <f>NM_Permitted_Sources!K436</f>
        <v/>
      </c>
      <c r="H1998" s="180" t="str">
        <f>NM_Permitted_Sources!L436</f>
        <v/>
      </c>
      <c r="I1998" s="180" t="str">
        <f>NM_Permitted_Sources!M436</f>
        <v/>
      </c>
      <c r="J1998" s="180" t="str">
        <f>NM_Permitted_Sources!N436</f>
        <v/>
      </c>
    </row>
    <row r="1999" spans="1:10" x14ac:dyDescent="0.2">
      <c r="A1999" s="43" t="str">
        <f>NM_Permitted_Sources!A437</f>
        <v>NM Permitted</v>
      </c>
      <c r="B1999" s="43" t="str">
        <f>NM_Permitted_Sources!B437</f>
        <v>35</v>
      </c>
      <c r="C1999" s="74" t="str">
        <f>NM_Permitted_Sources!C437</f>
        <v>35025</v>
      </c>
      <c r="D1999" s="44" t="str">
        <f>NM_Permitted_Sources!G437</f>
        <v>20200253</v>
      </c>
      <c r="E1999" s="44" t="str">
        <f>NM_Permitted_Sources!I437</f>
        <v>Compressor Engines</v>
      </c>
      <c r="F1999" s="180" t="str">
        <f>NM_Permitted_Sources!J437</f>
        <v/>
      </c>
      <c r="G1999" s="180">
        <f>NM_Permitted_Sources!K437</f>
        <v>0.95</v>
      </c>
      <c r="H1999" s="180" t="str">
        <f>NM_Permitted_Sources!L437</f>
        <v/>
      </c>
      <c r="I1999" s="180" t="str">
        <f>NM_Permitted_Sources!M437</f>
        <v/>
      </c>
      <c r="J1999" s="180" t="str">
        <f>NM_Permitted_Sources!N437</f>
        <v/>
      </c>
    </row>
    <row r="2000" spans="1:10" x14ac:dyDescent="0.2">
      <c r="A2000" s="43" t="str">
        <f>NM_Permitted_Sources!A438</f>
        <v>NM Permitted</v>
      </c>
      <c r="B2000" s="43" t="str">
        <f>NM_Permitted_Sources!B438</f>
        <v>35</v>
      </c>
      <c r="C2000" s="74" t="str">
        <f>NM_Permitted_Sources!C438</f>
        <v>35025</v>
      </c>
      <c r="D2000" s="44" t="str">
        <f>NM_Permitted_Sources!G438</f>
        <v>20200202</v>
      </c>
      <c r="E2000" s="44" t="str">
        <f>NM_Permitted_Sources!I438</f>
        <v>Compressor Engines</v>
      </c>
      <c r="F2000" s="180" t="str">
        <f>NM_Permitted_Sources!J438</f>
        <v/>
      </c>
      <c r="G2000" s="180">
        <f>NM_Permitted_Sources!K438</f>
        <v>0.95</v>
      </c>
      <c r="H2000" s="180" t="str">
        <f>NM_Permitted_Sources!L438</f>
        <v/>
      </c>
      <c r="I2000" s="180" t="str">
        <f>NM_Permitted_Sources!M438</f>
        <v/>
      </c>
      <c r="J2000" s="180" t="str">
        <f>NM_Permitted_Sources!N438</f>
        <v/>
      </c>
    </row>
    <row r="2001" spans="1:10" x14ac:dyDescent="0.2">
      <c r="A2001" s="43" t="str">
        <f>NM_Permitted_Sources!A439</f>
        <v>NM Permitted</v>
      </c>
      <c r="B2001" s="43" t="str">
        <f>NM_Permitted_Sources!B439</f>
        <v>35</v>
      </c>
      <c r="C2001" s="74" t="str">
        <f>NM_Permitted_Sources!C439</f>
        <v>35015</v>
      </c>
      <c r="D2001" s="44" t="str">
        <f>NM_Permitted_Sources!G439</f>
        <v>31088811</v>
      </c>
      <c r="E2001" s="44" t="str">
        <f>NM_Permitted_Sources!I439</f>
        <v>Permitted Fugitives</v>
      </c>
      <c r="F2001" s="180" t="str">
        <f>NM_Permitted_Sources!J439</f>
        <v/>
      </c>
      <c r="G2001" s="180">
        <f>NM_Permitted_Sources!K439</f>
        <v>0.96</v>
      </c>
      <c r="H2001" s="180" t="str">
        <f>NM_Permitted_Sources!L439</f>
        <v/>
      </c>
      <c r="I2001" s="180" t="str">
        <f>NM_Permitted_Sources!M439</f>
        <v/>
      </c>
      <c r="J2001" s="180" t="str">
        <f>NM_Permitted_Sources!N439</f>
        <v/>
      </c>
    </row>
    <row r="2002" spans="1:10" x14ac:dyDescent="0.2">
      <c r="A2002" s="43" t="str">
        <f>NM_Permitted_Sources!A440</f>
        <v>NM Permitted</v>
      </c>
      <c r="B2002" s="43" t="str">
        <f>NM_Permitted_Sources!B440</f>
        <v>35</v>
      </c>
      <c r="C2002" s="74" t="str">
        <f>NM_Permitted_Sources!C440</f>
        <v>35025</v>
      </c>
      <c r="D2002" s="44" t="str">
        <f>NM_Permitted_Sources!G440</f>
        <v>20200201</v>
      </c>
      <c r="E2002" s="44" t="str">
        <f>NM_Permitted_Sources!I440</f>
        <v>Compressor Engines</v>
      </c>
      <c r="F2002" s="180" t="str">
        <f>NM_Permitted_Sources!J440</f>
        <v/>
      </c>
      <c r="G2002" s="180" t="str">
        <f>NM_Permitted_Sources!K440</f>
        <v/>
      </c>
      <c r="H2002" s="180" t="str">
        <f>NM_Permitted_Sources!L440</f>
        <v/>
      </c>
      <c r="I2002" s="180" t="str">
        <f>NM_Permitted_Sources!M440</f>
        <v/>
      </c>
      <c r="J2002" s="180">
        <f>NM_Permitted_Sources!N440</f>
        <v>0.96</v>
      </c>
    </row>
    <row r="2003" spans="1:10" x14ac:dyDescent="0.2">
      <c r="A2003" s="43" t="str">
        <f>NM_Permitted_Sources!A441</f>
        <v>NM Permitted</v>
      </c>
      <c r="B2003" s="43" t="str">
        <f>NM_Permitted_Sources!B441</f>
        <v>35</v>
      </c>
      <c r="C2003" s="74" t="str">
        <f>NM_Permitted_Sources!C441</f>
        <v>35025</v>
      </c>
      <c r="D2003" s="44" t="str">
        <f>NM_Permitted_Sources!G441</f>
        <v>20200254</v>
      </c>
      <c r="E2003" s="44" t="str">
        <f>NM_Permitted_Sources!I441</f>
        <v>Compressor Engines</v>
      </c>
      <c r="F2003" s="180">
        <f>NM_Permitted_Sources!J441</f>
        <v>0.96</v>
      </c>
      <c r="G2003" s="180" t="str">
        <f>NM_Permitted_Sources!K441</f>
        <v/>
      </c>
      <c r="H2003" s="180" t="str">
        <f>NM_Permitted_Sources!L441</f>
        <v/>
      </c>
      <c r="I2003" s="180" t="str">
        <f>NM_Permitted_Sources!M441</f>
        <v/>
      </c>
      <c r="J2003" s="180" t="str">
        <f>NM_Permitted_Sources!N441</f>
        <v/>
      </c>
    </row>
    <row r="2004" spans="1:10" x14ac:dyDescent="0.2">
      <c r="A2004" s="43" t="str">
        <f>NM_Permitted_Sources!A442</f>
        <v>NM Permitted</v>
      </c>
      <c r="B2004" s="43" t="str">
        <f>NM_Permitted_Sources!B442</f>
        <v>35</v>
      </c>
      <c r="C2004" s="74" t="str">
        <f>NM_Permitted_Sources!C442</f>
        <v>35025</v>
      </c>
      <c r="D2004" s="44" t="str">
        <f>NM_Permitted_Sources!G442</f>
        <v>20200202</v>
      </c>
      <c r="E2004" s="44" t="str">
        <f>NM_Permitted_Sources!I442</f>
        <v>Compressor Engines</v>
      </c>
      <c r="F2004" s="180" t="str">
        <f>NM_Permitted_Sources!J442</f>
        <v/>
      </c>
      <c r="G2004" s="180" t="str">
        <f>NM_Permitted_Sources!K442</f>
        <v/>
      </c>
      <c r="H2004" s="180" t="str">
        <f>NM_Permitted_Sources!L442</f>
        <v/>
      </c>
      <c r="I2004" s="180" t="str">
        <f>NM_Permitted_Sources!M442</f>
        <v/>
      </c>
      <c r="J2004" s="180">
        <f>NM_Permitted_Sources!N442</f>
        <v>0.96</v>
      </c>
    </row>
    <row r="2005" spans="1:10" x14ac:dyDescent="0.2">
      <c r="A2005" s="43" t="str">
        <f>NM_Permitted_Sources!A443</f>
        <v>NM Permitted</v>
      </c>
      <c r="B2005" s="43" t="str">
        <f>NM_Permitted_Sources!B443</f>
        <v>35</v>
      </c>
      <c r="C2005" s="74" t="str">
        <f>NM_Permitted_Sources!C443</f>
        <v>35025</v>
      </c>
      <c r="D2005" s="44" t="str">
        <f>NM_Permitted_Sources!G443</f>
        <v>20200252</v>
      </c>
      <c r="E2005" s="44" t="str">
        <f>NM_Permitted_Sources!I443</f>
        <v>Compressor Engines</v>
      </c>
      <c r="F2005" s="180" t="str">
        <f>NM_Permitted_Sources!J443</f>
        <v/>
      </c>
      <c r="G2005" s="180" t="str">
        <f>NM_Permitted_Sources!K443</f>
        <v/>
      </c>
      <c r="H2005" s="180" t="str">
        <f>NM_Permitted_Sources!L443</f>
        <v/>
      </c>
      <c r="I2005" s="180" t="str">
        <f>NM_Permitted_Sources!M443</f>
        <v/>
      </c>
      <c r="J2005" s="180">
        <f>NM_Permitted_Sources!N443</f>
        <v>0.96</v>
      </c>
    </row>
    <row r="2006" spans="1:10" x14ac:dyDescent="0.2">
      <c r="A2006" s="43" t="str">
        <f>NM_Permitted_Sources!A444</f>
        <v>NM Permitted</v>
      </c>
      <c r="B2006" s="43" t="str">
        <f>NM_Permitted_Sources!B444</f>
        <v>35</v>
      </c>
      <c r="C2006" s="74" t="str">
        <f>NM_Permitted_Sources!C444</f>
        <v>35025</v>
      </c>
      <c r="D2006" s="44" t="str">
        <f>NM_Permitted_Sources!G444</f>
        <v>31000203</v>
      </c>
      <c r="E2006" s="44" t="str">
        <f>NM_Permitted_Sources!I444</f>
        <v>Compressor Engines</v>
      </c>
      <c r="F2006" s="180" t="str">
        <f>NM_Permitted_Sources!J444</f>
        <v/>
      </c>
      <c r="G2006" s="180">
        <f>NM_Permitted_Sources!K444</f>
        <v>0.97</v>
      </c>
      <c r="H2006" s="180" t="str">
        <f>NM_Permitted_Sources!L444</f>
        <v/>
      </c>
      <c r="I2006" s="180" t="str">
        <f>NM_Permitted_Sources!M444</f>
        <v/>
      </c>
      <c r="J2006" s="180" t="str">
        <f>NM_Permitted_Sources!N444</f>
        <v/>
      </c>
    </row>
    <row r="2007" spans="1:10" x14ac:dyDescent="0.2">
      <c r="A2007" s="43" t="str">
        <f>NM_Permitted_Sources!A445</f>
        <v>NM Permitted</v>
      </c>
      <c r="B2007" s="43" t="str">
        <f>NM_Permitted_Sources!B445</f>
        <v>35</v>
      </c>
      <c r="C2007" s="74" t="str">
        <f>NM_Permitted_Sources!C445</f>
        <v>35025</v>
      </c>
      <c r="D2007" s="44" t="str">
        <f>NM_Permitted_Sources!G445</f>
        <v>31000201</v>
      </c>
      <c r="E2007" s="44" t="str">
        <f>NM_Permitted_Sources!I445</f>
        <v>Amine Units</v>
      </c>
      <c r="F2007" s="180" t="str">
        <f>NM_Permitted_Sources!J445</f>
        <v/>
      </c>
      <c r="G2007" s="180">
        <f>NM_Permitted_Sources!K445</f>
        <v>0.98</v>
      </c>
      <c r="H2007" s="180" t="str">
        <f>NM_Permitted_Sources!L445</f>
        <v/>
      </c>
      <c r="I2007" s="180" t="str">
        <f>NM_Permitted_Sources!M445</f>
        <v/>
      </c>
      <c r="J2007" s="180" t="str">
        <f>NM_Permitted_Sources!N445</f>
        <v/>
      </c>
    </row>
    <row r="2008" spans="1:10" x14ac:dyDescent="0.2">
      <c r="A2008" s="43" t="str">
        <f>NM_Permitted_Sources!A446</f>
        <v>NM Permitted</v>
      </c>
      <c r="B2008" s="43" t="str">
        <f>NM_Permitted_Sources!B446</f>
        <v>35</v>
      </c>
      <c r="C2008" s="74" t="str">
        <f>NM_Permitted_Sources!C446</f>
        <v>35025</v>
      </c>
      <c r="D2008" s="44" t="str">
        <f>NM_Permitted_Sources!G446</f>
        <v>31000404</v>
      </c>
      <c r="E2008" s="44" t="str">
        <f>NM_Permitted_Sources!I446</f>
        <v>Process Heaters</v>
      </c>
      <c r="F2008" s="180" t="str">
        <f>NM_Permitted_Sources!J446</f>
        <v/>
      </c>
      <c r="G2008" s="180" t="str">
        <f>NM_Permitted_Sources!K446</f>
        <v/>
      </c>
      <c r="H2008" s="180" t="str">
        <f>NM_Permitted_Sources!L446</f>
        <v/>
      </c>
      <c r="I2008" s="180" t="str">
        <f>NM_Permitted_Sources!M446</f>
        <v/>
      </c>
      <c r="J2008" s="180">
        <f>NM_Permitted_Sources!N446</f>
        <v>0.98</v>
      </c>
    </row>
    <row r="2009" spans="1:10" x14ac:dyDescent="0.2">
      <c r="A2009" s="43" t="str">
        <f>NM_Permitted_Sources!A447</f>
        <v>NM Permitted</v>
      </c>
      <c r="B2009" s="43" t="str">
        <f>NM_Permitted_Sources!B447</f>
        <v>35</v>
      </c>
      <c r="C2009" s="74" t="str">
        <f>NM_Permitted_Sources!C447</f>
        <v>35025</v>
      </c>
      <c r="D2009" s="44" t="str">
        <f>NM_Permitted_Sources!G447</f>
        <v>31000404</v>
      </c>
      <c r="E2009" s="44" t="str">
        <f>NM_Permitted_Sources!I447</f>
        <v>Process Heaters</v>
      </c>
      <c r="F2009" s="180" t="str">
        <f>NM_Permitted_Sources!J447</f>
        <v/>
      </c>
      <c r="G2009" s="180" t="str">
        <f>NM_Permitted_Sources!K447</f>
        <v/>
      </c>
      <c r="H2009" s="180" t="str">
        <f>NM_Permitted_Sources!L447</f>
        <v/>
      </c>
      <c r="I2009" s="180" t="str">
        <f>NM_Permitted_Sources!M447</f>
        <v/>
      </c>
      <c r="J2009" s="180">
        <f>NM_Permitted_Sources!N447</f>
        <v>0.98</v>
      </c>
    </row>
    <row r="2010" spans="1:10" x14ac:dyDescent="0.2">
      <c r="A2010" s="43" t="str">
        <f>NM_Permitted_Sources!A448</f>
        <v>NM Permitted</v>
      </c>
      <c r="B2010" s="43" t="str">
        <f>NM_Permitted_Sources!B448</f>
        <v>35</v>
      </c>
      <c r="C2010" s="74" t="str">
        <f>NM_Permitted_Sources!C448</f>
        <v>35025</v>
      </c>
      <c r="D2010" s="44" t="str">
        <f>NM_Permitted_Sources!G448</f>
        <v>20200202</v>
      </c>
      <c r="E2010" s="44" t="str">
        <f>NM_Permitted_Sources!I448</f>
        <v>Compressor Engines</v>
      </c>
      <c r="F2010" s="180" t="str">
        <f>NM_Permitted_Sources!J448</f>
        <v/>
      </c>
      <c r="G2010" s="180" t="str">
        <f>NM_Permitted_Sources!K448</f>
        <v/>
      </c>
      <c r="H2010" s="180" t="str">
        <f>NM_Permitted_Sources!L448</f>
        <v/>
      </c>
      <c r="I2010" s="180">
        <f>NM_Permitted_Sources!M448</f>
        <v>1</v>
      </c>
      <c r="J2010" s="180" t="str">
        <f>NM_Permitted_Sources!N448</f>
        <v/>
      </c>
    </row>
    <row r="2011" spans="1:10" x14ac:dyDescent="0.2">
      <c r="A2011" s="43" t="str">
        <f>NM_Permitted_Sources!A449</f>
        <v>NM Permitted</v>
      </c>
      <c r="B2011" s="43" t="str">
        <f>NM_Permitted_Sources!B449</f>
        <v>35</v>
      </c>
      <c r="C2011" s="74" t="str">
        <f>NM_Permitted_Sources!C449</f>
        <v>35025</v>
      </c>
      <c r="D2011" s="44" t="str">
        <f>NM_Permitted_Sources!G449</f>
        <v>20200254</v>
      </c>
      <c r="E2011" s="44" t="str">
        <f>NM_Permitted_Sources!I449</f>
        <v>Compressor Engines</v>
      </c>
      <c r="F2011" s="180" t="str">
        <f>NM_Permitted_Sources!J449</f>
        <v/>
      </c>
      <c r="G2011" s="180" t="str">
        <f>NM_Permitted_Sources!K449</f>
        <v/>
      </c>
      <c r="H2011" s="180" t="str">
        <f>NM_Permitted_Sources!L449</f>
        <v/>
      </c>
      <c r="I2011" s="180">
        <f>NM_Permitted_Sources!M449</f>
        <v>1</v>
      </c>
      <c r="J2011" s="180" t="str">
        <f>NM_Permitted_Sources!N449</f>
        <v/>
      </c>
    </row>
    <row r="2012" spans="1:10" x14ac:dyDescent="0.2">
      <c r="A2012" s="43" t="str">
        <f>NM_Permitted_Sources!A450</f>
        <v>NM Permitted</v>
      </c>
      <c r="B2012" s="43" t="str">
        <f>NM_Permitted_Sources!B450</f>
        <v>35</v>
      </c>
      <c r="C2012" s="74" t="str">
        <f>NM_Permitted_Sources!C450</f>
        <v>35025</v>
      </c>
      <c r="D2012" s="44" t="str">
        <f>NM_Permitted_Sources!G450</f>
        <v>20200254</v>
      </c>
      <c r="E2012" s="44" t="str">
        <f>NM_Permitted_Sources!I450</f>
        <v>Compressor Engines</v>
      </c>
      <c r="F2012" s="180" t="str">
        <f>NM_Permitted_Sources!J450</f>
        <v/>
      </c>
      <c r="G2012" s="180" t="str">
        <f>NM_Permitted_Sources!K450</f>
        <v/>
      </c>
      <c r="H2012" s="180" t="str">
        <f>NM_Permitted_Sources!L450</f>
        <v/>
      </c>
      <c r="I2012" s="180">
        <f>NM_Permitted_Sources!M450</f>
        <v>1</v>
      </c>
      <c r="J2012" s="180" t="str">
        <f>NM_Permitted_Sources!N450</f>
        <v/>
      </c>
    </row>
    <row r="2013" spans="1:10" x14ac:dyDescent="0.2">
      <c r="A2013" s="43" t="str">
        <f>NM_Permitted_Sources!A451</f>
        <v>NM Permitted</v>
      </c>
      <c r="B2013" s="43" t="str">
        <f>NM_Permitted_Sources!B451</f>
        <v>35</v>
      </c>
      <c r="C2013" s="74" t="str">
        <f>NM_Permitted_Sources!C451</f>
        <v>35025</v>
      </c>
      <c r="D2013" s="44" t="str">
        <f>NM_Permitted_Sources!G451</f>
        <v>31000205</v>
      </c>
      <c r="E2013" s="44" t="str">
        <f>NM_Permitted_Sources!I451</f>
        <v>Natural Gas Production, Flares</v>
      </c>
      <c r="F2013" s="180">
        <f>NM_Permitted_Sources!J451</f>
        <v>1.04</v>
      </c>
      <c r="G2013" s="180" t="str">
        <f>NM_Permitted_Sources!K451</f>
        <v/>
      </c>
      <c r="H2013" s="180" t="str">
        <f>NM_Permitted_Sources!L451</f>
        <v/>
      </c>
      <c r="I2013" s="180" t="str">
        <f>NM_Permitted_Sources!M451</f>
        <v/>
      </c>
      <c r="J2013" s="180" t="str">
        <f>NM_Permitted_Sources!N451</f>
        <v/>
      </c>
    </row>
    <row r="2014" spans="1:10" x14ac:dyDescent="0.2">
      <c r="A2014" s="43" t="str">
        <f>NM_Permitted_Sources!A452</f>
        <v>NM Permitted</v>
      </c>
      <c r="B2014" s="43" t="str">
        <f>NM_Permitted_Sources!B452</f>
        <v>35</v>
      </c>
      <c r="C2014" s="74" t="str">
        <f>NM_Permitted_Sources!C452</f>
        <v>35025</v>
      </c>
      <c r="D2014" s="44" t="str">
        <f>NM_Permitted_Sources!G452</f>
        <v>20200253</v>
      </c>
      <c r="E2014" s="44" t="str">
        <f>NM_Permitted_Sources!I452</f>
        <v>Compressor Engines</v>
      </c>
      <c r="F2014" s="180" t="str">
        <f>NM_Permitted_Sources!J452</f>
        <v/>
      </c>
      <c r="G2014" s="180">
        <f>NM_Permitted_Sources!K452</f>
        <v>1.04</v>
      </c>
      <c r="H2014" s="180" t="str">
        <f>NM_Permitted_Sources!L452</f>
        <v/>
      </c>
      <c r="I2014" s="180" t="str">
        <f>NM_Permitted_Sources!M452</f>
        <v/>
      </c>
      <c r="J2014" s="180" t="str">
        <f>NM_Permitted_Sources!N452</f>
        <v/>
      </c>
    </row>
    <row r="2015" spans="1:10" x14ac:dyDescent="0.2">
      <c r="A2015" s="43" t="str">
        <f>NM_Permitted_Sources!A453</f>
        <v>NM Permitted</v>
      </c>
      <c r="B2015" s="43" t="str">
        <f>NM_Permitted_Sources!B453</f>
        <v>35</v>
      </c>
      <c r="C2015" s="74" t="str">
        <f>NM_Permitted_Sources!C453</f>
        <v>35025</v>
      </c>
      <c r="D2015" s="44" t="str">
        <f>NM_Permitted_Sources!G453</f>
        <v>20200202</v>
      </c>
      <c r="E2015" s="44" t="str">
        <f>NM_Permitted_Sources!I453</f>
        <v>Compressor Engines</v>
      </c>
      <c r="F2015" s="180" t="str">
        <f>NM_Permitted_Sources!J453</f>
        <v/>
      </c>
      <c r="G2015" s="180" t="str">
        <f>NM_Permitted_Sources!K453</f>
        <v/>
      </c>
      <c r="H2015" s="180" t="str">
        <f>NM_Permitted_Sources!L453</f>
        <v/>
      </c>
      <c r="I2015" s="180" t="str">
        <f>NM_Permitted_Sources!M453</f>
        <v/>
      </c>
      <c r="J2015" s="180">
        <f>NM_Permitted_Sources!N453</f>
        <v>1.04</v>
      </c>
    </row>
    <row r="2016" spans="1:10" x14ac:dyDescent="0.2">
      <c r="A2016" s="43" t="str">
        <f>NM_Permitted_Sources!A454</f>
        <v>NM Permitted</v>
      </c>
      <c r="B2016" s="43" t="str">
        <f>NM_Permitted_Sources!B454</f>
        <v>35</v>
      </c>
      <c r="C2016" s="74" t="str">
        <f>NM_Permitted_Sources!C454</f>
        <v>35025</v>
      </c>
      <c r="D2016" s="44" t="str">
        <f>NM_Permitted_Sources!G454</f>
        <v>20200254</v>
      </c>
      <c r="E2016" s="44" t="str">
        <f>NM_Permitted_Sources!I454</f>
        <v>Compressor Engines</v>
      </c>
      <c r="F2016" s="180" t="str">
        <f>NM_Permitted_Sources!J454</f>
        <v/>
      </c>
      <c r="G2016" s="180">
        <f>NM_Permitted_Sources!K454</f>
        <v>1.05</v>
      </c>
      <c r="H2016" s="180" t="str">
        <f>NM_Permitted_Sources!L454</f>
        <v/>
      </c>
      <c r="I2016" s="180" t="str">
        <f>NM_Permitted_Sources!M454</f>
        <v/>
      </c>
      <c r="J2016" s="180" t="str">
        <f>NM_Permitted_Sources!N454</f>
        <v/>
      </c>
    </row>
    <row r="2017" spans="1:10" x14ac:dyDescent="0.2">
      <c r="A2017" s="43" t="str">
        <f>NM_Permitted_Sources!A455</f>
        <v>NM Permitted</v>
      </c>
      <c r="B2017" s="43" t="str">
        <f>NM_Permitted_Sources!B455</f>
        <v>35</v>
      </c>
      <c r="C2017" s="74" t="str">
        <f>NM_Permitted_Sources!C455</f>
        <v>35025</v>
      </c>
      <c r="D2017" s="44" t="str">
        <f>NM_Permitted_Sources!G455</f>
        <v>20200202</v>
      </c>
      <c r="E2017" s="44" t="str">
        <f>NM_Permitted_Sources!I455</f>
        <v>Compressor Engines</v>
      </c>
      <c r="F2017" s="180" t="str">
        <f>NM_Permitted_Sources!J455</f>
        <v/>
      </c>
      <c r="G2017" s="180" t="str">
        <f>NM_Permitted_Sources!K455</f>
        <v/>
      </c>
      <c r="H2017" s="180" t="str">
        <f>NM_Permitted_Sources!L455</f>
        <v/>
      </c>
      <c r="I2017" s="180" t="str">
        <f>NM_Permitted_Sources!M455</f>
        <v/>
      </c>
      <c r="J2017" s="180">
        <f>NM_Permitted_Sources!N455</f>
        <v>1.06</v>
      </c>
    </row>
    <row r="2018" spans="1:10" x14ac:dyDescent="0.2">
      <c r="A2018" s="43" t="str">
        <f>NM_Permitted_Sources!A456</f>
        <v>NM Permitted</v>
      </c>
      <c r="B2018" s="43" t="str">
        <f>NM_Permitted_Sources!B456</f>
        <v>35</v>
      </c>
      <c r="C2018" s="74" t="str">
        <f>NM_Permitted_Sources!C456</f>
        <v>35025</v>
      </c>
      <c r="D2018" s="44" t="str">
        <f>NM_Permitted_Sources!G456</f>
        <v>20200252</v>
      </c>
      <c r="E2018" s="44" t="str">
        <f>NM_Permitted_Sources!I456</f>
        <v>Compressor Engines</v>
      </c>
      <c r="F2018" s="180" t="str">
        <f>NM_Permitted_Sources!J456</f>
        <v/>
      </c>
      <c r="G2018" s="180" t="str">
        <f>NM_Permitted_Sources!K456</f>
        <v/>
      </c>
      <c r="H2018" s="180" t="str">
        <f>NM_Permitted_Sources!L456</f>
        <v/>
      </c>
      <c r="I2018" s="180">
        <f>NM_Permitted_Sources!M456</f>
        <v>1.08</v>
      </c>
      <c r="J2018" s="180" t="str">
        <f>NM_Permitted_Sources!N456</f>
        <v/>
      </c>
    </row>
    <row r="2019" spans="1:10" x14ac:dyDescent="0.2">
      <c r="A2019" s="43" t="str">
        <f>NM_Permitted_Sources!A457</f>
        <v>NM Permitted</v>
      </c>
      <c r="B2019" s="43" t="str">
        <f>NM_Permitted_Sources!B457</f>
        <v>35</v>
      </c>
      <c r="C2019" s="74" t="str">
        <f>NM_Permitted_Sources!C457</f>
        <v>35025</v>
      </c>
      <c r="D2019" s="44" t="str">
        <f>NM_Permitted_Sources!G457</f>
        <v>20200202</v>
      </c>
      <c r="E2019" s="44" t="str">
        <f>NM_Permitted_Sources!I457</f>
        <v>Compressor Engines</v>
      </c>
      <c r="F2019" s="180" t="str">
        <f>NM_Permitted_Sources!J457</f>
        <v/>
      </c>
      <c r="G2019" s="180" t="str">
        <f>NM_Permitted_Sources!K457</f>
        <v/>
      </c>
      <c r="H2019" s="180">
        <f>NM_Permitted_Sources!L457</f>
        <v>1.0900000000000001</v>
      </c>
      <c r="I2019" s="180" t="str">
        <f>NM_Permitted_Sources!M457</f>
        <v/>
      </c>
      <c r="J2019" s="180" t="str">
        <f>NM_Permitted_Sources!N457</f>
        <v/>
      </c>
    </row>
    <row r="2020" spans="1:10" x14ac:dyDescent="0.2">
      <c r="A2020" s="43" t="str">
        <f>NM_Permitted_Sources!A458</f>
        <v>NM Permitted</v>
      </c>
      <c r="B2020" s="43" t="str">
        <f>NM_Permitted_Sources!B458</f>
        <v>35</v>
      </c>
      <c r="C2020" s="74" t="str">
        <f>NM_Permitted_Sources!C458</f>
        <v>35015</v>
      </c>
      <c r="D2020" s="44" t="str">
        <f>NM_Permitted_Sources!G458</f>
        <v>31088811</v>
      </c>
      <c r="E2020" s="44" t="str">
        <f>NM_Permitted_Sources!I458</f>
        <v>Permitted Fugitives</v>
      </c>
      <c r="F2020" s="180" t="str">
        <f>NM_Permitted_Sources!J458</f>
        <v/>
      </c>
      <c r="G2020" s="180">
        <f>NM_Permitted_Sources!K458</f>
        <v>1.1000000000000001</v>
      </c>
      <c r="H2020" s="180" t="str">
        <f>NM_Permitted_Sources!L458</f>
        <v/>
      </c>
      <c r="I2020" s="180" t="str">
        <f>NM_Permitted_Sources!M458</f>
        <v/>
      </c>
      <c r="J2020" s="180" t="str">
        <f>NM_Permitted_Sources!N458</f>
        <v/>
      </c>
    </row>
    <row r="2021" spans="1:10" x14ac:dyDescent="0.2">
      <c r="A2021" s="43" t="str">
        <f>NM_Permitted_Sources!A459</f>
        <v>NM Permitted</v>
      </c>
      <c r="B2021" s="43" t="str">
        <f>NM_Permitted_Sources!B459</f>
        <v>35</v>
      </c>
      <c r="C2021" s="74" t="str">
        <f>NM_Permitted_Sources!C459</f>
        <v>35025</v>
      </c>
      <c r="D2021" s="44" t="str">
        <f>NM_Permitted_Sources!G459</f>
        <v>20200202</v>
      </c>
      <c r="E2021" s="44" t="str">
        <f>NM_Permitted_Sources!I459</f>
        <v>Compressor Engines</v>
      </c>
      <c r="F2021" s="180" t="str">
        <f>NM_Permitted_Sources!J459</f>
        <v/>
      </c>
      <c r="G2021" s="180">
        <f>NM_Permitted_Sources!K459</f>
        <v>1.1000000000000001</v>
      </c>
      <c r="H2021" s="180" t="str">
        <f>NM_Permitted_Sources!L459</f>
        <v/>
      </c>
      <c r="I2021" s="180" t="str">
        <f>NM_Permitted_Sources!M459</f>
        <v/>
      </c>
      <c r="J2021" s="180" t="str">
        <f>NM_Permitted_Sources!N459</f>
        <v/>
      </c>
    </row>
    <row r="2022" spans="1:10" x14ac:dyDescent="0.2">
      <c r="A2022" s="43" t="str">
        <f>NM_Permitted_Sources!A460</f>
        <v>NM Permitted</v>
      </c>
      <c r="B2022" s="43" t="str">
        <f>NM_Permitted_Sources!B460</f>
        <v>35</v>
      </c>
      <c r="C2022" s="74" t="str">
        <f>NM_Permitted_Sources!C460</f>
        <v>35005</v>
      </c>
      <c r="D2022" s="44" t="str">
        <f>NM_Permitted_Sources!G460</f>
        <v>20200254</v>
      </c>
      <c r="E2022" s="44" t="str">
        <f>NM_Permitted_Sources!I460</f>
        <v>Compressor Engines</v>
      </c>
      <c r="F2022" s="180">
        <f>NM_Permitted_Sources!J460</f>
        <v>1.1100000000000001</v>
      </c>
      <c r="G2022" s="180" t="str">
        <f>NM_Permitted_Sources!K460</f>
        <v/>
      </c>
      <c r="H2022" s="180" t="str">
        <f>NM_Permitted_Sources!L460</f>
        <v/>
      </c>
      <c r="I2022" s="180" t="str">
        <f>NM_Permitted_Sources!M460</f>
        <v/>
      </c>
      <c r="J2022" s="180" t="str">
        <f>NM_Permitted_Sources!N460</f>
        <v/>
      </c>
    </row>
    <row r="2023" spans="1:10" x14ac:dyDescent="0.2">
      <c r="A2023" s="43" t="str">
        <f>NM_Permitted_Sources!A461</f>
        <v>NM Permitted</v>
      </c>
      <c r="B2023" s="43" t="str">
        <f>NM_Permitted_Sources!B461</f>
        <v>35</v>
      </c>
      <c r="C2023" s="74" t="str">
        <f>NM_Permitted_Sources!C461</f>
        <v>35015</v>
      </c>
      <c r="D2023" s="44" t="str">
        <f>NM_Permitted_Sources!G461</f>
        <v>31088811</v>
      </c>
      <c r="E2023" s="44" t="str">
        <f>NM_Permitted_Sources!I461</f>
        <v>Permitted Fugitives</v>
      </c>
      <c r="F2023" s="180" t="str">
        <f>NM_Permitted_Sources!J461</f>
        <v/>
      </c>
      <c r="G2023" s="180">
        <f>NM_Permitted_Sources!K461</f>
        <v>1.1100000000000001</v>
      </c>
      <c r="H2023" s="180" t="str">
        <f>NM_Permitted_Sources!L461</f>
        <v/>
      </c>
      <c r="I2023" s="180" t="str">
        <f>NM_Permitted_Sources!M461</f>
        <v/>
      </c>
      <c r="J2023" s="180" t="str">
        <f>NM_Permitted_Sources!N461</f>
        <v/>
      </c>
    </row>
    <row r="2024" spans="1:10" x14ac:dyDescent="0.2">
      <c r="A2024" s="43" t="str">
        <f>NM_Permitted_Sources!A462</f>
        <v>NM Permitted</v>
      </c>
      <c r="B2024" s="43" t="str">
        <f>NM_Permitted_Sources!B462</f>
        <v>35</v>
      </c>
      <c r="C2024" s="74" t="str">
        <f>NM_Permitted_Sources!C462</f>
        <v>35025</v>
      </c>
      <c r="D2024" s="44" t="str">
        <f>NM_Permitted_Sources!G462</f>
        <v>31088811</v>
      </c>
      <c r="E2024" s="44" t="str">
        <f>NM_Permitted_Sources!I462</f>
        <v>Permitted Fugitives</v>
      </c>
      <c r="F2024" s="180" t="str">
        <f>NM_Permitted_Sources!J462</f>
        <v/>
      </c>
      <c r="G2024" s="180">
        <f>NM_Permitted_Sources!K462</f>
        <v>1.1100000000000001</v>
      </c>
      <c r="H2024" s="180" t="str">
        <f>NM_Permitted_Sources!L462</f>
        <v/>
      </c>
      <c r="I2024" s="180" t="str">
        <f>NM_Permitted_Sources!M462</f>
        <v/>
      </c>
      <c r="J2024" s="180" t="str">
        <f>NM_Permitted_Sources!N462</f>
        <v/>
      </c>
    </row>
    <row r="2025" spans="1:10" x14ac:dyDescent="0.2">
      <c r="A2025" s="43" t="str">
        <f>NM_Permitted_Sources!A463</f>
        <v>NM Permitted</v>
      </c>
      <c r="B2025" s="43" t="str">
        <f>NM_Permitted_Sources!B463</f>
        <v>35</v>
      </c>
      <c r="C2025" s="74" t="str">
        <f>NM_Permitted_Sources!C463</f>
        <v>35015</v>
      </c>
      <c r="D2025" s="44" t="str">
        <f>NM_Permitted_Sources!G463</f>
        <v>20200252</v>
      </c>
      <c r="E2025" s="44" t="str">
        <f>NM_Permitted_Sources!I463</f>
        <v>Compressor Engines</v>
      </c>
      <c r="F2025" s="180" t="str">
        <f>NM_Permitted_Sources!J463</f>
        <v/>
      </c>
      <c r="G2025" s="180" t="str">
        <f>NM_Permitted_Sources!K463</f>
        <v/>
      </c>
      <c r="H2025" s="180" t="str">
        <f>NM_Permitted_Sources!L463</f>
        <v/>
      </c>
      <c r="I2025" s="180" t="str">
        <f>NM_Permitted_Sources!M463</f>
        <v/>
      </c>
      <c r="J2025" s="180">
        <f>NM_Permitted_Sources!N463</f>
        <v>1.1200000000000001</v>
      </c>
    </row>
    <row r="2026" spans="1:10" x14ac:dyDescent="0.2">
      <c r="A2026" s="43" t="str">
        <f>NM_Permitted_Sources!A464</f>
        <v>NM Permitted</v>
      </c>
      <c r="B2026" s="43" t="str">
        <f>NM_Permitted_Sources!B464</f>
        <v>35</v>
      </c>
      <c r="C2026" s="74" t="str">
        <f>NM_Permitted_Sources!C464</f>
        <v>35015</v>
      </c>
      <c r="D2026" s="44" t="str">
        <f>NM_Permitted_Sources!G464</f>
        <v>31000301</v>
      </c>
      <c r="E2026" s="44" t="str">
        <f>NM_Permitted_Sources!I464</f>
        <v>Dehydrator</v>
      </c>
      <c r="F2026" s="180" t="str">
        <f>NM_Permitted_Sources!J464</f>
        <v/>
      </c>
      <c r="G2026" s="180">
        <f>NM_Permitted_Sources!K464</f>
        <v>1.1200000000000001</v>
      </c>
      <c r="H2026" s="180" t="str">
        <f>NM_Permitted_Sources!L464</f>
        <v/>
      </c>
      <c r="I2026" s="180" t="str">
        <f>NM_Permitted_Sources!M464</f>
        <v/>
      </c>
      <c r="J2026" s="180" t="str">
        <f>NM_Permitted_Sources!N464</f>
        <v/>
      </c>
    </row>
    <row r="2027" spans="1:10" x14ac:dyDescent="0.2">
      <c r="A2027" s="43" t="str">
        <f>NM_Permitted_Sources!A465</f>
        <v>NM Permitted</v>
      </c>
      <c r="B2027" s="43" t="str">
        <f>NM_Permitted_Sources!B465</f>
        <v>35</v>
      </c>
      <c r="C2027" s="74" t="str">
        <f>NM_Permitted_Sources!C465</f>
        <v>35015</v>
      </c>
      <c r="D2027" s="44" t="str">
        <f>NM_Permitted_Sources!G465</f>
        <v>31000404</v>
      </c>
      <c r="E2027" s="44" t="str">
        <f>NM_Permitted_Sources!I465</f>
        <v>Process Heaters</v>
      </c>
      <c r="F2027" s="180">
        <f>NM_Permitted_Sources!J465</f>
        <v>1.1299999999999999</v>
      </c>
      <c r="G2027" s="180" t="str">
        <f>NM_Permitted_Sources!K465</f>
        <v/>
      </c>
      <c r="H2027" s="180" t="str">
        <f>NM_Permitted_Sources!L465</f>
        <v/>
      </c>
      <c r="I2027" s="180" t="str">
        <f>NM_Permitted_Sources!M465</f>
        <v/>
      </c>
      <c r="J2027" s="180" t="str">
        <f>NM_Permitted_Sources!N465</f>
        <v/>
      </c>
    </row>
    <row r="2028" spans="1:10" x14ac:dyDescent="0.2">
      <c r="A2028" s="43" t="str">
        <f>NM_Permitted_Sources!A466</f>
        <v>NM Permitted</v>
      </c>
      <c r="B2028" s="43" t="str">
        <f>NM_Permitted_Sources!B466</f>
        <v>35</v>
      </c>
      <c r="C2028" s="74" t="str">
        <f>NM_Permitted_Sources!C466</f>
        <v>35025</v>
      </c>
      <c r="D2028" s="44" t="str">
        <f>NM_Permitted_Sources!G466</f>
        <v>31000205</v>
      </c>
      <c r="E2028" s="44" t="str">
        <f>NM_Permitted_Sources!I466</f>
        <v>Natural Gas Production, Flares</v>
      </c>
      <c r="F2028" s="180">
        <f>NM_Permitted_Sources!J466</f>
        <v>1.1299999999999999</v>
      </c>
      <c r="G2028" s="180" t="str">
        <f>NM_Permitted_Sources!K466</f>
        <v/>
      </c>
      <c r="H2028" s="180" t="str">
        <f>NM_Permitted_Sources!L466</f>
        <v/>
      </c>
      <c r="I2028" s="180" t="str">
        <f>NM_Permitted_Sources!M466</f>
        <v/>
      </c>
      <c r="J2028" s="180" t="str">
        <f>NM_Permitted_Sources!N466</f>
        <v/>
      </c>
    </row>
    <row r="2029" spans="1:10" x14ac:dyDescent="0.2">
      <c r="A2029" s="43" t="str">
        <f>NM_Permitted_Sources!A467</f>
        <v>NM Permitted</v>
      </c>
      <c r="B2029" s="43" t="str">
        <f>NM_Permitted_Sources!B467</f>
        <v>35</v>
      </c>
      <c r="C2029" s="74" t="str">
        <f>NM_Permitted_Sources!C467</f>
        <v>35025</v>
      </c>
      <c r="D2029" s="44" t="str">
        <f>NM_Permitted_Sources!G467</f>
        <v>31000205</v>
      </c>
      <c r="E2029" s="44" t="str">
        <f>NM_Permitted_Sources!I467</f>
        <v>Natural Gas Production, Flares</v>
      </c>
      <c r="F2029" s="180">
        <f>NM_Permitted_Sources!J467</f>
        <v>1.1399999999999999</v>
      </c>
      <c r="G2029" s="180" t="str">
        <f>NM_Permitted_Sources!K467</f>
        <v/>
      </c>
      <c r="H2029" s="180" t="str">
        <f>NM_Permitted_Sources!L467</f>
        <v/>
      </c>
      <c r="I2029" s="180" t="str">
        <f>NM_Permitted_Sources!M467</f>
        <v/>
      </c>
      <c r="J2029" s="180" t="str">
        <f>NM_Permitted_Sources!N467</f>
        <v/>
      </c>
    </row>
    <row r="2030" spans="1:10" x14ac:dyDescent="0.2">
      <c r="A2030" s="43" t="str">
        <f>NM_Permitted_Sources!A468</f>
        <v>NM Permitted</v>
      </c>
      <c r="B2030" s="43" t="str">
        <f>NM_Permitted_Sources!B468</f>
        <v>35</v>
      </c>
      <c r="C2030" s="74" t="str">
        <f>NM_Permitted_Sources!C468</f>
        <v>35015</v>
      </c>
      <c r="D2030" s="44" t="str">
        <f>NM_Permitted_Sources!G468</f>
        <v>20200252</v>
      </c>
      <c r="E2030" s="44" t="str">
        <f>NM_Permitted_Sources!I468</f>
        <v>Compressor Engines</v>
      </c>
      <c r="F2030" s="180" t="str">
        <f>NM_Permitted_Sources!J468</f>
        <v/>
      </c>
      <c r="G2030" s="180" t="str">
        <f>NM_Permitted_Sources!K468</f>
        <v/>
      </c>
      <c r="H2030" s="180" t="str">
        <f>NM_Permitted_Sources!L468</f>
        <v/>
      </c>
      <c r="I2030" s="180" t="str">
        <f>NM_Permitted_Sources!M468</f>
        <v/>
      </c>
      <c r="J2030" s="180">
        <f>NM_Permitted_Sources!N468</f>
        <v>1.18</v>
      </c>
    </row>
    <row r="2031" spans="1:10" x14ac:dyDescent="0.2">
      <c r="A2031" s="43" t="str">
        <f>NM_Permitted_Sources!A469</f>
        <v>NM Permitted</v>
      </c>
      <c r="B2031" s="43" t="str">
        <f>NM_Permitted_Sources!B469</f>
        <v>35</v>
      </c>
      <c r="C2031" s="74" t="str">
        <f>NM_Permitted_Sources!C469</f>
        <v>35025</v>
      </c>
      <c r="D2031" s="44" t="str">
        <f>NM_Permitted_Sources!G469</f>
        <v>20200253</v>
      </c>
      <c r="E2031" s="44" t="str">
        <f>NM_Permitted_Sources!I469</f>
        <v>Compressor Engines</v>
      </c>
      <c r="F2031" s="180">
        <f>NM_Permitted_Sources!J469</f>
        <v>1.19</v>
      </c>
      <c r="G2031" s="180" t="str">
        <f>NM_Permitted_Sources!K469</f>
        <v/>
      </c>
      <c r="H2031" s="180" t="str">
        <f>NM_Permitted_Sources!L469</f>
        <v/>
      </c>
      <c r="I2031" s="180" t="str">
        <f>NM_Permitted_Sources!M469</f>
        <v/>
      </c>
      <c r="J2031" s="180" t="str">
        <f>NM_Permitted_Sources!N469</f>
        <v/>
      </c>
    </row>
    <row r="2032" spans="1:10" x14ac:dyDescent="0.2">
      <c r="A2032" s="43" t="str">
        <f>NM_Permitted_Sources!A470</f>
        <v>NM Permitted</v>
      </c>
      <c r="B2032" s="43" t="str">
        <f>NM_Permitted_Sources!B470</f>
        <v>35</v>
      </c>
      <c r="C2032" s="74" t="str">
        <f>NM_Permitted_Sources!C470</f>
        <v>35025</v>
      </c>
      <c r="D2032" s="44" t="str">
        <f>NM_Permitted_Sources!G470</f>
        <v>20200254</v>
      </c>
      <c r="E2032" s="44" t="str">
        <f>NM_Permitted_Sources!I470</f>
        <v>Compressor Engines</v>
      </c>
      <c r="F2032" s="180" t="str">
        <f>NM_Permitted_Sources!J470</f>
        <v/>
      </c>
      <c r="G2032" s="180" t="str">
        <f>NM_Permitted_Sources!K470</f>
        <v/>
      </c>
      <c r="H2032" s="180" t="str">
        <f>NM_Permitted_Sources!L470</f>
        <v/>
      </c>
      <c r="I2032" s="180">
        <f>NM_Permitted_Sources!M470</f>
        <v>1.2</v>
      </c>
      <c r="J2032" s="180" t="str">
        <f>NM_Permitted_Sources!N470</f>
        <v/>
      </c>
    </row>
    <row r="2033" spans="1:10" x14ac:dyDescent="0.2">
      <c r="A2033" s="43" t="str">
        <f>NM_Permitted_Sources!A471</f>
        <v>NM Permitted</v>
      </c>
      <c r="B2033" s="43" t="str">
        <f>NM_Permitted_Sources!B471</f>
        <v>35</v>
      </c>
      <c r="C2033" s="74" t="str">
        <f>NM_Permitted_Sources!C471</f>
        <v>35025</v>
      </c>
      <c r="D2033" s="44" t="str">
        <f>NM_Permitted_Sources!G471</f>
        <v>20200254</v>
      </c>
      <c r="E2033" s="44" t="str">
        <f>NM_Permitted_Sources!I471</f>
        <v>Compressor Engines</v>
      </c>
      <c r="F2033" s="180" t="str">
        <f>NM_Permitted_Sources!J471</f>
        <v/>
      </c>
      <c r="G2033" s="180" t="str">
        <f>NM_Permitted_Sources!K471</f>
        <v/>
      </c>
      <c r="H2033" s="180" t="str">
        <f>NM_Permitted_Sources!L471</f>
        <v/>
      </c>
      <c r="I2033" s="180">
        <f>NM_Permitted_Sources!M471</f>
        <v>1.2</v>
      </c>
      <c r="J2033" s="180" t="str">
        <f>NM_Permitted_Sources!N471</f>
        <v/>
      </c>
    </row>
    <row r="2034" spans="1:10" x14ac:dyDescent="0.2">
      <c r="A2034" s="43" t="str">
        <f>NM_Permitted_Sources!A472</f>
        <v>NM Permitted</v>
      </c>
      <c r="B2034" s="43" t="str">
        <f>NM_Permitted_Sources!B472</f>
        <v>35</v>
      </c>
      <c r="C2034" s="74" t="str">
        <f>NM_Permitted_Sources!C472</f>
        <v>35025</v>
      </c>
      <c r="D2034" s="44" t="str">
        <f>NM_Permitted_Sources!G472</f>
        <v>20200254</v>
      </c>
      <c r="E2034" s="44" t="str">
        <f>NM_Permitted_Sources!I472</f>
        <v>Compressor Engines</v>
      </c>
      <c r="F2034" s="180" t="str">
        <f>NM_Permitted_Sources!J472</f>
        <v/>
      </c>
      <c r="G2034" s="180" t="str">
        <f>NM_Permitted_Sources!K472</f>
        <v/>
      </c>
      <c r="H2034" s="180" t="str">
        <f>NM_Permitted_Sources!L472</f>
        <v/>
      </c>
      <c r="I2034" s="180">
        <f>NM_Permitted_Sources!M472</f>
        <v>1.2</v>
      </c>
      <c r="J2034" s="180" t="str">
        <f>NM_Permitted_Sources!N472</f>
        <v/>
      </c>
    </row>
    <row r="2035" spans="1:10" x14ac:dyDescent="0.2">
      <c r="A2035" s="43" t="str">
        <f>NM_Permitted_Sources!A473</f>
        <v>NM Permitted</v>
      </c>
      <c r="B2035" s="43" t="str">
        <f>NM_Permitted_Sources!B473</f>
        <v>35</v>
      </c>
      <c r="C2035" s="74" t="str">
        <f>NM_Permitted_Sources!C473</f>
        <v>35025</v>
      </c>
      <c r="D2035" s="44" t="str">
        <f>NM_Permitted_Sources!G473</f>
        <v>20200254</v>
      </c>
      <c r="E2035" s="44" t="str">
        <f>NM_Permitted_Sources!I473</f>
        <v>Compressor Engines</v>
      </c>
      <c r="F2035" s="180" t="str">
        <f>NM_Permitted_Sources!J473</f>
        <v/>
      </c>
      <c r="G2035" s="180" t="str">
        <f>NM_Permitted_Sources!K473</f>
        <v/>
      </c>
      <c r="H2035" s="180" t="str">
        <f>NM_Permitted_Sources!L473</f>
        <v/>
      </c>
      <c r="I2035" s="180">
        <f>NM_Permitted_Sources!M473</f>
        <v>1.2</v>
      </c>
      <c r="J2035" s="180" t="str">
        <f>NM_Permitted_Sources!N473</f>
        <v/>
      </c>
    </row>
    <row r="2036" spans="1:10" x14ac:dyDescent="0.2">
      <c r="A2036" s="43" t="str">
        <f>NM_Permitted_Sources!A474</f>
        <v>NM Permitted</v>
      </c>
      <c r="B2036" s="43" t="str">
        <f>NM_Permitted_Sources!B474</f>
        <v>35</v>
      </c>
      <c r="C2036" s="74" t="str">
        <f>NM_Permitted_Sources!C474</f>
        <v>35025</v>
      </c>
      <c r="D2036" s="44" t="str">
        <f>NM_Permitted_Sources!G474</f>
        <v>20200202</v>
      </c>
      <c r="E2036" s="44" t="str">
        <f>NM_Permitted_Sources!I474</f>
        <v>Compressor Engines</v>
      </c>
      <c r="F2036" s="180" t="str">
        <f>NM_Permitted_Sources!J474</f>
        <v/>
      </c>
      <c r="G2036" s="180" t="str">
        <f>NM_Permitted_Sources!K474</f>
        <v/>
      </c>
      <c r="H2036" s="180" t="str">
        <f>NM_Permitted_Sources!L474</f>
        <v/>
      </c>
      <c r="I2036" s="180" t="str">
        <f>NM_Permitted_Sources!M474</f>
        <v/>
      </c>
      <c r="J2036" s="180">
        <f>NM_Permitted_Sources!N474</f>
        <v>1.21</v>
      </c>
    </row>
    <row r="2037" spans="1:10" x14ac:dyDescent="0.2">
      <c r="A2037" s="43" t="str">
        <f>NM_Permitted_Sources!A475</f>
        <v>NM Permitted</v>
      </c>
      <c r="B2037" s="43" t="str">
        <f>NM_Permitted_Sources!B475</f>
        <v>35</v>
      </c>
      <c r="C2037" s="74" t="str">
        <f>NM_Permitted_Sources!C475</f>
        <v>35025</v>
      </c>
      <c r="D2037" s="44" t="str">
        <f>NM_Permitted_Sources!G475</f>
        <v>20200252</v>
      </c>
      <c r="E2037" s="44" t="str">
        <f>NM_Permitted_Sources!I475</f>
        <v>Compressor Engines</v>
      </c>
      <c r="F2037" s="180" t="str">
        <f>NM_Permitted_Sources!J475</f>
        <v/>
      </c>
      <c r="G2037" s="180">
        <f>NM_Permitted_Sources!K475</f>
        <v>1.22</v>
      </c>
      <c r="H2037" s="180" t="str">
        <f>NM_Permitted_Sources!L475</f>
        <v/>
      </c>
      <c r="I2037" s="180" t="str">
        <f>NM_Permitted_Sources!M475</f>
        <v/>
      </c>
      <c r="J2037" s="180" t="str">
        <f>NM_Permitted_Sources!N475</f>
        <v/>
      </c>
    </row>
    <row r="2038" spans="1:10" x14ac:dyDescent="0.2">
      <c r="A2038" s="43" t="str">
        <f>NM_Permitted_Sources!A476</f>
        <v>NM Permitted</v>
      </c>
      <c r="B2038" s="43" t="str">
        <f>NM_Permitted_Sources!B476</f>
        <v>35</v>
      </c>
      <c r="C2038" s="74" t="str">
        <f>NM_Permitted_Sources!C476</f>
        <v>35015</v>
      </c>
      <c r="D2038" s="44" t="str">
        <f>NM_Permitted_Sources!G476</f>
        <v>20200252</v>
      </c>
      <c r="E2038" s="44" t="str">
        <f>NM_Permitted_Sources!I476</f>
        <v>Compressor Engines</v>
      </c>
      <c r="F2038" s="180" t="str">
        <f>NM_Permitted_Sources!J476</f>
        <v/>
      </c>
      <c r="G2038" s="180">
        <f>NM_Permitted_Sources!K476</f>
        <v>1.23</v>
      </c>
      <c r="H2038" s="180" t="str">
        <f>NM_Permitted_Sources!L476</f>
        <v/>
      </c>
      <c r="I2038" s="180" t="str">
        <f>NM_Permitted_Sources!M476</f>
        <v/>
      </c>
      <c r="J2038" s="180" t="str">
        <f>NM_Permitted_Sources!N476</f>
        <v/>
      </c>
    </row>
    <row r="2039" spans="1:10" x14ac:dyDescent="0.2">
      <c r="A2039" s="43" t="str">
        <f>NM_Permitted_Sources!A477</f>
        <v>NM Permitted</v>
      </c>
      <c r="B2039" s="43" t="str">
        <f>NM_Permitted_Sources!B477</f>
        <v>35</v>
      </c>
      <c r="C2039" s="74" t="str">
        <f>NM_Permitted_Sources!C477</f>
        <v>35025</v>
      </c>
      <c r="D2039" s="44" t="str">
        <f>NM_Permitted_Sources!G477</f>
        <v>20200202</v>
      </c>
      <c r="E2039" s="44" t="str">
        <f>NM_Permitted_Sources!I477</f>
        <v>Compressor Engines</v>
      </c>
      <c r="F2039" s="180" t="str">
        <f>NM_Permitted_Sources!J477</f>
        <v/>
      </c>
      <c r="G2039" s="180" t="str">
        <f>NM_Permitted_Sources!K477</f>
        <v/>
      </c>
      <c r="H2039" s="180" t="str">
        <f>NM_Permitted_Sources!L477</f>
        <v/>
      </c>
      <c r="I2039" s="180" t="str">
        <f>NM_Permitted_Sources!M477</f>
        <v/>
      </c>
      <c r="J2039" s="180">
        <f>NM_Permitted_Sources!N477</f>
        <v>1.24</v>
      </c>
    </row>
    <row r="2040" spans="1:10" x14ac:dyDescent="0.2">
      <c r="A2040" s="43" t="str">
        <f>NM_Permitted_Sources!A478</f>
        <v>NM Permitted</v>
      </c>
      <c r="B2040" s="43" t="str">
        <f>NM_Permitted_Sources!B478</f>
        <v>35</v>
      </c>
      <c r="C2040" s="74" t="str">
        <f>NM_Permitted_Sources!C478</f>
        <v>35025</v>
      </c>
      <c r="D2040" s="44" t="str">
        <f>NM_Permitted_Sources!G478</f>
        <v>20200202</v>
      </c>
      <c r="E2040" s="44" t="str">
        <f>NM_Permitted_Sources!I478</f>
        <v>Compressor Engines</v>
      </c>
      <c r="F2040" s="180" t="str">
        <f>NM_Permitted_Sources!J478</f>
        <v/>
      </c>
      <c r="G2040" s="180">
        <f>NM_Permitted_Sources!K478</f>
        <v>1.24</v>
      </c>
      <c r="H2040" s="180" t="str">
        <f>NM_Permitted_Sources!L478</f>
        <v/>
      </c>
      <c r="I2040" s="180" t="str">
        <f>NM_Permitted_Sources!M478</f>
        <v/>
      </c>
      <c r="J2040" s="180" t="str">
        <f>NM_Permitted_Sources!N478</f>
        <v/>
      </c>
    </row>
    <row r="2041" spans="1:10" x14ac:dyDescent="0.2">
      <c r="A2041" s="43" t="str">
        <f>NM_Permitted_Sources!A479</f>
        <v>NM Permitted</v>
      </c>
      <c r="B2041" s="43" t="str">
        <f>NM_Permitted_Sources!B479</f>
        <v>35</v>
      </c>
      <c r="C2041" s="74" t="str">
        <f>NM_Permitted_Sources!C479</f>
        <v>35005</v>
      </c>
      <c r="D2041" s="44" t="str">
        <f>NM_Permitted_Sources!G479</f>
        <v>40400311</v>
      </c>
      <c r="E2041" s="44" t="str">
        <f>NM_Permitted_Sources!I479</f>
        <v>Permitted Tank Losses</v>
      </c>
      <c r="F2041" s="180" t="str">
        <f>NM_Permitted_Sources!J479</f>
        <v/>
      </c>
      <c r="G2041" s="180">
        <f>NM_Permitted_Sources!K479</f>
        <v>1.27</v>
      </c>
      <c r="H2041" s="180" t="str">
        <f>NM_Permitted_Sources!L479</f>
        <v/>
      </c>
      <c r="I2041" s="180" t="str">
        <f>NM_Permitted_Sources!M479</f>
        <v/>
      </c>
      <c r="J2041" s="180" t="str">
        <f>NM_Permitted_Sources!N479</f>
        <v/>
      </c>
    </row>
    <row r="2042" spans="1:10" x14ac:dyDescent="0.2">
      <c r="A2042" s="43" t="str">
        <f>NM_Permitted_Sources!A480</f>
        <v>NM Permitted</v>
      </c>
      <c r="B2042" s="43" t="str">
        <f>NM_Permitted_Sources!B480</f>
        <v>35</v>
      </c>
      <c r="C2042" s="74" t="str">
        <f>NM_Permitted_Sources!C480</f>
        <v>35025</v>
      </c>
      <c r="D2042" s="44" t="str">
        <f>NM_Permitted_Sources!G480</f>
        <v>20200253</v>
      </c>
      <c r="E2042" s="44" t="str">
        <f>NM_Permitted_Sources!I480</f>
        <v>Compressor Engines</v>
      </c>
      <c r="F2042" s="180" t="str">
        <f>NM_Permitted_Sources!J480</f>
        <v/>
      </c>
      <c r="G2042" s="180" t="str">
        <f>NM_Permitted_Sources!K480</f>
        <v/>
      </c>
      <c r="H2042" s="180" t="str">
        <f>NM_Permitted_Sources!L480</f>
        <v/>
      </c>
      <c r="I2042" s="180" t="str">
        <f>NM_Permitted_Sources!M480</f>
        <v/>
      </c>
      <c r="J2042" s="180">
        <f>NM_Permitted_Sources!N480</f>
        <v>1.28</v>
      </c>
    </row>
    <row r="2043" spans="1:10" x14ac:dyDescent="0.2">
      <c r="A2043" s="43" t="str">
        <f>NM_Permitted_Sources!A481</f>
        <v>NM Permitted</v>
      </c>
      <c r="B2043" s="43" t="str">
        <f>NM_Permitted_Sources!B481</f>
        <v>35</v>
      </c>
      <c r="C2043" s="74" t="str">
        <f>NM_Permitted_Sources!C481</f>
        <v>35025</v>
      </c>
      <c r="D2043" s="44" t="str">
        <f>NM_Permitted_Sources!G481</f>
        <v>20200202</v>
      </c>
      <c r="E2043" s="44" t="str">
        <f>NM_Permitted_Sources!I481</f>
        <v>Compressor Engines</v>
      </c>
      <c r="F2043" s="180" t="str">
        <f>NM_Permitted_Sources!J481</f>
        <v/>
      </c>
      <c r="G2043" s="180">
        <f>NM_Permitted_Sources!K481</f>
        <v>1.3</v>
      </c>
      <c r="H2043" s="180" t="str">
        <f>NM_Permitted_Sources!L481</f>
        <v/>
      </c>
      <c r="I2043" s="180" t="str">
        <f>NM_Permitted_Sources!M481</f>
        <v/>
      </c>
      <c r="J2043" s="180" t="str">
        <f>NM_Permitted_Sources!N481</f>
        <v/>
      </c>
    </row>
    <row r="2044" spans="1:10" x14ac:dyDescent="0.2">
      <c r="A2044" s="43" t="str">
        <f>NM_Permitted_Sources!A482</f>
        <v>NM Permitted</v>
      </c>
      <c r="B2044" s="43" t="str">
        <f>NM_Permitted_Sources!B482</f>
        <v>35</v>
      </c>
      <c r="C2044" s="74" t="str">
        <f>NM_Permitted_Sources!C482</f>
        <v>35025</v>
      </c>
      <c r="D2044" s="44" t="str">
        <f>NM_Permitted_Sources!G482</f>
        <v>20200201</v>
      </c>
      <c r="E2044" s="44" t="str">
        <f>NM_Permitted_Sources!I482</f>
        <v>Compressor Engines</v>
      </c>
      <c r="F2044" s="180" t="str">
        <f>NM_Permitted_Sources!J482</f>
        <v/>
      </c>
      <c r="G2044" s="180">
        <f>NM_Permitted_Sources!K482</f>
        <v>1.3</v>
      </c>
      <c r="H2044" s="180" t="str">
        <f>NM_Permitted_Sources!L482</f>
        <v/>
      </c>
      <c r="I2044" s="180" t="str">
        <f>NM_Permitted_Sources!M482</f>
        <v/>
      </c>
      <c r="J2044" s="180" t="str">
        <f>NM_Permitted_Sources!N482</f>
        <v/>
      </c>
    </row>
    <row r="2045" spans="1:10" x14ac:dyDescent="0.2">
      <c r="A2045" s="43" t="str">
        <f>NM_Permitted_Sources!A483</f>
        <v>NM Permitted</v>
      </c>
      <c r="B2045" s="43" t="str">
        <f>NM_Permitted_Sources!B483</f>
        <v>35</v>
      </c>
      <c r="C2045" s="74" t="str">
        <f>NM_Permitted_Sources!C483</f>
        <v>35025</v>
      </c>
      <c r="D2045" s="44" t="str">
        <f>NM_Permitted_Sources!G483</f>
        <v>20200201</v>
      </c>
      <c r="E2045" s="44" t="str">
        <f>NM_Permitted_Sources!I483</f>
        <v>Compressor Engines</v>
      </c>
      <c r="F2045" s="180" t="str">
        <f>NM_Permitted_Sources!J483</f>
        <v/>
      </c>
      <c r="G2045" s="180">
        <f>NM_Permitted_Sources!K483</f>
        <v>1.3</v>
      </c>
      <c r="H2045" s="180" t="str">
        <f>NM_Permitted_Sources!L483</f>
        <v/>
      </c>
      <c r="I2045" s="180" t="str">
        <f>NM_Permitted_Sources!M483</f>
        <v/>
      </c>
      <c r="J2045" s="180" t="str">
        <f>NM_Permitted_Sources!N483</f>
        <v/>
      </c>
    </row>
    <row r="2046" spans="1:10" x14ac:dyDescent="0.2">
      <c r="A2046" s="43" t="str">
        <f>NM_Permitted_Sources!A484</f>
        <v>NM Permitted</v>
      </c>
      <c r="B2046" s="43" t="str">
        <f>NM_Permitted_Sources!B484</f>
        <v>35</v>
      </c>
      <c r="C2046" s="74" t="str">
        <f>NM_Permitted_Sources!C484</f>
        <v>35025</v>
      </c>
      <c r="D2046" s="44" t="str">
        <f>NM_Permitted_Sources!G484</f>
        <v>31000404</v>
      </c>
      <c r="E2046" s="44" t="str">
        <f>NM_Permitted_Sources!I484</f>
        <v>Process Heaters</v>
      </c>
      <c r="F2046" s="180" t="str">
        <f>NM_Permitted_Sources!J484</f>
        <v/>
      </c>
      <c r="G2046" s="180" t="str">
        <f>NM_Permitted_Sources!K484</f>
        <v/>
      </c>
      <c r="H2046" s="180">
        <f>NM_Permitted_Sources!L484</f>
        <v>1.31</v>
      </c>
      <c r="I2046" s="180" t="str">
        <f>NM_Permitted_Sources!M484</f>
        <v/>
      </c>
      <c r="J2046" s="180" t="str">
        <f>NM_Permitted_Sources!N484</f>
        <v/>
      </c>
    </row>
    <row r="2047" spans="1:10" x14ac:dyDescent="0.2">
      <c r="A2047" s="43" t="str">
        <f>NM_Permitted_Sources!A485</f>
        <v>NM Permitted</v>
      </c>
      <c r="B2047" s="43" t="str">
        <f>NM_Permitted_Sources!B485</f>
        <v>35</v>
      </c>
      <c r="C2047" s="74" t="str">
        <f>NM_Permitted_Sources!C485</f>
        <v>35025</v>
      </c>
      <c r="D2047" s="44" t="str">
        <f>NM_Permitted_Sources!G485</f>
        <v>20200202</v>
      </c>
      <c r="E2047" s="44" t="str">
        <f>NM_Permitted_Sources!I485</f>
        <v>Compressor Engines</v>
      </c>
      <c r="F2047" s="180" t="str">
        <f>NM_Permitted_Sources!J485</f>
        <v/>
      </c>
      <c r="G2047" s="180" t="str">
        <f>NM_Permitted_Sources!K485</f>
        <v/>
      </c>
      <c r="H2047" s="180" t="str">
        <f>NM_Permitted_Sources!L485</f>
        <v/>
      </c>
      <c r="I2047" s="180" t="str">
        <f>NM_Permitted_Sources!M485</f>
        <v/>
      </c>
      <c r="J2047" s="180">
        <f>NM_Permitted_Sources!N485</f>
        <v>1.31</v>
      </c>
    </row>
    <row r="2048" spans="1:10" x14ac:dyDescent="0.2">
      <c r="A2048" s="43" t="str">
        <f>NM_Permitted_Sources!A486</f>
        <v>NM Permitted</v>
      </c>
      <c r="B2048" s="43" t="str">
        <f>NM_Permitted_Sources!B486</f>
        <v>35</v>
      </c>
      <c r="C2048" s="74" t="str">
        <f>NM_Permitted_Sources!C486</f>
        <v>35025</v>
      </c>
      <c r="D2048" s="44" t="str">
        <f>NM_Permitted_Sources!G486</f>
        <v>20200202</v>
      </c>
      <c r="E2048" s="44" t="str">
        <f>NM_Permitted_Sources!I486</f>
        <v>Compressor Engines</v>
      </c>
      <c r="F2048" s="180" t="str">
        <f>NM_Permitted_Sources!J486</f>
        <v/>
      </c>
      <c r="G2048" s="180">
        <f>NM_Permitted_Sources!K486</f>
        <v>1.31</v>
      </c>
      <c r="H2048" s="180" t="str">
        <f>NM_Permitted_Sources!L486</f>
        <v/>
      </c>
      <c r="I2048" s="180" t="str">
        <f>NM_Permitted_Sources!M486</f>
        <v/>
      </c>
      <c r="J2048" s="180" t="str">
        <f>NM_Permitted_Sources!N486</f>
        <v/>
      </c>
    </row>
    <row r="2049" spans="1:10" x14ac:dyDescent="0.2">
      <c r="A2049" s="43" t="str">
        <f>NM_Permitted_Sources!A487</f>
        <v>NM Permitted</v>
      </c>
      <c r="B2049" s="43" t="str">
        <f>NM_Permitted_Sources!B487</f>
        <v>35</v>
      </c>
      <c r="C2049" s="74" t="str">
        <f>NM_Permitted_Sources!C487</f>
        <v>35015</v>
      </c>
      <c r="D2049" s="44" t="str">
        <f>NM_Permitted_Sources!G487</f>
        <v>40400315</v>
      </c>
      <c r="E2049" s="44" t="str">
        <f>NM_Permitted_Sources!I487</f>
        <v>Natural Gas Production, Other Not Classified</v>
      </c>
      <c r="F2049" s="180" t="str">
        <f>NM_Permitted_Sources!J487</f>
        <v/>
      </c>
      <c r="G2049" s="180">
        <f>NM_Permitted_Sources!K487</f>
        <v>1.32</v>
      </c>
      <c r="H2049" s="180" t="str">
        <f>NM_Permitted_Sources!L487</f>
        <v/>
      </c>
      <c r="I2049" s="180" t="str">
        <f>NM_Permitted_Sources!M487</f>
        <v/>
      </c>
      <c r="J2049" s="180" t="str">
        <f>NM_Permitted_Sources!N487</f>
        <v/>
      </c>
    </row>
    <row r="2050" spans="1:10" x14ac:dyDescent="0.2">
      <c r="A2050" s="43" t="str">
        <f>NM_Permitted_Sources!A488</f>
        <v>NM Permitted</v>
      </c>
      <c r="B2050" s="43" t="str">
        <f>NM_Permitted_Sources!B488</f>
        <v>35</v>
      </c>
      <c r="C2050" s="74" t="str">
        <f>NM_Permitted_Sources!C488</f>
        <v>35025</v>
      </c>
      <c r="D2050" s="44" t="str">
        <f>NM_Permitted_Sources!G488</f>
        <v>20200202</v>
      </c>
      <c r="E2050" s="44" t="str">
        <f>NM_Permitted_Sources!I488</f>
        <v>Compressor Engines</v>
      </c>
      <c r="F2050" s="180" t="str">
        <f>NM_Permitted_Sources!J488</f>
        <v/>
      </c>
      <c r="G2050" s="180" t="str">
        <f>NM_Permitted_Sources!K488</f>
        <v/>
      </c>
      <c r="H2050" s="180" t="str">
        <f>NM_Permitted_Sources!L488</f>
        <v/>
      </c>
      <c r="I2050" s="180" t="str">
        <f>NM_Permitted_Sources!M488</f>
        <v/>
      </c>
      <c r="J2050" s="180">
        <f>NM_Permitted_Sources!N488</f>
        <v>1.32</v>
      </c>
    </row>
    <row r="2051" spans="1:10" x14ac:dyDescent="0.2">
      <c r="A2051" s="43" t="str">
        <f>NM_Permitted_Sources!A489</f>
        <v>NM Permitted</v>
      </c>
      <c r="B2051" s="43" t="str">
        <f>NM_Permitted_Sources!B489</f>
        <v>35</v>
      </c>
      <c r="C2051" s="74" t="str">
        <f>NM_Permitted_Sources!C489</f>
        <v>35015</v>
      </c>
      <c r="D2051" s="44" t="str">
        <f>NM_Permitted_Sources!G489</f>
        <v>20200202</v>
      </c>
      <c r="E2051" s="44" t="str">
        <f>NM_Permitted_Sources!I489</f>
        <v>Compressor Engines</v>
      </c>
      <c r="F2051" s="180" t="str">
        <f>NM_Permitted_Sources!J489</f>
        <v/>
      </c>
      <c r="G2051" s="180" t="str">
        <f>NM_Permitted_Sources!K489</f>
        <v/>
      </c>
      <c r="H2051" s="180">
        <f>NM_Permitted_Sources!L489</f>
        <v>1.34</v>
      </c>
      <c r="I2051" s="180" t="str">
        <f>NM_Permitted_Sources!M489</f>
        <v/>
      </c>
      <c r="J2051" s="180" t="str">
        <f>NM_Permitted_Sources!N489</f>
        <v/>
      </c>
    </row>
    <row r="2052" spans="1:10" x14ac:dyDescent="0.2">
      <c r="A2052" s="43" t="str">
        <f>NM_Permitted_Sources!A490</f>
        <v>NM Permitted</v>
      </c>
      <c r="B2052" s="43" t="str">
        <f>NM_Permitted_Sources!B490</f>
        <v>35</v>
      </c>
      <c r="C2052" s="74" t="str">
        <f>NM_Permitted_Sources!C490</f>
        <v>35025</v>
      </c>
      <c r="D2052" s="44" t="str">
        <f>NM_Permitted_Sources!G490</f>
        <v>20200202</v>
      </c>
      <c r="E2052" s="44" t="str">
        <f>NM_Permitted_Sources!I490</f>
        <v>Compressor Engines</v>
      </c>
      <c r="F2052" s="180" t="str">
        <f>NM_Permitted_Sources!J490</f>
        <v/>
      </c>
      <c r="G2052" s="180" t="str">
        <f>NM_Permitted_Sources!K490</f>
        <v/>
      </c>
      <c r="H2052" s="180" t="str">
        <f>NM_Permitted_Sources!L490</f>
        <v/>
      </c>
      <c r="I2052" s="180" t="str">
        <f>NM_Permitted_Sources!M490</f>
        <v/>
      </c>
      <c r="J2052" s="180">
        <f>NM_Permitted_Sources!N490</f>
        <v>1.34</v>
      </c>
    </row>
    <row r="2053" spans="1:10" x14ac:dyDescent="0.2">
      <c r="A2053" s="43" t="str">
        <f>NM_Permitted_Sources!A491</f>
        <v>NM Permitted</v>
      </c>
      <c r="B2053" s="43" t="str">
        <f>NM_Permitted_Sources!B491</f>
        <v>35</v>
      </c>
      <c r="C2053" s="74" t="str">
        <f>NM_Permitted_Sources!C491</f>
        <v>35025</v>
      </c>
      <c r="D2053" s="44" t="str">
        <f>NM_Permitted_Sources!G491</f>
        <v>20200253</v>
      </c>
      <c r="E2053" s="44" t="str">
        <f>NM_Permitted_Sources!I491</f>
        <v>Compressor Engines</v>
      </c>
      <c r="F2053" s="180" t="str">
        <f>NM_Permitted_Sources!J491</f>
        <v/>
      </c>
      <c r="G2053" s="180" t="str">
        <f>NM_Permitted_Sources!K491</f>
        <v/>
      </c>
      <c r="H2053" s="180" t="str">
        <f>NM_Permitted_Sources!L491</f>
        <v/>
      </c>
      <c r="I2053" s="180" t="str">
        <f>NM_Permitted_Sources!M491</f>
        <v/>
      </c>
      <c r="J2053" s="180">
        <f>NM_Permitted_Sources!N491</f>
        <v>1.34</v>
      </c>
    </row>
    <row r="2054" spans="1:10" x14ac:dyDescent="0.2">
      <c r="A2054" s="43" t="str">
        <f>NM_Permitted_Sources!A492</f>
        <v>NM Permitted</v>
      </c>
      <c r="B2054" s="43" t="str">
        <f>NM_Permitted_Sources!B492</f>
        <v>35</v>
      </c>
      <c r="C2054" s="74" t="str">
        <f>NM_Permitted_Sources!C492</f>
        <v>35015</v>
      </c>
      <c r="D2054" s="44" t="str">
        <f>NM_Permitted_Sources!G492</f>
        <v>20200201</v>
      </c>
      <c r="E2054" s="44" t="str">
        <f>NM_Permitted_Sources!I492</f>
        <v>Compressor Engines</v>
      </c>
      <c r="F2054" s="180" t="str">
        <f>NM_Permitted_Sources!J492</f>
        <v/>
      </c>
      <c r="G2054" s="180" t="str">
        <f>NM_Permitted_Sources!K492</f>
        <v/>
      </c>
      <c r="H2054" s="180" t="str">
        <f>NM_Permitted_Sources!L492</f>
        <v/>
      </c>
      <c r="I2054" s="180" t="str">
        <f>NM_Permitted_Sources!M492</f>
        <v/>
      </c>
      <c r="J2054" s="180">
        <f>NM_Permitted_Sources!N492</f>
        <v>1.35</v>
      </c>
    </row>
    <row r="2055" spans="1:10" x14ac:dyDescent="0.2">
      <c r="A2055" s="43" t="str">
        <f>NM_Permitted_Sources!A493</f>
        <v>NM Permitted</v>
      </c>
      <c r="B2055" s="43" t="str">
        <f>NM_Permitted_Sources!B493</f>
        <v>35</v>
      </c>
      <c r="C2055" s="74" t="str">
        <f>NM_Permitted_Sources!C493</f>
        <v>35005</v>
      </c>
      <c r="D2055" s="44" t="str">
        <f>NM_Permitted_Sources!G493</f>
        <v>20200253</v>
      </c>
      <c r="E2055" s="44" t="str">
        <f>NM_Permitted_Sources!I493</f>
        <v>Compressor Engines</v>
      </c>
      <c r="F2055" s="180" t="str">
        <f>NM_Permitted_Sources!J493</f>
        <v/>
      </c>
      <c r="G2055" s="180">
        <f>NM_Permitted_Sources!K493</f>
        <v>1.36</v>
      </c>
      <c r="H2055" s="180" t="str">
        <f>NM_Permitted_Sources!L493</f>
        <v/>
      </c>
      <c r="I2055" s="180" t="str">
        <f>NM_Permitted_Sources!M493</f>
        <v/>
      </c>
      <c r="J2055" s="180" t="str">
        <f>NM_Permitted_Sources!N493</f>
        <v/>
      </c>
    </row>
    <row r="2056" spans="1:10" x14ac:dyDescent="0.2">
      <c r="A2056" s="43" t="str">
        <f>NM_Permitted_Sources!A494</f>
        <v>NM Permitted</v>
      </c>
      <c r="B2056" s="43" t="str">
        <f>NM_Permitted_Sources!B494</f>
        <v>35</v>
      </c>
      <c r="C2056" s="74" t="str">
        <f>NM_Permitted_Sources!C494</f>
        <v>35015</v>
      </c>
      <c r="D2056" s="44" t="str">
        <f>NM_Permitted_Sources!G494</f>
        <v>31000201</v>
      </c>
      <c r="E2056" s="44" t="str">
        <f>NM_Permitted_Sources!I494</f>
        <v>Amine Units</v>
      </c>
      <c r="F2056" s="180">
        <f>NM_Permitted_Sources!J494</f>
        <v>1.36</v>
      </c>
      <c r="G2056" s="180" t="str">
        <f>NM_Permitted_Sources!K494</f>
        <v/>
      </c>
      <c r="H2056" s="180" t="str">
        <f>NM_Permitted_Sources!L494</f>
        <v/>
      </c>
      <c r="I2056" s="180" t="str">
        <f>NM_Permitted_Sources!M494</f>
        <v/>
      </c>
      <c r="J2056" s="180" t="str">
        <f>NM_Permitted_Sources!N494</f>
        <v/>
      </c>
    </row>
    <row r="2057" spans="1:10" x14ac:dyDescent="0.2">
      <c r="A2057" s="43" t="str">
        <f>NM_Permitted_Sources!A495</f>
        <v>NM Permitted</v>
      </c>
      <c r="B2057" s="43" t="str">
        <f>NM_Permitted_Sources!B495</f>
        <v>35</v>
      </c>
      <c r="C2057" s="74" t="str">
        <f>NM_Permitted_Sources!C495</f>
        <v>35025</v>
      </c>
      <c r="D2057" s="44" t="str">
        <f>NM_Permitted_Sources!G495</f>
        <v>20200202</v>
      </c>
      <c r="E2057" s="44" t="str">
        <f>NM_Permitted_Sources!I495</f>
        <v>Compressor Engines</v>
      </c>
      <c r="F2057" s="180" t="str">
        <f>NM_Permitted_Sources!J495</f>
        <v/>
      </c>
      <c r="G2057" s="180" t="str">
        <f>NM_Permitted_Sources!K495</f>
        <v/>
      </c>
      <c r="H2057" s="180" t="str">
        <f>NM_Permitted_Sources!L495</f>
        <v/>
      </c>
      <c r="I2057" s="180" t="str">
        <f>NM_Permitted_Sources!M495</f>
        <v/>
      </c>
      <c r="J2057" s="180">
        <f>NM_Permitted_Sources!N495</f>
        <v>1.36</v>
      </c>
    </row>
    <row r="2058" spans="1:10" x14ac:dyDescent="0.2">
      <c r="A2058" s="43" t="str">
        <f>NM_Permitted_Sources!A496</f>
        <v>NM Permitted</v>
      </c>
      <c r="B2058" s="43" t="str">
        <f>NM_Permitted_Sources!B496</f>
        <v>35</v>
      </c>
      <c r="C2058" s="74" t="str">
        <f>NM_Permitted_Sources!C496</f>
        <v>35025</v>
      </c>
      <c r="D2058" s="44" t="str">
        <f>NM_Permitted_Sources!G496</f>
        <v>20200202</v>
      </c>
      <c r="E2058" s="44" t="str">
        <f>NM_Permitted_Sources!I496</f>
        <v>Compressor Engines</v>
      </c>
      <c r="F2058" s="180" t="str">
        <f>NM_Permitted_Sources!J496</f>
        <v/>
      </c>
      <c r="G2058" s="180" t="str">
        <f>NM_Permitted_Sources!K496</f>
        <v/>
      </c>
      <c r="H2058" s="180" t="str">
        <f>NM_Permitted_Sources!L496</f>
        <v/>
      </c>
      <c r="I2058" s="180" t="str">
        <f>NM_Permitted_Sources!M496</f>
        <v/>
      </c>
      <c r="J2058" s="180">
        <f>NM_Permitted_Sources!N496</f>
        <v>1.36</v>
      </c>
    </row>
    <row r="2059" spans="1:10" x14ac:dyDescent="0.2">
      <c r="A2059" s="43" t="str">
        <f>NM_Permitted_Sources!A497</f>
        <v>NM Permitted</v>
      </c>
      <c r="B2059" s="43" t="str">
        <f>NM_Permitted_Sources!B497</f>
        <v>35</v>
      </c>
      <c r="C2059" s="74" t="str">
        <f>NM_Permitted_Sources!C497</f>
        <v>35015</v>
      </c>
      <c r="D2059" s="44" t="str">
        <f>NM_Permitted_Sources!G497</f>
        <v>20200252</v>
      </c>
      <c r="E2059" s="44" t="str">
        <f>NM_Permitted_Sources!I497</f>
        <v>Compressor Engines</v>
      </c>
      <c r="F2059" s="180" t="str">
        <f>NM_Permitted_Sources!J497</f>
        <v/>
      </c>
      <c r="G2059" s="180" t="str">
        <f>NM_Permitted_Sources!K497</f>
        <v/>
      </c>
      <c r="H2059" s="180" t="str">
        <f>NM_Permitted_Sources!L497</f>
        <v/>
      </c>
      <c r="I2059" s="180" t="str">
        <f>NM_Permitted_Sources!M497</f>
        <v/>
      </c>
      <c r="J2059" s="180">
        <f>NM_Permitted_Sources!N497</f>
        <v>1.37</v>
      </c>
    </row>
    <row r="2060" spans="1:10" x14ac:dyDescent="0.2">
      <c r="A2060" s="43" t="str">
        <f>NM_Permitted_Sources!A498</f>
        <v>NM Permitted</v>
      </c>
      <c r="B2060" s="43" t="str">
        <f>NM_Permitted_Sources!B498</f>
        <v>35</v>
      </c>
      <c r="C2060" s="74" t="str">
        <f>NM_Permitted_Sources!C498</f>
        <v>35015</v>
      </c>
      <c r="D2060" s="44" t="str">
        <f>NM_Permitted_Sources!G498</f>
        <v>20200252</v>
      </c>
      <c r="E2060" s="44" t="str">
        <f>NM_Permitted_Sources!I498</f>
        <v>Compressor Engines</v>
      </c>
      <c r="F2060" s="180" t="str">
        <f>NM_Permitted_Sources!J498</f>
        <v/>
      </c>
      <c r="G2060" s="180" t="str">
        <f>NM_Permitted_Sources!K498</f>
        <v/>
      </c>
      <c r="H2060" s="180" t="str">
        <f>NM_Permitted_Sources!L498</f>
        <v/>
      </c>
      <c r="I2060" s="180" t="str">
        <f>NM_Permitted_Sources!M498</f>
        <v/>
      </c>
      <c r="J2060" s="180">
        <f>NM_Permitted_Sources!N498</f>
        <v>1.38</v>
      </c>
    </row>
    <row r="2061" spans="1:10" x14ac:dyDescent="0.2">
      <c r="A2061" s="43" t="str">
        <f>NM_Permitted_Sources!A499</f>
        <v>NM Permitted</v>
      </c>
      <c r="B2061" s="43" t="str">
        <f>NM_Permitted_Sources!B499</f>
        <v>35</v>
      </c>
      <c r="C2061" s="74" t="str">
        <f>NM_Permitted_Sources!C499</f>
        <v>35025</v>
      </c>
      <c r="D2061" s="44" t="str">
        <f>NM_Permitted_Sources!G499</f>
        <v>31000305</v>
      </c>
      <c r="E2061" s="44" t="str">
        <f>NM_Permitted_Sources!I499</f>
        <v>Amine Units</v>
      </c>
      <c r="F2061" s="180" t="str">
        <f>NM_Permitted_Sources!J499</f>
        <v/>
      </c>
      <c r="G2061" s="180" t="str">
        <f>NM_Permitted_Sources!K499</f>
        <v/>
      </c>
      <c r="H2061" s="180">
        <f>NM_Permitted_Sources!L499</f>
        <v>1.38</v>
      </c>
      <c r="I2061" s="180" t="str">
        <f>NM_Permitted_Sources!M499</f>
        <v/>
      </c>
      <c r="J2061" s="180" t="str">
        <f>NM_Permitted_Sources!N499</f>
        <v/>
      </c>
    </row>
    <row r="2062" spans="1:10" x14ac:dyDescent="0.2">
      <c r="A2062" s="43" t="str">
        <f>NM_Permitted_Sources!A500</f>
        <v>NM Permitted</v>
      </c>
      <c r="B2062" s="43" t="str">
        <f>NM_Permitted_Sources!B500</f>
        <v>35</v>
      </c>
      <c r="C2062" s="74" t="str">
        <f>NM_Permitted_Sources!C500</f>
        <v>35025</v>
      </c>
      <c r="D2062" s="44" t="str">
        <f>NM_Permitted_Sources!G500</f>
        <v>20200252</v>
      </c>
      <c r="E2062" s="44" t="str">
        <f>NM_Permitted_Sources!I500</f>
        <v>Compressor Engines</v>
      </c>
      <c r="F2062" s="180" t="str">
        <f>NM_Permitted_Sources!J500</f>
        <v/>
      </c>
      <c r="G2062" s="180" t="str">
        <f>NM_Permitted_Sources!K500</f>
        <v/>
      </c>
      <c r="H2062" s="180" t="str">
        <f>NM_Permitted_Sources!L500</f>
        <v/>
      </c>
      <c r="I2062" s="180" t="str">
        <f>NM_Permitted_Sources!M500</f>
        <v/>
      </c>
      <c r="J2062" s="180">
        <f>NM_Permitted_Sources!N500</f>
        <v>1.38</v>
      </c>
    </row>
    <row r="2063" spans="1:10" x14ac:dyDescent="0.2">
      <c r="A2063" s="43" t="str">
        <f>NM_Permitted_Sources!A501</f>
        <v>NM Permitted</v>
      </c>
      <c r="B2063" s="43" t="str">
        <f>NM_Permitted_Sources!B501</f>
        <v>35</v>
      </c>
      <c r="C2063" s="74" t="str">
        <f>NM_Permitted_Sources!C501</f>
        <v>35025</v>
      </c>
      <c r="D2063" s="44" t="str">
        <f>NM_Permitted_Sources!G501</f>
        <v>20200252</v>
      </c>
      <c r="E2063" s="44" t="str">
        <f>NM_Permitted_Sources!I501</f>
        <v>Compressor Engines</v>
      </c>
      <c r="F2063" s="180" t="str">
        <f>NM_Permitted_Sources!J501</f>
        <v/>
      </c>
      <c r="G2063" s="180" t="str">
        <f>NM_Permitted_Sources!K501</f>
        <v/>
      </c>
      <c r="H2063" s="180" t="str">
        <f>NM_Permitted_Sources!L501</f>
        <v/>
      </c>
      <c r="I2063" s="180" t="str">
        <f>NM_Permitted_Sources!M501</f>
        <v/>
      </c>
      <c r="J2063" s="180">
        <f>NM_Permitted_Sources!N501</f>
        <v>1.39</v>
      </c>
    </row>
    <row r="2064" spans="1:10" x14ac:dyDescent="0.2">
      <c r="A2064" s="43" t="str">
        <f>NM_Permitted_Sources!A502</f>
        <v>NM Permitted</v>
      </c>
      <c r="B2064" s="43" t="str">
        <f>NM_Permitted_Sources!B502</f>
        <v>35</v>
      </c>
      <c r="C2064" s="74" t="str">
        <f>NM_Permitted_Sources!C502</f>
        <v>35015</v>
      </c>
      <c r="D2064" s="44" t="str">
        <f>NM_Permitted_Sources!G502</f>
        <v>20200201</v>
      </c>
      <c r="E2064" s="44" t="str">
        <f>NM_Permitted_Sources!I502</f>
        <v>Compressor Engines</v>
      </c>
      <c r="F2064" s="180" t="str">
        <f>NM_Permitted_Sources!J502</f>
        <v/>
      </c>
      <c r="G2064" s="180" t="str">
        <f>NM_Permitted_Sources!K502</f>
        <v/>
      </c>
      <c r="H2064" s="180">
        <f>NM_Permitted_Sources!L502</f>
        <v>1.4</v>
      </c>
      <c r="I2064" s="180" t="str">
        <f>NM_Permitted_Sources!M502</f>
        <v/>
      </c>
      <c r="J2064" s="180" t="str">
        <f>NM_Permitted_Sources!N502</f>
        <v/>
      </c>
    </row>
    <row r="2065" spans="1:10" x14ac:dyDescent="0.2">
      <c r="A2065" s="43" t="str">
        <f>NM_Permitted_Sources!A503</f>
        <v>NM Permitted</v>
      </c>
      <c r="B2065" s="43" t="str">
        <f>NM_Permitted_Sources!B503</f>
        <v>35</v>
      </c>
      <c r="C2065" s="74" t="str">
        <f>NM_Permitted_Sources!C503</f>
        <v>35025</v>
      </c>
      <c r="D2065" s="44" t="str">
        <f>NM_Permitted_Sources!G503</f>
        <v>31088811</v>
      </c>
      <c r="E2065" s="44" t="str">
        <f>NM_Permitted_Sources!I503</f>
        <v>Permitted Fugitives</v>
      </c>
      <c r="F2065" s="180" t="str">
        <f>NM_Permitted_Sources!J503</f>
        <v/>
      </c>
      <c r="G2065" s="180">
        <f>NM_Permitted_Sources!K503</f>
        <v>1.4</v>
      </c>
      <c r="H2065" s="180" t="str">
        <f>NM_Permitted_Sources!L503</f>
        <v/>
      </c>
      <c r="I2065" s="180" t="str">
        <f>NM_Permitted_Sources!M503</f>
        <v/>
      </c>
      <c r="J2065" s="180" t="str">
        <f>NM_Permitted_Sources!N503</f>
        <v/>
      </c>
    </row>
    <row r="2066" spans="1:10" x14ac:dyDescent="0.2">
      <c r="A2066" s="43" t="str">
        <f>NM_Permitted_Sources!A504</f>
        <v>NM Permitted</v>
      </c>
      <c r="B2066" s="43" t="str">
        <f>NM_Permitted_Sources!B504</f>
        <v>35</v>
      </c>
      <c r="C2066" s="74" t="str">
        <f>NM_Permitted_Sources!C504</f>
        <v>35025</v>
      </c>
      <c r="D2066" s="44" t="str">
        <f>NM_Permitted_Sources!G504</f>
        <v>20200202</v>
      </c>
      <c r="E2066" s="44" t="str">
        <f>NM_Permitted_Sources!I504</f>
        <v>Compressor Engines</v>
      </c>
      <c r="F2066" s="180" t="str">
        <f>NM_Permitted_Sources!J504</f>
        <v/>
      </c>
      <c r="G2066" s="180" t="str">
        <f>NM_Permitted_Sources!K504</f>
        <v/>
      </c>
      <c r="H2066" s="180" t="str">
        <f>NM_Permitted_Sources!L504</f>
        <v/>
      </c>
      <c r="I2066" s="180" t="str">
        <f>NM_Permitted_Sources!M504</f>
        <v/>
      </c>
      <c r="J2066" s="180">
        <f>NM_Permitted_Sources!N504</f>
        <v>1.4</v>
      </c>
    </row>
    <row r="2067" spans="1:10" x14ac:dyDescent="0.2">
      <c r="A2067" s="43" t="str">
        <f>NM_Permitted_Sources!A505</f>
        <v>NM Permitted</v>
      </c>
      <c r="B2067" s="43" t="str">
        <f>NM_Permitted_Sources!B505</f>
        <v>35</v>
      </c>
      <c r="C2067" s="74" t="str">
        <f>NM_Permitted_Sources!C505</f>
        <v>35025</v>
      </c>
      <c r="D2067" s="44" t="str">
        <f>NM_Permitted_Sources!G505</f>
        <v>20200252</v>
      </c>
      <c r="E2067" s="44" t="str">
        <f>NM_Permitted_Sources!I505</f>
        <v>Compressor Engines</v>
      </c>
      <c r="F2067" s="180" t="str">
        <f>NM_Permitted_Sources!J505</f>
        <v/>
      </c>
      <c r="G2067" s="180">
        <f>NM_Permitted_Sources!K505</f>
        <v>1.41</v>
      </c>
      <c r="H2067" s="180" t="str">
        <f>NM_Permitted_Sources!L505</f>
        <v/>
      </c>
      <c r="I2067" s="180" t="str">
        <f>NM_Permitted_Sources!M505</f>
        <v/>
      </c>
      <c r="J2067" s="180" t="str">
        <f>NM_Permitted_Sources!N505</f>
        <v/>
      </c>
    </row>
    <row r="2068" spans="1:10" x14ac:dyDescent="0.2">
      <c r="A2068" s="43" t="str">
        <f>NM_Permitted_Sources!A506</f>
        <v>NM Permitted</v>
      </c>
      <c r="B2068" s="43" t="str">
        <f>NM_Permitted_Sources!B506</f>
        <v>35</v>
      </c>
      <c r="C2068" s="74" t="str">
        <f>NM_Permitted_Sources!C506</f>
        <v>35025</v>
      </c>
      <c r="D2068" s="44" t="str">
        <f>NM_Permitted_Sources!G506</f>
        <v>20200202</v>
      </c>
      <c r="E2068" s="44" t="str">
        <f>NM_Permitted_Sources!I506</f>
        <v>Compressor Engines</v>
      </c>
      <c r="F2068" s="180" t="str">
        <f>NM_Permitted_Sources!J506</f>
        <v/>
      </c>
      <c r="G2068" s="180" t="str">
        <f>NM_Permitted_Sources!K506</f>
        <v/>
      </c>
      <c r="H2068" s="180" t="str">
        <f>NM_Permitted_Sources!L506</f>
        <v/>
      </c>
      <c r="I2068" s="180" t="str">
        <f>NM_Permitted_Sources!M506</f>
        <v/>
      </c>
      <c r="J2068" s="180">
        <f>NM_Permitted_Sources!N506</f>
        <v>1.42</v>
      </c>
    </row>
    <row r="2069" spans="1:10" x14ac:dyDescent="0.2">
      <c r="A2069" s="43" t="str">
        <f>NM_Permitted_Sources!A507</f>
        <v>NM Permitted</v>
      </c>
      <c r="B2069" s="43" t="str">
        <f>NM_Permitted_Sources!B507</f>
        <v>35</v>
      </c>
      <c r="C2069" s="74" t="str">
        <f>NM_Permitted_Sources!C507</f>
        <v>35025</v>
      </c>
      <c r="D2069" s="44" t="str">
        <f>NM_Permitted_Sources!G507</f>
        <v>20200202</v>
      </c>
      <c r="E2069" s="44" t="str">
        <f>NM_Permitted_Sources!I507</f>
        <v>Compressor Engines</v>
      </c>
      <c r="F2069" s="180" t="str">
        <f>NM_Permitted_Sources!J507</f>
        <v/>
      </c>
      <c r="G2069" s="180">
        <f>NM_Permitted_Sources!K507</f>
        <v>1.42</v>
      </c>
      <c r="H2069" s="180" t="str">
        <f>NM_Permitted_Sources!L507</f>
        <v/>
      </c>
      <c r="I2069" s="180" t="str">
        <f>NM_Permitted_Sources!M507</f>
        <v/>
      </c>
      <c r="J2069" s="180" t="str">
        <f>NM_Permitted_Sources!N507</f>
        <v/>
      </c>
    </row>
    <row r="2070" spans="1:10" x14ac:dyDescent="0.2">
      <c r="A2070" s="43" t="str">
        <f>NM_Permitted_Sources!A508</f>
        <v>NM Permitted</v>
      </c>
      <c r="B2070" s="43" t="str">
        <f>NM_Permitted_Sources!B508</f>
        <v>35</v>
      </c>
      <c r="C2070" s="74" t="str">
        <f>NM_Permitted_Sources!C508</f>
        <v>35025</v>
      </c>
      <c r="D2070" s="44" t="str">
        <f>NM_Permitted_Sources!G508</f>
        <v>20200252</v>
      </c>
      <c r="E2070" s="44" t="str">
        <f>NM_Permitted_Sources!I508</f>
        <v>Compressor Engines</v>
      </c>
      <c r="F2070" s="180" t="str">
        <f>NM_Permitted_Sources!J508</f>
        <v/>
      </c>
      <c r="G2070" s="180" t="str">
        <f>NM_Permitted_Sources!K508</f>
        <v/>
      </c>
      <c r="H2070" s="180" t="str">
        <f>NM_Permitted_Sources!L508</f>
        <v/>
      </c>
      <c r="I2070" s="180" t="str">
        <f>NM_Permitted_Sources!M508</f>
        <v/>
      </c>
      <c r="J2070" s="180">
        <f>NM_Permitted_Sources!N508</f>
        <v>1.43</v>
      </c>
    </row>
    <row r="2071" spans="1:10" x14ac:dyDescent="0.2">
      <c r="A2071" s="43" t="str">
        <f>NM_Permitted_Sources!A509</f>
        <v>NM Permitted</v>
      </c>
      <c r="B2071" s="43" t="str">
        <f>NM_Permitted_Sources!B509</f>
        <v>35</v>
      </c>
      <c r="C2071" s="74" t="str">
        <f>NM_Permitted_Sources!C509</f>
        <v>35025</v>
      </c>
      <c r="D2071" s="44" t="str">
        <f>NM_Permitted_Sources!G509</f>
        <v>20200202</v>
      </c>
      <c r="E2071" s="44" t="str">
        <f>NM_Permitted_Sources!I509</f>
        <v>Compressor Engines</v>
      </c>
      <c r="F2071" s="180" t="str">
        <f>NM_Permitted_Sources!J509</f>
        <v/>
      </c>
      <c r="G2071" s="180">
        <f>NM_Permitted_Sources!K509</f>
        <v>1.44</v>
      </c>
      <c r="H2071" s="180" t="str">
        <f>NM_Permitted_Sources!L509</f>
        <v/>
      </c>
      <c r="I2071" s="180" t="str">
        <f>NM_Permitted_Sources!M509</f>
        <v/>
      </c>
      <c r="J2071" s="180" t="str">
        <f>NM_Permitted_Sources!N509</f>
        <v/>
      </c>
    </row>
    <row r="2072" spans="1:10" x14ac:dyDescent="0.2">
      <c r="A2072" s="43" t="str">
        <f>NM_Permitted_Sources!A510</f>
        <v>NM Permitted</v>
      </c>
      <c r="B2072" s="43" t="str">
        <f>NM_Permitted_Sources!B510</f>
        <v>35</v>
      </c>
      <c r="C2072" s="74" t="str">
        <f>NM_Permitted_Sources!C510</f>
        <v>35015</v>
      </c>
      <c r="D2072" s="44" t="str">
        <f>NM_Permitted_Sources!G510</f>
        <v>20200255</v>
      </c>
      <c r="E2072" s="44" t="str">
        <f>NM_Permitted_Sources!I510</f>
        <v>Compressor Engines</v>
      </c>
      <c r="F2072" s="180" t="str">
        <f>NM_Permitted_Sources!J510</f>
        <v/>
      </c>
      <c r="G2072" s="180" t="str">
        <f>NM_Permitted_Sources!K510</f>
        <v/>
      </c>
      <c r="H2072" s="180" t="str">
        <f>NM_Permitted_Sources!L510</f>
        <v/>
      </c>
      <c r="I2072" s="180" t="str">
        <f>NM_Permitted_Sources!M510</f>
        <v/>
      </c>
      <c r="J2072" s="180">
        <f>NM_Permitted_Sources!N510</f>
        <v>1.45</v>
      </c>
    </row>
    <row r="2073" spans="1:10" x14ac:dyDescent="0.2">
      <c r="A2073" s="43" t="str">
        <f>NM_Permitted_Sources!A511</f>
        <v>NM Permitted</v>
      </c>
      <c r="B2073" s="43" t="str">
        <f>NM_Permitted_Sources!B511</f>
        <v>35</v>
      </c>
      <c r="C2073" s="74" t="str">
        <f>NM_Permitted_Sources!C511</f>
        <v>35025</v>
      </c>
      <c r="D2073" s="44" t="str">
        <f>NM_Permitted_Sources!G511</f>
        <v>20200202</v>
      </c>
      <c r="E2073" s="44" t="str">
        <f>NM_Permitted_Sources!I511</f>
        <v>Compressor Engines</v>
      </c>
      <c r="F2073" s="180" t="str">
        <f>NM_Permitted_Sources!J511</f>
        <v/>
      </c>
      <c r="G2073" s="180">
        <f>NM_Permitted_Sources!K511</f>
        <v>1.45</v>
      </c>
      <c r="H2073" s="180" t="str">
        <f>NM_Permitted_Sources!L511</f>
        <v/>
      </c>
      <c r="I2073" s="180" t="str">
        <f>NM_Permitted_Sources!M511</f>
        <v/>
      </c>
      <c r="J2073" s="180" t="str">
        <f>NM_Permitted_Sources!N511</f>
        <v/>
      </c>
    </row>
    <row r="2074" spans="1:10" x14ac:dyDescent="0.2">
      <c r="A2074" s="43" t="str">
        <f>NM_Permitted_Sources!A512</f>
        <v>NM Permitted</v>
      </c>
      <c r="B2074" s="43" t="str">
        <f>NM_Permitted_Sources!B512</f>
        <v>35</v>
      </c>
      <c r="C2074" s="74" t="str">
        <f>NM_Permitted_Sources!C512</f>
        <v>35015</v>
      </c>
      <c r="D2074" s="44" t="str">
        <f>NM_Permitted_Sources!G512</f>
        <v>20200202</v>
      </c>
      <c r="E2074" s="44" t="str">
        <f>NM_Permitted_Sources!I512</f>
        <v>Compressor Engines</v>
      </c>
      <c r="F2074" s="180">
        <f>NM_Permitted_Sources!J512</f>
        <v>1.46</v>
      </c>
      <c r="G2074" s="180" t="str">
        <f>NM_Permitted_Sources!K512</f>
        <v/>
      </c>
      <c r="H2074" s="180" t="str">
        <f>NM_Permitted_Sources!L512</f>
        <v/>
      </c>
      <c r="I2074" s="180" t="str">
        <f>NM_Permitted_Sources!M512</f>
        <v/>
      </c>
      <c r="J2074" s="180" t="str">
        <f>NM_Permitted_Sources!N512</f>
        <v/>
      </c>
    </row>
    <row r="2075" spans="1:10" x14ac:dyDescent="0.2">
      <c r="A2075" s="43" t="str">
        <f>NM_Permitted_Sources!A513</f>
        <v>NM Permitted</v>
      </c>
      <c r="B2075" s="43" t="str">
        <f>NM_Permitted_Sources!B513</f>
        <v>35</v>
      </c>
      <c r="C2075" s="74" t="str">
        <f>NM_Permitted_Sources!C513</f>
        <v>35025</v>
      </c>
      <c r="D2075" s="44" t="str">
        <f>NM_Permitted_Sources!G513</f>
        <v>20200253</v>
      </c>
      <c r="E2075" s="44" t="str">
        <f>NM_Permitted_Sources!I513</f>
        <v>Compressor Engines</v>
      </c>
      <c r="F2075" s="180" t="str">
        <f>NM_Permitted_Sources!J513</f>
        <v/>
      </c>
      <c r="G2075" s="180">
        <f>NM_Permitted_Sources!K513</f>
        <v>1.47</v>
      </c>
      <c r="H2075" s="180" t="str">
        <f>NM_Permitted_Sources!L513</f>
        <v/>
      </c>
      <c r="I2075" s="180" t="str">
        <f>NM_Permitted_Sources!M513</f>
        <v/>
      </c>
      <c r="J2075" s="180" t="str">
        <f>NM_Permitted_Sources!N513</f>
        <v/>
      </c>
    </row>
    <row r="2076" spans="1:10" x14ac:dyDescent="0.2">
      <c r="A2076" s="43" t="str">
        <f>NM_Permitted_Sources!A514</f>
        <v>NM Permitted</v>
      </c>
      <c r="B2076" s="43" t="str">
        <f>NM_Permitted_Sources!B514</f>
        <v>35</v>
      </c>
      <c r="C2076" s="74" t="str">
        <f>NM_Permitted_Sources!C514</f>
        <v>35015</v>
      </c>
      <c r="D2076" s="44" t="str">
        <f>NM_Permitted_Sources!G514</f>
        <v>20200201</v>
      </c>
      <c r="E2076" s="44" t="str">
        <f>NM_Permitted_Sources!I514</f>
        <v>Compressor Engines</v>
      </c>
      <c r="F2076" s="180" t="str">
        <f>NM_Permitted_Sources!J514</f>
        <v/>
      </c>
      <c r="G2076" s="180" t="str">
        <f>NM_Permitted_Sources!K514</f>
        <v/>
      </c>
      <c r="H2076" s="180" t="str">
        <f>NM_Permitted_Sources!L514</f>
        <v/>
      </c>
      <c r="I2076" s="180" t="str">
        <f>NM_Permitted_Sources!M514</f>
        <v/>
      </c>
      <c r="J2076" s="180">
        <f>NM_Permitted_Sources!N514</f>
        <v>1.48</v>
      </c>
    </row>
    <row r="2077" spans="1:10" x14ac:dyDescent="0.2">
      <c r="A2077" s="43" t="str">
        <f>NM_Permitted_Sources!A515</f>
        <v>NM Permitted</v>
      </c>
      <c r="B2077" s="43" t="str">
        <f>NM_Permitted_Sources!B515</f>
        <v>35</v>
      </c>
      <c r="C2077" s="74" t="str">
        <f>NM_Permitted_Sources!C515</f>
        <v>35015</v>
      </c>
      <c r="D2077" s="44" t="str">
        <f>NM_Permitted_Sources!G515</f>
        <v>20200202</v>
      </c>
      <c r="E2077" s="44" t="str">
        <f>NM_Permitted_Sources!I515</f>
        <v>Compressor Engines</v>
      </c>
      <c r="F2077" s="180" t="str">
        <f>NM_Permitted_Sources!J515</f>
        <v/>
      </c>
      <c r="G2077" s="180">
        <f>NM_Permitted_Sources!K515</f>
        <v>1.49</v>
      </c>
      <c r="H2077" s="180" t="str">
        <f>NM_Permitted_Sources!L515</f>
        <v/>
      </c>
      <c r="I2077" s="180" t="str">
        <f>NM_Permitted_Sources!M515</f>
        <v/>
      </c>
      <c r="J2077" s="180" t="str">
        <f>NM_Permitted_Sources!N515</f>
        <v/>
      </c>
    </row>
    <row r="2078" spans="1:10" x14ac:dyDescent="0.2">
      <c r="A2078" s="43" t="str">
        <f>NM_Permitted_Sources!A516</f>
        <v>NM Permitted</v>
      </c>
      <c r="B2078" s="43" t="str">
        <f>NM_Permitted_Sources!B516</f>
        <v>35</v>
      </c>
      <c r="C2078" s="74" t="str">
        <f>NM_Permitted_Sources!C516</f>
        <v>35025</v>
      </c>
      <c r="D2078" s="44" t="str">
        <f>NM_Permitted_Sources!G516</f>
        <v>20200253</v>
      </c>
      <c r="E2078" s="44" t="str">
        <f>NM_Permitted_Sources!I516</f>
        <v>Compressor Engines</v>
      </c>
      <c r="F2078" s="180" t="str">
        <f>NM_Permitted_Sources!J516</f>
        <v/>
      </c>
      <c r="G2078" s="180">
        <f>NM_Permitted_Sources!K516</f>
        <v>1.49</v>
      </c>
      <c r="H2078" s="180" t="str">
        <f>NM_Permitted_Sources!L516</f>
        <v/>
      </c>
      <c r="I2078" s="180" t="str">
        <f>NM_Permitted_Sources!M516</f>
        <v/>
      </c>
      <c r="J2078" s="180" t="str">
        <f>NM_Permitted_Sources!N516</f>
        <v/>
      </c>
    </row>
    <row r="2079" spans="1:10" x14ac:dyDescent="0.2">
      <c r="A2079" s="43" t="str">
        <f>NM_Permitted_Sources!A517</f>
        <v>NM Permitted</v>
      </c>
      <c r="B2079" s="43" t="str">
        <f>NM_Permitted_Sources!B517</f>
        <v>35</v>
      </c>
      <c r="C2079" s="74" t="str">
        <f>NM_Permitted_Sources!C517</f>
        <v>35005</v>
      </c>
      <c r="D2079" s="44" t="str">
        <f>NM_Permitted_Sources!G517</f>
        <v>20200253</v>
      </c>
      <c r="E2079" s="44" t="str">
        <f>NM_Permitted_Sources!I517</f>
        <v>Compressor Engines</v>
      </c>
      <c r="F2079" s="180" t="str">
        <f>NM_Permitted_Sources!J517</f>
        <v/>
      </c>
      <c r="G2079" s="180">
        <f>NM_Permitted_Sources!K517</f>
        <v>1.5</v>
      </c>
      <c r="H2079" s="180" t="str">
        <f>NM_Permitted_Sources!L517</f>
        <v/>
      </c>
      <c r="I2079" s="180" t="str">
        <f>NM_Permitted_Sources!M517</f>
        <v/>
      </c>
      <c r="J2079" s="180" t="str">
        <f>NM_Permitted_Sources!N517</f>
        <v/>
      </c>
    </row>
    <row r="2080" spans="1:10" x14ac:dyDescent="0.2">
      <c r="A2080" s="43" t="str">
        <f>NM_Permitted_Sources!A518</f>
        <v>NM Permitted</v>
      </c>
      <c r="B2080" s="43" t="str">
        <f>NM_Permitted_Sources!B518</f>
        <v>35</v>
      </c>
      <c r="C2080" s="74" t="str">
        <f>NM_Permitted_Sources!C518</f>
        <v>35025</v>
      </c>
      <c r="D2080" s="44" t="str">
        <f>NM_Permitted_Sources!G518</f>
        <v>20200202</v>
      </c>
      <c r="E2080" s="44" t="str">
        <f>NM_Permitted_Sources!I518</f>
        <v>Compressor Engines</v>
      </c>
      <c r="F2080" s="180" t="str">
        <f>NM_Permitted_Sources!J518</f>
        <v/>
      </c>
      <c r="G2080" s="180">
        <f>NM_Permitted_Sources!K518</f>
        <v>1.5</v>
      </c>
      <c r="H2080" s="180" t="str">
        <f>NM_Permitted_Sources!L518</f>
        <v/>
      </c>
      <c r="I2080" s="180" t="str">
        <f>NM_Permitted_Sources!M518</f>
        <v/>
      </c>
      <c r="J2080" s="180" t="str">
        <f>NM_Permitted_Sources!N518</f>
        <v/>
      </c>
    </row>
    <row r="2081" spans="1:10" x14ac:dyDescent="0.2">
      <c r="A2081" s="43" t="str">
        <f>NM_Permitted_Sources!A519</f>
        <v>NM Permitted</v>
      </c>
      <c r="B2081" s="43" t="str">
        <f>NM_Permitted_Sources!B519</f>
        <v>35</v>
      </c>
      <c r="C2081" s="74" t="str">
        <f>NM_Permitted_Sources!C519</f>
        <v>35025</v>
      </c>
      <c r="D2081" s="44" t="str">
        <f>NM_Permitted_Sources!G519</f>
        <v>20200253</v>
      </c>
      <c r="E2081" s="44" t="str">
        <f>NM_Permitted_Sources!I519</f>
        <v>Compressor Engines</v>
      </c>
      <c r="F2081" s="180" t="str">
        <f>NM_Permitted_Sources!J519</f>
        <v/>
      </c>
      <c r="G2081" s="180" t="str">
        <f>NM_Permitted_Sources!K519</f>
        <v/>
      </c>
      <c r="H2081" s="180">
        <f>NM_Permitted_Sources!L519</f>
        <v>1.5</v>
      </c>
      <c r="I2081" s="180" t="str">
        <f>NM_Permitted_Sources!M519</f>
        <v/>
      </c>
      <c r="J2081" s="180" t="str">
        <f>NM_Permitted_Sources!N519</f>
        <v/>
      </c>
    </row>
    <row r="2082" spans="1:10" x14ac:dyDescent="0.2">
      <c r="A2082" s="43" t="str">
        <f>NM_Permitted_Sources!A520</f>
        <v>NM Permitted</v>
      </c>
      <c r="B2082" s="43" t="str">
        <f>NM_Permitted_Sources!B520</f>
        <v>35</v>
      </c>
      <c r="C2082" s="74" t="str">
        <f>NM_Permitted_Sources!C520</f>
        <v>35025</v>
      </c>
      <c r="D2082" s="44" t="str">
        <f>NM_Permitted_Sources!G520</f>
        <v>20200202</v>
      </c>
      <c r="E2082" s="44" t="str">
        <f>NM_Permitted_Sources!I520</f>
        <v>Compressor Engines</v>
      </c>
      <c r="F2082" s="180" t="str">
        <f>NM_Permitted_Sources!J520</f>
        <v/>
      </c>
      <c r="G2082" s="180">
        <f>NM_Permitted_Sources!K520</f>
        <v>1.5</v>
      </c>
      <c r="H2082" s="180" t="str">
        <f>NM_Permitted_Sources!L520</f>
        <v/>
      </c>
      <c r="I2082" s="180" t="str">
        <f>NM_Permitted_Sources!M520</f>
        <v/>
      </c>
      <c r="J2082" s="180" t="str">
        <f>NM_Permitted_Sources!N520</f>
        <v/>
      </c>
    </row>
    <row r="2083" spans="1:10" x14ac:dyDescent="0.2">
      <c r="A2083" s="43" t="str">
        <f>NM_Permitted_Sources!A521</f>
        <v>NM Permitted</v>
      </c>
      <c r="B2083" s="43" t="str">
        <f>NM_Permitted_Sources!B521</f>
        <v>35</v>
      </c>
      <c r="C2083" s="74" t="str">
        <f>NM_Permitted_Sources!C521</f>
        <v>35025</v>
      </c>
      <c r="D2083" s="44" t="str">
        <f>NM_Permitted_Sources!G521</f>
        <v>20200253</v>
      </c>
      <c r="E2083" s="44" t="str">
        <f>NM_Permitted_Sources!I521</f>
        <v>Compressor Engines</v>
      </c>
      <c r="F2083" s="180" t="str">
        <f>NM_Permitted_Sources!J521</f>
        <v/>
      </c>
      <c r="G2083" s="180" t="str">
        <f>NM_Permitted_Sources!K521</f>
        <v/>
      </c>
      <c r="H2083" s="180" t="str">
        <f>NM_Permitted_Sources!L521</f>
        <v/>
      </c>
      <c r="I2083" s="180" t="str">
        <f>NM_Permitted_Sources!M521</f>
        <v/>
      </c>
      <c r="J2083" s="180">
        <f>NM_Permitted_Sources!N521</f>
        <v>1.52</v>
      </c>
    </row>
    <row r="2084" spans="1:10" x14ac:dyDescent="0.2">
      <c r="A2084" s="43" t="str">
        <f>NM_Permitted_Sources!A522</f>
        <v>NM Permitted</v>
      </c>
      <c r="B2084" s="43" t="str">
        <f>NM_Permitted_Sources!B522</f>
        <v>35</v>
      </c>
      <c r="C2084" s="74" t="str">
        <f>NM_Permitted_Sources!C522</f>
        <v>35015</v>
      </c>
      <c r="D2084" s="44" t="str">
        <f>NM_Permitted_Sources!G522</f>
        <v>20200252</v>
      </c>
      <c r="E2084" s="44" t="str">
        <f>NM_Permitted_Sources!I522</f>
        <v>Compressor Engines</v>
      </c>
      <c r="F2084" s="180" t="str">
        <f>NM_Permitted_Sources!J522</f>
        <v/>
      </c>
      <c r="G2084" s="180" t="str">
        <f>NM_Permitted_Sources!K522</f>
        <v/>
      </c>
      <c r="H2084" s="180" t="str">
        <f>NM_Permitted_Sources!L522</f>
        <v/>
      </c>
      <c r="I2084" s="180" t="str">
        <f>NM_Permitted_Sources!M522</f>
        <v/>
      </c>
      <c r="J2084" s="180">
        <f>NM_Permitted_Sources!N522</f>
        <v>1.55</v>
      </c>
    </row>
    <row r="2085" spans="1:10" x14ac:dyDescent="0.2">
      <c r="A2085" s="43" t="str">
        <f>NM_Permitted_Sources!A523</f>
        <v>NM Permitted</v>
      </c>
      <c r="B2085" s="43" t="str">
        <f>NM_Permitted_Sources!B523</f>
        <v>35</v>
      </c>
      <c r="C2085" s="74" t="str">
        <f>NM_Permitted_Sources!C523</f>
        <v>35015</v>
      </c>
      <c r="D2085" s="44" t="str">
        <f>NM_Permitted_Sources!G523</f>
        <v>31088811</v>
      </c>
      <c r="E2085" s="44" t="str">
        <f>NM_Permitted_Sources!I523</f>
        <v>Permitted Fugitives</v>
      </c>
      <c r="F2085" s="180" t="str">
        <f>NM_Permitted_Sources!J523</f>
        <v/>
      </c>
      <c r="G2085" s="180">
        <f>NM_Permitted_Sources!K523</f>
        <v>1.55</v>
      </c>
      <c r="H2085" s="180" t="str">
        <f>NM_Permitted_Sources!L523</f>
        <v/>
      </c>
      <c r="I2085" s="180" t="str">
        <f>NM_Permitted_Sources!M523</f>
        <v/>
      </c>
      <c r="J2085" s="180" t="str">
        <f>NM_Permitted_Sources!N523</f>
        <v/>
      </c>
    </row>
    <row r="2086" spans="1:10" x14ac:dyDescent="0.2">
      <c r="A2086" s="43" t="str">
        <f>NM_Permitted_Sources!A524</f>
        <v>NM Permitted</v>
      </c>
      <c r="B2086" s="43" t="str">
        <f>NM_Permitted_Sources!B524</f>
        <v>35</v>
      </c>
      <c r="C2086" s="74" t="str">
        <f>NM_Permitted_Sources!C524</f>
        <v>35025</v>
      </c>
      <c r="D2086" s="44" t="str">
        <f>NM_Permitted_Sources!G524</f>
        <v>20200202</v>
      </c>
      <c r="E2086" s="44" t="str">
        <f>NM_Permitted_Sources!I524</f>
        <v>Compressor Engines</v>
      </c>
      <c r="F2086" s="180" t="str">
        <f>NM_Permitted_Sources!J524</f>
        <v/>
      </c>
      <c r="G2086" s="180" t="str">
        <f>NM_Permitted_Sources!K524</f>
        <v/>
      </c>
      <c r="H2086" s="180" t="str">
        <f>NM_Permitted_Sources!L524</f>
        <v/>
      </c>
      <c r="I2086" s="180" t="str">
        <f>NM_Permitted_Sources!M524</f>
        <v/>
      </c>
      <c r="J2086" s="180">
        <f>NM_Permitted_Sources!N524</f>
        <v>1.55</v>
      </c>
    </row>
    <row r="2087" spans="1:10" x14ac:dyDescent="0.2">
      <c r="A2087" s="43" t="str">
        <f>NM_Permitted_Sources!A525</f>
        <v>NM Permitted</v>
      </c>
      <c r="B2087" s="43" t="str">
        <f>NM_Permitted_Sources!B525</f>
        <v>35</v>
      </c>
      <c r="C2087" s="74" t="str">
        <f>NM_Permitted_Sources!C525</f>
        <v>35025</v>
      </c>
      <c r="D2087" s="44" t="str">
        <f>NM_Permitted_Sources!G525</f>
        <v>31000205</v>
      </c>
      <c r="E2087" s="44" t="str">
        <f>NM_Permitted_Sources!I525</f>
        <v>Natural Gas Production, Flares</v>
      </c>
      <c r="F2087" s="180" t="str">
        <f>NM_Permitted_Sources!J525</f>
        <v/>
      </c>
      <c r="G2087" s="180" t="str">
        <f>NM_Permitted_Sources!K525</f>
        <v/>
      </c>
      <c r="H2087" s="180">
        <f>NM_Permitted_Sources!L525</f>
        <v>1.55</v>
      </c>
      <c r="I2087" s="180" t="str">
        <f>NM_Permitted_Sources!M525</f>
        <v/>
      </c>
      <c r="J2087" s="180" t="str">
        <f>NM_Permitted_Sources!N525</f>
        <v/>
      </c>
    </row>
    <row r="2088" spans="1:10" x14ac:dyDescent="0.2">
      <c r="A2088" s="43" t="str">
        <f>NM_Permitted_Sources!A526</f>
        <v>NM Permitted</v>
      </c>
      <c r="B2088" s="43" t="str">
        <f>NM_Permitted_Sources!B526</f>
        <v>35</v>
      </c>
      <c r="C2088" s="74" t="str">
        <f>NM_Permitted_Sources!C526</f>
        <v>35025</v>
      </c>
      <c r="D2088" s="44" t="str">
        <f>NM_Permitted_Sources!G526</f>
        <v>31000205</v>
      </c>
      <c r="E2088" s="44" t="str">
        <f>NM_Permitted_Sources!I526</f>
        <v>Natural Gas Production, Flares</v>
      </c>
      <c r="F2088" s="180">
        <f>NM_Permitted_Sources!J526</f>
        <v>1.56</v>
      </c>
      <c r="G2088" s="180" t="str">
        <f>NM_Permitted_Sources!K526</f>
        <v/>
      </c>
      <c r="H2088" s="180" t="str">
        <f>NM_Permitted_Sources!L526</f>
        <v/>
      </c>
      <c r="I2088" s="180" t="str">
        <f>NM_Permitted_Sources!M526</f>
        <v/>
      </c>
      <c r="J2088" s="180" t="str">
        <f>NM_Permitted_Sources!N526</f>
        <v/>
      </c>
    </row>
    <row r="2089" spans="1:10" x14ac:dyDescent="0.2">
      <c r="A2089" s="43" t="str">
        <f>NM_Permitted_Sources!A527</f>
        <v>NM Permitted</v>
      </c>
      <c r="B2089" s="43" t="str">
        <f>NM_Permitted_Sources!B527</f>
        <v>35</v>
      </c>
      <c r="C2089" s="74" t="str">
        <f>NM_Permitted_Sources!C527</f>
        <v>35025</v>
      </c>
      <c r="D2089" s="44" t="str">
        <f>NM_Permitted_Sources!G527</f>
        <v>20200202</v>
      </c>
      <c r="E2089" s="44" t="str">
        <f>NM_Permitted_Sources!I527</f>
        <v>Compressor Engines</v>
      </c>
      <c r="F2089" s="180" t="str">
        <f>NM_Permitted_Sources!J527</f>
        <v/>
      </c>
      <c r="G2089" s="180" t="str">
        <f>NM_Permitted_Sources!K527</f>
        <v/>
      </c>
      <c r="H2089" s="180" t="str">
        <f>NM_Permitted_Sources!L527</f>
        <v/>
      </c>
      <c r="I2089" s="180" t="str">
        <f>NM_Permitted_Sources!M527</f>
        <v/>
      </c>
      <c r="J2089" s="180">
        <f>NM_Permitted_Sources!N527</f>
        <v>1.57</v>
      </c>
    </row>
    <row r="2090" spans="1:10" x14ac:dyDescent="0.2">
      <c r="A2090" s="43" t="str">
        <f>NM_Permitted_Sources!A528</f>
        <v>NM Permitted</v>
      </c>
      <c r="B2090" s="43" t="str">
        <f>NM_Permitted_Sources!B528</f>
        <v>35</v>
      </c>
      <c r="C2090" s="74" t="str">
        <f>NM_Permitted_Sources!C528</f>
        <v>35025</v>
      </c>
      <c r="D2090" s="44" t="str">
        <f>NM_Permitted_Sources!G528</f>
        <v>20200202</v>
      </c>
      <c r="E2090" s="44" t="str">
        <f>NM_Permitted_Sources!I528</f>
        <v>Compressor Engines</v>
      </c>
      <c r="F2090" s="180" t="str">
        <f>NM_Permitted_Sources!J528</f>
        <v/>
      </c>
      <c r="G2090" s="180" t="str">
        <f>NM_Permitted_Sources!K528</f>
        <v/>
      </c>
      <c r="H2090" s="180" t="str">
        <f>NM_Permitted_Sources!L528</f>
        <v/>
      </c>
      <c r="I2090" s="180" t="str">
        <f>NM_Permitted_Sources!M528</f>
        <v/>
      </c>
      <c r="J2090" s="180">
        <f>NM_Permitted_Sources!N528</f>
        <v>1.57</v>
      </c>
    </row>
    <row r="2091" spans="1:10" x14ac:dyDescent="0.2">
      <c r="A2091" s="43" t="str">
        <f>NM_Permitted_Sources!A529</f>
        <v>NM Permitted</v>
      </c>
      <c r="B2091" s="43" t="str">
        <f>NM_Permitted_Sources!B529</f>
        <v>35</v>
      </c>
      <c r="C2091" s="74" t="str">
        <f>NM_Permitted_Sources!C529</f>
        <v>35025</v>
      </c>
      <c r="D2091" s="44" t="str">
        <f>NM_Permitted_Sources!G529</f>
        <v>20200252</v>
      </c>
      <c r="E2091" s="44" t="str">
        <f>NM_Permitted_Sources!I529</f>
        <v>Compressor Engines</v>
      </c>
      <c r="F2091" s="180" t="str">
        <f>NM_Permitted_Sources!J529</f>
        <v/>
      </c>
      <c r="G2091" s="180" t="str">
        <f>NM_Permitted_Sources!K529</f>
        <v/>
      </c>
      <c r="H2091" s="180" t="str">
        <f>NM_Permitted_Sources!L529</f>
        <v/>
      </c>
      <c r="I2091" s="180" t="str">
        <f>NM_Permitted_Sources!M529</f>
        <v/>
      </c>
      <c r="J2091" s="180">
        <f>NM_Permitted_Sources!N529</f>
        <v>1.57</v>
      </c>
    </row>
    <row r="2092" spans="1:10" x14ac:dyDescent="0.2">
      <c r="A2092" s="43" t="str">
        <f>NM_Permitted_Sources!A530</f>
        <v>NM Permitted</v>
      </c>
      <c r="B2092" s="43" t="str">
        <f>NM_Permitted_Sources!B530</f>
        <v>35</v>
      </c>
      <c r="C2092" s="74" t="str">
        <f>NM_Permitted_Sources!C530</f>
        <v>35025</v>
      </c>
      <c r="D2092" s="44" t="str">
        <f>NM_Permitted_Sources!G530</f>
        <v>20200252</v>
      </c>
      <c r="E2092" s="44" t="str">
        <f>NM_Permitted_Sources!I530</f>
        <v>Compressor Engines</v>
      </c>
      <c r="F2092" s="180" t="str">
        <f>NM_Permitted_Sources!J530</f>
        <v/>
      </c>
      <c r="G2092" s="180" t="str">
        <f>NM_Permitted_Sources!K530</f>
        <v/>
      </c>
      <c r="H2092" s="180" t="str">
        <f>NM_Permitted_Sources!L530</f>
        <v/>
      </c>
      <c r="I2092" s="180" t="str">
        <f>NM_Permitted_Sources!M530</f>
        <v/>
      </c>
      <c r="J2092" s="180">
        <f>NM_Permitted_Sources!N530</f>
        <v>1.57</v>
      </c>
    </row>
    <row r="2093" spans="1:10" x14ac:dyDescent="0.2">
      <c r="A2093" s="43" t="str">
        <f>NM_Permitted_Sources!A531</f>
        <v>NM Permitted</v>
      </c>
      <c r="B2093" s="43" t="str">
        <f>NM_Permitted_Sources!B531</f>
        <v>35</v>
      </c>
      <c r="C2093" s="74" t="str">
        <f>NM_Permitted_Sources!C531</f>
        <v>35025</v>
      </c>
      <c r="D2093" s="44" t="str">
        <f>NM_Permitted_Sources!G531</f>
        <v>20200202</v>
      </c>
      <c r="E2093" s="44" t="str">
        <f>NM_Permitted_Sources!I531</f>
        <v>Compressor Engines</v>
      </c>
      <c r="F2093" s="180" t="str">
        <f>NM_Permitted_Sources!J531</f>
        <v/>
      </c>
      <c r="G2093" s="180" t="str">
        <f>NM_Permitted_Sources!K531</f>
        <v/>
      </c>
      <c r="H2093" s="180" t="str">
        <f>NM_Permitted_Sources!L531</f>
        <v/>
      </c>
      <c r="I2093" s="180" t="str">
        <f>NM_Permitted_Sources!M531</f>
        <v/>
      </c>
      <c r="J2093" s="180">
        <f>NM_Permitted_Sources!N531</f>
        <v>1.57</v>
      </c>
    </row>
    <row r="2094" spans="1:10" x14ac:dyDescent="0.2">
      <c r="A2094" s="43" t="str">
        <f>NM_Permitted_Sources!A532</f>
        <v>NM Permitted</v>
      </c>
      <c r="B2094" s="43" t="str">
        <f>NM_Permitted_Sources!B532</f>
        <v>35</v>
      </c>
      <c r="C2094" s="74" t="str">
        <f>NM_Permitted_Sources!C532</f>
        <v>35005</v>
      </c>
      <c r="D2094" s="44" t="str">
        <f>NM_Permitted_Sources!G532</f>
        <v>20200254</v>
      </c>
      <c r="E2094" s="44" t="str">
        <f>NM_Permitted_Sources!I532</f>
        <v>Compressor Engines</v>
      </c>
      <c r="F2094" s="180" t="str">
        <f>NM_Permitted_Sources!J532</f>
        <v/>
      </c>
      <c r="G2094" s="180">
        <f>NM_Permitted_Sources!K532</f>
        <v>1.6</v>
      </c>
      <c r="H2094" s="180" t="str">
        <f>NM_Permitted_Sources!L532</f>
        <v/>
      </c>
      <c r="I2094" s="180" t="str">
        <f>NM_Permitted_Sources!M532</f>
        <v/>
      </c>
      <c r="J2094" s="180" t="str">
        <f>NM_Permitted_Sources!N532</f>
        <v/>
      </c>
    </row>
    <row r="2095" spans="1:10" x14ac:dyDescent="0.2">
      <c r="A2095" s="43" t="str">
        <f>NM_Permitted_Sources!A533</f>
        <v>NM Permitted</v>
      </c>
      <c r="B2095" s="43" t="str">
        <f>NM_Permitted_Sources!B533</f>
        <v>35</v>
      </c>
      <c r="C2095" s="74" t="str">
        <f>NM_Permitted_Sources!C533</f>
        <v>35025</v>
      </c>
      <c r="D2095" s="44" t="str">
        <f>NM_Permitted_Sources!G533</f>
        <v>20200202</v>
      </c>
      <c r="E2095" s="44" t="str">
        <f>NM_Permitted_Sources!I533</f>
        <v>Compressor Engines</v>
      </c>
      <c r="F2095" s="180" t="str">
        <f>NM_Permitted_Sources!J533</f>
        <v/>
      </c>
      <c r="G2095" s="180" t="str">
        <f>NM_Permitted_Sources!K533</f>
        <v/>
      </c>
      <c r="H2095" s="180" t="str">
        <f>NM_Permitted_Sources!L533</f>
        <v/>
      </c>
      <c r="I2095" s="180" t="str">
        <f>NM_Permitted_Sources!M533</f>
        <v/>
      </c>
      <c r="J2095" s="180">
        <f>NM_Permitted_Sources!N533</f>
        <v>1.6</v>
      </c>
    </row>
    <row r="2096" spans="1:10" x14ac:dyDescent="0.2">
      <c r="A2096" s="43" t="str">
        <f>NM_Permitted_Sources!A534</f>
        <v>NM Permitted</v>
      </c>
      <c r="B2096" s="43" t="str">
        <f>NM_Permitted_Sources!B534</f>
        <v>35</v>
      </c>
      <c r="C2096" s="74" t="str">
        <f>NM_Permitted_Sources!C534</f>
        <v>35025</v>
      </c>
      <c r="D2096" s="44" t="str">
        <f>NM_Permitted_Sources!G534</f>
        <v>31088811</v>
      </c>
      <c r="E2096" s="44" t="str">
        <f>NM_Permitted_Sources!I534</f>
        <v>Permitted Fugitives</v>
      </c>
      <c r="F2096" s="180" t="str">
        <f>NM_Permitted_Sources!J534</f>
        <v/>
      </c>
      <c r="G2096" s="180">
        <f>NM_Permitted_Sources!K534</f>
        <v>1.6</v>
      </c>
      <c r="H2096" s="180" t="str">
        <f>NM_Permitted_Sources!L534</f>
        <v/>
      </c>
      <c r="I2096" s="180" t="str">
        <f>NM_Permitted_Sources!M534</f>
        <v/>
      </c>
      <c r="J2096" s="180" t="str">
        <f>NM_Permitted_Sources!N534</f>
        <v/>
      </c>
    </row>
    <row r="2097" spans="1:10" x14ac:dyDescent="0.2">
      <c r="A2097" s="43" t="str">
        <f>NM_Permitted_Sources!A535</f>
        <v>NM Permitted</v>
      </c>
      <c r="B2097" s="43" t="str">
        <f>NM_Permitted_Sources!B535</f>
        <v>35</v>
      </c>
      <c r="C2097" s="74" t="str">
        <f>NM_Permitted_Sources!C535</f>
        <v>35015</v>
      </c>
      <c r="D2097" s="44" t="str">
        <f>NM_Permitted_Sources!G535</f>
        <v>20200255</v>
      </c>
      <c r="E2097" s="44" t="str">
        <f>NM_Permitted_Sources!I535</f>
        <v>Compressor Engines</v>
      </c>
      <c r="F2097" s="180" t="str">
        <f>NM_Permitted_Sources!J535</f>
        <v/>
      </c>
      <c r="G2097" s="180" t="str">
        <f>NM_Permitted_Sources!K535</f>
        <v/>
      </c>
      <c r="H2097" s="180" t="str">
        <f>NM_Permitted_Sources!L535</f>
        <v/>
      </c>
      <c r="I2097" s="180" t="str">
        <f>NM_Permitted_Sources!M535</f>
        <v/>
      </c>
      <c r="J2097" s="180">
        <f>NM_Permitted_Sources!N535</f>
        <v>1.61</v>
      </c>
    </row>
    <row r="2098" spans="1:10" x14ac:dyDescent="0.2">
      <c r="A2098" s="43" t="str">
        <f>NM_Permitted_Sources!A536</f>
        <v>NM Permitted</v>
      </c>
      <c r="B2098" s="43" t="str">
        <f>NM_Permitted_Sources!B536</f>
        <v>35</v>
      </c>
      <c r="C2098" s="74" t="str">
        <f>NM_Permitted_Sources!C536</f>
        <v>35025</v>
      </c>
      <c r="D2098" s="44" t="str">
        <f>NM_Permitted_Sources!G536</f>
        <v>20200252</v>
      </c>
      <c r="E2098" s="44" t="str">
        <f>NM_Permitted_Sources!I536</f>
        <v>Compressor Engines</v>
      </c>
      <c r="F2098" s="180" t="str">
        <f>NM_Permitted_Sources!J536</f>
        <v/>
      </c>
      <c r="G2098" s="180" t="str">
        <f>NM_Permitted_Sources!K536</f>
        <v/>
      </c>
      <c r="H2098" s="180" t="str">
        <f>NM_Permitted_Sources!L536</f>
        <v/>
      </c>
      <c r="I2098" s="180" t="str">
        <f>NM_Permitted_Sources!M536</f>
        <v/>
      </c>
      <c r="J2098" s="180">
        <f>NM_Permitted_Sources!N536</f>
        <v>1.61</v>
      </c>
    </row>
    <row r="2099" spans="1:10" x14ac:dyDescent="0.2">
      <c r="A2099" s="43" t="str">
        <f>NM_Permitted_Sources!A537</f>
        <v>NM Permitted</v>
      </c>
      <c r="B2099" s="43" t="str">
        <f>NM_Permitted_Sources!B537</f>
        <v>35</v>
      </c>
      <c r="C2099" s="74" t="str">
        <f>NM_Permitted_Sources!C537</f>
        <v>35025</v>
      </c>
      <c r="D2099" s="44" t="str">
        <f>NM_Permitted_Sources!G537</f>
        <v>20200252</v>
      </c>
      <c r="E2099" s="44" t="str">
        <f>NM_Permitted_Sources!I537</f>
        <v>Compressor Engines</v>
      </c>
      <c r="F2099" s="180" t="str">
        <f>NM_Permitted_Sources!J537</f>
        <v/>
      </c>
      <c r="G2099" s="180" t="str">
        <f>NM_Permitted_Sources!K537</f>
        <v/>
      </c>
      <c r="H2099" s="180" t="str">
        <f>NM_Permitted_Sources!L537</f>
        <v/>
      </c>
      <c r="I2099" s="180" t="str">
        <f>NM_Permitted_Sources!M537</f>
        <v/>
      </c>
      <c r="J2099" s="180">
        <f>NM_Permitted_Sources!N537</f>
        <v>1.62</v>
      </c>
    </row>
    <row r="2100" spans="1:10" x14ac:dyDescent="0.2">
      <c r="A2100" s="43" t="str">
        <f>NM_Permitted_Sources!A538</f>
        <v>NM Permitted</v>
      </c>
      <c r="B2100" s="43" t="str">
        <f>NM_Permitted_Sources!B538</f>
        <v>35</v>
      </c>
      <c r="C2100" s="74" t="str">
        <f>NM_Permitted_Sources!C538</f>
        <v>35025</v>
      </c>
      <c r="D2100" s="44" t="str">
        <f>NM_Permitted_Sources!G538</f>
        <v>20200252</v>
      </c>
      <c r="E2100" s="44" t="str">
        <f>NM_Permitted_Sources!I538</f>
        <v>Compressor Engines</v>
      </c>
      <c r="F2100" s="180" t="str">
        <f>NM_Permitted_Sources!J538</f>
        <v/>
      </c>
      <c r="G2100" s="180" t="str">
        <f>NM_Permitted_Sources!K538</f>
        <v/>
      </c>
      <c r="H2100" s="180" t="str">
        <f>NM_Permitted_Sources!L538</f>
        <v/>
      </c>
      <c r="I2100" s="180" t="str">
        <f>NM_Permitted_Sources!M538</f>
        <v/>
      </c>
      <c r="J2100" s="180">
        <f>NM_Permitted_Sources!N538</f>
        <v>1.63</v>
      </c>
    </row>
    <row r="2101" spans="1:10" x14ac:dyDescent="0.2">
      <c r="A2101" s="43" t="str">
        <f>NM_Permitted_Sources!A539</f>
        <v>NM Permitted</v>
      </c>
      <c r="B2101" s="43" t="str">
        <f>NM_Permitted_Sources!B539</f>
        <v>35</v>
      </c>
      <c r="C2101" s="74" t="str">
        <f>NM_Permitted_Sources!C539</f>
        <v>35005</v>
      </c>
      <c r="D2101" s="44" t="str">
        <f>NM_Permitted_Sources!G539</f>
        <v>20200202</v>
      </c>
      <c r="E2101" s="44" t="str">
        <f>NM_Permitted_Sources!I539</f>
        <v>Compressor Engines</v>
      </c>
      <c r="F2101" s="180" t="str">
        <f>NM_Permitted_Sources!J539</f>
        <v/>
      </c>
      <c r="G2101" s="180" t="str">
        <f>NM_Permitted_Sources!K539</f>
        <v/>
      </c>
      <c r="H2101" s="180">
        <f>NM_Permitted_Sources!L539</f>
        <v>1.64</v>
      </c>
      <c r="I2101" s="180" t="str">
        <f>NM_Permitted_Sources!M539</f>
        <v/>
      </c>
      <c r="J2101" s="180" t="str">
        <f>NM_Permitted_Sources!N539</f>
        <v/>
      </c>
    </row>
    <row r="2102" spans="1:10" x14ac:dyDescent="0.2">
      <c r="A2102" s="43" t="str">
        <f>NM_Permitted_Sources!A540</f>
        <v>NM Permitted</v>
      </c>
      <c r="B2102" s="43" t="str">
        <f>NM_Permitted_Sources!B540</f>
        <v>35</v>
      </c>
      <c r="C2102" s="74" t="str">
        <f>NM_Permitted_Sources!C540</f>
        <v>35005</v>
      </c>
      <c r="D2102" s="44" t="str">
        <f>NM_Permitted_Sources!G540</f>
        <v>20200202</v>
      </c>
      <c r="E2102" s="44" t="str">
        <f>NM_Permitted_Sources!I540</f>
        <v>Compressor Engines</v>
      </c>
      <c r="F2102" s="180">
        <f>NM_Permitted_Sources!J540</f>
        <v>1.64</v>
      </c>
      <c r="G2102" s="180" t="str">
        <f>NM_Permitted_Sources!K540</f>
        <v/>
      </c>
      <c r="H2102" s="180" t="str">
        <f>NM_Permitted_Sources!L540</f>
        <v/>
      </c>
      <c r="I2102" s="180" t="str">
        <f>NM_Permitted_Sources!M540</f>
        <v/>
      </c>
      <c r="J2102" s="180" t="str">
        <f>NM_Permitted_Sources!N540</f>
        <v/>
      </c>
    </row>
    <row r="2103" spans="1:10" x14ac:dyDescent="0.2">
      <c r="A2103" s="43" t="str">
        <f>NM_Permitted_Sources!A541</f>
        <v>NM Permitted</v>
      </c>
      <c r="B2103" s="43" t="str">
        <f>NM_Permitted_Sources!B541</f>
        <v>35</v>
      </c>
      <c r="C2103" s="74" t="str">
        <f>NM_Permitted_Sources!C541</f>
        <v>35015</v>
      </c>
      <c r="D2103" s="44" t="str">
        <f>NM_Permitted_Sources!G541</f>
        <v>31088811</v>
      </c>
      <c r="E2103" s="44" t="str">
        <f>NM_Permitted_Sources!I541</f>
        <v>Permitted Fugitives</v>
      </c>
      <c r="F2103" s="180" t="str">
        <f>NM_Permitted_Sources!J541</f>
        <v/>
      </c>
      <c r="G2103" s="180">
        <f>NM_Permitted_Sources!K541</f>
        <v>1.64</v>
      </c>
      <c r="H2103" s="180" t="str">
        <f>NM_Permitted_Sources!L541</f>
        <v/>
      </c>
      <c r="I2103" s="180" t="str">
        <f>NM_Permitted_Sources!M541</f>
        <v/>
      </c>
      <c r="J2103" s="180" t="str">
        <f>NM_Permitted_Sources!N541</f>
        <v/>
      </c>
    </row>
    <row r="2104" spans="1:10" x14ac:dyDescent="0.2">
      <c r="A2104" s="43" t="str">
        <f>NM_Permitted_Sources!A542</f>
        <v>NM Permitted</v>
      </c>
      <c r="B2104" s="43" t="str">
        <f>NM_Permitted_Sources!B542</f>
        <v>35</v>
      </c>
      <c r="C2104" s="74" t="str">
        <f>NM_Permitted_Sources!C542</f>
        <v>35025</v>
      </c>
      <c r="D2104" s="44" t="str">
        <f>NM_Permitted_Sources!G542</f>
        <v>31000305</v>
      </c>
      <c r="E2104" s="44" t="str">
        <f>NM_Permitted_Sources!I542</f>
        <v>Amine Units</v>
      </c>
      <c r="F2104" s="180">
        <f>NM_Permitted_Sources!J542</f>
        <v>1.64</v>
      </c>
      <c r="G2104" s="180" t="str">
        <f>NM_Permitted_Sources!K542</f>
        <v/>
      </c>
      <c r="H2104" s="180" t="str">
        <f>NM_Permitted_Sources!L542</f>
        <v/>
      </c>
      <c r="I2104" s="180" t="str">
        <f>NM_Permitted_Sources!M542</f>
        <v/>
      </c>
      <c r="J2104" s="180" t="str">
        <f>NM_Permitted_Sources!N542</f>
        <v/>
      </c>
    </row>
    <row r="2105" spans="1:10" x14ac:dyDescent="0.2">
      <c r="A2105" s="43" t="str">
        <f>NM_Permitted_Sources!A543</f>
        <v>NM Permitted</v>
      </c>
      <c r="B2105" s="43" t="str">
        <f>NM_Permitted_Sources!B543</f>
        <v>35</v>
      </c>
      <c r="C2105" s="74" t="str">
        <f>NM_Permitted_Sources!C543</f>
        <v>35025</v>
      </c>
      <c r="D2105" s="44" t="str">
        <f>NM_Permitted_Sources!G543</f>
        <v>20200252</v>
      </c>
      <c r="E2105" s="44" t="str">
        <f>NM_Permitted_Sources!I543</f>
        <v>Compressor Engines</v>
      </c>
      <c r="F2105" s="180" t="str">
        <f>NM_Permitted_Sources!J543</f>
        <v/>
      </c>
      <c r="G2105" s="180" t="str">
        <f>NM_Permitted_Sources!K543</f>
        <v/>
      </c>
      <c r="H2105" s="180" t="str">
        <f>NM_Permitted_Sources!L543</f>
        <v/>
      </c>
      <c r="I2105" s="180" t="str">
        <f>NM_Permitted_Sources!M543</f>
        <v/>
      </c>
      <c r="J2105" s="180">
        <f>NM_Permitted_Sources!N543</f>
        <v>1.64</v>
      </c>
    </row>
    <row r="2106" spans="1:10" x14ac:dyDescent="0.2">
      <c r="A2106" s="43" t="str">
        <f>NM_Permitted_Sources!A544</f>
        <v>NM Permitted</v>
      </c>
      <c r="B2106" s="43" t="str">
        <f>NM_Permitted_Sources!B544</f>
        <v>35</v>
      </c>
      <c r="C2106" s="74" t="str">
        <f>NM_Permitted_Sources!C544</f>
        <v>35025</v>
      </c>
      <c r="D2106" s="44" t="str">
        <f>NM_Permitted_Sources!G544</f>
        <v>20200202</v>
      </c>
      <c r="E2106" s="44" t="str">
        <f>NM_Permitted_Sources!I544</f>
        <v>Compressor Engines</v>
      </c>
      <c r="F2106" s="180" t="str">
        <f>NM_Permitted_Sources!J544</f>
        <v/>
      </c>
      <c r="G2106" s="180" t="str">
        <f>NM_Permitted_Sources!K544</f>
        <v/>
      </c>
      <c r="H2106" s="180" t="str">
        <f>NM_Permitted_Sources!L544</f>
        <v/>
      </c>
      <c r="I2106" s="180" t="str">
        <f>NM_Permitted_Sources!M544</f>
        <v/>
      </c>
      <c r="J2106" s="180">
        <f>NM_Permitted_Sources!N544</f>
        <v>1.65</v>
      </c>
    </row>
    <row r="2107" spans="1:10" x14ac:dyDescent="0.2">
      <c r="A2107" s="43" t="str">
        <f>NM_Permitted_Sources!A545</f>
        <v>NM Permitted</v>
      </c>
      <c r="B2107" s="43" t="str">
        <f>NM_Permitted_Sources!B545</f>
        <v>35</v>
      </c>
      <c r="C2107" s="74" t="str">
        <f>NM_Permitted_Sources!C545</f>
        <v>35025</v>
      </c>
      <c r="D2107" s="44" t="str">
        <f>NM_Permitted_Sources!G545</f>
        <v>20200252</v>
      </c>
      <c r="E2107" s="44" t="str">
        <f>NM_Permitted_Sources!I545</f>
        <v>Compressor Engines</v>
      </c>
      <c r="F2107" s="180" t="str">
        <f>NM_Permitted_Sources!J545</f>
        <v/>
      </c>
      <c r="G2107" s="180" t="str">
        <f>NM_Permitted_Sources!K545</f>
        <v/>
      </c>
      <c r="H2107" s="180" t="str">
        <f>NM_Permitted_Sources!L545</f>
        <v/>
      </c>
      <c r="I2107" s="180" t="str">
        <f>NM_Permitted_Sources!M545</f>
        <v/>
      </c>
      <c r="J2107" s="180">
        <f>NM_Permitted_Sources!N545</f>
        <v>1.65</v>
      </c>
    </row>
    <row r="2108" spans="1:10" x14ac:dyDescent="0.2">
      <c r="A2108" s="43" t="str">
        <f>NM_Permitted_Sources!A546</f>
        <v>NM Permitted</v>
      </c>
      <c r="B2108" s="43" t="str">
        <f>NM_Permitted_Sources!B546</f>
        <v>35</v>
      </c>
      <c r="C2108" s="74" t="str">
        <f>NM_Permitted_Sources!C546</f>
        <v>35025</v>
      </c>
      <c r="D2108" s="44" t="str">
        <f>NM_Permitted_Sources!G546</f>
        <v>20200203</v>
      </c>
      <c r="E2108" s="44" t="str">
        <f>NM_Permitted_Sources!I546</f>
        <v>Compressor Engines</v>
      </c>
      <c r="F2108" s="180" t="str">
        <f>NM_Permitted_Sources!J546</f>
        <v/>
      </c>
      <c r="G2108" s="180">
        <f>NM_Permitted_Sources!K546</f>
        <v>1.7</v>
      </c>
      <c r="H2108" s="180" t="str">
        <f>NM_Permitted_Sources!L546</f>
        <v/>
      </c>
      <c r="I2108" s="180" t="str">
        <f>NM_Permitted_Sources!M546</f>
        <v/>
      </c>
      <c r="J2108" s="180" t="str">
        <f>NM_Permitted_Sources!N546</f>
        <v/>
      </c>
    </row>
    <row r="2109" spans="1:10" x14ac:dyDescent="0.2">
      <c r="A2109" s="43" t="str">
        <f>NM_Permitted_Sources!A547</f>
        <v>NM Permitted</v>
      </c>
      <c r="B2109" s="43" t="str">
        <f>NM_Permitted_Sources!B547</f>
        <v>35</v>
      </c>
      <c r="C2109" s="74" t="str">
        <f>NM_Permitted_Sources!C547</f>
        <v>35025</v>
      </c>
      <c r="D2109" s="44" t="str">
        <f>NM_Permitted_Sources!G547</f>
        <v>31000215</v>
      </c>
      <c r="E2109" s="44" t="str">
        <f>NM_Permitted_Sources!I547</f>
        <v>Natural Gas Production, Flares</v>
      </c>
      <c r="F2109" s="180">
        <f>NM_Permitted_Sources!J547</f>
        <v>1.7</v>
      </c>
      <c r="G2109" s="180" t="str">
        <f>NM_Permitted_Sources!K547</f>
        <v/>
      </c>
      <c r="H2109" s="180" t="str">
        <f>NM_Permitted_Sources!L547</f>
        <v/>
      </c>
      <c r="I2109" s="180" t="str">
        <f>NM_Permitted_Sources!M547</f>
        <v/>
      </c>
      <c r="J2109" s="180" t="str">
        <f>NM_Permitted_Sources!N547</f>
        <v/>
      </c>
    </row>
    <row r="2110" spans="1:10" x14ac:dyDescent="0.2">
      <c r="A2110" s="43" t="str">
        <f>NM_Permitted_Sources!A548</f>
        <v>NM Permitted</v>
      </c>
      <c r="B2110" s="43" t="str">
        <f>NM_Permitted_Sources!B548</f>
        <v>35</v>
      </c>
      <c r="C2110" s="74" t="str">
        <f>NM_Permitted_Sources!C548</f>
        <v>35025</v>
      </c>
      <c r="D2110" s="44" t="str">
        <f>NM_Permitted_Sources!G548</f>
        <v>31088811</v>
      </c>
      <c r="E2110" s="44" t="str">
        <f>NM_Permitted_Sources!I548</f>
        <v>Permitted Fugitives</v>
      </c>
      <c r="F2110" s="180" t="str">
        <f>NM_Permitted_Sources!J548</f>
        <v/>
      </c>
      <c r="G2110" s="180">
        <f>NM_Permitted_Sources!K548</f>
        <v>1.7</v>
      </c>
      <c r="H2110" s="180" t="str">
        <f>NM_Permitted_Sources!L548</f>
        <v/>
      </c>
      <c r="I2110" s="180" t="str">
        <f>NM_Permitted_Sources!M548</f>
        <v/>
      </c>
      <c r="J2110" s="180" t="str">
        <f>NM_Permitted_Sources!N548</f>
        <v/>
      </c>
    </row>
    <row r="2111" spans="1:10" x14ac:dyDescent="0.2">
      <c r="A2111" s="43" t="str">
        <f>NM_Permitted_Sources!A549</f>
        <v>NM Permitted</v>
      </c>
      <c r="B2111" s="43" t="str">
        <f>NM_Permitted_Sources!B549</f>
        <v>35</v>
      </c>
      <c r="C2111" s="74" t="str">
        <f>NM_Permitted_Sources!C549</f>
        <v>35015</v>
      </c>
      <c r="D2111" s="44" t="str">
        <f>NM_Permitted_Sources!G549</f>
        <v>20200253</v>
      </c>
      <c r="E2111" s="44" t="str">
        <f>NM_Permitted_Sources!I549</f>
        <v>Compressor Engines</v>
      </c>
      <c r="F2111" s="180" t="str">
        <f>NM_Permitted_Sources!J549</f>
        <v/>
      </c>
      <c r="G2111" s="180">
        <f>NM_Permitted_Sources!K549</f>
        <v>1.73</v>
      </c>
      <c r="H2111" s="180" t="str">
        <f>NM_Permitted_Sources!L549</f>
        <v/>
      </c>
      <c r="I2111" s="180" t="str">
        <f>NM_Permitted_Sources!M549</f>
        <v/>
      </c>
      <c r="J2111" s="180" t="str">
        <f>NM_Permitted_Sources!N549</f>
        <v/>
      </c>
    </row>
    <row r="2112" spans="1:10" x14ac:dyDescent="0.2">
      <c r="A2112" s="43" t="str">
        <f>NM_Permitted_Sources!A550</f>
        <v>NM Permitted</v>
      </c>
      <c r="B2112" s="43" t="str">
        <f>NM_Permitted_Sources!B550</f>
        <v>35</v>
      </c>
      <c r="C2112" s="74" t="str">
        <f>NM_Permitted_Sources!C550</f>
        <v>35015</v>
      </c>
      <c r="D2112" s="44" t="str">
        <f>NM_Permitted_Sources!G550</f>
        <v>20200201</v>
      </c>
      <c r="E2112" s="44" t="str">
        <f>NM_Permitted_Sources!I550</f>
        <v>Compressor Engines</v>
      </c>
      <c r="F2112" s="180" t="str">
        <f>NM_Permitted_Sources!J550</f>
        <v/>
      </c>
      <c r="G2112" s="180" t="str">
        <f>NM_Permitted_Sources!K550</f>
        <v/>
      </c>
      <c r="H2112" s="180" t="str">
        <f>NM_Permitted_Sources!L550</f>
        <v/>
      </c>
      <c r="I2112" s="180" t="str">
        <f>NM_Permitted_Sources!M550</f>
        <v/>
      </c>
      <c r="J2112" s="180">
        <f>NM_Permitted_Sources!N550</f>
        <v>1.74</v>
      </c>
    </row>
    <row r="2113" spans="1:10" x14ac:dyDescent="0.2">
      <c r="A2113" s="43" t="str">
        <f>NM_Permitted_Sources!A551</f>
        <v>NM Permitted</v>
      </c>
      <c r="B2113" s="43" t="str">
        <f>NM_Permitted_Sources!B551</f>
        <v>35</v>
      </c>
      <c r="C2113" s="74" t="str">
        <f>NM_Permitted_Sources!C551</f>
        <v>35025</v>
      </c>
      <c r="D2113" s="44" t="str">
        <f>NM_Permitted_Sources!G551</f>
        <v>20200252</v>
      </c>
      <c r="E2113" s="44" t="str">
        <f>NM_Permitted_Sources!I551</f>
        <v>Compressor Engines</v>
      </c>
      <c r="F2113" s="180" t="str">
        <f>NM_Permitted_Sources!J551</f>
        <v/>
      </c>
      <c r="G2113" s="180" t="str">
        <f>NM_Permitted_Sources!K551</f>
        <v/>
      </c>
      <c r="H2113" s="180" t="str">
        <f>NM_Permitted_Sources!L551</f>
        <v/>
      </c>
      <c r="I2113" s="180" t="str">
        <f>NM_Permitted_Sources!M551</f>
        <v/>
      </c>
      <c r="J2113" s="180">
        <f>NM_Permitted_Sources!N551</f>
        <v>1.74</v>
      </c>
    </row>
    <row r="2114" spans="1:10" x14ac:dyDescent="0.2">
      <c r="A2114" s="43" t="str">
        <f>NM_Permitted_Sources!A552</f>
        <v>NM Permitted</v>
      </c>
      <c r="B2114" s="43" t="str">
        <f>NM_Permitted_Sources!B552</f>
        <v>35</v>
      </c>
      <c r="C2114" s="74" t="str">
        <f>NM_Permitted_Sources!C552</f>
        <v>35025</v>
      </c>
      <c r="D2114" s="44" t="str">
        <f>NM_Permitted_Sources!G552</f>
        <v>20200252</v>
      </c>
      <c r="E2114" s="44" t="str">
        <f>NM_Permitted_Sources!I552</f>
        <v>Compressor Engines</v>
      </c>
      <c r="F2114" s="180" t="str">
        <f>NM_Permitted_Sources!J552</f>
        <v/>
      </c>
      <c r="G2114" s="180" t="str">
        <f>NM_Permitted_Sources!K552</f>
        <v/>
      </c>
      <c r="H2114" s="180" t="str">
        <f>NM_Permitted_Sources!L552</f>
        <v/>
      </c>
      <c r="I2114" s="180" t="str">
        <f>NM_Permitted_Sources!M552</f>
        <v/>
      </c>
      <c r="J2114" s="180">
        <f>NM_Permitted_Sources!N552</f>
        <v>1.74</v>
      </c>
    </row>
    <row r="2115" spans="1:10" x14ac:dyDescent="0.2">
      <c r="A2115" s="43" t="str">
        <f>NM_Permitted_Sources!A553</f>
        <v>NM Permitted</v>
      </c>
      <c r="B2115" s="43" t="str">
        <f>NM_Permitted_Sources!B553</f>
        <v>35</v>
      </c>
      <c r="C2115" s="74" t="str">
        <f>NM_Permitted_Sources!C553</f>
        <v>35015</v>
      </c>
      <c r="D2115" s="44" t="str">
        <f>NM_Permitted_Sources!G553</f>
        <v>40400311</v>
      </c>
      <c r="E2115" s="44" t="str">
        <f>NM_Permitted_Sources!I553</f>
        <v>Permitted Tank Losses</v>
      </c>
      <c r="F2115" s="180" t="str">
        <f>NM_Permitted_Sources!J553</f>
        <v/>
      </c>
      <c r="G2115" s="180">
        <f>NM_Permitted_Sources!K553</f>
        <v>1.79</v>
      </c>
      <c r="H2115" s="180" t="str">
        <f>NM_Permitted_Sources!L553</f>
        <v/>
      </c>
      <c r="I2115" s="180" t="str">
        <f>NM_Permitted_Sources!M553</f>
        <v/>
      </c>
      <c r="J2115" s="180" t="str">
        <f>NM_Permitted_Sources!N553</f>
        <v/>
      </c>
    </row>
    <row r="2116" spans="1:10" x14ac:dyDescent="0.2">
      <c r="A2116" s="43" t="str">
        <f>NM_Permitted_Sources!A554</f>
        <v>NM Permitted</v>
      </c>
      <c r="B2116" s="43" t="str">
        <f>NM_Permitted_Sources!B554</f>
        <v>35</v>
      </c>
      <c r="C2116" s="74" t="str">
        <f>NM_Permitted_Sources!C554</f>
        <v>35015</v>
      </c>
      <c r="D2116" s="44" t="str">
        <f>NM_Permitted_Sources!G554</f>
        <v>20200201</v>
      </c>
      <c r="E2116" s="44" t="str">
        <f>NM_Permitted_Sources!I554</f>
        <v>Compressor Engines</v>
      </c>
      <c r="F2116" s="180" t="str">
        <f>NM_Permitted_Sources!J554</f>
        <v/>
      </c>
      <c r="G2116" s="180" t="str">
        <f>NM_Permitted_Sources!K554</f>
        <v/>
      </c>
      <c r="H2116" s="180">
        <f>NM_Permitted_Sources!L554</f>
        <v>1.8</v>
      </c>
      <c r="I2116" s="180" t="str">
        <f>NM_Permitted_Sources!M554</f>
        <v/>
      </c>
      <c r="J2116" s="180" t="str">
        <f>NM_Permitted_Sources!N554</f>
        <v/>
      </c>
    </row>
    <row r="2117" spans="1:10" x14ac:dyDescent="0.2">
      <c r="A2117" s="43" t="str">
        <f>NM_Permitted_Sources!A555</f>
        <v>NM Permitted</v>
      </c>
      <c r="B2117" s="43" t="str">
        <f>NM_Permitted_Sources!B555</f>
        <v>35</v>
      </c>
      <c r="C2117" s="74" t="str">
        <f>NM_Permitted_Sources!C555</f>
        <v>35015</v>
      </c>
      <c r="D2117" s="44" t="str">
        <f>NM_Permitted_Sources!G555</f>
        <v>20200201</v>
      </c>
      <c r="E2117" s="44" t="str">
        <f>NM_Permitted_Sources!I555</f>
        <v>Compressor Engines</v>
      </c>
      <c r="F2117" s="180" t="str">
        <f>NM_Permitted_Sources!J555</f>
        <v/>
      </c>
      <c r="G2117" s="180" t="str">
        <f>NM_Permitted_Sources!K555</f>
        <v/>
      </c>
      <c r="H2117" s="180">
        <f>NM_Permitted_Sources!L555</f>
        <v>1.8</v>
      </c>
      <c r="I2117" s="180" t="str">
        <f>NM_Permitted_Sources!M555</f>
        <v/>
      </c>
      <c r="J2117" s="180" t="str">
        <f>NM_Permitted_Sources!N555</f>
        <v/>
      </c>
    </row>
    <row r="2118" spans="1:10" x14ac:dyDescent="0.2">
      <c r="A2118" s="43" t="str">
        <f>NM_Permitted_Sources!A556</f>
        <v>NM Permitted</v>
      </c>
      <c r="B2118" s="43" t="str">
        <f>NM_Permitted_Sources!B556</f>
        <v>35</v>
      </c>
      <c r="C2118" s="74" t="str">
        <f>NM_Permitted_Sources!C556</f>
        <v>35015</v>
      </c>
      <c r="D2118" s="44" t="str">
        <f>NM_Permitted_Sources!G556</f>
        <v>20200201</v>
      </c>
      <c r="E2118" s="44" t="str">
        <f>NM_Permitted_Sources!I556</f>
        <v>Compressor Engines</v>
      </c>
      <c r="F2118" s="180" t="str">
        <f>NM_Permitted_Sources!J556</f>
        <v/>
      </c>
      <c r="G2118" s="180" t="str">
        <f>NM_Permitted_Sources!K556</f>
        <v/>
      </c>
      <c r="H2118" s="180">
        <f>NM_Permitted_Sources!L556</f>
        <v>1.8</v>
      </c>
      <c r="I2118" s="180" t="str">
        <f>NM_Permitted_Sources!M556</f>
        <v/>
      </c>
      <c r="J2118" s="180" t="str">
        <f>NM_Permitted_Sources!N556</f>
        <v/>
      </c>
    </row>
    <row r="2119" spans="1:10" x14ac:dyDescent="0.2">
      <c r="A2119" s="43" t="str">
        <f>NM_Permitted_Sources!A557</f>
        <v>NM Permitted</v>
      </c>
      <c r="B2119" s="43" t="str">
        <f>NM_Permitted_Sources!B557</f>
        <v>35</v>
      </c>
      <c r="C2119" s="74" t="str">
        <f>NM_Permitted_Sources!C557</f>
        <v>35015</v>
      </c>
      <c r="D2119" s="44" t="str">
        <f>NM_Permitted_Sources!G557</f>
        <v>20200201</v>
      </c>
      <c r="E2119" s="44" t="str">
        <f>NM_Permitted_Sources!I557</f>
        <v>Compressor Engines</v>
      </c>
      <c r="F2119" s="180" t="str">
        <f>NM_Permitted_Sources!J557</f>
        <v/>
      </c>
      <c r="G2119" s="180" t="str">
        <f>NM_Permitted_Sources!K557</f>
        <v/>
      </c>
      <c r="H2119" s="180">
        <f>NM_Permitted_Sources!L557</f>
        <v>1.8</v>
      </c>
      <c r="I2119" s="180" t="str">
        <f>NM_Permitted_Sources!M557</f>
        <v/>
      </c>
      <c r="J2119" s="180" t="str">
        <f>NM_Permitted_Sources!N557</f>
        <v/>
      </c>
    </row>
    <row r="2120" spans="1:10" x14ac:dyDescent="0.2">
      <c r="A2120" s="43" t="str">
        <f>NM_Permitted_Sources!A558</f>
        <v>NM Permitted</v>
      </c>
      <c r="B2120" s="43" t="str">
        <f>NM_Permitted_Sources!B558</f>
        <v>35</v>
      </c>
      <c r="C2120" s="74" t="str">
        <f>NM_Permitted_Sources!C558</f>
        <v>35025</v>
      </c>
      <c r="D2120" s="44" t="str">
        <f>NM_Permitted_Sources!G558</f>
        <v>31088811</v>
      </c>
      <c r="E2120" s="44" t="str">
        <f>NM_Permitted_Sources!I558</f>
        <v>Permitted Fugitives</v>
      </c>
      <c r="F2120" s="180" t="str">
        <f>NM_Permitted_Sources!J558</f>
        <v/>
      </c>
      <c r="G2120" s="180">
        <f>NM_Permitted_Sources!K558</f>
        <v>1.8</v>
      </c>
      <c r="H2120" s="180" t="str">
        <f>NM_Permitted_Sources!L558</f>
        <v/>
      </c>
      <c r="I2120" s="180" t="str">
        <f>NM_Permitted_Sources!M558</f>
        <v/>
      </c>
      <c r="J2120" s="180" t="str">
        <f>NM_Permitted_Sources!N558</f>
        <v/>
      </c>
    </row>
    <row r="2121" spans="1:10" x14ac:dyDescent="0.2">
      <c r="A2121" s="43" t="str">
        <f>NM_Permitted_Sources!A559</f>
        <v>NM Permitted</v>
      </c>
      <c r="B2121" s="43" t="str">
        <f>NM_Permitted_Sources!B559</f>
        <v>35</v>
      </c>
      <c r="C2121" s="74" t="str">
        <f>NM_Permitted_Sources!C559</f>
        <v>35015</v>
      </c>
      <c r="D2121" s="44" t="str">
        <f>NM_Permitted_Sources!G559</f>
        <v>20200253</v>
      </c>
      <c r="E2121" s="44" t="str">
        <f>NM_Permitted_Sources!I559</f>
        <v>Compressor Engines</v>
      </c>
      <c r="F2121" s="180" t="str">
        <f>NM_Permitted_Sources!J559</f>
        <v/>
      </c>
      <c r="G2121" s="180">
        <f>NM_Permitted_Sources!K559</f>
        <v>1.81</v>
      </c>
      <c r="H2121" s="180" t="str">
        <f>NM_Permitted_Sources!L559</f>
        <v/>
      </c>
      <c r="I2121" s="180" t="str">
        <f>NM_Permitted_Sources!M559</f>
        <v/>
      </c>
      <c r="J2121" s="180" t="str">
        <f>NM_Permitted_Sources!N559</f>
        <v/>
      </c>
    </row>
    <row r="2122" spans="1:10" x14ac:dyDescent="0.2">
      <c r="A2122" s="43" t="str">
        <f>NM_Permitted_Sources!A560</f>
        <v>NM Permitted</v>
      </c>
      <c r="B2122" s="43" t="str">
        <f>NM_Permitted_Sources!B560</f>
        <v>35</v>
      </c>
      <c r="C2122" s="74" t="str">
        <f>NM_Permitted_Sources!C560</f>
        <v>35025</v>
      </c>
      <c r="D2122" s="44" t="str">
        <f>NM_Permitted_Sources!G560</f>
        <v>20200254</v>
      </c>
      <c r="E2122" s="44" t="str">
        <f>NM_Permitted_Sources!I560</f>
        <v>Compressor Engines</v>
      </c>
      <c r="F2122" s="180" t="str">
        <f>NM_Permitted_Sources!J560</f>
        <v/>
      </c>
      <c r="G2122" s="180" t="str">
        <f>NM_Permitted_Sources!K560</f>
        <v/>
      </c>
      <c r="H2122" s="180">
        <f>NM_Permitted_Sources!L560</f>
        <v>1.81</v>
      </c>
      <c r="I2122" s="180" t="str">
        <f>NM_Permitted_Sources!M560</f>
        <v/>
      </c>
      <c r="J2122" s="180" t="str">
        <f>NM_Permitted_Sources!N560</f>
        <v/>
      </c>
    </row>
    <row r="2123" spans="1:10" x14ac:dyDescent="0.2">
      <c r="A2123" s="43" t="str">
        <f>NM_Permitted_Sources!A561</f>
        <v>NM Permitted</v>
      </c>
      <c r="B2123" s="43" t="str">
        <f>NM_Permitted_Sources!B561</f>
        <v>35</v>
      </c>
      <c r="C2123" s="74" t="str">
        <f>NM_Permitted_Sources!C561</f>
        <v>35025</v>
      </c>
      <c r="D2123" s="44" t="str">
        <f>NM_Permitted_Sources!G561</f>
        <v>20200254</v>
      </c>
      <c r="E2123" s="44" t="str">
        <f>NM_Permitted_Sources!I561</f>
        <v>Compressor Engines</v>
      </c>
      <c r="F2123" s="180">
        <f>NM_Permitted_Sources!J561</f>
        <v>1.81</v>
      </c>
      <c r="G2123" s="180" t="str">
        <f>NM_Permitted_Sources!K561</f>
        <v/>
      </c>
      <c r="H2123" s="180" t="str">
        <f>NM_Permitted_Sources!L561</f>
        <v/>
      </c>
      <c r="I2123" s="180" t="str">
        <f>NM_Permitted_Sources!M561</f>
        <v/>
      </c>
      <c r="J2123" s="180" t="str">
        <f>NM_Permitted_Sources!N561</f>
        <v/>
      </c>
    </row>
    <row r="2124" spans="1:10" x14ac:dyDescent="0.2">
      <c r="A2124" s="43" t="str">
        <f>NM_Permitted_Sources!A562</f>
        <v>NM Permitted</v>
      </c>
      <c r="B2124" s="43" t="str">
        <f>NM_Permitted_Sources!B562</f>
        <v>35</v>
      </c>
      <c r="C2124" s="74" t="str">
        <f>NM_Permitted_Sources!C562</f>
        <v>35025</v>
      </c>
      <c r="D2124" s="44" t="str">
        <f>NM_Permitted_Sources!G562</f>
        <v>20200252</v>
      </c>
      <c r="E2124" s="44" t="str">
        <f>NM_Permitted_Sources!I562</f>
        <v>Compressor Engines</v>
      </c>
      <c r="F2124" s="180" t="str">
        <f>NM_Permitted_Sources!J562</f>
        <v/>
      </c>
      <c r="G2124" s="180" t="str">
        <f>NM_Permitted_Sources!K562</f>
        <v/>
      </c>
      <c r="H2124" s="180" t="str">
        <f>NM_Permitted_Sources!L562</f>
        <v/>
      </c>
      <c r="I2124" s="180" t="str">
        <f>NM_Permitted_Sources!M562</f>
        <v/>
      </c>
      <c r="J2124" s="180">
        <f>NM_Permitted_Sources!N562</f>
        <v>1.81</v>
      </c>
    </row>
    <row r="2125" spans="1:10" x14ac:dyDescent="0.2">
      <c r="A2125" s="43" t="str">
        <f>NM_Permitted_Sources!A563</f>
        <v>NM Permitted</v>
      </c>
      <c r="B2125" s="43" t="str">
        <f>NM_Permitted_Sources!B563</f>
        <v>35</v>
      </c>
      <c r="C2125" s="74" t="str">
        <f>NM_Permitted_Sources!C563</f>
        <v>35025</v>
      </c>
      <c r="D2125" s="44" t="str">
        <f>NM_Permitted_Sources!G563</f>
        <v>20200252</v>
      </c>
      <c r="E2125" s="44" t="str">
        <f>NM_Permitted_Sources!I563</f>
        <v>Compressor Engines</v>
      </c>
      <c r="F2125" s="180" t="str">
        <f>NM_Permitted_Sources!J563</f>
        <v/>
      </c>
      <c r="G2125" s="180">
        <f>NM_Permitted_Sources!K563</f>
        <v>1.82</v>
      </c>
      <c r="H2125" s="180" t="str">
        <f>NM_Permitted_Sources!L563</f>
        <v/>
      </c>
      <c r="I2125" s="180" t="str">
        <f>NM_Permitted_Sources!M563</f>
        <v/>
      </c>
      <c r="J2125" s="180" t="str">
        <f>NM_Permitted_Sources!N563</f>
        <v/>
      </c>
    </row>
    <row r="2126" spans="1:10" x14ac:dyDescent="0.2">
      <c r="A2126" s="43" t="str">
        <f>NM_Permitted_Sources!A564</f>
        <v>NM Permitted</v>
      </c>
      <c r="B2126" s="43" t="str">
        <f>NM_Permitted_Sources!B564</f>
        <v>35</v>
      </c>
      <c r="C2126" s="74" t="str">
        <f>NM_Permitted_Sources!C564</f>
        <v>35025</v>
      </c>
      <c r="D2126" s="44" t="str">
        <f>NM_Permitted_Sources!G564</f>
        <v>20200252</v>
      </c>
      <c r="E2126" s="44" t="str">
        <f>NM_Permitted_Sources!I564</f>
        <v>Compressor Engines</v>
      </c>
      <c r="F2126" s="180" t="str">
        <f>NM_Permitted_Sources!J564</f>
        <v/>
      </c>
      <c r="G2126" s="180" t="str">
        <f>NM_Permitted_Sources!K564</f>
        <v/>
      </c>
      <c r="H2126" s="180" t="str">
        <f>NM_Permitted_Sources!L564</f>
        <v/>
      </c>
      <c r="I2126" s="180" t="str">
        <f>NM_Permitted_Sources!M564</f>
        <v/>
      </c>
      <c r="J2126" s="180">
        <f>NM_Permitted_Sources!N564</f>
        <v>1.86</v>
      </c>
    </row>
    <row r="2127" spans="1:10" x14ac:dyDescent="0.2">
      <c r="A2127" s="43" t="str">
        <f>NM_Permitted_Sources!A565</f>
        <v>NM Permitted</v>
      </c>
      <c r="B2127" s="43" t="str">
        <f>NM_Permitted_Sources!B565</f>
        <v>35</v>
      </c>
      <c r="C2127" s="74" t="str">
        <f>NM_Permitted_Sources!C565</f>
        <v>35011</v>
      </c>
      <c r="D2127" s="44" t="str">
        <f>NM_Permitted_Sources!G565</f>
        <v>31000205</v>
      </c>
      <c r="E2127" s="44" t="str">
        <f>NM_Permitted_Sources!I565</f>
        <v>Natural Gas Production, Flares</v>
      </c>
      <c r="F2127" s="180" t="str">
        <f>NM_Permitted_Sources!J565</f>
        <v/>
      </c>
      <c r="G2127" s="180">
        <f>NM_Permitted_Sources!K565</f>
        <v>1.88</v>
      </c>
      <c r="H2127" s="180" t="str">
        <f>NM_Permitted_Sources!L565</f>
        <v/>
      </c>
      <c r="I2127" s="180" t="str">
        <f>NM_Permitted_Sources!M565</f>
        <v/>
      </c>
      <c r="J2127" s="180" t="str">
        <f>NM_Permitted_Sources!N565</f>
        <v/>
      </c>
    </row>
    <row r="2128" spans="1:10" x14ac:dyDescent="0.2">
      <c r="A2128" s="43" t="str">
        <f>NM_Permitted_Sources!A566</f>
        <v>NM Permitted</v>
      </c>
      <c r="B2128" s="43" t="str">
        <f>NM_Permitted_Sources!B566</f>
        <v>35</v>
      </c>
      <c r="C2128" s="74" t="str">
        <f>NM_Permitted_Sources!C566</f>
        <v>35025</v>
      </c>
      <c r="D2128" s="44" t="str">
        <f>NM_Permitted_Sources!G566</f>
        <v>20200201</v>
      </c>
      <c r="E2128" s="44" t="str">
        <f>NM_Permitted_Sources!I566</f>
        <v>Compressor Engines</v>
      </c>
      <c r="F2128" s="180" t="str">
        <f>NM_Permitted_Sources!J566</f>
        <v/>
      </c>
      <c r="G2128" s="180" t="str">
        <f>NM_Permitted_Sources!K566</f>
        <v/>
      </c>
      <c r="H2128" s="180">
        <f>NM_Permitted_Sources!L566</f>
        <v>1.88</v>
      </c>
      <c r="I2128" s="180" t="str">
        <f>NM_Permitted_Sources!M566</f>
        <v/>
      </c>
      <c r="J2128" s="180" t="str">
        <f>NM_Permitted_Sources!N566</f>
        <v/>
      </c>
    </row>
    <row r="2129" spans="1:10" x14ac:dyDescent="0.2">
      <c r="A2129" s="43" t="str">
        <f>NM_Permitted_Sources!A567</f>
        <v>NM Permitted</v>
      </c>
      <c r="B2129" s="43" t="str">
        <f>NM_Permitted_Sources!B567</f>
        <v>35</v>
      </c>
      <c r="C2129" s="74" t="str">
        <f>NM_Permitted_Sources!C567</f>
        <v>35025</v>
      </c>
      <c r="D2129" s="44" t="str">
        <f>NM_Permitted_Sources!G567</f>
        <v>20200252</v>
      </c>
      <c r="E2129" s="44" t="str">
        <f>NM_Permitted_Sources!I567</f>
        <v>Compressor Engines</v>
      </c>
      <c r="F2129" s="180" t="str">
        <f>NM_Permitted_Sources!J567</f>
        <v/>
      </c>
      <c r="G2129" s="180" t="str">
        <f>NM_Permitted_Sources!K567</f>
        <v/>
      </c>
      <c r="H2129" s="180" t="str">
        <f>NM_Permitted_Sources!L567</f>
        <v/>
      </c>
      <c r="I2129" s="180" t="str">
        <f>NM_Permitted_Sources!M567</f>
        <v/>
      </c>
      <c r="J2129" s="180">
        <f>NM_Permitted_Sources!N567</f>
        <v>1.89</v>
      </c>
    </row>
    <row r="2130" spans="1:10" x14ac:dyDescent="0.2">
      <c r="A2130" s="43" t="str">
        <f>NM_Permitted_Sources!A568</f>
        <v>NM Permitted</v>
      </c>
      <c r="B2130" s="43" t="str">
        <f>NM_Permitted_Sources!B568</f>
        <v>35</v>
      </c>
      <c r="C2130" s="74" t="str">
        <f>NM_Permitted_Sources!C568</f>
        <v>35025</v>
      </c>
      <c r="D2130" s="44" t="str">
        <f>NM_Permitted_Sources!G568</f>
        <v>20200253</v>
      </c>
      <c r="E2130" s="44" t="str">
        <f>NM_Permitted_Sources!I568</f>
        <v>Compressor Engines</v>
      </c>
      <c r="F2130" s="180" t="str">
        <f>NM_Permitted_Sources!J568</f>
        <v/>
      </c>
      <c r="G2130" s="180">
        <f>NM_Permitted_Sources!K568</f>
        <v>1.9</v>
      </c>
      <c r="H2130" s="180" t="str">
        <f>NM_Permitted_Sources!L568</f>
        <v/>
      </c>
      <c r="I2130" s="180" t="str">
        <f>NM_Permitted_Sources!M568</f>
        <v/>
      </c>
      <c r="J2130" s="180" t="str">
        <f>NM_Permitted_Sources!N568</f>
        <v/>
      </c>
    </row>
    <row r="2131" spans="1:10" x14ac:dyDescent="0.2">
      <c r="A2131" s="43" t="str">
        <f>NM_Permitted_Sources!A569</f>
        <v>NM Permitted</v>
      </c>
      <c r="B2131" s="43" t="str">
        <f>NM_Permitted_Sources!B569</f>
        <v>35</v>
      </c>
      <c r="C2131" s="74" t="str">
        <f>NM_Permitted_Sources!C569</f>
        <v>35025</v>
      </c>
      <c r="D2131" s="44" t="str">
        <f>NM_Permitted_Sources!G569</f>
        <v>20200202</v>
      </c>
      <c r="E2131" s="44" t="str">
        <f>NM_Permitted_Sources!I569</f>
        <v>Compressor Engines</v>
      </c>
      <c r="F2131" s="180" t="str">
        <f>NM_Permitted_Sources!J569</f>
        <v/>
      </c>
      <c r="G2131" s="180">
        <f>NM_Permitted_Sources!K569</f>
        <v>1.9</v>
      </c>
      <c r="H2131" s="180" t="str">
        <f>NM_Permitted_Sources!L569</f>
        <v/>
      </c>
      <c r="I2131" s="180" t="str">
        <f>NM_Permitted_Sources!M569</f>
        <v/>
      </c>
      <c r="J2131" s="180" t="str">
        <f>NM_Permitted_Sources!N569</f>
        <v/>
      </c>
    </row>
    <row r="2132" spans="1:10" x14ac:dyDescent="0.2">
      <c r="A2132" s="43" t="str">
        <f>NM_Permitted_Sources!A570</f>
        <v>NM Permitted</v>
      </c>
      <c r="B2132" s="43" t="str">
        <f>NM_Permitted_Sources!B570</f>
        <v>35</v>
      </c>
      <c r="C2132" s="74" t="str">
        <f>NM_Permitted_Sources!C570</f>
        <v>35015</v>
      </c>
      <c r="D2132" s="44" t="str">
        <f>NM_Permitted_Sources!G570</f>
        <v>20200252</v>
      </c>
      <c r="E2132" s="44" t="str">
        <f>NM_Permitted_Sources!I570</f>
        <v>Compressor Engines</v>
      </c>
      <c r="F2132" s="180" t="str">
        <f>NM_Permitted_Sources!J570</f>
        <v/>
      </c>
      <c r="G2132" s="180" t="str">
        <f>NM_Permitted_Sources!K570</f>
        <v/>
      </c>
      <c r="H2132" s="180" t="str">
        <f>NM_Permitted_Sources!L570</f>
        <v/>
      </c>
      <c r="I2132" s="180" t="str">
        <f>NM_Permitted_Sources!M570</f>
        <v/>
      </c>
      <c r="J2132" s="180">
        <f>NM_Permitted_Sources!N570</f>
        <v>1.91</v>
      </c>
    </row>
    <row r="2133" spans="1:10" x14ac:dyDescent="0.2">
      <c r="A2133" s="43" t="str">
        <f>NM_Permitted_Sources!A571</f>
        <v>NM Permitted</v>
      </c>
      <c r="B2133" s="43" t="str">
        <f>NM_Permitted_Sources!B571</f>
        <v>35</v>
      </c>
      <c r="C2133" s="74" t="str">
        <f>NM_Permitted_Sources!C571</f>
        <v>35025</v>
      </c>
      <c r="D2133" s="44" t="str">
        <f>NM_Permitted_Sources!G571</f>
        <v>31000299</v>
      </c>
      <c r="E2133" s="44" t="str">
        <f>NM_Permitted_Sources!I571</f>
        <v>Natural Gas Production, Other Not Classified</v>
      </c>
      <c r="F2133" s="180" t="str">
        <f>NM_Permitted_Sources!J571</f>
        <v/>
      </c>
      <c r="G2133" s="180">
        <f>NM_Permitted_Sources!K571</f>
        <v>1.92</v>
      </c>
      <c r="H2133" s="180" t="str">
        <f>NM_Permitted_Sources!L571</f>
        <v/>
      </c>
      <c r="I2133" s="180" t="str">
        <f>NM_Permitted_Sources!M571</f>
        <v/>
      </c>
      <c r="J2133" s="180" t="str">
        <f>NM_Permitted_Sources!N571</f>
        <v/>
      </c>
    </row>
    <row r="2134" spans="1:10" x14ac:dyDescent="0.2">
      <c r="A2134" s="43" t="str">
        <f>NM_Permitted_Sources!A572</f>
        <v>NM Permitted</v>
      </c>
      <c r="B2134" s="43" t="str">
        <f>NM_Permitted_Sources!B572</f>
        <v>35</v>
      </c>
      <c r="C2134" s="74" t="str">
        <f>NM_Permitted_Sources!C572</f>
        <v>35025</v>
      </c>
      <c r="D2134" s="44" t="str">
        <f>NM_Permitted_Sources!G572</f>
        <v>31088811</v>
      </c>
      <c r="E2134" s="44" t="str">
        <f>NM_Permitted_Sources!I572</f>
        <v>Permitted Fugitives</v>
      </c>
      <c r="F2134" s="180" t="str">
        <f>NM_Permitted_Sources!J572</f>
        <v/>
      </c>
      <c r="G2134" s="180">
        <f>NM_Permitted_Sources!K572</f>
        <v>1.93</v>
      </c>
      <c r="H2134" s="180" t="str">
        <f>NM_Permitted_Sources!L572</f>
        <v/>
      </c>
      <c r="I2134" s="180" t="str">
        <f>NM_Permitted_Sources!M572</f>
        <v/>
      </c>
      <c r="J2134" s="180" t="str">
        <f>NM_Permitted_Sources!N572</f>
        <v/>
      </c>
    </row>
    <row r="2135" spans="1:10" x14ac:dyDescent="0.2">
      <c r="A2135" s="43" t="str">
        <f>NM_Permitted_Sources!A573</f>
        <v>NM Permitted</v>
      </c>
      <c r="B2135" s="43" t="str">
        <f>NM_Permitted_Sources!B573</f>
        <v>35</v>
      </c>
      <c r="C2135" s="74" t="str">
        <f>NM_Permitted_Sources!C573</f>
        <v>35025</v>
      </c>
      <c r="D2135" s="44" t="str">
        <f>NM_Permitted_Sources!G573</f>
        <v>20200252</v>
      </c>
      <c r="E2135" s="44" t="str">
        <f>NM_Permitted_Sources!I573</f>
        <v>Compressor Engines</v>
      </c>
      <c r="F2135" s="180" t="str">
        <f>NM_Permitted_Sources!J573</f>
        <v/>
      </c>
      <c r="G2135" s="180" t="str">
        <f>NM_Permitted_Sources!K573</f>
        <v/>
      </c>
      <c r="H2135" s="180" t="str">
        <f>NM_Permitted_Sources!L573</f>
        <v/>
      </c>
      <c r="I2135" s="180" t="str">
        <f>NM_Permitted_Sources!M573</f>
        <v/>
      </c>
      <c r="J2135" s="180">
        <f>NM_Permitted_Sources!N573</f>
        <v>1.93</v>
      </c>
    </row>
    <row r="2136" spans="1:10" x14ac:dyDescent="0.2">
      <c r="A2136" s="43" t="str">
        <f>NM_Permitted_Sources!A574</f>
        <v>NM Permitted</v>
      </c>
      <c r="B2136" s="43" t="str">
        <f>NM_Permitted_Sources!B574</f>
        <v>35</v>
      </c>
      <c r="C2136" s="74" t="str">
        <f>NM_Permitted_Sources!C574</f>
        <v>35025</v>
      </c>
      <c r="D2136" s="44" t="str">
        <f>NM_Permitted_Sources!G574</f>
        <v>20200252</v>
      </c>
      <c r="E2136" s="44" t="str">
        <f>NM_Permitted_Sources!I574</f>
        <v>Compressor Engines</v>
      </c>
      <c r="F2136" s="180" t="str">
        <f>NM_Permitted_Sources!J574</f>
        <v/>
      </c>
      <c r="G2136" s="180" t="str">
        <f>NM_Permitted_Sources!K574</f>
        <v/>
      </c>
      <c r="H2136" s="180" t="str">
        <f>NM_Permitted_Sources!L574</f>
        <v/>
      </c>
      <c r="I2136" s="180" t="str">
        <f>NM_Permitted_Sources!M574</f>
        <v/>
      </c>
      <c r="J2136" s="180">
        <f>NM_Permitted_Sources!N574</f>
        <v>1.96</v>
      </c>
    </row>
    <row r="2137" spans="1:10" x14ac:dyDescent="0.2">
      <c r="A2137" s="43" t="str">
        <f>NM_Permitted_Sources!A575</f>
        <v>NM Permitted</v>
      </c>
      <c r="B2137" s="43" t="str">
        <f>NM_Permitted_Sources!B575</f>
        <v>35</v>
      </c>
      <c r="C2137" s="74" t="str">
        <f>NM_Permitted_Sources!C575</f>
        <v>35025</v>
      </c>
      <c r="D2137" s="44" t="str">
        <f>NM_Permitted_Sources!G575</f>
        <v>31000404</v>
      </c>
      <c r="E2137" s="44" t="str">
        <f>NM_Permitted_Sources!I575</f>
        <v>Process Heaters</v>
      </c>
      <c r="F2137" s="180" t="str">
        <f>NM_Permitted_Sources!J575</f>
        <v/>
      </c>
      <c r="G2137" s="180" t="str">
        <f>NM_Permitted_Sources!K575</f>
        <v/>
      </c>
      <c r="H2137" s="180">
        <f>NM_Permitted_Sources!L575</f>
        <v>1.96</v>
      </c>
      <c r="I2137" s="180" t="str">
        <f>NM_Permitted_Sources!M575</f>
        <v/>
      </c>
      <c r="J2137" s="180" t="str">
        <f>NM_Permitted_Sources!N575</f>
        <v/>
      </c>
    </row>
    <row r="2138" spans="1:10" x14ac:dyDescent="0.2">
      <c r="A2138" s="43" t="str">
        <f>NM_Permitted_Sources!A576</f>
        <v>NM Permitted</v>
      </c>
      <c r="B2138" s="43" t="str">
        <f>NM_Permitted_Sources!B576</f>
        <v>35</v>
      </c>
      <c r="C2138" s="74" t="str">
        <f>NM_Permitted_Sources!C576</f>
        <v>35025</v>
      </c>
      <c r="D2138" s="44" t="str">
        <f>NM_Permitted_Sources!G576</f>
        <v>31000208</v>
      </c>
      <c r="E2138" s="44" t="str">
        <f>NM_Permitted_Sources!I576</f>
        <v>Natural Gas Production, Other Not Classified</v>
      </c>
      <c r="F2138" s="180">
        <f>NM_Permitted_Sources!J576</f>
        <v>1.96</v>
      </c>
      <c r="G2138" s="180" t="str">
        <f>NM_Permitted_Sources!K576</f>
        <v/>
      </c>
      <c r="H2138" s="180" t="str">
        <f>NM_Permitted_Sources!L576</f>
        <v/>
      </c>
      <c r="I2138" s="180" t="str">
        <f>NM_Permitted_Sources!M576</f>
        <v/>
      </c>
      <c r="J2138" s="180" t="str">
        <f>NM_Permitted_Sources!N576</f>
        <v/>
      </c>
    </row>
    <row r="2139" spans="1:10" x14ac:dyDescent="0.2">
      <c r="A2139" s="43" t="str">
        <f>NM_Permitted_Sources!A577</f>
        <v>NM Permitted</v>
      </c>
      <c r="B2139" s="43" t="str">
        <f>NM_Permitted_Sources!B577</f>
        <v>35</v>
      </c>
      <c r="C2139" s="74" t="str">
        <f>NM_Permitted_Sources!C577</f>
        <v>35025</v>
      </c>
      <c r="D2139" s="44" t="str">
        <f>NM_Permitted_Sources!G577</f>
        <v>31000205</v>
      </c>
      <c r="E2139" s="44" t="str">
        <f>NM_Permitted_Sources!I577</f>
        <v>Natural Gas Production, Flares</v>
      </c>
      <c r="F2139" s="180" t="str">
        <f>NM_Permitted_Sources!J577</f>
        <v/>
      </c>
      <c r="G2139" s="180" t="str">
        <f>NM_Permitted_Sources!K577</f>
        <v/>
      </c>
      <c r="H2139" s="180">
        <f>NM_Permitted_Sources!L577</f>
        <v>1.9628000000000001</v>
      </c>
      <c r="I2139" s="180" t="str">
        <f>NM_Permitted_Sources!M577</f>
        <v/>
      </c>
      <c r="J2139" s="180" t="str">
        <f>NM_Permitted_Sources!N577</f>
        <v/>
      </c>
    </row>
    <row r="2140" spans="1:10" x14ac:dyDescent="0.2">
      <c r="A2140" s="43" t="str">
        <f>NM_Permitted_Sources!A578</f>
        <v>NM Permitted</v>
      </c>
      <c r="B2140" s="43" t="str">
        <f>NM_Permitted_Sources!B578</f>
        <v>35</v>
      </c>
      <c r="C2140" s="74" t="str">
        <f>NM_Permitted_Sources!C578</f>
        <v>35025</v>
      </c>
      <c r="D2140" s="44" t="str">
        <f>NM_Permitted_Sources!G578</f>
        <v>20200252</v>
      </c>
      <c r="E2140" s="44" t="str">
        <f>NM_Permitted_Sources!I578</f>
        <v>Compressor Engines</v>
      </c>
      <c r="F2140" s="180" t="str">
        <f>NM_Permitted_Sources!J578</f>
        <v/>
      </c>
      <c r="G2140" s="180">
        <f>NM_Permitted_Sources!K578</f>
        <v>1.98</v>
      </c>
      <c r="H2140" s="180" t="str">
        <f>NM_Permitted_Sources!L578</f>
        <v/>
      </c>
      <c r="I2140" s="180" t="str">
        <f>NM_Permitted_Sources!M578</f>
        <v/>
      </c>
      <c r="J2140" s="180" t="str">
        <f>NM_Permitted_Sources!N578</f>
        <v/>
      </c>
    </row>
    <row r="2141" spans="1:10" x14ac:dyDescent="0.2">
      <c r="A2141" s="43" t="str">
        <f>NM_Permitted_Sources!A579</f>
        <v>NM Permitted</v>
      </c>
      <c r="B2141" s="43" t="str">
        <f>NM_Permitted_Sources!B579</f>
        <v>35</v>
      </c>
      <c r="C2141" s="74" t="str">
        <f>NM_Permitted_Sources!C579</f>
        <v>35025</v>
      </c>
      <c r="D2141" s="44" t="str">
        <f>NM_Permitted_Sources!G579</f>
        <v>20200252</v>
      </c>
      <c r="E2141" s="44" t="str">
        <f>NM_Permitted_Sources!I579</f>
        <v>Compressor Engines</v>
      </c>
      <c r="F2141" s="180" t="str">
        <f>NM_Permitted_Sources!J579</f>
        <v/>
      </c>
      <c r="G2141" s="180" t="str">
        <f>NM_Permitted_Sources!K579</f>
        <v/>
      </c>
      <c r="H2141" s="180" t="str">
        <f>NM_Permitted_Sources!L579</f>
        <v/>
      </c>
      <c r="I2141" s="180" t="str">
        <f>NM_Permitted_Sources!M579</f>
        <v/>
      </c>
      <c r="J2141" s="180">
        <f>NM_Permitted_Sources!N579</f>
        <v>1.98</v>
      </c>
    </row>
    <row r="2142" spans="1:10" x14ac:dyDescent="0.2">
      <c r="A2142" s="43" t="str">
        <f>NM_Permitted_Sources!A580</f>
        <v>NM Permitted</v>
      </c>
      <c r="B2142" s="43" t="str">
        <f>NM_Permitted_Sources!B580</f>
        <v>35</v>
      </c>
      <c r="C2142" s="74" t="str">
        <f>NM_Permitted_Sources!C580</f>
        <v>35015</v>
      </c>
      <c r="D2142" s="44" t="str">
        <f>NM_Permitted_Sources!G580</f>
        <v>20200252</v>
      </c>
      <c r="E2142" s="44" t="str">
        <f>NM_Permitted_Sources!I580</f>
        <v>Compressor Engines</v>
      </c>
      <c r="F2142" s="180" t="str">
        <f>NM_Permitted_Sources!J580</f>
        <v/>
      </c>
      <c r="G2142" s="180">
        <f>NM_Permitted_Sources!K580</f>
        <v>2</v>
      </c>
      <c r="H2142" s="180" t="str">
        <f>NM_Permitted_Sources!L580</f>
        <v/>
      </c>
      <c r="I2142" s="180" t="str">
        <f>NM_Permitted_Sources!M580</f>
        <v/>
      </c>
      <c r="J2142" s="180" t="str">
        <f>NM_Permitted_Sources!N580</f>
        <v/>
      </c>
    </row>
    <row r="2143" spans="1:10" x14ac:dyDescent="0.2">
      <c r="A2143" s="43" t="str">
        <f>NM_Permitted_Sources!A581</f>
        <v>NM Permitted</v>
      </c>
      <c r="B2143" s="43" t="str">
        <f>NM_Permitted_Sources!B581</f>
        <v>35</v>
      </c>
      <c r="C2143" s="74" t="str">
        <f>NM_Permitted_Sources!C581</f>
        <v>35025</v>
      </c>
      <c r="D2143" s="44" t="str">
        <f>NM_Permitted_Sources!G581</f>
        <v>31000404</v>
      </c>
      <c r="E2143" s="44" t="str">
        <f>NM_Permitted_Sources!I581</f>
        <v>Process Heaters</v>
      </c>
      <c r="F2143" s="180" t="str">
        <f>NM_Permitted_Sources!J581</f>
        <v/>
      </c>
      <c r="G2143" s="180" t="str">
        <f>NM_Permitted_Sources!K581</f>
        <v/>
      </c>
      <c r="H2143" s="180">
        <f>NM_Permitted_Sources!L581</f>
        <v>2</v>
      </c>
      <c r="I2143" s="180" t="str">
        <f>NM_Permitted_Sources!M581</f>
        <v/>
      </c>
      <c r="J2143" s="180" t="str">
        <f>NM_Permitted_Sources!N581</f>
        <v/>
      </c>
    </row>
    <row r="2144" spans="1:10" x14ac:dyDescent="0.2">
      <c r="A2144" s="43" t="str">
        <f>NM_Permitted_Sources!A582</f>
        <v>NM Permitted</v>
      </c>
      <c r="B2144" s="43" t="str">
        <f>NM_Permitted_Sources!B582</f>
        <v>35</v>
      </c>
      <c r="C2144" s="74" t="str">
        <f>NM_Permitted_Sources!C582</f>
        <v>35025</v>
      </c>
      <c r="D2144" s="44" t="str">
        <f>NM_Permitted_Sources!G582</f>
        <v>20200252</v>
      </c>
      <c r="E2144" s="44" t="str">
        <f>NM_Permitted_Sources!I582</f>
        <v>Compressor Engines</v>
      </c>
      <c r="F2144" s="180" t="str">
        <f>NM_Permitted_Sources!J582</f>
        <v/>
      </c>
      <c r="G2144" s="180" t="str">
        <f>NM_Permitted_Sources!K582</f>
        <v/>
      </c>
      <c r="H2144" s="180" t="str">
        <f>NM_Permitted_Sources!L582</f>
        <v/>
      </c>
      <c r="I2144" s="180" t="str">
        <f>NM_Permitted_Sources!M582</f>
        <v/>
      </c>
      <c r="J2144" s="180">
        <f>NM_Permitted_Sources!N582</f>
        <v>2</v>
      </c>
    </row>
    <row r="2145" spans="1:10" x14ac:dyDescent="0.2">
      <c r="A2145" s="43" t="str">
        <f>NM_Permitted_Sources!A583</f>
        <v>NM Permitted</v>
      </c>
      <c r="B2145" s="43" t="str">
        <f>NM_Permitted_Sources!B583</f>
        <v>35</v>
      </c>
      <c r="C2145" s="74" t="str">
        <f>NM_Permitted_Sources!C583</f>
        <v>35025</v>
      </c>
      <c r="D2145" s="44" t="str">
        <f>NM_Permitted_Sources!G583</f>
        <v>20200202</v>
      </c>
      <c r="E2145" s="44" t="str">
        <f>NM_Permitted_Sources!I583</f>
        <v>Compressor Engines</v>
      </c>
      <c r="F2145" s="180" t="str">
        <f>NM_Permitted_Sources!J583</f>
        <v/>
      </c>
      <c r="G2145" s="180">
        <f>NM_Permitted_Sources!K583</f>
        <v>2</v>
      </c>
      <c r="H2145" s="180" t="str">
        <f>NM_Permitted_Sources!L583</f>
        <v/>
      </c>
      <c r="I2145" s="180" t="str">
        <f>NM_Permitted_Sources!M583</f>
        <v/>
      </c>
      <c r="J2145" s="180" t="str">
        <f>NM_Permitted_Sources!N583</f>
        <v/>
      </c>
    </row>
    <row r="2146" spans="1:10" x14ac:dyDescent="0.2">
      <c r="A2146" s="43" t="str">
        <f>NM_Permitted_Sources!A584</f>
        <v>NM Permitted</v>
      </c>
      <c r="B2146" s="43" t="str">
        <f>NM_Permitted_Sources!B584</f>
        <v>35</v>
      </c>
      <c r="C2146" s="74" t="str">
        <f>NM_Permitted_Sources!C584</f>
        <v>35025</v>
      </c>
      <c r="D2146" s="44" t="str">
        <f>NM_Permitted_Sources!G584</f>
        <v>20200202</v>
      </c>
      <c r="E2146" s="44" t="str">
        <f>NM_Permitted_Sources!I584</f>
        <v>Compressor Engines</v>
      </c>
      <c r="F2146" s="180" t="str">
        <f>NM_Permitted_Sources!J584</f>
        <v/>
      </c>
      <c r="G2146" s="180">
        <f>NM_Permitted_Sources!K584</f>
        <v>2</v>
      </c>
      <c r="H2146" s="180" t="str">
        <f>NM_Permitted_Sources!L584</f>
        <v/>
      </c>
      <c r="I2146" s="180" t="str">
        <f>NM_Permitted_Sources!M584</f>
        <v/>
      </c>
      <c r="J2146" s="180" t="str">
        <f>NM_Permitted_Sources!N584</f>
        <v/>
      </c>
    </row>
    <row r="2147" spans="1:10" x14ac:dyDescent="0.2">
      <c r="A2147" s="43" t="str">
        <f>NM_Permitted_Sources!A585</f>
        <v>NM Permitted</v>
      </c>
      <c r="B2147" s="43" t="str">
        <f>NM_Permitted_Sources!B585</f>
        <v>35</v>
      </c>
      <c r="C2147" s="74" t="str">
        <f>NM_Permitted_Sources!C585</f>
        <v>35025</v>
      </c>
      <c r="D2147" s="44" t="str">
        <f>NM_Permitted_Sources!G585</f>
        <v>20200252</v>
      </c>
      <c r="E2147" s="44" t="str">
        <f>NM_Permitted_Sources!I585</f>
        <v>Compressor Engines</v>
      </c>
      <c r="F2147" s="180" t="str">
        <f>NM_Permitted_Sources!J585</f>
        <v/>
      </c>
      <c r="G2147" s="180" t="str">
        <f>NM_Permitted_Sources!K585</f>
        <v/>
      </c>
      <c r="H2147" s="180" t="str">
        <f>NM_Permitted_Sources!L585</f>
        <v/>
      </c>
      <c r="I2147" s="180" t="str">
        <f>NM_Permitted_Sources!M585</f>
        <v/>
      </c>
      <c r="J2147" s="180">
        <f>NM_Permitted_Sources!N585</f>
        <v>2.02</v>
      </c>
    </row>
    <row r="2148" spans="1:10" x14ac:dyDescent="0.2">
      <c r="A2148" s="43" t="str">
        <f>NM_Permitted_Sources!A586</f>
        <v>NM Permitted</v>
      </c>
      <c r="B2148" s="43" t="str">
        <f>NM_Permitted_Sources!B586</f>
        <v>35</v>
      </c>
      <c r="C2148" s="74" t="str">
        <f>NM_Permitted_Sources!C586</f>
        <v>35025</v>
      </c>
      <c r="D2148" s="44" t="str">
        <f>NM_Permitted_Sources!G586</f>
        <v>31088811</v>
      </c>
      <c r="E2148" s="44" t="str">
        <f>NM_Permitted_Sources!I586</f>
        <v>Permitted Fugitives</v>
      </c>
      <c r="F2148" s="180" t="str">
        <f>NM_Permitted_Sources!J586</f>
        <v/>
      </c>
      <c r="G2148" s="180">
        <f>NM_Permitted_Sources!K586</f>
        <v>2.0299999999999998</v>
      </c>
      <c r="H2148" s="180" t="str">
        <f>NM_Permitted_Sources!L586</f>
        <v/>
      </c>
      <c r="I2148" s="180" t="str">
        <f>NM_Permitted_Sources!M586</f>
        <v/>
      </c>
      <c r="J2148" s="180" t="str">
        <f>NM_Permitted_Sources!N586</f>
        <v/>
      </c>
    </row>
    <row r="2149" spans="1:10" x14ac:dyDescent="0.2">
      <c r="A2149" s="43" t="str">
        <f>NM_Permitted_Sources!A587</f>
        <v>NM Permitted</v>
      </c>
      <c r="B2149" s="43" t="str">
        <f>NM_Permitted_Sources!B587</f>
        <v>35</v>
      </c>
      <c r="C2149" s="74" t="str">
        <f>NM_Permitted_Sources!C587</f>
        <v>35025</v>
      </c>
      <c r="D2149" s="44" t="str">
        <f>NM_Permitted_Sources!G587</f>
        <v>20200252</v>
      </c>
      <c r="E2149" s="44" t="str">
        <f>NM_Permitted_Sources!I587</f>
        <v>Compressor Engines</v>
      </c>
      <c r="F2149" s="180" t="str">
        <f>NM_Permitted_Sources!J587</f>
        <v/>
      </c>
      <c r="G2149" s="180" t="str">
        <f>NM_Permitted_Sources!K587</f>
        <v/>
      </c>
      <c r="H2149" s="180">
        <f>NM_Permitted_Sources!L587</f>
        <v>2.0299999999999998</v>
      </c>
      <c r="I2149" s="180" t="str">
        <f>NM_Permitted_Sources!M587</f>
        <v/>
      </c>
      <c r="J2149" s="180" t="str">
        <f>NM_Permitted_Sources!N587</f>
        <v/>
      </c>
    </row>
    <row r="2150" spans="1:10" x14ac:dyDescent="0.2">
      <c r="A2150" s="43" t="str">
        <f>NM_Permitted_Sources!A588</f>
        <v>NM Permitted</v>
      </c>
      <c r="B2150" s="43" t="str">
        <f>NM_Permitted_Sources!B588</f>
        <v>35</v>
      </c>
      <c r="C2150" s="74" t="str">
        <f>NM_Permitted_Sources!C588</f>
        <v>35025</v>
      </c>
      <c r="D2150" s="44" t="str">
        <f>NM_Permitted_Sources!G588</f>
        <v>20200254</v>
      </c>
      <c r="E2150" s="44" t="str">
        <f>NM_Permitted_Sources!I588</f>
        <v>Compressor Engines</v>
      </c>
      <c r="F2150" s="180" t="str">
        <f>NM_Permitted_Sources!J588</f>
        <v/>
      </c>
      <c r="G2150" s="180" t="str">
        <f>NM_Permitted_Sources!K588</f>
        <v/>
      </c>
      <c r="H2150" s="180">
        <f>NM_Permitted_Sources!L588</f>
        <v>2.0299999999999998</v>
      </c>
      <c r="I2150" s="180" t="str">
        <f>NM_Permitted_Sources!M588</f>
        <v/>
      </c>
      <c r="J2150" s="180" t="str">
        <f>NM_Permitted_Sources!N588</f>
        <v/>
      </c>
    </row>
    <row r="2151" spans="1:10" x14ac:dyDescent="0.2">
      <c r="A2151" s="43" t="str">
        <f>NM_Permitted_Sources!A589</f>
        <v>NM Permitted</v>
      </c>
      <c r="B2151" s="43" t="str">
        <f>NM_Permitted_Sources!B589</f>
        <v>35</v>
      </c>
      <c r="C2151" s="74" t="str">
        <f>NM_Permitted_Sources!C589</f>
        <v>35025</v>
      </c>
      <c r="D2151" s="44" t="str">
        <f>NM_Permitted_Sources!G589</f>
        <v>20200252</v>
      </c>
      <c r="E2151" s="44" t="str">
        <f>NM_Permitted_Sources!I589</f>
        <v>Compressor Engines</v>
      </c>
      <c r="F2151" s="180" t="str">
        <f>NM_Permitted_Sources!J589</f>
        <v/>
      </c>
      <c r="G2151" s="180" t="str">
        <f>NM_Permitted_Sources!K589</f>
        <v/>
      </c>
      <c r="H2151" s="180" t="str">
        <f>NM_Permitted_Sources!L589</f>
        <v/>
      </c>
      <c r="I2151" s="180" t="str">
        <f>NM_Permitted_Sources!M589</f>
        <v/>
      </c>
      <c r="J2151" s="180">
        <f>NM_Permitted_Sources!N589</f>
        <v>2.0499999999999998</v>
      </c>
    </row>
    <row r="2152" spans="1:10" x14ac:dyDescent="0.2">
      <c r="A2152" s="43" t="str">
        <f>NM_Permitted_Sources!A590</f>
        <v>NM Permitted</v>
      </c>
      <c r="B2152" s="43" t="str">
        <f>NM_Permitted_Sources!B590</f>
        <v>35</v>
      </c>
      <c r="C2152" s="74" t="str">
        <f>NM_Permitted_Sources!C590</f>
        <v>35015</v>
      </c>
      <c r="D2152" s="44" t="str">
        <f>NM_Permitted_Sources!G590</f>
        <v>20200255</v>
      </c>
      <c r="E2152" s="44" t="str">
        <f>NM_Permitted_Sources!I590</f>
        <v>Compressor Engines</v>
      </c>
      <c r="F2152" s="180" t="str">
        <f>NM_Permitted_Sources!J590</f>
        <v/>
      </c>
      <c r="G2152" s="180" t="str">
        <f>NM_Permitted_Sources!K590</f>
        <v/>
      </c>
      <c r="H2152" s="180" t="str">
        <f>NM_Permitted_Sources!L590</f>
        <v/>
      </c>
      <c r="I2152" s="180" t="str">
        <f>NM_Permitted_Sources!M590</f>
        <v/>
      </c>
      <c r="J2152" s="180">
        <f>NM_Permitted_Sources!N590</f>
        <v>2.08</v>
      </c>
    </row>
    <row r="2153" spans="1:10" x14ac:dyDescent="0.2">
      <c r="A2153" s="43" t="str">
        <f>NM_Permitted_Sources!A591</f>
        <v>NM Permitted</v>
      </c>
      <c r="B2153" s="43" t="str">
        <f>NM_Permitted_Sources!B591</f>
        <v>35</v>
      </c>
      <c r="C2153" s="74" t="str">
        <f>NM_Permitted_Sources!C591</f>
        <v>35025</v>
      </c>
      <c r="D2153" s="44" t="str">
        <f>NM_Permitted_Sources!G591</f>
        <v>20200252</v>
      </c>
      <c r="E2153" s="44" t="str">
        <f>NM_Permitted_Sources!I591</f>
        <v>Compressor Engines</v>
      </c>
      <c r="F2153" s="180" t="str">
        <f>NM_Permitted_Sources!J591</f>
        <v/>
      </c>
      <c r="G2153" s="180" t="str">
        <f>NM_Permitted_Sources!K591</f>
        <v/>
      </c>
      <c r="H2153" s="180" t="str">
        <f>NM_Permitted_Sources!L591</f>
        <v/>
      </c>
      <c r="I2153" s="180" t="str">
        <f>NM_Permitted_Sources!M591</f>
        <v/>
      </c>
      <c r="J2153" s="180">
        <f>NM_Permitted_Sources!N591</f>
        <v>2.09</v>
      </c>
    </row>
    <row r="2154" spans="1:10" x14ac:dyDescent="0.2">
      <c r="A2154" s="43" t="str">
        <f>NM_Permitted_Sources!A592</f>
        <v>NM Permitted</v>
      </c>
      <c r="B2154" s="43" t="str">
        <f>NM_Permitted_Sources!B592</f>
        <v>35</v>
      </c>
      <c r="C2154" s="74" t="str">
        <f>NM_Permitted_Sources!C592</f>
        <v>35025</v>
      </c>
      <c r="D2154" s="44" t="str">
        <f>NM_Permitted_Sources!G592</f>
        <v>20200253</v>
      </c>
      <c r="E2154" s="44" t="str">
        <f>NM_Permitted_Sources!I592</f>
        <v>Compressor Engines</v>
      </c>
      <c r="F2154" s="180" t="str">
        <f>NM_Permitted_Sources!J592</f>
        <v/>
      </c>
      <c r="G2154" s="180">
        <f>NM_Permitted_Sources!K592</f>
        <v>2.09</v>
      </c>
      <c r="H2154" s="180" t="str">
        <f>NM_Permitted_Sources!L592</f>
        <v/>
      </c>
      <c r="I2154" s="180" t="str">
        <f>NM_Permitted_Sources!M592</f>
        <v/>
      </c>
      <c r="J2154" s="180" t="str">
        <f>NM_Permitted_Sources!N592</f>
        <v/>
      </c>
    </row>
    <row r="2155" spans="1:10" x14ac:dyDescent="0.2">
      <c r="A2155" s="43" t="str">
        <f>NM_Permitted_Sources!A593</f>
        <v>NM Permitted</v>
      </c>
      <c r="B2155" s="43" t="str">
        <f>NM_Permitted_Sources!B593</f>
        <v>35</v>
      </c>
      <c r="C2155" s="74" t="str">
        <f>NM_Permitted_Sources!C593</f>
        <v>35025</v>
      </c>
      <c r="D2155" s="44" t="str">
        <f>NM_Permitted_Sources!G593</f>
        <v>20200252</v>
      </c>
      <c r="E2155" s="44" t="str">
        <f>NM_Permitted_Sources!I593</f>
        <v>Compressor Engines</v>
      </c>
      <c r="F2155" s="180" t="str">
        <f>NM_Permitted_Sources!J593</f>
        <v/>
      </c>
      <c r="G2155" s="180" t="str">
        <f>NM_Permitted_Sources!K593</f>
        <v/>
      </c>
      <c r="H2155" s="180" t="str">
        <f>NM_Permitted_Sources!L593</f>
        <v/>
      </c>
      <c r="I2155" s="180" t="str">
        <f>NM_Permitted_Sources!M593</f>
        <v/>
      </c>
      <c r="J2155" s="180">
        <f>NM_Permitted_Sources!N593</f>
        <v>2.09</v>
      </c>
    </row>
    <row r="2156" spans="1:10" x14ac:dyDescent="0.2">
      <c r="A2156" s="43" t="str">
        <f>NM_Permitted_Sources!A594</f>
        <v>NM Permitted</v>
      </c>
      <c r="B2156" s="43" t="str">
        <f>NM_Permitted_Sources!B594</f>
        <v>35</v>
      </c>
      <c r="C2156" s="74" t="str">
        <f>NM_Permitted_Sources!C594</f>
        <v>35025</v>
      </c>
      <c r="D2156" s="44" t="str">
        <f>NM_Permitted_Sources!G594</f>
        <v>20200201</v>
      </c>
      <c r="E2156" s="44" t="str">
        <f>NM_Permitted_Sources!I594</f>
        <v>Compressor Engines</v>
      </c>
      <c r="F2156" s="180" t="str">
        <f>NM_Permitted_Sources!J594</f>
        <v/>
      </c>
      <c r="G2156" s="180">
        <f>NM_Permitted_Sources!K594</f>
        <v>2.1</v>
      </c>
      <c r="H2156" s="180" t="str">
        <f>NM_Permitted_Sources!L594</f>
        <v/>
      </c>
      <c r="I2156" s="180" t="str">
        <f>NM_Permitted_Sources!M594</f>
        <v/>
      </c>
      <c r="J2156" s="180" t="str">
        <f>NM_Permitted_Sources!N594</f>
        <v/>
      </c>
    </row>
    <row r="2157" spans="1:10" x14ac:dyDescent="0.2">
      <c r="A2157" s="43" t="str">
        <f>NM_Permitted_Sources!A595</f>
        <v>NM Permitted</v>
      </c>
      <c r="B2157" s="43" t="str">
        <f>NM_Permitted_Sources!B595</f>
        <v>35</v>
      </c>
      <c r="C2157" s="74" t="str">
        <f>NM_Permitted_Sources!C595</f>
        <v>35025</v>
      </c>
      <c r="D2157" s="44" t="str">
        <f>NM_Permitted_Sources!G595</f>
        <v>31000205</v>
      </c>
      <c r="E2157" s="44" t="str">
        <f>NM_Permitted_Sources!I595</f>
        <v>Natural Gas Production, Flares</v>
      </c>
      <c r="F2157" s="180">
        <f>NM_Permitted_Sources!J595</f>
        <v>2.1</v>
      </c>
      <c r="G2157" s="180" t="str">
        <f>NM_Permitted_Sources!K595</f>
        <v/>
      </c>
      <c r="H2157" s="180" t="str">
        <f>NM_Permitted_Sources!L595</f>
        <v/>
      </c>
      <c r="I2157" s="180" t="str">
        <f>NM_Permitted_Sources!M595</f>
        <v/>
      </c>
      <c r="J2157" s="180" t="str">
        <f>NM_Permitted_Sources!N595</f>
        <v/>
      </c>
    </row>
    <row r="2158" spans="1:10" x14ac:dyDescent="0.2">
      <c r="A2158" s="43" t="str">
        <f>NM_Permitted_Sources!A596</f>
        <v>NM Permitted</v>
      </c>
      <c r="B2158" s="43" t="str">
        <f>NM_Permitted_Sources!B596</f>
        <v>35</v>
      </c>
      <c r="C2158" s="74" t="str">
        <f>NM_Permitted_Sources!C596</f>
        <v>35025</v>
      </c>
      <c r="D2158" s="44" t="str">
        <f>NM_Permitted_Sources!G596</f>
        <v>20200252</v>
      </c>
      <c r="E2158" s="44" t="str">
        <f>NM_Permitted_Sources!I596</f>
        <v>Compressor Engines</v>
      </c>
      <c r="F2158" s="180" t="str">
        <f>NM_Permitted_Sources!J596</f>
        <v/>
      </c>
      <c r="G2158" s="180" t="str">
        <f>NM_Permitted_Sources!K596</f>
        <v/>
      </c>
      <c r="H2158" s="180" t="str">
        <f>NM_Permitted_Sources!L596</f>
        <v/>
      </c>
      <c r="I2158" s="180" t="str">
        <f>NM_Permitted_Sources!M596</f>
        <v/>
      </c>
      <c r="J2158" s="180">
        <f>NM_Permitted_Sources!N596</f>
        <v>2.13</v>
      </c>
    </row>
    <row r="2159" spans="1:10" x14ac:dyDescent="0.2">
      <c r="A2159" s="43" t="str">
        <f>NM_Permitted_Sources!A597</f>
        <v>NM Permitted</v>
      </c>
      <c r="B2159" s="43" t="str">
        <f>NM_Permitted_Sources!B597</f>
        <v>35</v>
      </c>
      <c r="C2159" s="74" t="str">
        <f>NM_Permitted_Sources!C597</f>
        <v>35015</v>
      </c>
      <c r="D2159" s="44" t="str">
        <f>NM_Permitted_Sources!G597</f>
        <v>40400315</v>
      </c>
      <c r="E2159" s="44" t="str">
        <f>NM_Permitted_Sources!I597</f>
        <v>Natural Gas Production, Other Not Classified</v>
      </c>
      <c r="F2159" s="180" t="str">
        <f>NM_Permitted_Sources!J597</f>
        <v/>
      </c>
      <c r="G2159" s="180">
        <f>NM_Permitted_Sources!K597</f>
        <v>2.14</v>
      </c>
      <c r="H2159" s="180" t="str">
        <f>NM_Permitted_Sources!L597</f>
        <v/>
      </c>
      <c r="I2159" s="180" t="str">
        <f>NM_Permitted_Sources!M597</f>
        <v/>
      </c>
      <c r="J2159" s="180" t="str">
        <f>NM_Permitted_Sources!N597</f>
        <v/>
      </c>
    </row>
    <row r="2160" spans="1:10" x14ac:dyDescent="0.2">
      <c r="A2160" s="43" t="str">
        <f>NM_Permitted_Sources!A598</f>
        <v>NM Permitted</v>
      </c>
      <c r="B2160" s="43" t="str">
        <f>NM_Permitted_Sources!B598</f>
        <v>35</v>
      </c>
      <c r="C2160" s="74" t="str">
        <f>NM_Permitted_Sources!C598</f>
        <v>35015</v>
      </c>
      <c r="D2160" s="44" t="str">
        <f>NM_Permitted_Sources!G598</f>
        <v>40400315</v>
      </c>
      <c r="E2160" s="44" t="str">
        <f>NM_Permitted_Sources!I598</f>
        <v>Natural Gas Production, Other Not Classified</v>
      </c>
      <c r="F2160" s="180" t="str">
        <f>NM_Permitted_Sources!J598</f>
        <v/>
      </c>
      <c r="G2160" s="180">
        <f>NM_Permitted_Sources!K598</f>
        <v>2.14</v>
      </c>
      <c r="H2160" s="180" t="str">
        <f>NM_Permitted_Sources!L598</f>
        <v/>
      </c>
      <c r="I2160" s="180" t="str">
        <f>NM_Permitted_Sources!M598</f>
        <v/>
      </c>
      <c r="J2160" s="180" t="str">
        <f>NM_Permitted_Sources!N598</f>
        <v/>
      </c>
    </row>
    <row r="2161" spans="1:10" x14ac:dyDescent="0.2">
      <c r="A2161" s="43" t="str">
        <f>NM_Permitted_Sources!A599</f>
        <v>NM Permitted</v>
      </c>
      <c r="B2161" s="43" t="str">
        <f>NM_Permitted_Sources!B599</f>
        <v>35</v>
      </c>
      <c r="C2161" s="74" t="str">
        <f>NM_Permitted_Sources!C599</f>
        <v>35025</v>
      </c>
      <c r="D2161" s="44" t="str">
        <f>NM_Permitted_Sources!G599</f>
        <v>20200202</v>
      </c>
      <c r="E2161" s="44" t="str">
        <f>NM_Permitted_Sources!I599</f>
        <v>Compressor Engines</v>
      </c>
      <c r="F2161" s="180" t="str">
        <f>NM_Permitted_Sources!J599</f>
        <v/>
      </c>
      <c r="G2161" s="180" t="str">
        <f>NM_Permitted_Sources!K599</f>
        <v/>
      </c>
      <c r="H2161" s="180" t="str">
        <f>NM_Permitted_Sources!L599</f>
        <v/>
      </c>
      <c r="I2161" s="180" t="str">
        <f>NM_Permitted_Sources!M599</f>
        <v/>
      </c>
      <c r="J2161" s="180">
        <f>NM_Permitted_Sources!N599</f>
        <v>2.14</v>
      </c>
    </row>
    <row r="2162" spans="1:10" x14ac:dyDescent="0.2">
      <c r="A2162" s="43" t="str">
        <f>NM_Permitted_Sources!A600</f>
        <v>NM Permitted</v>
      </c>
      <c r="B2162" s="43" t="str">
        <f>NM_Permitted_Sources!B600</f>
        <v>35</v>
      </c>
      <c r="C2162" s="74" t="str">
        <f>NM_Permitted_Sources!C600</f>
        <v>35025</v>
      </c>
      <c r="D2162" s="44" t="str">
        <f>NM_Permitted_Sources!G600</f>
        <v>40400311</v>
      </c>
      <c r="E2162" s="44" t="str">
        <f>NM_Permitted_Sources!I600</f>
        <v>Permitted Tank Losses</v>
      </c>
      <c r="F2162" s="180" t="str">
        <f>NM_Permitted_Sources!J600</f>
        <v/>
      </c>
      <c r="G2162" s="180">
        <f>NM_Permitted_Sources!K600</f>
        <v>2.17</v>
      </c>
      <c r="H2162" s="180" t="str">
        <f>NM_Permitted_Sources!L600</f>
        <v/>
      </c>
      <c r="I2162" s="180" t="str">
        <f>NM_Permitted_Sources!M600</f>
        <v/>
      </c>
      <c r="J2162" s="180" t="str">
        <f>NM_Permitted_Sources!N600</f>
        <v/>
      </c>
    </row>
    <row r="2163" spans="1:10" x14ac:dyDescent="0.2">
      <c r="A2163" s="43" t="str">
        <f>NM_Permitted_Sources!A601</f>
        <v>NM Permitted</v>
      </c>
      <c r="B2163" s="43" t="str">
        <f>NM_Permitted_Sources!B601</f>
        <v>35</v>
      </c>
      <c r="C2163" s="74" t="str">
        <f>NM_Permitted_Sources!C601</f>
        <v>35025</v>
      </c>
      <c r="D2163" s="44" t="str">
        <f>NM_Permitted_Sources!G601</f>
        <v>40400311</v>
      </c>
      <c r="E2163" s="44" t="str">
        <f>NM_Permitted_Sources!I601</f>
        <v>Permitted Tank Losses</v>
      </c>
      <c r="F2163" s="180" t="str">
        <f>NM_Permitted_Sources!J601</f>
        <v/>
      </c>
      <c r="G2163" s="180">
        <f>NM_Permitted_Sources!K601</f>
        <v>2.17</v>
      </c>
      <c r="H2163" s="180" t="str">
        <f>NM_Permitted_Sources!L601</f>
        <v/>
      </c>
      <c r="I2163" s="180" t="str">
        <f>NM_Permitted_Sources!M601</f>
        <v/>
      </c>
      <c r="J2163" s="180" t="str">
        <f>NM_Permitted_Sources!N601</f>
        <v/>
      </c>
    </row>
    <row r="2164" spans="1:10" x14ac:dyDescent="0.2">
      <c r="A2164" s="43" t="str">
        <f>NM_Permitted_Sources!A602</f>
        <v>NM Permitted</v>
      </c>
      <c r="B2164" s="43" t="str">
        <f>NM_Permitted_Sources!B602</f>
        <v>35</v>
      </c>
      <c r="C2164" s="74" t="str">
        <f>NM_Permitted_Sources!C602</f>
        <v>35025</v>
      </c>
      <c r="D2164" s="44" t="str">
        <f>NM_Permitted_Sources!G602</f>
        <v>40400311</v>
      </c>
      <c r="E2164" s="44" t="str">
        <f>NM_Permitted_Sources!I602</f>
        <v>Permitted Tank Losses</v>
      </c>
      <c r="F2164" s="180" t="str">
        <f>NM_Permitted_Sources!J602</f>
        <v/>
      </c>
      <c r="G2164" s="180">
        <f>NM_Permitted_Sources!K602</f>
        <v>2.19</v>
      </c>
      <c r="H2164" s="180" t="str">
        <f>NM_Permitted_Sources!L602</f>
        <v/>
      </c>
      <c r="I2164" s="180" t="str">
        <f>NM_Permitted_Sources!M602</f>
        <v/>
      </c>
      <c r="J2164" s="180" t="str">
        <f>NM_Permitted_Sources!N602</f>
        <v/>
      </c>
    </row>
    <row r="2165" spans="1:10" x14ac:dyDescent="0.2">
      <c r="A2165" s="43" t="str">
        <f>NM_Permitted_Sources!A603</f>
        <v>NM Permitted</v>
      </c>
      <c r="B2165" s="43" t="str">
        <f>NM_Permitted_Sources!B603</f>
        <v>35</v>
      </c>
      <c r="C2165" s="74" t="str">
        <f>NM_Permitted_Sources!C603</f>
        <v>35005</v>
      </c>
      <c r="D2165" s="44" t="str">
        <f>NM_Permitted_Sources!G603</f>
        <v>20200254</v>
      </c>
      <c r="E2165" s="44" t="str">
        <f>NM_Permitted_Sources!I603</f>
        <v>Compressor Engines</v>
      </c>
      <c r="F2165" s="180" t="str">
        <f>NM_Permitted_Sources!J603</f>
        <v/>
      </c>
      <c r="G2165" s="180">
        <f>NM_Permitted_Sources!K603</f>
        <v>2.2000000000000002</v>
      </c>
      <c r="H2165" s="180" t="str">
        <f>NM_Permitted_Sources!L603</f>
        <v/>
      </c>
      <c r="I2165" s="180" t="str">
        <f>NM_Permitted_Sources!M603</f>
        <v/>
      </c>
      <c r="J2165" s="180" t="str">
        <f>NM_Permitted_Sources!N603</f>
        <v/>
      </c>
    </row>
    <row r="2166" spans="1:10" x14ac:dyDescent="0.2">
      <c r="A2166" s="43" t="str">
        <f>NM_Permitted_Sources!A604</f>
        <v>NM Permitted</v>
      </c>
      <c r="B2166" s="43" t="str">
        <f>NM_Permitted_Sources!B604</f>
        <v>35</v>
      </c>
      <c r="C2166" s="74" t="str">
        <f>NM_Permitted_Sources!C604</f>
        <v>35015</v>
      </c>
      <c r="D2166" s="44" t="str">
        <f>NM_Permitted_Sources!G604</f>
        <v>20200201</v>
      </c>
      <c r="E2166" s="44" t="str">
        <f>NM_Permitted_Sources!I604</f>
        <v>Compressor Engines</v>
      </c>
      <c r="F2166" s="180" t="str">
        <f>NM_Permitted_Sources!J604</f>
        <v/>
      </c>
      <c r="G2166" s="180" t="str">
        <f>NM_Permitted_Sources!K604</f>
        <v/>
      </c>
      <c r="H2166" s="180">
        <f>NM_Permitted_Sources!L604</f>
        <v>2.2000000000000002</v>
      </c>
      <c r="I2166" s="180" t="str">
        <f>NM_Permitted_Sources!M604</f>
        <v/>
      </c>
      <c r="J2166" s="180" t="str">
        <f>NM_Permitted_Sources!N604</f>
        <v/>
      </c>
    </row>
    <row r="2167" spans="1:10" x14ac:dyDescent="0.2">
      <c r="A2167" s="43" t="str">
        <f>NM_Permitted_Sources!A605</f>
        <v>NM Permitted</v>
      </c>
      <c r="B2167" s="43" t="str">
        <f>NM_Permitted_Sources!B605</f>
        <v>35</v>
      </c>
      <c r="C2167" s="74" t="str">
        <f>NM_Permitted_Sources!C605</f>
        <v>35015</v>
      </c>
      <c r="D2167" s="44" t="str">
        <f>NM_Permitted_Sources!G605</f>
        <v>20200201</v>
      </c>
      <c r="E2167" s="44" t="str">
        <f>NM_Permitted_Sources!I605</f>
        <v>Compressor Engines</v>
      </c>
      <c r="F2167" s="180" t="str">
        <f>NM_Permitted_Sources!J605</f>
        <v/>
      </c>
      <c r="G2167" s="180" t="str">
        <f>NM_Permitted_Sources!K605</f>
        <v/>
      </c>
      <c r="H2167" s="180">
        <f>NM_Permitted_Sources!L605</f>
        <v>2.2000000000000002</v>
      </c>
      <c r="I2167" s="180" t="str">
        <f>NM_Permitted_Sources!M605</f>
        <v/>
      </c>
      <c r="J2167" s="180" t="str">
        <f>NM_Permitted_Sources!N605</f>
        <v/>
      </c>
    </row>
    <row r="2168" spans="1:10" x14ac:dyDescent="0.2">
      <c r="A2168" s="43" t="str">
        <f>NM_Permitted_Sources!A606</f>
        <v>NM Permitted</v>
      </c>
      <c r="B2168" s="43" t="str">
        <f>NM_Permitted_Sources!B606</f>
        <v>35</v>
      </c>
      <c r="C2168" s="74" t="str">
        <f>NM_Permitted_Sources!C606</f>
        <v>35025</v>
      </c>
      <c r="D2168" s="44" t="str">
        <f>NM_Permitted_Sources!G606</f>
        <v>40400312</v>
      </c>
      <c r="E2168" s="44" t="str">
        <f>NM_Permitted_Sources!I606</f>
        <v>Permitted Tank Losses</v>
      </c>
      <c r="F2168" s="180" t="str">
        <f>NM_Permitted_Sources!J606</f>
        <v/>
      </c>
      <c r="G2168" s="180">
        <f>NM_Permitted_Sources!K606</f>
        <v>2.2000000000000002</v>
      </c>
      <c r="H2168" s="180" t="str">
        <f>NM_Permitted_Sources!L606</f>
        <v/>
      </c>
      <c r="I2168" s="180" t="str">
        <f>NM_Permitted_Sources!M606</f>
        <v/>
      </c>
      <c r="J2168" s="180" t="str">
        <f>NM_Permitted_Sources!N606</f>
        <v/>
      </c>
    </row>
    <row r="2169" spans="1:10" x14ac:dyDescent="0.2">
      <c r="A2169" s="43" t="str">
        <f>NM_Permitted_Sources!A607</f>
        <v>NM Permitted</v>
      </c>
      <c r="B2169" s="43" t="str">
        <f>NM_Permitted_Sources!B607</f>
        <v>35</v>
      </c>
      <c r="C2169" s="74" t="str">
        <f>NM_Permitted_Sources!C607</f>
        <v>35025</v>
      </c>
      <c r="D2169" s="44" t="str">
        <f>NM_Permitted_Sources!G607</f>
        <v>31000208</v>
      </c>
      <c r="E2169" s="44" t="str">
        <f>NM_Permitted_Sources!I607</f>
        <v>Natural Gas Production, Other Not Classified</v>
      </c>
      <c r="F2169" s="180">
        <f>NM_Permitted_Sources!J607</f>
        <v>2.23</v>
      </c>
      <c r="G2169" s="180" t="str">
        <f>NM_Permitted_Sources!K607</f>
        <v/>
      </c>
      <c r="H2169" s="180" t="str">
        <f>NM_Permitted_Sources!L607</f>
        <v/>
      </c>
      <c r="I2169" s="180" t="str">
        <f>NM_Permitted_Sources!M607</f>
        <v/>
      </c>
      <c r="J2169" s="180" t="str">
        <f>NM_Permitted_Sources!N607</f>
        <v/>
      </c>
    </row>
    <row r="2170" spans="1:10" x14ac:dyDescent="0.2">
      <c r="A2170" s="43" t="str">
        <f>NM_Permitted_Sources!A608</f>
        <v>NM Permitted</v>
      </c>
      <c r="B2170" s="43" t="str">
        <f>NM_Permitted_Sources!B608</f>
        <v>35</v>
      </c>
      <c r="C2170" s="74" t="str">
        <f>NM_Permitted_Sources!C608</f>
        <v>35025</v>
      </c>
      <c r="D2170" s="44" t="str">
        <f>NM_Permitted_Sources!G608</f>
        <v>20200202</v>
      </c>
      <c r="E2170" s="44" t="str">
        <f>NM_Permitted_Sources!I608</f>
        <v>Compressor Engines</v>
      </c>
      <c r="F2170" s="180" t="str">
        <f>NM_Permitted_Sources!J608</f>
        <v/>
      </c>
      <c r="G2170" s="180">
        <f>NM_Permitted_Sources!K608</f>
        <v>2.2400000000000002</v>
      </c>
      <c r="H2170" s="180" t="str">
        <f>NM_Permitted_Sources!L608</f>
        <v/>
      </c>
      <c r="I2170" s="180" t="str">
        <f>NM_Permitted_Sources!M608</f>
        <v/>
      </c>
      <c r="J2170" s="180" t="str">
        <f>NM_Permitted_Sources!N608</f>
        <v/>
      </c>
    </row>
    <row r="2171" spans="1:10" x14ac:dyDescent="0.2">
      <c r="A2171" s="43" t="str">
        <f>NM_Permitted_Sources!A609</f>
        <v>NM Permitted</v>
      </c>
      <c r="B2171" s="43" t="str">
        <f>NM_Permitted_Sources!B609</f>
        <v>35</v>
      </c>
      <c r="C2171" s="74" t="str">
        <f>NM_Permitted_Sources!C609</f>
        <v>35025</v>
      </c>
      <c r="D2171" s="44" t="str">
        <f>NM_Permitted_Sources!G609</f>
        <v>20200253</v>
      </c>
      <c r="E2171" s="44" t="str">
        <f>NM_Permitted_Sources!I609</f>
        <v>Compressor Engines</v>
      </c>
      <c r="F2171" s="180" t="str">
        <f>NM_Permitted_Sources!J609</f>
        <v/>
      </c>
      <c r="G2171" s="180" t="str">
        <f>NM_Permitted_Sources!K609</f>
        <v/>
      </c>
      <c r="H2171" s="180">
        <f>NM_Permitted_Sources!L609</f>
        <v>2.27</v>
      </c>
      <c r="I2171" s="180" t="str">
        <f>NM_Permitted_Sources!M609</f>
        <v/>
      </c>
      <c r="J2171" s="180" t="str">
        <f>NM_Permitted_Sources!N609</f>
        <v/>
      </c>
    </row>
    <row r="2172" spans="1:10" x14ac:dyDescent="0.2">
      <c r="A2172" s="43" t="str">
        <f>NM_Permitted_Sources!A610</f>
        <v>NM Permitted</v>
      </c>
      <c r="B2172" s="43" t="str">
        <f>NM_Permitted_Sources!B610</f>
        <v>35</v>
      </c>
      <c r="C2172" s="74" t="str">
        <f>NM_Permitted_Sources!C610</f>
        <v>35025</v>
      </c>
      <c r="D2172" s="44" t="str">
        <f>NM_Permitted_Sources!G610</f>
        <v>40400313</v>
      </c>
      <c r="E2172" s="44" t="str">
        <f>NM_Permitted_Sources!I610</f>
        <v>Permitted Tank Losses</v>
      </c>
      <c r="F2172" s="180" t="str">
        <f>NM_Permitted_Sources!J610</f>
        <v/>
      </c>
      <c r="G2172" s="180">
        <f>NM_Permitted_Sources!K610</f>
        <v>2.2799999999999998</v>
      </c>
      <c r="H2172" s="180" t="str">
        <f>NM_Permitted_Sources!L610</f>
        <v/>
      </c>
      <c r="I2172" s="180" t="str">
        <f>NM_Permitted_Sources!M610</f>
        <v/>
      </c>
      <c r="J2172" s="180" t="str">
        <f>NM_Permitted_Sources!N610</f>
        <v/>
      </c>
    </row>
    <row r="2173" spans="1:10" x14ac:dyDescent="0.2">
      <c r="A2173" s="43" t="str">
        <f>NM_Permitted_Sources!A611</f>
        <v>NM Permitted</v>
      </c>
      <c r="B2173" s="43" t="str">
        <f>NM_Permitted_Sources!B611</f>
        <v>35</v>
      </c>
      <c r="C2173" s="74" t="str">
        <f>NM_Permitted_Sources!C611</f>
        <v>35025</v>
      </c>
      <c r="D2173" s="44" t="str">
        <f>NM_Permitted_Sources!G611</f>
        <v>40400311</v>
      </c>
      <c r="E2173" s="44" t="str">
        <f>NM_Permitted_Sources!I611</f>
        <v>Permitted Tank Losses</v>
      </c>
      <c r="F2173" s="180" t="str">
        <f>NM_Permitted_Sources!J611</f>
        <v/>
      </c>
      <c r="G2173" s="180">
        <f>NM_Permitted_Sources!K611</f>
        <v>2.2799999999999998</v>
      </c>
      <c r="H2173" s="180" t="str">
        <f>NM_Permitted_Sources!L611</f>
        <v/>
      </c>
      <c r="I2173" s="180" t="str">
        <f>NM_Permitted_Sources!M611</f>
        <v/>
      </c>
      <c r="J2173" s="180" t="str">
        <f>NM_Permitted_Sources!N611</f>
        <v/>
      </c>
    </row>
    <row r="2174" spans="1:10" x14ac:dyDescent="0.2">
      <c r="A2174" s="43" t="str">
        <f>NM_Permitted_Sources!A612</f>
        <v>NM Permitted</v>
      </c>
      <c r="B2174" s="43" t="str">
        <f>NM_Permitted_Sources!B612</f>
        <v>35</v>
      </c>
      <c r="C2174" s="74" t="str">
        <f>NM_Permitted_Sources!C612</f>
        <v>35025</v>
      </c>
      <c r="D2174" s="44" t="str">
        <f>NM_Permitted_Sources!G612</f>
        <v>31000506</v>
      </c>
      <c r="E2174" s="44" t="str">
        <f>NM_Permitted_Sources!I612</f>
        <v>Permitted Tank Losses</v>
      </c>
      <c r="F2174" s="180" t="str">
        <f>NM_Permitted_Sources!J612</f>
        <v/>
      </c>
      <c r="G2174" s="180">
        <f>NM_Permitted_Sources!K612</f>
        <v>2.2799999999999998</v>
      </c>
      <c r="H2174" s="180" t="str">
        <f>NM_Permitted_Sources!L612</f>
        <v/>
      </c>
      <c r="I2174" s="180" t="str">
        <f>NM_Permitted_Sources!M612</f>
        <v/>
      </c>
      <c r="J2174" s="180" t="str">
        <f>NM_Permitted_Sources!N612</f>
        <v/>
      </c>
    </row>
    <row r="2175" spans="1:10" x14ac:dyDescent="0.2">
      <c r="A2175" s="43" t="str">
        <f>NM_Permitted_Sources!A613</f>
        <v>NM Permitted</v>
      </c>
      <c r="B2175" s="43" t="str">
        <f>NM_Permitted_Sources!B613</f>
        <v>35</v>
      </c>
      <c r="C2175" s="74" t="str">
        <f>NM_Permitted_Sources!C613</f>
        <v>35015</v>
      </c>
      <c r="D2175" s="44" t="str">
        <f>NM_Permitted_Sources!G613</f>
        <v>31000404</v>
      </c>
      <c r="E2175" s="44" t="str">
        <f>NM_Permitted_Sources!I613</f>
        <v>Process Heaters</v>
      </c>
      <c r="F2175" s="180" t="str">
        <f>NM_Permitted_Sources!J613</f>
        <v/>
      </c>
      <c r="G2175" s="180" t="str">
        <f>NM_Permitted_Sources!K613</f>
        <v/>
      </c>
      <c r="H2175" s="180">
        <f>NM_Permitted_Sources!L613</f>
        <v>2.2999999999999998</v>
      </c>
      <c r="I2175" s="180" t="str">
        <f>NM_Permitted_Sources!M613</f>
        <v/>
      </c>
      <c r="J2175" s="180" t="str">
        <f>NM_Permitted_Sources!N613</f>
        <v/>
      </c>
    </row>
    <row r="2176" spans="1:10" x14ac:dyDescent="0.2">
      <c r="A2176" s="43" t="str">
        <f>NM_Permitted_Sources!A614</f>
        <v>NM Permitted</v>
      </c>
      <c r="B2176" s="43" t="str">
        <f>NM_Permitted_Sources!B614</f>
        <v>35</v>
      </c>
      <c r="C2176" s="74" t="str">
        <f>NM_Permitted_Sources!C614</f>
        <v>35025</v>
      </c>
      <c r="D2176" s="44" t="str">
        <f>NM_Permitted_Sources!G614</f>
        <v>20200202</v>
      </c>
      <c r="E2176" s="44" t="str">
        <f>NM_Permitted_Sources!I614</f>
        <v>Compressor Engines</v>
      </c>
      <c r="F2176" s="180" t="str">
        <f>NM_Permitted_Sources!J614</f>
        <v/>
      </c>
      <c r="G2176" s="180">
        <f>NM_Permitted_Sources!K614</f>
        <v>2.2999999999999998</v>
      </c>
      <c r="H2176" s="180" t="str">
        <f>NM_Permitted_Sources!L614</f>
        <v/>
      </c>
      <c r="I2176" s="180" t="str">
        <f>NM_Permitted_Sources!M614</f>
        <v/>
      </c>
      <c r="J2176" s="180" t="str">
        <f>NM_Permitted_Sources!N614</f>
        <v/>
      </c>
    </row>
    <row r="2177" spans="1:10" x14ac:dyDescent="0.2">
      <c r="A2177" s="43" t="str">
        <f>NM_Permitted_Sources!A615</f>
        <v>NM Permitted</v>
      </c>
      <c r="B2177" s="43" t="str">
        <f>NM_Permitted_Sources!B615</f>
        <v>35</v>
      </c>
      <c r="C2177" s="74" t="str">
        <f>NM_Permitted_Sources!C615</f>
        <v>35025</v>
      </c>
      <c r="D2177" s="44" t="str">
        <f>NM_Permitted_Sources!G615</f>
        <v>31000404</v>
      </c>
      <c r="E2177" s="44" t="str">
        <f>NM_Permitted_Sources!I615</f>
        <v>Process Heaters</v>
      </c>
      <c r="F2177" s="180">
        <f>NM_Permitted_Sources!J615</f>
        <v>2.34</v>
      </c>
      <c r="G2177" s="180" t="str">
        <f>NM_Permitted_Sources!K615</f>
        <v/>
      </c>
      <c r="H2177" s="180" t="str">
        <f>NM_Permitted_Sources!L615</f>
        <v/>
      </c>
      <c r="I2177" s="180" t="str">
        <f>NM_Permitted_Sources!M615</f>
        <v/>
      </c>
      <c r="J2177" s="180" t="str">
        <f>NM_Permitted_Sources!N615</f>
        <v/>
      </c>
    </row>
    <row r="2178" spans="1:10" x14ac:dyDescent="0.2">
      <c r="A2178" s="43" t="str">
        <f>NM_Permitted_Sources!A616</f>
        <v>NM Permitted</v>
      </c>
      <c r="B2178" s="43" t="str">
        <f>NM_Permitted_Sources!B616</f>
        <v>35</v>
      </c>
      <c r="C2178" s="74" t="str">
        <f>NM_Permitted_Sources!C616</f>
        <v>35015</v>
      </c>
      <c r="D2178" s="44" t="str">
        <f>NM_Permitted_Sources!G616</f>
        <v>40400315</v>
      </c>
      <c r="E2178" s="44" t="str">
        <f>NM_Permitted_Sources!I616</f>
        <v>Natural Gas Production, Other Not Classified</v>
      </c>
      <c r="F2178" s="180" t="str">
        <f>NM_Permitted_Sources!J616</f>
        <v/>
      </c>
      <c r="G2178" s="180">
        <f>NM_Permitted_Sources!K616</f>
        <v>2.35</v>
      </c>
      <c r="H2178" s="180" t="str">
        <f>NM_Permitted_Sources!L616</f>
        <v/>
      </c>
      <c r="I2178" s="180" t="str">
        <f>NM_Permitted_Sources!M616</f>
        <v/>
      </c>
      <c r="J2178" s="180" t="str">
        <f>NM_Permitted_Sources!N616</f>
        <v/>
      </c>
    </row>
    <row r="2179" spans="1:10" x14ac:dyDescent="0.2">
      <c r="A2179" s="43" t="str">
        <f>NM_Permitted_Sources!A617</f>
        <v>NM Permitted</v>
      </c>
      <c r="B2179" s="43" t="str">
        <f>NM_Permitted_Sources!B617</f>
        <v>35</v>
      </c>
      <c r="C2179" s="74" t="str">
        <f>NM_Permitted_Sources!C617</f>
        <v>35025</v>
      </c>
      <c r="D2179" s="44" t="str">
        <f>NM_Permitted_Sources!G617</f>
        <v>20200201</v>
      </c>
      <c r="E2179" s="44" t="str">
        <f>NM_Permitted_Sources!I617</f>
        <v>Compressor Engines</v>
      </c>
      <c r="F2179" s="180" t="str">
        <f>NM_Permitted_Sources!J617</f>
        <v/>
      </c>
      <c r="G2179" s="180" t="str">
        <f>NM_Permitted_Sources!K617</f>
        <v/>
      </c>
      <c r="H2179" s="180" t="str">
        <f>NM_Permitted_Sources!L617</f>
        <v/>
      </c>
      <c r="I2179" s="180">
        <f>NM_Permitted_Sources!M617</f>
        <v>2.36</v>
      </c>
      <c r="J2179" s="180" t="str">
        <f>NM_Permitted_Sources!N617</f>
        <v/>
      </c>
    </row>
    <row r="2180" spans="1:10" x14ac:dyDescent="0.2">
      <c r="A2180" s="43" t="str">
        <f>NM_Permitted_Sources!A618</f>
        <v>NM Permitted</v>
      </c>
      <c r="B2180" s="43" t="str">
        <f>NM_Permitted_Sources!B618</f>
        <v>35</v>
      </c>
      <c r="C2180" s="74" t="str">
        <f>NM_Permitted_Sources!C618</f>
        <v>35025</v>
      </c>
      <c r="D2180" s="44" t="str">
        <f>NM_Permitted_Sources!G618</f>
        <v>20200202</v>
      </c>
      <c r="E2180" s="44" t="str">
        <f>NM_Permitted_Sources!I618</f>
        <v>Compressor Engines</v>
      </c>
      <c r="F2180" s="180" t="str">
        <f>NM_Permitted_Sources!J618</f>
        <v/>
      </c>
      <c r="G2180" s="180">
        <f>NM_Permitted_Sources!K618</f>
        <v>2.37</v>
      </c>
      <c r="H2180" s="180" t="str">
        <f>NM_Permitted_Sources!L618</f>
        <v/>
      </c>
      <c r="I2180" s="180" t="str">
        <f>NM_Permitted_Sources!M618</f>
        <v/>
      </c>
      <c r="J2180" s="180" t="str">
        <f>NM_Permitted_Sources!N618</f>
        <v/>
      </c>
    </row>
    <row r="2181" spans="1:10" x14ac:dyDescent="0.2">
      <c r="A2181" s="43" t="str">
        <f>NM_Permitted_Sources!A619</f>
        <v>NM Permitted</v>
      </c>
      <c r="B2181" s="43" t="str">
        <f>NM_Permitted_Sources!B619</f>
        <v>35</v>
      </c>
      <c r="C2181" s="74" t="str">
        <f>NM_Permitted_Sources!C619</f>
        <v>35025</v>
      </c>
      <c r="D2181" s="44" t="str">
        <f>NM_Permitted_Sources!G619</f>
        <v>31000203</v>
      </c>
      <c r="E2181" s="44" t="str">
        <f>NM_Permitted_Sources!I619</f>
        <v>Compressor Engines</v>
      </c>
      <c r="F2181" s="180" t="str">
        <f>NM_Permitted_Sources!J619</f>
        <v/>
      </c>
      <c r="G2181" s="180" t="str">
        <f>NM_Permitted_Sources!K619</f>
        <v/>
      </c>
      <c r="H2181" s="180">
        <f>NM_Permitted_Sources!L619</f>
        <v>2.37</v>
      </c>
      <c r="I2181" s="180" t="str">
        <f>NM_Permitted_Sources!M619</f>
        <v/>
      </c>
      <c r="J2181" s="180" t="str">
        <f>NM_Permitted_Sources!N619</f>
        <v/>
      </c>
    </row>
    <row r="2182" spans="1:10" x14ac:dyDescent="0.2">
      <c r="A2182" s="43" t="str">
        <f>NM_Permitted_Sources!A620</f>
        <v>NM Permitted</v>
      </c>
      <c r="B2182" s="43" t="str">
        <f>NM_Permitted_Sources!B620</f>
        <v>35</v>
      </c>
      <c r="C2182" s="74" t="str">
        <f>NM_Permitted_Sources!C620</f>
        <v>35025</v>
      </c>
      <c r="D2182" s="44" t="str">
        <f>NM_Permitted_Sources!G620</f>
        <v>20200253</v>
      </c>
      <c r="E2182" s="44" t="str">
        <f>NM_Permitted_Sources!I620</f>
        <v>Compressor Engines</v>
      </c>
      <c r="F2182" s="180" t="str">
        <f>NM_Permitted_Sources!J620</f>
        <v/>
      </c>
      <c r="G2182" s="180" t="str">
        <f>NM_Permitted_Sources!K620</f>
        <v/>
      </c>
      <c r="H2182" s="180">
        <f>NM_Permitted_Sources!L620</f>
        <v>2.37</v>
      </c>
      <c r="I2182" s="180" t="str">
        <f>NM_Permitted_Sources!M620</f>
        <v/>
      </c>
      <c r="J2182" s="180" t="str">
        <f>NM_Permitted_Sources!N620</f>
        <v/>
      </c>
    </row>
    <row r="2183" spans="1:10" x14ac:dyDescent="0.2">
      <c r="A2183" s="43" t="str">
        <f>NM_Permitted_Sources!A621</f>
        <v>NM Permitted</v>
      </c>
      <c r="B2183" s="43" t="str">
        <f>NM_Permitted_Sources!B621</f>
        <v>35</v>
      </c>
      <c r="C2183" s="74" t="str">
        <f>NM_Permitted_Sources!C621</f>
        <v>35025</v>
      </c>
      <c r="D2183" s="44" t="str">
        <f>NM_Permitted_Sources!G621</f>
        <v>31000404</v>
      </c>
      <c r="E2183" s="44" t="str">
        <f>NM_Permitted_Sources!I621</f>
        <v>Process Heaters</v>
      </c>
      <c r="F2183" s="180">
        <f>NM_Permitted_Sources!J621</f>
        <v>2.4</v>
      </c>
      <c r="G2183" s="180" t="str">
        <f>NM_Permitted_Sources!K621</f>
        <v/>
      </c>
      <c r="H2183" s="180" t="str">
        <f>NM_Permitted_Sources!L621</f>
        <v/>
      </c>
      <c r="I2183" s="180" t="str">
        <f>NM_Permitted_Sources!M621</f>
        <v/>
      </c>
      <c r="J2183" s="180" t="str">
        <f>NM_Permitted_Sources!N621</f>
        <v/>
      </c>
    </row>
    <row r="2184" spans="1:10" x14ac:dyDescent="0.2">
      <c r="A2184" s="43" t="str">
        <f>NM_Permitted_Sources!A622</f>
        <v>NM Permitted</v>
      </c>
      <c r="B2184" s="43" t="str">
        <f>NM_Permitted_Sources!B622</f>
        <v>35</v>
      </c>
      <c r="C2184" s="74" t="str">
        <f>NM_Permitted_Sources!C622</f>
        <v>35025</v>
      </c>
      <c r="D2184" s="44" t="str">
        <f>NM_Permitted_Sources!G622</f>
        <v>20200252</v>
      </c>
      <c r="E2184" s="44" t="str">
        <f>NM_Permitted_Sources!I622</f>
        <v>Compressor Engines</v>
      </c>
      <c r="F2184" s="180" t="str">
        <f>NM_Permitted_Sources!J622</f>
        <v/>
      </c>
      <c r="G2184" s="180">
        <f>NM_Permitted_Sources!K622</f>
        <v>2.4</v>
      </c>
      <c r="H2184" s="180" t="str">
        <f>NM_Permitted_Sources!L622</f>
        <v/>
      </c>
      <c r="I2184" s="180" t="str">
        <f>NM_Permitted_Sources!M622</f>
        <v/>
      </c>
      <c r="J2184" s="180" t="str">
        <f>NM_Permitted_Sources!N622</f>
        <v/>
      </c>
    </row>
    <row r="2185" spans="1:10" x14ac:dyDescent="0.2">
      <c r="A2185" s="43" t="str">
        <f>NM_Permitted_Sources!A623</f>
        <v>NM Permitted</v>
      </c>
      <c r="B2185" s="43" t="str">
        <f>NM_Permitted_Sources!B623</f>
        <v>35</v>
      </c>
      <c r="C2185" s="74" t="str">
        <f>NM_Permitted_Sources!C623</f>
        <v>35025</v>
      </c>
      <c r="D2185" s="44" t="str">
        <f>NM_Permitted_Sources!G623</f>
        <v>20200201</v>
      </c>
      <c r="E2185" s="44" t="str">
        <f>NM_Permitted_Sources!I623</f>
        <v>Compressor Engines</v>
      </c>
      <c r="F2185" s="180" t="str">
        <f>NM_Permitted_Sources!J623</f>
        <v/>
      </c>
      <c r="G2185" s="180">
        <f>NM_Permitted_Sources!K623</f>
        <v>2.4</v>
      </c>
      <c r="H2185" s="180" t="str">
        <f>NM_Permitted_Sources!L623</f>
        <v/>
      </c>
      <c r="I2185" s="180" t="str">
        <f>NM_Permitted_Sources!M623</f>
        <v/>
      </c>
      <c r="J2185" s="180" t="str">
        <f>NM_Permitted_Sources!N623</f>
        <v/>
      </c>
    </row>
    <row r="2186" spans="1:10" x14ac:dyDescent="0.2">
      <c r="A2186" s="43" t="str">
        <f>NM_Permitted_Sources!A624</f>
        <v>NM Permitted</v>
      </c>
      <c r="B2186" s="43" t="str">
        <f>NM_Permitted_Sources!B624</f>
        <v>35</v>
      </c>
      <c r="C2186" s="74" t="str">
        <f>NM_Permitted_Sources!C624</f>
        <v>35025</v>
      </c>
      <c r="D2186" s="44" t="str">
        <f>NM_Permitted_Sources!G624</f>
        <v>20200201</v>
      </c>
      <c r="E2186" s="44" t="str">
        <f>NM_Permitted_Sources!I624</f>
        <v>Compressor Engines</v>
      </c>
      <c r="F2186" s="180" t="str">
        <f>NM_Permitted_Sources!J624</f>
        <v/>
      </c>
      <c r="G2186" s="180">
        <f>NM_Permitted_Sources!K624</f>
        <v>2.4</v>
      </c>
      <c r="H2186" s="180" t="str">
        <f>NM_Permitted_Sources!L624</f>
        <v/>
      </c>
      <c r="I2186" s="180" t="str">
        <f>NM_Permitted_Sources!M624</f>
        <v/>
      </c>
      <c r="J2186" s="180" t="str">
        <f>NM_Permitted_Sources!N624</f>
        <v/>
      </c>
    </row>
    <row r="2187" spans="1:10" x14ac:dyDescent="0.2">
      <c r="A2187" s="43" t="str">
        <f>NM_Permitted_Sources!A625</f>
        <v>NM Permitted</v>
      </c>
      <c r="B2187" s="43" t="str">
        <f>NM_Permitted_Sources!B625</f>
        <v>35</v>
      </c>
      <c r="C2187" s="74" t="str">
        <f>NM_Permitted_Sources!C625</f>
        <v>35025</v>
      </c>
      <c r="D2187" s="44" t="str">
        <f>NM_Permitted_Sources!G625</f>
        <v>20200252</v>
      </c>
      <c r="E2187" s="44" t="str">
        <f>NM_Permitted_Sources!I625</f>
        <v>Compressor Engines</v>
      </c>
      <c r="F2187" s="180" t="str">
        <f>NM_Permitted_Sources!J625</f>
        <v/>
      </c>
      <c r="G2187" s="180">
        <f>NM_Permitted_Sources!K625</f>
        <v>2.41</v>
      </c>
      <c r="H2187" s="180" t="str">
        <f>NM_Permitted_Sources!L625</f>
        <v/>
      </c>
      <c r="I2187" s="180" t="str">
        <f>NM_Permitted_Sources!M625</f>
        <v/>
      </c>
      <c r="J2187" s="180" t="str">
        <f>NM_Permitted_Sources!N625</f>
        <v/>
      </c>
    </row>
    <row r="2188" spans="1:10" x14ac:dyDescent="0.2">
      <c r="A2188" s="43" t="str">
        <f>NM_Permitted_Sources!A626</f>
        <v>NM Permitted</v>
      </c>
      <c r="B2188" s="43" t="str">
        <f>NM_Permitted_Sources!B626</f>
        <v>35</v>
      </c>
      <c r="C2188" s="74" t="str">
        <f>NM_Permitted_Sources!C626</f>
        <v>35025</v>
      </c>
      <c r="D2188" s="44" t="str">
        <f>NM_Permitted_Sources!G626</f>
        <v>20200253</v>
      </c>
      <c r="E2188" s="44" t="str">
        <f>NM_Permitted_Sources!I626</f>
        <v>Compressor Engines</v>
      </c>
      <c r="F2188" s="180">
        <f>NM_Permitted_Sources!J626</f>
        <v>2.4700000000000002</v>
      </c>
      <c r="G2188" s="180" t="str">
        <f>NM_Permitted_Sources!K626</f>
        <v/>
      </c>
      <c r="H2188" s="180" t="str">
        <f>NM_Permitted_Sources!L626</f>
        <v/>
      </c>
      <c r="I2188" s="180" t="str">
        <f>NM_Permitted_Sources!M626</f>
        <v/>
      </c>
      <c r="J2188" s="180" t="str">
        <f>NM_Permitted_Sources!N626</f>
        <v/>
      </c>
    </row>
    <row r="2189" spans="1:10" x14ac:dyDescent="0.2">
      <c r="A2189" s="43" t="str">
        <f>NM_Permitted_Sources!A627</f>
        <v>NM Permitted</v>
      </c>
      <c r="B2189" s="43" t="str">
        <f>NM_Permitted_Sources!B627</f>
        <v>35</v>
      </c>
      <c r="C2189" s="74" t="str">
        <f>NM_Permitted_Sources!C627</f>
        <v>35025</v>
      </c>
      <c r="D2189" s="44" t="str">
        <f>NM_Permitted_Sources!G627</f>
        <v>20200202</v>
      </c>
      <c r="E2189" s="44" t="str">
        <f>NM_Permitted_Sources!I627</f>
        <v>Compressor Engines</v>
      </c>
      <c r="F2189" s="180" t="str">
        <f>NM_Permitted_Sources!J627</f>
        <v/>
      </c>
      <c r="G2189" s="180" t="str">
        <f>NM_Permitted_Sources!K627</f>
        <v/>
      </c>
      <c r="H2189" s="180" t="str">
        <f>NM_Permitted_Sources!L627</f>
        <v/>
      </c>
      <c r="I2189" s="180" t="str">
        <f>NM_Permitted_Sources!M627</f>
        <v/>
      </c>
      <c r="J2189" s="180">
        <f>NM_Permitted_Sources!N627</f>
        <v>2.4700000000000002</v>
      </c>
    </row>
    <row r="2190" spans="1:10" x14ac:dyDescent="0.2">
      <c r="A2190" s="43" t="str">
        <f>NM_Permitted_Sources!A628</f>
        <v>NM Permitted</v>
      </c>
      <c r="B2190" s="43" t="str">
        <f>NM_Permitted_Sources!B628</f>
        <v>35</v>
      </c>
      <c r="C2190" s="74" t="str">
        <f>NM_Permitted_Sources!C628</f>
        <v>35025</v>
      </c>
      <c r="D2190" s="44" t="str">
        <f>NM_Permitted_Sources!G628</f>
        <v>20200253</v>
      </c>
      <c r="E2190" s="44" t="str">
        <f>NM_Permitted_Sources!I628</f>
        <v>Compressor Engines</v>
      </c>
      <c r="F2190" s="180" t="str">
        <f>NM_Permitted_Sources!J628</f>
        <v/>
      </c>
      <c r="G2190" s="180">
        <f>NM_Permitted_Sources!K628</f>
        <v>2.48</v>
      </c>
      <c r="H2190" s="180" t="str">
        <f>NM_Permitted_Sources!L628</f>
        <v/>
      </c>
      <c r="I2190" s="180" t="str">
        <f>NM_Permitted_Sources!M628</f>
        <v/>
      </c>
      <c r="J2190" s="180" t="str">
        <f>NM_Permitted_Sources!N628</f>
        <v/>
      </c>
    </row>
    <row r="2191" spans="1:10" x14ac:dyDescent="0.2">
      <c r="A2191" s="43" t="str">
        <f>NM_Permitted_Sources!A629</f>
        <v>NM Permitted</v>
      </c>
      <c r="B2191" s="43" t="str">
        <f>NM_Permitted_Sources!B629</f>
        <v>35</v>
      </c>
      <c r="C2191" s="74" t="str">
        <f>NM_Permitted_Sources!C629</f>
        <v>35025</v>
      </c>
      <c r="D2191" s="44" t="str">
        <f>NM_Permitted_Sources!G629</f>
        <v>31000205</v>
      </c>
      <c r="E2191" s="44" t="str">
        <f>NM_Permitted_Sources!I629</f>
        <v>Natural Gas Production, Flares</v>
      </c>
      <c r="F2191" s="180" t="str">
        <f>NM_Permitted_Sources!J629</f>
        <v/>
      </c>
      <c r="G2191" s="180">
        <f>NM_Permitted_Sources!K629</f>
        <v>2.48</v>
      </c>
      <c r="H2191" s="180" t="str">
        <f>NM_Permitted_Sources!L629</f>
        <v/>
      </c>
      <c r="I2191" s="180" t="str">
        <f>NM_Permitted_Sources!M629</f>
        <v/>
      </c>
      <c r="J2191" s="180" t="str">
        <f>NM_Permitted_Sources!N629</f>
        <v/>
      </c>
    </row>
    <row r="2192" spans="1:10" x14ac:dyDescent="0.2">
      <c r="A2192" s="43" t="str">
        <f>NM_Permitted_Sources!A630</f>
        <v>NM Permitted</v>
      </c>
      <c r="B2192" s="43" t="str">
        <f>NM_Permitted_Sources!B630</f>
        <v>35</v>
      </c>
      <c r="C2192" s="74" t="str">
        <f>NM_Permitted_Sources!C630</f>
        <v>35025</v>
      </c>
      <c r="D2192" s="44" t="str">
        <f>NM_Permitted_Sources!G630</f>
        <v>20200252</v>
      </c>
      <c r="E2192" s="44" t="str">
        <f>NM_Permitted_Sources!I630</f>
        <v>Compressor Engines</v>
      </c>
      <c r="F2192" s="180" t="str">
        <f>NM_Permitted_Sources!J630</f>
        <v/>
      </c>
      <c r="G2192" s="180">
        <f>NM_Permitted_Sources!K630</f>
        <v>2.4900000000000002</v>
      </c>
      <c r="H2192" s="180" t="str">
        <f>NM_Permitted_Sources!L630</f>
        <v/>
      </c>
      <c r="I2192" s="180" t="str">
        <f>NM_Permitted_Sources!M630</f>
        <v/>
      </c>
      <c r="J2192" s="180" t="str">
        <f>NM_Permitted_Sources!N630</f>
        <v/>
      </c>
    </row>
    <row r="2193" spans="1:10" x14ac:dyDescent="0.2">
      <c r="A2193" s="43" t="str">
        <f>NM_Permitted_Sources!A631</f>
        <v>NM Permitted</v>
      </c>
      <c r="B2193" s="43" t="str">
        <f>NM_Permitted_Sources!B631</f>
        <v>35</v>
      </c>
      <c r="C2193" s="74" t="str">
        <f>NM_Permitted_Sources!C631</f>
        <v>35015</v>
      </c>
      <c r="D2193" s="44" t="str">
        <f>NM_Permitted_Sources!G631</f>
        <v>20200252</v>
      </c>
      <c r="E2193" s="44" t="str">
        <f>NM_Permitted_Sources!I631</f>
        <v>Compressor Engines</v>
      </c>
      <c r="F2193" s="180" t="str">
        <f>NM_Permitted_Sources!J631</f>
        <v/>
      </c>
      <c r="G2193" s="180" t="str">
        <f>NM_Permitted_Sources!K631</f>
        <v/>
      </c>
      <c r="H2193" s="180">
        <f>NM_Permitted_Sources!L631</f>
        <v>2.5</v>
      </c>
      <c r="I2193" s="180" t="str">
        <f>NM_Permitted_Sources!M631</f>
        <v/>
      </c>
      <c r="J2193" s="180" t="str">
        <f>NM_Permitted_Sources!N631</f>
        <v/>
      </c>
    </row>
    <row r="2194" spans="1:10" x14ac:dyDescent="0.2">
      <c r="A2194" s="43" t="str">
        <f>NM_Permitted_Sources!A632</f>
        <v>NM Permitted</v>
      </c>
      <c r="B2194" s="43" t="str">
        <f>NM_Permitted_Sources!B632</f>
        <v>35</v>
      </c>
      <c r="C2194" s="74" t="str">
        <f>NM_Permitted_Sources!C632</f>
        <v>35025</v>
      </c>
      <c r="D2194" s="44" t="str">
        <f>NM_Permitted_Sources!G632</f>
        <v>20200252</v>
      </c>
      <c r="E2194" s="44" t="str">
        <f>NM_Permitted_Sources!I632</f>
        <v>Compressor Engines</v>
      </c>
      <c r="F2194" s="180" t="str">
        <f>NM_Permitted_Sources!J632</f>
        <v/>
      </c>
      <c r="G2194" s="180" t="str">
        <f>NM_Permitted_Sources!K632</f>
        <v/>
      </c>
      <c r="H2194" s="180" t="str">
        <f>NM_Permitted_Sources!L632</f>
        <v/>
      </c>
      <c r="I2194" s="180" t="str">
        <f>NM_Permitted_Sources!M632</f>
        <v/>
      </c>
      <c r="J2194" s="180">
        <f>NM_Permitted_Sources!N632</f>
        <v>2.57</v>
      </c>
    </row>
    <row r="2195" spans="1:10" x14ac:dyDescent="0.2">
      <c r="A2195" s="43" t="str">
        <f>NM_Permitted_Sources!A633</f>
        <v>NM Permitted</v>
      </c>
      <c r="B2195" s="43" t="str">
        <f>NM_Permitted_Sources!B633</f>
        <v>35</v>
      </c>
      <c r="C2195" s="74" t="str">
        <f>NM_Permitted_Sources!C633</f>
        <v>35025</v>
      </c>
      <c r="D2195" s="44" t="str">
        <f>NM_Permitted_Sources!G633</f>
        <v>31000205</v>
      </c>
      <c r="E2195" s="44" t="str">
        <f>NM_Permitted_Sources!I633</f>
        <v>Natural Gas Production, Flares</v>
      </c>
      <c r="F2195" s="180" t="str">
        <f>NM_Permitted_Sources!J633</f>
        <v/>
      </c>
      <c r="G2195" s="180">
        <f>NM_Permitted_Sources!K633</f>
        <v>2.61</v>
      </c>
      <c r="H2195" s="180" t="str">
        <f>NM_Permitted_Sources!L633</f>
        <v/>
      </c>
      <c r="I2195" s="180" t="str">
        <f>NM_Permitted_Sources!M633</f>
        <v/>
      </c>
      <c r="J2195" s="180" t="str">
        <f>NM_Permitted_Sources!N633</f>
        <v/>
      </c>
    </row>
    <row r="2196" spans="1:10" x14ac:dyDescent="0.2">
      <c r="A2196" s="43" t="str">
        <f>NM_Permitted_Sources!A634</f>
        <v>NM Permitted</v>
      </c>
      <c r="B2196" s="43" t="str">
        <f>NM_Permitted_Sources!B634</f>
        <v>35</v>
      </c>
      <c r="C2196" s="74" t="str">
        <f>NM_Permitted_Sources!C634</f>
        <v>35025</v>
      </c>
      <c r="D2196" s="44" t="str">
        <f>NM_Permitted_Sources!G634</f>
        <v>20200252</v>
      </c>
      <c r="E2196" s="44" t="str">
        <f>NM_Permitted_Sources!I634</f>
        <v>Compressor Engines</v>
      </c>
      <c r="F2196" s="180" t="str">
        <f>NM_Permitted_Sources!J634</f>
        <v/>
      </c>
      <c r="G2196" s="180">
        <f>NM_Permitted_Sources!K634</f>
        <v>2.64</v>
      </c>
      <c r="H2196" s="180" t="str">
        <f>NM_Permitted_Sources!L634</f>
        <v/>
      </c>
      <c r="I2196" s="180" t="str">
        <f>NM_Permitted_Sources!M634</f>
        <v/>
      </c>
      <c r="J2196" s="180" t="str">
        <f>NM_Permitted_Sources!N634</f>
        <v/>
      </c>
    </row>
    <row r="2197" spans="1:10" x14ac:dyDescent="0.2">
      <c r="A2197" s="43" t="str">
        <f>NM_Permitted_Sources!A635</f>
        <v>NM Permitted</v>
      </c>
      <c r="B2197" s="43" t="str">
        <f>NM_Permitted_Sources!B635</f>
        <v>35</v>
      </c>
      <c r="C2197" s="74" t="str">
        <f>NM_Permitted_Sources!C635</f>
        <v>35025</v>
      </c>
      <c r="D2197" s="44" t="str">
        <f>NM_Permitted_Sources!G635</f>
        <v>31000205</v>
      </c>
      <c r="E2197" s="44" t="str">
        <f>NM_Permitted_Sources!I635</f>
        <v>Natural Gas Production, Flares</v>
      </c>
      <c r="F2197" s="180" t="str">
        <f>NM_Permitted_Sources!J635</f>
        <v/>
      </c>
      <c r="G2197" s="180">
        <f>NM_Permitted_Sources!K635</f>
        <v>2.65</v>
      </c>
      <c r="H2197" s="180" t="str">
        <f>NM_Permitted_Sources!L635</f>
        <v/>
      </c>
      <c r="I2197" s="180" t="str">
        <f>NM_Permitted_Sources!M635</f>
        <v/>
      </c>
      <c r="J2197" s="180" t="str">
        <f>NM_Permitted_Sources!N635</f>
        <v/>
      </c>
    </row>
    <row r="2198" spans="1:10" x14ac:dyDescent="0.2">
      <c r="A2198" s="43" t="str">
        <f>NM_Permitted_Sources!A636</f>
        <v>NM Permitted</v>
      </c>
      <c r="B2198" s="43" t="str">
        <f>NM_Permitted_Sources!B636</f>
        <v>35</v>
      </c>
      <c r="C2198" s="74" t="str">
        <f>NM_Permitted_Sources!C636</f>
        <v>35005</v>
      </c>
      <c r="D2198" s="44" t="str">
        <f>NM_Permitted_Sources!G636</f>
        <v>31088811</v>
      </c>
      <c r="E2198" s="44" t="str">
        <f>NM_Permitted_Sources!I636</f>
        <v>Permitted Fugitives</v>
      </c>
      <c r="F2198" s="180" t="str">
        <f>NM_Permitted_Sources!J636</f>
        <v/>
      </c>
      <c r="G2198" s="180">
        <f>NM_Permitted_Sources!K636</f>
        <v>2.66</v>
      </c>
      <c r="H2198" s="180" t="str">
        <f>NM_Permitted_Sources!L636</f>
        <v/>
      </c>
      <c r="I2198" s="180" t="str">
        <f>NM_Permitted_Sources!M636</f>
        <v/>
      </c>
      <c r="J2198" s="180" t="str">
        <f>NM_Permitted_Sources!N636</f>
        <v/>
      </c>
    </row>
    <row r="2199" spans="1:10" x14ac:dyDescent="0.2">
      <c r="A2199" s="43" t="str">
        <f>NM_Permitted_Sources!A637</f>
        <v>NM Permitted</v>
      </c>
      <c r="B2199" s="43" t="str">
        <f>NM_Permitted_Sources!B637</f>
        <v>35</v>
      </c>
      <c r="C2199" s="74" t="str">
        <f>NM_Permitted_Sources!C637</f>
        <v>35025</v>
      </c>
      <c r="D2199" s="44" t="str">
        <f>NM_Permitted_Sources!G637</f>
        <v>20200253</v>
      </c>
      <c r="E2199" s="44" t="str">
        <f>NM_Permitted_Sources!I637</f>
        <v>Compressor Engines</v>
      </c>
      <c r="F2199" s="180" t="str">
        <f>NM_Permitted_Sources!J637</f>
        <v/>
      </c>
      <c r="G2199" s="180" t="str">
        <f>NM_Permitted_Sources!K637</f>
        <v/>
      </c>
      <c r="H2199" s="180">
        <f>NM_Permitted_Sources!L637</f>
        <v>2.68</v>
      </c>
      <c r="I2199" s="180" t="str">
        <f>NM_Permitted_Sources!M637</f>
        <v/>
      </c>
      <c r="J2199" s="180" t="str">
        <f>NM_Permitted_Sources!N637</f>
        <v/>
      </c>
    </row>
    <row r="2200" spans="1:10" x14ac:dyDescent="0.2">
      <c r="A2200" s="43" t="str">
        <f>NM_Permitted_Sources!A638</f>
        <v>NM Permitted</v>
      </c>
      <c r="B2200" s="43" t="str">
        <f>NM_Permitted_Sources!B638</f>
        <v>35</v>
      </c>
      <c r="C2200" s="74" t="str">
        <f>NM_Permitted_Sources!C638</f>
        <v>35015</v>
      </c>
      <c r="D2200" s="44" t="str">
        <f>NM_Permitted_Sources!G638</f>
        <v>20200252</v>
      </c>
      <c r="E2200" s="44" t="str">
        <f>NM_Permitted_Sources!I638</f>
        <v>Compressor Engines</v>
      </c>
      <c r="F2200" s="180" t="str">
        <f>NM_Permitted_Sources!J638</f>
        <v/>
      </c>
      <c r="G2200" s="180">
        <f>NM_Permitted_Sources!K638</f>
        <v>2.7</v>
      </c>
      <c r="H2200" s="180" t="str">
        <f>NM_Permitted_Sources!L638</f>
        <v/>
      </c>
      <c r="I2200" s="180" t="str">
        <f>NM_Permitted_Sources!M638</f>
        <v/>
      </c>
      <c r="J2200" s="180" t="str">
        <f>NM_Permitted_Sources!N638</f>
        <v/>
      </c>
    </row>
    <row r="2201" spans="1:10" x14ac:dyDescent="0.2">
      <c r="A2201" s="43" t="str">
        <f>NM_Permitted_Sources!A639</f>
        <v>NM Permitted</v>
      </c>
      <c r="B2201" s="43" t="str">
        <f>NM_Permitted_Sources!B639</f>
        <v>35</v>
      </c>
      <c r="C2201" s="74" t="str">
        <f>NM_Permitted_Sources!C639</f>
        <v>35015</v>
      </c>
      <c r="D2201" s="44" t="str">
        <f>NM_Permitted_Sources!G639</f>
        <v>31000404</v>
      </c>
      <c r="E2201" s="44" t="str">
        <f>NM_Permitted_Sources!I639</f>
        <v>Process Heaters</v>
      </c>
      <c r="F2201" s="180">
        <f>NM_Permitted_Sources!J639</f>
        <v>2.7</v>
      </c>
      <c r="G2201" s="180" t="str">
        <f>NM_Permitted_Sources!K639</f>
        <v/>
      </c>
      <c r="H2201" s="180" t="str">
        <f>NM_Permitted_Sources!L639</f>
        <v/>
      </c>
      <c r="I2201" s="180" t="str">
        <f>NM_Permitted_Sources!M639</f>
        <v/>
      </c>
      <c r="J2201" s="180" t="str">
        <f>NM_Permitted_Sources!N639</f>
        <v/>
      </c>
    </row>
    <row r="2202" spans="1:10" x14ac:dyDescent="0.2">
      <c r="A2202" s="43" t="str">
        <f>NM_Permitted_Sources!A640</f>
        <v>NM Permitted</v>
      </c>
      <c r="B2202" s="43" t="str">
        <f>NM_Permitted_Sources!B640</f>
        <v>35</v>
      </c>
      <c r="C2202" s="74" t="str">
        <f>NM_Permitted_Sources!C640</f>
        <v>35025</v>
      </c>
      <c r="D2202" s="44" t="str">
        <f>NM_Permitted_Sources!G640</f>
        <v>31000215</v>
      </c>
      <c r="E2202" s="44" t="str">
        <f>NM_Permitted_Sources!I640</f>
        <v>Natural Gas Production, Flares</v>
      </c>
      <c r="F2202" s="180" t="str">
        <f>NM_Permitted_Sources!J640</f>
        <v/>
      </c>
      <c r="G2202" s="180">
        <f>NM_Permitted_Sources!K640</f>
        <v>2.7</v>
      </c>
      <c r="H2202" s="180" t="str">
        <f>NM_Permitted_Sources!L640</f>
        <v/>
      </c>
      <c r="I2202" s="180" t="str">
        <f>NM_Permitted_Sources!M640</f>
        <v/>
      </c>
      <c r="J2202" s="180" t="str">
        <f>NM_Permitted_Sources!N640</f>
        <v/>
      </c>
    </row>
    <row r="2203" spans="1:10" x14ac:dyDescent="0.2">
      <c r="A2203" s="43" t="str">
        <f>NM_Permitted_Sources!A641</f>
        <v>NM Permitted</v>
      </c>
      <c r="B2203" s="43" t="str">
        <f>NM_Permitted_Sources!B641</f>
        <v>35</v>
      </c>
      <c r="C2203" s="74" t="str">
        <f>NM_Permitted_Sources!C641</f>
        <v>35011</v>
      </c>
      <c r="D2203" s="44" t="str">
        <f>NM_Permitted_Sources!G641</f>
        <v>31000205</v>
      </c>
      <c r="E2203" s="44" t="str">
        <f>NM_Permitted_Sources!I641</f>
        <v>Natural Gas Production, Flares</v>
      </c>
      <c r="F2203" s="180" t="str">
        <f>NM_Permitted_Sources!J641</f>
        <v/>
      </c>
      <c r="G2203" s="180" t="str">
        <f>NM_Permitted_Sources!K641</f>
        <v/>
      </c>
      <c r="H2203" s="180">
        <f>NM_Permitted_Sources!L641</f>
        <v>2.73</v>
      </c>
      <c r="I2203" s="180" t="str">
        <f>NM_Permitted_Sources!M641</f>
        <v/>
      </c>
      <c r="J2203" s="180" t="str">
        <f>NM_Permitted_Sources!N641</f>
        <v/>
      </c>
    </row>
    <row r="2204" spans="1:10" x14ac:dyDescent="0.2">
      <c r="A2204" s="43" t="str">
        <f>NM_Permitted_Sources!A642</f>
        <v>NM Permitted</v>
      </c>
      <c r="B2204" s="43" t="str">
        <f>NM_Permitted_Sources!B642</f>
        <v>35</v>
      </c>
      <c r="C2204" s="74" t="str">
        <f>NM_Permitted_Sources!C642</f>
        <v>35025</v>
      </c>
      <c r="D2204" s="44" t="str">
        <f>NM_Permitted_Sources!G642</f>
        <v>20200253</v>
      </c>
      <c r="E2204" s="44" t="str">
        <f>NM_Permitted_Sources!I642</f>
        <v>Compressor Engines</v>
      </c>
      <c r="F2204" s="180" t="str">
        <f>NM_Permitted_Sources!J642</f>
        <v/>
      </c>
      <c r="G2204" s="180">
        <f>NM_Permitted_Sources!K642</f>
        <v>2.75</v>
      </c>
      <c r="H2204" s="180" t="str">
        <f>NM_Permitted_Sources!L642</f>
        <v/>
      </c>
      <c r="I2204" s="180" t="str">
        <f>NM_Permitted_Sources!M642</f>
        <v/>
      </c>
      <c r="J2204" s="180" t="str">
        <f>NM_Permitted_Sources!N642</f>
        <v/>
      </c>
    </row>
    <row r="2205" spans="1:10" x14ac:dyDescent="0.2">
      <c r="A2205" s="43" t="str">
        <f>NM_Permitted_Sources!A643</f>
        <v>NM Permitted</v>
      </c>
      <c r="B2205" s="43" t="str">
        <f>NM_Permitted_Sources!B643</f>
        <v>35</v>
      </c>
      <c r="C2205" s="74" t="str">
        <f>NM_Permitted_Sources!C643</f>
        <v>35015</v>
      </c>
      <c r="D2205" s="44" t="str">
        <f>NM_Permitted_Sources!G643</f>
        <v>40400311</v>
      </c>
      <c r="E2205" s="44" t="str">
        <f>NM_Permitted_Sources!I643</f>
        <v>Permitted Tank Losses</v>
      </c>
      <c r="F2205" s="180" t="str">
        <f>NM_Permitted_Sources!J643</f>
        <v/>
      </c>
      <c r="G2205" s="180">
        <f>NM_Permitted_Sources!K643</f>
        <v>2.77</v>
      </c>
      <c r="H2205" s="180" t="str">
        <f>NM_Permitted_Sources!L643</f>
        <v/>
      </c>
      <c r="I2205" s="180" t="str">
        <f>NM_Permitted_Sources!M643</f>
        <v/>
      </c>
      <c r="J2205" s="180" t="str">
        <f>NM_Permitted_Sources!N643</f>
        <v/>
      </c>
    </row>
    <row r="2206" spans="1:10" x14ac:dyDescent="0.2">
      <c r="A2206" s="43" t="str">
        <f>NM_Permitted_Sources!A644</f>
        <v>NM Permitted</v>
      </c>
      <c r="B2206" s="43" t="str">
        <f>NM_Permitted_Sources!B644</f>
        <v>35</v>
      </c>
      <c r="C2206" s="74" t="str">
        <f>NM_Permitted_Sources!C644</f>
        <v>35015</v>
      </c>
      <c r="D2206" s="44" t="str">
        <f>NM_Permitted_Sources!G644</f>
        <v>40400311</v>
      </c>
      <c r="E2206" s="44" t="str">
        <f>NM_Permitted_Sources!I644</f>
        <v>Permitted Tank Losses</v>
      </c>
      <c r="F2206" s="180" t="str">
        <f>NM_Permitted_Sources!J644</f>
        <v/>
      </c>
      <c r="G2206" s="180">
        <f>NM_Permitted_Sources!K644</f>
        <v>2.77</v>
      </c>
      <c r="H2206" s="180" t="str">
        <f>NM_Permitted_Sources!L644</f>
        <v/>
      </c>
      <c r="I2206" s="180" t="str">
        <f>NM_Permitted_Sources!M644</f>
        <v/>
      </c>
      <c r="J2206" s="180" t="str">
        <f>NM_Permitted_Sources!N644</f>
        <v/>
      </c>
    </row>
    <row r="2207" spans="1:10" x14ac:dyDescent="0.2">
      <c r="A2207" s="43" t="str">
        <f>NM_Permitted_Sources!A645</f>
        <v>NM Permitted</v>
      </c>
      <c r="B2207" s="43" t="str">
        <f>NM_Permitted_Sources!B645</f>
        <v>35</v>
      </c>
      <c r="C2207" s="74" t="str">
        <f>NM_Permitted_Sources!C645</f>
        <v>35015</v>
      </c>
      <c r="D2207" s="44" t="str">
        <f>NM_Permitted_Sources!G645</f>
        <v>40400311</v>
      </c>
      <c r="E2207" s="44" t="str">
        <f>NM_Permitted_Sources!I645</f>
        <v>Permitted Tank Losses</v>
      </c>
      <c r="F2207" s="180" t="str">
        <f>NM_Permitted_Sources!J645</f>
        <v/>
      </c>
      <c r="G2207" s="180">
        <f>NM_Permitted_Sources!K645</f>
        <v>2.78</v>
      </c>
      <c r="H2207" s="180" t="str">
        <f>NM_Permitted_Sources!L645</f>
        <v/>
      </c>
      <c r="I2207" s="180" t="str">
        <f>NM_Permitted_Sources!M645</f>
        <v/>
      </c>
      <c r="J2207" s="180" t="str">
        <f>NM_Permitted_Sources!N645</f>
        <v/>
      </c>
    </row>
    <row r="2208" spans="1:10" x14ac:dyDescent="0.2">
      <c r="A2208" s="43" t="str">
        <f>NM_Permitted_Sources!A646</f>
        <v>NM Permitted</v>
      </c>
      <c r="B2208" s="43" t="str">
        <f>NM_Permitted_Sources!B646</f>
        <v>35</v>
      </c>
      <c r="C2208" s="74" t="str">
        <f>NM_Permitted_Sources!C646</f>
        <v>35025</v>
      </c>
      <c r="D2208" s="44" t="str">
        <f>NM_Permitted_Sources!G646</f>
        <v>20200253</v>
      </c>
      <c r="E2208" s="44" t="str">
        <f>NM_Permitted_Sources!I646</f>
        <v>Compressor Engines</v>
      </c>
      <c r="F2208" s="180" t="str">
        <f>NM_Permitted_Sources!J646</f>
        <v/>
      </c>
      <c r="G2208" s="180">
        <f>NM_Permitted_Sources!K646</f>
        <v>2.79</v>
      </c>
      <c r="H2208" s="180" t="str">
        <f>NM_Permitted_Sources!L646</f>
        <v/>
      </c>
      <c r="I2208" s="180" t="str">
        <f>NM_Permitted_Sources!M646</f>
        <v/>
      </c>
      <c r="J2208" s="180" t="str">
        <f>NM_Permitted_Sources!N646</f>
        <v/>
      </c>
    </row>
    <row r="2209" spans="1:10" x14ac:dyDescent="0.2">
      <c r="A2209" s="43" t="str">
        <f>NM_Permitted_Sources!A647</f>
        <v>NM Permitted</v>
      </c>
      <c r="B2209" s="43" t="str">
        <f>NM_Permitted_Sources!B647</f>
        <v>35</v>
      </c>
      <c r="C2209" s="74" t="str">
        <f>NM_Permitted_Sources!C647</f>
        <v>35025</v>
      </c>
      <c r="D2209" s="44" t="str">
        <f>NM_Permitted_Sources!G647</f>
        <v>31000404</v>
      </c>
      <c r="E2209" s="44" t="str">
        <f>NM_Permitted_Sources!I647</f>
        <v>Process Heaters</v>
      </c>
      <c r="F2209" s="180" t="str">
        <f>NM_Permitted_Sources!J647</f>
        <v/>
      </c>
      <c r="G2209" s="180" t="str">
        <f>NM_Permitted_Sources!K647</f>
        <v/>
      </c>
      <c r="H2209" s="180">
        <f>NM_Permitted_Sources!L647</f>
        <v>2.8</v>
      </c>
      <c r="I2209" s="180" t="str">
        <f>NM_Permitted_Sources!M647</f>
        <v/>
      </c>
      <c r="J2209" s="180" t="str">
        <f>NM_Permitted_Sources!N647</f>
        <v/>
      </c>
    </row>
    <row r="2210" spans="1:10" x14ac:dyDescent="0.2">
      <c r="A2210" s="43" t="str">
        <f>NM_Permitted_Sources!A648</f>
        <v>NM Permitted</v>
      </c>
      <c r="B2210" s="43" t="str">
        <f>NM_Permitted_Sources!B648</f>
        <v>35</v>
      </c>
      <c r="C2210" s="74" t="str">
        <f>NM_Permitted_Sources!C648</f>
        <v>35015</v>
      </c>
      <c r="D2210" s="44" t="str">
        <f>NM_Permitted_Sources!G648</f>
        <v>20200202</v>
      </c>
      <c r="E2210" s="44" t="str">
        <f>NM_Permitted_Sources!I648</f>
        <v>Compressor Engines</v>
      </c>
      <c r="F2210" s="180" t="str">
        <f>NM_Permitted_Sources!J648</f>
        <v/>
      </c>
      <c r="G2210" s="180">
        <f>NM_Permitted_Sources!K648</f>
        <v>2.81</v>
      </c>
      <c r="H2210" s="180" t="str">
        <f>NM_Permitted_Sources!L648</f>
        <v/>
      </c>
      <c r="I2210" s="180" t="str">
        <f>NM_Permitted_Sources!M648</f>
        <v/>
      </c>
      <c r="J2210" s="180" t="str">
        <f>NM_Permitted_Sources!N648</f>
        <v/>
      </c>
    </row>
    <row r="2211" spans="1:10" x14ac:dyDescent="0.2">
      <c r="A2211" s="43" t="str">
        <f>NM_Permitted_Sources!A649</f>
        <v>NM Permitted</v>
      </c>
      <c r="B2211" s="43" t="str">
        <f>NM_Permitted_Sources!B649</f>
        <v>35</v>
      </c>
      <c r="C2211" s="74" t="str">
        <f>NM_Permitted_Sources!C649</f>
        <v>35015</v>
      </c>
      <c r="D2211" s="44" t="str">
        <f>NM_Permitted_Sources!G649</f>
        <v>20200253</v>
      </c>
      <c r="E2211" s="44" t="str">
        <f>NM_Permitted_Sources!I649</f>
        <v>Compressor Engines</v>
      </c>
      <c r="F2211" s="180" t="str">
        <f>NM_Permitted_Sources!J649</f>
        <v/>
      </c>
      <c r="G2211" s="180">
        <f>NM_Permitted_Sources!K649</f>
        <v>2.81</v>
      </c>
      <c r="H2211" s="180" t="str">
        <f>NM_Permitted_Sources!L649</f>
        <v/>
      </c>
      <c r="I2211" s="180" t="str">
        <f>NM_Permitted_Sources!M649</f>
        <v/>
      </c>
      <c r="J2211" s="180" t="str">
        <f>NM_Permitted_Sources!N649</f>
        <v/>
      </c>
    </row>
    <row r="2212" spans="1:10" x14ac:dyDescent="0.2">
      <c r="A2212" s="43" t="str">
        <f>NM_Permitted_Sources!A650</f>
        <v>NM Permitted</v>
      </c>
      <c r="B2212" s="43" t="str">
        <f>NM_Permitted_Sources!B650</f>
        <v>35</v>
      </c>
      <c r="C2212" s="74" t="str">
        <f>NM_Permitted_Sources!C650</f>
        <v>35015</v>
      </c>
      <c r="D2212" s="44" t="str">
        <f>NM_Permitted_Sources!G650</f>
        <v>20200202</v>
      </c>
      <c r="E2212" s="44" t="str">
        <f>NM_Permitted_Sources!I650</f>
        <v>Compressor Engines</v>
      </c>
      <c r="F2212" s="180" t="str">
        <f>NM_Permitted_Sources!J650</f>
        <v/>
      </c>
      <c r="G2212" s="180">
        <f>NM_Permitted_Sources!K650</f>
        <v>2.81</v>
      </c>
      <c r="H2212" s="180" t="str">
        <f>NM_Permitted_Sources!L650</f>
        <v/>
      </c>
      <c r="I2212" s="180" t="str">
        <f>NM_Permitted_Sources!M650</f>
        <v/>
      </c>
      <c r="J2212" s="180" t="str">
        <f>NM_Permitted_Sources!N650</f>
        <v/>
      </c>
    </row>
    <row r="2213" spans="1:10" x14ac:dyDescent="0.2">
      <c r="A2213" s="43" t="str">
        <f>NM_Permitted_Sources!A651</f>
        <v>NM Permitted</v>
      </c>
      <c r="B2213" s="43" t="str">
        <f>NM_Permitted_Sources!B651</f>
        <v>35</v>
      </c>
      <c r="C2213" s="74" t="str">
        <f>NM_Permitted_Sources!C651</f>
        <v>35015</v>
      </c>
      <c r="D2213" s="44" t="str">
        <f>NM_Permitted_Sources!G651</f>
        <v>20200253</v>
      </c>
      <c r="E2213" s="44" t="str">
        <f>NM_Permitted_Sources!I651</f>
        <v>Compressor Engines</v>
      </c>
      <c r="F2213" s="180" t="str">
        <f>NM_Permitted_Sources!J651</f>
        <v/>
      </c>
      <c r="G2213" s="180">
        <f>NM_Permitted_Sources!K651</f>
        <v>2.81</v>
      </c>
      <c r="H2213" s="180" t="str">
        <f>NM_Permitted_Sources!L651</f>
        <v/>
      </c>
      <c r="I2213" s="180" t="str">
        <f>NM_Permitted_Sources!M651</f>
        <v/>
      </c>
      <c r="J2213" s="180" t="str">
        <f>NM_Permitted_Sources!N651</f>
        <v/>
      </c>
    </row>
    <row r="2214" spans="1:10" x14ac:dyDescent="0.2">
      <c r="A2214" s="43" t="str">
        <f>NM_Permitted_Sources!A652</f>
        <v>NM Permitted</v>
      </c>
      <c r="B2214" s="43" t="str">
        <f>NM_Permitted_Sources!B652</f>
        <v>35</v>
      </c>
      <c r="C2214" s="74" t="str">
        <f>NM_Permitted_Sources!C652</f>
        <v>35015</v>
      </c>
      <c r="D2214" s="44" t="str">
        <f>NM_Permitted_Sources!G652</f>
        <v>20200253</v>
      </c>
      <c r="E2214" s="44" t="str">
        <f>NM_Permitted_Sources!I652</f>
        <v>Compressor Engines</v>
      </c>
      <c r="F2214" s="180" t="str">
        <f>NM_Permitted_Sources!J652</f>
        <v/>
      </c>
      <c r="G2214" s="180">
        <f>NM_Permitted_Sources!K652</f>
        <v>2.81</v>
      </c>
      <c r="H2214" s="180" t="str">
        <f>NM_Permitted_Sources!L652</f>
        <v/>
      </c>
      <c r="I2214" s="180" t="str">
        <f>NM_Permitted_Sources!M652</f>
        <v/>
      </c>
      <c r="J2214" s="180" t="str">
        <f>NM_Permitted_Sources!N652</f>
        <v/>
      </c>
    </row>
    <row r="2215" spans="1:10" x14ac:dyDescent="0.2">
      <c r="A2215" s="43" t="str">
        <f>NM_Permitted_Sources!A653</f>
        <v>NM Permitted</v>
      </c>
      <c r="B2215" s="43" t="str">
        <f>NM_Permitted_Sources!B653</f>
        <v>35</v>
      </c>
      <c r="C2215" s="74" t="str">
        <f>NM_Permitted_Sources!C653</f>
        <v>35015</v>
      </c>
      <c r="D2215" s="44" t="str">
        <f>NM_Permitted_Sources!G653</f>
        <v>20200253</v>
      </c>
      <c r="E2215" s="44" t="str">
        <f>NM_Permitted_Sources!I653</f>
        <v>Compressor Engines</v>
      </c>
      <c r="F2215" s="180" t="str">
        <f>NM_Permitted_Sources!J653</f>
        <v/>
      </c>
      <c r="G2215" s="180">
        <f>NM_Permitted_Sources!K653</f>
        <v>2.81</v>
      </c>
      <c r="H2215" s="180" t="str">
        <f>NM_Permitted_Sources!L653</f>
        <v/>
      </c>
      <c r="I2215" s="180" t="str">
        <f>NM_Permitted_Sources!M653</f>
        <v/>
      </c>
      <c r="J2215" s="180" t="str">
        <f>NM_Permitted_Sources!N653</f>
        <v/>
      </c>
    </row>
    <row r="2216" spans="1:10" x14ac:dyDescent="0.2">
      <c r="A2216" s="43" t="str">
        <f>NM_Permitted_Sources!A654</f>
        <v>NM Permitted</v>
      </c>
      <c r="B2216" s="43" t="str">
        <f>NM_Permitted_Sources!B654</f>
        <v>35</v>
      </c>
      <c r="C2216" s="74" t="str">
        <f>NM_Permitted_Sources!C654</f>
        <v>35015</v>
      </c>
      <c r="D2216" s="44" t="str">
        <f>NM_Permitted_Sources!G654</f>
        <v>20200253</v>
      </c>
      <c r="E2216" s="44" t="str">
        <f>NM_Permitted_Sources!I654</f>
        <v>Compressor Engines</v>
      </c>
      <c r="F2216" s="180" t="str">
        <f>NM_Permitted_Sources!J654</f>
        <v/>
      </c>
      <c r="G2216" s="180">
        <f>NM_Permitted_Sources!K654</f>
        <v>2.81</v>
      </c>
      <c r="H2216" s="180" t="str">
        <f>NM_Permitted_Sources!L654</f>
        <v/>
      </c>
      <c r="I2216" s="180" t="str">
        <f>NM_Permitted_Sources!M654</f>
        <v/>
      </c>
      <c r="J2216" s="180" t="str">
        <f>NM_Permitted_Sources!N654</f>
        <v/>
      </c>
    </row>
    <row r="2217" spans="1:10" x14ac:dyDescent="0.2">
      <c r="A2217" s="43" t="str">
        <f>NM_Permitted_Sources!A655</f>
        <v>NM Permitted</v>
      </c>
      <c r="B2217" s="43" t="str">
        <f>NM_Permitted_Sources!B655</f>
        <v>35</v>
      </c>
      <c r="C2217" s="74" t="str">
        <f>NM_Permitted_Sources!C655</f>
        <v>35015</v>
      </c>
      <c r="D2217" s="44" t="str">
        <f>NM_Permitted_Sources!G655</f>
        <v>20200253</v>
      </c>
      <c r="E2217" s="44" t="str">
        <f>NM_Permitted_Sources!I655</f>
        <v>Compressor Engines</v>
      </c>
      <c r="F2217" s="180" t="str">
        <f>NM_Permitted_Sources!J655</f>
        <v/>
      </c>
      <c r="G2217" s="180">
        <f>NM_Permitted_Sources!K655</f>
        <v>2.81</v>
      </c>
      <c r="H2217" s="180" t="str">
        <f>NM_Permitted_Sources!L655</f>
        <v/>
      </c>
      <c r="I2217" s="180" t="str">
        <f>NM_Permitted_Sources!M655</f>
        <v/>
      </c>
      <c r="J2217" s="180" t="str">
        <f>NM_Permitted_Sources!N655</f>
        <v/>
      </c>
    </row>
    <row r="2218" spans="1:10" x14ac:dyDescent="0.2">
      <c r="A2218" s="43" t="str">
        <f>NM_Permitted_Sources!A656</f>
        <v>NM Permitted</v>
      </c>
      <c r="B2218" s="43" t="str">
        <f>NM_Permitted_Sources!B656</f>
        <v>35</v>
      </c>
      <c r="C2218" s="74" t="str">
        <f>NM_Permitted_Sources!C656</f>
        <v>35015</v>
      </c>
      <c r="D2218" s="44" t="str">
        <f>NM_Permitted_Sources!G656</f>
        <v>20200253</v>
      </c>
      <c r="E2218" s="44" t="str">
        <f>NM_Permitted_Sources!I656</f>
        <v>Compressor Engines</v>
      </c>
      <c r="F2218" s="180" t="str">
        <f>NM_Permitted_Sources!J656</f>
        <v/>
      </c>
      <c r="G2218" s="180">
        <f>NM_Permitted_Sources!K656</f>
        <v>2.81</v>
      </c>
      <c r="H2218" s="180" t="str">
        <f>NM_Permitted_Sources!L656</f>
        <v/>
      </c>
      <c r="I2218" s="180" t="str">
        <f>NM_Permitted_Sources!M656</f>
        <v/>
      </c>
      <c r="J2218" s="180" t="str">
        <f>NM_Permitted_Sources!N656</f>
        <v/>
      </c>
    </row>
    <row r="2219" spans="1:10" x14ac:dyDescent="0.2">
      <c r="A2219" s="43" t="str">
        <f>NM_Permitted_Sources!A657</f>
        <v>NM Permitted</v>
      </c>
      <c r="B2219" s="43" t="str">
        <f>NM_Permitted_Sources!B657</f>
        <v>35</v>
      </c>
      <c r="C2219" s="74" t="str">
        <f>NM_Permitted_Sources!C657</f>
        <v>35015</v>
      </c>
      <c r="D2219" s="44" t="str">
        <f>NM_Permitted_Sources!G657</f>
        <v>20200253</v>
      </c>
      <c r="E2219" s="44" t="str">
        <f>NM_Permitted_Sources!I657</f>
        <v>Compressor Engines</v>
      </c>
      <c r="F2219" s="180" t="str">
        <f>NM_Permitted_Sources!J657</f>
        <v/>
      </c>
      <c r="G2219" s="180">
        <f>NM_Permitted_Sources!K657</f>
        <v>2.81</v>
      </c>
      <c r="H2219" s="180" t="str">
        <f>NM_Permitted_Sources!L657</f>
        <v/>
      </c>
      <c r="I2219" s="180" t="str">
        <f>NM_Permitted_Sources!M657</f>
        <v/>
      </c>
      <c r="J2219" s="180" t="str">
        <f>NM_Permitted_Sources!N657</f>
        <v/>
      </c>
    </row>
    <row r="2220" spans="1:10" x14ac:dyDescent="0.2">
      <c r="A2220" s="43" t="str">
        <f>NM_Permitted_Sources!A658</f>
        <v>NM Permitted</v>
      </c>
      <c r="B2220" s="43" t="str">
        <f>NM_Permitted_Sources!B658</f>
        <v>35</v>
      </c>
      <c r="C2220" s="74" t="str">
        <f>NM_Permitted_Sources!C658</f>
        <v>35015</v>
      </c>
      <c r="D2220" s="44" t="str">
        <f>NM_Permitted_Sources!G658</f>
        <v>20200253</v>
      </c>
      <c r="E2220" s="44" t="str">
        <f>NM_Permitted_Sources!I658</f>
        <v>Compressor Engines</v>
      </c>
      <c r="F2220" s="180" t="str">
        <f>NM_Permitted_Sources!J658</f>
        <v/>
      </c>
      <c r="G2220" s="180">
        <f>NM_Permitted_Sources!K658</f>
        <v>2.81</v>
      </c>
      <c r="H2220" s="180" t="str">
        <f>NM_Permitted_Sources!L658</f>
        <v/>
      </c>
      <c r="I2220" s="180" t="str">
        <f>NM_Permitted_Sources!M658</f>
        <v/>
      </c>
      <c r="J2220" s="180" t="str">
        <f>NM_Permitted_Sources!N658</f>
        <v/>
      </c>
    </row>
    <row r="2221" spans="1:10" x14ac:dyDescent="0.2">
      <c r="A2221" s="43" t="str">
        <f>NM_Permitted_Sources!A659</f>
        <v>NM Permitted</v>
      </c>
      <c r="B2221" s="43" t="str">
        <f>NM_Permitted_Sources!B659</f>
        <v>35</v>
      </c>
      <c r="C2221" s="74" t="str">
        <f>NM_Permitted_Sources!C659</f>
        <v>35025</v>
      </c>
      <c r="D2221" s="44" t="str">
        <f>NM_Permitted_Sources!G659</f>
        <v>20200254</v>
      </c>
      <c r="E2221" s="44" t="str">
        <f>NM_Permitted_Sources!I659</f>
        <v>Compressor Engines</v>
      </c>
      <c r="F2221" s="180" t="str">
        <f>NM_Permitted_Sources!J659</f>
        <v/>
      </c>
      <c r="G2221" s="180" t="str">
        <f>NM_Permitted_Sources!K659</f>
        <v/>
      </c>
      <c r="H2221" s="180">
        <f>NM_Permitted_Sources!L659</f>
        <v>2.8140000000000001</v>
      </c>
      <c r="I2221" s="180" t="str">
        <f>NM_Permitted_Sources!M659</f>
        <v/>
      </c>
      <c r="J2221" s="180" t="str">
        <f>NM_Permitted_Sources!N659</f>
        <v/>
      </c>
    </row>
    <row r="2222" spans="1:10" x14ac:dyDescent="0.2">
      <c r="A2222" s="43" t="str">
        <f>NM_Permitted_Sources!A660</f>
        <v>NM Permitted</v>
      </c>
      <c r="B2222" s="43" t="str">
        <f>NM_Permitted_Sources!B660</f>
        <v>35</v>
      </c>
      <c r="C2222" s="74" t="str">
        <f>NM_Permitted_Sources!C660</f>
        <v>35025</v>
      </c>
      <c r="D2222" s="44" t="str">
        <f>NM_Permitted_Sources!G660</f>
        <v>31000205</v>
      </c>
      <c r="E2222" s="44" t="str">
        <f>NM_Permitted_Sources!I660</f>
        <v>Natural Gas Production, Flares</v>
      </c>
      <c r="F2222" s="180" t="str">
        <f>NM_Permitted_Sources!J660</f>
        <v/>
      </c>
      <c r="G2222" s="180" t="str">
        <f>NM_Permitted_Sources!K660</f>
        <v/>
      </c>
      <c r="H2222" s="180" t="str">
        <f>NM_Permitted_Sources!L660</f>
        <v/>
      </c>
      <c r="I2222" s="180">
        <f>NM_Permitted_Sources!M660</f>
        <v>2.84</v>
      </c>
      <c r="J2222" s="180" t="str">
        <f>NM_Permitted_Sources!N660</f>
        <v/>
      </c>
    </row>
    <row r="2223" spans="1:10" x14ac:dyDescent="0.2">
      <c r="A2223" s="43" t="str">
        <f>NM_Permitted_Sources!A661</f>
        <v>NM Permitted</v>
      </c>
      <c r="B2223" s="43" t="str">
        <f>NM_Permitted_Sources!B661</f>
        <v>35</v>
      </c>
      <c r="C2223" s="74" t="str">
        <f>NM_Permitted_Sources!C661</f>
        <v>35015</v>
      </c>
      <c r="D2223" s="44" t="str">
        <f>NM_Permitted_Sources!G661</f>
        <v>40400311</v>
      </c>
      <c r="E2223" s="44" t="str">
        <f>NM_Permitted_Sources!I661</f>
        <v>Permitted Tank Losses</v>
      </c>
      <c r="F2223" s="180" t="str">
        <f>NM_Permitted_Sources!J661</f>
        <v/>
      </c>
      <c r="G2223" s="180">
        <f>NM_Permitted_Sources!K661</f>
        <v>2.87</v>
      </c>
      <c r="H2223" s="180" t="str">
        <f>NM_Permitted_Sources!L661</f>
        <v/>
      </c>
      <c r="I2223" s="180" t="str">
        <f>NM_Permitted_Sources!M661</f>
        <v/>
      </c>
      <c r="J2223" s="180" t="str">
        <f>NM_Permitted_Sources!N661</f>
        <v/>
      </c>
    </row>
    <row r="2224" spans="1:10" x14ac:dyDescent="0.2">
      <c r="A2224" s="43" t="str">
        <f>NM_Permitted_Sources!A662</f>
        <v>NM Permitted</v>
      </c>
      <c r="B2224" s="43" t="str">
        <f>NM_Permitted_Sources!B662</f>
        <v>35</v>
      </c>
      <c r="C2224" s="74" t="str">
        <f>NM_Permitted_Sources!C662</f>
        <v>35015</v>
      </c>
      <c r="D2224" s="44" t="str">
        <f>NM_Permitted_Sources!G662</f>
        <v>40400311</v>
      </c>
      <c r="E2224" s="44" t="str">
        <f>NM_Permitted_Sources!I662</f>
        <v>Permitted Tank Losses</v>
      </c>
      <c r="F2224" s="180" t="str">
        <f>NM_Permitted_Sources!J662</f>
        <v/>
      </c>
      <c r="G2224" s="180">
        <f>NM_Permitted_Sources!K662</f>
        <v>2.87</v>
      </c>
      <c r="H2224" s="180" t="str">
        <f>NM_Permitted_Sources!L662</f>
        <v/>
      </c>
      <c r="I2224" s="180" t="str">
        <f>NM_Permitted_Sources!M662</f>
        <v/>
      </c>
      <c r="J2224" s="180" t="str">
        <f>NM_Permitted_Sources!N662</f>
        <v/>
      </c>
    </row>
    <row r="2225" spans="1:10" x14ac:dyDescent="0.2">
      <c r="A2225" s="43" t="str">
        <f>NM_Permitted_Sources!A663</f>
        <v>NM Permitted</v>
      </c>
      <c r="B2225" s="43" t="str">
        <f>NM_Permitted_Sources!B663</f>
        <v>35</v>
      </c>
      <c r="C2225" s="74" t="str">
        <f>NM_Permitted_Sources!C663</f>
        <v>35015</v>
      </c>
      <c r="D2225" s="44" t="str">
        <f>NM_Permitted_Sources!G663</f>
        <v>40400311</v>
      </c>
      <c r="E2225" s="44" t="str">
        <f>NM_Permitted_Sources!I663</f>
        <v>Permitted Tank Losses</v>
      </c>
      <c r="F2225" s="180" t="str">
        <f>NM_Permitted_Sources!J663</f>
        <v/>
      </c>
      <c r="G2225" s="180">
        <f>NM_Permitted_Sources!K663</f>
        <v>2.87</v>
      </c>
      <c r="H2225" s="180" t="str">
        <f>NM_Permitted_Sources!L663</f>
        <v/>
      </c>
      <c r="I2225" s="180" t="str">
        <f>NM_Permitted_Sources!M663</f>
        <v/>
      </c>
      <c r="J2225" s="180" t="str">
        <f>NM_Permitted_Sources!N663</f>
        <v/>
      </c>
    </row>
    <row r="2226" spans="1:10" x14ac:dyDescent="0.2">
      <c r="A2226" s="43" t="str">
        <f>NM_Permitted_Sources!A664</f>
        <v>NM Permitted</v>
      </c>
      <c r="B2226" s="43" t="str">
        <f>NM_Permitted_Sources!B664</f>
        <v>35</v>
      </c>
      <c r="C2226" s="74" t="str">
        <f>NM_Permitted_Sources!C664</f>
        <v>35015</v>
      </c>
      <c r="D2226" s="44" t="str">
        <f>NM_Permitted_Sources!G664</f>
        <v>40400311</v>
      </c>
      <c r="E2226" s="44" t="str">
        <f>NM_Permitted_Sources!I664</f>
        <v>Permitted Tank Losses</v>
      </c>
      <c r="F2226" s="180" t="str">
        <f>NM_Permitted_Sources!J664</f>
        <v/>
      </c>
      <c r="G2226" s="180">
        <f>NM_Permitted_Sources!K664</f>
        <v>2.87</v>
      </c>
      <c r="H2226" s="180" t="str">
        <f>NM_Permitted_Sources!L664</f>
        <v/>
      </c>
      <c r="I2226" s="180" t="str">
        <f>NM_Permitted_Sources!M664</f>
        <v/>
      </c>
      <c r="J2226" s="180" t="str">
        <f>NM_Permitted_Sources!N664</f>
        <v/>
      </c>
    </row>
    <row r="2227" spans="1:10" x14ac:dyDescent="0.2">
      <c r="A2227" s="43" t="str">
        <f>NM_Permitted_Sources!A665</f>
        <v>NM Permitted</v>
      </c>
      <c r="B2227" s="43" t="str">
        <f>NM_Permitted_Sources!B665</f>
        <v>35</v>
      </c>
      <c r="C2227" s="74" t="str">
        <f>NM_Permitted_Sources!C665</f>
        <v>35025</v>
      </c>
      <c r="D2227" s="44" t="str">
        <f>NM_Permitted_Sources!G665</f>
        <v>20200252</v>
      </c>
      <c r="E2227" s="44" t="str">
        <f>NM_Permitted_Sources!I665</f>
        <v>Compressor Engines</v>
      </c>
      <c r="F2227" s="180" t="str">
        <f>NM_Permitted_Sources!J665</f>
        <v/>
      </c>
      <c r="G2227" s="180" t="str">
        <f>NM_Permitted_Sources!K665</f>
        <v/>
      </c>
      <c r="H2227" s="180" t="str">
        <f>NM_Permitted_Sources!L665</f>
        <v/>
      </c>
      <c r="I2227" s="180" t="str">
        <f>NM_Permitted_Sources!M665</f>
        <v/>
      </c>
      <c r="J2227" s="180">
        <f>NM_Permitted_Sources!N665</f>
        <v>2.88</v>
      </c>
    </row>
    <row r="2228" spans="1:10" x14ac:dyDescent="0.2">
      <c r="A2228" s="43" t="str">
        <f>NM_Permitted_Sources!A666</f>
        <v>NM Permitted</v>
      </c>
      <c r="B2228" s="43" t="str">
        <f>NM_Permitted_Sources!B666</f>
        <v>35</v>
      </c>
      <c r="C2228" s="74" t="str">
        <f>NM_Permitted_Sources!C666</f>
        <v>35025</v>
      </c>
      <c r="D2228" s="44" t="str">
        <f>NM_Permitted_Sources!G666</f>
        <v>31088811</v>
      </c>
      <c r="E2228" s="44" t="str">
        <f>NM_Permitted_Sources!I666</f>
        <v>Permitted Fugitives</v>
      </c>
      <c r="F2228" s="180" t="str">
        <f>NM_Permitted_Sources!J666</f>
        <v/>
      </c>
      <c r="G2228" s="180">
        <f>NM_Permitted_Sources!K666</f>
        <v>2.9</v>
      </c>
      <c r="H2228" s="180" t="str">
        <f>NM_Permitted_Sources!L666</f>
        <v/>
      </c>
      <c r="I2228" s="180" t="str">
        <f>NM_Permitted_Sources!M666</f>
        <v/>
      </c>
      <c r="J2228" s="180" t="str">
        <f>NM_Permitted_Sources!N666</f>
        <v/>
      </c>
    </row>
    <row r="2229" spans="1:10" x14ac:dyDescent="0.2">
      <c r="A2229" s="43" t="str">
        <f>NM_Permitted_Sources!A667</f>
        <v>NM Permitted</v>
      </c>
      <c r="B2229" s="43" t="str">
        <f>NM_Permitted_Sources!B667</f>
        <v>35</v>
      </c>
      <c r="C2229" s="74" t="str">
        <f>NM_Permitted_Sources!C667</f>
        <v>35025</v>
      </c>
      <c r="D2229" s="44" t="str">
        <f>NM_Permitted_Sources!G667</f>
        <v>20200253</v>
      </c>
      <c r="E2229" s="44" t="str">
        <f>NM_Permitted_Sources!I667</f>
        <v>Compressor Engines</v>
      </c>
      <c r="F2229" s="180" t="str">
        <f>NM_Permitted_Sources!J667</f>
        <v/>
      </c>
      <c r="G2229" s="180">
        <f>NM_Permitted_Sources!K667</f>
        <v>2.9</v>
      </c>
      <c r="H2229" s="180" t="str">
        <f>NM_Permitted_Sources!L667</f>
        <v/>
      </c>
      <c r="I2229" s="180" t="str">
        <f>NM_Permitted_Sources!M667</f>
        <v/>
      </c>
      <c r="J2229" s="180" t="str">
        <f>NM_Permitted_Sources!N667</f>
        <v/>
      </c>
    </row>
    <row r="2230" spans="1:10" x14ac:dyDescent="0.2">
      <c r="A2230" s="43" t="str">
        <f>NM_Permitted_Sources!A668</f>
        <v>NM Permitted</v>
      </c>
      <c r="B2230" s="43" t="str">
        <f>NM_Permitted_Sources!B668</f>
        <v>35</v>
      </c>
      <c r="C2230" s="74" t="str">
        <f>NM_Permitted_Sources!C668</f>
        <v>35025</v>
      </c>
      <c r="D2230" s="44" t="str">
        <f>NM_Permitted_Sources!G668</f>
        <v>31000404</v>
      </c>
      <c r="E2230" s="44" t="str">
        <f>NM_Permitted_Sources!I668</f>
        <v>Process Heaters</v>
      </c>
      <c r="F2230" s="180" t="str">
        <f>NM_Permitted_Sources!J668</f>
        <v/>
      </c>
      <c r="G2230" s="180" t="str">
        <f>NM_Permitted_Sources!K668</f>
        <v/>
      </c>
      <c r="H2230" s="180">
        <f>NM_Permitted_Sources!L668</f>
        <v>2.91</v>
      </c>
      <c r="I2230" s="180" t="str">
        <f>NM_Permitted_Sources!M668</f>
        <v/>
      </c>
      <c r="J2230" s="180" t="str">
        <f>NM_Permitted_Sources!N668</f>
        <v/>
      </c>
    </row>
    <row r="2231" spans="1:10" x14ac:dyDescent="0.2">
      <c r="A2231" s="43" t="str">
        <f>NM_Permitted_Sources!A669</f>
        <v>NM Permitted</v>
      </c>
      <c r="B2231" s="43" t="str">
        <f>NM_Permitted_Sources!B669</f>
        <v>35</v>
      </c>
      <c r="C2231" s="74" t="str">
        <f>NM_Permitted_Sources!C669</f>
        <v>35025</v>
      </c>
      <c r="D2231" s="44" t="str">
        <f>NM_Permitted_Sources!G669</f>
        <v>31000404</v>
      </c>
      <c r="E2231" s="44" t="str">
        <f>NM_Permitted_Sources!I669</f>
        <v>Process Heaters</v>
      </c>
      <c r="F2231" s="180" t="str">
        <f>NM_Permitted_Sources!J669</f>
        <v/>
      </c>
      <c r="G2231" s="180" t="str">
        <f>NM_Permitted_Sources!K669</f>
        <v/>
      </c>
      <c r="H2231" s="180">
        <f>NM_Permitted_Sources!L669</f>
        <v>2.91</v>
      </c>
      <c r="I2231" s="180" t="str">
        <f>NM_Permitted_Sources!M669</f>
        <v/>
      </c>
      <c r="J2231" s="180" t="str">
        <f>NM_Permitted_Sources!N669</f>
        <v/>
      </c>
    </row>
    <row r="2232" spans="1:10" x14ac:dyDescent="0.2">
      <c r="A2232" s="43" t="str">
        <f>NM_Permitted_Sources!A670</f>
        <v>NM Permitted</v>
      </c>
      <c r="B2232" s="43" t="str">
        <f>NM_Permitted_Sources!B670</f>
        <v>35</v>
      </c>
      <c r="C2232" s="74" t="str">
        <f>NM_Permitted_Sources!C670</f>
        <v>35025</v>
      </c>
      <c r="D2232" s="44" t="str">
        <f>NM_Permitted_Sources!G670</f>
        <v>31000404</v>
      </c>
      <c r="E2232" s="44" t="str">
        <f>NM_Permitted_Sources!I670</f>
        <v>Process Heaters</v>
      </c>
      <c r="F2232" s="180" t="str">
        <f>NM_Permitted_Sources!J670</f>
        <v/>
      </c>
      <c r="G2232" s="180" t="str">
        <f>NM_Permitted_Sources!K670</f>
        <v/>
      </c>
      <c r="H2232" s="180">
        <f>NM_Permitted_Sources!L670</f>
        <v>2.91</v>
      </c>
      <c r="I2232" s="180" t="str">
        <f>NM_Permitted_Sources!M670</f>
        <v/>
      </c>
      <c r="J2232" s="180" t="str">
        <f>NM_Permitted_Sources!N670</f>
        <v/>
      </c>
    </row>
    <row r="2233" spans="1:10" x14ac:dyDescent="0.2">
      <c r="A2233" s="43" t="str">
        <f>NM_Permitted_Sources!A671</f>
        <v>NM Permitted</v>
      </c>
      <c r="B2233" s="43" t="str">
        <f>NM_Permitted_Sources!B671</f>
        <v>35</v>
      </c>
      <c r="C2233" s="74" t="str">
        <f>NM_Permitted_Sources!C671</f>
        <v>35025</v>
      </c>
      <c r="D2233" s="44" t="str">
        <f>NM_Permitted_Sources!G671</f>
        <v>20200252</v>
      </c>
      <c r="E2233" s="44" t="str">
        <f>NM_Permitted_Sources!I671</f>
        <v>Compressor Engines</v>
      </c>
      <c r="F2233" s="180" t="str">
        <f>NM_Permitted_Sources!J671</f>
        <v/>
      </c>
      <c r="G2233" s="180" t="str">
        <f>NM_Permitted_Sources!K671</f>
        <v/>
      </c>
      <c r="H2233" s="180" t="str">
        <f>NM_Permitted_Sources!L671</f>
        <v/>
      </c>
      <c r="I2233" s="180" t="str">
        <f>NM_Permitted_Sources!M671</f>
        <v/>
      </c>
      <c r="J2233" s="180">
        <f>NM_Permitted_Sources!N671</f>
        <v>2.94</v>
      </c>
    </row>
    <row r="2234" spans="1:10" x14ac:dyDescent="0.2">
      <c r="A2234" s="43" t="str">
        <f>NM_Permitted_Sources!A672</f>
        <v>NM Permitted</v>
      </c>
      <c r="B2234" s="43" t="str">
        <f>NM_Permitted_Sources!B672</f>
        <v>35</v>
      </c>
      <c r="C2234" s="74" t="str">
        <f>NM_Permitted_Sources!C672</f>
        <v>35025</v>
      </c>
      <c r="D2234" s="44" t="str">
        <f>NM_Permitted_Sources!G672</f>
        <v>20200253</v>
      </c>
      <c r="E2234" s="44" t="str">
        <f>NM_Permitted_Sources!I672</f>
        <v>Compressor Engines</v>
      </c>
      <c r="F2234" s="180" t="str">
        <f>NM_Permitted_Sources!J672</f>
        <v/>
      </c>
      <c r="G2234" s="180" t="str">
        <f>NM_Permitted_Sources!K672</f>
        <v/>
      </c>
      <c r="H2234" s="180">
        <f>NM_Permitted_Sources!L672</f>
        <v>2.98</v>
      </c>
      <c r="I2234" s="180" t="str">
        <f>NM_Permitted_Sources!M672</f>
        <v/>
      </c>
      <c r="J2234" s="180" t="str">
        <f>NM_Permitted_Sources!N672</f>
        <v/>
      </c>
    </row>
    <row r="2235" spans="1:10" x14ac:dyDescent="0.2">
      <c r="A2235" s="43" t="str">
        <f>NM_Permitted_Sources!A673</f>
        <v>NM Permitted</v>
      </c>
      <c r="B2235" s="43" t="str">
        <f>NM_Permitted_Sources!B673</f>
        <v>35</v>
      </c>
      <c r="C2235" s="74" t="str">
        <f>NM_Permitted_Sources!C673</f>
        <v>35025</v>
      </c>
      <c r="D2235" s="44" t="str">
        <f>NM_Permitted_Sources!G673</f>
        <v>20200202</v>
      </c>
      <c r="E2235" s="44" t="str">
        <f>NM_Permitted_Sources!I673</f>
        <v>Compressor Engines</v>
      </c>
      <c r="F2235" s="180" t="str">
        <f>NM_Permitted_Sources!J673</f>
        <v/>
      </c>
      <c r="G2235" s="180">
        <f>NM_Permitted_Sources!K673</f>
        <v>2.99</v>
      </c>
      <c r="H2235" s="180" t="str">
        <f>NM_Permitted_Sources!L673</f>
        <v/>
      </c>
      <c r="I2235" s="180" t="str">
        <f>NM_Permitted_Sources!M673</f>
        <v/>
      </c>
      <c r="J2235" s="180" t="str">
        <f>NM_Permitted_Sources!N673</f>
        <v/>
      </c>
    </row>
    <row r="2236" spans="1:10" x14ac:dyDescent="0.2">
      <c r="A2236" s="43" t="str">
        <f>NM_Permitted_Sources!A674</f>
        <v>NM Permitted</v>
      </c>
      <c r="B2236" s="43" t="str">
        <f>NM_Permitted_Sources!B674</f>
        <v>35</v>
      </c>
      <c r="C2236" s="74" t="str">
        <f>NM_Permitted_Sources!C674</f>
        <v>35025</v>
      </c>
      <c r="D2236" s="44" t="str">
        <f>NM_Permitted_Sources!G674</f>
        <v>20200202</v>
      </c>
      <c r="E2236" s="44" t="str">
        <f>NM_Permitted_Sources!I674</f>
        <v>Compressor Engines</v>
      </c>
      <c r="F2236" s="180" t="str">
        <f>NM_Permitted_Sources!J674</f>
        <v/>
      </c>
      <c r="G2236" s="180">
        <f>NM_Permitted_Sources!K674</f>
        <v>3.02</v>
      </c>
      <c r="H2236" s="180" t="str">
        <f>NM_Permitted_Sources!L674</f>
        <v/>
      </c>
      <c r="I2236" s="180" t="str">
        <f>NM_Permitted_Sources!M674</f>
        <v/>
      </c>
      <c r="J2236" s="180" t="str">
        <f>NM_Permitted_Sources!N674</f>
        <v/>
      </c>
    </row>
    <row r="2237" spans="1:10" x14ac:dyDescent="0.2">
      <c r="A2237" s="43" t="str">
        <f>NM_Permitted_Sources!A675</f>
        <v>NM Permitted</v>
      </c>
      <c r="B2237" s="43" t="str">
        <f>NM_Permitted_Sources!B675</f>
        <v>35</v>
      </c>
      <c r="C2237" s="74" t="str">
        <f>NM_Permitted_Sources!C675</f>
        <v>35025</v>
      </c>
      <c r="D2237" s="44" t="str">
        <f>NM_Permitted_Sources!G675</f>
        <v>31000205</v>
      </c>
      <c r="E2237" s="44" t="str">
        <f>NM_Permitted_Sources!I675</f>
        <v>Natural Gas Production, Flares</v>
      </c>
      <c r="F2237" s="180" t="str">
        <f>NM_Permitted_Sources!J675</f>
        <v/>
      </c>
      <c r="G2237" s="180" t="str">
        <f>NM_Permitted_Sources!K675</f>
        <v/>
      </c>
      <c r="H2237" s="180">
        <f>NM_Permitted_Sources!L675</f>
        <v>3.07</v>
      </c>
      <c r="I2237" s="180" t="str">
        <f>NM_Permitted_Sources!M675</f>
        <v/>
      </c>
      <c r="J2237" s="180" t="str">
        <f>NM_Permitted_Sources!N675</f>
        <v/>
      </c>
    </row>
    <row r="2238" spans="1:10" x14ac:dyDescent="0.2">
      <c r="A2238" s="43" t="str">
        <f>NM_Permitted_Sources!A676</f>
        <v>NM Permitted</v>
      </c>
      <c r="B2238" s="43" t="str">
        <f>NM_Permitted_Sources!B676</f>
        <v>35</v>
      </c>
      <c r="C2238" s="74" t="str">
        <f>NM_Permitted_Sources!C676</f>
        <v>35025</v>
      </c>
      <c r="D2238" s="44" t="str">
        <f>NM_Permitted_Sources!G676</f>
        <v>20200202</v>
      </c>
      <c r="E2238" s="44" t="str">
        <f>NM_Permitted_Sources!I676</f>
        <v>Compressor Engines</v>
      </c>
      <c r="F2238" s="180" t="str">
        <f>NM_Permitted_Sources!J676</f>
        <v/>
      </c>
      <c r="G2238" s="180">
        <f>NM_Permitted_Sources!K676</f>
        <v>3.08</v>
      </c>
      <c r="H2238" s="180" t="str">
        <f>NM_Permitted_Sources!L676</f>
        <v/>
      </c>
      <c r="I2238" s="180" t="str">
        <f>NM_Permitted_Sources!M676</f>
        <v/>
      </c>
      <c r="J2238" s="180" t="str">
        <f>NM_Permitted_Sources!N676</f>
        <v/>
      </c>
    </row>
    <row r="2239" spans="1:10" x14ac:dyDescent="0.2">
      <c r="A2239" s="43" t="str">
        <f>NM_Permitted_Sources!A677</f>
        <v>NM Permitted</v>
      </c>
      <c r="B2239" s="43" t="str">
        <f>NM_Permitted_Sources!B677</f>
        <v>35</v>
      </c>
      <c r="C2239" s="74" t="str">
        <f>NM_Permitted_Sources!C677</f>
        <v>35025</v>
      </c>
      <c r="D2239" s="44" t="str">
        <f>NM_Permitted_Sources!G677</f>
        <v>20200252</v>
      </c>
      <c r="E2239" s="44" t="str">
        <f>NM_Permitted_Sources!I677</f>
        <v>Compressor Engines</v>
      </c>
      <c r="F2239" s="180" t="str">
        <f>NM_Permitted_Sources!J677</f>
        <v/>
      </c>
      <c r="G2239" s="180" t="str">
        <f>NM_Permitted_Sources!K677</f>
        <v/>
      </c>
      <c r="H2239" s="180">
        <f>NM_Permitted_Sources!L677</f>
        <v>3.08</v>
      </c>
      <c r="I2239" s="180" t="str">
        <f>NM_Permitted_Sources!M677</f>
        <v/>
      </c>
      <c r="J2239" s="180" t="str">
        <f>NM_Permitted_Sources!N677</f>
        <v/>
      </c>
    </row>
    <row r="2240" spans="1:10" x14ac:dyDescent="0.2">
      <c r="A2240" s="43" t="str">
        <f>NM_Permitted_Sources!A678</f>
        <v>NM Permitted</v>
      </c>
      <c r="B2240" s="43" t="str">
        <f>NM_Permitted_Sources!B678</f>
        <v>35</v>
      </c>
      <c r="C2240" s="74" t="str">
        <f>NM_Permitted_Sources!C678</f>
        <v>35025</v>
      </c>
      <c r="D2240" s="44" t="str">
        <f>NM_Permitted_Sources!G678</f>
        <v>31000205</v>
      </c>
      <c r="E2240" s="44" t="str">
        <f>NM_Permitted_Sources!I678</f>
        <v>Natural Gas Production, Flares</v>
      </c>
      <c r="F2240" s="180" t="str">
        <f>NM_Permitted_Sources!J678</f>
        <v/>
      </c>
      <c r="G2240" s="180" t="str">
        <f>NM_Permitted_Sources!K678</f>
        <v/>
      </c>
      <c r="H2240" s="180">
        <f>NM_Permitted_Sources!L678</f>
        <v>3.1</v>
      </c>
      <c r="I2240" s="180" t="str">
        <f>NM_Permitted_Sources!M678</f>
        <v/>
      </c>
      <c r="J2240" s="180" t="str">
        <f>NM_Permitted_Sources!N678</f>
        <v/>
      </c>
    </row>
    <row r="2241" spans="1:10" x14ac:dyDescent="0.2">
      <c r="A2241" s="43" t="str">
        <f>NM_Permitted_Sources!A679</f>
        <v>NM Permitted</v>
      </c>
      <c r="B2241" s="43" t="str">
        <f>NM_Permitted_Sources!B679</f>
        <v>35</v>
      </c>
      <c r="C2241" s="74" t="str">
        <f>NM_Permitted_Sources!C679</f>
        <v>35025</v>
      </c>
      <c r="D2241" s="44" t="str">
        <f>NM_Permitted_Sources!G679</f>
        <v>20200254</v>
      </c>
      <c r="E2241" s="44" t="str">
        <f>NM_Permitted_Sources!I679</f>
        <v>Compressor Engines</v>
      </c>
      <c r="F2241" s="180" t="str">
        <f>NM_Permitted_Sources!J679</f>
        <v/>
      </c>
      <c r="G2241" s="180">
        <f>NM_Permitted_Sources!K679</f>
        <v>3.1</v>
      </c>
      <c r="H2241" s="180" t="str">
        <f>NM_Permitted_Sources!L679</f>
        <v/>
      </c>
      <c r="I2241" s="180" t="str">
        <f>NM_Permitted_Sources!M679</f>
        <v/>
      </c>
      <c r="J2241" s="180" t="str">
        <f>NM_Permitted_Sources!N679</f>
        <v/>
      </c>
    </row>
    <row r="2242" spans="1:10" x14ac:dyDescent="0.2">
      <c r="A2242" s="43" t="str">
        <f>NM_Permitted_Sources!A680</f>
        <v>NM Permitted</v>
      </c>
      <c r="B2242" s="43" t="str">
        <f>NM_Permitted_Sources!B680</f>
        <v>35</v>
      </c>
      <c r="C2242" s="74" t="str">
        <f>NM_Permitted_Sources!C680</f>
        <v>35025</v>
      </c>
      <c r="D2242" s="44" t="str">
        <f>NM_Permitted_Sources!G680</f>
        <v>31000205</v>
      </c>
      <c r="E2242" s="44" t="str">
        <f>NM_Permitted_Sources!I680</f>
        <v>Natural Gas Production, Flares</v>
      </c>
      <c r="F2242" s="180" t="str">
        <f>NM_Permitted_Sources!J680</f>
        <v/>
      </c>
      <c r="G2242" s="180">
        <f>NM_Permitted_Sources!K680</f>
        <v>3.13</v>
      </c>
      <c r="H2242" s="180" t="str">
        <f>NM_Permitted_Sources!L680</f>
        <v/>
      </c>
      <c r="I2242" s="180" t="str">
        <f>NM_Permitted_Sources!M680</f>
        <v/>
      </c>
      <c r="J2242" s="180" t="str">
        <f>NM_Permitted_Sources!N680</f>
        <v/>
      </c>
    </row>
    <row r="2243" spans="1:10" x14ac:dyDescent="0.2">
      <c r="A2243" s="43" t="str">
        <f>NM_Permitted_Sources!A681</f>
        <v>NM Permitted</v>
      </c>
      <c r="B2243" s="43" t="str">
        <f>NM_Permitted_Sources!B681</f>
        <v>35</v>
      </c>
      <c r="C2243" s="74" t="str">
        <f>NM_Permitted_Sources!C681</f>
        <v>35025</v>
      </c>
      <c r="D2243" s="44" t="str">
        <f>NM_Permitted_Sources!G681</f>
        <v>20200202</v>
      </c>
      <c r="E2243" s="44" t="str">
        <f>NM_Permitted_Sources!I681</f>
        <v>Compressor Engines</v>
      </c>
      <c r="F2243" s="180" t="str">
        <f>NM_Permitted_Sources!J681</f>
        <v/>
      </c>
      <c r="G2243" s="180">
        <f>NM_Permitted_Sources!K681</f>
        <v>3.24</v>
      </c>
      <c r="H2243" s="180" t="str">
        <f>NM_Permitted_Sources!L681</f>
        <v/>
      </c>
      <c r="I2243" s="180" t="str">
        <f>NM_Permitted_Sources!M681</f>
        <v/>
      </c>
      <c r="J2243" s="180" t="str">
        <f>NM_Permitted_Sources!N681</f>
        <v/>
      </c>
    </row>
    <row r="2244" spans="1:10" x14ac:dyDescent="0.2">
      <c r="A2244" s="43" t="str">
        <f>NM_Permitted_Sources!A682</f>
        <v>NM Permitted</v>
      </c>
      <c r="B2244" s="43" t="str">
        <f>NM_Permitted_Sources!B682</f>
        <v>35</v>
      </c>
      <c r="C2244" s="74" t="str">
        <f>NM_Permitted_Sources!C682</f>
        <v>35025</v>
      </c>
      <c r="D2244" s="44" t="str">
        <f>NM_Permitted_Sources!G682</f>
        <v>20200202</v>
      </c>
      <c r="E2244" s="44" t="str">
        <f>NM_Permitted_Sources!I682</f>
        <v>Compressor Engines</v>
      </c>
      <c r="F2244" s="180" t="str">
        <f>NM_Permitted_Sources!J682</f>
        <v/>
      </c>
      <c r="G2244" s="180">
        <f>NM_Permitted_Sources!K682</f>
        <v>3.25</v>
      </c>
      <c r="H2244" s="180" t="str">
        <f>NM_Permitted_Sources!L682</f>
        <v/>
      </c>
      <c r="I2244" s="180" t="str">
        <f>NM_Permitted_Sources!M682</f>
        <v/>
      </c>
      <c r="J2244" s="180" t="str">
        <f>NM_Permitted_Sources!N682</f>
        <v/>
      </c>
    </row>
    <row r="2245" spans="1:10" x14ac:dyDescent="0.2">
      <c r="A2245" s="43" t="str">
        <f>NM_Permitted_Sources!A683</f>
        <v>NM Permitted</v>
      </c>
      <c r="B2245" s="43" t="str">
        <f>NM_Permitted_Sources!B683</f>
        <v>35</v>
      </c>
      <c r="C2245" s="74" t="str">
        <f>NM_Permitted_Sources!C683</f>
        <v>35015</v>
      </c>
      <c r="D2245" s="44" t="str">
        <f>NM_Permitted_Sources!G683</f>
        <v>20200255</v>
      </c>
      <c r="E2245" s="44" t="str">
        <f>NM_Permitted_Sources!I683</f>
        <v>Compressor Engines</v>
      </c>
      <c r="F2245" s="180" t="str">
        <f>NM_Permitted_Sources!J683</f>
        <v/>
      </c>
      <c r="G2245" s="180">
        <f>NM_Permitted_Sources!K683</f>
        <v>3.26</v>
      </c>
      <c r="H2245" s="180" t="str">
        <f>NM_Permitted_Sources!L683</f>
        <v/>
      </c>
      <c r="I2245" s="180" t="str">
        <f>NM_Permitted_Sources!M683</f>
        <v/>
      </c>
      <c r="J2245" s="180" t="str">
        <f>NM_Permitted_Sources!N683</f>
        <v/>
      </c>
    </row>
    <row r="2246" spans="1:10" x14ac:dyDescent="0.2">
      <c r="A2246" s="43" t="str">
        <f>NM_Permitted_Sources!A684</f>
        <v>NM Permitted</v>
      </c>
      <c r="B2246" s="43" t="str">
        <f>NM_Permitted_Sources!B684</f>
        <v>35</v>
      </c>
      <c r="C2246" s="74" t="str">
        <f>NM_Permitted_Sources!C684</f>
        <v>35025</v>
      </c>
      <c r="D2246" s="44" t="str">
        <f>NM_Permitted_Sources!G684</f>
        <v>20200252</v>
      </c>
      <c r="E2246" s="44" t="str">
        <f>NM_Permitted_Sources!I684</f>
        <v>Compressor Engines</v>
      </c>
      <c r="F2246" s="180" t="str">
        <f>NM_Permitted_Sources!J684</f>
        <v/>
      </c>
      <c r="G2246" s="180">
        <f>NM_Permitted_Sources!K684</f>
        <v>3.26</v>
      </c>
      <c r="H2246" s="180" t="str">
        <f>NM_Permitted_Sources!L684</f>
        <v/>
      </c>
      <c r="I2246" s="180" t="str">
        <f>NM_Permitted_Sources!M684</f>
        <v/>
      </c>
      <c r="J2246" s="180" t="str">
        <f>NM_Permitted_Sources!N684</f>
        <v/>
      </c>
    </row>
    <row r="2247" spans="1:10" x14ac:dyDescent="0.2">
      <c r="A2247" s="43" t="str">
        <f>NM_Permitted_Sources!A685</f>
        <v>NM Permitted</v>
      </c>
      <c r="B2247" s="43" t="str">
        <f>NM_Permitted_Sources!B685</f>
        <v>35</v>
      </c>
      <c r="C2247" s="74" t="str">
        <f>NM_Permitted_Sources!C685</f>
        <v>35025</v>
      </c>
      <c r="D2247" s="44" t="str">
        <f>NM_Permitted_Sources!G685</f>
        <v>20200252</v>
      </c>
      <c r="E2247" s="44" t="str">
        <f>NM_Permitted_Sources!I685</f>
        <v>Compressor Engines</v>
      </c>
      <c r="F2247" s="180" t="str">
        <f>NM_Permitted_Sources!J685</f>
        <v/>
      </c>
      <c r="G2247" s="180">
        <f>NM_Permitted_Sources!K685</f>
        <v>3.26</v>
      </c>
      <c r="H2247" s="180" t="str">
        <f>NM_Permitted_Sources!L685</f>
        <v/>
      </c>
      <c r="I2247" s="180" t="str">
        <f>NM_Permitted_Sources!M685</f>
        <v/>
      </c>
      <c r="J2247" s="180" t="str">
        <f>NM_Permitted_Sources!N685</f>
        <v/>
      </c>
    </row>
    <row r="2248" spans="1:10" x14ac:dyDescent="0.2">
      <c r="A2248" s="43" t="str">
        <f>NM_Permitted_Sources!A686</f>
        <v>NM Permitted</v>
      </c>
      <c r="B2248" s="43" t="str">
        <f>NM_Permitted_Sources!B686</f>
        <v>35</v>
      </c>
      <c r="C2248" s="74" t="str">
        <f>NM_Permitted_Sources!C686</f>
        <v>35025</v>
      </c>
      <c r="D2248" s="44" t="str">
        <f>NM_Permitted_Sources!G686</f>
        <v>20200202</v>
      </c>
      <c r="E2248" s="44" t="str">
        <f>NM_Permitted_Sources!I686</f>
        <v>Compressor Engines</v>
      </c>
      <c r="F2248" s="180" t="str">
        <f>NM_Permitted_Sources!J686</f>
        <v/>
      </c>
      <c r="G2248" s="180">
        <f>NM_Permitted_Sources!K686</f>
        <v>3.27</v>
      </c>
      <c r="H2248" s="180" t="str">
        <f>NM_Permitted_Sources!L686</f>
        <v/>
      </c>
      <c r="I2248" s="180" t="str">
        <f>NM_Permitted_Sources!M686</f>
        <v/>
      </c>
      <c r="J2248" s="180" t="str">
        <f>NM_Permitted_Sources!N686</f>
        <v/>
      </c>
    </row>
    <row r="2249" spans="1:10" x14ac:dyDescent="0.2">
      <c r="A2249" s="43" t="str">
        <f>NM_Permitted_Sources!A687</f>
        <v>NM Permitted</v>
      </c>
      <c r="B2249" s="43" t="str">
        <f>NM_Permitted_Sources!B687</f>
        <v>35</v>
      </c>
      <c r="C2249" s="74" t="str">
        <f>NM_Permitted_Sources!C687</f>
        <v>35025</v>
      </c>
      <c r="D2249" s="44" t="str">
        <f>NM_Permitted_Sources!G687</f>
        <v>31000205</v>
      </c>
      <c r="E2249" s="44" t="str">
        <f>NM_Permitted_Sources!I687</f>
        <v>Natural Gas Production, Flares</v>
      </c>
      <c r="F2249" s="180" t="str">
        <f>NM_Permitted_Sources!J687</f>
        <v/>
      </c>
      <c r="G2249" s="180" t="str">
        <f>NM_Permitted_Sources!K687</f>
        <v/>
      </c>
      <c r="H2249" s="180">
        <f>NM_Permitted_Sources!L687</f>
        <v>3.27</v>
      </c>
      <c r="I2249" s="180" t="str">
        <f>NM_Permitted_Sources!M687</f>
        <v/>
      </c>
      <c r="J2249" s="180" t="str">
        <f>NM_Permitted_Sources!N687</f>
        <v/>
      </c>
    </row>
    <row r="2250" spans="1:10" x14ac:dyDescent="0.2">
      <c r="A2250" s="43" t="str">
        <f>NM_Permitted_Sources!A688</f>
        <v>NM Permitted</v>
      </c>
      <c r="B2250" s="43" t="str">
        <f>NM_Permitted_Sources!B688</f>
        <v>35</v>
      </c>
      <c r="C2250" s="74" t="str">
        <f>NM_Permitted_Sources!C688</f>
        <v>35025</v>
      </c>
      <c r="D2250" s="44" t="str">
        <f>NM_Permitted_Sources!G688</f>
        <v>20200253</v>
      </c>
      <c r="E2250" s="44" t="str">
        <f>NM_Permitted_Sources!I688</f>
        <v>Compressor Engines</v>
      </c>
      <c r="F2250" s="180" t="str">
        <f>NM_Permitted_Sources!J688</f>
        <v/>
      </c>
      <c r="G2250" s="180">
        <f>NM_Permitted_Sources!K688</f>
        <v>3.29</v>
      </c>
      <c r="H2250" s="180" t="str">
        <f>NM_Permitted_Sources!L688</f>
        <v/>
      </c>
      <c r="I2250" s="180" t="str">
        <f>NM_Permitted_Sources!M688</f>
        <v/>
      </c>
      <c r="J2250" s="180" t="str">
        <f>NM_Permitted_Sources!N688</f>
        <v/>
      </c>
    </row>
    <row r="2251" spans="1:10" x14ac:dyDescent="0.2">
      <c r="A2251" s="43" t="str">
        <f>NM_Permitted_Sources!A689</f>
        <v>NM Permitted</v>
      </c>
      <c r="B2251" s="43" t="str">
        <f>NM_Permitted_Sources!B689</f>
        <v>35</v>
      </c>
      <c r="C2251" s="74" t="str">
        <f>NM_Permitted_Sources!C689</f>
        <v>35025</v>
      </c>
      <c r="D2251" s="44" t="str">
        <f>NM_Permitted_Sources!G689</f>
        <v>31000404</v>
      </c>
      <c r="E2251" s="44" t="str">
        <f>NM_Permitted_Sources!I689</f>
        <v>Process Heaters</v>
      </c>
      <c r="F2251" s="180">
        <f>NM_Permitted_Sources!J689</f>
        <v>3.3</v>
      </c>
      <c r="G2251" s="180" t="str">
        <f>NM_Permitted_Sources!K689</f>
        <v/>
      </c>
      <c r="H2251" s="180" t="str">
        <f>NM_Permitted_Sources!L689</f>
        <v/>
      </c>
      <c r="I2251" s="180" t="str">
        <f>NM_Permitted_Sources!M689</f>
        <v/>
      </c>
      <c r="J2251" s="180" t="str">
        <f>NM_Permitted_Sources!N689</f>
        <v/>
      </c>
    </row>
    <row r="2252" spans="1:10" x14ac:dyDescent="0.2">
      <c r="A2252" s="43" t="str">
        <f>NM_Permitted_Sources!A690</f>
        <v>NM Permitted</v>
      </c>
      <c r="B2252" s="43" t="str">
        <f>NM_Permitted_Sources!B690</f>
        <v>35</v>
      </c>
      <c r="C2252" s="74" t="str">
        <f>NM_Permitted_Sources!C690</f>
        <v>35025</v>
      </c>
      <c r="D2252" s="44" t="str">
        <f>NM_Permitted_Sources!G690</f>
        <v>31000404</v>
      </c>
      <c r="E2252" s="44" t="str">
        <f>NM_Permitted_Sources!I690</f>
        <v>Process Heaters</v>
      </c>
      <c r="F2252" s="180" t="str">
        <f>NM_Permitted_Sources!J690</f>
        <v/>
      </c>
      <c r="G2252" s="180" t="str">
        <f>NM_Permitted_Sources!K690</f>
        <v/>
      </c>
      <c r="H2252" s="180">
        <f>NM_Permitted_Sources!L690</f>
        <v>3.36</v>
      </c>
      <c r="I2252" s="180" t="str">
        <f>NM_Permitted_Sources!M690</f>
        <v/>
      </c>
      <c r="J2252" s="180" t="str">
        <f>NM_Permitted_Sources!N690</f>
        <v/>
      </c>
    </row>
    <row r="2253" spans="1:10" x14ac:dyDescent="0.2">
      <c r="A2253" s="43" t="str">
        <f>NM_Permitted_Sources!A691</f>
        <v>NM Permitted</v>
      </c>
      <c r="B2253" s="43" t="str">
        <f>NM_Permitted_Sources!B691</f>
        <v>35</v>
      </c>
      <c r="C2253" s="74" t="str">
        <f>NM_Permitted_Sources!C691</f>
        <v>35025</v>
      </c>
      <c r="D2253" s="44" t="str">
        <f>NM_Permitted_Sources!G691</f>
        <v>20200202</v>
      </c>
      <c r="E2253" s="44" t="str">
        <f>NM_Permitted_Sources!I691</f>
        <v>Compressor Engines</v>
      </c>
      <c r="F2253" s="180" t="str">
        <f>NM_Permitted_Sources!J691</f>
        <v/>
      </c>
      <c r="G2253" s="180">
        <f>NM_Permitted_Sources!K691</f>
        <v>3.37</v>
      </c>
      <c r="H2253" s="180" t="str">
        <f>NM_Permitted_Sources!L691</f>
        <v/>
      </c>
      <c r="I2253" s="180" t="str">
        <f>NM_Permitted_Sources!M691</f>
        <v/>
      </c>
      <c r="J2253" s="180" t="str">
        <f>NM_Permitted_Sources!N691</f>
        <v/>
      </c>
    </row>
    <row r="2254" spans="1:10" x14ac:dyDescent="0.2">
      <c r="A2254" s="43" t="str">
        <f>NM_Permitted_Sources!A692</f>
        <v>NM Permitted</v>
      </c>
      <c r="B2254" s="43" t="str">
        <f>NM_Permitted_Sources!B692</f>
        <v>35</v>
      </c>
      <c r="C2254" s="74" t="str">
        <f>NM_Permitted_Sources!C692</f>
        <v>35025</v>
      </c>
      <c r="D2254" s="44" t="str">
        <f>NM_Permitted_Sources!G692</f>
        <v>20200253</v>
      </c>
      <c r="E2254" s="44" t="str">
        <f>NM_Permitted_Sources!I692</f>
        <v>Compressor Engines</v>
      </c>
      <c r="F2254" s="180">
        <f>NM_Permitted_Sources!J692</f>
        <v>3.38</v>
      </c>
      <c r="G2254" s="180" t="str">
        <f>NM_Permitted_Sources!K692</f>
        <v/>
      </c>
      <c r="H2254" s="180" t="str">
        <f>NM_Permitted_Sources!L692</f>
        <v/>
      </c>
      <c r="I2254" s="180" t="str">
        <f>NM_Permitted_Sources!M692</f>
        <v/>
      </c>
      <c r="J2254" s="180" t="str">
        <f>NM_Permitted_Sources!N692</f>
        <v/>
      </c>
    </row>
    <row r="2255" spans="1:10" x14ac:dyDescent="0.2">
      <c r="A2255" s="43" t="str">
        <f>NM_Permitted_Sources!A693</f>
        <v>NM Permitted</v>
      </c>
      <c r="B2255" s="43" t="str">
        <f>NM_Permitted_Sources!B693</f>
        <v>35</v>
      </c>
      <c r="C2255" s="74" t="str">
        <f>NM_Permitted_Sources!C693</f>
        <v>35025</v>
      </c>
      <c r="D2255" s="44" t="str">
        <f>NM_Permitted_Sources!G693</f>
        <v>20200202</v>
      </c>
      <c r="E2255" s="44" t="str">
        <f>NM_Permitted_Sources!I693</f>
        <v>Compressor Engines</v>
      </c>
      <c r="F2255" s="180" t="str">
        <f>NM_Permitted_Sources!J693</f>
        <v/>
      </c>
      <c r="G2255" s="180">
        <f>NM_Permitted_Sources!K693</f>
        <v>3.39</v>
      </c>
      <c r="H2255" s="180" t="str">
        <f>NM_Permitted_Sources!L693</f>
        <v/>
      </c>
      <c r="I2255" s="180" t="str">
        <f>NM_Permitted_Sources!M693</f>
        <v/>
      </c>
      <c r="J2255" s="180" t="str">
        <f>NM_Permitted_Sources!N693</f>
        <v/>
      </c>
    </row>
    <row r="2256" spans="1:10" x14ac:dyDescent="0.2">
      <c r="A2256" s="43" t="str">
        <f>NM_Permitted_Sources!A694</f>
        <v>NM Permitted</v>
      </c>
      <c r="B2256" s="43" t="str">
        <f>NM_Permitted_Sources!B694</f>
        <v>35</v>
      </c>
      <c r="C2256" s="74" t="str">
        <f>NM_Permitted_Sources!C694</f>
        <v>35025</v>
      </c>
      <c r="D2256" s="44" t="str">
        <f>NM_Permitted_Sources!G694</f>
        <v>20200252</v>
      </c>
      <c r="E2256" s="44" t="str">
        <f>NM_Permitted_Sources!I694</f>
        <v>Compressor Engines</v>
      </c>
      <c r="F2256" s="180" t="str">
        <f>NM_Permitted_Sources!J694</f>
        <v/>
      </c>
      <c r="G2256" s="180" t="str">
        <f>NM_Permitted_Sources!K694</f>
        <v/>
      </c>
      <c r="H2256" s="180">
        <f>NM_Permitted_Sources!L694</f>
        <v>3.44</v>
      </c>
      <c r="I2256" s="180" t="str">
        <f>NM_Permitted_Sources!M694</f>
        <v/>
      </c>
      <c r="J2256" s="180" t="str">
        <f>NM_Permitted_Sources!N694</f>
        <v/>
      </c>
    </row>
    <row r="2257" spans="1:10" x14ac:dyDescent="0.2">
      <c r="A2257" s="43" t="str">
        <f>NM_Permitted_Sources!A695</f>
        <v>NM Permitted</v>
      </c>
      <c r="B2257" s="43" t="str">
        <f>NM_Permitted_Sources!B695</f>
        <v>35</v>
      </c>
      <c r="C2257" s="74" t="str">
        <f>NM_Permitted_Sources!C695</f>
        <v>35025</v>
      </c>
      <c r="D2257" s="44" t="str">
        <f>NM_Permitted_Sources!G695</f>
        <v>31000404</v>
      </c>
      <c r="E2257" s="44" t="str">
        <f>NM_Permitted_Sources!I695</f>
        <v>Process Heaters</v>
      </c>
      <c r="F2257" s="180" t="str">
        <f>NM_Permitted_Sources!J695</f>
        <v/>
      </c>
      <c r="G2257" s="180" t="str">
        <f>NM_Permitted_Sources!K695</f>
        <v/>
      </c>
      <c r="H2257" s="180">
        <f>NM_Permitted_Sources!L695</f>
        <v>3.444</v>
      </c>
      <c r="I2257" s="180" t="str">
        <f>NM_Permitted_Sources!M695</f>
        <v/>
      </c>
      <c r="J2257" s="180" t="str">
        <f>NM_Permitted_Sources!N695</f>
        <v/>
      </c>
    </row>
    <row r="2258" spans="1:10" x14ac:dyDescent="0.2">
      <c r="A2258" s="43" t="str">
        <f>NM_Permitted_Sources!A696</f>
        <v>NM Permitted</v>
      </c>
      <c r="B2258" s="43" t="str">
        <f>NM_Permitted_Sources!B696</f>
        <v>35</v>
      </c>
      <c r="C2258" s="74" t="str">
        <f>NM_Permitted_Sources!C696</f>
        <v>35005</v>
      </c>
      <c r="D2258" s="44" t="str">
        <f>NM_Permitted_Sources!G696</f>
        <v>20200202</v>
      </c>
      <c r="E2258" s="44" t="str">
        <f>NM_Permitted_Sources!I696</f>
        <v>Compressor Engines</v>
      </c>
      <c r="F2258" s="180" t="str">
        <f>NM_Permitted_Sources!J696</f>
        <v/>
      </c>
      <c r="G2258" s="180" t="str">
        <f>NM_Permitted_Sources!K696</f>
        <v/>
      </c>
      <c r="H2258" s="180">
        <f>NM_Permitted_Sources!L696</f>
        <v>3.46</v>
      </c>
      <c r="I2258" s="180" t="str">
        <f>NM_Permitted_Sources!M696</f>
        <v/>
      </c>
      <c r="J2258" s="180" t="str">
        <f>NM_Permitted_Sources!N696</f>
        <v/>
      </c>
    </row>
    <row r="2259" spans="1:10" x14ac:dyDescent="0.2">
      <c r="A2259" s="43" t="str">
        <f>NM_Permitted_Sources!A697</f>
        <v>NM Permitted</v>
      </c>
      <c r="B2259" s="43" t="str">
        <f>NM_Permitted_Sources!B697</f>
        <v>35</v>
      </c>
      <c r="C2259" s="74" t="str">
        <f>NM_Permitted_Sources!C697</f>
        <v>35005</v>
      </c>
      <c r="D2259" s="44" t="str">
        <f>NM_Permitted_Sources!G697</f>
        <v>20200202</v>
      </c>
      <c r="E2259" s="44" t="str">
        <f>NM_Permitted_Sources!I697</f>
        <v>Compressor Engines</v>
      </c>
      <c r="F2259" s="180">
        <f>NM_Permitted_Sources!J697</f>
        <v>3.46</v>
      </c>
      <c r="G2259" s="180" t="str">
        <f>NM_Permitted_Sources!K697</f>
        <v/>
      </c>
      <c r="H2259" s="180" t="str">
        <f>NM_Permitted_Sources!L697</f>
        <v/>
      </c>
      <c r="I2259" s="180" t="str">
        <f>NM_Permitted_Sources!M697</f>
        <v/>
      </c>
      <c r="J2259" s="180" t="str">
        <f>NM_Permitted_Sources!N697</f>
        <v/>
      </c>
    </row>
    <row r="2260" spans="1:10" x14ac:dyDescent="0.2">
      <c r="A2260" s="43" t="str">
        <f>NM_Permitted_Sources!A698</f>
        <v>NM Permitted</v>
      </c>
      <c r="B2260" s="43" t="str">
        <f>NM_Permitted_Sources!B698</f>
        <v>35</v>
      </c>
      <c r="C2260" s="74" t="str">
        <f>NM_Permitted_Sources!C698</f>
        <v>35025</v>
      </c>
      <c r="D2260" s="44" t="str">
        <f>NM_Permitted_Sources!G698</f>
        <v>31000404</v>
      </c>
      <c r="E2260" s="44" t="str">
        <f>NM_Permitted_Sources!I698</f>
        <v>Process Heaters</v>
      </c>
      <c r="F2260" s="180">
        <f>NM_Permitted_Sources!J698</f>
        <v>3.47</v>
      </c>
      <c r="G2260" s="180" t="str">
        <f>NM_Permitted_Sources!K698</f>
        <v/>
      </c>
      <c r="H2260" s="180" t="str">
        <f>NM_Permitted_Sources!L698</f>
        <v/>
      </c>
      <c r="I2260" s="180" t="str">
        <f>NM_Permitted_Sources!M698</f>
        <v/>
      </c>
      <c r="J2260" s="180" t="str">
        <f>NM_Permitted_Sources!N698</f>
        <v/>
      </c>
    </row>
    <row r="2261" spans="1:10" x14ac:dyDescent="0.2">
      <c r="A2261" s="43" t="str">
        <f>NM_Permitted_Sources!A699</f>
        <v>NM Permitted</v>
      </c>
      <c r="B2261" s="43" t="str">
        <f>NM_Permitted_Sources!B699</f>
        <v>35</v>
      </c>
      <c r="C2261" s="74" t="str">
        <f>NM_Permitted_Sources!C699</f>
        <v>35025</v>
      </c>
      <c r="D2261" s="44" t="str">
        <f>NM_Permitted_Sources!G699</f>
        <v>31000404</v>
      </c>
      <c r="E2261" s="44" t="str">
        <f>NM_Permitted_Sources!I699</f>
        <v>Process Heaters</v>
      </c>
      <c r="F2261" s="180">
        <f>NM_Permitted_Sources!J699</f>
        <v>3.47</v>
      </c>
      <c r="G2261" s="180" t="str">
        <f>NM_Permitted_Sources!K699</f>
        <v/>
      </c>
      <c r="H2261" s="180" t="str">
        <f>NM_Permitted_Sources!L699</f>
        <v/>
      </c>
      <c r="I2261" s="180" t="str">
        <f>NM_Permitted_Sources!M699</f>
        <v/>
      </c>
      <c r="J2261" s="180" t="str">
        <f>NM_Permitted_Sources!N699</f>
        <v/>
      </c>
    </row>
    <row r="2262" spans="1:10" x14ac:dyDescent="0.2">
      <c r="A2262" s="43" t="str">
        <f>NM_Permitted_Sources!A700</f>
        <v>NM Permitted</v>
      </c>
      <c r="B2262" s="43" t="str">
        <f>NM_Permitted_Sources!B700</f>
        <v>35</v>
      </c>
      <c r="C2262" s="74" t="str">
        <f>NM_Permitted_Sources!C700</f>
        <v>35025</v>
      </c>
      <c r="D2262" s="44" t="str">
        <f>NM_Permitted_Sources!G700</f>
        <v>31000404</v>
      </c>
      <c r="E2262" s="44" t="str">
        <f>NM_Permitted_Sources!I700</f>
        <v>Process Heaters</v>
      </c>
      <c r="F2262" s="180">
        <f>NM_Permitted_Sources!J700</f>
        <v>3.47</v>
      </c>
      <c r="G2262" s="180" t="str">
        <f>NM_Permitted_Sources!K700</f>
        <v/>
      </c>
      <c r="H2262" s="180" t="str">
        <f>NM_Permitted_Sources!L700</f>
        <v/>
      </c>
      <c r="I2262" s="180" t="str">
        <f>NM_Permitted_Sources!M700</f>
        <v/>
      </c>
      <c r="J2262" s="180" t="str">
        <f>NM_Permitted_Sources!N700</f>
        <v/>
      </c>
    </row>
    <row r="2263" spans="1:10" x14ac:dyDescent="0.2">
      <c r="A2263" s="43" t="str">
        <f>NM_Permitted_Sources!A701</f>
        <v>NM Permitted</v>
      </c>
      <c r="B2263" s="43" t="str">
        <f>NM_Permitted_Sources!B701</f>
        <v>35</v>
      </c>
      <c r="C2263" s="74" t="str">
        <f>NM_Permitted_Sources!C701</f>
        <v>35025</v>
      </c>
      <c r="D2263" s="44" t="str">
        <f>NM_Permitted_Sources!G701</f>
        <v>20200252</v>
      </c>
      <c r="E2263" s="44" t="str">
        <f>NM_Permitted_Sources!I701</f>
        <v>Compressor Engines</v>
      </c>
      <c r="F2263" s="180" t="str">
        <f>NM_Permitted_Sources!J701</f>
        <v/>
      </c>
      <c r="G2263" s="180" t="str">
        <f>NM_Permitted_Sources!K701</f>
        <v/>
      </c>
      <c r="H2263" s="180" t="str">
        <f>NM_Permitted_Sources!L701</f>
        <v/>
      </c>
      <c r="I2263" s="180" t="str">
        <f>NM_Permitted_Sources!M701</f>
        <v/>
      </c>
      <c r="J2263" s="180">
        <f>NM_Permitted_Sources!N701</f>
        <v>3.5</v>
      </c>
    </row>
    <row r="2264" spans="1:10" x14ac:dyDescent="0.2">
      <c r="A2264" s="43" t="str">
        <f>NM_Permitted_Sources!A702</f>
        <v>NM Permitted</v>
      </c>
      <c r="B2264" s="43" t="str">
        <f>NM_Permitted_Sources!B702</f>
        <v>35</v>
      </c>
      <c r="C2264" s="74" t="str">
        <f>NM_Permitted_Sources!C702</f>
        <v>35025</v>
      </c>
      <c r="D2264" s="44" t="str">
        <f>NM_Permitted_Sources!G702</f>
        <v>31000404</v>
      </c>
      <c r="E2264" s="44" t="str">
        <f>NM_Permitted_Sources!I702</f>
        <v>Process Heaters</v>
      </c>
      <c r="F2264" s="180" t="str">
        <f>NM_Permitted_Sources!J702</f>
        <v/>
      </c>
      <c r="G2264" s="180" t="str">
        <f>NM_Permitted_Sources!K702</f>
        <v/>
      </c>
      <c r="H2264" s="180">
        <f>NM_Permitted_Sources!L702</f>
        <v>3.5</v>
      </c>
      <c r="I2264" s="180" t="str">
        <f>NM_Permitted_Sources!M702</f>
        <v/>
      </c>
      <c r="J2264" s="180" t="str">
        <f>NM_Permitted_Sources!N702</f>
        <v/>
      </c>
    </row>
    <row r="2265" spans="1:10" x14ac:dyDescent="0.2">
      <c r="A2265" s="43" t="str">
        <f>NM_Permitted_Sources!A703</f>
        <v>NM Permitted</v>
      </c>
      <c r="B2265" s="43" t="str">
        <f>NM_Permitted_Sources!B703</f>
        <v>35</v>
      </c>
      <c r="C2265" s="74" t="str">
        <f>NM_Permitted_Sources!C703</f>
        <v>35025</v>
      </c>
      <c r="D2265" s="44" t="str">
        <f>NM_Permitted_Sources!G703</f>
        <v>20200254</v>
      </c>
      <c r="E2265" s="44" t="str">
        <f>NM_Permitted_Sources!I703</f>
        <v>Compressor Engines</v>
      </c>
      <c r="F2265" s="180" t="str">
        <f>NM_Permitted_Sources!J703</f>
        <v/>
      </c>
      <c r="G2265" s="180">
        <f>NM_Permitted_Sources!K703</f>
        <v>3.5</v>
      </c>
      <c r="H2265" s="180" t="str">
        <f>NM_Permitted_Sources!L703</f>
        <v/>
      </c>
      <c r="I2265" s="180" t="str">
        <f>NM_Permitted_Sources!M703</f>
        <v/>
      </c>
      <c r="J2265" s="180" t="str">
        <f>NM_Permitted_Sources!N703</f>
        <v/>
      </c>
    </row>
    <row r="2266" spans="1:10" x14ac:dyDescent="0.2">
      <c r="A2266" s="43" t="str">
        <f>NM_Permitted_Sources!A704</f>
        <v>NM Permitted</v>
      </c>
      <c r="B2266" s="43" t="str">
        <f>NM_Permitted_Sources!B704</f>
        <v>35</v>
      </c>
      <c r="C2266" s="74" t="str">
        <f>NM_Permitted_Sources!C704</f>
        <v>35025</v>
      </c>
      <c r="D2266" s="44" t="str">
        <f>NM_Permitted_Sources!G704</f>
        <v>31000305</v>
      </c>
      <c r="E2266" s="44" t="str">
        <f>NM_Permitted_Sources!I704</f>
        <v>Amine Units</v>
      </c>
      <c r="F2266" s="180" t="str">
        <f>NM_Permitted_Sources!J704</f>
        <v/>
      </c>
      <c r="G2266" s="180" t="str">
        <f>NM_Permitted_Sources!K704</f>
        <v/>
      </c>
      <c r="H2266" s="180">
        <f>NM_Permitted_Sources!L704</f>
        <v>3.5</v>
      </c>
      <c r="I2266" s="180" t="str">
        <f>NM_Permitted_Sources!M704</f>
        <v/>
      </c>
      <c r="J2266" s="180" t="str">
        <f>NM_Permitted_Sources!N704</f>
        <v/>
      </c>
    </row>
    <row r="2267" spans="1:10" x14ac:dyDescent="0.2">
      <c r="A2267" s="43" t="str">
        <f>NM_Permitted_Sources!A705</f>
        <v>NM Permitted</v>
      </c>
      <c r="B2267" s="43" t="str">
        <f>NM_Permitted_Sources!B705</f>
        <v>35</v>
      </c>
      <c r="C2267" s="74" t="str">
        <f>NM_Permitted_Sources!C705</f>
        <v>35025</v>
      </c>
      <c r="D2267" s="44" t="str">
        <f>NM_Permitted_Sources!G705</f>
        <v>20200202</v>
      </c>
      <c r="E2267" s="44" t="str">
        <f>NM_Permitted_Sources!I705</f>
        <v>Compressor Engines</v>
      </c>
      <c r="F2267" s="180" t="str">
        <f>NM_Permitted_Sources!J705</f>
        <v/>
      </c>
      <c r="G2267" s="180">
        <f>NM_Permitted_Sources!K705</f>
        <v>3.54</v>
      </c>
      <c r="H2267" s="180" t="str">
        <f>NM_Permitted_Sources!L705</f>
        <v/>
      </c>
      <c r="I2267" s="180" t="str">
        <f>NM_Permitted_Sources!M705</f>
        <v/>
      </c>
      <c r="J2267" s="180" t="str">
        <f>NM_Permitted_Sources!N705</f>
        <v/>
      </c>
    </row>
    <row r="2268" spans="1:10" x14ac:dyDescent="0.2">
      <c r="A2268" s="43" t="str">
        <f>NM_Permitted_Sources!A706</f>
        <v>NM Permitted</v>
      </c>
      <c r="B2268" s="43" t="str">
        <f>NM_Permitted_Sources!B706</f>
        <v>35</v>
      </c>
      <c r="C2268" s="74" t="str">
        <f>NM_Permitted_Sources!C706</f>
        <v>35025</v>
      </c>
      <c r="D2268" s="44" t="str">
        <f>NM_Permitted_Sources!G706</f>
        <v>20200252</v>
      </c>
      <c r="E2268" s="44" t="str">
        <f>NM_Permitted_Sources!I706</f>
        <v>Compressor Engines</v>
      </c>
      <c r="F2268" s="180" t="str">
        <f>NM_Permitted_Sources!J706</f>
        <v/>
      </c>
      <c r="G2268" s="180">
        <f>NM_Permitted_Sources!K706</f>
        <v>3.55</v>
      </c>
      <c r="H2268" s="180" t="str">
        <f>NM_Permitted_Sources!L706</f>
        <v/>
      </c>
      <c r="I2268" s="180" t="str">
        <f>NM_Permitted_Sources!M706</f>
        <v/>
      </c>
      <c r="J2268" s="180" t="str">
        <f>NM_Permitted_Sources!N706</f>
        <v/>
      </c>
    </row>
    <row r="2269" spans="1:10" x14ac:dyDescent="0.2">
      <c r="A2269" s="43" t="str">
        <f>NM_Permitted_Sources!A707</f>
        <v>NM Permitted</v>
      </c>
      <c r="B2269" s="43" t="str">
        <f>NM_Permitted_Sources!B707</f>
        <v>35</v>
      </c>
      <c r="C2269" s="74" t="str">
        <f>NM_Permitted_Sources!C707</f>
        <v>35025</v>
      </c>
      <c r="D2269" s="44" t="str">
        <f>NM_Permitted_Sources!G707</f>
        <v>31000404</v>
      </c>
      <c r="E2269" s="44" t="str">
        <f>NM_Permitted_Sources!I707</f>
        <v>Process Heaters</v>
      </c>
      <c r="F2269" s="180" t="str">
        <f>NM_Permitted_Sources!J707</f>
        <v/>
      </c>
      <c r="G2269" s="180" t="str">
        <f>NM_Permitted_Sources!K707</f>
        <v/>
      </c>
      <c r="H2269" s="180">
        <f>NM_Permitted_Sources!L707</f>
        <v>3.61</v>
      </c>
      <c r="I2269" s="180" t="str">
        <f>NM_Permitted_Sources!M707</f>
        <v/>
      </c>
      <c r="J2269" s="180" t="str">
        <f>NM_Permitted_Sources!N707</f>
        <v/>
      </c>
    </row>
    <row r="2270" spans="1:10" x14ac:dyDescent="0.2">
      <c r="A2270" s="43" t="str">
        <f>NM_Permitted_Sources!A708</f>
        <v>NM Permitted</v>
      </c>
      <c r="B2270" s="43" t="str">
        <f>NM_Permitted_Sources!B708</f>
        <v>35</v>
      </c>
      <c r="C2270" s="74" t="str">
        <f>NM_Permitted_Sources!C708</f>
        <v>35025</v>
      </c>
      <c r="D2270" s="44" t="str">
        <f>NM_Permitted_Sources!G708</f>
        <v>20200201</v>
      </c>
      <c r="E2270" s="44" t="str">
        <f>NM_Permitted_Sources!I708</f>
        <v>Compressor Engines</v>
      </c>
      <c r="F2270" s="180" t="str">
        <f>NM_Permitted_Sources!J708</f>
        <v/>
      </c>
      <c r="G2270" s="180">
        <f>NM_Permitted_Sources!K708</f>
        <v>3.65</v>
      </c>
      <c r="H2270" s="180" t="str">
        <f>NM_Permitted_Sources!L708</f>
        <v/>
      </c>
      <c r="I2270" s="180" t="str">
        <f>NM_Permitted_Sources!M708</f>
        <v/>
      </c>
      <c r="J2270" s="180" t="str">
        <f>NM_Permitted_Sources!N708</f>
        <v/>
      </c>
    </row>
    <row r="2271" spans="1:10" x14ac:dyDescent="0.2">
      <c r="A2271" s="43" t="str">
        <f>NM_Permitted_Sources!A709</f>
        <v>NM Permitted</v>
      </c>
      <c r="B2271" s="43" t="str">
        <f>NM_Permitted_Sources!B709</f>
        <v>35</v>
      </c>
      <c r="C2271" s="74" t="str">
        <f>NM_Permitted_Sources!C709</f>
        <v>35025</v>
      </c>
      <c r="D2271" s="44" t="str">
        <f>NM_Permitted_Sources!G709</f>
        <v>20200253</v>
      </c>
      <c r="E2271" s="44" t="str">
        <f>NM_Permitted_Sources!I709</f>
        <v>Compressor Engines</v>
      </c>
      <c r="F2271" s="180" t="str">
        <f>NM_Permitted_Sources!J709</f>
        <v/>
      </c>
      <c r="G2271" s="180">
        <f>NM_Permitted_Sources!K709</f>
        <v>3.68</v>
      </c>
      <c r="H2271" s="180" t="str">
        <f>NM_Permitted_Sources!L709</f>
        <v/>
      </c>
      <c r="I2271" s="180" t="str">
        <f>NM_Permitted_Sources!M709</f>
        <v/>
      </c>
      <c r="J2271" s="180" t="str">
        <f>NM_Permitted_Sources!N709</f>
        <v/>
      </c>
    </row>
    <row r="2272" spans="1:10" x14ac:dyDescent="0.2">
      <c r="A2272" s="43" t="str">
        <f>NM_Permitted_Sources!A710</f>
        <v>NM Permitted</v>
      </c>
      <c r="B2272" s="43" t="str">
        <f>NM_Permitted_Sources!B710</f>
        <v>35</v>
      </c>
      <c r="C2272" s="74" t="str">
        <f>NM_Permitted_Sources!C710</f>
        <v>35015</v>
      </c>
      <c r="D2272" s="44" t="str">
        <f>NM_Permitted_Sources!G710</f>
        <v>31000227</v>
      </c>
      <c r="E2272" s="44" t="str">
        <f>NM_Permitted_Sources!I710</f>
        <v>Dehydrator</v>
      </c>
      <c r="F2272" s="180" t="str">
        <f>NM_Permitted_Sources!J710</f>
        <v/>
      </c>
      <c r="G2272" s="180">
        <f>NM_Permitted_Sources!K710</f>
        <v>3.7</v>
      </c>
      <c r="H2272" s="180" t="str">
        <f>NM_Permitted_Sources!L710</f>
        <v/>
      </c>
      <c r="I2272" s="180" t="str">
        <f>NM_Permitted_Sources!M710</f>
        <v/>
      </c>
      <c r="J2272" s="180" t="str">
        <f>NM_Permitted_Sources!N710</f>
        <v/>
      </c>
    </row>
    <row r="2273" spans="1:10" x14ac:dyDescent="0.2">
      <c r="A2273" s="43" t="str">
        <f>NM_Permitted_Sources!A711</f>
        <v>NM Permitted</v>
      </c>
      <c r="B2273" s="43" t="str">
        <f>NM_Permitted_Sources!B711</f>
        <v>35</v>
      </c>
      <c r="C2273" s="74" t="str">
        <f>NM_Permitted_Sources!C711</f>
        <v>35025</v>
      </c>
      <c r="D2273" s="44" t="str">
        <f>NM_Permitted_Sources!G711</f>
        <v>31000205</v>
      </c>
      <c r="E2273" s="44" t="str">
        <f>NM_Permitted_Sources!I711</f>
        <v>Natural Gas Production, Flares</v>
      </c>
      <c r="F2273" s="180" t="str">
        <f>NM_Permitted_Sources!J711</f>
        <v/>
      </c>
      <c r="G2273" s="180" t="str">
        <f>NM_Permitted_Sources!K711</f>
        <v/>
      </c>
      <c r="H2273" s="180" t="str">
        <f>NM_Permitted_Sources!L711</f>
        <v/>
      </c>
      <c r="I2273" s="180">
        <f>NM_Permitted_Sources!M711</f>
        <v>3.7</v>
      </c>
      <c r="J2273" s="180" t="str">
        <f>NM_Permitted_Sources!N711</f>
        <v/>
      </c>
    </row>
    <row r="2274" spans="1:10" x14ac:dyDescent="0.2">
      <c r="A2274" s="43" t="str">
        <f>NM_Permitted_Sources!A712</f>
        <v>NM Permitted</v>
      </c>
      <c r="B2274" s="43" t="str">
        <f>NM_Permitted_Sources!B712</f>
        <v>35</v>
      </c>
      <c r="C2274" s="74" t="str">
        <f>NM_Permitted_Sources!C712</f>
        <v>35025</v>
      </c>
      <c r="D2274" s="44" t="str">
        <f>NM_Permitted_Sources!G712</f>
        <v>20200252</v>
      </c>
      <c r="E2274" s="44" t="str">
        <f>NM_Permitted_Sources!I712</f>
        <v>Compressor Engines</v>
      </c>
      <c r="F2274" s="180" t="str">
        <f>NM_Permitted_Sources!J712</f>
        <v/>
      </c>
      <c r="G2274" s="180" t="str">
        <f>NM_Permitted_Sources!K712</f>
        <v/>
      </c>
      <c r="H2274" s="180" t="str">
        <f>NM_Permitted_Sources!L712</f>
        <v/>
      </c>
      <c r="I2274" s="180" t="str">
        <f>NM_Permitted_Sources!M712</f>
        <v/>
      </c>
      <c r="J2274" s="180">
        <f>NM_Permitted_Sources!N712</f>
        <v>3.72</v>
      </c>
    </row>
    <row r="2275" spans="1:10" x14ac:dyDescent="0.2">
      <c r="A2275" s="43" t="str">
        <f>NM_Permitted_Sources!A713</f>
        <v>NM Permitted</v>
      </c>
      <c r="B2275" s="43" t="str">
        <f>NM_Permitted_Sources!B713</f>
        <v>35</v>
      </c>
      <c r="C2275" s="74" t="str">
        <f>NM_Permitted_Sources!C713</f>
        <v>35025</v>
      </c>
      <c r="D2275" s="44" t="str">
        <f>NM_Permitted_Sources!G713</f>
        <v>20200201</v>
      </c>
      <c r="E2275" s="44" t="str">
        <f>NM_Permitted_Sources!I713</f>
        <v>Compressor Engines</v>
      </c>
      <c r="F2275" s="180" t="str">
        <f>NM_Permitted_Sources!J713</f>
        <v/>
      </c>
      <c r="G2275" s="180">
        <f>NM_Permitted_Sources!K713</f>
        <v>3.72</v>
      </c>
      <c r="H2275" s="180" t="str">
        <f>NM_Permitted_Sources!L713</f>
        <v/>
      </c>
      <c r="I2275" s="180" t="str">
        <f>NM_Permitted_Sources!M713</f>
        <v/>
      </c>
      <c r="J2275" s="180" t="str">
        <f>NM_Permitted_Sources!N713</f>
        <v/>
      </c>
    </row>
    <row r="2276" spans="1:10" x14ac:dyDescent="0.2">
      <c r="A2276" s="43" t="str">
        <f>NM_Permitted_Sources!A714</f>
        <v>NM Permitted</v>
      </c>
      <c r="B2276" s="43" t="str">
        <f>NM_Permitted_Sources!B714</f>
        <v>35</v>
      </c>
      <c r="C2276" s="74" t="str">
        <f>NM_Permitted_Sources!C714</f>
        <v>35025</v>
      </c>
      <c r="D2276" s="44" t="str">
        <f>NM_Permitted_Sources!G714</f>
        <v>20200252</v>
      </c>
      <c r="E2276" s="44" t="str">
        <f>NM_Permitted_Sources!I714</f>
        <v>Compressor Engines</v>
      </c>
      <c r="F2276" s="180" t="str">
        <f>NM_Permitted_Sources!J714</f>
        <v/>
      </c>
      <c r="G2276" s="180" t="str">
        <f>NM_Permitted_Sources!K714</f>
        <v/>
      </c>
      <c r="H2276" s="180" t="str">
        <f>NM_Permitted_Sources!L714</f>
        <v/>
      </c>
      <c r="I2276" s="180" t="str">
        <f>NM_Permitted_Sources!M714</f>
        <v/>
      </c>
      <c r="J2276" s="180">
        <f>NM_Permitted_Sources!N714</f>
        <v>3.78</v>
      </c>
    </row>
    <row r="2277" spans="1:10" x14ac:dyDescent="0.2">
      <c r="A2277" s="43" t="str">
        <f>NM_Permitted_Sources!A715</f>
        <v>NM Permitted</v>
      </c>
      <c r="B2277" s="43" t="str">
        <f>NM_Permitted_Sources!B715</f>
        <v>35</v>
      </c>
      <c r="C2277" s="74" t="str">
        <f>NM_Permitted_Sources!C715</f>
        <v>35025</v>
      </c>
      <c r="D2277" s="44" t="str">
        <f>NM_Permitted_Sources!G715</f>
        <v>31000299</v>
      </c>
      <c r="E2277" s="44" t="str">
        <f>NM_Permitted_Sources!I715</f>
        <v>Natural Gas Production, Other Not Classified</v>
      </c>
      <c r="F2277" s="180" t="str">
        <f>NM_Permitted_Sources!J715</f>
        <v/>
      </c>
      <c r="G2277" s="180">
        <f>NM_Permitted_Sources!K715</f>
        <v>3.8</v>
      </c>
      <c r="H2277" s="180" t="str">
        <f>NM_Permitted_Sources!L715</f>
        <v/>
      </c>
      <c r="I2277" s="180" t="str">
        <f>NM_Permitted_Sources!M715</f>
        <v/>
      </c>
      <c r="J2277" s="180" t="str">
        <f>NM_Permitted_Sources!N715</f>
        <v/>
      </c>
    </row>
    <row r="2278" spans="1:10" x14ac:dyDescent="0.2">
      <c r="A2278" s="43" t="str">
        <f>NM_Permitted_Sources!A716</f>
        <v>NM Permitted</v>
      </c>
      <c r="B2278" s="43" t="str">
        <f>NM_Permitted_Sources!B716</f>
        <v>35</v>
      </c>
      <c r="C2278" s="74" t="str">
        <f>NM_Permitted_Sources!C716</f>
        <v>35025</v>
      </c>
      <c r="D2278" s="44" t="str">
        <f>NM_Permitted_Sources!G716</f>
        <v>31000299</v>
      </c>
      <c r="E2278" s="44" t="str">
        <f>NM_Permitted_Sources!I716</f>
        <v>Natural Gas Production, Other Not Classified</v>
      </c>
      <c r="F2278" s="180" t="str">
        <f>NM_Permitted_Sources!J716</f>
        <v/>
      </c>
      <c r="G2278" s="180">
        <f>NM_Permitted_Sources!K716</f>
        <v>3.8</v>
      </c>
      <c r="H2278" s="180" t="str">
        <f>NM_Permitted_Sources!L716</f>
        <v/>
      </c>
      <c r="I2278" s="180" t="str">
        <f>NM_Permitted_Sources!M716</f>
        <v/>
      </c>
      <c r="J2278" s="180" t="str">
        <f>NM_Permitted_Sources!N716</f>
        <v/>
      </c>
    </row>
    <row r="2279" spans="1:10" x14ac:dyDescent="0.2">
      <c r="A2279" s="43" t="str">
        <f>NM_Permitted_Sources!A717</f>
        <v>NM Permitted</v>
      </c>
      <c r="B2279" s="43" t="str">
        <f>NM_Permitted_Sources!B717</f>
        <v>35</v>
      </c>
      <c r="C2279" s="74" t="str">
        <f>NM_Permitted_Sources!C717</f>
        <v>35025</v>
      </c>
      <c r="D2279" s="44" t="str">
        <f>NM_Permitted_Sources!G717</f>
        <v>20200254</v>
      </c>
      <c r="E2279" s="44" t="str">
        <f>NM_Permitted_Sources!I717</f>
        <v>Compressor Engines</v>
      </c>
      <c r="F2279" s="180" t="str">
        <f>NM_Permitted_Sources!J717</f>
        <v/>
      </c>
      <c r="G2279" s="180">
        <f>NM_Permitted_Sources!K717</f>
        <v>3.8</v>
      </c>
      <c r="H2279" s="180" t="str">
        <f>NM_Permitted_Sources!L717</f>
        <v/>
      </c>
      <c r="I2279" s="180" t="str">
        <f>NM_Permitted_Sources!M717</f>
        <v/>
      </c>
      <c r="J2279" s="180" t="str">
        <f>NM_Permitted_Sources!N717</f>
        <v/>
      </c>
    </row>
    <row r="2280" spans="1:10" x14ac:dyDescent="0.2">
      <c r="A2280" s="43" t="str">
        <f>NM_Permitted_Sources!A718</f>
        <v>NM Permitted</v>
      </c>
      <c r="B2280" s="43" t="str">
        <f>NM_Permitted_Sources!B718</f>
        <v>35</v>
      </c>
      <c r="C2280" s="74" t="str">
        <f>NM_Permitted_Sources!C718</f>
        <v>35025</v>
      </c>
      <c r="D2280" s="44" t="str">
        <f>NM_Permitted_Sources!G718</f>
        <v>31000220</v>
      </c>
      <c r="E2280" s="44" t="str">
        <f>NM_Permitted_Sources!I718</f>
        <v>Permitted Fugitives</v>
      </c>
      <c r="F2280" s="180" t="str">
        <f>NM_Permitted_Sources!J718</f>
        <v/>
      </c>
      <c r="G2280" s="180">
        <f>NM_Permitted_Sources!K718</f>
        <v>3.81</v>
      </c>
      <c r="H2280" s="180" t="str">
        <f>NM_Permitted_Sources!L718</f>
        <v/>
      </c>
      <c r="I2280" s="180" t="str">
        <f>NM_Permitted_Sources!M718</f>
        <v/>
      </c>
      <c r="J2280" s="180" t="str">
        <f>NM_Permitted_Sources!N718</f>
        <v/>
      </c>
    </row>
    <row r="2281" spans="1:10" x14ac:dyDescent="0.2">
      <c r="A2281" s="43" t="str">
        <f>NM_Permitted_Sources!A719</f>
        <v>NM Permitted</v>
      </c>
      <c r="B2281" s="43" t="str">
        <f>NM_Permitted_Sources!B719</f>
        <v>35</v>
      </c>
      <c r="C2281" s="74" t="str">
        <f>NM_Permitted_Sources!C719</f>
        <v>35025</v>
      </c>
      <c r="D2281" s="44" t="str">
        <f>NM_Permitted_Sources!G719</f>
        <v>20200253</v>
      </c>
      <c r="E2281" s="44" t="str">
        <f>NM_Permitted_Sources!I719</f>
        <v>Compressor Engines</v>
      </c>
      <c r="F2281" s="180" t="str">
        <f>NM_Permitted_Sources!J719</f>
        <v/>
      </c>
      <c r="G2281" s="180" t="str">
        <f>NM_Permitted_Sources!K719</f>
        <v/>
      </c>
      <c r="H2281" s="180">
        <f>NM_Permitted_Sources!L719</f>
        <v>3.84</v>
      </c>
      <c r="I2281" s="180" t="str">
        <f>NM_Permitted_Sources!M719</f>
        <v/>
      </c>
      <c r="J2281" s="180" t="str">
        <f>NM_Permitted_Sources!N719</f>
        <v/>
      </c>
    </row>
    <row r="2282" spans="1:10" x14ac:dyDescent="0.2">
      <c r="A2282" s="43" t="str">
        <f>NM_Permitted_Sources!A720</f>
        <v>NM Permitted</v>
      </c>
      <c r="B2282" s="43" t="str">
        <f>NM_Permitted_Sources!B720</f>
        <v>35</v>
      </c>
      <c r="C2282" s="74" t="str">
        <f>NM_Permitted_Sources!C720</f>
        <v>35025</v>
      </c>
      <c r="D2282" s="44" t="str">
        <f>NM_Permitted_Sources!G720</f>
        <v>20200254</v>
      </c>
      <c r="E2282" s="44" t="str">
        <f>NM_Permitted_Sources!I720</f>
        <v>Compressor Engines</v>
      </c>
      <c r="F2282" s="180" t="str">
        <f>NM_Permitted_Sources!J720</f>
        <v/>
      </c>
      <c r="G2282" s="180">
        <f>NM_Permitted_Sources!K720</f>
        <v>3.84</v>
      </c>
      <c r="H2282" s="180" t="str">
        <f>NM_Permitted_Sources!L720</f>
        <v/>
      </c>
      <c r="I2282" s="180" t="str">
        <f>NM_Permitted_Sources!M720</f>
        <v/>
      </c>
      <c r="J2282" s="180" t="str">
        <f>NM_Permitted_Sources!N720</f>
        <v/>
      </c>
    </row>
    <row r="2283" spans="1:10" x14ac:dyDescent="0.2">
      <c r="A2283" s="43" t="str">
        <f>NM_Permitted_Sources!A721</f>
        <v>NM Permitted</v>
      </c>
      <c r="B2283" s="43" t="str">
        <f>NM_Permitted_Sources!B721</f>
        <v>35</v>
      </c>
      <c r="C2283" s="74" t="str">
        <f>NM_Permitted_Sources!C721</f>
        <v>35025</v>
      </c>
      <c r="D2283" s="44" t="str">
        <f>NM_Permitted_Sources!G721</f>
        <v>20200202</v>
      </c>
      <c r="E2283" s="44" t="str">
        <f>NM_Permitted_Sources!I721</f>
        <v>Compressor Engines</v>
      </c>
      <c r="F2283" s="180" t="str">
        <f>NM_Permitted_Sources!J721</f>
        <v/>
      </c>
      <c r="G2283" s="180">
        <f>NM_Permitted_Sources!K721</f>
        <v>3.85</v>
      </c>
      <c r="H2283" s="180" t="str">
        <f>NM_Permitted_Sources!L721</f>
        <v/>
      </c>
      <c r="I2283" s="180" t="str">
        <f>NM_Permitted_Sources!M721</f>
        <v/>
      </c>
      <c r="J2283" s="180" t="str">
        <f>NM_Permitted_Sources!N721</f>
        <v/>
      </c>
    </row>
    <row r="2284" spans="1:10" x14ac:dyDescent="0.2">
      <c r="A2284" s="43" t="str">
        <f>NM_Permitted_Sources!A722</f>
        <v>NM Permitted</v>
      </c>
      <c r="B2284" s="43" t="str">
        <f>NM_Permitted_Sources!B722</f>
        <v>35</v>
      </c>
      <c r="C2284" s="74" t="str">
        <f>NM_Permitted_Sources!C722</f>
        <v>35005</v>
      </c>
      <c r="D2284" s="44" t="str">
        <f>NM_Permitted_Sources!G722</f>
        <v>20200254</v>
      </c>
      <c r="E2284" s="44" t="str">
        <f>NM_Permitted_Sources!I722</f>
        <v>Compressor Engines</v>
      </c>
      <c r="F2284" s="180" t="str">
        <f>NM_Permitted_Sources!J722</f>
        <v/>
      </c>
      <c r="G2284" s="180" t="str">
        <f>NM_Permitted_Sources!K722</f>
        <v/>
      </c>
      <c r="H2284" s="180">
        <f>NM_Permitted_Sources!L722</f>
        <v>3.86</v>
      </c>
      <c r="I2284" s="180" t="str">
        <f>NM_Permitted_Sources!M722</f>
        <v/>
      </c>
      <c r="J2284" s="180" t="str">
        <f>NM_Permitted_Sources!N722</f>
        <v/>
      </c>
    </row>
    <row r="2285" spans="1:10" x14ac:dyDescent="0.2">
      <c r="A2285" s="43" t="str">
        <f>NM_Permitted_Sources!A723</f>
        <v>NM Permitted</v>
      </c>
      <c r="B2285" s="43" t="str">
        <f>NM_Permitted_Sources!B723</f>
        <v>35</v>
      </c>
      <c r="C2285" s="74" t="str">
        <f>NM_Permitted_Sources!C723</f>
        <v>35015</v>
      </c>
      <c r="D2285" s="44" t="str">
        <f>NM_Permitted_Sources!G723</f>
        <v>20200252</v>
      </c>
      <c r="E2285" s="44" t="str">
        <f>NM_Permitted_Sources!I723</f>
        <v>Compressor Engines</v>
      </c>
      <c r="F2285" s="180" t="str">
        <f>NM_Permitted_Sources!J723</f>
        <v/>
      </c>
      <c r="G2285" s="180">
        <f>NM_Permitted_Sources!K723</f>
        <v>3.86</v>
      </c>
      <c r="H2285" s="180" t="str">
        <f>NM_Permitted_Sources!L723</f>
        <v/>
      </c>
      <c r="I2285" s="180" t="str">
        <f>NM_Permitted_Sources!M723</f>
        <v/>
      </c>
      <c r="J2285" s="180" t="str">
        <f>NM_Permitted_Sources!N723</f>
        <v/>
      </c>
    </row>
    <row r="2286" spans="1:10" x14ac:dyDescent="0.2">
      <c r="A2286" s="43" t="str">
        <f>NM_Permitted_Sources!A724</f>
        <v>NM Permitted</v>
      </c>
      <c r="B2286" s="43" t="str">
        <f>NM_Permitted_Sources!B724</f>
        <v>35</v>
      </c>
      <c r="C2286" s="74" t="str">
        <f>NM_Permitted_Sources!C724</f>
        <v>35025</v>
      </c>
      <c r="D2286" s="44" t="str">
        <f>NM_Permitted_Sources!G724</f>
        <v>20200254</v>
      </c>
      <c r="E2286" s="44" t="str">
        <f>NM_Permitted_Sources!I724</f>
        <v>Compressor Engines</v>
      </c>
      <c r="F2286" s="180" t="str">
        <f>NM_Permitted_Sources!J724</f>
        <v/>
      </c>
      <c r="G2286" s="180">
        <f>NM_Permitted_Sources!K724</f>
        <v>3.86</v>
      </c>
      <c r="H2286" s="180" t="str">
        <f>NM_Permitted_Sources!L724</f>
        <v/>
      </c>
      <c r="I2286" s="180" t="str">
        <f>NM_Permitted_Sources!M724</f>
        <v/>
      </c>
      <c r="J2286" s="180" t="str">
        <f>NM_Permitted_Sources!N724</f>
        <v/>
      </c>
    </row>
    <row r="2287" spans="1:10" x14ac:dyDescent="0.2">
      <c r="A2287" s="43" t="str">
        <f>NM_Permitted_Sources!A725</f>
        <v>NM Permitted</v>
      </c>
      <c r="B2287" s="43" t="str">
        <f>NM_Permitted_Sources!B725</f>
        <v>35</v>
      </c>
      <c r="C2287" s="74" t="str">
        <f>NM_Permitted_Sources!C725</f>
        <v>35025</v>
      </c>
      <c r="D2287" s="44" t="str">
        <f>NM_Permitted_Sources!G725</f>
        <v>20200253</v>
      </c>
      <c r="E2287" s="44" t="str">
        <f>NM_Permitted_Sources!I725</f>
        <v>Compressor Engines</v>
      </c>
      <c r="F2287" s="180" t="str">
        <f>NM_Permitted_Sources!J725</f>
        <v/>
      </c>
      <c r="G2287" s="180">
        <f>NM_Permitted_Sources!K725</f>
        <v>3.88</v>
      </c>
      <c r="H2287" s="180" t="str">
        <f>NM_Permitted_Sources!L725</f>
        <v/>
      </c>
      <c r="I2287" s="180" t="str">
        <f>NM_Permitted_Sources!M725</f>
        <v/>
      </c>
      <c r="J2287" s="180" t="str">
        <f>NM_Permitted_Sources!N725</f>
        <v/>
      </c>
    </row>
    <row r="2288" spans="1:10" x14ac:dyDescent="0.2">
      <c r="A2288" s="43" t="str">
        <f>NM_Permitted_Sources!A726</f>
        <v>NM Permitted</v>
      </c>
      <c r="B2288" s="43" t="str">
        <f>NM_Permitted_Sources!B726</f>
        <v>35</v>
      </c>
      <c r="C2288" s="74" t="str">
        <f>NM_Permitted_Sources!C726</f>
        <v>35025</v>
      </c>
      <c r="D2288" s="44" t="str">
        <f>NM_Permitted_Sources!G726</f>
        <v>20200202</v>
      </c>
      <c r="E2288" s="44" t="str">
        <f>NM_Permitted_Sources!I726</f>
        <v>Compressor Engines</v>
      </c>
      <c r="F2288" s="180" t="str">
        <f>NM_Permitted_Sources!J726</f>
        <v/>
      </c>
      <c r="G2288" s="180">
        <f>NM_Permitted_Sources!K726</f>
        <v>3.9</v>
      </c>
      <c r="H2288" s="180" t="str">
        <f>NM_Permitted_Sources!L726</f>
        <v/>
      </c>
      <c r="I2288" s="180" t="str">
        <f>NM_Permitted_Sources!M726</f>
        <v/>
      </c>
      <c r="J2288" s="180" t="str">
        <f>NM_Permitted_Sources!N726</f>
        <v/>
      </c>
    </row>
    <row r="2289" spans="1:10" x14ac:dyDescent="0.2">
      <c r="A2289" s="43" t="str">
        <f>NM_Permitted_Sources!A727</f>
        <v>NM Permitted</v>
      </c>
      <c r="B2289" s="43" t="str">
        <f>NM_Permitted_Sources!B727</f>
        <v>35</v>
      </c>
      <c r="C2289" s="74" t="str">
        <f>NM_Permitted_Sources!C727</f>
        <v>35025</v>
      </c>
      <c r="D2289" s="44" t="str">
        <f>NM_Permitted_Sources!G727</f>
        <v>20200252</v>
      </c>
      <c r="E2289" s="44" t="str">
        <f>NM_Permitted_Sources!I727</f>
        <v>Compressor Engines</v>
      </c>
      <c r="F2289" s="180" t="str">
        <f>NM_Permitted_Sources!J727</f>
        <v/>
      </c>
      <c r="G2289" s="180" t="str">
        <f>NM_Permitted_Sources!K727</f>
        <v/>
      </c>
      <c r="H2289" s="180">
        <f>NM_Permitted_Sources!L727</f>
        <v>3.9</v>
      </c>
      <c r="I2289" s="180" t="str">
        <f>NM_Permitted_Sources!M727</f>
        <v/>
      </c>
      <c r="J2289" s="180" t="str">
        <f>NM_Permitted_Sources!N727</f>
        <v/>
      </c>
    </row>
    <row r="2290" spans="1:10" x14ac:dyDescent="0.2">
      <c r="A2290" s="43" t="str">
        <f>NM_Permitted_Sources!A728</f>
        <v>NM Permitted</v>
      </c>
      <c r="B2290" s="43" t="str">
        <f>NM_Permitted_Sources!B728</f>
        <v>35</v>
      </c>
      <c r="C2290" s="74" t="str">
        <f>NM_Permitted_Sources!C728</f>
        <v>35025</v>
      </c>
      <c r="D2290" s="44" t="str">
        <f>NM_Permitted_Sources!G728</f>
        <v>20200202</v>
      </c>
      <c r="E2290" s="44" t="str">
        <f>NM_Permitted_Sources!I728</f>
        <v>Compressor Engines</v>
      </c>
      <c r="F2290" s="180" t="str">
        <f>NM_Permitted_Sources!J728</f>
        <v/>
      </c>
      <c r="G2290" s="180">
        <f>NM_Permitted_Sources!K728</f>
        <v>3.91</v>
      </c>
      <c r="H2290" s="180" t="str">
        <f>NM_Permitted_Sources!L728</f>
        <v/>
      </c>
      <c r="I2290" s="180" t="str">
        <f>NM_Permitted_Sources!M728</f>
        <v/>
      </c>
      <c r="J2290" s="180" t="str">
        <f>NM_Permitted_Sources!N728</f>
        <v/>
      </c>
    </row>
    <row r="2291" spans="1:10" x14ac:dyDescent="0.2">
      <c r="A2291" s="43" t="str">
        <f>NM_Permitted_Sources!A729</f>
        <v>NM Permitted</v>
      </c>
      <c r="B2291" s="43" t="str">
        <f>NM_Permitted_Sources!B729</f>
        <v>35</v>
      </c>
      <c r="C2291" s="74" t="str">
        <f>NM_Permitted_Sources!C729</f>
        <v>35025</v>
      </c>
      <c r="D2291" s="44" t="str">
        <f>NM_Permitted_Sources!G729</f>
        <v>20200202</v>
      </c>
      <c r="E2291" s="44" t="str">
        <f>NM_Permitted_Sources!I729</f>
        <v>Compressor Engines</v>
      </c>
      <c r="F2291" s="180" t="str">
        <f>NM_Permitted_Sources!J729</f>
        <v/>
      </c>
      <c r="G2291" s="180">
        <f>NM_Permitted_Sources!K729</f>
        <v>3.96</v>
      </c>
      <c r="H2291" s="180" t="str">
        <f>NM_Permitted_Sources!L729</f>
        <v/>
      </c>
      <c r="I2291" s="180" t="str">
        <f>NM_Permitted_Sources!M729</f>
        <v/>
      </c>
      <c r="J2291" s="180" t="str">
        <f>NM_Permitted_Sources!N729</f>
        <v/>
      </c>
    </row>
    <row r="2292" spans="1:10" x14ac:dyDescent="0.2">
      <c r="A2292" s="43" t="str">
        <f>NM_Permitted_Sources!A730</f>
        <v>NM Permitted</v>
      </c>
      <c r="B2292" s="43" t="str">
        <f>NM_Permitted_Sources!B730</f>
        <v>35</v>
      </c>
      <c r="C2292" s="74" t="str">
        <f>NM_Permitted_Sources!C730</f>
        <v>35025</v>
      </c>
      <c r="D2292" s="44" t="str">
        <f>NM_Permitted_Sources!G730</f>
        <v>31000205</v>
      </c>
      <c r="E2292" s="44" t="str">
        <f>NM_Permitted_Sources!I730</f>
        <v>Natural Gas Production, Flares</v>
      </c>
      <c r="F2292" s="180">
        <f>NM_Permitted_Sources!J730</f>
        <v>4</v>
      </c>
      <c r="G2292" s="180" t="str">
        <f>NM_Permitted_Sources!K730</f>
        <v/>
      </c>
      <c r="H2292" s="180" t="str">
        <f>NM_Permitted_Sources!L730</f>
        <v/>
      </c>
      <c r="I2292" s="180" t="str">
        <f>NM_Permitted_Sources!M730</f>
        <v/>
      </c>
      <c r="J2292" s="180" t="str">
        <f>NM_Permitted_Sources!N730</f>
        <v/>
      </c>
    </row>
    <row r="2293" spans="1:10" x14ac:dyDescent="0.2">
      <c r="A2293" s="43" t="str">
        <f>NM_Permitted_Sources!A731</f>
        <v>NM Permitted</v>
      </c>
      <c r="B2293" s="43" t="str">
        <f>NM_Permitted_Sources!B731</f>
        <v>35</v>
      </c>
      <c r="C2293" s="74" t="str">
        <f>NM_Permitted_Sources!C731</f>
        <v>35025</v>
      </c>
      <c r="D2293" s="44" t="str">
        <f>NM_Permitted_Sources!G731</f>
        <v>31000404</v>
      </c>
      <c r="E2293" s="44" t="str">
        <f>NM_Permitted_Sources!I731</f>
        <v>Process Heaters</v>
      </c>
      <c r="F2293" s="180">
        <f>NM_Permitted_Sources!J731</f>
        <v>4</v>
      </c>
      <c r="G2293" s="180" t="str">
        <f>NM_Permitted_Sources!K731</f>
        <v/>
      </c>
      <c r="H2293" s="180" t="str">
        <f>NM_Permitted_Sources!L731</f>
        <v/>
      </c>
      <c r="I2293" s="180" t="str">
        <f>NM_Permitted_Sources!M731</f>
        <v/>
      </c>
      <c r="J2293" s="180" t="str">
        <f>NM_Permitted_Sources!N731</f>
        <v/>
      </c>
    </row>
    <row r="2294" spans="1:10" x14ac:dyDescent="0.2">
      <c r="A2294" s="43" t="str">
        <f>NM_Permitted_Sources!A732</f>
        <v>NM Permitted</v>
      </c>
      <c r="B2294" s="43" t="str">
        <f>NM_Permitted_Sources!B732</f>
        <v>35</v>
      </c>
      <c r="C2294" s="74" t="str">
        <f>NM_Permitted_Sources!C732</f>
        <v>35025</v>
      </c>
      <c r="D2294" s="44" t="str">
        <f>NM_Permitted_Sources!G732</f>
        <v>20200252</v>
      </c>
      <c r="E2294" s="44" t="str">
        <f>NM_Permitted_Sources!I732</f>
        <v>Compressor Engines</v>
      </c>
      <c r="F2294" s="180" t="str">
        <f>NM_Permitted_Sources!J732</f>
        <v/>
      </c>
      <c r="G2294" s="180">
        <f>NM_Permitted_Sources!K732</f>
        <v>4.01</v>
      </c>
      <c r="H2294" s="180" t="str">
        <f>NM_Permitted_Sources!L732</f>
        <v/>
      </c>
      <c r="I2294" s="180" t="str">
        <f>NM_Permitted_Sources!M732</f>
        <v/>
      </c>
      <c r="J2294" s="180" t="str">
        <f>NM_Permitted_Sources!N732</f>
        <v/>
      </c>
    </row>
    <row r="2295" spans="1:10" x14ac:dyDescent="0.2">
      <c r="A2295" s="43" t="str">
        <f>NM_Permitted_Sources!A733</f>
        <v>NM Permitted</v>
      </c>
      <c r="B2295" s="43" t="str">
        <f>NM_Permitted_Sources!B733</f>
        <v>35</v>
      </c>
      <c r="C2295" s="74" t="str">
        <f>NM_Permitted_Sources!C733</f>
        <v>35005</v>
      </c>
      <c r="D2295" s="44" t="str">
        <f>NM_Permitted_Sources!G733</f>
        <v>20200202</v>
      </c>
      <c r="E2295" s="44" t="str">
        <f>NM_Permitted_Sources!I733</f>
        <v>Compressor Engines</v>
      </c>
      <c r="F2295" s="180" t="str">
        <f>NM_Permitted_Sources!J733</f>
        <v/>
      </c>
      <c r="G2295" s="180" t="str">
        <f>NM_Permitted_Sources!K733</f>
        <v/>
      </c>
      <c r="H2295" s="180">
        <f>NM_Permitted_Sources!L733</f>
        <v>4.05</v>
      </c>
      <c r="I2295" s="180" t="str">
        <f>NM_Permitted_Sources!M733</f>
        <v/>
      </c>
      <c r="J2295" s="180" t="str">
        <f>NM_Permitted_Sources!N733</f>
        <v/>
      </c>
    </row>
    <row r="2296" spans="1:10" x14ac:dyDescent="0.2">
      <c r="A2296" s="43" t="str">
        <f>NM_Permitted_Sources!A734</f>
        <v>NM Permitted</v>
      </c>
      <c r="B2296" s="43" t="str">
        <f>NM_Permitted_Sources!B734</f>
        <v>35</v>
      </c>
      <c r="C2296" s="74" t="str">
        <f>NM_Permitted_Sources!C734</f>
        <v>35005</v>
      </c>
      <c r="D2296" s="44" t="str">
        <f>NM_Permitted_Sources!G734</f>
        <v>20200202</v>
      </c>
      <c r="E2296" s="44" t="str">
        <f>NM_Permitted_Sources!I734</f>
        <v>Compressor Engines</v>
      </c>
      <c r="F2296" s="180">
        <f>NM_Permitted_Sources!J734</f>
        <v>4.05</v>
      </c>
      <c r="G2296" s="180" t="str">
        <f>NM_Permitted_Sources!K734</f>
        <v/>
      </c>
      <c r="H2296" s="180" t="str">
        <f>NM_Permitted_Sources!L734</f>
        <v/>
      </c>
      <c r="I2296" s="180" t="str">
        <f>NM_Permitted_Sources!M734</f>
        <v/>
      </c>
      <c r="J2296" s="180" t="str">
        <f>NM_Permitted_Sources!N734</f>
        <v/>
      </c>
    </row>
    <row r="2297" spans="1:10" x14ac:dyDescent="0.2">
      <c r="A2297" s="43" t="str">
        <f>NM_Permitted_Sources!A735</f>
        <v>NM Permitted</v>
      </c>
      <c r="B2297" s="43" t="str">
        <f>NM_Permitted_Sources!B735</f>
        <v>35</v>
      </c>
      <c r="C2297" s="74" t="str">
        <f>NM_Permitted_Sources!C735</f>
        <v>35025</v>
      </c>
      <c r="D2297" s="44" t="str">
        <f>NM_Permitted_Sources!G735</f>
        <v>20200252</v>
      </c>
      <c r="E2297" s="44" t="str">
        <f>NM_Permitted_Sources!I735</f>
        <v>Compressor Engines</v>
      </c>
      <c r="F2297" s="180" t="str">
        <f>NM_Permitted_Sources!J735</f>
        <v/>
      </c>
      <c r="G2297" s="180">
        <f>NM_Permitted_Sources!K735</f>
        <v>4.05</v>
      </c>
      <c r="H2297" s="180" t="str">
        <f>NM_Permitted_Sources!L735</f>
        <v/>
      </c>
      <c r="I2297" s="180" t="str">
        <f>NM_Permitted_Sources!M735</f>
        <v/>
      </c>
      <c r="J2297" s="180" t="str">
        <f>NM_Permitted_Sources!N735</f>
        <v/>
      </c>
    </row>
    <row r="2298" spans="1:10" x14ac:dyDescent="0.2">
      <c r="A2298" s="43" t="str">
        <f>NM_Permitted_Sources!A736</f>
        <v>NM Permitted</v>
      </c>
      <c r="B2298" s="43" t="str">
        <f>NM_Permitted_Sources!B736</f>
        <v>35</v>
      </c>
      <c r="C2298" s="74" t="str">
        <f>NM_Permitted_Sources!C736</f>
        <v>35025</v>
      </c>
      <c r="D2298" s="44" t="str">
        <f>NM_Permitted_Sources!G736</f>
        <v>20200252</v>
      </c>
      <c r="E2298" s="44" t="str">
        <f>NM_Permitted_Sources!I736</f>
        <v>Compressor Engines</v>
      </c>
      <c r="F2298" s="180" t="str">
        <f>NM_Permitted_Sources!J736</f>
        <v/>
      </c>
      <c r="G2298" s="180" t="str">
        <f>NM_Permitted_Sources!K736</f>
        <v/>
      </c>
      <c r="H2298" s="180" t="str">
        <f>NM_Permitted_Sources!L736</f>
        <v/>
      </c>
      <c r="I2298" s="180" t="str">
        <f>NM_Permitted_Sources!M736</f>
        <v/>
      </c>
      <c r="J2298" s="180">
        <f>NM_Permitted_Sources!N736</f>
        <v>4.07</v>
      </c>
    </row>
    <row r="2299" spans="1:10" x14ac:dyDescent="0.2">
      <c r="A2299" s="43" t="str">
        <f>NM_Permitted_Sources!A737</f>
        <v>NM Permitted</v>
      </c>
      <c r="B2299" s="43" t="str">
        <f>NM_Permitted_Sources!B737</f>
        <v>35</v>
      </c>
      <c r="C2299" s="74" t="str">
        <f>NM_Permitted_Sources!C737</f>
        <v>35025</v>
      </c>
      <c r="D2299" s="44" t="str">
        <f>NM_Permitted_Sources!G737</f>
        <v>20200202</v>
      </c>
      <c r="E2299" s="44" t="str">
        <f>NM_Permitted_Sources!I737</f>
        <v>Compressor Engines</v>
      </c>
      <c r="F2299" s="180" t="str">
        <f>NM_Permitted_Sources!J737</f>
        <v/>
      </c>
      <c r="G2299" s="180">
        <f>NM_Permitted_Sources!K737</f>
        <v>4.09</v>
      </c>
      <c r="H2299" s="180" t="str">
        <f>NM_Permitted_Sources!L737</f>
        <v/>
      </c>
      <c r="I2299" s="180" t="str">
        <f>NM_Permitted_Sources!M737</f>
        <v/>
      </c>
      <c r="J2299" s="180" t="str">
        <f>NM_Permitted_Sources!N737</f>
        <v/>
      </c>
    </row>
    <row r="2300" spans="1:10" x14ac:dyDescent="0.2">
      <c r="A2300" s="43" t="str">
        <f>NM_Permitted_Sources!A738</f>
        <v>NM Permitted</v>
      </c>
      <c r="B2300" s="43" t="str">
        <f>NM_Permitted_Sources!B738</f>
        <v>35</v>
      </c>
      <c r="C2300" s="74" t="str">
        <f>NM_Permitted_Sources!C738</f>
        <v>35025</v>
      </c>
      <c r="D2300" s="44" t="str">
        <f>NM_Permitted_Sources!G738</f>
        <v>31000404</v>
      </c>
      <c r="E2300" s="44" t="str">
        <f>NM_Permitted_Sources!I738</f>
        <v>Process Heaters</v>
      </c>
      <c r="F2300" s="180">
        <f>NM_Permitted_Sources!J738</f>
        <v>4.0999999999999996</v>
      </c>
      <c r="G2300" s="180" t="str">
        <f>NM_Permitted_Sources!K738</f>
        <v/>
      </c>
      <c r="H2300" s="180" t="str">
        <f>NM_Permitted_Sources!L738</f>
        <v/>
      </c>
      <c r="I2300" s="180" t="str">
        <f>NM_Permitted_Sources!M738</f>
        <v/>
      </c>
      <c r="J2300" s="180" t="str">
        <f>NM_Permitted_Sources!N738</f>
        <v/>
      </c>
    </row>
    <row r="2301" spans="1:10" x14ac:dyDescent="0.2">
      <c r="A2301" s="43" t="str">
        <f>NM_Permitted_Sources!A739</f>
        <v>NM Permitted</v>
      </c>
      <c r="B2301" s="43" t="str">
        <f>NM_Permitted_Sources!B739</f>
        <v>35</v>
      </c>
      <c r="C2301" s="74" t="str">
        <f>NM_Permitted_Sources!C739</f>
        <v>35025</v>
      </c>
      <c r="D2301" s="44" t="str">
        <f>NM_Permitted_Sources!G739</f>
        <v>20200253</v>
      </c>
      <c r="E2301" s="44" t="str">
        <f>NM_Permitted_Sources!I739</f>
        <v>Compressor Engines</v>
      </c>
      <c r="F2301" s="180" t="str">
        <f>NM_Permitted_Sources!J739</f>
        <v/>
      </c>
      <c r="G2301" s="180" t="str">
        <f>NM_Permitted_Sources!K739</f>
        <v/>
      </c>
      <c r="H2301" s="180">
        <f>NM_Permitted_Sources!L739</f>
        <v>4.16</v>
      </c>
      <c r="I2301" s="180" t="str">
        <f>NM_Permitted_Sources!M739</f>
        <v/>
      </c>
      <c r="J2301" s="180" t="str">
        <f>NM_Permitted_Sources!N739</f>
        <v/>
      </c>
    </row>
    <row r="2302" spans="1:10" x14ac:dyDescent="0.2">
      <c r="A2302" s="43" t="str">
        <f>NM_Permitted_Sources!A740</f>
        <v>NM Permitted</v>
      </c>
      <c r="B2302" s="43" t="str">
        <f>NM_Permitted_Sources!B740</f>
        <v>35</v>
      </c>
      <c r="C2302" s="74" t="str">
        <f>NM_Permitted_Sources!C740</f>
        <v>35025</v>
      </c>
      <c r="D2302" s="44" t="str">
        <f>NM_Permitted_Sources!G740</f>
        <v>20200201</v>
      </c>
      <c r="E2302" s="44" t="str">
        <f>NM_Permitted_Sources!I740</f>
        <v>Compressor Engines</v>
      </c>
      <c r="F2302" s="180" t="str">
        <f>NM_Permitted_Sources!J740</f>
        <v/>
      </c>
      <c r="G2302" s="180" t="str">
        <f>NM_Permitted_Sources!K740</f>
        <v/>
      </c>
      <c r="H2302" s="180">
        <f>NM_Permitted_Sources!L740</f>
        <v>4.17</v>
      </c>
      <c r="I2302" s="180" t="str">
        <f>NM_Permitted_Sources!M740</f>
        <v/>
      </c>
      <c r="J2302" s="180" t="str">
        <f>NM_Permitted_Sources!N740</f>
        <v/>
      </c>
    </row>
    <row r="2303" spans="1:10" x14ac:dyDescent="0.2">
      <c r="A2303" s="43" t="str">
        <f>NM_Permitted_Sources!A741</f>
        <v>NM Permitted</v>
      </c>
      <c r="B2303" s="43" t="str">
        <f>NM_Permitted_Sources!B741</f>
        <v>35</v>
      </c>
      <c r="C2303" s="74" t="str">
        <f>NM_Permitted_Sources!C741</f>
        <v>35025</v>
      </c>
      <c r="D2303" s="44" t="str">
        <f>NM_Permitted_Sources!G741</f>
        <v>31000305</v>
      </c>
      <c r="E2303" s="44" t="str">
        <f>NM_Permitted_Sources!I741</f>
        <v>Amine Units</v>
      </c>
      <c r="F2303" s="180">
        <f>NM_Permitted_Sources!J741</f>
        <v>4.2</v>
      </c>
      <c r="G2303" s="180" t="str">
        <f>NM_Permitted_Sources!K741</f>
        <v/>
      </c>
      <c r="H2303" s="180" t="str">
        <f>NM_Permitted_Sources!L741</f>
        <v/>
      </c>
      <c r="I2303" s="180" t="str">
        <f>NM_Permitted_Sources!M741</f>
        <v/>
      </c>
      <c r="J2303" s="180" t="str">
        <f>NM_Permitted_Sources!N741</f>
        <v/>
      </c>
    </row>
    <row r="2304" spans="1:10" x14ac:dyDescent="0.2">
      <c r="A2304" s="43" t="str">
        <f>NM_Permitted_Sources!A742</f>
        <v>NM Permitted</v>
      </c>
      <c r="B2304" s="43" t="str">
        <f>NM_Permitted_Sources!B742</f>
        <v>35</v>
      </c>
      <c r="C2304" s="74" t="str">
        <f>NM_Permitted_Sources!C742</f>
        <v>35025</v>
      </c>
      <c r="D2304" s="44" t="str">
        <f>NM_Permitted_Sources!G742</f>
        <v>20200252</v>
      </c>
      <c r="E2304" s="44" t="str">
        <f>NM_Permitted_Sources!I742</f>
        <v>Compressor Engines</v>
      </c>
      <c r="F2304" s="180" t="str">
        <f>NM_Permitted_Sources!J742</f>
        <v/>
      </c>
      <c r="G2304" s="180">
        <f>NM_Permitted_Sources!K742</f>
        <v>4.22</v>
      </c>
      <c r="H2304" s="180" t="str">
        <f>NM_Permitted_Sources!L742</f>
        <v/>
      </c>
      <c r="I2304" s="180" t="str">
        <f>NM_Permitted_Sources!M742</f>
        <v/>
      </c>
      <c r="J2304" s="180" t="str">
        <f>NM_Permitted_Sources!N742</f>
        <v/>
      </c>
    </row>
    <row r="2305" spans="1:10" x14ac:dyDescent="0.2">
      <c r="A2305" s="43" t="str">
        <f>NM_Permitted_Sources!A743</f>
        <v>NM Permitted</v>
      </c>
      <c r="B2305" s="43" t="str">
        <f>NM_Permitted_Sources!B743</f>
        <v>35</v>
      </c>
      <c r="C2305" s="74" t="str">
        <f>NM_Permitted_Sources!C743</f>
        <v>35025</v>
      </c>
      <c r="D2305" s="44" t="str">
        <f>NM_Permitted_Sources!G743</f>
        <v>20200202</v>
      </c>
      <c r="E2305" s="44" t="str">
        <f>NM_Permitted_Sources!I743</f>
        <v>Compressor Engines</v>
      </c>
      <c r="F2305" s="180" t="str">
        <f>NM_Permitted_Sources!J743</f>
        <v/>
      </c>
      <c r="G2305" s="180">
        <f>NM_Permitted_Sources!K743</f>
        <v>4.22</v>
      </c>
      <c r="H2305" s="180" t="str">
        <f>NM_Permitted_Sources!L743</f>
        <v/>
      </c>
      <c r="I2305" s="180" t="str">
        <f>NM_Permitted_Sources!M743</f>
        <v/>
      </c>
      <c r="J2305" s="180" t="str">
        <f>NM_Permitted_Sources!N743</f>
        <v/>
      </c>
    </row>
    <row r="2306" spans="1:10" x14ac:dyDescent="0.2">
      <c r="A2306" s="43" t="str">
        <f>NM_Permitted_Sources!A744</f>
        <v>NM Permitted</v>
      </c>
      <c r="B2306" s="43" t="str">
        <f>NM_Permitted_Sources!B744</f>
        <v>35</v>
      </c>
      <c r="C2306" s="74" t="str">
        <f>NM_Permitted_Sources!C744</f>
        <v>35025</v>
      </c>
      <c r="D2306" s="44" t="str">
        <f>NM_Permitted_Sources!G744</f>
        <v>31000404</v>
      </c>
      <c r="E2306" s="44" t="str">
        <f>NM_Permitted_Sources!I744</f>
        <v>Process Heaters</v>
      </c>
      <c r="F2306" s="180">
        <f>NM_Permitted_Sources!J744</f>
        <v>4.3</v>
      </c>
      <c r="G2306" s="180" t="str">
        <f>NM_Permitted_Sources!K744</f>
        <v/>
      </c>
      <c r="H2306" s="180" t="str">
        <f>NM_Permitted_Sources!L744</f>
        <v/>
      </c>
      <c r="I2306" s="180" t="str">
        <f>NM_Permitted_Sources!M744</f>
        <v/>
      </c>
      <c r="J2306" s="180" t="str">
        <f>NM_Permitted_Sources!N744</f>
        <v/>
      </c>
    </row>
    <row r="2307" spans="1:10" x14ac:dyDescent="0.2">
      <c r="A2307" s="43" t="str">
        <f>NM_Permitted_Sources!A745</f>
        <v>NM Permitted</v>
      </c>
      <c r="B2307" s="43" t="str">
        <f>NM_Permitted_Sources!B745</f>
        <v>35</v>
      </c>
      <c r="C2307" s="74" t="str">
        <f>NM_Permitted_Sources!C745</f>
        <v>35015</v>
      </c>
      <c r="D2307" s="44" t="str">
        <f>NM_Permitted_Sources!G745</f>
        <v>20200253</v>
      </c>
      <c r="E2307" s="44" t="str">
        <f>NM_Permitted_Sources!I745</f>
        <v>Compressor Engines</v>
      </c>
      <c r="F2307" s="180" t="str">
        <f>NM_Permitted_Sources!J745</f>
        <v/>
      </c>
      <c r="G2307" s="180">
        <f>NM_Permitted_Sources!K745</f>
        <v>4.3</v>
      </c>
      <c r="H2307" s="180" t="str">
        <f>NM_Permitted_Sources!L745</f>
        <v/>
      </c>
      <c r="I2307" s="180" t="str">
        <f>NM_Permitted_Sources!M745</f>
        <v/>
      </c>
      <c r="J2307" s="180" t="str">
        <f>NM_Permitted_Sources!N745</f>
        <v/>
      </c>
    </row>
    <row r="2308" spans="1:10" x14ac:dyDescent="0.2">
      <c r="A2308" s="43" t="str">
        <f>NM_Permitted_Sources!A746</f>
        <v>NM Permitted</v>
      </c>
      <c r="B2308" s="43" t="str">
        <f>NM_Permitted_Sources!B746</f>
        <v>35</v>
      </c>
      <c r="C2308" s="74" t="str">
        <f>NM_Permitted_Sources!C746</f>
        <v>35025</v>
      </c>
      <c r="D2308" s="44" t="str">
        <f>NM_Permitted_Sources!G746</f>
        <v>20200252</v>
      </c>
      <c r="E2308" s="44" t="str">
        <f>NM_Permitted_Sources!I746</f>
        <v>Compressor Engines</v>
      </c>
      <c r="F2308" s="180" t="str">
        <f>NM_Permitted_Sources!J746</f>
        <v/>
      </c>
      <c r="G2308" s="180" t="str">
        <f>NM_Permitted_Sources!K746</f>
        <v/>
      </c>
      <c r="H2308" s="180">
        <f>NM_Permitted_Sources!L746</f>
        <v>4.3</v>
      </c>
      <c r="I2308" s="180" t="str">
        <f>NM_Permitted_Sources!M746</f>
        <v/>
      </c>
      <c r="J2308" s="180" t="str">
        <f>NM_Permitted_Sources!N746</f>
        <v/>
      </c>
    </row>
    <row r="2309" spans="1:10" x14ac:dyDescent="0.2">
      <c r="A2309" s="43" t="str">
        <f>NM_Permitted_Sources!A747</f>
        <v>NM Permitted</v>
      </c>
      <c r="B2309" s="43" t="str">
        <f>NM_Permitted_Sources!B747</f>
        <v>35</v>
      </c>
      <c r="C2309" s="74" t="str">
        <f>NM_Permitted_Sources!C747</f>
        <v>35025</v>
      </c>
      <c r="D2309" s="44" t="str">
        <f>NM_Permitted_Sources!G747</f>
        <v>20200254</v>
      </c>
      <c r="E2309" s="44" t="str">
        <f>NM_Permitted_Sources!I747</f>
        <v>Compressor Engines</v>
      </c>
      <c r="F2309" s="180" t="str">
        <f>NM_Permitted_Sources!J747</f>
        <v/>
      </c>
      <c r="G2309" s="180">
        <f>NM_Permitted_Sources!K747</f>
        <v>4.3</v>
      </c>
      <c r="H2309" s="180" t="str">
        <f>NM_Permitted_Sources!L747</f>
        <v/>
      </c>
      <c r="I2309" s="180" t="str">
        <f>NM_Permitted_Sources!M747</f>
        <v/>
      </c>
      <c r="J2309" s="180" t="str">
        <f>NM_Permitted_Sources!N747</f>
        <v/>
      </c>
    </row>
    <row r="2310" spans="1:10" x14ac:dyDescent="0.2">
      <c r="A2310" s="43" t="str">
        <f>NM_Permitted_Sources!A748</f>
        <v>NM Permitted</v>
      </c>
      <c r="B2310" s="43" t="str">
        <f>NM_Permitted_Sources!B748</f>
        <v>35</v>
      </c>
      <c r="C2310" s="74" t="str">
        <f>NM_Permitted_Sources!C748</f>
        <v>35025</v>
      </c>
      <c r="D2310" s="44" t="str">
        <f>NM_Permitted_Sources!G748</f>
        <v>20200252</v>
      </c>
      <c r="E2310" s="44" t="str">
        <f>NM_Permitted_Sources!I748</f>
        <v>Compressor Engines</v>
      </c>
      <c r="F2310" s="180" t="str">
        <f>NM_Permitted_Sources!J748</f>
        <v/>
      </c>
      <c r="G2310" s="180">
        <f>NM_Permitted_Sources!K748</f>
        <v>4.32</v>
      </c>
      <c r="H2310" s="180" t="str">
        <f>NM_Permitted_Sources!L748</f>
        <v/>
      </c>
      <c r="I2310" s="180" t="str">
        <f>NM_Permitted_Sources!M748</f>
        <v/>
      </c>
      <c r="J2310" s="180" t="str">
        <f>NM_Permitted_Sources!N748</f>
        <v/>
      </c>
    </row>
    <row r="2311" spans="1:10" x14ac:dyDescent="0.2">
      <c r="A2311" s="43" t="str">
        <f>NM_Permitted_Sources!A749</f>
        <v>NM Permitted</v>
      </c>
      <c r="B2311" s="43" t="str">
        <f>NM_Permitted_Sources!B749</f>
        <v>35</v>
      </c>
      <c r="C2311" s="74" t="str">
        <f>NM_Permitted_Sources!C749</f>
        <v>35025</v>
      </c>
      <c r="D2311" s="44" t="str">
        <f>NM_Permitted_Sources!G749</f>
        <v>31000404</v>
      </c>
      <c r="E2311" s="44" t="str">
        <f>NM_Permitted_Sources!I749</f>
        <v>Process Heaters</v>
      </c>
      <c r="F2311" s="180">
        <f>NM_Permitted_Sources!J749</f>
        <v>4.3499999999999996</v>
      </c>
      <c r="G2311" s="180" t="str">
        <f>NM_Permitted_Sources!K749</f>
        <v/>
      </c>
      <c r="H2311" s="180" t="str">
        <f>NM_Permitted_Sources!L749</f>
        <v/>
      </c>
      <c r="I2311" s="180" t="str">
        <f>NM_Permitted_Sources!M749</f>
        <v/>
      </c>
      <c r="J2311" s="180" t="str">
        <f>NM_Permitted_Sources!N749</f>
        <v/>
      </c>
    </row>
    <row r="2312" spans="1:10" x14ac:dyDescent="0.2">
      <c r="A2312" s="43" t="str">
        <f>NM_Permitted_Sources!A750</f>
        <v>NM Permitted</v>
      </c>
      <c r="B2312" s="43" t="str">
        <f>NM_Permitted_Sources!B750</f>
        <v>35</v>
      </c>
      <c r="C2312" s="74" t="str">
        <f>NM_Permitted_Sources!C750</f>
        <v>35025</v>
      </c>
      <c r="D2312" s="44" t="str">
        <f>NM_Permitted_Sources!G750</f>
        <v>31088811</v>
      </c>
      <c r="E2312" s="44" t="str">
        <f>NM_Permitted_Sources!I750</f>
        <v>Permitted Fugitives</v>
      </c>
      <c r="F2312" s="180" t="str">
        <f>NM_Permitted_Sources!J750</f>
        <v/>
      </c>
      <c r="G2312" s="180">
        <f>NM_Permitted_Sources!K750</f>
        <v>4.3600000000000003</v>
      </c>
      <c r="H2312" s="180" t="str">
        <f>NM_Permitted_Sources!L750</f>
        <v/>
      </c>
      <c r="I2312" s="180" t="str">
        <f>NM_Permitted_Sources!M750</f>
        <v/>
      </c>
      <c r="J2312" s="180" t="str">
        <f>NM_Permitted_Sources!N750</f>
        <v/>
      </c>
    </row>
    <row r="2313" spans="1:10" x14ac:dyDescent="0.2">
      <c r="A2313" s="43" t="str">
        <f>NM_Permitted_Sources!A751</f>
        <v>NM Permitted</v>
      </c>
      <c r="B2313" s="43" t="str">
        <f>NM_Permitted_Sources!B751</f>
        <v>35</v>
      </c>
      <c r="C2313" s="74" t="str">
        <f>NM_Permitted_Sources!C751</f>
        <v>35025</v>
      </c>
      <c r="D2313" s="44" t="str">
        <f>NM_Permitted_Sources!G751</f>
        <v>20200252</v>
      </c>
      <c r="E2313" s="44" t="str">
        <f>NM_Permitted_Sources!I751</f>
        <v>Compressor Engines</v>
      </c>
      <c r="F2313" s="180" t="str">
        <f>NM_Permitted_Sources!J751</f>
        <v/>
      </c>
      <c r="G2313" s="180" t="str">
        <f>NM_Permitted_Sources!K751</f>
        <v/>
      </c>
      <c r="H2313" s="180">
        <f>NM_Permitted_Sources!L751</f>
        <v>4.5</v>
      </c>
      <c r="I2313" s="180" t="str">
        <f>NM_Permitted_Sources!M751</f>
        <v/>
      </c>
      <c r="J2313" s="180" t="str">
        <f>NM_Permitted_Sources!N751</f>
        <v/>
      </c>
    </row>
    <row r="2314" spans="1:10" x14ac:dyDescent="0.2">
      <c r="A2314" s="43" t="str">
        <f>NM_Permitted_Sources!A752</f>
        <v>NM Permitted</v>
      </c>
      <c r="B2314" s="43" t="str">
        <f>NM_Permitted_Sources!B752</f>
        <v>35</v>
      </c>
      <c r="C2314" s="74" t="str">
        <f>NM_Permitted_Sources!C752</f>
        <v>35011</v>
      </c>
      <c r="D2314" s="44" t="str">
        <f>NM_Permitted_Sources!G752</f>
        <v>31000205</v>
      </c>
      <c r="E2314" s="44" t="str">
        <f>NM_Permitted_Sources!I752</f>
        <v>Natural Gas Production, Flares</v>
      </c>
      <c r="F2314" s="180" t="str">
        <f>NM_Permitted_Sources!J752</f>
        <v/>
      </c>
      <c r="G2314" s="180" t="str">
        <f>NM_Permitted_Sources!K752</f>
        <v/>
      </c>
      <c r="H2314" s="180">
        <f>NM_Permitted_Sources!L752</f>
        <v>4.53</v>
      </c>
      <c r="I2314" s="180" t="str">
        <f>NM_Permitted_Sources!M752</f>
        <v/>
      </c>
      <c r="J2314" s="180" t="str">
        <f>NM_Permitted_Sources!N752</f>
        <v/>
      </c>
    </row>
    <row r="2315" spans="1:10" x14ac:dyDescent="0.2">
      <c r="A2315" s="43" t="str">
        <f>NM_Permitted_Sources!A753</f>
        <v>NM Permitted</v>
      </c>
      <c r="B2315" s="43" t="str">
        <f>NM_Permitted_Sources!B753</f>
        <v>35</v>
      </c>
      <c r="C2315" s="74" t="str">
        <f>NM_Permitted_Sources!C753</f>
        <v>35025</v>
      </c>
      <c r="D2315" s="44" t="str">
        <f>NM_Permitted_Sources!G753</f>
        <v>31000220</v>
      </c>
      <c r="E2315" s="44" t="str">
        <f>NM_Permitted_Sources!I753</f>
        <v>Permitted Fugitives</v>
      </c>
      <c r="F2315" s="180" t="str">
        <f>NM_Permitted_Sources!J753</f>
        <v/>
      </c>
      <c r="G2315" s="180">
        <f>NM_Permitted_Sources!K753</f>
        <v>4.55</v>
      </c>
      <c r="H2315" s="180" t="str">
        <f>NM_Permitted_Sources!L753</f>
        <v/>
      </c>
      <c r="I2315" s="180" t="str">
        <f>NM_Permitted_Sources!M753</f>
        <v/>
      </c>
      <c r="J2315" s="180" t="str">
        <f>NM_Permitted_Sources!N753</f>
        <v/>
      </c>
    </row>
    <row r="2316" spans="1:10" x14ac:dyDescent="0.2">
      <c r="A2316" s="43" t="str">
        <f>NM_Permitted_Sources!A754</f>
        <v>NM Permitted</v>
      </c>
      <c r="B2316" s="43" t="str">
        <f>NM_Permitted_Sources!B754</f>
        <v>35</v>
      </c>
      <c r="C2316" s="74" t="str">
        <f>NM_Permitted_Sources!C754</f>
        <v>35015</v>
      </c>
      <c r="D2316" s="44" t="str">
        <f>NM_Permitted_Sources!G754</f>
        <v>20200252</v>
      </c>
      <c r="E2316" s="44" t="str">
        <f>NM_Permitted_Sources!I754</f>
        <v>Compressor Engines</v>
      </c>
      <c r="F2316" s="180" t="str">
        <f>NM_Permitted_Sources!J754</f>
        <v/>
      </c>
      <c r="G2316" s="180">
        <f>NM_Permitted_Sources!K754</f>
        <v>4.7</v>
      </c>
      <c r="H2316" s="180" t="str">
        <f>NM_Permitted_Sources!L754</f>
        <v/>
      </c>
      <c r="I2316" s="180" t="str">
        <f>NM_Permitted_Sources!M754</f>
        <v/>
      </c>
      <c r="J2316" s="180" t="str">
        <f>NM_Permitted_Sources!N754</f>
        <v/>
      </c>
    </row>
    <row r="2317" spans="1:10" x14ac:dyDescent="0.2">
      <c r="A2317" s="43" t="str">
        <f>NM_Permitted_Sources!A755</f>
        <v>NM Permitted</v>
      </c>
      <c r="B2317" s="43" t="str">
        <f>NM_Permitted_Sources!B755</f>
        <v>35</v>
      </c>
      <c r="C2317" s="74" t="str">
        <f>NM_Permitted_Sources!C755</f>
        <v>35025</v>
      </c>
      <c r="D2317" s="44" t="str">
        <f>NM_Permitted_Sources!G755</f>
        <v>31000216</v>
      </c>
      <c r="E2317" s="44" t="str">
        <f>NM_Permitted_Sources!I755</f>
        <v>Natural Gas Production, Flares</v>
      </c>
      <c r="F2317" s="180">
        <f>NM_Permitted_Sources!J755</f>
        <v>4.7</v>
      </c>
      <c r="G2317" s="180" t="str">
        <f>NM_Permitted_Sources!K755</f>
        <v/>
      </c>
      <c r="H2317" s="180" t="str">
        <f>NM_Permitted_Sources!L755</f>
        <v/>
      </c>
      <c r="I2317" s="180" t="str">
        <f>NM_Permitted_Sources!M755</f>
        <v/>
      </c>
      <c r="J2317" s="180" t="str">
        <f>NM_Permitted_Sources!N755</f>
        <v/>
      </c>
    </row>
    <row r="2318" spans="1:10" x14ac:dyDescent="0.2">
      <c r="A2318" s="43" t="str">
        <f>NM_Permitted_Sources!A756</f>
        <v>NM Permitted</v>
      </c>
      <c r="B2318" s="43" t="str">
        <f>NM_Permitted_Sources!B756</f>
        <v>35</v>
      </c>
      <c r="C2318" s="74" t="str">
        <f>NM_Permitted_Sources!C756</f>
        <v>35015</v>
      </c>
      <c r="D2318" s="44" t="str">
        <f>NM_Permitted_Sources!G756</f>
        <v>20200254</v>
      </c>
      <c r="E2318" s="44" t="str">
        <f>NM_Permitted_Sources!I756</f>
        <v>Compressor Engines</v>
      </c>
      <c r="F2318" s="180" t="str">
        <f>NM_Permitted_Sources!J756</f>
        <v/>
      </c>
      <c r="G2318" s="180">
        <f>NM_Permitted_Sources!K756</f>
        <v>4.71</v>
      </c>
      <c r="H2318" s="180" t="str">
        <f>NM_Permitted_Sources!L756</f>
        <v/>
      </c>
      <c r="I2318" s="180" t="str">
        <f>NM_Permitted_Sources!M756</f>
        <v/>
      </c>
      <c r="J2318" s="180" t="str">
        <f>NM_Permitted_Sources!N756</f>
        <v/>
      </c>
    </row>
    <row r="2319" spans="1:10" x14ac:dyDescent="0.2">
      <c r="A2319" s="43" t="str">
        <f>NM_Permitted_Sources!A757</f>
        <v>NM Permitted</v>
      </c>
      <c r="B2319" s="43" t="str">
        <f>NM_Permitted_Sources!B757</f>
        <v>35</v>
      </c>
      <c r="C2319" s="74" t="str">
        <f>NM_Permitted_Sources!C757</f>
        <v>35015</v>
      </c>
      <c r="D2319" s="44" t="str">
        <f>NM_Permitted_Sources!G757</f>
        <v>20200254</v>
      </c>
      <c r="E2319" s="44" t="str">
        <f>NM_Permitted_Sources!I757</f>
        <v>Compressor Engines</v>
      </c>
      <c r="F2319" s="180" t="str">
        <f>NM_Permitted_Sources!J757</f>
        <v/>
      </c>
      <c r="G2319" s="180">
        <f>NM_Permitted_Sources!K757</f>
        <v>4.71</v>
      </c>
      <c r="H2319" s="180" t="str">
        <f>NM_Permitted_Sources!L757</f>
        <v/>
      </c>
      <c r="I2319" s="180" t="str">
        <f>NM_Permitted_Sources!M757</f>
        <v/>
      </c>
      <c r="J2319" s="180" t="str">
        <f>NM_Permitted_Sources!N757</f>
        <v/>
      </c>
    </row>
    <row r="2320" spans="1:10" x14ac:dyDescent="0.2">
      <c r="A2320" s="43" t="str">
        <f>NM_Permitted_Sources!A758</f>
        <v>NM Permitted</v>
      </c>
      <c r="B2320" s="43" t="str">
        <f>NM_Permitted_Sources!B758</f>
        <v>35</v>
      </c>
      <c r="C2320" s="74" t="str">
        <f>NM_Permitted_Sources!C758</f>
        <v>35015</v>
      </c>
      <c r="D2320" s="44" t="str">
        <f>NM_Permitted_Sources!G758</f>
        <v>20200254</v>
      </c>
      <c r="E2320" s="44" t="str">
        <f>NM_Permitted_Sources!I758</f>
        <v>Compressor Engines</v>
      </c>
      <c r="F2320" s="180" t="str">
        <f>NM_Permitted_Sources!J758</f>
        <v/>
      </c>
      <c r="G2320" s="180">
        <f>NM_Permitted_Sources!K758</f>
        <v>4.71</v>
      </c>
      <c r="H2320" s="180" t="str">
        <f>NM_Permitted_Sources!L758</f>
        <v/>
      </c>
      <c r="I2320" s="180" t="str">
        <f>NM_Permitted_Sources!M758</f>
        <v/>
      </c>
      <c r="J2320" s="180" t="str">
        <f>NM_Permitted_Sources!N758</f>
        <v/>
      </c>
    </row>
    <row r="2321" spans="1:10" x14ac:dyDescent="0.2">
      <c r="A2321" s="43" t="str">
        <f>NM_Permitted_Sources!A759</f>
        <v>NM Permitted</v>
      </c>
      <c r="B2321" s="43" t="str">
        <f>NM_Permitted_Sources!B759</f>
        <v>35</v>
      </c>
      <c r="C2321" s="74" t="str">
        <f>NM_Permitted_Sources!C759</f>
        <v>35015</v>
      </c>
      <c r="D2321" s="44" t="str">
        <f>NM_Permitted_Sources!G759</f>
        <v>20200254</v>
      </c>
      <c r="E2321" s="44" t="str">
        <f>NM_Permitted_Sources!I759</f>
        <v>Compressor Engines</v>
      </c>
      <c r="F2321" s="180" t="str">
        <f>NM_Permitted_Sources!J759</f>
        <v/>
      </c>
      <c r="G2321" s="180">
        <f>NM_Permitted_Sources!K759</f>
        <v>4.71</v>
      </c>
      <c r="H2321" s="180" t="str">
        <f>NM_Permitted_Sources!L759</f>
        <v/>
      </c>
      <c r="I2321" s="180" t="str">
        <f>NM_Permitted_Sources!M759</f>
        <v/>
      </c>
      <c r="J2321" s="180" t="str">
        <f>NM_Permitted_Sources!N759</f>
        <v/>
      </c>
    </row>
    <row r="2322" spans="1:10" x14ac:dyDescent="0.2">
      <c r="A2322" s="43" t="str">
        <f>NM_Permitted_Sources!A760</f>
        <v>NM Permitted</v>
      </c>
      <c r="B2322" s="43" t="str">
        <f>NM_Permitted_Sources!B760</f>
        <v>35</v>
      </c>
      <c r="C2322" s="74" t="str">
        <f>NM_Permitted_Sources!C760</f>
        <v>35015</v>
      </c>
      <c r="D2322" s="44" t="str">
        <f>NM_Permitted_Sources!G760</f>
        <v>20200254</v>
      </c>
      <c r="E2322" s="44" t="str">
        <f>NM_Permitted_Sources!I760</f>
        <v>Compressor Engines</v>
      </c>
      <c r="F2322" s="180" t="str">
        <f>NM_Permitted_Sources!J760</f>
        <v/>
      </c>
      <c r="G2322" s="180">
        <f>NM_Permitted_Sources!K760</f>
        <v>4.71</v>
      </c>
      <c r="H2322" s="180" t="str">
        <f>NM_Permitted_Sources!L760</f>
        <v/>
      </c>
      <c r="I2322" s="180" t="str">
        <f>NM_Permitted_Sources!M760</f>
        <v/>
      </c>
      <c r="J2322" s="180" t="str">
        <f>NM_Permitted_Sources!N760</f>
        <v/>
      </c>
    </row>
    <row r="2323" spans="1:10" x14ac:dyDescent="0.2">
      <c r="A2323" s="43" t="str">
        <f>NM_Permitted_Sources!A761</f>
        <v>NM Permitted</v>
      </c>
      <c r="B2323" s="43" t="str">
        <f>NM_Permitted_Sources!B761</f>
        <v>35</v>
      </c>
      <c r="C2323" s="74" t="str">
        <f>NM_Permitted_Sources!C761</f>
        <v>35015</v>
      </c>
      <c r="D2323" s="44" t="str">
        <f>NM_Permitted_Sources!G761</f>
        <v>20200254</v>
      </c>
      <c r="E2323" s="44" t="str">
        <f>NM_Permitted_Sources!I761</f>
        <v>Compressor Engines</v>
      </c>
      <c r="F2323" s="180" t="str">
        <f>NM_Permitted_Sources!J761</f>
        <v/>
      </c>
      <c r="G2323" s="180">
        <f>NM_Permitted_Sources!K761</f>
        <v>4.71</v>
      </c>
      <c r="H2323" s="180" t="str">
        <f>NM_Permitted_Sources!L761</f>
        <v/>
      </c>
      <c r="I2323" s="180" t="str">
        <f>NM_Permitted_Sources!M761</f>
        <v/>
      </c>
      <c r="J2323" s="180" t="str">
        <f>NM_Permitted_Sources!N761</f>
        <v/>
      </c>
    </row>
    <row r="2324" spans="1:10" x14ac:dyDescent="0.2">
      <c r="A2324" s="43" t="str">
        <f>NM_Permitted_Sources!A762</f>
        <v>NM Permitted</v>
      </c>
      <c r="B2324" s="43" t="str">
        <f>NM_Permitted_Sources!B762</f>
        <v>35</v>
      </c>
      <c r="C2324" s="74" t="str">
        <f>NM_Permitted_Sources!C762</f>
        <v>35025</v>
      </c>
      <c r="D2324" s="44" t="str">
        <f>NM_Permitted_Sources!G762</f>
        <v>31000205</v>
      </c>
      <c r="E2324" s="44" t="str">
        <f>NM_Permitted_Sources!I762</f>
        <v>Natural Gas Production, Flares</v>
      </c>
      <c r="F2324" s="180">
        <f>NM_Permitted_Sources!J762</f>
        <v>4.76</v>
      </c>
      <c r="G2324" s="180" t="str">
        <f>NM_Permitted_Sources!K762</f>
        <v/>
      </c>
      <c r="H2324" s="180" t="str">
        <f>NM_Permitted_Sources!L762</f>
        <v/>
      </c>
      <c r="I2324" s="180" t="str">
        <f>NM_Permitted_Sources!M762</f>
        <v/>
      </c>
      <c r="J2324" s="180" t="str">
        <f>NM_Permitted_Sources!N762</f>
        <v/>
      </c>
    </row>
    <row r="2325" spans="1:10" x14ac:dyDescent="0.2">
      <c r="A2325" s="43" t="str">
        <f>NM_Permitted_Sources!A763</f>
        <v>NM Permitted</v>
      </c>
      <c r="B2325" s="43" t="str">
        <f>NM_Permitted_Sources!B763</f>
        <v>35</v>
      </c>
      <c r="C2325" s="74" t="str">
        <f>NM_Permitted_Sources!C763</f>
        <v>35015</v>
      </c>
      <c r="D2325" s="44" t="str">
        <f>NM_Permitted_Sources!G763</f>
        <v>20200252</v>
      </c>
      <c r="E2325" s="44" t="str">
        <f>NM_Permitted_Sources!I763</f>
        <v>Compressor Engines</v>
      </c>
      <c r="F2325" s="180" t="str">
        <f>NM_Permitted_Sources!J763</f>
        <v/>
      </c>
      <c r="G2325" s="180">
        <f>NM_Permitted_Sources!K763</f>
        <v>4.7699999999999996</v>
      </c>
      <c r="H2325" s="180" t="str">
        <f>NM_Permitted_Sources!L763</f>
        <v/>
      </c>
      <c r="I2325" s="180" t="str">
        <f>NM_Permitted_Sources!M763</f>
        <v/>
      </c>
      <c r="J2325" s="180" t="str">
        <f>NM_Permitted_Sources!N763</f>
        <v/>
      </c>
    </row>
    <row r="2326" spans="1:10" x14ac:dyDescent="0.2">
      <c r="A2326" s="43" t="str">
        <f>NM_Permitted_Sources!A764</f>
        <v>NM Permitted</v>
      </c>
      <c r="B2326" s="43" t="str">
        <f>NM_Permitted_Sources!B764</f>
        <v>35</v>
      </c>
      <c r="C2326" s="74" t="str">
        <f>NM_Permitted_Sources!C764</f>
        <v>35025</v>
      </c>
      <c r="D2326" s="44" t="str">
        <f>NM_Permitted_Sources!G764</f>
        <v>20200253</v>
      </c>
      <c r="E2326" s="44" t="str">
        <f>NM_Permitted_Sources!I764</f>
        <v>Compressor Engines</v>
      </c>
      <c r="F2326" s="180" t="str">
        <f>NM_Permitted_Sources!J764</f>
        <v/>
      </c>
      <c r="G2326" s="180">
        <f>NM_Permitted_Sources!K764</f>
        <v>4.78</v>
      </c>
      <c r="H2326" s="180" t="str">
        <f>NM_Permitted_Sources!L764</f>
        <v/>
      </c>
      <c r="I2326" s="180" t="str">
        <f>NM_Permitted_Sources!M764</f>
        <v/>
      </c>
      <c r="J2326" s="180" t="str">
        <f>NM_Permitted_Sources!N764</f>
        <v/>
      </c>
    </row>
    <row r="2327" spans="1:10" x14ac:dyDescent="0.2">
      <c r="A2327" s="43" t="str">
        <f>NM_Permitted_Sources!A765</f>
        <v>NM Permitted</v>
      </c>
      <c r="B2327" s="43" t="str">
        <f>NM_Permitted_Sources!B765</f>
        <v>35</v>
      </c>
      <c r="C2327" s="74" t="str">
        <f>NM_Permitted_Sources!C765</f>
        <v>35025</v>
      </c>
      <c r="D2327" s="44" t="str">
        <f>NM_Permitted_Sources!G765</f>
        <v>20200252</v>
      </c>
      <c r="E2327" s="44" t="str">
        <f>NM_Permitted_Sources!I765</f>
        <v>Compressor Engines</v>
      </c>
      <c r="F2327" s="180" t="str">
        <f>NM_Permitted_Sources!J765</f>
        <v/>
      </c>
      <c r="G2327" s="180">
        <f>NM_Permitted_Sources!K765</f>
        <v>4.79</v>
      </c>
      <c r="H2327" s="180" t="str">
        <f>NM_Permitted_Sources!L765</f>
        <v/>
      </c>
      <c r="I2327" s="180" t="str">
        <f>NM_Permitted_Sources!M765</f>
        <v/>
      </c>
      <c r="J2327" s="180" t="str">
        <f>NM_Permitted_Sources!N765</f>
        <v/>
      </c>
    </row>
    <row r="2328" spans="1:10" x14ac:dyDescent="0.2">
      <c r="A2328" s="43" t="str">
        <f>NM_Permitted_Sources!A766</f>
        <v>NM Permitted</v>
      </c>
      <c r="B2328" s="43" t="str">
        <f>NM_Permitted_Sources!B766</f>
        <v>35</v>
      </c>
      <c r="C2328" s="74" t="str">
        <f>NM_Permitted_Sources!C766</f>
        <v>35025</v>
      </c>
      <c r="D2328" s="44" t="str">
        <f>NM_Permitted_Sources!G766</f>
        <v>31000299</v>
      </c>
      <c r="E2328" s="44" t="str">
        <f>NM_Permitted_Sources!I766</f>
        <v>Natural Gas Production, Other Not Classified</v>
      </c>
      <c r="F2328" s="180" t="str">
        <f>NM_Permitted_Sources!J766</f>
        <v/>
      </c>
      <c r="G2328" s="180">
        <f>NM_Permitted_Sources!K766</f>
        <v>4.8</v>
      </c>
      <c r="H2328" s="180" t="str">
        <f>NM_Permitted_Sources!L766</f>
        <v/>
      </c>
      <c r="I2328" s="180" t="str">
        <f>NM_Permitted_Sources!M766</f>
        <v/>
      </c>
      <c r="J2328" s="180" t="str">
        <f>NM_Permitted_Sources!N766</f>
        <v/>
      </c>
    </row>
    <row r="2329" spans="1:10" x14ac:dyDescent="0.2">
      <c r="A2329" s="43" t="str">
        <f>NM_Permitted_Sources!A767</f>
        <v>NM Permitted</v>
      </c>
      <c r="B2329" s="43" t="str">
        <f>NM_Permitted_Sources!B767</f>
        <v>35</v>
      </c>
      <c r="C2329" s="74" t="str">
        <f>NM_Permitted_Sources!C767</f>
        <v>35015</v>
      </c>
      <c r="D2329" s="44" t="str">
        <f>NM_Permitted_Sources!G767</f>
        <v>40400311</v>
      </c>
      <c r="E2329" s="44" t="str">
        <f>NM_Permitted_Sources!I767</f>
        <v>Permitted Tank Losses</v>
      </c>
      <c r="F2329" s="180" t="str">
        <f>NM_Permitted_Sources!J767</f>
        <v/>
      </c>
      <c r="G2329" s="180">
        <f>NM_Permitted_Sources!K767</f>
        <v>4.8099999999999996</v>
      </c>
      <c r="H2329" s="180" t="str">
        <f>NM_Permitted_Sources!L767</f>
        <v/>
      </c>
      <c r="I2329" s="180" t="str">
        <f>NM_Permitted_Sources!M767</f>
        <v/>
      </c>
      <c r="J2329" s="180" t="str">
        <f>NM_Permitted_Sources!N767</f>
        <v/>
      </c>
    </row>
    <row r="2330" spans="1:10" x14ac:dyDescent="0.2">
      <c r="A2330" s="43" t="str">
        <f>NM_Permitted_Sources!A768</f>
        <v>NM Permitted</v>
      </c>
      <c r="B2330" s="43" t="str">
        <f>NM_Permitted_Sources!B768</f>
        <v>35</v>
      </c>
      <c r="C2330" s="74" t="str">
        <f>NM_Permitted_Sources!C768</f>
        <v>35025</v>
      </c>
      <c r="D2330" s="44" t="str">
        <f>NM_Permitted_Sources!G768</f>
        <v>20200252</v>
      </c>
      <c r="E2330" s="44" t="str">
        <f>NM_Permitted_Sources!I768</f>
        <v>Compressor Engines</v>
      </c>
      <c r="F2330" s="180" t="str">
        <f>NM_Permitted_Sources!J768</f>
        <v/>
      </c>
      <c r="G2330" s="180">
        <f>NM_Permitted_Sources!K768</f>
        <v>4.8099999999999996</v>
      </c>
      <c r="H2330" s="180" t="str">
        <f>NM_Permitted_Sources!L768</f>
        <v/>
      </c>
      <c r="I2330" s="180" t="str">
        <f>NM_Permitted_Sources!M768</f>
        <v/>
      </c>
      <c r="J2330" s="180" t="str">
        <f>NM_Permitted_Sources!N768</f>
        <v/>
      </c>
    </row>
    <row r="2331" spans="1:10" x14ac:dyDescent="0.2">
      <c r="A2331" s="43" t="str">
        <f>NM_Permitted_Sources!A769</f>
        <v>NM Permitted</v>
      </c>
      <c r="B2331" s="43" t="str">
        <f>NM_Permitted_Sources!B769</f>
        <v>35</v>
      </c>
      <c r="C2331" s="74" t="str">
        <f>NM_Permitted_Sources!C769</f>
        <v>35015</v>
      </c>
      <c r="D2331" s="44" t="str">
        <f>NM_Permitted_Sources!G769</f>
        <v>20200254</v>
      </c>
      <c r="E2331" s="44" t="str">
        <f>NM_Permitted_Sources!I769</f>
        <v>Compressor Engines</v>
      </c>
      <c r="F2331" s="180" t="str">
        <f>NM_Permitted_Sources!J769</f>
        <v/>
      </c>
      <c r="G2331" s="180">
        <f>NM_Permitted_Sources!K769</f>
        <v>4.9000000000000004</v>
      </c>
      <c r="H2331" s="180" t="str">
        <f>NM_Permitted_Sources!L769</f>
        <v/>
      </c>
      <c r="I2331" s="180" t="str">
        <f>NM_Permitted_Sources!M769</f>
        <v/>
      </c>
      <c r="J2331" s="180" t="str">
        <f>NM_Permitted_Sources!N769</f>
        <v/>
      </c>
    </row>
    <row r="2332" spans="1:10" x14ac:dyDescent="0.2">
      <c r="A2332" s="43" t="str">
        <f>NM_Permitted_Sources!A770</f>
        <v>NM Permitted</v>
      </c>
      <c r="B2332" s="43" t="str">
        <f>NM_Permitted_Sources!B770</f>
        <v>35</v>
      </c>
      <c r="C2332" s="74" t="str">
        <f>NM_Permitted_Sources!C770</f>
        <v>35025</v>
      </c>
      <c r="D2332" s="44" t="str">
        <f>NM_Permitted_Sources!G770</f>
        <v>20200201</v>
      </c>
      <c r="E2332" s="44" t="str">
        <f>NM_Permitted_Sources!I770</f>
        <v>Compressor Engines</v>
      </c>
      <c r="F2332" s="180">
        <f>NM_Permitted_Sources!J770</f>
        <v>4.97</v>
      </c>
      <c r="G2332" s="180" t="str">
        <f>NM_Permitted_Sources!K770</f>
        <v/>
      </c>
      <c r="H2332" s="180" t="str">
        <f>NM_Permitted_Sources!L770</f>
        <v/>
      </c>
      <c r="I2332" s="180" t="str">
        <f>NM_Permitted_Sources!M770</f>
        <v/>
      </c>
      <c r="J2332" s="180" t="str">
        <f>NM_Permitted_Sources!N770</f>
        <v/>
      </c>
    </row>
    <row r="2333" spans="1:10" x14ac:dyDescent="0.2">
      <c r="A2333" s="43" t="str">
        <f>NM_Permitted_Sources!A771</f>
        <v>NM Permitted</v>
      </c>
      <c r="B2333" s="43" t="str">
        <f>NM_Permitted_Sources!B771</f>
        <v>35</v>
      </c>
      <c r="C2333" s="74" t="str">
        <f>NM_Permitted_Sources!C771</f>
        <v>35025</v>
      </c>
      <c r="D2333" s="44" t="str">
        <f>NM_Permitted_Sources!G771</f>
        <v>20200252</v>
      </c>
      <c r="E2333" s="44" t="str">
        <f>NM_Permitted_Sources!I771</f>
        <v>Compressor Engines</v>
      </c>
      <c r="F2333" s="180">
        <f>NM_Permitted_Sources!J771</f>
        <v>4.99</v>
      </c>
      <c r="G2333" s="180" t="str">
        <f>NM_Permitted_Sources!K771</f>
        <v/>
      </c>
      <c r="H2333" s="180" t="str">
        <f>NM_Permitted_Sources!L771</f>
        <v/>
      </c>
      <c r="I2333" s="180" t="str">
        <f>NM_Permitted_Sources!M771</f>
        <v/>
      </c>
      <c r="J2333" s="180" t="str">
        <f>NM_Permitted_Sources!N771</f>
        <v/>
      </c>
    </row>
    <row r="2334" spans="1:10" x14ac:dyDescent="0.2">
      <c r="A2334" s="43" t="str">
        <f>NM_Permitted_Sources!A772</f>
        <v>NM Permitted</v>
      </c>
      <c r="B2334" s="43" t="str">
        <f>NM_Permitted_Sources!B772</f>
        <v>35</v>
      </c>
      <c r="C2334" s="74" t="str">
        <f>NM_Permitted_Sources!C772</f>
        <v>35025</v>
      </c>
      <c r="D2334" s="44" t="str">
        <f>NM_Permitted_Sources!G772</f>
        <v>20200202</v>
      </c>
      <c r="E2334" s="44" t="str">
        <f>NM_Permitted_Sources!I772</f>
        <v>Compressor Engines</v>
      </c>
      <c r="F2334" s="180" t="str">
        <f>NM_Permitted_Sources!J772</f>
        <v/>
      </c>
      <c r="G2334" s="180" t="str">
        <f>NM_Permitted_Sources!K772</f>
        <v/>
      </c>
      <c r="H2334" s="180">
        <f>NM_Permitted_Sources!L772</f>
        <v>5.0199999999999996</v>
      </c>
      <c r="I2334" s="180" t="str">
        <f>NM_Permitted_Sources!M772</f>
        <v/>
      </c>
      <c r="J2334" s="180" t="str">
        <f>NM_Permitted_Sources!N772</f>
        <v/>
      </c>
    </row>
    <row r="2335" spans="1:10" x14ac:dyDescent="0.2">
      <c r="A2335" s="43" t="str">
        <f>NM_Permitted_Sources!A773</f>
        <v>NM Permitted</v>
      </c>
      <c r="B2335" s="43" t="str">
        <f>NM_Permitted_Sources!B773</f>
        <v>35</v>
      </c>
      <c r="C2335" s="74" t="str">
        <f>NM_Permitted_Sources!C773</f>
        <v>35025</v>
      </c>
      <c r="D2335" s="44" t="str">
        <f>NM_Permitted_Sources!G773</f>
        <v>31000220</v>
      </c>
      <c r="E2335" s="44" t="str">
        <f>NM_Permitted_Sources!I773</f>
        <v>Permitted Fugitives</v>
      </c>
      <c r="F2335" s="180" t="str">
        <f>NM_Permitted_Sources!J773</f>
        <v/>
      </c>
      <c r="G2335" s="180">
        <f>NM_Permitted_Sources!K773</f>
        <v>5.07</v>
      </c>
      <c r="H2335" s="180" t="str">
        <f>NM_Permitted_Sources!L773</f>
        <v/>
      </c>
      <c r="I2335" s="180" t="str">
        <f>NM_Permitted_Sources!M773</f>
        <v/>
      </c>
      <c r="J2335" s="180" t="str">
        <f>NM_Permitted_Sources!N773</f>
        <v/>
      </c>
    </row>
    <row r="2336" spans="1:10" x14ac:dyDescent="0.2">
      <c r="A2336" s="43" t="str">
        <f>NM_Permitted_Sources!A774</f>
        <v>NM Permitted</v>
      </c>
      <c r="B2336" s="43" t="str">
        <f>NM_Permitted_Sources!B774</f>
        <v>35</v>
      </c>
      <c r="C2336" s="74" t="str">
        <f>NM_Permitted_Sources!C774</f>
        <v>35025</v>
      </c>
      <c r="D2336" s="44" t="str">
        <f>NM_Permitted_Sources!G774</f>
        <v>20200252</v>
      </c>
      <c r="E2336" s="44" t="str">
        <f>NM_Permitted_Sources!I774</f>
        <v>Compressor Engines</v>
      </c>
      <c r="F2336" s="180" t="str">
        <f>NM_Permitted_Sources!J774</f>
        <v/>
      </c>
      <c r="G2336" s="180">
        <f>NM_Permitted_Sources!K774</f>
        <v>5.0999999999999996</v>
      </c>
      <c r="H2336" s="180" t="str">
        <f>NM_Permitted_Sources!L774</f>
        <v/>
      </c>
      <c r="I2336" s="180" t="str">
        <f>NM_Permitted_Sources!M774</f>
        <v/>
      </c>
      <c r="J2336" s="180" t="str">
        <f>NM_Permitted_Sources!N774</f>
        <v/>
      </c>
    </row>
    <row r="2337" spans="1:10" x14ac:dyDescent="0.2">
      <c r="A2337" s="43" t="str">
        <f>NM_Permitted_Sources!A775</f>
        <v>NM Permitted</v>
      </c>
      <c r="B2337" s="43" t="str">
        <f>NM_Permitted_Sources!B775</f>
        <v>35</v>
      </c>
      <c r="C2337" s="74" t="str">
        <f>NM_Permitted_Sources!C775</f>
        <v>35025</v>
      </c>
      <c r="D2337" s="44" t="str">
        <f>NM_Permitted_Sources!G775</f>
        <v>20200202</v>
      </c>
      <c r="E2337" s="44" t="str">
        <f>NM_Permitted_Sources!I775</f>
        <v>Compressor Engines</v>
      </c>
      <c r="F2337" s="180" t="str">
        <f>NM_Permitted_Sources!J775</f>
        <v/>
      </c>
      <c r="G2337" s="180">
        <f>NM_Permitted_Sources!K775</f>
        <v>5.1100000000000003</v>
      </c>
      <c r="H2337" s="180" t="str">
        <f>NM_Permitted_Sources!L775</f>
        <v/>
      </c>
      <c r="I2337" s="180" t="str">
        <f>NM_Permitted_Sources!M775</f>
        <v/>
      </c>
      <c r="J2337" s="180" t="str">
        <f>NM_Permitted_Sources!N775</f>
        <v/>
      </c>
    </row>
    <row r="2338" spans="1:10" x14ac:dyDescent="0.2">
      <c r="A2338" s="43" t="str">
        <f>NM_Permitted_Sources!A776</f>
        <v>NM Permitted</v>
      </c>
      <c r="B2338" s="43" t="str">
        <f>NM_Permitted_Sources!B776</f>
        <v>35</v>
      </c>
      <c r="C2338" s="74" t="str">
        <f>NM_Permitted_Sources!C776</f>
        <v>35015</v>
      </c>
      <c r="D2338" s="44" t="str">
        <f>NM_Permitted_Sources!G776</f>
        <v>20200252</v>
      </c>
      <c r="E2338" s="44" t="str">
        <f>NM_Permitted_Sources!I776</f>
        <v>Compressor Engines</v>
      </c>
      <c r="F2338" s="180" t="str">
        <f>NM_Permitted_Sources!J776</f>
        <v/>
      </c>
      <c r="G2338" s="180">
        <f>NM_Permitted_Sources!K776</f>
        <v>5.15</v>
      </c>
      <c r="H2338" s="180" t="str">
        <f>NM_Permitted_Sources!L776</f>
        <v/>
      </c>
      <c r="I2338" s="180" t="str">
        <f>NM_Permitted_Sources!M776</f>
        <v/>
      </c>
      <c r="J2338" s="180" t="str">
        <f>NM_Permitted_Sources!N776</f>
        <v/>
      </c>
    </row>
    <row r="2339" spans="1:10" x14ac:dyDescent="0.2">
      <c r="A2339" s="43" t="str">
        <f>NM_Permitted_Sources!A777</f>
        <v>NM Permitted</v>
      </c>
      <c r="B2339" s="43" t="str">
        <f>NM_Permitted_Sources!B777</f>
        <v>35</v>
      </c>
      <c r="C2339" s="74" t="str">
        <f>NM_Permitted_Sources!C777</f>
        <v>35025</v>
      </c>
      <c r="D2339" s="44" t="str">
        <f>NM_Permitted_Sources!G777</f>
        <v>20200252</v>
      </c>
      <c r="E2339" s="44" t="str">
        <f>NM_Permitted_Sources!I777</f>
        <v>Compressor Engines</v>
      </c>
      <c r="F2339" s="180" t="str">
        <f>NM_Permitted_Sources!J777</f>
        <v/>
      </c>
      <c r="G2339" s="180">
        <f>NM_Permitted_Sources!K777</f>
        <v>5.2</v>
      </c>
      <c r="H2339" s="180" t="str">
        <f>NM_Permitted_Sources!L777</f>
        <v/>
      </c>
      <c r="I2339" s="180" t="str">
        <f>NM_Permitted_Sources!M777</f>
        <v/>
      </c>
      <c r="J2339" s="180" t="str">
        <f>NM_Permitted_Sources!N777</f>
        <v/>
      </c>
    </row>
    <row r="2340" spans="1:10" x14ac:dyDescent="0.2">
      <c r="A2340" s="43" t="str">
        <f>NM_Permitted_Sources!A778</f>
        <v>NM Permitted</v>
      </c>
      <c r="B2340" s="43" t="str">
        <f>NM_Permitted_Sources!B778</f>
        <v>35</v>
      </c>
      <c r="C2340" s="74" t="str">
        <f>NM_Permitted_Sources!C778</f>
        <v>35025</v>
      </c>
      <c r="D2340" s="44" t="str">
        <f>NM_Permitted_Sources!G778</f>
        <v>20200252</v>
      </c>
      <c r="E2340" s="44" t="str">
        <f>NM_Permitted_Sources!I778</f>
        <v>Compressor Engines</v>
      </c>
      <c r="F2340" s="180" t="str">
        <f>NM_Permitted_Sources!J778</f>
        <v/>
      </c>
      <c r="G2340" s="180">
        <f>NM_Permitted_Sources!K778</f>
        <v>5.2</v>
      </c>
      <c r="H2340" s="180" t="str">
        <f>NM_Permitted_Sources!L778</f>
        <v/>
      </c>
      <c r="I2340" s="180" t="str">
        <f>NM_Permitted_Sources!M778</f>
        <v/>
      </c>
      <c r="J2340" s="180" t="str">
        <f>NM_Permitted_Sources!N778</f>
        <v/>
      </c>
    </row>
    <row r="2341" spans="1:10" x14ac:dyDescent="0.2">
      <c r="A2341" s="43" t="str">
        <f>NM_Permitted_Sources!A779</f>
        <v>NM Permitted</v>
      </c>
      <c r="B2341" s="43" t="str">
        <f>NM_Permitted_Sources!B779</f>
        <v>35</v>
      </c>
      <c r="C2341" s="74" t="str">
        <f>NM_Permitted_Sources!C779</f>
        <v>35015</v>
      </c>
      <c r="D2341" s="44" t="str">
        <f>NM_Permitted_Sources!G779</f>
        <v>20200202</v>
      </c>
      <c r="E2341" s="44" t="str">
        <f>NM_Permitted_Sources!I779</f>
        <v>Compressor Engines</v>
      </c>
      <c r="F2341" s="180" t="str">
        <f>NM_Permitted_Sources!J779</f>
        <v/>
      </c>
      <c r="G2341" s="180" t="str">
        <f>NM_Permitted_Sources!K779</f>
        <v/>
      </c>
      <c r="H2341" s="180">
        <f>NM_Permitted_Sources!L779</f>
        <v>5.21</v>
      </c>
      <c r="I2341" s="180" t="str">
        <f>NM_Permitted_Sources!M779</f>
        <v/>
      </c>
      <c r="J2341" s="180" t="str">
        <f>NM_Permitted_Sources!N779</f>
        <v/>
      </c>
    </row>
    <row r="2342" spans="1:10" x14ac:dyDescent="0.2">
      <c r="A2342" s="43" t="str">
        <f>NM_Permitted_Sources!A780</f>
        <v>NM Permitted</v>
      </c>
      <c r="B2342" s="43" t="str">
        <f>NM_Permitted_Sources!B780</f>
        <v>35</v>
      </c>
      <c r="C2342" s="74" t="str">
        <f>NM_Permitted_Sources!C780</f>
        <v>35025</v>
      </c>
      <c r="D2342" s="44" t="str">
        <f>NM_Permitted_Sources!G780</f>
        <v>20200254</v>
      </c>
      <c r="E2342" s="44" t="str">
        <f>NM_Permitted_Sources!I780</f>
        <v>Compressor Engines</v>
      </c>
      <c r="F2342" s="180" t="str">
        <f>NM_Permitted_Sources!J780</f>
        <v/>
      </c>
      <c r="G2342" s="180">
        <f>NM_Permitted_Sources!K780</f>
        <v>5.28</v>
      </c>
      <c r="H2342" s="180" t="str">
        <f>NM_Permitted_Sources!L780</f>
        <v/>
      </c>
      <c r="I2342" s="180" t="str">
        <f>NM_Permitted_Sources!M780</f>
        <v/>
      </c>
      <c r="J2342" s="180" t="str">
        <f>NM_Permitted_Sources!N780</f>
        <v/>
      </c>
    </row>
    <row r="2343" spans="1:10" x14ac:dyDescent="0.2">
      <c r="A2343" s="43" t="str">
        <f>NM_Permitted_Sources!A781</f>
        <v>NM Permitted</v>
      </c>
      <c r="B2343" s="43" t="str">
        <f>NM_Permitted_Sources!B781</f>
        <v>35</v>
      </c>
      <c r="C2343" s="74" t="str">
        <f>NM_Permitted_Sources!C781</f>
        <v>35015</v>
      </c>
      <c r="D2343" s="44" t="str">
        <f>NM_Permitted_Sources!G781</f>
        <v>20200201</v>
      </c>
      <c r="E2343" s="44" t="str">
        <f>NM_Permitted_Sources!I781</f>
        <v>Compressor Engines</v>
      </c>
      <c r="F2343" s="180" t="str">
        <f>NM_Permitted_Sources!J781</f>
        <v/>
      </c>
      <c r="G2343" s="180">
        <f>NM_Permitted_Sources!K781</f>
        <v>5.3</v>
      </c>
      <c r="H2343" s="180" t="str">
        <f>NM_Permitted_Sources!L781</f>
        <v/>
      </c>
      <c r="I2343" s="180" t="str">
        <f>NM_Permitted_Sources!M781</f>
        <v/>
      </c>
      <c r="J2343" s="180" t="str">
        <f>NM_Permitted_Sources!N781</f>
        <v/>
      </c>
    </row>
    <row r="2344" spans="1:10" x14ac:dyDescent="0.2">
      <c r="A2344" s="43" t="str">
        <f>NM_Permitted_Sources!A782</f>
        <v>NM Permitted</v>
      </c>
      <c r="B2344" s="43" t="str">
        <f>NM_Permitted_Sources!B782</f>
        <v>35</v>
      </c>
      <c r="C2344" s="74" t="str">
        <f>NM_Permitted_Sources!C782</f>
        <v>35025</v>
      </c>
      <c r="D2344" s="44" t="str">
        <f>NM_Permitted_Sources!G782</f>
        <v>20200252</v>
      </c>
      <c r="E2344" s="44" t="str">
        <f>NM_Permitted_Sources!I782</f>
        <v>Compressor Engines</v>
      </c>
      <c r="F2344" s="180" t="str">
        <f>NM_Permitted_Sources!J782</f>
        <v/>
      </c>
      <c r="G2344" s="180">
        <f>NM_Permitted_Sources!K782</f>
        <v>5.31</v>
      </c>
      <c r="H2344" s="180" t="str">
        <f>NM_Permitted_Sources!L782</f>
        <v/>
      </c>
      <c r="I2344" s="180" t="str">
        <f>NM_Permitted_Sources!M782</f>
        <v/>
      </c>
      <c r="J2344" s="180" t="str">
        <f>NM_Permitted_Sources!N782</f>
        <v/>
      </c>
    </row>
    <row r="2345" spans="1:10" x14ac:dyDescent="0.2">
      <c r="A2345" s="43" t="str">
        <f>NM_Permitted_Sources!A783</f>
        <v>NM Permitted</v>
      </c>
      <c r="B2345" s="43" t="str">
        <f>NM_Permitted_Sources!B783</f>
        <v>35</v>
      </c>
      <c r="C2345" s="74" t="str">
        <f>NM_Permitted_Sources!C783</f>
        <v>35015</v>
      </c>
      <c r="D2345" s="44" t="str">
        <f>NM_Permitted_Sources!G783</f>
        <v>20200201</v>
      </c>
      <c r="E2345" s="44" t="str">
        <f>NM_Permitted_Sources!I783</f>
        <v>Compressor Engines</v>
      </c>
      <c r="F2345" s="180" t="str">
        <f>NM_Permitted_Sources!J783</f>
        <v/>
      </c>
      <c r="G2345" s="180" t="str">
        <f>NM_Permitted_Sources!K783</f>
        <v/>
      </c>
      <c r="H2345" s="180">
        <f>NM_Permitted_Sources!L783</f>
        <v>5.39</v>
      </c>
      <c r="I2345" s="180" t="str">
        <f>NM_Permitted_Sources!M783</f>
        <v/>
      </c>
      <c r="J2345" s="180" t="str">
        <f>NM_Permitted_Sources!N783</f>
        <v/>
      </c>
    </row>
    <row r="2346" spans="1:10" x14ac:dyDescent="0.2">
      <c r="A2346" s="43" t="str">
        <f>NM_Permitted_Sources!A784</f>
        <v>NM Permitted</v>
      </c>
      <c r="B2346" s="43" t="str">
        <f>NM_Permitted_Sources!B784</f>
        <v>35</v>
      </c>
      <c r="C2346" s="74" t="str">
        <f>NM_Permitted_Sources!C784</f>
        <v>35005</v>
      </c>
      <c r="D2346" s="44" t="str">
        <f>NM_Permitted_Sources!G784</f>
        <v>20200253</v>
      </c>
      <c r="E2346" s="44" t="str">
        <f>NM_Permitted_Sources!I784</f>
        <v>Compressor Engines</v>
      </c>
      <c r="F2346" s="180" t="str">
        <f>NM_Permitted_Sources!J784</f>
        <v/>
      </c>
      <c r="G2346" s="180">
        <f>NM_Permitted_Sources!K784</f>
        <v>5.4</v>
      </c>
      <c r="H2346" s="180" t="str">
        <f>NM_Permitted_Sources!L784</f>
        <v/>
      </c>
      <c r="I2346" s="180" t="str">
        <f>NM_Permitted_Sources!M784</f>
        <v/>
      </c>
      <c r="J2346" s="180" t="str">
        <f>NM_Permitted_Sources!N784</f>
        <v/>
      </c>
    </row>
    <row r="2347" spans="1:10" x14ac:dyDescent="0.2">
      <c r="A2347" s="43" t="str">
        <f>NM_Permitted_Sources!A785</f>
        <v>NM Permitted</v>
      </c>
      <c r="B2347" s="43" t="str">
        <f>NM_Permitted_Sources!B785</f>
        <v>35</v>
      </c>
      <c r="C2347" s="74" t="str">
        <f>NM_Permitted_Sources!C785</f>
        <v>35015</v>
      </c>
      <c r="D2347" s="44" t="str">
        <f>NM_Permitted_Sources!G785</f>
        <v>20200201</v>
      </c>
      <c r="E2347" s="44" t="str">
        <f>NM_Permitted_Sources!I785</f>
        <v>Compressor Engines</v>
      </c>
      <c r="F2347" s="180" t="str">
        <f>NM_Permitted_Sources!J785</f>
        <v/>
      </c>
      <c r="G2347" s="180" t="str">
        <f>NM_Permitted_Sources!K785</f>
        <v/>
      </c>
      <c r="H2347" s="180">
        <f>NM_Permitted_Sources!L785</f>
        <v>5.44</v>
      </c>
      <c r="I2347" s="180" t="str">
        <f>NM_Permitted_Sources!M785</f>
        <v/>
      </c>
      <c r="J2347" s="180" t="str">
        <f>NM_Permitted_Sources!N785</f>
        <v/>
      </c>
    </row>
    <row r="2348" spans="1:10" x14ac:dyDescent="0.2">
      <c r="A2348" s="43" t="str">
        <f>NM_Permitted_Sources!A786</f>
        <v>NM Permitted</v>
      </c>
      <c r="B2348" s="43" t="str">
        <f>NM_Permitted_Sources!B786</f>
        <v>35</v>
      </c>
      <c r="C2348" s="74" t="str">
        <f>NM_Permitted_Sources!C786</f>
        <v>35025</v>
      </c>
      <c r="D2348" s="44" t="str">
        <f>NM_Permitted_Sources!G786</f>
        <v>20200252</v>
      </c>
      <c r="E2348" s="44" t="str">
        <f>NM_Permitted_Sources!I786</f>
        <v>Compressor Engines</v>
      </c>
      <c r="F2348" s="180" t="str">
        <f>NM_Permitted_Sources!J786</f>
        <v/>
      </c>
      <c r="G2348" s="180">
        <f>NM_Permitted_Sources!K786</f>
        <v>5.44</v>
      </c>
      <c r="H2348" s="180" t="str">
        <f>NM_Permitted_Sources!L786</f>
        <v/>
      </c>
      <c r="I2348" s="180" t="str">
        <f>NM_Permitted_Sources!M786</f>
        <v/>
      </c>
      <c r="J2348" s="180" t="str">
        <f>NM_Permitted_Sources!N786</f>
        <v/>
      </c>
    </row>
    <row r="2349" spans="1:10" x14ac:dyDescent="0.2">
      <c r="A2349" s="43" t="str">
        <f>NM_Permitted_Sources!A787</f>
        <v>NM Permitted</v>
      </c>
      <c r="B2349" s="43" t="str">
        <f>NM_Permitted_Sources!B787</f>
        <v>35</v>
      </c>
      <c r="C2349" s="74" t="str">
        <f>NM_Permitted_Sources!C787</f>
        <v>35025</v>
      </c>
      <c r="D2349" s="44" t="str">
        <f>NM_Permitted_Sources!G787</f>
        <v>20200253</v>
      </c>
      <c r="E2349" s="44" t="str">
        <f>NM_Permitted_Sources!I787</f>
        <v>Compressor Engines</v>
      </c>
      <c r="F2349" s="180" t="str">
        <f>NM_Permitted_Sources!J787</f>
        <v/>
      </c>
      <c r="G2349" s="180" t="str">
        <f>NM_Permitted_Sources!K787</f>
        <v/>
      </c>
      <c r="H2349" s="180">
        <f>NM_Permitted_Sources!L787</f>
        <v>5.47</v>
      </c>
      <c r="I2349" s="180" t="str">
        <f>NM_Permitted_Sources!M787</f>
        <v/>
      </c>
      <c r="J2349" s="180" t="str">
        <f>NM_Permitted_Sources!N787</f>
        <v/>
      </c>
    </row>
    <row r="2350" spans="1:10" x14ac:dyDescent="0.2">
      <c r="A2350" s="43" t="str">
        <f>NM_Permitted_Sources!A788</f>
        <v>NM Permitted</v>
      </c>
      <c r="B2350" s="43" t="str">
        <f>NM_Permitted_Sources!B788</f>
        <v>35</v>
      </c>
      <c r="C2350" s="74" t="str">
        <f>NM_Permitted_Sources!C788</f>
        <v>35011</v>
      </c>
      <c r="D2350" s="44" t="str">
        <f>NM_Permitted_Sources!G788</f>
        <v>31000205</v>
      </c>
      <c r="E2350" s="44" t="str">
        <f>NM_Permitted_Sources!I788</f>
        <v>Natural Gas Production, Flares</v>
      </c>
      <c r="F2350" s="180" t="str">
        <f>NM_Permitted_Sources!J788</f>
        <v/>
      </c>
      <c r="G2350" s="180" t="str">
        <f>NM_Permitted_Sources!K788</f>
        <v/>
      </c>
      <c r="H2350" s="180" t="str">
        <f>NM_Permitted_Sources!L788</f>
        <v/>
      </c>
      <c r="I2350" s="180">
        <f>NM_Permitted_Sources!M788</f>
        <v>5.5</v>
      </c>
      <c r="J2350" s="180" t="str">
        <f>NM_Permitted_Sources!N788</f>
        <v/>
      </c>
    </row>
    <row r="2351" spans="1:10" x14ac:dyDescent="0.2">
      <c r="A2351" s="43" t="str">
        <f>NM_Permitted_Sources!A789</f>
        <v>NM Permitted</v>
      </c>
      <c r="B2351" s="43" t="str">
        <f>NM_Permitted_Sources!B789</f>
        <v>35</v>
      </c>
      <c r="C2351" s="74" t="str">
        <f>NM_Permitted_Sources!C789</f>
        <v>35025</v>
      </c>
      <c r="D2351" s="44" t="str">
        <f>NM_Permitted_Sources!G789</f>
        <v>20200252</v>
      </c>
      <c r="E2351" s="44" t="str">
        <f>NM_Permitted_Sources!I789</f>
        <v>Compressor Engines</v>
      </c>
      <c r="F2351" s="180" t="str">
        <f>NM_Permitted_Sources!J789</f>
        <v/>
      </c>
      <c r="G2351" s="180">
        <f>NM_Permitted_Sources!K789</f>
        <v>5.5</v>
      </c>
      <c r="H2351" s="180" t="str">
        <f>NM_Permitted_Sources!L789</f>
        <v/>
      </c>
      <c r="I2351" s="180" t="str">
        <f>NM_Permitted_Sources!M789</f>
        <v/>
      </c>
      <c r="J2351" s="180" t="str">
        <f>NM_Permitted_Sources!N789</f>
        <v/>
      </c>
    </row>
    <row r="2352" spans="1:10" x14ac:dyDescent="0.2">
      <c r="A2352" s="43" t="str">
        <f>NM_Permitted_Sources!A790</f>
        <v>NM Permitted</v>
      </c>
      <c r="B2352" s="43" t="str">
        <f>NM_Permitted_Sources!B790</f>
        <v>35</v>
      </c>
      <c r="C2352" s="74" t="str">
        <f>NM_Permitted_Sources!C790</f>
        <v>35025</v>
      </c>
      <c r="D2352" s="44" t="str">
        <f>NM_Permitted_Sources!G790</f>
        <v>20200252</v>
      </c>
      <c r="E2352" s="44" t="str">
        <f>NM_Permitted_Sources!I790</f>
        <v>Compressor Engines</v>
      </c>
      <c r="F2352" s="180" t="str">
        <f>NM_Permitted_Sources!J790</f>
        <v/>
      </c>
      <c r="G2352" s="180">
        <f>NM_Permitted_Sources!K790</f>
        <v>5.5</v>
      </c>
      <c r="H2352" s="180" t="str">
        <f>NM_Permitted_Sources!L790</f>
        <v/>
      </c>
      <c r="I2352" s="180" t="str">
        <f>NM_Permitted_Sources!M790</f>
        <v/>
      </c>
      <c r="J2352" s="180" t="str">
        <f>NM_Permitted_Sources!N790</f>
        <v/>
      </c>
    </row>
    <row r="2353" spans="1:10" x14ac:dyDescent="0.2">
      <c r="A2353" s="43" t="str">
        <f>NM_Permitted_Sources!A791</f>
        <v>NM Permitted</v>
      </c>
      <c r="B2353" s="43" t="str">
        <f>NM_Permitted_Sources!B791</f>
        <v>35</v>
      </c>
      <c r="C2353" s="74" t="str">
        <f>NM_Permitted_Sources!C791</f>
        <v>35025</v>
      </c>
      <c r="D2353" s="44" t="str">
        <f>NM_Permitted_Sources!G791</f>
        <v>20200252</v>
      </c>
      <c r="E2353" s="44" t="str">
        <f>NM_Permitted_Sources!I791</f>
        <v>Compressor Engines</v>
      </c>
      <c r="F2353" s="180" t="str">
        <f>NM_Permitted_Sources!J791</f>
        <v/>
      </c>
      <c r="G2353" s="180" t="str">
        <f>NM_Permitted_Sources!K791</f>
        <v/>
      </c>
      <c r="H2353" s="180">
        <f>NM_Permitted_Sources!L791</f>
        <v>5.54</v>
      </c>
      <c r="I2353" s="180" t="str">
        <f>NM_Permitted_Sources!M791</f>
        <v/>
      </c>
      <c r="J2353" s="180" t="str">
        <f>NM_Permitted_Sources!N791</f>
        <v/>
      </c>
    </row>
    <row r="2354" spans="1:10" x14ac:dyDescent="0.2">
      <c r="A2354" s="43" t="str">
        <f>NM_Permitted_Sources!A792</f>
        <v>NM Permitted</v>
      </c>
      <c r="B2354" s="43" t="str">
        <f>NM_Permitted_Sources!B792</f>
        <v>35</v>
      </c>
      <c r="C2354" s="74" t="str">
        <f>NM_Permitted_Sources!C792</f>
        <v>35025</v>
      </c>
      <c r="D2354" s="44" t="str">
        <f>NM_Permitted_Sources!G792</f>
        <v>20200252</v>
      </c>
      <c r="E2354" s="44" t="str">
        <f>NM_Permitted_Sources!I792</f>
        <v>Compressor Engines</v>
      </c>
      <c r="F2354" s="180" t="str">
        <f>NM_Permitted_Sources!J792</f>
        <v/>
      </c>
      <c r="G2354" s="180">
        <f>NM_Permitted_Sources!K792</f>
        <v>5.56</v>
      </c>
      <c r="H2354" s="180" t="str">
        <f>NM_Permitted_Sources!L792</f>
        <v/>
      </c>
      <c r="I2354" s="180" t="str">
        <f>NM_Permitted_Sources!M792</f>
        <v/>
      </c>
      <c r="J2354" s="180" t="str">
        <f>NM_Permitted_Sources!N792</f>
        <v/>
      </c>
    </row>
    <row r="2355" spans="1:10" x14ac:dyDescent="0.2">
      <c r="A2355" s="43" t="str">
        <f>NM_Permitted_Sources!A793</f>
        <v>NM Permitted</v>
      </c>
      <c r="B2355" s="43" t="str">
        <f>NM_Permitted_Sources!B793</f>
        <v>35</v>
      </c>
      <c r="C2355" s="74" t="str">
        <f>NM_Permitted_Sources!C793</f>
        <v>35025</v>
      </c>
      <c r="D2355" s="44" t="str">
        <f>NM_Permitted_Sources!G793</f>
        <v>31000203</v>
      </c>
      <c r="E2355" s="44" t="str">
        <f>NM_Permitted_Sources!I793</f>
        <v>Compressor Engines</v>
      </c>
      <c r="F2355" s="180" t="str">
        <f>NM_Permitted_Sources!J793</f>
        <v/>
      </c>
      <c r="G2355" s="180" t="str">
        <f>NM_Permitted_Sources!K793</f>
        <v/>
      </c>
      <c r="H2355" s="180">
        <f>NM_Permitted_Sources!L793</f>
        <v>5.57</v>
      </c>
      <c r="I2355" s="180" t="str">
        <f>NM_Permitted_Sources!M793</f>
        <v/>
      </c>
      <c r="J2355" s="180" t="str">
        <f>NM_Permitted_Sources!N793</f>
        <v/>
      </c>
    </row>
    <row r="2356" spans="1:10" x14ac:dyDescent="0.2">
      <c r="A2356" s="43" t="str">
        <f>NM_Permitted_Sources!A794</f>
        <v>NM Permitted</v>
      </c>
      <c r="B2356" s="43" t="str">
        <f>NM_Permitted_Sources!B794</f>
        <v>35</v>
      </c>
      <c r="C2356" s="74" t="str">
        <f>NM_Permitted_Sources!C794</f>
        <v>35025</v>
      </c>
      <c r="D2356" s="44" t="str">
        <f>NM_Permitted_Sources!G794</f>
        <v>20200203</v>
      </c>
      <c r="E2356" s="44" t="str">
        <f>NM_Permitted_Sources!I794</f>
        <v>Compressor Engines</v>
      </c>
      <c r="F2356" s="180" t="str">
        <f>NM_Permitted_Sources!J794</f>
        <v/>
      </c>
      <c r="G2356" s="180" t="str">
        <f>NM_Permitted_Sources!K794</f>
        <v/>
      </c>
      <c r="H2356" s="180" t="str">
        <f>NM_Permitted_Sources!L794</f>
        <v/>
      </c>
      <c r="I2356" s="180" t="str">
        <f>NM_Permitted_Sources!M794</f>
        <v/>
      </c>
      <c r="J2356" s="180">
        <f>NM_Permitted_Sources!N794</f>
        <v>5.6</v>
      </c>
    </row>
    <row r="2357" spans="1:10" x14ac:dyDescent="0.2">
      <c r="A2357" s="43" t="str">
        <f>NM_Permitted_Sources!A795</f>
        <v>NM Permitted</v>
      </c>
      <c r="B2357" s="43" t="str">
        <f>NM_Permitted_Sources!B795</f>
        <v>35</v>
      </c>
      <c r="C2357" s="74" t="str">
        <f>NM_Permitted_Sources!C795</f>
        <v>35025</v>
      </c>
      <c r="D2357" s="44" t="str">
        <f>NM_Permitted_Sources!G795</f>
        <v>20200252</v>
      </c>
      <c r="E2357" s="44" t="str">
        <f>NM_Permitted_Sources!I795</f>
        <v>Compressor Engines</v>
      </c>
      <c r="F2357" s="180" t="str">
        <f>NM_Permitted_Sources!J795</f>
        <v/>
      </c>
      <c r="G2357" s="180" t="str">
        <f>NM_Permitted_Sources!K795</f>
        <v/>
      </c>
      <c r="H2357" s="180">
        <f>NM_Permitted_Sources!L795</f>
        <v>5.69</v>
      </c>
      <c r="I2357" s="180" t="str">
        <f>NM_Permitted_Sources!M795</f>
        <v/>
      </c>
      <c r="J2357" s="180" t="str">
        <f>NM_Permitted_Sources!N795</f>
        <v/>
      </c>
    </row>
    <row r="2358" spans="1:10" x14ac:dyDescent="0.2">
      <c r="A2358" s="43" t="str">
        <f>NM_Permitted_Sources!A796</f>
        <v>NM Permitted</v>
      </c>
      <c r="B2358" s="43" t="str">
        <f>NM_Permitted_Sources!B796</f>
        <v>35</v>
      </c>
      <c r="C2358" s="74" t="str">
        <f>NM_Permitted_Sources!C796</f>
        <v>35015</v>
      </c>
      <c r="D2358" s="44" t="str">
        <f>NM_Permitted_Sources!G796</f>
        <v>20200202</v>
      </c>
      <c r="E2358" s="44" t="str">
        <f>NM_Permitted_Sources!I796</f>
        <v>Compressor Engines</v>
      </c>
      <c r="F2358" s="180">
        <f>NM_Permitted_Sources!J796</f>
        <v>5.71</v>
      </c>
      <c r="G2358" s="180" t="str">
        <f>NM_Permitted_Sources!K796</f>
        <v/>
      </c>
      <c r="H2358" s="180" t="str">
        <f>NM_Permitted_Sources!L796</f>
        <v/>
      </c>
      <c r="I2358" s="180" t="str">
        <f>NM_Permitted_Sources!M796</f>
        <v/>
      </c>
      <c r="J2358" s="180" t="str">
        <f>NM_Permitted_Sources!N796</f>
        <v/>
      </c>
    </row>
    <row r="2359" spans="1:10" x14ac:dyDescent="0.2">
      <c r="A2359" s="43" t="str">
        <f>NM_Permitted_Sources!A797</f>
        <v>NM Permitted</v>
      </c>
      <c r="B2359" s="43" t="str">
        <f>NM_Permitted_Sources!B797</f>
        <v>35</v>
      </c>
      <c r="C2359" s="74" t="str">
        <f>NM_Permitted_Sources!C797</f>
        <v>35025</v>
      </c>
      <c r="D2359" s="44" t="str">
        <f>NM_Permitted_Sources!G797</f>
        <v>20200202</v>
      </c>
      <c r="E2359" s="44" t="str">
        <f>NM_Permitted_Sources!I797</f>
        <v>Compressor Engines</v>
      </c>
      <c r="F2359" s="180" t="str">
        <f>NM_Permitted_Sources!J797</f>
        <v/>
      </c>
      <c r="G2359" s="180">
        <f>NM_Permitted_Sources!K797</f>
        <v>5.77</v>
      </c>
      <c r="H2359" s="180" t="str">
        <f>NM_Permitted_Sources!L797</f>
        <v/>
      </c>
      <c r="I2359" s="180" t="str">
        <f>NM_Permitted_Sources!M797</f>
        <v/>
      </c>
      <c r="J2359" s="180" t="str">
        <f>NM_Permitted_Sources!N797</f>
        <v/>
      </c>
    </row>
    <row r="2360" spans="1:10" x14ac:dyDescent="0.2">
      <c r="A2360" s="43" t="str">
        <f>NM_Permitted_Sources!A798</f>
        <v>NM Permitted</v>
      </c>
      <c r="B2360" s="43" t="str">
        <f>NM_Permitted_Sources!B798</f>
        <v>35</v>
      </c>
      <c r="C2360" s="74" t="str">
        <f>NM_Permitted_Sources!C798</f>
        <v>35025</v>
      </c>
      <c r="D2360" s="44" t="str">
        <f>NM_Permitted_Sources!G798</f>
        <v>20200254</v>
      </c>
      <c r="E2360" s="44" t="str">
        <f>NM_Permitted_Sources!I798</f>
        <v>Compressor Engines</v>
      </c>
      <c r="F2360" s="180" t="str">
        <f>NM_Permitted_Sources!J798</f>
        <v/>
      </c>
      <c r="G2360" s="180">
        <f>NM_Permitted_Sources!K798</f>
        <v>5.77</v>
      </c>
      <c r="H2360" s="180" t="str">
        <f>NM_Permitted_Sources!L798</f>
        <v/>
      </c>
      <c r="I2360" s="180" t="str">
        <f>NM_Permitted_Sources!M798</f>
        <v/>
      </c>
      <c r="J2360" s="180" t="str">
        <f>NM_Permitted_Sources!N798</f>
        <v/>
      </c>
    </row>
    <row r="2361" spans="1:10" x14ac:dyDescent="0.2">
      <c r="A2361" s="43" t="str">
        <f>NM_Permitted_Sources!A799</f>
        <v>NM Permitted</v>
      </c>
      <c r="B2361" s="43" t="str">
        <f>NM_Permitted_Sources!B799</f>
        <v>35</v>
      </c>
      <c r="C2361" s="74" t="str">
        <f>NM_Permitted_Sources!C799</f>
        <v>35015</v>
      </c>
      <c r="D2361" s="44" t="str">
        <f>NM_Permitted_Sources!G799</f>
        <v>20200252</v>
      </c>
      <c r="E2361" s="44" t="str">
        <f>NM_Permitted_Sources!I799</f>
        <v>Compressor Engines</v>
      </c>
      <c r="F2361" s="180">
        <f>NM_Permitted_Sources!J799</f>
        <v>5.8</v>
      </c>
      <c r="G2361" s="180" t="str">
        <f>NM_Permitted_Sources!K799</f>
        <v/>
      </c>
      <c r="H2361" s="180" t="str">
        <f>NM_Permitted_Sources!L799</f>
        <v/>
      </c>
      <c r="I2361" s="180" t="str">
        <f>NM_Permitted_Sources!M799</f>
        <v/>
      </c>
      <c r="J2361" s="180" t="str">
        <f>NM_Permitted_Sources!N799</f>
        <v/>
      </c>
    </row>
    <row r="2362" spans="1:10" x14ac:dyDescent="0.2">
      <c r="A2362" s="43" t="str">
        <f>NM_Permitted_Sources!A800</f>
        <v>NM Permitted</v>
      </c>
      <c r="B2362" s="43" t="str">
        <f>NM_Permitted_Sources!B800</f>
        <v>35</v>
      </c>
      <c r="C2362" s="74" t="str">
        <f>NM_Permitted_Sources!C800</f>
        <v>35025</v>
      </c>
      <c r="D2362" s="44" t="str">
        <f>NM_Permitted_Sources!G800</f>
        <v>20200252</v>
      </c>
      <c r="E2362" s="44" t="str">
        <f>NM_Permitted_Sources!I800</f>
        <v>Compressor Engines</v>
      </c>
      <c r="F2362" s="180" t="str">
        <f>NM_Permitted_Sources!J800</f>
        <v/>
      </c>
      <c r="G2362" s="180" t="str">
        <f>NM_Permitted_Sources!K800</f>
        <v/>
      </c>
      <c r="H2362" s="180">
        <f>NM_Permitted_Sources!L800</f>
        <v>5.86</v>
      </c>
      <c r="I2362" s="180" t="str">
        <f>NM_Permitted_Sources!M800</f>
        <v/>
      </c>
      <c r="J2362" s="180" t="str">
        <f>NM_Permitted_Sources!N800</f>
        <v/>
      </c>
    </row>
    <row r="2363" spans="1:10" x14ac:dyDescent="0.2">
      <c r="A2363" s="43" t="str">
        <f>NM_Permitted_Sources!A801</f>
        <v>NM Permitted</v>
      </c>
      <c r="B2363" s="43" t="str">
        <f>NM_Permitted_Sources!B801</f>
        <v>35</v>
      </c>
      <c r="C2363" s="74" t="str">
        <f>NM_Permitted_Sources!C801</f>
        <v>35025</v>
      </c>
      <c r="D2363" s="44" t="str">
        <f>NM_Permitted_Sources!G801</f>
        <v>20200253</v>
      </c>
      <c r="E2363" s="44" t="str">
        <f>NM_Permitted_Sources!I801</f>
        <v>Compressor Engines</v>
      </c>
      <c r="F2363" s="180" t="str">
        <f>NM_Permitted_Sources!J801</f>
        <v/>
      </c>
      <c r="G2363" s="180">
        <f>NM_Permitted_Sources!K801</f>
        <v>5.93</v>
      </c>
      <c r="H2363" s="180" t="str">
        <f>NM_Permitted_Sources!L801</f>
        <v/>
      </c>
      <c r="I2363" s="180" t="str">
        <f>NM_Permitted_Sources!M801</f>
        <v/>
      </c>
      <c r="J2363" s="180" t="str">
        <f>NM_Permitted_Sources!N801</f>
        <v/>
      </c>
    </row>
    <row r="2364" spans="1:10" x14ac:dyDescent="0.2">
      <c r="A2364" s="43" t="str">
        <f>NM_Permitted_Sources!A802</f>
        <v>NM Permitted</v>
      </c>
      <c r="B2364" s="43" t="str">
        <f>NM_Permitted_Sources!B802</f>
        <v>35</v>
      </c>
      <c r="C2364" s="74" t="str">
        <f>NM_Permitted_Sources!C802</f>
        <v>35025</v>
      </c>
      <c r="D2364" s="44" t="str">
        <f>NM_Permitted_Sources!G802</f>
        <v>20200252</v>
      </c>
      <c r="E2364" s="44" t="str">
        <f>NM_Permitted_Sources!I802</f>
        <v>Compressor Engines</v>
      </c>
      <c r="F2364" s="180" t="str">
        <f>NM_Permitted_Sources!J802</f>
        <v/>
      </c>
      <c r="G2364" s="180">
        <f>NM_Permitted_Sources!K802</f>
        <v>5.95</v>
      </c>
      <c r="H2364" s="180" t="str">
        <f>NM_Permitted_Sources!L802</f>
        <v/>
      </c>
      <c r="I2364" s="180" t="str">
        <f>NM_Permitted_Sources!M802</f>
        <v/>
      </c>
      <c r="J2364" s="180" t="str">
        <f>NM_Permitted_Sources!N802</f>
        <v/>
      </c>
    </row>
    <row r="2365" spans="1:10" x14ac:dyDescent="0.2">
      <c r="A2365" s="43" t="str">
        <f>NM_Permitted_Sources!A803</f>
        <v>NM Permitted</v>
      </c>
      <c r="B2365" s="43" t="str">
        <f>NM_Permitted_Sources!B803</f>
        <v>35</v>
      </c>
      <c r="C2365" s="74" t="str">
        <f>NM_Permitted_Sources!C803</f>
        <v>35025</v>
      </c>
      <c r="D2365" s="44" t="str">
        <f>NM_Permitted_Sources!G803</f>
        <v>20200253</v>
      </c>
      <c r="E2365" s="44" t="str">
        <f>NM_Permitted_Sources!I803</f>
        <v>Compressor Engines</v>
      </c>
      <c r="F2365" s="180" t="str">
        <f>NM_Permitted_Sources!J803</f>
        <v/>
      </c>
      <c r="G2365" s="180" t="str">
        <f>NM_Permitted_Sources!K803</f>
        <v/>
      </c>
      <c r="H2365" s="180">
        <f>NM_Permitted_Sources!L803</f>
        <v>6.05</v>
      </c>
      <c r="I2365" s="180" t="str">
        <f>NM_Permitted_Sources!M803</f>
        <v/>
      </c>
      <c r="J2365" s="180" t="str">
        <f>NM_Permitted_Sources!N803</f>
        <v/>
      </c>
    </row>
    <row r="2366" spans="1:10" x14ac:dyDescent="0.2">
      <c r="A2366" s="43" t="str">
        <f>NM_Permitted_Sources!A804</f>
        <v>NM Permitted</v>
      </c>
      <c r="B2366" s="43" t="str">
        <f>NM_Permitted_Sources!B804</f>
        <v>35</v>
      </c>
      <c r="C2366" s="74" t="str">
        <f>NM_Permitted_Sources!C804</f>
        <v>35025</v>
      </c>
      <c r="D2366" s="44" t="str">
        <f>NM_Permitted_Sources!G804</f>
        <v>31000404</v>
      </c>
      <c r="E2366" s="44" t="str">
        <f>NM_Permitted_Sources!I804</f>
        <v>Process Heaters</v>
      </c>
      <c r="F2366" s="180" t="str">
        <f>NM_Permitted_Sources!J804</f>
        <v/>
      </c>
      <c r="G2366" s="180" t="str">
        <f>NM_Permitted_Sources!K804</f>
        <v/>
      </c>
      <c r="H2366" s="180">
        <f>NM_Permitted_Sources!L804</f>
        <v>6.1</v>
      </c>
      <c r="I2366" s="180" t="str">
        <f>NM_Permitted_Sources!M804</f>
        <v/>
      </c>
      <c r="J2366" s="180" t="str">
        <f>NM_Permitted_Sources!N804</f>
        <v/>
      </c>
    </row>
    <row r="2367" spans="1:10" x14ac:dyDescent="0.2">
      <c r="A2367" s="43" t="str">
        <f>NM_Permitted_Sources!A805</f>
        <v>NM Permitted</v>
      </c>
      <c r="B2367" s="43" t="str">
        <f>NM_Permitted_Sources!B805</f>
        <v>35</v>
      </c>
      <c r="C2367" s="74" t="str">
        <f>NM_Permitted_Sources!C805</f>
        <v>35025</v>
      </c>
      <c r="D2367" s="44" t="str">
        <f>NM_Permitted_Sources!G805</f>
        <v>20200252</v>
      </c>
      <c r="E2367" s="44" t="str">
        <f>NM_Permitted_Sources!I805</f>
        <v>Compressor Engines</v>
      </c>
      <c r="F2367" s="180" t="str">
        <f>NM_Permitted_Sources!J805</f>
        <v/>
      </c>
      <c r="G2367" s="180" t="str">
        <f>NM_Permitted_Sources!K805</f>
        <v/>
      </c>
      <c r="H2367" s="180">
        <f>NM_Permitted_Sources!L805</f>
        <v>6.12</v>
      </c>
      <c r="I2367" s="180" t="str">
        <f>NM_Permitted_Sources!M805</f>
        <v/>
      </c>
      <c r="J2367" s="180" t="str">
        <f>NM_Permitted_Sources!N805</f>
        <v/>
      </c>
    </row>
    <row r="2368" spans="1:10" x14ac:dyDescent="0.2">
      <c r="A2368" s="43" t="str">
        <f>NM_Permitted_Sources!A806</f>
        <v>NM Permitted</v>
      </c>
      <c r="B2368" s="43" t="str">
        <f>NM_Permitted_Sources!B806</f>
        <v>35</v>
      </c>
      <c r="C2368" s="74" t="str">
        <f>NM_Permitted_Sources!C806</f>
        <v>35025</v>
      </c>
      <c r="D2368" s="44" t="str">
        <f>NM_Permitted_Sources!G806</f>
        <v>31088811</v>
      </c>
      <c r="E2368" s="44" t="str">
        <f>NM_Permitted_Sources!I806</f>
        <v>Permitted Fugitives</v>
      </c>
      <c r="F2368" s="180" t="str">
        <f>NM_Permitted_Sources!J806</f>
        <v/>
      </c>
      <c r="G2368" s="180">
        <f>NM_Permitted_Sources!K806</f>
        <v>6.2</v>
      </c>
      <c r="H2368" s="180" t="str">
        <f>NM_Permitted_Sources!L806</f>
        <v/>
      </c>
      <c r="I2368" s="180" t="str">
        <f>NM_Permitted_Sources!M806</f>
        <v/>
      </c>
      <c r="J2368" s="180" t="str">
        <f>NM_Permitted_Sources!N806</f>
        <v/>
      </c>
    </row>
    <row r="2369" spans="1:10" x14ac:dyDescent="0.2">
      <c r="A2369" s="43" t="str">
        <f>NM_Permitted_Sources!A807</f>
        <v>NM Permitted</v>
      </c>
      <c r="B2369" s="43" t="str">
        <f>NM_Permitted_Sources!B807</f>
        <v>35</v>
      </c>
      <c r="C2369" s="74" t="str">
        <f>NM_Permitted_Sources!C807</f>
        <v>35025</v>
      </c>
      <c r="D2369" s="44" t="str">
        <f>NM_Permitted_Sources!G807</f>
        <v>20200254</v>
      </c>
      <c r="E2369" s="44" t="str">
        <f>NM_Permitted_Sources!I807</f>
        <v>Compressor Engines</v>
      </c>
      <c r="F2369" s="180" t="str">
        <f>NM_Permitted_Sources!J807</f>
        <v/>
      </c>
      <c r="G2369" s="180" t="str">
        <f>NM_Permitted_Sources!K807</f>
        <v/>
      </c>
      <c r="H2369" s="180">
        <f>NM_Permitted_Sources!L807</f>
        <v>6.2960000000000003</v>
      </c>
      <c r="I2369" s="180" t="str">
        <f>NM_Permitted_Sources!M807</f>
        <v/>
      </c>
      <c r="J2369" s="180" t="str">
        <f>NM_Permitted_Sources!N807</f>
        <v/>
      </c>
    </row>
    <row r="2370" spans="1:10" x14ac:dyDescent="0.2">
      <c r="A2370" s="43" t="str">
        <f>NM_Permitted_Sources!A808</f>
        <v>NM Permitted</v>
      </c>
      <c r="B2370" s="43" t="str">
        <f>NM_Permitted_Sources!B808</f>
        <v>35</v>
      </c>
      <c r="C2370" s="74" t="str">
        <f>NM_Permitted_Sources!C808</f>
        <v>35005</v>
      </c>
      <c r="D2370" s="44" t="str">
        <f>NM_Permitted_Sources!G808</f>
        <v>20200254</v>
      </c>
      <c r="E2370" s="44" t="str">
        <f>NM_Permitted_Sources!I808</f>
        <v>Compressor Engines</v>
      </c>
      <c r="F2370" s="180" t="str">
        <f>NM_Permitted_Sources!J808</f>
        <v/>
      </c>
      <c r="G2370" s="180">
        <f>NM_Permitted_Sources!K808</f>
        <v>6.3</v>
      </c>
      <c r="H2370" s="180" t="str">
        <f>NM_Permitted_Sources!L808</f>
        <v/>
      </c>
      <c r="I2370" s="180" t="str">
        <f>NM_Permitted_Sources!M808</f>
        <v/>
      </c>
      <c r="J2370" s="180" t="str">
        <f>NM_Permitted_Sources!N808</f>
        <v/>
      </c>
    </row>
    <row r="2371" spans="1:10" x14ac:dyDescent="0.2">
      <c r="A2371" s="43" t="str">
        <f>NM_Permitted_Sources!A809</f>
        <v>NM Permitted</v>
      </c>
      <c r="B2371" s="43" t="str">
        <f>NM_Permitted_Sources!B809</f>
        <v>35</v>
      </c>
      <c r="C2371" s="74" t="str">
        <f>NM_Permitted_Sources!C809</f>
        <v>35015</v>
      </c>
      <c r="D2371" s="44" t="str">
        <f>NM_Permitted_Sources!G809</f>
        <v>20200253</v>
      </c>
      <c r="E2371" s="44" t="str">
        <f>NM_Permitted_Sources!I809</f>
        <v>Compressor Engines</v>
      </c>
      <c r="F2371" s="180" t="str">
        <f>NM_Permitted_Sources!J809</f>
        <v/>
      </c>
      <c r="G2371" s="180" t="str">
        <f>NM_Permitted_Sources!K809</f>
        <v/>
      </c>
      <c r="H2371" s="180">
        <f>NM_Permitted_Sources!L809</f>
        <v>6.32</v>
      </c>
      <c r="I2371" s="180" t="str">
        <f>NM_Permitted_Sources!M809</f>
        <v/>
      </c>
      <c r="J2371" s="180" t="str">
        <f>NM_Permitted_Sources!N809</f>
        <v/>
      </c>
    </row>
    <row r="2372" spans="1:10" x14ac:dyDescent="0.2">
      <c r="A2372" s="43" t="str">
        <f>NM_Permitted_Sources!A810</f>
        <v>NM Permitted</v>
      </c>
      <c r="B2372" s="43" t="str">
        <f>NM_Permitted_Sources!B810</f>
        <v>35</v>
      </c>
      <c r="C2372" s="74" t="str">
        <f>NM_Permitted_Sources!C810</f>
        <v>35025</v>
      </c>
      <c r="D2372" s="44" t="str">
        <f>NM_Permitted_Sources!G810</f>
        <v>31000404</v>
      </c>
      <c r="E2372" s="44" t="str">
        <f>NM_Permitted_Sources!I810</f>
        <v>Process Heaters</v>
      </c>
      <c r="F2372" s="180">
        <f>NM_Permitted_Sources!J810</f>
        <v>6.4</v>
      </c>
      <c r="G2372" s="180" t="str">
        <f>NM_Permitted_Sources!K810</f>
        <v/>
      </c>
      <c r="H2372" s="180" t="str">
        <f>NM_Permitted_Sources!L810</f>
        <v/>
      </c>
      <c r="I2372" s="180" t="str">
        <f>NM_Permitted_Sources!M810</f>
        <v/>
      </c>
      <c r="J2372" s="180" t="str">
        <f>NM_Permitted_Sources!N810</f>
        <v/>
      </c>
    </row>
    <row r="2373" spans="1:10" x14ac:dyDescent="0.2">
      <c r="A2373" s="43" t="str">
        <f>NM_Permitted_Sources!A811</f>
        <v>NM Permitted</v>
      </c>
      <c r="B2373" s="43" t="str">
        <f>NM_Permitted_Sources!B811</f>
        <v>35</v>
      </c>
      <c r="C2373" s="74" t="str">
        <f>NM_Permitted_Sources!C811</f>
        <v>35025</v>
      </c>
      <c r="D2373" s="44" t="str">
        <f>NM_Permitted_Sources!G811</f>
        <v>31000205</v>
      </c>
      <c r="E2373" s="44" t="str">
        <f>NM_Permitted_Sources!I811</f>
        <v>Natural Gas Production, Flares</v>
      </c>
      <c r="F2373" s="180">
        <f>NM_Permitted_Sources!J811</f>
        <v>6.43</v>
      </c>
      <c r="G2373" s="180" t="str">
        <f>NM_Permitted_Sources!K811</f>
        <v/>
      </c>
      <c r="H2373" s="180" t="str">
        <f>NM_Permitted_Sources!L811</f>
        <v/>
      </c>
      <c r="I2373" s="180" t="str">
        <f>NM_Permitted_Sources!M811</f>
        <v/>
      </c>
      <c r="J2373" s="180" t="str">
        <f>NM_Permitted_Sources!N811</f>
        <v/>
      </c>
    </row>
    <row r="2374" spans="1:10" x14ac:dyDescent="0.2">
      <c r="A2374" s="43" t="str">
        <f>NM_Permitted_Sources!A812</f>
        <v>NM Permitted</v>
      </c>
      <c r="B2374" s="43" t="str">
        <f>NM_Permitted_Sources!B812</f>
        <v>35</v>
      </c>
      <c r="C2374" s="74" t="str">
        <f>NM_Permitted_Sources!C812</f>
        <v>35025</v>
      </c>
      <c r="D2374" s="44" t="str">
        <f>NM_Permitted_Sources!G812</f>
        <v>20200201</v>
      </c>
      <c r="E2374" s="44" t="str">
        <f>NM_Permitted_Sources!I812</f>
        <v>Compressor Engines</v>
      </c>
      <c r="F2374" s="180" t="str">
        <f>NM_Permitted_Sources!J812</f>
        <v/>
      </c>
      <c r="G2374" s="180" t="str">
        <f>NM_Permitted_Sources!K812</f>
        <v/>
      </c>
      <c r="H2374" s="180">
        <f>NM_Permitted_Sources!L812</f>
        <v>6.49</v>
      </c>
      <c r="I2374" s="180" t="str">
        <f>NM_Permitted_Sources!M812</f>
        <v/>
      </c>
      <c r="J2374" s="180" t="str">
        <f>NM_Permitted_Sources!N812</f>
        <v/>
      </c>
    </row>
    <row r="2375" spans="1:10" x14ac:dyDescent="0.2">
      <c r="A2375" s="43" t="str">
        <f>NM_Permitted_Sources!A813</f>
        <v>NM Permitted</v>
      </c>
      <c r="B2375" s="43" t="str">
        <f>NM_Permitted_Sources!B813</f>
        <v>35</v>
      </c>
      <c r="C2375" s="74" t="str">
        <f>NM_Permitted_Sources!C813</f>
        <v>35025</v>
      </c>
      <c r="D2375" s="44" t="str">
        <f>NM_Permitted_Sources!G813</f>
        <v>20200201</v>
      </c>
      <c r="E2375" s="44" t="str">
        <f>NM_Permitted_Sources!I813</f>
        <v>Compressor Engines</v>
      </c>
      <c r="F2375" s="180" t="str">
        <f>NM_Permitted_Sources!J813</f>
        <v/>
      </c>
      <c r="G2375" s="180" t="str">
        <f>NM_Permitted_Sources!K813</f>
        <v/>
      </c>
      <c r="H2375" s="180">
        <f>NM_Permitted_Sources!L813</f>
        <v>6.49</v>
      </c>
      <c r="I2375" s="180" t="str">
        <f>NM_Permitted_Sources!M813</f>
        <v/>
      </c>
      <c r="J2375" s="180" t="str">
        <f>NM_Permitted_Sources!N813</f>
        <v/>
      </c>
    </row>
    <row r="2376" spans="1:10" x14ac:dyDescent="0.2">
      <c r="A2376" s="43" t="str">
        <f>NM_Permitted_Sources!A814</f>
        <v>NM Permitted</v>
      </c>
      <c r="B2376" s="43" t="str">
        <f>NM_Permitted_Sources!B814</f>
        <v>35</v>
      </c>
      <c r="C2376" s="74" t="str">
        <f>NM_Permitted_Sources!C814</f>
        <v>35015</v>
      </c>
      <c r="D2376" s="44" t="str">
        <f>NM_Permitted_Sources!G814</f>
        <v>20200252</v>
      </c>
      <c r="E2376" s="44" t="str">
        <f>NM_Permitted_Sources!I814</f>
        <v>Compressor Engines</v>
      </c>
      <c r="F2376" s="180" t="str">
        <f>NM_Permitted_Sources!J814</f>
        <v/>
      </c>
      <c r="G2376" s="180">
        <f>NM_Permitted_Sources!K814</f>
        <v>6.55</v>
      </c>
      <c r="H2376" s="180" t="str">
        <f>NM_Permitted_Sources!L814</f>
        <v/>
      </c>
      <c r="I2376" s="180" t="str">
        <f>NM_Permitted_Sources!M814</f>
        <v/>
      </c>
      <c r="J2376" s="180" t="str">
        <f>NM_Permitted_Sources!N814</f>
        <v/>
      </c>
    </row>
    <row r="2377" spans="1:10" x14ac:dyDescent="0.2">
      <c r="A2377" s="43" t="str">
        <f>NM_Permitted_Sources!A815</f>
        <v>NM Permitted</v>
      </c>
      <c r="B2377" s="43" t="str">
        <f>NM_Permitted_Sources!B815</f>
        <v>35</v>
      </c>
      <c r="C2377" s="74" t="str">
        <f>NM_Permitted_Sources!C815</f>
        <v>35025</v>
      </c>
      <c r="D2377" s="44" t="str">
        <f>NM_Permitted_Sources!G815</f>
        <v>20200253</v>
      </c>
      <c r="E2377" s="44" t="str">
        <f>NM_Permitted_Sources!I815</f>
        <v>Compressor Engines</v>
      </c>
      <c r="F2377" s="180">
        <f>NM_Permitted_Sources!J815</f>
        <v>6.61</v>
      </c>
      <c r="G2377" s="180" t="str">
        <f>NM_Permitted_Sources!K815</f>
        <v/>
      </c>
      <c r="H2377" s="180" t="str">
        <f>NM_Permitted_Sources!L815</f>
        <v/>
      </c>
      <c r="I2377" s="180" t="str">
        <f>NM_Permitted_Sources!M815</f>
        <v/>
      </c>
      <c r="J2377" s="180" t="str">
        <f>NM_Permitted_Sources!N815</f>
        <v/>
      </c>
    </row>
    <row r="2378" spans="1:10" x14ac:dyDescent="0.2">
      <c r="A2378" s="43" t="str">
        <f>NM_Permitted_Sources!A816</f>
        <v>NM Permitted</v>
      </c>
      <c r="B2378" s="43" t="str">
        <f>NM_Permitted_Sources!B816</f>
        <v>35</v>
      </c>
      <c r="C2378" s="74" t="str">
        <f>NM_Permitted_Sources!C816</f>
        <v>35025</v>
      </c>
      <c r="D2378" s="44" t="str">
        <f>NM_Permitted_Sources!G816</f>
        <v>20200202</v>
      </c>
      <c r="E2378" s="44" t="str">
        <f>NM_Permitted_Sources!I816</f>
        <v>Compressor Engines</v>
      </c>
      <c r="F2378" s="180" t="str">
        <f>NM_Permitted_Sources!J816</f>
        <v/>
      </c>
      <c r="G2378" s="180">
        <f>NM_Permitted_Sources!K816</f>
        <v>6.66</v>
      </c>
      <c r="H2378" s="180" t="str">
        <f>NM_Permitted_Sources!L816</f>
        <v/>
      </c>
      <c r="I2378" s="180" t="str">
        <f>NM_Permitted_Sources!M816</f>
        <v/>
      </c>
      <c r="J2378" s="180" t="str">
        <f>NM_Permitted_Sources!N816</f>
        <v/>
      </c>
    </row>
    <row r="2379" spans="1:10" x14ac:dyDescent="0.2">
      <c r="A2379" s="43" t="str">
        <f>NM_Permitted_Sources!A817</f>
        <v>NM Permitted</v>
      </c>
      <c r="B2379" s="43" t="str">
        <f>NM_Permitted_Sources!B817</f>
        <v>35</v>
      </c>
      <c r="C2379" s="74" t="str">
        <f>NM_Permitted_Sources!C817</f>
        <v>35005</v>
      </c>
      <c r="D2379" s="44" t="str">
        <f>NM_Permitted_Sources!G817</f>
        <v>40400311</v>
      </c>
      <c r="E2379" s="44" t="str">
        <f>NM_Permitted_Sources!I817</f>
        <v>Permitted Tank Losses</v>
      </c>
      <c r="F2379" s="180" t="str">
        <f>NM_Permitted_Sources!J817</f>
        <v/>
      </c>
      <c r="G2379" s="180">
        <f>NM_Permitted_Sources!K817</f>
        <v>6.7</v>
      </c>
      <c r="H2379" s="180" t="str">
        <f>NM_Permitted_Sources!L817</f>
        <v/>
      </c>
      <c r="I2379" s="180" t="str">
        <f>NM_Permitted_Sources!M817</f>
        <v/>
      </c>
      <c r="J2379" s="180" t="str">
        <f>NM_Permitted_Sources!N817</f>
        <v/>
      </c>
    </row>
    <row r="2380" spans="1:10" x14ac:dyDescent="0.2">
      <c r="A2380" s="43" t="str">
        <f>NM_Permitted_Sources!A818</f>
        <v>NM Permitted</v>
      </c>
      <c r="B2380" s="43" t="str">
        <f>NM_Permitted_Sources!B818</f>
        <v>35</v>
      </c>
      <c r="C2380" s="74" t="str">
        <f>NM_Permitted_Sources!C818</f>
        <v>35025</v>
      </c>
      <c r="D2380" s="44" t="str">
        <f>NM_Permitted_Sources!G818</f>
        <v>20200252</v>
      </c>
      <c r="E2380" s="44" t="str">
        <f>NM_Permitted_Sources!I818</f>
        <v>Compressor Engines</v>
      </c>
      <c r="F2380" s="180" t="str">
        <f>NM_Permitted_Sources!J818</f>
        <v/>
      </c>
      <c r="G2380" s="180" t="str">
        <f>NM_Permitted_Sources!K818</f>
        <v/>
      </c>
      <c r="H2380" s="180">
        <f>NM_Permitted_Sources!L818</f>
        <v>6.7</v>
      </c>
      <c r="I2380" s="180" t="str">
        <f>NM_Permitted_Sources!M818</f>
        <v/>
      </c>
      <c r="J2380" s="180" t="str">
        <f>NM_Permitted_Sources!N818</f>
        <v/>
      </c>
    </row>
    <row r="2381" spans="1:10" x14ac:dyDescent="0.2">
      <c r="A2381" s="43" t="str">
        <f>NM_Permitted_Sources!A819</f>
        <v>NM Permitted</v>
      </c>
      <c r="B2381" s="43" t="str">
        <f>NM_Permitted_Sources!B819</f>
        <v>35</v>
      </c>
      <c r="C2381" s="74" t="str">
        <f>NM_Permitted_Sources!C819</f>
        <v>35025</v>
      </c>
      <c r="D2381" s="44" t="str">
        <f>NM_Permitted_Sources!G819</f>
        <v>31000205</v>
      </c>
      <c r="E2381" s="44" t="str">
        <f>NM_Permitted_Sources!I819</f>
        <v>Natural Gas Production, Flares</v>
      </c>
      <c r="F2381" s="180" t="str">
        <f>NM_Permitted_Sources!J819</f>
        <v/>
      </c>
      <c r="G2381" s="180" t="str">
        <f>NM_Permitted_Sources!K819</f>
        <v/>
      </c>
      <c r="H2381" s="180" t="str">
        <f>NM_Permitted_Sources!L819</f>
        <v/>
      </c>
      <c r="I2381" s="180">
        <f>NM_Permitted_Sources!M819</f>
        <v>6.73</v>
      </c>
      <c r="J2381" s="180" t="str">
        <f>NM_Permitted_Sources!N819</f>
        <v/>
      </c>
    </row>
    <row r="2382" spans="1:10" x14ac:dyDescent="0.2">
      <c r="A2382" s="43" t="str">
        <f>NM_Permitted_Sources!A820</f>
        <v>NM Permitted</v>
      </c>
      <c r="B2382" s="43" t="str">
        <f>NM_Permitted_Sources!B820</f>
        <v>35</v>
      </c>
      <c r="C2382" s="74" t="str">
        <f>NM_Permitted_Sources!C820</f>
        <v>35025</v>
      </c>
      <c r="D2382" s="44" t="str">
        <f>NM_Permitted_Sources!G820</f>
        <v>20200252</v>
      </c>
      <c r="E2382" s="44" t="str">
        <f>NM_Permitted_Sources!I820</f>
        <v>Compressor Engines</v>
      </c>
      <c r="F2382" s="180" t="str">
        <f>NM_Permitted_Sources!J820</f>
        <v/>
      </c>
      <c r="G2382" s="180" t="str">
        <f>NM_Permitted_Sources!K820</f>
        <v/>
      </c>
      <c r="H2382" s="180">
        <f>NM_Permitted_Sources!L820</f>
        <v>6.73</v>
      </c>
      <c r="I2382" s="180" t="str">
        <f>NM_Permitted_Sources!M820</f>
        <v/>
      </c>
      <c r="J2382" s="180" t="str">
        <f>NM_Permitted_Sources!N820</f>
        <v/>
      </c>
    </row>
    <row r="2383" spans="1:10" x14ac:dyDescent="0.2">
      <c r="A2383" s="43" t="str">
        <f>NM_Permitted_Sources!A821</f>
        <v>NM Permitted</v>
      </c>
      <c r="B2383" s="43" t="str">
        <f>NM_Permitted_Sources!B821</f>
        <v>35</v>
      </c>
      <c r="C2383" s="74" t="str">
        <f>NM_Permitted_Sources!C821</f>
        <v>35025</v>
      </c>
      <c r="D2383" s="44" t="str">
        <f>NM_Permitted_Sources!G821</f>
        <v>20200253</v>
      </c>
      <c r="E2383" s="44" t="str">
        <f>NM_Permitted_Sources!I821</f>
        <v>Compressor Engines</v>
      </c>
      <c r="F2383" s="180" t="str">
        <f>NM_Permitted_Sources!J821</f>
        <v/>
      </c>
      <c r="G2383" s="180" t="str">
        <f>NM_Permitted_Sources!K821</f>
        <v/>
      </c>
      <c r="H2383" s="180">
        <f>NM_Permitted_Sources!L821</f>
        <v>6.73</v>
      </c>
      <c r="I2383" s="180" t="str">
        <f>NM_Permitted_Sources!M821</f>
        <v/>
      </c>
      <c r="J2383" s="180" t="str">
        <f>NM_Permitted_Sources!N821</f>
        <v/>
      </c>
    </row>
    <row r="2384" spans="1:10" x14ac:dyDescent="0.2">
      <c r="A2384" s="43" t="str">
        <f>NM_Permitted_Sources!A822</f>
        <v>NM Permitted</v>
      </c>
      <c r="B2384" s="43" t="str">
        <f>NM_Permitted_Sources!B822</f>
        <v>35</v>
      </c>
      <c r="C2384" s="74" t="str">
        <f>NM_Permitted_Sources!C822</f>
        <v>35025</v>
      </c>
      <c r="D2384" s="44" t="str">
        <f>NM_Permitted_Sources!G822</f>
        <v>20200252</v>
      </c>
      <c r="E2384" s="44" t="str">
        <f>NM_Permitted_Sources!I822</f>
        <v>Compressor Engines</v>
      </c>
      <c r="F2384" s="180" t="str">
        <f>NM_Permitted_Sources!J822</f>
        <v/>
      </c>
      <c r="G2384" s="180">
        <f>NM_Permitted_Sources!K822</f>
        <v>6.89</v>
      </c>
      <c r="H2384" s="180" t="str">
        <f>NM_Permitted_Sources!L822</f>
        <v/>
      </c>
      <c r="I2384" s="180" t="str">
        <f>NM_Permitted_Sources!M822</f>
        <v/>
      </c>
      <c r="J2384" s="180" t="str">
        <f>NM_Permitted_Sources!N822</f>
        <v/>
      </c>
    </row>
    <row r="2385" spans="1:10" x14ac:dyDescent="0.2">
      <c r="A2385" s="43" t="str">
        <f>NM_Permitted_Sources!A823</f>
        <v>NM Permitted</v>
      </c>
      <c r="B2385" s="43" t="str">
        <f>NM_Permitted_Sources!B823</f>
        <v>35</v>
      </c>
      <c r="C2385" s="74" t="str">
        <f>NM_Permitted_Sources!C823</f>
        <v>35015</v>
      </c>
      <c r="D2385" s="44" t="str">
        <f>NM_Permitted_Sources!G823</f>
        <v>20200253</v>
      </c>
      <c r="E2385" s="44" t="str">
        <f>NM_Permitted_Sources!I823</f>
        <v>Compressor Engines</v>
      </c>
      <c r="F2385" s="180">
        <f>NM_Permitted_Sources!J823</f>
        <v>6.93</v>
      </c>
      <c r="G2385" s="180" t="str">
        <f>NM_Permitted_Sources!K823</f>
        <v/>
      </c>
      <c r="H2385" s="180" t="str">
        <f>NM_Permitted_Sources!L823</f>
        <v/>
      </c>
      <c r="I2385" s="180" t="str">
        <f>NM_Permitted_Sources!M823</f>
        <v/>
      </c>
      <c r="J2385" s="180" t="str">
        <f>NM_Permitted_Sources!N823</f>
        <v/>
      </c>
    </row>
    <row r="2386" spans="1:10" x14ac:dyDescent="0.2">
      <c r="A2386" s="43" t="str">
        <f>NM_Permitted_Sources!A824</f>
        <v>NM Permitted</v>
      </c>
      <c r="B2386" s="43" t="str">
        <f>NM_Permitted_Sources!B824</f>
        <v>35</v>
      </c>
      <c r="C2386" s="74" t="str">
        <f>NM_Permitted_Sources!C824</f>
        <v>35025</v>
      </c>
      <c r="D2386" s="44" t="str">
        <f>NM_Permitted_Sources!G824</f>
        <v>31000404</v>
      </c>
      <c r="E2386" s="44" t="str">
        <f>NM_Permitted_Sources!I824</f>
        <v>Process Heaters</v>
      </c>
      <c r="F2386" s="180" t="str">
        <f>NM_Permitted_Sources!J824</f>
        <v/>
      </c>
      <c r="G2386" s="180" t="str">
        <f>NM_Permitted_Sources!K824</f>
        <v/>
      </c>
      <c r="H2386" s="180">
        <f>NM_Permitted_Sources!L824</f>
        <v>6.93</v>
      </c>
      <c r="I2386" s="180" t="str">
        <f>NM_Permitted_Sources!M824</f>
        <v/>
      </c>
      <c r="J2386" s="180" t="str">
        <f>NM_Permitted_Sources!N824</f>
        <v/>
      </c>
    </row>
    <row r="2387" spans="1:10" x14ac:dyDescent="0.2">
      <c r="A2387" s="43" t="str">
        <f>NM_Permitted_Sources!A825</f>
        <v>NM Permitted</v>
      </c>
      <c r="B2387" s="43" t="str">
        <f>NM_Permitted_Sources!B825</f>
        <v>35</v>
      </c>
      <c r="C2387" s="74" t="str">
        <f>NM_Permitted_Sources!C825</f>
        <v>35025</v>
      </c>
      <c r="D2387" s="44" t="str">
        <f>NM_Permitted_Sources!G825</f>
        <v>31000205</v>
      </c>
      <c r="E2387" s="44" t="str">
        <f>NM_Permitted_Sources!I825</f>
        <v>Natural Gas Production, Flares</v>
      </c>
      <c r="F2387" s="180" t="str">
        <f>NM_Permitted_Sources!J825</f>
        <v/>
      </c>
      <c r="G2387" s="180" t="str">
        <f>NM_Permitted_Sources!K825</f>
        <v/>
      </c>
      <c r="H2387" s="180">
        <f>NM_Permitted_Sources!L825</f>
        <v>6.97</v>
      </c>
      <c r="I2387" s="180" t="str">
        <f>NM_Permitted_Sources!M825</f>
        <v/>
      </c>
      <c r="J2387" s="180" t="str">
        <f>NM_Permitted_Sources!N825</f>
        <v/>
      </c>
    </row>
    <row r="2388" spans="1:10" x14ac:dyDescent="0.2">
      <c r="A2388" s="43" t="str">
        <f>NM_Permitted_Sources!A826</f>
        <v>NM Permitted</v>
      </c>
      <c r="B2388" s="43" t="str">
        <f>NM_Permitted_Sources!B826</f>
        <v>35</v>
      </c>
      <c r="C2388" s="74" t="str">
        <f>NM_Permitted_Sources!C826</f>
        <v>35005</v>
      </c>
      <c r="D2388" s="44" t="str">
        <f>NM_Permitted_Sources!G826</f>
        <v>20200254</v>
      </c>
      <c r="E2388" s="44" t="str">
        <f>NM_Permitted_Sources!I826</f>
        <v>Compressor Engines</v>
      </c>
      <c r="F2388" s="180">
        <f>NM_Permitted_Sources!J826</f>
        <v>7</v>
      </c>
      <c r="G2388" s="180" t="str">
        <f>NM_Permitted_Sources!K826</f>
        <v/>
      </c>
      <c r="H2388" s="180" t="str">
        <f>NM_Permitted_Sources!L826</f>
        <v/>
      </c>
      <c r="I2388" s="180" t="str">
        <f>NM_Permitted_Sources!M826</f>
        <v/>
      </c>
      <c r="J2388" s="180" t="str">
        <f>NM_Permitted_Sources!N826</f>
        <v/>
      </c>
    </row>
    <row r="2389" spans="1:10" x14ac:dyDescent="0.2">
      <c r="A2389" s="43" t="str">
        <f>NM_Permitted_Sources!A827</f>
        <v>NM Permitted</v>
      </c>
      <c r="B2389" s="43" t="str">
        <f>NM_Permitted_Sources!B827</f>
        <v>35</v>
      </c>
      <c r="C2389" s="74" t="str">
        <f>NM_Permitted_Sources!C827</f>
        <v>35025</v>
      </c>
      <c r="D2389" s="44" t="str">
        <f>NM_Permitted_Sources!G827</f>
        <v>20200254</v>
      </c>
      <c r="E2389" s="44" t="str">
        <f>NM_Permitted_Sources!I827</f>
        <v>Compressor Engines</v>
      </c>
      <c r="F2389" s="180" t="str">
        <f>NM_Permitted_Sources!J827</f>
        <v/>
      </c>
      <c r="G2389" s="180" t="str">
        <f>NM_Permitted_Sources!K827</f>
        <v/>
      </c>
      <c r="H2389" s="180">
        <f>NM_Permitted_Sources!L827</f>
        <v>7</v>
      </c>
      <c r="I2389" s="180" t="str">
        <f>NM_Permitted_Sources!M827</f>
        <v/>
      </c>
      <c r="J2389" s="180" t="str">
        <f>NM_Permitted_Sources!N827</f>
        <v/>
      </c>
    </row>
    <row r="2390" spans="1:10" x14ac:dyDescent="0.2">
      <c r="A2390" s="43" t="str">
        <f>NM_Permitted_Sources!A828</f>
        <v>NM Permitted</v>
      </c>
      <c r="B2390" s="43" t="str">
        <f>NM_Permitted_Sources!B828</f>
        <v>35</v>
      </c>
      <c r="C2390" s="74" t="str">
        <f>NM_Permitted_Sources!C828</f>
        <v>35025</v>
      </c>
      <c r="D2390" s="44" t="str">
        <f>NM_Permitted_Sources!G828</f>
        <v>20200254</v>
      </c>
      <c r="E2390" s="44" t="str">
        <f>NM_Permitted_Sources!I828</f>
        <v>Compressor Engines</v>
      </c>
      <c r="F2390" s="180">
        <f>NM_Permitted_Sources!J828</f>
        <v>7</v>
      </c>
      <c r="G2390" s="180" t="str">
        <f>NM_Permitted_Sources!K828</f>
        <v/>
      </c>
      <c r="H2390" s="180" t="str">
        <f>NM_Permitted_Sources!L828</f>
        <v/>
      </c>
      <c r="I2390" s="180" t="str">
        <f>NM_Permitted_Sources!M828</f>
        <v/>
      </c>
      <c r="J2390" s="180" t="str">
        <f>NM_Permitted_Sources!N828</f>
        <v/>
      </c>
    </row>
    <row r="2391" spans="1:10" x14ac:dyDescent="0.2">
      <c r="A2391" s="43" t="str">
        <f>NM_Permitted_Sources!A829</f>
        <v>NM Permitted</v>
      </c>
      <c r="B2391" s="43" t="str">
        <f>NM_Permitted_Sources!B829</f>
        <v>35</v>
      </c>
      <c r="C2391" s="74" t="str">
        <f>NM_Permitted_Sources!C829</f>
        <v>35025</v>
      </c>
      <c r="D2391" s="44" t="str">
        <f>NM_Permitted_Sources!G829</f>
        <v>20200253</v>
      </c>
      <c r="E2391" s="44" t="str">
        <f>NM_Permitted_Sources!I829</f>
        <v>Compressor Engines</v>
      </c>
      <c r="F2391" s="180" t="str">
        <f>NM_Permitted_Sources!J829</f>
        <v/>
      </c>
      <c r="G2391" s="180">
        <f>NM_Permitted_Sources!K829</f>
        <v>7.05</v>
      </c>
      <c r="H2391" s="180" t="str">
        <f>NM_Permitted_Sources!L829</f>
        <v/>
      </c>
      <c r="I2391" s="180" t="str">
        <f>NM_Permitted_Sources!M829</f>
        <v/>
      </c>
      <c r="J2391" s="180" t="str">
        <f>NM_Permitted_Sources!N829</f>
        <v/>
      </c>
    </row>
    <row r="2392" spans="1:10" x14ac:dyDescent="0.2">
      <c r="A2392" s="43" t="str">
        <f>NM_Permitted_Sources!A830</f>
        <v>NM Permitted</v>
      </c>
      <c r="B2392" s="43" t="str">
        <f>NM_Permitted_Sources!B830</f>
        <v>35</v>
      </c>
      <c r="C2392" s="74" t="str">
        <f>NM_Permitted_Sources!C830</f>
        <v>35015</v>
      </c>
      <c r="D2392" s="44" t="str">
        <f>NM_Permitted_Sources!G830</f>
        <v>20200201</v>
      </c>
      <c r="E2392" s="44" t="str">
        <f>NM_Permitted_Sources!I830</f>
        <v>Compressor Engines</v>
      </c>
      <c r="F2392" s="180" t="str">
        <f>NM_Permitted_Sources!J830</f>
        <v/>
      </c>
      <c r="G2392" s="180" t="str">
        <f>NM_Permitted_Sources!K830</f>
        <v/>
      </c>
      <c r="H2392" s="180" t="str">
        <f>NM_Permitted_Sources!L830</f>
        <v/>
      </c>
      <c r="I2392" s="180" t="str">
        <f>NM_Permitted_Sources!M830</f>
        <v/>
      </c>
      <c r="J2392" s="180">
        <f>NM_Permitted_Sources!N830</f>
        <v>7.1</v>
      </c>
    </row>
    <row r="2393" spans="1:10" x14ac:dyDescent="0.2">
      <c r="A2393" s="43" t="str">
        <f>NM_Permitted_Sources!A831</f>
        <v>NM Permitted</v>
      </c>
      <c r="B2393" s="43" t="str">
        <f>NM_Permitted_Sources!B831</f>
        <v>35</v>
      </c>
      <c r="C2393" s="74" t="str">
        <f>NM_Permitted_Sources!C831</f>
        <v>35015</v>
      </c>
      <c r="D2393" s="44" t="str">
        <f>NM_Permitted_Sources!G831</f>
        <v>20200255</v>
      </c>
      <c r="E2393" s="44" t="str">
        <f>NM_Permitted_Sources!I831</f>
        <v>Compressor Engines</v>
      </c>
      <c r="F2393" s="180" t="str">
        <f>NM_Permitted_Sources!J831</f>
        <v/>
      </c>
      <c r="G2393" s="180">
        <f>NM_Permitted_Sources!K831</f>
        <v>7.14</v>
      </c>
      <c r="H2393" s="180" t="str">
        <f>NM_Permitted_Sources!L831</f>
        <v/>
      </c>
      <c r="I2393" s="180" t="str">
        <f>NM_Permitted_Sources!M831</f>
        <v/>
      </c>
      <c r="J2393" s="180" t="str">
        <f>NM_Permitted_Sources!N831</f>
        <v/>
      </c>
    </row>
    <row r="2394" spans="1:10" x14ac:dyDescent="0.2">
      <c r="A2394" s="43" t="str">
        <f>NM_Permitted_Sources!A832</f>
        <v>NM Permitted</v>
      </c>
      <c r="B2394" s="43" t="str">
        <f>NM_Permitted_Sources!B832</f>
        <v>35</v>
      </c>
      <c r="C2394" s="74" t="str">
        <f>NM_Permitted_Sources!C832</f>
        <v>35025</v>
      </c>
      <c r="D2394" s="44" t="str">
        <f>NM_Permitted_Sources!G832</f>
        <v>20200253</v>
      </c>
      <c r="E2394" s="44" t="str">
        <f>NM_Permitted_Sources!I832</f>
        <v>Compressor Engines</v>
      </c>
      <c r="F2394" s="180" t="str">
        <f>NM_Permitted_Sources!J832</f>
        <v/>
      </c>
      <c r="G2394" s="180" t="str">
        <f>NM_Permitted_Sources!K832</f>
        <v/>
      </c>
      <c r="H2394" s="180">
        <f>NM_Permitted_Sources!L832</f>
        <v>7.22</v>
      </c>
      <c r="I2394" s="180" t="str">
        <f>NM_Permitted_Sources!M832</f>
        <v/>
      </c>
      <c r="J2394" s="180" t="str">
        <f>NM_Permitted_Sources!N832</f>
        <v/>
      </c>
    </row>
    <row r="2395" spans="1:10" x14ac:dyDescent="0.2">
      <c r="A2395" s="43" t="str">
        <f>NM_Permitted_Sources!A833</f>
        <v>NM Permitted</v>
      </c>
      <c r="B2395" s="43" t="str">
        <f>NM_Permitted_Sources!B833</f>
        <v>35</v>
      </c>
      <c r="C2395" s="74" t="str">
        <f>NM_Permitted_Sources!C833</f>
        <v>35025</v>
      </c>
      <c r="D2395" s="44" t="str">
        <f>NM_Permitted_Sources!G833</f>
        <v>31000404</v>
      </c>
      <c r="E2395" s="44" t="str">
        <f>NM_Permitted_Sources!I833</f>
        <v>Process Heaters</v>
      </c>
      <c r="F2395" s="180">
        <f>NM_Permitted_Sources!J833</f>
        <v>7.3</v>
      </c>
      <c r="G2395" s="180" t="str">
        <f>NM_Permitted_Sources!K833</f>
        <v/>
      </c>
      <c r="H2395" s="180" t="str">
        <f>NM_Permitted_Sources!L833</f>
        <v/>
      </c>
      <c r="I2395" s="180" t="str">
        <f>NM_Permitted_Sources!M833</f>
        <v/>
      </c>
      <c r="J2395" s="180" t="str">
        <f>NM_Permitted_Sources!N833</f>
        <v/>
      </c>
    </row>
    <row r="2396" spans="1:10" x14ac:dyDescent="0.2">
      <c r="A2396" s="43" t="str">
        <f>NM_Permitted_Sources!A834</f>
        <v>NM Permitted</v>
      </c>
      <c r="B2396" s="43" t="str">
        <f>NM_Permitted_Sources!B834</f>
        <v>35</v>
      </c>
      <c r="C2396" s="74" t="str">
        <f>NM_Permitted_Sources!C834</f>
        <v>35025</v>
      </c>
      <c r="D2396" s="44" t="str">
        <f>NM_Permitted_Sources!G834</f>
        <v>20200252</v>
      </c>
      <c r="E2396" s="44" t="str">
        <f>NM_Permitted_Sources!I834</f>
        <v>Compressor Engines</v>
      </c>
      <c r="F2396" s="180" t="str">
        <f>NM_Permitted_Sources!J834</f>
        <v/>
      </c>
      <c r="G2396" s="180" t="str">
        <f>NM_Permitted_Sources!K834</f>
        <v/>
      </c>
      <c r="H2396" s="180">
        <f>NM_Permitted_Sources!L834</f>
        <v>7.61</v>
      </c>
      <c r="I2396" s="180" t="str">
        <f>NM_Permitted_Sources!M834</f>
        <v/>
      </c>
      <c r="J2396" s="180" t="str">
        <f>NM_Permitted_Sources!N834</f>
        <v/>
      </c>
    </row>
    <row r="2397" spans="1:10" x14ac:dyDescent="0.2">
      <c r="A2397" s="43" t="str">
        <f>NM_Permitted_Sources!A835</f>
        <v>NM Permitted</v>
      </c>
      <c r="B2397" s="43" t="str">
        <f>NM_Permitted_Sources!B835</f>
        <v>35</v>
      </c>
      <c r="C2397" s="74" t="str">
        <f>NM_Permitted_Sources!C835</f>
        <v>35025</v>
      </c>
      <c r="D2397" s="44" t="str">
        <f>NM_Permitted_Sources!G835</f>
        <v>20200253</v>
      </c>
      <c r="E2397" s="44" t="str">
        <f>NM_Permitted_Sources!I835</f>
        <v>Compressor Engines</v>
      </c>
      <c r="F2397" s="180" t="str">
        <f>NM_Permitted_Sources!J835</f>
        <v/>
      </c>
      <c r="G2397" s="180" t="str">
        <f>NM_Permitted_Sources!K835</f>
        <v/>
      </c>
      <c r="H2397" s="180">
        <f>NM_Permitted_Sources!L835</f>
        <v>7.66</v>
      </c>
      <c r="I2397" s="180" t="str">
        <f>NM_Permitted_Sources!M835</f>
        <v/>
      </c>
      <c r="J2397" s="180" t="str">
        <f>NM_Permitted_Sources!N835</f>
        <v/>
      </c>
    </row>
    <row r="2398" spans="1:10" x14ac:dyDescent="0.2">
      <c r="A2398" s="43" t="str">
        <f>NM_Permitted_Sources!A836</f>
        <v>NM Permitted</v>
      </c>
      <c r="B2398" s="43" t="str">
        <f>NM_Permitted_Sources!B836</f>
        <v>35</v>
      </c>
      <c r="C2398" s="74" t="str">
        <f>NM_Permitted_Sources!C836</f>
        <v>35025</v>
      </c>
      <c r="D2398" s="44" t="str">
        <f>NM_Permitted_Sources!G836</f>
        <v>20200252</v>
      </c>
      <c r="E2398" s="44" t="str">
        <f>NM_Permitted_Sources!I836</f>
        <v>Compressor Engines</v>
      </c>
      <c r="F2398" s="180" t="str">
        <f>NM_Permitted_Sources!J836</f>
        <v/>
      </c>
      <c r="G2398" s="180" t="str">
        <f>NM_Permitted_Sources!K836</f>
        <v/>
      </c>
      <c r="H2398" s="180">
        <f>NM_Permitted_Sources!L836</f>
        <v>7.68</v>
      </c>
      <c r="I2398" s="180" t="str">
        <f>NM_Permitted_Sources!M836</f>
        <v/>
      </c>
      <c r="J2398" s="180" t="str">
        <f>NM_Permitted_Sources!N836</f>
        <v/>
      </c>
    </row>
    <row r="2399" spans="1:10" x14ac:dyDescent="0.2">
      <c r="A2399" s="43" t="str">
        <f>NM_Permitted_Sources!A837</f>
        <v>NM Permitted</v>
      </c>
      <c r="B2399" s="43" t="str">
        <f>NM_Permitted_Sources!B837</f>
        <v>35</v>
      </c>
      <c r="C2399" s="74" t="str">
        <f>NM_Permitted_Sources!C837</f>
        <v>35025</v>
      </c>
      <c r="D2399" s="44" t="str">
        <f>NM_Permitted_Sources!G837</f>
        <v>31000205</v>
      </c>
      <c r="E2399" s="44" t="str">
        <f>NM_Permitted_Sources!I837</f>
        <v>Natural Gas Production, Flares</v>
      </c>
      <c r="F2399" s="180" t="str">
        <f>NM_Permitted_Sources!J837</f>
        <v/>
      </c>
      <c r="G2399" s="180" t="str">
        <f>NM_Permitted_Sources!K837</f>
        <v/>
      </c>
      <c r="H2399" s="180" t="str">
        <f>NM_Permitted_Sources!L837</f>
        <v/>
      </c>
      <c r="I2399" s="180">
        <f>NM_Permitted_Sources!M837</f>
        <v>7.72</v>
      </c>
      <c r="J2399" s="180" t="str">
        <f>NM_Permitted_Sources!N837</f>
        <v/>
      </c>
    </row>
    <row r="2400" spans="1:10" x14ac:dyDescent="0.2">
      <c r="A2400" s="43" t="str">
        <f>NM_Permitted_Sources!A838</f>
        <v>NM Permitted</v>
      </c>
      <c r="B2400" s="43" t="str">
        <f>NM_Permitted_Sources!B838</f>
        <v>35</v>
      </c>
      <c r="C2400" s="74" t="str">
        <f>NM_Permitted_Sources!C838</f>
        <v>35025</v>
      </c>
      <c r="D2400" s="44" t="str">
        <f>NM_Permitted_Sources!G838</f>
        <v>20200252</v>
      </c>
      <c r="E2400" s="44" t="str">
        <f>NM_Permitted_Sources!I838</f>
        <v>Compressor Engines</v>
      </c>
      <c r="F2400" s="180" t="str">
        <f>NM_Permitted_Sources!J838</f>
        <v/>
      </c>
      <c r="G2400" s="180" t="str">
        <f>NM_Permitted_Sources!K838</f>
        <v/>
      </c>
      <c r="H2400" s="180">
        <f>NM_Permitted_Sources!L838</f>
        <v>7.91</v>
      </c>
      <c r="I2400" s="180" t="str">
        <f>NM_Permitted_Sources!M838</f>
        <v/>
      </c>
      <c r="J2400" s="180" t="str">
        <f>NM_Permitted_Sources!N838</f>
        <v/>
      </c>
    </row>
    <row r="2401" spans="1:10" x14ac:dyDescent="0.2">
      <c r="A2401" s="43" t="str">
        <f>NM_Permitted_Sources!A839</f>
        <v>NM Permitted</v>
      </c>
      <c r="B2401" s="43" t="str">
        <f>NM_Permitted_Sources!B839</f>
        <v>35</v>
      </c>
      <c r="C2401" s="74" t="str">
        <f>NM_Permitted_Sources!C839</f>
        <v>35025</v>
      </c>
      <c r="D2401" s="44" t="str">
        <f>NM_Permitted_Sources!G839</f>
        <v>20200254</v>
      </c>
      <c r="E2401" s="44" t="str">
        <f>NM_Permitted_Sources!I839</f>
        <v>Compressor Engines</v>
      </c>
      <c r="F2401" s="180" t="str">
        <f>NM_Permitted_Sources!J839</f>
        <v/>
      </c>
      <c r="G2401" s="180" t="str">
        <f>NM_Permitted_Sources!K839</f>
        <v/>
      </c>
      <c r="H2401" s="180">
        <f>NM_Permitted_Sources!L839</f>
        <v>7.95</v>
      </c>
      <c r="I2401" s="180" t="str">
        <f>NM_Permitted_Sources!M839</f>
        <v/>
      </c>
      <c r="J2401" s="180" t="str">
        <f>NM_Permitted_Sources!N839</f>
        <v/>
      </c>
    </row>
    <row r="2402" spans="1:10" x14ac:dyDescent="0.2">
      <c r="A2402" s="43" t="str">
        <f>NM_Permitted_Sources!A840</f>
        <v>NM Permitted</v>
      </c>
      <c r="B2402" s="43" t="str">
        <f>NM_Permitted_Sources!B840</f>
        <v>35</v>
      </c>
      <c r="C2402" s="74" t="str">
        <f>NM_Permitted_Sources!C840</f>
        <v>35025</v>
      </c>
      <c r="D2402" s="44" t="str">
        <f>NM_Permitted_Sources!G840</f>
        <v>20200252</v>
      </c>
      <c r="E2402" s="44" t="str">
        <f>NM_Permitted_Sources!I840</f>
        <v>Compressor Engines</v>
      </c>
      <c r="F2402" s="180" t="str">
        <f>NM_Permitted_Sources!J840</f>
        <v/>
      </c>
      <c r="G2402" s="180" t="str">
        <f>NM_Permitted_Sources!K840</f>
        <v/>
      </c>
      <c r="H2402" s="180">
        <f>NM_Permitted_Sources!L840</f>
        <v>7.96</v>
      </c>
      <c r="I2402" s="180" t="str">
        <f>NM_Permitted_Sources!M840</f>
        <v/>
      </c>
      <c r="J2402" s="180" t="str">
        <f>NM_Permitted_Sources!N840</f>
        <v/>
      </c>
    </row>
    <row r="2403" spans="1:10" x14ac:dyDescent="0.2">
      <c r="A2403" s="43" t="str">
        <f>NM_Permitted_Sources!A841</f>
        <v>NM Permitted</v>
      </c>
      <c r="B2403" s="43" t="str">
        <f>NM_Permitted_Sources!B841</f>
        <v>35</v>
      </c>
      <c r="C2403" s="74" t="str">
        <f>NM_Permitted_Sources!C841</f>
        <v>35015</v>
      </c>
      <c r="D2403" s="44" t="str">
        <f>NM_Permitted_Sources!G841</f>
        <v>31000404</v>
      </c>
      <c r="E2403" s="44" t="str">
        <f>NM_Permitted_Sources!I841</f>
        <v>Process Heaters</v>
      </c>
      <c r="F2403" s="180" t="str">
        <f>NM_Permitted_Sources!J841</f>
        <v/>
      </c>
      <c r="G2403" s="180" t="str">
        <f>NM_Permitted_Sources!K841</f>
        <v/>
      </c>
      <c r="H2403" s="180">
        <f>NM_Permitted_Sources!L841</f>
        <v>7.97</v>
      </c>
      <c r="I2403" s="180" t="str">
        <f>NM_Permitted_Sources!M841</f>
        <v/>
      </c>
      <c r="J2403" s="180" t="str">
        <f>NM_Permitted_Sources!N841</f>
        <v/>
      </c>
    </row>
    <row r="2404" spans="1:10" x14ac:dyDescent="0.2">
      <c r="A2404" s="43" t="str">
        <f>NM_Permitted_Sources!A842</f>
        <v>NM Permitted</v>
      </c>
      <c r="B2404" s="43" t="str">
        <f>NM_Permitted_Sources!B842</f>
        <v>35</v>
      </c>
      <c r="C2404" s="74" t="str">
        <f>NM_Permitted_Sources!C842</f>
        <v>35015</v>
      </c>
      <c r="D2404" s="44" t="str">
        <f>NM_Permitted_Sources!G842</f>
        <v>31000404</v>
      </c>
      <c r="E2404" s="44" t="str">
        <f>NM_Permitted_Sources!I842</f>
        <v>Process Heaters</v>
      </c>
      <c r="F2404" s="180" t="str">
        <f>NM_Permitted_Sources!J842</f>
        <v/>
      </c>
      <c r="G2404" s="180" t="str">
        <f>NM_Permitted_Sources!K842</f>
        <v/>
      </c>
      <c r="H2404" s="180">
        <f>NM_Permitted_Sources!L842</f>
        <v>7.97</v>
      </c>
      <c r="I2404" s="180" t="str">
        <f>NM_Permitted_Sources!M842</f>
        <v/>
      </c>
      <c r="J2404" s="180" t="str">
        <f>NM_Permitted_Sources!N842</f>
        <v/>
      </c>
    </row>
    <row r="2405" spans="1:10" x14ac:dyDescent="0.2">
      <c r="A2405" s="43" t="str">
        <f>NM_Permitted_Sources!A843</f>
        <v>NM Permitted</v>
      </c>
      <c r="B2405" s="43" t="str">
        <f>NM_Permitted_Sources!B843</f>
        <v>35</v>
      </c>
      <c r="C2405" s="74" t="str">
        <f>NM_Permitted_Sources!C843</f>
        <v>35025</v>
      </c>
      <c r="D2405" s="44" t="str">
        <f>NM_Permitted_Sources!G843</f>
        <v>20200202</v>
      </c>
      <c r="E2405" s="44" t="str">
        <f>NM_Permitted_Sources!I843</f>
        <v>Compressor Engines</v>
      </c>
      <c r="F2405" s="180" t="str">
        <f>NM_Permitted_Sources!J843</f>
        <v/>
      </c>
      <c r="G2405" s="180" t="str">
        <f>NM_Permitted_Sources!K843</f>
        <v/>
      </c>
      <c r="H2405" s="180">
        <f>NM_Permitted_Sources!L843</f>
        <v>8.01</v>
      </c>
      <c r="I2405" s="180" t="str">
        <f>NM_Permitted_Sources!M843</f>
        <v/>
      </c>
      <c r="J2405" s="180" t="str">
        <f>NM_Permitted_Sources!N843</f>
        <v/>
      </c>
    </row>
    <row r="2406" spans="1:10" x14ac:dyDescent="0.2">
      <c r="A2406" s="43" t="str">
        <f>NM_Permitted_Sources!A844</f>
        <v>NM Permitted</v>
      </c>
      <c r="B2406" s="43" t="str">
        <f>NM_Permitted_Sources!B844</f>
        <v>35</v>
      </c>
      <c r="C2406" s="74" t="str">
        <f>NM_Permitted_Sources!C844</f>
        <v>35025</v>
      </c>
      <c r="D2406" s="44" t="str">
        <f>NM_Permitted_Sources!G844</f>
        <v>20200253</v>
      </c>
      <c r="E2406" s="44" t="str">
        <f>NM_Permitted_Sources!I844</f>
        <v>Compressor Engines</v>
      </c>
      <c r="F2406" s="180" t="str">
        <f>NM_Permitted_Sources!J844</f>
        <v/>
      </c>
      <c r="G2406" s="180">
        <f>NM_Permitted_Sources!K844</f>
        <v>8.01</v>
      </c>
      <c r="H2406" s="180" t="str">
        <f>NM_Permitted_Sources!L844</f>
        <v/>
      </c>
      <c r="I2406" s="180" t="str">
        <f>NM_Permitted_Sources!M844</f>
        <v/>
      </c>
      <c r="J2406" s="180" t="str">
        <f>NM_Permitted_Sources!N844</f>
        <v/>
      </c>
    </row>
    <row r="2407" spans="1:10" x14ac:dyDescent="0.2">
      <c r="A2407" s="43" t="str">
        <f>NM_Permitted_Sources!A845</f>
        <v>NM Permitted</v>
      </c>
      <c r="B2407" s="43" t="str">
        <f>NM_Permitted_Sources!B845</f>
        <v>35</v>
      </c>
      <c r="C2407" s="74" t="str">
        <f>NM_Permitted_Sources!C845</f>
        <v>35025</v>
      </c>
      <c r="D2407" s="44" t="str">
        <f>NM_Permitted_Sources!G845</f>
        <v>20200253</v>
      </c>
      <c r="E2407" s="44" t="str">
        <f>NM_Permitted_Sources!I845</f>
        <v>Compressor Engines</v>
      </c>
      <c r="F2407" s="180">
        <f>NM_Permitted_Sources!J845</f>
        <v>8.07</v>
      </c>
      <c r="G2407" s="180" t="str">
        <f>NM_Permitted_Sources!K845</f>
        <v/>
      </c>
      <c r="H2407" s="180" t="str">
        <f>NM_Permitted_Sources!L845</f>
        <v/>
      </c>
      <c r="I2407" s="180" t="str">
        <f>NM_Permitted_Sources!M845</f>
        <v/>
      </c>
      <c r="J2407" s="180" t="str">
        <f>NM_Permitted_Sources!N845</f>
        <v/>
      </c>
    </row>
    <row r="2408" spans="1:10" x14ac:dyDescent="0.2">
      <c r="A2408" s="43" t="str">
        <f>NM_Permitted_Sources!A846</f>
        <v>NM Permitted</v>
      </c>
      <c r="B2408" s="43" t="str">
        <f>NM_Permitted_Sources!B846</f>
        <v>35</v>
      </c>
      <c r="C2408" s="74" t="str">
        <f>NM_Permitted_Sources!C846</f>
        <v>35025</v>
      </c>
      <c r="D2408" s="44" t="str">
        <f>NM_Permitted_Sources!G846</f>
        <v>20200252</v>
      </c>
      <c r="E2408" s="44" t="str">
        <f>NM_Permitted_Sources!I846</f>
        <v>Compressor Engines</v>
      </c>
      <c r="F2408" s="180" t="str">
        <f>NM_Permitted_Sources!J846</f>
        <v/>
      </c>
      <c r="G2408" s="180" t="str">
        <f>NM_Permitted_Sources!K846</f>
        <v/>
      </c>
      <c r="H2408" s="180">
        <f>NM_Permitted_Sources!L846</f>
        <v>8.18</v>
      </c>
      <c r="I2408" s="180" t="str">
        <f>NM_Permitted_Sources!M846</f>
        <v/>
      </c>
      <c r="J2408" s="180" t="str">
        <f>NM_Permitted_Sources!N846</f>
        <v/>
      </c>
    </row>
    <row r="2409" spans="1:10" x14ac:dyDescent="0.2">
      <c r="A2409" s="43" t="str">
        <f>NM_Permitted_Sources!A847</f>
        <v>NM Permitted</v>
      </c>
      <c r="B2409" s="43" t="str">
        <f>NM_Permitted_Sources!B847</f>
        <v>35</v>
      </c>
      <c r="C2409" s="74" t="str">
        <f>NM_Permitted_Sources!C847</f>
        <v>35025</v>
      </c>
      <c r="D2409" s="44" t="str">
        <f>NM_Permitted_Sources!G847</f>
        <v>40400311</v>
      </c>
      <c r="E2409" s="44" t="str">
        <f>NM_Permitted_Sources!I847</f>
        <v>Permitted Tank Losses</v>
      </c>
      <c r="F2409" s="180" t="str">
        <f>NM_Permitted_Sources!J847</f>
        <v/>
      </c>
      <c r="G2409" s="180">
        <f>NM_Permitted_Sources!K847</f>
        <v>8.23</v>
      </c>
      <c r="H2409" s="180" t="str">
        <f>NM_Permitted_Sources!L847</f>
        <v/>
      </c>
      <c r="I2409" s="180" t="str">
        <f>NM_Permitted_Sources!M847</f>
        <v/>
      </c>
      <c r="J2409" s="180" t="str">
        <f>NM_Permitted_Sources!N847</f>
        <v/>
      </c>
    </row>
    <row r="2410" spans="1:10" x14ac:dyDescent="0.2">
      <c r="A2410" s="43" t="str">
        <f>NM_Permitted_Sources!A848</f>
        <v>NM Permitted</v>
      </c>
      <c r="B2410" s="43" t="str">
        <f>NM_Permitted_Sources!B848</f>
        <v>35</v>
      </c>
      <c r="C2410" s="74" t="str">
        <f>NM_Permitted_Sources!C848</f>
        <v>35025</v>
      </c>
      <c r="D2410" s="44" t="str">
        <f>NM_Permitted_Sources!G848</f>
        <v>31000404</v>
      </c>
      <c r="E2410" s="44" t="str">
        <f>NM_Permitted_Sources!I848</f>
        <v>Process Heaters</v>
      </c>
      <c r="F2410" s="180">
        <f>NM_Permitted_Sources!J848</f>
        <v>8.25</v>
      </c>
      <c r="G2410" s="180" t="str">
        <f>NM_Permitted_Sources!K848</f>
        <v/>
      </c>
      <c r="H2410" s="180" t="str">
        <f>NM_Permitted_Sources!L848</f>
        <v/>
      </c>
      <c r="I2410" s="180" t="str">
        <f>NM_Permitted_Sources!M848</f>
        <v/>
      </c>
      <c r="J2410" s="180" t="str">
        <f>NM_Permitted_Sources!N848</f>
        <v/>
      </c>
    </row>
    <row r="2411" spans="1:10" x14ac:dyDescent="0.2">
      <c r="A2411" s="43" t="str">
        <f>NM_Permitted_Sources!A849</f>
        <v>NM Permitted</v>
      </c>
      <c r="B2411" s="43" t="str">
        <f>NM_Permitted_Sources!B849</f>
        <v>35</v>
      </c>
      <c r="C2411" s="74" t="str">
        <f>NM_Permitted_Sources!C849</f>
        <v>35025</v>
      </c>
      <c r="D2411" s="44" t="str">
        <f>NM_Permitted_Sources!G849</f>
        <v>20200253</v>
      </c>
      <c r="E2411" s="44" t="str">
        <f>NM_Permitted_Sources!I849</f>
        <v>Compressor Engines</v>
      </c>
      <c r="F2411" s="180" t="str">
        <f>NM_Permitted_Sources!J849</f>
        <v/>
      </c>
      <c r="G2411" s="180">
        <f>NM_Permitted_Sources!K849</f>
        <v>8.33</v>
      </c>
      <c r="H2411" s="180" t="str">
        <f>NM_Permitted_Sources!L849</f>
        <v/>
      </c>
      <c r="I2411" s="180" t="str">
        <f>NM_Permitted_Sources!M849</f>
        <v/>
      </c>
      <c r="J2411" s="180" t="str">
        <f>NM_Permitted_Sources!N849</f>
        <v/>
      </c>
    </row>
    <row r="2412" spans="1:10" x14ac:dyDescent="0.2">
      <c r="A2412" s="43" t="str">
        <f>NM_Permitted_Sources!A850</f>
        <v>NM Permitted</v>
      </c>
      <c r="B2412" s="43" t="str">
        <f>NM_Permitted_Sources!B850</f>
        <v>35</v>
      </c>
      <c r="C2412" s="74" t="str">
        <f>NM_Permitted_Sources!C850</f>
        <v>35015</v>
      </c>
      <c r="D2412" s="44" t="str">
        <f>NM_Permitted_Sources!G850</f>
        <v>20200252</v>
      </c>
      <c r="E2412" s="44" t="str">
        <f>NM_Permitted_Sources!I850</f>
        <v>Compressor Engines</v>
      </c>
      <c r="F2412" s="180" t="str">
        <f>NM_Permitted_Sources!J850</f>
        <v/>
      </c>
      <c r="G2412" s="180">
        <f>NM_Permitted_Sources!K850</f>
        <v>8.48</v>
      </c>
      <c r="H2412" s="180" t="str">
        <f>NM_Permitted_Sources!L850</f>
        <v/>
      </c>
      <c r="I2412" s="180" t="str">
        <f>NM_Permitted_Sources!M850</f>
        <v/>
      </c>
      <c r="J2412" s="180" t="str">
        <f>NM_Permitted_Sources!N850</f>
        <v/>
      </c>
    </row>
    <row r="2413" spans="1:10" x14ac:dyDescent="0.2">
      <c r="A2413" s="43" t="str">
        <f>NM_Permitted_Sources!A851</f>
        <v>NM Permitted</v>
      </c>
      <c r="B2413" s="43" t="str">
        <f>NM_Permitted_Sources!B851</f>
        <v>35</v>
      </c>
      <c r="C2413" s="74" t="str">
        <f>NM_Permitted_Sources!C851</f>
        <v>35025</v>
      </c>
      <c r="D2413" s="44" t="str">
        <f>NM_Permitted_Sources!G851</f>
        <v>31000205</v>
      </c>
      <c r="E2413" s="44" t="str">
        <f>NM_Permitted_Sources!I851</f>
        <v>Natural Gas Production, Flares</v>
      </c>
      <c r="F2413" s="180" t="str">
        <f>NM_Permitted_Sources!J851</f>
        <v/>
      </c>
      <c r="G2413" s="180" t="str">
        <f>NM_Permitted_Sources!K851</f>
        <v/>
      </c>
      <c r="H2413" s="180">
        <f>NM_Permitted_Sources!L851</f>
        <v>8.49</v>
      </c>
      <c r="I2413" s="180" t="str">
        <f>NM_Permitted_Sources!M851</f>
        <v/>
      </c>
      <c r="J2413" s="180" t="str">
        <f>NM_Permitted_Sources!N851</f>
        <v/>
      </c>
    </row>
    <row r="2414" spans="1:10" x14ac:dyDescent="0.2">
      <c r="A2414" s="43" t="str">
        <f>NM_Permitted_Sources!A852</f>
        <v>NM Permitted</v>
      </c>
      <c r="B2414" s="43" t="str">
        <f>NM_Permitted_Sources!B852</f>
        <v>35</v>
      </c>
      <c r="C2414" s="74" t="str">
        <f>NM_Permitted_Sources!C852</f>
        <v>35025</v>
      </c>
      <c r="D2414" s="44" t="str">
        <f>NM_Permitted_Sources!G852</f>
        <v>20200253</v>
      </c>
      <c r="E2414" s="44" t="str">
        <f>NM_Permitted_Sources!I852</f>
        <v>Compressor Engines</v>
      </c>
      <c r="F2414" s="180" t="str">
        <f>NM_Permitted_Sources!J852</f>
        <v/>
      </c>
      <c r="G2414" s="180" t="str">
        <f>NM_Permitted_Sources!K852</f>
        <v/>
      </c>
      <c r="H2414" s="180">
        <f>NM_Permitted_Sources!L852</f>
        <v>8.59</v>
      </c>
      <c r="I2414" s="180" t="str">
        <f>NM_Permitted_Sources!M852</f>
        <v/>
      </c>
      <c r="J2414" s="180" t="str">
        <f>NM_Permitted_Sources!N852</f>
        <v/>
      </c>
    </row>
    <row r="2415" spans="1:10" x14ac:dyDescent="0.2">
      <c r="A2415" s="43" t="str">
        <f>NM_Permitted_Sources!A853</f>
        <v>NM Permitted</v>
      </c>
      <c r="B2415" s="43" t="str">
        <f>NM_Permitted_Sources!B853</f>
        <v>35</v>
      </c>
      <c r="C2415" s="74" t="str">
        <f>NM_Permitted_Sources!C853</f>
        <v>35025</v>
      </c>
      <c r="D2415" s="44" t="str">
        <f>NM_Permitted_Sources!G853</f>
        <v>20200253</v>
      </c>
      <c r="E2415" s="44" t="str">
        <f>NM_Permitted_Sources!I853</f>
        <v>Compressor Engines</v>
      </c>
      <c r="F2415" s="180" t="str">
        <f>NM_Permitted_Sources!J853</f>
        <v/>
      </c>
      <c r="G2415" s="180" t="str">
        <f>NM_Permitted_Sources!K853</f>
        <v/>
      </c>
      <c r="H2415" s="180">
        <f>NM_Permitted_Sources!L853</f>
        <v>8.67</v>
      </c>
      <c r="I2415" s="180" t="str">
        <f>NM_Permitted_Sources!M853</f>
        <v/>
      </c>
      <c r="J2415" s="180" t="str">
        <f>NM_Permitted_Sources!N853</f>
        <v/>
      </c>
    </row>
    <row r="2416" spans="1:10" x14ac:dyDescent="0.2">
      <c r="A2416" s="43" t="str">
        <f>NM_Permitted_Sources!A854</f>
        <v>NM Permitted</v>
      </c>
      <c r="B2416" s="43" t="str">
        <f>NM_Permitted_Sources!B854</f>
        <v>35</v>
      </c>
      <c r="C2416" s="74" t="str">
        <f>NM_Permitted_Sources!C854</f>
        <v>35015</v>
      </c>
      <c r="D2416" s="44" t="str">
        <f>NM_Permitted_Sources!G854</f>
        <v>31000201</v>
      </c>
      <c r="E2416" s="44" t="str">
        <f>NM_Permitted_Sources!I854</f>
        <v>Amine Units</v>
      </c>
      <c r="F2416" s="180" t="str">
        <f>NM_Permitted_Sources!J854</f>
        <v/>
      </c>
      <c r="G2416" s="180">
        <f>NM_Permitted_Sources!K854</f>
        <v>8.67</v>
      </c>
      <c r="H2416" s="180" t="str">
        <f>NM_Permitted_Sources!L854</f>
        <v/>
      </c>
      <c r="I2416" s="180" t="str">
        <f>NM_Permitted_Sources!M854</f>
        <v/>
      </c>
      <c r="J2416" s="180" t="str">
        <f>NM_Permitted_Sources!N854</f>
        <v/>
      </c>
    </row>
    <row r="2417" spans="1:10" x14ac:dyDescent="0.2">
      <c r="A2417" s="43" t="str">
        <f>NM_Permitted_Sources!A855</f>
        <v>NM Permitted</v>
      </c>
      <c r="B2417" s="43" t="str">
        <f>NM_Permitted_Sources!B855</f>
        <v>35</v>
      </c>
      <c r="C2417" s="74" t="str">
        <f>NM_Permitted_Sources!C855</f>
        <v>35025</v>
      </c>
      <c r="D2417" s="44" t="str">
        <f>NM_Permitted_Sources!G855</f>
        <v>20200253</v>
      </c>
      <c r="E2417" s="44" t="str">
        <f>NM_Permitted_Sources!I855</f>
        <v>Compressor Engines</v>
      </c>
      <c r="F2417" s="180" t="str">
        <f>NM_Permitted_Sources!J855</f>
        <v/>
      </c>
      <c r="G2417" s="180">
        <f>NM_Permitted_Sources!K855</f>
        <v>8.6999999999999993</v>
      </c>
      <c r="H2417" s="180" t="str">
        <f>NM_Permitted_Sources!L855</f>
        <v/>
      </c>
      <c r="I2417" s="180" t="str">
        <f>NM_Permitted_Sources!M855</f>
        <v/>
      </c>
      <c r="J2417" s="180" t="str">
        <f>NM_Permitted_Sources!N855</f>
        <v/>
      </c>
    </row>
    <row r="2418" spans="1:10" x14ac:dyDescent="0.2">
      <c r="A2418" s="43" t="str">
        <f>NM_Permitted_Sources!A856</f>
        <v>NM Permitted</v>
      </c>
      <c r="B2418" s="43" t="str">
        <f>NM_Permitted_Sources!B856</f>
        <v>35</v>
      </c>
      <c r="C2418" s="74" t="str">
        <f>NM_Permitted_Sources!C856</f>
        <v>35025</v>
      </c>
      <c r="D2418" s="44" t="str">
        <f>NM_Permitted_Sources!G856</f>
        <v>20200252</v>
      </c>
      <c r="E2418" s="44" t="str">
        <f>NM_Permitted_Sources!I856</f>
        <v>Compressor Engines</v>
      </c>
      <c r="F2418" s="180" t="str">
        <f>NM_Permitted_Sources!J856</f>
        <v/>
      </c>
      <c r="G2418" s="180" t="str">
        <f>NM_Permitted_Sources!K856</f>
        <v/>
      </c>
      <c r="H2418" s="180">
        <f>NM_Permitted_Sources!L856</f>
        <v>8.7100000000000009</v>
      </c>
      <c r="I2418" s="180" t="str">
        <f>NM_Permitted_Sources!M856</f>
        <v/>
      </c>
      <c r="J2418" s="180" t="str">
        <f>NM_Permitted_Sources!N856</f>
        <v/>
      </c>
    </row>
    <row r="2419" spans="1:10" x14ac:dyDescent="0.2">
      <c r="A2419" s="43" t="str">
        <f>NM_Permitted_Sources!A857</f>
        <v>NM Permitted</v>
      </c>
      <c r="B2419" s="43" t="str">
        <f>NM_Permitted_Sources!B857</f>
        <v>35</v>
      </c>
      <c r="C2419" s="74" t="str">
        <f>NM_Permitted_Sources!C857</f>
        <v>35025</v>
      </c>
      <c r="D2419" s="44" t="str">
        <f>NM_Permitted_Sources!G857</f>
        <v>20200252</v>
      </c>
      <c r="E2419" s="44" t="str">
        <f>NM_Permitted_Sources!I857</f>
        <v>Compressor Engines</v>
      </c>
      <c r="F2419" s="180" t="str">
        <f>NM_Permitted_Sources!J857</f>
        <v/>
      </c>
      <c r="G2419" s="180" t="str">
        <f>NM_Permitted_Sources!K857</f>
        <v/>
      </c>
      <c r="H2419" s="180">
        <f>NM_Permitted_Sources!L857</f>
        <v>8.73</v>
      </c>
      <c r="I2419" s="180" t="str">
        <f>NM_Permitted_Sources!M857</f>
        <v/>
      </c>
      <c r="J2419" s="180" t="str">
        <f>NM_Permitted_Sources!N857</f>
        <v/>
      </c>
    </row>
    <row r="2420" spans="1:10" x14ac:dyDescent="0.2">
      <c r="A2420" s="43" t="str">
        <f>NM_Permitted_Sources!A858</f>
        <v>NM Permitted</v>
      </c>
      <c r="B2420" s="43" t="str">
        <f>NM_Permitted_Sources!B858</f>
        <v>35</v>
      </c>
      <c r="C2420" s="74" t="str">
        <f>NM_Permitted_Sources!C858</f>
        <v>35025</v>
      </c>
      <c r="D2420" s="44" t="str">
        <f>NM_Permitted_Sources!G858</f>
        <v>20200253</v>
      </c>
      <c r="E2420" s="44" t="str">
        <f>NM_Permitted_Sources!I858</f>
        <v>Compressor Engines</v>
      </c>
      <c r="F2420" s="180" t="str">
        <f>NM_Permitted_Sources!J858</f>
        <v/>
      </c>
      <c r="G2420" s="180">
        <f>NM_Permitted_Sources!K858</f>
        <v>8.7899999999999991</v>
      </c>
      <c r="H2420" s="180" t="str">
        <f>NM_Permitted_Sources!L858</f>
        <v/>
      </c>
      <c r="I2420" s="180" t="str">
        <f>NM_Permitted_Sources!M858</f>
        <v/>
      </c>
      <c r="J2420" s="180" t="str">
        <f>NM_Permitted_Sources!N858</f>
        <v/>
      </c>
    </row>
    <row r="2421" spans="1:10" x14ac:dyDescent="0.2">
      <c r="A2421" s="43" t="str">
        <f>NM_Permitted_Sources!A859</f>
        <v>NM Permitted</v>
      </c>
      <c r="B2421" s="43" t="str">
        <f>NM_Permitted_Sources!B859</f>
        <v>35</v>
      </c>
      <c r="C2421" s="74" t="str">
        <f>NM_Permitted_Sources!C859</f>
        <v>35025</v>
      </c>
      <c r="D2421" s="44" t="str">
        <f>NM_Permitted_Sources!G859</f>
        <v>20200202</v>
      </c>
      <c r="E2421" s="44" t="str">
        <f>NM_Permitted_Sources!I859</f>
        <v>Compressor Engines</v>
      </c>
      <c r="F2421" s="180" t="str">
        <f>NM_Permitted_Sources!J859</f>
        <v/>
      </c>
      <c r="G2421" s="180">
        <f>NM_Permitted_Sources!K859</f>
        <v>8.7899999999999991</v>
      </c>
      <c r="H2421" s="180" t="str">
        <f>NM_Permitted_Sources!L859</f>
        <v/>
      </c>
      <c r="I2421" s="180" t="str">
        <f>NM_Permitted_Sources!M859</f>
        <v/>
      </c>
      <c r="J2421" s="180" t="str">
        <f>NM_Permitted_Sources!N859</f>
        <v/>
      </c>
    </row>
    <row r="2422" spans="1:10" x14ac:dyDescent="0.2">
      <c r="A2422" s="43" t="str">
        <f>NM_Permitted_Sources!A860</f>
        <v>NM Permitted</v>
      </c>
      <c r="B2422" s="43" t="str">
        <f>NM_Permitted_Sources!B860</f>
        <v>35</v>
      </c>
      <c r="C2422" s="74" t="str">
        <f>NM_Permitted_Sources!C860</f>
        <v>35025</v>
      </c>
      <c r="D2422" s="44" t="str">
        <f>NM_Permitted_Sources!G860</f>
        <v>20200252</v>
      </c>
      <c r="E2422" s="44" t="str">
        <f>NM_Permitted_Sources!I860</f>
        <v>Compressor Engines</v>
      </c>
      <c r="F2422" s="180" t="str">
        <f>NM_Permitted_Sources!J860</f>
        <v/>
      </c>
      <c r="G2422" s="180">
        <f>NM_Permitted_Sources!K860</f>
        <v>8.8000000000000007</v>
      </c>
      <c r="H2422" s="180" t="str">
        <f>NM_Permitted_Sources!L860</f>
        <v/>
      </c>
      <c r="I2422" s="180" t="str">
        <f>NM_Permitted_Sources!M860</f>
        <v/>
      </c>
      <c r="J2422" s="180" t="str">
        <f>NM_Permitted_Sources!N860</f>
        <v/>
      </c>
    </row>
    <row r="2423" spans="1:10" x14ac:dyDescent="0.2">
      <c r="A2423" s="43" t="str">
        <f>NM_Permitted_Sources!A861</f>
        <v>NM Permitted</v>
      </c>
      <c r="B2423" s="43" t="str">
        <f>NM_Permitted_Sources!B861</f>
        <v>35</v>
      </c>
      <c r="C2423" s="74" t="str">
        <f>NM_Permitted_Sources!C861</f>
        <v>35005</v>
      </c>
      <c r="D2423" s="44" t="str">
        <f>NM_Permitted_Sources!G861</f>
        <v>20200254</v>
      </c>
      <c r="E2423" s="44" t="str">
        <f>NM_Permitted_Sources!I861</f>
        <v>Compressor Engines</v>
      </c>
      <c r="F2423" s="180" t="str">
        <f>NM_Permitted_Sources!J861</f>
        <v/>
      </c>
      <c r="G2423" s="180" t="str">
        <f>NM_Permitted_Sources!K861</f>
        <v/>
      </c>
      <c r="H2423" s="180">
        <f>NM_Permitted_Sources!L861</f>
        <v>8.82</v>
      </c>
      <c r="I2423" s="180" t="str">
        <f>NM_Permitted_Sources!M861</f>
        <v/>
      </c>
      <c r="J2423" s="180" t="str">
        <f>NM_Permitted_Sources!N861</f>
        <v/>
      </c>
    </row>
    <row r="2424" spans="1:10" x14ac:dyDescent="0.2">
      <c r="A2424" s="43" t="str">
        <f>NM_Permitted_Sources!A862</f>
        <v>NM Permitted</v>
      </c>
      <c r="B2424" s="43" t="str">
        <f>NM_Permitted_Sources!B862</f>
        <v>35</v>
      </c>
      <c r="C2424" s="74" t="str">
        <f>NM_Permitted_Sources!C862</f>
        <v>35015</v>
      </c>
      <c r="D2424" s="44" t="str">
        <f>NM_Permitted_Sources!G862</f>
        <v>31000215</v>
      </c>
      <c r="E2424" s="44" t="str">
        <f>NM_Permitted_Sources!I862</f>
        <v>Natural Gas Production, Flares</v>
      </c>
      <c r="F2424" s="180">
        <f>NM_Permitted_Sources!J862</f>
        <v>8.89</v>
      </c>
      <c r="G2424" s="180" t="str">
        <f>NM_Permitted_Sources!K862</f>
        <v/>
      </c>
      <c r="H2424" s="180" t="str">
        <f>NM_Permitted_Sources!L862</f>
        <v/>
      </c>
      <c r="I2424" s="180" t="str">
        <f>NM_Permitted_Sources!M862</f>
        <v/>
      </c>
      <c r="J2424" s="180" t="str">
        <f>NM_Permitted_Sources!N862</f>
        <v/>
      </c>
    </row>
    <row r="2425" spans="1:10" x14ac:dyDescent="0.2">
      <c r="A2425" s="43" t="str">
        <f>NM_Permitted_Sources!A863</f>
        <v>NM Permitted</v>
      </c>
      <c r="B2425" s="43" t="str">
        <f>NM_Permitted_Sources!B863</f>
        <v>35</v>
      </c>
      <c r="C2425" s="74" t="str">
        <f>NM_Permitted_Sources!C863</f>
        <v>35015</v>
      </c>
      <c r="D2425" s="44" t="str">
        <f>NM_Permitted_Sources!G863</f>
        <v>31000215</v>
      </c>
      <c r="E2425" s="44" t="str">
        <f>NM_Permitted_Sources!I863</f>
        <v>Natural Gas Production, Flares</v>
      </c>
      <c r="F2425" s="180">
        <f>NM_Permitted_Sources!J863</f>
        <v>8.89</v>
      </c>
      <c r="G2425" s="180" t="str">
        <f>NM_Permitted_Sources!K863</f>
        <v/>
      </c>
      <c r="H2425" s="180" t="str">
        <f>NM_Permitted_Sources!L863</f>
        <v/>
      </c>
      <c r="I2425" s="180" t="str">
        <f>NM_Permitted_Sources!M863</f>
        <v/>
      </c>
      <c r="J2425" s="180" t="str">
        <f>NM_Permitted_Sources!N863</f>
        <v/>
      </c>
    </row>
    <row r="2426" spans="1:10" x14ac:dyDescent="0.2">
      <c r="A2426" s="43" t="str">
        <f>NM_Permitted_Sources!A864</f>
        <v>NM Permitted</v>
      </c>
      <c r="B2426" s="43" t="str">
        <f>NM_Permitted_Sources!B864</f>
        <v>35</v>
      </c>
      <c r="C2426" s="74" t="str">
        <f>NM_Permitted_Sources!C864</f>
        <v>35025</v>
      </c>
      <c r="D2426" s="44" t="str">
        <f>NM_Permitted_Sources!G864</f>
        <v>31000215</v>
      </c>
      <c r="E2426" s="44" t="str">
        <f>NM_Permitted_Sources!I864</f>
        <v>Natural Gas Production, Flares</v>
      </c>
      <c r="F2426" s="180" t="str">
        <f>NM_Permitted_Sources!J864</f>
        <v/>
      </c>
      <c r="G2426" s="180" t="str">
        <f>NM_Permitted_Sources!K864</f>
        <v/>
      </c>
      <c r="H2426" s="180">
        <f>NM_Permitted_Sources!L864</f>
        <v>8.9</v>
      </c>
      <c r="I2426" s="180" t="str">
        <f>NM_Permitted_Sources!M864</f>
        <v/>
      </c>
      <c r="J2426" s="180" t="str">
        <f>NM_Permitted_Sources!N864</f>
        <v/>
      </c>
    </row>
    <row r="2427" spans="1:10" x14ac:dyDescent="0.2">
      <c r="A2427" s="43" t="str">
        <f>NM_Permitted_Sources!A865</f>
        <v>NM Permitted</v>
      </c>
      <c r="B2427" s="43" t="str">
        <f>NM_Permitted_Sources!B865</f>
        <v>35</v>
      </c>
      <c r="C2427" s="74" t="str">
        <f>NM_Permitted_Sources!C865</f>
        <v>35025</v>
      </c>
      <c r="D2427" s="44" t="str">
        <f>NM_Permitted_Sources!G865</f>
        <v>31000205</v>
      </c>
      <c r="E2427" s="44" t="str">
        <f>NM_Permitted_Sources!I865</f>
        <v>Natural Gas Production, Flares</v>
      </c>
      <c r="F2427" s="180" t="str">
        <f>NM_Permitted_Sources!J865</f>
        <v/>
      </c>
      <c r="G2427" s="180">
        <f>NM_Permitted_Sources!K865</f>
        <v>8.93</v>
      </c>
      <c r="H2427" s="180" t="str">
        <f>NM_Permitted_Sources!L865</f>
        <v/>
      </c>
      <c r="I2427" s="180" t="str">
        <f>NM_Permitted_Sources!M865</f>
        <v/>
      </c>
      <c r="J2427" s="180" t="str">
        <f>NM_Permitted_Sources!N865</f>
        <v/>
      </c>
    </row>
    <row r="2428" spans="1:10" x14ac:dyDescent="0.2">
      <c r="A2428" s="43" t="str">
        <f>NM_Permitted_Sources!A866</f>
        <v>NM Permitted</v>
      </c>
      <c r="B2428" s="43" t="str">
        <f>NM_Permitted_Sources!B866</f>
        <v>35</v>
      </c>
      <c r="C2428" s="74" t="str">
        <f>NM_Permitted_Sources!C866</f>
        <v>35005</v>
      </c>
      <c r="D2428" s="44" t="str">
        <f>NM_Permitted_Sources!G866</f>
        <v>20200253</v>
      </c>
      <c r="E2428" s="44" t="str">
        <f>NM_Permitted_Sources!I866</f>
        <v>Compressor Engines</v>
      </c>
      <c r="F2428" s="180" t="str">
        <f>NM_Permitted_Sources!J866</f>
        <v/>
      </c>
      <c r="G2428" s="180" t="str">
        <f>NM_Permitted_Sources!K866</f>
        <v/>
      </c>
      <c r="H2428" s="180">
        <f>NM_Permitted_Sources!L866</f>
        <v>9</v>
      </c>
      <c r="I2428" s="180" t="str">
        <f>NM_Permitted_Sources!M866</f>
        <v/>
      </c>
      <c r="J2428" s="180" t="str">
        <f>NM_Permitted_Sources!N866</f>
        <v/>
      </c>
    </row>
    <row r="2429" spans="1:10" x14ac:dyDescent="0.2">
      <c r="A2429" s="43" t="str">
        <f>NM_Permitted_Sources!A867</f>
        <v>NM Permitted</v>
      </c>
      <c r="B2429" s="43" t="str">
        <f>NM_Permitted_Sources!B867</f>
        <v>35</v>
      </c>
      <c r="C2429" s="74" t="str">
        <f>NM_Permitted_Sources!C867</f>
        <v>35025</v>
      </c>
      <c r="D2429" s="44" t="str">
        <f>NM_Permitted_Sources!G867</f>
        <v>20200252</v>
      </c>
      <c r="E2429" s="44" t="str">
        <f>NM_Permitted_Sources!I867</f>
        <v>Compressor Engines</v>
      </c>
      <c r="F2429" s="180" t="str">
        <f>NM_Permitted_Sources!J867</f>
        <v/>
      </c>
      <c r="G2429" s="180" t="str">
        <f>NM_Permitted_Sources!K867</f>
        <v/>
      </c>
      <c r="H2429" s="180">
        <f>NM_Permitted_Sources!L867</f>
        <v>9.0500000000000007</v>
      </c>
      <c r="I2429" s="180" t="str">
        <f>NM_Permitted_Sources!M867</f>
        <v/>
      </c>
      <c r="J2429" s="180" t="str">
        <f>NM_Permitted_Sources!N867</f>
        <v/>
      </c>
    </row>
    <row r="2430" spans="1:10" x14ac:dyDescent="0.2">
      <c r="A2430" s="43" t="str">
        <f>NM_Permitted_Sources!A868</f>
        <v>NM Permitted</v>
      </c>
      <c r="B2430" s="43" t="str">
        <f>NM_Permitted_Sources!B868</f>
        <v>35</v>
      </c>
      <c r="C2430" s="74" t="str">
        <f>NM_Permitted_Sources!C868</f>
        <v>35025</v>
      </c>
      <c r="D2430" s="44" t="str">
        <f>NM_Permitted_Sources!G868</f>
        <v>20200253</v>
      </c>
      <c r="E2430" s="44" t="str">
        <f>NM_Permitted_Sources!I868</f>
        <v>Compressor Engines</v>
      </c>
      <c r="F2430" s="180" t="str">
        <f>NM_Permitted_Sources!J868</f>
        <v/>
      </c>
      <c r="G2430" s="180">
        <f>NM_Permitted_Sources!K868</f>
        <v>9.06</v>
      </c>
      <c r="H2430" s="180" t="str">
        <f>NM_Permitted_Sources!L868</f>
        <v/>
      </c>
      <c r="I2430" s="180" t="str">
        <f>NM_Permitted_Sources!M868</f>
        <v/>
      </c>
      <c r="J2430" s="180" t="str">
        <f>NM_Permitted_Sources!N868</f>
        <v/>
      </c>
    </row>
    <row r="2431" spans="1:10" x14ac:dyDescent="0.2">
      <c r="A2431" s="43" t="str">
        <f>NM_Permitted_Sources!A869</f>
        <v>NM Permitted</v>
      </c>
      <c r="B2431" s="43" t="str">
        <f>NM_Permitted_Sources!B869</f>
        <v>35</v>
      </c>
      <c r="C2431" s="74" t="str">
        <f>NM_Permitted_Sources!C869</f>
        <v>35025</v>
      </c>
      <c r="D2431" s="44" t="str">
        <f>NM_Permitted_Sources!G869</f>
        <v>20200202</v>
      </c>
      <c r="E2431" s="44" t="str">
        <f>NM_Permitted_Sources!I869</f>
        <v>Compressor Engines</v>
      </c>
      <c r="F2431" s="180" t="str">
        <f>NM_Permitted_Sources!J869</f>
        <v/>
      </c>
      <c r="G2431" s="180" t="str">
        <f>NM_Permitted_Sources!K869</f>
        <v/>
      </c>
      <c r="H2431" s="180">
        <f>NM_Permitted_Sources!L869</f>
        <v>9.1999999999999993</v>
      </c>
      <c r="I2431" s="180" t="str">
        <f>NM_Permitted_Sources!M869</f>
        <v/>
      </c>
      <c r="J2431" s="180" t="str">
        <f>NM_Permitted_Sources!N869</f>
        <v/>
      </c>
    </row>
    <row r="2432" spans="1:10" x14ac:dyDescent="0.2">
      <c r="A2432" s="43" t="str">
        <f>NM_Permitted_Sources!A870</f>
        <v>NM Permitted</v>
      </c>
      <c r="B2432" s="43" t="str">
        <f>NM_Permitted_Sources!B870</f>
        <v>35</v>
      </c>
      <c r="C2432" s="74" t="str">
        <f>NM_Permitted_Sources!C870</f>
        <v>35025</v>
      </c>
      <c r="D2432" s="44" t="str">
        <f>NM_Permitted_Sources!G870</f>
        <v>20200202</v>
      </c>
      <c r="E2432" s="44" t="str">
        <f>NM_Permitted_Sources!I870</f>
        <v>Compressor Engines</v>
      </c>
      <c r="F2432" s="180" t="str">
        <f>NM_Permitted_Sources!J870</f>
        <v/>
      </c>
      <c r="G2432" s="180" t="str">
        <f>NM_Permitted_Sources!K870</f>
        <v/>
      </c>
      <c r="H2432" s="180">
        <f>NM_Permitted_Sources!L870</f>
        <v>9.2100000000000009</v>
      </c>
      <c r="I2432" s="180" t="str">
        <f>NM_Permitted_Sources!M870</f>
        <v/>
      </c>
      <c r="J2432" s="180" t="str">
        <f>NM_Permitted_Sources!N870</f>
        <v/>
      </c>
    </row>
    <row r="2433" spans="1:10" x14ac:dyDescent="0.2">
      <c r="A2433" s="43" t="str">
        <f>NM_Permitted_Sources!A871</f>
        <v>NM Permitted</v>
      </c>
      <c r="B2433" s="43" t="str">
        <f>NM_Permitted_Sources!B871</f>
        <v>35</v>
      </c>
      <c r="C2433" s="74" t="str">
        <f>NM_Permitted_Sources!C871</f>
        <v>35025</v>
      </c>
      <c r="D2433" s="44" t="str">
        <f>NM_Permitted_Sources!G871</f>
        <v>31000205</v>
      </c>
      <c r="E2433" s="44" t="str">
        <f>NM_Permitted_Sources!I871</f>
        <v>Natural Gas Production, Flares</v>
      </c>
      <c r="F2433" s="180">
        <f>NM_Permitted_Sources!J871</f>
        <v>9.24</v>
      </c>
      <c r="G2433" s="180" t="str">
        <f>NM_Permitted_Sources!K871</f>
        <v/>
      </c>
      <c r="H2433" s="180" t="str">
        <f>NM_Permitted_Sources!L871</f>
        <v/>
      </c>
      <c r="I2433" s="180" t="str">
        <f>NM_Permitted_Sources!M871</f>
        <v/>
      </c>
      <c r="J2433" s="180" t="str">
        <f>NM_Permitted_Sources!N871</f>
        <v/>
      </c>
    </row>
    <row r="2434" spans="1:10" x14ac:dyDescent="0.2">
      <c r="A2434" s="43" t="str">
        <f>NM_Permitted_Sources!A872</f>
        <v>NM Permitted</v>
      </c>
      <c r="B2434" s="43" t="str">
        <f>NM_Permitted_Sources!B872</f>
        <v>35</v>
      </c>
      <c r="C2434" s="74" t="str">
        <f>NM_Permitted_Sources!C872</f>
        <v>35025</v>
      </c>
      <c r="D2434" s="44" t="str">
        <f>NM_Permitted_Sources!G872</f>
        <v>20200252</v>
      </c>
      <c r="E2434" s="44" t="str">
        <f>NM_Permitted_Sources!I872</f>
        <v>Compressor Engines</v>
      </c>
      <c r="F2434" s="180">
        <f>NM_Permitted_Sources!J872</f>
        <v>9.35</v>
      </c>
      <c r="G2434" s="180" t="str">
        <f>NM_Permitted_Sources!K872</f>
        <v/>
      </c>
      <c r="H2434" s="180" t="str">
        <f>NM_Permitted_Sources!L872</f>
        <v/>
      </c>
      <c r="I2434" s="180" t="str">
        <f>NM_Permitted_Sources!M872</f>
        <v/>
      </c>
      <c r="J2434" s="180" t="str">
        <f>NM_Permitted_Sources!N872</f>
        <v/>
      </c>
    </row>
    <row r="2435" spans="1:10" x14ac:dyDescent="0.2">
      <c r="A2435" s="43" t="str">
        <f>NM_Permitted_Sources!A873</f>
        <v>NM Permitted</v>
      </c>
      <c r="B2435" s="43" t="str">
        <f>NM_Permitted_Sources!B873</f>
        <v>35</v>
      </c>
      <c r="C2435" s="74" t="str">
        <f>NM_Permitted_Sources!C873</f>
        <v>35025</v>
      </c>
      <c r="D2435" s="44" t="str">
        <f>NM_Permitted_Sources!G873</f>
        <v>20200254</v>
      </c>
      <c r="E2435" s="44" t="str">
        <f>NM_Permitted_Sources!I873</f>
        <v>Compressor Engines</v>
      </c>
      <c r="F2435" s="180" t="str">
        <f>NM_Permitted_Sources!J873</f>
        <v/>
      </c>
      <c r="G2435" s="180" t="str">
        <f>NM_Permitted_Sources!K873</f>
        <v/>
      </c>
      <c r="H2435" s="180">
        <f>NM_Permitted_Sources!L873</f>
        <v>9.36</v>
      </c>
      <c r="I2435" s="180" t="str">
        <f>NM_Permitted_Sources!M873</f>
        <v/>
      </c>
      <c r="J2435" s="180" t="str">
        <f>NM_Permitted_Sources!N873</f>
        <v/>
      </c>
    </row>
    <row r="2436" spans="1:10" x14ac:dyDescent="0.2">
      <c r="A2436" s="43" t="str">
        <f>NM_Permitted_Sources!A874</f>
        <v>NM Permitted</v>
      </c>
      <c r="B2436" s="43" t="str">
        <f>NM_Permitted_Sources!B874</f>
        <v>35</v>
      </c>
      <c r="C2436" s="74" t="str">
        <f>NM_Permitted_Sources!C874</f>
        <v>35015</v>
      </c>
      <c r="D2436" s="44" t="str">
        <f>NM_Permitted_Sources!G874</f>
        <v>31000404</v>
      </c>
      <c r="E2436" s="44" t="str">
        <f>NM_Permitted_Sources!I874</f>
        <v>Process Heaters</v>
      </c>
      <c r="F2436" s="180">
        <f>NM_Permitted_Sources!J874</f>
        <v>9.49</v>
      </c>
      <c r="G2436" s="180" t="str">
        <f>NM_Permitted_Sources!K874</f>
        <v/>
      </c>
      <c r="H2436" s="180" t="str">
        <f>NM_Permitted_Sources!L874</f>
        <v/>
      </c>
      <c r="I2436" s="180" t="str">
        <f>NM_Permitted_Sources!M874</f>
        <v/>
      </c>
      <c r="J2436" s="180" t="str">
        <f>NM_Permitted_Sources!N874</f>
        <v/>
      </c>
    </row>
    <row r="2437" spans="1:10" x14ac:dyDescent="0.2">
      <c r="A2437" s="43" t="str">
        <f>NM_Permitted_Sources!A875</f>
        <v>NM Permitted</v>
      </c>
      <c r="B2437" s="43" t="str">
        <f>NM_Permitted_Sources!B875</f>
        <v>35</v>
      </c>
      <c r="C2437" s="74" t="str">
        <f>NM_Permitted_Sources!C875</f>
        <v>35025</v>
      </c>
      <c r="D2437" s="44" t="str">
        <f>NM_Permitted_Sources!G875</f>
        <v>20200253</v>
      </c>
      <c r="E2437" s="44" t="str">
        <f>NM_Permitted_Sources!I875</f>
        <v>Compressor Engines</v>
      </c>
      <c r="F2437" s="180" t="str">
        <f>NM_Permitted_Sources!J875</f>
        <v/>
      </c>
      <c r="G2437" s="180">
        <f>NM_Permitted_Sources!K875</f>
        <v>9.5299999999999994</v>
      </c>
      <c r="H2437" s="180" t="str">
        <f>NM_Permitted_Sources!L875</f>
        <v/>
      </c>
      <c r="I2437" s="180" t="str">
        <f>NM_Permitted_Sources!M875</f>
        <v/>
      </c>
      <c r="J2437" s="180" t="str">
        <f>NM_Permitted_Sources!N875</f>
        <v/>
      </c>
    </row>
    <row r="2438" spans="1:10" x14ac:dyDescent="0.2">
      <c r="A2438" s="43" t="str">
        <f>NM_Permitted_Sources!A876</f>
        <v>NM Permitted</v>
      </c>
      <c r="B2438" s="43" t="str">
        <f>NM_Permitted_Sources!B876</f>
        <v>35</v>
      </c>
      <c r="C2438" s="74" t="str">
        <f>NM_Permitted_Sources!C876</f>
        <v>35025</v>
      </c>
      <c r="D2438" s="44" t="str">
        <f>NM_Permitted_Sources!G876</f>
        <v>20200253</v>
      </c>
      <c r="E2438" s="44" t="str">
        <f>NM_Permitted_Sources!I876</f>
        <v>Compressor Engines</v>
      </c>
      <c r="F2438" s="180">
        <f>NM_Permitted_Sources!J876</f>
        <v>9.56</v>
      </c>
      <c r="G2438" s="180" t="str">
        <f>NM_Permitted_Sources!K876</f>
        <v/>
      </c>
      <c r="H2438" s="180" t="str">
        <f>NM_Permitted_Sources!L876</f>
        <v/>
      </c>
      <c r="I2438" s="180" t="str">
        <f>NM_Permitted_Sources!M876</f>
        <v/>
      </c>
      <c r="J2438" s="180" t="str">
        <f>NM_Permitted_Sources!N876</f>
        <v/>
      </c>
    </row>
    <row r="2439" spans="1:10" x14ac:dyDescent="0.2">
      <c r="A2439" s="43" t="str">
        <f>NM_Permitted_Sources!A877</f>
        <v>NM Permitted</v>
      </c>
      <c r="B2439" s="43" t="str">
        <f>NM_Permitted_Sources!B877</f>
        <v>35</v>
      </c>
      <c r="C2439" s="74" t="str">
        <f>NM_Permitted_Sources!C877</f>
        <v>35025</v>
      </c>
      <c r="D2439" s="44" t="str">
        <f>NM_Permitted_Sources!G877</f>
        <v>20200252</v>
      </c>
      <c r="E2439" s="44" t="str">
        <f>NM_Permitted_Sources!I877</f>
        <v>Compressor Engines</v>
      </c>
      <c r="F2439" s="180">
        <f>NM_Permitted_Sources!J877</f>
        <v>9.6</v>
      </c>
      <c r="G2439" s="180" t="str">
        <f>NM_Permitted_Sources!K877</f>
        <v/>
      </c>
      <c r="H2439" s="180" t="str">
        <f>NM_Permitted_Sources!L877</f>
        <v/>
      </c>
      <c r="I2439" s="180" t="str">
        <f>NM_Permitted_Sources!M877</f>
        <v/>
      </c>
      <c r="J2439" s="180" t="str">
        <f>NM_Permitted_Sources!N877</f>
        <v/>
      </c>
    </row>
    <row r="2440" spans="1:10" x14ac:dyDescent="0.2">
      <c r="A2440" s="43" t="str">
        <f>NM_Permitted_Sources!A878</f>
        <v>NM Permitted</v>
      </c>
      <c r="B2440" s="43" t="str">
        <f>NM_Permitted_Sources!B878</f>
        <v>35</v>
      </c>
      <c r="C2440" s="74" t="str">
        <f>NM_Permitted_Sources!C878</f>
        <v>35025</v>
      </c>
      <c r="D2440" s="44" t="str">
        <f>NM_Permitted_Sources!G878</f>
        <v>20200252</v>
      </c>
      <c r="E2440" s="44" t="str">
        <f>NM_Permitted_Sources!I878</f>
        <v>Compressor Engines</v>
      </c>
      <c r="F2440" s="180" t="str">
        <f>NM_Permitted_Sources!J878</f>
        <v/>
      </c>
      <c r="G2440" s="180" t="str">
        <f>NM_Permitted_Sources!K878</f>
        <v/>
      </c>
      <c r="H2440" s="180">
        <f>NM_Permitted_Sources!L878</f>
        <v>9.7200000000000006</v>
      </c>
      <c r="I2440" s="180" t="str">
        <f>NM_Permitted_Sources!M878</f>
        <v/>
      </c>
      <c r="J2440" s="180" t="str">
        <f>NM_Permitted_Sources!N878</f>
        <v/>
      </c>
    </row>
    <row r="2441" spans="1:10" x14ac:dyDescent="0.2">
      <c r="A2441" s="43" t="str">
        <f>NM_Permitted_Sources!A879</f>
        <v>NM Permitted</v>
      </c>
      <c r="B2441" s="43" t="str">
        <f>NM_Permitted_Sources!B879</f>
        <v>35</v>
      </c>
      <c r="C2441" s="74" t="str">
        <f>NM_Permitted_Sources!C879</f>
        <v>35025</v>
      </c>
      <c r="D2441" s="44" t="str">
        <f>NM_Permitted_Sources!G879</f>
        <v>20200202</v>
      </c>
      <c r="E2441" s="44" t="str">
        <f>NM_Permitted_Sources!I879</f>
        <v>Compressor Engines</v>
      </c>
      <c r="F2441" s="180">
        <f>NM_Permitted_Sources!J879</f>
        <v>9.7200000000000006</v>
      </c>
      <c r="G2441" s="180" t="str">
        <f>NM_Permitted_Sources!K879</f>
        <v/>
      </c>
      <c r="H2441" s="180" t="str">
        <f>NM_Permitted_Sources!L879</f>
        <v/>
      </c>
      <c r="I2441" s="180" t="str">
        <f>NM_Permitted_Sources!M879</f>
        <v/>
      </c>
      <c r="J2441" s="180" t="str">
        <f>NM_Permitted_Sources!N879</f>
        <v/>
      </c>
    </row>
    <row r="2442" spans="1:10" x14ac:dyDescent="0.2">
      <c r="A2442" s="43" t="str">
        <f>NM_Permitted_Sources!A880</f>
        <v>NM Permitted</v>
      </c>
      <c r="B2442" s="43" t="str">
        <f>NM_Permitted_Sources!B880</f>
        <v>35</v>
      </c>
      <c r="C2442" s="74" t="str">
        <f>NM_Permitted_Sources!C880</f>
        <v>35015</v>
      </c>
      <c r="D2442" s="44" t="str">
        <f>NM_Permitted_Sources!G880</f>
        <v>31000205</v>
      </c>
      <c r="E2442" s="44" t="str">
        <f>NM_Permitted_Sources!I880</f>
        <v>Natural Gas Production, Flares</v>
      </c>
      <c r="F2442" s="180" t="str">
        <f>NM_Permitted_Sources!J880</f>
        <v/>
      </c>
      <c r="G2442" s="180">
        <f>NM_Permitted_Sources!K880</f>
        <v>9.75</v>
      </c>
      <c r="H2442" s="180" t="str">
        <f>NM_Permitted_Sources!L880</f>
        <v/>
      </c>
      <c r="I2442" s="180" t="str">
        <f>NM_Permitted_Sources!M880</f>
        <v/>
      </c>
      <c r="J2442" s="180" t="str">
        <f>NM_Permitted_Sources!N880</f>
        <v/>
      </c>
    </row>
    <row r="2443" spans="1:10" x14ac:dyDescent="0.2">
      <c r="A2443" s="43" t="str">
        <f>NM_Permitted_Sources!A881</f>
        <v>NM Permitted</v>
      </c>
      <c r="B2443" s="43" t="str">
        <f>NM_Permitted_Sources!B881</f>
        <v>35</v>
      </c>
      <c r="C2443" s="74" t="str">
        <f>NM_Permitted_Sources!C881</f>
        <v>35015</v>
      </c>
      <c r="D2443" s="44" t="str">
        <f>NM_Permitted_Sources!G881</f>
        <v>31000404</v>
      </c>
      <c r="E2443" s="44" t="str">
        <f>NM_Permitted_Sources!I881</f>
        <v>Process Heaters</v>
      </c>
      <c r="F2443" s="180">
        <f>NM_Permitted_Sources!J881</f>
        <v>9.7899999999999991</v>
      </c>
      <c r="G2443" s="180" t="str">
        <f>NM_Permitted_Sources!K881</f>
        <v/>
      </c>
      <c r="H2443" s="180" t="str">
        <f>NM_Permitted_Sources!L881</f>
        <v/>
      </c>
      <c r="I2443" s="180" t="str">
        <f>NM_Permitted_Sources!M881</f>
        <v/>
      </c>
      <c r="J2443" s="180" t="str">
        <f>NM_Permitted_Sources!N881</f>
        <v/>
      </c>
    </row>
    <row r="2444" spans="1:10" x14ac:dyDescent="0.2">
      <c r="A2444" s="43" t="str">
        <f>NM_Permitted_Sources!A882</f>
        <v>NM Permitted</v>
      </c>
      <c r="B2444" s="43" t="str">
        <f>NM_Permitted_Sources!B882</f>
        <v>35</v>
      </c>
      <c r="C2444" s="74" t="str">
        <f>NM_Permitted_Sources!C882</f>
        <v>35025</v>
      </c>
      <c r="D2444" s="44" t="str">
        <f>NM_Permitted_Sources!G882</f>
        <v>20200252</v>
      </c>
      <c r="E2444" s="44" t="str">
        <f>NM_Permitted_Sources!I882</f>
        <v>Compressor Engines</v>
      </c>
      <c r="F2444" s="180" t="str">
        <f>NM_Permitted_Sources!J882</f>
        <v/>
      </c>
      <c r="G2444" s="180" t="str">
        <f>NM_Permitted_Sources!K882</f>
        <v/>
      </c>
      <c r="H2444" s="180">
        <f>NM_Permitted_Sources!L882</f>
        <v>9.7899999999999991</v>
      </c>
      <c r="I2444" s="180" t="str">
        <f>NM_Permitted_Sources!M882</f>
        <v/>
      </c>
      <c r="J2444" s="180" t="str">
        <f>NM_Permitted_Sources!N882</f>
        <v/>
      </c>
    </row>
    <row r="2445" spans="1:10" x14ac:dyDescent="0.2">
      <c r="A2445" s="43" t="str">
        <f>NM_Permitted_Sources!A883</f>
        <v>NM Permitted</v>
      </c>
      <c r="B2445" s="43" t="str">
        <f>NM_Permitted_Sources!B883</f>
        <v>35</v>
      </c>
      <c r="C2445" s="74" t="str">
        <f>NM_Permitted_Sources!C883</f>
        <v>35025</v>
      </c>
      <c r="D2445" s="44" t="str">
        <f>NM_Permitted_Sources!G883</f>
        <v>31088811</v>
      </c>
      <c r="E2445" s="44" t="str">
        <f>NM_Permitted_Sources!I883</f>
        <v>Permitted Fugitives</v>
      </c>
      <c r="F2445" s="180" t="str">
        <f>NM_Permitted_Sources!J883</f>
        <v/>
      </c>
      <c r="G2445" s="180">
        <f>NM_Permitted_Sources!K883</f>
        <v>9.9026999999999994</v>
      </c>
      <c r="H2445" s="180" t="str">
        <f>NM_Permitted_Sources!L883</f>
        <v/>
      </c>
      <c r="I2445" s="180" t="str">
        <f>NM_Permitted_Sources!M883</f>
        <v/>
      </c>
      <c r="J2445" s="180" t="str">
        <f>NM_Permitted_Sources!N883</f>
        <v/>
      </c>
    </row>
    <row r="2446" spans="1:10" x14ac:dyDescent="0.2">
      <c r="A2446" s="43" t="str">
        <f>NM_Permitted_Sources!A884</f>
        <v>NM Permitted</v>
      </c>
      <c r="B2446" s="43" t="str">
        <f>NM_Permitted_Sources!B884</f>
        <v>35</v>
      </c>
      <c r="C2446" s="74" t="str">
        <f>NM_Permitted_Sources!C884</f>
        <v>35025</v>
      </c>
      <c r="D2446" s="44" t="str">
        <f>NM_Permitted_Sources!G884</f>
        <v>20200252</v>
      </c>
      <c r="E2446" s="44" t="str">
        <f>NM_Permitted_Sources!I884</f>
        <v>Compressor Engines</v>
      </c>
      <c r="F2446" s="180" t="str">
        <f>NM_Permitted_Sources!J884</f>
        <v/>
      </c>
      <c r="G2446" s="180" t="str">
        <f>NM_Permitted_Sources!K884</f>
        <v/>
      </c>
      <c r="H2446" s="180">
        <f>NM_Permitted_Sources!L884</f>
        <v>9.99</v>
      </c>
      <c r="I2446" s="180" t="str">
        <f>NM_Permitted_Sources!M884</f>
        <v/>
      </c>
      <c r="J2446" s="180" t="str">
        <f>NM_Permitted_Sources!N884</f>
        <v/>
      </c>
    </row>
    <row r="2447" spans="1:10" x14ac:dyDescent="0.2">
      <c r="A2447" s="43" t="str">
        <f>NM_Permitted_Sources!A885</f>
        <v>NM Permitted</v>
      </c>
      <c r="B2447" s="43" t="str">
        <f>NM_Permitted_Sources!B885</f>
        <v>35</v>
      </c>
      <c r="C2447" s="74" t="str">
        <f>NM_Permitted_Sources!C885</f>
        <v>35015</v>
      </c>
      <c r="D2447" s="44" t="str">
        <f>NM_Permitted_Sources!G885</f>
        <v>31000215</v>
      </c>
      <c r="E2447" s="44" t="str">
        <f>NM_Permitted_Sources!I885</f>
        <v>Natural Gas Production, Flares</v>
      </c>
      <c r="F2447" s="180" t="str">
        <f>NM_Permitted_Sources!J885</f>
        <v/>
      </c>
      <c r="G2447" s="180">
        <f>NM_Permitted_Sources!K885</f>
        <v>10.01</v>
      </c>
      <c r="H2447" s="180" t="str">
        <f>NM_Permitted_Sources!L885</f>
        <v/>
      </c>
      <c r="I2447" s="180" t="str">
        <f>NM_Permitted_Sources!M885</f>
        <v/>
      </c>
      <c r="J2447" s="180" t="str">
        <f>NM_Permitted_Sources!N885</f>
        <v/>
      </c>
    </row>
    <row r="2448" spans="1:10" x14ac:dyDescent="0.2">
      <c r="A2448" s="43" t="str">
        <f>NM_Permitted_Sources!A886</f>
        <v>NM Permitted</v>
      </c>
      <c r="B2448" s="43" t="str">
        <f>NM_Permitted_Sources!B886</f>
        <v>35</v>
      </c>
      <c r="C2448" s="74" t="str">
        <f>NM_Permitted_Sources!C886</f>
        <v>35025</v>
      </c>
      <c r="D2448" s="44" t="str">
        <f>NM_Permitted_Sources!G886</f>
        <v>20200252</v>
      </c>
      <c r="E2448" s="44" t="str">
        <f>NM_Permitted_Sources!I886</f>
        <v>Compressor Engines</v>
      </c>
      <c r="F2448" s="180">
        <f>NM_Permitted_Sources!J886</f>
        <v>10.119999999999999</v>
      </c>
      <c r="G2448" s="180" t="str">
        <f>NM_Permitted_Sources!K886</f>
        <v/>
      </c>
      <c r="H2448" s="180" t="str">
        <f>NM_Permitted_Sources!L886</f>
        <v/>
      </c>
      <c r="I2448" s="180" t="str">
        <f>NM_Permitted_Sources!M886</f>
        <v/>
      </c>
      <c r="J2448" s="180" t="str">
        <f>NM_Permitted_Sources!N886</f>
        <v/>
      </c>
    </row>
    <row r="2449" spans="1:10" x14ac:dyDescent="0.2">
      <c r="A2449" s="43" t="str">
        <f>NM_Permitted_Sources!A887</f>
        <v>NM Permitted</v>
      </c>
      <c r="B2449" s="43" t="str">
        <f>NM_Permitted_Sources!B887</f>
        <v>35</v>
      </c>
      <c r="C2449" s="74" t="str">
        <f>NM_Permitted_Sources!C887</f>
        <v>35025</v>
      </c>
      <c r="D2449" s="44" t="str">
        <f>NM_Permitted_Sources!G887</f>
        <v>20200253</v>
      </c>
      <c r="E2449" s="44" t="str">
        <f>NM_Permitted_Sources!I887</f>
        <v>Compressor Engines</v>
      </c>
      <c r="F2449" s="180" t="str">
        <f>NM_Permitted_Sources!J887</f>
        <v/>
      </c>
      <c r="G2449" s="180" t="str">
        <f>NM_Permitted_Sources!K887</f>
        <v/>
      </c>
      <c r="H2449" s="180">
        <f>NM_Permitted_Sources!L887</f>
        <v>10.119999999999999</v>
      </c>
      <c r="I2449" s="180" t="str">
        <f>NM_Permitted_Sources!M887</f>
        <v/>
      </c>
      <c r="J2449" s="180" t="str">
        <f>NM_Permitted_Sources!N887</f>
        <v/>
      </c>
    </row>
    <row r="2450" spans="1:10" x14ac:dyDescent="0.2">
      <c r="A2450" s="43" t="str">
        <f>NM_Permitted_Sources!A888</f>
        <v>NM Permitted</v>
      </c>
      <c r="B2450" s="43" t="str">
        <f>NM_Permitted_Sources!B888</f>
        <v>35</v>
      </c>
      <c r="C2450" s="74" t="str">
        <f>NM_Permitted_Sources!C888</f>
        <v>35025</v>
      </c>
      <c r="D2450" s="44" t="str">
        <f>NM_Permitted_Sources!G888</f>
        <v>20200253</v>
      </c>
      <c r="E2450" s="44" t="str">
        <f>NM_Permitted_Sources!I888</f>
        <v>Compressor Engines</v>
      </c>
      <c r="F2450" s="180" t="str">
        <f>NM_Permitted_Sources!J888</f>
        <v/>
      </c>
      <c r="G2450" s="180" t="str">
        <f>NM_Permitted_Sources!K888</f>
        <v/>
      </c>
      <c r="H2450" s="180">
        <f>NM_Permitted_Sources!L888</f>
        <v>10.25</v>
      </c>
      <c r="I2450" s="180" t="str">
        <f>NM_Permitted_Sources!M888</f>
        <v/>
      </c>
      <c r="J2450" s="180" t="str">
        <f>NM_Permitted_Sources!N888</f>
        <v/>
      </c>
    </row>
    <row r="2451" spans="1:10" x14ac:dyDescent="0.2">
      <c r="A2451" s="43" t="str">
        <f>NM_Permitted_Sources!A889</f>
        <v>NM Permitted</v>
      </c>
      <c r="B2451" s="43" t="str">
        <f>NM_Permitted_Sources!B889</f>
        <v>35</v>
      </c>
      <c r="C2451" s="74" t="str">
        <f>NM_Permitted_Sources!C889</f>
        <v>35015</v>
      </c>
      <c r="D2451" s="44" t="str">
        <f>NM_Permitted_Sources!G889</f>
        <v>40400311</v>
      </c>
      <c r="E2451" s="44" t="str">
        <f>NM_Permitted_Sources!I889</f>
        <v>Permitted Tank Losses</v>
      </c>
      <c r="F2451" s="180" t="str">
        <f>NM_Permitted_Sources!J889</f>
        <v/>
      </c>
      <c r="G2451" s="180">
        <f>NM_Permitted_Sources!K889</f>
        <v>10.26</v>
      </c>
      <c r="H2451" s="180" t="str">
        <f>NM_Permitted_Sources!L889</f>
        <v/>
      </c>
      <c r="I2451" s="180" t="str">
        <f>NM_Permitted_Sources!M889</f>
        <v/>
      </c>
      <c r="J2451" s="180" t="str">
        <f>NM_Permitted_Sources!N889</f>
        <v/>
      </c>
    </row>
    <row r="2452" spans="1:10" x14ac:dyDescent="0.2">
      <c r="A2452" s="43" t="str">
        <f>NM_Permitted_Sources!A890</f>
        <v>NM Permitted</v>
      </c>
      <c r="B2452" s="43" t="str">
        <f>NM_Permitted_Sources!B890</f>
        <v>35</v>
      </c>
      <c r="C2452" s="74" t="str">
        <f>NM_Permitted_Sources!C890</f>
        <v>35015</v>
      </c>
      <c r="D2452" s="44" t="str">
        <f>NM_Permitted_Sources!G890</f>
        <v>40400311</v>
      </c>
      <c r="E2452" s="44" t="str">
        <f>NM_Permitted_Sources!I890</f>
        <v>Permitted Tank Losses</v>
      </c>
      <c r="F2452" s="180" t="str">
        <f>NM_Permitted_Sources!J890</f>
        <v/>
      </c>
      <c r="G2452" s="180">
        <f>NM_Permitted_Sources!K890</f>
        <v>10.26</v>
      </c>
      <c r="H2452" s="180" t="str">
        <f>NM_Permitted_Sources!L890</f>
        <v/>
      </c>
      <c r="I2452" s="180" t="str">
        <f>NM_Permitted_Sources!M890</f>
        <v/>
      </c>
      <c r="J2452" s="180" t="str">
        <f>NM_Permitted_Sources!N890</f>
        <v/>
      </c>
    </row>
    <row r="2453" spans="1:10" x14ac:dyDescent="0.2">
      <c r="A2453" s="43" t="str">
        <f>NM_Permitted_Sources!A891</f>
        <v>NM Permitted</v>
      </c>
      <c r="B2453" s="43" t="str">
        <f>NM_Permitted_Sources!B891</f>
        <v>35</v>
      </c>
      <c r="C2453" s="74" t="str">
        <f>NM_Permitted_Sources!C891</f>
        <v>35025</v>
      </c>
      <c r="D2453" s="44" t="str">
        <f>NM_Permitted_Sources!G891</f>
        <v>20200252</v>
      </c>
      <c r="E2453" s="44" t="str">
        <f>NM_Permitted_Sources!I891</f>
        <v>Compressor Engines</v>
      </c>
      <c r="F2453" s="180">
        <f>NM_Permitted_Sources!J891</f>
        <v>10.4</v>
      </c>
      <c r="G2453" s="180" t="str">
        <f>NM_Permitted_Sources!K891</f>
        <v/>
      </c>
      <c r="H2453" s="180" t="str">
        <f>NM_Permitted_Sources!L891</f>
        <v/>
      </c>
      <c r="I2453" s="180" t="str">
        <f>NM_Permitted_Sources!M891</f>
        <v/>
      </c>
      <c r="J2453" s="180" t="str">
        <f>NM_Permitted_Sources!N891</f>
        <v/>
      </c>
    </row>
    <row r="2454" spans="1:10" x14ac:dyDescent="0.2">
      <c r="A2454" s="43" t="str">
        <f>NM_Permitted_Sources!A892</f>
        <v>NM Permitted</v>
      </c>
      <c r="B2454" s="43" t="str">
        <f>NM_Permitted_Sources!B892</f>
        <v>35</v>
      </c>
      <c r="C2454" s="74" t="str">
        <f>NM_Permitted_Sources!C892</f>
        <v>35025</v>
      </c>
      <c r="D2454" s="44" t="str">
        <f>NM_Permitted_Sources!G892</f>
        <v>20200202</v>
      </c>
      <c r="E2454" s="44" t="str">
        <f>NM_Permitted_Sources!I892</f>
        <v>Compressor Engines</v>
      </c>
      <c r="F2454" s="180" t="str">
        <f>NM_Permitted_Sources!J892</f>
        <v/>
      </c>
      <c r="G2454" s="180" t="str">
        <f>NM_Permitted_Sources!K892</f>
        <v/>
      </c>
      <c r="H2454" s="180">
        <f>NM_Permitted_Sources!L892</f>
        <v>10.5</v>
      </c>
      <c r="I2454" s="180" t="str">
        <f>NM_Permitted_Sources!M892</f>
        <v/>
      </c>
      <c r="J2454" s="180" t="str">
        <f>NM_Permitted_Sources!N892</f>
        <v/>
      </c>
    </row>
    <row r="2455" spans="1:10" x14ac:dyDescent="0.2">
      <c r="A2455" s="43" t="str">
        <f>NM_Permitted_Sources!A893</f>
        <v>NM Permitted</v>
      </c>
      <c r="B2455" s="43" t="str">
        <f>NM_Permitted_Sources!B893</f>
        <v>35</v>
      </c>
      <c r="C2455" s="74" t="str">
        <f>NM_Permitted_Sources!C893</f>
        <v>35025</v>
      </c>
      <c r="D2455" s="44" t="str">
        <f>NM_Permitted_Sources!G893</f>
        <v>31000208</v>
      </c>
      <c r="E2455" s="44" t="str">
        <f>NM_Permitted_Sources!I893</f>
        <v>Natural Gas Production, Other Not Classified</v>
      </c>
      <c r="F2455" s="180" t="str">
        <f>NM_Permitted_Sources!J893</f>
        <v/>
      </c>
      <c r="G2455" s="180" t="str">
        <f>NM_Permitted_Sources!K893</f>
        <v/>
      </c>
      <c r="H2455" s="180">
        <f>NM_Permitted_Sources!L893</f>
        <v>10.66</v>
      </c>
      <c r="I2455" s="180" t="str">
        <f>NM_Permitted_Sources!M893</f>
        <v/>
      </c>
      <c r="J2455" s="180" t="str">
        <f>NM_Permitted_Sources!N893</f>
        <v/>
      </c>
    </row>
    <row r="2456" spans="1:10" x14ac:dyDescent="0.2">
      <c r="A2456" s="43" t="str">
        <f>NM_Permitted_Sources!A894</f>
        <v>NM Permitted</v>
      </c>
      <c r="B2456" s="43" t="str">
        <f>NM_Permitted_Sources!B894</f>
        <v>35</v>
      </c>
      <c r="C2456" s="74" t="str">
        <f>NM_Permitted_Sources!C894</f>
        <v>35025</v>
      </c>
      <c r="D2456" s="44" t="str">
        <f>NM_Permitted_Sources!G894</f>
        <v>20200253</v>
      </c>
      <c r="E2456" s="44" t="str">
        <f>NM_Permitted_Sources!I894</f>
        <v>Compressor Engines</v>
      </c>
      <c r="F2456" s="180">
        <f>NM_Permitted_Sources!J894</f>
        <v>10.67</v>
      </c>
      <c r="G2456" s="180" t="str">
        <f>NM_Permitted_Sources!K894</f>
        <v/>
      </c>
      <c r="H2456" s="180" t="str">
        <f>NM_Permitted_Sources!L894</f>
        <v/>
      </c>
      <c r="I2456" s="180" t="str">
        <f>NM_Permitted_Sources!M894</f>
        <v/>
      </c>
      <c r="J2456" s="180" t="str">
        <f>NM_Permitted_Sources!N894</f>
        <v/>
      </c>
    </row>
    <row r="2457" spans="1:10" x14ac:dyDescent="0.2">
      <c r="A2457" s="43" t="str">
        <f>NM_Permitted_Sources!A895</f>
        <v>NM Permitted</v>
      </c>
      <c r="B2457" s="43" t="str">
        <f>NM_Permitted_Sources!B895</f>
        <v>35</v>
      </c>
      <c r="C2457" s="74" t="str">
        <f>NM_Permitted_Sources!C895</f>
        <v>35025</v>
      </c>
      <c r="D2457" s="44" t="str">
        <f>NM_Permitted_Sources!G895</f>
        <v>20200254</v>
      </c>
      <c r="E2457" s="44" t="str">
        <f>NM_Permitted_Sources!I895</f>
        <v>Compressor Engines</v>
      </c>
      <c r="F2457" s="180" t="str">
        <f>NM_Permitted_Sources!J895</f>
        <v/>
      </c>
      <c r="G2457" s="180">
        <f>NM_Permitted_Sources!K895</f>
        <v>10.7</v>
      </c>
      <c r="H2457" s="180" t="str">
        <f>NM_Permitted_Sources!L895</f>
        <v/>
      </c>
      <c r="I2457" s="180" t="str">
        <f>NM_Permitted_Sources!M895</f>
        <v/>
      </c>
      <c r="J2457" s="180" t="str">
        <f>NM_Permitted_Sources!N895</f>
        <v/>
      </c>
    </row>
    <row r="2458" spans="1:10" x14ac:dyDescent="0.2">
      <c r="A2458" s="43" t="str">
        <f>NM_Permitted_Sources!A896</f>
        <v>NM Permitted</v>
      </c>
      <c r="B2458" s="43" t="str">
        <f>NM_Permitted_Sources!B896</f>
        <v>35</v>
      </c>
      <c r="C2458" s="74" t="str">
        <f>NM_Permitted_Sources!C896</f>
        <v>35025</v>
      </c>
      <c r="D2458" s="44" t="str">
        <f>NM_Permitted_Sources!G896</f>
        <v>20200202</v>
      </c>
      <c r="E2458" s="44" t="str">
        <f>NM_Permitted_Sources!I896</f>
        <v>Compressor Engines</v>
      </c>
      <c r="F2458" s="180">
        <f>NM_Permitted_Sources!J896</f>
        <v>10.7</v>
      </c>
      <c r="G2458" s="180" t="str">
        <f>NM_Permitted_Sources!K896</f>
        <v/>
      </c>
      <c r="H2458" s="180" t="str">
        <f>NM_Permitted_Sources!L896</f>
        <v/>
      </c>
      <c r="I2458" s="180" t="str">
        <f>NM_Permitted_Sources!M896</f>
        <v/>
      </c>
      <c r="J2458" s="180" t="str">
        <f>NM_Permitted_Sources!N896</f>
        <v/>
      </c>
    </row>
    <row r="2459" spans="1:10" x14ac:dyDescent="0.2">
      <c r="A2459" s="43" t="str">
        <f>NM_Permitted_Sources!A897</f>
        <v>NM Permitted</v>
      </c>
      <c r="B2459" s="43" t="str">
        <f>NM_Permitted_Sources!B897</f>
        <v>35</v>
      </c>
      <c r="C2459" s="74" t="str">
        <f>NM_Permitted_Sources!C897</f>
        <v>35025</v>
      </c>
      <c r="D2459" s="44" t="str">
        <f>NM_Permitted_Sources!G897</f>
        <v>20200202</v>
      </c>
      <c r="E2459" s="44" t="str">
        <f>NM_Permitted_Sources!I897</f>
        <v>Compressor Engines</v>
      </c>
      <c r="F2459" s="180">
        <f>NM_Permitted_Sources!J897</f>
        <v>10.7</v>
      </c>
      <c r="G2459" s="180" t="str">
        <f>NM_Permitted_Sources!K897</f>
        <v/>
      </c>
      <c r="H2459" s="180" t="str">
        <f>NM_Permitted_Sources!L897</f>
        <v/>
      </c>
      <c r="I2459" s="180" t="str">
        <f>NM_Permitted_Sources!M897</f>
        <v/>
      </c>
      <c r="J2459" s="180" t="str">
        <f>NM_Permitted_Sources!N897</f>
        <v/>
      </c>
    </row>
    <row r="2460" spans="1:10" x14ac:dyDescent="0.2">
      <c r="A2460" s="43" t="str">
        <f>NM_Permitted_Sources!A898</f>
        <v>NM Permitted</v>
      </c>
      <c r="B2460" s="43" t="str">
        <f>NM_Permitted_Sources!B898</f>
        <v>35</v>
      </c>
      <c r="C2460" s="74" t="str">
        <f>NM_Permitted_Sources!C898</f>
        <v>35025</v>
      </c>
      <c r="D2460" s="44" t="str">
        <f>NM_Permitted_Sources!G898</f>
        <v>31000404</v>
      </c>
      <c r="E2460" s="44" t="str">
        <f>NM_Permitted_Sources!I898</f>
        <v>Process Heaters</v>
      </c>
      <c r="F2460" s="180" t="str">
        <f>NM_Permitted_Sources!J898</f>
        <v/>
      </c>
      <c r="G2460" s="180" t="str">
        <f>NM_Permitted_Sources!K898</f>
        <v/>
      </c>
      <c r="H2460" s="180">
        <f>NM_Permitted_Sources!L898</f>
        <v>10.8</v>
      </c>
      <c r="I2460" s="180" t="str">
        <f>NM_Permitted_Sources!M898</f>
        <v/>
      </c>
      <c r="J2460" s="180" t="str">
        <f>NM_Permitted_Sources!N898</f>
        <v/>
      </c>
    </row>
    <row r="2461" spans="1:10" x14ac:dyDescent="0.2">
      <c r="A2461" s="43" t="str">
        <f>NM_Permitted_Sources!A899</f>
        <v>NM Permitted</v>
      </c>
      <c r="B2461" s="43" t="str">
        <f>NM_Permitted_Sources!B899</f>
        <v>35</v>
      </c>
      <c r="C2461" s="74" t="str">
        <f>NM_Permitted_Sources!C899</f>
        <v>35025</v>
      </c>
      <c r="D2461" s="44" t="str">
        <f>NM_Permitted_Sources!G899</f>
        <v>31000404</v>
      </c>
      <c r="E2461" s="44" t="str">
        <f>NM_Permitted_Sources!I899</f>
        <v>Process Heaters</v>
      </c>
      <c r="F2461" s="180" t="str">
        <f>NM_Permitted_Sources!J899</f>
        <v/>
      </c>
      <c r="G2461" s="180" t="str">
        <f>NM_Permitted_Sources!K899</f>
        <v/>
      </c>
      <c r="H2461" s="180">
        <f>NM_Permitted_Sources!L899</f>
        <v>10.8</v>
      </c>
      <c r="I2461" s="180" t="str">
        <f>NM_Permitted_Sources!M899</f>
        <v/>
      </c>
      <c r="J2461" s="180" t="str">
        <f>NM_Permitted_Sources!N899</f>
        <v/>
      </c>
    </row>
    <row r="2462" spans="1:10" x14ac:dyDescent="0.2">
      <c r="A2462" s="43" t="str">
        <f>NM_Permitted_Sources!A900</f>
        <v>NM Permitted</v>
      </c>
      <c r="B2462" s="43" t="str">
        <f>NM_Permitted_Sources!B900</f>
        <v>35</v>
      </c>
      <c r="C2462" s="74" t="str">
        <f>NM_Permitted_Sources!C900</f>
        <v>35025</v>
      </c>
      <c r="D2462" s="44" t="str">
        <f>NM_Permitted_Sources!G900</f>
        <v>31000305</v>
      </c>
      <c r="E2462" s="44" t="str">
        <f>NM_Permitted_Sources!I900</f>
        <v>Amine Units</v>
      </c>
      <c r="F2462" s="180" t="str">
        <f>NM_Permitted_Sources!J900</f>
        <v/>
      </c>
      <c r="G2462" s="180">
        <f>NM_Permitted_Sources!K900</f>
        <v>10.95</v>
      </c>
      <c r="H2462" s="180" t="str">
        <f>NM_Permitted_Sources!L900</f>
        <v/>
      </c>
      <c r="I2462" s="180" t="str">
        <f>NM_Permitted_Sources!M900</f>
        <v/>
      </c>
      <c r="J2462" s="180" t="str">
        <f>NM_Permitted_Sources!N900</f>
        <v/>
      </c>
    </row>
    <row r="2463" spans="1:10" x14ac:dyDescent="0.2">
      <c r="A2463" s="43" t="str">
        <f>NM_Permitted_Sources!A901</f>
        <v>NM Permitted</v>
      </c>
      <c r="B2463" s="43" t="str">
        <f>NM_Permitted_Sources!B901</f>
        <v>35</v>
      </c>
      <c r="C2463" s="74" t="str">
        <f>NM_Permitted_Sources!C901</f>
        <v>35025</v>
      </c>
      <c r="D2463" s="44" t="str">
        <f>NM_Permitted_Sources!G901</f>
        <v>20200252</v>
      </c>
      <c r="E2463" s="44" t="str">
        <f>NM_Permitted_Sources!I901</f>
        <v>Compressor Engines</v>
      </c>
      <c r="F2463" s="180">
        <f>NM_Permitted_Sources!J901</f>
        <v>11</v>
      </c>
      <c r="G2463" s="180" t="str">
        <f>NM_Permitted_Sources!K901</f>
        <v/>
      </c>
      <c r="H2463" s="180" t="str">
        <f>NM_Permitted_Sources!L901</f>
        <v/>
      </c>
      <c r="I2463" s="180" t="str">
        <f>NM_Permitted_Sources!M901</f>
        <v/>
      </c>
      <c r="J2463" s="180" t="str">
        <f>NM_Permitted_Sources!N901</f>
        <v/>
      </c>
    </row>
    <row r="2464" spans="1:10" x14ac:dyDescent="0.2">
      <c r="A2464" s="43" t="str">
        <f>NM_Permitted_Sources!A902</f>
        <v>NM Permitted</v>
      </c>
      <c r="B2464" s="43" t="str">
        <f>NM_Permitted_Sources!B902</f>
        <v>35</v>
      </c>
      <c r="C2464" s="74" t="str">
        <f>NM_Permitted_Sources!C902</f>
        <v>35015</v>
      </c>
      <c r="D2464" s="44" t="str">
        <f>NM_Permitted_Sources!G902</f>
        <v>20200252</v>
      </c>
      <c r="E2464" s="44" t="str">
        <f>NM_Permitted_Sources!I902</f>
        <v>Compressor Engines</v>
      </c>
      <c r="F2464" s="180" t="str">
        <f>NM_Permitted_Sources!J902</f>
        <v/>
      </c>
      <c r="G2464" s="180">
        <f>NM_Permitted_Sources!K902</f>
        <v>11.08</v>
      </c>
      <c r="H2464" s="180" t="str">
        <f>NM_Permitted_Sources!L902</f>
        <v/>
      </c>
      <c r="I2464" s="180" t="str">
        <f>NM_Permitted_Sources!M902</f>
        <v/>
      </c>
      <c r="J2464" s="180" t="str">
        <f>NM_Permitted_Sources!N902</f>
        <v/>
      </c>
    </row>
    <row r="2465" spans="1:10" x14ac:dyDescent="0.2">
      <c r="A2465" s="43" t="str">
        <f>NM_Permitted_Sources!A903</f>
        <v>NM Permitted</v>
      </c>
      <c r="B2465" s="43" t="str">
        <f>NM_Permitted_Sources!B903</f>
        <v>35</v>
      </c>
      <c r="C2465" s="74" t="str">
        <f>NM_Permitted_Sources!C903</f>
        <v>35025</v>
      </c>
      <c r="D2465" s="44" t="str">
        <f>NM_Permitted_Sources!G903</f>
        <v>20200252</v>
      </c>
      <c r="E2465" s="44" t="str">
        <f>NM_Permitted_Sources!I903</f>
        <v>Compressor Engines</v>
      </c>
      <c r="F2465" s="180" t="str">
        <f>NM_Permitted_Sources!J903</f>
        <v/>
      </c>
      <c r="G2465" s="180" t="str">
        <f>NM_Permitted_Sources!K903</f>
        <v/>
      </c>
      <c r="H2465" s="180">
        <f>NM_Permitted_Sources!L903</f>
        <v>11.17</v>
      </c>
      <c r="I2465" s="180" t="str">
        <f>NM_Permitted_Sources!M903</f>
        <v/>
      </c>
      <c r="J2465" s="180" t="str">
        <f>NM_Permitted_Sources!N903</f>
        <v/>
      </c>
    </row>
    <row r="2466" spans="1:10" x14ac:dyDescent="0.2">
      <c r="A2466" s="43" t="str">
        <f>NM_Permitted_Sources!A904</f>
        <v>NM Permitted</v>
      </c>
      <c r="B2466" s="43" t="str">
        <f>NM_Permitted_Sources!B904</f>
        <v>35</v>
      </c>
      <c r="C2466" s="74" t="str">
        <f>NM_Permitted_Sources!C904</f>
        <v>35025</v>
      </c>
      <c r="D2466" s="44" t="str">
        <f>NM_Permitted_Sources!G904</f>
        <v>20200253</v>
      </c>
      <c r="E2466" s="44" t="str">
        <f>NM_Permitted_Sources!I904</f>
        <v>Compressor Engines</v>
      </c>
      <c r="F2466" s="180">
        <f>NM_Permitted_Sources!J904</f>
        <v>11.19</v>
      </c>
      <c r="G2466" s="180" t="str">
        <f>NM_Permitted_Sources!K904</f>
        <v/>
      </c>
      <c r="H2466" s="180" t="str">
        <f>NM_Permitted_Sources!L904</f>
        <v/>
      </c>
      <c r="I2466" s="180" t="str">
        <f>NM_Permitted_Sources!M904</f>
        <v/>
      </c>
      <c r="J2466" s="180" t="str">
        <f>NM_Permitted_Sources!N904</f>
        <v/>
      </c>
    </row>
    <row r="2467" spans="1:10" x14ac:dyDescent="0.2">
      <c r="A2467" s="43" t="str">
        <f>NM_Permitted_Sources!A905</f>
        <v>NM Permitted</v>
      </c>
      <c r="B2467" s="43" t="str">
        <f>NM_Permitted_Sources!B905</f>
        <v>35</v>
      </c>
      <c r="C2467" s="74" t="str">
        <f>NM_Permitted_Sources!C905</f>
        <v>35025</v>
      </c>
      <c r="D2467" s="44" t="str">
        <f>NM_Permitted_Sources!G905</f>
        <v>20200254</v>
      </c>
      <c r="E2467" s="44" t="str">
        <f>NM_Permitted_Sources!I905</f>
        <v>Compressor Engines</v>
      </c>
      <c r="F2467" s="180" t="str">
        <f>NM_Permitted_Sources!J905</f>
        <v/>
      </c>
      <c r="G2467" s="180" t="str">
        <f>NM_Permitted_Sources!K905</f>
        <v/>
      </c>
      <c r="H2467" s="180">
        <f>NM_Permitted_Sources!L905</f>
        <v>11.2</v>
      </c>
      <c r="I2467" s="180" t="str">
        <f>NM_Permitted_Sources!M905</f>
        <v/>
      </c>
      <c r="J2467" s="180" t="str">
        <f>NM_Permitted_Sources!N905</f>
        <v/>
      </c>
    </row>
    <row r="2468" spans="1:10" x14ac:dyDescent="0.2">
      <c r="A2468" s="43" t="str">
        <f>NM_Permitted_Sources!A906</f>
        <v>NM Permitted</v>
      </c>
      <c r="B2468" s="43" t="str">
        <f>NM_Permitted_Sources!B906</f>
        <v>35</v>
      </c>
      <c r="C2468" s="74" t="str">
        <f>NM_Permitted_Sources!C906</f>
        <v>35025</v>
      </c>
      <c r="D2468" s="44" t="str">
        <f>NM_Permitted_Sources!G906</f>
        <v>31000205</v>
      </c>
      <c r="E2468" s="44" t="str">
        <f>NM_Permitted_Sources!I906</f>
        <v>Natural Gas Production, Flares</v>
      </c>
      <c r="F2468" s="180" t="str">
        <f>NM_Permitted_Sources!J906</f>
        <v/>
      </c>
      <c r="G2468" s="180" t="str">
        <f>NM_Permitted_Sources!K906</f>
        <v/>
      </c>
      <c r="H2468" s="180">
        <f>NM_Permitted_Sources!L906</f>
        <v>11.2</v>
      </c>
      <c r="I2468" s="180" t="str">
        <f>NM_Permitted_Sources!M906</f>
        <v/>
      </c>
      <c r="J2468" s="180" t="str">
        <f>NM_Permitted_Sources!N906</f>
        <v/>
      </c>
    </row>
    <row r="2469" spans="1:10" x14ac:dyDescent="0.2">
      <c r="A2469" s="43" t="str">
        <f>NM_Permitted_Sources!A907</f>
        <v>NM Permitted</v>
      </c>
      <c r="B2469" s="43" t="str">
        <f>NM_Permitted_Sources!B907</f>
        <v>35</v>
      </c>
      <c r="C2469" s="74" t="str">
        <f>NM_Permitted_Sources!C907</f>
        <v>35025</v>
      </c>
      <c r="D2469" s="44" t="str">
        <f>NM_Permitted_Sources!G907</f>
        <v>20200253</v>
      </c>
      <c r="E2469" s="44" t="str">
        <f>NM_Permitted_Sources!I907</f>
        <v>Compressor Engines</v>
      </c>
      <c r="F2469" s="180">
        <f>NM_Permitted_Sources!J907</f>
        <v>11.23</v>
      </c>
      <c r="G2469" s="180" t="str">
        <f>NM_Permitted_Sources!K907</f>
        <v/>
      </c>
      <c r="H2469" s="180" t="str">
        <f>NM_Permitted_Sources!L907</f>
        <v/>
      </c>
      <c r="I2469" s="180" t="str">
        <f>NM_Permitted_Sources!M907</f>
        <v/>
      </c>
      <c r="J2469" s="180" t="str">
        <f>NM_Permitted_Sources!N907</f>
        <v/>
      </c>
    </row>
    <row r="2470" spans="1:10" x14ac:dyDescent="0.2">
      <c r="A2470" s="43" t="str">
        <f>NM_Permitted_Sources!A908</f>
        <v>NM Permitted</v>
      </c>
      <c r="B2470" s="43" t="str">
        <f>NM_Permitted_Sources!B908</f>
        <v>35</v>
      </c>
      <c r="C2470" s="74" t="str">
        <f>NM_Permitted_Sources!C908</f>
        <v>35025</v>
      </c>
      <c r="D2470" s="44" t="str">
        <f>NM_Permitted_Sources!G908</f>
        <v>20200252</v>
      </c>
      <c r="E2470" s="44" t="str">
        <f>NM_Permitted_Sources!I908</f>
        <v>Compressor Engines</v>
      </c>
      <c r="F2470" s="180" t="str">
        <f>NM_Permitted_Sources!J908</f>
        <v/>
      </c>
      <c r="G2470" s="180">
        <f>NM_Permitted_Sources!K908</f>
        <v>11.24</v>
      </c>
      <c r="H2470" s="180" t="str">
        <f>NM_Permitted_Sources!L908</f>
        <v/>
      </c>
      <c r="I2470" s="180" t="str">
        <f>NM_Permitted_Sources!M908</f>
        <v/>
      </c>
      <c r="J2470" s="180" t="str">
        <f>NM_Permitted_Sources!N908</f>
        <v/>
      </c>
    </row>
    <row r="2471" spans="1:10" x14ac:dyDescent="0.2">
      <c r="A2471" s="43" t="str">
        <f>NM_Permitted_Sources!A909</f>
        <v>NM Permitted</v>
      </c>
      <c r="B2471" s="43" t="str">
        <f>NM_Permitted_Sources!B909</f>
        <v>35</v>
      </c>
      <c r="C2471" s="74" t="str">
        <f>NM_Permitted_Sources!C909</f>
        <v>35025</v>
      </c>
      <c r="D2471" s="44" t="str">
        <f>NM_Permitted_Sources!G909</f>
        <v>20200253</v>
      </c>
      <c r="E2471" s="44" t="str">
        <f>NM_Permitted_Sources!I909</f>
        <v>Compressor Engines</v>
      </c>
      <c r="F2471" s="180" t="str">
        <f>NM_Permitted_Sources!J909</f>
        <v/>
      </c>
      <c r="G2471" s="180">
        <f>NM_Permitted_Sources!K909</f>
        <v>11.38</v>
      </c>
      <c r="H2471" s="180" t="str">
        <f>NM_Permitted_Sources!L909</f>
        <v/>
      </c>
      <c r="I2471" s="180" t="str">
        <f>NM_Permitted_Sources!M909</f>
        <v/>
      </c>
      <c r="J2471" s="180" t="str">
        <f>NM_Permitted_Sources!N909</f>
        <v/>
      </c>
    </row>
    <row r="2472" spans="1:10" x14ac:dyDescent="0.2">
      <c r="A2472" s="43" t="str">
        <f>NM_Permitted_Sources!A910</f>
        <v>NM Permitted</v>
      </c>
      <c r="B2472" s="43" t="str">
        <f>NM_Permitted_Sources!B910</f>
        <v>35</v>
      </c>
      <c r="C2472" s="74" t="str">
        <f>NM_Permitted_Sources!C910</f>
        <v>35025</v>
      </c>
      <c r="D2472" s="44" t="str">
        <f>NM_Permitted_Sources!G910</f>
        <v>20200252</v>
      </c>
      <c r="E2472" s="44" t="str">
        <f>NM_Permitted_Sources!I910</f>
        <v>Compressor Engines</v>
      </c>
      <c r="F2472" s="180" t="str">
        <f>NM_Permitted_Sources!J910</f>
        <v/>
      </c>
      <c r="G2472" s="180">
        <f>NM_Permitted_Sources!K910</f>
        <v>11.4</v>
      </c>
      <c r="H2472" s="180" t="str">
        <f>NM_Permitted_Sources!L910</f>
        <v/>
      </c>
      <c r="I2472" s="180" t="str">
        <f>NM_Permitted_Sources!M910</f>
        <v/>
      </c>
      <c r="J2472" s="180" t="str">
        <f>NM_Permitted_Sources!N910</f>
        <v/>
      </c>
    </row>
    <row r="2473" spans="1:10" x14ac:dyDescent="0.2">
      <c r="A2473" s="43" t="str">
        <f>NM_Permitted_Sources!A911</f>
        <v>NM Permitted</v>
      </c>
      <c r="B2473" s="43" t="str">
        <f>NM_Permitted_Sources!B911</f>
        <v>35</v>
      </c>
      <c r="C2473" s="74" t="str">
        <f>NM_Permitted_Sources!C911</f>
        <v>35025</v>
      </c>
      <c r="D2473" s="44" t="str">
        <f>NM_Permitted_Sources!G911</f>
        <v>20200201</v>
      </c>
      <c r="E2473" s="44" t="str">
        <f>NM_Permitted_Sources!I911</f>
        <v>Compressor Engines</v>
      </c>
      <c r="F2473" s="180">
        <f>NM_Permitted_Sources!J911</f>
        <v>11.49</v>
      </c>
      <c r="G2473" s="180" t="str">
        <f>NM_Permitted_Sources!K911</f>
        <v/>
      </c>
      <c r="H2473" s="180" t="str">
        <f>NM_Permitted_Sources!L911</f>
        <v/>
      </c>
      <c r="I2473" s="180" t="str">
        <f>NM_Permitted_Sources!M911</f>
        <v/>
      </c>
      <c r="J2473" s="180" t="str">
        <f>NM_Permitted_Sources!N911</f>
        <v/>
      </c>
    </row>
    <row r="2474" spans="1:10" x14ac:dyDescent="0.2">
      <c r="A2474" s="43" t="str">
        <f>NM_Permitted_Sources!A912</f>
        <v>NM Permitted</v>
      </c>
      <c r="B2474" s="43" t="str">
        <f>NM_Permitted_Sources!B912</f>
        <v>35</v>
      </c>
      <c r="C2474" s="74" t="str">
        <f>NM_Permitted_Sources!C912</f>
        <v>35025</v>
      </c>
      <c r="D2474" s="44" t="str">
        <f>NM_Permitted_Sources!G912</f>
        <v>20200202</v>
      </c>
      <c r="E2474" s="44" t="str">
        <f>NM_Permitted_Sources!I912</f>
        <v>Compressor Engines</v>
      </c>
      <c r="F2474" s="180" t="str">
        <f>NM_Permitted_Sources!J912</f>
        <v/>
      </c>
      <c r="G2474" s="180" t="str">
        <f>NM_Permitted_Sources!K912</f>
        <v/>
      </c>
      <c r="H2474" s="180">
        <f>NM_Permitted_Sources!L912</f>
        <v>11.51</v>
      </c>
      <c r="I2474" s="180" t="str">
        <f>NM_Permitted_Sources!M912</f>
        <v/>
      </c>
      <c r="J2474" s="180" t="str">
        <f>NM_Permitted_Sources!N912</f>
        <v/>
      </c>
    </row>
    <row r="2475" spans="1:10" x14ac:dyDescent="0.2">
      <c r="A2475" s="43" t="str">
        <f>NM_Permitted_Sources!A913</f>
        <v>NM Permitted</v>
      </c>
      <c r="B2475" s="43" t="str">
        <f>NM_Permitted_Sources!B913</f>
        <v>35</v>
      </c>
      <c r="C2475" s="74" t="str">
        <f>NM_Permitted_Sources!C913</f>
        <v>35025</v>
      </c>
      <c r="D2475" s="44" t="str">
        <f>NM_Permitted_Sources!G913</f>
        <v>20200252</v>
      </c>
      <c r="E2475" s="44" t="str">
        <f>NM_Permitted_Sources!I913</f>
        <v>Compressor Engines</v>
      </c>
      <c r="F2475" s="180">
        <f>NM_Permitted_Sources!J913</f>
        <v>11.57</v>
      </c>
      <c r="G2475" s="180" t="str">
        <f>NM_Permitted_Sources!K913</f>
        <v/>
      </c>
      <c r="H2475" s="180" t="str">
        <f>NM_Permitted_Sources!L913</f>
        <v/>
      </c>
      <c r="I2475" s="180" t="str">
        <f>NM_Permitted_Sources!M913</f>
        <v/>
      </c>
      <c r="J2475" s="180" t="str">
        <f>NM_Permitted_Sources!N913</f>
        <v/>
      </c>
    </row>
    <row r="2476" spans="1:10" x14ac:dyDescent="0.2">
      <c r="A2476" s="43" t="str">
        <f>NM_Permitted_Sources!A914</f>
        <v>NM Permitted</v>
      </c>
      <c r="B2476" s="43" t="str">
        <f>NM_Permitted_Sources!B914</f>
        <v>35</v>
      </c>
      <c r="C2476" s="74" t="str">
        <f>NM_Permitted_Sources!C914</f>
        <v>35005</v>
      </c>
      <c r="D2476" s="44" t="str">
        <f>NM_Permitted_Sources!G914</f>
        <v>20200252</v>
      </c>
      <c r="E2476" s="44" t="str">
        <f>NM_Permitted_Sources!I914</f>
        <v>Compressor Engines</v>
      </c>
      <c r="F2476" s="180" t="str">
        <f>NM_Permitted_Sources!J914</f>
        <v/>
      </c>
      <c r="G2476" s="180">
        <f>NM_Permitted_Sources!K914</f>
        <v>11.6</v>
      </c>
      <c r="H2476" s="180" t="str">
        <f>NM_Permitted_Sources!L914</f>
        <v/>
      </c>
      <c r="I2476" s="180" t="str">
        <f>NM_Permitted_Sources!M914</f>
        <v/>
      </c>
      <c r="J2476" s="180" t="str">
        <f>NM_Permitted_Sources!N914</f>
        <v/>
      </c>
    </row>
    <row r="2477" spans="1:10" x14ac:dyDescent="0.2">
      <c r="A2477" s="43" t="str">
        <f>NM_Permitted_Sources!A915</f>
        <v>NM Permitted</v>
      </c>
      <c r="B2477" s="43" t="str">
        <f>NM_Permitted_Sources!B915</f>
        <v>35</v>
      </c>
      <c r="C2477" s="74" t="str">
        <f>NM_Permitted_Sources!C915</f>
        <v>35025</v>
      </c>
      <c r="D2477" s="44" t="str">
        <f>NM_Permitted_Sources!G915</f>
        <v>20200252</v>
      </c>
      <c r="E2477" s="44" t="str">
        <f>NM_Permitted_Sources!I915</f>
        <v>Compressor Engines</v>
      </c>
      <c r="F2477" s="180" t="str">
        <f>NM_Permitted_Sources!J915</f>
        <v/>
      </c>
      <c r="G2477" s="180" t="str">
        <f>NM_Permitted_Sources!K915</f>
        <v/>
      </c>
      <c r="H2477" s="180">
        <f>NM_Permitted_Sources!L915</f>
        <v>11.67</v>
      </c>
      <c r="I2477" s="180" t="str">
        <f>NM_Permitted_Sources!M915</f>
        <v/>
      </c>
      <c r="J2477" s="180" t="str">
        <f>NM_Permitted_Sources!N915</f>
        <v/>
      </c>
    </row>
    <row r="2478" spans="1:10" x14ac:dyDescent="0.2">
      <c r="A2478" s="43" t="str">
        <f>NM_Permitted_Sources!A916</f>
        <v>NM Permitted</v>
      </c>
      <c r="B2478" s="43" t="str">
        <f>NM_Permitted_Sources!B916</f>
        <v>35</v>
      </c>
      <c r="C2478" s="74" t="str">
        <f>NM_Permitted_Sources!C916</f>
        <v>35005</v>
      </c>
      <c r="D2478" s="44" t="str">
        <f>NM_Permitted_Sources!G916</f>
        <v>20200252</v>
      </c>
      <c r="E2478" s="44" t="str">
        <f>NM_Permitted_Sources!I916</f>
        <v>Compressor Engines</v>
      </c>
      <c r="F2478" s="180" t="str">
        <f>NM_Permitted_Sources!J916</f>
        <v/>
      </c>
      <c r="G2478" s="180">
        <f>NM_Permitted_Sources!K916</f>
        <v>11.7</v>
      </c>
      <c r="H2478" s="180" t="str">
        <f>NM_Permitted_Sources!L916</f>
        <v/>
      </c>
      <c r="I2478" s="180" t="str">
        <f>NM_Permitted_Sources!M916</f>
        <v/>
      </c>
      <c r="J2478" s="180" t="str">
        <f>NM_Permitted_Sources!N916</f>
        <v/>
      </c>
    </row>
    <row r="2479" spans="1:10" x14ac:dyDescent="0.2">
      <c r="A2479" s="43" t="str">
        <f>NM_Permitted_Sources!A917</f>
        <v>NM Permitted</v>
      </c>
      <c r="B2479" s="43" t="str">
        <f>NM_Permitted_Sources!B917</f>
        <v>35</v>
      </c>
      <c r="C2479" s="74" t="str">
        <f>NM_Permitted_Sources!C917</f>
        <v>35015</v>
      </c>
      <c r="D2479" s="44" t="str">
        <f>NM_Permitted_Sources!G917</f>
        <v>40400311</v>
      </c>
      <c r="E2479" s="44" t="str">
        <f>NM_Permitted_Sources!I917</f>
        <v>Permitted Tank Losses</v>
      </c>
      <c r="F2479" s="180" t="str">
        <f>NM_Permitted_Sources!J917</f>
        <v/>
      </c>
      <c r="G2479" s="180">
        <f>NM_Permitted_Sources!K917</f>
        <v>11.7</v>
      </c>
      <c r="H2479" s="180" t="str">
        <f>NM_Permitted_Sources!L917</f>
        <v/>
      </c>
      <c r="I2479" s="180" t="str">
        <f>NM_Permitted_Sources!M917</f>
        <v/>
      </c>
      <c r="J2479" s="180" t="str">
        <f>NM_Permitted_Sources!N917</f>
        <v/>
      </c>
    </row>
    <row r="2480" spans="1:10" x14ac:dyDescent="0.2">
      <c r="A2480" s="43" t="str">
        <f>NM_Permitted_Sources!A918</f>
        <v>NM Permitted</v>
      </c>
      <c r="B2480" s="43" t="str">
        <f>NM_Permitted_Sources!B918</f>
        <v>35</v>
      </c>
      <c r="C2480" s="74" t="str">
        <f>NM_Permitted_Sources!C918</f>
        <v>35025</v>
      </c>
      <c r="D2480" s="44" t="str">
        <f>NM_Permitted_Sources!G918</f>
        <v>20200202</v>
      </c>
      <c r="E2480" s="44" t="str">
        <f>NM_Permitted_Sources!I918</f>
        <v>Compressor Engines</v>
      </c>
      <c r="F2480" s="180" t="str">
        <f>NM_Permitted_Sources!J918</f>
        <v/>
      </c>
      <c r="G2480" s="180" t="str">
        <f>NM_Permitted_Sources!K918</f>
        <v/>
      </c>
      <c r="H2480" s="180">
        <f>NM_Permitted_Sources!L918</f>
        <v>11.73</v>
      </c>
      <c r="I2480" s="180" t="str">
        <f>NM_Permitted_Sources!M918</f>
        <v/>
      </c>
      <c r="J2480" s="180" t="str">
        <f>NM_Permitted_Sources!N918</f>
        <v/>
      </c>
    </row>
    <row r="2481" spans="1:10" x14ac:dyDescent="0.2">
      <c r="A2481" s="43" t="str">
        <f>NM_Permitted_Sources!A919</f>
        <v>NM Permitted</v>
      </c>
      <c r="B2481" s="43" t="str">
        <f>NM_Permitted_Sources!B919</f>
        <v>35</v>
      </c>
      <c r="C2481" s="74" t="str">
        <f>NM_Permitted_Sources!C919</f>
        <v>35025</v>
      </c>
      <c r="D2481" s="44" t="str">
        <f>NM_Permitted_Sources!G919</f>
        <v>20200202</v>
      </c>
      <c r="E2481" s="44" t="str">
        <f>NM_Permitted_Sources!I919</f>
        <v>Compressor Engines</v>
      </c>
      <c r="F2481" s="180" t="str">
        <f>NM_Permitted_Sources!J919</f>
        <v/>
      </c>
      <c r="G2481" s="180" t="str">
        <f>NM_Permitted_Sources!K919</f>
        <v/>
      </c>
      <c r="H2481" s="180">
        <f>NM_Permitted_Sources!L919</f>
        <v>11.76</v>
      </c>
      <c r="I2481" s="180" t="str">
        <f>NM_Permitted_Sources!M919</f>
        <v/>
      </c>
      <c r="J2481" s="180" t="str">
        <f>NM_Permitted_Sources!N919</f>
        <v/>
      </c>
    </row>
    <row r="2482" spans="1:10" x14ac:dyDescent="0.2">
      <c r="A2482" s="43" t="str">
        <f>NM_Permitted_Sources!A920</f>
        <v>NM Permitted</v>
      </c>
      <c r="B2482" s="43" t="str">
        <f>NM_Permitted_Sources!B920</f>
        <v>35</v>
      </c>
      <c r="C2482" s="74" t="str">
        <f>NM_Permitted_Sources!C920</f>
        <v>35025</v>
      </c>
      <c r="D2482" s="44" t="str">
        <f>NM_Permitted_Sources!G920</f>
        <v>31000203</v>
      </c>
      <c r="E2482" s="44" t="str">
        <f>NM_Permitted_Sources!I920</f>
        <v>Compressor Engines</v>
      </c>
      <c r="F2482" s="180">
        <f>NM_Permitted_Sources!J920</f>
        <v>11.77</v>
      </c>
      <c r="G2482" s="180" t="str">
        <f>NM_Permitted_Sources!K920</f>
        <v/>
      </c>
      <c r="H2482" s="180" t="str">
        <f>NM_Permitted_Sources!L920</f>
        <v/>
      </c>
      <c r="I2482" s="180" t="str">
        <f>NM_Permitted_Sources!M920</f>
        <v/>
      </c>
      <c r="J2482" s="180" t="str">
        <f>NM_Permitted_Sources!N920</f>
        <v/>
      </c>
    </row>
    <row r="2483" spans="1:10" x14ac:dyDescent="0.2">
      <c r="A2483" s="43" t="str">
        <f>NM_Permitted_Sources!A921</f>
        <v>NM Permitted</v>
      </c>
      <c r="B2483" s="43" t="str">
        <f>NM_Permitted_Sources!B921</f>
        <v>35</v>
      </c>
      <c r="C2483" s="74" t="str">
        <f>NM_Permitted_Sources!C921</f>
        <v>35025</v>
      </c>
      <c r="D2483" s="44" t="str">
        <f>NM_Permitted_Sources!G921</f>
        <v>20200254</v>
      </c>
      <c r="E2483" s="44" t="str">
        <f>NM_Permitted_Sources!I921</f>
        <v>Compressor Engines</v>
      </c>
      <c r="F2483" s="180" t="str">
        <f>NM_Permitted_Sources!J921</f>
        <v/>
      </c>
      <c r="G2483" s="180">
        <f>NM_Permitted_Sources!K921</f>
        <v>11.8</v>
      </c>
      <c r="H2483" s="180" t="str">
        <f>NM_Permitted_Sources!L921</f>
        <v/>
      </c>
      <c r="I2483" s="180" t="str">
        <f>NM_Permitted_Sources!M921</f>
        <v/>
      </c>
      <c r="J2483" s="180" t="str">
        <f>NM_Permitted_Sources!N921</f>
        <v/>
      </c>
    </row>
    <row r="2484" spans="1:10" x14ac:dyDescent="0.2">
      <c r="A2484" s="43" t="str">
        <f>NM_Permitted_Sources!A922</f>
        <v>NM Permitted</v>
      </c>
      <c r="B2484" s="43" t="str">
        <f>NM_Permitted_Sources!B922</f>
        <v>35</v>
      </c>
      <c r="C2484" s="74" t="str">
        <f>NM_Permitted_Sources!C922</f>
        <v>35025</v>
      </c>
      <c r="D2484" s="44" t="str">
        <f>NM_Permitted_Sources!G922</f>
        <v>20200202</v>
      </c>
      <c r="E2484" s="44" t="str">
        <f>NM_Permitted_Sources!I922</f>
        <v>Compressor Engines</v>
      </c>
      <c r="F2484" s="180" t="str">
        <f>NM_Permitted_Sources!J922</f>
        <v/>
      </c>
      <c r="G2484" s="180" t="str">
        <f>NM_Permitted_Sources!K922</f>
        <v/>
      </c>
      <c r="H2484" s="180">
        <f>NM_Permitted_Sources!L922</f>
        <v>11.8</v>
      </c>
      <c r="I2484" s="180" t="str">
        <f>NM_Permitted_Sources!M922</f>
        <v/>
      </c>
      <c r="J2484" s="180" t="str">
        <f>NM_Permitted_Sources!N922</f>
        <v/>
      </c>
    </row>
    <row r="2485" spans="1:10" x14ac:dyDescent="0.2">
      <c r="A2485" s="43" t="str">
        <f>NM_Permitted_Sources!A923</f>
        <v>NM Permitted</v>
      </c>
      <c r="B2485" s="43" t="str">
        <f>NM_Permitted_Sources!B923</f>
        <v>35</v>
      </c>
      <c r="C2485" s="74" t="str">
        <f>NM_Permitted_Sources!C923</f>
        <v>35025</v>
      </c>
      <c r="D2485" s="44" t="str">
        <f>NM_Permitted_Sources!G923</f>
        <v>31000205</v>
      </c>
      <c r="E2485" s="44" t="str">
        <f>NM_Permitted_Sources!I923</f>
        <v>Natural Gas Production, Flares</v>
      </c>
      <c r="F2485" s="180" t="str">
        <f>NM_Permitted_Sources!J923</f>
        <v/>
      </c>
      <c r="G2485" s="180" t="str">
        <f>NM_Permitted_Sources!K923</f>
        <v/>
      </c>
      <c r="H2485" s="180">
        <f>NM_Permitted_Sources!L923</f>
        <v>11.81</v>
      </c>
      <c r="I2485" s="180" t="str">
        <f>NM_Permitted_Sources!M923</f>
        <v/>
      </c>
      <c r="J2485" s="180" t="str">
        <f>NM_Permitted_Sources!N923</f>
        <v/>
      </c>
    </row>
    <row r="2486" spans="1:10" x14ac:dyDescent="0.2">
      <c r="A2486" s="43" t="str">
        <f>NM_Permitted_Sources!A924</f>
        <v>NM Permitted</v>
      </c>
      <c r="B2486" s="43" t="str">
        <f>NM_Permitted_Sources!B924</f>
        <v>35</v>
      </c>
      <c r="C2486" s="74" t="str">
        <f>NM_Permitted_Sources!C924</f>
        <v>35025</v>
      </c>
      <c r="D2486" s="44" t="str">
        <f>NM_Permitted_Sources!G924</f>
        <v>40400311</v>
      </c>
      <c r="E2486" s="44" t="str">
        <f>NM_Permitted_Sources!I924</f>
        <v>Permitted Tank Losses</v>
      </c>
      <c r="F2486" s="180" t="str">
        <f>NM_Permitted_Sources!J924</f>
        <v/>
      </c>
      <c r="G2486" s="180">
        <f>NM_Permitted_Sources!K924</f>
        <v>11.9</v>
      </c>
      <c r="H2486" s="180" t="str">
        <f>NM_Permitted_Sources!L924</f>
        <v/>
      </c>
      <c r="I2486" s="180" t="str">
        <f>NM_Permitted_Sources!M924</f>
        <v/>
      </c>
      <c r="J2486" s="180" t="str">
        <f>NM_Permitted_Sources!N924</f>
        <v/>
      </c>
    </row>
    <row r="2487" spans="1:10" x14ac:dyDescent="0.2">
      <c r="A2487" s="43" t="str">
        <f>NM_Permitted_Sources!A925</f>
        <v>NM Permitted</v>
      </c>
      <c r="B2487" s="43" t="str">
        <f>NM_Permitted_Sources!B925</f>
        <v>35</v>
      </c>
      <c r="C2487" s="74" t="str">
        <f>NM_Permitted_Sources!C925</f>
        <v>35025</v>
      </c>
      <c r="D2487" s="44" t="str">
        <f>NM_Permitted_Sources!G925</f>
        <v>40400311</v>
      </c>
      <c r="E2487" s="44" t="str">
        <f>NM_Permitted_Sources!I925</f>
        <v>Permitted Tank Losses</v>
      </c>
      <c r="F2487" s="180" t="str">
        <f>NM_Permitted_Sources!J925</f>
        <v/>
      </c>
      <c r="G2487" s="180">
        <f>NM_Permitted_Sources!K925</f>
        <v>11.9</v>
      </c>
      <c r="H2487" s="180" t="str">
        <f>NM_Permitted_Sources!L925</f>
        <v/>
      </c>
      <c r="I2487" s="180" t="str">
        <f>NM_Permitted_Sources!M925</f>
        <v/>
      </c>
      <c r="J2487" s="180" t="str">
        <f>NM_Permitted_Sources!N925</f>
        <v/>
      </c>
    </row>
    <row r="2488" spans="1:10" x14ac:dyDescent="0.2">
      <c r="A2488" s="43" t="str">
        <f>NM_Permitted_Sources!A926</f>
        <v>NM Permitted</v>
      </c>
      <c r="B2488" s="43" t="str">
        <f>NM_Permitted_Sources!B926</f>
        <v>35</v>
      </c>
      <c r="C2488" s="74" t="str">
        <f>NM_Permitted_Sources!C926</f>
        <v>35025</v>
      </c>
      <c r="D2488" s="44" t="str">
        <f>NM_Permitted_Sources!G926</f>
        <v>20200203</v>
      </c>
      <c r="E2488" s="44" t="str">
        <f>NM_Permitted_Sources!I926</f>
        <v>Compressor Engines</v>
      </c>
      <c r="F2488" s="180" t="str">
        <f>NM_Permitted_Sources!J926</f>
        <v/>
      </c>
      <c r="G2488" s="180" t="str">
        <f>NM_Permitted_Sources!K926</f>
        <v/>
      </c>
      <c r="H2488" s="180" t="str">
        <f>NM_Permitted_Sources!L926</f>
        <v/>
      </c>
      <c r="I2488" s="180">
        <f>NM_Permitted_Sources!M926</f>
        <v>12</v>
      </c>
      <c r="J2488" s="180" t="str">
        <f>NM_Permitted_Sources!N926</f>
        <v/>
      </c>
    </row>
    <row r="2489" spans="1:10" x14ac:dyDescent="0.2">
      <c r="A2489" s="43" t="str">
        <f>NM_Permitted_Sources!A927</f>
        <v>NM Permitted</v>
      </c>
      <c r="B2489" s="43" t="str">
        <f>NM_Permitted_Sources!B927</f>
        <v>35</v>
      </c>
      <c r="C2489" s="74" t="str">
        <f>NM_Permitted_Sources!C927</f>
        <v>35025</v>
      </c>
      <c r="D2489" s="44" t="str">
        <f>NM_Permitted_Sources!G927</f>
        <v>20200202</v>
      </c>
      <c r="E2489" s="44" t="str">
        <f>NM_Permitted_Sources!I927</f>
        <v>Compressor Engines</v>
      </c>
      <c r="F2489" s="180" t="str">
        <f>NM_Permitted_Sources!J927</f>
        <v/>
      </c>
      <c r="G2489" s="180" t="str">
        <f>NM_Permitted_Sources!K927</f>
        <v/>
      </c>
      <c r="H2489" s="180">
        <f>NM_Permitted_Sources!L927</f>
        <v>12.1</v>
      </c>
      <c r="I2489" s="180" t="str">
        <f>NM_Permitted_Sources!M927</f>
        <v/>
      </c>
      <c r="J2489" s="180" t="str">
        <f>NM_Permitted_Sources!N927</f>
        <v/>
      </c>
    </row>
    <row r="2490" spans="1:10" x14ac:dyDescent="0.2">
      <c r="A2490" s="43" t="str">
        <f>NM_Permitted_Sources!A928</f>
        <v>NM Permitted</v>
      </c>
      <c r="B2490" s="43" t="str">
        <f>NM_Permitted_Sources!B928</f>
        <v>35</v>
      </c>
      <c r="C2490" s="74" t="str">
        <f>NM_Permitted_Sources!C928</f>
        <v>35025</v>
      </c>
      <c r="D2490" s="44" t="str">
        <f>NM_Permitted_Sources!G928</f>
        <v>20200252</v>
      </c>
      <c r="E2490" s="44" t="str">
        <f>NM_Permitted_Sources!I928</f>
        <v>Compressor Engines</v>
      </c>
      <c r="F2490" s="180">
        <f>NM_Permitted_Sources!J928</f>
        <v>12.14</v>
      </c>
      <c r="G2490" s="180" t="str">
        <f>NM_Permitted_Sources!K928</f>
        <v/>
      </c>
      <c r="H2490" s="180" t="str">
        <f>NM_Permitted_Sources!L928</f>
        <v/>
      </c>
      <c r="I2490" s="180" t="str">
        <f>NM_Permitted_Sources!M928</f>
        <v/>
      </c>
      <c r="J2490" s="180" t="str">
        <f>NM_Permitted_Sources!N928</f>
        <v/>
      </c>
    </row>
    <row r="2491" spans="1:10" x14ac:dyDescent="0.2">
      <c r="A2491" s="43" t="str">
        <f>NM_Permitted_Sources!A929</f>
        <v>NM Permitted</v>
      </c>
      <c r="B2491" s="43" t="str">
        <f>NM_Permitted_Sources!B929</f>
        <v>35</v>
      </c>
      <c r="C2491" s="74" t="str">
        <f>NM_Permitted_Sources!C929</f>
        <v>35025</v>
      </c>
      <c r="D2491" s="44" t="str">
        <f>NM_Permitted_Sources!G929</f>
        <v>31000208</v>
      </c>
      <c r="E2491" s="44" t="str">
        <f>NM_Permitted_Sources!I929</f>
        <v>Natural Gas Production, Other Not Classified</v>
      </c>
      <c r="F2491" s="180" t="str">
        <f>NM_Permitted_Sources!J929</f>
        <v/>
      </c>
      <c r="G2491" s="180" t="str">
        <f>NM_Permitted_Sources!K929</f>
        <v/>
      </c>
      <c r="H2491" s="180">
        <f>NM_Permitted_Sources!L929</f>
        <v>12.14</v>
      </c>
      <c r="I2491" s="180" t="str">
        <f>NM_Permitted_Sources!M929</f>
        <v/>
      </c>
      <c r="J2491" s="180" t="str">
        <f>NM_Permitted_Sources!N929</f>
        <v/>
      </c>
    </row>
    <row r="2492" spans="1:10" x14ac:dyDescent="0.2">
      <c r="A2492" s="43" t="str">
        <f>NM_Permitted_Sources!A930</f>
        <v>NM Permitted</v>
      </c>
      <c r="B2492" s="43" t="str">
        <f>NM_Permitted_Sources!B930</f>
        <v>35</v>
      </c>
      <c r="C2492" s="74" t="str">
        <f>NM_Permitted_Sources!C930</f>
        <v>35015</v>
      </c>
      <c r="D2492" s="44" t="str">
        <f>NM_Permitted_Sources!G930</f>
        <v>20200253</v>
      </c>
      <c r="E2492" s="44" t="str">
        <f>NM_Permitted_Sources!I930</f>
        <v>Compressor Engines</v>
      </c>
      <c r="F2492" s="180">
        <f>NM_Permitted_Sources!J930</f>
        <v>12.21</v>
      </c>
      <c r="G2492" s="180" t="str">
        <f>NM_Permitted_Sources!K930</f>
        <v/>
      </c>
      <c r="H2492" s="180" t="str">
        <f>NM_Permitted_Sources!L930</f>
        <v/>
      </c>
      <c r="I2492" s="180" t="str">
        <f>NM_Permitted_Sources!M930</f>
        <v/>
      </c>
      <c r="J2492" s="180" t="str">
        <f>NM_Permitted_Sources!N930</f>
        <v/>
      </c>
    </row>
    <row r="2493" spans="1:10" x14ac:dyDescent="0.2">
      <c r="A2493" s="43" t="str">
        <f>NM_Permitted_Sources!A931</f>
        <v>NM Permitted</v>
      </c>
      <c r="B2493" s="43" t="str">
        <f>NM_Permitted_Sources!B931</f>
        <v>35</v>
      </c>
      <c r="C2493" s="74" t="str">
        <f>NM_Permitted_Sources!C931</f>
        <v>35025</v>
      </c>
      <c r="D2493" s="44" t="str">
        <f>NM_Permitted_Sources!G931</f>
        <v>20200254</v>
      </c>
      <c r="E2493" s="44" t="str">
        <f>NM_Permitted_Sources!I931</f>
        <v>Compressor Engines</v>
      </c>
      <c r="F2493" s="180" t="str">
        <f>NM_Permitted_Sources!J931</f>
        <v/>
      </c>
      <c r="G2493" s="180" t="str">
        <f>NM_Permitted_Sources!K931</f>
        <v/>
      </c>
      <c r="H2493" s="180">
        <f>NM_Permitted_Sources!L931</f>
        <v>12.3</v>
      </c>
      <c r="I2493" s="180" t="str">
        <f>NM_Permitted_Sources!M931</f>
        <v/>
      </c>
      <c r="J2493" s="180" t="str">
        <f>NM_Permitted_Sources!N931</f>
        <v/>
      </c>
    </row>
    <row r="2494" spans="1:10" x14ac:dyDescent="0.2">
      <c r="A2494" s="43" t="str">
        <f>NM_Permitted_Sources!A932</f>
        <v>NM Permitted</v>
      </c>
      <c r="B2494" s="43" t="str">
        <f>NM_Permitted_Sources!B932</f>
        <v>35</v>
      </c>
      <c r="C2494" s="74" t="str">
        <f>NM_Permitted_Sources!C932</f>
        <v>35025</v>
      </c>
      <c r="D2494" s="44" t="str">
        <f>NM_Permitted_Sources!G932</f>
        <v>40400311</v>
      </c>
      <c r="E2494" s="44" t="str">
        <f>NM_Permitted_Sources!I932</f>
        <v>Permitted Tank Losses</v>
      </c>
      <c r="F2494" s="180" t="str">
        <f>NM_Permitted_Sources!J932</f>
        <v/>
      </c>
      <c r="G2494" s="180">
        <f>NM_Permitted_Sources!K932</f>
        <v>12.3</v>
      </c>
      <c r="H2494" s="180" t="str">
        <f>NM_Permitted_Sources!L932</f>
        <v/>
      </c>
      <c r="I2494" s="180" t="str">
        <f>NM_Permitted_Sources!M932</f>
        <v/>
      </c>
      <c r="J2494" s="180" t="str">
        <f>NM_Permitted_Sources!N932</f>
        <v/>
      </c>
    </row>
    <row r="2495" spans="1:10" x14ac:dyDescent="0.2">
      <c r="A2495" s="43" t="str">
        <f>NM_Permitted_Sources!A933</f>
        <v>NM Permitted</v>
      </c>
      <c r="B2495" s="43" t="str">
        <f>NM_Permitted_Sources!B933</f>
        <v>35</v>
      </c>
      <c r="C2495" s="74" t="str">
        <f>NM_Permitted_Sources!C933</f>
        <v>35025</v>
      </c>
      <c r="D2495" s="44" t="str">
        <f>NM_Permitted_Sources!G933</f>
        <v>20200252</v>
      </c>
      <c r="E2495" s="44" t="str">
        <f>NM_Permitted_Sources!I933</f>
        <v>Compressor Engines</v>
      </c>
      <c r="F2495" s="180" t="str">
        <f>NM_Permitted_Sources!J933</f>
        <v/>
      </c>
      <c r="G2495" s="180">
        <f>NM_Permitted_Sources!K933</f>
        <v>12.33</v>
      </c>
      <c r="H2495" s="180" t="str">
        <f>NM_Permitted_Sources!L933</f>
        <v/>
      </c>
      <c r="I2495" s="180" t="str">
        <f>NM_Permitted_Sources!M933</f>
        <v/>
      </c>
      <c r="J2495" s="180" t="str">
        <f>NM_Permitted_Sources!N933</f>
        <v/>
      </c>
    </row>
    <row r="2496" spans="1:10" x14ac:dyDescent="0.2">
      <c r="A2496" s="43" t="str">
        <f>NM_Permitted_Sources!A934</f>
        <v>NM Permitted</v>
      </c>
      <c r="B2496" s="43" t="str">
        <f>NM_Permitted_Sources!B934</f>
        <v>35</v>
      </c>
      <c r="C2496" s="74" t="str">
        <f>NM_Permitted_Sources!C934</f>
        <v>35025</v>
      </c>
      <c r="D2496" s="44" t="str">
        <f>NM_Permitted_Sources!G934</f>
        <v>20200201</v>
      </c>
      <c r="E2496" s="44" t="str">
        <f>NM_Permitted_Sources!I934</f>
        <v>Compressor Engines</v>
      </c>
      <c r="F2496" s="180">
        <f>NM_Permitted_Sources!J934</f>
        <v>12.4</v>
      </c>
      <c r="G2496" s="180" t="str">
        <f>NM_Permitted_Sources!K934</f>
        <v/>
      </c>
      <c r="H2496" s="180" t="str">
        <f>NM_Permitted_Sources!L934</f>
        <v/>
      </c>
      <c r="I2496" s="180" t="str">
        <f>NM_Permitted_Sources!M934</f>
        <v/>
      </c>
      <c r="J2496" s="180" t="str">
        <f>NM_Permitted_Sources!N934</f>
        <v/>
      </c>
    </row>
    <row r="2497" spans="1:10" x14ac:dyDescent="0.2">
      <c r="A2497" s="43" t="str">
        <f>NM_Permitted_Sources!A935</f>
        <v>NM Permitted</v>
      </c>
      <c r="B2497" s="43" t="str">
        <f>NM_Permitted_Sources!B935</f>
        <v>35</v>
      </c>
      <c r="C2497" s="74" t="str">
        <f>NM_Permitted_Sources!C935</f>
        <v>35015</v>
      </c>
      <c r="D2497" s="44" t="str">
        <f>NM_Permitted_Sources!G935</f>
        <v>20200252</v>
      </c>
      <c r="E2497" s="44" t="str">
        <f>NM_Permitted_Sources!I935</f>
        <v>Compressor Engines</v>
      </c>
      <c r="F2497" s="180" t="str">
        <f>NM_Permitted_Sources!J935</f>
        <v/>
      </c>
      <c r="G2497" s="180" t="str">
        <f>NM_Permitted_Sources!K935</f>
        <v/>
      </c>
      <c r="H2497" s="180">
        <f>NM_Permitted_Sources!L935</f>
        <v>12.47</v>
      </c>
      <c r="I2497" s="180" t="str">
        <f>NM_Permitted_Sources!M935</f>
        <v/>
      </c>
      <c r="J2497" s="180" t="str">
        <f>NM_Permitted_Sources!N935</f>
        <v/>
      </c>
    </row>
    <row r="2498" spans="1:10" x14ac:dyDescent="0.2">
      <c r="A2498" s="43" t="str">
        <f>NM_Permitted_Sources!A936</f>
        <v>NM Permitted</v>
      </c>
      <c r="B2498" s="43" t="str">
        <f>NM_Permitted_Sources!B936</f>
        <v>35</v>
      </c>
      <c r="C2498" s="74" t="str">
        <f>NM_Permitted_Sources!C936</f>
        <v>35025</v>
      </c>
      <c r="D2498" s="44" t="str">
        <f>NM_Permitted_Sources!G936</f>
        <v>20200252</v>
      </c>
      <c r="E2498" s="44" t="str">
        <f>NM_Permitted_Sources!I936</f>
        <v>Compressor Engines</v>
      </c>
      <c r="F2498" s="180" t="str">
        <f>NM_Permitted_Sources!J936</f>
        <v/>
      </c>
      <c r="G2498" s="180">
        <f>NM_Permitted_Sources!K936</f>
        <v>12.58</v>
      </c>
      <c r="H2498" s="180" t="str">
        <f>NM_Permitted_Sources!L936</f>
        <v/>
      </c>
      <c r="I2498" s="180" t="str">
        <f>NM_Permitted_Sources!M936</f>
        <v/>
      </c>
      <c r="J2498" s="180" t="str">
        <f>NM_Permitted_Sources!N936</f>
        <v/>
      </c>
    </row>
    <row r="2499" spans="1:10" x14ac:dyDescent="0.2">
      <c r="A2499" s="43" t="str">
        <f>NM_Permitted_Sources!A937</f>
        <v>NM Permitted</v>
      </c>
      <c r="B2499" s="43" t="str">
        <f>NM_Permitted_Sources!B937</f>
        <v>35</v>
      </c>
      <c r="C2499" s="74" t="str">
        <f>NM_Permitted_Sources!C937</f>
        <v>35025</v>
      </c>
      <c r="D2499" s="44" t="str">
        <f>NM_Permitted_Sources!G937</f>
        <v>20200252</v>
      </c>
      <c r="E2499" s="44" t="str">
        <f>NM_Permitted_Sources!I937</f>
        <v>Compressor Engines</v>
      </c>
      <c r="F2499" s="180" t="str">
        <f>NM_Permitted_Sources!J937</f>
        <v/>
      </c>
      <c r="G2499" s="180" t="str">
        <f>NM_Permitted_Sources!K937</f>
        <v/>
      </c>
      <c r="H2499" s="180">
        <f>NM_Permitted_Sources!L937</f>
        <v>12.6</v>
      </c>
      <c r="I2499" s="180" t="str">
        <f>NM_Permitted_Sources!M937</f>
        <v/>
      </c>
      <c r="J2499" s="180" t="str">
        <f>NM_Permitted_Sources!N937</f>
        <v/>
      </c>
    </row>
    <row r="2500" spans="1:10" x14ac:dyDescent="0.2">
      <c r="A2500" s="43" t="str">
        <f>NM_Permitted_Sources!A938</f>
        <v>NM Permitted</v>
      </c>
      <c r="B2500" s="43" t="str">
        <f>NM_Permitted_Sources!B938</f>
        <v>35</v>
      </c>
      <c r="C2500" s="74" t="str">
        <f>NM_Permitted_Sources!C938</f>
        <v>35025</v>
      </c>
      <c r="D2500" s="44" t="str">
        <f>NM_Permitted_Sources!G938</f>
        <v>20200254</v>
      </c>
      <c r="E2500" s="44" t="str">
        <f>NM_Permitted_Sources!I938</f>
        <v>Compressor Engines</v>
      </c>
      <c r="F2500" s="180" t="str">
        <f>NM_Permitted_Sources!J938</f>
        <v/>
      </c>
      <c r="G2500" s="180">
        <f>NM_Permitted_Sources!K938</f>
        <v>12.6</v>
      </c>
      <c r="H2500" s="180" t="str">
        <f>NM_Permitted_Sources!L938</f>
        <v/>
      </c>
      <c r="I2500" s="180" t="str">
        <f>NM_Permitted_Sources!M938</f>
        <v/>
      </c>
      <c r="J2500" s="180" t="str">
        <f>NM_Permitted_Sources!N938</f>
        <v/>
      </c>
    </row>
    <row r="2501" spans="1:10" x14ac:dyDescent="0.2">
      <c r="A2501" s="43" t="str">
        <f>NM_Permitted_Sources!A939</f>
        <v>NM Permitted</v>
      </c>
      <c r="B2501" s="43" t="str">
        <f>NM_Permitted_Sources!B939</f>
        <v>35</v>
      </c>
      <c r="C2501" s="74" t="str">
        <f>NM_Permitted_Sources!C939</f>
        <v>35025</v>
      </c>
      <c r="D2501" s="44" t="str">
        <f>NM_Permitted_Sources!G939</f>
        <v>20200254</v>
      </c>
      <c r="E2501" s="44" t="str">
        <f>NM_Permitted_Sources!I939</f>
        <v>Compressor Engines</v>
      </c>
      <c r="F2501" s="180" t="str">
        <f>NM_Permitted_Sources!J939</f>
        <v/>
      </c>
      <c r="G2501" s="180">
        <f>NM_Permitted_Sources!K939</f>
        <v>12.6</v>
      </c>
      <c r="H2501" s="180" t="str">
        <f>NM_Permitted_Sources!L939</f>
        <v/>
      </c>
      <c r="I2501" s="180" t="str">
        <f>NM_Permitted_Sources!M939</f>
        <v/>
      </c>
      <c r="J2501" s="180" t="str">
        <f>NM_Permitted_Sources!N939</f>
        <v/>
      </c>
    </row>
    <row r="2502" spans="1:10" x14ac:dyDescent="0.2">
      <c r="A2502" s="43" t="str">
        <f>NM_Permitted_Sources!A940</f>
        <v>NM Permitted</v>
      </c>
      <c r="B2502" s="43" t="str">
        <f>NM_Permitted_Sources!B940</f>
        <v>35</v>
      </c>
      <c r="C2502" s="74" t="str">
        <f>NM_Permitted_Sources!C940</f>
        <v>35025</v>
      </c>
      <c r="D2502" s="44" t="str">
        <f>NM_Permitted_Sources!G940</f>
        <v>31000404</v>
      </c>
      <c r="E2502" s="44" t="str">
        <f>NM_Permitted_Sources!I940</f>
        <v>Process Heaters</v>
      </c>
      <c r="F2502" s="180">
        <f>NM_Permitted_Sources!J940</f>
        <v>12.85</v>
      </c>
      <c r="G2502" s="180" t="str">
        <f>NM_Permitted_Sources!K940</f>
        <v/>
      </c>
      <c r="H2502" s="180" t="str">
        <f>NM_Permitted_Sources!L940</f>
        <v/>
      </c>
      <c r="I2502" s="180" t="str">
        <f>NM_Permitted_Sources!M940</f>
        <v/>
      </c>
      <c r="J2502" s="180" t="str">
        <f>NM_Permitted_Sources!N940</f>
        <v/>
      </c>
    </row>
    <row r="2503" spans="1:10" x14ac:dyDescent="0.2">
      <c r="A2503" s="43" t="str">
        <f>NM_Permitted_Sources!A941</f>
        <v>NM Permitted</v>
      </c>
      <c r="B2503" s="43" t="str">
        <f>NM_Permitted_Sources!B941</f>
        <v>35</v>
      </c>
      <c r="C2503" s="74" t="str">
        <f>NM_Permitted_Sources!C941</f>
        <v>35025</v>
      </c>
      <c r="D2503" s="44" t="str">
        <f>NM_Permitted_Sources!G941</f>
        <v>31000404</v>
      </c>
      <c r="E2503" s="44" t="str">
        <f>NM_Permitted_Sources!I941</f>
        <v>Process Heaters</v>
      </c>
      <c r="F2503" s="180">
        <f>NM_Permitted_Sources!J941</f>
        <v>12.85</v>
      </c>
      <c r="G2503" s="180" t="str">
        <f>NM_Permitted_Sources!K941</f>
        <v/>
      </c>
      <c r="H2503" s="180" t="str">
        <f>NM_Permitted_Sources!L941</f>
        <v/>
      </c>
      <c r="I2503" s="180" t="str">
        <f>NM_Permitted_Sources!M941</f>
        <v/>
      </c>
      <c r="J2503" s="180" t="str">
        <f>NM_Permitted_Sources!N941</f>
        <v/>
      </c>
    </row>
    <row r="2504" spans="1:10" x14ac:dyDescent="0.2">
      <c r="A2504" s="43" t="str">
        <f>NM_Permitted_Sources!A942</f>
        <v>NM Permitted</v>
      </c>
      <c r="B2504" s="43" t="str">
        <f>NM_Permitted_Sources!B942</f>
        <v>35</v>
      </c>
      <c r="C2504" s="74" t="str">
        <f>NM_Permitted_Sources!C942</f>
        <v>35025</v>
      </c>
      <c r="D2504" s="44" t="str">
        <f>NM_Permitted_Sources!G942</f>
        <v>40400311</v>
      </c>
      <c r="E2504" s="44" t="str">
        <f>NM_Permitted_Sources!I942</f>
        <v>Permitted Tank Losses</v>
      </c>
      <c r="F2504" s="180" t="str">
        <f>NM_Permitted_Sources!J942</f>
        <v/>
      </c>
      <c r="G2504" s="180">
        <f>NM_Permitted_Sources!K942</f>
        <v>12.92</v>
      </c>
      <c r="H2504" s="180" t="str">
        <f>NM_Permitted_Sources!L942</f>
        <v/>
      </c>
      <c r="I2504" s="180" t="str">
        <f>NM_Permitted_Sources!M942</f>
        <v/>
      </c>
      <c r="J2504" s="180" t="str">
        <f>NM_Permitted_Sources!N942</f>
        <v/>
      </c>
    </row>
    <row r="2505" spans="1:10" x14ac:dyDescent="0.2">
      <c r="A2505" s="43" t="str">
        <f>NM_Permitted_Sources!A943</f>
        <v>NM Permitted</v>
      </c>
      <c r="B2505" s="43" t="str">
        <f>NM_Permitted_Sources!B943</f>
        <v>35</v>
      </c>
      <c r="C2505" s="74" t="str">
        <f>NM_Permitted_Sources!C943</f>
        <v>35025</v>
      </c>
      <c r="D2505" s="44" t="str">
        <f>NM_Permitted_Sources!G943</f>
        <v>20200252</v>
      </c>
      <c r="E2505" s="44" t="str">
        <f>NM_Permitted_Sources!I943</f>
        <v>Compressor Engines</v>
      </c>
      <c r="F2505" s="180" t="str">
        <f>NM_Permitted_Sources!J943</f>
        <v/>
      </c>
      <c r="G2505" s="180" t="str">
        <f>NM_Permitted_Sources!K943</f>
        <v/>
      </c>
      <c r="H2505" s="180">
        <f>NM_Permitted_Sources!L943</f>
        <v>13.03</v>
      </c>
      <c r="I2505" s="180" t="str">
        <f>NM_Permitted_Sources!M943</f>
        <v/>
      </c>
      <c r="J2505" s="180" t="str">
        <f>NM_Permitted_Sources!N943</f>
        <v/>
      </c>
    </row>
    <row r="2506" spans="1:10" x14ac:dyDescent="0.2">
      <c r="A2506" s="43" t="str">
        <f>NM_Permitted_Sources!A944</f>
        <v>NM Permitted</v>
      </c>
      <c r="B2506" s="43" t="str">
        <f>NM_Permitted_Sources!B944</f>
        <v>35</v>
      </c>
      <c r="C2506" s="74" t="str">
        <f>NM_Permitted_Sources!C944</f>
        <v>35015</v>
      </c>
      <c r="D2506" s="44" t="str">
        <f>NM_Permitted_Sources!G944</f>
        <v>31088811</v>
      </c>
      <c r="E2506" s="44" t="str">
        <f>NM_Permitted_Sources!I944</f>
        <v>Permitted Fugitives</v>
      </c>
      <c r="F2506" s="180" t="str">
        <f>NM_Permitted_Sources!J944</f>
        <v/>
      </c>
      <c r="G2506" s="180">
        <f>NM_Permitted_Sources!K944</f>
        <v>13.06</v>
      </c>
      <c r="H2506" s="180" t="str">
        <f>NM_Permitted_Sources!L944</f>
        <v/>
      </c>
      <c r="I2506" s="180" t="str">
        <f>NM_Permitted_Sources!M944</f>
        <v/>
      </c>
      <c r="J2506" s="180" t="str">
        <f>NM_Permitted_Sources!N944</f>
        <v/>
      </c>
    </row>
    <row r="2507" spans="1:10" x14ac:dyDescent="0.2">
      <c r="A2507" s="43" t="str">
        <f>NM_Permitted_Sources!A945</f>
        <v>NM Permitted</v>
      </c>
      <c r="B2507" s="43" t="str">
        <f>NM_Permitted_Sources!B945</f>
        <v>35</v>
      </c>
      <c r="C2507" s="74" t="str">
        <f>NM_Permitted_Sources!C945</f>
        <v>35025</v>
      </c>
      <c r="D2507" s="44" t="str">
        <f>NM_Permitted_Sources!G945</f>
        <v>31000205</v>
      </c>
      <c r="E2507" s="44" t="str">
        <f>NM_Permitted_Sources!I945</f>
        <v>Natural Gas Production, Flares</v>
      </c>
      <c r="F2507" s="180" t="str">
        <f>NM_Permitted_Sources!J945</f>
        <v/>
      </c>
      <c r="G2507" s="180" t="str">
        <f>NM_Permitted_Sources!K945</f>
        <v/>
      </c>
      <c r="H2507" s="180" t="str">
        <f>NM_Permitted_Sources!L945</f>
        <v/>
      </c>
      <c r="I2507" s="180">
        <f>NM_Permitted_Sources!M945</f>
        <v>13.2</v>
      </c>
      <c r="J2507" s="180" t="str">
        <f>NM_Permitted_Sources!N945</f>
        <v/>
      </c>
    </row>
    <row r="2508" spans="1:10" x14ac:dyDescent="0.2">
      <c r="A2508" s="43" t="str">
        <f>NM_Permitted_Sources!A946</f>
        <v>NM Permitted</v>
      </c>
      <c r="B2508" s="43" t="str">
        <f>NM_Permitted_Sources!B946</f>
        <v>35</v>
      </c>
      <c r="C2508" s="74" t="str">
        <f>NM_Permitted_Sources!C946</f>
        <v>35025</v>
      </c>
      <c r="D2508" s="44" t="str">
        <f>NM_Permitted_Sources!G946</f>
        <v>20200254</v>
      </c>
      <c r="E2508" s="44" t="str">
        <f>NM_Permitted_Sources!I946</f>
        <v>Compressor Engines</v>
      </c>
      <c r="F2508" s="180" t="str">
        <f>NM_Permitted_Sources!J946</f>
        <v/>
      </c>
      <c r="G2508" s="180" t="str">
        <f>NM_Permitted_Sources!K946</f>
        <v/>
      </c>
      <c r="H2508" s="180">
        <f>NM_Permitted_Sources!L946</f>
        <v>13.2</v>
      </c>
      <c r="I2508" s="180" t="str">
        <f>NM_Permitted_Sources!M946</f>
        <v/>
      </c>
      <c r="J2508" s="180" t="str">
        <f>NM_Permitted_Sources!N946</f>
        <v/>
      </c>
    </row>
    <row r="2509" spans="1:10" x14ac:dyDescent="0.2">
      <c r="A2509" s="43" t="str">
        <f>NM_Permitted_Sources!A947</f>
        <v>NM Permitted</v>
      </c>
      <c r="B2509" s="43" t="str">
        <f>NM_Permitted_Sources!B947</f>
        <v>35</v>
      </c>
      <c r="C2509" s="74" t="str">
        <f>NM_Permitted_Sources!C947</f>
        <v>35025</v>
      </c>
      <c r="D2509" s="44" t="str">
        <f>NM_Permitted_Sources!G947</f>
        <v>20200254</v>
      </c>
      <c r="E2509" s="44" t="str">
        <f>NM_Permitted_Sources!I947</f>
        <v>Compressor Engines</v>
      </c>
      <c r="F2509" s="180" t="str">
        <f>NM_Permitted_Sources!J947</f>
        <v/>
      </c>
      <c r="G2509" s="180" t="str">
        <f>NM_Permitted_Sources!K947</f>
        <v/>
      </c>
      <c r="H2509" s="180">
        <f>NM_Permitted_Sources!L947</f>
        <v>13.2</v>
      </c>
      <c r="I2509" s="180" t="str">
        <f>NM_Permitted_Sources!M947</f>
        <v/>
      </c>
      <c r="J2509" s="180" t="str">
        <f>NM_Permitted_Sources!N947</f>
        <v/>
      </c>
    </row>
    <row r="2510" spans="1:10" x14ac:dyDescent="0.2">
      <c r="A2510" s="43" t="str">
        <f>NM_Permitted_Sources!A948</f>
        <v>NM Permitted</v>
      </c>
      <c r="B2510" s="43" t="str">
        <f>NM_Permitted_Sources!B948</f>
        <v>35</v>
      </c>
      <c r="C2510" s="74" t="str">
        <f>NM_Permitted_Sources!C948</f>
        <v>35025</v>
      </c>
      <c r="D2510" s="44" t="str">
        <f>NM_Permitted_Sources!G948</f>
        <v>20200252</v>
      </c>
      <c r="E2510" s="44" t="str">
        <f>NM_Permitted_Sources!I948</f>
        <v>Compressor Engines</v>
      </c>
      <c r="F2510" s="180" t="str">
        <f>NM_Permitted_Sources!J948</f>
        <v/>
      </c>
      <c r="G2510" s="180" t="str">
        <f>NM_Permitted_Sources!K948</f>
        <v/>
      </c>
      <c r="H2510" s="180">
        <f>NM_Permitted_Sources!L948</f>
        <v>13.54</v>
      </c>
      <c r="I2510" s="180" t="str">
        <f>NM_Permitted_Sources!M948</f>
        <v/>
      </c>
      <c r="J2510" s="180" t="str">
        <f>NM_Permitted_Sources!N948</f>
        <v/>
      </c>
    </row>
    <row r="2511" spans="1:10" x14ac:dyDescent="0.2">
      <c r="A2511" s="43" t="str">
        <f>NM_Permitted_Sources!A949</f>
        <v>NM Permitted</v>
      </c>
      <c r="B2511" s="43" t="str">
        <f>NM_Permitted_Sources!B949</f>
        <v>35</v>
      </c>
      <c r="C2511" s="74" t="str">
        <f>NM_Permitted_Sources!C949</f>
        <v>35025</v>
      </c>
      <c r="D2511" s="44" t="str">
        <f>NM_Permitted_Sources!G949</f>
        <v>20200202</v>
      </c>
      <c r="E2511" s="44" t="str">
        <f>NM_Permitted_Sources!I949</f>
        <v>Compressor Engines</v>
      </c>
      <c r="F2511" s="180" t="str">
        <f>NM_Permitted_Sources!J949</f>
        <v/>
      </c>
      <c r="G2511" s="180" t="str">
        <f>NM_Permitted_Sources!K949</f>
        <v/>
      </c>
      <c r="H2511" s="180">
        <f>NM_Permitted_Sources!L949</f>
        <v>13.54</v>
      </c>
      <c r="I2511" s="180" t="str">
        <f>NM_Permitted_Sources!M949</f>
        <v/>
      </c>
      <c r="J2511" s="180" t="str">
        <f>NM_Permitted_Sources!N949</f>
        <v/>
      </c>
    </row>
    <row r="2512" spans="1:10" x14ac:dyDescent="0.2">
      <c r="A2512" s="43" t="str">
        <f>NM_Permitted_Sources!A950</f>
        <v>NM Permitted</v>
      </c>
      <c r="B2512" s="43" t="str">
        <f>NM_Permitted_Sources!B950</f>
        <v>35</v>
      </c>
      <c r="C2512" s="74" t="str">
        <f>NM_Permitted_Sources!C950</f>
        <v>35025</v>
      </c>
      <c r="D2512" s="44" t="str">
        <f>NM_Permitted_Sources!G950</f>
        <v>31000205</v>
      </c>
      <c r="E2512" s="44" t="str">
        <f>NM_Permitted_Sources!I950</f>
        <v>Natural Gas Production, Flares</v>
      </c>
      <c r="F2512" s="180" t="str">
        <f>NM_Permitted_Sources!J950</f>
        <v/>
      </c>
      <c r="G2512" s="180">
        <f>NM_Permitted_Sources!K950</f>
        <v>13.63</v>
      </c>
      <c r="H2512" s="180" t="str">
        <f>NM_Permitted_Sources!L950</f>
        <v/>
      </c>
      <c r="I2512" s="180" t="str">
        <f>NM_Permitted_Sources!M950</f>
        <v/>
      </c>
      <c r="J2512" s="180" t="str">
        <f>NM_Permitted_Sources!N950</f>
        <v/>
      </c>
    </row>
    <row r="2513" spans="1:10" x14ac:dyDescent="0.2">
      <c r="A2513" s="43" t="str">
        <f>NM_Permitted_Sources!A951</f>
        <v>NM Permitted</v>
      </c>
      <c r="B2513" s="43" t="str">
        <f>NM_Permitted_Sources!B951</f>
        <v>35</v>
      </c>
      <c r="C2513" s="74" t="str">
        <f>NM_Permitted_Sources!C951</f>
        <v>35025</v>
      </c>
      <c r="D2513" s="44" t="str">
        <f>NM_Permitted_Sources!G951</f>
        <v>20200253</v>
      </c>
      <c r="E2513" s="44" t="str">
        <f>NM_Permitted_Sources!I951</f>
        <v>Compressor Engines</v>
      </c>
      <c r="F2513" s="180">
        <f>NM_Permitted_Sources!J951</f>
        <v>13.65</v>
      </c>
      <c r="G2513" s="180" t="str">
        <f>NM_Permitted_Sources!K951</f>
        <v/>
      </c>
      <c r="H2513" s="180" t="str">
        <f>NM_Permitted_Sources!L951</f>
        <v/>
      </c>
      <c r="I2513" s="180" t="str">
        <f>NM_Permitted_Sources!M951</f>
        <v/>
      </c>
      <c r="J2513" s="180" t="str">
        <f>NM_Permitted_Sources!N951</f>
        <v/>
      </c>
    </row>
    <row r="2514" spans="1:10" x14ac:dyDescent="0.2">
      <c r="A2514" s="43" t="str">
        <f>NM_Permitted_Sources!A952</f>
        <v>NM Permitted</v>
      </c>
      <c r="B2514" s="43" t="str">
        <f>NM_Permitted_Sources!B952</f>
        <v>35</v>
      </c>
      <c r="C2514" s="74" t="str">
        <f>NM_Permitted_Sources!C952</f>
        <v>35025</v>
      </c>
      <c r="D2514" s="44" t="str">
        <f>NM_Permitted_Sources!G952</f>
        <v>20200254</v>
      </c>
      <c r="E2514" s="44" t="str">
        <f>NM_Permitted_Sources!I952</f>
        <v>Compressor Engines</v>
      </c>
      <c r="F2514" s="180" t="str">
        <f>NM_Permitted_Sources!J952</f>
        <v/>
      </c>
      <c r="G2514" s="180">
        <f>NM_Permitted_Sources!K952</f>
        <v>13.7</v>
      </c>
      <c r="H2514" s="180" t="str">
        <f>NM_Permitted_Sources!L952</f>
        <v/>
      </c>
      <c r="I2514" s="180" t="str">
        <f>NM_Permitted_Sources!M952</f>
        <v/>
      </c>
      <c r="J2514" s="180" t="str">
        <f>NM_Permitted_Sources!N952</f>
        <v/>
      </c>
    </row>
    <row r="2515" spans="1:10" x14ac:dyDescent="0.2">
      <c r="A2515" s="43" t="str">
        <f>NM_Permitted_Sources!A953</f>
        <v>NM Permitted</v>
      </c>
      <c r="B2515" s="43" t="str">
        <f>NM_Permitted_Sources!B953</f>
        <v>35</v>
      </c>
      <c r="C2515" s="74" t="str">
        <f>NM_Permitted_Sources!C953</f>
        <v>35025</v>
      </c>
      <c r="D2515" s="44" t="str">
        <f>NM_Permitted_Sources!G953</f>
        <v>20200252</v>
      </c>
      <c r="E2515" s="44" t="str">
        <f>NM_Permitted_Sources!I953</f>
        <v>Compressor Engines</v>
      </c>
      <c r="F2515" s="180" t="str">
        <f>NM_Permitted_Sources!J953</f>
        <v/>
      </c>
      <c r="G2515" s="180" t="str">
        <f>NM_Permitted_Sources!K953</f>
        <v/>
      </c>
      <c r="H2515" s="180">
        <f>NM_Permitted_Sources!L953</f>
        <v>14.01</v>
      </c>
      <c r="I2515" s="180" t="str">
        <f>NM_Permitted_Sources!M953</f>
        <v/>
      </c>
      <c r="J2515" s="180" t="str">
        <f>NM_Permitted_Sources!N953</f>
        <v/>
      </c>
    </row>
    <row r="2516" spans="1:10" x14ac:dyDescent="0.2">
      <c r="A2516" s="43" t="str">
        <f>NM_Permitted_Sources!A954</f>
        <v>NM Permitted</v>
      </c>
      <c r="B2516" s="43" t="str">
        <f>NM_Permitted_Sources!B954</f>
        <v>35</v>
      </c>
      <c r="C2516" s="74" t="str">
        <f>NM_Permitted_Sources!C954</f>
        <v>35025</v>
      </c>
      <c r="D2516" s="44" t="str">
        <f>NM_Permitted_Sources!G954</f>
        <v>20200253</v>
      </c>
      <c r="E2516" s="44" t="str">
        <f>NM_Permitted_Sources!I954</f>
        <v>Compressor Engines</v>
      </c>
      <c r="F2516" s="180">
        <f>NM_Permitted_Sources!J954</f>
        <v>14.1</v>
      </c>
      <c r="G2516" s="180" t="str">
        <f>NM_Permitted_Sources!K954</f>
        <v/>
      </c>
      <c r="H2516" s="180" t="str">
        <f>NM_Permitted_Sources!L954</f>
        <v/>
      </c>
      <c r="I2516" s="180" t="str">
        <f>NM_Permitted_Sources!M954</f>
        <v/>
      </c>
      <c r="J2516" s="180" t="str">
        <f>NM_Permitted_Sources!N954</f>
        <v/>
      </c>
    </row>
    <row r="2517" spans="1:10" x14ac:dyDescent="0.2">
      <c r="A2517" s="43" t="str">
        <f>NM_Permitted_Sources!A955</f>
        <v>NM Permitted</v>
      </c>
      <c r="B2517" s="43" t="str">
        <f>NM_Permitted_Sources!B955</f>
        <v>35</v>
      </c>
      <c r="C2517" s="74" t="str">
        <f>NM_Permitted_Sources!C955</f>
        <v>35025</v>
      </c>
      <c r="D2517" s="44" t="str">
        <f>NM_Permitted_Sources!G955</f>
        <v>20200201</v>
      </c>
      <c r="E2517" s="44" t="str">
        <f>NM_Permitted_Sources!I955</f>
        <v>Compressor Engines</v>
      </c>
      <c r="F2517" s="180">
        <f>NM_Permitted_Sources!J955</f>
        <v>14.1</v>
      </c>
      <c r="G2517" s="180" t="str">
        <f>NM_Permitted_Sources!K955</f>
        <v/>
      </c>
      <c r="H2517" s="180" t="str">
        <f>NM_Permitted_Sources!L955</f>
        <v/>
      </c>
      <c r="I2517" s="180" t="str">
        <f>NM_Permitted_Sources!M955</f>
        <v/>
      </c>
      <c r="J2517" s="180" t="str">
        <f>NM_Permitted_Sources!N955</f>
        <v/>
      </c>
    </row>
    <row r="2518" spans="1:10" x14ac:dyDescent="0.2">
      <c r="A2518" s="43" t="str">
        <f>NM_Permitted_Sources!A956</f>
        <v>NM Permitted</v>
      </c>
      <c r="B2518" s="43" t="str">
        <f>NM_Permitted_Sources!B956</f>
        <v>35</v>
      </c>
      <c r="C2518" s="74" t="str">
        <f>NM_Permitted_Sources!C956</f>
        <v>35025</v>
      </c>
      <c r="D2518" s="44" t="str">
        <f>NM_Permitted_Sources!G956</f>
        <v>20200201</v>
      </c>
      <c r="E2518" s="44" t="str">
        <f>NM_Permitted_Sources!I956</f>
        <v>Compressor Engines</v>
      </c>
      <c r="F2518" s="180">
        <f>NM_Permitted_Sources!J956</f>
        <v>14.1</v>
      </c>
      <c r="G2518" s="180" t="str">
        <f>NM_Permitted_Sources!K956</f>
        <v/>
      </c>
      <c r="H2518" s="180" t="str">
        <f>NM_Permitted_Sources!L956</f>
        <v/>
      </c>
      <c r="I2518" s="180" t="str">
        <f>NM_Permitted_Sources!M956</f>
        <v/>
      </c>
      <c r="J2518" s="180" t="str">
        <f>NM_Permitted_Sources!N956</f>
        <v/>
      </c>
    </row>
    <row r="2519" spans="1:10" x14ac:dyDescent="0.2">
      <c r="A2519" s="43" t="str">
        <f>NM_Permitted_Sources!A957</f>
        <v>NM Permitted</v>
      </c>
      <c r="B2519" s="43" t="str">
        <f>NM_Permitted_Sources!B957</f>
        <v>35</v>
      </c>
      <c r="C2519" s="74" t="str">
        <f>NM_Permitted_Sources!C957</f>
        <v>35025</v>
      </c>
      <c r="D2519" s="44" t="str">
        <f>NM_Permitted_Sources!G957</f>
        <v>20200254</v>
      </c>
      <c r="E2519" s="44" t="str">
        <f>NM_Permitted_Sources!I957</f>
        <v>Compressor Engines</v>
      </c>
      <c r="F2519" s="180">
        <f>NM_Permitted_Sources!J957</f>
        <v>14.14</v>
      </c>
      <c r="G2519" s="180" t="str">
        <f>NM_Permitted_Sources!K957</f>
        <v/>
      </c>
      <c r="H2519" s="180" t="str">
        <f>NM_Permitted_Sources!L957</f>
        <v/>
      </c>
      <c r="I2519" s="180" t="str">
        <f>NM_Permitted_Sources!M957</f>
        <v/>
      </c>
      <c r="J2519" s="180" t="str">
        <f>NM_Permitted_Sources!N957</f>
        <v/>
      </c>
    </row>
    <row r="2520" spans="1:10" x14ac:dyDescent="0.2">
      <c r="A2520" s="43" t="str">
        <f>NM_Permitted_Sources!A958</f>
        <v>NM Permitted</v>
      </c>
      <c r="B2520" s="43" t="str">
        <f>NM_Permitted_Sources!B958</f>
        <v>35</v>
      </c>
      <c r="C2520" s="74" t="str">
        <f>NM_Permitted_Sources!C958</f>
        <v>35025</v>
      </c>
      <c r="D2520" s="44" t="str">
        <f>NM_Permitted_Sources!G958</f>
        <v>20200254</v>
      </c>
      <c r="E2520" s="44" t="str">
        <f>NM_Permitted_Sources!I958</f>
        <v>Compressor Engines</v>
      </c>
      <c r="F2520" s="180" t="str">
        <f>NM_Permitted_Sources!J958</f>
        <v/>
      </c>
      <c r="G2520" s="180" t="str">
        <f>NM_Permitted_Sources!K958</f>
        <v/>
      </c>
      <c r="H2520" s="180">
        <f>NM_Permitted_Sources!L958</f>
        <v>14.2</v>
      </c>
      <c r="I2520" s="180" t="str">
        <f>NM_Permitted_Sources!M958</f>
        <v/>
      </c>
      <c r="J2520" s="180" t="str">
        <f>NM_Permitted_Sources!N958</f>
        <v/>
      </c>
    </row>
    <row r="2521" spans="1:10" x14ac:dyDescent="0.2">
      <c r="A2521" s="43" t="str">
        <f>NM_Permitted_Sources!A959</f>
        <v>NM Permitted</v>
      </c>
      <c r="B2521" s="43" t="str">
        <f>NM_Permitted_Sources!B959</f>
        <v>35</v>
      </c>
      <c r="C2521" s="74" t="str">
        <f>NM_Permitted_Sources!C959</f>
        <v>35005</v>
      </c>
      <c r="D2521" s="44" t="str">
        <f>NM_Permitted_Sources!G959</f>
        <v>31000301</v>
      </c>
      <c r="E2521" s="44" t="str">
        <f>NM_Permitted_Sources!I959</f>
        <v>Dehydrator</v>
      </c>
      <c r="F2521" s="180" t="str">
        <f>NM_Permitted_Sources!J959</f>
        <v/>
      </c>
      <c r="G2521" s="180">
        <f>NM_Permitted_Sources!K959</f>
        <v>14.3</v>
      </c>
      <c r="H2521" s="180" t="str">
        <f>NM_Permitted_Sources!L959</f>
        <v/>
      </c>
      <c r="I2521" s="180" t="str">
        <f>NM_Permitted_Sources!M959</f>
        <v/>
      </c>
      <c r="J2521" s="180" t="str">
        <f>NM_Permitted_Sources!N959</f>
        <v/>
      </c>
    </row>
    <row r="2522" spans="1:10" x14ac:dyDescent="0.2">
      <c r="A2522" s="43" t="str">
        <f>NM_Permitted_Sources!A960</f>
        <v>NM Permitted</v>
      </c>
      <c r="B2522" s="43" t="str">
        <f>NM_Permitted_Sources!B960</f>
        <v>35</v>
      </c>
      <c r="C2522" s="74" t="str">
        <f>NM_Permitted_Sources!C960</f>
        <v>35015</v>
      </c>
      <c r="D2522" s="44" t="str">
        <f>NM_Permitted_Sources!G960</f>
        <v>20200255</v>
      </c>
      <c r="E2522" s="44" t="str">
        <f>NM_Permitted_Sources!I960</f>
        <v>Compressor Engines</v>
      </c>
      <c r="F2522" s="180" t="str">
        <f>NM_Permitted_Sources!J960</f>
        <v/>
      </c>
      <c r="G2522" s="180" t="str">
        <f>NM_Permitted_Sources!K960</f>
        <v/>
      </c>
      <c r="H2522" s="180">
        <f>NM_Permitted_Sources!L960</f>
        <v>14.33</v>
      </c>
      <c r="I2522" s="180" t="str">
        <f>NM_Permitted_Sources!M960</f>
        <v/>
      </c>
      <c r="J2522" s="180" t="str">
        <f>NM_Permitted_Sources!N960</f>
        <v/>
      </c>
    </row>
    <row r="2523" spans="1:10" x14ac:dyDescent="0.2">
      <c r="A2523" s="43" t="str">
        <f>NM_Permitted_Sources!A961</f>
        <v>NM Permitted</v>
      </c>
      <c r="B2523" s="43" t="str">
        <f>NM_Permitted_Sources!B961</f>
        <v>35</v>
      </c>
      <c r="C2523" s="74" t="str">
        <f>NM_Permitted_Sources!C961</f>
        <v>35025</v>
      </c>
      <c r="D2523" s="44" t="str">
        <f>NM_Permitted_Sources!G961</f>
        <v>20200253</v>
      </c>
      <c r="E2523" s="44" t="str">
        <f>NM_Permitted_Sources!I961</f>
        <v>Compressor Engines</v>
      </c>
      <c r="F2523" s="180" t="str">
        <f>NM_Permitted_Sources!J961</f>
        <v/>
      </c>
      <c r="G2523" s="180" t="str">
        <f>NM_Permitted_Sources!K961</f>
        <v/>
      </c>
      <c r="H2523" s="180">
        <f>NM_Permitted_Sources!L961</f>
        <v>14.33</v>
      </c>
      <c r="I2523" s="180" t="str">
        <f>NM_Permitted_Sources!M961</f>
        <v/>
      </c>
      <c r="J2523" s="180" t="str">
        <f>NM_Permitted_Sources!N961</f>
        <v/>
      </c>
    </row>
    <row r="2524" spans="1:10" x14ac:dyDescent="0.2">
      <c r="A2524" s="43" t="str">
        <f>NM_Permitted_Sources!A962</f>
        <v>NM Permitted</v>
      </c>
      <c r="B2524" s="43" t="str">
        <f>NM_Permitted_Sources!B962</f>
        <v>35</v>
      </c>
      <c r="C2524" s="74" t="str">
        <f>NM_Permitted_Sources!C962</f>
        <v>35025</v>
      </c>
      <c r="D2524" s="44" t="str">
        <f>NM_Permitted_Sources!G962</f>
        <v>20200254</v>
      </c>
      <c r="E2524" s="44" t="str">
        <f>NM_Permitted_Sources!I962</f>
        <v>Compressor Engines</v>
      </c>
      <c r="F2524" s="180" t="str">
        <f>NM_Permitted_Sources!J962</f>
        <v/>
      </c>
      <c r="G2524" s="180" t="str">
        <f>NM_Permitted_Sources!K962</f>
        <v/>
      </c>
      <c r="H2524" s="180">
        <f>NM_Permitted_Sources!L962</f>
        <v>14.34</v>
      </c>
      <c r="I2524" s="180" t="str">
        <f>NM_Permitted_Sources!M962</f>
        <v/>
      </c>
      <c r="J2524" s="180" t="str">
        <f>NM_Permitted_Sources!N962</f>
        <v/>
      </c>
    </row>
    <row r="2525" spans="1:10" x14ac:dyDescent="0.2">
      <c r="A2525" s="43" t="str">
        <f>NM_Permitted_Sources!A963</f>
        <v>NM Permitted</v>
      </c>
      <c r="B2525" s="43" t="str">
        <f>NM_Permitted_Sources!B963</f>
        <v>35</v>
      </c>
      <c r="C2525" s="74" t="str">
        <f>NM_Permitted_Sources!C963</f>
        <v>35025</v>
      </c>
      <c r="D2525" s="44" t="str">
        <f>NM_Permitted_Sources!G963</f>
        <v>20200254</v>
      </c>
      <c r="E2525" s="44" t="str">
        <f>NM_Permitted_Sources!I963</f>
        <v>Compressor Engines</v>
      </c>
      <c r="F2525" s="180" t="str">
        <f>NM_Permitted_Sources!J963</f>
        <v/>
      </c>
      <c r="G2525" s="180">
        <f>NM_Permitted_Sources!K963</f>
        <v>14.4</v>
      </c>
      <c r="H2525" s="180" t="str">
        <f>NM_Permitted_Sources!L963</f>
        <v/>
      </c>
      <c r="I2525" s="180" t="str">
        <f>NM_Permitted_Sources!M963</f>
        <v/>
      </c>
      <c r="J2525" s="180" t="str">
        <f>NM_Permitted_Sources!N963</f>
        <v/>
      </c>
    </row>
    <row r="2526" spans="1:10" x14ac:dyDescent="0.2">
      <c r="A2526" s="43" t="str">
        <f>NM_Permitted_Sources!A964</f>
        <v>NM Permitted</v>
      </c>
      <c r="B2526" s="43" t="str">
        <f>NM_Permitted_Sources!B964</f>
        <v>35</v>
      </c>
      <c r="C2526" s="74" t="str">
        <f>NM_Permitted_Sources!C964</f>
        <v>35025</v>
      </c>
      <c r="D2526" s="44" t="str">
        <f>NM_Permitted_Sources!G964</f>
        <v>20200253</v>
      </c>
      <c r="E2526" s="44" t="str">
        <f>NM_Permitted_Sources!I964</f>
        <v>Compressor Engines</v>
      </c>
      <c r="F2526" s="180">
        <f>NM_Permitted_Sources!J964</f>
        <v>14.5</v>
      </c>
      <c r="G2526" s="180" t="str">
        <f>NM_Permitted_Sources!K964</f>
        <v/>
      </c>
      <c r="H2526" s="180" t="str">
        <f>NM_Permitted_Sources!L964</f>
        <v/>
      </c>
      <c r="I2526" s="180" t="str">
        <f>NM_Permitted_Sources!M964</f>
        <v/>
      </c>
      <c r="J2526" s="180" t="str">
        <f>NM_Permitted_Sources!N964</f>
        <v/>
      </c>
    </row>
    <row r="2527" spans="1:10" x14ac:dyDescent="0.2">
      <c r="A2527" s="43" t="str">
        <f>NM_Permitted_Sources!A965</f>
        <v>NM Permitted</v>
      </c>
      <c r="B2527" s="43" t="str">
        <f>NM_Permitted_Sources!B965</f>
        <v>35</v>
      </c>
      <c r="C2527" s="74" t="str">
        <f>NM_Permitted_Sources!C965</f>
        <v>35025</v>
      </c>
      <c r="D2527" s="44" t="str">
        <f>NM_Permitted_Sources!G965</f>
        <v>20200254</v>
      </c>
      <c r="E2527" s="44" t="str">
        <f>NM_Permitted_Sources!I965</f>
        <v>Compressor Engines</v>
      </c>
      <c r="F2527" s="180" t="str">
        <f>NM_Permitted_Sources!J965</f>
        <v/>
      </c>
      <c r="G2527" s="180" t="str">
        <f>NM_Permitted_Sources!K965</f>
        <v/>
      </c>
      <c r="H2527" s="180">
        <f>NM_Permitted_Sources!L965</f>
        <v>14.51</v>
      </c>
      <c r="I2527" s="180" t="str">
        <f>NM_Permitted_Sources!M965</f>
        <v/>
      </c>
      <c r="J2527" s="180" t="str">
        <f>NM_Permitted_Sources!N965</f>
        <v/>
      </c>
    </row>
    <row r="2528" spans="1:10" x14ac:dyDescent="0.2">
      <c r="A2528" s="43" t="str">
        <f>NM_Permitted_Sources!A966</f>
        <v>NM Permitted</v>
      </c>
      <c r="B2528" s="43" t="str">
        <f>NM_Permitted_Sources!B966</f>
        <v>35</v>
      </c>
      <c r="C2528" s="74" t="str">
        <f>NM_Permitted_Sources!C966</f>
        <v>35025</v>
      </c>
      <c r="D2528" s="44" t="str">
        <f>NM_Permitted_Sources!G966</f>
        <v>20200252</v>
      </c>
      <c r="E2528" s="44" t="str">
        <f>NM_Permitted_Sources!I966</f>
        <v>Compressor Engines</v>
      </c>
      <c r="F2528" s="180" t="str">
        <f>NM_Permitted_Sources!J966</f>
        <v/>
      </c>
      <c r="G2528" s="180" t="str">
        <f>NM_Permitted_Sources!K966</f>
        <v/>
      </c>
      <c r="H2528" s="180">
        <f>NM_Permitted_Sources!L966</f>
        <v>14.52</v>
      </c>
      <c r="I2528" s="180" t="str">
        <f>NM_Permitted_Sources!M966</f>
        <v/>
      </c>
      <c r="J2528" s="180" t="str">
        <f>NM_Permitted_Sources!N966</f>
        <v/>
      </c>
    </row>
    <row r="2529" spans="1:10" x14ac:dyDescent="0.2">
      <c r="A2529" s="43" t="str">
        <f>NM_Permitted_Sources!A967</f>
        <v>NM Permitted</v>
      </c>
      <c r="B2529" s="43" t="str">
        <f>NM_Permitted_Sources!B967</f>
        <v>35</v>
      </c>
      <c r="C2529" s="74" t="str">
        <f>NM_Permitted_Sources!C967</f>
        <v>35015</v>
      </c>
      <c r="D2529" s="44" t="str">
        <f>NM_Permitted_Sources!G967</f>
        <v>20200252</v>
      </c>
      <c r="E2529" s="44" t="str">
        <f>NM_Permitted_Sources!I967</f>
        <v>Compressor Engines</v>
      </c>
      <c r="F2529" s="180" t="str">
        <f>NM_Permitted_Sources!J967</f>
        <v/>
      </c>
      <c r="G2529" s="180">
        <f>NM_Permitted_Sources!K967</f>
        <v>14.54</v>
      </c>
      <c r="H2529" s="180" t="str">
        <f>NM_Permitted_Sources!L967</f>
        <v/>
      </c>
      <c r="I2529" s="180" t="str">
        <f>NM_Permitted_Sources!M967</f>
        <v/>
      </c>
      <c r="J2529" s="180" t="str">
        <f>NM_Permitted_Sources!N967</f>
        <v/>
      </c>
    </row>
    <row r="2530" spans="1:10" x14ac:dyDescent="0.2">
      <c r="A2530" s="43" t="str">
        <f>NM_Permitted_Sources!A968</f>
        <v>NM Permitted</v>
      </c>
      <c r="B2530" s="43" t="str">
        <f>NM_Permitted_Sources!B968</f>
        <v>35</v>
      </c>
      <c r="C2530" s="74" t="str">
        <f>NM_Permitted_Sources!C968</f>
        <v>35025</v>
      </c>
      <c r="D2530" s="44" t="str">
        <f>NM_Permitted_Sources!G968</f>
        <v>20200254</v>
      </c>
      <c r="E2530" s="44" t="str">
        <f>NM_Permitted_Sources!I968</f>
        <v>Compressor Engines</v>
      </c>
      <c r="F2530" s="180" t="str">
        <f>NM_Permitted_Sources!J968</f>
        <v/>
      </c>
      <c r="G2530" s="180" t="str">
        <f>NM_Permitted_Sources!K968</f>
        <v/>
      </c>
      <c r="H2530" s="180">
        <f>NM_Permitted_Sources!L968</f>
        <v>14.58</v>
      </c>
      <c r="I2530" s="180" t="str">
        <f>NM_Permitted_Sources!M968</f>
        <v/>
      </c>
      <c r="J2530" s="180" t="str">
        <f>NM_Permitted_Sources!N968</f>
        <v/>
      </c>
    </row>
    <row r="2531" spans="1:10" x14ac:dyDescent="0.2">
      <c r="A2531" s="43" t="str">
        <f>NM_Permitted_Sources!A969</f>
        <v>NM Permitted</v>
      </c>
      <c r="B2531" s="43" t="str">
        <f>NM_Permitted_Sources!B969</f>
        <v>35</v>
      </c>
      <c r="C2531" s="74" t="str">
        <f>NM_Permitted_Sources!C969</f>
        <v>35015</v>
      </c>
      <c r="D2531" s="44" t="str">
        <f>NM_Permitted_Sources!G969</f>
        <v>20200252</v>
      </c>
      <c r="E2531" s="44" t="str">
        <f>NM_Permitted_Sources!I969</f>
        <v>Compressor Engines</v>
      </c>
      <c r="F2531" s="180" t="str">
        <f>NM_Permitted_Sources!J969</f>
        <v/>
      </c>
      <c r="G2531" s="180" t="str">
        <f>NM_Permitted_Sources!K969</f>
        <v/>
      </c>
      <c r="H2531" s="180">
        <f>NM_Permitted_Sources!L969</f>
        <v>14.67</v>
      </c>
      <c r="I2531" s="180" t="str">
        <f>NM_Permitted_Sources!M969</f>
        <v/>
      </c>
      <c r="J2531" s="180" t="str">
        <f>NM_Permitted_Sources!N969</f>
        <v/>
      </c>
    </row>
    <row r="2532" spans="1:10" x14ac:dyDescent="0.2">
      <c r="A2532" s="43" t="str">
        <f>NM_Permitted_Sources!A970</f>
        <v>NM Permitted</v>
      </c>
      <c r="B2532" s="43" t="str">
        <f>NM_Permitted_Sources!B970</f>
        <v>35</v>
      </c>
      <c r="C2532" s="74" t="str">
        <f>NM_Permitted_Sources!C970</f>
        <v>35025</v>
      </c>
      <c r="D2532" s="44" t="str">
        <f>NM_Permitted_Sources!G970</f>
        <v>20200202</v>
      </c>
      <c r="E2532" s="44" t="str">
        <f>NM_Permitted_Sources!I970</f>
        <v>Compressor Engines</v>
      </c>
      <c r="F2532" s="180">
        <f>NM_Permitted_Sources!J970</f>
        <v>14.82</v>
      </c>
      <c r="G2532" s="180" t="str">
        <f>NM_Permitted_Sources!K970</f>
        <v/>
      </c>
      <c r="H2532" s="180" t="str">
        <f>NM_Permitted_Sources!L970</f>
        <v/>
      </c>
      <c r="I2532" s="180" t="str">
        <f>NM_Permitted_Sources!M970</f>
        <v/>
      </c>
      <c r="J2532" s="180" t="str">
        <f>NM_Permitted_Sources!N970</f>
        <v/>
      </c>
    </row>
    <row r="2533" spans="1:10" x14ac:dyDescent="0.2">
      <c r="A2533" s="43" t="str">
        <f>NM_Permitted_Sources!A971</f>
        <v>NM Permitted</v>
      </c>
      <c r="B2533" s="43" t="str">
        <f>NM_Permitted_Sources!B971</f>
        <v>35</v>
      </c>
      <c r="C2533" s="74" t="str">
        <f>NM_Permitted_Sources!C971</f>
        <v>35025</v>
      </c>
      <c r="D2533" s="44" t="str">
        <f>NM_Permitted_Sources!G971</f>
        <v>20200254</v>
      </c>
      <c r="E2533" s="44" t="str">
        <f>NM_Permitted_Sources!I971</f>
        <v>Compressor Engines</v>
      </c>
      <c r="F2533" s="180" t="str">
        <f>NM_Permitted_Sources!J971</f>
        <v/>
      </c>
      <c r="G2533" s="180" t="str">
        <f>NM_Permitted_Sources!K971</f>
        <v/>
      </c>
      <c r="H2533" s="180">
        <f>NM_Permitted_Sources!L971</f>
        <v>15</v>
      </c>
      <c r="I2533" s="180" t="str">
        <f>NM_Permitted_Sources!M971</f>
        <v/>
      </c>
      <c r="J2533" s="180" t="str">
        <f>NM_Permitted_Sources!N971</f>
        <v/>
      </c>
    </row>
    <row r="2534" spans="1:10" x14ac:dyDescent="0.2">
      <c r="A2534" s="43" t="str">
        <f>NM_Permitted_Sources!A972</f>
        <v>NM Permitted</v>
      </c>
      <c r="B2534" s="43" t="str">
        <f>NM_Permitted_Sources!B972</f>
        <v>35</v>
      </c>
      <c r="C2534" s="74" t="str">
        <f>NM_Permitted_Sources!C972</f>
        <v>35025</v>
      </c>
      <c r="D2534" s="44" t="str">
        <f>NM_Permitted_Sources!G972</f>
        <v>20200253</v>
      </c>
      <c r="E2534" s="44" t="str">
        <f>NM_Permitted_Sources!I972</f>
        <v>Compressor Engines</v>
      </c>
      <c r="F2534" s="180">
        <f>NM_Permitted_Sources!J972</f>
        <v>15.16</v>
      </c>
      <c r="G2534" s="180" t="str">
        <f>NM_Permitted_Sources!K972</f>
        <v/>
      </c>
      <c r="H2534" s="180" t="str">
        <f>NM_Permitted_Sources!L972</f>
        <v/>
      </c>
      <c r="I2534" s="180" t="str">
        <f>NM_Permitted_Sources!M972</f>
        <v/>
      </c>
      <c r="J2534" s="180" t="str">
        <f>NM_Permitted_Sources!N972</f>
        <v/>
      </c>
    </row>
    <row r="2535" spans="1:10" x14ac:dyDescent="0.2">
      <c r="A2535" s="43" t="str">
        <f>NM_Permitted_Sources!A973</f>
        <v>NM Permitted</v>
      </c>
      <c r="B2535" s="43" t="str">
        <f>NM_Permitted_Sources!B973</f>
        <v>35</v>
      </c>
      <c r="C2535" s="74" t="str">
        <f>NM_Permitted_Sources!C973</f>
        <v>35025</v>
      </c>
      <c r="D2535" s="44" t="str">
        <f>NM_Permitted_Sources!G973</f>
        <v>31000299</v>
      </c>
      <c r="E2535" s="44" t="str">
        <f>NM_Permitted_Sources!I973</f>
        <v>Natural Gas Production, Other Not Classified</v>
      </c>
      <c r="F2535" s="180">
        <f>NM_Permitted_Sources!J973</f>
        <v>15.3</v>
      </c>
      <c r="G2535" s="180" t="str">
        <f>NM_Permitted_Sources!K973</f>
        <v/>
      </c>
      <c r="H2535" s="180" t="str">
        <f>NM_Permitted_Sources!L973</f>
        <v/>
      </c>
      <c r="I2535" s="180" t="str">
        <f>NM_Permitted_Sources!M973</f>
        <v/>
      </c>
      <c r="J2535" s="180" t="str">
        <f>NM_Permitted_Sources!N973</f>
        <v/>
      </c>
    </row>
    <row r="2536" spans="1:10" x14ac:dyDescent="0.2">
      <c r="A2536" s="43" t="str">
        <f>NM_Permitted_Sources!A974</f>
        <v>NM Permitted</v>
      </c>
      <c r="B2536" s="43" t="str">
        <f>NM_Permitted_Sources!B974</f>
        <v>35</v>
      </c>
      <c r="C2536" s="74" t="str">
        <f>NM_Permitted_Sources!C974</f>
        <v>35025</v>
      </c>
      <c r="D2536" s="44" t="str">
        <f>NM_Permitted_Sources!G974</f>
        <v>20200254</v>
      </c>
      <c r="E2536" s="44" t="str">
        <f>NM_Permitted_Sources!I974</f>
        <v>Compressor Engines</v>
      </c>
      <c r="F2536" s="180">
        <f>NM_Permitted_Sources!J974</f>
        <v>15.39</v>
      </c>
      <c r="G2536" s="180" t="str">
        <f>NM_Permitted_Sources!K974</f>
        <v/>
      </c>
      <c r="H2536" s="180" t="str">
        <f>NM_Permitted_Sources!L974</f>
        <v/>
      </c>
      <c r="I2536" s="180" t="str">
        <f>NM_Permitted_Sources!M974</f>
        <v/>
      </c>
      <c r="J2536" s="180" t="str">
        <f>NM_Permitted_Sources!N974</f>
        <v/>
      </c>
    </row>
    <row r="2537" spans="1:10" x14ac:dyDescent="0.2">
      <c r="A2537" s="43" t="str">
        <f>NM_Permitted_Sources!A975</f>
        <v>NM Permitted</v>
      </c>
      <c r="B2537" s="43" t="str">
        <f>NM_Permitted_Sources!B975</f>
        <v>35</v>
      </c>
      <c r="C2537" s="74" t="str">
        <f>NM_Permitted_Sources!C975</f>
        <v>35025</v>
      </c>
      <c r="D2537" s="44" t="str">
        <f>NM_Permitted_Sources!G975</f>
        <v>20200253</v>
      </c>
      <c r="E2537" s="44" t="str">
        <f>NM_Permitted_Sources!I975</f>
        <v>Compressor Engines</v>
      </c>
      <c r="F2537" s="180">
        <f>NM_Permitted_Sources!J975</f>
        <v>15.69</v>
      </c>
      <c r="G2537" s="180" t="str">
        <f>NM_Permitted_Sources!K975</f>
        <v/>
      </c>
      <c r="H2537" s="180" t="str">
        <f>NM_Permitted_Sources!L975</f>
        <v/>
      </c>
      <c r="I2537" s="180" t="str">
        <f>NM_Permitted_Sources!M975</f>
        <v/>
      </c>
      <c r="J2537" s="180" t="str">
        <f>NM_Permitted_Sources!N975</f>
        <v/>
      </c>
    </row>
    <row r="2538" spans="1:10" x14ac:dyDescent="0.2">
      <c r="A2538" s="43" t="str">
        <f>NM_Permitted_Sources!A976</f>
        <v>NM Permitted</v>
      </c>
      <c r="B2538" s="43" t="str">
        <f>NM_Permitted_Sources!B976</f>
        <v>35</v>
      </c>
      <c r="C2538" s="74" t="str">
        <f>NM_Permitted_Sources!C976</f>
        <v>35025</v>
      </c>
      <c r="D2538" s="44" t="str">
        <f>NM_Permitted_Sources!G976</f>
        <v>20200202</v>
      </c>
      <c r="E2538" s="44" t="str">
        <f>NM_Permitted_Sources!I976</f>
        <v>Compressor Engines</v>
      </c>
      <c r="F2538" s="180" t="str">
        <f>NM_Permitted_Sources!J976</f>
        <v/>
      </c>
      <c r="G2538" s="180" t="str">
        <f>NM_Permitted_Sources!K976</f>
        <v/>
      </c>
      <c r="H2538" s="180">
        <f>NM_Permitted_Sources!L976</f>
        <v>15.74</v>
      </c>
      <c r="I2538" s="180" t="str">
        <f>NM_Permitted_Sources!M976</f>
        <v/>
      </c>
      <c r="J2538" s="180" t="str">
        <f>NM_Permitted_Sources!N976</f>
        <v/>
      </c>
    </row>
    <row r="2539" spans="1:10" x14ac:dyDescent="0.2">
      <c r="A2539" s="43" t="str">
        <f>NM_Permitted_Sources!A977</f>
        <v>NM Permitted</v>
      </c>
      <c r="B2539" s="43" t="str">
        <f>NM_Permitted_Sources!B977</f>
        <v>35</v>
      </c>
      <c r="C2539" s="74" t="str">
        <f>NM_Permitted_Sources!C977</f>
        <v>35025</v>
      </c>
      <c r="D2539" s="44" t="str">
        <f>NM_Permitted_Sources!G977</f>
        <v>20200202</v>
      </c>
      <c r="E2539" s="44" t="str">
        <f>NM_Permitted_Sources!I977</f>
        <v>Compressor Engines</v>
      </c>
      <c r="F2539" s="180">
        <f>NM_Permitted_Sources!J977</f>
        <v>15.81</v>
      </c>
      <c r="G2539" s="180" t="str">
        <f>NM_Permitted_Sources!K977</f>
        <v/>
      </c>
      <c r="H2539" s="180" t="str">
        <f>NM_Permitted_Sources!L977</f>
        <v/>
      </c>
      <c r="I2539" s="180" t="str">
        <f>NM_Permitted_Sources!M977</f>
        <v/>
      </c>
      <c r="J2539" s="180" t="str">
        <f>NM_Permitted_Sources!N977</f>
        <v/>
      </c>
    </row>
    <row r="2540" spans="1:10" x14ac:dyDescent="0.2">
      <c r="A2540" s="43" t="str">
        <f>NM_Permitted_Sources!A978</f>
        <v>NM Permitted</v>
      </c>
      <c r="B2540" s="43" t="str">
        <f>NM_Permitted_Sources!B978</f>
        <v>35</v>
      </c>
      <c r="C2540" s="74" t="str">
        <f>NM_Permitted_Sources!C978</f>
        <v>35025</v>
      </c>
      <c r="D2540" s="44" t="str">
        <f>NM_Permitted_Sources!G978</f>
        <v>20200252</v>
      </c>
      <c r="E2540" s="44" t="str">
        <f>NM_Permitted_Sources!I978</f>
        <v>Compressor Engines</v>
      </c>
      <c r="F2540" s="180" t="str">
        <f>NM_Permitted_Sources!J978</f>
        <v/>
      </c>
      <c r="G2540" s="180" t="str">
        <f>NM_Permitted_Sources!K978</f>
        <v/>
      </c>
      <c r="H2540" s="180">
        <f>NM_Permitted_Sources!L978</f>
        <v>15.98</v>
      </c>
      <c r="I2540" s="180" t="str">
        <f>NM_Permitted_Sources!M978</f>
        <v/>
      </c>
      <c r="J2540" s="180" t="str">
        <f>NM_Permitted_Sources!N978</f>
        <v/>
      </c>
    </row>
    <row r="2541" spans="1:10" x14ac:dyDescent="0.2">
      <c r="A2541" s="43" t="str">
        <f>NM_Permitted_Sources!A979</f>
        <v>NM Permitted</v>
      </c>
      <c r="B2541" s="43" t="str">
        <f>NM_Permitted_Sources!B979</f>
        <v>35</v>
      </c>
      <c r="C2541" s="74" t="str">
        <f>NM_Permitted_Sources!C979</f>
        <v>35025</v>
      </c>
      <c r="D2541" s="44" t="str">
        <f>NM_Permitted_Sources!G979</f>
        <v>20200252</v>
      </c>
      <c r="E2541" s="44" t="str">
        <f>NM_Permitted_Sources!I979</f>
        <v>Compressor Engines</v>
      </c>
      <c r="F2541" s="180" t="str">
        <f>NM_Permitted_Sources!J979</f>
        <v/>
      </c>
      <c r="G2541" s="180" t="str">
        <f>NM_Permitted_Sources!K979</f>
        <v/>
      </c>
      <c r="H2541" s="180">
        <f>NM_Permitted_Sources!L979</f>
        <v>16.309999999999999</v>
      </c>
      <c r="I2541" s="180" t="str">
        <f>NM_Permitted_Sources!M979</f>
        <v/>
      </c>
      <c r="J2541" s="180" t="str">
        <f>NM_Permitted_Sources!N979</f>
        <v/>
      </c>
    </row>
    <row r="2542" spans="1:10" x14ac:dyDescent="0.2">
      <c r="A2542" s="43" t="str">
        <f>NM_Permitted_Sources!A980</f>
        <v>NM Permitted</v>
      </c>
      <c r="B2542" s="43" t="str">
        <f>NM_Permitted_Sources!B980</f>
        <v>35</v>
      </c>
      <c r="C2542" s="74" t="str">
        <f>NM_Permitted_Sources!C980</f>
        <v>35025</v>
      </c>
      <c r="D2542" s="44" t="str">
        <f>NM_Permitted_Sources!G980</f>
        <v>20200202</v>
      </c>
      <c r="E2542" s="44" t="str">
        <f>NM_Permitted_Sources!I980</f>
        <v>Compressor Engines</v>
      </c>
      <c r="F2542" s="180" t="str">
        <f>NM_Permitted_Sources!J980</f>
        <v/>
      </c>
      <c r="G2542" s="180" t="str">
        <f>NM_Permitted_Sources!K980</f>
        <v/>
      </c>
      <c r="H2542" s="180">
        <f>NM_Permitted_Sources!L980</f>
        <v>16.5</v>
      </c>
      <c r="I2542" s="180" t="str">
        <f>NM_Permitted_Sources!M980</f>
        <v/>
      </c>
      <c r="J2542" s="180" t="str">
        <f>NM_Permitted_Sources!N980</f>
        <v/>
      </c>
    </row>
    <row r="2543" spans="1:10" x14ac:dyDescent="0.2">
      <c r="A2543" s="43" t="str">
        <f>NM_Permitted_Sources!A981</f>
        <v>NM Permitted</v>
      </c>
      <c r="B2543" s="43" t="str">
        <f>NM_Permitted_Sources!B981</f>
        <v>35</v>
      </c>
      <c r="C2543" s="74" t="str">
        <f>NM_Permitted_Sources!C981</f>
        <v>35025</v>
      </c>
      <c r="D2543" s="44" t="str">
        <f>NM_Permitted_Sources!G981</f>
        <v>20200202</v>
      </c>
      <c r="E2543" s="44" t="str">
        <f>NM_Permitted_Sources!I981</f>
        <v>Compressor Engines</v>
      </c>
      <c r="F2543" s="180" t="str">
        <f>NM_Permitted_Sources!J981</f>
        <v/>
      </c>
      <c r="G2543" s="180" t="str">
        <f>NM_Permitted_Sources!K981</f>
        <v/>
      </c>
      <c r="H2543" s="180">
        <f>NM_Permitted_Sources!L981</f>
        <v>16.5</v>
      </c>
      <c r="I2543" s="180" t="str">
        <f>NM_Permitted_Sources!M981</f>
        <v/>
      </c>
      <c r="J2543" s="180" t="str">
        <f>NM_Permitted_Sources!N981</f>
        <v/>
      </c>
    </row>
    <row r="2544" spans="1:10" x14ac:dyDescent="0.2">
      <c r="A2544" s="43" t="str">
        <f>NM_Permitted_Sources!A982</f>
        <v>NM Permitted</v>
      </c>
      <c r="B2544" s="43" t="str">
        <f>NM_Permitted_Sources!B982</f>
        <v>35</v>
      </c>
      <c r="C2544" s="74" t="str">
        <f>NM_Permitted_Sources!C982</f>
        <v>35025</v>
      </c>
      <c r="D2544" s="44" t="str">
        <f>NM_Permitted_Sources!G982</f>
        <v>31000205</v>
      </c>
      <c r="E2544" s="44" t="str">
        <f>NM_Permitted_Sources!I982</f>
        <v>Natural Gas Production, Flares</v>
      </c>
      <c r="F2544" s="180" t="str">
        <f>NM_Permitted_Sources!J982</f>
        <v/>
      </c>
      <c r="G2544" s="180" t="str">
        <f>NM_Permitted_Sources!K982</f>
        <v/>
      </c>
      <c r="H2544" s="180" t="str">
        <f>NM_Permitted_Sources!L982</f>
        <v/>
      </c>
      <c r="I2544" s="180">
        <f>NM_Permitted_Sources!M982</f>
        <v>16.62</v>
      </c>
      <c r="J2544" s="180" t="str">
        <f>NM_Permitted_Sources!N982</f>
        <v/>
      </c>
    </row>
    <row r="2545" spans="1:10" x14ac:dyDescent="0.2">
      <c r="A2545" s="43" t="str">
        <f>NM_Permitted_Sources!A983</f>
        <v>NM Permitted</v>
      </c>
      <c r="B2545" s="43" t="str">
        <f>NM_Permitted_Sources!B983</f>
        <v>35</v>
      </c>
      <c r="C2545" s="74" t="str">
        <f>NM_Permitted_Sources!C983</f>
        <v>35025</v>
      </c>
      <c r="D2545" s="44" t="str">
        <f>NM_Permitted_Sources!G983</f>
        <v>20200252</v>
      </c>
      <c r="E2545" s="44" t="str">
        <f>NM_Permitted_Sources!I983</f>
        <v>Compressor Engines</v>
      </c>
      <c r="F2545" s="180" t="str">
        <f>NM_Permitted_Sources!J983</f>
        <v/>
      </c>
      <c r="G2545" s="180" t="str">
        <f>NM_Permitted_Sources!K983</f>
        <v/>
      </c>
      <c r="H2545" s="180">
        <f>NM_Permitted_Sources!L983</f>
        <v>16.649999999999999</v>
      </c>
      <c r="I2545" s="180" t="str">
        <f>NM_Permitted_Sources!M983</f>
        <v/>
      </c>
      <c r="J2545" s="180" t="str">
        <f>NM_Permitted_Sources!N983</f>
        <v/>
      </c>
    </row>
    <row r="2546" spans="1:10" x14ac:dyDescent="0.2">
      <c r="A2546" s="43" t="str">
        <f>NM_Permitted_Sources!A984</f>
        <v>NM Permitted</v>
      </c>
      <c r="B2546" s="43" t="str">
        <f>NM_Permitted_Sources!B984</f>
        <v>35</v>
      </c>
      <c r="C2546" s="74" t="str">
        <f>NM_Permitted_Sources!C984</f>
        <v>35025</v>
      </c>
      <c r="D2546" s="44" t="str">
        <f>NM_Permitted_Sources!G984</f>
        <v>20200201</v>
      </c>
      <c r="E2546" s="44" t="str">
        <f>NM_Permitted_Sources!I984</f>
        <v>Compressor Engines</v>
      </c>
      <c r="F2546" s="180" t="str">
        <f>NM_Permitted_Sources!J984</f>
        <v/>
      </c>
      <c r="G2546" s="180" t="str">
        <f>NM_Permitted_Sources!K984</f>
        <v/>
      </c>
      <c r="H2546" s="180">
        <f>NM_Permitted_Sources!L984</f>
        <v>16.71</v>
      </c>
      <c r="I2546" s="180" t="str">
        <f>NM_Permitted_Sources!M984</f>
        <v/>
      </c>
      <c r="J2546" s="180" t="str">
        <f>NM_Permitted_Sources!N984</f>
        <v/>
      </c>
    </row>
    <row r="2547" spans="1:10" x14ac:dyDescent="0.2">
      <c r="A2547" s="43" t="str">
        <f>NM_Permitted_Sources!A985</f>
        <v>NM Permitted</v>
      </c>
      <c r="B2547" s="43" t="str">
        <f>NM_Permitted_Sources!B985</f>
        <v>35</v>
      </c>
      <c r="C2547" s="74" t="str">
        <f>NM_Permitted_Sources!C985</f>
        <v>35025</v>
      </c>
      <c r="D2547" s="44" t="str">
        <f>NM_Permitted_Sources!G985</f>
        <v>20200252</v>
      </c>
      <c r="E2547" s="44" t="str">
        <f>NM_Permitted_Sources!I985</f>
        <v>Compressor Engines</v>
      </c>
      <c r="F2547" s="180" t="str">
        <f>NM_Permitted_Sources!J985</f>
        <v/>
      </c>
      <c r="G2547" s="180" t="str">
        <f>NM_Permitted_Sources!K985</f>
        <v/>
      </c>
      <c r="H2547" s="180">
        <f>NM_Permitted_Sources!L985</f>
        <v>16.73</v>
      </c>
      <c r="I2547" s="180" t="str">
        <f>NM_Permitted_Sources!M985</f>
        <v/>
      </c>
      <c r="J2547" s="180" t="str">
        <f>NM_Permitted_Sources!N985</f>
        <v/>
      </c>
    </row>
    <row r="2548" spans="1:10" x14ac:dyDescent="0.2">
      <c r="A2548" s="43" t="str">
        <f>NM_Permitted_Sources!A986</f>
        <v>NM Permitted</v>
      </c>
      <c r="B2548" s="43" t="str">
        <f>NM_Permitted_Sources!B986</f>
        <v>35</v>
      </c>
      <c r="C2548" s="74" t="str">
        <f>NM_Permitted_Sources!C986</f>
        <v>35025</v>
      </c>
      <c r="D2548" s="44" t="str">
        <f>NM_Permitted_Sources!G986</f>
        <v>20200253</v>
      </c>
      <c r="E2548" s="44" t="str">
        <f>NM_Permitted_Sources!I986</f>
        <v>Compressor Engines</v>
      </c>
      <c r="F2548" s="180">
        <f>NM_Permitted_Sources!J986</f>
        <v>16.760000000000002</v>
      </c>
      <c r="G2548" s="180" t="str">
        <f>NM_Permitted_Sources!K986</f>
        <v/>
      </c>
      <c r="H2548" s="180" t="str">
        <f>NM_Permitted_Sources!L986</f>
        <v/>
      </c>
      <c r="I2548" s="180" t="str">
        <f>NM_Permitted_Sources!M986</f>
        <v/>
      </c>
      <c r="J2548" s="180" t="str">
        <f>NM_Permitted_Sources!N986</f>
        <v/>
      </c>
    </row>
    <row r="2549" spans="1:10" x14ac:dyDescent="0.2">
      <c r="A2549" s="43" t="str">
        <f>NM_Permitted_Sources!A987</f>
        <v>NM Permitted</v>
      </c>
      <c r="B2549" s="43" t="str">
        <f>NM_Permitted_Sources!B987</f>
        <v>35</v>
      </c>
      <c r="C2549" s="74" t="str">
        <f>NM_Permitted_Sources!C987</f>
        <v>35015</v>
      </c>
      <c r="D2549" s="44" t="str">
        <f>NM_Permitted_Sources!G987</f>
        <v>20200202</v>
      </c>
      <c r="E2549" s="44" t="str">
        <f>NM_Permitted_Sources!I987</f>
        <v>Compressor Engines</v>
      </c>
      <c r="F2549" s="180" t="str">
        <f>NM_Permitted_Sources!J987</f>
        <v/>
      </c>
      <c r="G2549" s="180" t="str">
        <f>NM_Permitted_Sources!K987</f>
        <v/>
      </c>
      <c r="H2549" s="180">
        <f>NM_Permitted_Sources!L987</f>
        <v>16.87</v>
      </c>
      <c r="I2549" s="180" t="str">
        <f>NM_Permitted_Sources!M987</f>
        <v/>
      </c>
      <c r="J2549" s="180" t="str">
        <f>NM_Permitted_Sources!N987</f>
        <v/>
      </c>
    </row>
    <row r="2550" spans="1:10" x14ac:dyDescent="0.2">
      <c r="A2550" s="43" t="str">
        <f>NM_Permitted_Sources!A988</f>
        <v>NM Permitted</v>
      </c>
      <c r="B2550" s="43" t="str">
        <f>NM_Permitted_Sources!B988</f>
        <v>35</v>
      </c>
      <c r="C2550" s="74" t="str">
        <f>NM_Permitted_Sources!C988</f>
        <v>35015</v>
      </c>
      <c r="D2550" s="44" t="str">
        <f>NM_Permitted_Sources!G988</f>
        <v>20200202</v>
      </c>
      <c r="E2550" s="44" t="str">
        <f>NM_Permitted_Sources!I988</f>
        <v>Compressor Engines</v>
      </c>
      <c r="F2550" s="180">
        <f>NM_Permitted_Sources!J988</f>
        <v>16.87</v>
      </c>
      <c r="G2550" s="180" t="str">
        <f>NM_Permitted_Sources!K988</f>
        <v/>
      </c>
      <c r="H2550" s="180" t="str">
        <f>NM_Permitted_Sources!L988</f>
        <v/>
      </c>
      <c r="I2550" s="180" t="str">
        <f>NM_Permitted_Sources!M988</f>
        <v/>
      </c>
      <c r="J2550" s="180" t="str">
        <f>NM_Permitted_Sources!N988</f>
        <v/>
      </c>
    </row>
    <row r="2551" spans="1:10" x14ac:dyDescent="0.2">
      <c r="A2551" s="43" t="str">
        <f>NM_Permitted_Sources!A989</f>
        <v>NM Permitted</v>
      </c>
      <c r="B2551" s="43" t="str">
        <f>NM_Permitted_Sources!B989</f>
        <v>35</v>
      </c>
      <c r="C2551" s="74" t="str">
        <f>NM_Permitted_Sources!C989</f>
        <v>35015</v>
      </c>
      <c r="D2551" s="44" t="str">
        <f>NM_Permitted_Sources!G989</f>
        <v>20200253</v>
      </c>
      <c r="E2551" s="44" t="str">
        <f>NM_Permitted_Sources!I989</f>
        <v>Compressor Engines</v>
      </c>
      <c r="F2551" s="180" t="str">
        <f>NM_Permitted_Sources!J989</f>
        <v/>
      </c>
      <c r="G2551" s="180" t="str">
        <f>NM_Permitted_Sources!K989</f>
        <v/>
      </c>
      <c r="H2551" s="180">
        <f>NM_Permitted_Sources!L989</f>
        <v>16.87</v>
      </c>
      <c r="I2551" s="180" t="str">
        <f>NM_Permitted_Sources!M989</f>
        <v/>
      </c>
      <c r="J2551" s="180" t="str">
        <f>NM_Permitted_Sources!N989</f>
        <v/>
      </c>
    </row>
    <row r="2552" spans="1:10" x14ac:dyDescent="0.2">
      <c r="A2552" s="43" t="str">
        <f>NM_Permitted_Sources!A990</f>
        <v>NM Permitted</v>
      </c>
      <c r="B2552" s="43" t="str">
        <f>NM_Permitted_Sources!B990</f>
        <v>35</v>
      </c>
      <c r="C2552" s="74" t="str">
        <f>NM_Permitted_Sources!C990</f>
        <v>35015</v>
      </c>
      <c r="D2552" s="44" t="str">
        <f>NM_Permitted_Sources!G990</f>
        <v>20200253</v>
      </c>
      <c r="E2552" s="44" t="str">
        <f>NM_Permitted_Sources!I990</f>
        <v>Compressor Engines</v>
      </c>
      <c r="F2552" s="180">
        <f>NM_Permitted_Sources!J990</f>
        <v>16.87</v>
      </c>
      <c r="G2552" s="180" t="str">
        <f>NM_Permitted_Sources!K990</f>
        <v/>
      </c>
      <c r="H2552" s="180" t="str">
        <f>NM_Permitted_Sources!L990</f>
        <v/>
      </c>
      <c r="I2552" s="180" t="str">
        <f>NM_Permitted_Sources!M990</f>
        <v/>
      </c>
      <c r="J2552" s="180" t="str">
        <f>NM_Permitted_Sources!N990</f>
        <v/>
      </c>
    </row>
    <row r="2553" spans="1:10" x14ac:dyDescent="0.2">
      <c r="A2553" s="43" t="str">
        <f>NM_Permitted_Sources!A991</f>
        <v>NM Permitted</v>
      </c>
      <c r="B2553" s="43" t="str">
        <f>NM_Permitted_Sources!B991</f>
        <v>35</v>
      </c>
      <c r="C2553" s="74" t="str">
        <f>NM_Permitted_Sources!C991</f>
        <v>35015</v>
      </c>
      <c r="D2553" s="44" t="str">
        <f>NM_Permitted_Sources!G991</f>
        <v>20200202</v>
      </c>
      <c r="E2553" s="44" t="str">
        <f>NM_Permitted_Sources!I991</f>
        <v>Compressor Engines</v>
      </c>
      <c r="F2553" s="180" t="str">
        <f>NM_Permitted_Sources!J991</f>
        <v/>
      </c>
      <c r="G2553" s="180" t="str">
        <f>NM_Permitted_Sources!K991</f>
        <v/>
      </c>
      <c r="H2553" s="180">
        <f>NM_Permitted_Sources!L991</f>
        <v>16.87</v>
      </c>
      <c r="I2553" s="180" t="str">
        <f>NM_Permitted_Sources!M991</f>
        <v/>
      </c>
      <c r="J2553" s="180" t="str">
        <f>NM_Permitted_Sources!N991</f>
        <v/>
      </c>
    </row>
    <row r="2554" spans="1:10" x14ac:dyDescent="0.2">
      <c r="A2554" s="43" t="str">
        <f>NM_Permitted_Sources!A992</f>
        <v>NM Permitted</v>
      </c>
      <c r="B2554" s="43" t="str">
        <f>NM_Permitted_Sources!B992</f>
        <v>35</v>
      </c>
      <c r="C2554" s="74" t="str">
        <f>NM_Permitted_Sources!C992</f>
        <v>35015</v>
      </c>
      <c r="D2554" s="44" t="str">
        <f>NM_Permitted_Sources!G992</f>
        <v>20200202</v>
      </c>
      <c r="E2554" s="44" t="str">
        <f>NM_Permitted_Sources!I992</f>
        <v>Compressor Engines</v>
      </c>
      <c r="F2554" s="180">
        <f>NM_Permitted_Sources!J992</f>
        <v>16.87</v>
      </c>
      <c r="G2554" s="180" t="str">
        <f>NM_Permitted_Sources!K992</f>
        <v/>
      </c>
      <c r="H2554" s="180" t="str">
        <f>NM_Permitted_Sources!L992</f>
        <v/>
      </c>
      <c r="I2554" s="180" t="str">
        <f>NM_Permitted_Sources!M992</f>
        <v/>
      </c>
      <c r="J2554" s="180" t="str">
        <f>NM_Permitted_Sources!N992</f>
        <v/>
      </c>
    </row>
    <row r="2555" spans="1:10" x14ac:dyDescent="0.2">
      <c r="A2555" s="43" t="str">
        <f>NM_Permitted_Sources!A993</f>
        <v>NM Permitted</v>
      </c>
      <c r="B2555" s="43" t="str">
        <f>NM_Permitted_Sources!B993</f>
        <v>35</v>
      </c>
      <c r="C2555" s="74" t="str">
        <f>NM_Permitted_Sources!C993</f>
        <v>35015</v>
      </c>
      <c r="D2555" s="44" t="str">
        <f>NM_Permitted_Sources!G993</f>
        <v>20200253</v>
      </c>
      <c r="E2555" s="44" t="str">
        <f>NM_Permitted_Sources!I993</f>
        <v>Compressor Engines</v>
      </c>
      <c r="F2555" s="180" t="str">
        <f>NM_Permitted_Sources!J993</f>
        <v/>
      </c>
      <c r="G2555" s="180" t="str">
        <f>NM_Permitted_Sources!K993</f>
        <v/>
      </c>
      <c r="H2555" s="180">
        <f>NM_Permitted_Sources!L993</f>
        <v>16.87</v>
      </c>
      <c r="I2555" s="180" t="str">
        <f>NM_Permitted_Sources!M993</f>
        <v/>
      </c>
      <c r="J2555" s="180" t="str">
        <f>NM_Permitted_Sources!N993</f>
        <v/>
      </c>
    </row>
    <row r="2556" spans="1:10" x14ac:dyDescent="0.2">
      <c r="A2556" s="43" t="str">
        <f>NM_Permitted_Sources!A994</f>
        <v>NM Permitted</v>
      </c>
      <c r="B2556" s="43" t="str">
        <f>NM_Permitted_Sources!B994</f>
        <v>35</v>
      </c>
      <c r="C2556" s="74" t="str">
        <f>NM_Permitted_Sources!C994</f>
        <v>35015</v>
      </c>
      <c r="D2556" s="44" t="str">
        <f>NM_Permitted_Sources!G994</f>
        <v>20200253</v>
      </c>
      <c r="E2556" s="44" t="str">
        <f>NM_Permitted_Sources!I994</f>
        <v>Compressor Engines</v>
      </c>
      <c r="F2556" s="180">
        <f>NM_Permitted_Sources!J994</f>
        <v>16.87</v>
      </c>
      <c r="G2556" s="180" t="str">
        <f>NM_Permitted_Sources!K994</f>
        <v/>
      </c>
      <c r="H2556" s="180" t="str">
        <f>NM_Permitted_Sources!L994</f>
        <v/>
      </c>
      <c r="I2556" s="180" t="str">
        <f>NM_Permitted_Sources!M994</f>
        <v/>
      </c>
      <c r="J2556" s="180" t="str">
        <f>NM_Permitted_Sources!N994</f>
        <v/>
      </c>
    </row>
    <row r="2557" spans="1:10" x14ac:dyDescent="0.2">
      <c r="A2557" s="43" t="str">
        <f>NM_Permitted_Sources!A995</f>
        <v>NM Permitted</v>
      </c>
      <c r="B2557" s="43" t="str">
        <f>NM_Permitted_Sources!B995</f>
        <v>35</v>
      </c>
      <c r="C2557" s="74" t="str">
        <f>NM_Permitted_Sources!C995</f>
        <v>35015</v>
      </c>
      <c r="D2557" s="44" t="str">
        <f>NM_Permitted_Sources!G995</f>
        <v>20200253</v>
      </c>
      <c r="E2557" s="44" t="str">
        <f>NM_Permitted_Sources!I995</f>
        <v>Compressor Engines</v>
      </c>
      <c r="F2557" s="180" t="str">
        <f>NM_Permitted_Sources!J995</f>
        <v/>
      </c>
      <c r="G2557" s="180" t="str">
        <f>NM_Permitted_Sources!K995</f>
        <v/>
      </c>
      <c r="H2557" s="180">
        <f>NM_Permitted_Sources!L995</f>
        <v>16.87</v>
      </c>
      <c r="I2557" s="180" t="str">
        <f>NM_Permitted_Sources!M995</f>
        <v/>
      </c>
      <c r="J2557" s="180" t="str">
        <f>NM_Permitted_Sources!N995</f>
        <v/>
      </c>
    </row>
    <row r="2558" spans="1:10" x14ac:dyDescent="0.2">
      <c r="A2558" s="43" t="str">
        <f>NM_Permitted_Sources!A996</f>
        <v>NM Permitted</v>
      </c>
      <c r="B2558" s="43" t="str">
        <f>NM_Permitted_Sources!B996</f>
        <v>35</v>
      </c>
      <c r="C2558" s="74" t="str">
        <f>NM_Permitted_Sources!C996</f>
        <v>35015</v>
      </c>
      <c r="D2558" s="44" t="str">
        <f>NM_Permitted_Sources!G996</f>
        <v>20200253</v>
      </c>
      <c r="E2558" s="44" t="str">
        <f>NM_Permitted_Sources!I996</f>
        <v>Compressor Engines</v>
      </c>
      <c r="F2558" s="180">
        <f>NM_Permitted_Sources!J996</f>
        <v>16.87</v>
      </c>
      <c r="G2558" s="180" t="str">
        <f>NM_Permitted_Sources!K996</f>
        <v/>
      </c>
      <c r="H2558" s="180" t="str">
        <f>NM_Permitted_Sources!L996</f>
        <v/>
      </c>
      <c r="I2558" s="180" t="str">
        <f>NM_Permitted_Sources!M996</f>
        <v/>
      </c>
      <c r="J2558" s="180" t="str">
        <f>NM_Permitted_Sources!N996</f>
        <v/>
      </c>
    </row>
    <row r="2559" spans="1:10" x14ac:dyDescent="0.2">
      <c r="A2559" s="43" t="str">
        <f>NM_Permitted_Sources!A997</f>
        <v>NM Permitted</v>
      </c>
      <c r="B2559" s="43" t="str">
        <f>NM_Permitted_Sources!B997</f>
        <v>35</v>
      </c>
      <c r="C2559" s="74" t="str">
        <f>NM_Permitted_Sources!C997</f>
        <v>35015</v>
      </c>
      <c r="D2559" s="44" t="str">
        <f>NM_Permitted_Sources!G997</f>
        <v>20200253</v>
      </c>
      <c r="E2559" s="44" t="str">
        <f>NM_Permitted_Sources!I997</f>
        <v>Compressor Engines</v>
      </c>
      <c r="F2559" s="180" t="str">
        <f>NM_Permitted_Sources!J997</f>
        <v/>
      </c>
      <c r="G2559" s="180" t="str">
        <f>NM_Permitted_Sources!K997</f>
        <v/>
      </c>
      <c r="H2559" s="180">
        <f>NM_Permitted_Sources!L997</f>
        <v>16.87</v>
      </c>
      <c r="I2559" s="180" t="str">
        <f>NM_Permitted_Sources!M997</f>
        <v/>
      </c>
      <c r="J2559" s="180" t="str">
        <f>NM_Permitted_Sources!N997</f>
        <v/>
      </c>
    </row>
    <row r="2560" spans="1:10" x14ac:dyDescent="0.2">
      <c r="A2560" s="43" t="str">
        <f>NM_Permitted_Sources!A998</f>
        <v>NM Permitted</v>
      </c>
      <c r="B2560" s="43" t="str">
        <f>NM_Permitted_Sources!B998</f>
        <v>35</v>
      </c>
      <c r="C2560" s="74" t="str">
        <f>NM_Permitted_Sources!C998</f>
        <v>35015</v>
      </c>
      <c r="D2560" s="44" t="str">
        <f>NM_Permitted_Sources!G998</f>
        <v>20200253</v>
      </c>
      <c r="E2560" s="44" t="str">
        <f>NM_Permitted_Sources!I998</f>
        <v>Compressor Engines</v>
      </c>
      <c r="F2560" s="180">
        <f>NM_Permitted_Sources!J998</f>
        <v>16.87</v>
      </c>
      <c r="G2560" s="180" t="str">
        <f>NM_Permitted_Sources!K998</f>
        <v/>
      </c>
      <c r="H2560" s="180" t="str">
        <f>NM_Permitted_Sources!L998</f>
        <v/>
      </c>
      <c r="I2560" s="180" t="str">
        <f>NM_Permitted_Sources!M998</f>
        <v/>
      </c>
      <c r="J2560" s="180" t="str">
        <f>NM_Permitted_Sources!N998</f>
        <v/>
      </c>
    </row>
    <row r="2561" spans="1:10" x14ac:dyDescent="0.2">
      <c r="A2561" s="43" t="str">
        <f>NM_Permitted_Sources!A999</f>
        <v>NM Permitted</v>
      </c>
      <c r="B2561" s="43" t="str">
        <f>NM_Permitted_Sources!B999</f>
        <v>35</v>
      </c>
      <c r="C2561" s="74" t="str">
        <f>NM_Permitted_Sources!C999</f>
        <v>35015</v>
      </c>
      <c r="D2561" s="44" t="str">
        <f>NM_Permitted_Sources!G999</f>
        <v>20200253</v>
      </c>
      <c r="E2561" s="44" t="str">
        <f>NM_Permitted_Sources!I999</f>
        <v>Compressor Engines</v>
      </c>
      <c r="F2561" s="180" t="str">
        <f>NM_Permitted_Sources!J999</f>
        <v/>
      </c>
      <c r="G2561" s="180" t="str">
        <f>NM_Permitted_Sources!K999</f>
        <v/>
      </c>
      <c r="H2561" s="180">
        <f>NM_Permitted_Sources!L999</f>
        <v>16.87</v>
      </c>
      <c r="I2561" s="180" t="str">
        <f>NM_Permitted_Sources!M999</f>
        <v/>
      </c>
      <c r="J2561" s="180" t="str">
        <f>NM_Permitted_Sources!N999</f>
        <v/>
      </c>
    </row>
    <row r="2562" spans="1:10" x14ac:dyDescent="0.2">
      <c r="A2562" s="43" t="str">
        <f>NM_Permitted_Sources!A1000</f>
        <v>NM Permitted</v>
      </c>
      <c r="B2562" s="43" t="str">
        <f>NM_Permitted_Sources!B1000</f>
        <v>35</v>
      </c>
      <c r="C2562" s="74" t="str">
        <f>NM_Permitted_Sources!C1000</f>
        <v>35015</v>
      </c>
      <c r="D2562" s="44" t="str">
        <f>NM_Permitted_Sources!G1000</f>
        <v>20200253</v>
      </c>
      <c r="E2562" s="44" t="str">
        <f>NM_Permitted_Sources!I1000</f>
        <v>Compressor Engines</v>
      </c>
      <c r="F2562" s="180">
        <f>NM_Permitted_Sources!J1000</f>
        <v>16.87</v>
      </c>
      <c r="G2562" s="180" t="str">
        <f>NM_Permitted_Sources!K1000</f>
        <v/>
      </c>
      <c r="H2562" s="180" t="str">
        <f>NM_Permitted_Sources!L1000</f>
        <v/>
      </c>
      <c r="I2562" s="180" t="str">
        <f>NM_Permitted_Sources!M1000</f>
        <v/>
      </c>
      <c r="J2562" s="180" t="str">
        <f>NM_Permitted_Sources!N1000</f>
        <v/>
      </c>
    </row>
    <row r="2563" spans="1:10" x14ac:dyDescent="0.2">
      <c r="A2563" s="43" t="str">
        <f>NM_Permitted_Sources!A1001</f>
        <v>NM Permitted</v>
      </c>
      <c r="B2563" s="43" t="str">
        <f>NM_Permitted_Sources!B1001</f>
        <v>35</v>
      </c>
      <c r="C2563" s="74" t="str">
        <f>NM_Permitted_Sources!C1001</f>
        <v>35015</v>
      </c>
      <c r="D2563" s="44" t="str">
        <f>NM_Permitted_Sources!G1001</f>
        <v>20200253</v>
      </c>
      <c r="E2563" s="44" t="str">
        <f>NM_Permitted_Sources!I1001</f>
        <v>Compressor Engines</v>
      </c>
      <c r="F2563" s="180" t="str">
        <f>NM_Permitted_Sources!J1001</f>
        <v/>
      </c>
      <c r="G2563" s="180" t="str">
        <f>NM_Permitted_Sources!K1001</f>
        <v/>
      </c>
      <c r="H2563" s="180">
        <f>NM_Permitted_Sources!L1001</f>
        <v>16.87</v>
      </c>
      <c r="I2563" s="180" t="str">
        <f>NM_Permitted_Sources!M1001</f>
        <v/>
      </c>
      <c r="J2563" s="180" t="str">
        <f>NM_Permitted_Sources!N1001</f>
        <v/>
      </c>
    </row>
    <row r="2564" spans="1:10" x14ac:dyDescent="0.2">
      <c r="A2564" s="43" t="str">
        <f>NM_Permitted_Sources!A1002</f>
        <v>NM Permitted</v>
      </c>
      <c r="B2564" s="43" t="str">
        <f>NM_Permitted_Sources!B1002</f>
        <v>35</v>
      </c>
      <c r="C2564" s="74" t="str">
        <f>NM_Permitted_Sources!C1002</f>
        <v>35015</v>
      </c>
      <c r="D2564" s="44" t="str">
        <f>NM_Permitted_Sources!G1002</f>
        <v>20200253</v>
      </c>
      <c r="E2564" s="44" t="str">
        <f>NM_Permitted_Sources!I1002</f>
        <v>Compressor Engines</v>
      </c>
      <c r="F2564" s="180">
        <f>NM_Permitted_Sources!J1002</f>
        <v>16.87</v>
      </c>
      <c r="G2564" s="180" t="str">
        <f>NM_Permitted_Sources!K1002</f>
        <v/>
      </c>
      <c r="H2564" s="180" t="str">
        <f>NM_Permitted_Sources!L1002</f>
        <v/>
      </c>
      <c r="I2564" s="180" t="str">
        <f>NM_Permitted_Sources!M1002</f>
        <v/>
      </c>
      <c r="J2564" s="180" t="str">
        <f>NM_Permitted_Sources!N1002</f>
        <v/>
      </c>
    </row>
    <row r="2565" spans="1:10" x14ac:dyDescent="0.2">
      <c r="A2565" s="43" t="str">
        <f>NM_Permitted_Sources!A1003</f>
        <v>NM Permitted</v>
      </c>
      <c r="B2565" s="43" t="str">
        <f>NM_Permitted_Sources!B1003</f>
        <v>35</v>
      </c>
      <c r="C2565" s="74" t="str">
        <f>NM_Permitted_Sources!C1003</f>
        <v>35015</v>
      </c>
      <c r="D2565" s="44" t="str">
        <f>NM_Permitted_Sources!G1003</f>
        <v>20200253</v>
      </c>
      <c r="E2565" s="44" t="str">
        <f>NM_Permitted_Sources!I1003</f>
        <v>Compressor Engines</v>
      </c>
      <c r="F2565" s="180" t="str">
        <f>NM_Permitted_Sources!J1003</f>
        <v/>
      </c>
      <c r="G2565" s="180" t="str">
        <f>NM_Permitted_Sources!K1003</f>
        <v/>
      </c>
      <c r="H2565" s="180">
        <f>NM_Permitted_Sources!L1003</f>
        <v>16.87</v>
      </c>
      <c r="I2565" s="180" t="str">
        <f>NM_Permitted_Sources!M1003</f>
        <v/>
      </c>
      <c r="J2565" s="180" t="str">
        <f>NM_Permitted_Sources!N1003</f>
        <v/>
      </c>
    </row>
    <row r="2566" spans="1:10" x14ac:dyDescent="0.2">
      <c r="A2566" s="43" t="str">
        <f>NM_Permitted_Sources!A1004</f>
        <v>NM Permitted</v>
      </c>
      <c r="B2566" s="43" t="str">
        <f>NM_Permitted_Sources!B1004</f>
        <v>35</v>
      </c>
      <c r="C2566" s="74" t="str">
        <f>NM_Permitted_Sources!C1004</f>
        <v>35015</v>
      </c>
      <c r="D2566" s="44" t="str">
        <f>NM_Permitted_Sources!G1004</f>
        <v>20200253</v>
      </c>
      <c r="E2566" s="44" t="str">
        <f>NM_Permitted_Sources!I1004</f>
        <v>Compressor Engines</v>
      </c>
      <c r="F2566" s="180">
        <f>NM_Permitted_Sources!J1004</f>
        <v>16.87</v>
      </c>
      <c r="G2566" s="180" t="str">
        <f>NM_Permitted_Sources!K1004</f>
        <v/>
      </c>
      <c r="H2566" s="180" t="str">
        <f>NM_Permitted_Sources!L1004</f>
        <v/>
      </c>
      <c r="I2566" s="180" t="str">
        <f>NM_Permitted_Sources!M1004</f>
        <v/>
      </c>
      <c r="J2566" s="180" t="str">
        <f>NM_Permitted_Sources!N1004</f>
        <v/>
      </c>
    </row>
    <row r="2567" spans="1:10" x14ac:dyDescent="0.2">
      <c r="A2567" s="43" t="str">
        <f>NM_Permitted_Sources!A1005</f>
        <v>NM Permitted</v>
      </c>
      <c r="B2567" s="43" t="str">
        <f>NM_Permitted_Sources!B1005</f>
        <v>35</v>
      </c>
      <c r="C2567" s="74" t="str">
        <f>NM_Permitted_Sources!C1005</f>
        <v>35015</v>
      </c>
      <c r="D2567" s="44" t="str">
        <f>NM_Permitted_Sources!G1005</f>
        <v>20200253</v>
      </c>
      <c r="E2567" s="44" t="str">
        <f>NM_Permitted_Sources!I1005</f>
        <v>Compressor Engines</v>
      </c>
      <c r="F2567" s="180" t="str">
        <f>NM_Permitted_Sources!J1005</f>
        <v/>
      </c>
      <c r="G2567" s="180" t="str">
        <f>NM_Permitted_Sources!K1005</f>
        <v/>
      </c>
      <c r="H2567" s="180">
        <f>NM_Permitted_Sources!L1005</f>
        <v>16.87</v>
      </c>
      <c r="I2567" s="180" t="str">
        <f>NM_Permitted_Sources!M1005</f>
        <v/>
      </c>
      <c r="J2567" s="180" t="str">
        <f>NM_Permitted_Sources!N1005</f>
        <v/>
      </c>
    </row>
    <row r="2568" spans="1:10" x14ac:dyDescent="0.2">
      <c r="A2568" s="43" t="str">
        <f>NM_Permitted_Sources!A1006</f>
        <v>NM Permitted</v>
      </c>
      <c r="B2568" s="43" t="str">
        <f>NM_Permitted_Sources!B1006</f>
        <v>35</v>
      </c>
      <c r="C2568" s="74" t="str">
        <f>NM_Permitted_Sources!C1006</f>
        <v>35015</v>
      </c>
      <c r="D2568" s="44" t="str">
        <f>NM_Permitted_Sources!G1006</f>
        <v>20200253</v>
      </c>
      <c r="E2568" s="44" t="str">
        <f>NM_Permitted_Sources!I1006</f>
        <v>Compressor Engines</v>
      </c>
      <c r="F2568" s="180">
        <f>NM_Permitted_Sources!J1006</f>
        <v>16.87</v>
      </c>
      <c r="G2568" s="180" t="str">
        <f>NM_Permitted_Sources!K1006</f>
        <v/>
      </c>
      <c r="H2568" s="180" t="str">
        <f>NM_Permitted_Sources!L1006</f>
        <v/>
      </c>
      <c r="I2568" s="180" t="str">
        <f>NM_Permitted_Sources!M1006</f>
        <v/>
      </c>
      <c r="J2568" s="180" t="str">
        <f>NM_Permitted_Sources!N1006</f>
        <v/>
      </c>
    </row>
    <row r="2569" spans="1:10" x14ac:dyDescent="0.2">
      <c r="A2569" s="43" t="str">
        <f>NM_Permitted_Sources!A1007</f>
        <v>NM Permitted</v>
      </c>
      <c r="B2569" s="43" t="str">
        <f>NM_Permitted_Sources!B1007</f>
        <v>35</v>
      </c>
      <c r="C2569" s="74" t="str">
        <f>NM_Permitted_Sources!C1007</f>
        <v>35015</v>
      </c>
      <c r="D2569" s="44" t="str">
        <f>NM_Permitted_Sources!G1007</f>
        <v>20200253</v>
      </c>
      <c r="E2569" s="44" t="str">
        <f>NM_Permitted_Sources!I1007</f>
        <v>Compressor Engines</v>
      </c>
      <c r="F2569" s="180" t="str">
        <f>NM_Permitted_Sources!J1007</f>
        <v/>
      </c>
      <c r="G2569" s="180" t="str">
        <f>NM_Permitted_Sources!K1007</f>
        <v/>
      </c>
      <c r="H2569" s="180">
        <f>NM_Permitted_Sources!L1007</f>
        <v>16.87</v>
      </c>
      <c r="I2569" s="180" t="str">
        <f>NM_Permitted_Sources!M1007</f>
        <v/>
      </c>
      <c r="J2569" s="180" t="str">
        <f>NM_Permitted_Sources!N1007</f>
        <v/>
      </c>
    </row>
    <row r="2570" spans="1:10" x14ac:dyDescent="0.2">
      <c r="A2570" s="43" t="str">
        <f>NM_Permitted_Sources!A1008</f>
        <v>NM Permitted</v>
      </c>
      <c r="B2570" s="43" t="str">
        <f>NM_Permitted_Sources!B1008</f>
        <v>35</v>
      </c>
      <c r="C2570" s="74" t="str">
        <f>NM_Permitted_Sources!C1008</f>
        <v>35015</v>
      </c>
      <c r="D2570" s="44" t="str">
        <f>NM_Permitted_Sources!G1008</f>
        <v>20200253</v>
      </c>
      <c r="E2570" s="44" t="str">
        <f>NM_Permitted_Sources!I1008</f>
        <v>Compressor Engines</v>
      </c>
      <c r="F2570" s="180">
        <f>NM_Permitted_Sources!J1008</f>
        <v>16.87</v>
      </c>
      <c r="G2570" s="180" t="str">
        <f>NM_Permitted_Sources!K1008</f>
        <v/>
      </c>
      <c r="H2570" s="180" t="str">
        <f>NM_Permitted_Sources!L1008</f>
        <v/>
      </c>
      <c r="I2570" s="180" t="str">
        <f>NM_Permitted_Sources!M1008</f>
        <v/>
      </c>
      <c r="J2570" s="180" t="str">
        <f>NM_Permitted_Sources!N1008</f>
        <v/>
      </c>
    </row>
    <row r="2571" spans="1:10" x14ac:dyDescent="0.2">
      <c r="A2571" s="43" t="str">
        <f>NM_Permitted_Sources!A1009</f>
        <v>NM Permitted</v>
      </c>
      <c r="B2571" s="43" t="str">
        <f>NM_Permitted_Sources!B1009</f>
        <v>35</v>
      </c>
      <c r="C2571" s="74" t="str">
        <f>NM_Permitted_Sources!C1009</f>
        <v>35025</v>
      </c>
      <c r="D2571" s="44" t="str">
        <f>NM_Permitted_Sources!G1009</f>
        <v>20200202</v>
      </c>
      <c r="E2571" s="44" t="str">
        <f>NM_Permitted_Sources!I1009</f>
        <v>Compressor Engines</v>
      </c>
      <c r="F2571" s="180" t="str">
        <f>NM_Permitted_Sources!J1009</f>
        <v/>
      </c>
      <c r="G2571" s="180" t="str">
        <f>NM_Permitted_Sources!K1009</f>
        <v/>
      </c>
      <c r="H2571" s="180">
        <f>NM_Permitted_Sources!L1009</f>
        <v>17.04</v>
      </c>
      <c r="I2571" s="180" t="str">
        <f>NM_Permitted_Sources!M1009</f>
        <v/>
      </c>
      <c r="J2571" s="180" t="str">
        <f>NM_Permitted_Sources!N1009</f>
        <v/>
      </c>
    </row>
    <row r="2572" spans="1:10" x14ac:dyDescent="0.2">
      <c r="A2572" s="43" t="str">
        <f>NM_Permitted_Sources!A1010</f>
        <v>NM Permitted</v>
      </c>
      <c r="B2572" s="43" t="str">
        <f>NM_Permitted_Sources!B1010</f>
        <v>35</v>
      </c>
      <c r="C2572" s="74" t="str">
        <f>NM_Permitted_Sources!C1010</f>
        <v>35025</v>
      </c>
      <c r="D2572" s="44" t="str">
        <f>NM_Permitted_Sources!G1010</f>
        <v>20200201</v>
      </c>
      <c r="E2572" s="44" t="str">
        <f>NM_Permitted_Sources!I1010</f>
        <v>Compressor Engines</v>
      </c>
      <c r="F2572" s="180" t="str">
        <f>NM_Permitted_Sources!J1010</f>
        <v/>
      </c>
      <c r="G2572" s="180" t="str">
        <f>NM_Permitted_Sources!K1010</f>
        <v/>
      </c>
      <c r="H2572" s="180">
        <f>NM_Permitted_Sources!L1010</f>
        <v>17.05</v>
      </c>
      <c r="I2572" s="180" t="str">
        <f>NM_Permitted_Sources!M1010</f>
        <v/>
      </c>
      <c r="J2572" s="180" t="str">
        <f>NM_Permitted_Sources!N1010</f>
        <v/>
      </c>
    </row>
    <row r="2573" spans="1:10" x14ac:dyDescent="0.2">
      <c r="A2573" s="43" t="str">
        <f>NM_Permitted_Sources!A1011</f>
        <v>NM Permitted</v>
      </c>
      <c r="B2573" s="43" t="str">
        <f>NM_Permitted_Sources!B1011</f>
        <v>35</v>
      </c>
      <c r="C2573" s="74" t="str">
        <f>NM_Permitted_Sources!C1011</f>
        <v>35025</v>
      </c>
      <c r="D2573" s="44" t="str">
        <f>NM_Permitted_Sources!G1011</f>
        <v>20200252</v>
      </c>
      <c r="E2573" s="44" t="str">
        <f>NM_Permitted_Sources!I1011</f>
        <v>Compressor Engines</v>
      </c>
      <c r="F2573" s="180" t="str">
        <f>NM_Permitted_Sources!J1011</f>
        <v/>
      </c>
      <c r="G2573" s="180">
        <f>NM_Permitted_Sources!K1011</f>
        <v>17.12</v>
      </c>
      <c r="H2573" s="180" t="str">
        <f>NM_Permitted_Sources!L1011</f>
        <v/>
      </c>
      <c r="I2573" s="180" t="str">
        <f>NM_Permitted_Sources!M1011</f>
        <v/>
      </c>
      <c r="J2573" s="180" t="str">
        <f>NM_Permitted_Sources!N1011</f>
        <v/>
      </c>
    </row>
    <row r="2574" spans="1:10" x14ac:dyDescent="0.2">
      <c r="A2574" s="43" t="str">
        <f>NM_Permitted_Sources!A1012</f>
        <v>NM Permitted</v>
      </c>
      <c r="B2574" s="43" t="str">
        <f>NM_Permitted_Sources!B1012</f>
        <v>35</v>
      </c>
      <c r="C2574" s="74" t="str">
        <f>NM_Permitted_Sources!C1012</f>
        <v>35015</v>
      </c>
      <c r="D2574" s="44" t="str">
        <f>NM_Permitted_Sources!G1012</f>
        <v>20200252</v>
      </c>
      <c r="E2574" s="44" t="str">
        <f>NM_Permitted_Sources!I1012</f>
        <v>Compressor Engines</v>
      </c>
      <c r="F2574" s="180">
        <f>NM_Permitted_Sources!J1012</f>
        <v>17.2</v>
      </c>
      <c r="G2574" s="180" t="str">
        <f>NM_Permitted_Sources!K1012</f>
        <v/>
      </c>
      <c r="H2574" s="180" t="str">
        <f>NM_Permitted_Sources!L1012</f>
        <v/>
      </c>
      <c r="I2574" s="180" t="str">
        <f>NM_Permitted_Sources!M1012</f>
        <v/>
      </c>
      <c r="J2574" s="180" t="str">
        <f>NM_Permitted_Sources!N1012</f>
        <v/>
      </c>
    </row>
    <row r="2575" spans="1:10" x14ac:dyDescent="0.2">
      <c r="A2575" s="43" t="str">
        <f>NM_Permitted_Sources!A1013</f>
        <v>NM Permitted</v>
      </c>
      <c r="B2575" s="43" t="str">
        <f>NM_Permitted_Sources!B1013</f>
        <v>35</v>
      </c>
      <c r="C2575" s="74" t="str">
        <f>NM_Permitted_Sources!C1013</f>
        <v>35025</v>
      </c>
      <c r="D2575" s="44" t="str">
        <f>NM_Permitted_Sources!G1013</f>
        <v>20200201</v>
      </c>
      <c r="E2575" s="44" t="str">
        <f>NM_Permitted_Sources!I1013</f>
        <v>Compressor Engines</v>
      </c>
      <c r="F2575" s="180" t="str">
        <f>NM_Permitted_Sources!J1013</f>
        <v/>
      </c>
      <c r="G2575" s="180" t="str">
        <f>NM_Permitted_Sources!K1013</f>
        <v/>
      </c>
      <c r="H2575" s="180">
        <f>NM_Permitted_Sources!L1013</f>
        <v>17.3</v>
      </c>
      <c r="I2575" s="180" t="str">
        <f>NM_Permitted_Sources!M1013</f>
        <v/>
      </c>
      <c r="J2575" s="180" t="str">
        <f>NM_Permitted_Sources!N1013</f>
        <v/>
      </c>
    </row>
    <row r="2576" spans="1:10" x14ac:dyDescent="0.2">
      <c r="A2576" s="43" t="str">
        <f>NM_Permitted_Sources!A1014</f>
        <v>NM Permitted</v>
      </c>
      <c r="B2576" s="43" t="str">
        <f>NM_Permitted_Sources!B1014</f>
        <v>35</v>
      </c>
      <c r="C2576" s="74" t="str">
        <f>NM_Permitted_Sources!C1014</f>
        <v>35025</v>
      </c>
      <c r="D2576" s="44" t="str">
        <f>NM_Permitted_Sources!G1014</f>
        <v>20200202</v>
      </c>
      <c r="E2576" s="44" t="str">
        <f>NM_Permitted_Sources!I1014</f>
        <v>Compressor Engines</v>
      </c>
      <c r="F2576" s="180" t="str">
        <f>NM_Permitted_Sources!J1014</f>
        <v/>
      </c>
      <c r="G2576" s="180" t="str">
        <f>NM_Permitted_Sources!K1014</f>
        <v/>
      </c>
      <c r="H2576" s="180">
        <f>NM_Permitted_Sources!L1014</f>
        <v>17.46</v>
      </c>
      <c r="I2576" s="180" t="str">
        <f>NM_Permitted_Sources!M1014</f>
        <v/>
      </c>
      <c r="J2576" s="180" t="str">
        <f>NM_Permitted_Sources!N1014</f>
        <v/>
      </c>
    </row>
    <row r="2577" spans="1:10" x14ac:dyDescent="0.2">
      <c r="A2577" s="43" t="str">
        <f>NM_Permitted_Sources!A1015</f>
        <v>NM Permitted</v>
      </c>
      <c r="B2577" s="43" t="str">
        <f>NM_Permitted_Sources!B1015</f>
        <v>35</v>
      </c>
      <c r="C2577" s="74" t="str">
        <f>NM_Permitted_Sources!C1015</f>
        <v>35025</v>
      </c>
      <c r="D2577" s="44" t="str">
        <f>NM_Permitted_Sources!G1015</f>
        <v>20200201</v>
      </c>
      <c r="E2577" s="44" t="str">
        <f>NM_Permitted_Sources!I1015</f>
        <v>Compressor Engines</v>
      </c>
      <c r="F2577" s="180" t="str">
        <f>NM_Permitted_Sources!J1015</f>
        <v/>
      </c>
      <c r="G2577" s="180" t="str">
        <f>NM_Permitted_Sources!K1015</f>
        <v/>
      </c>
      <c r="H2577" s="180">
        <f>NM_Permitted_Sources!L1015</f>
        <v>17.47</v>
      </c>
      <c r="I2577" s="180" t="str">
        <f>NM_Permitted_Sources!M1015</f>
        <v/>
      </c>
      <c r="J2577" s="180" t="str">
        <f>NM_Permitted_Sources!N1015</f>
        <v/>
      </c>
    </row>
    <row r="2578" spans="1:10" x14ac:dyDescent="0.2">
      <c r="A2578" s="43" t="str">
        <f>NM_Permitted_Sources!A1016</f>
        <v>NM Permitted</v>
      </c>
      <c r="B2578" s="43" t="str">
        <f>NM_Permitted_Sources!B1016</f>
        <v>35</v>
      </c>
      <c r="C2578" s="74" t="str">
        <f>NM_Permitted_Sources!C1016</f>
        <v>35015</v>
      </c>
      <c r="D2578" s="44" t="str">
        <f>NM_Permitted_Sources!G1016</f>
        <v>31088811</v>
      </c>
      <c r="E2578" s="44" t="str">
        <f>NM_Permitted_Sources!I1016</f>
        <v>Permitted Fugitives</v>
      </c>
      <c r="F2578" s="180" t="str">
        <f>NM_Permitted_Sources!J1016</f>
        <v/>
      </c>
      <c r="G2578" s="180">
        <f>NM_Permitted_Sources!K1016</f>
        <v>17.600000000000001</v>
      </c>
      <c r="H2578" s="180" t="str">
        <f>NM_Permitted_Sources!L1016</f>
        <v/>
      </c>
      <c r="I2578" s="180" t="str">
        <f>NM_Permitted_Sources!M1016</f>
        <v/>
      </c>
      <c r="J2578" s="180" t="str">
        <f>NM_Permitted_Sources!N1016</f>
        <v/>
      </c>
    </row>
    <row r="2579" spans="1:10" x14ac:dyDescent="0.2">
      <c r="A2579" s="43" t="str">
        <f>NM_Permitted_Sources!A1017</f>
        <v>NM Permitted</v>
      </c>
      <c r="B2579" s="43" t="str">
        <f>NM_Permitted_Sources!B1017</f>
        <v>35</v>
      </c>
      <c r="C2579" s="74" t="str">
        <f>NM_Permitted_Sources!C1017</f>
        <v>35025</v>
      </c>
      <c r="D2579" s="44" t="str">
        <f>NM_Permitted_Sources!G1017</f>
        <v>20200253</v>
      </c>
      <c r="E2579" s="44" t="str">
        <f>NM_Permitted_Sources!I1017</f>
        <v>Compressor Engines</v>
      </c>
      <c r="F2579" s="180">
        <f>NM_Permitted_Sources!J1017</f>
        <v>17.64</v>
      </c>
      <c r="G2579" s="180" t="str">
        <f>NM_Permitted_Sources!K1017</f>
        <v/>
      </c>
      <c r="H2579" s="180" t="str">
        <f>NM_Permitted_Sources!L1017</f>
        <v/>
      </c>
      <c r="I2579" s="180" t="str">
        <f>NM_Permitted_Sources!M1017</f>
        <v/>
      </c>
      <c r="J2579" s="180" t="str">
        <f>NM_Permitted_Sources!N1017</f>
        <v/>
      </c>
    </row>
    <row r="2580" spans="1:10" x14ac:dyDescent="0.2">
      <c r="A2580" s="43" t="str">
        <f>NM_Permitted_Sources!A1018</f>
        <v>NM Permitted</v>
      </c>
      <c r="B2580" s="43" t="str">
        <f>NM_Permitted_Sources!B1018</f>
        <v>35</v>
      </c>
      <c r="C2580" s="74" t="str">
        <f>NM_Permitted_Sources!C1018</f>
        <v>35025</v>
      </c>
      <c r="D2580" s="44" t="str">
        <f>NM_Permitted_Sources!G1018</f>
        <v>20200201</v>
      </c>
      <c r="E2580" s="44" t="str">
        <f>NM_Permitted_Sources!I1018</f>
        <v>Compressor Engines</v>
      </c>
      <c r="F2580" s="180">
        <f>NM_Permitted_Sources!J1018</f>
        <v>17.87</v>
      </c>
      <c r="G2580" s="180" t="str">
        <f>NM_Permitted_Sources!K1018</f>
        <v/>
      </c>
      <c r="H2580" s="180" t="str">
        <f>NM_Permitted_Sources!L1018</f>
        <v/>
      </c>
      <c r="I2580" s="180" t="str">
        <f>NM_Permitted_Sources!M1018</f>
        <v/>
      </c>
      <c r="J2580" s="180" t="str">
        <f>NM_Permitted_Sources!N1018</f>
        <v/>
      </c>
    </row>
    <row r="2581" spans="1:10" x14ac:dyDescent="0.2">
      <c r="A2581" s="43" t="str">
        <f>NM_Permitted_Sources!A1019</f>
        <v>NM Permitted</v>
      </c>
      <c r="B2581" s="43" t="str">
        <f>NM_Permitted_Sources!B1019</f>
        <v>35</v>
      </c>
      <c r="C2581" s="74" t="str">
        <f>NM_Permitted_Sources!C1019</f>
        <v>35025</v>
      </c>
      <c r="D2581" s="44" t="str">
        <f>NM_Permitted_Sources!G1019</f>
        <v>20200201</v>
      </c>
      <c r="E2581" s="44" t="str">
        <f>NM_Permitted_Sources!I1019</f>
        <v>Compressor Engines</v>
      </c>
      <c r="F2581" s="180">
        <f>NM_Permitted_Sources!J1019</f>
        <v>17.87</v>
      </c>
      <c r="G2581" s="180" t="str">
        <f>NM_Permitted_Sources!K1019</f>
        <v/>
      </c>
      <c r="H2581" s="180" t="str">
        <f>NM_Permitted_Sources!L1019</f>
        <v/>
      </c>
      <c r="I2581" s="180" t="str">
        <f>NM_Permitted_Sources!M1019</f>
        <v/>
      </c>
      <c r="J2581" s="180" t="str">
        <f>NM_Permitted_Sources!N1019</f>
        <v/>
      </c>
    </row>
    <row r="2582" spans="1:10" x14ac:dyDescent="0.2">
      <c r="A2582" s="43" t="str">
        <f>NM_Permitted_Sources!A1020</f>
        <v>NM Permitted</v>
      </c>
      <c r="B2582" s="43" t="str">
        <f>NM_Permitted_Sources!B1020</f>
        <v>35</v>
      </c>
      <c r="C2582" s="74" t="str">
        <f>NM_Permitted_Sources!C1020</f>
        <v>35025</v>
      </c>
      <c r="D2582" s="44" t="str">
        <f>NM_Permitted_Sources!G1020</f>
        <v>31000201</v>
      </c>
      <c r="E2582" s="44" t="str">
        <f>NM_Permitted_Sources!I1020</f>
        <v>Amine Units</v>
      </c>
      <c r="F2582" s="180">
        <f>NM_Permitted_Sources!J1020</f>
        <v>17.899999999999999</v>
      </c>
      <c r="G2582" s="180" t="str">
        <f>NM_Permitted_Sources!K1020</f>
        <v/>
      </c>
      <c r="H2582" s="180" t="str">
        <f>NM_Permitted_Sources!L1020</f>
        <v/>
      </c>
      <c r="I2582" s="180" t="str">
        <f>NM_Permitted_Sources!M1020</f>
        <v/>
      </c>
      <c r="J2582" s="180" t="str">
        <f>NM_Permitted_Sources!N1020</f>
        <v/>
      </c>
    </row>
    <row r="2583" spans="1:10" x14ac:dyDescent="0.2">
      <c r="A2583" s="43" t="str">
        <f>NM_Permitted_Sources!A1021</f>
        <v>NM Permitted</v>
      </c>
      <c r="B2583" s="43" t="str">
        <f>NM_Permitted_Sources!B1021</f>
        <v>35</v>
      </c>
      <c r="C2583" s="74" t="str">
        <f>NM_Permitted_Sources!C1021</f>
        <v>35025</v>
      </c>
      <c r="D2583" s="44" t="str">
        <f>NM_Permitted_Sources!G1021</f>
        <v>31000215</v>
      </c>
      <c r="E2583" s="44" t="str">
        <f>NM_Permitted_Sources!I1021</f>
        <v>Natural Gas Production, Flares</v>
      </c>
      <c r="F2583" s="180">
        <f>NM_Permitted_Sources!J1021</f>
        <v>17.899999999999999</v>
      </c>
      <c r="G2583" s="180" t="str">
        <f>NM_Permitted_Sources!K1021</f>
        <v/>
      </c>
      <c r="H2583" s="180" t="str">
        <f>NM_Permitted_Sources!L1021</f>
        <v/>
      </c>
      <c r="I2583" s="180" t="str">
        <f>NM_Permitted_Sources!M1021</f>
        <v/>
      </c>
      <c r="J2583" s="180" t="str">
        <f>NM_Permitted_Sources!N1021</f>
        <v/>
      </c>
    </row>
    <row r="2584" spans="1:10" x14ac:dyDescent="0.2">
      <c r="A2584" s="43" t="str">
        <f>NM_Permitted_Sources!A1022</f>
        <v>NM Permitted</v>
      </c>
      <c r="B2584" s="43" t="str">
        <f>NM_Permitted_Sources!B1022</f>
        <v>35</v>
      </c>
      <c r="C2584" s="74" t="str">
        <f>NM_Permitted_Sources!C1022</f>
        <v>35025</v>
      </c>
      <c r="D2584" s="44" t="str">
        <f>NM_Permitted_Sources!G1022</f>
        <v>20200202</v>
      </c>
      <c r="E2584" s="44" t="str">
        <f>NM_Permitted_Sources!I1022</f>
        <v>Compressor Engines</v>
      </c>
      <c r="F2584" s="180" t="str">
        <f>NM_Permitted_Sources!J1022</f>
        <v/>
      </c>
      <c r="G2584" s="180" t="str">
        <f>NM_Permitted_Sources!K1022</f>
        <v/>
      </c>
      <c r="H2584" s="180">
        <f>NM_Permitted_Sources!L1022</f>
        <v>17.95</v>
      </c>
      <c r="I2584" s="180" t="str">
        <f>NM_Permitted_Sources!M1022</f>
        <v/>
      </c>
      <c r="J2584" s="180" t="str">
        <f>NM_Permitted_Sources!N1022</f>
        <v/>
      </c>
    </row>
    <row r="2585" spans="1:10" x14ac:dyDescent="0.2">
      <c r="A2585" s="43" t="str">
        <f>NM_Permitted_Sources!A1023</f>
        <v>NM Permitted</v>
      </c>
      <c r="B2585" s="43" t="str">
        <f>NM_Permitted_Sources!B1023</f>
        <v>35</v>
      </c>
      <c r="C2585" s="74" t="str">
        <f>NM_Permitted_Sources!C1023</f>
        <v>35025</v>
      </c>
      <c r="D2585" s="44" t="str">
        <f>NM_Permitted_Sources!G1023</f>
        <v>20200202</v>
      </c>
      <c r="E2585" s="44" t="str">
        <f>NM_Permitted_Sources!I1023</f>
        <v>Compressor Engines</v>
      </c>
      <c r="F2585" s="180" t="str">
        <f>NM_Permitted_Sources!J1023</f>
        <v/>
      </c>
      <c r="G2585" s="180" t="str">
        <f>NM_Permitted_Sources!K1023</f>
        <v/>
      </c>
      <c r="H2585" s="180">
        <f>NM_Permitted_Sources!L1023</f>
        <v>18.170000000000002</v>
      </c>
      <c r="I2585" s="180" t="str">
        <f>NM_Permitted_Sources!M1023</f>
        <v/>
      </c>
      <c r="J2585" s="180" t="str">
        <f>NM_Permitted_Sources!N1023</f>
        <v/>
      </c>
    </row>
    <row r="2586" spans="1:10" x14ac:dyDescent="0.2">
      <c r="A2586" s="43" t="str">
        <f>NM_Permitted_Sources!A1024</f>
        <v>NM Permitted</v>
      </c>
      <c r="B2586" s="43" t="str">
        <f>NM_Permitted_Sources!B1024</f>
        <v>35</v>
      </c>
      <c r="C2586" s="74" t="str">
        <f>NM_Permitted_Sources!C1024</f>
        <v>35015</v>
      </c>
      <c r="D2586" s="44" t="str">
        <f>NM_Permitted_Sources!G1024</f>
        <v>20200253</v>
      </c>
      <c r="E2586" s="44" t="str">
        <f>NM_Permitted_Sources!I1024</f>
        <v>Compressor Engines</v>
      </c>
      <c r="F2586" s="180" t="str">
        <f>NM_Permitted_Sources!J1024</f>
        <v/>
      </c>
      <c r="G2586" s="180" t="str">
        <f>NM_Permitted_Sources!K1024</f>
        <v/>
      </c>
      <c r="H2586" s="180">
        <f>NM_Permitted_Sources!L1024</f>
        <v>18.309999999999999</v>
      </c>
      <c r="I2586" s="180" t="str">
        <f>NM_Permitted_Sources!M1024</f>
        <v/>
      </c>
      <c r="J2586" s="180" t="str">
        <f>NM_Permitted_Sources!N1024</f>
        <v/>
      </c>
    </row>
    <row r="2587" spans="1:10" x14ac:dyDescent="0.2">
      <c r="A2587" s="43" t="str">
        <f>NM_Permitted_Sources!A1025</f>
        <v>NM Permitted</v>
      </c>
      <c r="B2587" s="43" t="str">
        <f>NM_Permitted_Sources!B1025</f>
        <v>35</v>
      </c>
      <c r="C2587" s="74" t="str">
        <f>NM_Permitted_Sources!C1025</f>
        <v>35025</v>
      </c>
      <c r="D2587" s="44" t="str">
        <f>NM_Permitted_Sources!G1025</f>
        <v>20200253</v>
      </c>
      <c r="E2587" s="44" t="str">
        <f>NM_Permitted_Sources!I1025</f>
        <v>Compressor Engines</v>
      </c>
      <c r="F2587" s="180" t="str">
        <f>NM_Permitted_Sources!J1025</f>
        <v/>
      </c>
      <c r="G2587" s="180">
        <f>NM_Permitted_Sources!K1025</f>
        <v>18.309999999999999</v>
      </c>
      <c r="H2587" s="180" t="str">
        <f>NM_Permitted_Sources!L1025</f>
        <v/>
      </c>
      <c r="I2587" s="180" t="str">
        <f>NM_Permitted_Sources!M1025</f>
        <v/>
      </c>
      <c r="J2587" s="180" t="str">
        <f>NM_Permitted_Sources!N1025</f>
        <v/>
      </c>
    </row>
    <row r="2588" spans="1:10" x14ac:dyDescent="0.2">
      <c r="A2588" s="43" t="str">
        <f>NM_Permitted_Sources!A1026</f>
        <v>NM Permitted</v>
      </c>
      <c r="B2588" s="43" t="str">
        <f>NM_Permitted_Sources!B1026</f>
        <v>35</v>
      </c>
      <c r="C2588" s="74" t="str">
        <f>NM_Permitted_Sources!C1026</f>
        <v>35015</v>
      </c>
      <c r="D2588" s="44" t="str">
        <f>NM_Permitted_Sources!G1026</f>
        <v>31000207</v>
      </c>
      <c r="E2588" s="44" t="str">
        <f>NM_Permitted_Sources!I1026</f>
        <v>Permitted Fugitives</v>
      </c>
      <c r="F2588" s="180" t="str">
        <f>NM_Permitted_Sources!J1026</f>
        <v/>
      </c>
      <c r="G2588" s="180">
        <f>NM_Permitted_Sources!K1026</f>
        <v>18.399999999999999</v>
      </c>
      <c r="H2588" s="180" t="str">
        <f>NM_Permitted_Sources!L1026</f>
        <v/>
      </c>
      <c r="I2588" s="180" t="str">
        <f>NM_Permitted_Sources!M1026</f>
        <v/>
      </c>
      <c r="J2588" s="180" t="str">
        <f>NM_Permitted_Sources!N1026</f>
        <v/>
      </c>
    </row>
    <row r="2589" spans="1:10" x14ac:dyDescent="0.2">
      <c r="A2589" s="43" t="str">
        <f>NM_Permitted_Sources!A1027</f>
        <v>NM Permitted</v>
      </c>
      <c r="B2589" s="43" t="str">
        <f>NM_Permitted_Sources!B1027</f>
        <v>35</v>
      </c>
      <c r="C2589" s="74" t="str">
        <f>NM_Permitted_Sources!C1027</f>
        <v>35025</v>
      </c>
      <c r="D2589" s="44" t="str">
        <f>NM_Permitted_Sources!G1027</f>
        <v>20200252</v>
      </c>
      <c r="E2589" s="44" t="str">
        <f>NM_Permitted_Sources!I1027</f>
        <v>Compressor Engines</v>
      </c>
      <c r="F2589" s="180">
        <f>NM_Permitted_Sources!J1027</f>
        <v>18.399999999999999</v>
      </c>
      <c r="G2589" s="180" t="str">
        <f>NM_Permitted_Sources!K1027</f>
        <v/>
      </c>
      <c r="H2589" s="180" t="str">
        <f>NM_Permitted_Sources!L1027</f>
        <v/>
      </c>
      <c r="I2589" s="180" t="str">
        <f>NM_Permitted_Sources!M1027</f>
        <v/>
      </c>
      <c r="J2589" s="180" t="str">
        <f>NM_Permitted_Sources!N1027</f>
        <v/>
      </c>
    </row>
    <row r="2590" spans="1:10" x14ac:dyDescent="0.2">
      <c r="A2590" s="43" t="str">
        <f>NM_Permitted_Sources!A1028</f>
        <v>NM Permitted</v>
      </c>
      <c r="B2590" s="43" t="str">
        <f>NM_Permitted_Sources!B1028</f>
        <v>35</v>
      </c>
      <c r="C2590" s="74" t="str">
        <f>NM_Permitted_Sources!C1028</f>
        <v>35025</v>
      </c>
      <c r="D2590" s="44" t="str">
        <f>NM_Permitted_Sources!G1028</f>
        <v>20200202</v>
      </c>
      <c r="E2590" s="44" t="str">
        <f>NM_Permitted_Sources!I1028</f>
        <v>Compressor Engines</v>
      </c>
      <c r="F2590" s="180" t="str">
        <f>NM_Permitted_Sources!J1028</f>
        <v/>
      </c>
      <c r="G2590" s="180" t="str">
        <f>NM_Permitted_Sources!K1028</f>
        <v/>
      </c>
      <c r="H2590" s="180">
        <f>NM_Permitted_Sources!L1028</f>
        <v>18.399999999999999</v>
      </c>
      <c r="I2590" s="180" t="str">
        <f>NM_Permitted_Sources!M1028</f>
        <v/>
      </c>
      <c r="J2590" s="180" t="str">
        <f>NM_Permitted_Sources!N1028</f>
        <v/>
      </c>
    </row>
    <row r="2591" spans="1:10" x14ac:dyDescent="0.2">
      <c r="A2591" s="43" t="str">
        <f>NM_Permitted_Sources!A1029</f>
        <v>NM Permitted</v>
      </c>
      <c r="B2591" s="43" t="str">
        <f>NM_Permitted_Sources!B1029</f>
        <v>35</v>
      </c>
      <c r="C2591" s="74" t="str">
        <f>NM_Permitted_Sources!C1029</f>
        <v>35025</v>
      </c>
      <c r="D2591" s="44" t="str">
        <f>NM_Permitted_Sources!G1029</f>
        <v>20200202</v>
      </c>
      <c r="E2591" s="44" t="str">
        <f>NM_Permitted_Sources!I1029</f>
        <v>Compressor Engines</v>
      </c>
      <c r="F2591" s="180">
        <f>NM_Permitted_Sources!J1029</f>
        <v>18.399999999999999</v>
      </c>
      <c r="G2591" s="180" t="str">
        <f>NM_Permitted_Sources!K1029</f>
        <v/>
      </c>
      <c r="H2591" s="180" t="str">
        <f>NM_Permitted_Sources!L1029</f>
        <v/>
      </c>
      <c r="I2591" s="180" t="str">
        <f>NM_Permitted_Sources!M1029</f>
        <v/>
      </c>
      <c r="J2591" s="180" t="str">
        <f>NM_Permitted_Sources!N1029</f>
        <v/>
      </c>
    </row>
    <row r="2592" spans="1:10" x14ac:dyDescent="0.2">
      <c r="A2592" s="43" t="str">
        <f>NM_Permitted_Sources!A1030</f>
        <v>NM Permitted</v>
      </c>
      <c r="B2592" s="43" t="str">
        <f>NM_Permitted_Sources!B1030</f>
        <v>35</v>
      </c>
      <c r="C2592" s="74" t="str">
        <f>NM_Permitted_Sources!C1030</f>
        <v>35005</v>
      </c>
      <c r="D2592" s="44" t="str">
        <f>NM_Permitted_Sources!G1030</f>
        <v>20200253</v>
      </c>
      <c r="E2592" s="44" t="str">
        <f>NM_Permitted_Sources!I1030</f>
        <v>Compressor Engines</v>
      </c>
      <c r="F2592" s="180" t="str">
        <f>NM_Permitted_Sources!J1030</f>
        <v/>
      </c>
      <c r="G2592" s="180" t="str">
        <f>NM_Permitted_Sources!K1030</f>
        <v/>
      </c>
      <c r="H2592" s="180">
        <f>NM_Permitted_Sources!L1030</f>
        <v>18.5</v>
      </c>
      <c r="I2592" s="180" t="str">
        <f>NM_Permitted_Sources!M1030</f>
        <v/>
      </c>
      <c r="J2592" s="180" t="str">
        <f>NM_Permitted_Sources!N1030</f>
        <v/>
      </c>
    </row>
    <row r="2593" spans="1:10" x14ac:dyDescent="0.2">
      <c r="A2593" s="43" t="str">
        <f>NM_Permitted_Sources!A1031</f>
        <v>NM Permitted</v>
      </c>
      <c r="B2593" s="43" t="str">
        <f>NM_Permitted_Sources!B1031</f>
        <v>35</v>
      </c>
      <c r="C2593" s="74" t="str">
        <f>NM_Permitted_Sources!C1031</f>
        <v>35005</v>
      </c>
      <c r="D2593" s="44" t="str">
        <f>NM_Permitted_Sources!G1031</f>
        <v>20200253</v>
      </c>
      <c r="E2593" s="44" t="str">
        <f>NM_Permitted_Sources!I1031</f>
        <v>Compressor Engines</v>
      </c>
      <c r="F2593" s="180">
        <f>NM_Permitted_Sources!J1031</f>
        <v>18.5</v>
      </c>
      <c r="G2593" s="180" t="str">
        <f>NM_Permitted_Sources!K1031</f>
        <v/>
      </c>
      <c r="H2593" s="180" t="str">
        <f>NM_Permitted_Sources!L1031</f>
        <v/>
      </c>
      <c r="I2593" s="180" t="str">
        <f>NM_Permitted_Sources!M1031</f>
        <v/>
      </c>
      <c r="J2593" s="180" t="str">
        <f>NM_Permitted_Sources!N1031</f>
        <v/>
      </c>
    </row>
    <row r="2594" spans="1:10" x14ac:dyDescent="0.2">
      <c r="A2594" s="43" t="str">
        <f>NM_Permitted_Sources!A1032</f>
        <v>NM Permitted</v>
      </c>
      <c r="B2594" s="43" t="str">
        <f>NM_Permitted_Sources!B1032</f>
        <v>35</v>
      </c>
      <c r="C2594" s="74" t="str">
        <f>NM_Permitted_Sources!C1032</f>
        <v>35015</v>
      </c>
      <c r="D2594" s="44" t="str">
        <f>NM_Permitted_Sources!G1032</f>
        <v>20200253</v>
      </c>
      <c r="E2594" s="44" t="str">
        <f>NM_Permitted_Sources!I1032</f>
        <v>Compressor Engines</v>
      </c>
      <c r="F2594" s="180" t="str">
        <f>NM_Permitted_Sources!J1032</f>
        <v/>
      </c>
      <c r="G2594" s="180" t="str">
        <f>NM_Permitted_Sources!K1032</f>
        <v/>
      </c>
      <c r="H2594" s="180">
        <f>NM_Permitted_Sources!L1032</f>
        <v>18.5</v>
      </c>
      <c r="I2594" s="180" t="str">
        <f>NM_Permitted_Sources!M1032</f>
        <v/>
      </c>
      <c r="J2594" s="180" t="str">
        <f>NM_Permitted_Sources!N1032</f>
        <v/>
      </c>
    </row>
    <row r="2595" spans="1:10" x14ac:dyDescent="0.2">
      <c r="A2595" s="43" t="str">
        <f>NM_Permitted_Sources!A1033</f>
        <v>NM Permitted</v>
      </c>
      <c r="B2595" s="43" t="str">
        <f>NM_Permitted_Sources!B1033</f>
        <v>35</v>
      </c>
      <c r="C2595" s="74" t="str">
        <f>NM_Permitted_Sources!C1033</f>
        <v>35015</v>
      </c>
      <c r="D2595" s="44" t="str">
        <f>NM_Permitted_Sources!G1033</f>
        <v>20200253</v>
      </c>
      <c r="E2595" s="44" t="str">
        <f>NM_Permitted_Sources!I1033</f>
        <v>Compressor Engines</v>
      </c>
      <c r="F2595" s="180">
        <f>NM_Permitted_Sources!J1033</f>
        <v>18.5</v>
      </c>
      <c r="G2595" s="180" t="str">
        <f>NM_Permitted_Sources!K1033</f>
        <v/>
      </c>
      <c r="H2595" s="180" t="str">
        <f>NM_Permitted_Sources!L1033</f>
        <v/>
      </c>
      <c r="I2595" s="180" t="str">
        <f>NM_Permitted_Sources!M1033</f>
        <v/>
      </c>
      <c r="J2595" s="180" t="str">
        <f>NM_Permitted_Sources!N1033</f>
        <v/>
      </c>
    </row>
    <row r="2596" spans="1:10" x14ac:dyDescent="0.2">
      <c r="A2596" s="43" t="str">
        <f>NM_Permitted_Sources!A1034</f>
        <v>NM Permitted</v>
      </c>
      <c r="B2596" s="43" t="str">
        <f>NM_Permitted_Sources!B1034</f>
        <v>35</v>
      </c>
      <c r="C2596" s="74" t="str">
        <f>NM_Permitted_Sources!C1034</f>
        <v>35025</v>
      </c>
      <c r="D2596" s="44" t="str">
        <f>NM_Permitted_Sources!G1034</f>
        <v>20200202</v>
      </c>
      <c r="E2596" s="44" t="str">
        <f>NM_Permitted_Sources!I1034</f>
        <v>Compressor Engines</v>
      </c>
      <c r="F2596" s="180" t="str">
        <f>NM_Permitted_Sources!J1034</f>
        <v/>
      </c>
      <c r="G2596" s="180" t="str">
        <f>NM_Permitted_Sources!K1034</f>
        <v/>
      </c>
      <c r="H2596" s="180">
        <f>NM_Permitted_Sources!L1034</f>
        <v>18.53</v>
      </c>
      <c r="I2596" s="180" t="str">
        <f>NM_Permitted_Sources!M1034</f>
        <v/>
      </c>
      <c r="J2596" s="180" t="str">
        <f>NM_Permitted_Sources!N1034</f>
        <v/>
      </c>
    </row>
    <row r="2597" spans="1:10" x14ac:dyDescent="0.2">
      <c r="A2597" s="43" t="str">
        <f>NM_Permitted_Sources!A1035</f>
        <v>NM Permitted</v>
      </c>
      <c r="B2597" s="43" t="str">
        <f>NM_Permitted_Sources!B1035</f>
        <v>35</v>
      </c>
      <c r="C2597" s="74" t="str">
        <f>NM_Permitted_Sources!C1035</f>
        <v>35025</v>
      </c>
      <c r="D2597" s="44" t="str">
        <f>NM_Permitted_Sources!G1035</f>
        <v>20200202</v>
      </c>
      <c r="E2597" s="44" t="str">
        <f>NM_Permitted_Sources!I1035</f>
        <v>Compressor Engines</v>
      </c>
      <c r="F2597" s="180" t="str">
        <f>NM_Permitted_Sources!J1035</f>
        <v/>
      </c>
      <c r="G2597" s="180" t="str">
        <f>NM_Permitted_Sources!K1035</f>
        <v/>
      </c>
      <c r="H2597" s="180">
        <f>NM_Permitted_Sources!L1035</f>
        <v>18.690000000000001</v>
      </c>
      <c r="I2597" s="180" t="str">
        <f>NM_Permitted_Sources!M1035</f>
        <v/>
      </c>
      <c r="J2597" s="180" t="str">
        <f>NM_Permitted_Sources!N1035</f>
        <v/>
      </c>
    </row>
    <row r="2598" spans="1:10" x14ac:dyDescent="0.2">
      <c r="A2598" s="43" t="str">
        <f>NM_Permitted_Sources!A1036</f>
        <v>NM Permitted</v>
      </c>
      <c r="B2598" s="43" t="str">
        <f>NM_Permitted_Sources!B1036</f>
        <v>35</v>
      </c>
      <c r="C2598" s="74" t="str">
        <f>NM_Permitted_Sources!C1036</f>
        <v>35015</v>
      </c>
      <c r="D2598" s="44" t="str">
        <f>NM_Permitted_Sources!G1036</f>
        <v>20200201</v>
      </c>
      <c r="E2598" s="44" t="str">
        <f>NM_Permitted_Sources!I1036</f>
        <v>Compressor Engines</v>
      </c>
      <c r="F2598" s="180" t="str">
        <f>NM_Permitted_Sources!J1036</f>
        <v/>
      </c>
      <c r="G2598" s="180" t="str">
        <f>NM_Permitted_Sources!K1036</f>
        <v/>
      </c>
      <c r="H2598" s="180">
        <f>NM_Permitted_Sources!L1036</f>
        <v>18.7</v>
      </c>
      <c r="I2598" s="180" t="str">
        <f>NM_Permitted_Sources!M1036</f>
        <v/>
      </c>
      <c r="J2598" s="180" t="str">
        <f>NM_Permitted_Sources!N1036</f>
        <v/>
      </c>
    </row>
    <row r="2599" spans="1:10" x14ac:dyDescent="0.2">
      <c r="A2599" s="43" t="str">
        <f>NM_Permitted_Sources!A1037</f>
        <v>NM Permitted</v>
      </c>
      <c r="B2599" s="43" t="str">
        <f>NM_Permitted_Sources!B1037</f>
        <v>35</v>
      </c>
      <c r="C2599" s="74" t="str">
        <f>NM_Permitted_Sources!C1037</f>
        <v>35025</v>
      </c>
      <c r="D2599" s="44" t="str">
        <f>NM_Permitted_Sources!G1037</f>
        <v>31000227</v>
      </c>
      <c r="E2599" s="44" t="str">
        <f>NM_Permitted_Sources!I1037</f>
        <v>Dehydrator</v>
      </c>
      <c r="F2599" s="180" t="str">
        <f>NM_Permitted_Sources!J1037</f>
        <v/>
      </c>
      <c r="G2599" s="180">
        <f>NM_Permitted_Sources!K1037</f>
        <v>18.7</v>
      </c>
      <c r="H2599" s="180" t="str">
        <f>NM_Permitted_Sources!L1037</f>
        <v/>
      </c>
      <c r="I2599" s="180" t="str">
        <f>NM_Permitted_Sources!M1037</f>
        <v/>
      </c>
      <c r="J2599" s="180" t="str">
        <f>NM_Permitted_Sources!N1037</f>
        <v/>
      </c>
    </row>
    <row r="2600" spans="1:10" x14ac:dyDescent="0.2">
      <c r="A2600" s="43" t="str">
        <f>NM_Permitted_Sources!A1038</f>
        <v>NM Permitted</v>
      </c>
      <c r="B2600" s="43" t="str">
        <f>NM_Permitted_Sources!B1038</f>
        <v>35</v>
      </c>
      <c r="C2600" s="74" t="str">
        <f>NM_Permitted_Sources!C1038</f>
        <v>35015</v>
      </c>
      <c r="D2600" s="44" t="str">
        <f>NM_Permitted_Sources!G1038</f>
        <v>20200254</v>
      </c>
      <c r="E2600" s="44" t="str">
        <f>NM_Permitted_Sources!I1038</f>
        <v>Compressor Engines</v>
      </c>
      <c r="F2600" s="180" t="str">
        <f>NM_Permitted_Sources!J1038</f>
        <v/>
      </c>
      <c r="G2600" s="180" t="str">
        <f>NM_Permitted_Sources!K1038</f>
        <v/>
      </c>
      <c r="H2600" s="180">
        <f>NM_Permitted_Sources!L1038</f>
        <v>18.84</v>
      </c>
      <c r="I2600" s="180" t="str">
        <f>NM_Permitted_Sources!M1038</f>
        <v/>
      </c>
      <c r="J2600" s="180" t="str">
        <f>NM_Permitted_Sources!N1038</f>
        <v/>
      </c>
    </row>
    <row r="2601" spans="1:10" x14ac:dyDescent="0.2">
      <c r="A2601" s="43" t="str">
        <f>NM_Permitted_Sources!A1039</f>
        <v>NM Permitted</v>
      </c>
      <c r="B2601" s="43" t="str">
        <f>NM_Permitted_Sources!B1039</f>
        <v>35</v>
      </c>
      <c r="C2601" s="74" t="str">
        <f>NM_Permitted_Sources!C1039</f>
        <v>35015</v>
      </c>
      <c r="D2601" s="44" t="str">
        <f>NM_Permitted_Sources!G1039</f>
        <v>20200254</v>
      </c>
      <c r="E2601" s="44" t="str">
        <f>NM_Permitted_Sources!I1039</f>
        <v>Compressor Engines</v>
      </c>
      <c r="F2601" s="180">
        <f>NM_Permitted_Sources!J1039</f>
        <v>18.84</v>
      </c>
      <c r="G2601" s="180" t="str">
        <f>NM_Permitted_Sources!K1039</f>
        <v/>
      </c>
      <c r="H2601" s="180" t="str">
        <f>NM_Permitted_Sources!L1039</f>
        <v/>
      </c>
      <c r="I2601" s="180" t="str">
        <f>NM_Permitted_Sources!M1039</f>
        <v/>
      </c>
      <c r="J2601" s="180" t="str">
        <f>NM_Permitted_Sources!N1039</f>
        <v/>
      </c>
    </row>
    <row r="2602" spans="1:10" x14ac:dyDescent="0.2">
      <c r="A2602" s="43" t="str">
        <f>NM_Permitted_Sources!A1040</f>
        <v>NM Permitted</v>
      </c>
      <c r="B2602" s="43" t="str">
        <f>NM_Permitted_Sources!B1040</f>
        <v>35</v>
      </c>
      <c r="C2602" s="74" t="str">
        <f>NM_Permitted_Sources!C1040</f>
        <v>35015</v>
      </c>
      <c r="D2602" s="44" t="str">
        <f>NM_Permitted_Sources!G1040</f>
        <v>20200254</v>
      </c>
      <c r="E2602" s="44" t="str">
        <f>NM_Permitted_Sources!I1040</f>
        <v>Compressor Engines</v>
      </c>
      <c r="F2602" s="180" t="str">
        <f>NM_Permitted_Sources!J1040</f>
        <v/>
      </c>
      <c r="G2602" s="180" t="str">
        <f>NM_Permitted_Sources!K1040</f>
        <v/>
      </c>
      <c r="H2602" s="180">
        <f>NM_Permitted_Sources!L1040</f>
        <v>18.84</v>
      </c>
      <c r="I2602" s="180" t="str">
        <f>NM_Permitted_Sources!M1040</f>
        <v/>
      </c>
      <c r="J2602" s="180" t="str">
        <f>NM_Permitted_Sources!N1040</f>
        <v/>
      </c>
    </row>
    <row r="2603" spans="1:10" x14ac:dyDescent="0.2">
      <c r="A2603" s="43" t="str">
        <f>NM_Permitted_Sources!A1041</f>
        <v>NM Permitted</v>
      </c>
      <c r="B2603" s="43" t="str">
        <f>NM_Permitted_Sources!B1041</f>
        <v>35</v>
      </c>
      <c r="C2603" s="74" t="str">
        <f>NM_Permitted_Sources!C1041</f>
        <v>35015</v>
      </c>
      <c r="D2603" s="44" t="str">
        <f>NM_Permitted_Sources!G1041</f>
        <v>20200254</v>
      </c>
      <c r="E2603" s="44" t="str">
        <f>NM_Permitted_Sources!I1041</f>
        <v>Compressor Engines</v>
      </c>
      <c r="F2603" s="180">
        <f>NM_Permitted_Sources!J1041</f>
        <v>18.84</v>
      </c>
      <c r="G2603" s="180" t="str">
        <f>NM_Permitted_Sources!K1041</f>
        <v/>
      </c>
      <c r="H2603" s="180" t="str">
        <f>NM_Permitted_Sources!L1041</f>
        <v/>
      </c>
      <c r="I2603" s="180" t="str">
        <f>NM_Permitted_Sources!M1041</f>
        <v/>
      </c>
      <c r="J2603" s="180" t="str">
        <f>NM_Permitted_Sources!N1041</f>
        <v/>
      </c>
    </row>
    <row r="2604" spans="1:10" x14ac:dyDescent="0.2">
      <c r="A2604" s="43" t="str">
        <f>NM_Permitted_Sources!A1042</f>
        <v>NM Permitted</v>
      </c>
      <c r="B2604" s="43" t="str">
        <f>NM_Permitted_Sources!B1042</f>
        <v>35</v>
      </c>
      <c r="C2604" s="74" t="str">
        <f>NM_Permitted_Sources!C1042</f>
        <v>35015</v>
      </c>
      <c r="D2604" s="44" t="str">
        <f>NM_Permitted_Sources!G1042</f>
        <v>20200254</v>
      </c>
      <c r="E2604" s="44" t="str">
        <f>NM_Permitted_Sources!I1042</f>
        <v>Compressor Engines</v>
      </c>
      <c r="F2604" s="180" t="str">
        <f>NM_Permitted_Sources!J1042</f>
        <v/>
      </c>
      <c r="G2604" s="180" t="str">
        <f>NM_Permitted_Sources!K1042</f>
        <v/>
      </c>
      <c r="H2604" s="180">
        <f>NM_Permitted_Sources!L1042</f>
        <v>18.84</v>
      </c>
      <c r="I2604" s="180" t="str">
        <f>NM_Permitted_Sources!M1042</f>
        <v/>
      </c>
      <c r="J2604" s="180" t="str">
        <f>NM_Permitted_Sources!N1042</f>
        <v/>
      </c>
    </row>
    <row r="2605" spans="1:10" x14ac:dyDescent="0.2">
      <c r="A2605" s="43" t="str">
        <f>NM_Permitted_Sources!A1043</f>
        <v>NM Permitted</v>
      </c>
      <c r="B2605" s="43" t="str">
        <f>NM_Permitted_Sources!B1043</f>
        <v>35</v>
      </c>
      <c r="C2605" s="74" t="str">
        <f>NM_Permitted_Sources!C1043</f>
        <v>35015</v>
      </c>
      <c r="D2605" s="44" t="str">
        <f>NM_Permitted_Sources!G1043</f>
        <v>20200254</v>
      </c>
      <c r="E2605" s="44" t="str">
        <f>NM_Permitted_Sources!I1043</f>
        <v>Compressor Engines</v>
      </c>
      <c r="F2605" s="180">
        <f>NM_Permitted_Sources!J1043</f>
        <v>18.84</v>
      </c>
      <c r="G2605" s="180" t="str">
        <f>NM_Permitted_Sources!K1043</f>
        <v/>
      </c>
      <c r="H2605" s="180" t="str">
        <f>NM_Permitted_Sources!L1043</f>
        <v/>
      </c>
      <c r="I2605" s="180" t="str">
        <f>NM_Permitted_Sources!M1043</f>
        <v/>
      </c>
      <c r="J2605" s="180" t="str">
        <f>NM_Permitted_Sources!N1043</f>
        <v/>
      </c>
    </row>
    <row r="2606" spans="1:10" x14ac:dyDescent="0.2">
      <c r="A2606" s="43" t="str">
        <f>NM_Permitted_Sources!A1044</f>
        <v>NM Permitted</v>
      </c>
      <c r="B2606" s="43" t="str">
        <f>NM_Permitted_Sources!B1044</f>
        <v>35</v>
      </c>
      <c r="C2606" s="74" t="str">
        <f>NM_Permitted_Sources!C1044</f>
        <v>35015</v>
      </c>
      <c r="D2606" s="44" t="str">
        <f>NM_Permitted_Sources!G1044</f>
        <v>20200254</v>
      </c>
      <c r="E2606" s="44" t="str">
        <f>NM_Permitted_Sources!I1044</f>
        <v>Compressor Engines</v>
      </c>
      <c r="F2606" s="180" t="str">
        <f>NM_Permitted_Sources!J1044</f>
        <v/>
      </c>
      <c r="G2606" s="180" t="str">
        <f>NM_Permitted_Sources!K1044</f>
        <v/>
      </c>
      <c r="H2606" s="180">
        <f>NM_Permitted_Sources!L1044</f>
        <v>18.84</v>
      </c>
      <c r="I2606" s="180" t="str">
        <f>NM_Permitted_Sources!M1044</f>
        <v/>
      </c>
      <c r="J2606" s="180" t="str">
        <f>NM_Permitted_Sources!N1044</f>
        <v/>
      </c>
    </row>
    <row r="2607" spans="1:10" x14ac:dyDescent="0.2">
      <c r="A2607" s="43" t="str">
        <f>NM_Permitted_Sources!A1045</f>
        <v>NM Permitted</v>
      </c>
      <c r="B2607" s="43" t="str">
        <f>NM_Permitted_Sources!B1045</f>
        <v>35</v>
      </c>
      <c r="C2607" s="74" t="str">
        <f>NM_Permitted_Sources!C1045</f>
        <v>35015</v>
      </c>
      <c r="D2607" s="44" t="str">
        <f>NM_Permitted_Sources!G1045</f>
        <v>20200254</v>
      </c>
      <c r="E2607" s="44" t="str">
        <f>NM_Permitted_Sources!I1045</f>
        <v>Compressor Engines</v>
      </c>
      <c r="F2607" s="180">
        <f>NM_Permitted_Sources!J1045</f>
        <v>18.84</v>
      </c>
      <c r="G2607" s="180" t="str">
        <f>NM_Permitted_Sources!K1045</f>
        <v/>
      </c>
      <c r="H2607" s="180" t="str">
        <f>NM_Permitted_Sources!L1045</f>
        <v/>
      </c>
      <c r="I2607" s="180" t="str">
        <f>NM_Permitted_Sources!M1045</f>
        <v/>
      </c>
      <c r="J2607" s="180" t="str">
        <f>NM_Permitted_Sources!N1045</f>
        <v/>
      </c>
    </row>
    <row r="2608" spans="1:10" x14ac:dyDescent="0.2">
      <c r="A2608" s="43" t="str">
        <f>NM_Permitted_Sources!A1046</f>
        <v>NM Permitted</v>
      </c>
      <c r="B2608" s="43" t="str">
        <f>NM_Permitted_Sources!B1046</f>
        <v>35</v>
      </c>
      <c r="C2608" s="74" t="str">
        <f>NM_Permitted_Sources!C1046</f>
        <v>35015</v>
      </c>
      <c r="D2608" s="44" t="str">
        <f>NM_Permitted_Sources!G1046</f>
        <v>20200254</v>
      </c>
      <c r="E2608" s="44" t="str">
        <f>NM_Permitted_Sources!I1046</f>
        <v>Compressor Engines</v>
      </c>
      <c r="F2608" s="180" t="str">
        <f>NM_Permitted_Sources!J1046</f>
        <v/>
      </c>
      <c r="G2608" s="180" t="str">
        <f>NM_Permitted_Sources!K1046</f>
        <v/>
      </c>
      <c r="H2608" s="180">
        <f>NM_Permitted_Sources!L1046</f>
        <v>18.84</v>
      </c>
      <c r="I2608" s="180" t="str">
        <f>NM_Permitted_Sources!M1046</f>
        <v/>
      </c>
      <c r="J2608" s="180" t="str">
        <f>NM_Permitted_Sources!N1046</f>
        <v/>
      </c>
    </row>
    <row r="2609" spans="1:10" x14ac:dyDescent="0.2">
      <c r="A2609" s="43" t="str">
        <f>NM_Permitted_Sources!A1047</f>
        <v>NM Permitted</v>
      </c>
      <c r="B2609" s="43" t="str">
        <f>NM_Permitted_Sources!B1047</f>
        <v>35</v>
      </c>
      <c r="C2609" s="74" t="str">
        <f>NM_Permitted_Sources!C1047</f>
        <v>35015</v>
      </c>
      <c r="D2609" s="44" t="str">
        <f>NM_Permitted_Sources!G1047</f>
        <v>20200254</v>
      </c>
      <c r="E2609" s="44" t="str">
        <f>NM_Permitted_Sources!I1047</f>
        <v>Compressor Engines</v>
      </c>
      <c r="F2609" s="180">
        <f>NM_Permitted_Sources!J1047</f>
        <v>18.84</v>
      </c>
      <c r="G2609" s="180" t="str">
        <f>NM_Permitted_Sources!K1047</f>
        <v/>
      </c>
      <c r="H2609" s="180" t="str">
        <f>NM_Permitted_Sources!L1047</f>
        <v/>
      </c>
      <c r="I2609" s="180" t="str">
        <f>NM_Permitted_Sources!M1047</f>
        <v/>
      </c>
      <c r="J2609" s="180" t="str">
        <f>NM_Permitted_Sources!N1047</f>
        <v/>
      </c>
    </row>
    <row r="2610" spans="1:10" x14ac:dyDescent="0.2">
      <c r="A2610" s="43" t="str">
        <f>NM_Permitted_Sources!A1048</f>
        <v>NM Permitted</v>
      </c>
      <c r="B2610" s="43" t="str">
        <f>NM_Permitted_Sources!B1048</f>
        <v>35</v>
      </c>
      <c r="C2610" s="74" t="str">
        <f>NM_Permitted_Sources!C1048</f>
        <v>35015</v>
      </c>
      <c r="D2610" s="44" t="str">
        <f>NM_Permitted_Sources!G1048</f>
        <v>20200254</v>
      </c>
      <c r="E2610" s="44" t="str">
        <f>NM_Permitted_Sources!I1048</f>
        <v>Compressor Engines</v>
      </c>
      <c r="F2610" s="180" t="str">
        <f>NM_Permitted_Sources!J1048</f>
        <v/>
      </c>
      <c r="G2610" s="180" t="str">
        <f>NM_Permitted_Sources!K1048</f>
        <v/>
      </c>
      <c r="H2610" s="180">
        <f>NM_Permitted_Sources!L1048</f>
        <v>18.84</v>
      </c>
      <c r="I2610" s="180" t="str">
        <f>NM_Permitted_Sources!M1048</f>
        <v/>
      </c>
      <c r="J2610" s="180" t="str">
        <f>NM_Permitted_Sources!N1048</f>
        <v/>
      </c>
    </row>
    <row r="2611" spans="1:10" x14ac:dyDescent="0.2">
      <c r="A2611" s="43" t="str">
        <f>NM_Permitted_Sources!A1049</f>
        <v>NM Permitted</v>
      </c>
      <c r="B2611" s="43" t="str">
        <f>NM_Permitted_Sources!B1049</f>
        <v>35</v>
      </c>
      <c r="C2611" s="74" t="str">
        <f>NM_Permitted_Sources!C1049</f>
        <v>35015</v>
      </c>
      <c r="D2611" s="44" t="str">
        <f>NM_Permitted_Sources!G1049</f>
        <v>20200254</v>
      </c>
      <c r="E2611" s="44" t="str">
        <f>NM_Permitted_Sources!I1049</f>
        <v>Compressor Engines</v>
      </c>
      <c r="F2611" s="180">
        <f>NM_Permitted_Sources!J1049</f>
        <v>18.84</v>
      </c>
      <c r="G2611" s="180" t="str">
        <f>NM_Permitted_Sources!K1049</f>
        <v/>
      </c>
      <c r="H2611" s="180" t="str">
        <f>NM_Permitted_Sources!L1049</f>
        <v/>
      </c>
      <c r="I2611" s="180" t="str">
        <f>NM_Permitted_Sources!M1049</f>
        <v/>
      </c>
      <c r="J2611" s="180" t="str">
        <f>NM_Permitted_Sources!N1049</f>
        <v/>
      </c>
    </row>
    <row r="2612" spans="1:10" x14ac:dyDescent="0.2">
      <c r="A2612" s="43" t="str">
        <f>NM_Permitted_Sources!A1050</f>
        <v>NM Permitted</v>
      </c>
      <c r="B2612" s="43" t="str">
        <f>NM_Permitted_Sources!B1050</f>
        <v>35</v>
      </c>
      <c r="C2612" s="74" t="str">
        <f>NM_Permitted_Sources!C1050</f>
        <v>35025</v>
      </c>
      <c r="D2612" s="44" t="str">
        <f>NM_Permitted_Sources!G1050</f>
        <v>20200253</v>
      </c>
      <c r="E2612" s="44" t="str">
        <f>NM_Permitted_Sources!I1050</f>
        <v>Compressor Engines</v>
      </c>
      <c r="F2612" s="180" t="str">
        <f>NM_Permitted_Sources!J1050</f>
        <v/>
      </c>
      <c r="G2612" s="180" t="str">
        <f>NM_Permitted_Sources!K1050</f>
        <v/>
      </c>
      <c r="H2612" s="180">
        <f>NM_Permitted_Sources!L1050</f>
        <v>18.899999999999999</v>
      </c>
      <c r="I2612" s="180" t="str">
        <f>NM_Permitted_Sources!M1050</f>
        <v/>
      </c>
      <c r="J2612" s="180" t="str">
        <f>NM_Permitted_Sources!N1050</f>
        <v/>
      </c>
    </row>
    <row r="2613" spans="1:10" x14ac:dyDescent="0.2">
      <c r="A2613" s="43" t="str">
        <f>NM_Permitted_Sources!A1051</f>
        <v>NM Permitted</v>
      </c>
      <c r="B2613" s="43" t="str">
        <f>NM_Permitted_Sources!B1051</f>
        <v>35</v>
      </c>
      <c r="C2613" s="74" t="str">
        <f>NM_Permitted_Sources!C1051</f>
        <v>35025</v>
      </c>
      <c r="D2613" s="44" t="str">
        <f>NM_Permitted_Sources!G1051</f>
        <v>20200202</v>
      </c>
      <c r="E2613" s="44" t="str">
        <f>NM_Permitted_Sources!I1051</f>
        <v>Compressor Engines</v>
      </c>
      <c r="F2613" s="180" t="str">
        <f>NM_Permitted_Sources!J1051</f>
        <v/>
      </c>
      <c r="G2613" s="180" t="str">
        <f>NM_Permitted_Sources!K1051</f>
        <v/>
      </c>
      <c r="H2613" s="180">
        <f>NM_Permitted_Sources!L1051</f>
        <v>19</v>
      </c>
      <c r="I2613" s="180" t="str">
        <f>NM_Permitted_Sources!M1051</f>
        <v/>
      </c>
      <c r="J2613" s="180" t="str">
        <f>NM_Permitted_Sources!N1051</f>
        <v/>
      </c>
    </row>
    <row r="2614" spans="1:10" x14ac:dyDescent="0.2">
      <c r="A2614" s="43" t="str">
        <f>NM_Permitted_Sources!A1052</f>
        <v>NM Permitted</v>
      </c>
      <c r="B2614" s="43" t="str">
        <f>NM_Permitted_Sources!B1052</f>
        <v>35</v>
      </c>
      <c r="C2614" s="74" t="str">
        <f>NM_Permitted_Sources!C1052</f>
        <v>35025</v>
      </c>
      <c r="D2614" s="44" t="str">
        <f>NM_Permitted_Sources!G1052</f>
        <v>20200202</v>
      </c>
      <c r="E2614" s="44" t="str">
        <f>NM_Permitted_Sources!I1052</f>
        <v>Compressor Engines</v>
      </c>
      <c r="F2614" s="180">
        <f>NM_Permitted_Sources!J1052</f>
        <v>19</v>
      </c>
      <c r="G2614" s="180" t="str">
        <f>NM_Permitted_Sources!K1052</f>
        <v/>
      </c>
      <c r="H2614" s="180" t="str">
        <f>NM_Permitted_Sources!L1052</f>
        <v/>
      </c>
      <c r="I2614" s="180" t="str">
        <f>NM_Permitted_Sources!M1052</f>
        <v/>
      </c>
      <c r="J2614" s="180" t="str">
        <f>NM_Permitted_Sources!N1052</f>
        <v/>
      </c>
    </row>
    <row r="2615" spans="1:10" x14ac:dyDescent="0.2">
      <c r="A2615" s="43" t="str">
        <f>NM_Permitted_Sources!A1053</f>
        <v>NM Permitted</v>
      </c>
      <c r="B2615" s="43" t="str">
        <f>NM_Permitted_Sources!B1053</f>
        <v>35</v>
      </c>
      <c r="C2615" s="74" t="str">
        <f>NM_Permitted_Sources!C1053</f>
        <v>35025</v>
      </c>
      <c r="D2615" s="44" t="str">
        <f>NM_Permitted_Sources!G1053</f>
        <v>20200254</v>
      </c>
      <c r="E2615" s="44" t="str">
        <f>NM_Permitted_Sources!I1053</f>
        <v>Compressor Engines</v>
      </c>
      <c r="F2615" s="180">
        <f>NM_Permitted_Sources!J1053</f>
        <v>19.079999999999998</v>
      </c>
      <c r="G2615" s="180" t="str">
        <f>NM_Permitted_Sources!K1053</f>
        <v/>
      </c>
      <c r="H2615" s="180" t="str">
        <f>NM_Permitted_Sources!L1053</f>
        <v/>
      </c>
      <c r="I2615" s="180" t="str">
        <f>NM_Permitted_Sources!M1053</f>
        <v/>
      </c>
      <c r="J2615" s="180" t="str">
        <f>NM_Permitted_Sources!N1053</f>
        <v/>
      </c>
    </row>
    <row r="2616" spans="1:10" x14ac:dyDescent="0.2">
      <c r="A2616" s="43" t="str">
        <f>NM_Permitted_Sources!A1054</f>
        <v>NM Permitted</v>
      </c>
      <c r="B2616" s="43" t="str">
        <f>NM_Permitted_Sources!B1054</f>
        <v>35</v>
      </c>
      <c r="C2616" s="74" t="str">
        <f>NM_Permitted_Sources!C1054</f>
        <v>35025</v>
      </c>
      <c r="D2616" s="44" t="str">
        <f>NM_Permitted_Sources!G1054</f>
        <v>20200252</v>
      </c>
      <c r="E2616" s="44" t="str">
        <f>NM_Permitted_Sources!I1054</f>
        <v>Compressor Engines</v>
      </c>
      <c r="F2616" s="180" t="str">
        <f>NM_Permitted_Sources!J1054</f>
        <v/>
      </c>
      <c r="G2616" s="180" t="str">
        <f>NM_Permitted_Sources!K1054</f>
        <v/>
      </c>
      <c r="H2616" s="180">
        <f>NM_Permitted_Sources!L1054</f>
        <v>19.22</v>
      </c>
      <c r="I2616" s="180" t="str">
        <f>NM_Permitted_Sources!M1054</f>
        <v/>
      </c>
      <c r="J2616" s="180" t="str">
        <f>NM_Permitted_Sources!N1054</f>
        <v/>
      </c>
    </row>
    <row r="2617" spans="1:10" x14ac:dyDescent="0.2">
      <c r="A2617" s="43" t="str">
        <f>NM_Permitted_Sources!A1055</f>
        <v>NM Permitted</v>
      </c>
      <c r="B2617" s="43" t="str">
        <f>NM_Permitted_Sources!B1055</f>
        <v>35</v>
      </c>
      <c r="C2617" s="74" t="str">
        <f>NM_Permitted_Sources!C1055</f>
        <v>35025</v>
      </c>
      <c r="D2617" s="44" t="str">
        <f>NM_Permitted_Sources!G1055</f>
        <v>20200254</v>
      </c>
      <c r="E2617" s="44" t="str">
        <f>NM_Permitted_Sources!I1055</f>
        <v>Compressor Engines</v>
      </c>
      <c r="F2617" s="180">
        <f>NM_Permitted_Sources!J1055</f>
        <v>19.309999999999999</v>
      </c>
      <c r="G2617" s="180" t="str">
        <f>NM_Permitted_Sources!K1055</f>
        <v/>
      </c>
      <c r="H2617" s="180" t="str">
        <f>NM_Permitted_Sources!L1055</f>
        <v/>
      </c>
      <c r="I2617" s="180" t="str">
        <f>NM_Permitted_Sources!M1055</f>
        <v/>
      </c>
      <c r="J2617" s="180" t="str">
        <f>NM_Permitted_Sources!N1055</f>
        <v/>
      </c>
    </row>
    <row r="2618" spans="1:10" x14ac:dyDescent="0.2">
      <c r="A2618" s="43" t="str">
        <f>NM_Permitted_Sources!A1056</f>
        <v>NM Permitted</v>
      </c>
      <c r="B2618" s="43" t="str">
        <f>NM_Permitted_Sources!B1056</f>
        <v>35</v>
      </c>
      <c r="C2618" s="74" t="str">
        <f>NM_Permitted_Sources!C1056</f>
        <v>35025</v>
      </c>
      <c r="D2618" s="44" t="str">
        <f>NM_Permitted_Sources!G1056</f>
        <v>20200254</v>
      </c>
      <c r="E2618" s="44" t="str">
        <f>NM_Permitted_Sources!I1056</f>
        <v>Compressor Engines</v>
      </c>
      <c r="F2618" s="180">
        <f>NM_Permitted_Sources!J1056</f>
        <v>19.399999999999999</v>
      </c>
      <c r="G2618" s="180" t="str">
        <f>NM_Permitted_Sources!K1056</f>
        <v/>
      </c>
      <c r="H2618" s="180" t="str">
        <f>NM_Permitted_Sources!L1056</f>
        <v/>
      </c>
      <c r="I2618" s="180" t="str">
        <f>NM_Permitted_Sources!M1056</f>
        <v/>
      </c>
      <c r="J2618" s="180" t="str">
        <f>NM_Permitted_Sources!N1056</f>
        <v/>
      </c>
    </row>
    <row r="2619" spans="1:10" x14ac:dyDescent="0.2">
      <c r="A2619" s="43" t="str">
        <f>NM_Permitted_Sources!A1057</f>
        <v>NM Permitted</v>
      </c>
      <c r="B2619" s="43" t="str">
        <f>NM_Permitted_Sources!B1057</f>
        <v>35</v>
      </c>
      <c r="C2619" s="74" t="str">
        <f>NM_Permitted_Sources!C1057</f>
        <v>35025</v>
      </c>
      <c r="D2619" s="44" t="str">
        <f>NM_Permitted_Sources!G1057</f>
        <v>20200201</v>
      </c>
      <c r="E2619" s="44" t="str">
        <f>NM_Permitted_Sources!I1057</f>
        <v>Compressor Engines</v>
      </c>
      <c r="F2619" s="180" t="str">
        <f>NM_Permitted_Sources!J1057</f>
        <v/>
      </c>
      <c r="G2619" s="180" t="str">
        <f>NM_Permitted_Sources!K1057</f>
        <v/>
      </c>
      <c r="H2619" s="180">
        <f>NM_Permitted_Sources!L1057</f>
        <v>19.600000000000001</v>
      </c>
      <c r="I2619" s="180" t="str">
        <f>NM_Permitted_Sources!M1057</f>
        <v/>
      </c>
      <c r="J2619" s="180" t="str">
        <f>NM_Permitted_Sources!N1057</f>
        <v/>
      </c>
    </row>
    <row r="2620" spans="1:10" x14ac:dyDescent="0.2">
      <c r="A2620" s="43" t="str">
        <f>NM_Permitted_Sources!A1058</f>
        <v>NM Permitted</v>
      </c>
      <c r="B2620" s="43" t="str">
        <f>NM_Permitted_Sources!B1058</f>
        <v>35</v>
      </c>
      <c r="C2620" s="74" t="str">
        <f>NM_Permitted_Sources!C1058</f>
        <v>35025</v>
      </c>
      <c r="D2620" s="44" t="str">
        <f>NM_Permitted_Sources!G1058</f>
        <v>20200201</v>
      </c>
      <c r="E2620" s="44" t="str">
        <f>NM_Permitted_Sources!I1058</f>
        <v>Compressor Engines</v>
      </c>
      <c r="F2620" s="180" t="str">
        <f>NM_Permitted_Sources!J1058</f>
        <v/>
      </c>
      <c r="G2620" s="180" t="str">
        <f>NM_Permitted_Sources!K1058</f>
        <v/>
      </c>
      <c r="H2620" s="180">
        <f>NM_Permitted_Sources!L1058</f>
        <v>19.600000000000001</v>
      </c>
      <c r="I2620" s="180" t="str">
        <f>NM_Permitted_Sources!M1058</f>
        <v/>
      </c>
      <c r="J2620" s="180" t="str">
        <f>NM_Permitted_Sources!N1058</f>
        <v/>
      </c>
    </row>
    <row r="2621" spans="1:10" x14ac:dyDescent="0.2">
      <c r="A2621" s="43" t="str">
        <f>NM_Permitted_Sources!A1059</f>
        <v>NM Permitted</v>
      </c>
      <c r="B2621" s="43" t="str">
        <f>NM_Permitted_Sources!B1059</f>
        <v>35</v>
      </c>
      <c r="C2621" s="74" t="str">
        <f>NM_Permitted_Sources!C1059</f>
        <v>35025</v>
      </c>
      <c r="D2621" s="44" t="str">
        <f>NM_Permitted_Sources!G1059</f>
        <v>20200202</v>
      </c>
      <c r="E2621" s="44" t="str">
        <f>NM_Permitted_Sources!I1059</f>
        <v>Compressor Engines</v>
      </c>
      <c r="F2621" s="180" t="str">
        <f>NM_Permitted_Sources!J1059</f>
        <v/>
      </c>
      <c r="G2621" s="180" t="str">
        <f>NM_Permitted_Sources!K1059</f>
        <v/>
      </c>
      <c r="H2621" s="180">
        <f>NM_Permitted_Sources!L1059</f>
        <v>19.600000000000001</v>
      </c>
      <c r="I2621" s="180" t="str">
        <f>NM_Permitted_Sources!M1059</f>
        <v/>
      </c>
      <c r="J2621" s="180" t="str">
        <f>NM_Permitted_Sources!N1059</f>
        <v/>
      </c>
    </row>
    <row r="2622" spans="1:10" x14ac:dyDescent="0.2">
      <c r="A2622" s="43" t="str">
        <f>NM_Permitted_Sources!A1060</f>
        <v>NM Permitted</v>
      </c>
      <c r="B2622" s="43" t="str">
        <f>NM_Permitted_Sources!B1060</f>
        <v>35</v>
      </c>
      <c r="C2622" s="74" t="str">
        <f>NM_Permitted_Sources!C1060</f>
        <v>35025</v>
      </c>
      <c r="D2622" s="44" t="str">
        <f>NM_Permitted_Sources!G1060</f>
        <v>20200202</v>
      </c>
      <c r="E2622" s="44" t="str">
        <f>NM_Permitted_Sources!I1060</f>
        <v>Compressor Engines</v>
      </c>
      <c r="F2622" s="180">
        <f>NM_Permitted_Sources!J1060</f>
        <v>19.600000000000001</v>
      </c>
      <c r="G2622" s="180" t="str">
        <f>NM_Permitted_Sources!K1060</f>
        <v/>
      </c>
      <c r="H2622" s="180" t="str">
        <f>NM_Permitted_Sources!L1060</f>
        <v/>
      </c>
      <c r="I2622" s="180" t="str">
        <f>NM_Permitted_Sources!M1060</f>
        <v/>
      </c>
      <c r="J2622" s="180" t="str">
        <f>NM_Permitted_Sources!N1060</f>
        <v/>
      </c>
    </row>
    <row r="2623" spans="1:10" x14ac:dyDescent="0.2">
      <c r="A2623" s="43" t="str">
        <f>NM_Permitted_Sources!A1061</f>
        <v>NM Permitted</v>
      </c>
      <c r="B2623" s="43" t="str">
        <f>NM_Permitted_Sources!B1061</f>
        <v>35</v>
      </c>
      <c r="C2623" s="74" t="str">
        <f>NM_Permitted_Sources!C1061</f>
        <v>35025</v>
      </c>
      <c r="D2623" s="44" t="str">
        <f>NM_Permitted_Sources!G1061</f>
        <v>20200201</v>
      </c>
      <c r="E2623" s="44" t="str">
        <f>NM_Permitted_Sources!I1061</f>
        <v>Compressor Engines</v>
      </c>
      <c r="F2623" s="180" t="str">
        <f>NM_Permitted_Sources!J1061</f>
        <v/>
      </c>
      <c r="G2623" s="180" t="str">
        <f>NM_Permitted_Sources!K1061</f>
        <v/>
      </c>
      <c r="H2623" s="180">
        <f>NM_Permitted_Sources!L1061</f>
        <v>19.7</v>
      </c>
      <c r="I2623" s="180" t="str">
        <f>NM_Permitted_Sources!M1061</f>
        <v/>
      </c>
      <c r="J2623" s="180" t="str">
        <f>NM_Permitted_Sources!N1061</f>
        <v/>
      </c>
    </row>
    <row r="2624" spans="1:10" x14ac:dyDescent="0.2">
      <c r="A2624" s="43" t="str">
        <f>NM_Permitted_Sources!A1062</f>
        <v>NM Permitted</v>
      </c>
      <c r="B2624" s="43" t="str">
        <f>NM_Permitted_Sources!B1062</f>
        <v>35</v>
      </c>
      <c r="C2624" s="74" t="str">
        <f>NM_Permitted_Sources!C1062</f>
        <v>35025</v>
      </c>
      <c r="D2624" s="44" t="str">
        <f>NM_Permitted_Sources!G1062</f>
        <v>20200202</v>
      </c>
      <c r="E2624" s="44" t="str">
        <f>NM_Permitted_Sources!I1062</f>
        <v>Compressor Engines</v>
      </c>
      <c r="F2624" s="180" t="str">
        <f>NM_Permitted_Sources!J1062</f>
        <v/>
      </c>
      <c r="G2624" s="180" t="str">
        <f>NM_Permitted_Sources!K1062</f>
        <v/>
      </c>
      <c r="H2624" s="180">
        <f>NM_Permitted_Sources!L1062</f>
        <v>19.73</v>
      </c>
      <c r="I2624" s="180" t="str">
        <f>NM_Permitted_Sources!M1062</f>
        <v/>
      </c>
      <c r="J2624" s="180" t="str">
        <f>NM_Permitted_Sources!N1062</f>
        <v/>
      </c>
    </row>
    <row r="2625" spans="1:10" x14ac:dyDescent="0.2">
      <c r="A2625" s="43" t="str">
        <f>NM_Permitted_Sources!A1063</f>
        <v>NM Permitted</v>
      </c>
      <c r="B2625" s="43" t="str">
        <f>NM_Permitted_Sources!B1063</f>
        <v>35</v>
      </c>
      <c r="C2625" s="74" t="str">
        <f>NM_Permitted_Sources!C1063</f>
        <v>35015</v>
      </c>
      <c r="D2625" s="44" t="str">
        <f>NM_Permitted_Sources!G1063</f>
        <v>20200252</v>
      </c>
      <c r="E2625" s="44" t="str">
        <f>NM_Permitted_Sources!I1063</f>
        <v>Compressor Engines</v>
      </c>
      <c r="F2625" s="180" t="str">
        <f>NM_Permitted_Sources!J1063</f>
        <v/>
      </c>
      <c r="G2625" s="180" t="str">
        <f>NM_Permitted_Sources!K1063</f>
        <v/>
      </c>
      <c r="H2625" s="180">
        <f>NM_Permitted_Sources!L1063</f>
        <v>19.8</v>
      </c>
      <c r="I2625" s="180" t="str">
        <f>NM_Permitted_Sources!M1063</f>
        <v/>
      </c>
      <c r="J2625" s="180" t="str">
        <f>NM_Permitted_Sources!N1063</f>
        <v/>
      </c>
    </row>
    <row r="2626" spans="1:10" x14ac:dyDescent="0.2">
      <c r="A2626" s="43" t="str">
        <f>NM_Permitted_Sources!A1064</f>
        <v>NM Permitted</v>
      </c>
      <c r="B2626" s="43" t="str">
        <f>NM_Permitted_Sources!B1064</f>
        <v>35</v>
      </c>
      <c r="C2626" s="74" t="str">
        <f>NM_Permitted_Sources!C1064</f>
        <v>35025</v>
      </c>
      <c r="D2626" s="44" t="str">
        <f>NM_Permitted_Sources!G1064</f>
        <v>20200201</v>
      </c>
      <c r="E2626" s="44" t="str">
        <f>NM_Permitted_Sources!I1064</f>
        <v>Compressor Engines</v>
      </c>
      <c r="F2626" s="180" t="str">
        <f>NM_Permitted_Sources!J1064</f>
        <v/>
      </c>
      <c r="G2626" s="180" t="str">
        <f>NM_Permitted_Sources!K1064</f>
        <v/>
      </c>
      <c r="H2626" s="180">
        <f>NM_Permitted_Sources!L1064</f>
        <v>19.86</v>
      </c>
      <c r="I2626" s="180" t="str">
        <f>NM_Permitted_Sources!M1064</f>
        <v/>
      </c>
      <c r="J2626" s="180" t="str">
        <f>NM_Permitted_Sources!N1064</f>
        <v/>
      </c>
    </row>
    <row r="2627" spans="1:10" x14ac:dyDescent="0.2">
      <c r="A2627" s="43" t="str">
        <f>NM_Permitted_Sources!A1065</f>
        <v>NM Permitted</v>
      </c>
      <c r="B2627" s="43" t="str">
        <f>NM_Permitted_Sources!B1065</f>
        <v>35</v>
      </c>
      <c r="C2627" s="74" t="str">
        <f>NM_Permitted_Sources!C1065</f>
        <v>35025</v>
      </c>
      <c r="D2627" s="44" t="str">
        <f>NM_Permitted_Sources!G1065</f>
        <v>31000201</v>
      </c>
      <c r="E2627" s="44" t="str">
        <f>NM_Permitted_Sources!I1065</f>
        <v>Amine Units</v>
      </c>
      <c r="F2627" s="180" t="str">
        <f>NM_Permitted_Sources!J1065</f>
        <v/>
      </c>
      <c r="G2627" s="180" t="str">
        <f>NM_Permitted_Sources!K1065</f>
        <v/>
      </c>
      <c r="H2627" s="180">
        <f>NM_Permitted_Sources!L1065</f>
        <v>20</v>
      </c>
      <c r="I2627" s="180" t="str">
        <f>NM_Permitted_Sources!M1065</f>
        <v/>
      </c>
      <c r="J2627" s="180" t="str">
        <f>NM_Permitted_Sources!N1065</f>
        <v/>
      </c>
    </row>
    <row r="2628" spans="1:10" x14ac:dyDescent="0.2">
      <c r="A2628" s="43" t="str">
        <f>NM_Permitted_Sources!A1066</f>
        <v>NM Permitted</v>
      </c>
      <c r="B2628" s="43" t="str">
        <f>NM_Permitted_Sources!B1066</f>
        <v>35</v>
      </c>
      <c r="C2628" s="74" t="str">
        <f>NM_Permitted_Sources!C1066</f>
        <v>35025</v>
      </c>
      <c r="D2628" s="44" t="str">
        <f>NM_Permitted_Sources!G1066</f>
        <v>20200202</v>
      </c>
      <c r="E2628" s="44" t="str">
        <f>NM_Permitted_Sources!I1066</f>
        <v>Compressor Engines</v>
      </c>
      <c r="F2628" s="180" t="str">
        <f>NM_Permitted_Sources!J1066</f>
        <v/>
      </c>
      <c r="G2628" s="180" t="str">
        <f>NM_Permitted_Sources!K1066</f>
        <v/>
      </c>
      <c r="H2628" s="180">
        <f>NM_Permitted_Sources!L1066</f>
        <v>20.3</v>
      </c>
      <c r="I2628" s="180" t="str">
        <f>NM_Permitted_Sources!M1066</f>
        <v/>
      </c>
      <c r="J2628" s="180" t="str">
        <f>NM_Permitted_Sources!N1066</f>
        <v/>
      </c>
    </row>
    <row r="2629" spans="1:10" x14ac:dyDescent="0.2">
      <c r="A2629" s="43" t="str">
        <f>NM_Permitted_Sources!A1067</f>
        <v>NM Permitted</v>
      </c>
      <c r="B2629" s="43" t="str">
        <f>NM_Permitted_Sources!B1067</f>
        <v>35</v>
      </c>
      <c r="C2629" s="74" t="str">
        <f>NM_Permitted_Sources!C1067</f>
        <v>35005</v>
      </c>
      <c r="D2629" s="44" t="str">
        <f>NM_Permitted_Sources!G1067</f>
        <v>20200253</v>
      </c>
      <c r="E2629" s="44" t="str">
        <f>NM_Permitted_Sources!I1067</f>
        <v>Compressor Engines</v>
      </c>
      <c r="F2629" s="180" t="str">
        <f>NM_Permitted_Sources!J1067</f>
        <v/>
      </c>
      <c r="G2629" s="180" t="str">
        <f>NM_Permitted_Sources!K1067</f>
        <v/>
      </c>
      <c r="H2629" s="180">
        <f>NM_Permitted_Sources!L1067</f>
        <v>20.5</v>
      </c>
      <c r="I2629" s="180" t="str">
        <f>NM_Permitted_Sources!M1067</f>
        <v/>
      </c>
      <c r="J2629" s="180" t="str">
        <f>NM_Permitted_Sources!N1067</f>
        <v/>
      </c>
    </row>
    <row r="2630" spans="1:10" x14ac:dyDescent="0.2">
      <c r="A2630" s="43" t="str">
        <f>NM_Permitted_Sources!A1068</f>
        <v>NM Permitted</v>
      </c>
      <c r="B2630" s="43" t="str">
        <f>NM_Permitted_Sources!B1068</f>
        <v>35</v>
      </c>
      <c r="C2630" s="74" t="str">
        <f>NM_Permitted_Sources!C1068</f>
        <v>35005</v>
      </c>
      <c r="D2630" s="44" t="str">
        <f>NM_Permitted_Sources!G1068</f>
        <v>20200253</v>
      </c>
      <c r="E2630" s="44" t="str">
        <f>NM_Permitted_Sources!I1068</f>
        <v>Compressor Engines</v>
      </c>
      <c r="F2630" s="180">
        <f>NM_Permitted_Sources!J1068</f>
        <v>20.5</v>
      </c>
      <c r="G2630" s="180" t="str">
        <f>NM_Permitted_Sources!K1068</f>
        <v/>
      </c>
      <c r="H2630" s="180" t="str">
        <f>NM_Permitted_Sources!L1068</f>
        <v/>
      </c>
      <c r="I2630" s="180" t="str">
        <f>NM_Permitted_Sources!M1068</f>
        <v/>
      </c>
      <c r="J2630" s="180" t="str">
        <f>NM_Permitted_Sources!N1068</f>
        <v/>
      </c>
    </row>
    <row r="2631" spans="1:10" x14ac:dyDescent="0.2">
      <c r="A2631" s="43" t="str">
        <f>NM_Permitted_Sources!A1069</f>
        <v>NM Permitted</v>
      </c>
      <c r="B2631" s="43" t="str">
        <f>NM_Permitted_Sources!B1069</f>
        <v>35</v>
      </c>
      <c r="C2631" s="74" t="str">
        <f>NM_Permitted_Sources!C1069</f>
        <v>35025</v>
      </c>
      <c r="D2631" s="44" t="str">
        <f>NM_Permitted_Sources!G1069</f>
        <v>20200252</v>
      </c>
      <c r="E2631" s="44" t="str">
        <f>NM_Permitted_Sources!I1069</f>
        <v>Compressor Engines</v>
      </c>
      <c r="F2631" s="180" t="str">
        <f>NM_Permitted_Sources!J1069</f>
        <v/>
      </c>
      <c r="G2631" s="180">
        <f>NM_Permitted_Sources!K1069</f>
        <v>20.55</v>
      </c>
      <c r="H2631" s="180" t="str">
        <f>NM_Permitted_Sources!L1069</f>
        <v/>
      </c>
      <c r="I2631" s="180" t="str">
        <f>NM_Permitted_Sources!M1069</f>
        <v/>
      </c>
      <c r="J2631" s="180" t="str">
        <f>NM_Permitted_Sources!N1069</f>
        <v/>
      </c>
    </row>
    <row r="2632" spans="1:10" x14ac:dyDescent="0.2">
      <c r="A2632" s="43" t="str">
        <f>NM_Permitted_Sources!A1070</f>
        <v>NM Permitted</v>
      </c>
      <c r="B2632" s="43" t="str">
        <f>NM_Permitted_Sources!B1070</f>
        <v>35</v>
      </c>
      <c r="C2632" s="74" t="str">
        <f>NM_Permitted_Sources!C1070</f>
        <v>35015</v>
      </c>
      <c r="D2632" s="44" t="str">
        <f>NM_Permitted_Sources!G1070</f>
        <v>20200201</v>
      </c>
      <c r="E2632" s="44" t="str">
        <f>NM_Permitted_Sources!I1070</f>
        <v>Compressor Engines</v>
      </c>
      <c r="F2632" s="180">
        <f>NM_Permitted_Sources!J1070</f>
        <v>20.6</v>
      </c>
      <c r="G2632" s="180" t="str">
        <f>NM_Permitted_Sources!K1070</f>
        <v/>
      </c>
      <c r="H2632" s="180" t="str">
        <f>NM_Permitted_Sources!L1070</f>
        <v/>
      </c>
      <c r="I2632" s="180" t="str">
        <f>NM_Permitted_Sources!M1070</f>
        <v/>
      </c>
      <c r="J2632" s="180" t="str">
        <f>NM_Permitted_Sources!N1070</f>
        <v/>
      </c>
    </row>
    <row r="2633" spans="1:10" x14ac:dyDescent="0.2">
      <c r="A2633" s="43" t="str">
        <f>NM_Permitted_Sources!A1071</f>
        <v>NM Permitted</v>
      </c>
      <c r="B2633" s="43" t="str">
        <f>NM_Permitted_Sources!B1071</f>
        <v>35</v>
      </c>
      <c r="C2633" s="74" t="str">
        <f>NM_Permitted_Sources!C1071</f>
        <v>35015</v>
      </c>
      <c r="D2633" s="44" t="str">
        <f>NM_Permitted_Sources!G1071</f>
        <v>20200201</v>
      </c>
      <c r="E2633" s="44" t="str">
        <f>NM_Permitted_Sources!I1071</f>
        <v>Compressor Engines</v>
      </c>
      <c r="F2633" s="180">
        <f>NM_Permitted_Sources!J1071</f>
        <v>20.6</v>
      </c>
      <c r="G2633" s="180" t="str">
        <f>NM_Permitted_Sources!K1071</f>
        <v/>
      </c>
      <c r="H2633" s="180" t="str">
        <f>NM_Permitted_Sources!L1071</f>
        <v/>
      </c>
      <c r="I2633" s="180" t="str">
        <f>NM_Permitted_Sources!M1071</f>
        <v/>
      </c>
      <c r="J2633" s="180" t="str">
        <f>NM_Permitted_Sources!N1071</f>
        <v/>
      </c>
    </row>
    <row r="2634" spans="1:10" x14ac:dyDescent="0.2">
      <c r="A2634" s="43" t="str">
        <f>NM_Permitted_Sources!A1072</f>
        <v>NM Permitted</v>
      </c>
      <c r="B2634" s="43" t="str">
        <f>NM_Permitted_Sources!B1072</f>
        <v>35</v>
      </c>
      <c r="C2634" s="74" t="str">
        <f>NM_Permitted_Sources!C1072</f>
        <v>35015</v>
      </c>
      <c r="D2634" s="44" t="str">
        <f>NM_Permitted_Sources!G1072</f>
        <v>20200201</v>
      </c>
      <c r="E2634" s="44" t="str">
        <f>NM_Permitted_Sources!I1072</f>
        <v>Compressor Engines</v>
      </c>
      <c r="F2634" s="180">
        <f>NM_Permitted_Sources!J1072</f>
        <v>20.6</v>
      </c>
      <c r="G2634" s="180" t="str">
        <f>NM_Permitted_Sources!K1072</f>
        <v/>
      </c>
      <c r="H2634" s="180" t="str">
        <f>NM_Permitted_Sources!L1072</f>
        <v/>
      </c>
      <c r="I2634" s="180" t="str">
        <f>NM_Permitted_Sources!M1072</f>
        <v/>
      </c>
      <c r="J2634" s="180" t="str">
        <f>NM_Permitted_Sources!N1072</f>
        <v/>
      </c>
    </row>
    <row r="2635" spans="1:10" x14ac:dyDescent="0.2">
      <c r="A2635" s="43" t="str">
        <f>NM_Permitted_Sources!A1073</f>
        <v>NM Permitted</v>
      </c>
      <c r="B2635" s="43" t="str">
        <f>NM_Permitted_Sources!B1073</f>
        <v>35</v>
      </c>
      <c r="C2635" s="74" t="str">
        <f>NM_Permitted_Sources!C1073</f>
        <v>35015</v>
      </c>
      <c r="D2635" s="44" t="str">
        <f>NM_Permitted_Sources!G1073</f>
        <v>20200201</v>
      </c>
      <c r="E2635" s="44" t="str">
        <f>NM_Permitted_Sources!I1073</f>
        <v>Compressor Engines</v>
      </c>
      <c r="F2635" s="180">
        <f>NM_Permitted_Sources!J1073</f>
        <v>20.6</v>
      </c>
      <c r="G2635" s="180" t="str">
        <f>NM_Permitted_Sources!K1073</f>
        <v/>
      </c>
      <c r="H2635" s="180" t="str">
        <f>NM_Permitted_Sources!L1073</f>
        <v/>
      </c>
      <c r="I2635" s="180" t="str">
        <f>NM_Permitted_Sources!M1073</f>
        <v/>
      </c>
      <c r="J2635" s="180" t="str">
        <f>NM_Permitted_Sources!N1073</f>
        <v/>
      </c>
    </row>
    <row r="2636" spans="1:10" x14ac:dyDescent="0.2">
      <c r="A2636" s="43" t="str">
        <f>NM_Permitted_Sources!A1074</f>
        <v>NM Permitted</v>
      </c>
      <c r="B2636" s="43" t="str">
        <f>NM_Permitted_Sources!B1074</f>
        <v>35</v>
      </c>
      <c r="C2636" s="74" t="str">
        <f>NM_Permitted_Sources!C1074</f>
        <v>35025</v>
      </c>
      <c r="D2636" s="44" t="str">
        <f>NM_Permitted_Sources!G1074</f>
        <v>20200253</v>
      </c>
      <c r="E2636" s="44" t="str">
        <f>NM_Permitted_Sources!I1074</f>
        <v>Compressor Engines</v>
      </c>
      <c r="F2636" s="180">
        <f>NM_Permitted_Sources!J1074</f>
        <v>20.72</v>
      </c>
      <c r="G2636" s="180" t="str">
        <f>NM_Permitted_Sources!K1074</f>
        <v/>
      </c>
      <c r="H2636" s="180" t="str">
        <f>NM_Permitted_Sources!L1074</f>
        <v/>
      </c>
      <c r="I2636" s="180" t="str">
        <f>NM_Permitted_Sources!M1074</f>
        <v/>
      </c>
      <c r="J2636" s="180" t="str">
        <f>NM_Permitted_Sources!N1074</f>
        <v/>
      </c>
    </row>
    <row r="2637" spans="1:10" x14ac:dyDescent="0.2">
      <c r="A2637" s="43" t="str">
        <f>NM_Permitted_Sources!A1075</f>
        <v>NM Permitted</v>
      </c>
      <c r="B2637" s="43" t="str">
        <f>NM_Permitted_Sources!B1075</f>
        <v>35</v>
      </c>
      <c r="C2637" s="74" t="str">
        <f>NM_Permitted_Sources!C1075</f>
        <v>35025</v>
      </c>
      <c r="D2637" s="44" t="str">
        <f>NM_Permitted_Sources!G1075</f>
        <v>20200253</v>
      </c>
      <c r="E2637" s="44" t="str">
        <f>NM_Permitted_Sources!I1075</f>
        <v>Compressor Engines</v>
      </c>
      <c r="F2637" s="180">
        <f>NM_Permitted_Sources!J1075</f>
        <v>20.99</v>
      </c>
      <c r="G2637" s="180" t="str">
        <f>NM_Permitted_Sources!K1075</f>
        <v/>
      </c>
      <c r="H2637" s="180" t="str">
        <f>NM_Permitted_Sources!L1075</f>
        <v/>
      </c>
      <c r="I2637" s="180" t="str">
        <f>NM_Permitted_Sources!M1075</f>
        <v/>
      </c>
      <c r="J2637" s="180" t="str">
        <f>NM_Permitted_Sources!N1075</f>
        <v/>
      </c>
    </row>
    <row r="2638" spans="1:10" x14ac:dyDescent="0.2">
      <c r="A2638" s="43" t="str">
        <f>NM_Permitted_Sources!A1076</f>
        <v>NM Permitted</v>
      </c>
      <c r="B2638" s="43" t="str">
        <f>NM_Permitted_Sources!B1076</f>
        <v>35</v>
      </c>
      <c r="C2638" s="74" t="str">
        <f>NM_Permitted_Sources!C1076</f>
        <v>35025</v>
      </c>
      <c r="D2638" s="44" t="str">
        <f>NM_Permitted_Sources!G1076</f>
        <v>20200252</v>
      </c>
      <c r="E2638" s="44" t="str">
        <f>NM_Permitted_Sources!I1076</f>
        <v>Compressor Engines</v>
      </c>
      <c r="F2638" s="180">
        <f>NM_Permitted_Sources!J1076</f>
        <v>21.09</v>
      </c>
      <c r="G2638" s="180" t="str">
        <f>NM_Permitted_Sources!K1076</f>
        <v/>
      </c>
      <c r="H2638" s="180" t="str">
        <f>NM_Permitted_Sources!L1076</f>
        <v/>
      </c>
      <c r="I2638" s="180" t="str">
        <f>NM_Permitted_Sources!M1076</f>
        <v/>
      </c>
      <c r="J2638" s="180" t="str">
        <f>NM_Permitted_Sources!N1076</f>
        <v/>
      </c>
    </row>
    <row r="2639" spans="1:10" x14ac:dyDescent="0.2">
      <c r="A2639" s="43" t="str">
        <f>NM_Permitted_Sources!A1077</f>
        <v>NM Permitted</v>
      </c>
      <c r="B2639" s="43" t="str">
        <f>NM_Permitted_Sources!B1077</f>
        <v>35</v>
      </c>
      <c r="C2639" s="74" t="str">
        <f>NM_Permitted_Sources!C1077</f>
        <v>35025</v>
      </c>
      <c r="D2639" s="44" t="str">
        <f>NM_Permitted_Sources!G1077</f>
        <v>20200253</v>
      </c>
      <c r="E2639" s="44" t="str">
        <f>NM_Permitted_Sources!I1077</f>
        <v>Compressor Engines</v>
      </c>
      <c r="F2639" s="180" t="str">
        <f>NM_Permitted_Sources!J1077</f>
        <v/>
      </c>
      <c r="G2639" s="180" t="str">
        <f>NM_Permitted_Sources!K1077</f>
        <v/>
      </c>
      <c r="H2639" s="180">
        <f>NM_Permitted_Sources!L1077</f>
        <v>21.14</v>
      </c>
      <c r="I2639" s="180" t="str">
        <f>NM_Permitted_Sources!M1077</f>
        <v/>
      </c>
      <c r="J2639" s="180" t="str">
        <f>NM_Permitted_Sources!N1077</f>
        <v/>
      </c>
    </row>
    <row r="2640" spans="1:10" x14ac:dyDescent="0.2">
      <c r="A2640" s="43" t="str">
        <f>NM_Permitted_Sources!A1078</f>
        <v>NM Permitted</v>
      </c>
      <c r="B2640" s="43" t="str">
        <f>NM_Permitted_Sources!B1078</f>
        <v>35</v>
      </c>
      <c r="C2640" s="74" t="str">
        <f>NM_Permitted_Sources!C1078</f>
        <v>35025</v>
      </c>
      <c r="D2640" s="44" t="str">
        <f>NM_Permitted_Sources!G1078</f>
        <v>20200254</v>
      </c>
      <c r="E2640" s="44" t="str">
        <f>NM_Permitted_Sources!I1078</f>
        <v>Compressor Engines</v>
      </c>
      <c r="F2640" s="180" t="str">
        <f>NM_Permitted_Sources!J1078</f>
        <v/>
      </c>
      <c r="G2640" s="180" t="str">
        <f>NM_Permitted_Sources!K1078</f>
        <v/>
      </c>
      <c r="H2640" s="180">
        <f>NM_Permitted_Sources!L1078</f>
        <v>21.23</v>
      </c>
      <c r="I2640" s="180" t="str">
        <f>NM_Permitted_Sources!M1078</f>
        <v/>
      </c>
      <c r="J2640" s="180" t="str">
        <f>NM_Permitted_Sources!N1078</f>
        <v/>
      </c>
    </row>
    <row r="2641" spans="1:10" x14ac:dyDescent="0.2">
      <c r="A2641" s="43" t="str">
        <f>NM_Permitted_Sources!A1079</f>
        <v>NM Permitted</v>
      </c>
      <c r="B2641" s="43" t="str">
        <f>NM_Permitted_Sources!B1079</f>
        <v>35</v>
      </c>
      <c r="C2641" s="74" t="str">
        <f>NM_Permitted_Sources!C1079</f>
        <v>35025</v>
      </c>
      <c r="D2641" s="44" t="str">
        <f>NM_Permitted_Sources!G1079</f>
        <v>20200254</v>
      </c>
      <c r="E2641" s="44" t="str">
        <f>NM_Permitted_Sources!I1079</f>
        <v>Compressor Engines</v>
      </c>
      <c r="F2641" s="180" t="str">
        <f>NM_Permitted_Sources!J1079</f>
        <v/>
      </c>
      <c r="G2641" s="180" t="str">
        <f>NM_Permitted_Sources!K1079</f>
        <v/>
      </c>
      <c r="H2641" s="180">
        <f>NM_Permitted_Sources!L1079</f>
        <v>21.26</v>
      </c>
      <c r="I2641" s="180" t="str">
        <f>NM_Permitted_Sources!M1079</f>
        <v/>
      </c>
      <c r="J2641" s="180" t="str">
        <f>NM_Permitted_Sources!N1079</f>
        <v/>
      </c>
    </row>
    <row r="2642" spans="1:10" x14ac:dyDescent="0.2">
      <c r="A2642" s="43" t="str">
        <f>NM_Permitted_Sources!A1080</f>
        <v>NM Permitted</v>
      </c>
      <c r="B2642" s="43" t="str">
        <f>NM_Permitted_Sources!B1080</f>
        <v>35</v>
      </c>
      <c r="C2642" s="74" t="str">
        <f>NM_Permitted_Sources!C1080</f>
        <v>35025</v>
      </c>
      <c r="D2642" s="44" t="str">
        <f>NM_Permitted_Sources!G1080</f>
        <v>31000205</v>
      </c>
      <c r="E2642" s="44" t="str">
        <f>NM_Permitted_Sources!I1080</f>
        <v>Natural Gas Production, Flares</v>
      </c>
      <c r="F2642" s="180" t="str">
        <f>NM_Permitted_Sources!J1080</f>
        <v/>
      </c>
      <c r="G2642" s="180" t="str">
        <f>NM_Permitted_Sources!K1080</f>
        <v/>
      </c>
      <c r="H2642" s="180">
        <f>NM_Permitted_Sources!L1080</f>
        <v>21.78</v>
      </c>
      <c r="I2642" s="180" t="str">
        <f>NM_Permitted_Sources!M1080</f>
        <v/>
      </c>
      <c r="J2642" s="180" t="str">
        <f>NM_Permitted_Sources!N1080</f>
        <v/>
      </c>
    </row>
    <row r="2643" spans="1:10" x14ac:dyDescent="0.2">
      <c r="A2643" s="43" t="str">
        <f>NM_Permitted_Sources!A1081</f>
        <v>NM Permitted</v>
      </c>
      <c r="B2643" s="43" t="str">
        <f>NM_Permitted_Sources!B1081</f>
        <v>35</v>
      </c>
      <c r="C2643" s="74" t="str">
        <f>NM_Permitted_Sources!C1081</f>
        <v>35025</v>
      </c>
      <c r="D2643" s="44" t="str">
        <f>NM_Permitted_Sources!G1081</f>
        <v>20200253</v>
      </c>
      <c r="E2643" s="44" t="str">
        <f>NM_Permitted_Sources!I1081</f>
        <v>Compressor Engines</v>
      </c>
      <c r="F2643" s="180" t="str">
        <f>NM_Permitted_Sources!J1081</f>
        <v/>
      </c>
      <c r="G2643" s="180" t="str">
        <f>NM_Permitted_Sources!K1081</f>
        <v/>
      </c>
      <c r="H2643" s="180">
        <f>NM_Permitted_Sources!L1081</f>
        <v>21.8</v>
      </c>
      <c r="I2643" s="180" t="str">
        <f>NM_Permitted_Sources!M1081</f>
        <v/>
      </c>
      <c r="J2643" s="180" t="str">
        <f>NM_Permitted_Sources!N1081</f>
        <v/>
      </c>
    </row>
    <row r="2644" spans="1:10" x14ac:dyDescent="0.2">
      <c r="A2644" s="43" t="str">
        <f>NM_Permitted_Sources!A1082</f>
        <v>NM Permitted</v>
      </c>
      <c r="B2644" s="43" t="str">
        <f>NM_Permitted_Sources!B1082</f>
        <v>35</v>
      </c>
      <c r="C2644" s="74" t="str">
        <f>NM_Permitted_Sources!C1082</f>
        <v>35025</v>
      </c>
      <c r="D2644" s="44" t="str">
        <f>NM_Permitted_Sources!G1082</f>
        <v>20200252</v>
      </c>
      <c r="E2644" s="44" t="str">
        <f>NM_Permitted_Sources!I1082</f>
        <v>Compressor Engines</v>
      </c>
      <c r="F2644" s="180">
        <f>NM_Permitted_Sources!J1082</f>
        <v>21.94</v>
      </c>
      <c r="G2644" s="180" t="str">
        <f>NM_Permitted_Sources!K1082</f>
        <v/>
      </c>
      <c r="H2644" s="180" t="str">
        <f>NM_Permitted_Sources!L1082</f>
        <v/>
      </c>
      <c r="I2644" s="180" t="str">
        <f>NM_Permitted_Sources!M1082</f>
        <v/>
      </c>
      <c r="J2644" s="180" t="str">
        <f>NM_Permitted_Sources!N1082</f>
        <v/>
      </c>
    </row>
    <row r="2645" spans="1:10" x14ac:dyDescent="0.2">
      <c r="A2645" s="43" t="str">
        <f>NM_Permitted_Sources!A1083</f>
        <v>NM Permitted</v>
      </c>
      <c r="B2645" s="43" t="str">
        <f>NM_Permitted_Sources!B1083</f>
        <v>35</v>
      </c>
      <c r="C2645" s="74" t="str">
        <f>NM_Permitted_Sources!C1083</f>
        <v>35015</v>
      </c>
      <c r="D2645" s="44" t="str">
        <f>NM_Permitted_Sources!G1083</f>
        <v>20200255</v>
      </c>
      <c r="E2645" s="44" t="str">
        <f>NM_Permitted_Sources!I1083</f>
        <v>Compressor Engines</v>
      </c>
      <c r="F2645" s="180" t="str">
        <f>NM_Permitted_Sources!J1083</f>
        <v/>
      </c>
      <c r="G2645" s="180">
        <f>NM_Permitted_Sources!K1083</f>
        <v>23.48</v>
      </c>
      <c r="H2645" s="180" t="str">
        <f>NM_Permitted_Sources!L1083</f>
        <v/>
      </c>
      <c r="I2645" s="180" t="str">
        <f>NM_Permitted_Sources!M1083</f>
        <v/>
      </c>
      <c r="J2645" s="180" t="str">
        <f>NM_Permitted_Sources!N1083</f>
        <v/>
      </c>
    </row>
    <row r="2646" spans="1:10" x14ac:dyDescent="0.2">
      <c r="A2646" s="43" t="str">
        <f>NM_Permitted_Sources!A1084</f>
        <v>NM Permitted</v>
      </c>
      <c r="B2646" s="43" t="str">
        <f>NM_Permitted_Sources!B1084</f>
        <v>35</v>
      </c>
      <c r="C2646" s="74" t="str">
        <f>NM_Permitted_Sources!C1084</f>
        <v>35025</v>
      </c>
      <c r="D2646" s="44" t="str">
        <f>NM_Permitted_Sources!G1084</f>
        <v>20200202</v>
      </c>
      <c r="E2646" s="44" t="str">
        <f>NM_Permitted_Sources!I1084</f>
        <v>Compressor Engines</v>
      </c>
      <c r="F2646" s="180" t="str">
        <f>NM_Permitted_Sources!J1084</f>
        <v/>
      </c>
      <c r="G2646" s="180" t="str">
        <f>NM_Permitted_Sources!K1084</f>
        <v/>
      </c>
      <c r="H2646" s="180">
        <f>NM_Permitted_Sources!L1084</f>
        <v>23.72</v>
      </c>
      <c r="I2646" s="180" t="str">
        <f>NM_Permitted_Sources!M1084</f>
        <v/>
      </c>
      <c r="J2646" s="180" t="str">
        <f>NM_Permitted_Sources!N1084</f>
        <v/>
      </c>
    </row>
    <row r="2647" spans="1:10" x14ac:dyDescent="0.2">
      <c r="A2647" s="43" t="str">
        <f>NM_Permitted_Sources!A1085</f>
        <v>NM Permitted</v>
      </c>
      <c r="B2647" s="43" t="str">
        <f>NM_Permitted_Sources!B1085</f>
        <v>35</v>
      </c>
      <c r="C2647" s="74" t="str">
        <f>NM_Permitted_Sources!C1085</f>
        <v>35025</v>
      </c>
      <c r="D2647" s="44" t="str">
        <f>NM_Permitted_Sources!G1085</f>
        <v>20200202</v>
      </c>
      <c r="E2647" s="44" t="str">
        <f>NM_Permitted_Sources!I1085</f>
        <v>Compressor Engines</v>
      </c>
      <c r="F2647" s="180">
        <f>NM_Permitted_Sources!J1085</f>
        <v>23.87</v>
      </c>
      <c r="G2647" s="180" t="str">
        <f>NM_Permitted_Sources!K1085</f>
        <v/>
      </c>
      <c r="H2647" s="180" t="str">
        <f>NM_Permitted_Sources!L1085</f>
        <v/>
      </c>
      <c r="I2647" s="180" t="str">
        <f>NM_Permitted_Sources!M1085</f>
        <v/>
      </c>
      <c r="J2647" s="180" t="str">
        <f>NM_Permitted_Sources!N1085</f>
        <v/>
      </c>
    </row>
    <row r="2648" spans="1:10" x14ac:dyDescent="0.2">
      <c r="A2648" s="43" t="str">
        <f>NM_Permitted_Sources!A1086</f>
        <v>NM Permitted</v>
      </c>
      <c r="B2648" s="43" t="str">
        <f>NM_Permitted_Sources!B1086</f>
        <v>35</v>
      </c>
      <c r="C2648" s="74" t="str">
        <f>NM_Permitted_Sources!C1086</f>
        <v>35025</v>
      </c>
      <c r="D2648" s="44" t="str">
        <f>NM_Permitted_Sources!G1086</f>
        <v>31000215</v>
      </c>
      <c r="E2648" s="44" t="str">
        <f>NM_Permitted_Sources!I1086</f>
        <v>Natural Gas Production, Flares</v>
      </c>
      <c r="F2648" s="180" t="str">
        <f>NM_Permitted_Sources!J1086</f>
        <v/>
      </c>
      <c r="G2648" s="180" t="str">
        <f>NM_Permitted_Sources!K1086</f>
        <v/>
      </c>
      <c r="H2648" s="180">
        <f>NM_Permitted_Sources!L1086</f>
        <v>24</v>
      </c>
      <c r="I2648" s="180" t="str">
        <f>NM_Permitted_Sources!M1086</f>
        <v/>
      </c>
      <c r="J2648" s="180" t="str">
        <f>NM_Permitted_Sources!N1086</f>
        <v/>
      </c>
    </row>
    <row r="2649" spans="1:10" x14ac:dyDescent="0.2">
      <c r="A2649" s="43" t="str">
        <f>NM_Permitted_Sources!A1087</f>
        <v>NM Permitted</v>
      </c>
      <c r="B2649" s="43" t="str">
        <f>NM_Permitted_Sources!B1087</f>
        <v>35</v>
      </c>
      <c r="C2649" s="74" t="str">
        <f>NM_Permitted_Sources!C1087</f>
        <v>35011</v>
      </c>
      <c r="D2649" s="44" t="str">
        <f>NM_Permitted_Sources!G1087</f>
        <v>31088811</v>
      </c>
      <c r="E2649" s="44" t="str">
        <f>NM_Permitted_Sources!I1087</f>
        <v>Permitted Fugitives</v>
      </c>
      <c r="F2649" s="180" t="str">
        <f>NM_Permitted_Sources!J1087</f>
        <v/>
      </c>
      <c r="G2649" s="180">
        <f>NM_Permitted_Sources!K1087</f>
        <v>24.51</v>
      </c>
      <c r="H2649" s="180" t="str">
        <f>NM_Permitted_Sources!L1087</f>
        <v/>
      </c>
      <c r="I2649" s="180" t="str">
        <f>NM_Permitted_Sources!M1087</f>
        <v/>
      </c>
      <c r="J2649" s="180" t="str">
        <f>NM_Permitted_Sources!N1087</f>
        <v/>
      </c>
    </row>
    <row r="2650" spans="1:10" x14ac:dyDescent="0.2">
      <c r="A2650" s="43" t="str">
        <f>NM_Permitted_Sources!A1088</f>
        <v>NM Permitted</v>
      </c>
      <c r="B2650" s="43" t="str">
        <f>NM_Permitted_Sources!B1088</f>
        <v>35</v>
      </c>
      <c r="C2650" s="74" t="str">
        <f>NM_Permitted_Sources!C1088</f>
        <v>35025</v>
      </c>
      <c r="D2650" s="44" t="str">
        <f>NM_Permitted_Sources!G1088</f>
        <v>20200253</v>
      </c>
      <c r="E2650" s="44" t="str">
        <f>NM_Permitted_Sources!I1088</f>
        <v>Compressor Engines</v>
      </c>
      <c r="F2650" s="180" t="str">
        <f>NM_Permitted_Sources!J1088</f>
        <v/>
      </c>
      <c r="G2650" s="180" t="str">
        <f>NM_Permitted_Sources!K1088</f>
        <v/>
      </c>
      <c r="H2650" s="180">
        <f>NM_Permitted_Sources!L1088</f>
        <v>24.9</v>
      </c>
      <c r="I2650" s="180" t="str">
        <f>NM_Permitted_Sources!M1088</f>
        <v/>
      </c>
      <c r="J2650" s="180" t="str">
        <f>NM_Permitted_Sources!N1088</f>
        <v/>
      </c>
    </row>
    <row r="2651" spans="1:10" x14ac:dyDescent="0.2">
      <c r="A2651" s="43" t="str">
        <f>NM_Permitted_Sources!A1089</f>
        <v>NM Permitted</v>
      </c>
      <c r="B2651" s="43" t="str">
        <f>NM_Permitted_Sources!B1089</f>
        <v>35</v>
      </c>
      <c r="C2651" s="74" t="str">
        <f>NM_Permitted_Sources!C1089</f>
        <v>35025</v>
      </c>
      <c r="D2651" s="44" t="str">
        <f>NM_Permitted_Sources!G1089</f>
        <v>31000205</v>
      </c>
      <c r="E2651" s="44" t="str">
        <f>NM_Permitted_Sources!I1089</f>
        <v>Natural Gas Production, Flares</v>
      </c>
      <c r="F2651" s="180" t="str">
        <f>NM_Permitted_Sources!J1089</f>
        <v/>
      </c>
      <c r="G2651" s="180" t="str">
        <f>NM_Permitted_Sources!K1089</f>
        <v/>
      </c>
      <c r="H2651" s="180">
        <f>NM_Permitted_Sources!L1089</f>
        <v>25.13</v>
      </c>
      <c r="I2651" s="180" t="str">
        <f>NM_Permitted_Sources!M1089</f>
        <v/>
      </c>
      <c r="J2651" s="180" t="str">
        <f>NM_Permitted_Sources!N1089</f>
        <v/>
      </c>
    </row>
    <row r="2652" spans="1:10" x14ac:dyDescent="0.2">
      <c r="A2652" s="43" t="str">
        <f>NM_Permitted_Sources!A1090</f>
        <v>NM Permitted</v>
      </c>
      <c r="B2652" s="43" t="str">
        <f>NM_Permitted_Sources!B1090</f>
        <v>35</v>
      </c>
      <c r="C2652" s="74" t="str">
        <f>NM_Permitted_Sources!C1090</f>
        <v>35025</v>
      </c>
      <c r="D2652" s="44" t="str">
        <f>NM_Permitted_Sources!G1090</f>
        <v>20200253</v>
      </c>
      <c r="E2652" s="44" t="str">
        <f>NM_Permitted_Sources!I1090</f>
        <v>Compressor Engines</v>
      </c>
      <c r="F2652" s="180" t="str">
        <f>NM_Permitted_Sources!J1090</f>
        <v/>
      </c>
      <c r="G2652" s="180" t="str">
        <f>NM_Permitted_Sources!K1090</f>
        <v/>
      </c>
      <c r="H2652" s="180">
        <f>NM_Permitted_Sources!L1090</f>
        <v>25.15</v>
      </c>
      <c r="I2652" s="180" t="str">
        <f>NM_Permitted_Sources!M1090</f>
        <v/>
      </c>
      <c r="J2652" s="180" t="str">
        <f>NM_Permitted_Sources!N1090</f>
        <v/>
      </c>
    </row>
    <row r="2653" spans="1:10" x14ac:dyDescent="0.2">
      <c r="A2653" s="43" t="str">
        <f>NM_Permitted_Sources!A1091</f>
        <v>NM Permitted</v>
      </c>
      <c r="B2653" s="43" t="str">
        <f>NM_Permitted_Sources!B1091</f>
        <v>35</v>
      </c>
      <c r="C2653" s="74" t="str">
        <f>NM_Permitted_Sources!C1091</f>
        <v>35015</v>
      </c>
      <c r="D2653" s="44" t="str">
        <f>NM_Permitted_Sources!G1091</f>
        <v>20200255</v>
      </c>
      <c r="E2653" s="44" t="str">
        <f>NM_Permitted_Sources!I1091</f>
        <v>Compressor Engines</v>
      </c>
      <c r="F2653" s="180" t="str">
        <f>NM_Permitted_Sources!J1091</f>
        <v/>
      </c>
      <c r="G2653" s="180">
        <f>NM_Permitted_Sources!K1091</f>
        <v>25.19</v>
      </c>
      <c r="H2653" s="180" t="str">
        <f>NM_Permitted_Sources!L1091</f>
        <v/>
      </c>
      <c r="I2653" s="180" t="str">
        <f>NM_Permitted_Sources!M1091</f>
        <v/>
      </c>
      <c r="J2653" s="180" t="str">
        <f>NM_Permitted_Sources!N1091</f>
        <v/>
      </c>
    </row>
    <row r="2654" spans="1:10" x14ac:dyDescent="0.2">
      <c r="A2654" s="43" t="str">
        <f>NM_Permitted_Sources!A1092</f>
        <v>NM Permitted</v>
      </c>
      <c r="B2654" s="43" t="str">
        <f>NM_Permitted_Sources!B1092</f>
        <v>35</v>
      </c>
      <c r="C2654" s="74" t="str">
        <f>NM_Permitted_Sources!C1092</f>
        <v>35005</v>
      </c>
      <c r="D2654" s="44" t="str">
        <f>NM_Permitted_Sources!G1092</f>
        <v>20200254</v>
      </c>
      <c r="E2654" s="44" t="str">
        <f>NM_Permitted_Sources!I1092</f>
        <v>Compressor Engines</v>
      </c>
      <c r="F2654" s="180" t="str">
        <f>NM_Permitted_Sources!J1092</f>
        <v/>
      </c>
      <c r="G2654" s="180" t="str">
        <f>NM_Permitted_Sources!K1092</f>
        <v/>
      </c>
      <c r="H2654" s="180">
        <f>NM_Permitted_Sources!L1092</f>
        <v>25.3</v>
      </c>
      <c r="I2654" s="180" t="str">
        <f>NM_Permitted_Sources!M1092</f>
        <v/>
      </c>
      <c r="J2654" s="180" t="str">
        <f>NM_Permitted_Sources!N1092</f>
        <v/>
      </c>
    </row>
    <row r="2655" spans="1:10" x14ac:dyDescent="0.2">
      <c r="A2655" s="43" t="str">
        <f>NM_Permitted_Sources!A1093</f>
        <v>NM Permitted</v>
      </c>
      <c r="B2655" s="43" t="str">
        <f>NM_Permitted_Sources!B1093</f>
        <v>35</v>
      </c>
      <c r="C2655" s="74" t="str">
        <f>NM_Permitted_Sources!C1093</f>
        <v>35025</v>
      </c>
      <c r="D2655" s="44" t="str">
        <f>NM_Permitted_Sources!G1093</f>
        <v>31000216</v>
      </c>
      <c r="E2655" s="44" t="str">
        <f>NM_Permitted_Sources!I1093</f>
        <v>Natural Gas Production, Flares</v>
      </c>
      <c r="F2655" s="180" t="str">
        <f>NM_Permitted_Sources!J1093</f>
        <v/>
      </c>
      <c r="G2655" s="180" t="str">
        <f>NM_Permitted_Sources!K1093</f>
        <v/>
      </c>
      <c r="H2655" s="180">
        <f>NM_Permitted_Sources!L1093</f>
        <v>25.4</v>
      </c>
      <c r="I2655" s="180" t="str">
        <f>NM_Permitted_Sources!M1093</f>
        <v/>
      </c>
      <c r="J2655" s="180" t="str">
        <f>NM_Permitted_Sources!N1093</f>
        <v/>
      </c>
    </row>
    <row r="2656" spans="1:10" x14ac:dyDescent="0.2">
      <c r="A2656" s="43" t="str">
        <f>NM_Permitted_Sources!A1094</f>
        <v>NM Permitted</v>
      </c>
      <c r="B2656" s="43" t="str">
        <f>NM_Permitted_Sources!B1094</f>
        <v>35</v>
      </c>
      <c r="C2656" s="74" t="str">
        <f>NM_Permitted_Sources!C1094</f>
        <v>35025</v>
      </c>
      <c r="D2656" s="44" t="str">
        <f>NM_Permitted_Sources!G1094</f>
        <v>20200202</v>
      </c>
      <c r="E2656" s="44" t="str">
        <f>NM_Permitted_Sources!I1094</f>
        <v>Compressor Engines</v>
      </c>
      <c r="F2656" s="180">
        <f>NM_Permitted_Sources!J1094</f>
        <v>25.6</v>
      </c>
      <c r="G2656" s="180" t="str">
        <f>NM_Permitted_Sources!K1094</f>
        <v/>
      </c>
      <c r="H2656" s="180" t="str">
        <f>NM_Permitted_Sources!L1094</f>
        <v/>
      </c>
      <c r="I2656" s="180" t="str">
        <f>NM_Permitted_Sources!M1094</f>
        <v/>
      </c>
      <c r="J2656" s="180" t="str">
        <f>NM_Permitted_Sources!N1094</f>
        <v/>
      </c>
    </row>
    <row r="2657" spans="1:10" x14ac:dyDescent="0.2">
      <c r="A2657" s="43" t="str">
        <f>NM_Permitted_Sources!A1095</f>
        <v>NM Permitted</v>
      </c>
      <c r="B2657" s="43" t="str">
        <f>NM_Permitted_Sources!B1095</f>
        <v>35</v>
      </c>
      <c r="C2657" s="74" t="str">
        <f>NM_Permitted_Sources!C1095</f>
        <v>35015</v>
      </c>
      <c r="D2657" s="44" t="str">
        <f>NM_Permitted_Sources!G1095</f>
        <v>20200201</v>
      </c>
      <c r="E2657" s="44" t="str">
        <f>NM_Permitted_Sources!I1095</f>
        <v>Compressor Engines</v>
      </c>
      <c r="F2657" s="180">
        <f>NM_Permitted_Sources!J1095</f>
        <v>25.7</v>
      </c>
      <c r="G2657" s="180" t="str">
        <f>NM_Permitted_Sources!K1095</f>
        <v/>
      </c>
      <c r="H2657" s="180" t="str">
        <f>NM_Permitted_Sources!L1095</f>
        <v/>
      </c>
      <c r="I2657" s="180" t="str">
        <f>NM_Permitted_Sources!M1095</f>
        <v/>
      </c>
      <c r="J2657" s="180" t="str">
        <f>NM_Permitted_Sources!N1095</f>
        <v/>
      </c>
    </row>
    <row r="2658" spans="1:10" x14ac:dyDescent="0.2">
      <c r="A2658" s="43" t="str">
        <f>NM_Permitted_Sources!A1096</f>
        <v>NM Permitted</v>
      </c>
      <c r="B2658" s="43" t="str">
        <f>NM_Permitted_Sources!B1096</f>
        <v>35</v>
      </c>
      <c r="C2658" s="74" t="str">
        <f>NM_Permitted_Sources!C1096</f>
        <v>35015</v>
      </c>
      <c r="D2658" s="44" t="str">
        <f>NM_Permitted_Sources!G1096</f>
        <v>20200201</v>
      </c>
      <c r="E2658" s="44" t="str">
        <f>NM_Permitted_Sources!I1096</f>
        <v>Compressor Engines</v>
      </c>
      <c r="F2658" s="180">
        <f>NM_Permitted_Sources!J1096</f>
        <v>25.7</v>
      </c>
      <c r="G2658" s="180" t="str">
        <f>NM_Permitted_Sources!K1096</f>
        <v/>
      </c>
      <c r="H2658" s="180" t="str">
        <f>NM_Permitted_Sources!L1096</f>
        <v/>
      </c>
      <c r="I2658" s="180" t="str">
        <f>NM_Permitted_Sources!M1096</f>
        <v/>
      </c>
      <c r="J2658" s="180" t="str">
        <f>NM_Permitted_Sources!N1096</f>
        <v/>
      </c>
    </row>
    <row r="2659" spans="1:10" x14ac:dyDescent="0.2">
      <c r="A2659" s="43" t="str">
        <f>NM_Permitted_Sources!A1097</f>
        <v>NM Permitted</v>
      </c>
      <c r="B2659" s="43" t="str">
        <f>NM_Permitted_Sources!B1097</f>
        <v>35</v>
      </c>
      <c r="C2659" s="74" t="str">
        <f>NM_Permitted_Sources!C1097</f>
        <v>35015</v>
      </c>
      <c r="D2659" s="44" t="str">
        <f>NM_Permitted_Sources!G1097</f>
        <v>20200201</v>
      </c>
      <c r="E2659" s="44" t="str">
        <f>NM_Permitted_Sources!I1097</f>
        <v>Compressor Engines</v>
      </c>
      <c r="F2659" s="180">
        <f>NM_Permitted_Sources!J1097</f>
        <v>25.8</v>
      </c>
      <c r="G2659" s="180" t="str">
        <f>NM_Permitted_Sources!K1097</f>
        <v/>
      </c>
      <c r="H2659" s="180" t="str">
        <f>NM_Permitted_Sources!L1097</f>
        <v/>
      </c>
      <c r="I2659" s="180" t="str">
        <f>NM_Permitted_Sources!M1097</f>
        <v/>
      </c>
      <c r="J2659" s="180" t="str">
        <f>NM_Permitted_Sources!N1097</f>
        <v/>
      </c>
    </row>
    <row r="2660" spans="1:10" x14ac:dyDescent="0.2">
      <c r="A2660" s="43" t="str">
        <f>NM_Permitted_Sources!A1098</f>
        <v>NM Permitted</v>
      </c>
      <c r="B2660" s="43" t="str">
        <f>NM_Permitted_Sources!B1098</f>
        <v>35</v>
      </c>
      <c r="C2660" s="74" t="str">
        <f>NM_Permitted_Sources!C1098</f>
        <v>35015</v>
      </c>
      <c r="D2660" s="44" t="str">
        <f>NM_Permitted_Sources!G1098</f>
        <v>20200252</v>
      </c>
      <c r="E2660" s="44" t="str">
        <f>NM_Permitted_Sources!I1098</f>
        <v>Compressor Engines</v>
      </c>
      <c r="F2660" s="180" t="str">
        <f>NM_Permitted_Sources!J1098</f>
        <v/>
      </c>
      <c r="G2660" s="180" t="str">
        <f>NM_Permitted_Sources!K1098</f>
        <v/>
      </c>
      <c r="H2660" s="180">
        <f>NM_Permitted_Sources!L1098</f>
        <v>25.86</v>
      </c>
      <c r="I2660" s="180" t="str">
        <f>NM_Permitted_Sources!M1098</f>
        <v/>
      </c>
      <c r="J2660" s="180" t="str">
        <f>NM_Permitted_Sources!N1098</f>
        <v/>
      </c>
    </row>
    <row r="2661" spans="1:10" x14ac:dyDescent="0.2">
      <c r="A2661" s="43" t="str">
        <f>NM_Permitted_Sources!A1099</f>
        <v>NM Permitted</v>
      </c>
      <c r="B2661" s="43" t="str">
        <f>NM_Permitted_Sources!B1099</f>
        <v>35</v>
      </c>
      <c r="C2661" s="74" t="str">
        <f>NM_Permitted_Sources!C1099</f>
        <v>35025</v>
      </c>
      <c r="D2661" s="44" t="str">
        <f>NM_Permitted_Sources!G1099</f>
        <v>20200202</v>
      </c>
      <c r="E2661" s="44" t="str">
        <f>NM_Permitted_Sources!I1099</f>
        <v>Compressor Engines</v>
      </c>
      <c r="F2661" s="180" t="str">
        <f>NM_Permitted_Sources!J1099</f>
        <v/>
      </c>
      <c r="G2661" s="180" t="str">
        <f>NM_Permitted_Sources!K1099</f>
        <v/>
      </c>
      <c r="H2661" s="180">
        <f>NM_Permitted_Sources!L1099</f>
        <v>26.4</v>
      </c>
      <c r="I2661" s="180" t="str">
        <f>NM_Permitted_Sources!M1099</f>
        <v/>
      </c>
      <c r="J2661" s="180" t="str">
        <f>NM_Permitted_Sources!N1099</f>
        <v/>
      </c>
    </row>
    <row r="2662" spans="1:10" x14ac:dyDescent="0.2">
      <c r="A2662" s="43" t="str">
        <f>NM_Permitted_Sources!A1100</f>
        <v>NM Permitted</v>
      </c>
      <c r="B2662" s="43" t="str">
        <f>NM_Permitted_Sources!B1100</f>
        <v>35</v>
      </c>
      <c r="C2662" s="74" t="str">
        <f>NM_Permitted_Sources!C1100</f>
        <v>35025</v>
      </c>
      <c r="D2662" s="44" t="str">
        <f>NM_Permitted_Sources!G1100</f>
        <v>20200202</v>
      </c>
      <c r="E2662" s="44" t="str">
        <f>NM_Permitted_Sources!I1100</f>
        <v>Compressor Engines</v>
      </c>
      <c r="F2662" s="180">
        <f>NM_Permitted_Sources!J1100</f>
        <v>26.4</v>
      </c>
      <c r="G2662" s="180" t="str">
        <f>NM_Permitted_Sources!K1100</f>
        <v/>
      </c>
      <c r="H2662" s="180" t="str">
        <f>NM_Permitted_Sources!L1100</f>
        <v/>
      </c>
      <c r="I2662" s="180" t="str">
        <f>NM_Permitted_Sources!M1100</f>
        <v/>
      </c>
      <c r="J2662" s="180" t="str">
        <f>NM_Permitted_Sources!N1100</f>
        <v/>
      </c>
    </row>
    <row r="2663" spans="1:10" x14ac:dyDescent="0.2">
      <c r="A2663" s="43" t="str">
        <f>NM_Permitted_Sources!A1101</f>
        <v>NM Permitted</v>
      </c>
      <c r="B2663" s="43" t="str">
        <f>NM_Permitted_Sources!B1101</f>
        <v>35</v>
      </c>
      <c r="C2663" s="74" t="str">
        <f>NM_Permitted_Sources!C1101</f>
        <v>35025</v>
      </c>
      <c r="D2663" s="44" t="str">
        <f>NM_Permitted_Sources!G1101</f>
        <v>20200253</v>
      </c>
      <c r="E2663" s="44" t="str">
        <f>NM_Permitted_Sources!I1101</f>
        <v>Compressor Engines</v>
      </c>
      <c r="F2663" s="180" t="str">
        <f>NM_Permitted_Sources!J1101</f>
        <v/>
      </c>
      <c r="G2663" s="180" t="str">
        <f>NM_Permitted_Sources!K1101</f>
        <v/>
      </c>
      <c r="H2663" s="180">
        <f>NM_Permitted_Sources!L1101</f>
        <v>26.47</v>
      </c>
      <c r="I2663" s="180" t="str">
        <f>NM_Permitted_Sources!M1101</f>
        <v/>
      </c>
      <c r="J2663" s="180" t="str">
        <f>NM_Permitted_Sources!N1101</f>
        <v/>
      </c>
    </row>
    <row r="2664" spans="1:10" x14ac:dyDescent="0.2">
      <c r="A2664" s="43" t="str">
        <f>NM_Permitted_Sources!A1102</f>
        <v>NM Permitted</v>
      </c>
      <c r="B2664" s="43" t="str">
        <f>NM_Permitted_Sources!B1102</f>
        <v>35</v>
      </c>
      <c r="C2664" s="74" t="str">
        <f>NM_Permitted_Sources!C1102</f>
        <v>35025</v>
      </c>
      <c r="D2664" s="44" t="str">
        <f>NM_Permitted_Sources!G1102</f>
        <v>20200254</v>
      </c>
      <c r="E2664" s="44" t="str">
        <f>NM_Permitted_Sources!I1102</f>
        <v>Compressor Engines</v>
      </c>
      <c r="F2664" s="180">
        <f>NM_Permitted_Sources!J1102</f>
        <v>27.3</v>
      </c>
      <c r="G2664" s="180" t="str">
        <f>NM_Permitted_Sources!K1102</f>
        <v/>
      </c>
      <c r="H2664" s="180" t="str">
        <f>NM_Permitted_Sources!L1102</f>
        <v/>
      </c>
      <c r="I2664" s="180" t="str">
        <f>NM_Permitted_Sources!M1102</f>
        <v/>
      </c>
      <c r="J2664" s="180" t="str">
        <f>NM_Permitted_Sources!N1102</f>
        <v/>
      </c>
    </row>
    <row r="2665" spans="1:10" x14ac:dyDescent="0.2">
      <c r="A2665" s="43" t="str">
        <f>NM_Permitted_Sources!A1103</f>
        <v>NM Permitted</v>
      </c>
      <c r="B2665" s="43" t="str">
        <f>NM_Permitted_Sources!B1103</f>
        <v>35</v>
      </c>
      <c r="C2665" s="74" t="str">
        <f>NM_Permitted_Sources!C1103</f>
        <v>35025</v>
      </c>
      <c r="D2665" s="44" t="str">
        <f>NM_Permitted_Sources!G1103</f>
        <v>20200202</v>
      </c>
      <c r="E2665" s="44" t="str">
        <f>NM_Permitted_Sources!I1103</f>
        <v>Compressor Engines</v>
      </c>
      <c r="F2665" s="180" t="str">
        <f>NM_Permitted_Sources!J1103</f>
        <v/>
      </c>
      <c r="G2665" s="180" t="str">
        <f>NM_Permitted_Sources!K1103</f>
        <v/>
      </c>
      <c r="H2665" s="180">
        <f>NM_Permitted_Sources!L1103</f>
        <v>27.32</v>
      </c>
      <c r="I2665" s="180" t="str">
        <f>NM_Permitted_Sources!M1103</f>
        <v/>
      </c>
      <c r="J2665" s="180" t="str">
        <f>NM_Permitted_Sources!N1103</f>
        <v/>
      </c>
    </row>
    <row r="2666" spans="1:10" x14ac:dyDescent="0.2">
      <c r="A2666" s="43" t="str">
        <f>NM_Permitted_Sources!A1104</f>
        <v>NM Permitted</v>
      </c>
      <c r="B2666" s="43" t="str">
        <f>NM_Permitted_Sources!B1104</f>
        <v>35</v>
      </c>
      <c r="C2666" s="74" t="str">
        <f>NM_Permitted_Sources!C1104</f>
        <v>35015</v>
      </c>
      <c r="D2666" s="44" t="str">
        <f>NM_Permitted_Sources!G1104</f>
        <v>20200253</v>
      </c>
      <c r="E2666" s="44" t="str">
        <f>NM_Permitted_Sources!I1104</f>
        <v>Compressor Engines</v>
      </c>
      <c r="F2666" s="180" t="str">
        <f>NM_Permitted_Sources!J1104</f>
        <v/>
      </c>
      <c r="G2666" s="180" t="str">
        <f>NM_Permitted_Sources!K1104</f>
        <v/>
      </c>
      <c r="H2666" s="180">
        <f>NM_Permitted_Sources!L1104</f>
        <v>28.34</v>
      </c>
      <c r="I2666" s="180" t="str">
        <f>NM_Permitted_Sources!M1104</f>
        <v/>
      </c>
      <c r="J2666" s="180" t="str">
        <f>NM_Permitted_Sources!N1104</f>
        <v/>
      </c>
    </row>
    <row r="2667" spans="1:10" x14ac:dyDescent="0.2">
      <c r="A2667" s="43" t="str">
        <f>NM_Permitted_Sources!A1105</f>
        <v>NM Permitted</v>
      </c>
      <c r="B2667" s="43" t="str">
        <f>NM_Permitted_Sources!B1105</f>
        <v>35</v>
      </c>
      <c r="C2667" s="74" t="str">
        <f>NM_Permitted_Sources!C1105</f>
        <v>35015</v>
      </c>
      <c r="D2667" s="44" t="str">
        <f>NM_Permitted_Sources!G1105</f>
        <v>20200253</v>
      </c>
      <c r="E2667" s="44" t="str">
        <f>NM_Permitted_Sources!I1105</f>
        <v>Compressor Engines</v>
      </c>
      <c r="F2667" s="180" t="str">
        <f>NM_Permitted_Sources!J1105</f>
        <v/>
      </c>
      <c r="G2667" s="180">
        <f>NM_Permitted_Sources!K1105</f>
        <v>28.34</v>
      </c>
      <c r="H2667" s="180" t="str">
        <f>NM_Permitted_Sources!L1105</f>
        <v/>
      </c>
      <c r="I2667" s="180" t="str">
        <f>NM_Permitted_Sources!M1105</f>
        <v/>
      </c>
      <c r="J2667" s="180" t="str">
        <f>NM_Permitted_Sources!N1105</f>
        <v/>
      </c>
    </row>
    <row r="2668" spans="1:10" x14ac:dyDescent="0.2">
      <c r="A2668" s="43" t="str">
        <f>NM_Permitted_Sources!A1106</f>
        <v>NM Permitted</v>
      </c>
      <c r="B2668" s="43" t="str">
        <f>NM_Permitted_Sources!B1106</f>
        <v>35</v>
      </c>
      <c r="C2668" s="74" t="str">
        <f>NM_Permitted_Sources!C1106</f>
        <v>35025</v>
      </c>
      <c r="D2668" s="44" t="str">
        <f>NM_Permitted_Sources!G1106</f>
        <v>40400311</v>
      </c>
      <c r="E2668" s="44" t="str">
        <f>NM_Permitted_Sources!I1106</f>
        <v>Permitted Tank Losses</v>
      </c>
      <c r="F2668" s="180" t="str">
        <f>NM_Permitted_Sources!J1106</f>
        <v/>
      </c>
      <c r="G2668" s="180">
        <f>NM_Permitted_Sources!K1106</f>
        <v>28.38</v>
      </c>
      <c r="H2668" s="180" t="str">
        <f>NM_Permitted_Sources!L1106</f>
        <v/>
      </c>
      <c r="I2668" s="180" t="str">
        <f>NM_Permitted_Sources!M1106</f>
        <v/>
      </c>
      <c r="J2668" s="180" t="str">
        <f>NM_Permitted_Sources!N1106</f>
        <v/>
      </c>
    </row>
    <row r="2669" spans="1:10" x14ac:dyDescent="0.2">
      <c r="A2669" s="43" t="str">
        <f>NM_Permitted_Sources!A1107</f>
        <v>NM Permitted</v>
      </c>
      <c r="B2669" s="43" t="str">
        <f>NM_Permitted_Sources!B1107</f>
        <v>35</v>
      </c>
      <c r="C2669" s="74" t="str">
        <f>NM_Permitted_Sources!C1107</f>
        <v>35015</v>
      </c>
      <c r="D2669" s="44" t="str">
        <f>NM_Permitted_Sources!G1107</f>
        <v>20200201</v>
      </c>
      <c r="E2669" s="44" t="str">
        <f>NM_Permitted_Sources!I1107</f>
        <v>Compressor Engines</v>
      </c>
      <c r="F2669" s="180" t="str">
        <f>NM_Permitted_Sources!J1107</f>
        <v/>
      </c>
      <c r="G2669" s="180" t="str">
        <f>NM_Permitted_Sources!K1107</f>
        <v/>
      </c>
      <c r="H2669" s="180">
        <f>NM_Permitted_Sources!L1107</f>
        <v>28.41</v>
      </c>
      <c r="I2669" s="180" t="str">
        <f>NM_Permitted_Sources!M1107</f>
        <v/>
      </c>
      <c r="J2669" s="180" t="str">
        <f>NM_Permitted_Sources!N1107</f>
        <v/>
      </c>
    </row>
    <row r="2670" spans="1:10" x14ac:dyDescent="0.2">
      <c r="A2670" s="43" t="str">
        <f>NM_Permitted_Sources!A1108</f>
        <v>NM Permitted</v>
      </c>
      <c r="B2670" s="43" t="str">
        <f>NM_Permitted_Sources!B1108</f>
        <v>35</v>
      </c>
      <c r="C2670" s="74" t="str">
        <f>NM_Permitted_Sources!C1108</f>
        <v>35025</v>
      </c>
      <c r="D2670" s="44" t="str">
        <f>NM_Permitted_Sources!G1108</f>
        <v>20200253</v>
      </c>
      <c r="E2670" s="44" t="str">
        <f>NM_Permitted_Sources!I1108</f>
        <v>Compressor Engines</v>
      </c>
      <c r="F2670" s="180" t="str">
        <f>NM_Permitted_Sources!J1108</f>
        <v/>
      </c>
      <c r="G2670" s="180" t="str">
        <f>NM_Permitted_Sources!K1108</f>
        <v/>
      </c>
      <c r="H2670" s="180">
        <f>NM_Permitted_Sources!L1108</f>
        <v>28.58</v>
      </c>
      <c r="I2670" s="180" t="str">
        <f>NM_Permitted_Sources!M1108</f>
        <v/>
      </c>
      <c r="J2670" s="180" t="str">
        <f>NM_Permitted_Sources!N1108</f>
        <v/>
      </c>
    </row>
    <row r="2671" spans="1:10" x14ac:dyDescent="0.2">
      <c r="A2671" s="43" t="str">
        <f>NM_Permitted_Sources!A1109</f>
        <v>NM Permitted</v>
      </c>
      <c r="B2671" s="43" t="str">
        <f>NM_Permitted_Sources!B1109</f>
        <v>35</v>
      </c>
      <c r="C2671" s="74" t="str">
        <f>NM_Permitted_Sources!C1109</f>
        <v>35025</v>
      </c>
      <c r="D2671" s="44" t="str">
        <f>NM_Permitted_Sources!G1109</f>
        <v>20200253</v>
      </c>
      <c r="E2671" s="44" t="str">
        <f>NM_Permitted_Sources!I1109</f>
        <v>Compressor Engines</v>
      </c>
      <c r="F2671" s="180">
        <f>NM_Permitted_Sources!J1109</f>
        <v>28.58</v>
      </c>
      <c r="G2671" s="180" t="str">
        <f>NM_Permitted_Sources!K1109</f>
        <v/>
      </c>
      <c r="H2671" s="180" t="str">
        <f>NM_Permitted_Sources!L1109</f>
        <v/>
      </c>
      <c r="I2671" s="180" t="str">
        <f>NM_Permitted_Sources!M1109</f>
        <v/>
      </c>
      <c r="J2671" s="180" t="str">
        <f>NM_Permitted_Sources!N1109</f>
        <v/>
      </c>
    </row>
    <row r="2672" spans="1:10" x14ac:dyDescent="0.2">
      <c r="A2672" s="43" t="str">
        <f>NM_Permitted_Sources!A1110</f>
        <v>NM Permitted</v>
      </c>
      <c r="B2672" s="43" t="str">
        <f>NM_Permitted_Sources!B1110</f>
        <v>35</v>
      </c>
      <c r="C2672" s="74" t="str">
        <f>NM_Permitted_Sources!C1110</f>
        <v>35025</v>
      </c>
      <c r="D2672" s="44" t="str">
        <f>NM_Permitted_Sources!G1110</f>
        <v>20200252</v>
      </c>
      <c r="E2672" s="44" t="str">
        <f>NM_Permitted_Sources!I1110</f>
        <v>Compressor Engines</v>
      </c>
      <c r="F2672" s="180">
        <f>NM_Permitted_Sources!J1110</f>
        <v>28.64</v>
      </c>
      <c r="G2672" s="180" t="str">
        <f>NM_Permitted_Sources!K1110</f>
        <v/>
      </c>
      <c r="H2672" s="180" t="str">
        <f>NM_Permitted_Sources!L1110</f>
        <v/>
      </c>
      <c r="I2672" s="180" t="str">
        <f>NM_Permitted_Sources!M1110</f>
        <v/>
      </c>
      <c r="J2672" s="180" t="str">
        <f>NM_Permitted_Sources!N1110</f>
        <v/>
      </c>
    </row>
    <row r="2673" spans="1:10" x14ac:dyDescent="0.2">
      <c r="A2673" s="43" t="str">
        <f>NM_Permitted_Sources!A1111</f>
        <v>NM Permitted</v>
      </c>
      <c r="B2673" s="43" t="str">
        <f>NM_Permitted_Sources!B1111</f>
        <v>35</v>
      </c>
      <c r="C2673" s="74" t="str">
        <f>NM_Permitted_Sources!C1111</f>
        <v>35025</v>
      </c>
      <c r="D2673" s="44" t="str">
        <f>NM_Permitted_Sources!G1111</f>
        <v>20200252</v>
      </c>
      <c r="E2673" s="44" t="str">
        <f>NM_Permitted_Sources!I1111</f>
        <v>Compressor Engines</v>
      </c>
      <c r="F2673" s="180">
        <f>NM_Permitted_Sources!J1111</f>
        <v>28.66</v>
      </c>
      <c r="G2673" s="180" t="str">
        <f>NM_Permitted_Sources!K1111</f>
        <v/>
      </c>
      <c r="H2673" s="180" t="str">
        <f>NM_Permitted_Sources!L1111</f>
        <v/>
      </c>
      <c r="I2673" s="180" t="str">
        <f>NM_Permitted_Sources!M1111</f>
        <v/>
      </c>
      <c r="J2673" s="180" t="str">
        <f>NM_Permitted_Sources!N1111</f>
        <v/>
      </c>
    </row>
    <row r="2674" spans="1:10" x14ac:dyDescent="0.2">
      <c r="A2674" s="43" t="str">
        <f>NM_Permitted_Sources!A1112</f>
        <v>NM Permitted</v>
      </c>
      <c r="B2674" s="43" t="str">
        <f>NM_Permitted_Sources!B1112</f>
        <v>35</v>
      </c>
      <c r="C2674" s="74" t="str">
        <f>NM_Permitted_Sources!C1112</f>
        <v>35015</v>
      </c>
      <c r="D2674" s="44" t="str">
        <f>NM_Permitted_Sources!G1112</f>
        <v>20200252</v>
      </c>
      <c r="E2674" s="44" t="str">
        <f>NM_Permitted_Sources!I1112</f>
        <v>Compressor Engines</v>
      </c>
      <c r="F2674" s="180" t="str">
        <f>NM_Permitted_Sources!J1112</f>
        <v/>
      </c>
      <c r="G2674" s="180" t="str">
        <f>NM_Permitted_Sources!K1112</f>
        <v/>
      </c>
      <c r="H2674" s="180">
        <f>NM_Permitted_Sources!L1112</f>
        <v>28.77</v>
      </c>
      <c r="I2674" s="180" t="str">
        <f>NM_Permitted_Sources!M1112</f>
        <v/>
      </c>
      <c r="J2674" s="180" t="str">
        <f>NM_Permitted_Sources!N1112</f>
        <v/>
      </c>
    </row>
    <row r="2675" spans="1:10" x14ac:dyDescent="0.2">
      <c r="A2675" s="43" t="str">
        <f>NM_Permitted_Sources!A1113</f>
        <v>NM Permitted</v>
      </c>
      <c r="B2675" s="43" t="str">
        <f>NM_Permitted_Sources!B1113</f>
        <v>35</v>
      </c>
      <c r="C2675" s="74" t="str">
        <f>NM_Permitted_Sources!C1113</f>
        <v>35025</v>
      </c>
      <c r="D2675" s="44" t="str">
        <f>NM_Permitted_Sources!G1113</f>
        <v>20200254</v>
      </c>
      <c r="E2675" s="44" t="str">
        <f>NM_Permitted_Sources!I1113</f>
        <v>Compressor Engines</v>
      </c>
      <c r="F2675" s="180" t="str">
        <f>NM_Permitted_Sources!J1113</f>
        <v/>
      </c>
      <c r="G2675" s="180" t="str">
        <f>NM_Permitted_Sources!K1113</f>
        <v/>
      </c>
      <c r="H2675" s="180">
        <f>NM_Permitted_Sources!L1113</f>
        <v>29.1</v>
      </c>
      <c r="I2675" s="180" t="str">
        <f>NM_Permitted_Sources!M1113</f>
        <v/>
      </c>
      <c r="J2675" s="180" t="str">
        <f>NM_Permitted_Sources!N1113</f>
        <v/>
      </c>
    </row>
    <row r="2676" spans="1:10" x14ac:dyDescent="0.2">
      <c r="A2676" s="43" t="str">
        <f>NM_Permitted_Sources!A1114</f>
        <v>NM Permitted</v>
      </c>
      <c r="B2676" s="43" t="str">
        <f>NM_Permitted_Sources!B1114</f>
        <v>35</v>
      </c>
      <c r="C2676" s="74" t="str">
        <f>NM_Permitted_Sources!C1114</f>
        <v>35015</v>
      </c>
      <c r="D2676" s="44" t="str">
        <f>NM_Permitted_Sources!G1114</f>
        <v>20200253</v>
      </c>
      <c r="E2676" s="44" t="str">
        <f>NM_Permitted_Sources!I1114</f>
        <v>Compressor Engines</v>
      </c>
      <c r="F2676" s="180" t="str">
        <f>NM_Permitted_Sources!J1114</f>
        <v/>
      </c>
      <c r="G2676" s="180" t="str">
        <f>NM_Permitted_Sources!K1114</f>
        <v/>
      </c>
      <c r="H2676" s="180">
        <f>NM_Permitted_Sources!L1114</f>
        <v>29.27</v>
      </c>
      <c r="I2676" s="180" t="str">
        <f>NM_Permitted_Sources!M1114</f>
        <v/>
      </c>
      <c r="J2676" s="180" t="str">
        <f>NM_Permitted_Sources!N1114</f>
        <v/>
      </c>
    </row>
    <row r="2677" spans="1:10" x14ac:dyDescent="0.2">
      <c r="A2677" s="43" t="str">
        <f>NM_Permitted_Sources!A1115</f>
        <v>NM Permitted</v>
      </c>
      <c r="B2677" s="43" t="str">
        <f>NM_Permitted_Sources!B1115</f>
        <v>35</v>
      </c>
      <c r="C2677" s="74" t="str">
        <f>NM_Permitted_Sources!C1115</f>
        <v>35015</v>
      </c>
      <c r="D2677" s="44" t="str">
        <f>NM_Permitted_Sources!G1115</f>
        <v>20200253</v>
      </c>
      <c r="E2677" s="44" t="str">
        <f>NM_Permitted_Sources!I1115</f>
        <v>Compressor Engines</v>
      </c>
      <c r="F2677" s="180" t="str">
        <f>NM_Permitted_Sources!J1115</f>
        <v/>
      </c>
      <c r="G2677" s="180">
        <f>NM_Permitted_Sources!K1115</f>
        <v>29.27</v>
      </c>
      <c r="H2677" s="180" t="str">
        <f>NM_Permitted_Sources!L1115</f>
        <v/>
      </c>
      <c r="I2677" s="180" t="str">
        <f>NM_Permitted_Sources!M1115</f>
        <v/>
      </c>
      <c r="J2677" s="180" t="str">
        <f>NM_Permitted_Sources!N1115</f>
        <v/>
      </c>
    </row>
    <row r="2678" spans="1:10" x14ac:dyDescent="0.2">
      <c r="A2678" s="43" t="str">
        <f>NM_Permitted_Sources!A1116</f>
        <v>NM Permitted</v>
      </c>
      <c r="B2678" s="43" t="str">
        <f>NM_Permitted_Sources!B1116</f>
        <v>35</v>
      </c>
      <c r="C2678" s="74" t="str">
        <f>NM_Permitted_Sources!C1116</f>
        <v>35025</v>
      </c>
      <c r="D2678" s="44" t="str">
        <f>NM_Permitted_Sources!G1116</f>
        <v>20200202</v>
      </c>
      <c r="E2678" s="44" t="str">
        <f>NM_Permitted_Sources!I1116</f>
        <v>Compressor Engines</v>
      </c>
      <c r="F2678" s="180">
        <f>NM_Permitted_Sources!J1116</f>
        <v>29.4</v>
      </c>
      <c r="G2678" s="180" t="str">
        <f>NM_Permitted_Sources!K1116</f>
        <v/>
      </c>
      <c r="H2678" s="180" t="str">
        <f>NM_Permitted_Sources!L1116</f>
        <v/>
      </c>
      <c r="I2678" s="180" t="str">
        <f>NM_Permitted_Sources!M1116</f>
        <v/>
      </c>
      <c r="J2678" s="180" t="str">
        <f>NM_Permitted_Sources!N1116</f>
        <v/>
      </c>
    </row>
    <row r="2679" spans="1:10" x14ac:dyDescent="0.2">
      <c r="A2679" s="43" t="str">
        <f>NM_Permitted_Sources!A1117</f>
        <v>NM Permitted</v>
      </c>
      <c r="B2679" s="43" t="str">
        <f>NM_Permitted_Sources!B1117</f>
        <v>35</v>
      </c>
      <c r="C2679" s="74" t="str">
        <f>NM_Permitted_Sources!C1117</f>
        <v>35025</v>
      </c>
      <c r="D2679" s="44" t="str">
        <f>NM_Permitted_Sources!G1117</f>
        <v>20200202</v>
      </c>
      <c r="E2679" s="44" t="str">
        <f>NM_Permitted_Sources!I1117</f>
        <v>Compressor Engines</v>
      </c>
      <c r="F2679" s="180" t="str">
        <f>NM_Permitted_Sources!J1117</f>
        <v/>
      </c>
      <c r="G2679" s="180" t="str">
        <f>NM_Permitted_Sources!K1117</f>
        <v/>
      </c>
      <c r="H2679" s="180">
        <f>NM_Permitted_Sources!L1117</f>
        <v>30.1</v>
      </c>
      <c r="I2679" s="180" t="str">
        <f>NM_Permitted_Sources!M1117</f>
        <v/>
      </c>
      <c r="J2679" s="180" t="str">
        <f>NM_Permitted_Sources!N1117</f>
        <v/>
      </c>
    </row>
    <row r="2680" spans="1:10" x14ac:dyDescent="0.2">
      <c r="A2680" s="43" t="str">
        <f>NM_Permitted_Sources!A1118</f>
        <v>NM Permitted</v>
      </c>
      <c r="B2680" s="43" t="str">
        <f>NM_Permitted_Sources!B1118</f>
        <v>35</v>
      </c>
      <c r="C2680" s="74" t="str">
        <f>NM_Permitted_Sources!C1118</f>
        <v>35015</v>
      </c>
      <c r="D2680" s="44" t="str">
        <f>NM_Permitted_Sources!G1118</f>
        <v>20200252</v>
      </c>
      <c r="E2680" s="44" t="str">
        <f>NM_Permitted_Sources!I1118</f>
        <v>Compressor Engines</v>
      </c>
      <c r="F2680" s="180" t="str">
        <f>NM_Permitted_Sources!J1118</f>
        <v/>
      </c>
      <c r="G2680" s="180" t="str">
        <f>NM_Permitted_Sources!K1118</f>
        <v/>
      </c>
      <c r="H2680" s="180">
        <f>NM_Permitted_Sources!L1118</f>
        <v>30.93</v>
      </c>
      <c r="I2680" s="180" t="str">
        <f>NM_Permitted_Sources!M1118</f>
        <v/>
      </c>
      <c r="J2680" s="180" t="str">
        <f>NM_Permitted_Sources!N1118</f>
        <v/>
      </c>
    </row>
    <row r="2681" spans="1:10" x14ac:dyDescent="0.2">
      <c r="A2681" s="43" t="str">
        <f>NM_Permitted_Sources!A1119</f>
        <v>NM Permitted</v>
      </c>
      <c r="B2681" s="43" t="str">
        <f>NM_Permitted_Sources!B1119</f>
        <v>35</v>
      </c>
      <c r="C2681" s="74" t="str">
        <f>NM_Permitted_Sources!C1119</f>
        <v>35025</v>
      </c>
      <c r="D2681" s="44" t="str">
        <f>NM_Permitted_Sources!G1119</f>
        <v>20200252</v>
      </c>
      <c r="E2681" s="44" t="str">
        <f>NM_Permitted_Sources!I1119</f>
        <v>Compressor Engines</v>
      </c>
      <c r="F2681" s="180">
        <f>NM_Permitted_Sources!J1119</f>
        <v>31.01</v>
      </c>
      <c r="G2681" s="180" t="str">
        <f>NM_Permitted_Sources!K1119</f>
        <v/>
      </c>
      <c r="H2681" s="180" t="str">
        <f>NM_Permitted_Sources!L1119</f>
        <v/>
      </c>
      <c r="I2681" s="180" t="str">
        <f>NM_Permitted_Sources!M1119</f>
        <v/>
      </c>
      <c r="J2681" s="180" t="str">
        <f>NM_Permitted_Sources!N1119</f>
        <v/>
      </c>
    </row>
    <row r="2682" spans="1:10" x14ac:dyDescent="0.2">
      <c r="A2682" s="43" t="str">
        <f>NM_Permitted_Sources!A1120</f>
        <v>NM Permitted</v>
      </c>
      <c r="B2682" s="43" t="str">
        <f>NM_Permitted_Sources!B1120</f>
        <v>35</v>
      </c>
      <c r="C2682" s="74" t="str">
        <f>NM_Permitted_Sources!C1120</f>
        <v>35025</v>
      </c>
      <c r="D2682" s="44" t="str">
        <f>NM_Permitted_Sources!G1120</f>
        <v>20200254</v>
      </c>
      <c r="E2682" s="44" t="str">
        <f>NM_Permitted_Sources!I1120</f>
        <v>Compressor Engines</v>
      </c>
      <c r="F2682" s="180">
        <f>NM_Permitted_Sources!J1120</f>
        <v>32.200000000000003</v>
      </c>
      <c r="G2682" s="180" t="str">
        <f>NM_Permitted_Sources!K1120</f>
        <v/>
      </c>
      <c r="H2682" s="180" t="str">
        <f>NM_Permitted_Sources!L1120</f>
        <v/>
      </c>
      <c r="I2682" s="180" t="str">
        <f>NM_Permitted_Sources!M1120</f>
        <v/>
      </c>
      <c r="J2682" s="180" t="str">
        <f>NM_Permitted_Sources!N1120</f>
        <v/>
      </c>
    </row>
    <row r="2683" spans="1:10" x14ac:dyDescent="0.2">
      <c r="A2683" s="43" t="str">
        <f>NM_Permitted_Sources!A1121</f>
        <v>NM Permitted</v>
      </c>
      <c r="B2683" s="43" t="str">
        <f>NM_Permitted_Sources!B1121</f>
        <v>35</v>
      </c>
      <c r="C2683" s="74" t="str">
        <f>NM_Permitted_Sources!C1121</f>
        <v>35015</v>
      </c>
      <c r="D2683" s="44" t="str">
        <f>NM_Permitted_Sources!G1121</f>
        <v>31000215</v>
      </c>
      <c r="E2683" s="44" t="str">
        <f>NM_Permitted_Sources!I1121</f>
        <v>Natural Gas Production, Flares</v>
      </c>
      <c r="F2683" s="180" t="str">
        <f>NM_Permitted_Sources!J1121</f>
        <v/>
      </c>
      <c r="G2683" s="180" t="str">
        <f>NM_Permitted_Sources!K1121</f>
        <v/>
      </c>
      <c r="H2683" s="180">
        <f>NM_Permitted_Sources!L1121</f>
        <v>32.33</v>
      </c>
      <c r="I2683" s="180" t="str">
        <f>NM_Permitted_Sources!M1121</f>
        <v/>
      </c>
      <c r="J2683" s="180" t="str">
        <f>NM_Permitted_Sources!N1121</f>
        <v/>
      </c>
    </row>
    <row r="2684" spans="1:10" x14ac:dyDescent="0.2">
      <c r="A2684" s="43" t="str">
        <f>NM_Permitted_Sources!A1122</f>
        <v>NM Permitted</v>
      </c>
      <c r="B2684" s="43" t="str">
        <f>NM_Permitted_Sources!B1122</f>
        <v>35</v>
      </c>
      <c r="C2684" s="74" t="str">
        <f>NM_Permitted_Sources!C1122</f>
        <v>35015</v>
      </c>
      <c r="D2684" s="44" t="str">
        <f>NM_Permitted_Sources!G1122</f>
        <v>31000215</v>
      </c>
      <c r="E2684" s="44" t="str">
        <f>NM_Permitted_Sources!I1122</f>
        <v>Natural Gas Production, Flares</v>
      </c>
      <c r="F2684" s="180" t="str">
        <f>NM_Permitted_Sources!J1122</f>
        <v/>
      </c>
      <c r="G2684" s="180" t="str">
        <f>NM_Permitted_Sources!K1122</f>
        <v/>
      </c>
      <c r="H2684" s="180">
        <f>NM_Permitted_Sources!L1122</f>
        <v>32.33</v>
      </c>
      <c r="I2684" s="180" t="str">
        <f>NM_Permitted_Sources!M1122</f>
        <v/>
      </c>
      <c r="J2684" s="180" t="str">
        <f>NM_Permitted_Sources!N1122</f>
        <v/>
      </c>
    </row>
    <row r="2685" spans="1:10" x14ac:dyDescent="0.2">
      <c r="A2685" s="43" t="str">
        <f>NM_Permitted_Sources!A1123</f>
        <v>NM Permitted</v>
      </c>
      <c r="B2685" s="43" t="str">
        <f>NM_Permitted_Sources!B1123</f>
        <v>35</v>
      </c>
      <c r="C2685" s="74" t="str">
        <f>NM_Permitted_Sources!C1123</f>
        <v>35015</v>
      </c>
      <c r="D2685" s="44" t="str">
        <f>NM_Permitted_Sources!G1123</f>
        <v>20200255</v>
      </c>
      <c r="E2685" s="44" t="str">
        <f>NM_Permitted_Sources!I1123</f>
        <v>Compressor Engines</v>
      </c>
      <c r="F2685" s="180" t="str">
        <f>NM_Permitted_Sources!J1123</f>
        <v/>
      </c>
      <c r="G2685" s="180" t="str">
        <f>NM_Permitted_Sources!K1123</f>
        <v/>
      </c>
      <c r="H2685" s="180">
        <f>NM_Permitted_Sources!L1123</f>
        <v>32.380000000000003</v>
      </c>
      <c r="I2685" s="180" t="str">
        <f>NM_Permitted_Sources!M1123</f>
        <v/>
      </c>
      <c r="J2685" s="180" t="str">
        <f>NM_Permitted_Sources!N1123</f>
        <v/>
      </c>
    </row>
    <row r="2686" spans="1:10" x14ac:dyDescent="0.2">
      <c r="A2686" s="43" t="str">
        <f>NM_Permitted_Sources!A1124</f>
        <v>NM Permitted</v>
      </c>
      <c r="B2686" s="43" t="str">
        <f>NM_Permitted_Sources!B1124</f>
        <v>35</v>
      </c>
      <c r="C2686" s="74" t="str">
        <f>NM_Permitted_Sources!C1124</f>
        <v>35015</v>
      </c>
      <c r="D2686" s="44" t="str">
        <f>NM_Permitted_Sources!G1124</f>
        <v>20200255</v>
      </c>
      <c r="E2686" s="44" t="str">
        <f>NM_Permitted_Sources!I1124</f>
        <v>Compressor Engines</v>
      </c>
      <c r="F2686" s="180">
        <f>NM_Permitted_Sources!J1124</f>
        <v>32.380000000000003</v>
      </c>
      <c r="G2686" s="180" t="str">
        <f>NM_Permitted_Sources!K1124</f>
        <v/>
      </c>
      <c r="H2686" s="180" t="str">
        <f>NM_Permitted_Sources!L1124</f>
        <v/>
      </c>
      <c r="I2686" s="180" t="str">
        <f>NM_Permitted_Sources!M1124</f>
        <v/>
      </c>
      <c r="J2686" s="180" t="str">
        <f>NM_Permitted_Sources!N1124</f>
        <v/>
      </c>
    </row>
    <row r="2687" spans="1:10" x14ac:dyDescent="0.2">
      <c r="A2687" s="43" t="str">
        <f>NM_Permitted_Sources!A1125</f>
        <v>NM Permitted</v>
      </c>
      <c r="B2687" s="43" t="str">
        <f>NM_Permitted_Sources!B1125</f>
        <v>35</v>
      </c>
      <c r="C2687" s="74" t="str">
        <f>NM_Permitted_Sources!C1125</f>
        <v>35015</v>
      </c>
      <c r="D2687" s="44" t="str">
        <f>NM_Permitted_Sources!G1125</f>
        <v>20200201</v>
      </c>
      <c r="E2687" s="44" t="str">
        <f>NM_Permitted_Sources!I1125</f>
        <v>Compressor Engines</v>
      </c>
      <c r="F2687" s="180" t="str">
        <f>NM_Permitted_Sources!J1125</f>
        <v/>
      </c>
      <c r="G2687" s="180" t="str">
        <f>NM_Permitted_Sources!K1125</f>
        <v/>
      </c>
      <c r="H2687" s="180">
        <f>NM_Permitted_Sources!L1125</f>
        <v>32.83</v>
      </c>
      <c r="I2687" s="180" t="str">
        <f>NM_Permitted_Sources!M1125</f>
        <v/>
      </c>
      <c r="J2687" s="180" t="str">
        <f>NM_Permitted_Sources!N1125</f>
        <v/>
      </c>
    </row>
    <row r="2688" spans="1:10" x14ac:dyDescent="0.2">
      <c r="A2688" s="43" t="str">
        <f>NM_Permitted_Sources!A1126</f>
        <v>NM Permitted</v>
      </c>
      <c r="B2688" s="43" t="str">
        <f>NM_Permitted_Sources!B1126</f>
        <v>35</v>
      </c>
      <c r="C2688" s="74" t="str">
        <f>NM_Permitted_Sources!C1126</f>
        <v>35025</v>
      </c>
      <c r="D2688" s="44" t="str">
        <f>NM_Permitted_Sources!G1126</f>
        <v>20200252</v>
      </c>
      <c r="E2688" s="44" t="str">
        <f>NM_Permitted_Sources!I1126</f>
        <v>Compressor Engines</v>
      </c>
      <c r="F2688" s="180" t="str">
        <f>NM_Permitted_Sources!J1126</f>
        <v/>
      </c>
      <c r="G2688" s="180" t="str">
        <f>NM_Permitted_Sources!K1126</f>
        <v/>
      </c>
      <c r="H2688" s="180">
        <f>NM_Permitted_Sources!L1126</f>
        <v>32.909999999999997</v>
      </c>
      <c r="I2688" s="180" t="str">
        <f>NM_Permitted_Sources!M1126</f>
        <v/>
      </c>
      <c r="J2688" s="180" t="str">
        <f>NM_Permitted_Sources!N1126</f>
        <v/>
      </c>
    </row>
    <row r="2689" spans="1:10" x14ac:dyDescent="0.2">
      <c r="A2689" s="43" t="str">
        <f>NM_Permitted_Sources!A1127</f>
        <v>NM Permitted</v>
      </c>
      <c r="B2689" s="43" t="str">
        <f>NM_Permitted_Sources!B1127</f>
        <v>35</v>
      </c>
      <c r="C2689" s="74" t="str">
        <f>NM_Permitted_Sources!C1127</f>
        <v>35025</v>
      </c>
      <c r="D2689" s="44" t="str">
        <f>NM_Permitted_Sources!G1127</f>
        <v>20200202</v>
      </c>
      <c r="E2689" s="44" t="str">
        <f>NM_Permitted_Sources!I1127</f>
        <v>Compressor Engines</v>
      </c>
      <c r="F2689" s="180" t="str">
        <f>NM_Permitted_Sources!J1127</f>
        <v/>
      </c>
      <c r="G2689" s="180" t="str">
        <f>NM_Permitted_Sources!K1127</f>
        <v/>
      </c>
      <c r="H2689" s="180">
        <f>NM_Permitted_Sources!L1127</f>
        <v>32.96</v>
      </c>
      <c r="I2689" s="180" t="str">
        <f>NM_Permitted_Sources!M1127</f>
        <v/>
      </c>
      <c r="J2689" s="180" t="str">
        <f>NM_Permitted_Sources!N1127</f>
        <v/>
      </c>
    </row>
    <row r="2690" spans="1:10" x14ac:dyDescent="0.2">
      <c r="A2690" s="43" t="str">
        <f>NM_Permitted_Sources!A1128</f>
        <v>NM Permitted</v>
      </c>
      <c r="B2690" s="43" t="str">
        <f>NM_Permitted_Sources!B1128</f>
        <v>35</v>
      </c>
      <c r="C2690" s="74" t="str">
        <f>NM_Permitted_Sources!C1128</f>
        <v>35025</v>
      </c>
      <c r="D2690" s="44" t="str">
        <f>NM_Permitted_Sources!G1128</f>
        <v>20200252</v>
      </c>
      <c r="E2690" s="44" t="str">
        <f>NM_Permitted_Sources!I1128</f>
        <v>Compressor Engines</v>
      </c>
      <c r="F2690" s="180" t="str">
        <f>NM_Permitted_Sources!J1128</f>
        <v/>
      </c>
      <c r="G2690" s="180" t="str">
        <f>NM_Permitted_Sources!K1128</f>
        <v/>
      </c>
      <c r="H2690" s="180">
        <f>NM_Permitted_Sources!L1128</f>
        <v>33.130000000000003</v>
      </c>
      <c r="I2690" s="180" t="str">
        <f>NM_Permitted_Sources!M1128</f>
        <v/>
      </c>
      <c r="J2690" s="180" t="str">
        <f>NM_Permitted_Sources!N1128</f>
        <v/>
      </c>
    </row>
    <row r="2691" spans="1:10" x14ac:dyDescent="0.2">
      <c r="A2691" s="43" t="str">
        <f>NM_Permitted_Sources!A1129</f>
        <v>NM Permitted</v>
      </c>
      <c r="B2691" s="43" t="str">
        <f>NM_Permitted_Sources!B1129</f>
        <v>35</v>
      </c>
      <c r="C2691" s="74" t="str">
        <f>NM_Permitted_Sources!C1129</f>
        <v>35015</v>
      </c>
      <c r="D2691" s="44" t="str">
        <f>NM_Permitted_Sources!G1129</f>
        <v>20200201</v>
      </c>
      <c r="E2691" s="44" t="str">
        <f>NM_Permitted_Sources!I1129</f>
        <v>Compressor Engines</v>
      </c>
      <c r="F2691" s="180" t="str">
        <f>NM_Permitted_Sources!J1129</f>
        <v/>
      </c>
      <c r="G2691" s="180" t="str">
        <f>NM_Permitted_Sources!K1129</f>
        <v/>
      </c>
      <c r="H2691" s="180">
        <f>NM_Permitted_Sources!L1129</f>
        <v>33.22</v>
      </c>
      <c r="I2691" s="180" t="str">
        <f>NM_Permitted_Sources!M1129</f>
        <v/>
      </c>
      <c r="J2691" s="180" t="str">
        <f>NM_Permitted_Sources!N1129</f>
        <v/>
      </c>
    </row>
    <row r="2692" spans="1:10" x14ac:dyDescent="0.2">
      <c r="A2692" s="43" t="str">
        <f>NM_Permitted_Sources!A1130</f>
        <v>NM Permitted</v>
      </c>
      <c r="B2692" s="43" t="str">
        <f>NM_Permitted_Sources!B1130</f>
        <v>35</v>
      </c>
      <c r="C2692" s="74" t="str">
        <f>NM_Permitted_Sources!C1130</f>
        <v>35025</v>
      </c>
      <c r="D2692" s="44" t="str">
        <f>NM_Permitted_Sources!G1130</f>
        <v>20200252</v>
      </c>
      <c r="E2692" s="44" t="str">
        <f>NM_Permitted_Sources!I1130</f>
        <v>Compressor Engines</v>
      </c>
      <c r="F2692" s="180">
        <f>NM_Permitted_Sources!J1130</f>
        <v>33.909999999999997</v>
      </c>
      <c r="G2692" s="180" t="str">
        <f>NM_Permitted_Sources!K1130</f>
        <v/>
      </c>
      <c r="H2692" s="180" t="str">
        <f>NM_Permitted_Sources!L1130</f>
        <v/>
      </c>
      <c r="I2692" s="180" t="str">
        <f>NM_Permitted_Sources!M1130</f>
        <v/>
      </c>
      <c r="J2692" s="180" t="str">
        <f>NM_Permitted_Sources!N1130</f>
        <v/>
      </c>
    </row>
    <row r="2693" spans="1:10" x14ac:dyDescent="0.2">
      <c r="A2693" s="43" t="str">
        <f>NM_Permitted_Sources!A1131</f>
        <v>NM Permitted</v>
      </c>
      <c r="B2693" s="43" t="str">
        <f>NM_Permitted_Sources!B1131</f>
        <v>35</v>
      </c>
      <c r="C2693" s="74" t="str">
        <f>NM_Permitted_Sources!C1131</f>
        <v>35015</v>
      </c>
      <c r="D2693" s="44" t="str">
        <f>NM_Permitted_Sources!G1131</f>
        <v>20200252</v>
      </c>
      <c r="E2693" s="44" t="str">
        <f>NM_Permitted_Sources!I1131</f>
        <v>Compressor Engines</v>
      </c>
      <c r="F2693" s="180" t="str">
        <f>NM_Permitted_Sources!J1131</f>
        <v/>
      </c>
      <c r="G2693" s="180" t="str">
        <f>NM_Permitted_Sources!K1131</f>
        <v/>
      </c>
      <c r="H2693" s="180">
        <f>NM_Permitted_Sources!L1131</f>
        <v>33.92</v>
      </c>
      <c r="I2693" s="180" t="str">
        <f>NM_Permitted_Sources!M1131</f>
        <v/>
      </c>
      <c r="J2693" s="180" t="str">
        <f>NM_Permitted_Sources!N1131</f>
        <v/>
      </c>
    </row>
    <row r="2694" spans="1:10" x14ac:dyDescent="0.2">
      <c r="A2694" s="43" t="str">
        <f>NM_Permitted_Sources!A1132</f>
        <v>NM Permitted</v>
      </c>
      <c r="B2694" s="43" t="str">
        <f>NM_Permitted_Sources!B1132</f>
        <v>35</v>
      </c>
      <c r="C2694" s="74" t="str">
        <f>NM_Permitted_Sources!C1132</f>
        <v>35015</v>
      </c>
      <c r="D2694" s="44" t="str">
        <f>NM_Permitted_Sources!G1132</f>
        <v>20200252</v>
      </c>
      <c r="E2694" s="44" t="str">
        <f>NM_Permitted_Sources!I1132</f>
        <v>Compressor Engines</v>
      </c>
      <c r="F2694" s="180">
        <f>NM_Permitted_Sources!J1132</f>
        <v>33.94</v>
      </c>
      <c r="G2694" s="180" t="str">
        <f>NM_Permitted_Sources!K1132</f>
        <v/>
      </c>
      <c r="H2694" s="180" t="str">
        <f>NM_Permitted_Sources!L1132</f>
        <v/>
      </c>
      <c r="I2694" s="180" t="str">
        <f>NM_Permitted_Sources!M1132</f>
        <v/>
      </c>
      <c r="J2694" s="180" t="str">
        <f>NM_Permitted_Sources!N1132</f>
        <v/>
      </c>
    </row>
    <row r="2695" spans="1:10" x14ac:dyDescent="0.2">
      <c r="A2695" s="43" t="str">
        <f>NM_Permitted_Sources!A1133</f>
        <v>NM Permitted</v>
      </c>
      <c r="B2695" s="43" t="str">
        <f>NM_Permitted_Sources!B1133</f>
        <v>35</v>
      </c>
      <c r="C2695" s="74" t="str">
        <f>NM_Permitted_Sources!C1133</f>
        <v>35025</v>
      </c>
      <c r="D2695" s="44" t="str">
        <f>NM_Permitted_Sources!G1133</f>
        <v>31000203</v>
      </c>
      <c r="E2695" s="44" t="str">
        <f>NM_Permitted_Sources!I1133</f>
        <v>Compressor Engines</v>
      </c>
      <c r="F2695" s="180">
        <f>NM_Permitted_Sources!J1133</f>
        <v>34.06</v>
      </c>
      <c r="G2695" s="180" t="str">
        <f>NM_Permitted_Sources!K1133</f>
        <v/>
      </c>
      <c r="H2695" s="180" t="str">
        <f>NM_Permitted_Sources!L1133</f>
        <v/>
      </c>
      <c r="I2695" s="180" t="str">
        <f>NM_Permitted_Sources!M1133</f>
        <v/>
      </c>
      <c r="J2695" s="180" t="str">
        <f>NM_Permitted_Sources!N1133</f>
        <v/>
      </c>
    </row>
    <row r="2696" spans="1:10" x14ac:dyDescent="0.2">
      <c r="A2696" s="43" t="str">
        <f>NM_Permitted_Sources!A1134</f>
        <v>NM Permitted</v>
      </c>
      <c r="B2696" s="43" t="str">
        <f>NM_Permitted_Sources!B1134</f>
        <v>35</v>
      </c>
      <c r="C2696" s="74" t="str">
        <f>NM_Permitted_Sources!C1134</f>
        <v>35005</v>
      </c>
      <c r="D2696" s="44" t="str">
        <f>NM_Permitted_Sources!G1134</f>
        <v>20200252</v>
      </c>
      <c r="E2696" s="44" t="str">
        <f>NM_Permitted_Sources!I1134</f>
        <v>Compressor Engines</v>
      </c>
      <c r="F2696" s="180" t="str">
        <f>NM_Permitted_Sources!J1134</f>
        <v/>
      </c>
      <c r="G2696" s="180" t="str">
        <f>NM_Permitted_Sources!K1134</f>
        <v/>
      </c>
      <c r="H2696" s="180">
        <f>NM_Permitted_Sources!L1134</f>
        <v>34.6</v>
      </c>
      <c r="I2696" s="180" t="str">
        <f>NM_Permitted_Sources!M1134</f>
        <v/>
      </c>
      <c r="J2696" s="180" t="str">
        <f>NM_Permitted_Sources!N1134</f>
        <v/>
      </c>
    </row>
    <row r="2697" spans="1:10" x14ac:dyDescent="0.2">
      <c r="A2697" s="43" t="str">
        <f>NM_Permitted_Sources!A1135</f>
        <v>NM Permitted</v>
      </c>
      <c r="B2697" s="43" t="str">
        <f>NM_Permitted_Sources!B1135</f>
        <v>35</v>
      </c>
      <c r="C2697" s="74" t="str">
        <f>NM_Permitted_Sources!C1135</f>
        <v>35015</v>
      </c>
      <c r="D2697" s="44" t="str">
        <f>NM_Permitted_Sources!G1135</f>
        <v>20200255</v>
      </c>
      <c r="E2697" s="44" t="str">
        <f>NM_Permitted_Sources!I1135</f>
        <v>Compressor Engines</v>
      </c>
      <c r="F2697" s="180" t="str">
        <f>NM_Permitted_Sources!J1135</f>
        <v/>
      </c>
      <c r="G2697" s="180" t="str">
        <f>NM_Permitted_Sources!K1135</f>
        <v/>
      </c>
      <c r="H2697" s="180">
        <f>NM_Permitted_Sources!L1135</f>
        <v>34.729999999999997</v>
      </c>
      <c r="I2697" s="180" t="str">
        <f>NM_Permitted_Sources!M1135</f>
        <v/>
      </c>
      <c r="J2697" s="180" t="str">
        <f>NM_Permitted_Sources!N1135</f>
        <v/>
      </c>
    </row>
    <row r="2698" spans="1:10" x14ac:dyDescent="0.2">
      <c r="A2698" s="43" t="str">
        <f>NM_Permitted_Sources!A1136</f>
        <v>NM Permitted</v>
      </c>
      <c r="B2698" s="43" t="str">
        <f>NM_Permitted_Sources!B1136</f>
        <v>35</v>
      </c>
      <c r="C2698" s="74" t="str">
        <f>NM_Permitted_Sources!C1136</f>
        <v>35015</v>
      </c>
      <c r="D2698" s="44" t="str">
        <f>NM_Permitted_Sources!G1136</f>
        <v>20200255</v>
      </c>
      <c r="E2698" s="44" t="str">
        <f>NM_Permitted_Sources!I1136</f>
        <v>Compressor Engines</v>
      </c>
      <c r="F2698" s="180">
        <f>NM_Permitted_Sources!J1136</f>
        <v>34.729999999999997</v>
      </c>
      <c r="G2698" s="180" t="str">
        <f>NM_Permitted_Sources!K1136</f>
        <v/>
      </c>
      <c r="H2698" s="180" t="str">
        <f>NM_Permitted_Sources!L1136</f>
        <v/>
      </c>
      <c r="I2698" s="180" t="str">
        <f>NM_Permitted_Sources!M1136</f>
        <v/>
      </c>
      <c r="J2698" s="180" t="str">
        <f>NM_Permitted_Sources!N1136</f>
        <v/>
      </c>
    </row>
    <row r="2699" spans="1:10" x14ac:dyDescent="0.2">
      <c r="A2699" s="43" t="str">
        <f>NM_Permitted_Sources!A1137</f>
        <v>NM Permitted</v>
      </c>
      <c r="B2699" s="43" t="str">
        <f>NM_Permitted_Sources!B1137</f>
        <v>35</v>
      </c>
      <c r="C2699" s="74" t="str">
        <f>NM_Permitted_Sources!C1137</f>
        <v>35005</v>
      </c>
      <c r="D2699" s="44" t="str">
        <f>NM_Permitted_Sources!G1137</f>
        <v>20200252</v>
      </c>
      <c r="E2699" s="44" t="str">
        <f>NM_Permitted_Sources!I1137</f>
        <v>Compressor Engines</v>
      </c>
      <c r="F2699" s="180" t="str">
        <f>NM_Permitted_Sources!J1137</f>
        <v/>
      </c>
      <c r="G2699" s="180" t="str">
        <f>NM_Permitted_Sources!K1137</f>
        <v/>
      </c>
      <c r="H2699" s="180">
        <f>NM_Permitted_Sources!L1137</f>
        <v>34.9</v>
      </c>
      <c r="I2699" s="180" t="str">
        <f>NM_Permitted_Sources!M1137</f>
        <v/>
      </c>
      <c r="J2699" s="180" t="str">
        <f>NM_Permitted_Sources!N1137</f>
        <v/>
      </c>
    </row>
    <row r="2700" spans="1:10" x14ac:dyDescent="0.2">
      <c r="A2700" s="43" t="str">
        <f>NM_Permitted_Sources!A1138</f>
        <v>NM Permitted</v>
      </c>
      <c r="B2700" s="43" t="str">
        <f>NM_Permitted_Sources!B1138</f>
        <v>35</v>
      </c>
      <c r="C2700" s="74" t="str">
        <f>NM_Permitted_Sources!C1138</f>
        <v>35025</v>
      </c>
      <c r="D2700" s="44" t="str">
        <f>NM_Permitted_Sources!G1138</f>
        <v>31000205</v>
      </c>
      <c r="E2700" s="44" t="str">
        <f>NM_Permitted_Sources!I1138</f>
        <v>Natural Gas Production, Flares</v>
      </c>
      <c r="F2700" s="180" t="str">
        <f>NM_Permitted_Sources!J1138</f>
        <v/>
      </c>
      <c r="G2700" s="180" t="str">
        <f>NM_Permitted_Sources!K1138</f>
        <v/>
      </c>
      <c r="H2700" s="180">
        <f>NM_Permitted_Sources!L1138</f>
        <v>35</v>
      </c>
      <c r="I2700" s="180" t="str">
        <f>NM_Permitted_Sources!M1138</f>
        <v/>
      </c>
      <c r="J2700" s="180" t="str">
        <f>NM_Permitted_Sources!N1138</f>
        <v/>
      </c>
    </row>
    <row r="2701" spans="1:10" x14ac:dyDescent="0.2">
      <c r="A2701" s="43" t="str">
        <f>NM_Permitted_Sources!A1139</f>
        <v>NM Permitted</v>
      </c>
      <c r="B2701" s="43" t="str">
        <f>NM_Permitted_Sources!B1139</f>
        <v>35</v>
      </c>
      <c r="C2701" s="74" t="str">
        <f>NM_Permitted_Sources!C1139</f>
        <v>35025</v>
      </c>
      <c r="D2701" s="44" t="str">
        <f>NM_Permitted_Sources!G1139</f>
        <v>31088811</v>
      </c>
      <c r="E2701" s="44" t="str">
        <f>NM_Permitted_Sources!I1139</f>
        <v>Permitted Fugitives</v>
      </c>
      <c r="F2701" s="180" t="str">
        <f>NM_Permitted_Sources!J1139</f>
        <v/>
      </c>
      <c r="G2701" s="180">
        <f>NM_Permitted_Sources!K1139</f>
        <v>35</v>
      </c>
      <c r="H2701" s="180" t="str">
        <f>NM_Permitted_Sources!L1139</f>
        <v/>
      </c>
      <c r="I2701" s="180" t="str">
        <f>NM_Permitted_Sources!M1139</f>
        <v/>
      </c>
      <c r="J2701" s="180" t="str">
        <f>NM_Permitted_Sources!N1139</f>
        <v/>
      </c>
    </row>
    <row r="2702" spans="1:10" x14ac:dyDescent="0.2">
      <c r="A2702" s="43" t="str">
        <f>NM_Permitted_Sources!A1140</f>
        <v>NM Permitted</v>
      </c>
      <c r="B2702" s="43" t="str">
        <f>NM_Permitted_Sources!B1140</f>
        <v>35</v>
      </c>
      <c r="C2702" s="74" t="str">
        <f>NM_Permitted_Sources!C1140</f>
        <v>35025</v>
      </c>
      <c r="D2702" s="44" t="str">
        <f>NM_Permitted_Sources!G1140</f>
        <v>20200254</v>
      </c>
      <c r="E2702" s="44" t="str">
        <f>NM_Permitted_Sources!I1140</f>
        <v>Compressor Engines</v>
      </c>
      <c r="F2702" s="180">
        <f>NM_Permitted_Sources!J1140</f>
        <v>35.5</v>
      </c>
      <c r="G2702" s="180" t="str">
        <f>NM_Permitted_Sources!K1140</f>
        <v/>
      </c>
      <c r="H2702" s="180" t="str">
        <f>NM_Permitted_Sources!L1140</f>
        <v/>
      </c>
      <c r="I2702" s="180" t="str">
        <f>NM_Permitted_Sources!M1140</f>
        <v/>
      </c>
      <c r="J2702" s="180" t="str">
        <f>NM_Permitted_Sources!N1140</f>
        <v/>
      </c>
    </row>
    <row r="2703" spans="1:10" x14ac:dyDescent="0.2">
      <c r="A2703" s="43" t="str">
        <f>NM_Permitted_Sources!A1141</f>
        <v>NM Permitted</v>
      </c>
      <c r="B2703" s="43" t="str">
        <f>NM_Permitted_Sources!B1141</f>
        <v>35</v>
      </c>
      <c r="C2703" s="74" t="str">
        <f>NM_Permitted_Sources!C1141</f>
        <v>35025</v>
      </c>
      <c r="D2703" s="44" t="str">
        <f>NM_Permitted_Sources!G1141</f>
        <v>20200202</v>
      </c>
      <c r="E2703" s="44" t="str">
        <f>NM_Permitted_Sources!I1141</f>
        <v>Compressor Engines</v>
      </c>
      <c r="F2703" s="180" t="str">
        <f>NM_Permitted_Sources!J1141</f>
        <v/>
      </c>
      <c r="G2703" s="180" t="str">
        <f>NM_Permitted_Sources!K1141</f>
        <v/>
      </c>
      <c r="H2703" s="180">
        <f>NM_Permitted_Sources!L1141</f>
        <v>35.58</v>
      </c>
      <c r="I2703" s="180" t="str">
        <f>NM_Permitted_Sources!M1141</f>
        <v/>
      </c>
      <c r="J2703" s="180" t="str">
        <f>NM_Permitted_Sources!N1141</f>
        <v/>
      </c>
    </row>
    <row r="2704" spans="1:10" x14ac:dyDescent="0.2">
      <c r="A2704" s="43" t="str">
        <f>NM_Permitted_Sources!A1142</f>
        <v>NM Permitted</v>
      </c>
      <c r="B2704" s="43" t="str">
        <f>NM_Permitted_Sources!B1142</f>
        <v>35</v>
      </c>
      <c r="C2704" s="74" t="str">
        <f>NM_Permitted_Sources!C1142</f>
        <v>35025</v>
      </c>
      <c r="D2704" s="44" t="str">
        <f>NM_Permitted_Sources!G1142</f>
        <v>20200202</v>
      </c>
      <c r="E2704" s="44" t="str">
        <f>NM_Permitted_Sources!I1142</f>
        <v>Compressor Engines</v>
      </c>
      <c r="F2704" s="180" t="str">
        <f>NM_Permitted_Sources!J1142</f>
        <v/>
      </c>
      <c r="G2704" s="180" t="str">
        <f>NM_Permitted_Sources!K1142</f>
        <v/>
      </c>
      <c r="H2704" s="180">
        <f>NM_Permitted_Sources!L1142</f>
        <v>35.83</v>
      </c>
      <c r="I2704" s="180" t="str">
        <f>NM_Permitted_Sources!M1142</f>
        <v/>
      </c>
      <c r="J2704" s="180" t="str">
        <f>NM_Permitted_Sources!N1142</f>
        <v/>
      </c>
    </row>
    <row r="2705" spans="1:10" x14ac:dyDescent="0.2">
      <c r="A2705" s="43" t="str">
        <f>NM_Permitted_Sources!A1143</f>
        <v>NM Permitted</v>
      </c>
      <c r="B2705" s="43" t="str">
        <f>NM_Permitted_Sources!B1143</f>
        <v>35</v>
      </c>
      <c r="C2705" s="74" t="str">
        <f>NM_Permitted_Sources!C1143</f>
        <v>35025</v>
      </c>
      <c r="D2705" s="44" t="str">
        <f>NM_Permitted_Sources!G1143</f>
        <v>20200202</v>
      </c>
      <c r="E2705" s="44" t="str">
        <f>NM_Permitted_Sources!I1143</f>
        <v>Compressor Engines</v>
      </c>
      <c r="F2705" s="180" t="str">
        <f>NM_Permitted_Sources!J1143</f>
        <v/>
      </c>
      <c r="G2705" s="180" t="str">
        <f>NM_Permitted_Sources!K1143</f>
        <v/>
      </c>
      <c r="H2705" s="180">
        <f>NM_Permitted_Sources!L1143</f>
        <v>36.46</v>
      </c>
      <c r="I2705" s="180" t="str">
        <f>NM_Permitted_Sources!M1143</f>
        <v/>
      </c>
      <c r="J2705" s="180" t="str">
        <f>NM_Permitted_Sources!N1143</f>
        <v/>
      </c>
    </row>
    <row r="2706" spans="1:10" x14ac:dyDescent="0.2">
      <c r="A2706" s="43" t="str">
        <f>NM_Permitted_Sources!A1144</f>
        <v>NM Permitted</v>
      </c>
      <c r="B2706" s="43" t="str">
        <f>NM_Permitted_Sources!B1144</f>
        <v>35</v>
      </c>
      <c r="C2706" s="74" t="str">
        <f>NM_Permitted_Sources!C1144</f>
        <v>35025</v>
      </c>
      <c r="D2706" s="44" t="str">
        <f>NM_Permitted_Sources!G1144</f>
        <v>20200252</v>
      </c>
      <c r="E2706" s="44" t="str">
        <f>NM_Permitted_Sources!I1144</f>
        <v>Compressor Engines</v>
      </c>
      <c r="F2706" s="180">
        <f>NM_Permitted_Sources!J1144</f>
        <v>36.46</v>
      </c>
      <c r="G2706" s="180" t="str">
        <f>NM_Permitted_Sources!K1144</f>
        <v/>
      </c>
      <c r="H2706" s="180" t="str">
        <f>NM_Permitted_Sources!L1144</f>
        <v/>
      </c>
      <c r="I2706" s="180" t="str">
        <f>NM_Permitted_Sources!M1144</f>
        <v/>
      </c>
      <c r="J2706" s="180" t="str">
        <f>NM_Permitted_Sources!N1144</f>
        <v/>
      </c>
    </row>
    <row r="2707" spans="1:10" x14ac:dyDescent="0.2">
      <c r="A2707" s="43" t="str">
        <f>NM_Permitted_Sources!A1145</f>
        <v>NM Permitted</v>
      </c>
      <c r="B2707" s="43" t="str">
        <f>NM_Permitted_Sources!B1145</f>
        <v>35</v>
      </c>
      <c r="C2707" s="74" t="str">
        <f>NM_Permitted_Sources!C1145</f>
        <v>35025</v>
      </c>
      <c r="D2707" s="44" t="str">
        <f>NM_Permitted_Sources!G1145</f>
        <v>20200252</v>
      </c>
      <c r="E2707" s="44" t="str">
        <f>NM_Permitted_Sources!I1145</f>
        <v>Compressor Engines</v>
      </c>
      <c r="F2707" s="180" t="str">
        <f>NM_Permitted_Sources!J1145</f>
        <v/>
      </c>
      <c r="G2707" s="180" t="str">
        <f>NM_Permitted_Sources!K1145</f>
        <v/>
      </c>
      <c r="H2707" s="180">
        <f>NM_Permitted_Sources!L1145</f>
        <v>36.65</v>
      </c>
      <c r="I2707" s="180" t="str">
        <f>NM_Permitted_Sources!M1145</f>
        <v/>
      </c>
      <c r="J2707" s="180" t="str">
        <f>NM_Permitted_Sources!N1145</f>
        <v/>
      </c>
    </row>
    <row r="2708" spans="1:10" x14ac:dyDescent="0.2">
      <c r="A2708" s="43" t="str">
        <f>NM_Permitted_Sources!A1146</f>
        <v>NM Permitted</v>
      </c>
      <c r="B2708" s="43" t="str">
        <f>NM_Permitted_Sources!B1146</f>
        <v>35</v>
      </c>
      <c r="C2708" s="74" t="str">
        <f>NM_Permitted_Sources!C1146</f>
        <v>35025</v>
      </c>
      <c r="D2708" s="44" t="str">
        <f>NM_Permitted_Sources!G1146</f>
        <v>20200254</v>
      </c>
      <c r="E2708" s="44" t="str">
        <f>NM_Permitted_Sources!I1146</f>
        <v>Compressor Engines</v>
      </c>
      <c r="F2708" s="180">
        <f>NM_Permitted_Sources!J1146</f>
        <v>36.700000000000003</v>
      </c>
      <c r="G2708" s="180" t="str">
        <f>NM_Permitted_Sources!K1146</f>
        <v/>
      </c>
      <c r="H2708" s="180" t="str">
        <f>NM_Permitted_Sources!L1146</f>
        <v/>
      </c>
      <c r="I2708" s="180" t="str">
        <f>NM_Permitted_Sources!M1146</f>
        <v/>
      </c>
      <c r="J2708" s="180" t="str">
        <f>NM_Permitted_Sources!N1146</f>
        <v/>
      </c>
    </row>
    <row r="2709" spans="1:10" x14ac:dyDescent="0.2">
      <c r="A2709" s="43" t="str">
        <f>NM_Permitted_Sources!A1147</f>
        <v>NM Permitted</v>
      </c>
      <c r="B2709" s="43" t="str">
        <f>NM_Permitted_Sources!B1147</f>
        <v>35</v>
      </c>
      <c r="C2709" s="74" t="str">
        <f>NM_Permitted_Sources!C1147</f>
        <v>35025</v>
      </c>
      <c r="D2709" s="44" t="str">
        <f>NM_Permitted_Sources!G1147</f>
        <v>31000216</v>
      </c>
      <c r="E2709" s="44" t="str">
        <f>NM_Permitted_Sources!I1147</f>
        <v>Natural Gas Production, Flares</v>
      </c>
      <c r="F2709" s="180" t="str">
        <f>NM_Permitted_Sources!J1147</f>
        <v/>
      </c>
      <c r="G2709" s="180">
        <f>NM_Permitted_Sources!K1147</f>
        <v>37.5</v>
      </c>
      <c r="H2709" s="180" t="str">
        <f>NM_Permitted_Sources!L1147</f>
        <v/>
      </c>
      <c r="I2709" s="180" t="str">
        <f>NM_Permitted_Sources!M1147</f>
        <v/>
      </c>
      <c r="J2709" s="180" t="str">
        <f>NM_Permitted_Sources!N1147</f>
        <v/>
      </c>
    </row>
    <row r="2710" spans="1:10" x14ac:dyDescent="0.2">
      <c r="A2710" s="43" t="str">
        <f>NM_Permitted_Sources!A1148</f>
        <v>NM Permitted</v>
      </c>
      <c r="B2710" s="43" t="str">
        <f>NM_Permitted_Sources!B1148</f>
        <v>35</v>
      </c>
      <c r="C2710" s="74" t="str">
        <f>NM_Permitted_Sources!C1148</f>
        <v>35025</v>
      </c>
      <c r="D2710" s="44" t="str">
        <f>NM_Permitted_Sources!G1148</f>
        <v>20200254</v>
      </c>
      <c r="E2710" s="44" t="str">
        <f>NM_Permitted_Sources!I1148</f>
        <v>Compressor Engines</v>
      </c>
      <c r="F2710" s="180">
        <f>NM_Permitted_Sources!J1148</f>
        <v>37.6</v>
      </c>
      <c r="G2710" s="180" t="str">
        <f>NM_Permitted_Sources!K1148</f>
        <v/>
      </c>
      <c r="H2710" s="180" t="str">
        <f>NM_Permitted_Sources!L1148</f>
        <v/>
      </c>
      <c r="I2710" s="180" t="str">
        <f>NM_Permitted_Sources!M1148</f>
        <v/>
      </c>
      <c r="J2710" s="180" t="str">
        <f>NM_Permitted_Sources!N1148</f>
        <v/>
      </c>
    </row>
    <row r="2711" spans="1:10" x14ac:dyDescent="0.2">
      <c r="A2711" s="43" t="str">
        <f>NM_Permitted_Sources!A1149</f>
        <v>NM Permitted</v>
      </c>
      <c r="B2711" s="43" t="str">
        <f>NM_Permitted_Sources!B1149</f>
        <v>35</v>
      </c>
      <c r="C2711" s="74" t="str">
        <f>NM_Permitted_Sources!C1149</f>
        <v>35015</v>
      </c>
      <c r="D2711" s="44" t="str">
        <f>NM_Permitted_Sources!G1149</f>
        <v>20200252</v>
      </c>
      <c r="E2711" s="44" t="str">
        <f>NM_Permitted_Sources!I1149</f>
        <v>Compressor Engines</v>
      </c>
      <c r="F2711" s="180" t="str">
        <f>NM_Permitted_Sources!J1149</f>
        <v/>
      </c>
      <c r="G2711" s="180" t="str">
        <f>NM_Permitted_Sources!K1149</f>
        <v/>
      </c>
      <c r="H2711" s="180">
        <f>NM_Permitted_Sources!L1149</f>
        <v>37.619999999999997</v>
      </c>
      <c r="I2711" s="180" t="str">
        <f>NM_Permitted_Sources!M1149</f>
        <v/>
      </c>
      <c r="J2711" s="180" t="str">
        <f>NM_Permitted_Sources!N1149</f>
        <v/>
      </c>
    </row>
    <row r="2712" spans="1:10" x14ac:dyDescent="0.2">
      <c r="A2712" s="43" t="str">
        <f>NM_Permitted_Sources!A1150</f>
        <v>NM Permitted</v>
      </c>
      <c r="B2712" s="43" t="str">
        <f>NM_Permitted_Sources!B1150</f>
        <v>35</v>
      </c>
      <c r="C2712" s="74" t="str">
        <f>NM_Permitted_Sources!C1150</f>
        <v>35015</v>
      </c>
      <c r="D2712" s="44" t="str">
        <f>NM_Permitted_Sources!G1150</f>
        <v>20200253</v>
      </c>
      <c r="E2712" s="44" t="str">
        <f>NM_Permitted_Sources!I1150</f>
        <v>Compressor Engines</v>
      </c>
      <c r="F2712" s="180">
        <f>NM_Permitted_Sources!J1150</f>
        <v>37.76</v>
      </c>
      <c r="G2712" s="180" t="str">
        <f>NM_Permitted_Sources!K1150</f>
        <v/>
      </c>
      <c r="H2712" s="180" t="str">
        <f>NM_Permitted_Sources!L1150</f>
        <v/>
      </c>
      <c r="I2712" s="180" t="str">
        <f>NM_Permitted_Sources!M1150</f>
        <v/>
      </c>
      <c r="J2712" s="180" t="str">
        <f>NM_Permitted_Sources!N1150</f>
        <v/>
      </c>
    </row>
    <row r="2713" spans="1:10" x14ac:dyDescent="0.2">
      <c r="A2713" s="43" t="str">
        <f>NM_Permitted_Sources!A1151</f>
        <v>NM Permitted</v>
      </c>
      <c r="B2713" s="43" t="str">
        <f>NM_Permitted_Sources!B1151</f>
        <v>35</v>
      </c>
      <c r="C2713" s="74" t="str">
        <f>NM_Permitted_Sources!C1151</f>
        <v>35015</v>
      </c>
      <c r="D2713" s="44" t="str">
        <f>NM_Permitted_Sources!G1151</f>
        <v>20200255</v>
      </c>
      <c r="E2713" s="44" t="str">
        <f>NM_Permitted_Sources!I1151</f>
        <v>Compressor Engines</v>
      </c>
      <c r="F2713" s="180" t="str">
        <f>NM_Permitted_Sources!J1151</f>
        <v/>
      </c>
      <c r="G2713" s="180" t="str">
        <f>NM_Permitted_Sources!K1151</f>
        <v/>
      </c>
      <c r="H2713" s="180">
        <f>NM_Permitted_Sources!L1151</f>
        <v>38.83</v>
      </c>
      <c r="I2713" s="180" t="str">
        <f>NM_Permitted_Sources!M1151</f>
        <v/>
      </c>
      <c r="J2713" s="180" t="str">
        <f>NM_Permitted_Sources!N1151</f>
        <v/>
      </c>
    </row>
    <row r="2714" spans="1:10" x14ac:dyDescent="0.2">
      <c r="A2714" s="43" t="str">
        <f>NM_Permitted_Sources!A1152</f>
        <v>NM Permitted</v>
      </c>
      <c r="B2714" s="43" t="str">
        <f>NM_Permitted_Sources!B1152</f>
        <v>35</v>
      </c>
      <c r="C2714" s="74" t="str">
        <f>NM_Permitted_Sources!C1152</f>
        <v>35015</v>
      </c>
      <c r="D2714" s="44" t="str">
        <f>NM_Permitted_Sources!G1152</f>
        <v>20200253</v>
      </c>
      <c r="E2714" s="44" t="str">
        <f>NM_Permitted_Sources!I1152</f>
        <v>Compressor Engines</v>
      </c>
      <c r="F2714" s="180">
        <f>NM_Permitted_Sources!J1152</f>
        <v>39</v>
      </c>
      <c r="G2714" s="180" t="str">
        <f>NM_Permitted_Sources!K1152</f>
        <v/>
      </c>
      <c r="H2714" s="180" t="str">
        <f>NM_Permitted_Sources!L1152</f>
        <v/>
      </c>
      <c r="I2714" s="180" t="str">
        <f>NM_Permitted_Sources!M1152</f>
        <v/>
      </c>
      <c r="J2714" s="180" t="str">
        <f>NM_Permitted_Sources!N1152</f>
        <v/>
      </c>
    </row>
    <row r="2715" spans="1:10" x14ac:dyDescent="0.2">
      <c r="A2715" s="43" t="str">
        <f>NM_Permitted_Sources!A1153</f>
        <v>NM Permitted</v>
      </c>
      <c r="B2715" s="43" t="str">
        <f>NM_Permitted_Sources!B1153</f>
        <v>35</v>
      </c>
      <c r="C2715" s="74" t="str">
        <f>NM_Permitted_Sources!C1153</f>
        <v>35025</v>
      </c>
      <c r="D2715" s="44" t="str">
        <f>NM_Permitted_Sources!G1153</f>
        <v>20200202</v>
      </c>
      <c r="E2715" s="44" t="str">
        <f>NM_Permitted_Sources!I1153</f>
        <v>Compressor Engines</v>
      </c>
      <c r="F2715" s="180">
        <f>NM_Permitted_Sources!J1153</f>
        <v>39.21</v>
      </c>
      <c r="G2715" s="180" t="str">
        <f>NM_Permitted_Sources!K1153</f>
        <v/>
      </c>
      <c r="H2715" s="180" t="str">
        <f>NM_Permitted_Sources!L1153</f>
        <v/>
      </c>
      <c r="I2715" s="180" t="str">
        <f>NM_Permitted_Sources!M1153</f>
        <v/>
      </c>
      <c r="J2715" s="180" t="str">
        <f>NM_Permitted_Sources!N1153</f>
        <v/>
      </c>
    </row>
    <row r="2716" spans="1:10" x14ac:dyDescent="0.2">
      <c r="A2716" s="43" t="str">
        <f>NM_Permitted_Sources!A1154</f>
        <v>NM Permitted</v>
      </c>
      <c r="B2716" s="43" t="str">
        <f>NM_Permitted_Sources!B1154</f>
        <v>35</v>
      </c>
      <c r="C2716" s="74" t="str">
        <f>NM_Permitted_Sources!C1154</f>
        <v>35015</v>
      </c>
      <c r="D2716" s="44" t="str">
        <f>NM_Permitted_Sources!G1154</f>
        <v>20200252</v>
      </c>
      <c r="E2716" s="44" t="str">
        <f>NM_Permitted_Sources!I1154</f>
        <v>Compressor Engines</v>
      </c>
      <c r="F2716" s="180" t="str">
        <f>NM_Permitted_Sources!J1154</f>
        <v/>
      </c>
      <c r="G2716" s="180" t="str">
        <f>NM_Permitted_Sources!K1154</f>
        <v/>
      </c>
      <c r="H2716" s="180">
        <f>NM_Permitted_Sources!L1154</f>
        <v>39.590000000000003</v>
      </c>
      <c r="I2716" s="180" t="str">
        <f>NM_Permitted_Sources!M1154</f>
        <v/>
      </c>
      <c r="J2716" s="180" t="str">
        <f>NM_Permitted_Sources!N1154</f>
        <v/>
      </c>
    </row>
    <row r="2717" spans="1:10" x14ac:dyDescent="0.2">
      <c r="A2717" s="43" t="str">
        <f>NM_Permitted_Sources!A1155</f>
        <v>NM Permitted</v>
      </c>
      <c r="B2717" s="43" t="str">
        <f>NM_Permitted_Sources!B1155</f>
        <v>35</v>
      </c>
      <c r="C2717" s="74" t="str">
        <f>NM_Permitted_Sources!C1155</f>
        <v>35025</v>
      </c>
      <c r="D2717" s="44" t="str">
        <f>NM_Permitted_Sources!G1155</f>
        <v>31088811</v>
      </c>
      <c r="E2717" s="44" t="str">
        <f>NM_Permitted_Sources!I1155</f>
        <v>Permitted Fugitives</v>
      </c>
      <c r="F2717" s="180" t="str">
        <f>NM_Permitted_Sources!J1155</f>
        <v/>
      </c>
      <c r="G2717" s="180">
        <f>NM_Permitted_Sources!K1155</f>
        <v>40</v>
      </c>
      <c r="H2717" s="180" t="str">
        <f>NM_Permitted_Sources!L1155</f>
        <v/>
      </c>
      <c r="I2717" s="180" t="str">
        <f>NM_Permitted_Sources!M1155</f>
        <v/>
      </c>
      <c r="J2717" s="180" t="str">
        <f>NM_Permitted_Sources!N1155</f>
        <v/>
      </c>
    </row>
    <row r="2718" spans="1:10" x14ac:dyDescent="0.2">
      <c r="A2718" s="43" t="str">
        <f>NM_Permitted_Sources!A1156</f>
        <v>NM Permitted</v>
      </c>
      <c r="B2718" s="43" t="str">
        <f>NM_Permitted_Sources!B1156</f>
        <v>35</v>
      </c>
      <c r="C2718" s="74" t="str">
        <f>NM_Permitted_Sources!C1156</f>
        <v>35025</v>
      </c>
      <c r="D2718" s="44" t="str">
        <f>NM_Permitted_Sources!G1156</f>
        <v>20200254</v>
      </c>
      <c r="E2718" s="44" t="str">
        <f>NM_Permitted_Sources!I1156</f>
        <v>Compressor Engines</v>
      </c>
      <c r="F2718" s="180">
        <f>NM_Permitted_Sources!J1156</f>
        <v>40.799999999999997</v>
      </c>
      <c r="G2718" s="180" t="str">
        <f>NM_Permitted_Sources!K1156</f>
        <v/>
      </c>
      <c r="H2718" s="180" t="str">
        <f>NM_Permitted_Sources!L1156</f>
        <v/>
      </c>
      <c r="I2718" s="180" t="str">
        <f>NM_Permitted_Sources!M1156</f>
        <v/>
      </c>
      <c r="J2718" s="180" t="str">
        <f>NM_Permitted_Sources!N1156</f>
        <v/>
      </c>
    </row>
    <row r="2719" spans="1:10" x14ac:dyDescent="0.2">
      <c r="A2719" s="43" t="str">
        <f>NM_Permitted_Sources!A1157</f>
        <v>NM Permitted</v>
      </c>
      <c r="B2719" s="43" t="str">
        <f>NM_Permitted_Sources!B1157</f>
        <v>35</v>
      </c>
      <c r="C2719" s="74" t="str">
        <f>NM_Permitted_Sources!C1157</f>
        <v>35025</v>
      </c>
      <c r="D2719" s="44" t="str">
        <f>NM_Permitted_Sources!G1157</f>
        <v>20200252</v>
      </c>
      <c r="E2719" s="44" t="str">
        <f>NM_Permitted_Sources!I1157</f>
        <v>Compressor Engines</v>
      </c>
      <c r="F2719" s="180">
        <f>NM_Permitted_Sources!J1157</f>
        <v>40.9</v>
      </c>
      <c r="G2719" s="180" t="str">
        <f>NM_Permitted_Sources!K1157</f>
        <v/>
      </c>
      <c r="H2719" s="180" t="str">
        <f>NM_Permitted_Sources!L1157</f>
        <v/>
      </c>
      <c r="I2719" s="180" t="str">
        <f>NM_Permitted_Sources!M1157</f>
        <v/>
      </c>
      <c r="J2719" s="180" t="str">
        <f>NM_Permitted_Sources!N1157</f>
        <v/>
      </c>
    </row>
    <row r="2720" spans="1:10" x14ac:dyDescent="0.2">
      <c r="A2720" s="43" t="str">
        <f>NM_Permitted_Sources!A1158</f>
        <v>NM Permitted</v>
      </c>
      <c r="B2720" s="43" t="str">
        <f>NM_Permitted_Sources!B1158</f>
        <v>35</v>
      </c>
      <c r="C2720" s="74" t="str">
        <f>NM_Permitted_Sources!C1158</f>
        <v>35025</v>
      </c>
      <c r="D2720" s="44" t="str">
        <f>NM_Permitted_Sources!G1158</f>
        <v>20200252</v>
      </c>
      <c r="E2720" s="44" t="str">
        <f>NM_Permitted_Sources!I1158</f>
        <v>Compressor Engines</v>
      </c>
      <c r="F2720" s="180" t="str">
        <f>NM_Permitted_Sources!J1158</f>
        <v/>
      </c>
      <c r="G2720" s="180" t="str">
        <f>NM_Permitted_Sources!K1158</f>
        <v/>
      </c>
      <c r="H2720" s="180">
        <f>NM_Permitted_Sources!L1158</f>
        <v>41.76</v>
      </c>
      <c r="I2720" s="180" t="str">
        <f>NM_Permitted_Sources!M1158</f>
        <v/>
      </c>
      <c r="J2720" s="180" t="str">
        <f>NM_Permitted_Sources!N1158</f>
        <v/>
      </c>
    </row>
    <row r="2721" spans="1:10" x14ac:dyDescent="0.2">
      <c r="A2721" s="43" t="str">
        <f>NM_Permitted_Sources!A1159</f>
        <v>NM Permitted</v>
      </c>
      <c r="B2721" s="43" t="str">
        <f>NM_Permitted_Sources!B1159</f>
        <v>35</v>
      </c>
      <c r="C2721" s="74" t="str">
        <f>NM_Permitted_Sources!C1159</f>
        <v>35025</v>
      </c>
      <c r="D2721" s="44" t="str">
        <f>NM_Permitted_Sources!G1159</f>
        <v>20200202</v>
      </c>
      <c r="E2721" s="44" t="str">
        <f>NM_Permitted_Sources!I1159</f>
        <v>Compressor Engines</v>
      </c>
      <c r="F2721" s="180" t="str">
        <f>NM_Permitted_Sources!J1159</f>
        <v/>
      </c>
      <c r="G2721" s="180" t="str">
        <f>NM_Permitted_Sources!K1159</f>
        <v/>
      </c>
      <c r="H2721" s="180">
        <f>NM_Permitted_Sources!L1159</f>
        <v>41.83</v>
      </c>
      <c r="I2721" s="180" t="str">
        <f>NM_Permitted_Sources!M1159</f>
        <v/>
      </c>
      <c r="J2721" s="180" t="str">
        <f>NM_Permitted_Sources!N1159</f>
        <v/>
      </c>
    </row>
    <row r="2722" spans="1:10" x14ac:dyDescent="0.2">
      <c r="A2722" s="43" t="str">
        <f>NM_Permitted_Sources!A1160</f>
        <v>NM Permitted</v>
      </c>
      <c r="B2722" s="43" t="str">
        <f>NM_Permitted_Sources!B1160</f>
        <v>35</v>
      </c>
      <c r="C2722" s="74" t="str">
        <f>NM_Permitted_Sources!C1160</f>
        <v>35005</v>
      </c>
      <c r="D2722" s="44" t="str">
        <f>NM_Permitted_Sources!G1160</f>
        <v>20200254</v>
      </c>
      <c r="E2722" s="44" t="str">
        <f>NM_Permitted_Sources!I1160</f>
        <v>Compressor Engines</v>
      </c>
      <c r="F2722" s="180">
        <f>NM_Permitted_Sources!J1160</f>
        <v>42.1</v>
      </c>
      <c r="G2722" s="180" t="str">
        <f>NM_Permitted_Sources!K1160</f>
        <v/>
      </c>
      <c r="H2722" s="180" t="str">
        <f>NM_Permitted_Sources!L1160</f>
        <v/>
      </c>
      <c r="I2722" s="180" t="str">
        <f>NM_Permitted_Sources!M1160</f>
        <v/>
      </c>
      <c r="J2722" s="180" t="str">
        <f>NM_Permitted_Sources!N1160</f>
        <v/>
      </c>
    </row>
    <row r="2723" spans="1:10" x14ac:dyDescent="0.2">
      <c r="A2723" s="43" t="str">
        <f>NM_Permitted_Sources!A1161</f>
        <v>NM Permitted</v>
      </c>
      <c r="B2723" s="43" t="str">
        <f>NM_Permitted_Sources!B1161</f>
        <v>35</v>
      </c>
      <c r="C2723" s="74" t="str">
        <f>NM_Permitted_Sources!C1161</f>
        <v>35025</v>
      </c>
      <c r="D2723" s="44" t="str">
        <f>NM_Permitted_Sources!G1161</f>
        <v>20200252</v>
      </c>
      <c r="E2723" s="44" t="str">
        <f>NM_Permitted_Sources!I1161</f>
        <v>Compressor Engines</v>
      </c>
      <c r="F2723" s="180" t="str">
        <f>NM_Permitted_Sources!J1161</f>
        <v/>
      </c>
      <c r="G2723" s="180">
        <f>NM_Permitted_Sources!K1161</f>
        <v>42.29</v>
      </c>
      <c r="H2723" s="180" t="str">
        <f>NM_Permitted_Sources!L1161</f>
        <v/>
      </c>
      <c r="I2723" s="180" t="str">
        <f>NM_Permitted_Sources!M1161</f>
        <v/>
      </c>
      <c r="J2723" s="180" t="str">
        <f>NM_Permitted_Sources!N1161</f>
        <v/>
      </c>
    </row>
    <row r="2724" spans="1:10" x14ac:dyDescent="0.2">
      <c r="A2724" s="43" t="str">
        <f>NM_Permitted_Sources!A1162</f>
        <v>NM Permitted</v>
      </c>
      <c r="B2724" s="43" t="str">
        <f>NM_Permitted_Sources!B1162</f>
        <v>35</v>
      </c>
      <c r="C2724" s="74" t="str">
        <f>NM_Permitted_Sources!C1162</f>
        <v>35025</v>
      </c>
      <c r="D2724" s="44" t="str">
        <f>NM_Permitted_Sources!G1162</f>
        <v>20200254</v>
      </c>
      <c r="E2724" s="44" t="str">
        <f>NM_Permitted_Sources!I1162</f>
        <v>Compressor Engines</v>
      </c>
      <c r="F2724" s="180">
        <f>NM_Permitted_Sources!J1162</f>
        <v>43.3</v>
      </c>
      <c r="G2724" s="180" t="str">
        <f>NM_Permitted_Sources!K1162</f>
        <v/>
      </c>
      <c r="H2724" s="180" t="str">
        <f>NM_Permitted_Sources!L1162</f>
        <v/>
      </c>
      <c r="I2724" s="180" t="str">
        <f>NM_Permitted_Sources!M1162</f>
        <v/>
      </c>
      <c r="J2724" s="180" t="str">
        <f>NM_Permitted_Sources!N1162</f>
        <v/>
      </c>
    </row>
    <row r="2725" spans="1:10" x14ac:dyDescent="0.2">
      <c r="A2725" s="43" t="str">
        <f>NM_Permitted_Sources!A1163</f>
        <v>NM Permitted</v>
      </c>
      <c r="B2725" s="43" t="str">
        <f>NM_Permitted_Sources!B1163</f>
        <v>35</v>
      </c>
      <c r="C2725" s="74" t="str">
        <f>NM_Permitted_Sources!C1163</f>
        <v>35025</v>
      </c>
      <c r="D2725" s="44" t="str">
        <f>NM_Permitted_Sources!G1163</f>
        <v>31000205</v>
      </c>
      <c r="E2725" s="44" t="str">
        <f>NM_Permitted_Sources!I1163</f>
        <v>Natural Gas Production, Flares</v>
      </c>
      <c r="F2725" s="180" t="str">
        <f>NM_Permitted_Sources!J1163</f>
        <v/>
      </c>
      <c r="G2725" s="180" t="str">
        <f>NM_Permitted_Sources!K1163</f>
        <v/>
      </c>
      <c r="H2725" s="180" t="str">
        <f>NM_Permitted_Sources!L1163</f>
        <v/>
      </c>
      <c r="I2725" s="180">
        <f>NM_Permitted_Sources!M1163</f>
        <v>44.06</v>
      </c>
      <c r="J2725" s="180" t="str">
        <f>NM_Permitted_Sources!N1163</f>
        <v/>
      </c>
    </row>
    <row r="2726" spans="1:10" x14ac:dyDescent="0.2">
      <c r="A2726" s="43" t="str">
        <f>NM_Permitted_Sources!A1164</f>
        <v>NM Permitted</v>
      </c>
      <c r="B2726" s="43" t="str">
        <f>NM_Permitted_Sources!B1164</f>
        <v>35</v>
      </c>
      <c r="C2726" s="74" t="str">
        <f>NM_Permitted_Sources!C1164</f>
        <v>35015</v>
      </c>
      <c r="D2726" s="44" t="str">
        <f>NM_Permitted_Sources!G1164</f>
        <v>20200252</v>
      </c>
      <c r="E2726" s="44" t="str">
        <f>NM_Permitted_Sources!I1164</f>
        <v>Compressor Engines</v>
      </c>
      <c r="F2726" s="180">
        <f>NM_Permitted_Sources!J1164</f>
        <v>44.33</v>
      </c>
      <c r="G2726" s="180" t="str">
        <f>NM_Permitted_Sources!K1164</f>
        <v/>
      </c>
      <c r="H2726" s="180" t="str">
        <f>NM_Permitted_Sources!L1164</f>
        <v/>
      </c>
      <c r="I2726" s="180" t="str">
        <f>NM_Permitted_Sources!M1164</f>
        <v/>
      </c>
      <c r="J2726" s="180" t="str">
        <f>NM_Permitted_Sources!N1164</f>
        <v/>
      </c>
    </row>
    <row r="2727" spans="1:10" x14ac:dyDescent="0.2">
      <c r="A2727" s="43" t="str">
        <f>NM_Permitted_Sources!A1165</f>
        <v>NM Permitted</v>
      </c>
      <c r="B2727" s="43" t="str">
        <f>NM_Permitted_Sources!B1165</f>
        <v>35</v>
      </c>
      <c r="C2727" s="74" t="str">
        <f>NM_Permitted_Sources!C1165</f>
        <v>35025</v>
      </c>
      <c r="D2727" s="44" t="str">
        <f>NM_Permitted_Sources!G1165</f>
        <v>20200252</v>
      </c>
      <c r="E2727" s="44" t="str">
        <f>NM_Permitted_Sources!I1165</f>
        <v>Compressor Engines</v>
      </c>
      <c r="F2727" s="180">
        <f>NM_Permitted_Sources!J1165</f>
        <v>44.37</v>
      </c>
      <c r="G2727" s="180" t="str">
        <f>NM_Permitted_Sources!K1165</f>
        <v/>
      </c>
      <c r="H2727" s="180" t="str">
        <f>NM_Permitted_Sources!L1165</f>
        <v/>
      </c>
      <c r="I2727" s="180" t="str">
        <f>NM_Permitted_Sources!M1165</f>
        <v/>
      </c>
      <c r="J2727" s="180" t="str">
        <f>NM_Permitted_Sources!N1165</f>
        <v/>
      </c>
    </row>
    <row r="2728" spans="1:10" x14ac:dyDescent="0.2">
      <c r="A2728" s="43" t="str">
        <f>NM_Permitted_Sources!A1166</f>
        <v>NM Permitted</v>
      </c>
      <c r="B2728" s="43" t="str">
        <f>NM_Permitted_Sources!B1166</f>
        <v>35</v>
      </c>
      <c r="C2728" s="74" t="str">
        <f>NM_Permitted_Sources!C1166</f>
        <v>35025</v>
      </c>
      <c r="D2728" s="44" t="str">
        <f>NM_Permitted_Sources!G1166</f>
        <v>20200202</v>
      </c>
      <c r="E2728" s="44" t="str">
        <f>NM_Permitted_Sources!I1166</f>
        <v>Compressor Engines</v>
      </c>
      <c r="F2728" s="180" t="str">
        <f>NM_Permitted_Sources!J1166</f>
        <v/>
      </c>
      <c r="G2728" s="180" t="str">
        <f>NM_Permitted_Sources!K1166</f>
        <v/>
      </c>
      <c r="H2728" s="180">
        <f>NM_Permitted_Sources!L1166</f>
        <v>44.89</v>
      </c>
      <c r="I2728" s="180" t="str">
        <f>NM_Permitted_Sources!M1166</f>
        <v/>
      </c>
      <c r="J2728" s="180" t="str">
        <f>NM_Permitted_Sources!N1166</f>
        <v/>
      </c>
    </row>
    <row r="2729" spans="1:10" x14ac:dyDescent="0.2">
      <c r="A2729" s="43" t="str">
        <f>NM_Permitted_Sources!A1167</f>
        <v>NM Permitted</v>
      </c>
      <c r="B2729" s="43" t="str">
        <f>NM_Permitted_Sources!B1167</f>
        <v>35</v>
      </c>
      <c r="C2729" s="74" t="str">
        <f>NM_Permitted_Sources!C1167</f>
        <v>35025</v>
      </c>
      <c r="D2729" s="44" t="str">
        <f>NM_Permitted_Sources!G1167</f>
        <v>20200202</v>
      </c>
      <c r="E2729" s="44" t="str">
        <f>NM_Permitted_Sources!I1167</f>
        <v>Compressor Engines</v>
      </c>
      <c r="F2729" s="180">
        <f>NM_Permitted_Sources!J1167</f>
        <v>45.78</v>
      </c>
      <c r="G2729" s="180" t="str">
        <f>NM_Permitted_Sources!K1167</f>
        <v/>
      </c>
      <c r="H2729" s="180" t="str">
        <f>NM_Permitted_Sources!L1167</f>
        <v/>
      </c>
      <c r="I2729" s="180" t="str">
        <f>NM_Permitted_Sources!M1167</f>
        <v/>
      </c>
      <c r="J2729" s="180" t="str">
        <f>NM_Permitted_Sources!N1167</f>
        <v/>
      </c>
    </row>
    <row r="2730" spans="1:10" x14ac:dyDescent="0.2">
      <c r="A2730" s="43" t="str">
        <f>NM_Permitted_Sources!A1168</f>
        <v>NM Permitted</v>
      </c>
      <c r="B2730" s="43" t="str">
        <f>NM_Permitted_Sources!B1168</f>
        <v>35</v>
      </c>
      <c r="C2730" s="74" t="str">
        <f>NM_Permitted_Sources!C1168</f>
        <v>35025</v>
      </c>
      <c r="D2730" s="44" t="str">
        <f>NM_Permitted_Sources!G1168</f>
        <v>20200202</v>
      </c>
      <c r="E2730" s="44" t="str">
        <f>NM_Permitted_Sources!I1168</f>
        <v>Compressor Engines</v>
      </c>
      <c r="F2730" s="180" t="str">
        <f>NM_Permitted_Sources!J1168</f>
        <v/>
      </c>
      <c r="G2730" s="180" t="str">
        <f>NM_Permitted_Sources!K1168</f>
        <v/>
      </c>
      <c r="H2730" s="180">
        <f>NM_Permitted_Sources!L1168</f>
        <v>46.01</v>
      </c>
      <c r="I2730" s="180" t="str">
        <f>NM_Permitted_Sources!M1168</f>
        <v/>
      </c>
      <c r="J2730" s="180" t="str">
        <f>NM_Permitted_Sources!N1168</f>
        <v/>
      </c>
    </row>
    <row r="2731" spans="1:10" x14ac:dyDescent="0.2">
      <c r="A2731" s="43" t="str">
        <f>NM_Permitted_Sources!A1169</f>
        <v>NM Permitted</v>
      </c>
      <c r="B2731" s="43" t="str">
        <f>NM_Permitted_Sources!B1169</f>
        <v>35</v>
      </c>
      <c r="C2731" s="74" t="str">
        <f>NM_Permitted_Sources!C1169</f>
        <v>35025</v>
      </c>
      <c r="D2731" s="44" t="str">
        <f>NM_Permitted_Sources!G1169</f>
        <v>20200202</v>
      </c>
      <c r="E2731" s="44" t="str">
        <f>NM_Permitted_Sources!I1169</f>
        <v>Compressor Engines</v>
      </c>
      <c r="F2731" s="180">
        <f>NM_Permitted_Sources!J1169</f>
        <v>46.41</v>
      </c>
      <c r="G2731" s="180" t="str">
        <f>NM_Permitted_Sources!K1169</f>
        <v/>
      </c>
      <c r="H2731" s="180" t="str">
        <f>NM_Permitted_Sources!L1169</f>
        <v/>
      </c>
      <c r="I2731" s="180" t="str">
        <f>NM_Permitted_Sources!M1169</f>
        <v/>
      </c>
      <c r="J2731" s="180" t="str">
        <f>NM_Permitted_Sources!N1169</f>
        <v/>
      </c>
    </row>
    <row r="2732" spans="1:10" x14ac:dyDescent="0.2">
      <c r="A2732" s="43" t="str">
        <f>NM_Permitted_Sources!A1170</f>
        <v>NM Permitted</v>
      </c>
      <c r="B2732" s="43" t="str">
        <f>NM_Permitted_Sources!B1170</f>
        <v>35</v>
      </c>
      <c r="C2732" s="74" t="str">
        <f>NM_Permitted_Sources!C1170</f>
        <v>35025</v>
      </c>
      <c r="D2732" s="44" t="str">
        <f>NM_Permitted_Sources!G1170</f>
        <v>31088811</v>
      </c>
      <c r="E2732" s="44" t="str">
        <f>NM_Permitted_Sources!I1170</f>
        <v>Permitted Fugitives</v>
      </c>
      <c r="F2732" s="180" t="str">
        <f>NM_Permitted_Sources!J1170</f>
        <v/>
      </c>
      <c r="G2732" s="180">
        <f>NM_Permitted_Sources!K1170</f>
        <v>46.759</v>
      </c>
      <c r="H2732" s="180" t="str">
        <f>NM_Permitted_Sources!L1170</f>
        <v/>
      </c>
      <c r="I2732" s="180" t="str">
        <f>NM_Permitted_Sources!M1170</f>
        <v/>
      </c>
      <c r="J2732" s="180" t="str">
        <f>NM_Permitted_Sources!N1170</f>
        <v/>
      </c>
    </row>
    <row r="2733" spans="1:10" x14ac:dyDescent="0.2">
      <c r="A2733" s="43" t="str">
        <f>NM_Permitted_Sources!A1171</f>
        <v>NM Permitted</v>
      </c>
      <c r="B2733" s="43" t="str">
        <f>NM_Permitted_Sources!B1171</f>
        <v>35</v>
      </c>
      <c r="C2733" s="74" t="str">
        <f>NM_Permitted_Sources!C1171</f>
        <v>35025</v>
      </c>
      <c r="D2733" s="44" t="str">
        <f>NM_Permitted_Sources!G1171</f>
        <v>31000205</v>
      </c>
      <c r="E2733" s="44" t="str">
        <f>NM_Permitted_Sources!I1171</f>
        <v>Natural Gas Production, Flares</v>
      </c>
      <c r="F2733" s="180" t="str">
        <f>NM_Permitted_Sources!J1171</f>
        <v/>
      </c>
      <c r="G2733" s="180" t="str">
        <f>NM_Permitted_Sources!K1171</f>
        <v/>
      </c>
      <c r="H2733" s="180" t="str">
        <f>NM_Permitted_Sources!L1171</f>
        <v/>
      </c>
      <c r="I2733" s="180">
        <f>NM_Permitted_Sources!M1171</f>
        <v>47.27</v>
      </c>
      <c r="J2733" s="180" t="str">
        <f>NM_Permitted_Sources!N1171</f>
        <v/>
      </c>
    </row>
    <row r="2734" spans="1:10" x14ac:dyDescent="0.2">
      <c r="A2734" s="43" t="str">
        <f>NM_Permitted_Sources!A1172</f>
        <v>NM Permitted</v>
      </c>
      <c r="B2734" s="43" t="str">
        <f>NM_Permitted_Sources!B1172</f>
        <v>35</v>
      </c>
      <c r="C2734" s="74" t="str">
        <f>NM_Permitted_Sources!C1172</f>
        <v>35025</v>
      </c>
      <c r="D2734" s="44" t="str">
        <f>NM_Permitted_Sources!G1172</f>
        <v>20200202</v>
      </c>
      <c r="E2734" s="44" t="str">
        <f>NM_Permitted_Sources!I1172</f>
        <v>Compressor Engines</v>
      </c>
      <c r="F2734" s="180" t="str">
        <f>NM_Permitted_Sources!J1172</f>
        <v/>
      </c>
      <c r="G2734" s="180" t="str">
        <f>NM_Permitted_Sources!K1172</f>
        <v/>
      </c>
      <c r="H2734" s="180">
        <f>NM_Permitted_Sources!L1172</f>
        <v>48.81</v>
      </c>
      <c r="I2734" s="180" t="str">
        <f>NM_Permitted_Sources!M1172</f>
        <v/>
      </c>
      <c r="J2734" s="180" t="str">
        <f>NM_Permitted_Sources!N1172</f>
        <v/>
      </c>
    </row>
    <row r="2735" spans="1:10" x14ac:dyDescent="0.2">
      <c r="A2735" s="43" t="str">
        <f>NM_Permitted_Sources!A1173</f>
        <v>NM Permitted</v>
      </c>
      <c r="B2735" s="43" t="str">
        <f>NM_Permitted_Sources!B1173</f>
        <v>35</v>
      </c>
      <c r="C2735" s="74" t="str">
        <f>NM_Permitted_Sources!C1173</f>
        <v>35025</v>
      </c>
      <c r="D2735" s="44" t="str">
        <f>NM_Permitted_Sources!G1173</f>
        <v>20200202</v>
      </c>
      <c r="E2735" s="44" t="str">
        <f>NM_Permitted_Sources!I1173</f>
        <v>Compressor Engines</v>
      </c>
      <c r="F2735" s="180" t="str">
        <f>NM_Permitted_Sources!J1173</f>
        <v/>
      </c>
      <c r="G2735" s="180" t="str">
        <f>NM_Permitted_Sources!K1173</f>
        <v/>
      </c>
      <c r="H2735" s="180">
        <f>NM_Permitted_Sources!L1173</f>
        <v>49.05</v>
      </c>
      <c r="I2735" s="180" t="str">
        <f>NM_Permitted_Sources!M1173</f>
        <v/>
      </c>
      <c r="J2735" s="180" t="str">
        <f>NM_Permitted_Sources!N1173</f>
        <v/>
      </c>
    </row>
    <row r="2736" spans="1:10" x14ac:dyDescent="0.2">
      <c r="A2736" s="43" t="str">
        <f>NM_Permitted_Sources!A1174</f>
        <v>NM Permitted</v>
      </c>
      <c r="B2736" s="43" t="str">
        <f>NM_Permitted_Sources!B1174</f>
        <v>35</v>
      </c>
      <c r="C2736" s="74" t="str">
        <f>NM_Permitted_Sources!C1174</f>
        <v>35015</v>
      </c>
      <c r="D2736" s="44" t="str">
        <f>NM_Permitted_Sources!G1174</f>
        <v>20200201</v>
      </c>
      <c r="E2736" s="44" t="str">
        <f>NM_Permitted_Sources!I1174</f>
        <v>Compressor Engines</v>
      </c>
      <c r="F2736" s="180">
        <f>NM_Permitted_Sources!J1174</f>
        <v>49.7</v>
      </c>
      <c r="G2736" s="180" t="str">
        <f>NM_Permitted_Sources!K1174</f>
        <v/>
      </c>
      <c r="H2736" s="180" t="str">
        <f>NM_Permitted_Sources!L1174</f>
        <v/>
      </c>
      <c r="I2736" s="180" t="str">
        <f>NM_Permitted_Sources!M1174</f>
        <v/>
      </c>
      <c r="J2736" s="180" t="str">
        <f>NM_Permitted_Sources!N1174</f>
        <v/>
      </c>
    </row>
    <row r="2737" spans="1:10" x14ac:dyDescent="0.2">
      <c r="A2737" s="43" t="str">
        <f>NM_Permitted_Sources!A1175</f>
        <v>NM Permitted</v>
      </c>
      <c r="B2737" s="43" t="str">
        <f>NM_Permitted_Sources!B1175</f>
        <v>35</v>
      </c>
      <c r="C2737" s="74" t="str">
        <f>NM_Permitted_Sources!C1175</f>
        <v>35025</v>
      </c>
      <c r="D2737" s="44" t="str">
        <f>NM_Permitted_Sources!G1175</f>
        <v>20200202</v>
      </c>
      <c r="E2737" s="44" t="str">
        <f>NM_Permitted_Sources!I1175</f>
        <v>Compressor Engines</v>
      </c>
      <c r="F2737" s="180" t="str">
        <f>NM_Permitted_Sources!J1175</f>
        <v/>
      </c>
      <c r="G2737" s="180" t="str">
        <f>NM_Permitted_Sources!K1175</f>
        <v/>
      </c>
      <c r="H2737" s="180">
        <f>NM_Permitted_Sources!L1175</f>
        <v>50.9</v>
      </c>
      <c r="I2737" s="180" t="str">
        <f>NM_Permitted_Sources!M1175</f>
        <v/>
      </c>
      <c r="J2737" s="180" t="str">
        <f>NM_Permitted_Sources!N1175</f>
        <v/>
      </c>
    </row>
    <row r="2738" spans="1:10" x14ac:dyDescent="0.2">
      <c r="A2738" s="43" t="str">
        <f>NM_Permitted_Sources!A1176</f>
        <v>NM Permitted</v>
      </c>
      <c r="B2738" s="43" t="str">
        <f>NM_Permitted_Sources!B1176</f>
        <v>35</v>
      </c>
      <c r="C2738" s="74" t="str">
        <f>NM_Permitted_Sources!C1176</f>
        <v>35025</v>
      </c>
      <c r="D2738" s="44" t="str">
        <f>NM_Permitted_Sources!G1176</f>
        <v>31000205</v>
      </c>
      <c r="E2738" s="44" t="str">
        <f>NM_Permitted_Sources!I1176</f>
        <v>Natural Gas Production, Flares</v>
      </c>
      <c r="F2738" s="180" t="str">
        <f>NM_Permitted_Sources!J1176</f>
        <v/>
      </c>
      <c r="G2738" s="180" t="str">
        <f>NM_Permitted_Sources!K1176</f>
        <v/>
      </c>
      <c r="H2738" s="180">
        <f>NM_Permitted_Sources!L1176</f>
        <v>50.97</v>
      </c>
      <c r="I2738" s="180" t="str">
        <f>NM_Permitted_Sources!M1176</f>
        <v/>
      </c>
      <c r="J2738" s="180" t="str">
        <f>NM_Permitted_Sources!N1176</f>
        <v/>
      </c>
    </row>
    <row r="2739" spans="1:10" x14ac:dyDescent="0.2">
      <c r="A2739" s="43" t="str">
        <f>NM_Permitted_Sources!A1177</f>
        <v>NM Permitted</v>
      </c>
      <c r="B2739" s="43" t="str">
        <f>NM_Permitted_Sources!B1177</f>
        <v>35</v>
      </c>
      <c r="C2739" s="74" t="str">
        <f>NM_Permitted_Sources!C1177</f>
        <v>35025</v>
      </c>
      <c r="D2739" s="44" t="str">
        <f>NM_Permitted_Sources!G1177</f>
        <v>20200202</v>
      </c>
      <c r="E2739" s="44" t="str">
        <f>NM_Permitted_Sources!I1177</f>
        <v>Compressor Engines</v>
      </c>
      <c r="F2739" s="180" t="str">
        <f>NM_Permitted_Sources!J1177</f>
        <v/>
      </c>
      <c r="G2739" s="180" t="str">
        <f>NM_Permitted_Sources!K1177</f>
        <v/>
      </c>
      <c r="H2739" s="180">
        <f>NM_Permitted_Sources!L1177</f>
        <v>51.2</v>
      </c>
      <c r="I2739" s="180" t="str">
        <f>NM_Permitted_Sources!M1177</f>
        <v/>
      </c>
      <c r="J2739" s="180" t="str">
        <f>NM_Permitted_Sources!N1177</f>
        <v/>
      </c>
    </row>
    <row r="2740" spans="1:10" x14ac:dyDescent="0.2">
      <c r="A2740" s="43" t="str">
        <f>NM_Permitted_Sources!A1178</f>
        <v>NM Permitted</v>
      </c>
      <c r="B2740" s="43" t="str">
        <f>NM_Permitted_Sources!B1178</f>
        <v>35</v>
      </c>
      <c r="C2740" s="74" t="str">
        <f>NM_Permitted_Sources!C1178</f>
        <v>35025</v>
      </c>
      <c r="D2740" s="44" t="str">
        <f>NM_Permitted_Sources!G1178</f>
        <v>20200252</v>
      </c>
      <c r="E2740" s="44" t="str">
        <f>NM_Permitted_Sources!I1178</f>
        <v>Compressor Engines</v>
      </c>
      <c r="F2740" s="180">
        <f>NM_Permitted_Sources!J1178</f>
        <v>51.68</v>
      </c>
      <c r="G2740" s="180" t="str">
        <f>NM_Permitted_Sources!K1178</f>
        <v/>
      </c>
      <c r="H2740" s="180" t="str">
        <f>NM_Permitted_Sources!L1178</f>
        <v/>
      </c>
      <c r="I2740" s="180" t="str">
        <f>NM_Permitted_Sources!M1178</f>
        <v/>
      </c>
      <c r="J2740" s="180" t="str">
        <f>NM_Permitted_Sources!N1178</f>
        <v/>
      </c>
    </row>
    <row r="2741" spans="1:10" x14ac:dyDescent="0.2">
      <c r="A2741" s="43" t="str">
        <f>NM_Permitted_Sources!A1179</f>
        <v>NM Permitted</v>
      </c>
      <c r="B2741" s="43" t="str">
        <f>NM_Permitted_Sources!B1179</f>
        <v>35</v>
      </c>
      <c r="C2741" s="74" t="str">
        <f>NM_Permitted_Sources!C1179</f>
        <v>35025</v>
      </c>
      <c r="D2741" s="44" t="str">
        <f>NM_Permitted_Sources!G1179</f>
        <v>31000215</v>
      </c>
      <c r="E2741" s="44" t="str">
        <f>NM_Permitted_Sources!I1179</f>
        <v>Natural Gas Production, Flares</v>
      </c>
      <c r="F2741" s="180" t="str">
        <f>NM_Permitted_Sources!J1179</f>
        <v/>
      </c>
      <c r="G2741" s="180">
        <f>NM_Permitted_Sources!K1179</f>
        <v>52.3</v>
      </c>
      <c r="H2741" s="180" t="str">
        <f>NM_Permitted_Sources!L1179</f>
        <v/>
      </c>
      <c r="I2741" s="180" t="str">
        <f>NM_Permitted_Sources!M1179</f>
        <v/>
      </c>
      <c r="J2741" s="180" t="str">
        <f>NM_Permitted_Sources!N1179</f>
        <v/>
      </c>
    </row>
    <row r="2742" spans="1:10" x14ac:dyDescent="0.2">
      <c r="A2742" s="43" t="str">
        <f>NM_Permitted_Sources!A1180</f>
        <v>NM Permitted</v>
      </c>
      <c r="B2742" s="43" t="str">
        <f>NM_Permitted_Sources!B1180</f>
        <v>35</v>
      </c>
      <c r="C2742" s="74" t="str">
        <f>NM_Permitted_Sources!C1180</f>
        <v>35025</v>
      </c>
      <c r="D2742" s="44" t="str">
        <f>NM_Permitted_Sources!G1180</f>
        <v>20200252</v>
      </c>
      <c r="E2742" s="44" t="str">
        <f>NM_Permitted_Sources!I1180</f>
        <v>Compressor Engines</v>
      </c>
      <c r="F2742" s="180">
        <f>NM_Permitted_Sources!J1180</f>
        <v>52.95</v>
      </c>
      <c r="G2742" s="180" t="str">
        <f>NM_Permitted_Sources!K1180</f>
        <v/>
      </c>
      <c r="H2742" s="180" t="str">
        <f>NM_Permitted_Sources!L1180</f>
        <v/>
      </c>
      <c r="I2742" s="180" t="str">
        <f>NM_Permitted_Sources!M1180</f>
        <v/>
      </c>
      <c r="J2742" s="180" t="str">
        <f>NM_Permitted_Sources!N1180</f>
        <v/>
      </c>
    </row>
    <row r="2743" spans="1:10" x14ac:dyDescent="0.2">
      <c r="A2743" s="43" t="str">
        <f>NM_Permitted_Sources!A1181</f>
        <v>NM Permitted</v>
      </c>
      <c r="B2743" s="43" t="str">
        <f>NM_Permitted_Sources!B1181</f>
        <v>35</v>
      </c>
      <c r="C2743" s="74" t="str">
        <f>NM_Permitted_Sources!C1181</f>
        <v>35025</v>
      </c>
      <c r="D2743" s="44" t="str">
        <f>NM_Permitted_Sources!G1181</f>
        <v>20200202</v>
      </c>
      <c r="E2743" s="44" t="str">
        <f>NM_Permitted_Sources!I1181</f>
        <v>Compressor Engines</v>
      </c>
      <c r="F2743" s="180" t="str">
        <f>NM_Permitted_Sources!J1181</f>
        <v/>
      </c>
      <c r="G2743" s="180" t="str">
        <f>NM_Permitted_Sources!K1181</f>
        <v/>
      </c>
      <c r="H2743" s="180">
        <f>NM_Permitted_Sources!L1181</f>
        <v>53.17</v>
      </c>
      <c r="I2743" s="180" t="str">
        <f>NM_Permitted_Sources!M1181</f>
        <v/>
      </c>
      <c r="J2743" s="180" t="str">
        <f>NM_Permitted_Sources!N1181</f>
        <v/>
      </c>
    </row>
    <row r="2744" spans="1:10" x14ac:dyDescent="0.2">
      <c r="A2744" s="43" t="str">
        <f>NM_Permitted_Sources!A1182</f>
        <v>NM Permitted</v>
      </c>
      <c r="B2744" s="43" t="str">
        <f>NM_Permitted_Sources!B1182</f>
        <v>35</v>
      </c>
      <c r="C2744" s="74" t="str">
        <f>NM_Permitted_Sources!C1182</f>
        <v>35025</v>
      </c>
      <c r="D2744" s="44" t="str">
        <f>NM_Permitted_Sources!G1182</f>
        <v>20200253</v>
      </c>
      <c r="E2744" s="44" t="str">
        <f>NM_Permitted_Sources!I1182</f>
        <v>Compressor Engines</v>
      </c>
      <c r="F2744" s="180">
        <f>NM_Permitted_Sources!J1182</f>
        <v>53.18</v>
      </c>
      <c r="G2744" s="180" t="str">
        <f>NM_Permitted_Sources!K1182</f>
        <v/>
      </c>
      <c r="H2744" s="180" t="str">
        <f>NM_Permitted_Sources!L1182</f>
        <v/>
      </c>
      <c r="I2744" s="180" t="str">
        <f>NM_Permitted_Sources!M1182</f>
        <v/>
      </c>
      <c r="J2744" s="180" t="str">
        <f>NM_Permitted_Sources!N1182</f>
        <v/>
      </c>
    </row>
    <row r="2745" spans="1:10" x14ac:dyDescent="0.2">
      <c r="A2745" s="43" t="str">
        <f>NM_Permitted_Sources!A1183</f>
        <v>NM Permitted</v>
      </c>
      <c r="B2745" s="43" t="str">
        <f>NM_Permitted_Sources!B1183</f>
        <v>35</v>
      </c>
      <c r="C2745" s="74" t="str">
        <f>NM_Permitted_Sources!C1183</f>
        <v>35025</v>
      </c>
      <c r="D2745" s="44" t="str">
        <f>NM_Permitted_Sources!G1183</f>
        <v>31000207</v>
      </c>
      <c r="E2745" s="44" t="str">
        <f>NM_Permitted_Sources!I1183</f>
        <v>Permitted Fugitives</v>
      </c>
      <c r="F2745" s="180" t="str">
        <f>NM_Permitted_Sources!J1183</f>
        <v/>
      </c>
      <c r="G2745" s="180">
        <f>NM_Permitted_Sources!K1183</f>
        <v>53.8</v>
      </c>
      <c r="H2745" s="180" t="str">
        <f>NM_Permitted_Sources!L1183</f>
        <v/>
      </c>
      <c r="I2745" s="180" t="str">
        <f>NM_Permitted_Sources!M1183</f>
        <v/>
      </c>
      <c r="J2745" s="180" t="str">
        <f>NM_Permitted_Sources!N1183</f>
        <v/>
      </c>
    </row>
    <row r="2746" spans="1:10" x14ac:dyDescent="0.2">
      <c r="A2746" s="43" t="str">
        <f>NM_Permitted_Sources!A1184</f>
        <v>NM Permitted</v>
      </c>
      <c r="B2746" s="43" t="str">
        <f>NM_Permitted_Sources!B1184</f>
        <v>35</v>
      </c>
      <c r="C2746" s="74" t="str">
        <f>NM_Permitted_Sources!C1184</f>
        <v>35025</v>
      </c>
      <c r="D2746" s="44" t="str">
        <f>NM_Permitted_Sources!G1184</f>
        <v>20200252</v>
      </c>
      <c r="E2746" s="44" t="str">
        <f>NM_Permitted_Sources!I1184</f>
        <v>Compressor Engines</v>
      </c>
      <c r="F2746" s="180">
        <f>NM_Permitted_Sources!J1184</f>
        <v>54.22</v>
      </c>
      <c r="G2746" s="180" t="str">
        <f>NM_Permitted_Sources!K1184</f>
        <v/>
      </c>
      <c r="H2746" s="180" t="str">
        <f>NM_Permitted_Sources!L1184</f>
        <v/>
      </c>
      <c r="I2746" s="180" t="str">
        <f>NM_Permitted_Sources!M1184</f>
        <v/>
      </c>
      <c r="J2746" s="180" t="str">
        <f>NM_Permitted_Sources!N1184</f>
        <v/>
      </c>
    </row>
    <row r="2747" spans="1:10" x14ac:dyDescent="0.2">
      <c r="A2747" s="43" t="str">
        <f>NM_Permitted_Sources!A1185</f>
        <v>NM Permitted</v>
      </c>
      <c r="B2747" s="43" t="str">
        <f>NM_Permitted_Sources!B1185</f>
        <v>35</v>
      </c>
      <c r="C2747" s="74" t="str">
        <f>NM_Permitted_Sources!C1185</f>
        <v>35025</v>
      </c>
      <c r="D2747" s="44" t="str">
        <f>NM_Permitted_Sources!G1185</f>
        <v>20200201</v>
      </c>
      <c r="E2747" s="44" t="str">
        <f>NM_Permitted_Sources!I1185</f>
        <v>Compressor Engines</v>
      </c>
      <c r="F2747" s="180">
        <f>NM_Permitted_Sources!J1185</f>
        <v>55.33</v>
      </c>
      <c r="G2747" s="180" t="str">
        <f>NM_Permitted_Sources!K1185</f>
        <v/>
      </c>
      <c r="H2747" s="180" t="str">
        <f>NM_Permitted_Sources!L1185</f>
        <v/>
      </c>
      <c r="I2747" s="180" t="str">
        <f>NM_Permitted_Sources!M1185</f>
        <v/>
      </c>
      <c r="J2747" s="180" t="str">
        <f>NM_Permitted_Sources!N1185</f>
        <v/>
      </c>
    </row>
    <row r="2748" spans="1:10" x14ac:dyDescent="0.2">
      <c r="A2748" s="43" t="str">
        <f>NM_Permitted_Sources!A1186</f>
        <v>NM Permitted</v>
      </c>
      <c r="B2748" s="43" t="str">
        <f>NM_Permitted_Sources!B1186</f>
        <v>35</v>
      </c>
      <c r="C2748" s="74" t="str">
        <f>NM_Permitted_Sources!C1186</f>
        <v>35025</v>
      </c>
      <c r="D2748" s="44" t="str">
        <f>NM_Permitted_Sources!G1186</f>
        <v>20200202</v>
      </c>
      <c r="E2748" s="44" t="str">
        <f>NM_Permitted_Sources!I1186</f>
        <v>Compressor Engines</v>
      </c>
      <c r="F2748" s="180">
        <f>NM_Permitted_Sources!J1186</f>
        <v>55.59</v>
      </c>
      <c r="G2748" s="180" t="str">
        <f>NM_Permitted_Sources!K1186</f>
        <v/>
      </c>
      <c r="H2748" s="180" t="str">
        <f>NM_Permitted_Sources!L1186</f>
        <v/>
      </c>
      <c r="I2748" s="180" t="str">
        <f>NM_Permitted_Sources!M1186</f>
        <v/>
      </c>
      <c r="J2748" s="180" t="str">
        <f>NM_Permitted_Sources!N1186</f>
        <v/>
      </c>
    </row>
    <row r="2749" spans="1:10" x14ac:dyDescent="0.2">
      <c r="A2749" s="43" t="str">
        <f>NM_Permitted_Sources!A1187</f>
        <v>NM Permitted</v>
      </c>
      <c r="B2749" s="43" t="str">
        <f>NM_Permitted_Sources!B1187</f>
        <v>35</v>
      </c>
      <c r="C2749" s="74" t="str">
        <f>NM_Permitted_Sources!C1187</f>
        <v>35025</v>
      </c>
      <c r="D2749" s="44" t="str">
        <f>NM_Permitted_Sources!G1187</f>
        <v>20200253</v>
      </c>
      <c r="E2749" s="44" t="str">
        <f>NM_Permitted_Sources!I1187</f>
        <v>Compressor Engines</v>
      </c>
      <c r="F2749" s="180" t="str">
        <f>NM_Permitted_Sources!J1187</f>
        <v/>
      </c>
      <c r="G2749" s="180" t="str">
        <f>NM_Permitted_Sources!K1187</f>
        <v/>
      </c>
      <c r="H2749" s="180">
        <f>NM_Permitted_Sources!L1187</f>
        <v>55.62</v>
      </c>
      <c r="I2749" s="180" t="str">
        <f>NM_Permitted_Sources!M1187</f>
        <v/>
      </c>
      <c r="J2749" s="180" t="str">
        <f>NM_Permitted_Sources!N1187</f>
        <v/>
      </c>
    </row>
    <row r="2750" spans="1:10" x14ac:dyDescent="0.2">
      <c r="A2750" s="43" t="str">
        <f>NM_Permitted_Sources!A1188</f>
        <v>NM Permitted</v>
      </c>
      <c r="B2750" s="43" t="str">
        <f>NM_Permitted_Sources!B1188</f>
        <v>35</v>
      </c>
      <c r="C2750" s="74" t="str">
        <f>NM_Permitted_Sources!C1188</f>
        <v>35025</v>
      </c>
      <c r="D2750" s="44" t="str">
        <f>NM_Permitted_Sources!G1188</f>
        <v>20200254</v>
      </c>
      <c r="E2750" s="44" t="str">
        <f>NM_Permitted_Sources!I1188</f>
        <v>Compressor Engines</v>
      </c>
      <c r="F2750" s="180">
        <f>NM_Permitted_Sources!J1188</f>
        <v>56.83</v>
      </c>
      <c r="G2750" s="180" t="str">
        <f>NM_Permitted_Sources!K1188</f>
        <v/>
      </c>
      <c r="H2750" s="180" t="str">
        <f>NM_Permitted_Sources!L1188</f>
        <v/>
      </c>
      <c r="I2750" s="180" t="str">
        <f>NM_Permitted_Sources!M1188</f>
        <v/>
      </c>
      <c r="J2750" s="180" t="str">
        <f>NM_Permitted_Sources!N1188</f>
        <v/>
      </c>
    </row>
    <row r="2751" spans="1:10" x14ac:dyDescent="0.2">
      <c r="A2751" s="43" t="str">
        <f>NM_Permitted_Sources!A1189</f>
        <v>NM Permitted</v>
      </c>
      <c r="B2751" s="43" t="str">
        <f>NM_Permitted_Sources!B1189</f>
        <v>35</v>
      </c>
      <c r="C2751" s="74" t="str">
        <f>NM_Permitted_Sources!C1189</f>
        <v>35025</v>
      </c>
      <c r="D2751" s="44" t="str">
        <f>NM_Permitted_Sources!G1189</f>
        <v>31000207</v>
      </c>
      <c r="E2751" s="44" t="str">
        <f>NM_Permitted_Sources!I1189</f>
        <v>Permitted Fugitives</v>
      </c>
      <c r="F2751" s="180" t="str">
        <f>NM_Permitted_Sources!J1189</f>
        <v/>
      </c>
      <c r="G2751" s="180">
        <f>NM_Permitted_Sources!K1189</f>
        <v>58.1</v>
      </c>
      <c r="H2751" s="180" t="str">
        <f>NM_Permitted_Sources!L1189</f>
        <v/>
      </c>
      <c r="I2751" s="180" t="str">
        <f>NM_Permitted_Sources!M1189</f>
        <v/>
      </c>
      <c r="J2751" s="180" t="str">
        <f>NM_Permitted_Sources!N1189</f>
        <v/>
      </c>
    </row>
    <row r="2752" spans="1:10" x14ac:dyDescent="0.2">
      <c r="A2752" s="43" t="str">
        <f>NM_Permitted_Sources!A1190</f>
        <v>NM Permitted</v>
      </c>
      <c r="B2752" s="43" t="str">
        <f>NM_Permitted_Sources!B1190</f>
        <v>35</v>
      </c>
      <c r="C2752" s="74" t="str">
        <f>NM_Permitted_Sources!C1190</f>
        <v>35015</v>
      </c>
      <c r="D2752" s="44" t="str">
        <f>NM_Permitted_Sources!G1190</f>
        <v>20200252</v>
      </c>
      <c r="E2752" s="44" t="str">
        <f>NM_Permitted_Sources!I1190</f>
        <v>Compressor Engines</v>
      </c>
      <c r="F2752" s="180">
        <f>NM_Permitted_Sources!J1190</f>
        <v>58.14</v>
      </c>
      <c r="G2752" s="180" t="str">
        <f>NM_Permitted_Sources!K1190</f>
        <v/>
      </c>
      <c r="H2752" s="180" t="str">
        <f>NM_Permitted_Sources!L1190</f>
        <v/>
      </c>
      <c r="I2752" s="180" t="str">
        <f>NM_Permitted_Sources!M1190</f>
        <v/>
      </c>
      <c r="J2752" s="180" t="str">
        <f>NM_Permitted_Sources!N1190</f>
        <v/>
      </c>
    </row>
    <row r="2753" spans="1:10" x14ac:dyDescent="0.2">
      <c r="A2753" s="43" t="str">
        <f>NM_Permitted_Sources!A1191</f>
        <v>NM Permitted</v>
      </c>
      <c r="B2753" s="43" t="str">
        <f>NM_Permitted_Sources!B1191</f>
        <v>35</v>
      </c>
      <c r="C2753" s="74" t="str">
        <f>NM_Permitted_Sources!C1191</f>
        <v>35025</v>
      </c>
      <c r="D2753" s="44" t="str">
        <f>NM_Permitted_Sources!G1191</f>
        <v>20200202</v>
      </c>
      <c r="E2753" s="44" t="str">
        <f>NM_Permitted_Sources!I1191</f>
        <v>Compressor Engines</v>
      </c>
      <c r="F2753" s="180" t="str">
        <f>NM_Permitted_Sources!J1191</f>
        <v/>
      </c>
      <c r="G2753" s="180" t="str">
        <f>NM_Permitted_Sources!K1191</f>
        <v/>
      </c>
      <c r="H2753" s="180">
        <f>NM_Permitted_Sources!L1191</f>
        <v>58.28</v>
      </c>
      <c r="I2753" s="180" t="str">
        <f>NM_Permitted_Sources!M1191</f>
        <v/>
      </c>
      <c r="J2753" s="180" t="str">
        <f>NM_Permitted_Sources!N1191</f>
        <v/>
      </c>
    </row>
    <row r="2754" spans="1:10" x14ac:dyDescent="0.2">
      <c r="A2754" s="43" t="str">
        <f>NM_Permitted_Sources!A1192</f>
        <v>NM Permitted</v>
      </c>
      <c r="B2754" s="43" t="str">
        <f>NM_Permitted_Sources!B1192</f>
        <v>35</v>
      </c>
      <c r="C2754" s="74" t="str">
        <f>NM_Permitted_Sources!C1192</f>
        <v>35025</v>
      </c>
      <c r="D2754" s="44" t="str">
        <f>NM_Permitted_Sources!G1192</f>
        <v>31000205</v>
      </c>
      <c r="E2754" s="44" t="str">
        <f>NM_Permitted_Sources!I1192</f>
        <v>Natural Gas Production, Flares</v>
      </c>
      <c r="F2754" s="180" t="str">
        <f>NM_Permitted_Sources!J1192</f>
        <v/>
      </c>
      <c r="G2754" s="180" t="str">
        <f>NM_Permitted_Sources!K1192</f>
        <v/>
      </c>
      <c r="H2754" s="180" t="str">
        <f>NM_Permitted_Sources!L1192</f>
        <v/>
      </c>
      <c r="I2754" s="180">
        <f>NM_Permitted_Sources!M1192</f>
        <v>58.3</v>
      </c>
      <c r="J2754" s="180" t="str">
        <f>NM_Permitted_Sources!N1192</f>
        <v/>
      </c>
    </row>
    <row r="2755" spans="1:10" x14ac:dyDescent="0.2">
      <c r="A2755" s="43" t="str">
        <f>NM_Permitted_Sources!A1193</f>
        <v>NM Permitted</v>
      </c>
      <c r="B2755" s="43" t="str">
        <f>NM_Permitted_Sources!B1193</f>
        <v>35</v>
      </c>
      <c r="C2755" s="74" t="str">
        <f>NM_Permitted_Sources!C1193</f>
        <v>35025</v>
      </c>
      <c r="D2755" s="44" t="str">
        <f>NM_Permitted_Sources!G1193</f>
        <v>20200252</v>
      </c>
      <c r="E2755" s="44" t="str">
        <f>NM_Permitted_Sources!I1193</f>
        <v>Compressor Engines</v>
      </c>
      <c r="F2755" s="180" t="str">
        <f>NM_Permitted_Sources!J1193</f>
        <v/>
      </c>
      <c r="G2755" s="180">
        <f>NM_Permitted_Sources!K1193</f>
        <v>58.47</v>
      </c>
      <c r="H2755" s="180" t="str">
        <f>NM_Permitted_Sources!L1193</f>
        <v/>
      </c>
      <c r="I2755" s="180" t="str">
        <f>NM_Permitted_Sources!M1193</f>
        <v/>
      </c>
      <c r="J2755" s="180" t="str">
        <f>NM_Permitted_Sources!N1193</f>
        <v/>
      </c>
    </row>
    <row r="2756" spans="1:10" x14ac:dyDescent="0.2">
      <c r="A2756" s="43" t="str">
        <f>NM_Permitted_Sources!A1194</f>
        <v>NM Permitted</v>
      </c>
      <c r="B2756" s="43" t="str">
        <f>NM_Permitted_Sources!B1194</f>
        <v>35</v>
      </c>
      <c r="C2756" s="74" t="str">
        <f>NM_Permitted_Sources!C1194</f>
        <v>35025</v>
      </c>
      <c r="D2756" s="44" t="str">
        <f>NM_Permitted_Sources!G1194</f>
        <v>20200252</v>
      </c>
      <c r="E2756" s="44" t="str">
        <f>NM_Permitted_Sources!I1194</f>
        <v>Compressor Engines</v>
      </c>
      <c r="F2756" s="180" t="str">
        <f>NM_Permitted_Sources!J1194</f>
        <v/>
      </c>
      <c r="G2756" s="180" t="str">
        <f>NM_Permitted_Sources!K1194</f>
        <v/>
      </c>
      <c r="H2756" s="180">
        <f>NM_Permitted_Sources!L1194</f>
        <v>59.2</v>
      </c>
      <c r="I2756" s="180" t="str">
        <f>NM_Permitted_Sources!M1194</f>
        <v/>
      </c>
      <c r="J2756" s="180" t="str">
        <f>NM_Permitted_Sources!N1194</f>
        <v/>
      </c>
    </row>
    <row r="2757" spans="1:10" x14ac:dyDescent="0.2">
      <c r="A2757" s="43" t="str">
        <f>NM_Permitted_Sources!A1195</f>
        <v>NM Permitted</v>
      </c>
      <c r="B2757" s="43" t="str">
        <f>NM_Permitted_Sources!B1195</f>
        <v>35</v>
      </c>
      <c r="C2757" s="74" t="str">
        <f>NM_Permitted_Sources!C1195</f>
        <v>35025</v>
      </c>
      <c r="D2757" s="44" t="str">
        <f>NM_Permitted_Sources!G1195</f>
        <v>20200202</v>
      </c>
      <c r="E2757" s="44" t="str">
        <f>NM_Permitted_Sources!I1195</f>
        <v>Compressor Engines</v>
      </c>
      <c r="F2757" s="180">
        <f>NM_Permitted_Sources!J1195</f>
        <v>59.24</v>
      </c>
      <c r="G2757" s="180" t="str">
        <f>NM_Permitted_Sources!K1195</f>
        <v/>
      </c>
      <c r="H2757" s="180" t="str">
        <f>NM_Permitted_Sources!L1195</f>
        <v/>
      </c>
      <c r="I2757" s="180" t="str">
        <f>NM_Permitted_Sources!M1195</f>
        <v/>
      </c>
      <c r="J2757" s="180" t="str">
        <f>NM_Permitted_Sources!N1195</f>
        <v/>
      </c>
    </row>
    <row r="2758" spans="1:10" x14ac:dyDescent="0.2">
      <c r="A2758" s="43" t="str">
        <f>NM_Permitted_Sources!A1196</f>
        <v>NM Permitted</v>
      </c>
      <c r="B2758" s="43" t="str">
        <f>NM_Permitted_Sources!B1196</f>
        <v>35</v>
      </c>
      <c r="C2758" s="74" t="str">
        <f>NM_Permitted_Sources!C1196</f>
        <v>35025</v>
      </c>
      <c r="D2758" s="44" t="str">
        <f>NM_Permitted_Sources!G1196</f>
        <v>20200202</v>
      </c>
      <c r="E2758" s="44" t="str">
        <f>NM_Permitted_Sources!I1196</f>
        <v>Compressor Engines</v>
      </c>
      <c r="F2758" s="180">
        <f>NM_Permitted_Sources!J1196</f>
        <v>59.27</v>
      </c>
      <c r="G2758" s="180" t="str">
        <f>NM_Permitted_Sources!K1196</f>
        <v/>
      </c>
      <c r="H2758" s="180" t="str">
        <f>NM_Permitted_Sources!L1196</f>
        <v/>
      </c>
      <c r="I2758" s="180" t="str">
        <f>NM_Permitted_Sources!M1196</f>
        <v/>
      </c>
      <c r="J2758" s="180" t="str">
        <f>NM_Permitted_Sources!N1196</f>
        <v/>
      </c>
    </row>
    <row r="2759" spans="1:10" x14ac:dyDescent="0.2">
      <c r="A2759" s="43" t="str">
        <f>NM_Permitted_Sources!A1197</f>
        <v>NM Permitted</v>
      </c>
      <c r="B2759" s="43" t="str">
        <f>NM_Permitted_Sources!B1197</f>
        <v>35</v>
      </c>
      <c r="C2759" s="74" t="str">
        <f>NM_Permitted_Sources!C1197</f>
        <v>35025</v>
      </c>
      <c r="D2759" s="44" t="str">
        <f>NM_Permitted_Sources!G1197</f>
        <v>20200202</v>
      </c>
      <c r="E2759" s="44" t="str">
        <f>NM_Permitted_Sources!I1197</f>
        <v>Compressor Engines</v>
      </c>
      <c r="F2759" s="180" t="str">
        <f>NM_Permitted_Sources!J1197</f>
        <v/>
      </c>
      <c r="G2759" s="180" t="str">
        <f>NM_Permitted_Sources!K1197</f>
        <v/>
      </c>
      <c r="H2759" s="180">
        <f>NM_Permitted_Sources!L1197</f>
        <v>59.37</v>
      </c>
      <c r="I2759" s="180" t="str">
        <f>NM_Permitted_Sources!M1197</f>
        <v/>
      </c>
      <c r="J2759" s="180" t="str">
        <f>NM_Permitted_Sources!N1197</f>
        <v/>
      </c>
    </row>
    <row r="2760" spans="1:10" x14ac:dyDescent="0.2">
      <c r="A2760" s="43" t="str">
        <f>NM_Permitted_Sources!A1198</f>
        <v>NM Permitted</v>
      </c>
      <c r="B2760" s="43" t="str">
        <f>NM_Permitted_Sources!B1198</f>
        <v>35</v>
      </c>
      <c r="C2760" s="74" t="str">
        <f>NM_Permitted_Sources!C1198</f>
        <v>35025</v>
      </c>
      <c r="D2760" s="44" t="str">
        <f>NM_Permitted_Sources!G1198</f>
        <v>20200202</v>
      </c>
      <c r="E2760" s="44" t="str">
        <f>NM_Permitted_Sources!I1198</f>
        <v>Compressor Engines</v>
      </c>
      <c r="F2760" s="180" t="str">
        <f>NM_Permitted_Sources!J1198</f>
        <v/>
      </c>
      <c r="G2760" s="180" t="str">
        <f>NM_Permitted_Sources!K1198</f>
        <v/>
      </c>
      <c r="H2760" s="180">
        <f>NM_Permitted_Sources!L1198</f>
        <v>59.64</v>
      </c>
      <c r="I2760" s="180" t="str">
        <f>NM_Permitted_Sources!M1198</f>
        <v/>
      </c>
      <c r="J2760" s="180" t="str">
        <f>NM_Permitted_Sources!N1198</f>
        <v/>
      </c>
    </row>
    <row r="2761" spans="1:10" x14ac:dyDescent="0.2">
      <c r="A2761" s="43" t="str">
        <f>NM_Permitted_Sources!A1199</f>
        <v>NM Permitted</v>
      </c>
      <c r="B2761" s="43" t="str">
        <f>NM_Permitted_Sources!B1199</f>
        <v>35</v>
      </c>
      <c r="C2761" s="74" t="str">
        <f>NM_Permitted_Sources!C1199</f>
        <v>35015</v>
      </c>
      <c r="D2761" s="44" t="str">
        <f>NM_Permitted_Sources!G1199</f>
        <v>20200252</v>
      </c>
      <c r="E2761" s="44" t="str">
        <f>NM_Permitted_Sources!I1199</f>
        <v>Compressor Engines</v>
      </c>
      <c r="F2761" s="180">
        <f>NM_Permitted_Sources!J1199</f>
        <v>61.89</v>
      </c>
      <c r="G2761" s="180" t="str">
        <f>NM_Permitted_Sources!K1199</f>
        <v/>
      </c>
      <c r="H2761" s="180" t="str">
        <f>NM_Permitted_Sources!L1199</f>
        <v/>
      </c>
      <c r="I2761" s="180" t="str">
        <f>NM_Permitted_Sources!M1199</f>
        <v/>
      </c>
      <c r="J2761" s="180" t="str">
        <f>NM_Permitted_Sources!N1199</f>
        <v/>
      </c>
    </row>
    <row r="2762" spans="1:10" x14ac:dyDescent="0.2">
      <c r="A2762" s="43" t="str">
        <f>NM_Permitted_Sources!A1200</f>
        <v>NM Permitted</v>
      </c>
      <c r="B2762" s="43" t="str">
        <f>NM_Permitted_Sources!B1200</f>
        <v>35</v>
      </c>
      <c r="C2762" s="74" t="str">
        <f>NM_Permitted_Sources!C1200</f>
        <v>35025</v>
      </c>
      <c r="D2762" s="44" t="str">
        <f>NM_Permitted_Sources!G1200</f>
        <v>20200202</v>
      </c>
      <c r="E2762" s="44" t="str">
        <f>NM_Permitted_Sources!I1200</f>
        <v>Compressor Engines</v>
      </c>
      <c r="F2762" s="180" t="str">
        <f>NM_Permitted_Sources!J1200</f>
        <v/>
      </c>
      <c r="G2762" s="180" t="str">
        <f>NM_Permitted_Sources!K1200</f>
        <v/>
      </c>
      <c r="H2762" s="180">
        <f>NM_Permitted_Sources!L1200</f>
        <v>61.91</v>
      </c>
      <c r="I2762" s="180" t="str">
        <f>NM_Permitted_Sources!M1200</f>
        <v/>
      </c>
      <c r="J2762" s="180" t="str">
        <f>NM_Permitted_Sources!N1200</f>
        <v/>
      </c>
    </row>
    <row r="2763" spans="1:10" x14ac:dyDescent="0.2">
      <c r="A2763" s="43" t="str">
        <f>NM_Permitted_Sources!A1201</f>
        <v>NM Permitted</v>
      </c>
      <c r="B2763" s="43" t="str">
        <f>NM_Permitted_Sources!B1201</f>
        <v>35</v>
      </c>
      <c r="C2763" s="74" t="str">
        <f>NM_Permitted_Sources!C1201</f>
        <v>35025</v>
      </c>
      <c r="D2763" s="44" t="str">
        <f>NM_Permitted_Sources!G1201</f>
        <v>20200252</v>
      </c>
      <c r="E2763" s="44" t="str">
        <f>NM_Permitted_Sources!I1201</f>
        <v>Compressor Engines</v>
      </c>
      <c r="F2763" s="180" t="str">
        <f>NM_Permitted_Sources!J1201</f>
        <v/>
      </c>
      <c r="G2763" s="180">
        <f>NM_Permitted_Sources!K1201</f>
        <v>63.01</v>
      </c>
      <c r="H2763" s="180" t="str">
        <f>NM_Permitted_Sources!L1201</f>
        <v/>
      </c>
      <c r="I2763" s="180" t="str">
        <f>NM_Permitted_Sources!M1201</f>
        <v/>
      </c>
      <c r="J2763" s="180" t="str">
        <f>NM_Permitted_Sources!N1201</f>
        <v/>
      </c>
    </row>
    <row r="2764" spans="1:10" x14ac:dyDescent="0.2">
      <c r="A2764" s="43" t="str">
        <f>NM_Permitted_Sources!A1202</f>
        <v>NM Permitted</v>
      </c>
      <c r="B2764" s="43" t="str">
        <f>NM_Permitted_Sources!B1202</f>
        <v>35</v>
      </c>
      <c r="C2764" s="74" t="str">
        <f>NM_Permitted_Sources!C1202</f>
        <v>35025</v>
      </c>
      <c r="D2764" s="44" t="str">
        <f>NM_Permitted_Sources!G1202</f>
        <v>20200252</v>
      </c>
      <c r="E2764" s="44" t="str">
        <f>NM_Permitted_Sources!I1202</f>
        <v>Compressor Engines</v>
      </c>
      <c r="F2764" s="180" t="str">
        <f>NM_Permitted_Sources!J1202</f>
        <v/>
      </c>
      <c r="G2764" s="180" t="str">
        <f>NM_Permitted_Sources!K1202</f>
        <v/>
      </c>
      <c r="H2764" s="180">
        <f>NM_Permitted_Sources!L1202</f>
        <v>63.79</v>
      </c>
      <c r="I2764" s="180" t="str">
        <f>NM_Permitted_Sources!M1202</f>
        <v/>
      </c>
      <c r="J2764" s="180" t="str">
        <f>NM_Permitted_Sources!N1202</f>
        <v/>
      </c>
    </row>
    <row r="2765" spans="1:10" x14ac:dyDescent="0.2">
      <c r="A2765" s="43" t="str">
        <f>NM_Permitted_Sources!A1203</f>
        <v>NM Permitted</v>
      </c>
      <c r="B2765" s="43" t="str">
        <f>NM_Permitted_Sources!B1203</f>
        <v>35</v>
      </c>
      <c r="C2765" s="74" t="str">
        <f>NM_Permitted_Sources!C1203</f>
        <v>35025</v>
      </c>
      <c r="D2765" s="44" t="str">
        <f>NM_Permitted_Sources!G1203</f>
        <v>20200202</v>
      </c>
      <c r="E2765" s="44" t="str">
        <f>NM_Permitted_Sources!I1203</f>
        <v>Compressor Engines</v>
      </c>
      <c r="F2765" s="180">
        <f>NM_Permitted_Sources!J1203</f>
        <v>64.22</v>
      </c>
      <c r="G2765" s="180" t="str">
        <f>NM_Permitted_Sources!K1203</f>
        <v/>
      </c>
      <c r="H2765" s="180" t="str">
        <f>NM_Permitted_Sources!L1203</f>
        <v/>
      </c>
      <c r="I2765" s="180" t="str">
        <f>NM_Permitted_Sources!M1203</f>
        <v/>
      </c>
      <c r="J2765" s="180" t="str">
        <f>NM_Permitted_Sources!N1203</f>
        <v/>
      </c>
    </row>
    <row r="2766" spans="1:10" x14ac:dyDescent="0.2">
      <c r="A2766" s="43" t="str">
        <f>NM_Permitted_Sources!A1204</f>
        <v>NM Permitted</v>
      </c>
      <c r="B2766" s="43" t="str">
        <f>NM_Permitted_Sources!B1204</f>
        <v>35</v>
      </c>
      <c r="C2766" s="74" t="str">
        <f>NM_Permitted_Sources!C1204</f>
        <v>35025</v>
      </c>
      <c r="D2766" s="44" t="str">
        <f>NM_Permitted_Sources!G1204</f>
        <v>31000215</v>
      </c>
      <c r="E2766" s="44" t="str">
        <f>NM_Permitted_Sources!I1204</f>
        <v>Natural Gas Production, Flares</v>
      </c>
      <c r="F2766" s="180">
        <f>NM_Permitted_Sources!J1204</f>
        <v>64.3</v>
      </c>
      <c r="G2766" s="180" t="str">
        <f>NM_Permitted_Sources!K1204</f>
        <v/>
      </c>
      <c r="H2766" s="180" t="str">
        <f>NM_Permitted_Sources!L1204</f>
        <v/>
      </c>
      <c r="I2766" s="180" t="str">
        <f>NM_Permitted_Sources!M1204</f>
        <v/>
      </c>
      <c r="J2766" s="180" t="str">
        <f>NM_Permitted_Sources!N1204</f>
        <v/>
      </c>
    </row>
    <row r="2767" spans="1:10" x14ac:dyDescent="0.2">
      <c r="A2767" s="43" t="str">
        <f>NM_Permitted_Sources!A1205</f>
        <v>NM Permitted</v>
      </c>
      <c r="B2767" s="43" t="str">
        <f>NM_Permitted_Sources!B1205</f>
        <v>35</v>
      </c>
      <c r="C2767" s="74" t="str">
        <f>NM_Permitted_Sources!C1205</f>
        <v>35025</v>
      </c>
      <c r="D2767" s="44" t="str">
        <f>NM_Permitted_Sources!G1205</f>
        <v>31000215</v>
      </c>
      <c r="E2767" s="44" t="str">
        <f>NM_Permitted_Sources!I1205</f>
        <v>Natural Gas Production, Flares</v>
      </c>
      <c r="F2767" s="180" t="str">
        <f>NM_Permitted_Sources!J1205</f>
        <v/>
      </c>
      <c r="G2767" s="180" t="str">
        <f>NM_Permitted_Sources!K1205</f>
        <v/>
      </c>
      <c r="H2767" s="180">
        <f>NM_Permitted_Sources!L1205</f>
        <v>64.5</v>
      </c>
      <c r="I2767" s="180" t="str">
        <f>NM_Permitted_Sources!M1205</f>
        <v/>
      </c>
      <c r="J2767" s="180" t="str">
        <f>NM_Permitted_Sources!N1205</f>
        <v/>
      </c>
    </row>
    <row r="2768" spans="1:10" x14ac:dyDescent="0.2">
      <c r="A2768" s="43" t="str">
        <f>NM_Permitted_Sources!A1206</f>
        <v>NM Permitted</v>
      </c>
      <c r="B2768" s="43" t="str">
        <f>NM_Permitted_Sources!B1206</f>
        <v>35</v>
      </c>
      <c r="C2768" s="74" t="str">
        <f>NM_Permitted_Sources!C1206</f>
        <v>35025</v>
      </c>
      <c r="D2768" s="44" t="str">
        <f>NM_Permitted_Sources!G1206</f>
        <v>31088811</v>
      </c>
      <c r="E2768" s="44" t="str">
        <f>NM_Permitted_Sources!I1206</f>
        <v>Permitted Fugitives</v>
      </c>
      <c r="F2768" s="180" t="str">
        <f>NM_Permitted_Sources!J1206</f>
        <v/>
      </c>
      <c r="G2768" s="180">
        <f>NM_Permitted_Sources!K1206</f>
        <v>67.42</v>
      </c>
      <c r="H2768" s="180" t="str">
        <f>NM_Permitted_Sources!L1206</f>
        <v/>
      </c>
      <c r="I2768" s="180" t="str">
        <f>NM_Permitted_Sources!M1206</f>
        <v/>
      </c>
      <c r="J2768" s="180" t="str">
        <f>NM_Permitted_Sources!N1206</f>
        <v/>
      </c>
    </row>
    <row r="2769" spans="1:10" x14ac:dyDescent="0.2">
      <c r="A2769" s="43" t="str">
        <f>NM_Permitted_Sources!A1207</f>
        <v>NM Permitted</v>
      </c>
      <c r="B2769" s="43" t="str">
        <f>NM_Permitted_Sources!B1207</f>
        <v>35</v>
      </c>
      <c r="C2769" s="74" t="str">
        <f>NM_Permitted_Sources!C1207</f>
        <v>35025</v>
      </c>
      <c r="D2769" s="44" t="str">
        <f>NM_Permitted_Sources!G1207</f>
        <v>20200202</v>
      </c>
      <c r="E2769" s="44" t="str">
        <f>NM_Permitted_Sources!I1207</f>
        <v>Compressor Engines</v>
      </c>
      <c r="F2769" s="180" t="str">
        <f>NM_Permitted_Sources!J1207</f>
        <v/>
      </c>
      <c r="G2769" s="180" t="str">
        <f>NM_Permitted_Sources!K1207</f>
        <v/>
      </c>
      <c r="H2769" s="180">
        <f>NM_Permitted_Sources!L1207</f>
        <v>68.959999999999994</v>
      </c>
      <c r="I2769" s="180" t="str">
        <f>NM_Permitted_Sources!M1207</f>
        <v/>
      </c>
      <c r="J2769" s="180" t="str">
        <f>NM_Permitted_Sources!N1207</f>
        <v/>
      </c>
    </row>
    <row r="2770" spans="1:10" x14ac:dyDescent="0.2">
      <c r="A2770" s="43" t="str">
        <f>NM_Permitted_Sources!A1208</f>
        <v>NM Permitted</v>
      </c>
      <c r="B2770" s="43" t="str">
        <f>NM_Permitted_Sources!B1208</f>
        <v>35</v>
      </c>
      <c r="C2770" s="74" t="str">
        <f>NM_Permitted_Sources!C1208</f>
        <v>35015</v>
      </c>
      <c r="D2770" s="44" t="str">
        <f>NM_Permitted_Sources!G1208</f>
        <v>20200252</v>
      </c>
      <c r="E2770" s="44" t="str">
        <f>NM_Permitted_Sources!I1208</f>
        <v>Compressor Engines</v>
      </c>
      <c r="F2770" s="180" t="str">
        <f>NM_Permitted_Sources!J1208</f>
        <v/>
      </c>
      <c r="G2770" s="180" t="str">
        <f>NM_Permitted_Sources!K1208</f>
        <v/>
      </c>
      <c r="H2770" s="180">
        <f>NM_Permitted_Sources!L1208</f>
        <v>69.53</v>
      </c>
      <c r="I2770" s="180" t="str">
        <f>NM_Permitted_Sources!M1208</f>
        <v/>
      </c>
      <c r="J2770" s="180" t="str">
        <f>NM_Permitted_Sources!N1208</f>
        <v/>
      </c>
    </row>
    <row r="2771" spans="1:10" x14ac:dyDescent="0.2">
      <c r="A2771" s="43" t="str">
        <f>NM_Permitted_Sources!A1209</f>
        <v>NM Permitted</v>
      </c>
      <c r="B2771" s="43" t="str">
        <f>NM_Permitted_Sources!B1209</f>
        <v>35</v>
      </c>
      <c r="C2771" s="74" t="str">
        <f>NM_Permitted_Sources!C1209</f>
        <v>35025</v>
      </c>
      <c r="D2771" s="44" t="str">
        <f>NM_Permitted_Sources!G1209</f>
        <v>20200202</v>
      </c>
      <c r="E2771" s="44" t="str">
        <f>NM_Permitted_Sources!I1209</f>
        <v>Compressor Engines</v>
      </c>
      <c r="F2771" s="180">
        <f>NM_Permitted_Sources!J1209</f>
        <v>71.14</v>
      </c>
      <c r="G2771" s="180" t="str">
        <f>NM_Permitted_Sources!K1209</f>
        <v/>
      </c>
      <c r="H2771" s="180" t="str">
        <f>NM_Permitted_Sources!L1209</f>
        <v/>
      </c>
      <c r="I2771" s="180" t="str">
        <f>NM_Permitted_Sources!M1209</f>
        <v/>
      </c>
      <c r="J2771" s="180" t="str">
        <f>NM_Permitted_Sources!N1209</f>
        <v/>
      </c>
    </row>
    <row r="2772" spans="1:10" x14ac:dyDescent="0.2">
      <c r="A2772" s="43" t="str">
        <f>NM_Permitted_Sources!A1210</f>
        <v>NM Permitted</v>
      </c>
      <c r="B2772" s="43" t="str">
        <f>NM_Permitted_Sources!B1210</f>
        <v>35</v>
      </c>
      <c r="C2772" s="74" t="str">
        <f>NM_Permitted_Sources!C1210</f>
        <v>35025</v>
      </c>
      <c r="D2772" s="44" t="str">
        <f>NM_Permitted_Sources!G1210</f>
        <v>20200253</v>
      </c>
      <c r="E2772" s="44" t="str">
        <f>NM_Permitted_Sources!I1210</f>
        <v>Compressor Engines</v>
      </c>
      <c r="F2772" s="180">
        <f>NM_Permitted_Sources!J1210</f>
        <v>71.569999999999993</v>
      </c>
      <c r="G2772" s="180" t="str">
        <f>NM_Permitted_Sources!K1210</f>
        <v/>
      </c>
      <c r="H2772" s="180" t="str">
        <f>NM_Permitted_Sources!L1210</f>
        <v/>
      </c>
      <c r="I2772" s="180" t="str">
        <f>NM_Permitted_Sources!M1210</f>
        <v/>
      </c>
      <c r="J2772" s="180" t="str">
        <f>NM_Permitted_Sources!N1210</f>
        <v/>
      </c>
    </row>
    <row r="2773" spans="1:10" x14ac:dyDescent="0.2">
      <c r="A2773" s="43" t="str">
        <f>NM_Permitted_Sources!A1211</f>
        <v>NM Permitted</v>
      </c>
      <c r="B2773" s="43" t="str">
        <f>NM_Permitted_Sources!B1211</f>
        <v>35</v>
      </c>
      <c r="C2773" s="74" t="str">
        <f>NM_Permitted_Sources!C1211</f>
        <v>35011</v>
      </c>
      <c r="D2773" s="44" t="str">
        <f>NM_Permitted_Sources!G1211</f>
        <v>31000205</v>
      </c>
      <c r="E2773" s="44" t="str">
        <f>NM_Permitted_Sources!I1211</f>
        <v>Natural Gas Production, Flares</v>
      </c>
      <c r="F2773" s="180" t="str">
        <f>NM_Permitted_Sources!J1211</f>
        <v/>
      </c>
      <c r="G2773" s="180" t="str">
        <f>NM_Permitted_Sources!K1211</f>
        <v/>
      </c>
      <c r="H2773" s="180" t="str">
        <f>NM_Permitted_Sources!L1211</f>
        <v/>
      </c>
      <c r="I2773" s="180">
        <f>NM_Permitted_Sources!M1211</f>
        <v>72.099999999999994</v>
      </c>
      <c r="J2773" s="180" t="str">
        <f>NM_Permitted_Sources!N1211</f>
        <v/>
      </c>
    </row>
    <row r="2774" spans="1:10" x14ac:dyDescent="0.2">
      <c r="A2774" s="43" t="str">
        <f>NM_Permitted_Sources!A1212</f>
        <v>NM Permitted</v>
      </c>
      <c r="B2774" s="43" t="str">
        <f>NM_Permitted_Sources!B1212</f>
        <v>35</v>
      </c>
      <c r="C2774" s="74" t="str">
        <f>NM_Permitted_Sources!C1212</f>
        <v>35025</v>
      </c>
      <c r="D2774" s="44" t="str">
        <f>NM_Permitted_Sources!G1212</f>
        <v>20200203</v>
      </c>
      <c r="E2774" s="44" t="str">
        <f>NM_Permitted_Sources!I1212</f>
        <v>Compressor Engines</v>
      </c>
      <c r="F2774" s="180" t="str">
        <f>NM_Permitted_Sources!J1212</f>
        <v/>
      </c>
      <c r="G2774" s="180" t="str">
        <f>NM_Permitted_Sources!K1212</f>
        <v/>
      </c>
      <c r="H2774" s="180">
        <f>NM_Permitted_Sources!L1212</f>
        <v>74.7</v>
      </c>
      <c r="I2774" s="180" t="str">
        <f>NM_Permitted_Sources!M1212</f>
        <v/>
      </c>
      <c r="J2774" s="180" t="str">
        <f>NM_Permitted_Sources!N1212</f>
        <v/>
      </c>
    </row>
    <row r="2775" spans="1:10" x14ac:dyDescent="0.2">
      <c r="A2775" s="43" t="str">
        <f>NM_Permitted_Sources!A1213</f>
        <v>NM Permitted</v>
      </c>
      <c r="B2775" s="43" t="str">
        <f>NM_Permitted_Sources!B1213</f>
        <v>35</v>
      </c>
      <c r="C2775" s="74" t="str">
        <f>NM_Permitted_Sources!C1213</f>
        <v>35015</v>
      </c>
      <c r="D2775" s="44" t="str">
        <f>NM_Permitted_Sources!G1213</f>
        <v>20200201</v>
      </c>
      <c r="E2775" s="44" t="str">
        <f>NM_Permitted_Sources!I1213</f>
        <v>Compressor Engines</v>
      </c>
      <c r="F2775" s="180">
        <f>NM_Permitted_Sources!J1213</f>
        <v>76.959999999999994</v>
      </c>
      <c r="G2775" s="180" t="str">
        <f>NM_Permitted_Sources!K1213</f>
        <v/>
      </c>
      <c r="H2775" s="180" t="str">
        <f>NM_Permitted_Sources!L1213</f>
        <v/>
      </c>
      <c r="I2775" s="180" t="str">
        <f>NM_Permitted_Sources!M1213</f>
        <v/>
      </c>
      <c r="J2775" s="180" t="str">
        <f>NM_Permitted_Sources!N1213</f>
        <v/>
      </c>
    </row>
    <row r="2776" spans="1:10" x14ac:dyDescent="0.2">
      <c r="A2776" s="43" t="str">
        <f>NM_Permitted_Sources!A1214</f>
        <v>NM Permitted</v>
      </c>
      <c r="B2776" s="43" t="str">
        <f>NM_Permitted_Sources!B1214</f>
        <v>35</v>
      </c>
      <c r="C2776" s="74" t="str">
        <f>NM_Permitted_Sources!C1214</f>
        <v>35025</v>
      </c>
      <c r="D2776" s="44" t="str">
        <f>NM_Permitted_Sources!G1214</f>
        <v>20200253</v>
      </c>
      <c r="E2776" s="44" t="str">
        <f>NM_Permitted_Sources!I1214</f>
        <v>Compressor Engines</v>
      </c>
      <c r="F2776" s="180">
        <f>NM_Permitted_Sources!J1214</f>
        <v>77.41</v>
      </c>
      <c r="G2776" s="180" t="str">
        <f>NM_Permitted_Sources!K1214</f>
        <v/>
      </c>
      <c r="H2776" s="180" t="str">
        <f>NM_Permitted_Sources!L1214</f>
        <v/>
      </c>
      <c r="I2776" s="180" t="str">
        <f>NM_Permitted_Sources!M1214</f>
        <v/>
      </c>
      <c r="J2776" s="180" t="str">
        <f>NM_Permitted_Sources!N1214</f>
        <v/>
      </c>
    </row>
    <row r="2777" spans="1:10" x14ac:dyDescent="0.2">
      <c r="A2777" s="43" t="str">
        <f>NM_Permitted_Sources!A1215</f>
        <v>NM Permitted</v>
      </c>
      <c r="B2777" s="43" t="str">
        <f>NM_Permitted_Sources!B1215</f>
        <v>35</v>
      </c>
      <c r="C2777" s="74" t="str">
        <f>NM_Permitted_Sources!C1215</f>
        <v>35015</v>
      </c>
      <c r="D2777" s="44" t="str">
        <f>NM_Permitted_Sources!G1215</f>
        <v>20200201</v>
      </c>
      <c r="E2777" s="44" t="str">
        <f>NM_Permitted_Sources!I1215</f>
        <v>Compressor Engines</v>
      </c>
      <c r="F2777" s="180">
        <f>NM_Permitted_Sources!J1215</f>
        <v>77.81</v>
      </c>
      <c r="G2777" s="180" t="str">
        <f>NM_Permitted_Sources!K1215</f>
        <v/>
      </c>
      <c r="H2777" s="180" t="str">
        <f>NM_Permitted_Sources!L1215</f>
        <v/>
      </c>
      <c r="I2777" s="180" t="str">
        <f>NM_Permitted_Sources!M1215</f>
        <v/>
      </c>
      <c r="J2777" s="180" t="str">
        <f>NM_Permitted_Sources!N1215</f>
        <v/>
      </c>
    </row>
    <row r="2778" spans="1:10" x14ac:dyDescent="0.2">
      <c r="A2778" s="43" t="str">
        <f>NM_Permitted_Sources!A1216</f>
        <v>NM Permitted</v>
      </c>
      <c r="B2778" s="43" t="str">
        <f>NM_Permitted_Sources!B1216</f>
        <v>35</v>
      </c>
      <c r="C2778" s="74" t="str">
        <f>NM_Permitted_Sources!C1216</f>
        <v>35025</v>
      </c>
      <c r="D2778" s="44" t="str">
        <f>NM_Permitted_Sources!G1216</f>
        <v>20200253</v>
      </c>
      <c r="E2778" s="44" t="str">
        <f>NM_Permitted_Sources!I1216</f>
        <v>Compressor Engines</v>
      </c>
      <c r="F2778" s="180">
        <f>NM_Permitted_Sources!J1216</f>
        <v>77.849999999999994</v>
      </c>
      <c r="G2778" s="180" t="str">
        <f>NM_Permitted_Sources!K1216</f>
        <v/>
      </c>
      <c r="H2778" s="180" t="str">
        <f>NM_Permitted_Sources!L1216</f>
        <v/>
      </c>
      <c r="I2778" s="180" t="str">
        <f>NM_Permitted_Sources!M1216</f>
        <v/>
      </c>
      <c r="J2778" s="180" t="str">
        <f>NM_Permitted_Sources!N1216</f>
        <v/>
      </c>
    </row>
    <row r="2779" spans="1:10" x14ac:dyDescent="0.2">
      <c r="A2779" s="43" t="str">
        <f>NM_Permitted_Sources!A1217</f>
        <v>NM Permitted</v>
      </c>
      <c r="B2779" s="43" t="str">
        <f>NM_Permitted_Sources!B1217</f>
        <v>35</v>
      </c>
      <c r="C2779" s="74" t="str">
        <f>NM_Permitted_Sources!C1217</f>
        <v>35005</v>
      </c>
      <c r="D2779" s="44" t="str">
        <f>NM_Permitted_Sources!G1217</f>
        <v>20200252</v>
      </c>
      <c r="E2779" s="44" t="str">
        <f>NM_Permitted_Sources!I1217</f>
        <v>Compressor Engines</v>
      </c>
      <c r="F2779" s="180">
        <f>NM_Permitted_Sources!J1217</f>
        <v>78.099999999999994</v>
      </c>
      <c r="G2779" s="180" t="str">
        <f>NM_Permitted_Sources!K1217</f>
        <v/>
      </c>
      <c r="H2779" s="180" t="str">
        <f>NM_Permitted_Sources!L1217</f>
        <v/>
      </c>
      <c r="I2779" s="180" t="str">
        <f>NM_Permitted_Sources!M1217</f>
        <v/>
      </c>
      <c r="J2779" s="180" t="str">
        <f>NM_Permitted_Sources!N1217</f>
        <v/>
      </c>
    </row>
    <row r="2780" spans="1:10" x14ac:dyDescent="0.2">
      <c r="A2780" s="43" t="str">
        <f>NM_Permitted_Sources!A1218</f>
        <v>NM Permitted</v>
      </c>
      <c r="B2780" s="43" t="str">
        <f>NM_Permitted_Sources!B1218</f>
        <v>35</v>
      </c>
      <c r="C2780" s="74" t="str">
        <f>NM_Permitted_Sources!C1218</f>
        <v>35005</v>
      </c>
      <c r="D2780" s="44" t="str">
        <f>NM_Permitted_Sources!G1218</f>
        <v>20200252</v>
      </c>
      <c r="E2780" s="44" t="str">
        <f>NM_Permitted_Sources!I1218</f>
        <v>Compressor Engines</v>
      </c>
      <c r="F2780" s="180">
        <f>NM_Permitted_Sources!J1218</f>
        <v>78.3</v>
      </c>
      <c r="G2780" s="180" t="str">
        <f>NM_Permitted_Sources!K1218</f>
        <v/>
      </c>
      <c r="H2780" s="180" t="str">
        <f>NM_Permitted_Sources!L1218</f>
        <v/>
      </c>
      <c r="I2780" s="180" t="str">
        <f>NM_Permitted_Sources!M1218</f>
        <v/>
      </c>
      <c r="J2780" s="180" t="str">
        <f>NM_Permitted_Sources!N1218</f>
        <v/>
      </c>
    </row>
    <row r="2781" spans="1:10" x14ac:dyDescent="0.2">
      <c r="A2781" s="43" t="str">
        <f>NM_Permitted_Sources!A1219</f>
        <v>NM Permitted</v>
      </c>
      <c r="B2781" s="43" t="str">
        <f>NM_Permitted_Sources!B1219</f>
        <v>35</v>
      </c>
      <c r="C2781" s="74" t="str">
        <f>NM_Permitted_Sources!C1219</f>
        <v>35025</v>
      </c>
      <c r="D2781" s="44" t="str">
        <f>NM_Permitted_Sources!G1219</f>
        <v>20200254</v>
      </c>
      <c r="E2781" s="44" t="str">
        <f>NM_Permitted_Sources!I1219</f>
        <v>Compressor Engines</v>
      </c>
      <c r="F2781" s="180">
        <f>NM_Permitted_Sources!J1219</f>
        <v>78.59</v>
      </c>
      <c r="G2781" s="180" t="str">
        <f>NM_Permitted_Sources!K1219</f>
        <v/>
      </c>
      <c r="H2781" s="180" t="str">
        <f>NM_Permitted_Sources!L1219</f>
        <v/>
      </c>
      <c r="I2781" s="180" t="str">
        <f>NM_Permitted_Sources!M1219</f>
        <v/>
      </c>
      <c r="J2781" s="180" t="str">
        <f>NM_Permitted_Sources!N1219</f>
        <v/>
      </c>
    </row>
    <row r="2782" spans="1:10" x14ac:dyDescent="0.2">
      <c r="A2782" s="43" t="str">
        <f>NM_Permitted_Sources!A1220</f>
        <v>NM Permitted</v>
      </c>
      <c r="B2782" s="43" t="str">
        <f>NM_Permitted_Sources!B1220</f>
        <v>35</v>
      </c>
      <c r="C2782" s="74" t="str">
        <f>NM_Permitted_Sources!C1220</f>
        <v>35025</v>
      </c>
      <c r="D2782" s="44" t="str">
        <f>NM_Permitted_Sources!G1220</f>
        <v>20200201</v>
      </c>
      <c r="E2782" s="44" t="str">
        <f>NM_Permitted_Sources!I1220</f>
        <v>Compressor Engines</v>
      </c>
      <c r="F2782" s="180">
        <f>NM_Permitted_Sources!J1220</f>
        <v>79.010000000000005</v>
      </c>
      <c r="G2782" s="180" t="str">
        <f>NM_Permitted_Sources!K1220</f>
        <v/>
      </c>
      <c r="H2782" s="180" t="str">
        <f>NM_Permitted_Sources!L1220</f>
        <v/>
      </c>
      <c r="I2782" s="180" t="str">
        <f>NM_Permitted_Sources!M1220</f>
        <v/>
      </c>
      <c r="J2782" s="180" t="str">
        <f>NM_Permitted_Sources!N1220</f>
        <v/>
      </c>
    </row>
    <row r="2783" spans="1:10" x14ac:dyDescent="0.2">
      <c r="A2783" s="43" t="str">
        <f>NM_Permitted_Sources!A1221</f>
        <v>NM Permitted</v>
      </c>
      <c r="B2783" s="43" t="str">
        <f>NM_Permitted_Sources!B1221</f>
        <v>35</v>
      </c>
      <c r="C2783" s="74" t="str">
        <f>NM_Permitted_Sources!C1221</f>
        <v>35015</v>
      </c>
      <c r="D2783" s="44" t="str">
        <f>NM_Permitted_Sources!G1221</f>
        <v>20200252</v>
      </c>
      <c r="E2783" s="44" t="str">
        <f>NM_Permitted_Sources!I1221</f>
        <v>Compressor Engines</v>
      </c>
      <c r="F2783" s="180">
        <f>NM_Permitted_Sources!J1221</f>
        <v>79.87</v>
      </c>
      <c r="G2783" s="180" t="str">
        <f>NM_Permitted_Sources!K1221</f>
        <v/>
      </c>
      <c r="H2783" s="180" t="str">
        <f>NM_Permitted_Sources!L1221</f>
        <v/>
      </c>
      <c r="I2783" s="180" t="str">
        <f>NM_Permitted_Sources!M1221</f>
        <v/>
      </c>
      <c r="J2783" s="180" t="str">
        <f>NM_Permitted_Sources!N1221</f>
        <v/>
      </c>
    </row>
    <row r="2784" spans="1:10" x14ac:dyDescent="0.2">
      <c r="A2784" s="43" t="str">
        <f>NM_Permitted_Sources!A1222</f>
        <v>NM Permitted</v>
      </c>
      <c r="B2784" s="43" t="str">
        <f>NM_Permitted_Sources!B1222</f>
        <v>35</v>
      </c>
      <c r="C2784" s="74" t="str">
        <f>NM_Permitted_Sources!C1222</f>
        <v>35025</v>
      </c>
      <c r="D2784" s="44" t="str">
        <f>NM_Permitted_Sources!G1222</f>
        <v>20200201</v>
      </c>
      <c r="E2784" s="44" t="str">
        <f>NM_Permitted_Sources!I1222</f>
        <v>Compressor Engines</v>
      </c>
      <c r="F2784" s="180">
        <f>NM_Permitted_Sources!J1222</f>
        <v>80.61</v>
      </c>
      <c r="G2784" s="180" t="str">
        <f>NM_Permitted_Sources!K1222</f>
        <v/>
      </c>
      <c r="H2784" s="180" t="str">
        <f>NM_Permitted_Sources!L1222</f>
        <v/>
      </c>
      <c r="I2784" s="180" t="str">
        <f>NM_Permitted_Sources!M1222</f>
        <v/>
      </c>
      <c r="J2784" s="180" t="str">
        <f>NM_Permitted_Sources!N1222</f>
        <v/>
      </c>
    </row>
    <row r="2785" spans="1:10" x14ac:dyDescent="0.2">
      <c r="A2785" s="43" t="str">
        <f>NM_Permitted_Sources!A1223</f>
        <v>NM Permitted</v>
      </c>
      <c r="B2785" s="43" t="str">
        <f>NM_Permitted_Sources!B1223</f>
        <v>35</v>
      </c>
      <c r="C2785" s="74" t="str">
        <f>NM_Permitted_Sources!C1223</f>
        <v>35015</v>
      </c>
      <c r="D2785" s="44" t="str">
        <f>NM_Permitted_Sources!G1223</f>
        <v>20200255</v>
      </c>
      <c r="E2785" s="44" t="str">
        <f>NM_Permitted_Sources!I1223</f>
        <v>Compressor Engines</v>
      </c>
      <c r="F2785" s="180">
        <f>NM_Permitted_Sources!J1223</f>
        <v>84.71</v>
      </c>
      <c r="G2785" s="180" t="str">
        <f>NM_Permitted_Sources!K1223</f>
        <v/>
      </c>
      <c r="H2785" s="180" t="str">
        <f>NM_Permitted_Sources!L1223</f>
        <v/>
      </c>
      <c r="I2785" s="180" t="str">
        <f>NM_Permitted_Sources!M1223</f>
        <v/>
      </c>
      <c r="J2785" s="180" t="str">
        <f>NM_Permitted_Sources!N1223</f>
        <v/>
      </c>
    </row>
    <row r="2786" spans="1:10" x14ac:dyDescent="0.2">
      <c r="A2786" s="43" t="str">
        <f>NM_Permitted_Sources!A1224</f>
        <v>NM Permitted</v>
      </c>
      <c r="B2786" s="43" t="str">
        <f>NM_Permitted_Sources!B1224</f>
        <v>35</v>
      </c>
      <c r="C2786" s="74" t="str">
        <f>NM_Permitted_Sources!C1224</f>
        <v>35025</v>
      </c>
      <c r="D2786" s="44" t="str">
        <f>NM_Permitted_Sources!G1224</f>
        <v>20200202</v>
      </c>
      <c r="E2786" s="44" t="str">
        <f>NM_Permitted_Sources!I1224</f>
        <v>Compressor Engines</v>
      </c>
      <c r="F2786" s="180">
        <f>NM_Permitted_Sources!J1224</f>
        <v>84.83</v>
      </c>
      <c r="G2786" s="180" t="str">
        <f>NM_Permitted_Sources!K1224</f>
        <v/>
      </c>
      <c r="H2786" s="180" t="str">
        <f>NM_Permitted_Sources!L1224</f>
        <v/>
      </c>
      <c r="I2786" s="180" t="str">
        <f>NM_Permitted_Sources!M1224</f>
        <v/>
      </c>
      <c r="J2786" s="180" t="str">
        <f>NM_Permitted_Sources!N1224</f>
        <v/>
      </c>
    </row>
    <row r="2787" spans="1:10" x14ac:dyDescent="0.2">
      <c r="A2787" s="43" t="str">
        <f>NM_Permitted_Sources!A1225</f>
        <v>NM Permitted</v>
      </c>
      <c r="B2787" s="43" t="str">
        <f>NM_Permitted_Sources!B1225</f>
        <v>35</v>
      </c>
      <c r="C2787" s="74" t="str">
        <f>NM_Permitted_Sources!C1225</f>
        <v>35025</v>
      </c>
      <c r="D2787" s="44" t="str">
        <f>NM_Permitted_Sources!G1225</f>
        <v>20200252</v>
      </c>
      <c r="E2787" s="44" t="str">
        <f>NM_Permitted_Sources!I1225</f>
        <v>Compressor Engines</v>
      </c>
      <c r="F2787" s="180">
        <f>NM_Permitted_Sources!J1225</f>
        <v>85.09</v>
      </c>
      <c r="G2787" s="180" t="str">
        <f>NM_Permitted_Sources!K1225</f>
        <v/>
      </c>
      <c r="H2787" s="180" t="str">
        <f>NM_Permitted_Sources!L1225</f>
        <v/>
      </c>
      <c r="I2787" s="180" t="str">
        <f>NM_Permitted_Sources!M1225</f>
        <v/>
      </c>
      <c r="J2787" s="180" t="str">
        <f>NM_Permitted_Sources!N1225</f>
        <v/>
      </c>
    </row>
    <row r="2788" spans="1:10" x14ac:dyDescent="0.2">
      <c r="A2788" s="43" t="str">
        <f>NM_Permitted_Sources!A1226</f>
        <v>NM Permitted</v>
      </c>
      <c r="B2788" s="43" t="str">
        <f>NM_Permitted_Sources!B1226</f>
        <v>35</v>
      </c>
      <c r="C2788" s="74" t="str">
        <f>NM_Permitted_Sources!C1226</f>
        <v>35025</v>
      </c>
      <c r="D2788" s="44" t="str">
        <f>NM_Permitted_Sources!G1226</f>
        <v>20200202</v>
      </c>
      <c r="E2788" s="44" t="str">
        <f>NM_Permitted_Sources!I1226</f>
        <v>Compressor Engines</v>
      </c>
      <c r="F2788" s="180">
        <f>NM_Permitted_Sources!J1226</f>
        <v>85.88</v>
      </c>
      <c r="G2788" s="180" t="str">
        <f>NM_Permitted_Sources!K1226</f>
        <v/>
      </c>
      <c r="H2788" s="180" t="str">
        <f>NM_Permitted_Sources!L1226</f>
        <v/>
      </c>
      <c r="I2788" s="180" t="str">
        <f>NM_Permitted_Sources!M1226</f>
        <v/>
      </c>
      <c r="J2788" s="180" t="str">
        <f>NM_Permitted_Sources!N1226</f>
        <v/>
      </c>
    </row>
    <row r="2789" spans="1:10" x14ac:dyDescent="0.2">
      <c r="A2789" s="43" t="str">
        <f>NM_Permitted_Sources!A1227</f>
        <v>NM Permitted</v>
      </c>
      <c r="B2789" s="43" t="str">
        <f>NM_Permitted_Sources!B1227</f>
        <v>35</v>
      </c>
      <c r="C2789" s="74" t="str">
        <f>NM_Permitted_Sources!C1227</f>
        <v>35025</v>
      </c>
      <c r="D2789" s="44" t="str">
        <f>NM_Permitted_Sources!G1227</f>
        <v>20200252</v>
      </c>
      <c r="E2789" s="44" t="str">
        <f>NM_Permitted_Sources!I1227</f>
        <v>Compressor Engines</v>
      </c>
      <c r="F2789" s="180">
        <f>NM_Permitted_Sources!J1227</f>
        <v>87.93</v>
      </c>
      <c r="G2789" s="180" t="str">
        <f>NM_Permitted_Sources!K1227</f>
        <v/>
      </c>
      <c r="H2789" s="180" t="str">
        <f>NM_Permitted_Sources!L1227</f>
        <v/>
      </c>
      <c r="I2789" s="180" t="str">
        <f>NM_Permitted_Sources!M1227</f>
        <v/>
      </c>
      <c r="J2789" s="180" t="str">
        <f>NM_Permitted_Sources!N1227</f>
        <v/>
      </c>
    </row>
    <row r="2790" spans="1:10" x14ac:dyDescent="0.2">
      <c r="A2790" s="43" t="str">
        <f>NM_Permitted_Sources!A1228</f>
        <v>NM Permitted</v>
      </c>
      <c r="B2790" s="43" t="str">
        <f>NM_Permitted_Sources!B1228</f>
        <v>35</v>
      </c>
      <c r="C2790" s="74" t="str">
        <f>NM_Permitted_Sources!C1228</f>
        <v>35025</v>
      </c>
      <c r="D2790" s="44" t="str">
        <f>NM_Permitted_Sources!G1228</f>
        <v>20200202</v>
      </c>
      <c r="E2790" s="44" t="str">
        <f>NM_Permitted_Sources!I1228</f>
        <v>Compressor Engines</v>
      </c>
      <c r="F2790" s="180">
        <f>NM_Permitted_Sources!J1228</f>
        <v>88.01</v>
      </c>
      <c r="G2790" s="180" t="str">
        <f>NM_Permitted_Sources!K1228</f>
        <v/>
      </c>
      <c r="H2790" s="180" t="str">
        <f>NM_Permitted_Sources!L1228</f>
        <v/>
      </c>
      <c r="I2790" s="180" t="str">
        <f>NM_Permitted_Sources!M1228</f>
        <v/>
      </c>
      <c r="J2790" s="180" t="str">
        <f>NM_Permitted_Sources!N1228</f>
        <v/>
      </c>
    </row>
    <row r="2791" spans="1:10" x14ac:dyDescent="0.2">
      <c r="A2791" s="43" t="str">
        <f>NM_Permitted_Sources!A1229</f>
        <v>NM Permitted</v>
      </c>
      <c r="B2791" s="43" t="str">
        <f>NM_Permitted_Sources!B1229</f>
        <v>35</v>
      </c>
      <c r="C2791" s="74" t="str">
        <f>NM_Permitted_Sources!C1229</f>
        <v>35005</v>
      </c>
      <c r="D2791" s="44" t="str">
        <f>NM_Permitted_Sources!G1229</f>
        <v>20200253</v>
      </c>
      <c r="E2791" s="44" t="str">
        <f>NM_Permitted_Sources!I1229</f>
        <v>Compressor Engines</v>
      </c>
      <c r="F2791" s="180">
        <f>NM_Permitted_Sources!J1229</f>
        <v>90.2</v>
      </c>
      <c r="G2791" s="180" t="str">
        <f>NM_Permitted_Sources!K1229</f>
        <v/>
      </c>
      <c r="H2791" s="180" t="str">
        <f>NM_Permitted_Sources!L1229</f>
        <v/>
      </c>
      <c r="I2791" s="180" t="str">
        <f>NM_Permitted_Sources!M1229</f>
        <v/>
      </c>
      <c r="J2791" s="180" t="str">
        <f>NM_Permitted_Sources!N1229</f>
        <v/>
      </c>
    </row>
    <row r="2792" spans="1:10" x14ac:dyDescent="0.2">
      <c r="A2792" s="43" t="str">
        <f>NM_Permitted_Sources!A1230</f>
        <v>NM Permitted</v>
      </c>
      <c r="B2792" s="43" t="str">
        <f>NM_Permitted_Sources!B1230</f>
        <v>35</v>
      </c>
      <c r="C2792" s="74" t="str">
        <f>NM_Permitted_Sources!C1230</f>
        <v>35025</v>
      </c>
      <c r="D2792" s="44" t="str">
        <f>NM_Permitted_Sources!G1230</f>
        <v>20200252</v>
      </c>
      <c r="E2792" s="44" t="str">
        <f>NM_Permitted_Sources!I1230</f>
        <v>Compressor Engines</v>
      </c>
      <c r="F2792" s="180">
        <f>NM_Permitted_Sources!J1230</f>
        <v>90.43</v>
      </c>
      <c r="G2792" s="180" t="str">
        <f>NM_Permitted_Sources!K1230</f>
        <v/>
      </c>
      <c r="H2792" s="180" t="str">
        <f>NM_Permitted_Sources!L1230</f>
        <v/>
      </c>
      <c r="I2792" s="180" t="str">
        <f>NM_Permitted_Sources!M1230</f>
        <v/>
      </c>
      <c r="J2792" s="180" t="str">
        <f>NM_Permitted_Sources!N1230</f>
        <v/>
      </c>
    </row>
    <row r="2793" spans="1:10" x14ac:dyDescent="0.2">
      <c r="A2793" s="43" t="str">
        <f>NM_Permitted_Sources!A1231</f>
        <v>NM Permitted</v>
      </c>
      <c r="B2793" s="43" t="str">
        <f>NM_Permitted_Sources!B1231</f>
        <v>35</v>
      </c>
      <c r="C2793" s="74" t="str">
        <f>NM_Permitted_Sources!C1231</f>
        <v>35025</v>
      </c>
      <c r="D2793" s="44" t="str">
        <f>NM_Permitted_Sources!G1231</f>
        <v>20200252</v>
      </c>
      <c r="E2793" s="44" t="str">
        <f>NM_Permitted_Sources!I1231</f>
        <v>Compressor Engines</v>
      </c>
      <c r="F2793" s="180">
        <f>NM_Permitted_Sources!J1231</f>
        <v>90.43</v>
      </c>
      <c r="G2793" s="180" t="str">
        <f>NM_Permitted_Sources!K1231</f>
        <v/>
      </c>
      <c r="H2793" s="180" t="str">
        <f>NM_Permitted_Sources!L1231</f>
        <v/>
      </c>
      <c r="I2793" s="180" t="str">
        <f>NM_Permitted_Sources!M1231</f>
        <v/>
      </c>
      <c r="J2793" s="180" t="str">
        <f>NM_Permitted_Sources!N1231</f>
        <v/>
      </c>
    </row>
    <row r="2794" spans="1:10" x14ac:dyDescent="0.2">
      <c r="A2794" s="43" t="str">
        <f>NM_Permitted_Sources!A1232</f>
        <v>NM Permitted</v>
      </c>
      <c r="B2794" s="43" t="str">
        <f>NM_Permitted_Sources!B1232</f>
        <v>35</v>
      </c>
      <c r="C2794" s="74" t="str">
        <f>NM_Permitted_Sources!C1232</f>
        <v>35025</v>
      </c>
      <c r="D2794" s="44" t="str">
        <f>NM_Permitted_Sources!G1232</f>
        <v>20200202</v>
      </c>
      <c r="E2794" s="44" t="str">
        <f>NM_Permitted_Sources!I1232</f>
        <v>Compressor Engines</v>
      </c>
      <c r="F2794" s="180">
        <f>NM_Permitted_Sources!J1232</f>
        <v>91.23</v>
      </c>
      <c r="G2794" s="180" t="str">
        <f>NM_Permitted_Sources!K1232</f>
        <v/>
      </c>
      <c r="H2794" s="180" t="str">
        <f>NM_Permitted_Sources!L1232</f>
        <v/>
      </c>
      <c r="I2794" s="180" t="str">
        <f>NM_Permitted_Sources!M1232</f>
        <v/>
      </c>
      <c r="J2794" s="180" t="str">
        <f>NM_Permitted_Sources!N1232</f>
        <v/>
      </c>
    </row>
    <row r="2795" spans="1:10" x14ac:dyDescent="0.2">
      <c r="A2795" s="43" t="str">
        <f>NM_Permitted_Sources!A1233</f>
        <v>NM Permitted</v>
      </c>
      <c r="B2795" s="43" t="str">
        <f>NM_Permitted_Sources!B1233</f>
        <v>35</v>
      </c>
      <c r="C2795" s="74" t="str">
        <f>NM_Permitted_Sources!C1233</f>
        <v>35025</v>
      </c>
      <c r="D2795" s="44" t="str">
        <f>NM_Permitted_Sources!G1233</f>
        <v>20200252</v>
      </c>
      <c r="E2795" s="44" t="str">
        <f>NM_Permitted_Sources!I1233</f>
        <v>Compressor Engines</v>
      </c>
      <c r="F2795" s="180" t="str">
        <f>NM_Permitted_Sources!J1233</f>
        <v/>
      </c>
      <c r="G2795" s="180" t="str">
        <f>NM_Permitted_Sources!K1233</f>
        <v/>
      </c>
      <c r="H2795" s="180">
        <f>NM_Permitted_Sources!L1233</f>
        <v>91.92</v>
      </c>
      <c r="I2795" s="180" t="str">
        <f>NM_Permitted_Sources!M1233</f>
        <v/>
      </c>
      <c r="J2795" s="180" t="str">
        <f>NM_Permitted_Sources!N1233</f>
        <v/>
      </c>
    </row>
    <row r="2796" spans="1:10" x14ac:dyDescent="0.2">
      <c r="A2796" s="43" t="str">
        <f>NM_Permitted_Sources!A1234</f>
        <v>NM Permitted</v>
      </c>
      <c r="B2796" s="43" t="str">
        <f>NM_Permitted_Sources!B1234</f>
        <v>35</v>
      </c>
      <c r="C2796" s="74" t="str">
        <f>NM_Permitted_Sources!C1234</f>
        <v>35005</v>
      </c>
      <c r="D2796" s="44" t="str">
        <f>NM_Permitted_Sources!G1234</f>
        <v>31000227</v>
      </c>
      <c r="E2796" s="44" t="str">
        <f>NM_Permitted_Sources!I1234</f>
        <v>Dehydrator</v>
      </c>
      <c r="F2796" s="180" t="str">
        <f>NM_Permitted_Sources!J1234</f>
        <v/>
      </c>
      <c r="G2796" s="180">
        <f>NM_Permitted_Sources!K1234</f>
        <v>93</v>
      </c>
      <c r="H2796" s="180" t="str">
        <f>NM_Permitted_Sources!L1234</f>
        <v/>
      </c>
      <c r="I2796" s="180" t="str">
        <f>NM_Permitted_Sources!M1234</f>
        <v/>
      </c>
      <c r="J2796" s="180" t="str">
        <f>NM_Permitted_Sources!N1234</f>
        <v/>
      </c>
    </row>
    <row r="2797" spans="1:10" x14ac:dyDescent="0.2">
      <c r="A2797" s="43" t="str">
        <f>NM_Permitted_Sources!A1235</f>
        <v>NM Permitted</v>
      </c>
      <c r="B2797" s="43" t="str">
        <f>NM_Permitted_Sources!B1235</f>
        <v>35</v>
      </c>
      <c r="C2797" s="74" t="str">
        <f>NM_Permitted_Sources!C1235</f>
        <v>35025</v>
      </c>
      <c r="D2797" s="44" t="str">
        <f>NM_Permitted_Sources!G1235</f>
        <v>20200202</v>
      </c>
      <c r="E2797" s="44" t="str">
        <f>NM_Permitted_Sources!I1235</f>
        <v>Compressor Engines</v>
      </c>
      <c r="F2797" s="180">
        <f>NM_Permitted_Sources!J1235</f>
        <v>93.38</v>
      </c>
      <c r="G2797" s="180" t="str">
        <f>NM_Permitted_Sources!K1235</f>
        <v/>
      </c>
      <c r="H2797" s="180" t="str">
        <f>NM_Permitted_Sources!L1235</f>
        <v/>
      </c>
      <c r="I2797" s="180" t="str">
        <f>NM_Permitted_Sources!M1235</f>
        <v/>
      </c>
      <c r="J2797" s="180" t="str">
        <f>NM_Permitted_Sources!N1235</f>
        <v/>
      </c>
    </row>
    <row r="2798" spans="1:10" x14ac:dyDescent="0.2">
      <c r="A2798" s="43" t="str">
        <f>NM_Permitted_Sources!A1236</f>
        <v>NM Permitted</v>
      </c>
      <c r="B2798" s="43" t="str">
        <f>NM_Permitted_Sources!B1236</f>
        <v>35</v>
      </c>
      <c r="C2798" s="74" t="str">
        <f>NM_Permitted_Sources!C1236</f>
        <v>35025</v>
      </c>
      <c r="D2798" s="44" t="str">
        <f>NM_Permitted_Sources!G1236</f>
        <v>20200202</v>
      </c>
      <c r="E2798" s="44" t="str">
        <f>NM_Permitted_Sources!I1236</f>
        <v>Compressor Engines</v>
      </c>
      <c r="F2798" s="180">
        <f>NM_Permitted_Sources!J1236</f>
        <v>94.19</v>
      </c>
      <c r="G2798" s="180" t="str">
        <f>NM_Permitted_Sources!K1236</f>
        <v/>
      </c>
      <c r="H2798" s="180" t="str">
        <f>NM_Permitted_Sources!L1236</f>
        <v/>
      </c>
      <c r="I2798" s="180" t="str">
        <f>NM_Permitted_Sources!M1236</f>
        <v/>
      </c>
      <c r="J2798" s="180" t="str">
        <f>NM_Permitted_Sources!N1236</f>
        <v/>
      </c>
    </row>
    <row r="2799" spans="1:10" x14ac:dyDescent="0.2">
      <c r="A2799" s="43" t="str">
        <f>NM_Permitted_Sources!A1237</f>
        <v>NM Permitted</v>
      </c>
      <c r="B2799" s="43" t="str">
        <f>NM_Permitted_Sources!B1237</f>
        <v>35</v>
      </c>
      <c r="C2799" s="74" t="str">
        <f>NM_Permitted_Sources!C1237</f>
        <v>35025</v>
      </c>
      <c r="D2799" s="44" t="str">
        <f>NM_Permitted_Sources!G1237</f>
        <v>20200252</v>
      </c>
      <c r="E2799" s="44" t="str">
        <f>NM_Permitted_Sources!I1237</f>
        <v>Compressor Engines</v>
      </c>
      <c r="F2799" s="180">
        <f>NM_Permitted_Sources!J1237</f>
        <v>95.88</v>
      </c>
      <c r="G2799" s="180" t="str">
        <f>NM_Permitted_Sources!K1237</f>
        <v/>
      </c>
      <c r="H2799" s="180" t="str">
        <f>NM_Permitted_Sources!L1237</f>
        <v/>
      </c>
      <c r="I2799" s="180" t="str">
        <f>NM_Permitted_Sources!M1237</f>
        <v/>
      </c>
      <c r="J2799" s="180" t="str">
        <f>NM_Permitted_Sources!N1237</f>
        <v/>
      </c>
    </row>
    <row r="2800" spans="1:10" x14ac:dyDescent="0.2">
      <c r="A2800" s="43" t="str">
        <f>NM_Permitted_Sources!A1238</f>
        <v>NM Permitted</v>
      </c>
      <c r="B2800" s="43" t="str">
        <f>NM_Permitted_Sources!B1238</f>
        <v>35</v>
      </c>
      <c r="C2800" s="74" t="str">
        <f>NM_Permitted_Sources!C1238</f>
        <v>35025</v>
      </c>
      <c r="D2800" s="44" t="str">
        <f>NM_Permitted_Sources!G1238</f>
        <v>20200201</v>
      </c>
      <c r="E2800" s="44" t="str">
        <f>NM_Permitted_Sources!I1238</f>
        <v>Compressor Engines</v>
      </c>
      <c r="F2800" s="180">
        <f>NM_Permitted_Sources!J1238</f>
        <v>99.31</v>
      </c>
      <c r="G2800" s="180" t="str">
        <f>NM_Permitted_Sources!K1238</f>
        <v/>
      </c>
      <c r="H2800" s="180" t="str">
        <f>NM_Permitted_Sources!L1238</f>
        <v/>
      </c>
      <c r="I2800" s="180" t="str">
        <f>NM_Permitted_Sources!M1238</f>
        <v/>
      </c>
      <c r="J2800" s="180" t="str">
        <f>NM_Permitted_Sources!N1238</f>
        <v/>
      </c>
    </row>
    <row r="2801" spans="1:10" x14ac:dyDescent="0.2">
      <c r="A2801" s="43" t="str">
        <f>NM_Permitted_Sources!A1239</f>
        <v>NM Permitted</v>
      </c>
      <c r="B2801" s="43" t="str">
        <f>NM_Permitted_Sources!B1239</f>
        <v>35</v>
      </c>
      <c r="C2801" s="74" t="str">
        <f>NM_Permitted_Sources!C1239</f>
        <v>35025</v>
      </c>
      <c r="D2801" s="44" t="str">
        <f>NM_Permitted_Sources!G1239</f>
        <v>20200252</v>
      </c>
      <c r="E2801" s="44" t="str">
        <f>NM_Permitted_Sources!I1239</f>
        <v>Compressor Engines</v>
      </c>
      <c r="F2801" s="180">
        <f>NM_Permitted_Sources!J1239</f>
        <v>100.54</v>
      </c>
      <c r="G2801" s="180" t="str">
        <f>NM_Permitted_Sources!K1239</f>
        <v/>
      </c>
      <c r="H2801" s="180" t="str">
        <f>NM_Permitted_Sources!L1239</f>
        <v/>
      </c>
      <c r="I2801" s="180" t="str">
        <f>NM_Permitted_Sources!M1239</f>
        <v/>
      </c>
      <c r="J2801" s="180" t="str">
        <f>NM_Permitted_Sources!N1239</f>
        <v/>
      </c>
    </row>
    <row r="2802" spans="1:10" x14ac:dyDescent="0.2">
      <c r="A2802" s="43" t="str">
        <f>NM_Permitted_Sources!A1240</f>
        <v>NM Permitted</v>
      </c>
      <c r="B2802" s="43" t="str">
        <f>NM_Permitted_Sources!B1240</f>
        <v>35</v>
      </c>
      <c r="C2802" s="74" t="str">
        <f>NM_Permitted_Sources!C1240</f>
        <v>35025</v>
      </c>
      <c r="D2802" s="44" t="str">
        <f>NM_Permitted_Sources!G1240</f>
        <v>20200201</v>
      </c>
      <c r="E2802" s="44" t="str">
        <f>NM_Permitted_Sources!I1240</f>
        <v>Compressor Engines</v>
      </c>
      <c r="F2802" s="180">
        <f>NM_Permitted_Sources!J1240</f>
        <v>100.62</v>
      </c>
      <c r="G2802" s="180" t="str">
        <f>NM_Permitted_Sources!K1240</f>
        <v/>
      </c>
      <c r="H2802" s="180" t="str">
        <f>NM_Permitted_Sources!L1240</f>
        <v/>
      </c>
      <c r="I2802" s="180" t="str">
        <f>NM_Permitted_Sources!M1240</f>
        <v/>
      </c>
      <c r="J2802" s="180" t="str">
        <f>NM_Permitted_Sources!N1240</f>
        <v/>
      </c>
    </row>
    <row r="2803" spans="1:10" x14ac:dyDescent="0.2">
      <c r="A2803" s="43" t="str">
        <f>NM_Permitted_Sources!A1241</f>
        <v>NM Permitted</v>
      </c>
      <c r="B2803" s="43" t="str">
        <f>NM_Permitted_Sources!B1241</f>
        <v>35</v>
      </c>
      <c r="C2803" s="74" t="str">
        <f>NM_Permitted_Sources!C1241</f>
        <v>35025</v>
      </c>
      <c r="D2803" s="44" t="str">
        <f>NM_Permitted_Sources!G1241</f>
        <v>31000205</v>
      </c>
      <c r="E2803" s="44" t="str">
        <f>NM_Permitted_Sources!I1241</f>
        <v>Natural Gas Production, Flares</v>
      </c>
      <c r="F2803" s="180" t="str">
        <f>NM_Permitted_Sources!J1241</f>
        <v/>
      </c>
      <c r="G2803" s="180" t="str">
        <f>NM_Permitted_Sources!K1241</f>
        <v/>
      </c>
      <c r="H2803" s="180" t="str">
        <f>NM_Permitted_Sources!L1241</f>
        <v/>
      </c>
      <c r="I2803" s="180">
        <f>NM_Permitted_Sources!M1241</f>
        <v>100.68</v>
      </c>
      <c r="J2803" s="180" t="str">
        <f>NM_Permitted_Sources!N1241</f>
        <v/>
      </c>
    </row>
    <row r="2804" spans="1:10" x14ac:dyDescent="0.2">
      <c r="A2804" s="43" t="str">
        <f>NM_Permitted_Sources!A1242</f>
        <v>NM Permitted</v>
      </c>
      <c r="B2804" s="43" t="str">
        <f>NM_Permitted_Sources!B1242</f>
        <v>35</v>
      </c>
      <c r="C2804" s="74" t="str">
        <f>NM_Permitted_Sources!C1242</f>
        <v>35025</v>
      </c>
      <c r="D2804" s="44" t="str">
        <f>NM_Permitted_Sources!G1242</f>
        <v>20200252</v>
      </c>
      <c r="E2804" s="44" t="str">
        <f>NM_Permitted_Sources!I1242</f>
        <v>Compressor Engines</v>
      </c>
      <c r="F2804" s="180">
        <f>NM_Permitted_Sources!J1242</f>
        <v>101.03</v>
      </c>
      <c r="G2804" s="180" t="str">
        <f>NM_Permitted_Sources!K1242</f>
        <v/>
      </c>
      <c r="H2804" s="180" t="str">
        <f>NM_Permitted_Sources!L1242</f>
        <v/>
      </c>
      <c r="I2804" s="180" t="str">
        <f>NM_Permitted_Sources!M1242</f>
        <v/>
      </c>
      <c r="J2804" s="180" t="str">
        <f>NM_Permitted_Sources!N1242</f>
        <v/>
      </c>
    </row>
    <row r="2805" spans="1:10" x14ac:dyDescent="0.2">
      <c r="A2805" s="43" t="str">
        <f>NM_Permitted_Sources!A1243</f>
        <v>NM Permitted</v>
      </c>
      <c r="B2805" s="43" t="str">
        <f>NM_Permitted_Sources!B1243</f>
        <v>35</v>
      </c>
      <c r="C2805" s="74" t="str">
        <f>NM_Permitted_Sources!C1243</f>
        <v>35025</v>
      </c>
      <c r="D2805" s="44" t="str">
        <f>NM_Permitted_Sources!G1243</f>
        <v>20200252</v>
      </c>
      <c r="E2805" s="44" t="str">
        <f>NM_Permitted_Sources!I1243</f>
        <v>Compressor Engines</v>
      </c>
      <c r="F2805" s="180">
        <f>NM_Permitted_Sources!J1243</f>
        <v>103.72</v>
      </c>
      <c r="G2805" s="180" t="str">
        <f>NM_Permitted_Sources!K1243</f>
        <v/>
      </c>
      <c r="H2805" s="180" t="str">
        <f>NM_Permitted_Sources!L1243</f>
        <v/>
      </c>
      <c r="I2805" s="180" t="str">
        <f>NM_Permitted_Sources!M1243</f>
        <v/>
      </c>
      <c r="J2805" s="180" t="str">
        <f>NM_Permitted_Sources!N1243</f>
        <v/>
      </c>
    </row>
    <row r="2806" spans="1:10" x14ac:dyDescent="0.2">
      <c r="A2806" s="43" t="str">
        <f>NM_Permitted_Sources!A1244</f>
        <v>NM Permitted</v>
      </c>
      <c r="B2806" s="43" t="str">
        <f>NM_Permitted_Sources!B1244</f>
        <v>35</v>
      </c>
      <c r="C2806" s="74" t="str">
        <f>NM_Permitted_Sources!C1244</f>
        <v>35025</v>
      </c>
      <c r="D2806" s="44" t="str">
        <f>NM_Permitted_Sources!G1244</f>
        <v>20200253</v>
      </c>
      <c r="E2806" s="44" t="str">
        <f>NM_Permitted_Sources!I1244</f>
        <v>Compressor Engines</v>
      </c>
      <c r="F2806" s="180" t="str">
        <f>NM_Permitted_Sources!J1244</f>
        <v/>
      </c>
      <c r="G2806" s="180" t="str">
        <f>NM_Permitted_Sources!K1244</f>
        <v/>
      </c>
      <c r="H2806" s="180">
        <f>NM_Permitted_Sources!L1244</f>
        <v>104.96</v>
      </c>
      <c r="I2806" s="180" t="str">
        <f>NM_Permitted_Sources!M1244</f>
        <v/>
      </c>
      <c r="J2806" s="180" t="str">
        <f>NM_Permitted_Sources!N1244</f>
        <v/>
      </c>
    </row>
    <row r="2807" spans="1:10" x14ac:dyDescent="0.2">
      <c r="A2807" s="43" t="str">
        <f>NM_Permitted_Sources!A1245</f>
        <v>NM Permitted</v>
      </c>
      <c r="B2807" s="43" t="str">
        <f>NM_Permitted_Sources!B1245</f>
        <v>35</v>
      </c>
      <c r="C2807" s="74" t="str">
        <f>NM_Permitted_Sources!C1245</f>
        <v>35025</v>
      </c>
      <c r="D2807" s="44" t="str">
        <f>NM_Permitted_Sources!G1245</f>
        <v>20200252</v>
      </c>
      <c r="E2807" s="44" t="str">
        <f>NM_Permitted_Sources!I1245</f>
        <v>Compressor Engines</v>
      </c>
      <c r="F2807" s="180">
        <f>NM_Permitted_Sources!J1245</f>
        <v>105.79</v>
      </c>
      <c r="G2807" s="180" t="str">
        <f>NM_Permitted_Sources!K1245</f>
        <v/>
      </c>
      <c r="H2807" s="180" t="str">
        <f>NM_Permitted_Sources!L1245</f>
        <v/>
      </c>
      <c r="I2807" s="180" t="str">
        <f>NM_Permitted_Sources!M1245</f>
        <v/>
      </c>
      <c r="J2807" s="180" t="str">
        <f>NM_Permitted_Sources!N1245</f>
        <v/>
      </c>
    </row>
    <row r="2808" spans="1:10" x14ac:dyDescent="0.2">
      <c r="A2808" s="43" t="str">
        <f>NM_Permitted_Sources!A1246</f>
        <v>NM Permitted</v>
      </c>
      <c r="B2808" s="43" t="str">
        <f>NM_Permitted_Sources!B1246</f>
        <v>35</v>
      </c>
      <c r="C2808" s="74" t="str">
        <f>NM_Permitted_Sources!C1246</f>
        <v>35025</v>
      </c>
      <c r="D2808" s="44" t="str">
        <f>NM_Permitted_Sources!G1246</f>
        <v>20200252</v>
      </c>
      <c r="E2808" s="44" t="str">
        <f>NM_Permitted_Sources!I1246</f>
        <v>Compressor Engines</v>
      </c>
      <c r="F2808" s="180">
        <f>NM_Permitted_Sources!J1246</f>
        <v>106.95</v>
      </c>
      <c r="G2808" s="180" t="str">
        <f>NM_Permitted_Sources!K1246</f>
        <v/>
      </c>
      <c r="H2808" s="180" t="str">
        <f>NM_Permitted_Sources!L1246</f>
        <v/>
      </c>
      <c r="I2808" s="180" t="str">
        <f>NM_Permitted_Sources!M1246</f>
        <v/>
      </c>
      <c r="J2808" s="180" t="str">
        <f>NM_Permitted_Sources!N1246</f>
        <v/>
      </c>
    </row>
    <row r="2809" spans="1:10" x14ac:dyDescent="0.2">
      <c r="A2809" s="43" t="str">
        <f>NM_Permitted_Sources!A1247</f>
        <v>NM Permitted</v>
      </c>
      <c r="B2809" s="43" t="str">
        <f>NM_Permitted_Sources!B1247</f>
        <v>35</v>
      </c>
      <c r="C2809" s="74" t="str">
        <f>NM_Permitted_Sources!C1247</f>
        <v>35025</v>
      </c>
      <c r="D2809" s="44" t="str">
        <f>NM_Permitted_Sources!G1247</f>
        <v>20200253</v>
      </c>
      <c r="E2809" s="44" t="str">
        <f>NM_Permitted_Sources!I1247</f>
        <v>Compressor Engines</v>
      </c>
      <c r="F2809" s="180">
        <f>NM_Permitted_Sources!J1247</f>
        <v>107.14</v>
      </c>
      <c r="G2809" s="180" t="str">
        <f>NM_Permitted_Sources!K1247</f>
        <v/>
      </c>
      <c r="H2809" s="180" t="str">
        <f>NM_Permitted_Sources!L1247</f>
        <v/>
      </c>
      <c r="I2809" s="180" t="str">
        <f>NM_Permitted_Sources!M1247</f>
        <v/>
      </c>
      <c r="J2809" s="180" t="str">
        <f>NM_Permitted_Sources!N1247</f>
        <v/>
      </c>
    </row>
    <row r="2810" spans="1:10" x14ac:dyDescent="0.2">
      <c r="A2810" s="43" t="str">
        <f>NM_Permitted_Sources!A1248</f>
        <v>NM Permitted</v>
      </c>
      <c r="B2810" s="43" t="str">
        <f>NM_Permitted_Sources!B1248</f>
        <v>35</v>
      </c>
      <c r="C2810" s="74" t="str">
        <f>NM_Permitted_Sources!C1248</f>
        <v>35025</v>
      </c>
      <c r="D2810" s="44" t="str">
        <f>NM_Permitted_Sources!G1248</f>
        <v>20200253</v>
      </c>
      <c r="E2810" s="44" t="str">
        <f>NM_Permitted_Sources!I1248</f>
        <v>Compressor Engines</v>
      </c>
      <c r="F2810" s="180" t="str">
        <f>NM_Permitted_Sources!J1248</f>
        <v/>
      </c>
      <c r="G2810" s="180" t="str">
        <f>NM_Permitted_Sources!K1248</f>
        <v/>
      </c>
      <c r="H2810" s="180">
        <f>NM_Permitted_Sources!L1248</f>
        <v>109.2</v>
      </c>
      <c r="I2810" s="180" t="str">
        <f>NM_Permitted_Sources!M1248</f>
        <v/>
      </c>
      <c r="J2810" s="180" t="str">
        <f>NM_Permitted_Sources!N1248</f>
        <v/>
      </c>
    </row>
    <row r="2811" spans="1:10" x14ac:dyDescent="0.2">
      <c r="A2811" s="43" t="str">
        <f>NM_Permitted_Sources!A1249</f>
        <v>NM Permitted</v>
      </c>
      <c r="B2811" s="43" t="str">
        <f>NM_Permitted_Sources!B1249</f>
        <v>35</v>
      </c>
      <c r="C2811" s="74" t="str">
        <f>NM_Permitted_Sources!C1249</f>
        <v>35015</v>
      </c>
      <c r="D2811" s="44" t="str">
        <f>NM_Permitted_Sources!G1249</f>
        <v>20200254</v>
      </c>
      <c r="E2811" s="44" t="str">
        <f>NM_Permitted_Sources!I1249</f>
        <v>Compressor Engines</v>
      </c>
      <c r="F2811" s="180" t="str">
        <f>NM_Permitted_Sources!J1249</f>
        <v/>
      </c>
      <c r="G2811" s="180" t="str">
        <f>NM_Permitted_Sources!K1249</f>
        <v/>
      </c>
      <c r="H2811" s="180">
        <f>NM_Permitted_Sources!L1249</f>
        <v>111.9</v>
      </c>
      <c r="I2811" s="180" t="str">
        <f>NM_Permitted_Sources!M1249</f>
        <v/>
      </c>
      <c r="J2811" s="180" t="str">
        <f>NM_Permitted_Sources!N1249</f>
        <v/>
      </c>
    </row>
    <row r="2812" spans="1:10" x14ac:dyDescent="0.2">
      <c r="A2812" s="43" t="str">
        <f>NM_Permitted_Sources!A1250</f>
        <v>NM Permitted</v>
      </c>
      <c r="B2812" s="43" t="str">
        <f>NM_Permitted_Sources!B1250</f>
        <v>35</v>
      </c>
      <c r="C2812" s="74" t="str">
        <f>NM_Permitted_Sources!C1250</f>
        <v>35025</v>
      </c>
      <c r="D2812" s="44" t="str">
        <f>NM_Permitted_Sources!G1250</f>
        <v>20200252</v>
      </c>
      <c r="E2812" s="44" t="str">
        <f>NM_Permitted_Sources!I1250</f>
        <v>Compressor Engines</v>
      </c>
      <c r="F2812" s="180">
        <f>NM_Permitted_Sources!J1250</f>
        <v>114.04</v>
      </c>
      <c r="G2812" s="180" t="str">
        <f>NM_Permitted_Sources!K1250</f>
        <v/>
      </c>
      <c r="H2812" s="180" t="str">
        <f>NM_Permitted_Sources!L1250</f>
        <v/>
      </c>
      <c r="I2812" s="180" t="str">
        <f>NM_Permitted_Sources!M1250</f>
        <v/>
      </c>
      <c r="J2812" s="180" t="str">
        <f>NM_Permitted_Sources!N1250</f>
        <v/>
      </c>
    </row>
    <row r="2813" spans="1:10" x14ac:dyDescent="0.2">
      <c r="A2813" s="43" t="str">
        <f>NM_Permitted_Sources!A1251</f>
        <v>NM Permitted</v>
      </c>
      <c r="B2813" s="43" t="str">
        <f>NM_Permitted_Sources!B1251</f>
        <v>35</v>
      </c>
      <c r="C2813" s="74" t="str">
        <f>NM_Permitted_Sources!C1251</f>
        <v>35025</v>
      </c>
      <c r="D2813" s="44" t="str">
        <f>NM_Permitted_Sources!G1251</f>
        <v>20200252</v>
      </c>
      <c r="E2813" s="44" t="str">
        <f>NM_Permitted_Sources!I1251</f>
        <v>Compressor Engines</v>
      </c>
      <c r="F2813" s="180">
        <f>NM_Permitted_Sources!J1251</f>
        <v>114.26</v>
      </c>
      <c r="G2813" s="180" t="str">
        <f>NM_Permitted_Sources!K1251</f>
        <v/>
      </c>
      <c r="H2813" s="180" t="str">
        <f>NM_Permitted_Sources!L1251</f>
        <v/>
      </c>
      <c r="I2813" s="180" t="str">
        <f>NM_Permitted_Sources!M1251</f>
        <v/>
      </c>
      <c r="J2813" s="180" t="str">
        <f>NM_Permitted_Sources!N1251</f>
        <v/>
      </c>
    </row>
    <row r="2814" spans="1:10" x14ac:dyDescent="0.2">
      <c r="A2814" s="43" t="str">
        <f>NM_Permitted_Sources!A1252</f>
        <v>NM Permitted</v>
      </c>
      <c r="B2814" s="43" t="str">
        <f>NM_Permitted_Sources!B1252</f>
        <v>35</v>
      </c>
      <c r="C2814" s="74" t="str">
        <f>NM_Permitted_Sources!C1252</f>
        <v>35025</v>
      </c>
      <c r="D2814" s="44" t="str">
        <f>NM_Permitted_Sources!G1252</f>
        <v>20200253</v>
      </c>
      <c r="E2814" s="44" t="str">
        <f>NM_Permitted_Sources!I1252</f>
        <v>Compressor Engines</v>
      </c>
      <c r="F2814" s="180" t="str">
        <f>NM_Permitted_Sources!J1252</f>
        <v/>
      </c>
      <c r="G2814" s="180" t="str">
        <f>NM_Permitted_Sources!K1252</f>
        <v/>
      </c>
      <c r="H2814" s="180">
        <f>NM_Permitted_Sources!L1252</f>
        <v>125.1</v>
      </c>
      <c r="I2814" s="180" t="str">
        <f>NM_Permitted_Sources!M1252</f>
        <v/>
      </c>
      <c r="J2814" s="180" t="str">
        <f>NM_Permitted_Sources!N1252</f>
        <v/>
      </c>
    </row>
    <row r="2815" spans="1:10" x14ac:dyDescent="0.2">
      <c r="A2815" s="43" t="str">
        <f>NM_Permitted_Sources!A1253</f>
        <v>NM Permitted</v>
      </c>
      <c r="B2815" s="43" t="str">
        <f>NM_Permitted_Sources!B1253</f>
        <v>35</v>
      </c>
      <c r="C2815" s="74" t="str">
        <f>NM_Permitted_Sources!C1253</f>
        <v>35025</v>
      </c>
      <c r="D2815" s="44" t="str">
        <f>NM_Permitted_Sources!G1253</f>
        <v>20200253</v>
      </c>
      <c r="E2815" s="44" t="str">
        <f>NM_Permitted_Sources!I1253</f>
        <v>Compressor Engines</v>
      </c>
      <c r="F2815" s="180" t="str">
        <f>NM_Permitted_Sources!J1253</f>
        <v/>
      </c>
      <c r="G2815" s="180" t="str">
        <f>NM_Permitted_Sources!K1253</f>
        <v/>
      </c>
      <c r="H2815" s="180">
        <f>NM_Permitted_Sources!L1253</f>
        <v>125.94</v>
      </c>
      <c r="I2815" s="180" t="str">
        <f>NM_Permitted_Sources!M1253</f>
        <v/>
      </c>
      <c r="J2815" s="180" t="str">
        <f>NM_Permitted_Sources!N1253</f>
        <v/>
      </c>
    </row>
    <row r="2816" spans="1:10" x14ac:dyDescent="0.2">
      <c r="A2816" s="43" t="str">
        <f>NM_Permitted_Sources!A1254</f>
        <v>NM Permitted</v>
      </c>
      <c r="B2816" s="43" t="str">
        <f>NM_Permitted_Sources!B1254</f>
        <v>35</v>
      </c>
      <c r="C2816" s="74" t="str">
        <f>NM_Permitted_Sources!C1254</f>
        <v>35025</v>
      </c>
      <c r="D2816" s="44" t="str">
        <f>NM_Permitted_Sources!G1254</f>
        <v>20200252</v>
      </c>
      <c r="E2816" s="44" t="str">
        <f>NM_Permitted_Sources!I1254</f>
        <v>Compressor Engines</v>
      </c>
      <c r="F2816" s="180">
        <f>NM_Permitted_Sources!J1254</f>
        <v>126.71</v>
      </c>
      <c r="G2816" s="180" t="str">
        <f>NM_Permitted_Sources!K1254</f>
        <v/>
      </c>
      <c r="H2816" s="180" t="str">
        <f>NM_Permitted_Sources!L1254</f>
        <v/>
      </c>
      <c r="I2816" s="180" t="str">
        <f>NM_Permitted_Sources!M1254</f>
        <v/>
      </c>
      <c r="J2816" s="180" t="str">
        <f>NM_Permitted_Sources!N1254</f>
        <v/>
      </c>
    </row>
    <row r="2817" spans="1:10" x14ac:dyDescent="0.2">
      <c r="A2817" s="43" t="str">
        <f>NM_Permitted_Sources!A1255</f>
        <v>NM Permitted</v>
      </c>
      <c r="B2817" s="43" t="str">
        <f>NM_Permitted_Sources!B1255</f>
        <v>35</v>
      </c>
      <c r="C2817" s="74" t="str">
        <f>NM_Permitted_Sources!C1255</f>
        <v>35025</v>
      </c>
      <c r="D2817" s="44" t="str">
        <f>NM_Permitted_Sources!G1255</f>
        <v>20200252</v>
      </c>
      <c r="E2817" s="44" t="str">
        <f>NM_Permitted_Sources!I1255</f>
        <v>Compressor Engines</v>
      </c>
      <c r="F2817" s="180">
        <f>NM_Permitted_Sources!J1255</f>
        <v>128.19999999999999</v>
      </c>
      <c r="G2817" s="180" t="str">
        <f>NM_Permitted_Sources!K1255</f>
        <v/>
      </c>
      <c r="H2817" s="180" t="str">
        <f>NM_Permitted_Sources!L1255</f>
        <v/>
      </c>
      <c r="I2817" s="180" t="str">
        <f>NM_Permitted_Sources!M1255</f>
        <v/>
      </c>
      <c r="J2817" s="180" t="str">
        <f>NM_Permitted_Sources!N1255</f>
        <v/>
      </c>
    </row>
    <row r="2818" spans="1:10" x14ac:dyDescent="0.2">
      <c r="A2818" s="43" t="str">
        <f>NM_Permitted_Sources!A1256</f>
        <v>NM Permitted</v>
      </c>
      <c r="B2818" s="43" t="str">
        <f>NM_Permitted_Sources!B1256</f>
        <v>35</v>
      </c>
      <c r="C2818" s="74" t="str">
        <f>NM_Permitted_Sources!C1256</f>
        <v>35025</v>
      </c>
      <c r="D2818" s="44" t="str">
        <f>NM_Permitted_Sources!G1256</f>
        <v>20200253</v>
      </c>
      <c r="E2818" s="44" t="str">
        <f>NM_Permitted_Sources!I1256</f>
        <v>Compressor Engines</v>
      </c>
      <c r="F2818" s="180">
        <f>NM_Permitted_Sources!J1256</f>
        <v>128.76</v>
      </c>
      <c r="G2818" s="180" t="str">
        <f>NM_Permitted_Sources!K1256</f>
        <v/>
      </c>
      <c r="H2818" s="180" t="str">
        <f>NM_Permitted_Sources!L1256</f>
        <v/>
      </c>
      <c r="I2818" s="180" t="str">
        <f>NM_Permitted_Sources!M1256</f>
        <v/>
      </c>
      <c r="J2818" s="180" t="str">
        <f>NM_Permitted_Sources!N1256</f>
        <v/>
      </c>
    </row>
    <row r="2819" spans="1:10" x14ac:dyDescent="0.2">
      <c r="A2819" s="43" t="str">
        <f>NM_Permitted_Sources!A1257</f>
        <v>NM Permitted</v>
      </c>
      <c r="B2819" s="43" t="str">
        <f>NM_Permitted_Sources!B1257</f>
        <v>35</v>
      </c>
      <c r="C2819" s="74" t="str">
        <f>NM_Permitted_Sources!C1257</f>
        <v>35025</v>
      </c>
      <c r="D2819" s="44" t="str">
        <f>NM_Permitted_Sources!G1257</f>
        <v>20200252</v>
      </c>
      <c r="E2819" s="44" t="str">
        <f>NM_Permitted_Sources!I1257</f>
        <v>Compressor Engines</v>
      </c>
      <c r="F2819" s="180">
        <f>NM_Permitted_Sources!J1257</f>
        <v>129.26</v>
      </c>
      <c r="G2819" s="180" t="str">
        <f>NM_Permitted_Sources!K1257</f>
        <v/>
      </c>
      <c r="H2819" s="180" t="str">
        <f>NM_Permitted_Sources!L1257</f>
        <v/>
      </c>
      <c r="I2819" s="180" t="str">
        <f>NM_Permitted_Sources!M1257</f>
        <v/>
      </c>
      <c r="J2819" s="180" t="str">
        <f>NM_Permitted_Sources!N1257</f>
        <v/>
      </c>
    </row>
    <row r="2820" spans="1:10" x14ac:dyDescent="0.2">
      <c r="A2820" s="43" t="str">
        <f>NM_Permitted_Sources!A1258</f>
        <v>NM Permitted</v>
      </c>
      <c r="B2820" s="43" t="str">
        <f>NM_Permitted_Sources!B1258</f>
        <v>35</v>
      </c>
      <c r="C2820" s="74" t="str">
        <f>NM_Permitted_Sources!C1258</f>
        <v>35025</v>
      </c>
      <c r="D2820" s="44" t="str">
        <f>NM_Permitted_Sources!G1258</f>
        <v>20200202</v>
      </c>
      <c r="E2820" s="44" t="str">
        <f>NM_Permitted_Sources!I1258</f>
        <v>Compressor Engines</v>
      </c>
      <c r="F2820" s="180">
        <f>NM_Permitted_Sources!J1258</f>
        <v>129.30000000000001</v>
      </c>
      <c r="G2820" s="180" t="str">
        <f>NM_Permitted_Sources!K1258</f>
        <v/>
      </c>
      <c r="H2820" s="180" t="str">
        <f>NM_Permitted_Sources!L1258</f>
        <v/>
      </c>
      <c r="I2820" s="180" t="str">
        <f>NM_Permitted_Sources!M1258</f>
        <v/>
      </c>
      <c r="J2820" s="180" t="str">
        <f>NM_Permitted_Sources!N1258</f>
        <v/>
      </c>
    </row>
    <row r="2821" spans="1:10" x14ac:dyDescent="0.2">
      <c r="A2821" s="43" t="str">
        <f>NM_Permitted_Sources!A1259</f>
        <v>NM Permitted</v>
      </c>
      <c r="B2821" s="43" t="str">
        <f>NM_Permitted_Sources!B1259</f>
        <v>35</v>
      </c>
      <c r="C2821" s="74" t="str">
        <f>NM_Permitted_Sources!C1259</f>
        <v>35025</v>
      </c>
      <c r="D2821" s="44" t="str">
        <f>NM_Permitted_Sources!G1259</f>
        <v>20200252</v>
      </c>
      <c r="E2821" s="44" t="str">
        <f>NM_Permitted_Sources!I1259</f>
        <v>Compressor Engines</v>
      </c>
      <c r="F2821" s="180">
        <f>NM_Permitted_Sources!J1259</f>
        <v>129.97</v>
      </c>
      <c r="G2821" s="180" t="str">
        <f>NM_Permitted_Sources!K1259</f>
        <v/>
      </c>
      <c r="H2821" s="180" t="str">
        <f>NM_Permitted_Sources!L1259</f>
        <v/>
      </c>
      <c r="I2821" s="180" t="str">
        <f>NM_Permitted_Sources!M1259</f>
        <v/>
      </c>
      <c r="J2821" s="180" t="str">
        <f>NM_Permitted_Sources!N1259</f>
        <v/>
      </c>
    </row>
    <row r="2822" spans="1:10" x14ac:dyDescent="0.2">
      <c r="A2822" s="43" t="str">
        <f>NM_Permitted_Sources!A1260</f>
        <v>NM Permitted</v>
      </c>
      <c r="B2822" s="43" t="str">
        <f>NM_Permitted_Sources!B1260</f>
        <v>35</v>
      </c>
      <c r="C2822" s="74" t="str">
        <f>NM_Permitted_Sources!C1260</f>
        <v>35025</v>
      </c>
      <c r="D2822" s="44" t="str">
        <f>NM_Permitted_Sources!G1260</f>
        <v>20200253</v>
      </c>
      <c r="E2822" s="44" t="str">
        <f>NM_Permitted_Sources!I1260</f>
        <v>Compressor Engines</v>
      </c>
      <c r="F2822" s="180" t="str">
        <f>NM_Permitted_Sources!J1260</f>
        <v/>
      </c>
      <c r="G2822" s="180" t="str">
        <f>NM_Permitted_Sources!K1260</f>
        <v/>
      </c>
      <c r="H2822" s="180">
        <f>NM_Permitted_Sources!L1260</f>
        <v>131.02000000000001</v>
      </c>
      <c r="I2822" s="180" t="str">
        <f>NM_Permitted_Sources!M1260</f>
        <v/>
      </c>
      <c r="J2822" s="180" t="str">
        <f>NM_Permitted_Sources!N1260</f>
        <v/>
      </c>
    </row>
    <row r="2823" spans="1:10" x14ac:dyDescent="0.2">
      <c r="A2823" s="43" t="str">
        <f>NM_Permitted_Sources!A1261</f>
        <v>NM Permitted</v>
      </c>
      <c r="B2823" s="43" t="str">
        <f>NM_Permitted_Sources!B1261</f>
        <v>35</v>
      </c>
      <c r="C2823" s="74" t="str">
        <f>NM_Permitted_Sources!C1261</f>
        <v>35025</v>
      </c>
      <c r="D2823" s="44" t="str">
        <f>NM_Permitted_Sources!G1261</f>
        <v>20200252</v>
      </c>
      <c r="E2823" s="44" t="str">
        <f>NM_Permitted_Sources!I1261</f>
        <v>Compressor Engines</v>
      </c>
      <c r="F2823" s="180">
        <f>NM_Permitted_Sources!J1261</f>
        <v>132.07</v>
      </c>
      <c r="G2823" s="180" t="str">
        <f>NM_Permitted_Sources!K1261</f>
        <v/>
      </c>
      <c r="H2823" s="180" t="str">
        <f>NM_Permitted_Sources!L1261</f>
        <v/>
      </c>
      <c r="I2823" s="180" t="str">
        <f>NM_Permitted_Sources!M1261</f>
        <v/>
      </c>
      <c r="J2823" s="180" t="str">
        <f>NM_Permitted_Sources!N1261</f>
        <v/>
      </c>
    </row>
    <row r="2824" spans="1:10" x14ac:dyDescent="0.2">
      <c r="A2824" s="43" t="str">
        <f>NM_Permitted_Sources!A1262</f>
        <v>NM Permitted</v>
      </c>
      <c r="B2824" s="43" t="str">
        <f>NM_Permitted_Sources!B1262</f>
        <v>35</v>
      </c>
      <c r="C2824" s="74" t="str">
        <f>NM_Permitted_Sources!C1262</f>
        <v>35025</v>
      </c>
      <c r="D2824" s="44" t="str">
        <f>NM_Permitted_Sources!G1262</f>
        <v>20200253</v>
      </c>
      <c r="E2824" s="44" t="str">
        <f>NM_Permitted_Sources!I1262</f>
        <v>Compressor Engines</v>
      </c>
      <c r="F2824" s="180">
        <f>NM_Permitted_Sources!J1262</f>
        <v>134.31</v>
      </c>
      <c r="G2824" s="180" t="str">
        <f>NM_Permitted_Sources!K1262</f>
        <v/>
      </c>
      <c r="H2824" s="180" t="str">
        <f>NM_Permitted_Sources!L1262</f>
        <v/>
      </c>
      <c r="I2824" s="180" t="str">
        <f>NM_Permitted_Sources!M1262</f>
        <v/>
      </c>
      <c r="J2824" s="180" t="str">
        <f>NM_Permitted_Sources!N1262</f>
        <v/>
      </c>
    </row>
    <row r="2825" spans="1:10" x14ac:dyDescent="0.2">
      <c r="A2825" s="43" t="str">
        <f>NM_Permitted_Sources!A1263</f>
        <v>NM Permitted</v>
      </c>
      <c r="B2825" s="43" t="str">
        <f>NM_Permitted_Sources!B1263</f>
        <v>35</v>
      </c>
      <c r="C2825" s="74" t="str">
        <f>NM_Permitted_Sources!C1263</f>
        <v>35025</v>
      </c>
      <c r="D2825" s="44" t="str">
        <f>NM_Permitted_Sources!G1263</f>
        <v>20200252</v>
      </c>
      <c r="E2825" s="44" t="str">
        <f>NM_Permitted_Sources!I1263</f>
        <v>Compressor Engines</v>
      </c>
      <c r="F2825" s="180">
        <f>NM_Permitted_Sources!J1263</f>
        <v>137.29</v>
      </c>
      <c r="G2825" s="180" t="str">
        <f>NM_Permitted_Sources!K1263</f>
        <v/>
      </c>
      <c r="H2825" s="180" t="str">
        <f>NM_Permitted_Sources!L1263</f>
        <v/>
      </c>
      <c r="I2825" s="180" t="str">
        <f>NM_Permitted_Sources!M1263</f>
        <v/>
      </c>
      <c r="J2825" s="180" t="str">
        <f>NM_Permitted_Sources!N1263</f>
        <v/>
      </c>
    </row>
    <row r="2826" spans="1:10" x14ac:dyDescent="0.2">
      <c r="A2826" s="43" t="str">
        <f>NM_Permitted_Sources!A1264</f>
        <v>NM Permitted</v>
      </c>
      <c r="B2826" s="43" t="str">
        <f>NM_Permitted_Sources!B1264</f>
        <v>35</v>
      </c>
      <c r="C2826" s="74" t="str">
        <f>NM_Permitted_Sources!C1264</f>
        <v>35015</v>
      </c>
      <c r="D2826" s="44" t="str">
        <f>NM_Permitted_Sources!G1264</f>
        <v>20200252</v>
      </c>
      <c r="E2826" s="44" t="str">
        <f>NM_Permitted_Sources!I1264</f>
        <v>Compressor Engines</v>
      </c>
      <c r="F2826" s="180">
        <f>NM_Permitted_Sources!J1264</f>
        <v>139.08000000000001</v>
      </c>
      <c r="G2826" s="180" t="str">
        <f>NM_Permitted_Sources!K1264</f>
        <v/>
      </c>
      <c r="H2826" s="180" t="str">
        <f>NM_Permitted_Sources!L1264</f>
        <v/>
      </c>
      <c r="I2826" s="180" t="str">
        <f>NM_Permitted_Sources!M1264</f>
        <v/>
      </c>
      <c r="J2826" s="180" t="str">
        <f>NM_Permitted_Sources!N1264</f>
        <v/>
      </c>
    </row>
    <row r="2827" spans="1:10" x14ac:dyDescent="0.2">
      <c r="A2827" s="43" t="str">
        <f>NM_Permitted_Sources!A1265</f>
        <v>NM Permitted</v>
      </c>
      <c r="B2827" s="43" t="str">
        <f>NM_Permitted_Sources!B1265</f>
        <v>35</v>
      </c>
      <c r="C2827" s="74" t="str">
        <f>NM_Permitted_Sources!C1265</f>
        <v>35025</v>
      </c>
      <c r="D2827" s="44" t="str">
        <f>NM_Permitted_Sources!G1265</f>
        <v>20200252</v>
      </c>
      <c r="E2827" s="44" t="str">
        <f>NM_Permitted_Sources!I1265</f>
        <v>Compressor Engines</v>
      </c>
      <c r="F2827" s="180">
        <f>NM_Permitted_Sources!J1265</f>
        <v>139.35</v>
      </c>
      <c r="G2827" s="180" t="str">
        <f>NM_Permitted_Sources!K1265</f>
        <v/>
      </c>
      <c r="H2827" s="180" t="str">
        <f>NM_Permitted_Sources!L1265</f>
        <v/>
      </c>
      <c r="I2827" s="180" t="str">
        <f>NM_Permitted_Sources!M1265</f>
        <v/>
      </c>
      <c r="J2827" s="180" t="str">
        <f>NM_Permitted_Sources!N1265</f>
        <v/>
      </c>
    </row>
    <row r="2828" spans="1:10" x14ac:dyDescent="0.2">
      <c r="A2828" s="43" t="str">
        <f>NM_Permitted_Sources!A1266</f>
        <v>NM Permitted</v>
      </c>
      <c r="B2828" s="43" t="str">
        <f>NM_Permitted_Sources!B1266</f>
        <v>35</v>
      </c>
      <c r="C2828" s="74" t="str">
        <f>NM_Permitted_Sources!C1266</f>
        <v>35025</v>
      </c>
      <c r="D2828" s="44" t="str">
        <f>NM_Permitted_Sources!G1266</f>
        <v>20200202</v>
      </c>
      <c r="E2828" s="44" t="str">
        <f>NM_Permitted_Sources!I1266</f>
        <v>Compressor Engines</v>
      </c>
      <c r="F2828" s="180">
        <f>NM_Permitted_Sources!J1266</f>
        <v>139.61000000000001</v>
      </c>
      <c r="G2828" s="180" t="str">
        <f>NM_Permitted_Sources!K1266</f>
        <v/>
      </c>
      <c r="H2828" s="180" t="str">
        <f>NM_Permitted_Sources!L1266</f>
        <v/>
      </c>
      <c r="I2828" s="180" t="str">
        <f>NM_Permitted_Sources!M1266</f>
        <v/>
      </c>
      <c r="J2828" s="180" t="str">
        <f>NM_Permitted_Sources!N1266</f>
        <v/>
      </c>
    </row>
    <row r="2829" spans="1:10" x14ac:dyDescent="0.2">
      <c r="A2829" s="43" t="str">
        <f>NM_Permitted_Sources!A1267</f>
        <v>NM Permitted</v>
      </c>
      <c r="B2829" s="43" t="str">
        <f>NM_Permitted_Sources!B1267</f>
        <v>35</v>
      </c>
      <c r="C2829" s="74" t="str">
        <f>NM_Permitted_Sources!C1267</f>
        <v>35025</v>
      </c>
      <c r="D2829" s="44" t="str">
        <f>NM_Permitted_Sources!G1267</f>
        <v>20200202</v>
      </c>
      <c r="E2829" s="44" t="str">
        <f>NM_Permitted_Sources!I1267</f>
        <v>Compressor Engines</v>
      </c>
      <c r="F2829" s="180">
        <f>NM_Permitted_Sources!J1267</f>
        <v>143.05000000000001</v>
      </c>
      <c r="G2829" s="180" t="str">
        <f>NM_Permitted_Sources!K1267</f>
        <v/>
      </c>
      <c r="H2829" s="180" t="str">
        <f>NM_Permitted_Sources!L1267</f>
        <v/>
      </c>
      <c r="I2829" s="180" t="str">
        <f>NM_Permitted_Sources!M1267</f>
        <v/>
      </c>
      <c r="J2829" s="180" t="str">
        <f>NM_Permitted_Sources!N1267</f>
        <v/>
      </c>
    </row>
    <row r="2830" spans="1:10" x14ac:dyDescent="0.2">
      <c r="A2830" s="43" t="str">
        <f>NM_Permitted_Sources!A1268</f>
        <v>NM Permitted</v>
      </c>
      <c r="B2830" s="43" t="str">
        <f>NM_Permitted_Sources!B1268</f>
        <v>35</v>
      </c>
      <c r="C2830" s="74" t="str">
        <f>NM_Permitted_Sources!C1268</f>
        <v>35025</v>
      </c>
      <c r="D2830" s="44" t="str">
        <f>NM_Permitted_Sources!G1268</f>
        <v>31000216</v>
      </c>
      <c r="E2830" s="44" t="str">
        <f>NM_Permitted_Sources!I1268</f>
        <v>Natural Gas Production, Flares</v>
      </c>
      <c r="F2830" s="180" t="str">
        <f>NM_Permitted_Sources!J1268</f>
        <v/>
      </c>
      <c r="G2830" s="180" t="str">
        <f>NM_Permitted_Sources!K1268</f>
        <v/>
      </c>
      <c r="H2830" s="180" t="str">
        <f>NM_Permitted_Sources!L1268</f>
        <v/>
      </c>
      <c r="I2830" s="180">
        <f>NM_Permitted_Sources!M1268</f>
        <v>143.9</v>
      </c>
      <c r="J2830" s="180" t="str">
        <f>NM_Permitted_Sources!N1268</f>
        <v/>
      </c>
    </row>
    <row r="2831" spans="1:10" x14ac:dyDescent="0.2">
      <c r="A2831" s="43" t="str">
        <f>NM_Permitted_Sources!A1269</f>
        <v>NM Permitted</v>
      </c>
      <c r="B2831" s="43" t="str">
        <f>NM_Permitted_Sources!B1269</f>
        <v>35</v>
      </c>
      <c r="C2831" s="74" t="str">
        <f>NM_Permitted_Sources!C1269</f>
        <v>35015</v>
      </c>
      <c r="D2831" s="44" t="str">
        <f>NM_Permitted_Sources!G1269</f>
        <v>20200254</v>
      </c>
      <c r="E2831" s="44" t="str">
        <f>NM_Permitted_Sources!I1269</f>
        <v>Compressor Engines</v>
      </c>
      <c r="F2831" s="180">
        <f>NM_Permitted_Sources!J1269</f>
        <v>148.66</v>
      </c>
      <c r="G2831" s="180" t="str">
        <f>NM_Permitted_Sources!K1269</f>
        <v/>
      </c>
      <c r="H2831" s="180" t="str">
        <f>NM_Permitted_Sources!L1269</f>
        <v/>
      </c>
      <c r="I2831" s="180" t="str">
        <f>NM_Permitted_Sources!M1269</f>
        <v/>
      </c>
      <c r="J2831" s="180" t="str">
        <f>NM_Permitted_Sources!N1269</f>
        <v/>
      </c>
    </row>
    <row r="2832" spans="1:10" x14ac:dyDescent="0.2">
      <c r="A2832" s="43" t="str">
        <f>NM_Permitted_Sources!A1270</f>
        <v>NM Permitted</v>
      </c>
      <c r="B2832" s="43" t="str">
        <f>NM_Permitted_Sources!B1270</f>
        <v>35</v>
      </c>
      <c r="C2832" s="74" t="str">
        <f>NM_Permitted_Sources!C1270</f>
        <v>35025</v>
      </c>
      <c r="D2832" s="44" t="str">
        <f>NM_Permitted_Sources!G1270</f>
        <v>20200253</v>
      </c>
      <c r="E2832" s="44" t="str">
        <f>NM_Permitted_Sources!I1270</f>
        <v>Compressor Engines</v>
      </c>
      <c r="F2832" s="180" t="str">
        <f>NM_Permitted_Sources!J1270</f>
        <v/>
      </c>
      <c r="G2832" s="180" t="str">
        <f>NM_Permitted_Sources!K1270</f>
        <v/>
      </c>
      <c r="H2832" s="180">
        <f>NM_Permitted_Sources!L1270</f>
        <v>157.82</v>
      </c>
      <c r="I2832" s="180" t="str">
        <f>NM_Permitted_Sources!M1270</f>
        <v/>
      </c>
      <c r="J2832" s="180" t="str">
        <f>NM_Permitted_Sources!N1270</f>
        <v/>
      </c>
    </row>
    <row r="2833" spans="1:10" x14ac:dyDescent="0.2">
      <c r="A2833" s="43" t="str">
        <f>NM_Permitted_Sources!A1271</f>
        <v>NM Permitted</v>
      </c>
      <c r="B2833" s="43" t="str">
        <f>NM_Permitted_Sources!B1271</f>
        <v>35</v>
      </c>
      <c r="C2833" s="74" t="str">
        <f>NM_Permitted_Sources!C1271</f>
        <v>35025</v>
      </c>
      <c r="D2833" s="44" t="str">
        <f>NM_Permitted_Sources!G1271</f>
        <v>20200254</v>
      </c>
      <c r="E2833" s="44" t="str">
        <f>NM_Permitted_Sources!I1271</f>
        <v>Compressor Engines</v>
      </c>
      <c r="F2833" s="180">
        <f>NM_Permitted_Sources!J1271</f>
        <v>158.33000000000001</v>
      </c>
      <c r="G2833" s="180" t="str">
        <f>NM_Permitted_Sources!K1271</f>
        <v/>
      </c>
      <c r="H2833" s="180" t="str">
        <f>NM_Permitted_Sources!L1271</f>
        <v/>
      </c>
      <c r="I2833" s="180" t="str">
        <f>NM_Permitted_Sources!M1271</f>
        <v/>
      </c>
      <c r="J2833" s="180" t="str">
        <f>NM_Permitted_Sources!N1271</f>
        <v/>
      </c>
    </row>
    <row r="2834" spans="1:10" x14ac:dyDescent="0.2">
      <c r="A2834" s="43" t="str">
        <f>NM_Permitted_Sources!A1272</f>
        <v>NM Permitted</v>
      </c>
      <c r="B2834" s="43" t="str">
        <f>NM_Permitted_Sources!B1272</f>
        <v>35</v>
      </c>
      <c r="C2834" s="74" t="str">
        <f>NM_Permitted_Sources!C1272</f>
        <v>35025</v>
      </c>
      <c r="D2834" s="44" t="str">
        <f>NM_Permitted_Sources!G1272</f>
        <v>20200253</v>
      </c>
      <c r="E2834" s="44" t="str">
        <f>NM_Permitted_Sources!I1272</f>
        <v>Compressor Engines</v>
      </c>
      <c r="F2834" s="180" t="str">
        <f>NM_Permitted_Sources!J1272</f>
        <v/>
      </c>
      <c r="G2834" s="180" t="str">
        <f>NM_Permitted_Sources!K1272</f>
        <v/>
      </c>
      <c r="H2834" s="180">
        <f>NM_Permitted_Sources!L1272</f>
        <v>164.75</v>
      </c>
      <c r="I2834" s="180" t="str">
        <f>NM_Permitted_Sources!M1272</f>
        <v/>
      </c>
      <c r="J2834" s="180" t="str">
        <f>NM_Permitted_Sources!N1272</f>
        <v/>
      </c>
    </row>
    <row r="2835" spans="1:10" x14ac:dyDescent="0.2">
      <c r="A2835" s="43" t="str">
        <f>NM_Permitted_Sources!A1273</f>
        <v>NM Permitted</v>
      </c>
      <c r="B2835" s="43" t="str">
        <f>NM_Permitted_Sources!B1273</f>
        <v>35</v>
      </c>
      <c r="C2835" s="74" t="str">
        <f>NM_Permitted_Sources!C1273</f>
        <v>35025</v>
      </c>
      <c r="D2835" s="44" t="str">
        <f>NM_Permitted_Sources!G1273</f>
        <v>20200202</v>
      </c>
      <c r="E2835" s="44" t="str">
        <f>NM_Permitted_Sources!I1273</f>
        <v>Compressor Engines</v>
      </c>
      <c r="F2835" s="180">
        <f>NM_Permitted_Sources!J1273</f>
        <v>167.51</v>
      </c>
      <c r="G2835" s="180" t="str">
        <f>NM_Permitted_Sources!K1273</f>
        <v/>
      </c>
      <c r="H2835" s="180" t="str">
        <f>NM_Permitted_Sources!L1273</f>
        <v/>
      </c>
      <c r="I2835" s="180" t="str">
        <f>NM_Permitted_Sources!M1273</f>
        <v/>
      </c>
      <c r="J2835" s="180" t="str">
        <f>NM_Permitted_Sources!N1273</f>
        <v/>
      </c>
    </row>
    <row r="2836" spans="1:10" x14ac:dyDescent="0.2">
      <c r="A2836" s="43" t="str">
        <f>NM_Permitted_Sources!A1274</f>
        <v>NM Permitted</v>
      </c>
      <c r="B2836" s="43" t="str">
        <f>NM_Permitted_Sources!B1274</f>
        <v>35</v>
      </c>
      <c r="C2836" s="74" t="str">
        <f>NM_Permitted_Sources!C1274</f>
        <v>35015</v>
      </c>
      <c r="D2836" s="44" t="str">
        <f>NM_Permitted_Sources!G1274</f>
        <v>20200252</v>
      </c>
      <c r="E2836" s="44" t="str">
        <f>NM_Permitted_Sources!I1274</f>
        <v>Compressor Engines</v>
      </c>
      <c r="F2836" s="180">
        <f>NM_Permitted_Sources!J1274</f>
        <v>168.69</v>
      </c>
      <c r="G2836" s="180" t="str">
        <f>NM_Permitted_Sources!K1274</f>
        <v/>
      </c>
      <c r="H2836" s="180" t="str">
        <f>NM_Permitted_Sources!L1274</f>
        <v/>
      </c>
      <c r="I2836" s="180" t="str">
        <f>NM_Permitted_Sources!M1274</f>
        <v/>
      </c>
      <c r="J2836" s="180" t="str">
        <f>NM_Permitted_Sources!N1274</f>
        <v/>
      </c>
    </row>
    <row r="2837" spans="1:10" x14ac:dyDescent="0.2">
      <c r="A2837" s="43" t="str">
        <f>NM_Permitted_Sources!A1275</f>
        <v>NM Permitted</v>
      </c>
      <c r="B2837" s="43" t="str">
        <f>NM_Permitted_Sources!B1275</f>
        <v>35</v>
      </c>
      <c r="C2837" s="74" t="str">
        <f>NM_Permitted_Sources!C1275</f>
        <v>35015</v>
      </c>
      <c r="D2837" s="44" t="str">
        <f>NM_Permitted_Sources!G1275</f>
        <v>20200252</v>
      </c>
      <c r="E2837" s="44" t="str">
        <f>NM_Permitted_Sources!I1275</f>
        <v>Compressor Engines</v>
      </c>
      <c r="F2837" s="180">
        <f>NM_Permitted_Sources!J1275</f>
        <v>169.14</v>
      </c>
      <c r="G2837" s="180" t="str">
        <f>NM_Permitted_Sources!K1275</f>
        <v/>
      </c>
      <c r="H2837" s="180" t="str">
        <f>NM_Permitted_Sources!L1275</f>
        <v/>
      </c>
      <c r="I2837" s="180" t="str">
        <f>NM_Permitted_Sources!M1275</f>
        <v/>
      </c>
      <c r="J2837" s="180" t="str">
        <f>NM_Permitted_Sources!N1275</f>
        <v/>
      </c>
    </row>
    <row r="2838" spans="1:10" x14ac:dyDescent="0.2">
      <c r="A2838" s="43" t="str">
        <f>NM_Permitted_Sources!A1276</f>
        <v>NM Permitted</v>
      </c>
      <c r="B2838" s="43" t="str">
        <f>NM_Permitted_Sources!B1276</f>
        <v>35</v>
      </c>
      <c r="C2838" s="74" t="str">
        <f>NM_Permitted_Sources!C1276</f>
        <v>35025</v>
      </c>
      <c r="D2838" s="44" t="str">
        <f>NM_Permitted_Sources!G1276</f>
        <v>20200254</v>
      </c>
      <c r="E2838" s="44" t="str">
        <f>NM_Permitted_Sources!I1276</f>
        <v>Compressor Engines</v>
      </c>
      <c r="F2838" s="180">
        <f>NM_Permitted_Sources!J1276</f>
        <v>175.82</v>
      </c>
      <c r="G2838" s="180" t="str">
        <f>NM_Permitted_Sources!K1276</f>
        <v/>
      </c>
      <c r="H2838" s="180" t="str">
        <f>NM_Permitted_Sources!L1276</f>
        <v/>
      </c>
      <c r="I2838" s="180" t="str">
        <f>NM_Permitted_Sources!M1276</f>
        <v/>
      </c>
      <c r="J2838" s="180" t="str">
        <f>NM_Permitted_Sources!N1276</f>
        <v/>
      </c>
    </row>
    <row r="2839" spans="1:10" x14ac:dyDescent="0.2">
      <c r="A2839" s="43" t="str">
        <f>NM_Permitted_Sources!A1277</f>
        <v>NM Permitted</v>
      </c>
      <c r="B2839" s="43" t="str">
        <f>NM_Permitted_Sources!B1277</f>
        <v>35</v>
      </c>
      <c r="C2839" s="74" t="str">
        <f>NM_Permitted_Sources!C1277</f>
        <v>35015</v>
      </c>
      <c r="D2839" s="44" t="str">
        <f>NM_Permitted_Sources!G1277</f>
        <v>31088811</v>
      </c>
      <c r="E2839" s="44" t="str">
        <f>NM_Permitted_Sources!I1277</f>
        <v>Permitted Fugitives</v>
      </c>
      <c r="F2839" s="180" t="str">
        <f>NM_Permitted_Sources!J1277</f>
        <v/>
      </c>
      <c r="G2839" s="180">
        <f>NM_Permitted_Sources!K1277</f>
        <v>178.7</v>
      </c>
      <c r="H2839" s="180" t="str">
        <f>NM_Permitted_Sources!L1277</f>
        <v/>
      </c>
      <c r="I2839" s="180" t="str">
        <f>NM_Permitted_Sources!M1277</f>
        <v/>
      </c>
      <c r="J2839" s="180" t="str">
        <f>NM_Permitted_Sources!N1277</f>
        <v/>
      </c>
    </row>
    <row r="2840" spans="1:10" x14ac:dyDescent="0.2">
      <c r="A2840" s="43" t="str">
        <f>NM_Permitted_Sources!A1278</f>
        <v>NM Permitted</v>
      </c>
      <c r="B2840" s="43" t="str">
        <f>NM_Permitted_Sources!B1278</f>
        <v>35</v>
      </c>
      <c r="C2840" s="74" t="str">
        <f>NM_Permitted_Sources!C1278</f>
        <v>35025</v>
      </c>
      <c r="D2840" s="44" t="str">
        <f>NM_Permitted_Sources!G1278</f>
        <v>31000205</v>
      </c>
      <c r="E2840" s="44" t="str">
        <f>NM_Permitted_Sources!I1278</f>
        <v>Natural Gas Production, Flares</v>
      </c>
      <c r="F2840" s="180" t="str">
        <f>NM_Permitted_Sources!J1278</f>
        <v/>
      </c>
      <c r="G2840" s="180" t="str">
        <f>NM_Permitted_Sources!K1278</f>
        <v/>
      </c>
      <c r="H2840" s="180" t="str">
        <f>NM_Permitted_Sources!L1278</f>
        <v/>
      </c>
      <c r="I2840" s="180">
        <f>NM_Permitted_Sources!M1278</f>
        <v>185.5</v>
      </c>
      <c r="J2840" s="180" t="str">
        <f>NM_Permitted_Sources!N1278</f>
        <v/>
      </c>
    </row>
    <row r="2841" spans="1:10" x14ac:dyDescent="0.2">
      <c r="A2841" s="43" t="str">
        <f>NM_Permitted_Sources!A1279</f>
        <v>NM Permitted</v>
      </c>
      <c r="B2841" s="43" t="str">
        <f>NM_Permitted_Sources!B1279</f>
        <v>35</v>
      </c>
      <c r="C2841" s="74" t="str">
        <f>NM_Permitted_Sources!C1279</f>
        <v>35015</v>
      </c>
      <c r="D2841" s="44" t="str">
        <f>NM_Permitted_Sources!G1279</f>
        <v>20200201</v>
      </c>
      <c r="E2841" s="44" t="str">
        <f>NM_Permitted_Sources!I1279</f>
        <v>Compressor Engines</v>
      </c>
      <c r="F2841" s="180">
        <f>NM_Permitted_Sources!J1279</f>
        <v>188.56</v>
      </c>
      <c r="G2841" s="180" t="str">
        <f>NM_Permitted_Sources!K1279</f>
        <v/>
      </c>
      <c r="H2841" s="180" t="str">
        <f>NM_Permitted_Sources!L1279</f>
        <v/>
      </c>
      <c r="I2841" s="180" t="str">
        <f>NM_Permitted_Sources!M1279</f>
        <v/>
      </c>
      <c r="J2841" s="180" t="str">
        <f>NM_Permitted_Sources!N1279</f>
        <v/>
      </c>
    </row>
    <row r="2842" spans="1:10" x14ac:dyDescent="0.2">
      <c r="A2842" s="43" t="str">
        <f>NM_Permitted_Sources!A1280</f>
        <v>NM Permitted</v>
      </c>
      <c r="B2842" s="43" t="str">
        <f>NM_Permitted_Sources!B1280</f>
        <v>35</v>
      </c>
      <c r="C2842" s="74" t="str">
        <f>NM_Permitted_Sources!C1280</f>
        <v>35025</v>
      </c>
      <c r="D2842" s="44" t="str">
        <f>NM_Permitted_Sources!G1280</f>
        <v>31000205</v>
      </c>
      <c r="E2842" s="44" t="str">
        <f>NM_Permitted_Sources!I1280</f>
        <v>Natural Gas Production, Flares</v>
      </c>
      <c r="F2842" s="180" t="str">
        <f>NM_Permitted_Sources!J1280</f>
        <v/>
      </c>
      <c r="G2842" s="180" t="str">
        <f>NM_Permitted_Sources!K1280</f>
        <v/>
      </c>
      <c r="H2842" s="180" t="str">
        <f>NM_Permitted_Sources!L1280</f>
        <v/>
      </c>
      <c r="I2842" s="180">
        <f>NM_Permitted_Sources!M1280</f>
        <v>190.7</v>
      </c>
      <c r="J2842" s="180" t="str">
        <f>NM_Permitted_Sources!N1280</f>
        <v/>
      </c>
    </row>
    <row r="2843" spans="1:10" x14ac:dyDescent="0.2">
      <c r="A2843" s="43" t="str">
        <f>NM_Permitted_Sources!A1281</f>
        <v>NM Permitted</v>
      </c>
      <c r="B2843" s="43" t="str">
        <f>NM_Permitted_Sources!B1281</f>
        <v>35</v>
      </c>
      <c r="C2843" s="74" t="str">
        <f>NM_Permitted_Sources!C1281</f>
        <v>35025</v>
      </c>
      <c r="D2843" s="44" t="str">
        <f>NM_Permitted_Sources!G1281</f>
        <v>31000215</v>
      </c>
      <c r="E2843" s="44" t="str">
        <f>NM_Permitted_Sources!I1281</f>
        <v>Natural Gas Production, Flares</v>
      </c>
      <c r="F2843" s="180" t="str">
        <f>NM_Permitted_Sources!J1281</f>
        <v/>
      </c>
      <c r="G2843" s="180" t="str">
        <f>NM_Permitted_Sources!K1281</f>
        <v/>
      </c>
      <c r="H2843" s="180" t="str">
        <f>NM_Permitted_Sources!L1281</f>
        <v/>
      </c>
      <c r="I2843" s="180">
        <f>NM_Permitted_Sources!M1281</f>
        <v>191.2</v>
      </c>
      <c r="J2843" s="180" t="str">
        <f>NM_Permitted_Sources!N1281</f>
        <v/>
      </c>
    </row>
    <row r="2844" spans="1:10" x14ac:dyDescent="0.2">
      <c r="A2844" s="43" t="str">
        <f>NM_Permitted_Sources!A1282</f>
        <v>NM Permitted</v>
      </c>
      <c r="B2844" s="43" t="str">
        <f>NM_Permitted_Sources!B1282</f>
        <v>35</v>
      </c>
      <c r="C2844" s="74" t="str">
        <f>NM_Permitted_Sources!C1282</f>
        <v>35025</v>
      </c>
      <c r="D2844" s="44" t="str">
        <f>NM_Permitted_Sources!G1282</f>
        <v>31000215</v>
      </c>
      <c r="E2844" s="44" t="str">
        <f>NM_Permitted_Sources!I1282</f>
        <v>Natural Gas Production, Flares</v>
      </c>
      <c r="F2844" s="180" t="str">
        <f>NM_Permitted_Sources!J1282</f>
        <v/>
      </c>
      <c r="G2844" s="180" t="str">
        <f>NM_Permitted_Sources!K1282</f>
        <v/>
      </c>
      <c r="H2844" s="180" t="str">
        <f>NM_Permitted_Sources!L1282</f>
        <v/>
      </c>
      <c r="I2844" s="180">
        <f>NM_Permitted_Sources!M1282</f>
        <v>192.2</v>
      </c>
      <c r="J2844" s="180" t="str">
        <f>NM_Permitted_Sources!N1282</f>
        <v/>
      </c>
    </row>
    <row r="2845" spans="1:10" x14ac:dyDescent="0.2">
      <c r="A2845" s="43" t="str">
        <f>NM_Permitted_Sources!A1283</f>
        <v>NM Permitted</v>
      </c>
      <c r="B2845" s="43" t="str">
        <f>NM_Permitted_Sources!B1283</f>
        <v>35</v>
      </c>
      <c r="C2845" s="74" t="str">
        <f>NM_Permitted_Sources!C1283</f>
        <v>35025</v>
      </c>
      <c r="D2845" s="44" t="str">
        <f>NM_Permitted_Sources!G1283</f>
        <v>31000208</v>
      </c>
      <c r="E2845" s="44" t="str">
        <f>NM_Permitted_Sources!I1283</f>
        <v>Natural Gas Production, Other Not Classified</v>
      </c>
      <c r="F2845" s="180" t="str">
        <f>NM_Permitted_Sources!J1283</f>
        <v/>
      </c>
      <c r="G2845" s="180" t="str">
        <f>NM_Permitted_Sources!K1283</f>
        <v/>
      </c>
      <c r="H2845" s="180" t="str">
        <f>NM_Permitted_Sources!L1283</f>
        <v/>
      </c>
      <c r="I2845" s="180">
        <f>NM_Permitted_Sources!M1283</f>
        <v>194.68</v>
      </c>
      <c r="J2845" s="180" t="str">
        <f>NM_Permitted_Sources!N1283</f>
        <v/>
      </c>
    </row>
    <row r="2846" spans="1:10" x14ac:dyDescent="0.2">
      <c r="A2846" s="43" t="str">
        <f>NM_Permitted_Sources!A1284</f>
        <v>NM Permitted</v>
      </c>
      <c r="B2846" s="43" t="str">
        <f>NM_Permitted_Sources!B1284</f>
        <v>35</v>
      </c>
      <c r="C2846" s="74" t="str">
        <f>NM_Permitted_Sources!C1284</f>
        <v>35015</v>
      </c>
      <c r="D2846" s="44" t="str">
        <f>NM_Permitted_Sources!G1284</f>
        <v>20200252</v>
      </c>
      <c r="E2846" s="44" t="str">
        <f>NM_Permitted_Sources!I1284</f>
        <v>Compressor Engines</v>
      </c>
      <c r="F2846" s="180">
        <f>NM_Permitted_Sources!J1284</f>
        <v>196.49</v>
      </c>
      <c r="G2846" s="180" t="str">
        <f>NM_Permitted_Sources!K1284</f>
        <v/>
      </c>
      <c r="H2846" s="180" t="str">
        <f>NM_Permitted_Sources!L1284</f>
        <v/>
      </c>
      <c r="I2846" s="180" t="str">
        <f>NM_Permitted_Sources!M1284</f>
        <v/>
      </c>
      <c r="J2846" s="180" t="str">
        <f>NM_Permitted_Sources!N1284</f>
        <v/>
      </c>
    </row>
    <row r="2847" spans="1:10" x14ac:dyDescent="0.2">
      <c r="A2847" s="43" t="str">
        <f>NM_Permitted_Sources!A1285</f>
        <v>NM Permitted</v>
      </c>
      <c r="B2847" s="43" t="str">
        <f>NM_Permitted_Sources!B1285</f>
        <v>35</v>
      </c>
      <c r="C2847" s="74" t="str">
        <f>NM_Permitted_Sources!C1285</f>
        <v>35025</v>
      </c>
      <c r="D2847" s="44" t="str">
        <f>NM_Permitted_Sources!G1285</f>
        <v>20200252</v>
      </c>
      <c r="E2847" s="44" t="str">
        <f>NM_Permitted_Sources!I1285</f>
        <v>Compressor Engines</v>
      </c>
      <c r="F2847" s="180">
        <f>NM_Permitted_Sources!J1285</f>
        <v>199.37</v>
      </c>
      <c r="G2847" s="180" t="str">
        <f>NM_Permitted_Sources!K1285</f>
        <v/>
      </c>
      <c r="H2847" s="180" t="str">
        <f>NM_Permitted_Sources!L1285</f>
        <v/>
      </c>
      <c r="I2847" s="180" t="str">
        <f>NM_Permitted_Sources!M1285</f>
        <v/>
      </c>
      <c r="J2847" s="180" t="str">
        <f>NM_Permitted_Sources!N1285</f>
        <v/>
      </c>
    </row>
    <row r="2848" spans="1:10" x14ac:dyDescent="0.2">
      <c r="A2848" s="43" t="str">
        <f>NM_Permitted_Sources!A1286</f>
        <v>NM Permitted</v>
      </c>
      <c r="B2848" s="43" t="str">
        <f>NM_Permitted_Sources!B1286</f>
        <v>35</v>
      </c>
      <c r="C2848" s="74" t="str">
        <f>NM_Permitted_Sources!C1286</f>
        <v>35025</v>
      </c>
      <c r="D2848" s="44" t="str">
        <f>NM_Permitted_Sources!G1286</f>
        <v>20200202</v>
      </c>
      <c r="E2848" s="44" t="str">
        <f>NM_Permitted_Sources!I1286</f>
        <v>Compressor Engines</v>
      </c>
      <c r="F2848" s="180">
        <f>NM_Permitted_Sources!J1286</f>
        <v>201.8</v>
      </c>
      <c r="G2848" s="180" t="str">
        <f>NM_Permitted_Sources!K1286</f>
        <v/>
      </c>
      <c r="H2848" s="180" t="str">
        <f>NM_Permitted_Sources!L1286</f>
        <v/>
      </c>
      <c r="I2848" s="180" t="str">
        <f>NM_Permitted_Sources!M1286</f>
        <v/>
      </c>
      <c r="J2848" s="180" t="str">
        <f>NM_Permitted_Sources!N1286</f>
        <v/>
      </c>
    </row>
    <row r="2849" spans="1:10" x14ac:dyDescent="0.2">
      <c r="A2849" s="43" t="str">
        <f>NM_Permitted_Sources!A1287</f>
        <v>NM Permitted</v>
      </c>
      <c r="B2849" s="43" t="str">
        <f>NM_Permitted_Sources!B1287</f>
        <v>35</v>
      </c>
      <c r="C2849" s="74" t="str">
        <f>NM_Permitted_Sources!C1287</f>
        <v>35025</v>
      </c>
      <c r="D2849" s="44" t="str">
        <f>NM_Permitted_Sources!G1287</f>
        <v>20200202</v>
      </c>
      <c r="E2849" s="44" t="str">
        <f>NM_Permitted_Sources!I1287</f>
        <v>Compressor Engines</v>
      </c>
      <c r="F2849" s="180">
        <f>NM_Permitted_Sources!J1287</f>
        <v>207.17</v>
      </c>
      <c r="G2849" s="180" t="str">
        <f>NM_Permitted_Sources!K1287</f>
        <v/>
      </c>
      <c r="H2849" s="180" t="str">
        <f>NM_Permitted_Sources!L1287</f>
        <v/>
      </c>
      <c r="I2849" s="180" t="str">
        <f>NM_Permitted_Sources!M1287</f>
        <v/>
      </c>
      <c r="J2849" s="180" t="str">
        <f>NM_Permitted_Sources!N1287</f>
        <v/>
      </c>
    </row>
    <row r="2850" spans="1:10" x14ac:dyDescent="0.2">
      <c r="A2850" s="43" t="str">
        <f>NM_Permitted_Sources!A1288</f>
        <v>NM Permitted</v>
      </c>
      <c r="B2850" s="43" t="str">
        <f>NM_Permitted_Sources!B1288</f>
        <v>35</v>
      </c>
      <c r="C2850" s="74" t="str">
        <f>NM_Permitted_Sources!C1288</f>
        <v>35025</v>
      </c>
      <c r="D2850" s="44" t="str">
        <f>NM_Permitted_Sources!G1288</f>
        <v>20200252</v>
      </c>
      <c r="E2850" s="44" t="str">
        <f>NM_Permitted_Sources!I1288</f>
        <v>Compressor Engines</v>
      </c>
      <c r="F2850" s="180" t="str">
        <f>NM_Permitted_Sources!J1288</f>
        <v/>
      </c>
      <c r="G2850" s="180" t="str">
        <f>NM_Permitted_Sources!K1288</f>
        <v/>
      </c>
      <c r="H2850" s="180">
        <f>NM_Permitted_Sources!L1288</f>
        <v>209.4</v>
      </c>
      <c r="I2850" s="180" t="str">
        <f>NM_Permitted_Sources!M1288</f>
        <v/>
      </c>
      <c r="J2850" s="180" t="str">
        <f>NM_Permitted_Sources!N1288</f>
        <v/>
      </c>
    </row>
    <row r="2851" spans="1:10" x14ac:dyDescent="0.2">
      <c r="A2851" s="43" t="str">
        <f>NM_Permitted_Sources!A1289</f>
        <v>NM Permitted</v>
      </c>
      <c r="B2851" s="43" t="str">
        <f>NM_Permitted_Sources!B1289</f>
        <v>35</v>
      </c>
      <c r="C2851" s="74" t="str">
        <f>NM_Permitted_Sources!C1289</f>
        <v>35015</v>
      </c>
      <c r="D2851" s="44" t="str">
        <f>NM_Permitted_Sources!G1289</f>
        <v>20200255</v>
      </c>
      <c r="E2851" s="44" t="str">
        <f>NM_Permitted_Sources!I1289</f>
        <v>Compressor Engines</v>
      </c>
      <c r="F2851" s="180">
        <f>NM_Permitted_Sources!J1289</f>
        <v>211.43</v>
      </c>
      <c r="G2851" s="180" t="str">
        <f>NM_Permitted_Sources!K1289</f>
        <v/>
      </c>
      <c r="H2851" s="180" t="str">
        <f>NM_Permitted_Sources!L1289</f>
        <v/>
      </c>
      <c r="I2851" s="180" t="str">
        <f>NM_Permitted_Sources!M1289</f>
        <v/>
      </c>
      <c r="J2851" s="180" t="str">
        <f>NM_Permitted_Sources!N1289</f>
        <v/>
      </c>
    </row>
    <row r="2852" spans="1:10" x14ac:dyDescent="0.2">
      <c r="A2852" s="43" t="str">
        <f>NM_Permitted_Sources!A1290</f>
        <v>NM Permitted</v>
      </c>
      <c r="B2852" s="43" t="str">
        <f>NM_Permitted_Sources!B1290</f>
        <v>35</v>
      </c>
      <c r="C2852" s="74" t="str">
        <f>NM_Permitted_Sources!C1290</f>
        <v>35025</v>
      </c>
      <c r="D2852" s="44" t="str">
        <f>NM_Permitted_Sources!G1290</f>
        <v>20200202</v>
      </c>
      <c r="E2852" s="44" t="str">
        <f>NM_Permitted_Sources!I1290</f>
        <v>Compressor Engines</v>
      </c>
      <c r="F2852" s="180">
        <f>NM_Permitted_Sources!J1290</f>
        <v>212.32</v>
      </c>
      <c r="G2852" s="180" t="str">
        <f>NM_Permitted_Sources!K1290</f>
        <v/>
      </c>
      <c r="H2852" s="180" t="str">
        <f>NM_Permitted_Sources!L1290</f>
        <v/>
      </c>
      <c r="I2852" s="180" t="str">
        <f>NM_Permitted_Sources!M1290</f>
        <v/>
      </c>
      <c r="J2852" s="180" t="str">
        <f>NM_Permitted_Sources!N1290</f>
        <v/>
      </c>
    </row>
    <row r="2853" spans="1:10" x14ac:dyDescent="0.2">
      <c r="A2853" s="43" t="str">
        <f>NM_Permitted_Sources!A1291</f>
        <v>NM Permitted</v>
      </c>
      <c r="B2853" s="43" t="str">
        <f>NM_Permitted_Sources!B1291</f>
        <v>35</v>
      </c>
      <c r="C2853" s="74" t="str">
        <f>NM_Permitted_Sources!C1291</f>
        <v>35025</v>
      </c>
      <c r="D2853" s="44" t="str">
        <f>NM_Permitted_Sources!G1291</f>
        <v>20200253</v>
      </c>
      <c r="E2853" s="44" t="str">
        <f>NM_Permitted_Sources!I1291</f>
        <v>Compressor Engines</v>
      </c>
      <c r="F2853" s="180">
        <f>NM_Permitted_Sources!J1291</f>
        <v>213.69</v>
      </c>
      <c r="G2853" s="180" t="str">
        <f>NM_Permitted_Sources!K1291</f>
        <v/>
      </c>
      <c r="H2853" s="180" t="str">
        <f>NM_Permitted_Sources!L1291</f>
        <v/>
      </c>
      <c r="I2853" s="180" t="str">
        <f>NM_Permitted_Sources!M1291</f>
        <v/>
      </c>
      <c r="J2853" s="180" t="str">
        <f>NM_Permitted_Sources!N1291</f>
        <v/>
      </c>
    </row>
    <row r="2854" spans="1:10" x14ac:dyDescent="0.2">
      <c r="A2854" s="43" t="str">
        <f>NM_Permitted_Sources!A1292</f>
        <v>NM Permitted</v>
      </c>
      <c r="B2854" s="43" t="str">
        <f>NM_Permitted_Sources!B1292</f>
        <v>35</v>
      </c>
      <c r="C2854" s="74" t="str">
        <f>NM_Permitted_Sources!C1292</f>
        <v>35015</v>
      </c>
      <c r="D2854" s="44" t="str">
        <f>NM_Permitted_Sources!G1292</f>
        <v>20200201</v>
      </c>
      <c r="E2854" s="44" t="str">
        <f>NM_Permitted_Sources!I1292</f>
        <v>Compressor Engines</v>
      </c>
      <c r="F2854" s="180">
        <f>NM_Permitted_Sources!J1292</f>
        <v>217.89</v>
      </c>
      <c r="G2854" s="180" t="str">
        <f>NM_Permitted_Sources!K1292</f>
        <v/>
      </c>
      <c r="H2854" s="180" t="str">
        <f>NM_Permitted_Sources!L1292</f>
        <v/>
      </c>
      <c r="I2854" s="180" t="str">
        <f>NM_Permitted_Sources!M1292</f>
        <v/>
      </c>
      <c r="J2854" s="180" t="str">
        <f>NM_Permitted_Sources!N1292</f>
        <v/>
      </c>
    </row>
    <row r="2855" spans="1:10" x14ac:dyDescent="0.2">
      <c r="A2855" s="43" t="str">
        <f>NM_Permitted_Sources!A1293</f>
        <v>NM Permitted</v>
      </c>
      <c r="B2855" s="43" t="str">
        <f>NM_Permitted_Sources!B1293</f>
        <v>35</v>
      </c>
      <c r="C2855" s="74" t="str">
        <f>NM_Permitted_Sources!C1293</f>
        <v>35015</v>
      </c>
      <c r="D2855" s="44" t="str">
        <f>NM_Permitted_Sources!G1293</f>
        <v>20200201</v>
      </c>
      <c r="E2855" s="44" t="str">
        <f>NM_Permitted_Sources!I1293</f>
        <v>Compressor Engines</v>
      </c>
      <c r="F2855" s="180">
        <f>NM_Permitted_Sources!J1293</f>
        <v>220.5</v>
      </c>
      <c r="G2855" s="180" t="str">
        <f>NM_Permitted_Sources!K1293</f>
        <v/>
      </c>
      <c r="H2855" s="180" t="str">
        <f>NM_Permitted_Sources!L1293</f>
        <v/>
      </c>
      <c r="I2855" s="180" t="str">
        <f>NM_Permitted_Sources!M1293</f>
        <v/>
      </c>
      <c r="J2855" s="180" t="str">
        <f>NM_Permitted_Sources!N1293</f>
        <v/>
      </c>
    </row>
    <row r="2856" spans="1:10" x14ac:dyDescent="0.2">
      <c r="A2856" s="43" t="str">
        <f>NM_Permitted_Sources!A1294</f>
        <v>NM Permitted</v>
      </c>
      <c r="B2856" s="43" t="str">
        <f>NM_Permitted_Sources!B1294</f>
        <v>35</v>
      </c>
      <c r="C2856" s="74" t="str">
        <f>NM_Permitted_Sources!C1294</f>
        <v>35025</v>
      </c>
      <c r="D2856" s="44" t="str">
        <f>NM_Permitted_Sources!G1294</f>
        <v>20200253</v>
      </c>
      <c r="E2856" s="44" t="str">
        <f>NM_Permitted_Sources!I1294</f>
        <v>Compressor Engines</v>
      </c>
      <c r="F2856" s="180">
        <f>NM_Permitted_Sources!J1294</f>
        <v>222.32</v>
      </c>
      <c r="G2856" s="180" t="str">
        <f>NM_Permitted_Sources!K1294</f>
        <v/>
      </c>
      <c r="H2856" s="180" t="str">
        <f>NM_Permitted_Sources!L1294</f>
        <v/>
      </c>
      <c r="I2856" s="180" t="str">
        <f>NM_Permitted_Sources!M1294</f>
        <v/>
      </c>
      <c r="J2856" s="180" t="str">
        <f>NM_Permitted_Sources!N1294</f>
        <v/>
      </c>
    </row>
    <row r="2857" spans="1:10" x14ac:dyDescent="0.2">
      <c r="A2857" s="43" t="str">
        <f>NM_Permitted_Sources!A1295</f>
        <v>NM Permitted</v>
      </c>
      <c r="B2857" s="43" t="str">
        <f>NM_Permitted_Sources!B1295</f>
        <v>35</v>
      </c>
      <c r="C2857" s="74" t="str">
        <f>NM_Permitted_Sources!C1295</f>
        <v>35025</v>
      </c>
      <c r="D2857" s="44" t="str">
        <f>NM_Permitted_Sources!G1295</f>
        <v>20200202</v>
      </c>
      <c r="E2857" s="44" t="str">
        <f>NM_Permitted_Sources!I1295</f>
        <v>Compressor Engines</v>
      </c>
      <c r="F2857" s="180">
        <f>NM_Permitted_Sources!J1295</f>
        <v>225.25</v>
      </c>
      <c r="G2857" s="180" t="str">
        <f>NM_Permitted_Sources!K1295</f>
        <v/>
      </c>
      <c r="H2857" s="180" t="str">
        <f>NM_Permitted_Sources!L1295</f>
        <v/>
      </c>
      <c r="I2857" s="180" t="str">
        <f>NM_Permitted_Sources!M1295</f>
        <v/>
      </c>
      <c r="J2857" s="180" t="str">
        <f>NM_Permitted_Sources!N1295</f>
        <v/>
      </c>
    </row>
    <row r="2858" spans="1:10" x14ac:dyDescent="0.2">
      <c r="A2858" s="43" t="str">
        <f>NM_Permitted_Sources!A1296</f>
        <v>NM Permitted</v>
      </c>
      <c r="B2858" s="43" t="str">
        <f>NM_Permitted_Sources!B1296</f>
        <v>35</v>
      </c>
      <c r="C2858" s="74" t="str">
        <f>NM_Permitted_Sources!C1296</f>
        <v>35025</v>
      </c>
      <c r="D2858" s="44" t="str">
        <f>NM_Permitted_Sources!G1296</f>
        <v>20200202</v>
      </c>
      <c r="E2858" s="44" t="str">
        <f>NM_Permitted_Sources!I1296</f>
        <v>Compressor Engines</v>
      </c>
      <c r="F2858" s="180">
        <f>NM_Permitted_Sources!J1296</f>
        <v>226.38</v>
      </c>
      <c r="G2858" s="180" t="str">
        <f>NM_Permitted_Sources!K1296</f>
        <v/>
      </c>
      <c r="H2858" s="180" t="str">
        <f>NM_Permitted_Sources!L1296</f>
        <v/>
      </c>
      <c r="I2858" s="180" t="str">
        <f>NM_Permitted_Sources!M1296</f>
        <v/>
      </c>
      <c r="J2858" s="180" t="str">
        <f>NM_Permitted_Sources!N1296</f>
        <v/>
      </c>
    </row>
    <row r="2859" spans="1:10" x14ac:dyDescent="0.2">
      <c r="A2859" s="43" t="str">
        <f>NM_Permitted_Sources!A1297</f>
        <v>NM Permitted</v>
      </c>
      <c r="B2859" s="43" t="str">
        <f>NM_Permitted_Sources!B1297</f>
        <v>35</v>
      </c>
      <c r="C2859" s="74" t="str">
        <f>NM_Permitted_Sources!C1297</f>
        <v>35025</v>
      </c>
      <c r="D2859" s="44" t="str">
        <f>NM_Permitted_Sources!G1297</f>
        <v>20200202</v>
      </c>
      <c r="E2859" s="44" t="str">
        <f>NM_Permitted_Sources!I1297</f>
        <v>Compressor Engines</v>
      </c>
      <c r="F2859" s="180">
        <f>NM_Permitted_Sources!J1297</f>
        <v>229.1</v>
      </c>
      <c r="G2859" s="180" t="str">
        <f>NM_Permitted_Sources!K1297</f>
        <v/>
      </c>
      <c r="H2859" s="180" t="str">
        <f>NM_Permitted_Sources!L1297</f>
        <v/>
      </c>
      <c r="I2859" s="180" t="str">
        <f>NM_Permitted_Sources!M1297</f>
        <v/>
      </c>
      <c r="J2859" s="180" t="str">
        <f>NM_Permitted_Sources!N1297</f>
        <v/>
      </c>
    </row>
    <row r="2860" spans="1:10" x14ac:dyDescent="0.2">
      <c r="A2860" s="43" t="str">
        <f>NM_Permitted_Sources!A1298</f>
        <v>NM Permitted</v>
      </c>
      <c r="B2860" s="43" t="str">
        <f>NM_Permitted_Sources!B1298</f>
        <v>35</v>
      </c>
      <c r="C2860" s="74" t="str">
        <f>NM_Permitted_Sources!C1298</f>
        <v>35025</v>
      </c>
      <c r="D2860" s="44" t="str">
        <f>NM_Permitted_Sources!G1298</f>
        <v>20200202</v>
      </c>
      <c r="E2860" s="44" t="str">
        <f>NM_Permitted_Sources!I1298</f>
        <v>Compressor Engines</v>
      </c>
      <c r="F2860" s="180">
        <f>NM_Permitted_Sources!J1298</f>
        <v>234.9</v>
      </c>
      <c r="G2860" s="180" t="str">
        <f>NM_Permitted_Sources!K1298</f>
        <v/>
      </c>
      <c r="H2860" s="180" t="str">
        <f>NM_Permitted_Sources!L1298</f>
        <v/>
      </c>
      <c r="I2860" s="180" t="str">
        <f>NM_Permitted_Sources!M1298</f>
        <v/>
      </c>
      <c r="J2860" s="180" t="str">
        <f>NM_Permitted_Sources!N1298</f>
        <v/>
      </c>
    </row>
    <row r="2861" spans="1:10" x14ac:dyDescent="0.2">
      <c r="A2861" s="43" t="str">
        <f>NM_Permitted_Sources!A1299</f>
        <v>NM Permitted</v>
      </c>
      <c r="B2861" s="43" t="str">
        <f>NM_Permitted_Sources!B1299</f>
        <v>35</v>
      </c>
      <c r="C2861" s="74" t="str">
        <f>NM_Permitted_Sources!C1299</f>
        <v>35025</v>
      </c>
      <c r="D2861" s="44" t="str">
        <f>NM_Permitted_Sources!G1299</f>
        <v>20200202</v>
      </c>
      <c r="E2861" s="44" t="str">
        <f>NM_Permitted_Sources!I1299</f>
        <v>Compressor Engines</v>
      </c>
      <c r="F2861" s="180">
        <f>NM_Permitted_Sources!J1299</f>
        <v>236.3</v>
      </c>
      <c r="G2861" s="180" t="str">
        <f>NM_Permitted_Sources!K1299</f>
        <v/>
      </c>
      <c r="H2861" s="180" t="str">
        <f>NM_Permitted_Sources!L1299</f>
        <v/>
      </c>
      <c r="I2861" s="180" t="str">
        <f>NM_Permitted_Sources!M1299</f>
        <v/>
      </c>
      <c r="J2861" s="180" t="str">
        <f>NM_Permitted_Sources!N1299</f>
        <v/>
      </c>
    </row>
    <row r="2862" spans="1:10" x14ac:dyDescent="0.2">
      <c r="A2862" s="43" t="str">
        <f>NM_Permitted_Sources!A1300</f>
        <v>NM Permitted</v>
      </c>
      <c r="B2862" s="43" t="str">
        <f>NM_Permitted_Sources!B1300</f>
        <v>35</v>
      </c>
      <c r="C2862" s="74" t="str">
        <f>NM_Permitted_Sources!C1300</f>
        <v>35025</v>
      </c>
      <c r="D2862" s="44" t="str">
        <f>NM_Permitted_Sources!G1300</f>
        <v>20200202</v>
      </c>
      <c r="E2862" s="44" t="str">
        <f>NM_Permitted_Sources!I1300</f>
        <v>Compressor Engines</v>
      </c>
      <c r="F2862" s="180">
        <f>NM_Permitted_Sources!J1300</f>
        <v>238.85</v>
      </c>
      <c r="G2862" s="180" t="str">
        <f>NM_Permitted_Sources!K1300</f>
        <v/>
      </c>
      <c r="H2862" s="180" t="str">
        <f>NM_Permitted_Sources!L1300</f>
        <v/>
      </c>
      <c r="I2862" s="180" t="str">
        <f>NM_Permitted_Sources!M1300</f>
        <v/>
      </c>
      <c r="J2862" s="180" t="str">
        <f>NM_Permitted_Sources!N1300</f>
        <v/>
      </c>
    </row>
    <row r="2863" spans="1:10" x14ac:dyDescent="0.2">
      <c r="A2863" s="43" t="str">
        <f>NM_Permitted_Sources!A1301</f>
        <v>NM Permitted</v>
      </c>
      <c r="B2863" s="43" t="str">
        <f>NM_Permitted_Sources!B1301</f>
        <v>35</v>
      </c>
      <c r="C2863" s="74" t="str">
        <f>NM_Permitted_Sources!C1301</f>
        <v>35015</v>
      </c>
      <c r="D2863" s="44" t="str">
        <f>NM_Permitted_Sources!G1301</f>
        <v>20200252</v>
      </c>
      <c r="E2863" s="44" t="str">
        <f>NM_Permitted_Sources!I1301</f>
        <v>Compressor Engines</v>
      </c>
      <c r="F2863" s="180">
        <f>NM_Permitted_Sources!J1301</f>
        <v>240.85</v>
      </c>
      <c r="G2863" s="180" t="str">
        <f>NM_Permitted_Sources!K1301</f>
        <v/>
      </c>
      <c r="H2863" s="180" t="str">
        <f>NM_Permitted_Sources!L1301</f>
        <v/>
      </c>
      <c r="I2863" s="180" t="str">
        <f>NM_Permitted_Sources!M1301</f>
        <v/>
      </c>
      <c r="J2863" s="180" t="str">
        <f>NM_Permitted_Sources!N1301</f>
        <v/>
      </c>
    </row>
    <row r="2864" spans="1:10" x14ac:dyDescent="0.2">
      <c r="A2864" s="43" t="str">
        <f>NM_Permitted_Sources!A1302</f>
        <v>NM Permitted</v>
      </c>
      <c r="B2864" s="43" t="str">
        <f>NM_Permitted_Sources!B1302</f>
        <v>35</v>
      </c>
      <c r="C2864" s="74" t="str">
        <f>NM_Permitted_Sources!C1302</f>
        <v>35025</v>
      </c>
      <c r="D2864" s="44" t="str">
        <f>NM_Permitted_Sources!G1302</f>
        <v>20200202</v>
      </c>
      <c r="E2864" s="44" t="str">
        <f>NM_Permitted_Sources!I1302</f>
        <v>Compressor Engines</v>
      </c>
      <c r="F2864" s="180">
        <f>NM_Permitted_Sources!J1302</f>
        <v>245.37</v>
      </c>
      <c r="G2864" s="180" t="str">
        <f>NM_Permitted_Sources!K1302</f>
        <v/>
      </c>
      <c r="H2864" s="180" t="str">
        <f>NM_Permitted_Sources!L1302</f>
        <v/>
      </c>
      <c r="I2864" s="180" t="str">
        <f>NM_Permitted_Sources!M1302</f>
        <v/>
      </c>
      <c r="J2864" s="180" t="str">
        <f>NM_Permitted_Sources!N1302</f>
        <v/>
      </c>
    </row>
    <row r="2865" spans="1:10" x14ac:dyDescent="0.2">
      <c r="A2865" s="43" t="str">
        <f>NM_Permitted_Sources!A1303</f>
        <v>NM Permitted</v>
      </c>
      <c r="B2865" s="43" t="str">
        <f>NM_Permitted_Sources!B1303</f>
        <v>35</v>
      </c>
      <c r="C2865" s="74" t="str">
        <f>NM_Permitted_Sources!C1303</f>
        <v>35025</v>
      </c>
      <c r="D2865" s="44" t="str">
        <f>NM_Permitted_Sources!G1303</f>
        <v>20200253</v>
      </c>
      <c r="E2865" s="44" t="str">
        <f>NM_Permitted_Sources!I1303</f>
        <v>Compressor Engines</v>
      </c>
      <c r="F2865" s="180">
        <f>NM_Permitted_Sources!J1303</f>
        <v>247.9</v>
      </c>
      <c r="G2865" s="180" t="str">
        <f>NM_Permitted_Sources!K1303</f>
        <v/>
      </c>
      <c r="H2865" s="180" t="str">
        <f>NM_Permitted_Sources!L1303</f>
        <v/>
      </c>
      <c r="I2865" s="180" t="str">
        <f>NM_Permitted_Sources!M1303</f>
        <v/>
      </c>
      <c r="J2865" s="180" t="str">
        <f>NM_Permitted_Sources!N1303</f>
        <v/>
      </c>
    </row>
    <row r="2866" spans="1:10" x14ac:dyDescent="0.2">
      <c r="A2866" s="43" t="str">
        <f>NM_Permitted_Sources!A1304</f>
        <v>NM Permitted</v>
      </c>
      <c r="B2866" s="43" t="str">
        <f>NM_Permitted_Sources!B1304</f>
        <v>35</v>
      </c>
      <c r="C2866" s="74" t="str">
        <f>NM_Permitted_Sources!C1304</f>
        <v>35025</v>
      </c>
      <c r="D2866" s="44" t="str">
        <f>NM_Permitted_Sources!G1304</f>
        <v>20200202</v>
      </c>
      <c r="E2866" s="44" t="str">
        <f>NM_Permitted_Sources!I1304</f>
        <v>Compressor Engines</v>
      </c>
      <c r="F2866" s="180">
        <f>NM_Permitted_Sources!J1304</f>
        <v>264.39999999999998</v>
      </c>
      <c r="G2866" s="180" t="str">
        <f>NM_Permitted_Sources!K1304</f>
        <v/>
      </c>
      <c r="H2866" s="180" t="str">
        <f>NM_Permitted_Sources!L1304</f>
        <v/>
      </c>
      <c r="I2866" s="180" t="str">
        <f>NM_Permitted_Sources!M1304</f>
        <v/>
      </c>
      <c r="J2866" s="180" t="str">
        <f>NM_Permitted_Sources!N1304</f>
        <v/>
      </c>
    </row>
    <row r="2867" spans="1:10" x14ac:dyDescent="0.2">
      <c r="A2867" s="43" t="str">
        <f>NM_Permitted_Sources!A1305</f>
        <v>NM Permitted</v>
      </c>
      <c r="B2867" s="43" t="str">
        <f>NM_Permitted_Sources!B1305</f>
        <v>35</v>
      </c>
      <c r="C2867" s="74" t="str">
        <f>NM_Permitted_Sources!C1305</f>
        <v>35025</v>
      </c>
      <c r="D2867" s="44" t="str">
        <f>NM_Permitted_Sources!G1305</f>
        <v>20200202</v>
      </c>
      <c r="E2867" s="44" t="str">
        <f>NM_Permitted_Sources!I1305</f>
        <v>Compressor Engines</v>
      </c>
      <c r="F2867" s="180">
        <f>NM_Permitted_Sources!J1305</f>
        <v>268.95999999999998</v>
      </c>
      <c r="G2867" s="180" t="str">
        <f>NM_Permitted_Sources!K1305</f>
        <v/>
      </c>
      <c r="H2867" s="180" t="str">
        <f>NM_Permitted_Sources!L1305</f>
        <v/>
      </c>
      <c r="I2867" s="180" t="str">
        <f>NM_Permitted_Sources!M1305</f>
        <v/>
      </c>
      <c r="J2867" s="180" t="str">
        <f>NM_Permitted_Sources!N1305</f>
        <v/>
      </c>
    </row>
    <row r="2868" spans="1:10" x14ac:dyDescent="0.2">
      <c r="A2868" s="43" t="str">
        <f>NM_Permitted_Sources!A1306</f>
        <v>NM Permitted</v>
      </c>
      <c r="B2868" s="43" t="str">
        <f>NM_Permitted_Sources!B1306</f>
        <v>35</v>
      </c>
      <c r="C2868" s="74" t="str">
        <f>NM_Permitted_Sources!C1306</f>
        <v>35025</v>
      </c>
      <c r="D2868" s="44" t="str">
        <f>NM_Permitted_Sources!G1306</f>
        <v>20200202</v>
      </c>
      <c r="E2868" s="44" t="str">
        <f>NM_Permitted_Sources!I1306</f>
        <v>Compressor Engines</v>
      </c>
      <c r="F2868" s="180">
        <f>NM_Permitted_Sources!J1306</f>
        <v>273.99</v>
      </c>
      <c r="G2868" s="180" t="str">
        <f>NM_Permitted_Sources!K1306</f>
        <v/>
      </c>
      <c r="H2868" s="180" t="str">
        <f>NM_Permitted_Sources!L1306</f>
        <v/>
      </c>
      <c r="I2868" s="180" t="str">
        <f>NM_Permitted_Sources!M1306</f>
        <v/>
      </c>
      <c r="J2868" s="180" t="str">
        <f>NM_Permitted_Sources!N1306</f>
        <v/>
      </c>
    </row>
    <row r="2869" spans="1:10" x14ac:dyDescent="0.2">
      <c r="A2869" s="43" t="str">
        <f>NM_Permitted_Sources!A1307</f>
        <v>NM Permitted</v>
      </c>
      <c r="B2869" s="43" t="str">
        <f>NM_Permitted_Sources!B1307</f>
        <v>35</v>
      </c>
      <c r="C2869" s="74" t="str">
        <f>NM_Permitted_Sources!C1307</f>
        <v>35025</v>
      </c>
      <c r="D2869" s="44" t="str">
        <f>NM_Permitted_Sources!G1307</f>
        <v>20200202</v>
      </c>
      <c r="E2869" s="44" t="str">
        <f>NM_Permitted_Sources!I1307</f>
        <v>Compressor Engines</v>
      </c>
      <c r="F2869" s="180">
        <f>NM_Permitted_Sources!J1307</f>
        <v>275.25</v>
      </c>
      <c r="G2869" s="180" t="str">
        <f>NM_Permitted_Sources!K1307</f>
        <v/>
      </c>
      <c r="H2869" s="180" t="str">
        <f>NM_Permitted_Sources!L1307</f>
        <v/>
      </c>
      <c r="I2869" s="180" t="str">
        <f>NM_Permitted_Sources!M1307</f>
        <v/>
      </c>
      <c r="J2869" s="180" t="str">
        <f>NM_Permitted_Sources!N1307</f>
        <v/>
      </c>
    </row>
    <row r="2870" spans="1:10" x14ac:dyDescent="0.2">
      <c r="A2870" s="43" t="str">
        <f>NM_Permitted_Sources!A1308</f>
        <v>NM Permitted</v>
      </c>
      <c r="B2870" s="43" t="str">
        <f>NM_Permitted_Sources!B1308</f>
        <v>35</v>
      </c>
      <c r="C2870" s="74" t="str">
        <f>NM_Permitted_Sources!C1308</f>
        <v>35025</v>
      </c>
      <c r="D2870" s="44" t="str">
        <f>NM_Permitted_Sources!G1308</f>
        <v>20200202</v>
      </c>
      <c r="E2870" s="44" t="str">
        <f>NM_Permitted_Sources!I1308</f>
        <v>Compressor Engines</v>
      </c>
      <c r="F2870" s="180">
        <f>NM_Permitted_Sources!J1308</f>
        <v>285.72000000000003</v>
      </c>
      <c r="G2870" s="180" t="str">
        <f>NM_Permitted_Sources!K1308</f>
        <v/>
      </c>
      <c r="H2870" s="180" t="str">
        <f>NM_Permitted_Sources!L1308</f>
        <v/>
      </c>
      <c r="I2870" s="180" t="str">
        <f>NM_Permitted_Sources!M1308</f>
        <v/>
      </c>
      <c r="J2870" s="180" t="str">
        <f>NM_Permitted_Sources!N1308</f>
        <v/>
      </c>
    </row>
    <row r="2871" spans="1:10" x14ac:dyDescent="0.2">
      <c r="A2871" s="43" t="str">
        <f>NM_Permitted_Sources!A1309</f>
        <v>NM Permitted</v>
      </c>
      <c r="B2871" s="43" t="str">
        <f>NM_Permitted_Sources!B1309</f>
        <v>35</v>
      </c>
      <c r="C2871" s="74" t="str">
        <f>NM_Permitted_Sources!C1309</f>
        <v>35015</v>
      </c>
      <c r="D2871" s="44" t="str">
        <f>NM_Permitted_Sources!G1309</f>
        <v>31000209</v>
      </c>
      <c r="E2871" s="44" t="str">
        <f>NM_Permitted_Sources!I1309</f>
        <v>Natural Gas Production, Other Not Classified</v>
      </c>
      <c r="F2871" s="180" t="str">
        <f>NM_Permitted_Sources!J1309</f>
        <v/>
      </c>
      <c r="G2871" s="180" t="str">
        <f>NM_Permitted_Sources!K1309</f>
        <v/>
      </c>
      <c r="H2871" s="180" t="str">
        <f>NM_Permitted_Sources!L1309</f>
        <v/>
      </c>
      <c r="I2871" s="180">
        <f>NM_Permitted_Sources!M1309</f>
        <v>287</v>
      </c>
      <c r="J2871" s="180" t="str">
        <f>NM_Permitted_Sources!N1309</f>
        <v/>
      </c>
    </row>
    <row r="2872" spans="1:10" x14ac:dyDescent="0.2">
      <c r="A2872" s="43" t="str">
        <f>NM_Permitted_Sources!A1310</f>
        <v>NM Permitted</v>
      </c>
      <c r="B2872" s="43" t="str">
        <f>NM_Permitted_Sources!B1310</f>
        <v>35</v>
      </c>
      <c r="C2872" s="74" t="str">
        <f>NM_Permitted_Sources!C1310</f>
        <v>35015</v>
      </c>
      <c r="D2872" s="44" t="str">
        <f>NM_Permitted_Sources!G1310</f>
        <v>31000215</v>
      </c>
      <c r="E2872" s="44" t="str">
        <f>NM_Permitted_Sources!I1310</f>
        <v>Natural Gas Production, Flares</v>
      </c>
      <c r="F2872" s="180" t="str">
        <f>NM_Permitted_Sources!J1310</f>
        <v/>
      </c>
      <c r="G2872" s="180" t="str">
        <f>NM_Permitted_Sources!K1310</f>
        <v/>
      </c>
      <c r="H2872" s="180" t="str">
        <f>NM_Permitted_Sources!L1310</f>
        <v/>
      </c>
      <c r="I2872" s="180">
        <f>NM_Permitted_Sources!M1310</f>
        <v>292.92</v>
      </c>
      <c r="J2872" s="180" t="str">
        <f>NM_Permitted_Sources!N1310</f>
        <v/>
      </c>
    </row>
    <row r="2873" spans="1:10" x14ac:dyDescent="0.2">
      <c r="A2873" s="43" t="str">
        <f>NM_Permitted_Sources!A1311</f>
        <v>NM Permitted</v>
      </c>
      <c r="B2873" s="43" t="str">
        <f>NM_Permitted_Sources!B1311</f>
        <v>35</v>
      </c>
      <c r="C2873" s="74" t="str">
        <f>NM_Permitted_Sources!C1311</f>
        <v>35015</v>
      </c>
      <c r="D2873" s="44" t="str">
        <f>NM_Permitted_Sources!G1311</f>
        <v>31000215</v>
      </c>
      <c r="E2873" s="44" t="str">
        <f>NM_Permitted_Sources!I1311</f>
        <v>Natural Gas Production, Flares</v>
      </c>
      <c r="F2873" s="180" t="str">
        <f>NM_Permitted_Sources!J1311</f>
        <v/>
      </c>
      <c r="G2873" s="180" t="str">
        <f>NM_Permitted_Sources!K1311</f>
        <v/>
      </c>
      <c r="H2873" s="180" t="str">
        <f>NM_Permitted_Sources!L1311</f>
        <v/>
      </c>
      <c r="I2873" s="180">
        <f>NM_Permitted_Sources!M1311</f>
        <v>292.92</v>
      </c>
      <c r="J2873" s="180" t="str">
        <f>NM_Permitted_Sources!N1311</f>
        <v/>
      </c>
    </row>
    <row r="2874" spans="1:10" x14ac:dyDescent="0.2">
      <c r="A2874" s="43" t="str">
        <f>NM_Permitted_Sources!A1312</f>
        <v>NM Permitted</v>
      </c>
      <c r="B2874" s="43" t="str">
        <f>NM_Permitted_Sources!B1312</f>
        <v>35</v>
      </c>
      <c r="C2874" s="74" t="str">
        <f>NM_Permitted_Sources!C1312</f>
        <v>35025</v>
      </c>
      <c r="D2874" s="44" t="str">
        <f>NM_Permitted_Sources!G1312</f>
        <v>20200202</v>
      </c>
      <c r="E2874" s="44" t="str">
        <f>NM_Permitted_Sources!I1312</f>
        <v>Compressor Engines</v>
      </c>
      <c r="F2874" s="180">
        <f>NM_Permitted_Sources!J1312</f>
        <v>299.3</v>
      </c>
      <c r="G2874" s="180" t="str">
        <f>NM_Permitted_Sources!K1312</f>
        <v/>
      </c>
      <c r="H2874" s="180" t="str">
        <f>NM_Permitted_Sources!L1312</f>
        <v/>
      </c>
      <c r="I2874" s="180" t="str">
        <f>NM_Permitted_Sources!M1312</f>
        <v/>
      </c>
      <c r="J2874" s="180" t="str">
        <f>NM_Permitted_Sources!N1312</f>
        <v/>
      </c>
    </row>
    <row r="2875" spans="1:10" x14ac:dyDescent="0.2">
      <c r="A2875" s="43" t="str">
        <f>NM_Permitted_Sources!A1313</f>
        <v>NM Permitted</v>
      </c>
      <c r="B2875" s="43" t="str">
        <f>NM_Permitted_Sources!B1313</f>
        <v>35</v>
      </c>
      <c r="C2875" s="74" t="str">
        <f>NM_Permitted_Sources!C1313</f>
        <v>35025</v>
      </c>
      <c r="D2875" s="44" t="str">
        <f>NM_Permitted_Sources!G1313</f>
        <v>20200202</v>
      </c>
      <c r="E2875" s="44" t="str">
        <f>NM_Permitted_Sources!I1313</f>
        <v>Compressor Engines</v>
      </c>
      <c r="F2875" s="180">
        <f>NM_Permitted_Sources!J1313</f>
        <v>302.49</v>
      </c>
      <c r="G2875" s="180" t="str">
        <f>NM_Permitted_Sources!K1313</f>
        <v/>
      </c>
      <c r="H2875" s="180" t="str">
        <f>NM_Permitted_Sources!L1313</f>
        <v/>
      </c>
      <c r="I2875" s="180" t="str">
        <f>NM_Permitted_Sources!M1313</f>
        <v/>
      </c>
      <c r="J2875" s="180" t="str">
        <f>NM_Permitted_Sources!N1313</f>
        <v/>
      </c>
    </row>
    <row r="2876" spans="1:10" x14ac:dyDescent="0.2">
      <c r="A2876" s="43" t="str">
        <f>NM_Permitted_Sources!A1314</f>
        <v>NM Permitted</v>
      </c>
      <c r="B2876" s="43" t="str">
        <f>NM_Permitted_Sources!B1314</f>
        <v>35</v>
      </c>
      <c r="C2876" s="74" t="str">
        <f>NM_Permitted_Sources!C1314</f>
        <v>35025</v>
      </c>
      <c r="D2876" s="44" t="str">
        <f>NM_Permitted_Sources!G1314</f>
        <v>20200203</v>
      </c>
      <c r="E2876" s="44" t="str">
        <f>NM_Permitted_Sources!I1314</f>
        <v>Compressor Engines</v>
      </c>
      <c r="F2876" s="180">
        <f>NM_Permitted_Sources!J1314</f>
        <v>319.60000000000002</v>
      </c>
      <c r="G2876" s="180" t="str">
        <f>NM_Permitted_Sources!K1314</f>
        <v/>
      </c>
      <c r="H2876" s="180" t="str">
        <f>NM_Permitted_Sources!L1314</f>
        <v/>
      </c>
      <c r="I2876" s="180" t="str">
        <f>NM_Permitted_Sources!M1314</f>
        <v/>
      </c>
      <c r="J2876" s="180" t="str">
        <f>NM_Permitted_Sources!N1314</f>
        <v/>
      </c>
    </row>
    <row r="2877" spans="1:10" x14ac:dyDescent="0.2">
      <c r="A2877" s="43" t="str">
        <f>NM_Permitted_Sources!A1315</f>
        <v>NM Permitted</v>
      </c>
      <c r="B2877" s="43" t="str">
        <f>NM_Permitted_Sources!B1315</f>
        <v>35</v>
      </c>
      <c r="C2877" s="74" t="str">
        <f>NM_Permitted_Sources!C1315</f>
        <v>35025</v>
      </c>
      <c r="D2877" s="44" t="str">
        <f>NM_Permitted_Sources!G1315</f>
        <v>20200253</v>
      </c>
      <c r="E2877" s="44" t="str">
        <f>NM_Permitted_Sources!I1315</f>
        <v>Compressor Engines</v>
      </c>
      <c r="F2877" s="180">
        <f>NM_Permitted_Sources!J1315</f>
        <v>322.47000000000003</v>
      </c>
      <c r="G2877" s="180" t="str">
        <f>NM_Permitted_Sources!K1315</f>
        <v/>
      </c>
      <c r="H2877" s="180" t="str">
        <f>NM_Permitted_Sources!L1315</f>
        <v/>
      </c>
      <c r="I2877" s="180" t="str">
        <f>NM_Permitted_Sources!M1315</f>
        <v/>
      </c>
      <c r="J2877" s="180" t="str">
        <f>NM_Permitted_Sources!N1315</f>
        <v/>
      </c>
    </row>
    <row r="2878" spans="1:10" x14ac:dyDescent="0.2">
      <c r="A2878" s="43" t="str">
        <f>NM_Permitted_Sources!A1316</f>
        <v>NM Permitted</v>
      </c>
      <c r="B2878" s="43" t="str">
        <f>NM_Permitted_Sources!B1316</f>
        <v>35</v>
      </c>
      <c r="C2878" s="74" t="str">
        <f>NM_Permitted_Sources!C1316</f>
        <v>35025</v>
      </c>
      <c r="D2878" s="44" t="str">
        <f>NM_Permitted_Sources!G1316</f>
        <v>20200252</v>
      </c>
      <c r="E2878" s="44" t="str">
        <f>NM_Permitted_Sources!I1316</f>
        <v>Compressor Engines</v>
      </c>
      <c r="F2878" s="180">
        <f>NM_Permitted_Sources!J1316</f>
        <v>326.72000000000003</v>
      </c>
      <c r="G2878" s="180" t="str">
        <f>NM_Permitted_Sources!K1316</f>
        <v/>
      </c>
      <c r="H2878" s="180" t="str">
        <f>NM_Permitted_Sources!L1316</f>
        <v/>
      </c>
      <c r="I2878" s="180" t="str">
        <f>NM_Permitted_Sources!M1316</f>
        <v/>
      </c>
      <c r="J2878" s="180" t="str">
        <f>NM_Permitted_Sources!N1316</f>
        <v/>
      </c>
    </row>
    <row r="2879" spans="1:10" x14ac:dyDescent="0.2">
      <c r="A2879" s="43" t="str">
        <f>NM_Permitted_Sources!A1317</f>
        <v>NM Permitted</v>
      </c>
      <c r="B2879" s="43" t="str">
        <f>NM_Permitted_Sources!B1317</f>
        <v>35</v>
      </c>
      <c r="C2879" s="74" t="str">
        <f>NM_Permitted_Sources!C1317</f>
        <v>35025</v>
      </c>
      <c r="D2879" s="44" t="str">
        <f>NM_Permitted_Sources!G1317</f>
        <v>20200253</v>
      </c>
      <c r="E2879" s="44" t="str">
        <f>NM_Permitted_Sources!I1317</f>
        <v>Compressor Engines</v>
      </c>
      <c r="F2879" s="180">
        <f>NM_Permitted_Sources!J1317</f>
        <v>326.8</v>
      </c>
      <c r="G2879" s="180" t="str">
        <f>NM_Permitted_Sources!K1317</f>
        <v/>
      </c>
      <c r="H2879" s="180" t="str">
        <f>NM_Permitted_Sources!L1317</f>
        <v/>
      </c>
      <c r="I2879" s="180" t="str">
        <f>NM_Permitted_Sources!M1317</f>
        <v/>
      </c>
      <c r="J2879" s="180" t="str">
        <f>NM_Permitted_Sources!N1317</f>
        <v/>
      </c>
    </row>
    <row r="2880" spans="1:10" x14ac:dyDescent="0.2">
      <c r="A2880" s="43" t="str">
        <f>NM_Permitted_Sources!A1318</f>
        <v>NM Permitted</v>
      </c>
      <c r="B2880" s="43" t="str">
        <f>NM_Permitted_Sources!B1318</f>
        <v>35</v>
      </c>
      <c r="C2880" s="74" t="str">
        <f>NM_Permitted_Sources!C1318</f>
        <v>35025</v>
      </c>
      <c r="D2880" s="44" t="str">
        <f>NM_Permitted_Sources!G1318</f>
        <v>20200252</v>
      </c>
      <c r="E2880" s="44" t="str">
        <f>NM_Permitted_Sources!I1318</f>
        <v>Compressor Engines</v>
      </c>
      <c r="F2880" s="180">
        <f>NM_Permitted_Sources!J1318</f>
        <v>352.05</v>
      </c>
      <c r="G2880" s="180" t="str">
        <f>NM_Permitted_Sources!K1318</f>
        <v/>
      </c>
      <c r="H2880" s="180" t="str">
        <f>NM_Permitted_Sources!L1318</f>
        <v/>
      </c>
      <c r="I2880" s="180" t="str">
        <f>NM_Permitted_Sources!M1318</f>
        <v/>
      </c>
      <c r="J2880" s="180" t="str">
        <f>NM_Permitted_Sources!N1318</f>
        <v/>
      </c>
    </row>
    <row r="2881" spans="1:10" x14ac:dyDescent="0.2">
      <c r="A2881" s="43" t="str">
        <f>NM_Permitted_Sources!A1319</f>
        <v>NM Permitted</v>
      </c>
      <c r="B2881" s="43" t="str">
        <f>NM_Permitted_Sources!B1319</f>
        <v>35</v>
      </c>
      <c r="C2881" s="74" t="str">
        <f>NM_Permitted_Sources!C1319</f>
        <v>35025</v>
      </c>
      <c r="D2881" s="44" t="str">
        <f>NM_Permitted_Sources!G1319</f>
        <v>20200253</v>
      </c>
      <c r="E2881" s="44" t="str">
        <f>NM_Permitted_Sources!I1319</f>
        <v>Compressor Engines</v>
      </c>
      <c r="F2881" s="180">
        <f>NM_Permitted_Sources!J1319</f>
        <v>404.26</v>
      </c>
      <c r="G2881" s="180" t="str">
        <f>NM_Permitted_Sources!K1319</f>
        <v/>
      </c>
      <c r="H2881" s="180" t="str">
        <f>NM_Permitted_Sources!L1319</f>
        <v/>
      </c>
      <c r="I2881" s="180" t="str">
        <f>NM_Permitted_Sources!M1319</f>
        <v/>
      </c>
      <c r="J2881" s="180" t="str">
        <f>NM_Permitted_Sources!N1319</f>
        <v/>
      </c>
    </row>
    <row r="2882" spans="1:10" x14ac:dyDescent="0.2">
      <c r="A2882" s="43" t="str">
        <f>NM_Permitted_Sources!A1320</f>
        <v>NM Permitted</v>
      </c>
      <c r="B2882" s="43" t="str">
        <f>NM_Permitted_Sources!B1320</f>
        <v>35</v>
      </c>
      <c r="C2882" s="74" t="str">
        <f>NM_Permitted_Sources!C1320</f>
        <v>35025</v>
      </c>
      <c r="D2882" s="44" t="str">
        <f>NM_Permitted_Sources!G1320</f>
        <v>20200253</v>
      </c>
      <c r="E2882" s="44" t="str">
        <f>NM_Permitted_Sources!I1320</f>
        <v>Compressor Engines</v>
      </c>
      <c r="F2882" s="180">
        <f>NM_Permitted_Sources!J1320</f>
        <v>422.01</v>
      </c>
      <c r="G2882" s="180" t="str">
        <f>NM_Permitted_Sources!K1320</f>
        <v/>
      </c>
      <c r="H2882" s="180" t="str">
        <f>NM_Permitted_Sources!L1320</f>
        <v/>
      </c>
      <c r="I2882" s="180" t="str">
        <f>NM_Permitted_Sources!M1320</f>
        <v/>
      </c>
      <c r="J2882" s="180" t="str">
        <f>NM_Permitted_Sources!N1320</f>
        <v/>
      </c>
    </row>
    <row r="2883" spans="1:10" x14ac:dyDescent="0.2">
      <c r="A2883" s="43" t="str">
        <f>NM_Permitted_Sources!A1321</f>
        <v>NM Permitted</v>
      </c>
      <c r="B2883" s="43" t="str">
        <f>NM_Permitted_Sources!B1321</f>
        <v>35</v>
      </c>
      <c r="C2883" s="74" t="str">
        <f>NM_Permitted_Sources!C1321</f>
        <v>35025</v>
      </c>
      <c r="D2883" s="44" t="str">
        <f>NM_Permitted_Sources!G1321</f>
        <v>31000208</v>
      </c>
      <c r="E2883" s="44" t="str">
        <f>NM_Permitted_Sources!I1321</f>
        <v>Natural Gas Production, Other Not Classified</v>
      </c>
      <c r="F2883" s="180" t="str">
        <f>NM_Permitted_Sources!J1321</f>
        <v/>
      </c>
      <c r="G2883" s="180" t="str">
        <f>NM_Permitted_Sources!K1321</f>
        <v/>
      </c>
      <c r="H2883" s="180" t="str">
        <f>NM_Permitted_Sources!L1321</f>
        <v/>
      </c>
      <c r="I2883" s="180">
        <f>NM_Permitted_Sources!M1321</f>
        <v>591.41999999999996</v>
      </c>
      <c r="J2883" s="180" t="str">
        <f>NM_Permitted_Sources!N1321</f>
        <v/>
      </c>
    </row>
    <row r="2884" spans="1:10" x14ac:dyDescent="0.2">
      <c r="A2884" s="43" t="str">
        <f>NM_Permitted_Sources!A1322</f>
        <v>NM Permitted</v>
      </c>
      <c r="B2884" s="43" t="str">
        <f>NM_Permitted_Sources!B1322</f>
        <v>35</v>
      </c>
      <c r="C2884" s="74" t="str">
        <f>NM_Permitted_Sources!C1322</f>
        <v>35025</v>
      </c>
      <c r="D2884" s="44" t="str">
        <f>NM_Permitted_Sources!G1322</f>
        <v>31000299</v>
      </c>
      <c r="E2884" s="44" t="str">
        <f>NM_Permitted_Sources!I1322</f>
        <v>Natural Gas Production, Other Not Classified</v>
      </c>
      <c r="F2884" s="180" t="str">
        <f>NM_Permitted_Sources!J1322</f>
        <v/>
      </c>
      <c r="G2884" s="180" t="str">
        <f>NM_Permitted_Sources!K1322</f>
        <v/>
      </c>
      <c r="H2884" s="180">
        <f>NM_Permitted_Sources!L1322</f>
        <v>642.1</v>
      </c>
      <c r="I2884" s="180" t="str">
        <f>NM_Permitted_Sources!M1322</f>
        <v/>
      </c>
      <c r="J2884" s="180" t="str">
        <f>NM_Permitted_Sources!N1322</f>
        <v/>
      </c>
    </row>
    <row r="2885" spans="1:10" x14ac:dyDescent="0.2">
      <c r="A2885" s="43" t="str">
        <f>NM_Permitted_Sources!A1323</f>
        <v>NM Permitted</v>
      </c>
      <c r="B2885" s="43" t="str">
        <f>NM_Permitted_Sources!B1323</f>
        <v>35</v>
      </c>
      <c r="C2885" s="74" t="str">
        <f>NM_Permitted_Sources!C1323</f>
        <v>35025</v>
      </c>
      <c r="D2885" s="44" t="str">
        <f>NM_Permitted_Sources!G1323</f>
        <v>31000205</v>
      </c>
      <c r="E2885" s="44" t="str">
        <f>NM_Permitted_Sources!I1323</f>
        <v>Natural Gas Production, Flares</v>
      </c>
      <c r="F2885" s="180" t="str">
        <f>NM_Permitted_Sources!J1323</f>
        <v/>
      </c>
      <c r="G2885" s="180" t="str">
        <f>NM_Permitted_Sources!K1323</f>
        <v/>
      </c>
      <c r="H2885" s="180" t="str">
        <f>NM_Permitted_Sources!L1323</f>
        <v/>
      </c>
      <c r="I2885" s="180">
        <f>NM_Permitted_Sources!M1323</f>
        <v>770.97</v>
      </c>
      <c r="J2885" s="180" t="str">
        <f>NM_Permitted_Sources!N1323</f>
        <v/>
      </c>
    </row>
    <row r="2886" spans="1:10" x14ac:dyDescent="0.2">
      <c r="A2886" s="43" t="str">
        <f>NM_Permitted_Sources!A1324</f>
        <v>NM Permitted</v>
      </c>
      <c r="B2886" s="43" t="str">
        <f>NM_Permitted_Sources!B1324</f>
        <v>35</v>
      </c>
      <c r="C2886" s="74" t="str">
        <f>NM_Permitted_Sources!C1324</f>
        <v>35025</v>
      </c>
      <c r="D2886" s="44" t="str">
        <f>NM_Permitted_Sources!G1324</f>
        <v>31000205</v>
      </c>
      <c r="E2886" s="44" t="str">
        <f>NM_Permitted_Sources!I1324</f>
        <v>Natural Gas Production, Flares</v>
      </c>
      <c r="F2886" s="180" t="str">
        <f>NM_Permitted_Sources!J1324</f>
        <v/>
      </c>
      <c r="G2886" s="180" t="str">
        <f>NM_Permitted_Sources!K1324</f>
        <v/>
      </c>
      <c r="H2886" s="180" t="str">
        <f>NM_Permitted_Sources!L1324</f>
        <v/>
      </c>
      <c r="I2886" s="180">
        <f>NM_Permitted_Sources!M1324</f>
        <v>861.16</v>
      </c>
      <c r="J2886" s="180" t="str">
        <f>NM_Permitted_Sources!N1324</f>
        <v/>
      </c>
    </row>
    <row r="2887" spans="1:10" x14ac:dyDescent="0.2">
      <c r="A2887" s="43" t="str">
        <f>NM_Permitted_Sources!A1325</f>
        <v>NM Permitted</v>
      </c>
      <c r="B2887" s="43" t="str">
        <f>NM_Permitted_Sources!B1325</f>
        <v>35</v>
      </c>
      <c r="C2887" s="74" t="str">
        <f>NM_Permitted_Sources!C1325</f>
        <v>35025</v>
      </c>
      <c r="D2887" s="44" t="str">
        <f>NM_Permitted_Sources!G1325</f>
        <v>31000299</v>
      </c>
      <c r="E2887" s="44" t="str">
        <f>NM_Permitted_Sources!I1325</f>
        <v>Natural Gas Production, Other Not Classified</v>
      </c>
      <c r="F2887" s="180" t="str">
        <f>NM_Permitted_Sources!J1325</f>
        <v/>
      </c>
      <c r="G2887" s="180" t="str">
        <f>NM_Permitted_Sources!K1325</f>
        <v/>
      </c>
      <c r="H2887" s="180" t="str">
        <f>NM_Permitted_Sources!L1325</f>
        <v/>
      </c>
      <c r="I2887" s="180">
        <f>NM_Permitted_Sources!M1325</f>
        <v>1205.5</v>
      </c>
      <c r="J2887" s="180" t="str">
        <f>NM_Permitted_Sources!N1325</f>
        <v/>
      </c>
    </row>
    <row r="2888" spans="1:10" x14ac:dyDescent="0.2">
      <c r="A2888" s="43" t="str">
        <f>NM_Permitted_Sources!A1326</f>
        <v>NM Permitted</v>
      </c>
      <c r="B2888" s="43" t="str">
        <f>NM_Permitted_Sources!B1326</f>
        <v>35</v>
      </c>
      <c r="C2888" s="74" t="str">
        <f>NM_Permitted_Sources!C1326</f>
        <v>35015</v>
      </c>
      <c r="D2888" s="44" t="str">
        <f>NM_Permitted_Sources!G1326</f>
        <v>31000404</v>
      </c>
      <c r="E2888" s="44" t="str">
        <f>NM_Permitted_Sources!I1326</f>
        <v>Process Heaters</v>
      </c>
      <c r="F2888" s="180" t="str">
        <f>NM_Permitted_Sources!J1326</f>
        <v/>
      </c>
      <c r="G2888" s="180" t="str">
        <f>NM_Permitted_Sources!K1326</f>
        <v/>
      </c>
      <c r="H2888" s="180">
        <f>NM_Permitted_Sources!L1326</f>
        <v>1435.72</v>
      </c>
      <c r="I2888" s="180" t="str">
        <f>NM_Permitted_Sources!M1326</f>
        <v/>
      </c>
      <c r="J2888" s="180" t="str">
        <f>NM_Permitted_Sources!N1326</f>
        <v/>
      </c>
    </row>
    <row r="2889" spans="1:10" x14ac:dyDescent="0.2">
      <c r="A2889" s="43" t="str">
        <f>NM_Permitted_Sources!A1327</f>
        <v>NM Permitted</v>
      </c>
      <c r="B2889" s="43" t="str">
        <f>NM_Permitted_Sources!B1327</f>
        <v>35</v>
      </c>
      <c r="C2889" s="74" t="str">
        <f>NM_Permitted_Sources!C1327</f>
        <v>35025</v>
      </c>
      <c r="D2889" s="44" t="str">
        <f>NM_Permitted_Sources!G1327</f>
        <v>31000205</v>
      </c>
      <c r="E2889" s="44" t="str">
        <f>NM_Permitted_Sources!I1327</f>
        <v>Natural Gas Production, Flares</v>
      </c>
      <c r="F2889" s="180" t="str">
        <f>NM_Permitted_Sources!J1327</f>
        <v/>
      </c>
      <c r="G2889" s="180" t="str">
        <f>NM_Permitted_Sources!K1327</f>
        <v/>
      </c>
      <c r="H2889" s="180" t="str">
        <f>NM_Permitted_Sources!L1327</f>
        <v/>
      </c>
      <c r="I2889" s="180">
        <f>NM_Permitted_Sources!M1327</f>
        <v>2489.73</v>
      </c>
      <c r="J2889" s="180" t="str">
        <f>NM_Permitted_Sources!N1327</f>
        <v/>
      </c>
    </row>
    <row r="2890" spans="1:10" x14ac:dyDescent="0.2">
      <c r="A2890" s="43" t="str">
        <f>NM_Permitted_Sources!A1328</f>
        <v>NM Permitted</v>
      </c>
      <c r="B2890" s="43" t="str">
        <f>NM_Permitted_Sources!B1328</f>
        <v>35</v>
      </c>
      <c r="C2890" s="74" t="str">
        <f>NM_Permitted_Sources!C1328</f>
        <v>35025</v>
      </c>
      <c r="D2890" s="44" t="str">
        <f>NM_Permitted_Sources!G1328</f>
        <v>31000201</v>
      </c>
      <c r="E2890" s="44" t="str">
        <f>NM_Permitted_Sources!I1328</f>
        <v>Amine Units</v>
      </c>
      <c r="F2890" s="180" t="str">
        <f>NM_Permitted_Sources!J1328</f>
        <v/>
      </c>
      <c r="G2890" s="180" t="str">
        <f>NM_Permitted_Sources!K1328</f>
        <v/>
      </c>
      <c r="H2890" s="180" t="str">
        <f>NM_Permitted_Sources!L1328</f>
        <v/>
      </c>
      <c r="I2890" s="180">
        <f>NM_Permitted_Sources!M1328</f>
        <v>2758</v>
      </c>
      <c r="J2890" s="180" t="str">
        <f>NM_Permitted_Sources!N1328</f>
        <v/>
      </c>
    </row>
    <row r="2891" spans="1:10" x14ac:dyDescent="0.2">
      <c r="A2891" s="43" t="str">
        <f>NM_Permitted_Sources!A1329</f>
        <v>NM Permitted</v>
      </c>
      <c r="B2891" s="43" t="str">
        <f>NM_Permitted_Sources!B1329</f>
        <v>35</v>
      </c>
      <c r="C2891" s="74" t="str">
        <f>NM_Permitted_Sources!C1329</f>
        <v>35025</v>
      </c>
      <c r="D2891" s="44" t="str">
        <f>NM_Permitted_Sources!G1329</f>
        <v>31000302</v>
      </c>
      <c r="E2891" s="44" t="str">
        <f>NM_Permitted_Sources!I1329</f>
        <v>Dehydrator</v>
      </c>
      <c r="F2891" s="180" t="str">
        <f>NM_Permitted_Sources!J1329</f>
        <v/>
      </c>
      <c r="G2891" s="180" t="str">
        <f>NM_Permitted_Sources!K1329</f>
        <v/>
      </c>
      <c r="H2891" s="180" t="str">
        <f>NM_Permitted_Sources!L1329</f>
        <v/>
      </c>
      <c r="I2891" s="180" t="str">
        <f>NM_Permitted_Sources!M1329</f>
        <v/>
      </c>
      <c r="J2891" s="180">
        <f>NM_Permitted_Sources!N1329</f>
        <v>0.01</v>
      </c>
    </row>
    <row r="2892" spans="1:10" x14ac:dyDescent="0.2">
      <c r="A2892" s="43" t="str">
        <f>NM_Permitted_Sources!A1330</f>
        <v>NM Permitted</v>
      </c>
      <c r="B2892" s="43" t="str">
        <f>NM_Permitted_Sources!B1330</f>
        <v>35</v>
      </c>
      <c r="C2892" s="74" t="str">
        <f>NM_Permitted_Sources!C1330</f>
        <v>35025</v>
      </c>
      <c r="D2892" s="44" t="str">
        <f>NM_Permitted_Sources!G1330</f>
        <v>20200252</v>
      </c>
      <c r="E2892" s="44" t="str">
        <f>NM_Permitted_Sources!I1330</f>
        <v>Compressor Engines</v>
      </c>
      <c r="F2892" s="180" t="str">
        <f>NM_Permitted_Sources!J1330</f>
        <v/>
      </c>
      <c r="G2892" s="180" t="str">
        <f>NM_Permitted_Sources!K1330</f>
        <v/>
      </c>
      <c r="H2892" s="180" t="str">
        <f>NM_Permitted_Sources!L1330</f>
        <v/>
      </c>
      <c r="I2892" s="180">
        <f>NM_Permitted_Sources!M1330</f>
        <v>0.03</v>
      </c>
      <c r="J2892" s="180" t="str">
        <f>NM_Permitted_Sources!N1330</f>
        <v/>
      </c>
    </row>
    <row r="2893" spans="1:10" x14ac:dyDescent="0.2">
      <c r="A2893" s="43" t="str">
        <f>NM_Permitted_Sources!A1331</f>
        <v>NM Permitted</v>
      </c>
      <c r="B2893" s="43" t="str">
        <f>NM_Permitted_Sources!B1331</f>
        <v>35</v>
      </c>
      <c r="C2893" s="74" t="str">
        <f>NM_Permitted_Sources!C1331</f>
        <v>35025</v>
      </c>
      <c r="D2893" s="44" t="str">
        <f>NM_Permitted_Sources!G1331</f>
        <v>20200202</v>
      </c>
      <c r="E2893" s="44" t="str">
        <f>NM_Permitted_Sources!I1331</f>
        <v>Compressor Engines</v>
      </c>
      <c r="F2893" s="180" t="str">
        <f>NM_Permitted_Sources!J1331</f>
        <v/>
      </c>
      <c r="G2893" s="180" t="str">
        <f>NM_Permitted_Sources!K1331</f>
        <v/>
      </c>
      <c r="H2893" s="180" t="str">
        <f>NM_Permitted_Sources!L1331</f>
        <v/>
      </c>
      <c r="I2893" s="180">
        <f>NM_Permitted_Sources!M1331</f>
        <v>0.03</v>
      </c>
      <c r="J2893" s="180" t="str">
        <f>NM_Permitted_Sources!N1331</f>
        <v/>
      </c>
    </row>
    <row r="2894" spans="1:10" x14ac:dyDescent="0.2">
      <c r="A2894" s="43" t="str">
        <f>NM_Permitted_Sources!A1332</f>
        <v>NM Permitted</v>
      </c>
      <c r="B2894" s="43" t="str">
        <f>NM_Permitted_Sources!B1332</f>
        <v>35</v>
      </c>
      <c r="C2894" s="74" t="str">
        <f>NM_Permitted_Sources!C1332</f>
        <v>35025</v>
      </c>
      <c r="D2894" s="44" t="str">
        <f>NM_Permitted_Sources!G1332</f>
        <v>20200201</v>
      </c>
      <c r="E2894" s="44" t="str">
        <f>NM_Permitted_Sources!I1332</f>
        <v>Compressor Engines</v>
      </c>
      <c r="F2894" s="180" t="str">
        <f>NM_Permitted_Sources!J1332</f>
        <v/>
      </c>
      <c r="G2894" s="180" t="str">
        <f>NM_Permitted_Sources!K1332</f>
        <v/>
      </c>
      <c r="H2894" s="180" t="str">
        <f>NM_Permitted_Sources!L1332</f>
        <v/>
      </c>
      <c r="I2894" s="180">
        <f>NM_Permitted_Sources!M1332</f>
        <v>0.03</v>
      </c>
      <c r="J2894" s="180" t="str">
        <f>NM_Permitted_Sources!N1332</f>
        <v/>
      </c>
    </row>
    <row r="2895" spans="1:10" x14ac:dyDescent="0.2">
      <c r="A2895" s="43" t="str">
        <f>NM_Permitted_Sources!A1333</f>
        <v>NM Permitted</v>
      </c>
      <c r="B2895" s="43" t="str">
        <f>NM_Permitted_Sources!B1333</f>
        <v>35</v>
      </c>
      <c r="C2895" s="74" t="str">
        <f>NM_Permitted_Sources!C1333</f>
        <v>35025</v>
      </c>
      <c r="D2895" s="44" t="str">
        <f>NM_Permitted_Sources!G1333</f>
        <v>20200202</v>
      </c>
      <c r="E2895" s="44" t="str">
        <f>NM_Permitted_Sources!I1333</f>
        <v>Compressor Engines</v>
      </c>
      <c r="F2895" s="180" t="str">
        <f>NM_Permitted_Sources!J1333</f>
        <v/>
      </c>
      <c r="G2895" s="180" t="str">
        <f>NM_Permitted_Sources!K1333</f>
        <v/>
      </c>
      <c r="H2895" s="180" t="str">
        <f>NM_Permitted_Sources!L1333</f>
        <v/>
      </c>
      <c r="I2895" s="180">
        <f>NM_Permitted_Sources!M1333</f>
        <v>0.04</v>
      </c>
      <c r="J2895" s="180" t="str">
        <f>NM_Permitted_Sources!N1333</f>
        <v/>
      </c>
    </row>
    <row r="2896" spans="1:10" x14ac:dyDescent="0.2">
      <c r="A2896" s="43" t="str">
        <f>NM_Permitted_Sources!A1334</f>
        <v>NM Permitted</v>
      </c>
      <c r="B2896" s="43" t="str">
        <f>NM_Permitted_Sources!B1334</f>
        <v>35</v>
      </c>
      <c r="C2896" s="74" t="str">
        <f>NM_Permitted_Sources!C1334</f>
        <v>35025</v>
      </c>
      <c r="D2896" s="44" t="str">
        <f>NM_Permitted_Sources!G1334</f>
        <v>20200201</v>
      </c>
      <c r="E2896" s="44" t="str">
        <f>NM_Permitted_Sources!I1334</f>
        <v>Compressor Engines</v>
      </c>
      <c r="F2896" s="180" t="str">
        <f>NM_Permitted_Sources!J1334</f>
        <v/>
      </c>
      <c r="G2896" s="180" t="str">
        <f>NM_Permitted_Sources!K1334</f>
        <v/>
      </c>
      <c r="H2896" s="180" t="str">
        <f>NM_Permitted_Sources!L1334</f>
        <v/>
      </c>
      <c r="I2896" s="180">
        <f>NM_Permitted_Sources!M1334</f>
        <v>0.04</v>
      </c>
      <c r="J2896" s="180" t="str">
        <f>NM_Permitted_Sources!N1334</f>
        <v/>
      </c>
    </row>
    <row r="2897" spans="1:10" x14ac:dyDescent="0.2">
      <c r="A2897" s="43" t="str">
        <f>NM_Permitted_Sources!A1335</f>
        <v>NM Permitted</v>
      </c>
      <c r="B2897" s="43" t="str">
        <f>NM_Permitted_Sources!B1335</f>
        <v>35</v>
      </c>
      <c r="C2897" s="74" t="str">
        <f>NM_Permitted_Sources!C1335</f>
        <v>35015</v>
      </c>
      <c r="D2897" s="44" t="str">
        <f>NM_Permitted_Sources!G1335</f>
        <v>31000205</v>
      </c>
      <c r="E2897" s="44" t="str">
        <f>NM_Permitted_Sources!I1335</f>
        <v>Natural Gas Production, Flares</v>
      </c>
      <c r="F2897" s="180">
        <f>NM_Permitted_Sources!J1335</f>
        <v>6.0400000000000002E-2</v>
      </c>
      <c r="G2897" s="180" t="str">
        <f>NM_Permitted_Sources!K1335</f>
        <v/>
      </c>
      <c r="H2897" s="180" t="str">
        <f>NM_Permitted_Sources!L1335</f>
        <v/>
      </c>
      <c r="I2897" s="180" t="str">
        <f>NM_Permitted_Sources!M1335</f>
        <v/>
      </c>
      <c r="J2897" s="180" t="str">
        <f>NM_Permitted_Sources!N1335</f>
        <v/>
      </c>
    </row>
    <row r="2898" spans="1:10" x14ac:dyDescent="0.2">
      <c r="A2898" s="43" t="str">
        <f>NM_Permitted_Sources!A1336</f>
        <v>NM Permitted</v>
      </c>
      <c r="B2898" s="43" t="str">
        <f>NM_Permitted_Sources!B1336</f>
        <v>35</v>
      </c>
      <c r="C2898" s="74" t="str">
        <f>NM_Permitted_Sources!C1336</f>
        <v>35015</v>
      </c>
      <c r="D2898" s="44" t="str">
        <f>NM_Permitted_Sources!G1336</f>
        <v>31000205</v>
      </c>
      <c r="E2898" s="44" t="str">
        <f>NM_Permitted_Sources!I1336</f>
        <v>Natural Gas Production, Flares</v>
      </c>
      <c r="F2898" s="180" t="str">
        <f>NM_Permitted_Sources!J1336</f>
        <v/>
      </c>
      <c r="G2898" s="180">
        <f>NM_Permitted_Sources!K1336</f>
        <v>0.1</v>
      </c>
      <c r="H2898" s="180" t="str">
        <f>NM_Permitted_Sources!L1336</f>
        <v/>
      </c>
      <c r="I2898" s="180" t="str">
        <f>NM_Permitted_Sources!M1336</f>
        <v/>
      </c>
      <c r="J2898" s="180" t="str">
        <f>NM_Permitted_Sources!N1336</f>
        <v/>
      </c>
    </row>
    <row r="2899" spans="1:10" x14ac:dyDescent="0.2">
      <c r="A2899" s="43" t="str">
        <f>NM_Permitted_Sources!A1337</f>
        <v>NM Permitted</v>
      </c>
      <c r="B2899" s="43" t="str">
        <f>NM_Permitted_Sources!B1337</f>
        <v>35</v>
      </c>
      <c r="C2899" s="74" t="str">
        <f>NM_Permitted_Sources!C1337</f>
        <v>35025</v>
      </c>
      <c r="D2899" s="44" t="str">
        <f>NM_Permitted_Sources!G1337</f>
        <v>31000205</v>
      </c>
      <c r="E2899" s="44" t="str">
        <f>NM_Permitted_Sources!I1337</f>
        <v>Natural Gas Production, Flares</v>
      </c>
      <c r="F2899" s="180" t="str">
        <f>NM_Permitted_Sources!J1337</f>
        <v/>
      </c>
      <c r="G2899" s="180" t="str">
        <f>NM_Permitted_Sources!K1337</f>
        <v/>
      </c>
      <c r="H2899" s="180" t="str">
        <f>NM_Permitted_Sources!L1337</f>
        <v/>
      </c>
      <c r="I2899" s="180" t="str">
        <f>NM_Permitted_Sources!M1337</f>
        <v/>
      </c>
      <c r="J2899" s="180">
        <f>NM_Permitted_Sources!N1337</f>
        <v>0.1</v>
      </c>
    </row>
    <row r="2900" spans="1:10" x14ac:dyDescent="0.2">
      <c r="A2900" s="43" t="str">
        <f>NM_Permitted_Sources!A1338</f>
        <v>NM Permitted</v>
      </c>
      <c r="B2900" s="43" t="str">
        <f>NM_Permitted_Sources!B1338</f>
        <v>35</v>
      </c>
      <c r="C2900" s="74" t="str">
        <f>NM_Permitted_Sources!C1338</f>
        <v>35025</v>
      </c>
      <c r="D2900" s="44" t="str">
        <f>NM_Permitted_Sources!G1338</f>
        <v>31000302</v>
      </c>
      <c r="E2900" s="44" t="str">
        <f>NM_Permitted_Sources!I1338</f>
        <v>Dehydrator</v>
      </c>
      <c r="F2900" s="180" t="str">
        <f>NM_Permitted_Sources!J1338</f>
        <v/>
      </c>
      <c r="G2900" s="180">
        <f>NM_Permitted_Sources!K1338</f>
        <v>0.1</v>
      </c>
      <c r="H2900" s="180" t="str">
        <f>NM_Permitted_Sources!L1338</f>
        <v/>
      </c>
      <c r="I2900" s="180" t="str">
        <f>NM_Permitted_Sources!M1338</f>
        <v/>
      </c>
      <c r="J2900" s="180" t="str">
        <f>NM_Permitted_Sources!N1338</f>
        <v/>
      </c>
    </row>
    <row r="2901" spans="1:10" x14ac:dyDescent="0.2">
      <c r="A2901" s="43" t="str">
        <f>NM_Permitted_Sources!A1339</f>
        <v>NM Permitted</v>
      </c>
      <c r="B2901" s="43" t="str">
        <f>NM_Permitted_Sources!B1339</f>
        <v>35</v>
      </c>
      <c r="C2901" s="74" t="str">
        <f>NM_Permitted_Sources!C1339</f>
        <v>35025</v>
      </c>
      <c r="D2901" s="44" t="str">
        <f>NM_Permitted_Sources!G1339</f>
        <v>31000302</v>
      </c>
      <c r="E2901" s="44" t="str">
        <f>NM_Permitted_Sources!I1339</f>
        <v>Dehydrator</v>
      </c>
      <c r="F2901" s="180">
        <f>NM_Permitted_Sources!J1339</f>
        <v>0.12</v>
      </c>
      <c r="G2901" s="180" t="str">
        <f>NM_Permitted_Sources!K1339</f>
        <v/>
      </c>
      <c r="H2901" s="180" t="str">
        <f>NM_Permitted_Sources!L1339</f>
        <v/>
      </c>
      <c r="I2901" s="180" t="str">
        <f>NM_Permitted_Sources!M1339</f>
        <v/>
      </c>
      <c r="J2901" s="180" t="str">
        <f>NM_Permitted_Sources!N1339</f>
        <v/>
      </c>
    </row>
    <row r="2902" spans="1:10" x14ac:dyDescent="0.2">
      <c r="A2902" s="43" t="str">
        <f>NM_Permitted_Sources!A1340</f>
        <v>NM Permitted</v>
      </c>
      <c r="B2902" s="43" t="str">
        <f>NM_Permitted_Sources!B1340</f>
        <v>35</v>
      </c>
      <c r="C2902" s="74" t="str">
        <f>NM_Permitted_Sources!C1340</f>
        <v>35015</v>
      </c>
      <c r="D2902" s="44" t="str">
        <f>NM_Permitted_Sources!G1340</f>
        <v>31000205</v>
      </c>
      <c r="E2902" s="44" t="str">
        <f>NM_Permitted_Sources!I1340</f>
        <v>Natural Gas Production, Flares</v>
      </c>
      <c r="F2902" s="180" t="str">
        <f>NM_Permitted_Sources!J1340</f>
        <v/>
      </c>
      <c r="G2902" s="180" t="str">
        <f>NM_Permitted_Sources!K1340</f>
        <v/>
      </c>
      <c r="H2902" s="180">
        <f>NM_Permitted_Sources!L1340</f>
        <v>0.1207</v>
      </c>
      <c r="I2902" s="180" t="str">
        <f>NM_Permitted_Sources!M1340</f>
        <v/>
      </c>
      <c r="J2902" s="180" t="str">
        <f>NM_Permitted_Sources!N1340</f>
        <v/>
      </c>
    </row>
    <row r="2903" spans="1:10" x14ac:dyDescent="0.2">
      <c r="A2903" s="43" t="str">
        <f>NM_Permitted_Sources!A1341</f>
        <v>NM Permitted</v>
      </c>
      <c r="B2903" s="43" t="str">
        <f>NM_Permitted_Sources!B1341</f>
        <v>35</v>
      </c>
      <c r="C2903" s="74" t="str">
        <f>NM_Permitted_Sources!C1341</f>
        <v>35015</v>
      </c>
      <c r="D2903" s="44" t="str">
        <f>NM_Permitted_Sources!G1341</f>
        <v>31000506</v>
      </c>
      <c r="E2903" s="44" t="str">
        <f>NM_Permitted_Sources!I1341</f>
        <v>Permitted Tank Losses</v>
      </c>
      <c r="F2903" s="180" t="str">
        <f>NM_Permitted_Sources!J1341</f>
        <v/>
      </c>
      <c r="G2903" s="180">
        <f>NM_Permitted_Sources!K1341</f>
        <v>0.56940000000000002</v>
      </c>
      <c r="H2903" s="180" t="str">
        <f>NM_Permitted_Sources!L1341</f>
        <v/>
      </c>
      <c r="I2903" s="180" t="str">
        <f>NM_Permitted_Sources!M1341</f>
        <v/>
      </c>
      <c r="J2903" s="180" t="str">
        <f>NM_Permitted_Sources!N1341</f>
        <v/>
      </c>
    </row>
    <row r="2904" spans="1:10" x14ac:dyDescent="0.2">
      <c r="A2904" s="43" t="str">
        <f>NM_Permitted_Sources!A1342</f>
        <v>NM Permitted</v>
      </c>
      <c r="B2904" s="43" t="str">
        <f>NM_Permitted_Sources!B1342</f>
        <v>35</v>
      </c>
      <c r="C2904" s="74" t="str">
        <f>NM_Permitted_Sources!C1342</f>
        <v>35025</v>
      </c>
      <c r="D2904" s="44" t="str">
        <f>NM_Permitted_Sources!G1342</f>
        <v>31000209</v>
      </c>
      <c r="E2904" s="44" t="str">
        <f>NM_Permitted_Sources!I1342</f>
        <v>Natural Gas Production, Other Not Classified</v>
      </c>
      <c r="F2904" s="180" t="str">
        <f>NM_Permitted_Sources!J1342</f>
        <v/>
      </c>
      <c r="G2904" s="180">
        <f>NM_Permitted_Sources!K1342</f>
        <v>0.5</v>
      </c>
      <c r="H2904" s="180" t="str">
        <f>NM_Permitted_Sources!L1342</f>
        <v/>
      </c>
      <c r="I2904" s="180" t="str">
        <f>NM_Permitted_Sources!M1342</f>
        <v/>
      </c>
      <c r="J2904" s="180" t="str">
        <f>NM_Permitted_Sources!N1342</f>
        <v/>
      </c>
    </row>
    <row r="2905" spans="1:10" x14ac:dyDescent="0.2">
      <c r="A2905" s="43" t="str">
        <f>NM_Permitted_Sources!A1343</f>
        <v>NM Permitted</v>
      </c>
      <c r="B2905" s="43" t="str">
        <f>NM_Permitted_Sources!B1343</f>
        <v>35</v>
      </c>
      <c r="C2905" s="74" t="str">
        <f>NM_Permitted_Sources!C1343</f>
        <v>35025</v>
      </c>
      <c r="D2905" s="44" t="str">
        <f>NM_Permitted_Sources!G1343</f>
        <v>31000303</v>
      </c>
      <c r="E2905" s="44" t="str">
        <f>NM_Permitted_Sources!I1343</f>
        <v>Amine Units</v>
      </c>
      <c r="F2905" s="180" t="str">
        <f>NM_Permitted_Sources!J1343</f>
        <v/>
      </c>
      <c r="G2905" s="180" t="str">
        <f>NM_Permitted_Sources!K1343</f>
        <v/>
      </c>
      <c r="H2905" s="180" t="str">
        <f>NM_Permitted_Sources!L1343</f>
        <v/>
      </c>
      <c r="I2905" s="180" t="str">
        <f>NM_Permitted_Sources!M1343</f>
        <v/>
      </c>
      <c r="J2905" s="180">
        <f>NM_Permitted_Sources!N1343</f>
        <v>0.5</v>
      </c>
    </row>
    <row r="2906" spans="1:10" x14ac:dyDescent="0.2">
      <c r="A2906" s="43" t="str">
        <f>NM_Permitted_Sources!A1344</f>
        <v>NM Permitted</v>
      </c>
      <c r="B2906" s="43" t="str">
        <f>NM_Permitted_Sources!B1344</f>
        <v>35</v>
      </c>
      <c r="C2906" s="74" t="str">
        <f>NM_Permitted_Sources!C1344</f>
        <v>35025</v>
      </c>
      <c r="D2906" s="44" t="str">
        <f>NM_Permitted_Sources!G1344</f>
        <v>31000209</v>
      </c>
      <c r="E2906" s="44" t="str">
        <f>NM_Permitted_Sources!I1344</f>
        <v>Natural Gas Production, Other Not Classified</v>
      </c>
      <c r="F2906" s="180" t="str">
        <f>NM_Permitted_Sources!J1344</f>
        <v/>
      </c>
      <c r="G2906" s="180" t="str">
        <f>NM_Permitted_Sources!K1344</f>
        <v/>
      </c>
      <c r="H2906" s="180" t="str">
        <f>NM_Permitted_Sources!L1344</f>
        <v/>
      </c>
      <c r="I2906" s="180" t="str">
        <f>NM_Permitted_Sources!M1344</f>
        <v/>
      </c>
      <c r="J2906" s="180">
        <f>NM_Permitted_Sources!N1344</f>
        <v>0.5</v>
      </c>
    </row>
    <row r="2907" spans="1:10" x14ac:dyDescent="0.2">
      <c r="A2907" s="43" t="str">
        <f>NM_Permitted_Sources!A1345</f>
        <v>NM Permitted</v>
      </c>
      <c r="B2907" s="43" t="str">
        <f>NM_Permitted_Sources!B1345</f>
        <v>35</v>
      </c>
      <c r="C2907" s="74" t="str">
        <f>NM_Permitted_Sources!C1345</f>
        <v>35025</v>
      </c>
      <c r="D2907" s="44" t="str">
        <f>NM_Permitted_Sources!G1345</f>
        <v>31000205</v>
      </c>
      <c r="E2907" s="44" t="str">
        <f>NM_Permitted_Sources!I1345</f>
        <v>Natural Gas Production, Flares</v>
      </c>
      <c r="F2907" s="180" t="str">
        <f>NM_Permitted_Sources!J1345</f>
        <v/>
      </c>
      <c r="G2907" s="180">
        <f>NM_Permitted_Sources!K1345</f>
        <v>0.55000000000000004</v>
      </c>
      <c r="H2907" s="180" t="str">
        <f>NM_Permitted_Sources!L1345</f>
        <v/>
      </c>
      <c r="I2907" s="180" t="str">
        <f>NM_Permitted_Sources!M1345</f>
        <v/>
      </c>
      <c r="J2907" s="180" t="str">
        <f>NM_Permitted_Sources!N1345</f>
        <v/>
      </c>
    </row>
    <row r="2908" spans="1:10" x14ac:dyDescent="0.2">
      <c r="A2908" s="43" t="str">
        <f>NM_Permitted_Sources!A1346</f>
        <v>NM Permitted</v>
      </c>
      <c r="B2908" s="43" t="str">
        <f>NM_Permitted_Sources!B1346</f>
        <v>35</v>
      </c>
      <c r="C2908" s="74" t="str">
        <f>NM_Permitted_Sources!C1346</f>
        <v>35025</v>
      </c>
      <c r="D2908" s="44" t="str">
        <f>NM_Permitted_Sources!G1346</f>
        <v>31000303</v>
      </c>
      <c r="E2908" s="44" t="str">
        <f>NM_Permitted_Sources!I1346</f>
        <v>Amine Units</v>
      </c>
      <c r="F2908" s="180">
        <f>NM_Permitted_Sources!J1346</f>
        <v>0.55000000000000004</v>
      </c>
      <c r="G2908" s="180" t="str">
        <f>NM_Permitted_Sources!K1346</f>
        <v/>
      </c>
      <c r="H2908" s="180" t="str">
        <f>NM_Permitted_Sources!L1346</f>
        <v/>
      </c>
      <c r="I2908" s="180" t="str">
        <f>NM_Permitted_Sources!M1346</f>
        <v/>
      </c>
      <c r="J2908" s="180" t="str">
        <f>NM_Permitted_Sources!N1346</f>
        <v/>
      </c>
    </row>
    <row r="2909" spans="1:10" x14ac:dyDescent="0.2">
      <c r="A2909" s="43" t="str">
        <f>NM_Permitted_Sources!A1347</f>
        <v>NM Permitted</v>
      </c>
      <c r="B2909" s="43" t="str">
        <f>NM_Permitted_Sources!B1347</f>
        <v>35</v>
      </c>
      <c r="C2909" s="74" t="str">
        <f>NM_Permitted_Sources!C1347</f>
        <v>35025</v>
      </c>
      <c r="D2909" s="44" t="str">
        <f>NM_Permitted_Sources!G1347</f>
        <v>40400314</v>
      </c>
      <c r="E2909" s="44" t="str">
        <f>NM_Permitted_Sources!I1347</f>
        <v>Permitted Tank Losses</v>
      </c>
      <c r="F2909" s="180" t="str">
        <f>NM_Permitted_Sources!J1347</f>
        <v/>
      </c>
      <c r="G2909" s="180">
        <f>NM_Permitted_Sources!K1347</f>
        <v>0.6</v>
      </c>
      <c r="H2909" s="180" t="str">
        <f>NM_Permitted_Sources!L1347</f>
        <v/>
      </c>
      <c r="I2909" s="180" t="str">
        <f>NM_Permitted_Sources!M1347</f>
        <v/>
      </c>
      <c r="J2909" s="180" t="str">
        <f>NM_Permitted_Sources!N1347</f>
        <v/>
      </c>
    </row>
    <row r="2910" spans="1:10" x14ac:dyDescent="0.2">
      <c r="A2910" s="43" t="str">
        <f>NM_Permitted_Sources!A1348</f>
        <v>NM Permitted</v>
      </c>
      <c r="B2910" s="43" t="str">
        <f>NM_Permitted_Sources!B1348</f>
        <v>35</v>
      </c>
      <c r="C2910" s="74" t="str">
        <f>NM_Permitted_Sources!C1348</f>
        <v>35025</v>
      </c>
      <c r="D2910" s="44" t="str">
        <f>NM_Permitted_Sources!G1348</f>
        <v>31000303</v>
      </c>
      <c r="E2910" s="44" t="str">
        <f>NM_Permitted_Sources!I1348</f>
        <v>Amine Units</v>
      </c>
      <c r="F2910" s="180" t="str">
        <f>NM_Permitted_Sources!J1348</f>
        <v/>
      </c>
      <c r="G2910" s="180">
        <f>NM_Permitted_Sources!K1348</f>
        <v>0.61</v>
      </c>
      <c r="H2910" s="180" t="str">
        <f>NM_Permitted_Sources!L1348</f>
        <v/>
      </c>
      <c r="I2910" s="180" t="str">
        <f>NM_Permitted_Sources!M1348</f>
        <v/>
      </c>
      <c r="J2910" s="180" t="str">
        <f>NM_Permitted_Sources!N1348</f>
        <v/>
      </c>
    </row>
    <row r="2911" spans="1:10" x14ac:dyDescent="0.2">
      <c r="A2911" s="43" t="str">
        <f>NM_Permitted_Sources!A1349</f>
        <v>NM Permitted</v>
      </c>
      <c r="B2911" s="43" t="str">
        <f>NM_Permitted_Sources!B1349</f>
        <v>35</v>
      </c>
      <c r="C2911" s="74" t="str">
        <f>NM_Permitted_Sources!C1349</f>
        <v>35025</v>
      </c>
      <c r="D2911" s="44" t="str">
        <f>NM_Permitted_Sources!G1349</f>
        <v>20200202</v>
      </c>
      <c r="E2911" s="44" t="str">
        <f>NM_Permitted_Sources!I1349</f>
        <v>Compressor Engines</v>
      </c>
      <c r="F2911" s="180" t="str">
        <f>NM_Permitted_Sources!J1349</f>
        <v/>
      </c>
      <c r="G2911" s="180" t="str">
        <f>NM_Permitted_Sources!K1349</f>
        <v/>
      </c>
      <c r="H2911" s="180" t="str">
        <f>NM_Permitted_Sources!L1349</f>
        <v/>
      </c>
      <c r="I2911" s="180" t="str">
        <f>NM_Permitted_Sources!M1349</f>
        <v/>
      </c>
      <c r="J2911" s="180">
        <f>NM_Permitted_Sources!N1349</f>
        <v>0.75</v>
      </c>
    </row>
    <row r="2912" spans="1:10" x14ac:dyDescent="0.2">
      <c r="A2912" s="43" t="str">
        <f>NM_Permitted_Sources!A1350</f>
        <v>NM Permitted</v>
      </c>
      <c r="B2912" s="43" t="str">
        <f>NM_Permitted_Sources!B1350</f>
        <v>35</v>
      </c>
      <c r="C2912" s="74" t="str">
        <f>NM_Permitted_Sources!C1350</f>
        <v>35025</v>
      </c>
      <c r="D2912" s="44" t="str">
        <f>NM_Permitted_Sources!G1350</f>
        <v>20200201</v>
      </c>
      <c r="E2912" s="44" t="str">
        <f>NM_Permitted_Sources!I1350</f>
        <v>Compressor Engines</v>
      </c>
      <c r="F2912" s="180" t="str">
        <f>NM_Permitted_Sources!J1350</f>
        <v/>
      </c>
      <c r="G2912" s="180">
        <f>NM_Permitted_Sources!K1350</f>
        <v>0.86</v>
      </c>
      <c r="H2912" s="180" t="str">
        <f>NM_Permitted_Sources!L1350</f>
        <v/>
      </c>
      <c r="I2912" s="180" t="str">
        <f>NM_Permitted_Sources!M1350</f>
        <v/>
      </c>
      <c r="J2912" s="180" t="str">
        <f>NM_Permitted_Sources!N1350</f>
        <v/>
      </c>
    </row>
    <row r="2913" spans="1:10" x14ac:dyDescent="0.2">
      <c r="A2913" s="43" t="str">
        <f>NM_Permitted_Sources!A1351</f>
        <v>NM Permitted</v>
      </c>
      <c r="B2913" s="43" t="str">
        <f>NM_Permitted_Sources!B1351</f>
        <v>35</v>
      </c>
      <c r="C2913" s="74" t="str">
        <f>NM_Permitted_Sources!C1351</f>
        <v>35025</v>
      </c>
      <c r="D2913" s="44" t="str">
        <f>NM_Permitted_Sources!G1351</f>
        <v>31000404</v>
      </c>
      <c r="E2913" s="44" t="str">
        <f>NM_Permitted_Sources!I1351</f>
        <v>Process Heaters</v>
      </c>
      <c r="F2913" s="180" t="str">
        <f>NM_Permitted_Sources!J1351</f>
        <v/>
      </c>
      <c r="G2913" s="180" t="str">
        <f>NM_Permitted_Sources!K1351</f>
        <v/>
      </c>
      <c r="H2913" s="180">
        <f>NM_Permitted_Sources!L1351</f>
        <v>1.1000000000000001</v>
      </c>
      <c r="I2913" s="180" t="str">
        <f>NM_Permitted_Sources!M1351</f>
        <v/>
      </c>
      <c r="J2913" s="180" t="str">
        <f>NM_Permitted_Sources!N1351</f>
        <v/>
      </c>
    </row>
    <row r="2914" spans="1:10" x14ac:dyDescent="0.2">
      <c r="A2914" s="43" t="str">
        <f>NM_Permitted_Sources!A1352</f>
        <v>NM Permitted</v>
      </c>
      <c r="B2914" s="43" t="str">
        <f>NM_Permitted_Sources!B1352</f>
        <v>35</v>
      </c>
      <c r="C2914" s="74" t="str">
        <f>NM_Permitted_Sources!C1352</f>
        <v>35025</v>
      </c>
      <c r="D2914" s="44" t="str">
        <f>NM_Permitted_Sources!G1352</f>
        <v>31000205</v>
      </c>
      <c r="E2914" s="44" t="str">
        <f>NM_Permitted_Sources!I1352</f>
        <v>Natural Gas Production, Flares</v>
      </c>
      <c r="F2914" s="180">
        <f>NM_Permitted_Sources!J1352</f>
        <v>1.1299999999999999</v>
      </c>
      <c r="G2914" s="180" t="str">
        <f>NM_Permitted_Sources!K1352</f>
        <v/>
      </c>
      <c r="H2914" s="180" t="str">
        <f>NM_Permitted_Sources!L1352</f>
        <v/>
      </c>
      <c r="I2914" s="180" t="str">
        <f>NM_Permitted_Sources!M1352</f>
        <v/>
      </c>
      <c r="J2914" s="180" t="str">
        <f>NM_Permitted_Sources!N1352</f>
        <v/>
      </c>
    </row>
    <row r="2915" spans="1:10" x14ac:dyDescent="0.2">
      <c r="A2915" s="43" t="str">
        <f>NM_Permitted_Sources!A1353</f>
        <v>NM Permitted</v>
      </c>
      <c r="B2915" s="43" t="str">
        <f>NM_Permitted_Sources!B1353</f>
        <v>35</v>
      </c>
      <c r="C2915" s="74" t="str">
        <f>NM_Permitted_Sources!C1353</f>
        <v>35025</v>
      </c>
      <c r="D2915" s="44" t="str">
        <f>NM_Permitted_Sources!G1353</f>
        <v>31000209</v>
      </c>
      <c r="E2915" s="44" t="str">
        <f>NM_Permitted_Sources!I1353</f>
        <v>Natural Gas Production, Other Not Classified</v>
      </c>
      <c r="F2915" s="180" t="str">
        <f>NM_Permitted_Sources!J1353</f>
        <v/>
      </c>
      <c r="G2915" s="180" t="str">
        <f>NM_Permitted_Sources!K1353</f>
        <v/>
      </c>
      <c r="H2915" s="180">
        <f>NM_Permitted_Sources!L1353</f>
        <v>1.2</v>
      </c>
      <c r="I2915" s="180" t="str">
        <f>NM_Permitted_Sources!M1353</f>
        <v/>
      </c>
      <c r="J2915" s="180" t="str">
        <f>NM_Permitted_Sources!N1353</f>
        <v/>
      </c>
    </row>
    <row r="2916" spans="1:10" x14ac:dyDescent="0.2">
      <c r="A2916" s="43" t="str">
        <f>NM_Permitted_Sources!A1354</f>
        <v>NM Permitted</v>
      </c>
      <c r="B2916" s="43" t="str">
        <f>NM_Permitted_Sources!B1354</f>
        <v>35</v>
      </c>
      <c r="C2916" s="74" t="str">
        <f>NM_Permitted_Sources!C1354</f>
        <v>35025</v>
      </c>
      <c r="D2916" s="44" t="str">
        <f>NM_Permitted_Sources!G1354</f>
        <v>31000205</v>
      </c>
      <c r="E2916" s="44" t="str">
        <f>NM_Permitted_Sources!I1354</f>
        <v>Natural Gas Production, Flares</v>
      </c>
      <c r="F2916" s="180" t="str">
        <f>NM_Permitted_Sources!J1354</f>
        <v/>
      </c>
      <c r="G2916" s="180">
        <f>NM_Permitted_Sources!K1354</f>
        <v>1.22</v>
      </c>
      <c r="H2916" s="180" t="str">
        <f>NM_Permitted_Sources!L1354</f>
        <v/>
      </c>
      <c r="I2916" s="180" t="str">
        <f>NM_Permitted_Sources!M1354</f>
        <v/>
      </c>
      <c r="J2916" s="180" t="str">
        <f>NM_Permitted_Sources!N1354</f>
        <v/>
      </c>
    </row>
    <row r="2917" spans="1:10" x14ac:dyDescent="0.2">
      <c r="A2917" s="43" t="str">
        <f>NM_Permitted_Sources!A1355</f>
        <v>NM Permitted</v>
      </c>
      <c r="B2917" s="43" t="str">
        <f>NM_Permitted_Sources!B1355</f>
        <v>35</v>
      </c>
      <c r="C2917" s="74" t="str">
        <f>NM_Permitted_Sources!C1355</f>
        <v>35025</v>
      </c>
      <c r="D2917" s="44" t="str">
        <f>NM_Permitted_Sources!G1355</f>
        <v>20200201</v>
      </c>
      <c r="E2917" s="44" t="str">
        <f>NM_Permitted_Sources!I1355</f>
        <v>Compressor Engines</v>
      </c>
      <c r="F2917" s="180" t="str">
        <f>NM_Permitted_Sources!J1355</f>
        <v/>
      </c>
      <c r="G2917" s="180">
        <f>NM_Permitted_Sources!K1355</f>
        <v>1.3</v>
      </c>
      <c r="H2917" s="180" t="str">
        <f>NM_Permitted_Sources!L1355</f>
        <v/>
      </c>
      <c r="I2917" s="180" t="str">
        <f>NM_Permitted_Sources!M1355</f>
        <v/>
      </c>
      <c r="J2917" s="180" t="str">
        <f>NM_Permitted_Sources!N1355</f>
        <v/>
      </c>
    </row>
    <row r="2918" spans="1:10" x14ac:dyDescent="0.2">
      <c r="A2918" s="43" t="str">
        <f>NM_Permitted_Sources!A1356</f>
        <v>NM Permitted</v>
      </c>
      <c r="B2918" s="43" t="str">
        <f>NM_Permitted_Sources!B1356</f>
        <v>35</v>
      </c>
      <c r="C2918" s="74" t="str">
        <f>NM_Permitted_Sources!C1356</f>
        <v>35025</v>
      </c>
      <c r="D2918" s="44" t="str">
        <f>NM_Permitted_Sources!G1356</f>
        <v>31000205</v>
      </c>
      <c r="E2918" s="44" t="str">
        <f>NM_Permitted_Sources!I1356</f>
        <v>Natural Gas Production, Flares</v>
      </c>
      <c r="F2918" s="180">
        <f>NM_Permitted_Sources!J1356</f>
        <v>1.34</v>
      </c>
      <c r="G2918" s="180" t="str">
        <f>NM_Permitted_Sources!K1356</f>
        <v/>
      </c>
      <c r="H2918" s="180" t="str">
        <f>NM_Permitted_Sources!L1356</f>
        <v/>
      </c>
      <c r="I2918" s="180" t="str">
        <f>NM_Permitted_Sources!M1356</f>
        <v/>
      </c>
      <c r="J2918" s="180" t="str">
        <f>NM_Permitted_Sources!N1356</f>
        <v/>
      </c>
    </row>
    <row r="2919" spans="1:10" x14ac:dyDescent="0.2">
      <c r="A2919" s="43" t="str">
        <f>NM_Permitted_Sources!A1357</f>
        <v>NM Permitted</v>
      </c>
      <c r="B2919" s="43" t="str">
        <f>NM_Permitted_Sources!B1357</f>
        <v>35</v>
      </c>
      <c r="C2919" s="74" t="str">
        <f>NM_Permitted_Sources!C1357</f>
        <v>35025</v>
      </c>
      <c r="D2919" s="44" t="str">
        <f>NM_Permitted_Sources!G1357</f>
        <v>20200201</v>
      </c>
      <c r="E2919" s="44" t="str">
        <f>NM_Permitted_Sources!I1357</f>
        <v>Compressor Engines</v>
      </c>
      <c r="F2919" s="180" t="str">
        <f>NM_Permitted_Sources!J1357</f>
        <v/>
      </c>
      <c r="G2919" s="180">
        <f>NM_Permitted_Sources!K1357</f>
        <v>1.41</v>
      </c>
      <c r="H2919" s="180" t="str">
        <f>NM_Permitted_Sources!L1357</f>
        <v/>
      </c>
      <c r="I2919" s="180" t="str">
        <f>NM_Permitted_Sources!M1357</f>
        <v/>
      </c>
      <c r="J2919" s="180" t="str">
        <f>NM_Permitted_Sources!N1357</f>
        <v/>
      </c>
    </row>
    <row r="2920" spans="1:10" x14ac:dyDescent="0.2">
      <c r="A2920" s="43" t="str">
        <f>NM_Permitted_Sources!A1358</f>
        <v>NM Permitted</v>
      </c>
      <c r="B2920" s="43" t="str">
        <f>NM_Permitted_Sources!B1358</f>
        <v>35</v>
      </c>
      <c r="C2920" s="74" t="str">
        <f>NM_Permitted_Sources!C1358</f>
        <v>35015</v>
      </c>
      <c r="D2920" s="44" t="str">
        <f>NM_Permitted_Sources!G1358</f>
        <v>20200254</v>
      </c>
      <c r="E2920" s="44" t="str">
        <f>NM_Permitted_Sources!I1358</f>
        <v>Compressor Engines</v>
      </c>
      <c r="F2920" s="180" t="str">
        <f>NM_Permitted_Sources!J1358</f>
        <v/>
      </c>
      <c r="G2920" s="180">
        <f>NM_Permitted_Sources!K1358</f>
        <v>1.57</v>
      </c>
      <c r="H2920" s="180" t="str">
        <f>NM_Permitted_Sources!L1358</f>
        <v/>
      </c>
      <c r="I2920" s="180" t="str">
        <f>NM_Permitted_Sources!M1358</f>
        <v/>
      </c>
      <c r="J2920" s="180" t="str">
        <f>NM_Permitted_Sources!N1358</f>
        <v/>
      </c>
    </row>
    <row r="2921" spans="1:10" x14ac:dyDescent="0.2">
      <c r="A2921" s="43" t="str">
        <f>NM_Permitted_Sources!A1359</f>
        <v>NM Permitted</v>
      </c>
      <c r="B2921" s="43" t="str">
        <f>NM_Permitted_Sources!B1359</f>
        <v>35</v>
      </c>
      <c r="C2921" s="74" t="str">
        <f>NM_Permitted_Sources!C1359</f>
        <v>35025</v>
      </c>
      <c r="D2921" s="44" t="str">
        <f>NM_Permitted_Sources!G1359</f>
        <v>20200201</v>
      </c>
      <c r="E2921" s="44" t="str">
        <f>NM_Permitted_Sources!I1359</f>
        <v>Compressor Engines</v>
      </c>
      <c r="F2921" s="180" t="str">
        <f>NM_Permitted_Sources!J1359</f>
        <v/>
      </c>
      <c r="G2921" s="180">
        <f>NM_Permitted_Sources!K1359</f>
        <v>1.7</v>
      </c>
      <c r="H2921" s="180" t="str">
        <f>NM_Permitted_Sources!L1359</f>
        <v/>
      </c>
      <c r="I2921" s="180" t="str">
        <f>NM_Permitted_Sources!M1359</f>
        <v/>
      </c>
      <c r="J2921" s="180" t="str">
        <f>NM_Permitted_Sources!N1359</f>
        <v/>
      </c>
    </row>
    <row r="2922" spans="1:10" x14ac:dyDescent="0.2">
      <c r="A2922" s="43" t="str">
        <f>NM_Permitted_Sources!A1360</f>
        <v>NM Permitted</v>
      </c>
      <c r="B2922" s="43" t="str">
        <f>NM_Permitted_Sources!B1360</f>
        <v>35</v>
      </c>
      <c r="C2922" s="74" t="str">
        <f>NM_Permitted_Sources!C1360</f>
        <v>35025</v>
      </c>
      <c r="D2922" s="44" t="str">
        <f>NM_Permitted_Sources!G1360</f>
        <v>40400313</v>
      </c>
      <c r="E2922" s="44" t="str">
        <f>NM_Permitted_Sources!I1360</f>
        <v>Permitted Tank Losses</v>
      </c>
      <c r="F2922" s="180" t="str">
        <f>NM_Permitted_Sources!J1360</f>
        <v/>
      </c>
      <c r="G2922" s="180">
        <f>NM_Permitted_Sources!K1360</f>
        <v>1.71</v>
      </c>
      <c r="H2922" s="180" t="str">
        <f>NM_Permitted_Sources!L1360</f>
        <v/>
      </c>
      <c r="I2922" s="180" t="str">
        <f>NM_Permitted_Sources!M1360</f>
        <v/>
      </c>
      <c r="J2922" s="180" t="str">
        <f>NM_Permitted_Sources!N1360</f>
        <v/>
      </c>
    </row>
    <row r="2923" spans="1:10" x14ac:dyDescent="0.2">
      <c r="A2923" s="43" t="str">
        <f>NM_Permitted_Sources!A1361</f>
        <v>NM Permitted</v>
      </c>
      <c r="B2923" s="43" t="str">
        <f>NM_Permitted_Sources!B1361</f>
        <v>35</v>
      </c>
      <c r="C2923" s="74" t="str">
        <f>NM_Permitted_Sources!C1361</f>
        <v>35025</v>
      </c>
      <c r="D2923" s="44" t="str">
        <f>NM_Permitted_Sources!G1361</f>
        <v>31088811</v>
      </c>
      <c r="E2923" s="44" t="str">
        <f>NM_Permitted_Sources!I1361</f>
        <v>Permitted Fugitives</v>
      </c>
      <c r="F2923" s="180" t="str">
        <f>NM_Permitted_Sources!J1361</f>
        <v/>
      </c>
      <c r="G2923" s="180">
        <f>NM_Permitted_Sources!K1361</f>
        <v>1.75</v>
      </c>
      <c r="H2923" s="180" t="str">
        <f>NM_Permitted_Sources!L1361</f>
        <v/>
      </c>
      <c r="I2923" s="180" t="str">
        <f>NM_Permitted_Sources!M1361</f>
        <v/>
      </c>
      <c r="J2923" s="180" t="str">
        <f>NM_Permitted_Sources!N1361</f>
        <v/>
      </c>
    </row>
    <row r="2924" spans="1:10" x14ac:dyDescent="0.2">
      <c r="A2924" s="43" t="str">
        <f>NM_Permitted_Sources!A1362</f>
        <v>NM Permitted</v>
      </c>
      <c r="B2924" s="43" t="str">
        <f>NM_Permitted_Sources!B1362</f>
        <v>35</v>
      </c>
      <c r="C2924" s="74" t="str">
        <f>NM_Permitted_Sources!C1362</f>
        <v>35025</v>
      </c>
      <c r="D2924" s="44" t="str">
        <f>NM_Permitted_Sources!G1362</f>
        <v>31000303</v>
      </c>
      <c r="E2924" s="44" t="str">
        <f>NM_Permitted_Sources!I1362</f>
        <v>Amine Units</v>
      </c>
      <c r="F2924" s="180" t="str">
        <f>NM_Permitted_Sources!J1362</f>
        <v/>
      </c>
      <c r="G2924" s="180" t="str">
        <f>NM_Permitted_Sources!K1362</f>
        <v/>
      </c>
      <c r="H2924" s="180">
        <f>NM_Permitted_Sources!L1362</f>
        <v>1.75</v>
      </c>
      <c r="I2924" s="180" t="str">
        <f>NM_Permitted_Sources!M1362</f>
        <v/>
      </c>
      <c r="J2924" s="180" t="str">
        <f>NM_Permitted_Sources!N1362</f>
        <v/>
      </c>
    </row>
    <row r="2925" spans="1:10" x14ac:dyDescent="0.2">
      <c r="A2925" s="43" t="str">
        <f>NM_Permitted_Sources!A1363</f>
        <v>NM Permitted</v>
      </c>
      <c r="B2925" s="43" t="str">
        <f>NM_Permitted_Sources!B1363</f>
        <v>35</v>
      </c>
      <c r="C2925" s="74" t="str">
        <f>NM_Permitted_Sources!C1363</f>
        <v>35025</v>
      </c>
      <c r="D2925" s="44" t="str">
        <f>NM_Permitted_Sources!G1363</f>
        <v>31000205</v>
      </c>
      <c r="E2925" s="44" t="str">
        <f>NM_Permitted_Sources!I1363</f>
        <v>Natural Gas Production, Flares</v>
      </c>
      <c r="F2925" s="180">
        <f>NM_Permitted_Sources!J1363</f>
        <v>1.8</v>
      </c>
      <c r="G2925" s="180" t="str">
        <f>NM_Permitted_Sources!K1363</f>
        <v/>
      </c>
      <c r="H2925" s="180" t="str">
        <f>NM_Permitted_Sources!L1363</f>
        <v/>
      </c>
      <c r="I2925" s="180" t="str">
        <f>NM_Permitted_Sources!M1363</f>
        <v/>
      </c>
      <c r="J2925" s="180" t="str">
        <f>NM_Permitted_Sources!N1363</f>
        <v/>
      </c>
    </row>
    <row r="2926" spans="1:10" x14ac:dyDescent="0.2">
      <c r="A2926" s="43" t="str">
        <f>NM_Permitted_Sources!A1364</f>
        <v>NM Permitted</v>
      </c>
      <c r="B2926" s="43" t="str">
        <f>NM_Permitted_Sources!B1364</f>
        <v>35</v>
      </c>
      <c r="C2926" s="74" t="str">
        <f>NM_Permitted_Sources!C1364</f>
        <v>35025</v>
      </c>
      <c r="D2926" s="44" t="str">
        <f>NM_Permitted_Sources!G1364</f>
        <v>31000404</v>
      </c>
      <c r="E2926" s="44" t="str">
        <f>NM_Permitted_Sources!I1364</f>
        <v>Process Heaters</v>
      </c>
      <c r="F2926" s="180">
        <f>NM_Permitted_Sources!J1364</f>
        <v>1.98</v>
      </c>
      <c r="G2926" s="180" t="str">
        <f>NM_Permitted_Sources!K1364</f>
        <v/>
      </c>
      <c r="H2926" s="180" t="str">
        <f>NM_Permitted_Sources!L1364</f>
        <v/>
      </c>
      <c r="I2926" s="180" t="str">
        <f>NM_Permitted_Sources!M1364</f>
        <v/>
      </c>
      <c r="J2926" s="180" t="str">
        <f>NM_Permitted_Sources!N1364</f>
        <v/>
      </c>
    </row>
    <row r="2927" spans="1:10" x14ac:dyDescent="0.2">
      <c r="A2927" s="43" t="str">
        <f>NM_Permitted_Sources!A1365</f>
        <v>NM Permitted</v>
      </c>
      <c r="B2927" s="43" t="str">
        <f>NM_Permitted_Sources!B1365</f>
        <v>35</v>
      </c>
      <c r="C2927" s="74" t="str">
        <f>NM_Permitted_Sources!C1365</f>
        <v>35025</v>
      </c>
      <c r="D2927" s="44" t="str">
        <f>NM_Permitted_Sources!G1365</f>
        <v>20200252</v>
      </c>
      <c r="E2927" s="44" t="str">
        <f>NM_Permitted_Sources!I1365</f>
        <v>Compressor Engines</v>
      </c>
      <c r="F2927" s="180" t="str">
        <f>NM_Permitted_Sources!J1365</f>
        <v/>
      </c>
      <c r="G2927" s="180" t="str">
        <f>NM_Permitted_Sources!K1365</f>
        <v/>
      </c>
      <c r="H2927" s="180" t="str">
        <f>NM_Permitted_Sources!L1365</f>
        <v/>
      </c>
      <c r="I2927" s="180" t="str">
        <f>NM_Permitted_Sources!M1365</f>
        <v/>
      </c>
      <c r="J2927" s="180">
        <f>NM_Permitted_Sources!N1365</f>
        <v>2.17</v>
      </c>
    </row>
    <row r="2928" spans="1:10" x14ac:dyDescent="0.2">
      <c r="A2928" s="43" t="str">
        <f>NM_Permitted_Sources!A1366</f>
        <v>NM Permitted</v>
      </c>
      <c r="B2928" s="43" t="str">
        <f>NM_Permitted_Sources!B1366</f>
        <v>35</v>
      </c>
      <c r="C2928" s="74" t="str">
        <f>NM_Permitted_Sources!C1366</f>
        <v>35025</v>
      </c>
      <c r="D2928" s="44" t="str">
        <f>NM_Permitted_Sources!G1366</f>
        <v>20200202</v>
      </c>
      <c r="E2928" s="44" t="str">
        <f>NM_Permitted_Sources!I1366</f>
        <v>Compressor Engines</v>
      </c>
      <c r="F2928" s="180" t="str">
        <f>NM_Permitted_Sources!J1366</f>
        <v/>
      </c>
      <c r="G2928" s="180" t="str">
        <f>NM_Permitted_Sources!K1366</f>
        <v/>
      </c>
      <c r="H2928" s="180" t="str">
        <f>NM_Permitted_Sources!L1366</f>
        <v/>
      </c>
      <c r="I2928" s="180" t="str">
        <f>NM_Permitted_Sources!M1366</f>
        <v/>
      </c>
      <c r="J2928" s="180">
        <f>NM_Permitted_Sources!N1366</f>
        <v>2.4</v>
      </c>
    </row>
    <row r="2929" spans="1:10" x14ac:dyDescent="0.2">
      <c r="A2929" s="43" t="str">
        <f>NM_Permitted_Sources!A1367</f>
        <v>NM Permitted</v>
      </c>
      <c r="B2929" s="43" t="str">
        <f>NM_Permitted_Sources!B1367</f>
        <v>35</v>
      </c>
      <c r="C2929" s="74" t="str">
        <f>NM_Permitted_Sources!C1367</f>
        <v>35025</v>
      </c>
      <c r="D2929" s="44" t="str">
        <f>NM_Permitted_Sources!G1367</f>
        <v>20200252</v>
      </c>
      <c r="E2929" s="44" t="str">
        <f>NM_Permitted_Sources!I1367</f>
        <v>Compressor Engines</v>
      </c>
      <c r="F2929" s="180" t="str">
        <f>NM_Permitted_Sources!J1367</f>
        <v/>
      </c>
      <c r="G2929" s="180" t="str">
        <f>NM_Permitted_Sources!K1367</f>
        <v/>
      </c>
      <c r="H2929" s="180" t="str">
        <f>NM_Permitted_Sources!L1367</f>
        <v/>
      </c>
      <c r="I2929" s="180" t="str">
        <f>NM_Permitted_Sources!M1367</f>
        <v/>
      </c>
      <c r="J2929" s="180">
        <f>NM_Permitted_Sources!N1367</f>
        <v>2.42</v>
      </c>
    </row>
    <row r="2930" spans="1:10" x14ac:dyDescent="0.2">
      <c r="A2930" s="43" t="str">
        <f>NM_Permitted_Sources!A1368</f>
        <v>NM Permitted</v>
      </c>
      <c r="B2930" s="43" t="str">
        <f>NM_Permitted_Sources!B1368</f>
        <v>35</v>
      </c>
      <c r="C2930" s="74" t="str">
        <f>NM_Permitted_Sources!C1368</f>
        <v>35025</v>
      </c>
      <c r="D2930" s="44" t="str">
        <f>NM_Permitted_Sources!G1368</f>
        <v>20200202</v>
      </c>
      <c r="E2930" s="44" t="str">
        <f>NM_Permitted_Sources!I1368</f>
        <v>Compressor Engines</v>
      </c>
      <c r="F2930" s="180" t="str">
        <f>NM_Permitted_Sources!J1368</f>
        <v/>
      </c>
      <c r="G2930" s="180">
        <f>NM_Permitted_Sources!K1368</f>
        <v>2.4500000000000002</v>
      </c>
      <c r="H2930" s="180" t="str">
        <f>NM_Permitted_Sources!L1368</f>
        <v/>
      </c>
      <c r="I2930" s="180" t="str">
        <f>NM_Permitted_Sources!M1368</f>
        <v/>
      </c>
      <c r="J2930" s="180" t="str">
        <f>NM_Permitted_Sources!N1368</f>
        <v/>
      </c>
    </row>
    <row r="2931" spans="1:10" x14ac:dyDescent="0.2">
      <c r="A2931" s="43" t="str">
        <f>NM_Permitted_Sources!A1369</f>
        <v>NM Permitted</v>
      </c>
      <c r="B2931" s="43" t="str">
        <f>NM_Permitted_Sources!B1369</f>
        <v>35</v>
      </c>
      <c r="C2931" s="74" t="str">
        <f>NM_Permitted_Sources!C1369</f>
        <v>35025</v>
      </c>
      <c r="D2931" s="44" t="str">
        <f>NM_Permitted_Sources!G1369</f>
        <v>31000205</v>
      </c>
      <c r="E2931" s="44" t="str">
        <f>NM_Permitted_Sources!I1369</f>
        <v>Natural Gas Production, Flares</v>
      </c>
      <c r="F2931" s="180" t="str">
        <f>NM_Permitted_Sources!J1369</f>
        <v/>
      </c>
      <c r="G2931" s="180">
        <f>NM_Permitted_Sources!K1369</f>
        <v>2.48</v>
      </c>
      <c r="H2931" s="180" t="str">
        <f>NM_Permitted_Sources!L1369</f>
        <v/>
      </c>
      <c r="I2931" s="180" t="str">
        <f>NM_Permitted_Sources!M1369</f>
        <v/>
      </c>
      <c r="J2931" s="180" t="str">
        <f>NM_Permitted_Sources!N1369</f>
        <v/>
      </c>
    </row>
    <row r="2932" spans="1:10" x14ac:dyDescent="0.2">
      <c r="A2932" s="43" t="str">
        <f>NM_Permitted_Sources!A1370</f>
        <v>NM Permitted</v>
      </c>
      <c r="B2932" s="43" t="str">
        <f>NM_Permitted_Sources!B1370</f>
        <v>35</v>
      </c>
      <c r="C2932" s="74" t="str">
        <f>NM_Permitted_Sources!C1370</f>
        <v>35025</v>
      </c>
      <c r="D2932" s="44" t="str">
        <f>NM_Permitted_Sources!G1370</f>
        <v>40400311</v>
      </c>
      <c r="E2932" s="44" t="str">
        <f>NM_Permitted_Sources!I1370</f>
        <v>Permitted Tank Losses</v>
      </c>
      <c r="F2932" s="180" t="str">
        <f>NM_Permitted_Sources!J1370</f>
        <v/>
      </c>
      <c r="G2932" s="180">
        <f>NM_Permitted_Sources!K1370</f>
        <v>2.65</v>
      </c>
      <c r="H2932" s="180" t="str">
        <f>NM_Permitted_Sources!L1370</f>
        <v/>
      </c>
      <c r="I2932" s="180" t="str">
        <f>NM_Permitted_Sources!M1370</f>
        <v/>
      </c>
      <c r="J2932" s="180" t="str">
        <f>NM_Permitted_Sources!N1370</f>
        <v/>
      </c>
    </row>
    <row r="2933" spans="1:10" x14ac:dyDescent="0.2">
      <c r="A2933" s="43" t="str">
        <f>NM_Permitted_Sources!A1371</f>
        <v>NM Permitted</v>
      </c>
      <c r="B2933" s="43" t="str">
        <f>NM_Permitted_Sources!B1371</f>
        <v>35</v>
      </c>
      <c r="C2933" s="74" t="str">
        <f>NM_Permitted_Sources!C1371</f>
        <v>35025</v>
      </c>
      <c r="D2933" s="44" t="str">
        <f>NM_Permitted_Sources!G1371</f>
        <v>31000205</v>
      </c>
      <c r="E2933" s="44" t="str">
        <f>NM_Permitted_Sources!I1371</f>
        <v>Natural Gas Production, Flares</v>
      </c>
      <c r="F2933" s="180">
        <f>NM_Permitted_Sources!J1371</f>
        <v>2.96</v>
      </c>
      <c r="G2933" s="180" t="str">
        <f>NM_Permitted_Sources!K1371</f>
        <v/>
      </c>
      <c r="H2933" s="180" t="str">
        <f>NM_Permitted_Sources!L1371</f>
        <v/>
      </c>
      <c r="I2933" s="180" t="str">
        <f>NM_Permitted_Sources!M1371</f>
        <v/>
      </c>
      <c r="J2933" s="180" t="str">
        <f>NM_Permitted_Sources!N1371</f>
        <v/>
      </c>
    </row>
    <row r="2934" spans="1:10" x14ac:dyDescent="0.2">
      <c r="A2934" s="43" t="str">
        <f>NM_Permitted_Sources!A1372</f>
        <v>NM Permitted</v>
      </c>
      <c r="B2934" s="43" t="str">
        <f>NM_Permitted_Sources!B1372</f>
        <v>35</v>
      </c>
      <c r="C2934" s="74" t="str">
        <f>NM_Permitted_Sources!C1372</f>
        <v>35025</v>
      </c>
      <c r="D2934" s="44" t="str">
        <f>NM_Permitted_Sources!G1372</f>
        <v>20200202</v>
      </c>
      <c r="E2934" s="44" t="str">
        <f>NM_Permitted_Sources!I1372</f>
        <v>Compressor Engines</v>
      </c>
      <c r="F2934" s="180" t="str">
        <f>NM_Permitted_Sources!J1372</f>
        <v/>
      </c>
      <c r="G2934" s="180" t="str">
        <f>NM_Permitted_Sources!K1372</f>
        <v/>
      </c>
      <c r="H2934" s="180" t="str">
        <f>NM_Permitted_Sources!L1372</f>
        <v/>
      </c>
      <c r="I2934" s="180" t="str">
        <f>NM_Permitted_Sources!M1372</f>
        <v/>
      </c>
      <c r="J2934" s="180">
        <f>NM_Permitted_Sources!N1372</f>
        <v>3.22</v>
      </c>
    </row>
    <row r="2935" spans="1:10" x14ac:dyDescent="0.2">
      <c r="A2935" s="43" t="str">
        <f>NM_Permitted_Sources!A1373</f>
        <v>NM Permitted</v>
      </c>
      <c r="B2935" s="43" t="str">
        <f>NM_Permitted_Sources!B1373</f>
        <v>35</v>
      </c>
      <c r="C2935" s="74" t="str">
        <f>NM_Permitted_Sources!C1373</f>
        <v>35025</v>
      </c>
      <c r="D2935" s="44" t="str">
        <f>NM_Permitted_Sources!G1373</f>
        <v>31000404</v>
      </c>
      <c r="E2935" s="44" t="str">
        <f>NM_Permitted_Sources!I1373</f>
        <v>Process Heaters</v>
      </c>
      <c r="F2935" s="180" t="str">
        <f>NM_Permitted_Sources!J1373</f>
        <v/>
      </c>
      <c r="G2935" s="180" t="str">
        <f>NM_Permitted_Sources!K1373</f>
        <v/>
      </c>
      <c r="H2935" s="180">
        <f>NM_Permitted_Sources!L1373</f>
        <v>3.33</v>
      </c>
      <c r="I2935" s="180" t="str">
        <f>NM_Permitted_Sources!M1373</f>
        <v/>
      </c>
      <c r="J2935" s="180" t="str">
        <f>NM_Permitted_Sources!N1373</f>
        <v/>
      </c>
    </row>
    <row r="2936" spans="1:10" x14ac:dyDescent="0.2">
      <c r="A2936" s="43" t="str">
        <f>NM_Permitted_Sources!A1374</f>
        <v>NM Permitted</v>
      </c>
      <c r="B2936" s="43" t="str">
        <f>NM_Permitted_Sources!B1374</f>
        <v>35</v>
      </c>
      <c r="C2936" s="74" t="str">
        <f>NM_Permitted_Sources!C1374</f>
        <v>35015</v>
      </c>
      <c r="D2936" s="44" t="str">
        <f>NM_Permitted_Sources!G1374</f>
        <v>20200253</v>
      </c>
      <c r="E2936" s="44" t="str">
        <f>NM_Permitted_Sources!I1374</f>
        <v>Compressor Engines</v>
      </c>
      <c r="F2936" s="180" t="str">
        <f>NM_Permitted_Sources!J1374</f>
        <v/>
      </c>
      <c r="G2936" s="180">
        <f>NM_Permitted_Sources!K1374</f>
        <v>3.36</v>
      </c>
      <c r="H2936" s="180" t="str">
        <f>NM_Permitted_Sources!L1374</f>
        <v/>
      </c>
      <c r="I2936" s="180" t="str">
        <f>NM_Permitted_Sources!M1374</f>
        <v/>
      </c>
      <c r="J2936" s="180" t="str">
        <f>NM_Permitted_Sources!N1374</f>
        <v/>
      </c>
    </row>
    <row r="2937" spans="1:10" x14ac:dyDescent="0.2">
      <c r="A2937" s="43" t="str">
        <f>NM_Permitted_Sources!A1375</f>
        <v>NM Permitted</v>
      </c>
      <c r="B2937" s="43" t="str">
        <f>NM_Permitted_Sources!B1375</f>
        <v>35</v>
      </c>
      <c r="C2937" s="74" t="str">
        <f>NM_Permitted_Sources!C1375</f>
        <v>35025</v>
      </c>
      <c r="D2937" s="44" t="str">
        <f>NM_Permitted_Sources!G1375</f>
        <v>31000404</v>
      </c>
      <c r="E2937" s="44" t="str">
        <f>NM_Permitted_Sources!I1375</f>
        <v>Process Heaters</v>
      </c>
      <c r="F2937" s="180">
        <f>NM_Permitted_Sources!J1375</f>
        <v>4.41</v>
      </c>
      <c r="G2937" s="180" t="str">
        <f>NM_Permitted_Sources!K1375</f>
        <v/>
      </c>
      <c r="H2937" s="180" t="str">
        <f>NM_Permitted_Sources!L1375</f>
        <v/>
      </c>
      <c r="I2937" s="180" t="str">
        <f>NM_Permitted_Sources!M1375</f>
        <v/>
      </c>
      <c r="J2937" s="180" t="str">
        <f>NM_Permitted_Sources!N1375</f>
        <v/>
      </c>
    </row>
    <row r="2938" spans="1:10" x14ac:dyDescent="0.2">
      <c r="A2938" s="43" t="str">
        <f>NM_Permitted_Sources!A1376</f>
        <v>NM Permitted</v>
      </c>
      <c r="B2938" s="43" t="str">
        <f>NM_Permitted_Sources!B1376</f>
        <v>35</v>
      </c>
      <c r="C2938" s="74" t="str">
        <f>NM_Permitted_Sources!C1376</f>
        <v>35025</v>
      </c>
      <c r="D2938" s="44" t="str">
        <f>NM_Permitted_Sources!G1376</f>
        <v>20200252</v>
      </c>
      <c r="E2938" s="44" t="str">
        <f>NM_Permitted_Sources!I1376</f>
        <v>Compressor Engines</v>
      </c>
      <c r="F2938" s="180" t="str">
        <f>NM_Permitted_Sources!J1376</f>
        <v/>
      </c>
      <c r="G2938" s="180">
        <f>NM_Permitted_Sources!K1376</f>
        <v>4.72</v>
      </c>
      <c r="H2938" s="180" t="str">
        <f>NM_Permitted_Sources!L1376</f>
        <v/>
      </c>
      <c r="I2938" s="180" t="str">
        <f>NM_Permitted_Sources!M1376</f>
        <v/>
      </c>
      <c r="J2938" s="180" t="str">
        <f>NM_Permitted_Sources!N1376</f>
        <v/>
      </c>
    </row>
    <row r="2939" spans="1:10" x14ac:dyDescent="0.2">
      <c r="A2939" s="43" t="str">
        <f>NM_Permitted_Sources!A1377</f>
        <v>NM Permitted</v>
      </c>
      <c r="B2939" s="43" t="str">
        <f>NM_Permitted_Sources!B1377</f>
        <v>35</v>
      </c>
      <c r="C2939" s="74" t="str">
        <f>NM_Permitted_Sources!C1377</f>
        <v>35025</v>
      </c>
      <c r="D2939" s="44" t="str">
        <f>NM_Permitted_Sources!G1377</f>
        <v>31000205</v>
      </c>
      <c r="E2939" s="44" t="str">
        <f>NM_Permitted_Sources!I1377</f>
        <v>Natural Gas Production, Flares</v>
      </c>
      <c r="F2939" s="180" t="str">
        <f>NM_Permitted_Sources!J1377</f>
        <v/>
      </c>
      <c r="G2939" s="180">
        <f>NM_Permitted_Sources!K1377</f>
        <v>4.9000000000000004</v>
      </c>
      <c r="H2939" s="180" t="str">
        <f>NM_Permitted_Sources!L1377</f>
        <v/>
      </c>
      <c r="I2939" s="180" t="str">
        <f>NM_Permitted_Sources!M1377</f>
        <v/>
      </c>
      <c r="J2939" s="180" t="str">
        <f>NM_Permitted_Sources!N1377</f>
        <v/>
      </c>
    </row>
    <row r="2940" spans="1:10" x14ac:dyDescent="0.2">
      <c r="A2940" s="43" t="str">
        <f>NM_Permitted_Sources!A1378</f>
        <v>NM Permitted</v>
      </c>
      <c r="B2940" s="43" t="str">
        <f>NM_Permitted_Sources!B1378</f>
        <v>35</v>
      </c>
      <c r="C2940" s="74" t="str">
        <f>NM_Permitted_Sources!C1378</f>
        <v>35025</v>
      </c>
      <c r="D2940" s="44" t="str">
        <f>NM_Permitted_Sources!G1378</f>
        <v>31000207</v>
      </c>
      <c r="E2940" s="44" t="str">
        <f>NM_Permitted_Sources!I1378</f>
        <v>Permitted Fugitives</v>
      </c>
      <c r="F2940" s="180" t="str">
        <f>NM_Permitted_Sources!J1378</f>
        <v/>
      </c>
      <c r="G2940" s="180">
        <f>NM_Permitted_Sources!K1378</f>
        <v>4.93</v>
      </c>
      <c r="H2940" s="180" t="str">
        <f>NM_Permitted_Sources!L1378</f>
        <v/>
      </c>
      <c r="I2940" s="180" t="str">
        <f>NM_Permitted_Sources!M1378</f>
        <v/>
      </c>
      <c r="J2940" s="180" t="str">
        <f>NM_Permitted_Sources!N1378</f>
        <v/>
      </c>
    </row>
    <row r="2941" spans="1:10" x14ac:dyDescent="0.2">
      <c r="A2941" s="43" t="str">
        <f>NM_Permitted_Sources!A1379</f>
        <v>NM Permitted</v>
      </c>
      <c r="B2941" s="43" t="str">
        <f>NM_Permitted_Sources!B1379</f>
        <v>35</v>
      </c>
      <c r="C2941" s="74" t="str">
        <f>NM_Permitted_Sources!C1379</f>
        <v>35025</v>
      </c>
      <c r="D2941" s="44" t="str">
        <f>NM_Permitted_Sources!G1379</f>
        <v>20200202</v>
      </c>
      <c r="E2941" s="44" t="str">
        <f>NM_Permitted_Sources!I1379</f>
        <v>Compressor Engines</v>
      </c>
      <c r="F2941" s="180" t="str">
        <f>NM_Permitted_Sources!J1379</f>
        <v/>
      </c>
      <c r="G2941" s="180">
        <f>NM_Permitted_Sources!K1379</f>
        <v>6.7</v>
      </c>
      <c r="H2941" s="180" t="str">
        <f>NM_Permitted_Sources!L1379</f>
        <v/>
      </c>
      <c r="I2941" s="180" t="str">
        <f>NM_Permitted_Sources!M1379</f>
        <v/>
      </c>
      <c r="J2941" s="180" t="str">
        <f>NM_Permitted_Sources!N1379</f>
        <v/>
      </c>
    </row>
    <row r="2942" spans="1:10" x14ac:dyDescent="0.2">
      <c r="A2942" s="43" t="str">
        <f>NM_Permitted_Sources!A1380</f>
        <v>NM Permitted</v>
      </c>
      <c r="B2942" s="43" t="str">
        <f>NM_Permitted_Sources!B1380</f>
        <v>35</v>
      </c>
      <c r="C2942" s="74" t="str">
        <f>NM_Permitted_Sources!C1380</f>
        <v>35025</v>
      </c>
      <c r="D2942" s="44" t="str">
        <f>NM_Permitted_Sources!G1380</f>
        <v>20200253</v>
      </c>
      <c r="E2942" s="44" t="str">
        <f>NM_Permitted_Sources!I1380</f>
        <v>Compressor Engines</v>
      </c>
      <c r="F2942" s="180" t="str">
        <f>NM_Permitted_Sources!J1380</f>
        <v/>
      </c>
      <c r="G2942" s="180">
        <f>NM_Permitted_Sources!K1380</f>
        <v>7.05</v>
      </c>
      <c r="H2942" s="180" t="str">
        <f>NM_Permitted_Sources!L1380</f>
        <v/>
      </c>
      <c r="I2942" s="180" t="str">
        <f>NM_Permitted_Sources!M1380</f>
        <v/>
      </c>
      <c r="J2942" s="180" t="str">
        <f>NM_Permitted_Sources!N1380</f>
        <v/>
      </c>
    </row>
    <row r="2943" spans="1:10" x14ac:dyDescent="0.2">
      <c r="A2943" s="43" t="str">
        <f>NM_Permitted_Sources!A1381</f>
        <v>NM Permitted</v>
      </c>
      <c r="B2943" s="43" t="str">
        <f>NM_Permitted_Sources!B1381</f>
        <v>35</v>
      </c>
      <c r="C2943" s="74" t="str">
        <f>NM_Permitted_Sources!C1381</f>
        <v>35025</v>
      </c>
      <c r="D2943" s="44" t="str">
        <f>NM_Permitted_Sources!G1381</f>
        <v>20200253</v>
      </c>
      <c r="E2943" s="44" t="str">
        <f>NM_Permitted_Sources!I1381</f>
        <v>Compressor Engines</v>
      </c>
      <c r="F2943" s="180" t="str">
        <f>NM_Permitted_Sources!J1381</f>
        <v/>
      </c>
      <c r="G2943" s="180">
        <f>NM_Permitted_Sources!K1381</f>
        <v>7.11</v>
      </c>
      <c r="H2943" s="180" t="str">
        <f>NM_Permitted_Sources!L1381</f>
        <v/>
      </c>
      <c r="I2943" s="180" t="str">
        <f>NM_Permitted_Sources!M1381</f>
        <v/>
      </c>
      <c r="J2943" s="180" t="str">
        <f>NM_Permitted_Sources!N1381</f>
        <v/>
      </c>
    </row>
    <row r="2944" spans="1:10" x14ac:dyDescent="0.2">
      <c r="A2944" s="43" t="str">
        <f>NM_Permitted_Sources!A1382</f>
        <v>NM Permitted</v>
      </c>
      <c r="B2944" s="43" t="str">
        <f>NM_Permitted_Sources!B1382</f>
        <v>35</v>
      </c>
      <c r="C2944" s="74" t="str">
        <f>NM_Permitted_Sources!C1382</f>
        <v>35025</v>
      </c>
      <c r="D2944" s="44" t="str">
        <f>NM_Permitted_Sources!G1382</f>
        <v>31000205</v>
      </c>
      <c r="E2944" s="44" t="str">
        <f>NM_Permitted_Sources!I1382</f>
        <v>Natural Gas Production, Flares</v>
      </c>
      <c r="F2944" s="180" t="str">
        <f>NM_Permitted_Sources!J1382</f>
        <v/>
      </c>
      <c r="G2944" s="180" t="str">
        <f>NM_Permitted_Sources!K1382</f>
        <v/>
      </c>
      <c r="H2944" s="180">
        <f>NM_Permitted_Sources!L1382</f>
        <v>7.3</v>
      </c>
      <c r="I2944" s="180" t="str">
        <f>NM_Permitted_Sources!M1382</f>
        <v/>
      </c>
      <c r="J2944" s="180" t="str">
        <f>NM_Permitted_Sources!N1382</f>
        <v/>
      </c>
    </row>
    <row r="2945" spans="1:10" x14ac:dyDescent="0.2">
      <c r="A2945" s="43" t="str">
        <f>NM_Permitted_Sources!A1383</f>
        <v>NM Permitted</v>
      </c>
      <c r="B2945" s="43" t="str">
        <f>NM_Permitted_Sources!B1383</f>
        <v>35</v>
      </c>
      <c r="C2945" s="74" t="str">
        <f>NM_Permitted_Sources!C1383</f>
        <v>35025</v>
      </c>
      <c r="D2945" s="44" t="str">
        <f>NM_Permitted_Sources!G1383</f>
        <v>20200202</v>
      </c>
      <c r="E2945" s="44" t="str">
        <f>NM_Permitted_Sources!I1383</f>
        <v>Compressor Engines</v>
      </c>
      <c r="F2945" s="180" t="str">
        <f>NM_Permitted_Sources!J1383</f>
        <v/>
      </c>
      <c r="G2945" s="180">
        <f>NM_Permitted_Sources!K1383</f>
        <v>7.3</v>
      </c>
      <c r="H2945" s="180" t="str">
        <f>NM_Permitted_Sources!L1383</f>
        <v/>
      </c>
      <c r="I2945" s="180" t="str">
        <f>NM_Permitted_Sources!M1383</f>
        <v/>
      </c>
      <c r="J2945" s="180" t="str">
        <f>NM_Permitted_Sources!N1383</f>
        <v/>
      </c>
    </row>
    <row r="2946" spans="1:10" x14ac:dyDescent="0.2">
      <c r="A2946" s="43" t="str">
        <f>NM_Permitted_Sources!A1384</f>
        <v>NM Permitted</v>
      </c>
      <c r="B2946" s="43" t="str">
        <f>NM_Permitted_Sources!B1384</f>
        <v>35</v>
      </c>
      <c r="C2946" s="74" t="str">
        <f>NM_Permitted_Sources!C1384</f>
        <v>35025</v>
      </c>
      <c r="D2946" s="44" t="str">
        <f>NM_Permitted_Sources!G1384</f>
        <v>20200202</v>
      </c>
      <c r="E2946" s="44" t="str">
        <f>NM_Permitted_Sources!I1384</f>
        <v>Compressor Engines</v>
      </c>
      <c r="F2946" s="180" t="str">
        <f>NM_Permitted_Sources!J1384</f>
        <v/>
      </c>
      <c r="G2946" s="180">
        <f>NM_Permitted_Sources!K1384</f>
        <v>7.3</v>
      </c>
      <c r="H2946" s="180" t="str">
        <f>NM_Permitted_Sources!L1384</f>
        <v/>
      </c>
      <c r="I2946" s="180" t="str">
        <f>NM_Permitted_Sources!M1384</f>
        <v/>
      </c>
      <c r="J2946" s="180" t="str">
        <f>NM_Permitted_Sources!N1384</f>
        <v/>
      </c>
    </row>
    <row r="2947" spans="1:10" x14ac:dyDescent="0.2">
      <c r="A2947" s="43" t="str">
        <f>NM_Permitted_Sources!A1385</f>
        <v>NM Permitted</v>
      </c>
      <c r="B2947" s="43" t="str">
        <f>NM_Permitted_Sources!B1385</f>
        <v>35</v>
      </c>
      <c r="C2947" s="74" t="str">
        <f>NM_Permitted_Sources!C1385</f>
        <v>35025</v>
      </c>
      <c r="D2947" s="44" t="str">
        <f>NM_Permitted_Sources!G1385</f>
        <v>20200202</v>
      </c>
      <c r="E2947" s="44" t="str">
        <f>NM_Permitted_Sources!I1385</f>
        <v>Compressor Engines</v>
      </c>
      <c r="F2947" s="180" t="str">
        <f>NM_Permitted_Sources!J1385</f>
        <v/>
      </c>
      <c r="G2947" s="180">
        <f>NM_Permitted_Sources!K1385</f>
        <v>7.34</v>
      </c>
      <c r="H2947" s="180" t="str">
        <f>NM_Permitted_Sources!L1385</f>
        <v/>
      </c>
      <c r="I2947" s="180" t="str">
        <f>NM_Permitted_Sources!M1385</f>
        <v/>
      </c>
      <c r="J2947" s="180" t="str">
        <f>NM_Permitted_Sources!N1385</f>
        <v/>
      </c>
    </row>
    <row r="2948" spans="1:10" x14ac:dyDescent="0.2">
      <c r="A2948" s="43" t="str">
        <f>NM_Permitted_Sources!A1386</f>
        <v>NM Permitted</v>
      </c>
      <c r="B2948" s="43" t="str">
        <f>NM_Permitted_Sources!B1386</f>
        <v>35</v>
      </c>
      <c r="C2948" s="74" t="str">
        <f>NM_Permitted_Sources!C1386</f>
        <v>35025</v>
      </c>
      <c r="D2948" s="44" t="str">
        <f>NM_Permitted_Sources!G1386</f>
        <v>20200253</v>
      </c>
      <c r="E2948" s="44" t="str">
        <f>NM_Permitted_Sources!I1386</f>
        <v>Compressor Engines</v>
      </c>
      <c r="F2948" s="180" t="str">
        <f>NM_Permitted_Sources!J1386</f>
        <v/>
      </c>
      <c r="G2948" s="180">
        <f>NM_Permitted_Sources!K1386</f>
        <v>7.44</v>
      </c>
      <c r="H2948" s="180" t="str">
        <f>NM_Permitted_Sources!L1386</f>
        <v/>
      </c>
      <c r="I2948" s="180" t="str">
        <f>NM_Permitted_Sources!M1386</f>
        <v/>
      </c>
      <c r="J2948" s="180" t="str">
        <f>NM_Permitted_Sources!N1386</f>
        <v/>
      </c>
    </row>
    <row r="2949" spans="1:10" x14ac:dyDescent="0.2">
      <c r="A2949" s="43" t="str">
        <f>NM_Permitted_Sources!A1387</f>
        <v>NM Permitted</v>
      </c>
      <c r="B2949" s="43" t="str">
        <f>NM_Permitted_Sources!B1387</f>
        <v>35</v>
      </c>
      <c r="C2949" s="74" t="str">
        <f>NM_Permitted_Sources!C1387</f>
        <v>35025</v>
      </c>
      <c r="D2949" s="44" t="str">
        <f>NM_Permitted_Sources!G1387</f>
        <v>20200253</v>
      </c>
      <c r="E2949" s="44" t="str">
        <f>NM_Permitted_Sources!I1387</f>
        <v>Compressor Engines</v>
      </c>
      <c r="F2949" s="180" t="str">
        <f>NM_Permitted_Sources!J1387</f>
        <v/>
      </c>
      <c r="G2949" s="180">
        <f>NM_Permitted_Sources!K1387</f>
        <v>7.53</v>
      </c>
      <c r="H2949" s="180" t="str">
        <f>NM_Permitted_Sources!L1387</f>
        <v/>
      </c>
      <c r="I2949" s="180" t="str">
        <f>NM_Permitted_Sources!M1387</f>
        <v/>
      </c>
      <c r="J2949" s="180" t="str">
        <f>NM_Permitted_Sources!N1387</f>
        <v/>
      </c>
    </row>
    <row r="2950" spans="1:10" x14ac:dyDescent="0.2">
      <c r="A2950" s="43" t="str">
        <f>NM_Permitted_Sources!A1388</f>
        <v>NM Permitted</v>
      </c>
      <c r="B2950" s="43" t="str">
        <f>NM_Permitted_Sources!B1388</f>
        <v>35</v>
      </c>
      <c r="C2950" s="74" t="str">
        <f>NM_Permitted_Sources!C1388</f>
        <v>35025</v>
      </c>
      <c r="D2950" s="44" t="str">
        <f>NM_Permitted_Sources!G1388</f>
        <v>31000205</v>
      </c>
      <c r="E2950" s="44" t="str">
        <f>NM_Permitted_Sources!I1388</f>
        <v>Natural Gas Production, Flares</v>
      </c>
      <c r="F2950" s="180" t="str">
        <f>NM_Permitted_Sources!J1388</f>
        <v/>
      </c>
      <c r="G2950" s="180" t="str">
        <f>NM_Permitted_Sources!K1388</f>
        <v/>
      </c>
      <c r="H2950" s="180" t="str">
        <f>NM_Permitted_Sources!L1388</f>
        <v/>
      </c>
      <c r="I2950" s="180">
        <f>NM_Permitted_Sources!M1388</f>
        <v>7.72</v>
      </c>
      <c r="J2950" s="180" t="str">
        <f>NM_Permitted_Sources!N1388</f>
        <v/>
      </c>
    </row>
    <row r="2951" spans="1:10" x14ac:dyDescent="0.2">
      <c r="A2951" s="43" t="str">
        <f>NM_Permitted_Sources!A1389</f>
        <v>NM Permitted</v>
      </c>
      <c r="B2951" s="43" t="str">
        <f>NM_Permitted_Sources!B1389</f>
        <v>35</v>
      </c>
      <c r="C2951" s="74" t="str">
        <f>NM_Permitted_Sources!C1389</f>
        <v>35025</v>
      </c>
      <c r="D2951" s="44" t="str">
        <f>NM_Permitted_Sources!G1389</f>
        <v>20200202</v>
      </c>
      <c r="E2951" s="44" t="str">
        <f>NM_Permitted_Sources!I1389</f>
        <v>Compressor Engines</v>
      </c>
      <c r="F2951" s="180" t="str">
        <f>NM_Permitted_Sources!J1389</f>
        <v/>
      </c>
      <c r="G2951" s="180">
        <f>NM_Permitted_Sources!K1389</f>
        <v>7.9</v>
      </c>
      <c r="H2951" s="180" t="str">
        <f>NM_Permitted_Sources!L1389</f>
        <v/>
      </c>
      <c r="I2951" s="180" t="str">
        <f>NM_Permitted_Sources!M1389</f>
        <v/>
      </c>
      <c r="J2951" s="180" t="str">
        <f>NM_Permitted_Sources!N1389</f>
        <v/>
      </c>
    </row>
    <row r="2952" spans="1:10" x14ac:dyDescent="0.2">
      <c r="A2952" s="43" t="str">
        <f>NM_Permitted_Sources!A1390</f>
        <v>NM Permitted</v>
      </c>
      <c r="B2952" s="43" t="str">
        <f>NM_Permitted_Sources!B1390</f>
        <v>35</v>
      </c>
      <c r="C2952" s="74" t="str">
        <f>NM_Permitted_Sources!C1390</f>
        <v>35025</v>
      </c>
      <c r="D2952" s="44" t="str">
        <f>NM_Permitted_Sources!G1390</f>
        <v>31000209</v>
      </c>
      <c r="E2952" s="44" t="str">
        <f>NM_Permitted_Sources!I1390</f>
        <v>Natural Gas Production, Other Not Classified</v>
      </c>
      <c r="F2952" s="180">
        <f>NM_Permitted_Sources!J1390</f>
        <v>8.4</v>
      </c>
      <c r="G2952" s="180" t="str">
        <f>NM_Permitted_Sources!K1390</f>
        <v/>
      </c>
      <c r="H2952" s="180" t="str">
        <f>NM_Permitted_Sources!L1390</f>
        <v/>
      </c>
      <c r="I2952" s="180" t="str">
        <f>NM_Permitted_Sources!M1390</f>
        <v/>
      </c>
      <c r="J2952" s="180" t="str">
        <f>NM_Permitted_Sources!N1390</f>
        <v/>
      </c>
    </row>
    <row r="2953" spans="1:10" x14ac:dyDescent="0.2">
      <c r="A2953" s="43" t="str">
        <f>NM_Permitted_Sources!A1391</f>
        <v>NM Permitted</v>
      </c>
      <c r="B2953" s="43" t="str">
        <f>NM_Permitted_Sources!B1391</f>
        <v>35</v>
      </c>
      <c r="C2953" s="74" t="str">
        <f>NM_Permitted_Sources!C1391</f>
        <v>35025</v>
      </c>
      <c r="D2953" s="44" t="str">
        <f>NM_Permitted_Sources!G1391</f>
        <v>31000205</v>
      </c>
      <c r="E2953" s="44" t="str">
        <f>NM_Permitted_Sources!I1391</f>
        <v>Natural Gas Production, Flares</v>
      </c>
      <c r="F2953" s="180" t="str">
        <f>NM_Permitted_Sources!J1391</f>
        <v/>
      </c>
      <c r="G2953" s="180" t="str">
        <f>NM_Permitted_Sources!K1391</f>
        <v/>
      </c>
      <c r="H2953" s="180">
        <f>NM_Permitted_Sources!L1391</f>
        <v>8.5500000000000007</v>
      </c>
      <c r="I2953" s="180" t="str">
        <f>NM_Permitted_Sources!M1391</f>
        <v/>
      </c>
      <c r="J2953" s="180" t="str">
        <f>NM_Permitted_Sources!N1391</f>
        <v/>
      </c>
    </row>
    <row r="2954" spans="1:10" x14ac:dyDescent="0.2">
      <c r="A2954" s="43" t="str">
        <f>NM_Permitted_Sources!A1392</f>
        <v>NM Permitted</v>
      </c>
      <c r="B2954" s="43" t="str">
        <f>NM_Permitted_Sources!B1392</f>
        <v>35</v>
      </c>
      <c r="C2954" s="74" t="str">
        <f>NM_Permitted_Sources!C1392</f>
        <v>35015</v>
      </c>
      <c r="D2954" s="44" t="str">
        <f>NM_Permitted_Sources!G1392</f>
        <v>31000215</v>
      </c>
      <c r="E2954" s="44" t="str">
        <f>NM_Permitted_Sources!I1392</f>
        <v>Natural Gas Production, Flares</v>
      </c>
      <c r="F2954" s="180" t="str">
        <f>NM_Permitted_Sources!J1392</f>
        <v/>
      </c>
      <c r="G2954" s="180">
        <f>NM_Permitted_Sources!K1392</f>
        <v>10.01</v>
      </c>
      <c r="H2954" s="180" t="str">
        <f>NM_Permitted_Sources!L1392</f>
        <v/>
      </c>
      <c r="I2954" s="180" t="str">
        <f>NM_Permitted_Sources!M1392</f>
        <v/>
      </c>
      <c r="J2954" s="180" t="str">
        <f>NM_Permitted_Sources!N1392</f>
        <v/>
      </c>
    </row>
    <row r="2955" spans="1:10" x14ac:dyDescent="0.2">
      <c r="A2955" s="43" t="str">
        <f>NM_Permitted_Sources!A1393</f>
        <v>NM Permitted</v>
      </c>
      <c r="B2955" s="43" t="str">
        <f>NM_Permitted_Sources!B1393</f>
        <v>35</v>
      </c>
      <c r="C2955" s="74" t="str">
        <f>NM_Permitted_Sources!C1393</f>
        <v>35025</v>
      </c>
      <c r="D2955" s="44" t="str">
        <f>NM_Permitted_Sources!G1393</f>
        <v>20200202</v>
      </c>
      <c r="E2955" s="44" t="str">
        <f>NM_Permitted_Sources!I1393</f>
        <v>Compressor Engines</v>
      </c>
      <c r="F2955" s="180" t="str">
        <f>NM_Permitted_Sources!J1393</f>
        <v/>
      </c>
      <c r="G2955" s="180">
        <f>NM_Permitted_Sources!K1393</f>
        <v>10.56</v>
      </c>
      <c r="H2955" s="180" t="str">
        <f>NM_Permitted_Sources!L1393</f>
        <v/>
      </c>
      <c r="I2955" s="180" t="str">
        <f>NM_Permitted_Sources!M1393</f>
        <v/>
      </c>
      <c r="J2955" s="180" t="str">
        <f>NM_Permitted_Sources!N1393</f>
        <v/>
      </c>
    </row>
    <row r="2956" spans="1:10" x14ac:dyDescent="0.2">
      <c r="A2956" s="43" t="str">
        <f>NM_Permitted_Sources!A1394</f>
        <v>NM Permitted</v>
      </c>
      <c r="B2956" s="43" t="str">
        <f>NM_Permitted_Sources!B1394</f>
        <v>35</v>
      </c>
      <c r="C2956" s="74" t="str">
        <f>NM_Permitted_Sources!C1394</f>
        <v>35025</v>
      </c>
      <c r="D2956" s="44" t="str">
        <f>NM_Permitted_Sources!G1394</f>
        <v>20200202</v>
      </c>
      <c r="E2956" s="44" t="str">
        <f>NM_Permitted_Sources!I1394</f>
        <v>Compressor Engines</v>
      </c>
      <c r="F2956" s="180" t="str">
        <f>NM_Permitted_Sources!J1394</f>
        <v/>
      </c>
      <c r="G2956" s="180">
        <f>NM_Permitted_Sources!K1394</f>
        <v>13.73</v>
      </c>
      <c r="H2956" s="180" t="str">
        <f>NM_Permitted_Sources!L1394</f>
        <v/>
      </c>
      <c r="I2956" s="180" t="str">
        <f>NM_Permitted_Sources!M1394</f>
        <v/>
      </c>
      <c r="J2956" s="180" t="str">
        <f>NM_Permitted_Sources!N1394</f>
        <v/>
      </c>
    </row>
    <row r="2957" spans="1:10" x14ac:dyDescent="0.2">
      <c r="A2957" s="43" t="str">
        <f>NM_Permitted_Sources!A1395</f>
        <v>NM Permitted</v>
      </c>
      <c r="B2957" s="43" t="str">
        <f>NM_Permitted_Sources!B1395</f>
        <v>35</v>
      </c>
      <c r="C2957" s="74" t="str">
        <f>NM_Permitted_Sources!C1395</f>
        <v>35015</v>
      </c>
      <c r="D2957" s="44" t="str">
        <f>NM_Permitted_Sources!G1395</f>
        <v>20200254</v>
      </c>
      <c r="E2957" s="44" t="str">
        <f>NM_Permitted_Sources!I1395</f>
        <v>Compressor Engines</v>
      </c>
      <c r="F2957" s="180" t="str">
        <f>NM_Permitted_Sources!J1395</f>
        <v/>
      </c>
      <c r="G2957" s="180">
        <f>NM_Permitted_Sources!K1395</f>
        <v>13.75</v>
      </c>
      <c r="H2957" s="180" t="str">
        <f>NM_Permitted_Sources!L1395</f>
        <v/>
      </c>
      <c r="I2957" s="180" t="str">
        <f>NM_Permitted_Sources!M1395</f>
        <v/>
      </c>
      <c r="J2957" s="180" t="str">
        <f>NM_Permitted_Sources!N1395</f>
        <v/>
      </c>
    </row>
    <row r="2958" spans="1:10" x14ac:dyDescent="0.2">
      <c r="A2958" s="43" t="str">
        <f>NM_Permitted_Sources!A1396</f>
        <v>NM Permitted</v>
      </c>
      <c r="B2958" s="43" t="str">
        <f>NM_Permitted_Sources!B1396</f>
        <v>35</v>
      </c>
      <c r="C2958" s="74" t="str">
        <f>NM_Permitted_Sources!C1396</f>
        <v>35015</v>
      </c>
      <c r="D2958" s="44" t="str">
        <f>NM_Permitted_Sources!G1396</f>
        <v>20200253</v>
      </c>
      <c r="E2958" s="44" t="str">
        <f>NM_Permitted_Sources!I1396</f>
        <v>Compressor Engines</v>
      </c>
      <c r="F2958" s="180" t="str">
        <f>NM_Permitted_Sources!J1396</f>
        <v/>
      </c>
      <c r="G2958" s="180" t="str">
        <f>NM_Permitted_Sources!K1396</f>
        <v/>
      </c>
      <c r="H2958" s="180">
        <f>NM_Permitted_Sources!L1396</f>
        <v>14.43</v>
      </c>
      <c r="I2958" s="180" t="str">
        <f>NM_Permitted_Sources!M1396</f>
        <v/>
      </c>
      <c r="J2958" s="180" t="str">
        <f>NM_Permitted_Sources!N1396</f>
        <v/>
      </c>
    </row>
    <row r="2959" spans="1:10" x14ac:dyDescent="0.2">
      <c r="A2959" s="43" t="str">
        <f>NM_Permitted_Sources!A1397</f>
        <v>NM Permitted</v>
      </c>
      <c r="B2959" s="43" t="str">
        <f>NM_Permitted_Sources!B1397</f>
        <v>35</v>
      </c>
      <c r="C2959" s="74" t="str">
        <f>NM_Permitted_Sources!C1397</f>
        <v>35015</v>
      </c>
      <c r="D2959" s="44" t="str">
        <f>NM_Permitted_Sources!G1397</f>
        <v>20200253</v>
      </c>
      <c r="E2959" s="44" t="str">
        <f>NM_Permitted_Sources!I1397</f>
        <v>Compressor Engines</v>
      </c>
      <c r="F2959" s="180">
        <f>NM_Permitted_Sources!J1397</f>
        <v>15.17</v>
      </c>
      <c r="G2959" s="180" t="str">
        <f>NM_Permitted_Sources!K1397</f>
        <v/>
      </c>
      <c r="H2959" s="180" t="str">
        <f>NM_Permitted_Sources!L1397</f>
        <v/>
      </c>
      <c r="I2959" s="180" t="str">
        <f>NM_Permitted_Sources!M1397</f>
        <v/>
      </c>
      <c r="J2959" s="180" t="str">
        <f>NM_Permitted_Sources!N1397</f>
        <v/>
      </c>
    </row>
    <row r="2960" spans="1:10" x14ac:dyDescent="0.2">
      <c r="A2960" s="43" t="str">
        <f>NM_Permitted_Sources!A1398</f>
        <v>NM Permitted</v>
      </c>
      <c r="B2960" s="43" t="str">
        <f>NM_Permitted_Sources!B1398</f>
        <v>35</v>
      </c>
      <c r="C2960" s="74" t="str">
        <f>NM_Permitted_Sources!C1398</f>
        <v>35025</v>
      </c>
      <c r="D2960" s="44" t="str">
        <f>NM_Permitted_Sources!G1398</f>
        <v>20200202</v>
      </c>
      <c r="E2960" s="44" t="str">
        <f>NM_Permitted_Sources!I1398</f>
        <v>Compressor Engines</v>
      </c>
      <c r="F2960" s="180" t="str">
        <f>NM_Permitted_Sources!J1398</f>
        <v/>
      </c>
      <c r="G2960" s="180" t="str">
        <f>NM_Permitted_Sources!K1398</f>
        <v/>
      </c>
      <c r="H2960" s="180">
        <f>NM_Permitted_Sources!L1398</f>
        <v>15.93</v>
      </c>
      <c r="I2960" s="180" t="str">
        <f>NM_Permitted_Sources!M1398</f>
        <v/>
      </c>
      <c r="J2960" s="180" t="str">
        <f>NM_Permitted_Sources!N1398</f>
        <v/>
      </c>
    </row>
    <row r="2961" spans="1:10" x14ac:dyDescent="0.2">
      <c r="A2961" s="43" t="str">
        <f>NM_Permitted_Sources!A1399</f>
        <v>NM Permitted</v>
      </c>
      <c r="B2961" s="43" t="str">
        <f>NM_Permitted_Sources!B1399</f>
        <v>35</v>
      </c>
      <c r="C2961" s="74" t="str">
        <f>NM_Permitted_Sources!C1399</f>
        <v>35025</v>
      </c>
      <c r="D2961" s="44" t="str">
        <f>NM_Permitted_Sources!G1399</f>
        <v>31000205</v>
      </c>
      <c r="E2961" s="44" t="str">
        <f>NM_Permitted_Sources!I1399</f>
        <v>Natural Gas Production, Flares</v>
      </c>
      <c r="F2961" s="180" t="str">
        <f>NM_Permitted_Sources!J1399</f>
        <v/>
      </c>
      <c r="G2961" s="180" t="str">
        <f>NM_Permitted_Sources!K1399</f>
        <v/>
      </c>
      <c r="H2961" s="180">
        <f>NM_Permitted_Sources!L1399</f>
        <v>16.079999999999998</v>
      </c>
      <c r="I2961" s="180" t="str">
        <f>NM_Permitted_Sources!M1399</f>
        <v/>
      </c>
      <c r="J2961" s="180" t="str">
        <f>NM_Permitted_Sources!N1399</f>
        <v/>
      </c>
    </row>
    <row r="2962" spans="1:10" x14ac:dyDescent="0.2">
      <c r="A2962" s="43" t="str">
        <f>NM_Permitted_Sources!A1400</f>
        <v>NM Permitted</v>
      </c>
      <c r="B2962" s="43" t="str">
        <f>NM_Permitted_Sources!B1400</f>
        <v>35</v>
      </c>
      <c r="C2962" s="74" t="str">
        <f>NM_Permitted_Sources!C1400</f>
        <v>35015</v>
      </c>
      <c r="D2962" s="44" t="str">
        <f>NM_Permitted_Sources!G1400</f>
        <v>31000227</v>
      </c>
      <c r="E2962" s="44" t="str">
        <f>NM_Permitted_Sources!I1400</f>
        <v>Dehydrator</v>
      </c>
      <c r="F2962" s="180" t="str">
        <f>NM_Permitted_Sources!J1400</f>
        <v/>
      </c>
      <c r="G2962" s="180">
        <f>NM_Permitted_Sources!K1400</f>
        <v>16.899999999999999</v>
      </c>
      <c r="H2962" s="180" t="str">
        <f>NM_Permitted_Sources!L1400</f>
        <v/>
      </c>
      <c r="I2962" s="180" t="str">
        <f>NM_Permitted_Sources!M1400</f>
        <v/>
      </c>
      <c r="J2962" s="180" t="str">
        <f>NM_Permitted_Sources!N1400</f>
        <v/>
      </c>
    </row>
    <row r="2963" spans="1:10" x14ac:dyDescent="0.2">
      <c r="A2963" s="43" t="str">
        <f>NM_Permitted_Sources!A1401</f>
        <v>NM Permitted</v>
      </c>
      <c r="B2963" s="43" t="str">
        <f>NM_Permitted_Sources!B1401</f>
        <v>35</v>
      </c>
      <c r="C2963" s="74" t="str">
        <f>NM_Permitted_Sources!C1401</f>
        <v>35025</v>
      </c>
      <c r="D2963" s="44" t="str">
        <f>NM_Permitted_Sources!G1401</f>
        <v>20200252</v>
      </c>
      <c r="E2963" s="44" t="str">
        <f>NM_Permitted_Sources!I1401</f>
        <v>Compressor Engines</v>
      </c>
      <c r="F2963" s="180" t="str">
        <f>NM_Permitted_Sources!J1401</f>
        <v/>
      </c>
      <c r="G2963" s="180" t="str">
        <f>NM_Permitted_Sources!K1401</f>
        <v/>
      </c>
      <c r="H2963" s="180">
        <f>NM_Permitted_Sources!L1401</f>
        <v>17.22</v>
      </c>
      <c r="I2963" s="180" t="str">
        <f>NM_Permitted_Sources!M1401</f>
        <v/>
      </c>
      <c r="J2963" s="180" t="str">
        <f>NM_Permitted_Sources!N1401</f>
        <v/>
      </c>
    </row>
    <row r="2964" spans="1:10" x14ac:dyDescent="0.2">
      <c r="A2964" s="43" t="str">
        <f>NM_Permitted_Sources!A1402</f>
        <v>NM Permitted</v>
      </c>
      <c r="B2964" s="43" t="str">
        <f>NM_Permitted_Sources!B1402</f>
        <v>35</v>
      </c>
      <c r="C2964" s="74" t="str">
        <f>NM_Permitted_Sources!C1402</f>
        <v>35025</v>
      </c>
      <c r="D2964" s="44" t="str">
        <f>NM_Permitted_Sources!G1402</f>
        <v>20200202</v>
      </c>
      <c r="E2964" s="44" t="str">
        <f>NM_Permitted_Sources!I1402</f>
        <v>Compressor Engines</v>
      </c>
      <c r="F2964" s="180" t="str">
        <f>NM_Permitted_Sources!J1402</f>
        <v/>
      </c>
      <c r="G2964" s="180" t="str">
        <f>NM_Permitted_Sources!K1402</f>
        <v/>
      </c>
      <c r="H2964" s="180">
        <f>NM_Permitted_Sources!L1402</f>
        <v>20.11</v>
      </c>
      <c r="I2964" s="180" t="str">
        <f>NM_Permitted_Sources!M1402</f>
        <v/>
      </c>
      <c r="J2964" s="180" t="str">
        <f>NM_Permitted_Sources!N1402</f>
        <v/>
      </c>
    </row>
    <row r="2965" spans="1:10" x14ac:dyDescent="0.2">
      <c r="A2965" s="43" t="str">
        <f>NM_Permitted_Sources!A1403</f>
        <v>NM Permitted</v>
      </c>
      <c r="B2965" s="43" t="str">
        <f>NM_Permitted_Sources!B1403</f>
        <v>35</v>
      </c>
      <c r="C2965" s="74" t="str">
        <f>NM_Permitted_Sources!C1403</f>
        <v>35025</v>
      </c>
      <c r="D2965" s="44" t="str">
        <f>NM_Permitted_Sources!G1403</f>
        <v>20200202</v>
      </c>
      <c r="E2965" s="44" t="str">
        <f>NM_Permitted_Sources!I1403</f>
        <v>Compressor Engines</v>
      </c>
      <c r="F2965" s="180">
        <f>NM_Permitted_Sources!J1403</f>
        <v>20.11</v>
      </c>
      <c r="G2965" s="180" t="str">
        <f>NM_Permitted_Sources!K1403</f>
        <v/>
      </c>
      <c r="H2965" s="180" t="str">
        <f>NM_Permitted_Sources!L1403</f>
        <v/>
      </c>
      <c r="I2965" s="180" t="str">
        <f>NM_Permitted_Sources!M1403</f>
        <v/>
      </c>
      <c r="J2965" s="180" t="str">
        <f>NM_Permitted_Sources!N1403</f>
        <v/>
      </c>
    </row>
    <row r="2966" spans="1:10" x14ac:dyDescent="0.2">
      <c r="A2966" s="43" t="str">
        <f>NM_Permitted_Sources!A1404</f>
        <v>NM Permitted</v>
      </c>
      <c r="B2966" s="43" t="str">
        <f>NM_Permitted_Sources!B1404</f>
        <v>35</v>
      </c>
      <c r="C2966" s="74" t="str">
        <f>NM_Permitted_Sources!C1404</f>
        <v>35015</v>
      </c>
      <c r="D2966" s="44" t="str">
        <f>NM_Permitted_Sources!G1404</f>
        <v>20200254</v>
      </c>
      <c r="E2966" s="44" t="str">
        <f>NM_Permitted_Sources!I1404</f>
        <v>Compressor Engines</v>
      </c>
      <c r="F2966" s="180">
        <f>NM_Permitted_Sources!J1404</f>
        <v>20.67</v>
      </c>
      <c r="G2966" s="180" t="str">
        <f>NM_Permitted_Sources!K1404</f>
        <v/>
      </c>
      <c r="H2966" s="180" t="str">
        <f>NM_Permitted_Sources!L1404</f>
        <v/>
      </c>
      <c r="I2966" s="180" t="str">
        <f>NM_Permitted_Sources!M1404</f>
        <v/>
      </c>
      <c r="J2966" s="180" t="str">
        <f>NM_Permitted_Sources!N1404</f>
        <v/>
      </c>
    </row>
    <row r="2967" spans="1:10" x14ac:dyDescent="0.2">
      <c r="A2967" s="43" t="str">
        <f>NM_Permitted_Sources!A1405</f>
        <v>NM Permitted</v>
      </c>
      <c r="B2967" s="43" t="str">
        <f>NM_Permitted_Sources!B1405</f>
        <v>35</v>
      </c>
      <c r="C2967" s="74" t="str">
        <f>NM_Permitted_Sources!C1405</f>
        <v>35025</v>
      </c>
      <c r="D2967" s="44" t="str">
        <f>NM_Permitted_Sources!G1405</f>
        <v>20200201</v>
      </c>
      <c r="E2967" s="44" t="str">
        <f>NM_Permitted_Sources!I1405</f>
        <v>Compressor Engines</v>
      </c>
      <c r="F2967" s="180" t="str">
        <f>NM_Permitted_Sources!J1405</f>
        <v/>
      </c>
      <c r="G2967" s="180" t="str">
        <f>NM_Permitted_Sources!K1405</f>
        <v/>
      </c>
      <c r="H2967" s="180">
        <f>NM_Permitted_Sources!L1405</f>
        <v>21.02</v>
      </c>
      <c r="I2967" s="180" t="str">
        <f>NM_Permitted_Sources!M1405</f>
        <v/>
      </c>
      <c r="J2967" s="180" t="str">
        <f>NM_Permitted_Sources!N1405</f>
        <v/>
      </c>
    </row>
    <row r="2968" spans="1:10" x14ac:dyDescent="0.2">
      <c r="A2968" s="43" t="str">
        <f>NM_Permitted_Sources!A1406</f>
        <v>NM Permitted</v>
      </c>
      <c r="B2968" s="43" t="str">
        <f>NM_Permitted_Sources!B1406</f>
        <v>35</v>
      </c>
      <c r="C2968" s="74" t="str">
        <f>NM_Permitted_Sources!C1406</f>
        <v>35025</v>
      </c>
      <c r="D2968" s="44" t="str">
        <f>NM_Permitted_Sources!G1406</f>
        <v>20200253</v>
      </c>
      <c r="E2968" s="44" t="str">
        <f>NM_Permitted_Sources!I1406</f>
        <v>Compressor Engines</v>
      </c>
      <c r="F2968" s="180" t="str">
        <f>NM_Permitted_Sources!J1406</f>
        <v/>
      </c>
      <c r="G2968" s="180" t="str">
        <f>NM_Permitted_Sources!K1406</f>
        <v/>
      </c>
      <c r="H2968" s="180">
        <f>NM_Permitted_Sources!L1406</f>
        <v>21.16</v>
      </c>
      <c r="I2968" s="180" t="str">
        <f>NM_Permitted_Sources!M1406</f>
        <v/>
      </c>
      <c r="J2968" s="180" t="str">
        <f>NM_Permitted_Sources!N1406</f>
        <v/>
      </c>
    </row>
    <row r="2969" spans="1:10" x14ac:dyDescent="0.2">
      <c r="A2969" s="43" t="str">
        <f>NM_Permitted_Sources!A1407</f>
        <v>NM Permitted</v>
      </c>
      <c r="B2969" s="43" t="str">
        <f>NM_Permitted_Sources!B1407</f>
        <v>35</v>
      </c>
      <c r="C2969" s="74" t="str">
        <f>NM_Permitted_Sources!C1407</f>
        <v>35025</v>
      </c>
      <c r="D2969" s="44" t="str">
        <f>NM_Permitted_Sources!G1407</f>
        <v>20200253</v>
      </c>
      <c r="E2969" s="44" t="str">
        <f>NM_Permitted_Sources!I1407</f>
        <v>Compressor Engines</v>
      </c>
      <c r="F2969" s="180">
        <f>NM_Permitted_Sources!J1407</f>
        <v>21.16</v>
      </c>
      <c r="G2969" s="180" t="str">
        <f>NM_Permitted_Sources!K1407</f>
        <v/>
      </c>
      <c r="H2969" s="180" t="str">
        <f>NM_Permitted_Sources!L1407</f>
        <v/>
      </c>
      <c r="I2969" s="180" t="str">
        <f>NM_Permitted_Sources!M1407</f>
        <v/>
      </c>
      <c r="J2969" s="180" t="str">
        <f>NM_Permitted_Sources!N1407</f>
        <v/>
      </c>
    </row>
    <row r="2970" spans="1:10" x14ac:dyDescent="0.2">
      <c r="A2970" s="43" t="str">
        <f>NM_Permitted_Sources!A1408</f>
        <v>NM Permitted</v>
      </c>
      <c r="B2970" s="43" t="str">
        <f>NM_Permitted_Sources!B1408</f>
        <v>35</v>
      </c>
      <c r="C2970" s="74" t="str">
        <f>NM_Permitted_Sources!C1408</f>
        <v>35015</v>
      </c>
      <c r="D2970" s="44" t="str">
        <f>NM_Permitted_Sources!G1408</f>
        <v>20200254</v>
      </c>
      <c r="E2970" s="44" t="str">
        <f>NM_Permitted_Sources!I1408</f>
        <v>Compressor Engines</v>
      </c>
      <c r="F2970" s="180" t="str">
        <f>NM_Permitted_Sources!J1408</f>
        <v/>
      </c>
      <c r="G2970" s="180" t="str">
        <f>NM_Permitted_Sources!K1408</f>
        <v/>
      </c>
      <c r="H2970" s="180">
        <f>NM_Permitted_Sources!L1408</f>
        <v>21.31</v>
      </c>
      <c r="I2970" s="180" t="str">
        <f>NM_Permitted_Sources!M1408</f>
        <v/>
      </c>
      <c r="J2970" s="180" t="str">
        <f>NM_Permitted_Sources!N1408</f>
        <v/>
      </c>
    </row>
    <row r="2971" spans="1:10" x14ac:dyDescent="0.2">
      <c r="A2971" s="43" t="str">
        <f>NM_Permitted_Sources!A1409</f>
        <v>NM Permitted</v>
      </c>
      <c r="B2971" s="43" t="str">
        <f>NM_Permitted_Sources!B1409</f>
        <v>35</v>
      </c>
      <c r="C2971" s="74" t="str">
        <f>NM_Permitted_Sources!C1409</f>
        <v>35015</v>
      </c>
      <c r="D2971" s="44" t="str">
        <f>NM_Permitted_Sources!G1409</f>
        <v>20200254</v>
      </c>
      <c r="E2971" s="44" t="str">
        <f>NM_Permitted_Sources!I1409</f>
        <v>Compressor Engines</v>
      </c>
      <c r="F2971" s="180">
        <f>NM_Permitted_Sources!J1409</f>
        <v>21.31</v>
      </c>
      <c r="G2971" s="180" t="str">
        <f>NM_Permitted_Sources!K1409</f>
        <v/>
      </c>
      <c r="H2971" s="180" t="str">
        <f>NM_Permitted_Sources!L1409</f>
        <v/>
      </c>
      <c r="I2971" s="180" t="str">
        <f>NM_Permitted_Sources!M1409</f>
        <v/>
      </c>
      <c r="J2971" s="180" t="str">
        <f>NM_Permitted_Sources!N1409</f>
        <v/>
      </c>
    </row>
    <row r="2972" spans="1:10" x14ac:dyDescent="0.2">
      <c r="A2972" s="43" t="str">
        <f>NM_Permitted_Sources!A1410</f>
        <v>NM Permitted</v>
      </c>
      <c r="B2972" s="43" t="str">
        <f>NM_Permitted_Sources!B1410</f>
        <v>35</v>
      </c>
      <c r="C2972" s="74" t="str">
        <f>NM_Permitted_Sources!C1410</f>
        <v>35025</v>
      </c>
      <c r="D2972" s="44" t="str">
        <f>NM_Permitted_Sources!G1410</f>
        <v>20200253</v>
      </c>
      <c r="E2972" s="44" t="str">
        <f>NM_Permitted_Sources!I1410</f>
        <v>Compressor Engines</v>
      </c>
      <c r="F2972" s="180" t="str">
        <f>NM_Permitted_Sources!J1410</f>
        <v/>
      </c>
      <c r="G2972" s="180" t="str">
        <f>NM_Permitted_Sources!K1410</f>
        <v/>
      </c>
      <c r="H2972" s="180">
        <f>NM_Permitted_Sources!L1410</f>
        <v>21.34</v>
      </c>
      <c r="I2972" s="180" t="str">
        <f>NM_Permitted_Sources!M1410</f>
        <v/>
      </c>
      <c r="J2972" s="180" t="str">
        <f>NM_Permitted_Sources!N1410</f>
        <v/>
      </c>
    </row>
    <row r="2973" spans="1:10" x14ac:dyDescent="0.2">
      <c r="A2973" s="43" t="str">
        <f>NM_Permitted_Sources!A1411</f>
        <v>NM Permitted</v>
      </c>
      <c r="B2973" s="43" t="str">
        <f>NM_Permitted_Sources!B1411</f>
        <v>35</v>
      </c>
      <c r="C2973" s="74" t="str">
        <f>NM_Permitted_Sources!C1411</f>
        <v>35025</v>
      </c>
      <c r="D2973" s="44" t="str">
        <f>NM_Permitted_Sources!G1411</f>
        <v>20200253</v>
      </c>
      <c r="E2973" s="44" t="str">
        <f>NM_Permitted_Sources!I1411</f>
        <v>Compressor Engines</v>
      </c>
      <c r="F2973" s="180">
        <f>NM_Permitted_Sources!J1411</f>
        <v>21.34</v>
      </c>
      <c r="G2973" s="180" t="str">
        <f>NM_Permitted_Sources!K1411</f>
        <v/>
      </c>
      <c r="H2973" s="180" t="str">
        <f>NM_Permitted_Sources!L1411</f>
        <v/>
      </c>
      <c r="I2973" s="180" t="str">
        <f>NM_Permitted_Sources!M1411</f>
        <v/>
      </c>
      <c r="J2973" s="180" t="str">
        <f>NM_Permitted_Sources!N1411</f>
        <v/>
      </c>
    </row>
    <row r="2974" spans="1:10" x14ac:dyDescent="0.2">
      <c r="A2974" s="43" t="str">
        <f>NM_Permitted_Sources!A1412</f>
        <v>NM Permitted</v>
      </c>
      <c r="B2974" s="43" t="str">
        <f>NM_Permitted_Sources!B1412</f>
        <v>35</v>
      </c>
      <c r="C2974" s="74" t="str">
        <f>NM_Permitted_Sources!C1412</f>
        <v>35025</v>
      </c>
      <c r="D2974" s="44" t="str">
        <f>NM_Permitted_Sources!G1412</f>
        <v>20200201</v>
      </c>
      <c r="E2974" s="44" t="str">
        <f>NM_Permitted_Sources!I1412</f>
        <v>Compressor Engines</v>
      </c>
      <c r="F2974" s="180" t="str">
        <f>NM_Permitted_Sources!J1412</f>
        <v/>
      </c>
      <c r="G2974" s="180" t="str">
        <f>NM_Permitted_Sources!K1412</f>
        <v/>
      </c>
      <c r="H2974" s="180">
        <f>NM_Permitted_Sources!L1412</f>
        <v>21.57</v>
      </c>
      <c r="I2974" s="180" t="str">
        <f>NM_Permitted_Sources!M1412</f>
        <v/>
      </c>
      <c r="J2974" s="180" t="str">
        <f>NM_Permitted_Sources!N1412</f>
        <v/>
      </c>
    </row>
    <row r="2975" spans="1:10" x14ac:dyDescent="0.2">
      <c r="A2975" s="43" t="str">
        <f>NM_Permitted_Sources!A1413</f>
        <v>NM Permitted</v>
      </c>
      <c r="B2975" s="43" t="str">
        <f>NM_Permitted_Sources!B1413</f>
        <v>35</v>
      </c>
      <c r="C2975" s="74" t="str">
        <f>NM_Permitted_Sources!C1413</f>
        <v>35025</v>
      </c>
      <c r="D2975" s="44" t="str">
        <f>NM_Permitted_Sources!G1413</f>
        <v>20200202</v>
      </c>
      <c r="E2975" s="44" t="str">
        <f>NM_Permitted_Sources!I1413</f>
        <v>Compressor Engines</v>
      </c>
      <c r="F2975" s="180" t="str">
        <f>NM_Permitted_Sources!J1413</f>
        <v/>
      </c>
      <c r="G2975" s="180" t="str">
        <f>NM_Permitted_Sources!K1413</f>
        <v/>
      </c>
      <c r="H2975" s="180">
        <f>NM_Permitted_Sources!L1413</f>
        <v>21.91</v>
      </c>
      <c r="I2975" s="180" t="str">
        <f>NM_Permitted_Sources!M1413</f>
        <v/>
      </c>
      <c r="J2975" s="180" t="str">
        <f>NM_Permitted_Sources!N1413</f>
        <v/>
      </c>
    </row>
    <row r="2976" spans="1:10" x14ac:dyDescent="0.2">
      <c r="A2976" s="43" t="str">
        <f>NM_Permitted_Sources!A1414</f>
        <v>NM Permitted</v>
      </c>
      <c r="B2976" s="43" t="str">
        <f>NM_Permitted_Sources!B1414</f>
        <v>35</v>
      </c>
      <c r="C2976" s="74" t="str">
        <f>NM_Permitted_Sources!C1414</f>
        <v>35025</v>
      </c>
      <c r="D2976" s="44" t="str">
        <f>NM_Permitted_Sources!G1414</f>
        <v>20200202</v>
      </c>
      <c r="E2976" s="44" t="str">
        <f>NM_Permitted_Sources!I1414</f>
        <v>Compressor Engines</v>
      </c>
      <c r="F2976" s="180">
        <f>NM_Permitted_Sources!J1414</f>
        <v>21.91</v>
      </c>
      <c r="G2976" s="180" t="str">
        <f>NM_Permitted_Sources!K1414</f>
        <v/>
      </c>
      <c r="H2976" s="180" t="str">
        <f>NM_Permitted_Sources!L1414</f>
        <v/>
      </c>
      <c r="I2976" s="180" t="str">
        <f>NM_Permitted_Sources!M1414</f>
        <v/>
      </c>
      <c r="J2976" s="180" t="str">
        <f>NM_Permitted_Sources!N1414</f>
        <v/>
      </c>
    </row>
    <row r="2977" spans="1:10" x14ac:dyDescent="0.2">
      <c r="A2977" s="43" t="str">
        <f>NM_Permitted_Sources!A1415</f>
        <v>NM Permitted</v>
      </c>
      <c r="B2977" s="43" t="str">
        <f>NM_Permitted_Sources!B1415</f>
        <v>35</v>
      </c>
      <c r="C2977" s="74" t="str">
        <f>NM_Permitted_Sources!C1415</f>
        <v>35025</v>
      </c>
      <c r="D2977" s="44" t="str">
        <f>NM_Permitted_Sources!G1415</f>
        <v>20200202</v>
      </c>
      <c r="E2977" s="44" t="str">
        <f>NM_Permitted_Sources!I1415</f>
        <v>Compressor Engines</v>
      </c>
      <c r="F2977" s="180" t="str">
        <f>NM_Permitted_Sources!J1415</f>
        <v/>
      </c>
      <c r="G2977" s="180" t="str">
        <f>NM_Permitted_Sources!K1415</f>
        <v/>
      </c>
      <c r="H2977" s="180">
        <f>NM_Permitted_Sources!L1415</f>
        <v>21.91</v>
      </c>
      <c r="I2977" s="180" t="str">
        <f>NM_Permitted_Sources!M1415</f>
        <v/>
      </c>
      <c r="J2977" s="180" t="str">
        <f>NM_Permitted_Sources!N1415</f>
        <v/>
      </c>
    </row>
    <row r="2978" spans="1:10" x14ac:dyDescent="0.2">
      <c r="A2978" s="43" t="str">
        <f>NM_Permitted_Sources!A1416</f>
        <v>NM Permitted</v>
      </c>
      <c r="B2978" s="43" t="str">
        <f>NM_Permitted_Sources!B1416</f>
        <v>35</v>
      </c>
      <c r="C2978" s="74" t="str">
        <f>NM_Permitted_Sources!C1416</f>
        <v>35025</v>
      </c>
      <c r="D2978" s="44" t="str">
        <f>NM_Permitted_Sources!G1416</f>
        <v>20200202</v>
      </c>
      <c r="E2978" s="44" t="str">
        <f>NM_Permitted_Sources!I1416</f>
        <v>Compressor Engines</v>
      </c>
      <c r="F2978" s="180">
        <f>NM_Permitted_Sources!J1416</f>
        <v>21.91</v>
      </c>
      <c r="G2978" s="180" t="str">
        <f>NM_Permitted_Sources!K1416</f>
        <v/>
      </c>
      <c r="H2978" s="180" t="str">
        <f>NM_Permitted_Sources!L1416</f>
        <v/>
      </c>
      <c r="I2978" s="180" t="str">
        <f>NM_Permitted_Sources!M1416</f>
        <v/>
      </c>
      <c r="J2978" s="180" t="str">
        <f>NM_Permitted_Sources!N1416</f>
        <v/>
      </c>
    </row>
    <row r="2979" spans="1:10" x14ac:dyDescent="0.2">
      <c r="A2979" s="43" t="str">
        <f>NM_Permitted_Sources!A1417</f>
        <v>NM Permitted</v>
      </c>
      <c r="B2979" s="43" t="str">
        <f>NM_Permitted_Sources!B1417</f>
        <v>35</v>
      </c>
      <c r="C2979" s="74" t="str">
        <f>NM_Permitted_Sources!C1417</f>
        <v>35025</v>
      </c>
      <c r="D2979" s="44" t="str">
        <f>NM_Permitted_Sources!G1417</f>
        <v>20200202</v>
      </c>
      <c r="E2979" s="44" t="str">
        <f>NM_Permitted_Sources!I1417</f>
        <v>Compressor Engines</v>
      </c>
      <c r="F2979" s="180" t="str">
        <f>NM_Permitted_Sources!J1417</f>
        <v/>
      </c>
      <c r="G2979" s="180" t="str">
        <f>NM_Permitted_Sources!K1417</f>
        <v/>
      </c>
      <c r="H2979" s="180">
        <f>NM_Permitted_Sources!L1417</f>
        <v>22.02</v>
      </c>
      <c r="I2979" s="180" t="str">
        <f>NM_Permitted_Sources!M1417</f>
        <v/>
      </c>
      <c r="J2979" s="180" t="str">
        <f>NM_Permitted_Sources!N1417</f>
        <v/>
      </c>
    </row>
    <row r="2980" spans="1:10" x14ac:dyDescent="0.2">
      <c r="A2980" s="43" t="str">
        <f>NM_Permitted_Sources!A1418</f>
        <v>NM Permitted</v>
      </c>
      <c r="B2980" s="43" t="str">
        <f>NM_Permitted_Sources!B1418</f>
        <v>35</v>
      </c>
      <c r="C2980" s="74" t="str">
        <f>NM_Permitted_Sources!C1418</f>
        <v>35025</v>
      </c>
      <c r="D2980" s="44" t="str">
        <f>NM_Permitted_Sources!G1418</f>
        <v>20200202</v>
      </c>
      <c r="E2980" s="44" t="str">
        <f>NM_Permitted_Sources!I1418</f>
        <v>Compressor Engines</v>
      </c>
      <c r="F2980" s="180">
        <f>NM_Permitted_Sources!J1418</f>
        <v>22.02</v>
      </c>
      <c r="G2980" s="180" t="str">
        <f>NM_Permitted_Sources!K1418</f>
        <v/>
      </c>
      <c r="H2980" s="180" t="str">
        <f>NM_Permitted_Sources!L1418</f>
        <v/>
      </c>
      <c r="I2980" s="180" t="str">
        <f>NM_Permitted_Sources!M1418</f>
        <v/>
      </c>
      <c r="J2980" s="180" t="str">
        <f>NM_Permitted_Sources!N1418</f>
        <v/>
      </c>
    </row>
    <row r="2981" spans="1:10" x14ac:dyDescent="0.2">
      <c r="A2981" s="43" t="str">
        <f>NM_Permitted_Sources!A1419</f>
        <v>NM Permitted</v>
      </c>
      <c r="B2981" s="43" t="str">
        <f>NM_Permitted_Sources!B1419</f>
        <v>35</v>
      </c>
      <c r="C2981" s="74" t="str">
        <f>NM_Permitted_Sources!C1419</f>
        <v>35025</v>
      </c>
      <c r="D2981" s="44" t="str">
        <f>NM_Permitted_Sources!G1419</f>
        <v>20200253</v>
      </c>
      <c r="E2981" s="44" t="str">
        <f>NM_Permitted_Sources!I1419</f>
        <v>Compressor Engines</v>
      </c>
      <c r="F2981" s="180" t="str">
        <f>NM_Permitted_Sources!J1419</f>
        <v/>
      </c>
      <c r="G2981" s="180" t="str">
        <f>NM_Permitted_Sources!K1419</f>
        <v/>
      </c>
      <c r="H2981" s="180">
        <f>NM_Permitted_Sources!L1419</f>
        <v>22.33</v>
      </c>
      <c r="I2981" s="180" t="str">
        <f>NM_Permitted_Sources!M1419</f>
        <v/>
      </c>
      <c r="J2981" s="180" t="str">
        <f>NM_Permitted_Sources!N1419</f>
        <v/>
      </c>
    </row>
    <row r="2982" spans="1:10" x14ac:dyDescent="0.2">
      <c r="A2982" s="43" t="str">
        <f>NM_Permitted_Sources!A1420</f>
        <v>NM Permitted</v>
      </c>
      <c r="B2982" s="43" t="str">
        <f>NM_Permitted_Sources!B1420</f>
        <v>35</v>
      </c>
      <c r="C2982" s="74" t="str">
        <f>NM_Permitted_Sources!C1420</f>
        <v>35025</v>
      </c>
      <c r="D2982" s="44" t="str">
        <f>NM_Permitted_Sources!G1420</f>
        <v>20200253</v>
      </c>
      <c r="E2982" s="44" t="str">
        <f>NM_Permitted_Sources!I1420</f>
        <v>Compressor Engines</v>
      </c>
      <c r="F2982" s="180">
        <f>NM_Permitted_Sources!J1420</f>
        <v>22.33</v>
      </c>
      <c r="G2982" s="180" t="str">
        <f>NM_Permitted_Sources!K1420</f>
        <v/>
      </c>
      <c r="H2982" s="180" t="str">
        <f>NM_Permitted_Sources!L1420</f>
        <v/>
      </c>
      <c r="I2982" s="180" t="str">
        <f>NM_Permitted_Sources!M1420</f>
        <v/>
      </c>
      <c r="J2982" s="180" t="str">
        <f>NM_Permitted_Sources!N1420</f>
        <v/>
      </c>
    </row>
    <row r="2983" spans="1:10" x14ac:dyDescent="0.2">
      <c r="A2983" s="43" t="str">
        <f>NM_Permitted_Sources!A1421</f>
        <v>NM Permitted</v>
      </c>
      <c r="B2983" s="43" t="str">
        <f>NM_Permitted_Sources!B1421</f>
        <v>35</v>
      </c>
      <c r="C2983" s="74" t="str">
        <f>NM_Permitted_Sources!C1421</f>
        <v>35025</v>
      </c>
      <c r="D2983" s="44" t="str">
        <f>NM_Permitted_Sources!G1421</f>
        <v>20200252</v>
      </c>
      <c r="E2983" s="44" t="str">
        <f>NM_Permitted_Sources!I1421</f>
        <v>Compressor Engines</v>
      </c>
      <c r="F2983" s="180" t="str">
        <f>NM_Permitted_Sources!J1421</f>
        <v/>
      </c>
      <c r="G2983" s="180">
        <f>NM_Permitted_Sources!K1421</f>
        <v>22.5</v>
      </c>
      <c r="H2983" s="180" t="str">
        <f>NM_Permitted_Sources!L1421</f>
        <v/>
      </c>
      <c r="I2983" s="180" t="str">
        <f>NM_Permitted_Sources!M1421</f>
        <v/>
      </c>
      <c r="J2983" s="180" t="str">
        <f>NM_Permitted_Sources!N1421</f>
        <v/>
      </c>
    </row>
    <row r="2984" spans="1:10" x14ac:dyDescent="0.2">
      <c r="A2984" s="43" t="str">
        <f>NM_Permitted_Sources!A1422</f>
        <v>NM Permitted</v>
      </c>
      <c r="B2984" s="43" t="str">
        <f>NM_Permitted_Sources!B1422</f>
        <v>35</v>
      </c>
      <c r="C2984" s="74" t="str">
        <f>NM_Permitted_Sources!C1422</f>
        <v>35025</v>
      </c>
      <c r="D2984" s="44" t="str">
        <f>NM_Permitted_Sources!G1422</f>
        <v>20200253</v>
      </c>
      <c r="E2984" s="44" t="str">
        <f>NM_Permitted_Sources!I1422</f>
        <v>Compressor Engines</v>
      </c>
      <c r="F2984" s="180" t="str">
        <f>NM_Permitted_Sources!J1422</f>
        <v/>
      </c>
      <c r="G2984" s="180" t="str">
        <f>NM_Permitted_Sources!K1422</f>
        <v/>
      </c>
      <c r="H2984" s="180">
        <f>NM_Permitted_Sources!L1422</f>
        <v>22.6</v>
      </c>
      <c r="I2984" s="180" t="str">
        <f>NM_Permitted_Sources!M1422</f>
        <v/>
      </c>
      <c r="J2984" s="180" t="str">
        <f>NM_Permitted_Sources!N1422</f>
        <v/>
      </c>
    </row>
    <row r="2985" spans="1:10" x14ac:dyDescent="0.2">
      <c r="A2985" s="43" t="str">
        <f>NM_Permitted_Sources!A1423</f>
        <v>NM Permitted</v>
      </c>
      <c r="B2985" s="43" t="str">
        <f>NM_Permitted_Sources!B1423</f>
        <v>35</v>
      </c>
      <c r="C2985" s="74" t="str">
        <f>NM_Permitted_Sources!C1423</f>
        <v>35025</v>
      </c>
      <c r="D2985" s="44" t="str">
        <f>NM_Permitted_Sources!G1423</f>
        <v>20200253</v>
      </c>
      <c r="E2985" s="44" t="str">
        <f>NM_Permitted_Sources!I1423</f>
        <v>Compressor Engines</v>
      </c>
      <c r="F2985" s="180">
        <f>NM_Permitted_Sources!J1423</f>
        <v>22.6</v>
      </c>
      <c r="G2985" s="180" t="str">
        <f>NM_Permitted_Sources!K1423</f>
        <v/>
      </c>
      <c r="H2985" s="180" t="str">
        <f>NM_Permitted_Sources!L1423</f>
        <v/>
      </c>
      <c r="I2985" s="180" t="str">
        <f>NM_Permitted_Sources!M1423</f>
        <v/>
      </c>
      <c r="J2985" s="180" t="str">
        <f>NM_Permitted_Sources!N1423</f>
        <v/>
      </c>
    </row>
    <row r="2986" spans="1:10" x14ac:dyDescent="0.2">
      <c r="A2986" s="43" t="str">
        <f>NM_Permitted_Sources!A1424</f>
        <v>NM Permitted</v>
      </c>
      <c r="B2986" s="43" t="str">
        <f>NM_Permitted_Sources!B1424</f>
        <v>35</v>
      </c>
      <c r="C2986" s="74" t="str">
        <f>NM_Permitted_Sources!C1424</f>
        <v>35025</v>
      </c>
      <c r="D2986" s="44" t="str">
        <f>NM_Permitted_Sources!G1424</f>
        <v>20200202</v>
      </c>
      <c r="E2986" s="44" t="str">
        <f>NM_Permitted_Sources!I1424</f>
        <v>Compressor Engines</v>
      </c>
      <c r="F2986" s="180">
        <f>NM_Permitted_Sources!J1424</f>
        <v>23.7</v>
      </c>
      <c r="G2986" s="180" t="str">
        <f>NM_Permitted_Sources!K1424</f>
        <v/>
      </c>
      <c r="H2986" s="180" t="str">
        <f>NM_Permitted_Sources!L1424</f>
        <v/>
      </c>
      <c r="I2986" s="180" t="str">
        <f>NM_Permitted_Sources!M1424</f>
        <v/>
      </c>
      <c r="J2986" s="180" t="str">
        <f>NM_Permitted_Sources!N1424</f>
        <v/>
      </c>
    </row>
    <row r="2987" spans="1:10" x14ac:dyDescent="0.2">
      <c r="A2987" s="43" t="str">
        <f>NM_Permitted_Sources!A1425</f>
        <v>NM Permitted</v>
      </c>
      <c r="B2987" s="43" t="str">
        <f>NM_Permitted_Sources!B1425</f>
        <v>35</v>
      </c>
      <c r="C2987" s="74" t="str">
        <f>NM_Permitted_Sources!C1425</f>
        <v>35025</v>
      </c>
      <c r="D2987" s="44" t="str">
        <f>NM_Permitted_Sources!G1425</f>
        <v>20200202</v>
      </c>
      <c r="E2987" s="44" t="str">
        <f>NM_Permitted_Sources!I1425</f>
        <v>Compressor Engines</v>
      </c>
      <c r="F2987" s="180" t="str">
        <f>NM_Permitted_Sources!J1425</f>
        <v/>
      </c>
      <c r="G2987" s="180" t="str">
        <f>NM_Permitted_Sources!K1425</f>
        <v/>
      </c>
      <c r="H2987" s="180">
        <f>NM_Permitted_Sources!L1425</f>
        <v>23.7</v>
      </c>
      <c r="I2987" s="180" t="str">
        <f>NM_Permitted_Sources!M1425</f>
        <v/>
      </c>
      <c r="J2987" s="180" t="str">
        <f>NM_Permitted_Sources!N1425</f>
        <v/>
      </c>
    </row>
    <row r="2988" spans="1:10" x14ac:dyDescent="0.2">
      <c r="A2988" s="43" t="str">
        <f>NM_Permitted_Sources!A1426</f>
        <v>NM Permitted</v>
      </c>
      <c r="B2988" s="43" t="str">
        <f>NM_Permitted_Sources!B1426</f>
        <v>35</v>
      </c>
      <c r="C2988" s="74" t="str">
        <f>NM_Permitted_Sources!C1426</f>
        <v>35025</v>
      </c>
      <c r="D2988" s="44" t="str">
        <f>NM_Permitted_Sources!G1426</f>
        <v>20200252</v>
      </c>
      <c r="E2988" s="44" t="str">
        <f>NM_Permitted_Sources!I1426</f>
        <v>Compressor Engines</v>
      </c>
      <c r="F2988" s="180" t="str">
        <f>NM_Permitted_Sources!J1426</f>
        <v/>
      </c>
      <c r="G2988" s="180">
        <f>NM_Permitted_Sources!K1426</f>
        <v>25.09</v>
      </c>
      <c r="H2988" s="180" t="str">
        <f>NM_Permitted_Sources!L1426</f>
        <v/>
      </c>
      <c r="I2988" s="180" t="str">
        <f>NM_Permitted_Sources!M1426</f>
        <v/>
      </c>
      <c r="J2988" s="180" t="str">
        <f>NM_Permitted_Sources!N1426</f>
        <v/>
      </c>
    </row>
    <row r="2989" spans="1:10" x14ac:dyDescent="0.2">
      <c r="A2989" s="43" t="str">
        <f>NM_Permitted_Sources!A1427</f>
        <v>NM Permitted</v>
      </c>
      <c r="B2989" s="43" t="str">
        <f>NM_Permitted_Sources!B1427</f>
        <v>35</v>
      </c>
      <c r="C2989" s="74" t="str">
        <f>NM_Permitted_Sources!C1427</f>
        <v>35025</v>
      </c>
      <c r="D2989" s="44" t="str">
        <f>NM_Permitted_Sources!G1427</f>
        <v>20200202</v>
      </c>
      <c r="E2989" s="44" t="str">
        <f>NM_Permitted_Sources!I1427</f>
        <v>Compressor Engines</v>
      </c>
      <c r="F2989" s="180" t="str">
        <f>NM_Permitted_Sources!J1427</f>
        <v/>
      </c>
      <c r="G2989" s="180">
        <f>NM_Permitted_Sources!K1427</f>
        <v>25.14</v>
      </c>
      <c r="H2989" s="180" t="str">
        <f>NM_Permitted_Sources!L1427</f>
        <v/>
      </c>
      <c r="I2989" s="180" t="str">
        <f>NM_Permitted_Sources!M1427</f>
        <v/>
      </c>
      <c r="J2989" s="180" t="str">
        <f>NM_Permitted_Sources!N1427</f>
        <v/>
      </c>
    </row>
    <row r="2990" spans="1:10" x14ac:dyDescent="0.2">
      <c r="A2990" s="43" t="str">
        <f>NM_Permitted_Sources!A1428</f>
        <v>NM Permitted</v>
      </c>
      <c r="B2990" s="43" t="str">
        <f>NM_Permitted_Sources!B1428</f>
        <v>35</v>
      </c>
      <c r="C2990" s="74" t="str">
        <f>NM_Permitted_Sources!C1428</f>
        <v>35025</v>
      </c>
      <c r="D2990" s="44" t="str">
        <f>NM_Permitted_Sources!G1428</f>
        <v>31000205</v>
      </c>
      <c r="E2990" s="44" t="str">
        <f>NM_Permitted_Sources!I1428</f>
        <v>Natural Gas Production, Flares</v>
      </c>
      <c r="F2990" s="180" t="str">
        <f>NM_Permitted_Sources!J1428</f>
        <v/>
      </c>
      <c r="G2990" s="180" t="str">
        <f>NM_Permitted_Sources!K1428</f>
        <v/>
      </c>
      <c r="H2990" s="180" t="str">
        <f>NM_Permitted_Sources!L1428</f>
        <v/>
      </c>
      <c r="I2990" s="180">
        <f>NM_Permitted_Sources!M1428</f>
        <v>27.9</v>
      </c>
      <c r="J2990" s="180" t="str">
        <f>NM_Permitted_Sources!N1428</f>
        <v/>
      </c>
    </row>
    <row r="2991" spans="1:10" x14ac:dyDescent="0.2">
      <c r="A2991" s="43" t="str">
        <f>NM_Permitted_Sources!A1429</f>
        <v>NM Permitted</v>
      </c>
      <c r="B2991" s="43" t="str">
        <f>NM_Permitted_Sources!B1429</f>
        <v>35</v>
      </c>
      <c r="C2991" s="74" t="str">
        <f>NM_Permitted_Sources!C1429</f>
        <v>35025</v>
      </c>
      <c r="D2991" s="44" t="str">
        <f>NM_Permitted_Sources!G1429</f>
        <v>20200202</v>
      </c>
      <c r="E2991" s="44" t="str">
        <f>NM_Permitted_Sources!I1429</f>
        <v>Compressor Engines</v>
      </c>
      <c r="F2991" s="180">
        <f>NM_Permitted_Sources!J1429</f>
        <v>31.55</v>
      </c>
      <c r="G2991" s="180" t="str">
        <f>NM_Permitted_Sources!K1429</f>
        <v/>
      </c>
      <c r="H2991" s="180" t="str">
        <f>NM_Permitted_Sources!L1429</f>
        <v/>
      </c>
      <c r="I2991" s="180" t="str">
        <f>NM_Permitted_Sources!M1429</f>
        <v/>
      </c>
      <c r="J2991" s="180" t="str">
        <f>NM_Permitted_Sources!N1429</f>
        <v/>
      </c>
    </row>
    <row r="2992" spans="1:10" x14ac:dyDescent="0.2">
      <c r="A2992" s="43" t="str">
        <f>NM_Permitted_Sources!A1430</f>
        <v>NM Permitted</v>
      </c>
      <c r="B2992" s="43" t="str">
        <f>NM_Permitted_Sources!B1430</f>
        <v>35</v>
      </c>
      <c r="C2992" s="74" t="str">
        <f>NM_Permitted_Sources!C1430</f>
        <v>35025</v>
      </c>
      <c r="D2992" s="44" t="str">
        <f>NM_Permitted_Sources!G1430</f>
        <v>20200252</v>
      </c>
      <c r="E2992" s="44" t="str">
        <f>NM_Permitted_Sources!I1430</f>
        <v>Compressor Engines</v>
      </c>
      <c r="F2992" s="180">
        <f>NM_Permitted_Sources!J1430</f>
        <v>34.76</v>
      </c>
      <c r="G2992" s="180" t="str">
        <f>NM_Permitted_Sources!K1430</f>
        <v/>
      </c>
      <c r="H2992" s="180" t="str">
        <f>NM_Permitted_Sources!L1430</f>
        <v/>
      </c>
      <c r="I2992" s="180" t="str">
        <f>NM_Permitted_Sources!M1430</f>
        <v/>
      </c>
      <c r="J2992" s="180" t="str">
        <f>NM_Permitted_Sources!N1430</f>
        <v/>
      </c>
    </row>
    <row r="2993" spans="1:10" x14ac:dyDescent="0.2">
      <c r="A2993" s="43" t="str">
        <f>NM_Permitted_Sources!A1431</f>
        <v>NM Permitted</v>
      </c>
      <c r="B2993" s="43" t="str">
        <f>NM_Permitted_Sources!B1431</f>
        <v>35</v>
      </c>
      <c r="C2993" s="74" t="str">
        <f>NM_Permitted_Sources!C1431</f>
        <v>35015</v>
      </c>
      <c r="D2993" s="44" t="str">
        <f>NM_Permitted_Sources!G1431</f>
        <v>20200254</v>
      </c>
      <c r="E2993" s="44" t="str">
        <f>NM_Permitted_Sources!I1431</f>
        <v>Compressor Engines</v>
      </c>
      <c r="F2993" s="180" t="str">
        <f>NM_Permitted_Sources!J1431</f>
        <v/>
      </c>
      <c r="G2993" s="180" t="str">
        <f>NM_Permitted_Sources!K1431</f>
        <v/>
      </c>
      <c r="H2993" s="180">
        <f>NM_Permitted_Sources!L1431</f>
        <v>36.479999999999997</v>
      </c>
      <c r="I2993" s="180" t="str">
        <f>NM_Permitted_Sources!M1431</f>
        <v/>
      </c>
      <c r="J2993" s="180" t="str">
        <f>NM_Permitted_Sources!N1431</f>
        <v/>
      </c>
    </row>
    <row r="2994" spans="1:10" x14ac:dyDescent="0.2">
      <c r="A2994" s="43" t="str">
        <f>NM_Permitted_Sources!A1432</f>
        <v>NM Permitted</v>
      </c>
      <c r="B2994" s="43" t="str">
        <f>NM_Permitted_Sources!B1432</f>
        <v>35</v>
      </c>
      <c r="C2994" s="74" t="str">
        <f>NM_Permitted_Sources!C1432</f>
        <v>35025</v>
      </c>
      <c r="D2994" s="44" t="str">
        <f>NM_Permitted_Sources!G1432</f>
        <v>20200201</v>
      </c>
      <c r="E2994" s="44" t="str">
        <f>NM_Permitted_Sources!I1432</f>
        <v>Compressor Engines</v>
      </c>
      <c r="F2994" s="180" t="str">
        <f>NM_Permitted_Sources!J1432</f>
        <v/>
      </c>
      <c r="G2994" s="180" t="str">
        <f>NM_Permitted_Sources!K1432</f>
        <v/>
      </c>
      <c r="H2994" s="180">
        <f>NM_Permitted_Sources!L1432</f>
        <v>38.159999999999997</v>
      </c>
      <c r="I2994" s="180" t="str">
        <f>NM_Permitted_Sources!M1432</f>
        <v/>
      </c>
      <c r="J2994" s="180" t="str">
        <f>NM_Permitted_Sources!N1432</f>
        <v/>
      </c>
    </row>
    <row r="2995" spans="1:10" x14ac:dyDescent="0.2">
      <c r="A2995" s="43" t="str">
        <f>NM_Permitted_Sources!A1433</f>
        <v>NM Permitted</v>
      </c>
      <c r="B2995" s="43" t="str">
        <f>NM_Permitted_Sources!B1433</f>
        <v>35</v>
      </c>
      <c r="C2995" s="74" t="str">
        <f>NM_Permitted_Sources!C1433</f>
        <v>35025</v>
      </c>
      <c r="D2995" s="44" t="str">
        <f>NM_Permitted_Sources!G1433</f>
        <v>20200201</v>
      </c>
      <c r="E2995" s="44" t="str">
        <f>NM_Permitted_Sources!I1433</f>
        <v>Compressor Engines</v>
      </c>
      <c r="F2995" s="180" t="str">
        <f>NM_Permitted_Sources!J1433</f>
        <v/>
      </c>
      <c r="G2995" s="180" t="str">
        <f>NM_Permitted_Sources!K1433</f>
        <v/>
      </c>
      <c r="H2995" s="180">
        <f>NM_Permitted_Sources!L1433</f>
        <v>40.53</v>
      </c>
      <c r="I2995" s="180" t="str">
        <f>NM_Permitted_Sources!M1433</f>
        <v/>
      </c>
      <c r="J2995" s="180" t="str">
        <f>NM_Permitted_Sources!N1433</f>
        <v/>
      </c>
    </row>
    <row r="2996" spans="1:10" x14ac:dyDescent="0.2">
      <c r="A2996" s="43" t="str">
        <f>NM_Permitted_Sources!A1434</f>
        <v>NM Permitted</v>
      </c>
      <c r="B2996" s="43" t="str">
        <f>NM_Permitted_Sources!B1434</f>
        <v>35</v>
      </c>
      <c r="C2996" s="74" t="str">
        <f>NM_Permitted_Sources!C1434</f>
        <v>35025</v>
      </c>
      <c r="D2996" s="44" t="str">
        <f>NM_Permitted_Sources!G1434</f>
        <v>20200202</v>
      </c>
      <c r="E2996" s="44" t="str">
        <f>NM_Permitted_Sources!I1434</f>
        <v>Compressor Engines</v>
      </c>
      <c r="F2996" s="180" t="str">
        <f>NM_Permitted_Sources!J1434</f>
        <v/>
      </c>
      <c r="G2996" s="180" t="str">
        <f>NM_Permitted_Sources!K1434</f>
        <v/>
      </c>
      <c r="H2996" s="180">
        <f>NM_Permitted_Sources!L1434</f>
        <v>41.18</v>
      </c>
      <c r="I2996" s="180" t="str">
        <f>NM_Permitted_Sources!M1434</f>
        <v/>
      </c>
      <c r="J2996" s="180" t="str">
        <f>NM_Permitted_Sources!N1434</f>
        <v/>
      </c>
    </row>
    <row r="2997" spans="1:10" x14ac:dyDescent="0.2">
      <c r="A2997" s="43" t="str">
        <f>NM_Permitted_Sources!A1435</f>
        <v>NM Permitted</v>
      </c>
      <c r="B2997" s="43" t="str">
        <f>NM_Permitted_Sources!B1435</f>
        <v>35</v>
      </c>
      <c r="C2997" s="74" t="str">
        <f>NM_Permitted_Sources!C1435</f>
        <v>35025</v>
      </c>
      <c r="D2997" s="44" t="str">
        <f>NM_Permitted_Sources!G1435</f>
        <v>20200202</v>
      </c>
      <c r="E2997" s="44" t="str">
        <f>NM_Permitted_Sources!I1435</f>
        <v>Compressor Engines</v>
      </c>
      <c r="F2997" s="180">
        <f>NM_Permitted_Sources!J1435</f>
        <v>41.18</v>
      </c>
      <c r="G2997" s="180" t="str">
        <f>NM_Permitted_Sources!K1435</f>
        <v/>
      </c>
      <c r="H2997" s="180" t="str">
        <f>NM_Permitted_Sources!L1435</f>
        <v/>
      </c>
      <c r="I2997" s="180" t="str">
        <f>NM_Permitted_Sources!M1435</f>
        <v/>
      </c>
      <c r="J2997" s="180" t="str">
        <f>NM_Permitted_Sources!N1435</f>
        <v/>
      </c>
    </row>
    <row r="2998" spans="1:10" x14ac:dyDescent="0.2">
      <c r="A2998" s="43" t="str">
        <f>NM_Permitted_Sources!A1436</f>
        <v>NM Permitted</v>
      </c>
      <c r="B2998" s="43" t="str">
        <f>NM_Permitted_Sources!B1436</f>
        <v>35</v>
      </c>
      <c r="C2998" s="74" t="str">
        <f>NM_Permitted_Sources!C1436</f>
        <v>35025</v>
      </c>
      <c r="D2998" s="44" t="str">
        <f>NM_Permitted_Sources!G1436</f>
        <v>20200201</v>
      </c>
      <c r="E2998" s="44" t="str">
        <f>NM_Permitted_Sources!I1436</f>
        <v>Compressor Engines</v>
      </c>
      <c r="F2998" s="180">
        <f>NM_Permitted_Sources!J1436</f>
        <v>47.81</v>
      </c>
      <c r="G2998" s="180" t="str">
        <f>NM_Permitted_Sources!K1436</f>
        <v/>
      </c>
      <c r="H2998" s="180" t="str">
        <f>NM_Permitted_Sources!L1436</f>
        <v/>
      </c>
      <c r="I2998" s="180" t="str">
        <f>NM_Permitted_Sources!M1436</f>
        <v/>
      </c>
      <c r="J2998" s="180" t="str">
        <f>NM_Permitted_Sources!N1436</f>
        <v/>
      </c>
    </row>
    <row r="2999" spans="1:10" x14ac:dyDescent="0.2">
      <c r="A2999" s="43" t="str">
        <f>NM_Permitted_Sources!A1437</f>
        <v>NM Permitted</v>
      </c>
      <c r="B2999" s="43" t="str">
        <f>NM_Permitted_Sources!B1437</f>
        <v>35</v>
      </c>
      <c r="C2999" s="74" t="str">
        <f>NM_Permitted_Sources!C1437</f>
        <v>35025</v>
      </c>
      <c r="D2999" s="44" t="str">
        <f>NM_Permitted_Sources!G1437</f>
        <v>20200201</v>
      </c>
      <c r="E2999" s="44" t="str">
        <f>NM_Permitted_Sources!I1437</f>
        <v>Compressor Engines</v>
      </c>
      <c r="F2999" s="180">
        <f>NM_Permitted_Sources!J1437</f>
        <v>50.5</v>
      </c>
      <c r="G2999" s="180" t="str">
        <f>NM_Permitted_Sources!K1437</f>
        <v/>
      </c>
      <c r="H2999" s="180" t="str">
        <f>NM_Permitted_Sources!L1437</f>
        <v/>
      </c>
      <c r="I2999" s="180" t="str">
        <f>NM_Permitted_Sources!M1437</f>
        <v/>
      </c>
      <c r="J2999" s="180" t="str">
        <f>NM_Permitted_Sources!N1437</f>
        <v/>
      </c>
    </row>
    <row r="3000" spans="1:10" x14ac:dyDescent="0.2">
      <c r="A3000" s="43" t="str">
        <f>NM_Permitted_Sources!A1438</f>
        <v>NM Permitted</v>
      </c>
      <c r="B3000" s="43" t="str">
        <f>NM_Permitted_Sources!B1438</f>
        <v>35</v>
      </c>
      <c r="C3000" s="74" t="str">
        <f>NM_Permitted_Sources!C1438</f>
        <v>35025</v>
      </c>
      <c r="D3000" s="44" t="str">
        <f>NM_Permitted_Sources!G1438</f>
        <v>31088811</v>
      </c>
      <c r="E3000" s="44" t="str">
        <f>NM_Permitted_Sources!I1438</f>
        <v>Permitted Fugitives</v>
      </c>
      <c r="F3000" s="180" t="str">
        <f>NM_Permitted_Sources!J1438</f>
        <v/>
      </c>
      <c r="G3000" s="180">
        <f>NM_Permitted_Sources!K1438</f>
        <v>53</v>
      </c>
      <c r="H3000" s="180" t="str">
        <f>NM_Permitted_Sources!L1438</f>
        <v/>
      </c>
      <c r="I3000" s="180" t="str">
        <f>NM_Permitted_Sources!M1438</f>
        <v/>
      </c>
      <c r="J3000" s="180" t="str">
        <f>NM_Permitted_Sources!N1438</f>
        <v/>
      </c>
    </row>
    <row r="3001" spans="1:10" x14ac:dyDescent="0.2">
      <c r="A3001" s="43" t="str">
        <f>NM_Permitted_Sources!A1439</f>
        <v>NM Permitted</v>
      </c>
      <c r="B3001" s="43" t="str">
        <f>NM_Permitted_Sources!B1439</f>
        <v>35</v>
      </c>
      <c r="C3001" s="74" t="str">
        <f>NM_Permitted_Sources!C1439</f>
        <v>35025</v>
      </c>
      <c r="D3001" s="44" t="str">
        <f>NM_Permitted_Sources!G1439</f>
        <v>20200202</v>
      </c>
      <c r="E3001" s="44" t="str">
        <f>NM_Permitted_Sources!I1439</f>
        <v>Compressor Engines</v>
      </c>
      <c r="F3001" s="180" t="str">
        <f>NM_Permitted_Sources!J1439</f>
        <v/>
      </c>
      <c r="G3001" s="180" t="str">
        <f>NM_Permitted_Sources!K1439</f>
        <v/>
      </c>
      <c r="H3001" s="180">
        <f>NM_Permitted_Sources!L1439</f>
        <v>68.7</v>
      </c>
      <c r="I3001" s="180" t="str">
        <f>NM_Permitted_Sources!M1439</f>
        <v/>
      </c>
      <c r="J3001" s="180" t="str">
        <f>NM_Permitted_Sources!N1439</f>
        <v/>
      </c>
    </row>
    <row r="3002" spans="1:10" x14ac:dyDescent="0.2">
      <c r="A3002" s="43" t="str">
        <f>NM_Permitted_Sources!A1440</f>
        <v>NM Permitted</v>
      </c>
      <c r="B3002" s="43" t="str">
        <f>NM_Permitted_Sources!B1440</f>
        <v>35</v>
      </c>
      <c r="C3002" s="74" t="str">
        <f>NM_Permitted_Sources!C1440</f>
        <v>35025</v>
      </c>
      <c r="D3002" s="44" t="str">
        <f>NM_Permitted_Sources!G1440</f>
        <v>20200252</v>
      </c>
      <c r="E3002" s="44" t="str">
        <f>NM_Permitted_Sources!I1440</f>
        <v>Compressor Engines</v>
      </c>
      <c r="F3002" s="180" t="str">
        <f>NM_Permitted_Sources!J1440</f>
        <v/>
      </c>
      <c r="G3002" s="180" t="str">
        <f>NM_Permitted_Sources!K1440</f>
        <v/>
      </c>
      <c r="H3002" s="180">
        <f>NM_Permitted_Sources!L1440</f>
        <v>82.01</v>
      </c>
      <c r="I3002" s="180" t="str">
        <f>NM_Permitted_Sources!M1440</f>
        <v/>
      </c>
      <c r="J3002" s="180" t="str">
        <f>NM_Permitted_Sources!N1440</f>
        <v/>
      </c>
    </row>
    <row r="3003" spans="1:10" x14ac:dyDescent="0.2">
      <c r="A3003" s="43" t="str">
        <f>NM_Permitted_Sources!A1441</f>
        <v>NM Permitted</v>
      </c>
      <c r="B3003" s="43" t="str">
        <f>NM_Permitted_Sources!B1441</f>
        <v>35</v>
      </c>
      <c r="C3003" s="74" t="str">
        <f>NM_Permitted_Sources!C1441</f>
        <v>35025</v>
      </c>
      <c r="D3003" s="44" t="str">
        <f>NM_Permitted_Sources!G1441</f>
        <v>20200252</v>
      </c>
      <c r="E3003" s="44" t="str">
        <f>NM_Permitted_Sources!I1441</f>
        <v>Compressor Engines</v>
      </c>
      <c r="F3003" s="180" t="str">
        <f>NM_Permitted_Sources!J1441</f>
        <v/>
      </c>
      <c r="G3003" s="180" t="str">
        <f>NM_Permitted_Sources!K1441</f>
        <v/>
      </c>
      <c r="H3003" s="180">
        <f>NM_Permitted_Sources!L1441</f>
        <v>91.45</v>
      </c>
      <c r="I3003" s="180" t="str">
        <f>NM_Permitted_Sources!M1441</f>
        <v/>
      </c>
      <c r="J3003" s="180" t="str">
        <f>NM_Permitted_Sources!N1441</f>
        <v/>
      </c>
    </row>
    <row r="3004" spans="1:10" x14ac:dyDescent="0.2">
      <c r="A3004" s="43" t="str">
        <f>NM_Permitted_Sources!A1442</f>
        <v>NM Permitted</v>
      </c>
      <c r="B3004" s="43" t="str">
        <f>NM_Permitted_Sources!B1442</f>
        <v>35</v>
      </c>
      <c r="C3004" s="74" t="str">
        <f>NM_Permitted_Sources!C1442</f>
        <v>35025</v>
      </c>
      <c r="D3004" s="44" t="str">
        <f>NM_Permitted_Sources!G1442</f>
        <v>20200202</v>
      </c>
      <c r="E3004" s="44" t="str">
        <f>NM_Permitted_Sources!I1442</f>
        <v>Compressor Engines</v>
      </c>
      <c r="F3004" s="180" t="str">
        <f>NM_Permitted_Sources!J1442</f>
        <v/>
      </c>
      <c r="G3004" s="180" t="str">
        <f>NM_Permitted_Sources!K1442</f>
        <v/>
      </c>
      <c r="H3004" s="180">
        <f>NM_Permitted_Sources!L1442</f>
        <v>91.63</v>
      </c>
      <c r="I3004" s="180" t="str">
        <f>NM_Permitted_Sources!M1442</f>
        <v/>
      </c>
      <c r="J3004" s="180" t="str">
        <f>NM_Permitted_Sources!N1442</f>
        <v/>
      </c>
    </row>
    <row r="3005" spans="1:10" x14ac:dyDescent="0.2">
      <c r="A3005" s="43" t="str">
        <f>NM_Permitted_Sources!A1443</f>
        <v>NM Permitted</v>
      </c>
      <c r="B3005" s="43" t="str">
        <f>NM_Permitted_Sources!B1443</f>
        <v>35</v>
      </c>
      <c r="C3005" s="74" t="str">
        <f>NM_Permitted_Sources!C1443</f>
        <v>35025</v>
      </c>
      <c r="D3005" s="44" t="str">
        <f>NM_Permitted_Sources!G1443</f>
        <v>20200201</v>
      </c>
      <c r="E3005" s="44" t="str">
        <f>NM_Permitted_Sources!I1443</f>
        <v>Compressor Engines</v>
      </c>
      <c r="F3005" s="180">
        <f>NM_Permitted_Sources!J1443</f>
        <v>98.36</v>
      </c>
      <c r="G3005" s="180" t="str">
        <f>NM_Permitted_Sources!K1443</f>
        <v/>
      </c>
      <c r="H3005" s="180" t="str">
        <f>NM_Permitted_Sources!L1443</f>
        <v/>
      </c>
      <c r="I3005" s="180" t="str">
        <f>NM_Permitted_Sources!M1443</f>
        <v/>
      </c>
      <c r="J3005" s="180" t="str">
        <f>NM_Permitted_Sources!N1443</f>
        <v/>
      </c>
    </row>
    <row r="3006" spans="1:10" x14ac:dyDescent="0.2">
      <c r="A3006" s="43" t="str">
        <f>NM_Permitted_Sources!A1444</f>
        <v>NM Permitted</v>
      </c>
      <c r="B3006" s="43" t="str">
        <f>NM_Permitted_Sources!B1444</f>
        <v>35</v>
      </c>
      <c r="C3006" s="74" t="str">
        <f>NM_Permitted_Sources!C1444</f>
        <v>35025</v>
      </c>
      <c r="D3006" s="44" t="str">
        <f>NM_Permitted_Sources!G1444</f>
        <v>20200201</v>
      </c>
      <c r="E3006" s="44" t="str">
        <f>NM_Permitted_Sources!I1444</f>
        <v>Compressor Engines</v>
      </c>
      <c r="F3006" s="180">
        <f>NM_Permitted_Sources!J1444</f>
        <v>109.28</v>
      </c>
      <c r="G3006" s="180" t="str">
        <f>NM_Permitted_Sources!K1444</f>
        <v/>
      </c>
      <c r="H3006" s="180" t="str">
        <f>NM_Permitted_Sources!L1444</f>
        <v/>
      </c>
      <c r="I3006" s="180" t="str">
        <f>NM_Permitted_Sources!M1444</f>
        <v/>
      </c>
      <c r="J3006" s="180" t="str">
        <f>NM_Permitted_Sources!N1444</f>
        <v/>
      </c>
    </row>
    <row r="3007" spans="1:10" x14ac:dyDescent="0.2">
      <c r="A3007" s="43" t="str">
        <f>NM_Permitted_Sources!A1445</f>
        <v>NM Permitted</v>
      </c>
      <c r="B3007" s="43" t="str">
        <f>NM_Permitted_Sources!B1445</f>
        <v>35</v>
      </c>
      <c r="C3007" s="74" t="str">
        <f>NM_Permitted_Sources!C1445</f>
        <v>35025</v>
      </c>
      <c r="D3007" s="44" t="str">
        <f>NM_Permitted_Sources!G1445</f>
        <v>20200202</v>
      </c>
      <c r="E3007" s="44" t="str">
        <f>NM_Permitted_Sources!I1445</f>
        <v>Compressor Engines</v>
      </c>
      <c r="F3007" s="180">
        <f>NM_Permitted_Sources!J1445</f>
        <v>136.02000000000001</v>
      </c>
      <c r="G3007" s="180" t="str">
        <f>NM_Permitted_Sources!K1445</f>
        <v/>
      </c>
      <c r="H3007" s="180" t="str">
        <f>NM_Permitted_Sources!L1445</f>
        <v/>
      </c>
      <c r="I3007" s="180" t="str">
        <f>NM_Permitted_Sources!M1445</f>
        <v/>
      </c>
      <c r="J3007" s="180" t="str">
        <f>NM_Permitted_Sources!N1445</f>
        <v/>
      </c>
    </row>
    <row r="3008" spans="1:10" x14ac:dyDescent="0.2">
      <c r="A3008" s="43" t="str">
        <f>NM_Permitted_Sources!A1446</f>
        <v>NM Permitted</v>
      </c>
      <c r="B3008" s="43" t="str">
        <f>NM_Permitted_Sources!B1446</f>
        <v>35</v>
      </c>
      <c r="C3008" s="74" t="str">
        <f>NM_Permitted_Sources!C1446</f>
        <v>35025</v>
      </c>
      <c r="D3008" s="44" t="str">
        <f>NM_Permitted_Sources!G1446</f>
        <v>20200252</v>
      </c>
      <c r="E3008" s="44" t="str">
        <f>NM_Permitted_Sources!I1446</f>
        <v>Compressor Engines</v>
      </c>
      <c r="F3008" s="180">
        <f>NM_Permitted_Sources!J1446</f>
        <v>165.68</v>
      </c>
      <c r="G3008" s="180" t="str">
        <f>NM_Permitted_Sources!K1446</f>
        <v/>
      </c>
      <c r="H3008" s="180" t="str">
        <f>NM_Permitted_Sources!L1446</f>
        <v/>
      </c>
      <c r="I3008" s="180" t="str">
        <f>NM_Permitted_Sources!M1446</f>
        <v/>
      </c>
      <c r="J3008" s="180" t="str">
        <f>NM_Permitted_Sources!N1446</f>
        <v/>
      </c>
    </row>
    <row r="3009" spans="1:10" x14ac:dyDescent="0.2">
      <c r="A3009" s="43" t="str">
        <f>NM_Permitted_Sources!A1447</f>
        <v>NM Permitted</v>
      </c>
      <c r="B3009" s="43" t="str">
        <f>NM_Permitted_Sources!B1447</f>
        <v>35</v>
      </c>
      <c r="C3009" s="74" t="str">
        <f>NM_Permitted_Sources!C1447</f>
        <v>35025</v>
      </c>
      <c r="D3009" s="44" t="str">
        <f>NM_Permitted_Sources!G1447</f>
        <v>31000303</v>
      </c>
      <c r="E3009" s="44" t="str">
        <f>NM_Permitted_Sources!I1447</f>
        <v>Amine Units</v>
      </c>
      <c r="F3009" s="180" t="str">
        <f>NM_Permitted_Sources!J1447</f>
        <v/>
      </c>
      <c r="G3009" s="180" t="str">
        <f>NM_Permitted_Sources!K1447</f>
        <v/>
      </c>
      <c r="H3009" s="180" t="str">
        <f>NM_Permitted_Sources!L1447</f>
        <v/>
      </c>
      <c r="I3009" s="180">
        <f>NM_Permitted_Sources!M1447</f>
        <v>173.1</v>
      </c>
      <c r="J3009" s="180" t="str">
        <f>NM_Permitted_Sources!N1447</f>
        <v/>
      </c>
    </row>
    <row r="3010" spans="1:10" x14ac:dyDescent="0.2">
      <c r="A3010" s="43" t="str">
        <f>NM_Permitted_Sources!A1448</f>
        <v>NM Permitted</v>
      </c>
      <c r="B3010" s="43" t="str">
        <f>NM_Permitted_Sources!B1448</f>
        <v>35</v>
      </c>
      <c r="C3010" s="74" t="str">
        <f>NM_Permitted_Sources!C1448</f>
        <v>35025</v>
      </c>
      <c r="D3010" s="44" t="str">
        <f>NM_Permitted_Sources!G1448</f>
        <v>20200252</v>
      </c>
      <c r="E3010" s="44" t="str">
        <f>NM_Permitted_Sources!I1448</f>
        <v>Compressor Engines</v>
      </c>
      <c r="F3010" s="180">
        <f>NM_Permitted_Sources!J1448</f>
        <v>184.63</v>
      </c>
      <c r="G3010" s="180" t="str">
        <f>NM_Permitted_Sources!K1448</f>
        <v/>
      </c>
      <c r="H3010" s="180" t="str">
        <f>NM_Permitted_Sources!L1448</f>
        <v/>
      </c>
      <c r="I3010" s="180" t="str">
        <f>NM_Permitted_Sources!M1448</f>
        <v/>
      </c>
      <c r="J3010" s="180" t="str">
        <f>NM_Permitted_Sources!N1448</f>
        <v/>
      </c>
    </row>
    <row r="3011" spans="1:10" x14ac:dyDescent="0.2">
      <c r="A3011" s="43" t="str">
        <f>NM_Permitted_Sources!A1449</f>
        <v>NM Permitted</v>
      </c>
      <c r="B3011" s="43" t="str">
        <f>NM_Permitted_Sources!B1449</f>
        <v>35</v>
      </c>
      <c r="C3011" s="74" t="str">
        <f>NM_Permitted_Sources!C1449</f>
        <v>35025</v>
      </c>
      <c r="D3011" s="44" t="str">
        <f>NM_Permitted_Sources!G1449</f>
        <v>20200202</v>
      </c>
      <c r="E3011" s="44" t="str">
        <f>NM_Permitted_Sources!I1449</f>
        <v>Compressor Engines</v>
      </c>
      <c r="F3011" s="180">
        <f>NM_Permitted_Sources!J1449</f>
        <v>185</v>
      </c>
      <c r="G3011" s="180" t="str">
        <f>NM_Permitted_Sources!K1449</f>
        <v/>
      </c>
      <c r="H3011" s="180" t="str">
        <f>NM_Permitted_Sources!L1449</f>
        <v/>
      </c>
      <c r="I3011" s="180" t="str">
        <f>NM_Permitted_Sources!M1449</f>
        <v/>
      </c>
      <c r="J3011" s="180" t="str">
        <f>NM_Permitted_Sources!N1449</f>
        <v/>
      </c>
    </row>
    <row r="3012" spans="1:10" x14ac:dyDescent="0.2">
      <c r="A3012" s="43" t="str">
        <f>NM_Permitted_Sources!A1450</f>
        <v>NM Permitted</v>
      </c>
      <c r="B3012" s="43" t="str">
        <f>NM_Permitted_Sources!B1450</f>
        <v>35</v>
      </c>
      <c r="C3012" s="74" t="str">
        <f>NM_Permitted_Sources!C1450</f>
        <v>35025</v>
      </c>
      <c r="D3012" s="44" t="str">
        <f>NM_Permitted_Sources!G1450</f>
        <v>31000209</v>
      </c>
      <c r="E3012" s="44" t="str">
        <f>NM_Permitted_Sources!I1450</f>
        <v>Natural Gas Production, Other Not Classified</v>
      </c>
      <c r="F3012" s="180" t="str">
        <f>NM_Permitted_Sources!J1450</f>
        <v/>
      </c>
      <c r="G3012" s="180" t="str">
        <f>NM_Permitted_Sources!K1450</f>
        <v/>
      </c>
      <c r="H3012" s="180" t="str">
        <f>NM_Permitted_Sources!L1450</f>
        <v/>
      </c>
      <c r="I3012" s="180">
        <f>NM_Permitted_Sources!M1450</f>
        <v>1382.8</v>
      </c>
      <c r="J3012" s="180" t="str">
        <f>NM_Permitted_Sources!N1450</f>
        <v/>
      </c>
    </row>
  </sheetData>
  <autoFilter ref="A5:K3012"/>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83"/>
  <sheetViews>
    <sheetView workbookViewId="0">
      <selection activeCell="H1" sqref="H1:I1"/>
    </sheetView>
  </sheetViews>
  <sheetFormatPr defaultRowHeight="12.75" x14ac:dyDescent="0.2"/>
  <cols>
    <col min="2" max="2" width="12.28515625" customWidth="1"/>
    <col min="3" max="4" width="10.7109375" customWidth="1"/>
    <col min="5" max="5" width="39" bestFit="1" customWidth="1"/>
    <col min="6" max="6" width="33" customWidth="1"/>
    <col min="7" max="7" width="15.28515625" customWidth="1"/>
    <col min="8" max="8" width="26.85546875" customWidth="1"/>
    <col min="9" max="9" width="41" customWidth="1"/>
  </cols>
  <sheetData>
    <row r="1" spans="1:14" s="7" customFormat="1" x14ac:dyDescent="0.2">
      <c r="A1" s="85" t="s">
        <v>17061</v>
      </c>
      <c r="I1" s="8"/>
    </row>
    <row r="3" spans="1:14" ht="12.75" customHeight="1" x14ac:dyDescent="0.2">
      <c r="J3" s="292" t="s">
        <v>16381</v>
      </c>
      <c r="K3" s="292"/>
      <c r="L3" s="292"/>
      <c r="M3" s="292"/>
      <c r="N3" s="292"/>
    </row>
    <row r="4" spans="1:14" x14ac:dyDescent="0.2">
      <c r="A4" s="28" t="s">
        <v>5572</v>
      </c>
      <c r="B4" s="28" t="s">
        <v>1893</v>
      </c>
      <c r="C4" s="28" t="s">
        <v>1894</v>
      </c>
      <c r="D4" s="28" t="s">
        <v>2584</v>
      </c>
      <c r="E4" s="56" t="s">
        <v>17106</v>
      </c>
      <c r="F4" s="56" t="s">
        <v>17131</v>
      </c>
      <c r="G4" s="28" t="s">
        <v>792</v>
      </c>
      <c r="H4" s="4" t="s">
        <v>16118</v>
      </c>
      <c r="I4" s="4" t="s">
        <v>793</v>
      </c>
      <c r="J4" s="160" t="s">
        <v>782</v>
      </c>
      <c r="K4" s="160" t="s">
        <v>3159</v>
      </c>
      <c r="L4" s="160" t="s">
        <v>3160</v>
      </c>
      <c r="M4" s="160" t="s">
        <v>783</v>
      </c>
      <c r="N4" s="160" t="s">
        <v>784</v>
      </c>
    </row>
    <row r="5" spans="1:14" s="7" customFormat="1" x14ac:dyDescent="0.2">
      <c r="A5" s="43" t="s">
        <v>17062</v>
      </c>
      <c r="B5" s="7" t="str">
        <f>LEFT(C5,2)</f>
        <v>35</v>
      </c>
      <c r="C5" s="7" t="s">
        <v>17104</v>
      </c>
      <c r="D5" s="7" t="str">
        <f>VLOOKUP(C5,fips_xref!$K$2:$L$53,2,FALSE)</f>
        <v>Chaves</v>
      </c>
      <c r="E5" s="7" t="s">
        <v>17132</v>
      </c>
      <c r="F5" s="43" t="s">
        <v>17133</v>
      </c>
      <c r="G5" s="7" t="s">
        <v>5578</v>
      </c>
      <c r="H5" s="43" t="s">
        <v>17134</v>
      </c>
      <c r="I5" s="43" t="str">
        <f>VLOOKUP(G5,SCC_xref!$D$6:$E$260,2,FALSE)</f>
        <v>Compressor Engines</v>
      </c>
      <c r="J5" s="7" t="s">
        <v>17135</v>
      </c>
      <c r="K5" s="7" t="s">
        <v>17135</v>
      </c>
      <c r="L5" s="7" t="s">
        <v>17135</v>
      </c>
      <c r="M5" s="7">
        <v>1E-3</v>
      </c>
      <c r="N5" s="7" t="s">
        <v>17135</v>
      </c>
    </row>
    <row r="6" spans="1:14" s="7" customFormat="1" x14ac:dyDescent="0.2">
      <c r="A6" s="43" t="s">
        <v>17062</v>
      </c>
      <c r="B6" s="7" t="str">
        <f t="shared" ref="B6:B69" si="0">LEFT(C6,2)</f>
        <v>35</v>
      </c>
      <c r="C6" s="7" t="s">
        <v>17104</v>
      </c>
      <c r="D6" s="7" t="str">
        <f>VLOOKUP(C6,fips_xref!$K$2:$L$53,2,FALSE)</f>
        <v>Chaves</v>
      </c>
      <c r="E6" s="7" t="s">
        <v>17132</v>
      </c>
      <c r="F6" s="43" t="s">
        <v>17133</v>
      </c>
      <c r="G6" s="7" t="s">
        <v>5578</v>
      </c>
      <c r="H6" s="43" t="s">
        <v>17134</v>
      </c>
      <c r="I6" s="43" t="str">
        <f>VLOOKUP(G6,SCC_xref!$D$6:$E$260,2,FALSE)</f>
        <v>Compressor Engines</v>
      </c>
      <c r="J6" s="7" t="s">
        <v>17135</v>
      </c>
      <c r="K6" s="7" t="s">
        <v>17135</v>
      </c>
      <c r="L6" s="7" t="s">
        <v>17135</v>
      </c>
      <c r="M6" s="7">
        <v>3.0000000000000001E-3</v>
      </c>
      <c r="N6" s="7" t="s">
        <v>17135</v>
      </c>
    </row>
    <row r="7" spans="1:14" s="7" customFormat="1" x14ac:dyDescent="0.2">
      <c r="A7" s="43" t="s">
        <v>17062</v>
      </c>
      <c r="B7" s="7" t="str">
        <f t="shared" si="0"/>
        <v>35</v>
      </c>
      <c r="C7" s="7" t="s">
        <v>17104</v>
      </c>
      <c r="D7" s="7" t="str">
        <f>VLOOKUP(C7,fips_xref!$K$2:$L$53,2,FALSE)</f>
        <v>Chaves</v>
      </c>
      <c r="E7" s="7" t="s">
        <v>17132</v>
      </c>
      <c r="F7" s="43" t="s">
        <v>17133</v>
      </c>
      <c r="G7" s="7" t="s">
        <v>5578</v>
      </c>
      <c r="H7" s="43" t="s">
        <v>17134</v>
      </c>
      <c r="I7" s="43" t="str">
        <f>VLOOKUP(G7,SCC_xref!$D$6:$E$260,2,FALSE)</f>
        <v>Compressor Engines</v>
      </c>
      <c r="J7" s="7" t="s">
        <v>17135</v>
      </c>
      <c r="K7" s="7" t="s">
        <v>17135</v>
      </c>
      <c r="L7" s="7" t="s">
        <v>17135</v>
      </c>
      <c r="M7" s="7">
        <v>3.0000000000000001E-3</v>
      </c>
      <c r="N7" s="7" t="s">
        <v>17135</v>
      </c>
    </row>
    <row r="8" spans="1:14" s="7" customFormat="1" x14ac:dyDescent="0.2">
      <c r="A8" s="43" t="s">
        <v>17062</v>
      </c>
      <c r="B8" s="7" t="str">
        <f t="shared" si="0"/>
        <v>35</v>
      </c>
      <c r="C8" s="7" t="s">
        <v>17063</v>
      </c>
      <c r="D8" s="7" t="str">
        <f>VLOOKUP(C8,fips_xref!$K$2:$L$53,2,FALSE)</f>
        <v>Eddy</v>
      </c>
      <c r="E8" s="7" t="s">
        <v>17132</v>
      </c>
      <c r="F8" s="43" t="s">
        <v>17136</v>
      </c>
      <c r="G8" s="7" t="s">
        <v>4240</v>
      </c>
      <c r="H8" s="43" t="s">
        <v>17137</v>
      </c>
      <c r="I8" s="43" t="str">
        <f>VLOOKUP(G8,SCC_xref!$D$6:$E$260,2,FALSE)</f>
        <v>Compressor Engines</v>
      </c>
      <c r="J8" s="7" t="s">
        <v>17135</v>
      </c>
      <c r="K8" s="7" t="s">
        <v>17135</v>
      </c>
      <c r="L8" s="7" t="s">
        <v>17135</v>
      </c>
      <c r="M8" s="7" t="s">
        <v>17135</v>
      </c>
      <c r="N8" s="7">
        <v>3.0000000000000001E-3</v>
      </c>
    </row>
    <row r="9" spans="1:14" s="7" customFormat="1" x14ac:dyDescent="0.2">
      <c r="A9" s="43" t="s">
        <v>17062</v>
      </c>
      <c r="B9" s="7" t="str">
        <f t="shared" si="0"/>
        <v>35</v>
      </c>
      <c r="C9" s="7" t="s">
        <v>17063</v>
      </c>
      <c r="D9" s="7" t="str">
        <f>VLOOKUP(C9,fips_xref!$K$2:$L$53,2,FALSE)</f>
        <v>Eddy</v>
      </c>
      <c r="E9" s="7" t="s">
        <v>17132</v>
      </c>
      <c r="F9" s="43" t="s">
        <v>17136</v>
      </c>
      <c r="G9" s="7" t="s">
        <v>4252</v>
      </c>
      <c r="H9" s="43" t="s">
        <v>17138</v>
      </c>
      <c r="I9" s="43" t="str">
        <f>VLOOKUP(G9,SCC_xref!$D$6:$E$260,2,FALSE)</f>
        <v>Natural Gas Production, Flares</v>
      </c>
      <c r="J9" s="7" t="s">
        <v>17135</v>
      </c>
      <c r="K9" s="7" t="s">
        <v>17135</v>
      </c>
      <c r="L9" s="7" t="s">
        <v>17135</v>
      </c>
      <c r="M9" s="7">
        <v>3.0000000000000001E-3</v>
      </c>
      <c r="N9" s="7" t="s">
        <v>17135</v>
      </c>
    </row>
    <row r="10" spans="1:14" s="7" customFormat="1" x14ac:dyDescent="0.2">
      <c r="A10" s="43" t="s">
        <v>17062</v>
      </c>
      <c r="B10" s="7" t="str">
        <f t="shared" si="0"/>
        <v>35</v>
      </c>
      <c r="C10" s="7" t="s">
        <v>17063</v>
      </c>
      <c r="D10" s="7" t="str">
        <f>VLOOKUP(C10,fips_xref!$K$2:$L$53,2,FALSE)</f>
        <v>Eddy</v>
      </c>
      <c r="E10" s="7" t="s">
        <v>17139</v>
      </c>
      <c r="F10" s="43" t="s">
        <v>17140</v>
      </c>
      <c r="G10" s="7" t="s">
        <v>1136</v>
      </c>
      <c r="H10" s="43" t="s">
        <v>17141</v>
      </c>
      <c r="I10" s="43" t="str">
        <f>VLOOKUP(G10,SCC_xref!$D$6:$E$260,2,FALSE)</f>
        <v>Permitted Tank Losses</v>
      </c>
      <c r="J10" s="7" t="s">
        <v>17135</v>
      </c>
      <c r="K10" s="7">
        <v>0.2</v>
      </c>
      <c r="L10" s="7" t="s">
        <v>17135</v>
      </c>
      <c r="M10" s="7" t="s">
        <v>17135</v>
      </c>
      <c r="N10" s="7" t="s">
        <v>17135</v>
      </c>
    </row>
    <row r="11" spans="1:14" s="7" customFormat="1" x14ac:dyDescent="0.2">
      <c r="A11" s="43" t="s">
        <v>17062</v>
      </c>
      <c r="B11" s="7" t="str">
        <f t="shared" si="0"/>
        <v>35</v>
      </c>
      <c r="C11" s="7" t="s">
        <v>17063</v>
      </c>
      <c r="D11" s="7" t="str">
        <f>VLOOKUP(C11,fips_xref!$K$2:$L$53,2,FALSE)</f>
        <v>Eddy</v>
      </c>
      <c r="E11" s="7" t="s">
        <v>17139</v>
      </c>
      <c r="F11" s="43" t="s">
        <v>17140</v>
      </c>
      <c r="G11" s="7" t="s">
        <v>1136</v>
      </c>
      <c r="H11" s="43" t="s">
        <v>17142</v>
      </c>
      <c r="I11" s="43" t="str">
        <f>VLOOKUP(G11,SCC_xref!$D$6:$E$260,2,FALSE)</f>
        <v>Permitted Tank Losses</v>
      </c>
      <c r="J11" s="7" t="s">
        <v>17135</v>
      </c>
      <c r="K11" s="7">
        <v>0.2</v>
      </c>
      <c r="L11" s="7" t="s">
        <v>17135</v>
      </c>
      <c r="M11" s="7" t="s">
        <v>17135</v>
      </c>
      <c r="N11" s="7" t="s">
        <v>17135</v>
      </c>
    </row>
    <row r="12" spans="1:14" s="7" customFormat="1" x14ac:dyDescent="0.2">
      <c r="A12" s="43" t="s">
        <v>17062</v>
      </c>
      <c r="B12" s="7" t="str">
        <f t="shared" si="0"/>
        <v>35</v>
      </c>
      <c r="C12" s="7" t="s">
        <v>17063</v>
      </c>
      <c r="D12" s="7" t="str">
        <f>VLOOKUP(C12,fips_xref!$K$2:$L$53,2,FALSE)</f>
        <v>Eddy</v>
      </c>
      <c r="E12" s="7" t="s">
        <v>17139</v>
      </c>
      <c r="F12" s="43" t="s">
        <v>17140</v>
      </c>
      <c r="G12" s="7" t="s">
        <v>1542</v>
      </c>
      <c r="H12" s="43" t="s">
        <v>17143</v>
      </c>
      <c r="I12" s="43" t="str">
        <f>VLOOKUP(G12,SCC_xref!$D$6:$E$260,2,FALSE)</f>
        <v>Natural Gas Production, Other Not Classified</v>
      </c>
      <c r="J12" s="7" t="s">
        <v>17135</v>
      </c>
      <c r="K12" s="7" t="s">
        <v>17135</v>
      </c>
      <c r="L12" s="7">
        <v>0.5</v>
      </c>
      <c r="M12" s="7" t="s">
        <v>17135</v>
      </c>
      <c r="N12" s="7" t="s">
        <v>17135</v>
      </c>
    </row>
    <row r="13" spans="1:14" s="7" customFormat="1" x14ac:dyDescent="0.2">
      <c r="A13" s="43" t="s">
        <v>17062</v>
      </c>
      <c r="B13" s="7" t="str">
        <f t="shared" si="0"/>
        <v>35</v>
      </c>
      <c r="C13" s="7" t="s">
        <v>17063</v>
      </c>
      <c r="D13" s="7" t="str">
        <f>VLOOKUP(C13,fips_xref!$K$2:$L$53,2,FALSE)</f>
        <v>Eddy</v>
      </c>
      <c r="E13" s="7" t="s">
        <v>17139</v>
      </c>
      <c r="F13" s="43" t="s">
        <v>17140</v>
      </c>
      <c r="G13" s="7" t="s">
        <v>1542</v>
      </c>
      <c r="H13" s="43" t="s">
        <v>17143</v>
      </c>
      <c r="I13" s="43" t="str">
        <f>VLOOKUP(G13,SCC_xref!$D$6:$E$260,2,FALSE)</f>
        <v>Natural Gas Production, Other Not Classified</v>
      </c>
      <c r="J13" s="7">
        <v>0.6</v>
      </c>
      <c r="K13" s="7" t="s">
        <v>17135</v>
      </c>
      <c r="L13" s="7" t="s">
        <v>17135</v>
      </c>
      <c r="M13" s="7" t="s">
        <v>17135</v>
      </c>
      <c r="N13" s="7" t="s">
        <v>17135</v>
      </c>
    </row>
    <row r="14" spans="1:14" s="7" customFormat="1" x14ac:dyDescent="0.2">
      <c r="A14" s="43" t="s">
        <v>17062</v>
      </c>
      <c r="B14" s="7" t="str">
        <f t="shared" si="0"/>
        <v>35</v>
      </c>
      <c r="C14" s="7" t="s">
        <v>17063</v>
      </c>
      <c r="D14" s="7" t="str">
        <f>VLOOKUP(C14,fips_xref!$K$2:$L$53,2,FALSE)</f>
        <v>Eddy</v>
      </c>
      <c r="E14" s="7" t="s">
        <v>17139</v>
      </c>
      <c r="F14" s="43" t="s">
        <v>17140</v>
      </c>
      <c r="G14" s="7" t="s">
        <v>1136</v>
      </c>
      <c r="H14" s="43" t="s">
        <v>17141</v>
      </c>
      <c r="I14" s="43" t="str">
        <f>VLOOKUP(G14,SCC_xref!$D$6:$E$260,2,FALSE)</f>
        <v>Permitted Tank Losses</v>
      </c>
      <c r="J14" s="7" t="s">
        <v>17135</v>
      </c>
      <c r="K14" s="7">
        <v>1.6</v>
      </c>
      <c r="L14" s="7" t="s">
        <v>17135</v>
      </c>
      <c r="M14" s="7" t="s">
        <v>17135</v>
      </c>
      <c r="N14" s="7" t="s">
        <v>17135</v>
      </c>
    </row>
    <row r="15" spans="1:14" s="7" customFormat="1" x14ac:dyDescent="0.2">
      <c r="A15" s="43" t="s">
        <v>17062</v>
      </c>
      <c r="B15" s="7" t="str">
        <f t="shared" si="0"/>
        <v>35</v>
      </c>
      <c r="C15" s="7" t="s">
        <v>17063</v>
      </c>
      <c r="D15" s="7" t="str">
        <f>VLOOKUP(C15,fips_xref!$K$2:$L$53,2,FALSE)</f>
        <v>Eddy</v>
      </c>
      <c r="E15" s="7" t="s">
        <v>17139</v>
      </c>
      <c r="F15" s="43" t="s">
        <v>17140</v>
      </c>
      <c r="G15" s="7" t="s">
        <v>1136</v>
      </c>
      <c r="H15" s="43" t="s">
        <v>17142</v>
      </c>
      <c r="I15" s="43" t="str">
        <f>VLOOKUP(G15,SCC_xref!$D$6:$E$260,2,FALSE)</f>
        <v>Permitted Tank Losses</v>
      </c>
      <c r="J15" s="7" t="s">
        <v>17135</v>
      </c>
      <c r="K15" s="7">
        <v>1.6</v>
      </c>
      <c r="L15" s="7" t="s">
        <v>17135</v>
      </c>
      <c r="M15" s="7" t="s">
        <v>17135</v>
      </c>
      <c r="N15" s="7" t="s">
        <v>17135</v>
      </c>
    </row>
    <row r="16" spans="1:14" s="7" customFormat="1" x14ac:dyDescent="0.2">
      <c r="A16" s="43" t="s">
        <v>17062</v>
      </c>
      <c r="B16" s="7" t="str">
        <f t="shared" si="0"/>
        <v>35</v>
      </c>
      <c r="C16" s="7" t="s">
        <v>17063</v>
      </c>
      <c r="D16" s="7" t="str">
        <f>VLOOKUP(C16,fips_xref!$K$2:$L$53,2,FALSE)</f>
        <v>Eddy</v>
      </c>
      <c r="E16" s="7" t="s">
        <v>17139</v>
      </c>
      <c r="F16" s="43" t="s">
        <v>17140</v>
      </c>
      <c r="G16" s="7" t="s">
        <v>4240</v>
      </c>
      <c r="H16" s="43" t="s">
        <v>17144</v>
      </c>
      <c r="I16" s="43" t="str">
        <f>VLOOKUP(G16,SCC_xref!$D$6:$E$260,2,FALSE)</f>
        <v>Compressor Engines</v>
      </c>
      <c r="J16" s="7" t="s">
        <v>17135</v>
      </c>
      <c r="K16" s="7">
        <v>5.4</v>
      </c>
      <c r="L16" s="7" t="s">
        <v>17135</v>
      </c>
      <c r="M16" s="7" t="s">
        <v>17135</v>
      </c>
      <c r="N16" s="7" t="s">
        <v>17135</v>
      </c>
    </row>
    <row r="17" spans="1:14" s="7" customFormat="1" x14ac:dyDescent="0.2">
      <c r="A17" s="43" t="s">
        <v>17062</v>
      </c>
      <c r="B17" s="7" t="str">
        <f t="shared" si="0"/>
        <v>35</v>
      </c>
      <c r="C17" s="7" t="s">
        <v>17063</v>
      </c>
      <c r="D17" s="7" t="str">
        <f>VLOOKUP(C17,fips_xref!$K$2:$L$53,2,FALSE)</f>
        <v>Eddy</v>
      </c>
      <c r="E17" s="7" t="s">
        <v>17139</v>
      </c>
      <c r="F17" s="43" t="s">
        <v>17140</v>
      </c>
      <c r="G17" s="7" t="s">
        <v>4240</v>
      </c>
      <c r="H17" s="43" t="s">
        <v>17145</v>
      </c>
      <c r="I17" s="43" t="str">
        <f>VLOOKUP(G17,SCC_xref!$D$6:$E$260,2,FALSE)</f>
        <v>Compressor Engines</v>
      </c>
      <c r="J17" s="7">
        <v>11.3</v>
      </c>
      <c r="K17" s="7" t="s">
        <v>17135</v>
      </c>
      <c r="L17" s="7" t="s">
        <v>17135</v>
      </c>
      <c r="M17" s="7" t="s">
        <v>17135</v>
      </c>
      <c r="N17" s="7" t="s">
        <v>17135</v>
      </c>
    </row>
    <row r="18" spans="1:14" s="7" customFormat="1" x14ac:dyDescent="0.2">
      <c r="A18" s="43" t="s">
        <v>17062</v>
      </c>
      <c r="B18" s="7" t="str">
        <f t="shared" si="0"/>
        <v>35</v>
      </c>
      <c r="C18" s="7" t="s">
        <v>17063</v>
      </c>
      <c r="D18" s="7" t="str">
        <f>VLOOKUP(C18,fips_xref!$K$2:$L$53,2,FALSE)</f>
        <v>Eddy</v>
      </c>
      <c r="E18" s="7" t="s">
        <v>17139</v>
      </c>
      <c r="F18" s="43" t="s">
        <v>17140</v>
      </c>
      <c r="G18" s="7" t="s">
        <v>4240</v>
      </c>
      <c r="H18" s="43" t="s">
        <v>17145</v>
      </c>
      <c r="I18" s="43" t="str">
        <f>VLOOKUP(G18,SCC_xref!$D$6:$E$260,2,FALSE)</f>
        <v>Compressor Engines</v>
      </c>
      <c r="J18" s="7" t="s">
        <v>17135</v>
      </c>
      <c r="K18" s="7">
        <v>14.5</v>
      </c>
      <c r="L18" s="7" t="s">
        <v>17135</v>
      </c>
      <c r="M18" s="7" t="s">
        <v>17135</v>
      </c>
      <c r="N18" s="7" t="s">
        <v>17135</v>
      </c>
    </row>
    <row r="19" spans="1:14" s="7" customFormat="1" x14ac:dyDescent="0.2">
      <c r="A19" s="43" t="s">
        <v>17062</v>
      </c>
      <c r="B19" s="7" t="str">
        <f t="shared" si="0"/>
        <v>35</v>
      </c>
      <c r="C19" s="7" t="s">
        <v>17063</v>
      </c>
      <c r="D19" s="7" t="str">
        <f>VLOOKUP(C19,fips_xref!$K$2:$L$53,2,FALSE)</f>
        <v>Eddy</v>
      </c>
      <c r="E19" s="7" t="s">
        <v>17139</v>
      </c>
      <c r="F19" s="43" t="s">
        <v>17140</v>
      </c>
      <c r="G19" s="7" t="s">
        <v>3</v>
      </c>
      <c r="H19" s="43" t="s">
        <v>17146</v>
      </c>
      <c r="I19" s="43" t="str">
        <f>VLOOKUP(G19,SCC_xref!$D$6:$E$260,2,FALSE)</f>
        <v>Dehydrator</v>
      </c>
      <c r="J19" s="7" t="s">
        <v>17135</v>
      </c>
      <c r="K19" s="7">
        <v>16.899999999999999</v>
      </c>
      <c r="L19" s="7" t="s">
        <v>17135</v>
      </c>
      <c r="M19" s="7" t="s">
        <v>17135</v>
      </c>
      <c r="N19" s="7" t="s">
        <v>17135</v>
      </c>
    </row>
    <row r="20" spans="1:14" s="7" customFormat="1" x14ac:dyDescent="0.2">
      <c r="A20" s="43" t="s">
        <v>17062</v>
      </c>
      <c r="B20" s="7" t="str">
        <f t="shared" si="0"/>
        <v>35</v>
      </c>
      <c r="C20" s="7" t="s">
        <v>17063</v>
      </c>
      <c r="D20" s="7" t="str">
        <f>VLOOKUP(C20,fips_xref!$K$2:$L$53,2,FALSE)</f>
        <v>Eddy</v>
      </c>
      <c r="E20" s="7" t="s">
        <v>17139</v>
      </c>
      <c r="F20" s="43" t="s">
        <v>17140</v>
      </c>
      <c r="G20" s="7" t="s">
        <v>4240</v>
      </c>
      <c r="H20" s="43" t="s">
        <v>17144</v>
      </c>
      <c r="I20" s="43" t="str">
        <f>VLOOKUP(G20,SCC_xref!$D$6:$E$260,2,FALSE)</f>
        <v>Compressor Engines</v>
      </c>
      <c r="J20" s="7" t="s">
        <v>17135</v>
      </c>
      <c r="K20" s="7" t="s">
        <v>17135</v>
      </c>
      <c r="L20" s="7">
        <v>23.2</v>
      </c>
      <c r="M20" s="7" t="s">
        <v>17135</v>
      </c>
      <c r="N20" s="7" t="s">
        <v>17135</v>
      </c>
    </row>
    <row r="21" spans="1:14" s="7" customFormat="1" x14ac:dyDescent="0.2">
      <c r="A21" s="43" t="s">
        <v>17062</v>
      </c>
      <c r="B21" s="7" t="str">
        <f t="shared" si="0"/>
        <v>35</v>
      </c>
      <c r="C21" s="7" t="s">
        <v>17063</v>
      </c>
      <c r="D21" s="7" t="str">
        <f>VLOOKUP(C21,fips_xref!$K$2:$L$53,2,FALSE)</f>
        <v>Eddy</v>
      </c>
      <c r="E21" s="7" t="s">
        <v>17139</v>
      </c>
      <c r="F21" s="43" t="s">
        <v>17140</v>
      </c>
      <c r="G21" s="7" t="s">
        <v>4240</v>
      </c>
      <c r="H21" s="43" t="s">
        <v>17144</v>
      </c>
      <c r="I21" s="43" t="str">
        <f>VLOOKUP(G21,SCC_xref!$D$6:$E$260,2,FALSE)</f>
        <v>Compressor Engines</v>
      </c>
      <c r="J21" s="7">
        <v>24.4</v>
      </c>
      <c r="K21" s="7" t="s">
        <v>17135</v>
      </c>
      <c r="L21" s="7" t="s">
        <v>17135</v>
      </c>
      <c r="M21" s="7" t="s">
        <v>17135</v>
      </c>
      <c r="N21" s="7" t="s">
        <v>17135</v>
      </c>
    </row>
    <row r="22" spans="1:14" s="7" customFormat="1" x14ac:dyDescent="0.2">
      <c r="A22" s="43" t="s">
        <v>17062</v>
      </c>
      <c r="B22" s="7" t="str">
        <f t="shared" si="0"/>
        <v>35</v>
      </c>
      <c r="C22" s="7" t="s">
        <v>17063</v>
      </c>
      <c r="D22" s="7" t="str">
        <f>VLOOKUP(C22,fips_xref!$K$2:$L$53,2,FALSE)</f>
        <v>Eddy</v>
      </c>
      <c r="E22" s="7" t="s">
        <v>17139</v>
      </c>
      <c r="F22" s="43" t="s">
        <v>17140</v>
      </c>
      <c r="G22" s="7" t="s">
        <v>4240</v>
      </c>
      <c r="H22" s="43" t="s">
        <v>17145</v>
      </c>
      <c r="I22" s="43" t="str">
        <f>VLOOKUP(G22,SCC_xref!$D$6:$E$260,2,FALSE)</f>
        <v>Compressor Engines</v>
      </c>
      <c r="J22" s="7" t="s">
        <v>17135</v>
      </c>
      <c r="K22" s="7" t="s">
        <v>17135</v>
      </c>
      <c r="L22" s="7">
        <v>40.200000000000003</v>
      </c>
      <c r="M22" s="7" t="s">
        <v>17135</v>
      </c>
      <c r="N22" s="7" t="s">
        <v>17135</v>
      </c>
    </row>
    <row r="23" spans="1:14" s="7" customFormat="1" x14ac:dyDescent="0.2">
      <c r="A23" s="43" t="s">
        <v>17062</v>
      </c>
      <c r="B23" s="7" t="str">
        <f t="shared" si="0"/>
        <v>35</v>
      </c>
      <c r="C23" s="7" t="s">
        <v>17063</v>
      </c>
      <c r="D23" s="7" t="str">
        <f>VLOOKUP(C23,fips_xref!$K$2:$L$53,2,FALSE)</f>
        <v>Eddy</v>
      </c>
      <c r="E23" s="7" t="s">
        <v>17147</v>
      </c>
      <c r="F23" s="43" t="s">
        <v>17148</v>
      </c>
      <c r="G23" s="7" t="s">
        <v>4252</v>
      </c>
      <c r="H23" s="43" t="s">
        <v>17149</v>
      </c>
      <c r="I23" s="43" t="str">
        <f>VLOOKUP(G23,SCC_xref!$D$6:$E$260,2,FALSE)</f>
        <v>Natural Gas Production, Flares</v>
      </c>
      <c r="J23" s="7" t="s">
        <v>17135</v>
      </c>
      <c r="K23" s="7" t="s">
        <v>17135</v>
      </c>
      <c r="L23" s="7" t="s">
        <v>17135</v>
      </c>
      <c r="M23" s="7">
        <v>1E-3</v>
      </c>
      <c r="N23" s="7" t="s">
        <v>17135</v>
      </c>
    </row>
    <row r="24" spans="1:14" s="7" customFormat="1" x14ac:dyDescent="0.2">
      <c r="A24" s="43" t="s">
        <v>17062</v>
      </c>
      <c r="B24" s="7" t="str">
        <f t="shared" si="0"/>
        <v>35</v>
      </c>
      <c r="C24" s="7" t="s">
        <v>17105</v>
      </c>
      <c r="D24" s="7" t="str">
        <f>VLOOKUP(C24,fips_xref!$K$2:$L$53,2,FALSE)</f>
        <v>Lea</v>
      </c>
      <c r="E24" s="7" t="s">
        <v>17150</v>
      </c>
      <c r="F24" s="43" t="s">
        <v>17151</v>
      </c>
      <c r="G24" s="7" t="s">
        <v>3823</v>
      </c>
      <c r="H24" s="43" t="s">
        <v>17152</v>
      </c>
      <c r="I24" s="43" t="str">
        <f>VLOOKUP(G24,SCC_xref!$D$6:$E$260,2,FALSE)</f>
        <v>Process Heaters</v>
      </c>
      <c r="J24" s="7" t="s">
        <v>17135</v>
      </c>
      <c r="K24" s="7" t="s">
        <v>17135</v>
      </c>
      <c r="L24" s="7" t="s">
        <v>17135</v>
      </c>
      <c r="M24" s="7">
        <v>3.0000000000000001E-3</v>
      </c>
      <c r="N24" s="7" t="s">
        <v>17135</v>
      </c>
    </row>
    <row r="25" spans="1:14" s="7" customFormat="1" x14ac:dyDescent="0.2">
      <c r="A25" s="43" t="s">
        <v>17062</v>
      </c>
      <c r="B25" s="7" t="str">
        <f t="shared" si="0"/>
        <v>35</v>
      </c>
      <c r="C25" s="7" t="s">
        <v>17105</v>
      </c>
      <c r="D25" s="7" t="str">
        <f>VLOOKUP(C25,fips_xref!$K$2:$L$53,2,FALSE)</f>
        <v>Lea</v>
      </c>
      <c r="E25" s="7" t="s">
        <v>17153</v>
      </c>
      <c r="F25" s="43" t="s">
        <v>17154</v>
      </c>
      <c r="G25" s="7" t="s">
        <v>3823</v>
      </c>
      <c r="H25" s="43" t="s">
        <v>17155</v>
      </c>
      <c r="I25" s="43" t="str">
        <f>VLOOKUP(G25,SCC_xref!$D$6:$E$260,2,FALSE)</f>
        <v>Process Heaters</v>
      </c>
      <c r="J25" s="7" t="s">
        <v>17135</v>
      </c>
      <c r="K25" s="7" t="s">
        <v>17135</v>
      </c>
      <c r="L25" s="7" t="s">
        <v>17135</v>
      </c>
      <c r="M25" s="7">
        <v>4.0000000000000001E-3</v>
      </c>
      <c r="N25" s="7" t="s">
        <v>17135</v>
      </c>
    </row>
    <row r="26" spans="1:14" s="7" customFormat="1" x14ac:dyDescent="0.2">
      <c r="A26" s="43" t="s">
        <v>17062</v>
      </c>
      <c r="B26" s="7" t="str">
        <f t="shared" si="0"/>
        <v>35</v>
      </c>
      <c r="C26" s="7" t="s">
        <v>17105</v>
      </c>
      <c r="D26" s="7" t="str">
        <f>VLOOKUP(C26,fips_xref!$K$2:$L$53,2,FALSE)</f>
        <v>Lea</v>
      </c>
      <c r="E26" s="7" t="s">
        <v>17153</v>
      </c>
      <c r="F26" s="43" t="s">
        <v>17154</v>
      </c>
      <c r="G26" s="7" t="s">
        <v>3823</v>
      </c>
      <c r="H26" s="43" t="s">
        <v>17155</v>
      </c>
      <c r="I26" s="43" t="str">
        <f>VLOOKUP(G26,SCC_xref!$D$6:$E$260,2,FALSE)</f>
        <v>Process Heaters</v>
      </c>
      <c r="J26" s="7" t="s">
        <v>17135</v>
      </c>
      <c r="K26" s="7" t="s">
        <v>17135</v>
      </c>
      <c r="L26" s="7" t="s">
        <v>17135</v>
      </c>
      <c r="M26" s="7">
        <v>4.0000000000000001E-3</v>
      </c>
      <c r="N26" s="7" t="s">
        <v>17135</v>
      </c>
    </row>
    <row r="27" spans="1:14" s="7" customFormat="1" x14ac:dyDescent="0.2">
      <c r="A27" s="43" t="s">
        <v>17062</v>
      </c>
      <c r="B27" s="7" t="str">
        <f t="shared" si="0"/>
        <v>35</v>
      </c>
      <c r="C27" s="7" t="s">
        <v>17105</v>
      </c>
      <c r="D27" s="7" t="str">
        <f>VLOOKUP(C27,fips_xref!$K$2:$L$53,2,FALSE)</f>
        <v>Lea</v>
      </c>
      <c r="E27" s="7" t="s">
        <v>17150</v>
      </c>
      <c r="F27" s="43" t="s">
        <v>17156</v>
      </c>
      <c r="G27" s="7" t="s">
        <v>1257</v>
      </c>
      <c r="H27" s="43" t="s">
        <v>17157</v>
      </c>
      <c r="I27" s="43" t="str">
        <f>VLOOKUP(G27,SCC_xref!$D$6:$E$260,2,FALSE)</f>
        <v>Dehydrator</v>
      </c>
      <c r="J27" s="7" t="s">
        <v>17135</v>
      </c>
      <c r="K27" s="7" t="s">
        <v>17135</v>
      </c>
      <c r="L27" s="7" t="s">
        <v>17135</v>
      </c>
      <c r="M27" s="7">
        <v>4.0000000000000001E-3</v>
      </c>
      <c r="N27" s="7" t="s">
        <v>17135</v>
      </c>
    </row>
    <row r="28" spans="1:14" s="7" customFormat="1" x14ac:dyDescent="0.2">
      <c r="A28" s="43" t="s">
        <v>17062</v>
      </c>
      <c r="B28" s="7" t="str">
        <f t="shared" si="0"/>
        <v>35</v>
      </c>
      <c r="C28" s="7" t="s">
        <v>17105</v>
      </c>
      <c r="D28" s="7" t="str">
        <f>VLOOKUP(C28,fips_xref!$K$2:$L$53,2,FALSE)</f>
        <v>Lea</v>
      </c>
      <c r="E28" s="7" t="s">
        <v>17150</v>
      </c>
      <c r="F28" s="43" t="s">
        <v>17156</v>
      </c>
      <c r="G28" s="7" t="s">
        <v>4240</v>
      </c>
      <c r="H28" s="43" t="s">
        <v>17158</v>
      </c>
      <c r="I28" s="43" t="str">
        <f>VLOOKUP(G28,SCC_xref!$D$6:$E$260,2,FALSE)</f>
        <v>Compressor Engines</v>
      </c>
      <c r="J28" s="7" t="s">
        <v>17135</v>
      </c>
      <c r="K28" s="7" t="s">
        <v>17135</v>
      </c>
      <c r="L28" s="7" t="s">
        <v>17135</v>
      </c>
      <c r="M28" s="7">
        <v>4.0000000000000001E-3</v>
      </c>
      <c r="N28" s="7" t="s">
        <v>17135</v>
      </c>
    </row>
    <row r="29" spans="1:14" s="7" customFormat="1" x14ac:dyDescent="0.2">
      <c r="A29" s="43" t="s">
        <v>17062</v>
      </c>
      <c r="B29" s="7" t="str">
        <f t="shared" si="0"/>
        <v>35</v>
      </c>
      <c r="C29" s="7" t="s">
        <v>17105</v>
      </c>
      <c r="D29" s="7" t="str">
        <f>VLOOKUP(C29,fips_xref!$K$2:$L$53,2,FALSE)</f>
        <v>Lea</v>
      </c>
      <c r="E29" s="7" t="s">
        <v>17159</v>
      </c>
      <c r="F29" s="43" t="s">
        <v>17160</v>
      </c>
      <c r="G29" s="7" t="s">
        <v>4242</v>
      </c>
      <c r="H29" s="43" t="s">
        <v>17161</v>
      </c>
      <c r="I29" s="43" t="str">
        <f>VLOOKUP(G29,SCC_xref!$D$6:$E$260,2,FALSE)</f>
        <v>Compressor Engines</v>
      </c>
      <c r="J29" s="7" t="s">
        <v>17135</v>
      </c>
      <c r="K29" s="7" t="s">
        <v>17135</v>
      </c>
      <c r="L29" s="7" t="s">
        <v>17135</v>
      </c>
      <c r="M29" s="7">
        <v>6.0000000000000001E-3</v>
      </c>
      <c r="N29" s="7" t="s">
        <v>17135</v>
      </c>
    </row>
    <row r="30" spans="1:14" s="7" customFormat="1" x14ac:dyDescent="0.2">
      <c r="A30" s="43" t="s">
        <v>17062</v>
      </c>
      <c r="B30" s="7" t="str">
        <f t="shared" si="0"/>
        <v>35</v>
      </c>
      <c r="C30" s="7" t="s">
        <v>17063</v>
      </c>
      <c r="D30" s="7" t="str">
        <f>VLOOKUP(C30,fips_xref!$K$2:$L$53,2,FALSE)</f>
        <v>Eddy</v>
      </c>
      <c r="E30" s="7" t="s">
        <v>17147</v>
      </c>
      <c r="F30" s="43" t="s">
        <v>17148</v>
      </c>
      <c r="G30" s="7" t="s">
        <v>4252</v>
      </c>
      <c r="H30" s="43" t="s">
        <v>17149</v>
      </c>
      <c r="I30" s="43" t="str">
        <f>VLOOKUP(G30,SCC_xref!$D$6:$E$260,2,FALSE)</f>
        <v>Natural Gas Production, Flares</v>
      </c>
      <c r="J30" s="7" t="s">
        <v>17135</v>
      </c>
      <c r="K30" s="7" t="s">
        <v>17135</v>
      </c>
      <c r="L30" s="7" t="s">
        <v>17135</v>
      </c>
      <c r="M30" s="7" t="s">
        <v>17135</v>
      </c>
      <c r="N30" s="7">
        <v>8.0000000000000002E-3</v>
      </c>
    </row>
    <row r="31" spans="1:14" s="7" customFormat="1" x14ac:dyDescent="0.2">
      <c r="A31" s="43" t="s">
        <v>17062</v>
      </c>
      <c r="B31" s="7" t="str">
        <f t="shared" si="0"/>
        <v>35</v>
      </c>
      <c r="C31" s="7" t="s">
        <v>17105</v>
      </c>
      <c r="D31" s="7" t="str">
        <f>VLOOKUP(C31,fips_xref!$K$2:$L$53,2,FALSE)</f>
        <v>Lea</v>
      </c>
      <c r="E31" s="7" t="s">
        <v>17159</v>
      </c>
      <c r="F31" s="43" t="s">
        <v>17160</v>
      </c>
      <c r="G31" s="7" t="s">
        <v>4242</v>
      </c>
      <c r="H31" s="43" t="s">
        <v>17161</v>
      </c>
      <c r="I31" s="43" t="str">
        <f>VLOOKUP(G31,SCC_xref!$D$6:$E$260,2,FALSE)</f>
        <v>Compressor Engines</v>
      </c>
      <c r="J31" s="7" t="s">
        <v>17135</v>
      </c>
      <c r="K31" s="7" t="s">
        <v>17135</v>
      </c>
      <c r="L31" s="7" t="s">
        <v>17135</v>
      </c>
      <c r="M31" s="7">
        <v>8.0000000000000002E-3</v>
      </c>
      <c r="N31" s="7" t="s">
        <v>17135</v>
      </c>
    </row>
    <row r="32" spans="1:14" s="7" customFormat="1" x14ac:dyDescent="0.2">
      <c r="A32" s="43" t="s">
        <v>17062</v>
      </c>
      <c r="B32" s="7" t="str">
        <f t="shared" si="0"/>
        <v>35</v>
      </c>
      <c r="C32" s="7" t="s">
        <v>17105</v>
      </c>
      <c r="D32" s="7" t="str">
        <f>VLOOKUP(C32,fips_xref!$K$2:$L$53,2,FALSE)</f>
        <v>Lea</v>
      </c>
      <c r="E32" s="7" t="s">
        <v>17150</v>
      </c>
      <c r="F32" s="43" t="s">
        <v>17156</v>
      </c>
      <c r="G32" s="7" t="s">
        <v>4252</v>
      </c>
      <c r="H32" s="43" t="s">
        <v>17162</v>
      </c>
      <c r="I32" s="43" t="str">
        <f>VLOOKUP(G32,SCC_xref!$D$6:$E$260,2,FALSE)</f>
        <v>Natural Gas Production, Flares</v>
      </c>
      <c r="J32" s="7" t="s">
        <v>17135</v>
      </c>
      <c r="K32" s="7" t="s">
        <v>17135</v>
      </c>
      <c r="L32" s="7" t="s">
        <v>17135</v>
      </c>
      <c r="M32" s="7" t="s">
        <v>17135</v>
      </c>
      <c r="N32" s="7">
        <v>8.3999999999999995E-3</v>
      </c>
    </row>
    <row r="33" spans="1:14" s="7" customFormat="1" x14ac:dyDescent="0.2">
      <c r="A33" s="43" t="s">
        <v>17062</v>
      </c>
      <c r="B33" s="7" t="str">
        <f t="shared" si="0"/>
        <v>35</v>
      </c>
      <c r="C33" s="7" t="s">
        <v>17105</v>
      </c>
      <c r="D33" s="7" t="str">
        <f>VLOOKUP(C33,fips_xref!$K$2:$L$53,2,FALSE)</f>
        <v>Lea</v>
      </c>
      <c r="E33" s="7" t="s">
        <v>17150</v>
      </c>
      <c r="F33" s="43" t="s">
        <v>17163</v>
      </c>
      <c r="G33" s="7" t="s">
        <v>4238</v>
      </c>
      <c r="H33" s="43" t="s">
        <v>17164</v>
      </c>
      <c r="I33" s="43" t="str">
        <f>VLOOKUP(G33,SCC_xref!$D$6:$E$260,2,FALSE)</f>
        <v>Compressor Engines</v>
      </c>
      <c r="J33" s="7" t="s">
        <v>17135</v>
      </c>
      <c r="K33" s="7" t="s">
        <v>17135</v>
      </c>
      <c r="L33" s="7" t="s">
        <v>17135</v>
      </c>
      <c r="M33" s="7">
        <v>8.5000000000000006E-3</v>
      </c>
      <c r="N33" s="7" t="s">
        <v>17135</v>
      </c>
    </row>
    <row r="34" spans="1:14" s="7" customFormat="1" x14ac:dyDescent="0.2">
      <c r="A34" s="43" t="s">
        <v>17062</v>
      </c>
      <c r="B34" s="7" t="str">
        <f t="shared" si="0"/>
        <v>35</v>
      </c>
      <c r="C34" s="7" t="s">
        <v>17063</v>
      </c>
      <c r="D34" s="7" t="str">
        <f>VLOOKUP(C34,fips_xref!$K$2:$L$53,2,FALSE)</f>
        <v>Eddy</v>
      </c>
      <c r="E34" s="7" t="s">
        <v>17153</v>
      </c>
      <c r="F34" s="43" t="s">
        <v>17165</v>
      </c>
      <c r="G34" s="7" t="s">
        <v>3823</v>
      </c>
      <c r="H34" s="43" t="s">
        <v>17166</v>
      </c>
      <c r="I34" s="43" t="str">
        <f>VLOOKUP(G34,SCC_xref!$D$6:$E$260,2,FALSE)</f>
        <v>Process Heaters</v>
      </c>
      <c r="J34" s="7" t="s">
        <v>17135</v>
      </c>
      <c r="K34" s="7" t="s">
        <v>17135</v>
      </c>
      <c r="L34" s="7" t="s">
        <v>17135</v>
      </c>
      <c r="M34" s="7" t="s">
        <v>17135</v>
      </c>
      <c r="N34" s="7">
        <v>0.01</v>
      </c>
    </row>
    <row r="35" spans="1:14" s="7" customFormat="1" x14ac:dyDescent="0.2">
      <c r="A35" s="43" t="s">
        <v>17062</v>
      </c>
      <c r="B35" s="7" t="str">
        <f t="shared" si="0"/>
        <v>35</v>
      </c>
      <c r="C35" s="7" t="s">
        <v>17063</v>
      </c>
      <c r="D35" s="7" t="str">
        <f>VLOOKUP(C35,fips_xref!$K$2:$L$53,2,FALSE)</f>
        <v>Eddy</v>
      </c>
      <c r="E35" s="7" t="s">
        <v>17153</v>
      </c>
      <c r="F35" s="43" t="s">
        <v>17165</v>
      </c>
      <c r="G35" s="7" t="s">
        <v>3823</v>
      </c>
      <c r="H35" s="43" t="s">
        <v>17166</v>
      </c>
      <c r="I35" s="43" t="str">
        <f>VLOOKUP(G35,SCC_xref!$D$6:$E$260,2,FALSE)</f>
        <v>Process Heaters</v>
      </c>
      <c r="J35" s="7" t="s">
        <v>17135</v>
      </c>
      <c r="K35" s="7">
        <v>0.01</v>
      </c>
      <c r="L35" s="7" t="s">
        <v>17135</v>
      </c>
      <c r="M35" s="7" t="s">
        <v>17135</v>
      </c>
      <c r="N35" s="7" t="s">
        <v>17135</v>
      </c>
    </row>
    <row r="36" spans="1:14" s="7" customFormat="1" x14ac:dyDescent="0.2">
      <c r="A36" s="43" t="s">
        <v>17062</v>
      </c>
      <c r="B36" s="7" t="str">
        <f t="shared" si="0"/>
        <v>35</v>
      </c>
      <c r="C36" s="7" t="s">
        <v>17105</v>
      </c>
      <c r="D36" s="7" t="str">
        <f>VLOOKUP(C36,fips_xref!$K$2:$L$53,2,FALSE)</f>
        <v>Lea</v>
      </c>
      <c r="E36" s="7" t="s">
        <v>17132</v>
      </c>
      <c r="F36" s="43" t="s">
        <v>17167</v>
      </c>
      <c r="G36" s="7" t="s">
        <v>5578</v>
      </c>
      <c r="H36" s="43" t="s">
        <v>17168</v>
      </c>
      <c r="I36" s="43" t="str">
        <f>VLOOKUP(G36,SCC_xref!$D$6:$E$260,2,FALSE)</f>
        <v>Compressor Engines</v>
      </c>
      <c r="J36" s="7" t="s">
        <v>17135</v>
      </c>
      <c r="K36" s="7" t="s">
        <v>17135</v>
      </c>
      <c r="L36" s="7" t="s">
        <v>17135</v>
      </c>
      <c r="M36" s="7">
        <v>0.01</v>
      </c>
      <c r="N36" s="7" t="s">
        <v>17135</v>
      </c>
    </row>
    <row r="37" spans="1:14" s="7" customFormat="1" x14ac:dyDescent="0.2">
      <c r="A37" s="43" t="s">
        <v>17062</v>
      </c>
      <c r="B37" s="7" t="str">
        <f t="shared" si="0"/>
        <v>35</v>
      </c>
      <c r="C37" s="7" t="s">
        <v>17105</v>
      </c>
      <c r="D37" s="7" t="str">
        <f>VLOOKUP(C37,fips_xref!$K$2:$L$53,2,FALSE)</f>
        <v>Lea</v>
      </c>
      <c r="E37" s="7" t="s">
        <v>17169</v>
      </c>
      <c r="F37" s="43" t="s">
        <v>17170</v>
      </c>
      <c r="G37" s="7" t="s">
        <v>3811</v>
      </c>
      <c r="H37" s="43" t="s">
        <v>17171</v>
      </c>
      <c r="I37" s="43" t="str">
        <f>VLOOKUP(G37,SCC_xref!$D$6:$E$260,2,FALSE)</f>
        <v>Amine Units</v>
      </c>
      <c r="J37" s="7" t="s">
        <v>17135</v>
      </c>
      <c r="K37" s="7">
        <v>0.01</v>
      </c>
      <c r="L37" s="7" t="s">
        <v>17135</v>
      </c>
      <c r="M37" s="7" t="s">
        <v>17135</v>
      </c>
      <c r="N37" s="7" t="s">
        <v>17135</v>
      </c>
    </row>
    <row r="38" spans="1:14" s="7" customFormat="1" x14ac:dyDescent="0.2">
      <c r="A38" s="43" t="s">
        <v>17062</v>
      </c>
      <c r="B38" s="7" t="str">
        <f t="shared" si="0"/>
        <v>35</v>
      </c>
      <c r="C38" s="7" t="s">
        <v>17105</v>
      </c>
      <c r="D38" s="7" t="str">
        <f>VLOOKUP(C38,fips_xref!$K$2:$L$53,2,FALSE)</f>
        <v>Lea</v>
      </c>
      <c r="E38" s="7" t="s">
        <v>17169</v>
      </c>
      <c r="F38" s="43" t="s">
        <v>17170</v>
      </c>
      <c r="G38" s="7" t="s">
        <v>3811</v>
      </c>
      <c r="H38" s="43" t="s">
        <v>17172</v>
      </c>
      <c r="I38" s="43" t="str">
        <f>VLOOKUP(G38,SCC_xref!$D$6:$E$260,2,FALSE)</f>
        <v>Amine Units</v>
      </c>
      <c r="J38" s="7" t="s">
        <v>17135</v>
      </c>
      <c r="K38" s="7" t="s">
        <v>17135</v>
      </c>
      <c r="L38" s="7" t="s">
        <v>17135</v>
      </c>
      <c r="M38" s="7">
        <v>0.01</v>
      </c>
      <c r="N38" s="7" t="s">
        <v>17135</v>
      </c>
    </row>
    <row r="39" spans="1:14" s="7" customFormat="1" x14ac:dyDescent="0.2">
      <c r="A39" s="43" t="s">
        <v>17062</v>
      </c>
      <c r="B39" s="7" t="str">
        <f t="shared" si="0"/>
        <v>35</v>
      </c>
      <c r="C39" s="7" t="s">
        <v>17105</v>
      </c>
      <c r="D39" s="7" t="str">
        <f>VLOOKUP(C39,fips_xref!$K$2:$L$53,2,FALSE)</f>
        <v>Lea</v>
      </c>
      <c r="E39" s="7" t="s">
        <v>17132</v>
      </c>
      <c r="F39" s="43" t="s">
        <v>17173</v>
      </c>
      <c r="G39" s="7" t="s">
        <v>4252</v>
      </c>
      <c r="H39" s="43" t="s">
        <v>17174</v>
      </c>
      <c r="I39" s="43" t="str">
        <f>VLOOKUP(G39,SCC_xref!$D$6:$E$260,2,FALSE)</f>
        <v>Natural Gas Production, Flares</v>
      </c>
      <c r="J39" s="7">
        <v>0.01</v>
      </c>
      <c r="K39" s="7" t="s">
        <v>17135</v>
      </c>
      <c r="L39" s="7" t="s">
        <v>17135</v>
      </c>
      <c r="M39" s="7" t="s">
        <v>17135</v>
      </c>
      <c r="N39" s="7" t="s">
        <v>17135</v>
      </c>
    </row>
    <row r="40" spans="1:14" s="7" customFormat="1" x14ac:dyDescent="0.2">
      <c r="A40" s="43" t="s">
        <v>17062</v>
      </c>
      <c r="B40" s="7" t="str">
        <f t="shared" si="0"/>
        <v>35</v>
      </c>
      <c r="C40" s="7" t="s">
        <v>17105</v>
      </c>
      <c r="D40" s="7" t="str">
        <f>VLOOKUP(C40,fips_xref!$K$2:$L$53,2,FALSE)</f>
        <v>Lea</v>
      </c>
      <c r="E40" s="7" t="s">
        <v>17132</v>
      </c>
      <c r="F40" s="43" t="s">
        <v>17173</v>
      </c>
      <c r="G40" s="7" t="s">
        <v>4252</v>
      </c>
      <c r="H40" s="43" t="s">
        <v>17174</v>
      </c>
      <c r="I40" s="43" t="str">
        <f>VLOOKUP(G40,SCC_xref!$D$6:$E$260,2,FALSE)</f>
        <v>Natural Gas Production, Flares</v>
      </c>
      <c r="J40" s="7" t="s">
        <v>17135</v>
      </c>
      <c r="K40" s="7">
        <v>0.01</v>
      </c>
      <c r="L40" s="7" t="s">
        <v>17135</v>
      </c>
      <c r="M40" s="7" t="s">
        <v>17135</v>
      </c>
      <c r="N40" s="7" t="s">
        <v>17135</v>
      </c>
    </row>
    <row r="41" spans="1:14" s="7" customFormat="1" x14ac:dyDescent="0.2">
      <c r="A41" s="43" t="s">
        <v>17062</v>
      </c>
      <c r="B41" s="7" t="str">
        <f t="shared" si="0"/>
        <v>35</v>
      </c>
      <c r="C41" s="7" t="s">
        <v>17105</v>
      </c>
      <c r="D41" s="7" t="str">
        <f>VLOOKUP(C41,fips_xref!$K$2:$L$53,2,FALSE)</f>
        <v>Lea</v>
      </c>
      <c r="E41" s="7" t="s">
        <v>17150</v>
      </c>
      <c r="F41" s="43" t="s">
        <v>17175</v>
      </c>
      <c r="G41" s="7" t="s">
        <v>4238</v>
      </c>
      <c r="H41" s="43" t="s">
        <v>17176</v>
      </c>
      <c r="I41" s="43" t="str">
        <f>VLOOKUP(G41,SCC_xref!$D$6:$E$260,2,FALSE)</f>
        <v>Compressor Engines</v>
      </c>
      <c r="J41" s="7" t="s">
        <v>17135</v>
      </c>
      <c r="K41" s="7" t="s">
        <v>17135</v>
      </c>
      <c r="L41" s="7" t="s">
        <v>17135</v>
      </c>
      <c r="M41" s="7">
        <v>0.01</v>
      </c>
      <c r="N41" s="7" t="s">
        <v>17135</v>
      </c>
    </row>
    <row r="42" spans="1:14" s="7" customFormat="1" x14ac:dyDescent="0.2">
      <c r="A42" s="43" t="s">
        <v>17062</v>
      </c>
      <c r="B42" s="7" t="str">
        <f t="shared" si="0"/>
        <v>35</v>
      </c>
      <c r="C42" s="7" t="s">
        <v>17105</v>
      </c>
      <c r="D42" s="7" t="str">
        <f>VLOOKUP(C42,fips_xref!$K$2:$L$53,2,FALSE)</f>
        <v>Lea</v>
      </c>
      <c r="E42" s="7" t="s">
        <v>17150</v>
      </c>
      <c r="F42" s="43" t="s">
        <v>17156</v>
      </c>
      <c r="G42" s="7" t="s">
        <v>4238</v>
      </c>
      <c r="H42" s="43" t="s">
        <v>17177</v>
      </c>
      <c r="I42" s="43" t="str">
        <f>VLOOKUP(G42,SCC_xref!$D$6:$E$260,2,FALSE)</f>
        <v>Compressor Engines</v>
      </c>
      <c r="J42" s="7" t="s">
        <v>17135</v>
      </c>
      <c r="K42" s="7" t="s">
        <v>17135</v>
      </c>
      <c r="L42" s="7" t="s">
        <v>17135</v>
      </c>
      <c r="M42" s="7">
        <v>0.01</v>
      </c>
      <c r="N42" s="7" t="s">
        <v>17135</v>
      </c>
    </row>
    <row r="43" spans="1:14" s="7" customFormat="1" x14ac:dyDescent="0.2">
      <c r="A43" s="43" t="s">
        <v>17062</v>
      </c>
      <c r="B43" s="7" t="str">
        <f t="shared" si="0"/>
        <v>35</v>
      </c>
      <c r="C43" s="7" t="s">
        <v>17105</v>
      </c>
      <c r="D43" s="7" t="str">
        <f>VLOOKUP(C43,fips_xref!$K$2:$L$53,2,FALSE)</f>
        <v>Lea</v>
      </c>
      <c r="E43" s="7" t="s">
        <v>17150</v>
      </c>
      <c r="F43" s="43" t="s">
        <v>17156</v>
      </c>
      <c r="G43" s="7" t="s">
        <v>4240</v>
      </c>
      <c r="H43" s="43" t="s">
        <v>17178</v>
      </c>
      <c r="I43" s="43" t="str">
        <f>VLOOKUP(G43,SCC_xref!$D$6:$E$260,2,FALSE)</f>
        <v>Compressor Engines</v>
      </c>
      <c r="J43" s="7" t="s">
        <v>17135</v>
      </c>
      <c r="K43" s="7" t="s">
        <v>17135</v>
      </c>
      <c r="L43" s="7" t="s">
        <v>17135</v>
      </c>
      <c r="M43" s="7">
        <v>0.01</v>
      </c>
      <c r="N43" s="7" t="s">
        <v>17135</v>
      </c>
    </row>
    <row r="44" spans="1:14" s="7" customFormat="1" x14ac:dyDescent="0.2">
      <c r="A44" s="43" t="s">
        <v>17062</v>
      </c>
      <c r="B44" s="7" t="str">
        <f t="shared" si="0"/>
        <v>35</v>
      </c>
      <c r="C44" s="7" t="s">
        <v>17105</v>
      </c>
      <c r="D44" s="7" t="str">
        <f>VLOOKUP(C44,fips_xref!$K$2:$L$53,2,FALSE)</f>
        <v>Lea</v>
      </c>
      <c r="E44" s="7" t="s">
        <v>17150</v>
      </c>
      <c r="F44" s="43" t="s">
        <v>17163</v>
      </c>
      <c r="G44" s="7" t="s">
        <v>5578</v>
      </c>
      <c r="H44" s="43" t="s">
        <v>17179</v>
      </c>
      <c r="I44" s="43" t="str">
        <f>VLOOKUP(G44,SCC_xref!$D$6:$E$260,2,FALSE)</f>
        <v>Compressor Engines</v>
      </c>
      <c r="J44" s="7" t="s">
        <v>17135</v>
      </c>
      <c r="K44" s="7" t="s">
        <v>17135</v>
      </c>
      <c r="L44" s="7" t="s">
        <v>17135</v>
      </c>
      <c r="M44" s="7">
        <v>0.01</v>
      </c>
      <c r="N44" s="7" t="s">
        <v>17135</v>
      </c>
    </row>
    <row r="45" spans="1:14" s="7" customFormat="1" x14ac:dyDescent="0.2">
      <c r="A45" s="43" t="s">
        <v>17062</v>
      </c>
      <c r="B45" s="7" t="str">
        <f t="shared" si="0"/>
        <v>35</v>
      </c>
      <c r="C45" s="7" t="s">
        <v>17105</v>
      </c>
      <c r="D45" s="7" t="str">
        <f>VLOOKUP(C45,fips_xref!$K$2:$L$53,2,FALSE)</f>
        <v>Lea</v>
      </c>
      <c r="E45" s="7" t="s">
        <v>17150</v>
      </c>
      <c r="F45" s="43" t="s">
        <v>17163</v>
      </c>
      <c r="G45" s="7" t="s">
        <v>5578</v>
      </c>
      <c r="H45" s="43" t="s">
        <v>17179</v>
      </c>
      <c r="I45" s="43" t="str">
        <f>VLOOKUP(G45,SCC_xref!$D$6:$E$260,2,FALSE)</f>
        <v>Compressor Engines</v>
      </c>
      <c r="J45" s="7" t="s">
        <v>17135</v>
      </c>
      <c r="K45" s="7" t="s">
        <v>17135</v>
      </c>
      <c r="L45" s="7" t="s">
        <v>17135</v>
      </c>
      <c r="M45" s="7">
        <v>0.01</v>
      </c>
      <c r="N45" s="7" t="s">
        <v>17135</v>
      </c>
    </row>
    <row r="46" spans="1:14" s="7" customFormat="1" x14ac:dyDescent="0.2">
      <c r="A46" s="43" t="s">
        <v>17062</v>
      </c>
      <c r="B46" s="7" t="str">
        <f t="shared" si="0"/>
        <v>35</v>
      </c>
      <c r="C46" s="7" t="s">
        <v>17105</v>
      </c>
      <c r="D46" s="7" t="str">
        <f>VLOOKUP(C46,fips_xref!$K$2:$L$53,2,FALSE)</f>
        <v>Lea</v>
      </c>
      <c r="E46" s="7" t="s">
        <v>17150</v>
      </c>
      <c r="F46" s="43" t="s">
        <v>17163</v>
      </c>
      <c r="G46" s="7" t="s">
        <v>5578</v>
      </c>
      <c r="H46" s="43" t="s">
        <v>17179</v>
      </c>
      <c r="I46" s="43" t="str">
        <f>VLOOKUP(G46,SCC_xref!$D$6:$E$260,2,FALSE)</f>
        <v>Compressor Engines</v>
      </c>
      <c r="J46" s="7" t="s">
        <v>17135</v>
      </c>
      <c r="K46" s="7" t="s">
        <v>17135</v>
      </c>
      <c r="L46" s="7" t="s">
        <v>17135</v>
      </c>
      <c r="M46" s="7">
        <v>0.01</v>
      </c>
      <c r="N46" s="7" t="s">
        <v>17135</v>
      </c>
    </row>
    <row r="47" spans="1:14" s="7" customFormat="1" x14ac:dyDescent="0.2">
      <c r="A47" s="43" t="s">
        <v>17062</v>
      </c>
      <c r="B47" s="7" t="str">
        <f t="shared" si="0"/>
        <v>35</v>
      </c>
      <c r="C47" s="7" t="s">
        <v>17105</v>
      </c>
      <c r="D47" s="7" t="str">
        <f>VLOOKUP(C47,fips_xref!$K$2:$L$53,2,FALSE)</f>
        <v>Lea</v>
      </c>
      <c r="E47" s="7" t="s">
        <v>17150</v>
      </c>
      <c r="F47" s="43" t="s">
        <v>17163</v>
      </c>
      <c r="G47" s="7" t="s">
        <v>5578</v>
      </c>
      <c r="H47" s="43" t="s">
        <v>17179</v>
      </c>
      <c r="I47" s="43" t="str">
        <f>VLOOKUP(G47,SCC_xref!$D$6:$E$260,2,FALSE)</f>
        <v>Compressor Engines</v>
      </c>
      <c r="J47" s="7" t="s">
        <v>17135</v>
      </c>
      <c r="K47" s="7" t="s">
        <v>17135</v>
      </c>
      <c r="L47" s="7" t="s">
        <v>17135</v>
      </c>
      <c r="M47" s="7">
        <v>0.01</v>
      </c>
      <c r="N47" s="7" t="s">
        <v>17135</v>
      </c>
    </row>
    <row r="48" spans="1:14" s="7" customFormat="1" x14ac:dyDescent="0.2">
      <c r="A48" s="43" t="s">
        <v>17062</v>
      </c>
      <c r="B48" s="7" t="str">
        <f t="shared" si="0"/>
        <v>35</v>
      </c>
      <c r="C48" s="7" t="s">
        <v>17105</v>
      </c>
      <c r="D48" s="7" t="str">
        <f>VLOOKUP(C48,fips_xref!$K$2:$L$53,2,FALSE)</f>
        <v>Lea</v>
      </c>
      <c r="E48" s="7" t="s">
        <v>17150</v>
      </c>
      <c r="F48" s="43" t="s">
        <v>17163</v>
      </c>
      <c r="G48" s="7" t="s">
        <v>4238</v>
      </c>
      <c r="H48" s="43" t="s">
        <v>17180</v>
      </c>
      <c r="I48" s="43" t="str">
        <f>VLOOKUP(G48,SCC_xref!$D$6:$E$260,2,FALSE)</f>
        <v>Compressor Engines</v>
      </c>
      <c r="J48" s="7" t="s">
        <v>17135</v>
      </c>
      <c r="K48" s="7" t="s">
        <v>17135</v>
      </c>
      <c r="L48" s="7" t="s">
        <v>17135</v>
      </c>
      <c r="M48" s="7">
        <v>0.01</v>
      </c>
      <c r="N48" s="7" t="s">
        <v>17135</v>
      </c>
    </row>
    <row r="49" spans="1:15" s="7" customFormat="1" x14ac:dyDescent="0.2">
      <c r="A49" s="43" t="s">
        <v>17062</v>
      </c>
      <c r="B49" s="7" t="str">
        <f t="shared" si="0"/>
        <v>35</v>
      </c>
      <c r="C49" s="7" t="s">
        <v>17105</v>
      </c>
      <c r="D49" s="7" t="str">
        <f>VLOOKUP(C49,fips_xref!$K$2:$L$53,2,FALSE)</f>
        <v>Lea</v>
      </c>
      <c r="E49" s="7" t="s">
        <v>17150</v>
      </c>
      <c r="F49" s="43" t="s">
        <v>17163</v>
      </c>
      <c r="G49" s="7" t="s">
        <v>5578</v>
      </c>
      <c r="H49" s="43" t="s">
        <v>17181</v>
      </c>
      <c r="I49" s="43" t="str">
        <f>VLOOKUP(G49,SCC_xref!$D$6:$E$260,2,FALSE)</f>
        <v>Compressor Engines</v>
      </c>
      <c r="J49" s="7" t="s">
        <v>17135</v>
      </c>
      <c r="K49" s="7" t="s">
        <v>17135</v>
      </c>
      <c r="L49" s="7" t="s">
        <v>17135</v>
      </c>
      <c r="M49" s="7">
        <v>0.01</v>
      </c>
      <c r="N49" s="7" t="s">
        <v>17135</v>
      </c>
    </row>
    <row r="50" spans="1:15" s="127" customFormat="1" ht="12" customHeight="1" x14ac:dyDescent="0.2">
      <c r="A50" s="43" t="s">
        <v>17062</v>
      </c>
      <c r="B50" s="7" t="str">
        <f t="shared" si="0"/>
        <v>35</v>
      </c>
      <c r="C50" s="7" t="s">
        <v>17105</v>
      </c>
      <c r="D50" s="7" t="str">
        <f>VLOOKUP(C50,fips_xref!$K$2:$L$53,2,FALSE)</f>
        <v>Lea</v>
      </c>
      <c r="E50" s="7" t="s">
        <v>17150</v>
      </c>
      <c r="F50" s="43" t="s">
        <v>17163</v>
      </c>
      <c r="G50" s="7" t="s">
        <v>5578</v>
      </c>
      <c r="H50" s="43" t="s">
        <v>17182</v>
      </c>
      <c r="I50" s="43" t="str">
        <f>VLOOKUP(G50,SCC_xref!$D$6:$E$260,2,FALSE)</f>
        <v>Compressor Engines</v>
      </c>
      <c r="J50" s="7" t="s">
        <v>17135</v>
      </c>
      <c r="K50" s="7" t="s">
        <v>17135</v>
      </c>
      <c r="L50" s="7" t="s">
        <v>17135</v>
      </c>
      <c r="M50" s="7">
        <v>0.01</v>
      </c>
      <c r="N50" s="7" t="s">
        <v>17135</v>
      </c>
    </row>
    <row r="51" spans="1:15" s="7" customFormat="1" x14ac:dyDescent="0.2">
      <c r="A51" s="43" t="s">
        <v>17062</v>
      </c>
      <c r="B51" s="7" t="str">
        <f t="shared" si="0"/>
        <v>35</v>
      </c>
      <c r="C51" s="7" t="s">
        <v>17105</v>
      </c>
      <c r="D51" s="7" t="str">
        <f>VLOOKUP(C51,fips_xref!$K$2:$L$53,2,FALSE)</f>
        <v>Lea</v>
      </c>
      <c r="E51" s="7" t="s">
        <v>17150</v>
      </c>
      <c r="F51" s="43" t="s">
        <v>17163</v>
      </c>
      <c r="G51" s="7" t="s">
        <v>5578</v>
      </c>
      <c r="H51" s="43" t="s">
        <v>17182</v>
      </c>
      <c r="I51" s="43" t="str">
        <f>VLOOKUP(G51,SCC_xref!$D$6:$E$260,2,FALSE)</f>
        <v>Compressor Engines</v>
      </c>
      <c r="J51" s="7" t="s">
        <v>17135</v>
      </c>
      <c r="K51" s="7" t="s">
        <v>17135</v>
      </c>
      <c r="L51" s="7" t="s">
        <v>17135</v>
      </c>
      <c r="M51" s="7">
        <v>0.01</v>
      </c>
      <c r="N51" s="7" t="s">
        <v>17135</v>
      </c>
      <c r="O51" s="127"/>
    </row>
    <row r="52" spans="1:15" s="7" customFormat="1" x14ac:dyDescent="0.2">
      <c r="A52" s="43" t="s">
        <v>17062</v>
      </c>
      <c r="B52" s="7" t="str">
        <f t="shared" si="0"/>
        <v>35</v>
      </c>
      <c r="C52" s="7" t="s">
        <v>17105</v>
      </c>
      <c r="D52" s="7" t="str">
        <f>VLOOKUP(C52,fips_xref!$K$2:$L$53,2,FALSE)</f>
        <v>Lea</v>
      </c>
      <c r="E52" s="7" t="s">
        <v>17150</v>
      </c>
      <c r="F52" s="43" t="s">
        <v>17163</v>
      </c>
      <c r="G52" s="7" t="s">
        <v>5578</v>
      </c>
      <c r="H52" s="43" t="s">
        <v>17181</v>
      </c>
      <c r="I52" s="43" t="str">
        <f>VLOOKUP(G52,SCC_xref!$D$6:$E$260,2,FALSE)</f>
        <v>Compressor Engines</v>
      </c>
      <c r="J52" s="7" t="s">
        <v>17135</v>
      </c>
      <c r="K52" s="7" t="s">
        <v>17135</v>
      </c>
      <c r="L52" s="7" t="s">
        <v>17135</v>
      </c>
      <c r="M52" s="7">
        <v>0.01</v>
      </c>
      <c r="N52" s="7" t="s">
        <v>17135</v>
      </c>
      <c r="O52" s="127"/>
    </row>
    <row r="53" spans="1:15" s="7" customFormat="1" x14ac:dyDescent="0.2">
      <c r="A53" s="43" t="s">
        <v>17062</v>
      </c>
      <c r="B53" s="7" t="str">
        <f t="shared" si="0"/>
        <v>35</v>
      </c>
      <c r="C53" s="7" t="s">
        <v>17105</v>
      </c>
      <c r="D53" s="7" t="str">
        <f>VLOOKUP(C53,fips_xref!$K$2:$L$53,2,FALSE)</f>
        <v>Lea</v>
      </c>
      <c r="E53" s="7" t="s">
        <v>17150</v>
      </c>
      <c r="F53" s="43" t="s">
        <v>17163</v>
      </c>
      <c r="G53" s="7" t="s">
        <v>5578</v>
      </c>
      <c r="H53" s="43" t="s">
        <v>17183</v>
      </c>
      <c r="I53" s="43" t="str">
        <f>VLOOKUP(G53,SCC_xref!$D$6:$E$260,2,FALSE)</f>
        <v>Compressor Engines</v>
      </c>
      <c r="J53" s="7" t="s">
        <v>17135</v>
      </c>
      <c r="K53" s="7" t="s">
        <v>17135</v>
      </c>
      <c r="L53" s="7" t="s">
        <v>17135</v>
      </c>
      <c r="M53" s="7">
        <v>0.01</v>
      </c>
      <c r="N53" s="7" t="s">
        <v>17135</v>
      </c>
      <c r="O53" s="127"/>
    </row>
    <row r="54" spans="1:15" s="7" customFormat="1" x14ac:dyDescent="0.2">
      <c r="A54" s="43" t="s">
        <v>17062</v>
      </c>
      <c r="B54" s="7" t="str">
        <f t="shared" si="0"/>
        <v>35</v>
      </c>
      <c r="C54" s="7" t="s">
        <v>17105</v>
      </c>
      <c r="D54" s="7" t="str">
        <f>VLOOKUP(C54,fips_xref!$K$2:$L$53,2,FALSE)</f>
        <v>Lea</v>
      </c>
      <c r="E54" s="7" t="s">
        <v>17150</v>
      </c>
      <c r="F54" s="43" t="s">
        <v>17163</v>
      </c>
      <c r="G54" s="7" t="s">
        <v>5578</v>
      </c>
      <c r="H54" s="43" t="s">
        <v>17183</v>
      </c>
      <c r="I54" s="43" t="str">
        <f>VLOOKUP(G54,SCC_xref!$D$6:$E$260,2,FALSE)</f>
        <v>Compressor Engines</v>
      </c>
      <c r="J54" s="7" t="s">
        <v>17135</v>
      </c>
      <c r="K54" s="7" t="s">
        <v>17135</v>
      </c>
      <c r="L54" s="7" t="s">
        <v>17135</v>
      </c>
      <c r="M54" s="7">
        <v>0.01</v>
      </c>
      <c r="N54" s="7" t="s">
        <v>17135</v>
      </c>
      <c r="O54" s="127"/>
    </row>
    <row r="55" spans="1:15" s="7" customFormat="1" x14ac:dyDescent="0.2">
      <c r="A55" s="43" t="s">
        <v>17062</v>
      </c>
      <c r="B55" s="7" t="str">
        <f t="shared" si="0"/>
        <v>35</v>
      </c>
      <c r="C55" s="7" t="s">
        <v>17105</v>
      </c>
      <c r="D55" s="7" t="str">
        <f>VLOOKUP(C55,fips_xref!$K$2:$L$53,2,FALSE)</f>
        <v>Lea</v>
      </c>
      <c r="E55" s="7" t="s">
        <v>17150</v>
      </c>
      <c r="F55" s="43" t="s">
        <v>17163</v>
      </c>
      <c r="G55" s="7" t="s">
        <v>5578</v>
      </c>
      <c r="H55" s="43" t="s">
        <v>17184</v>
      </c>
      <c r="I55" s="43" t="str">
        <f>VLOOKUP(G55,SCC_xref!$D$6:$E$260,2,FALSE)</f>
        <v>Compressor Engines</v>
      </c>
      <c r="J55" s="7" t="s">
        <v>17135</v>
      </c>
      <c r="K55" s="7" t="s">
        <v>17135</v>
      </c>
      <c r="L55" s="7" t="s">
        <v>17135</v>
      </c>
      <c r="M55" s="7">
        <v>0.01</v>
      </c>
      <c r="N55" s="7" t="s">
        <v>17135</v>
      </c>
      <c r="O55" s="127"/>
    </row>
    <row r="56" spans="1:15" s="7" customFormat="1" x14ac:dyDescent="0.2">
      <c r="A56" s="43" t="s">
        <v>17062</v>
      </c>
      <c r="B56" s="7" t="str">
        <f t="shared" si="0"/>
        <v>35</v>
      </c>
      <c r="C56" s="7" t="s">
        <v>17105</v>
      </c>
      <c r="D56" s="7" t="str">
        <f>VLOOKUP(C56,fips_xref!$K$2:$L$53,2,FALSE)</f>
        <v>Lea</v>
      </c>
      <c r="E56" s="7" t="s">
        <v>17150</v>
      </c>
      <c r="F56" s="43" t="s">
        <v>17163</v>
      </c>
      <c r="G56" s="7" t="s">
        <v>5578</v>
      </c>
      <c r="H56" s="43" t="s">
        <v>17183</v>
      </c>
      <c r="I56" s="43" t="str">
        <f>VLOOKUP(G56,SCC_xref!$D$6:$E$260,2,FALSE)</f>
        <v>Compressor Engines</v>
      </c>
      <c r="J56" s="7" t="s">
        <v>17135</v>
      </c>
      <c r="K56" s="7" t="s">
        <v>17135</v>
      </c>
      <c r="L56" s="7" t="s">
        <v>17135</v>
      </c>
      <c r="M56" s="7">
        <v>0.01</v>
      </c>
      <c r="N56" s="7" t="s">
        <v>17135</v>
      </c>
      <c r="O56" s="127"/>
    </row>
    <row r="57" spans="1:15" s="7" customFormat="1" x14ac:dyDescent="0.2">
      <c r="A57" s="43" t="s">
        <v>17062</v>
      </c>
      <c r="B57" s="7" t="str">
        <f t="shared" si="0"/>
        <v>35</v>
      </c>
      <c r="C57" s="7" t="s">
        <v>17105</v>
      </c>
      <c r="D57" s="7" t="str">
        <f>VLOOKUP(C57,fips_xref!$K$2:$L$53,2,FALSE)</f>
        <v>Lea</v>
      </c>
      <c r="E57" s="7" t="s">
        <v>17150</v>
      </c>
      <c r="F57" s="43" t="s">
        <v>17163</v>
      </c>
      <c r="G57" s="7" t="s">
        <v>3823</v>
      </c>
      <c r="H57" s="43" t="s">
        <v>17185</v>
      </c>
      <c r="I57" s="43" t="str">
        <f>VLOOKUP(G57,SCC_xref!$D$6:$E$260,2,FALSE)</f>
        <v>Process Heaters</v>
      </c>
      <c r="J57" s="7" t="s">
        <v>17135</v>
      </c>
      <c r="K57" s="7" t="s">
        <v>17135</v>
      </c>
      <c r="L57" s="7" t="s">
        <v>17135</v>
      </c>
      <c r="M57" s="7">
        <v>0.01</v>
      </c>
      <c r="N57" s="7" t="s">
        <v>17135</v>
      </c>
      <c r="O57" s="127"/>
    </row>
    <row r="58" spans="1:15" s="7" customFormat="1" x14ac:dyDescent="0.2">
      <c r="A58" s="43" t="s">
        <v>17062</v>
      </c>
      <c r="B58" s="7" t="str">
        <f t="shared" si="0"/>
        <v>35</v>
      </c>
      <c r="C58" s="7" t="s">
        <v>17105</v>
      </c>
      <c r="D58" s="7" t="str">
        <f>VLOOKUP(C58,fips_xref!$K$2:$L$53,2,FALSE)</f>
        <v>Lea</v>
      </c>
      <c r="E58" s="7" t="s">
        <v>17150</v>
      </c>
      <c r="F58" s="43" t="s">
        <v>17163</v>
      </c>
      <c r="G58" s="7" t="s">
        <v>4238</v>
      </c>
      <c r="H58" s="43" t="s">
        <v>17186</v>
      </c>
      <c r="I58" s="43" t="str">
        <f>VLOOKUP(G58,SCC_xref!$D$6:$E$260,2,FALSE)</f>
        <v>Compressor Engines</v>
      </c>
      <c r="J58" s="7" t="s">
        <v>17135</v>
      </c>
      <c r="K58" s="7" t="s">
        <v>17135</v>
      </c>
      <c r="L58" s="7" t="s">
        <v>17135</v>
      </c>
      <c r="M58" s="7">
        <v>0.01</v>
      </c>
      <c r="N58" s="7" t="s">
        <v>17135</v>
      </c>
      <c r="O58" s="127"/>
    </row>
    <row r="59" spans="1:15" s="7" customFormat="1" x14ac:dyDescent="0.2">
      <c r="A59" s="43" t="s">
        <v>17062</v>
      </c>
      <c r="B59" s="7" t="str">
        <f t="shared" si="0"/>
        <v>35</v>
      </c>
      <c r="C59" s="7" t="s">
        <v>17105</v>
      </c>
      <c r="D59" s="7" t="str">
        <f>VLOOKUP(C59,fips_xref!$K$2:$L$53,2,FALSE)</f>
        <v>Lea</v>
      </c>
      <c r="E59" s="7" t="s">
        <v>17150</v>
      </c>
      <c r="F59" s="43" t="s">
        <v>17187</v>
      </c>
      <c r="G59" s="7" t="s">
        <v>5578</v>
      </c>
      <c r="H59" s="43" t="s">
        <v>17188</v>
      </c>
      <c r="I59" s="43" t="str">
        <f>VLOOKUP(G59,SCC_xref!$D$6:$E$260,2,FALSE)</f>
        <v>Compressor Engines</v>
      </c>
      <c r="J59" s="7" t="s">
        <v>17135</v>
      </c>
      <c r="K59" s="7" t="s">
        <v>17135</v>
      </c>
      <c r="L59" s="7" t="s">
        <v>17135</v>
      </c>
      <c r="M59" s="7" t="s">
        <v>17135</v>
      </c>
      <c r="N59" s="7">
        <v>0.01</v>
      </c>
      <c r="O59" s="127"/>
    </row>
    <row r="60" spans="1:15" s="7" customFormat="1" x14ac:dyDescent="0.2">
      <c r="A60" s="43" t="s">
        <v>17062</v>
      </c>
      <c r="B60" s="7" t="str">
        <f t="shared" si="0"/>
        <v>35</v>
      </c>
      <c r="C60" s="7" t="s">
        <v>17105</v>
      </c>
      <c r="D60" s="7" t="str">
        <f>VLOOKUP(C60,fips_xref!$K$2:$L$53,2,FALSE)</f>
        <v>Lea</v>
      </c>
      <c r="E60" s="7" t="s">
        <v>17150</v>
      </c>
      <c r="F60" s="43" t="s">
        <v>17187</v>
      </c>
      <c r="G60" s="7" t="s">
        <v>5578</v>
      </c>
      <c r="H60" s="43" t="s">
        <v>17188</v>
      </c>
      <c r="I60" s="43" t="str">
        <f>VLOOKUP(G60,SCC_xref!$D$6:$E$260,2,FALSE)</f>
        <v>Compressor Engines</v>
      </c>
      <c r="J60" s="7" t="s">
        <v>17135</v>
      </c>
      <c r="K60" s="7">
        <v>0.01</v>
      </c>
      <c r="L60" s="7" t="s">
        <v>17135</v>
      </c>
      <c r="M60" s="7" t="s">
        <v>17135</v>
      </c>
      <c r="N60" s="7" t="s">
        <v>17135</v>
      </c>
      <c r="O60" s="127"/>
    </row>
    <row r="61" spans="1:15" s="7" customFormat="1" x14ac:dyDescent="0.2">
      <c r="A61" s="43" t="s">
        <v>17062</v>
      </c>
      <c r="B61" s="7" t="str">
        <f t="shared" si="0"/>
        <v>35</v>
      </c>
      <c r="C61" s="7" t="s">
        <v>17105</v>
      </c>
      <c r="D61" s="7" t="str">
        <f>VLOOKUP(C61,fips_xref!$K$2:$L$53,2,FALSE)</f>
        <v>Lea</v>
      </c>
      <c r="E61" s="7" t="s">
        <v>17150</v>
      </c>
      <c r="F61" s="43" t="s">
        <v>17187</v>
      </c>
      <c r="G61" s="7" t="s">
        <v>1259</v>
      </c>
      <c r="H61" s="43" t="s">
        <v>17189</v>
      </c>
      <c r="I61" s="43" t="str">
        <f>VLOOKUP(G61,SCC_xref!$D$6:$E$260,2,FALSE)</f>
        <v>Dehydrator</v>
      </c>
      <c r="J61" s="7" t="s">
        <v>17135</v>
      </c>
      <c r="K61" s="7" t="s">
        <v>17135</v>
      </c>
      <c r="L61" s="7" t="s">
        <v>17135</v>
      </c>
      <c r="M61" s="7" t="s">
        <v>17135</v>
      </c>
      <c r="N61" s="7">
        <v>0.01</v>
      </c>
      <c r="O61" s="127"/>
    </row>
    <row r="62" spans="1:15" s="7" customFormat="1" x14ac:dyDescent="0.2">
      <c r="A62" s="43" t="s">
        <v>17062</v>
      </c>
      <c r="B62" s="7" t="str">
        <f t="shared" si="0"/>
        <v>35</v>
      </c>
      <c r="C62" s="7" t="s">
        <v>17105</v>
      </c>
      <c r="D62" s="7" t="str">
        <f>VLOOKUP(C62,fips_xref!$K$2:$L$53,2,FALSE)</f>
        <v>Lea</v>
      </c>
      <c r="E62" s="7" t="s">
        <v>17150</v>
      </c>
      <c r="F62" s="43" t="s">
        <v>17187</v>
      </c>
      <c r="G62" s="7" t="s">
        <v>1259</v>
      </c>
      <c r="H62" s="43" t="s">
        <v>17189</v>
      </c>
      <c r="I62" s="43" t="str">
        <f>VLOOKUP(G62,SCC_xref!$D$6:$E$260,2,FALSE)</f>
        <v>Dehydrator</v>
      </c>
      <c r="J62" s="7" t="s">
        <v>17135</v>
      </c>
      <c r="K62" s="7">
        <v>0.01</v>
      </c>
      <c r="L62" s="7" t="s">
        <v>17135</v>
      </c>
      <c r="M62" s="7" t="s">
        <v>17135</v>
      </c>
      <c r="N62" s="7" t="s">
        <v>17135</v>
      </c>
      <c r="O62" s="127"/>
    </row>
    <row r="63" spans="1:15" s="7" customFormat="1" x14ac:dyDescent="0.2">
      <c r="A63" s="43" t="s">
        <v>17062</v>
      </c>
      <c r="B63" s="7" t="str">
        <f t="shared" si="0"/>
        <v>35</v>
      </c>
      <c r="C63" s="7" t="s">
        <v>17105</v>
      </c>
      <c r="D63" s="7" t="str">
        <f>VLOOKUP(C63,fips_xref!$K$2:$L$53,2,FALSE)</f>
        <v>Lea</v>
      </c>
      <c r="E63" s="7" t="s">
        <v>17132</v>
      </c>
      <c r="F63" s="43" t="s">
        <v>17190</v>
      </c>
      <c r="G63" s="7" t="s">
        <v>5576</v>
      </c>
      <c r="H63" s="43" t="s">
        <v>17191</v>
      </c>
      <c r="I63" s="43" t="str">
        <f>VLOOKUP(G63,SCC_xref!$D$6:$E$260,2,FALSE)</f>
        <v>Compressor Engines</v>
      </c>
      <c r="J63" s="7" t="s">
        <v>17135</v>
      </c>
      <c r="K63" s="7">
        <v>0.01</v>
      </c>
      <c r="L63" s="7" t="s">
        <v>17135</v>
      </c>
      <c r="M63" s="7" t="s">
        <v>17135</v>
      </c>
      <c r="N63" s="7" t="s">
        <v>17135</v>
      </c>
      <c r="O63" s="127"/>
    </row>
    <row r="64" spans="1:15" s="7" customFormat="1" x14ac:dyDescent="0.2">
      <c r="A64" s="43" t="s">
        <v>17062</v>
      </c>
      <c r="B64" s="7" t="str">
        <f t="shared" si="0"/>
        <v>35</v>
      </c>
      <c r="C64" s="7" t="s">
        <v>17105</v>
      </c>
      <c r="D64" s="7" t="str">
        <f>VLOOKUP(C64,fips_xref!$K$2:$L$53,2,FALSE)</f>
        <v>Lea</v>
      </c>
      <c r="E64" s="7" t="s">
        <v>17132</v>
      </c>
      <c r="F64" s="43" t="s">
        <v>17190</v>
      </c>
      <c r="G64" s="7" t="s">
        <v>5576</v>
      </c>
      <c r="H64" s="43" t="s">
        <v>17191</v>
      </c>
      <c r="I64" s="43" t="str">
        <f>VLOOKUP(G64,SCC_xref!$D$6:$E$260,2,FALSE)</f>
        <v>Compressor Engines</v>
      </c>
      <c r="J64" s="7" t="s">
        <v>17135</v>
      </c>
      <c r="K64" s="7">
        <v>0.01</v>
      </c>
      <c r="L64" s="7" t="s">
        <v>17135</v>
      </c>
      <c r="M64" s="7" t="s">
        <v>17135</v>
      </c>
      <c r="N64" s="7" t="s">
        <v>17135</v>
      </c>
      <c r="O64" s="127"/>
    </row>
    <row r="65" spans="1:15" s="7" customFormat="1" x14ac:dyDescent="0.2">
      <c r="A65" s="43" t="s">
        <v>17062</v>
      </c>
      <c r="B65" s="7" t="str">
        <f t="shared" si="0"/>
        <v>35</v>
      </c>
      <c r="C65" s="7" t="s">
        <v>17105</v>
      </c>
      <c r="D65" s="7" t="str">
        <f>VLOOKUP(C65,fips_xref!$K$2:$L$53,2,FALSE)</f>
        <v>Lea</v>
      </c>
      <c r="E65" s="7" t="s">
        <v>17150</v>
      </c>
      <c r="F65" s="43" t="s">
        <v>17175</v>
      </c>
      <c r="G65" s="7" t="s">
        <v>4238</v>
      </c>
      <c r="H65" s="43" t="s">
        <v>17192</v>
      </c>
      <c r="I65" s="43" t="str">
        <f>VLOOKUP(G65,SCC_xref!$D$6:$E$260,2,FALSE)</f>
        <v>Compressor Engines</v>
      </c>
      <c r="J65" s="7" t="s">
        <v>17135</v>
      </c>
      <c r="K65" s="7" t="s">
        <v>17135</v>
      </c>
      <c r="L65" s="7" t="s">
        <v>17135</v>
      </c>
      <c r="M65" s="7">
        <v>1.7999999999999999E-2</v>
      </c>
      <c r="N65" s="7" t="s">
        <v>17135</v>
      </c>
      <c r="O65" s="127"/>
    </row>
    <row r="66" spans="1:15" s="7" customFormat="1" x14ac:dyDescent="0.2">
      <c r="A66" s="43" t="s">
        <v>17062</v>
      </c>
      <c r="B66" s="7" t="str">
        <f t="shared" si="0"/>
        <v>35</v>
      </c>
      <c r="C66" s="7" t="s">
        <v>17105</v>
      </c>
      <c r="D66" s="7" t="str">
        <f>VLOOKUP(C66,fips_xref!$K$2:$L$53,2,FALSE)</f>
        <v>Lea</v>
      </c>
      <c r="E66" s="7" t="s">
        <v>17159</v>
      </c>
      <c r="F66" s="43" t="s">
        <v>17160</v>
      </c>
      <c r="G66" s="7" t="s">
        <v>4242</v>
      </c>
      <c r="H66" s="43" t="s">
        <v>17161</v>
      </c>
      <c r="I66" s="43" t="str">
        <f>VLOOKUP(G66,SCC_xref!$D$6:$E$260,2,FALSE)</f>
        <v>Compressor Engines</v>
      </c>
      <c r="J66" s="7" t="s">
        <v>17135</v>
      </c>
      <c r="K66" s="7" t="s">
        <v>17135</v>
      </c>
      <c r="L66" s="7" t="s">
        <v>17135</v>
      </c>
      <c r="M66" s="7">
        <v>1.7999999999999999E-2</v>
      </c>
      <c r="N66" s="7" t="s">
        <v>17135</v>
      </c>
      <c r="O66" s="127"/>
    </row>
    <row r="67" spans="1:15" s="7" customFormat="1" x14ac:dyDescent="0.2">
      <c r="A67" s="43" t="s">
        <v>17062</v>
      </c>
      <c r="B67" s="7" t="str">
        <f t="shared" si="0"/>
        <v>35</v>
      </c>
      <c r="C67" s="7" t="s">
        <v>17063</v>
      </c>
      <c r="D67" s="7" t="str">
        <f>VLOOKUP(C67,fips_xref!$K$2:$L$53,2,FALSE)</f>
        <v>Eddy</v>
      </c>
      <c r="E67" s="7" t="s">
        <v>17193</v>
      </c>
      <c r="F67" s="43" t="s">
        <v>17194</v>
      </c>
      <c r="G67" s="7" t="s">
        <v>4242</v>
      </c>
      <c r="H67" s="43" t="s">
        <v>17195</v>
      </c>
      <c r="I67" s="43" t="str">
        <f>VLOOKUP(G67,SCC_xref!$D$6:$E$260,2,FALSE)</f>
        <v>Compressor Engines</v>
      </c>
      <c r="J67" s="7" t="s">
        <v>17135</v>
      </c>
      <c r="K67" s="7" t="s">
        <v>17135</v>
      </c>
      <c r="L67" s="7" t="s">
        <v>17135</v>
      </c>
      <c r="M67" s="7">
        <v>0.02</v>
      </c>
      <c r="N67" s="7" t="s">
        <v>17135</v>
      </c>
      <c r="O67" s="127"/>
    </row>
    <row r="68" spans="1:15" s="7" customFormat="1" x14ac:dyDescent="0.2">
      <c r="A68" s="43" t="s">
        <v>17062</v>
      </c>
      <c r="B68" s="7" t="str">
        <f t="shared" si="0"/>
        <v>35</v>
      </c>
      <c r="C68" s="7" t="s">
        <v>17063</v>
      </c>
      <c r="D68" s="7" t="str">
        <f>VLOOKUP(C68,fips_xref!$K$2:$L$53,2,FALSE)</f>
        <v>Eddy</v>
      </c>
      <c r="E68" s="7" t="s">
        <v>17139</v>
      </c>
      <c r="F68" s="43" t="s">
        <v>17196</v>
      </c>
      <c r="G68" s="7" t="s">
        <v>5</v>
      </c>
      <c r="H68" s="43" t="s">
        <v>17197</v>
      </c>
      <c r="I68" s="43" t="str">
        <f>VLOOKUP(G68,SCC_xref!$D$6:$E$260,2,FALSE)</f>
        <v>Dehydrator</v>
      </c>
      <c r="J68" s="7" t="s">
        <v>17135</v>
      </c>
      <c r="K68" s="7">
        <v>0.02</v>
      </c>
      <c r="L68" s="7" t="s">
        <v>17135</v>
      </c>
      <c r="M68" s="7" t="s">
        <v>17135</v>
      </c>
      <c r="N68" s="7" t="s">
        <v>17135</v>
      </c>
      <c r="O68" s="127"/>
    </row>
    <row r="69" spans="1:15" s="7" customFormat="1" x14ac:dyDescent="0.2">
      <c r="A69" s="43" t="s">
        <v>17062</v>
      </c>
      <c r="B69" s="7" t="str">
        <f t="shared" si="0"/>
        <v>35</v>
      </c>
      <c r="C69" s="7" t="s">
        <v>17105</v>
      </c>
      <c r="D69" s="7" t="str">
        <f>VLOOKUP(C69,fips_xref!$K$2:$L$53,2,FALSE)</f>
        <v>Lea</v>
      </c>
      <c r="E69" s="7" t="s">
        <v>17132</v>
      </c>
      <c r="F69" s="43" t="s">
        <v>17167</v>
      </c>
      <c r="G69" s="7" t="s">
        <v>5578</v>
      </c>
      <c r="H69" s="43" t="s">
        <v>17198</v>
      </c>
      <c r="I69" s="43" t="str">
        <f>VLOOKUP(G69,SCC_xref!$D$6:$E$260,2,FALSE)</f>
        <v>Compressor Engines</v>
      </c>
      <c r="J69" s="7" t="s">
        <v>17135</v>
      </c>
      <c r="K69" s="7" t="s">
        <v>17135</v>
      </c>
      <c r="L69" s="7" t="s">
        <v>17135</v>
      </c>
      <c r="M69" s="7">
        <v>0.02</v>
      </c>
      <c r="N69" s="7" t="s">
        <v>17135</v>
      </c>
      <c r="O69" s="127"/>
    </row>
    <row r="70" spans="1:15" s="7" customFormat="1" x14ac:dyDescent="0.2">
      <c r="A70" s="43" t="s">
        <v>17062</v>
      </c>
      <c r="B70" s="7" t="str">
        <f t="shared" ref="B70:B133" si="1">LEFT(C70,2)</f>
        <v>35</v>
      </c>
      <c r="C70" s="7" t="s">
        <v>17105</v>
      </c>
      <c r="D70" s="7" t="str">
        <f>VLOOKUP(C70,fips_xref!$K$2:$L$53,2,FALSE)</f>
        <v>Lea</v>
      </c>
      <c r="E70" s="7" t="s">
        <v>17132</v>
      </c>
      <c r="F70" s="43" t="s">
        <v>17167</v>
      </c>
      <c r="G70" s="7" t="s">
        <v>5578</v>
      </c>
      <c r="H70" s="43" t="s">
        <v>17168</v>
      </c>
      <c r="I70" s="43" t="str">
        <f>VLOOKUP(G70,SCC_xref!$D$6:$E$260,2,FALSE)</f>
        <v>Compressor Engines</v>
      </c>
      <c r="J70" s="7" t="s">
        <v>17135</v>
      </c>
      <c r="K70" s="7" t="s">
        <v>17135</v>
      </c>
      <c r="L70" s="7" t="s">
        <v>17135</v>
      </c>
      <c r="M70" s="7">
        <v>0.02</v>
      </c>
      <c r="N70" s="7" t="s">
        <v>17135</v>
      </c>
      <c r="O70" s="127"/>
    </row>
    <row r="71" spans="1:15" s="7" customFormat="1" x14ac:dyDescent="0.2">
      <c r="A71" s="43" t="s">
        <v>17062</v>
      </c>
      <c r="B71" s="7" t="str">
        <f t="shared" si="1"/>
        <v>35</v>
      </c>
      <c r="C71" s="7" t="s">
        <v>17105</v>
      </c>
      <c r="D71" s="7" t="str">
        <f>VLOOKUP(C71,fips_xref!$K$2:$L$53,2,FALSE)</f>
        <v>Lea</v>
      </c>
      <c r="E71" s="7" t="s">
        <v>17132</v>
      </c>
      <c r="F71" s="43" t="s">
        <v>17167</v>
      </c>
      <c r="G71" s="7" t="s">
        <v>5578</v>
      </c>
      <c r="H71" s="43" t="s">
        <v>17168</v>
      </c>
      <c r="I71" s="43" t="str">
        <f>VLOOKUP(G71,SCC_xref!$D$6:$E$260,2,FALSE)</f>
        <v>Compressor Engines</v>
      </c>
      <c r="J71" s="7" t="s">
        <v>17135</v>
      </c>
      <c r="K71" s="7" t="s">
        <v>17135</v>
      </c>
      <c r="L71" s="7" t="s">
        <v>17135</v>
      </c>
      <c r="M71" s="7">
        <v>0.02</v>
      </c>
      <c r="N71" s="7" t="s">
        <v>17135</v>
      </c>
      <c r="O71" s="127"/>
    </row>
    <row r="72" spans="1:15" s="7" customFormat="1" x14ac:dyDescent="0.2">
      <c r="A72" s="43" t="s">
        <v>17062</v>
      </c>
      <c r="B72" s="7" t="str">
        <f t="shared" si="1"/>
        <v>35</v>
      </c>
      <c r="C72" s="7" t="s">
        <v>17105</v>
      </c>
      <c r="D72" s="7" t="str">
        <f>VLOOKUP(C72,fips_xref!$K$2:$L$53,2,FALSE)</f>
        <v>Lea</v>
      </c>
      <c r="E72" s="7" t="s">
        <v>17132</v>
      </c>
      <c r="F72" s="43" t="s">
        <v>17167</v>
      </c>
      <c r="G72" s="7" t="s">
        <v>5578</v>
      </c>
      <c r="H72" s="43" t="s">
        <v>17168</v>
      </c>
      <c r="I72" s="43" t="str">
        <f>VLOOKUP(G72,SCC_xref!$D$6:$E$260,2,FALSE)</f>
        <v>Compressor Engines</v>
      </c>
      <c r="J72" s="7" t="s">
        <v>17135</v>
      </c>
      <c r="K72" s="7" t="s">
        <v>17135</v>
      </c>
      <c r="L72" s="7" t="s">
        <v>17135</v>
      </c>
      <c r="M72" s="7">
        <v>0.02</v>
      </c>
      <c r="N72" s="7" t="s">
        <v>17135</v>
      </c>
    </row>
    <row r="73" spans="1:15" s="7" customFormat="1" x14ac:dyDescent="0.2">
      <c r="A73" s="43" t="s">
        <v>17062</v>
      </c>
      <c r="B73" s="7" t="str">
        <f t="shared" si="1"/>
        <v>35</v>
      </c>
      <c r="C73" s="7" t="s">
        <v>17105</v>
      </c>
      <c r="D73" s="7" t="str">
        <f>VLOOKUP(C73,fips_xref!$K$2:$L$53,2,FALSE)</f>
        <v>Lea</v>
      </c>
      <c r="E73" s="7" t="s">
        <v>17132</v>
      </c>
      <c r="F73" s="43" t="s">
        <v>17167</v>
      </c>
      <c r="G73" s="7" t="s">
        <v>5578</v>
      </c>
      <c r="H73" s="43" t="s">
        <v>17168</v>
      </c>
      <c r="I73" s="43" t="str">
        <f>VLOOKUP(G73,SCC_xref!$D$6:$E$260,2,FALSE)</f>
        <v>Compressor Engines</v>
      </c>
      <c r="J73" s="7" t="s">
        <v>17135</v>
      </c>
      <c r="K73" s="7" t="s">
        <v>17135</v>
      </c>
      <c r="L73" s="7" t="s">
        <v>17135</v>
      </c>
      <c r="M73" s="7">
        <v>0.02</v>
      </c>
      <c r="N73" s="7" t="s">
        <v>17135</v>
      </c>
    </row>
    <row r="74" spans="1:15" s="7" customFormat="1" x14ac:dyDescent="0.2">
      <c r="A74" s="43" t="s">
        <v>17062</v>
      </c>
      <c r="B74" s="7" t="str">
        <f t="shared" si="1"/>
        <v>35</v>
      </c>
      <c r="C74" s="7" t="s">
        <v>17105</v>
      </c>
      <c r="D74" s="7" t="str">
        <f>VLOOKUP(C74,fips_xref!$K$2:$L$53,2,FALSE)</f>
        <v>Lea</v>
      </c>
      <c r="E74" s="7" t="s">
        <v>17132</v>
      </c>
      <c r="F74" s="43" t="s">
        <v>17167</v>
      </c>
      <c r="G74" s="7" t="s">
        <v>5578</v>
      </c>
      <c r="H74" s="43" t="s">
        <v>17168</v>
      </c>
      <c r="I74" s="43" t="str">
        <f>VLOOKUP(G74,SCC_xref!$D$6:$E$260,2,FALSE)</f>
        <v>Compressor Engines</v>
      </c>
      <c r="J74" s="7" t="s">
        <v>17135</v>
      </c>
      <c r="K74" s="7" t="s">
        <v>17135</v>
      </c>
      <c r="L74" s="7" t="s">
        <v>17135</v>
      </c>
      <c r="M74" s="7">
        <v>0.02</v>
      </c>
      <c r="N74" s="7" t="s">
        <v>17135</v>
      </c>
    </row>
    <row r="75" spans="1:15" s="7" customFormat="1" x14ac:dyDescent="0.2">
      <c r="A75" s="43" t="s">
        <v>17062</v>
      </c>
      <c r="B75" s="7" t="str">
        <f t="shared" si="1"/>
        <v>35</v>
      </c>
      <c r="C75" s="7" t="s">
        <v>17105</v>
      </c>
      <c r="D75" s="7" t="str">
        <f>VLOOKUP(C75,fips_xref!$K$2:$L$53,2,FALSE)</f>
        <v>Lea</v>
      </c>
      <c r="E75" s="7" t="s">
        <v>17132</v>
      </c>
      <c r="F75" s="43" t="s">
        <v>17167</v>
      </c>
      <c r="G75" s="7" t="s">
        <v>5578</v>
      </c>
      <c r="H75" s="43" t="s">
        <v>17168</v>
      </c>
      <c r="I75" s="43" t="str">
        <f>VLOOKUP(G75,SCC_xref!$D$6:$E$260,2,FALSE)</f>
        <v>Compressor Engines</v>
      </c>
      <c r="J75" s="7" t="s">
        <v>17135</v>
      </c>
      <c r="K75" s="7" t="s">
        <v>17135</v>
      </c>
      <c r="L75" s="7" t="s">
        <v>17135</v>
      </c>
      <c r="M75" s="7">
        <v>0.02</v>
      </c>
      <c r="N75" s="7" t="s">
        <v>17135</v>
      </c>
    </row>
    <row r="76" spans="1:15" s="7" customFormat="1" x14ac:dyDescent="0.2">
      <c r="A76" s="43" t="s">
        <v>17062</v>
      </c>
      <c r="B76" s="7" t="str">
        <f t="shared" si="1"/>
        <v>35</v>
      </c>
      <c r="C76" s="7" t="s">
        <v>17105</v>
      </c>
      <c r="D76" s="7" t="str">
        <f>VLOOKUP(C76,fips_xref!$K$2:$L$53,2,FALSE)</f>
        <v>Lea</v>
      </c>
      <c r="E76" s="7" t="s">
        <v>17132</v>
      </c>
      <c r="F76" s="43" t="s">
        <v>17167</v>
      </c>
      <c r="G76" s="7" t="s">
        <v>5578</v>
      </c>
      <c r="H76" s="43" t="s">
        <v>17168</v>
      </c>
      <c r="I76" s="43" t="str">
        <f>VLOOKUP(G76,SCC_xref!$D$6:$E$260,2,FALSE)</f>
        <v>Compressor Engines</v>
      </c>
      <c r="J76" s="7" t="s">
        <v>17135</v>
      </c>
      <c r="K76" s="7" t="s">
        <v>17135</v>
      </c>
      <c r="L76" s="7" t="s">
        <v>17135</v>
      </c>
      <c r="M76" s="7">
        <v>0.02</v>
      </c>
      <c r="N76" s="7" t="s">
        <v>17135</v>
      </c>
    </row>
    <row r="77" spans="1:15" s="7" customFormat="1" x14ac:dyDescent="0.2">
      <c r="A77" s="43" t="s">
        <v>17062</v>
      </c>
      <c r="B77" s="7" t="str">
        <f t="shared" si="1"/>
        <v>35</v>
      </c>
      <c r="C77" s="7" t="s">
        <v>17105</v>
      </c>
      <c r="D77" s="7" t="str">
        <f>VLOOKUP(C77,fips_xref!$K$2:$L$53,2,FALSE)</f>
        <v>Lea</v>
      </c>
      <c r="E77" s="7" t="s">
        <v>17132</v>
      </c>
      <c r="F77" s="43" t="s">
        <v>17167</v>
      </c>
      <c r="G77" s="7" t="s">
        <v>5578</v>
      </c>
      <c r="H77" s="43" t="s">
        <v>17168</v>
      </c>
      <c r="I77" s="43" t="str">
        <f>VLOOKUP(G77,SCC_xref!$D$6:$E$260,2,FALSE)</f>
        <v>Compressor Engines</v>
      </c>
      <c r="J77" s="7" t="s">
        <v>17135</v>
      </c>
      <c r="K77" s="7" t="s">
        <v>17135</v>
      </c>
      <c r="L77" s="7" t="s">
        <v>17135</v>
      </c>
      <c r="M77" s="7">
        <v>0.02</v>
      </c>
      <c r="N77" s="7" t="s">
        <v>17135</v>
      </c>
    </row>
    <row r="78" spans="1:15" s="7" customFormat="1" x14ac:dyDescent="0.2">
      <c r="A78" s="43" t="s">
        <v>17062</v>
      </c>
      <c r="B78" s="7" t="str">
        <f t="shared" si="1"/>
        <v>35</v>
      </c>
      <c r="C78" s="7" t="s">
        <v>17105</v>
      </c>
      <c r="D78" s="7" t="str">
        <f>VLOOKUP(C78,fips_xref!$K$2:$L$53,2,FALSE)</f>
        <v>Lea</v>
      </c>
      <c r="E78" s="7" t="s">
        <v>17132</v>
      </c>
      <c r="F78" s="43" t="s">
        <v>17167</v>
      </c>
      <c r="G78" s="7" t="s">
        <v>5578</v>
      </c>
      <c r="H78" s="43" t="s">
        <v>17168</v>
      </c>
      <c r="I78" s="43" t="str">
        <f>VLOOKUP(G78,SCC_xref!$D$6:$E$260,2,FALSE)</f>
        <v>Compressor Engines</v>
      </c>
      <c r="J78" s="7" t="s">
        <v>17135</v>
      </c>
      <c r="K78" s="7" t="s">
        <v>17135</v>
      </c>
      <c r="L78" s="7" t="s">
        <v>17135</v>
      </c>
      <c r="M78" s="7">
        <v>0.02</v>
      </c>
      <c r="N78" s="7" t="s">
        <v>17135</v>
      </c>
    </row>
    <row r="79" spans="1:15" s="7" customFormat="1" x14ac:dyDescent="0.2">
      <c r="A79" s="43" t="s">
        <v>17062</v>
      </c>
      <c r="B79" s="7" t="str">
        <f t="shared" si="1"/>
        <v>35</v>
      </c>
      <c r="C79" s="7" t="s">
        <v>17105</v>
      </c>
      <c r="D79" s="7" t="str">
        <f>VLOOKUP(C79,fips_xref!$K$2:$L$53,2,FALSE)</f>
        <v>Lea</v>
      </c>
      <c r="E79" s="7" t="s">
        <v>17132</v>
      </c>
      <c r="F79" s="43" t="s">
        <v>17167</v>
      </c>
      <c r="G79" s="7" t="s">
        <v>5578</v>
      </c>
      <c r="H79" s="43" t="s">
        <v>17199</v>
      </c>
      <c r="I79" s="43" t="str">
        <f>VLOOKUP(G79,SCC_xref!$D$6:$E$260,2,FALSE)</f>
        <v>Compressor Engines</v>
      </c>
      <c r="J79" s="7" t="s">
        <v>17135</v>
      </c>
      <c r="K79" s="7" t="s">
        <v>17135</v>
      </c>
      <c r="L79" s="7" t="s">
        <v>17135</v>
      </c>
      <c r="M79" s="7">
        <v>0.02</v>
      </c>
      <c r="N79" s="7" t="s">
        <v>17135</v>
      </c>
    </row>
    <row r="80" spans="1:15" s="7" customFormat="1" x14ac:dyDescent="0.2">
      <c r="A80" s="43" t="s">
        <v>17062</v>
      </c>
      <c r="B80" s="7" t="str">
        <f t="shared" si="1"/>
        <v>35</v>
      </c>
      <c r="C80" s="7" t="s">
        <v>17105</v>
      </c>
      <c r="D80" s="7" t="str">
        <f>VLOOKUP(C80,fips_xref!$K$2:$L$53,2,FALSE)</f>
        <v>Lea</v>
      </c>
      <c r="E80" s="7" t="s">
        <v>17132</v>
      </c>
      <c r="F80" s="43" t="s">
        <v>17173</v>
      </c>
      <c r="G80" s="7" t="s">
        <v>4238</v>
      </c>
      <c r="H80" s="43" t="s">
        <v>17200</v>
      </c>
      <c r="I80" s="43" t="str">
        <f>VLOOKUP(G80,SCC_xref!$D$6:$E$260,2,FALSE)</f>
        <v>Compressor Engines</v>
      </c>
      <c r="J80" s="7" t="s">
        <v>17135</v>
      </c>
      <c r="K80" s="7" t="s">
        <v>17135</v>
      </c>
      <c r="L80" s="7" t="s">
        <v>17135</v>
      </c>
      <c r="M80" s="7">
        <v>0.02</v>
      </c>
      <c r="N80" s="7" t="s">
        <v>17135</v>
      </c>
    </row>
    <row r="81" spans="1:14" s="7" customFormat="1" x14ac:dyDescent="0.2">
      <c r="A81" s="43" t="s">
        <v>17062</v>
      </c>
      <c r="B81" s="7" t="str">
        <f t="shared" si="1"/>
        <v>35</v>
      </c>
      <c r="C81" s="7" t="s">
        <v>17105</v>
      </c>
      <c r="D81" s="7" t="str">
        <f>VLOOKUP(C81,fips_xref!$K$2:$L$53,2,FALSE)</f>
        <v>Lea</v>
      </c>
      <c r="E81" s="7" t="s">
        <v>17132</v>
      </c>
      <c r="F81" s="43" t="s">
        <v>17173</v>
      </c>
      <c r="G81" s="7" t="s">
        <v>4238</v>
      </c>
      <c r="H81" s="43" t="s">
        <v>17200</v>
      </c>
      <c r="I81" s="43" t="str">
        <f>VLOOKUP(G81,SCC_xref!$D$6:$E$260,2,FALSE)</f>
        <v>Compressor Engines</v>
      </c>
      <c r="J81" s="7" t="s">
        <v>17135</v>
      </c>
      <c r="K81" s="7" t="s">
        <v>17135</v>
      </c>
      <c r="L81" s="7" t="s">
        <v>17135</v>
      </c>
      <c r="M81" s="7">
        <v>0.02</v>
      </c>
      <c r="N81" s="7" t="s">
        <v>17135</v>
      </c>
    </row>
    <row r="82" spans="1:14" s="7" customFormat="1" x14ac:dyDescent="0.2">
      <c r="A82" s="43" t="s">
        <v>17062</v>
      </c>
      <c r="B82" s="7" t="str">
        <f t="shared" si="1"/>
        <v>35</v>
      </c>
      <c r="C82" s="7" t="s">
        <v>17105</v>
      </c>
      <c r="D82" s="7" t="str">
        <f>VLOOKUP(C82,fips_xref!$K$2:$L$53,2,FALSE)</f>
        <v>Lea</v>
      </c>
      <c r="E82" s="7" t="s">
        <v>17132</v>
      </c>
      <c r="F82" s="43" t="s">
        <v>17173</v>
      </c>
      <c r="G82" s="7" t="s">
        <v>4238</v>
      </c>
      <c r="H82" s="43" t="s">
        <v>17200</v>
      </c>
      <c r="I82" s="43" t="str">
        <f>VLOOKUP(G82,SCC_xref!$D$6:$E$260,2,FALSE)</f>
        <v>Compressor Engines</v>
      </c>
      <c r="J82" s="7" t="s">
        <v>17135</v>
      </c>
      <c r="K82" s="7" t="s">
        <v>17135</v>
      </c>
      <c r="L82" s="7" t="s">
        <v>17135</v>
      </c>
      <c r="M82" s="7">
        <v>0.02</v>
      </c>
      <c r="N82" s="7" t="s">
        <v>17135</v>
      </c>
    </row>
    <row r="83" spans="1:14" s="7" customFormat="1" x14ac:dyDescent="0.2">
      <c r="A83" s="43" t="s">
        <v>17062</v>
      </c>
      <c r="B83" s="7" t="str">
        <f t="shared" si="1"/>
        <v>35</v>
      </c>
      <c r="C83" s="7" t="s">
        <v>17105</v>
      </c>
      <c r="D83" s="7" t="str">
        <f>VLOOKUP(C83,fips_xref!$K$2:$L$53,2,FALSE)</f>
        <v>Lea</v>
      </c>
      <c r="E83" s="7" t="s">
        <v>17201</v>
      </c>
      <c r="F83" s="43" t="s">
        <v>17202</v>
      </c>
      <c r="G83" s="7" t="s">
        <v>4238</v>
      </c>
      <c r="H83" s="43" t="s">
        <v>17203</v>
      </c>
      <c r="I83" s="43" t="str">
        <f>VLOOKUP(G83,SCC_xref!$D$6:$E$260,2,FALSE)</f>
        <v>Compressor Engines</v>
      </c>
      <c r="J83" s="7" t="s">
        <v>17135</v>
      </c>
      <c r="K83" s="7" t="s">
        <v>17135</v>
      </c>
      <c r="L83" s="7" t="s">
        <v>17135</v>
      </c>
      <c r="M83" s="7">
        <v>0.02</v>
      </c>
      <c r="N83" s="7" t="s">
        <v>17135</v>
      </c>
    </row>
    <row r="84" spans="1:14" s="7" customFormat="1" x14ac:dyDescent="0.2">
      <c r="A84" s="43" t="s">
        <v>17062</v>
      </c>
      <c r="B84" s="7" t="str">
        <f t="shared" si="1"/>
        <v>35</v>
      </c>
      <c r="C84" s="7" t="s">
        <v>17105</v>
      </c>
      <c r="D84" s="7" t="str">
        <f>VLOOKUP(C84,fips_xref!$K$2:$L$53,2,FALSE)</f>
        <v>Lea</v>
      </c>
      <c r="E84" s="7" t="s">
        <v>17150</v>
      </c>
      <c r="F84" s="43" t="s">
        <v>17175</v>
      </c>
      <c r="G84" s="7" t="s">
        <v>4238</v>
      </c>
      <c r="H84" s="43" t="s">
        <v>17204</v>
      </c>
      <c r="I84" s="43" t="str">
        <f>VLOOKUP(G84,SCC_xref!$D$6:$E$260,2,FALSE)</f>
        <v>Compressor Engines</v>
      </c>
      <c r="J84" s="7" t="s">
        <v>17135</v>
      </c>
      <c r="K84" s="7" t="s">
        <v>17135</v>
      </c>
      <c r="L84" s="7" t="s">
        <v>17135</v>
      </c>
      <c r="M84" s="7">
        <v>0.02</v>
      </c>
      <c r="N84" s="7" t="s">
        <v>17135</v>
      </c>
    </row>
    <row r="85" spans="1:14" s="7" customFormat="1" x14ac:dyDescent="0.2">
      <c r="A85" s="43" t="s">
        <v>17062</v>
      </c>
      <c r="B85" s="7" t="str">
        <f t="shared" si="1"/>
        <v>35</v>
      </c>
      <c r="C85" s="7" t="s">
        <v>17105</v>
      </c>
      <c r="D85" s="7" t="str">
        <f>VLOOKUP(C85,fips_xref!$K$2:$L$53,2,FALSE)</f>
        <v>Lea</v>
      </c>
      <c r="E85" s="7" t="s">
        <v>17150</v>
      </c>
      <c r="F85" s="43" t="s">
        <v>17175</v>
      </c>
      <c r="G85" s="7" t="s">
        <v>4238</v>
      </c>
      <c r="H85" s="43" t="s">
        <v>17204</v>
      </c>
      <c r="I85" s="43" t="str">
        <f>VLOOKUP(G85,SCC_xref!$D$6:$E$260,2,FALSE)</f>
        <v>Compressor Engines</v>
      </c>
      <c r="J85" s="7" t="s">
        <v>17135</v>
      </c>
      <c r="K85" s="7" t="s">
        <v>17135</v>
      </c>
      <c r="L85" s="7" t="s">
        <v>17135</v>
      </c>
      <c r="M85" s="7">
        <v>0.02</v>
      </c>
      <c r="N85" s="7" t="s">
        <v>17135</v>
      </c>
    </row>
    <row r="86" spans="1:14" s="7" customFormat="1" x14ac:dyDescent="0.2">
      <c r="A86" s="43" t="s">
        <v>17062</v>
      </c>
      <c r="B86" s="7" t="str">
        <f t="shared" si="1"/>
        <v>35</v>
      </c>
      <c r="C86" s="7" t="s">
        <v>17105</v>
      </c>
      <c r="D86" s="7" t="str">
        <f>VLOOKUP(C86,fips_xref!$K$2:$L$53,2,FALSE)</f>
        <v>Lea</v>
      </c>
      <c r="E86" s="7" t="s">
        <v>17150</v>
      </c>
      <c r="F86" s="43" t="s">
        <v>17175</v>
      </c>
      <c r="G86" s="7" t="s">
        <v>4240</v>
      </c>
      <c r="H86" s="43" t="s">
        <v>17205</v>
      </c>
      <c r="I86" s="43" t="str">
        <f>VLOOKUP(G86,SCC_xref!$D$6:$E$260,2,FALSE)</f>
        <v>Compressor Engines</v>
      </c>
      <c r="J86" s="7" t="s">
        <v>17135</v>
      </c>
      <c r="K86" s="7" t="s">
        <v>17135</v>
      </c>
      <c r="L86" s="7" t="s">
        <v>17135</v>
      </c>
      <c r="M86" s="7" t="s">
        <v>17135</v>
      </c>
      <c r="N86" s="7">
        <v>0.02</v>
      </c>
    </row>
    <row r="87" spans="1:14" s="7" customFormat="1" x14ac:dyDescent="0.2">
      <c r="A87" s="43" t="s">
        <v>17062</v>
      </c>
      <c r="B87" s="7" t="str">
        <f t="shared" si="1"/>
        <v>35</v>
      </c>
      <c r="C87" s="7" t="s">
        <v>17105</v>
      </c>
      <c r="D87" s="7" t="str">
        <f>VLOOKUP(C87,fips_xref!$K$2:$L$53,2,FALSE)</f>
        <v>Lea</v>
      </c>
      <c r="E87" s="7" t="s">
        <v>17150</v>
      </c>
      <c r="F87" s="43" t="s">
        <v>17175</v>
      </c>
      <c r="G87" s="7" t="s">
        <v>4238</v>
      </c>
      <c r="H87" s="43" t="s">
        <v>17192</v>
      </c>
      <c r="I87" s="43" t="str">
        <f>VLOOKUP(G87,SCC_xref!$D$6:$E$260,2,FALSE)</f>
        <v>Compressor Engines</v>
      </c>
      <c r="J87" s="7" t="s">
        <v>17135</v>
      </c>
      <c r="K87" s="7" t="s">
        <v>17135</v>
      </c>
      <c r="L87" s="7" t="s">
        <v>17135</v>
      </c>
      <c r="M87" s="7">
        <v>0.02</v>
      </c>
      <c r="N87" s="7" t="s">
        <v>17135</v>
      </c>
    </row>
    <row r="88" spans="1:14" s="7" customFormat="1" x14ac:dyDescent="0.2">
      <c r="A88" s="43" t="s">
        <v>17062</v>
      </c>
      <c r="B88" s="7" t="str">
        <f t="shared" si="1"/>
        <v>35</v>
      </c>
      <c r="C88" s="7" t="s">
        <v>17105</v>
      </c>
      <c r="D88" s="7" t="str">
        <f>VLOOKUP(C88,fips_xref!$K$2:$L$53,2,FALSE)</f>
        <v>Lea</v>
      </c>
      <c r="E88" s="7" t="s">
        <v>17150</v>
      </c>
      <c r="F88" s="43" t="s">
        <v>17175</v>
      </c>
      <c r="G88" s="7" t="s">
        <v>4238</v>
      </c>
      <c r="H88" s="43" t="s">
        <v>17192</v>
      </c>
      <c r="I88" s="43" t="str">
        <f>VLOOKUP(G88,SCC_xref!$D$6:$E$260,2,FALSE)</f>
        <v>Compressor Engines</v>
      </c>
      <c r="J88" s="7" t="s">
        <v>17135</v>
      </c>
      <c r="K88" s="7" t="s">
        <v>17135</v>
      </c>
      <c r="L88" s="7" t="s">
        <v>17135</v>
      </c>
      <c r="M88" s="7">
        <v>0.02</v>
      </c>
      <c r="N88" s="7" t="s">
        <v>17135</v>
      </c>
    </row>
    <row r="89" spans="1:14" s="7" customFormat="1" x14ac:dyDescent="0.2">
      <c r="A89" s="43" t="s">
        <v>17062</v>
      </c>
      <c r="B89" s="7" t="str">
        <f t="shared" si="1"/>
        <v>35</v>
      </c>
      <c r="C89" s="7" t="s">
        <v>17105</v>
      </c>
      <c r="D89" s="7" t="str">
        <f>VLOOKUP(C89,fips_xref!$K$2:$L$53,2,FALSE)</f>
        <v>Lea</v>
      </c>
      <c r="E89" s="7" t="s">
        <v>17150</v>
      </c>
      <c r="F89" s="43" t="s">
        <v>17175</v>
      </c>
      <c r="G89" s="7" t="s">
        <v>4238</v>
      </c>
      <c r="H89" s="43" t="s">
        <v>17206</v>
      </c>
      <c r="I89" s="43" t="str">
        <f>VLOOKUP(G89,SCC_xref!$D$6:$E$260,2,FALSE)</f>
        <v>Compressor Engines</v>
      </c>
      <c r="J89" s="7" t="s">
        <v>17135</v>
      </c>
      <c r="K89" s="7" t="s">
        <v>17135</v>
      </c>
      <c r="L89" s="7" t="s">
        <v>17135</v>
      </c>
      <c r="M89" s="7">
        <v>0.02</v>
      </c>
      <c r="N89" s="7" t="s">
        <v>17135</v>
      </c>
    </row>
    <row r="90" spans="1:14" s="7" customFormat="1" x14ac:dyDescent="0.2">
      <c r="A90" s="43" t="s">
        <v>17062</v>
      </c>
      <c r="B90" s="7" t="str">
        <f t="shared" si="1"/>
        <v>35</v>
      </c>
      <c r="C90" s="7" t="s">
        <v>17105</v>
      </c>
      <c r="D90" s="7" t="str">
        <f>VLOOKUP(C90,fips_xref!$K$2:$L$53,2,FALSE)</f>
        <v>Lea</v>
      </c>
      <c r="E90" s="7" t="s">
        <v>17150</v>
      </c>
      <c r="F90" s="43" t="s">
        <v>17175</v>
      </c>
      <c r="G90" s="7" t="s">
        <v>4238</v>
      </c>
      <c r="H90" s="43" t="s">
        <v>17204</v>
      </c>
      <c r="I90" s="43" t="str">
        <f>VLOOKUP(G90,SCC_xref!$D$6:$E$260,2,FALSE)</f>
        <v>Compressor Engines</v>
      </c>
      <c r="J90" s="7" t="s">
        <v>17135</v>
      </c>
      <c r="K90" s="7" t="s">
        <v>17135</v>
      </c>
      <c r="L90" s="7" t="s">
        <v>17135</v>
      </c>
      <c r="M90" s="7">
        <v>0.02</v>
      </c>
      <c r="N90" s="7" t="s">
        <v>17135</v>
      </c>
    </row>
    <row r="91" spans="1:14" s="7" customFormat="1" x14ac:dyDescent="0.2">
      <c r="A91" s="43" t="s">
        <v>17062</v>
      </c>
      <c r="B91" s="7" t="str">
        <f t="shared" si="1"/>
        <v>35</v>
      </c>
      <c r="C91" s="7" t="s">
        <v>17105</v>
      </c>
      <c r="D91" s="7" t="str">
        <f>VLOOKUP(C91,fips_xref!$K$2:$L$53,2,FALSE)</f>
        <v>Lea</v>
      </c>
      <c r="E91" s="7" t="s">
        <v>17207</v>
      </c>
      <c r="F91" s="43" t="s">
        <v>17208</v>
      </c>
      <c r="G91" s="7" t="s">
        <v>4252</v>
      </c>
      <c r="H91" s="43" t="s">
        <v>17209</v>
      </c>
      <c r="I91" s="43" t="str">
        <f>VLOOKUP(G91,SCC_xref!$D$6:$E$260,2,FALSE)</f>
        <v>Natural Gas Production, Flares</v>
      </c>
      <c r="J91" s="7" t="s">
        <v>17135</v>
      </c>
      <c r="K91" s="7" t="s">
        <v>17135</v>
      </c>
      <c r="L91" s="7" t="s">
        <v>17135</v>
      </c>
      <c r="M91" s="7" t="s">
        <v>17135</v>
      </c>
      <c r="N91" s="7">
        <v>0.02</v>
      </c>
    </row>
    <row r="92" spans="1:14" s="7" customFormat="1" x14ac:dyDescent="0.2">
      <c r="A92" s="43" t="s">
        <v>17062</v>
      </c>
      <c r="B92" s="7" t="str">
        <f t="shared" si="1"/>
        <v>35</v>
      </c>
      <c r="C92" s="7" t="s">
        <v>17105</v>
      </c>
      <c r="D92" s="7" t="str">
        <f>VLOOKUP(C92,fips_xref!$K$2:$L$53,2,FALSE)</f>
        <v>Lea</v>
      </c>
      <c r="E92" s="7" t="s">
        <v>17207</v>
      </c>
      <c r="F92" s="43" t="s">
        <v>17208</v>
      </c>
      <c r="G92" s="7" t="s">
        <v>4240</v>
      </c>
      <c r="H92" s="43" t="s">
        <v>17210</v>
      </c>
      <c r="I92" s="43" t="str">
        <f>VLOOKUP(G92,SCC_xref!$D$6:$E$260,2,FALSE)</f>
        <v>Compressor Engines</v>
      </c>
      <c r="J92" s="7" t="s">
        <v>17135</v>
      </c>
      <c r="K92" s="7" t="s">
        <v>17135</v>
      </c>
      <c r="L92" s="7" t="s">
        <v>17135</v>
      </c>
      <c r="M92" s="7" t="s">
        <v>17135</v>
      </c>
      <c r="N92" s="7">
        <v>0.02</v>
      </c>
    </row>
    <row r="93" spans="1:14" s="7" customFormat="1" x14ac:dyDescent="0.2">
      <c r="A93" s="43" t="s">
        <v>17062</v>
      </c>
      <c r="B93" s="7" t="str">
        <f t="shared" si="1"/>
        <v>35</v>
      </c>
      <c r="C93" s="7" t="s">
        <v>17105</v>
      </c>
      <c r="D93" s="7" t="str">
        <f>VLOOKUP(C93,fips_xref!$K$2:$L$53,2,FALSE)</f>
        <v>Lea</v>
      </c>
      <c r="E93" s="7" t="s">
        <v>17150</v>
      </c>
      <c r="F93" s="43" t="s">
        <v>17156</v>
      </c>
      <c r="G93" s="7" t="s">
        <v>4238</v>
      </c>
      <c r="H93" s="43" t="s">
        <v>17211</v>
      </c>
      <c r="I93" s="43" t="str">
        <f>VLOOKUP(G93,SCC_xref!$D$6:$E$260,2,FALSE)</f>
        <v>Compressor Engines</v>
      </c>
      <c r="J93" s="7" t="s">
        <v>17135</v>
      </c>
      <c r="K93" s="7" t="s">
        <v>17135</v>
      </c>
      <c r="L93" s="7" t="s">
        <v>17135</v>
      </c>
      <c r="M93" s="7">
        <v>0.02</v>
      </c>
      <c r="N93" s="7" t="s">
        <v>17135</v>
      </c>
    </row>
    <row r="94" spans="1:14" s="7" customFormat="1" x14ac:dyDescent="0.2">
      <c r="A94" s="43" t="s">
        <v>17062</v>
      </c>
      <c r="B94" s="7" t="str">
        <f t="shared" si="1"/>
        <v>35</v>
      </c>
      <c r="C94" s="7" t="s">
        <v>17105</v>
      </c>
      <c r="D94" s="7" t="str">
        <f>VLOOKUP(C94,fips_xref!$K$2:$L$53,2,FALSE)</f>
        <v>Lea</v>
      </c>
      <c r="E94" s="7" t="s">
        <v>17150</v>
      </c>
      <c r="F94" s="43" t="s">
        <v>17156</v>
      </c>
      <c r="G94" s="7" t="s">
        <v>4238</v>
      </c>
      <c r="H94" s="43" t="s">
        <v>17211</v>
      </c>
      <c r="I94" s="43" t="str">
        <f>VLOOKUP(G94,SCC_xref!$D$6:$E$260,2,FALSE)</f>
        <v>Compressor Engines</v>
      </c>
      <c r="J94" s="7" t="s">
        <v>17135</v>
      </c>
      <c r="K94" s="7" t="s">
        <v>17135</v>
      </c>
      <c r="L94" s="7" t="s">
        <v>17135</v>
      </c>
      <c r="M94" s="7">
        <v>0.02</v>
      </c>
      <c r="N94" s="7" t="s">
        <v>17135</v>
      </c>
    </row>
    <row r="95" spans="1:14" s="7" customFormat="1" x14ac:dyDescent="0.2">
      <c r="A95" s="43" t="s">
        <v>17062</v>
      </c>
      <c r="B95" s="7" t="str">
        <f t="shared" si="1"/>
        <v>35</v>
      </c>
      <c r="C95" s="7" t="s">
        <v>17105</v>
      </c>
      <c r="D95" s="7" t="str">
        <f>VLOOKUP(C95,fips_xref!$K$2:$L$53,2,FALSE)</f>
        <v>Lea</v>
      </c>
      <c r="E95" s="7" t="s">
        <v>17150</v>
      </c>
      <c r="F95" s="43" t="s">
        <v>17156</v>
      </c>
      <c r="G95" s="7" t="s">
        <v>4242</v>
      </c>
      <c r="H95" s="43" t="s">
        <v>17212</v>
      </c>
      <c r="I95" s="43" t="str">
        <f>VLOOKUP(G95,SCC_xref!$D$6:$E$260,2,FALSE)</f>
        <v>Compressor Engines</v>
      </c>
      <c r="J95" s="7" t="s">
        <v>17135</v>
      </c>
      <c r="K95" s="7" t="s">
        <v>17135</v>
      </c>
      <c r="L95" s="7" t="s">
        <v>17135</v>
      </c>
      <c r="M95" s="7">
        <v>0.02</v>
      </c>
      <c r="N95" s="7" t="s">
        <v>17135</v>
      </c>
    </row>
    <row r="96" spans="1:14" s="7" customFormat="1" x14ac:dyDescent="0.2">
      <c r="A96" s="43" t="s">
        <v>17062</v>
      </c>
      <c r="B96" s="7" t="str">
        <f t="shared" si="1"/>
        <v>35</v>
      </c>
      <c r="C96" s="7" t="s">
        <v>17105</v>
      </c>
      <c r="D96" s="7" t="str">
        <f>VLOOKUP(C96,fips_xref!$K$2:$L$53,2,FALSE)</f>
        <v>Lea</v>
      </c>
      <c r="E96" s="7" t="s">
        <v>17150</v>
      </c>
      <c r="F96" s="43" t="s">
        <v>17156</v>
      </c>
      <c r="G96" s="7" t="s">
        <v>4242</v>
      </c>
      <c r="H96" s="43" t="s">
        <v>17213</v>
      </c>
      <c r="I96" s="43" t="str">
        <f>VLOOKUP(G96,SCC_xref!$D$6:$E$260,2,FALSE)</f>
        <v>Compressor Engines</v>
      </c>
      <c r="J96" s="7" t="s">
        <v>17135</v>
      </c>
      <c r="K96" s="7" t="s">
        <v>17135</v>
      </c>
      <c r="L96" s="7" t="s">
        <v>17135</v>
      </c>
      <c r="M96" s="7">
        <v>0.02</v>
      </c>
      <c r="N96" s="7" t="s">
        <v>17135</v>
      </c>
    </row>
    <row r="97" spans="1:14" s="7" customFormat="1" x14ac:dyDescent="0.2">
      <c r="A97" s="43" t="s">
        <v>17062</v>
      </c>
      <c r="B97" s="7" t="str">
        <f t="shared" si="1"/>
        <v>35</v>
      </c>
      <c r="C97" s="7" t="s">
        <v>17105</v>
      </c>
      <c r="D97" s="7" t="str">
        <f>VLOOKUP(C97,fips_xref!$K$2:$L$53,2,FALSE)</f>
        <v>Lea</v>
      </c>
      <c r="E97" s="7" t="s">
        <v>17150</v>
      </c>
      <c r="F97" s="43" t="s">
        <v>17156</v>
      </c>
      <c r="G97" s="7" t="s">
        <v>4240</v>
      </c>
      <c r="H97" s="43" t="s">
        <v>17158</v>
      </c>
      <c r="I97" s="43" t="str">
        <f>VLOOKUP(G97,SCC_xref!$D$6:$E$260,2,FALSE)</f>
        <v>Compressor Engines</v>
      </c>
      <c r="J97" s="7" t="s">
        <v>17135</v>
      </c>
      <c r="K97" s="7" t="s">
        <v>17135</v>
      </c>
      <c r="L97" s="7" t="s">
        <v>17135</v>
      </c>
      <c r="M97" s="7">
        <v>0.02</v>
      </c>
      <c r="N97" s="7" t="s">
        <v>17135</v>
      </c>
    </row>
    <row r="98" spans="1:14" s="7" customFormat="1" x14ac:dyDescent="0.2">
      <c r="A98" s="43" t="s">
        <v>17062</v>
      </c>
      <c r="B98" s="7" t="str">
        <f t="shared" si="1"/>
        <v>35</v>
      </c>
      <c r="C98" s="7" t="s">
        <v>17105</v>
      </c>
      <c r="D98" s="7" t="str">
        <f>VLOOKUP(C98,fips_xref!$K$2:$L$53,2,FALSE)</f>
        <v>Lea</v>
      </c>
      <c r="E98" s="7" t="s">
        <v>17150</v>
      </c>
      <c r="F98" s="43" t="s">
        <v>17156</v>
      </c>
      <c r="G98" s="7" t="s">
        <v>4240</v>
      </c>
      <c r="H98" s="43" t="s">
        <v>17214</v>
      </c>
      <c r="I98" s="43" t="str">
        <f>VLOOKUP(G98,SCC_xref!$D$6:$E$260,2,FALSE)</f>
        <v>Compressor Engines</v>
      </c>
      <c r="J98" s="7" t="s">
        <v>17135</v>
      </c>
      <c r="K98" s="7" t="s">
        <v>17135</v>
      </c>
      <c r="L98" s="7" t="s">
        <v>17135</v>
      </c>
      <c r="M98" s="7">
        <v>0.02</v>
      </c>
      <c r="N98" s="7" t="s">
        <v>17135</v>
      </c>
    </row>
    <row r="99" spans="1:14" s="7" customFormat="1" x14ac:dyDescent="0.2">
      <c r="A99" s="43" t="s">
        <v>17062</v>
      </c>
      <c r="B99" s="7" t="str">
        <f t="shared" si="1"/>
        <v>35</v>
      </c>
      <c r="C99" s="7" t="s">
        <v>17105</v>
      </c>
      <c r="D99" s="7" t="str">
        <f>VLOOKUP(C99,fips_xref!$K$2:$L$53,2,FALSE)</f>
        <v>Lea</v>
      </c>
      <c r="E99" s="7" t="s">
        <v>17150</v>
      </c>
      <c r="F99" s="43" t="s">
        <v>17156</v>
      </c>
      <c r="G99" s="7" t="s">
        <v>4240</v>
      </c>
      <c r="H99" s="43" t="s">
        <v>17178</v>
      </c>
      <c r="I99" s="43" t="str">
        <f>VLOOKUP(G99,SCC_xref!$D$6:$E$260,2,FALSE)</f>
        <v>Compressor Engines</v>
      </c>
      <c r="J99" s="7" t="s">
        <v>17135</v>
      </c>
      <c r="K99" s="7" t="s">
        <v>17135</v>
      </c>
      <c r="L99" s="7" t="s">
        <v>17135</v>
      </c>
      <c r="M99" s="7">
        <v>0.02</v>
      </c>
      <c r="N99" s="7" t="s">
        <v>17135</v>
      </c>
    </row>
    <row r="100" spans="1:14" s="7" customFormat="1" x14ac:dyDescent="0.2">
      <c r="A100" s="43" t="s">
        <v>17062</v>
      </c>
      <c r="B100" s="7" t="str">
        <f t="shared" si="1"/>
        <v>35</v>
      </c>
      <c r="C100" s="7" t="s">
        <v>17105</v>
      </c>
      <c r="D100" s="7" t="str">
        <f>VLOOKUP(C100,fips_xref!$K$2:$L$53,2,FALSE)</f>
        <v>Lea</v>
      </c>
      <c r="E100" s="7" t="s">
        <v>17150</v>
      </c>
      <c r="F100" s="43" t="s">
        <v>17163</v>
      </c>
      <c r="G100" s="7" t="s">
        <v>4238</v>
      </c>
      <c r="H100" s="43" t="s">
        <v>17215</v>
      </c>
      <c r="I100" s="43" t="str">
        <f>VLOOKUP(G100,SCC_xref!$D$6:$E$260,2,FALSE)</f>
        <v>Compressor Engines</v>
      </c>
      <c r="J100" s="7" t="s">
        <v>17135</v>
      </c>
      <c r="K100" s="7" t="s">
        <v>17135</v>
      </c>
      <c r="L100" s="7" t="s">
        <v>17135</v>
      </c>
      <c r="M100" s="7">
        <v>0.02</v>
      </c>
      <c r="N100" s="7" t="s">
        <v>17135</v>
      </c>
    </row>
    <row r="101" spans="1:14" s="7" customFormat="1" x14ac:dyDescent="0.2">
      <c r="A101" s="43" t="s">
        <v>17062</v>
      </c>
      <c r="B101" s="7" t="str">
        <f t="shared" si="1"/>
        <v>35</v>
      </c>
      <c r="C101" s="7" t="s">
        <v>17105</v>
      </c>
      <c r="D101" s="7" t="str">
        <f>VLOOKUP(C101,fips_xref!$K$2:$L$53,2,FALSE)</f>
        <v>Lea</v>
      </c>
      <c r="E101" s="7" t="s">
        <v>17150</v>
      </c>
      <c r="F101" s="43" t="s">
        <v>17163</v>
      </c>
      <c r="G101" s="7" t="s">
        <v>5578</v>
      </c>
      <c r="H101" s="43" t="s">
        <v>17216</v>
      </c>
      <c r="I101" s="43" t="str">
        <f>VLOOKUP(G101,SCC_xref!$D$6:$E$260,2,FALSE)</f>
        <v>Compressor Engines</v>
      </c>
      <c r="J101" s="7" t="s">
        <v>17135</v>
      </c>
      <c r="K101" s="7" t="s">
        <v>17135</v>
      </c>
      <c r="L101" s="7" t="s">
        <v>17135</v>
      </c>
      <c r="M101" s="7">
        <v>0.02</v>
      </c>
      <c r="N101" s="7" t="s">
        <v>17135</v>
      </c>
    </row>
    <row r="102" spans="1:14" s="7" customFormat="1" x14ac:dyDescent="0.2">
      <c r="A102" s="43" t="s">
        <v>17062</v>
      </c>
      <c r="B102" s="7" t="str">
        <f t="shared" si="1"/>
        <v>35</v>
      </c>
      <c r="C102" s="7" t="s">
        <v>17105</v>
      </c>
      <c r="D102" s="7" t="str">
        <f>VLOOKUP(C102,fips_xref!$K$2:$L$53,2,FALSE)</f>
        <v>Lea</v>
      </c>
      <c r="E102" s="7" t="s">
        <v>17150</v>
      </c>
      <c r="F102" s="43" t="s">
        <v>17151</v>
      </c>
      <c r="G102" s="7" t="s">
        <v>4252</v>
      </c>
      <c r="H102" s="43" t="s">
        <v>17217</v>
      </c>
      <c r="I102" s="43" t="str">
        <f>VLOOKUP(G102,SCC_xref!$D$6:$E$260,2,FALSE)</f>
        <v>Natural Gas Production, Flares</v>
      </c>
      <c r="J102" s="7" t="s">
        <v>17135</v>
      </c>
      <c r="K102" s="7">
        <v>0.02</v>
      </c>
      <c r="L102" s="7" t="s">
        <v>17135</v>
      </c>
      <c r="M102" s="7" t="s">
        <v>17135</v>
      </c>
      <c r="N102" s="7" t="s">
        <v>17135</v>
      </c>
    </row>
    <row r="103" spans="1:14" s="7" customFormat="1" x14ac:dyDescent="0.2">
      <c r="A103" s="43" t="s">
        <v>17062</v>
      </c>
      <c r="B103" s="7" t="str">
        <f t="shared" si="1"/>
        <v>35</v>
      </c>
      <c r="C103" s="7" t="s">
        <v>17105</v>
      </c>
      <c r="D103" s="7" t="str">
        <f>VLOOKUP(C103,fips_xref!$K$2:$L$53,2,FALSE)</f>
        <v>Lea</v>
      </c>
      <c r="E103" s="7" t="s">
        <v>17150</v>
      </c>
      <c r="F103" s="43" t="s">
        <v>17151</v>
      </c>
      <c r="G103" s="7" t="s">
        <v>3823</v>
      </c>
      <c r="H103" s="43" t="s">
        <v>17218</v>
      </c>
      <c r="I103" s="43" t="str">
        <f>VLOOKUP(G103,SCC_xref!$D$6:$E$260,2,FALSE)</f>
        <v>Process Heaters</v>
      </c>
      <c r="J103" s="7" t="s">
        <v>17135</v>
      </c>
      <c r="K103" s="7" t="s">
        <v>17135</v>
      </c>
      <c r="L103" s="7" t="s">
        <v>17135</v>
      </c>
      <c r="M103" s="7">
        <v>2.46E-2</v>
      </c>
      <c r="N103" s="7" t="s">
        <v>17135</v>
      </c>
    </row>
    <row r="104" spans="1:14" s="7" customFormat="1" x14ac:dyDescent="0.2">
      <c r="A104" s="43" t="s">
        <v>17062</v>
      </c>
      <c r="B104" s="7" t="str">
        <f t="shared" si="1"/>
        <v>35</v>
      </c>
      <c r="C104" s="7" t="s">
        <v>17105</v>
      </c>
      <c r="D104" s="7" t="str">
        <f>VLOOKUP(C104,fips_xref!$K$2:$L$53,2,FALSE)</f>
        <v>Lea</v>
      </c>
      <c r="E104" s="7" t="s">
        <v>17150</v>
      </c>
      <c r="F104" s="43" t="s">
        <v>17151</v>
      </c>
      <c r="G104" s="7" t="s">
        <v>3823</v>
      </c>
      <c r="H104" s="43" t="s">
        <v>17152</v>
      </c>
      <c r="I104" s="43" t="str">
        <f>VLOOKUP(G104,SCC_xref!$D$6:$E$260,2,FALSE)</f>
        <v>Process Heaters</v>
      </c>
      <c r="J104" s="7" t="s">
        <v>17135</v>
      </c>
      <c r="K104" s="7">
        <v>2.75E-2</v>
      </c>
      <c r="L104" s="7" t="s">
        <v>17135</v>
      </c>
      <c r="M104" s="7" t="s">
        <v>17135</v>
      </c>
      <c r="N104" s="7" t="s">
        <v>17135</v>
      </c>
    </row>
    <row r="105" spans="1:14" s="7" customFormat="1" x14ac:dyDescent="0.2">
      <c r="A105" s="43" t="s">
        <v>17062</v>
      </c>
      <c r="B105" s="7" t="str">
        <f t="shared" si="1"/>
        <v>35</v>
      </c>
      <c r="C105" s="7" t="s">
        <v>17063</v>
      </c>
      <c r="D105" s="7" t="str">
        <f>VLOOKUP(C105,fips_xref!$K$2:$L$53,2,FALSE)</f>
        <v>Eddy</v>
      </c>
      <c r="E105" s="7" t="s">
        <v>17193</v>
      </c>
      <c r="F105" s="43" t="s">
        <v>17194</v>
      </c>
      <c r="G105" s="7" t="s">
        <v>5578</v>
      </c>
      <c r="H105" s="43" t="s">
        <v>17219</v>
      </c>
      <c r="I105" s="43" t="str">
        <f>VLOOKUP(G105,SCC_xref!$D$6:$E$260,2,FALSE)</f>
        <v>Compressor Engines</v>
      </c>
      <c r="J105" s="7" t="s">
        <v>17135</v>
      </c>
      <c r="K105" s="7" t="s">
        <v>17135</v>
      </c>
      <c r="L105" s="7" t="s">
        <v>17135</v>
      </c>
      <c r="M105" s="7" t="s">
        <v>17135</v>
      </c>
      <c r="N105" s="7">
        <v>0.03</v>
      </c>
    </row>
    <row r="106" spans="1:14" s="7" customFormat="1" x14ac:dyDescent="0.2">
      <c r="A106" s="43" t="s">
        <v>17062</v>
      </c>
      <c r="B106" s="7" t="str">
        <f t="shared" si="1"/>
        <v>35</v>
      </c>
      <c r="C106" s="7" t="s">
        <v>17063</v>
      </c>
      <c r="D106" s="7" t="str">
        <f>VLOOKUP(C106,fips_xref!$K$2:$L$53,2,FALSE)</f>
        <v>Eddy</v>
      </c>
      <c r="E106" s="7" t="s">
        <v>17132</v>
      </c>
      <c r="F106" s="43" t="s">
        <v>17136</v>
      </c>
      <c r="G106" s="7" t="s">
        <v>1259</v>
      </c>
      <c r="H106" s="43" t="s">
        <v>17197</v>
      </c>
      <c r="I106" s="43" t="str">
        <f>VLOOKUP(G106,SCC_xref!$D$6:$E$260,2,FALSE)</f>
        <v>Dehydrator</v>
      </c>
      <c r="J106" s="7" t="s">
        <v>17135</v>
      </c>
      <c r="K106" s="7">
        <v>0.03</v>
      </c>
      <c r="L106" s="7" t="s">
        <v>17135</v>
      </c>
      <c r="M106" s="7" t="s">
        <v>17135</v>
      </c>
      <c r="N106" s="7" t="s">
        <v>17135</v>
      </c>
    </row>
    <row r="107" spans="1:14" s="7" customFormat="1" x14ac:dyDescent="0.2">
      <c r="A107" s="43" t="s">
        <v>17062</v>
      </c>
      <c r="B107" s="7" t="str">
        <f t="shared" si="1"/>
        <v>35</v>
      </c>
      <c r="C107" s="7" t="s">
        <v>17105</v>
      </c>
      <c r="D107" s="7" t="str">
        <f>VLOOKUP(C107,fips_xref!$K$2:$L$53,2,FALSE)</f>
        <v>Lea</v>
      </c>
      <c r="E107" s="7" t="s">
        <v>17132</v>
      </c>
      <c r="F107" s="43" t="s">
        <v>17173</v>
      </c>
      <c r="G107" s="7" t="s">
        <v>4238</v>
      </c>
      <c r="H107" s="43" t="s">
        <v>17200</v>
      </c>
      <c r="I107" s="43" t="str">
        <f>VLOOKUP(G107,SCC_xref!$D$6:$E$260,2,FALSE)</f>
        <v>Compressor Engines</v>
      </c>
      <c r="J107" s="7" t="s">
        <v>17135</v>
      </c>
      <c r="K107" s="7" t="s">
        <v>17135</v>
      </c>
      <c r="L107" s="7" t="s">
        <v>17135</v>
      </c>
      <c r="M107" s="7">
        <v>0.03</v>
      </c>
      <c r="N107" s="7" t="s">
        <v>17135</v>
      </c>
    </row>
    <row r="108" spans="1:14" s="7" customFormat="1" x14ac:dyDescent="0.2">
      <c r="A108" s="43" t="s">
        <v>17062</v>
      </c>
      <c r="B108" s="7" t="str">
        <f t="shared" si="1"/>
        <v>35</v>
      </c>
      <c r="C108" s="7" t="s">
        <v>17105</v>
      </c>
      <c r="D108" s="7" t="str">
        <f>VLOOKUP(C108,fips_xref!$K$2:$L$53,2,FALSE)</f>
        <v>Lea</v>
      </c>
      <c r="E108" s="7" t="s">
        <v>17132</v>
      </c>
      <c r="F108" s="43" t="s">
        <v>17173</v>
      </c>
      <c r="G108" s="7" t="s">
        <v>4238</v>
      </c>
      <c r="H108" s="43" t="s">
        <v>17200</v>
      </c>
      <c r="I108" s="43" t="str">
        <f>VLOOKUP(G108,SCC_xref!$D$6:$E$260,2,FALSE)</f>
        <v>Compressor Engines</v>
      </c>
      <c r="J108" s="7" t="s">
        <v>17135</v>
      </c>
      <c r="K108" s="7" t="s">
        <v>17135</v>
      </c>
      <c r="L108" s="7" t="s">
        <v>17135</v>
      </c>
      <c r="M108" s="7">
        <v>0.03</v>
      </c>
      <c r="N108" s="7" t="s">
        <v>17135</v>
      </c>
    </row>
    <row r="109" spans="1:14" s="7" customFormat="1" x14ac:dyDescent="0.2">
      <c r="A109" s="43" t="s">
        <v>17062</v>
      </c>
      <c r="B109" s="7" t="str">
        <f t="shared" si="1"/>
        <v>35</v>
      </c>
      <c r="C109" s="7" t="s">
        <v>17105</v>
      </c>
      <c r="D109" s="7" t="str">
        <f>VLOOKUP(C109,fips_xref!$K$2:$L$53,2,FALSE)</f>
        <v>Lea</v>
      </c>
      <c r="E109" s="7" t="s">
        <v>17132</v>
      </c>
      <c r="F109" s="43" t="s">
        <v>17220</v>
      </c>
      <c r="G109" s="7" t="s">
        <v>4250</v>
      </c>
      <c r="H109" s="43" t="s">
        <v>17221</v>
      </c>
      <c r="I109" s="43" t="str">
        <f>VLOOKUP(G109,SCC_xref!$D$6:$E$260,2,FALSE)</f>
        <v>Compressor Engines</v>
      </c>
      <c r="J109" s="7" t="s">
        <v>17135</v>
      </c>
      <c r="K109" s="7">
        <v>0.03</v>
      </c>
      <c r="L109" s="7" t="s">
        <v>17135</v>
      </c>
      <c r="M109" s="7" t="s">
        <v>17135</v>
      </c>
      <c r="N109" s="7" t="s">
        <v>17135</v>
      </c>
    </row>
    <row r="110" spans="1:14" s="7" customFormat="1" x14ac:dyDescent="0.2">
      <c r="A110" s="43" t="s">
        <v>17062</v>
      </c>
      <c r="B110" s="7" t="str">
        <f t="shared" si="1"/>
        <v>35</v>
      </c>
      <c r="C110" s="7" t="s">
        <v>17105</v>
      </c>
      <c r="D110" s="7" t="str">
        <f>VLOOKUP(C110,fips_xref!$K$2:$L$53,2,FALSE)</f>
        <v>Lea</v>
      </c>
      <c r="E110" s="7" t="s">
        <v>17150</v>
      </c>
      <c r="F110" s="43" t="s">
        <v>17175</v>
      </c>
      <c r="G110" s="7" t="s">
        <v>4240</v>
      </c>
      <c r="H110" s="43" t="s">
        <v>17205</v>
      </c>
      <c r="I110" s="43" t="str">
        <f>VLOOKUP(G110,SCC_xref!$D$6:$E$260,2,FALSE)</f>
        <v>Compressor Engines</v>
      </c>
      <c r="J110" s="7" t="s">
        <v>17135</v>
      </c>
      <c r="K110" s="7">
        <v>0.03</v>
      </c>
      <c r="L110" s="7" t="s">
        <v>17135</v>
      </c>
      <c r="M110" s="7" t="s">
        <v>17135</v>
      </c>
      <c r="N110" s="7" t="s">
        <v>17135</v>
      </c>
    </row>
    <row r="111" spans="1:14" s="7" customFormat="1" x14ac:dyDescent="0.2">
      <c r="A111" s="43" t="s">
        <v>17062</v>
      </c>
      <c r="B111" s="7" t="str">
        <f t="shared" si="1"/>
        <v>35</v>
      </c>
      <c r="C111" s="7" t="s">
        <v>17105</v>
      </c>
      <c r="D111" s="7" t="str">
        <f>VLOOKUP(C111,fips_xref!$K$2:$L$53,2,FALSE)</f>
        <v>Lea</v>
      </c>
      <c r="E111" s="7" t="s">
        <v>17150</v>
      </c>
      <c r="F111" s="43" t="s">
        <v>17175</v>
      </c>
      <c r="G111" s="7" t="s">
        <v>4240</v>
      </c>
      <c r="H111" s="43" t="s">
        <v>17205</v>
      </c>
      <c r="I111" s="43" t="str">
        <f>VLOOKUP(G111,SCC_xref!$D$6:$E$260,2,FALSE)</f>
        <v>Compressor Engines</v>
      </c>
      <c r="J111" s="7" t="s">
        <v>17135</v>
      </c>
      <c r="K111" s="7" t="s">
        <v>17135</v>
      </c>
      <c r="L111" s="7">
        <v>0.03</v>
      </c>
      <c r="M111" s="7" t="s">
        <v>17135</v>
      </c>
      <c r="N111" s="7" t="s">
        <v>17135</v>
      </c>
    </row>
    <row r="112" spans="1:14" s="7" customFormat="1" x14ac:dyDescent="0.2">
      <c r="A112" s="43" t="s">
        <v>17062</v>
      </c>
      <c r="B112" s="7" t="str">
        <f t="shared" si="1"/>
        <v>35</v>
      </c>
      <c r="C112" s="7" t="s">
        <v>17105</v>
      </c>
      <c r="D112" s="7" t="str">
        <f>VLOOKUP(C112,fips_xref!$K$2:$L$53,2,FALSE)</f>
        <v>Lea</v>
      </c>
      <c r="E112" s="7" t="s">
        <v>17207</v>
      </c>
      <c r="F112" s="43" t="s">
        <v>17208</v>
      </c>
      <c r="G112" s="7" t="s">
        <v>4240</v>
      </c>
      <c r="H112" s="43" t="s">
        <v>17210</v>
      </c>
      <c r="I112" s="43" t="str">
        <f>VLOOKUP(G112,SCC_xref!$D$6:$E$260,2,FALSE)</f>
        <v>Compressor Engines</v>
      </c>
      <c r="J112" s="7" t="s">
        <v>17135</v>
      </c>
      <c r="K112" s="7">
        <v>0.03</v>
      </c>
      <c r="L112" s="7" t="s">
        <v>17135</v>
      </c>
      <c r="M112" s="7" t="s">
        <v>17135</v>
      </c>
      <c r="N112" s="7" t="s">
        <v>17135</v>
      </c>
    </row>
    <row r="113" spans="1:14" s="7" customFormat="1" x14ac:dyDescent="0.2">
      <c r="A113" s="43" t="s">
        <v>17062</v>
      </c>
      <c r="B113" s="7" t="str">
        <f t="shared" si="1"/>
        <v>35</v>
      </c>
      <c r="C113" s="7" t="s">
        <v>17105</v>
      </c>
      <c r="D113" s="7" t="str">
        <f>VLOOKUP(C113,fips_xref!$K$2:$L$53,2,FALSE)</f>
        <v>Lea</v>
      </c>
      <c r="E113" s="7" t="s">
        <v>17150</v>
      </c>
      <c r="F113" s="43" t="s">
        <v>17156</v>
      </c>
      <c r="G113" s="7" t="s">
        <v>1257</v>
      </c>
      <c r="H113" s="43" t="s">
        <v>17157</v>
      </c>
      <c r="I113" s="43" t="str">
        <f>VLOOKUP(G113,SCC_xref!$D$6:$E$260,2,FALSE)</f>
        <v>Dehydrator</v>
      </c>
      <c r="J113" s="7" t="s">
        <v>17135</v>
      </c>
      <c r="K113" s="7">
        <v>0.03</v>
      </c>
      <c r="L113" s="7" t="s">
        <v>17135</v>
      </c>
      <c r="M113" s="7" t="s">
        <v>17135</v>
      </c>
      <c r="N113" s="7" t="s">
        <v>17135</v>
      </c>
    </row>
    <row r="114" spans="1:14" s="7" customFormat="1" x14ac:dyDescent="0.2">
      <c r="A114" s="43" t="s">
        <v>17062</v>
      </c>
      <c r="B114" s="7" t="str">
        <f t="shared" si="1"/>
        <v>35</v>
      </c>
      <c r="C114" s="7" t="s">
        <v>17105</v>
      </c>
      <c r="D114" s="7" t="str">
        <f>VLOOKUP(C114,fips_xref!$K$2:$L$53,2,FALSE)</f>
        <v>Lea</v>
      </c>
      <c r="E114" s="7" t="s">
        <v>17132</v>
      </c>
      <c r="F114" s="43" t="s">
        <v>17190</v>
      </c>
      <c r="G114" s="7" t="s">
        <v>5576</v>
      </c>
      <c r="H114" s="43" t="s">
        <v>17191</v>
      </c>
      <c r="I114" s="43" t="str">
        <f>VLOOKUP(G114,SCC_xref!$D$6:$E$260,2,FALSE)</f>
        <v>Compressor Engines</v>
      </c>
      <c r="J114" s="7" t="s">
        <v>17135</v>
      </c>
      <c r="K114" s="7" t="s">
        <v>17135</v>
      </c>
      <c r="L114" s="7" t="s">
        <v>17135</v>
      </c>
      <c r="M114" s="7">
        <v>0.03</v>
      </c>
      <c r="N114" s="7" t="s">
        <v>17135</v>
      </c>
    </row>
    <row r="115" spans="1:14" s="7" customFormat="1" x14ac:dyDescent="0.2">
      <c r="A115" s="43" t="s">
        <v>17062</v>
      </c>
      <c r="B115" s="7" t="str">
        <f t="shared" si="1"/>
        <v>35</v>
      </c>
      <c r="C115" s="7" t="s">
        <v>17063</v>
      </c>
      <c r="D115" s="7" t="str">
        <f>VLOOKUP(C115,fips_xref!$K$2:$L$53,2,FALSE)</f>
        <v>Eddy</v>
      </c>
      <c r="E115" s="7" t="s">
        <v>17222</v>
      </c>
      <c r="F115" s="43" t="s">
        <v>17223</v>
      </c>
      <c r="G115" s="7" t="s">
        <v>5</v>
      </c>
      <c r="H115" s="43" t="s">
        <v>17224</v>
      </c>
      <c r="I115" s="43" t="str">
        <f>VLOOKUP(G115,SCC_xref!$D$6:$E$260,2,FALSE)</f>
        <v>Dehydrator</v>
      </c>
      <c r="J115" s="7" t="s">
        <v>17135</v>
      </c>
      <c r="K115" s="7">
        <v>3.3000000000000002E-2</v>
      </c>
      <c r="L115" s="7" t="s">
        <v>17135</v>
      </c>
      <c r="M115" s="7" t="s">
        <v>17135</v>
      </c>
      <c r="N115" s="7" t="s">
        <v>17135</v>
      </c>
    </row>
    <row r="116" spans="1:14" s="7" customFormat="1" x14ac:dyDescent="0.2">
      <c r="A116" s="43" t="s">
        <v>17062</v>
      </c>
      <c r="B116" s="7" t="str">
        <f t="shared" si="1"/>
        <v>35</v>
      </c>
      <c r="C116" s="7" t="s">
        <v>17105</v>
      </c>
      <c r="D116" s="7" t="str">
        <f>VLOOKUP(C116,fips_xref!$K$2:$L$53,2,FALSE)</f>
        <v>Lea</v>
      </c>
      <c r="E116" s="7" t="s">
        <v>17150</v>
      </c>
      <c r="F116" s="43" t="s">
        <v>17156</v>
      </c>
      <c r="G116" s="7" t="s">
        <v>4238</v>
      </c>
      <c r="H116" s="43" t="s">
        <v>17211</v>
      </c>
      <c r="I116" s="43" t="str">
        <f>VLOOKUP(G116,SCC_xref!$D$6:$E$260,2,FALSE)</f>
        <v>Compressor Engines</v>
      </c>
      <c r="J116" s="7" t="s">
        <v>17135</v>
      </c>
      <c r="K116" s="7" t="s">
        <v>17135</v>
      </c>
      <c r="L116" s="7" t="s">
        <v>17135</v>
      </c>
      <c r="M116" s="7">
        <v>3.3000000000000002E-2</v>
      </c>
      <c r="N116" s="7" t="s">
        <v>17135</v>
      </c>
    </row>
    <row r="117" spans="1:14" s="7" customFormat="1" x14ac:dyDescent="0.2">
      <c r="A117" s="43" t="s">
        <v>17062</v>
      </c>
      <c r="B117" s="7" t="str">
        <f t="shared" si="1"/>
        <v>35</v>
      </c>
      <c r="C117" s="7" t="s">
        <v>17105</v>
      </c>
      <c r="D117" s="7" t="str">
        <f>VLOOKUP(C117,fips_xref!$K$2:$L$53,2,FALSE)</f>
        <v>Lea</v>
      </c>
      <c r="E117" s="7" t="s">
        <v>17150</v>
      </c>
      <c r="F117" s="43" t="s">
        <v>17151</v>
      </c>
      <c r="G117" s="7" t="s">
        <v>3823</v>
      </c>
      <c r="H117" s="43" t="s">
        <v>17152</v>
      </c>
      <c r="I117" s="43" t="str">
        <f>VLOOKUP(G117,SCC_xref!$D$6:$E$260,2,FALSE)</f>
        <v>Process Heaters</v>
      </c>
      <c r="J117" s="7" t="s">
        <v>17135</v>
      </c>
      <c r="K117" s="7" t="s">
        <v>17135</v>
      </c>
      <c r="L117" s="7" t="s">
        <v>17135</v>
      </c>
      <c r="M117" s="7" t="s">
        <v>17135</v>
      </c>
      <c r="N117" s="7">
        <v>3.7999999999999999E-2</v>
      </c>
    </row>
    <row r="118" spans="1:14" s="7" customFormat="1" x14ac:dyDescent="0.2">
      <c r="A118" s="43" t="s">
        <v>17062</v>
      </c>
      <c r="B118" s="7" t="str">
        <f t="shared" si="1"/>
        <v>35</v>
      </c>
      <c r="C118" s="7" t="s">
        <v>17105</v>
      </c>
      <c r="D118" s="7" t="str">
        <f>VLOOKUP(C118,fips_xref!$K$2:$L$53,2,FALSE)</f>
        <v>Lea</v>
      </c>
      <c r="E118" s="7" t="s">
        <v>17132</v>
      </c>
      <c r="F118" s="43" t="s">
        <v>17173</v>
      </c>
      <c r="G118" s="7" t="s">
        <v>4238</v>
      </c>
      <c r="H118" s="43" t="s">
        <v>17225</v>
      </c>
      <c r="I118" s="43" t="str">
        <f>VLOOKUP(G118,SCC_xref!$D$6:$E$260,2,FALSE)</f>
        <v>Compressor Engines</v>
      </c>
      <c r="J118" s="7" t="s">
        <v>17135</v>
      </c>
      <c r="K118" s="7" t="s">
        <v>17135</v>
      </c>
      <c r="L118" s="7" t="s">
        <v>17135</v>
      </c>
      <c r="M118" s="7">
        <v>0.04</v>
      </c>
      <c r="N118" s="7" t="s">
        <v>17135</v>
      </c>
    </row>
    <row r="119" spans="1:14" s="7" customFormat="1" x14ac:dyDescent="0.2">
      <c r="A119" s="43" t="s">
        <v>17062</v>
      </c>
      <c r="B119" s="7" t="str">
        <f t="shared" si="1"/>
        <v>35</v>
      </c>
      <c r="C119" s="7" t="s">
        <v>17105</v>
      </c>
      <c r="D119" s="7" t="str">
        <f>VLOOKUP(C119,fips_xref!$K$2:$L$53,2,FALSE)</f>
        <v>Lea</v>
      </c>
      <c r="E119" s="7" t="s">
        <v>17150</v>
      </c>
      <c r="F119" s="43" t="s">
        <v>17175</v>
      </c>
      <c r="G119" s="7" t="s">
        <v>4238</v>
      </c>
      <c r="H119" s="43" t="s">
        <v>17204</v>
      </c>
      <c r="I119" s="43" t="str">
        <f>VLOOKUP(G119,SCC_xref!$D$6:$E$260,2,FALSE)</f>
        <v>Compressor Engines</v>
      </c>
      <c r="J119" s="7" t="s">
        <v>17135</v>
      </c>
      <c r="K119" s="7" t="s">
        <v>17135</v>
      </c>
      <c r="L119" s="7" t="s">
        <v>17135</v>
      </c>
      <c r="M119" s="7">
        <v>0.04</v>
      </c>
      <c r="N119" s="7" t="s">
        <v>17135</v>
      </c>
    </row>
    <row r="120" spans="1:14" s="7" customFormat="1" x14ac:dyDescent="0.2">
      <c r="A120" s="43" t="s">
        <v>17062</v>
      </c>
      <c r="B120" s="7" t="str">
        <f t="shared" si="1"/>
        <v>35</v>
      </c>
      <c r="C120" s="7" t="s">
        <v>17105</v>
      </c>
      <c r="D120" s="7" t="str">
        <f>VLOOKUP(C120,fips_xref!$K$2:$L$53,2,FALSE)</f>
        <v>Lea</v>
      </c>
      <c r="E120" s="7" t="s">
        <v>17132</v>
      </c>
      <c r="F120" s="43" t="s">
        <v>17190</v>
      </c>
      <c r="G120" s="7" t="s">
        <v>5576</v>
      </c>
      <c r="H120" s="43" t="s">
        <v>17191</v>
      </c>
      <c r="I120" s="43" t="str">
        <f>VLOOKUP(G120,SCC_xref!$D$6:$E$260,2,FALSE)</f>
        <v>Compressor Engines</v>
      </c>
      <c r="J120" s="7" t="s">
        <v>17135</v>
      </c>
      <c r="K120" s="7" t="s">
        <v>17135</v>
      </c>
      <c r="L120" s="7" t="s">
        <v>17135</v>
      </c>
      <c r="M120" s="7">
        <v>0.04</v>
      </c>
      <c r="N120" s="7" t="s">
        <v>17135</v>
      </c>
    </row>
    <row r="121" spans="1:14" s="7" customFormat="1" x14ac:dyDescent="0.2">
      <c r="A121" s="43" t="s">
        <v>17062</v>
      </c>
      <c r="B121" s="7" t="str">
        <f t="shared" si="1"/>
        <v>35</v>
      </c>
      <c r="C121" s="7" t="s">
        <v>17105</v>
      </c>
      <c r="D121" s="7" t="str">
        <f>VLOOKUP(C121,fips_xref!$K$2:$L$53,2,FALSE)</f>
        <v>Lea</v>
      </c>
      <c r="E121" s="7" t="s">
        <v>17150</v>
      </c>
      <c r="F121" s="43" t="s">
        <v>17151</v>
      </c>
      <c r="G121" s="7" t="s">
        <v>3823</v>
      </c>
      <c r="H121" s="43" t="s">
        <v>17226</v>
      </c>
      <c r="I121" s="43" t="str">
        <f>VLOOKUP(G121,SCC_xref!$D$6:$E$260,2,FALSE)</f>
        <v>Process Heaters</v>
      </c>
      <c r="J121" s="7" t="s">
        <v>17135</v>
      </c>
      <c r="K121" s="7" t="s">
        <v>17135</v>
      </c>
      <c r="L121" s="7" t="s">
        <v>17135</v>
      </c>
      <c r="M121" s="7">
        <v>4.9500000000000002E-2</v>
      </c>
      <c r="N121" s="7" t="s">
        <v>17135</v>
      </c>
    </row>
    <row r="122" spans="1:14" s="7" customFormat="1" x14ac:dyDescent="0.2">
      <c r="A122" s="43" t="s">
        <v>17062</v>
      </c>
      <c r="B122" s="7" t="str">
        <f t="shared" si="1"/>
        <v>35</v>
      </c>
      <c r="C122" s="7" t="s">
        <v>17063</v>
      </c>
      <c r="D122" s="7" t="str">
        <f>VLOOKUP(C122,fips_xref!$K$2:$L$53,2,FALSE)</f>
        <v>Eddy</v>
      </c>
      <c r="E122" s="7" t="s">
        <v>17222</v>
      </c>
      <c r="F122" s="43" t="s">
        <v>17223</v>
      </c>
      <c r="G122" s="7" t="s">
        <v>5</v>
      </c>
      <c r="H122" s="43" t="s">
        <v>17224</v>
      </c>
      <c r="I122" s="43" t="str">
        <f>VLOOKUP(G122,SCC_xref!$D$6:$E$260,2,FALSE)</f>
        <v>Dehydrator</v>
      </c>
      <c r="J122" s="7" t="s">
        <v>17135</v>
      </c>
      <c r="K122" s="7" t="s">
        <v>17135</v>
      </c>
      <c r="L122" s="7" t="s">
        <v>17135</v>
      </c>
      <c r="M122" s="7" t="s">
        <v>17135</v>
      </c>
      <c r="N122" s="7">
        <v>0.05</v>
      </c>
    </row>
    <row r="123" spans="1:14" s="7" customFormat="1" x14ac:dyDescent="0.2">
      <c r="A123" s="43" t="s">
        <v>17062</v>
      </c>
      <c r="B123" s="7" t="str">
        <f t="shared" si="1"/>
        <v>35</v>
      </c>
      <c r="C123" s="7" t="s">
        <v>17063</v>
      </c>
      <c r="D123" s="7" t="str">
        <f>VLOOKUP(C123,fips_xref!$K$2:$L$53,2,FALSE)</f>
        <v>Eddy</v>
      </c>
      <c r="E123" s="7" t="s">
        <v>17132</v>
      </c>
      <c r="F123" s="43" t="s">
        <v>17136</v>
      </c>
      <c r="G123" s="7" t="s">
        <v>1259</v>
      </c>
      <c r="H123" s="43" t="s">
        <v>17197</v>
      </c>
      <c r="I123" s="43" t="str">
        <f>VLOOKUP(G123,SCC_xref!$D$6:$E$260,2,FALSE)</f>
        <v>Dehydrator</v>
      </c>
      <c r="J123" s="7" t="s">
        <v>17135</v>
      </c>
      <c r="K123" s="7" t="s">
        <v>17135</v>
      </c>
      <c r="L123" s="7" t="s">
        <v>17135</v>
      </c>
      <c r="M123" s="7" t="s">
        <v>17135</v>
      </c>
      <c r="N123" s="7">
        <v>0.05</v>
      </c>
    </row>
    <row r="124" spans="1:14" s="7" customFormat="1" x14ac:dyDescent="0.2">
      <c r="A124" s="43" t="s">
        <v>17062</v>
      </c>
      <c r="B124" s="7" t="str">
        <f t="shared" si="1"/>
        <v>35</v>
      </c>
      <c r="C124" s="7" t="s">
        <v>17105</v>
      </c>
      <c r="D124" s="7" t="str">
        <f>VLOOKUP(C124,fips_xref!$K$2:$L$53,2,FALSE)</f>
        <v>Lea</v>
      </c>
      <c r="E124" s="7" t="s">
        <v>17153</v>
      </c>
      <c r="F124" s="43" t="s">
        <v>17154</v>
      </c>
      <c r="G124" s="7" t="s">
        <v>3823</v>
      </c>
      <c r="H124" s="43" t="s">
        <v>17155</v>
      </c>
      <c r="I124" s="43" t="str">
        <f>VLOOKUP(G124,SCC_xref!$D$6:$E$260,2,FALSE)</f>
        <v>Process Heaters</v>
      </c>
      <c r="J124" s="7" t="s">
        <v>17135</v>
      </c>
      <c r="K124" s="7" t="s">
        <v>17135</v>
      </c>
      <c r="L124" s="7" t="s">
        <v>17135</v>
      </c>
      <c r="M124" s="7" t="s">
        <v>17135</v>
      </c>
      <c r="N124" s="7">
        <v>0.05</v>
      </c>
    </row>
    <row r="125" spans="1:14" s="7" customFormat="1" x14ac:dyDescent="0.2">
      <c r="A125" s="43" t="s">
        <v>17062</v>
      </c>
      <c r="B125" s="7" t="str">
        <f t="shared" si="1"/>
        <v>35</v>
      </c>
      <c r="C125" s="7" t="s">
        <v>17105</v>
      </c>
      <c r="D125" s="7" t="str">
        <f>VLOOKUP(C125,fips_xref!$K$2:$L$53,2,FALSE)</f>
        <v>Lea</v>
      </c>
      <c r="E125" s="7" t="s">
        <v>17153</v>
      </c>
      <c r="F125" s="43" t="s">
        <v>17154</v>
      </c>
      <c r="G125" s="7" t="s">
        <v>3823</v>
      </c>
      <c r="H125" s="43" t="s">
        <v>17155</v>
      </c>
      <c r="I125" s="43" t="str">
        <f>VLOOKUP(G125,SCC_xref!$D$6:$E$260,2,FALSE)</f>
        <v>Process Heaters</v>
      </c>
      <c r="J125" s="7" t="s">
        <v>17135</v>
      </c>
      <c r="K125" s="7" t="s">
        <v>17135</v>
      </c>
      <c r="L125" s="7" t="s">
        <v>17135</v>
      </c>
      <c r="M125" s="7" t="s">
        <v>17135</v>
      </c>
      <c r="N125" s="7">
        <v>0.05</v>
      </c>
    </row>
    <row r="126" spans="1:14" s="7" customFormat="1" x14ac:dyDescent="0.2">
      <c r="A126" s="43" t="s">
        <v>17062</v>
      </c>
      <c r="B126" s="7" t="str">
        <f t="shared" si="1"/>
        <v>35</v>
      </c>
      <c r="C126" s="7" t="s">
        <v>17105</v>
      </c>
      <c r="D126" s="7" t="str">
        <f>VLOOKUP(C126,fips_xref!$K$2:$L$53,2,FALSE)</f>
        <v>Lea</v>
      </c>
      <c r="E126" s="7" t="s">
        <v>17132</v>
      </c>
      <c r="F126" s="43" t="s">
        <v>17220</v>
      </c>
      <c r="G126" s="7" t="s">
        <v>4250</v>
      </c>
      <c r="H126" s="43" t="s">
        <v>17221</v>
      </c>
      <c r="I126" s="43" t="str">
        <f>VLOOKUP(G126,SCC_xref!$D$6:$E$260,2,FALSE)</f>
        <v>Compressor Engines</v>
      </c>
      <c r="J126" s="7" t="s">
        <v>17135</v>
      </c>
      <c r="K126" s="7" t="s">
        <v>17135</v>
      </c>
      <c r="L126" s="7" t="s">
        <v>17135</v>
      </c>
      <c r="M126" s="7">
        <v>0.05</v>
      </c>
      <c r="N126" s="7" t="s">
        <v>17135</v>
      </c>
    </row>
    <row r="127" spans="1:14" s="7" customFormat="1" x14ac:dyDescent="0.2">
      <c r="A127" s="43" t="s">
        <v>17062</v>
      </c>
      <c r="B127" s="7" t="str">
        <f t="shared" si="1"/>
        <v>35</v>
      </c>
      <c r="C127" s="7" t="s">
        <v>17105</v>
      </c>
      <c r="D127" s="7" t="str">
        <f>VLOOKUP(C127,fips_xref!$K$2:$L$53,2,FALSE)</f>
        <v>Lea</v>
      </c>
      <c r="E127" s="7" t="s">
        <v>17150</v>
      </c>
      <c r="F127" s="43" t="s">
        <v>17156</v>
      </c>
      <c r="G127" s="7" t="s">
        <v>1257</v>
      </c>
      <c r="H127" s="43" t="s">
        <v>17157</v>
      </c>
      <c r="I127" s="43" t="str">
        <f>VLOOKUP(G127,SCC_xref!$D$6:$E$260,2,FALSE)</f>
        <v>Dehydrator</v>
      </c>
      <c r="J127" s="7" t="s">
        <v>17135</v>
      </c>
      <c r="K127" s="7" t="s">
        <v>17135</v>
      </c>
      <c r="L127" s="7" t="s">
        <v>17135</v>
      </c>
      <c r="M127" s="7" t="s">
        <v>17135</v>
      </c>
      <c r="N127" s="7">
        <v>0.05</v>
      </c>
    </row>
    <row r="128" spans="1:14" s="7" customFormat="1" x14ac:dyDescent="0.2">
      <c r="A128" s="43" t="s">
        <v>17062</v>
      </c>
      <c r="B128" s="7" t="str">
        <f t="shared" si="1"/>
        <v>35</v>
      </c>
      <c r="C128" s="7" t="s">
        <v>17105</v>
      </c>
      <c r="D128" s="7" t="str">
        <f>VLOOKUP(C128,fips_xref!$K$2:$L$53,2,FALSE)</f>
        <v>Lea</v>
      </c>
      <c r="E128" s="7" t="s">
        <v>17150</v>
      </c>
      <c r="F128" s="43" t="s">
        <v>17151</v>
      </c>
      <c r="G128" s="7" t="s">
        <v>4252</v>
      </c>
      <c r="H128" s="43" t="s">
        <v>17217</v>
      </c>
      <c r="I128" s="43" t="str">
        <f>VLOOKUP(G128,SCC_xref!$D$6:$E$260,2,FALSE)</f>
        <v>Natural Gas Production, Flares</v>
      </c>
      <c r="J128" s="7" t="s">
        <v>17135</v>
      </c>
      <c r="K128" s="7" t="s">
        <v>17135</v>
      </c>
      <c r="L128" s="7" t="s">
        <v>17135</v>
      </c>
      <c r="M128" s="7" t="s">
        <v>17135</v>
      </c>
      <c r="N128" s="7">
        <v>0.05</v>
      </c>
    </row>
    <row r="129" spans="1:14" s="7" customFormat="1" x14ac:dyDescent="0.2">
      <c r="A129" s="43" t="s">
        <v>17062</v>
      </c>
      <c r="B129" s="7" t="str">
        <f t="shared" si="1"/>
        <v>35</v>
      </c>
      <c r="C129" s="7" t="s">
        <v>17063</v>
      </c>
      <c r="D129" s="7" t="str">
        <f>VLOOKUP(C129,fips_xref!$K$2:$L$53,2,FALSE)</f>
        <v>Eddy</v>
      </c>
      <c r="E129" s="7" t="s">
        <v>17222</v>
      </c>
      <c r="F129" s="43" t="s">
        <v>17223</v>
      </c>
      <c r="G129" s="7" t="s">
        <v>1136</v>
      </c>
      <c r="H129" s="43" t="s">
        <v>17227</v>
      </c>
      <c r="I129" s="43" t="str">
        <f>VLOOKUP(G129,SCC_xref!$D$6:$E$260,2,FALSE)</f>
        <v>Permitted Tank Losses</v>
      </c>
      <c r="J129" s="7" t="s">
        <v>17135</v>
      </c>
      <c r="K129" s="7">
        <v>0.06</v>
      </c>
      <c r="L129" s="7" t="s">
        <v>17135</v>
      </c>
      <c r="M129" s="7" t="s">
        <v>17135</v>
      </c>
      <c r="N129" s="7" t="s">
        <v>17135</v>
      </c>
    </row>
    <row r="130" spans="1:14" s="7" customFormat="1" x14ac:dyDescent="0.2">
      <c r="A130" s="43" t="s">
        <v>17062</v>
      </c>
      <c r="B130" s="7" t="str">
        <f t="shared" si="1"/>
        <v>35</v>
      </c>
      <c r="C130" s="7" t="s">
        <v>17063</v>
      </c>
      <c r="D130" s="7" t="str">
        <f>VLOOKUP(C130,fips_xref!$K$2:$L$53,2,FALSE)</f>
        <v>Eddy</v>
      </c>
      <c r="E130" s="7" t="s">
        <v>17132</v>
      </c>
      <c r="F130" s="43" t="s">
        <v>17136</v>
      </c>
      <c r="G130" s="7" t="s">
        <v>3823</v>
      </c>
      <c r="H130" s="43" t="s">
        <v>17228</v>
      </c>
      <c r="I130" s="43" t="str">
        <f>VLOOKUP(G130,SCC_xref!$D$6:$E$260,2,FALSE)</f>
        <v>Process Heaters</v>
      </c>
      <c r="J130" s="7" t="s">
        <v>17135</v>
      </c>
      <c r="K130" s="7">
        <v>0.06</v>
      </c>
      <c r="L130" s="7" t="s">
        <v>17135</v>
      </c>
      <c r="M130" s="7" t="s">
        <v>17135</v>
      </c>
      <c r="N130" s="7" t="s">
        <v>17135</v>
      </c>
    </row>
    <row r="131" spans="1:14" s="7" customFormat="1" x14ac:dyDescent="0.2">
      <c r="A131" s="43" t="s">
        <v>17062</v>
      </c>
      <c r="B131" s="7" t="str">
        <f t="shared" si="1"/>
        <v>35</v>
      </c>
      <c r="C131" s="7" t="s">
        <v>17063</v>
      </c>
      <c r="D131" s="7" t="str">
        <f>VLOOKUP(C131,fips_xref!$K$2:$L$53,2,FALSE)</f>
        <v>Eddy</v>
      </c>
      <c r="E131" s="7" t="s">
        <v>17132</v>
      </c>
      <c r="F131" s="43" t="s">
        <v>17136</v>
      </c>
      <c r="G131" s="7" t="s">
        <v>4240</v>
      </c>
      <c r="H131" s="43" t="s">
        <v>17137</v>
      </c>
      <c r="I131" s="43" t="str">
        <f>VLOOKUP(G131,SCC_xref!$D$6:$E$260,2,FALSE)</f>
        <v>Compressor Engines</v>
      </c>
      <c r="J131" s="7" t="s">
        <v>17135</v>
      </c>
      <c r="K131" s="7" t="s">
        <v>17135</v>
      </c>
      <c r="L131" s="7">
        <v>0.06</v>
      </c>
      <c r="M131" s="7" t="s">
        <v>17135</v>
      </c>
      <c r="N131" s="7" t="s">
        <v>17135</v>
      </c>
    </row>
    <row r="132" spans="1:14" s="7" customFormat="1" x14ac:dyDescent="0.2">
      <c r="A132" s="43" t="s">
        <v>17062</v>
      </c>
      <c r="B132" s="7" t="str">
        <f t="shared" si="1"/>
        <v>35</v>
      </c>
      <c r="C132" s="7" t="s">
        <v>17063</v>
      </c>
      <c r="D132" s="7" t="str">
        <f>VLOOKUP(C132,fips_xref!$K$2:$L$53,2,FALSE)</f>
        <v>Eddy</v>
      </c>
      <c r="E132" s="7" t="s">
        <v>17132</v>
      </c>
      <c r="F132" s="43" t="s">
        <v>17136</v>
      </c>
      <c r="G132" s="7" t="s">
        <v>4252</v>
      </c>
      <c r="H132" s="43" t="s">
        <v>17138</v>
      </c>
      <c r="I132" s="43" t="str">
        <f>VLOOKUP(G132,SCC_xref!$D$6:$E$260,2,FALSE)</f>
        <v>Natural Gas Production, Flares</v>
      </c>
      <c r="J132" s="7">
        <v>0.06</v>
      </c>
      <c r="K132" s="7" t="s">
        <v>17135</v>
      </c>
      <c r="L132" s="7" t="s">
        <v>17135</v>
      </c>
      <c r="M132" s="7" t="s">
        <v>17135</v>
      </c>
      <c r="N132" s="7" t="s">
        <v>17135</v>
      </c>
    </row>
    <row r="133" spans="1:14" s="7" customFormat="1" x14ac:dyDescent="0.2">
      <c r="A133" s="43" t="s">
        <v>17062</v>
      </c>
      <c r="B133" s="7" t="str">
        <f t="shared" si="1"/>
        <v>35</v>
      </c>
      <c r="C133" s="7" t="s">
        <v>17105</v>
      </c>
      <c r="D133" s="7" t="str">
        <f>VLOOKUP(C133,fips_xref!$K$2:$L$53,2,FALSE)</f>
        <v>Lea</v>
      </c>
      <c r="E133" s="7" t="s">
        <v>17150</v>
      </c>
      <c r="F133" s="43" t="s">
        <v>17175</v>
      </c>
      <c r="G133" s="7" t="s">
        <v>4238</v>
      </c>
      <c r="H133" s="43" t="s">
        <v>17204</v>
      </c>
      <c r="I133" s="43" t="str">
        <f>VLOOKUP(G133,SCC_xref!$D$6:$E$260,2,FALSE)</f>
        <v>Compressor Engines</v>
      </c>
      <c r="J133" s="7" t="s">
        <v>17135</v>
      </c>
      <c r="K133" s="7" t="s">
        <v>17135</v>
      </c>
      <c r="L133" s="7" t="s">
        <v>17135</v>
      </c>
      <c r="M133" s="7" t="s">
        <v>17135</v>
      </c>
      <c r="N133" s="7">
        <v>0.06</v>
      </c>
    </row>
    <row r="134" spans="1:14" s="7" customFormat="1" x14ac:dyDescent="0.2">
      <c r="A134" s="43" t="s">
        <v>17062</v>
      </c>
      <c r="B134" s="7" t="str">
        <f t="shared" ref="B134:B197" si="2">LEFT(C134,2)</f>
        <v>35</v>
      </c>
      <c r="C134" s="7" t="s">
        <v>17105</v>
      </c>
      <c r="D134" s="7" t="str">
        <f>VLOOKUP(C134,fips_xref!$K$2:$L$53,2,FALSE)</f>
        <v>Lea</v>
      </c>
      <c r="E134" s="7" t="s">
        <v>17159</v>
      </c>
      <c r="F134" s="43" t="s">
        <v>17160</v>
      </c>
      <c r="G134" s="7" t="s">
        <v>4242</v>
      </c>
      <c r="H134" s="43" t="s">
        <v>17161</v>
      </c>
      <c r="I134" s="43" t="str">
        <f>VLOOKUP(G134,SCC_xref!$D$6:$E$260,2,FALSE)</f>
        <v>Compressor Engines</v>
      </c>
      <c r="J134" s="7" t="s">
        <v>17135</v>
      </c>
      <c r="K134" s="7">
        <v>6.4000000000000001E-2</v>
      </c>
      <c r="L134" s="7" t="s">
        <v>17135</v>
      </c>
      <c r="M134" s="7" t="s">
        <v>17135</v>
      </c>
      <c r="N134" s="7" t="s">
        <v>17135</v>
      </c>
    </row>
    <row r="135" spans="1:14" s="7" customFormat="1" x14ac:dyDescent="0.2">
      <c r="A135" s="43" t="s">
        <v>17062</v>
      </c>
      <c r="B135" s="7" t="str">
        <f t="shared" si="2"/>
        <v>35</v>
      </c>
      <c r="C135" s="7" t="s">
        <v>17105</v>
      </c>
      <c r="D135" s="7" t="str">
        <f>VLOOKUP(C135,fips_xref!$K$2:$L$53,2,FALSE)</f>
        <v>Lea</v>
      </c>
      <c r="E135" s="7" t="s">
        <v>17132</v>
      </c>
      <c r="F135" s="43" t="s">
        <v>17173</v>
      </c>
      <c r="G135" s="7" t="s">
        <v>4252</v>
      </c>
      <c r="H135" s="43" t="s">
        <v>17174</v>
      </c>
      <c r="I135" s="43" t="str">
        <f>VLOOKUP(G135,SCC_xref!$D$6:$E$260,2,FALSE)</f>
        <v>Natural Gas Production, Flares</v>
      </c>
      <c r="J135" s="7" t="s">
        <v>17135</v>
      </c>
      <c r="K135" s="7" t="s">
        <v>17135</v>
      </c>
      <c r="L135" s="7">
        <v>7.0000000000000007E-2</v>
      </c>
      <c r="M135" s="7" t="s">
        <v>17135</v>
      </c>
      <c r="N135" s="7" t="s">
        <v>17135</v>
      </c>
    </row>
    <row r="136" spans="1:14" s="7" customFormat="1" x14ac:dyDescent="0.2">
      <c r="A136" s="43" t="s">
        <v>17062</v>
      </c>
      <c r="B136" s="7" t="str">
        <f t="shared" si="2"/>
        <v>35</v>
      </c>
      <c r="C136" s="7" t="s">
        <v>17105</v>
      </c>
      <c r="D136" s="7" t="str">
        <f>VLOOKUP(C136,fips_xref!$K$2:$L$53,2,FALSE)</f>
        <v>Lea</v>
      </c>
      <c r="E136" s="7" t="s">
        <v>17150</v>
      </c>
      <c r="F136" s="43" t="s">
        <v>17175</v>
      </c>
      <c r="G136" s="7" t="s">
        <v>4240</v>
      </c>
      <c r="H136" s="43" t="s">
        <v>17205</v>
      </c>
      <c r="I136" s="43" t="str">
        <f>VLOOKUP(G136,SCC_xref!$D$6:$E$260,2,FALSE)</f>
        <v>Compressor Engines</v>
      </c>
      <c r="J136" s="7" t="s">
        <v>17135</v>
      </c>
      <c r="K136" s="7" t="s">
        <v>17135</v>
      </c>
      <c r="L136" s="7" t="s">
        <v>17135</v>
      </c>
      <c r="M136" s="7" t="s">
        <v>17135</v>
      </c>
      <c r="N136" s="7">
        <v>7.0000000000000007E-2</v>
      </c>
    </row>
    <row r="137" spans="1:14" s="7" customFormat="1" x14ac:dyDescent="0.2">
      <c r="A137" s="43" t="s">
        <v>17062</v>
      </c>
      <c r="B137" s="7" t="str">
        <f t="shared" si="2"/>
        <v>35</v>
      </c>
      <c r="C137" s="7" t="s">
        <v>17105</v>
      </c>
      <c r="D137" s="7" t="str">
        <f>VLOOKUP(C137,fips_xref!$K$2:$L$53,2,FALSE)</f>
        <v>Lea</v>
      </c>
      <c r="E137" s="7" t="s">
        <v>17150</v>
      </c>
      <c r="F137" s="43" t="s">
        <v>17163</v>
      </c>
      <c r="G137" s="7" t="s">
        <v>5576</v>
      </c>
      <c r="H137" s="43" t="s">
        <v>17229</v>
      </c>
      <c r="I137" s="43" t="str">
        <f>VLOOKUP(G137,SCC_xref!$D$6:$E$260,2,FALSE)</f>
        <v>Compressor Engines</v>
      </c>
      <c r="J137" s="7" t="s">
        <v>17135</v>
      </c>
      <c r="K137" s="7" t="s">
        <v>17135</v>
      </c>
      <c r="L137" s="7" t="s">
        <v>17135</v>
      </c>
      <c r="M137" s="7">
        <v>7.0000000000000007E-2</v>
      </c>
      <c r="N137" s="7" t="s">
        <v>17135</v>
      </c>
    </row>
    <row r="138" spans="1:14" s="7" customFormat="1" x14ac:dyDescent="0.2">
      <c r="A138" s="43" t="s">
        <v>17062</v>
      </c>
      <c r="B138" s="7" t="str">
        <f t="shared" si="2"/>
        <v>35</v>
      </c>
      <c r="C138" s="7" t="s">
        <v>17105</v>
      </c>
      <c r="D138" s="7" t="str">
        <f>VLOOKUP(C138,fips_xref!$K$2:$L$53,2,FALSE)</f>
        <v>Lea</v>
      </c>
      <c r="E138" s="7" t="s">
        <v>17150</v>
      </c>
      <c r="F138" s="43" t="s">
        <v>17163</v>
      </c>
      <c r="G138" s="7" t="s">
        <v>5576</v>
      </c>
      <c r="H138" s="43" t="s">
        <v>17229</v>
      </c>
      <c r="I138" s="43" t="str">
        <f>VLOOKUP(G138,SCC_xref!$D$6:$E$260,2,FALSE)</f>
        <v>Compressor Engines</v>
      </c>
      <c r="J138" s="7" t="s">
        <v>17135</v>
      </c>
      <c r="K138" s="7" t="s">
        <v>17135</v>
      </c>
      <c r="L138" s="7" t="s">
        <v>17135</v>
      </c>
      <c r="M138" s="7">
        <v>7.0000000000000007E-2</v>
      </c>
      <c r="N138" s="7" t="s">
        <v>17135</v>
      </c>
    </row>
    <row r="139" spans="1:14" s="7" customFormat="1" x14ac:dyDescent="0.2">
      <c r="A139" s="43" t="s">
        <v>17062</v>
      </c>
      <c r="B139" s="7" t="str">
        <f t="shared" si="2"/>
        <v>35</v>
      </c>
      <c r="C139" s="7" t="s">
        <v>17063</v>
      </c>
      <c r="D139" s="7" t="str">
        <f>VLOOKUP(C139,fips_xref!$K$2:$L$53,2,FALSE)</f>
        <v>Eddy</v>
      </c>
      <c r="E139" s="7" t="s">
        <v>17132</v>
      </c>
      <c r="F139" s="43" t="s">
        <v>17136</v>
      </c>
      <c r="G139" s="7" t="s">
        <v>1259</v>
      </c>
      <c r="H139" s="43" t="s">
        <v>17197</v>
      </c>
      <c r="I139" s="43" t="str">
        <f>VLOOKUP(G139,SCC_xref!$D$6:$E$260,2,FALSE)</f>
        <v>Dehydrator</v>
      </c>
      <c r="J139" s="7" t="s">
        <v>17135</v>
      </c>
      <c r="K139" s="7" t="s">
        <v>17135</v>
      </c>
      <c r="L139" s="7" t="s">
        <v>17135</v>
      </c>
      <c r="M139" s="7">
        <v>0.08</v>
      </c>
      <c r="N139" s="7" t="s">
        <v>17135</v>
      </c>
    </row>
    <row r="140" spans="1:14" s="7" customFormat="1" x14ac:dyDescent="0.2">
      <c r="A140" s="43" t="s">
        <v>17062</v>
      </c>
      <c r="B140" s="7" t="str">
        <f t="shared" si="2"/>
        <v>35</v>
      </c>
      <c r="C140" s="7" t="s">
        <v>17105</v>
      </c>
      <c r="D140" s="7" t="str">
        <f>VLOOKUP(C140,fips_xref!$K$2:$L$53,2,FALSE)</f>
        <v>Lea</v>
      </c>
      <c r="E140" s="7" t="s">
        <v>17132</v>
      </c>
      <c r="F140" s="43" t="s">
        <v>17220</v>
      </c>
      <c r="G140" s="7" t="s">
        <v>4250</v>
      </c>
      <c r="H140" s="43" t="s">
        <v>17221</v>
      </c>
      <c r="I140" s="43" t="str">
        <f>VLOOKUP(G140,SCC_xref!$D$6:$E$260,2,FALSE)</f>
        <v>Compressor Engines</v>
      </c>
      <c r="J140" s="7" t="s">
        <v>17135</v>
      </c>
      <c r="K140" s="7">
        <v>0.08</v>
      </c>
      <c r="L140" s="7" t="s">
        <v>17135</v>
      </c>
      <c r="M140" s="7" t="s">
        <v>17135</v>
      </c>
      <c r="N140" s="7" t="s">
        <v>17135</v>
      </c>
    </row>
    <row r="141" spans="1:14" s="7" customFormat="1" x14ac:dyDescent="0.2">
      <c r="A141" s="43" t="s">
        <v>17062</v>
      </c>
      <c r="B141" s="7" t="str">
        <f t="shared" si="2"/>
        <v>35</v>
      </c>
      <c r="C141" s="7" t="s">
        <v>17105</v>
      </c>
      <c r="D141" s="7" t="str">
        <f>VLOOKUP(C141,fips_xref!$K$2:$L$53,2,FALSE)</f>
        <v>Lea</v>
      </c>
      <c r="E141" s="7" t="s">
        <v>17150</v>
      </c>
      <c r="F141" s="43" t="s">
        <v>17163</v>
      </c>
      <c r="G141" s="7" t="s">
        <v>3823</v>
      </c>
      <c r="H141" s="43" t="s">
        <v>17230</v>
      </c>
      <c r="I141" s="43" t="str">
        <f>VLOOKUP(G141,SCC_xref!$D$6:$E$260,2,FALSE)</f>
        <v>Process Heaters</v>
      </c>
      <c r="J141" s="7" t="s">
        <v>17135</v>
      </c>
      <c r="K141" s="7" t="s">
        <v>17135</v>
      </c>
      <c r="L141" s="7" t="s">
        <v>17135</v>
      </c>
      <c r="M141" s="7">
        <v>0.08</v>
      </c>
      <c r="N141" s="7" t="s">
        <v>17135</v>
      </c>
    </row>
    <row r="142" spans="1:14" s="7" customFormat="1" x14ac:dyDescent="0.2">
      <c r="A142" s="43" t="s">
        <v>17062</v>
      </c>
      <c r="B142" s="7" t="str">
        <f t="shared" si="2"/>
        <v>35</v>
      </c>
      <c r="C142" s="7" t="s">
        <v>17105</v>
      </c>
      <c r="D142" s="7" t="str">
        <f>VLOOKUP(C142,fips_xref!$K$2:$L$53,2,FALSE)</f>
        <v>Lea</v>
      </c>
      <c r="E142" s="7" t="s">
        <v>17150</v>
      </c>
      <c r="F142" s="43" t="s">
        <v>17163</v>
      </c>
      <c r="G142" s="7" t="s">
        <v>3823</v>
      </c>
      <c r="H142" s="43" t="s">
        <v>17230</v>
      </c>
      <c r="I142" s="43" t="str">
        <f>VLOOKUP(G142,SCC_xref!$D$6:$E$260,2,FALSE)</f>
        <v>Process Heaters</v>
      </c>
      <c r="J142" s="7" t="s">
        <v>17135</v>
      </c>
      <c r="K142" s="7" t="s">
        <v>17135</v>
      </c>
      <c r="L142" s="7" t="s">
        <v>17135</v>
      </c>
      <c r="M142" s="7">
        <v>0.08</v>
      </c>
      <c r="N142" s="7" t="s">
        <v>17135</v>
      </c>
    </row>
    <row r="143" spans="1:14" s="7" customFormat="1" x14ac:dyDescent="0.2">
      <c r="A143" s="43" t="s">
        <v>17062</v>
      </c>
      <c r="B143" s="7" t="str">
        <f t="shared" si="2"/>
        <v>35</v>
      </c>
      <c r="C143" s="7" t="s">
        <v>17105</v>
      </c>
      <c r="D143" s="7" t="str">
        <f>VLOOKUP(C143,fips_xref!$K$2:$L$53,2,FALSE)</f>
        <v>Lea</v>
      </c>
      <c r="E143" s="7" t="s">
        <v>17231</v>
      </c>
      <c r="F143" s="43" t="s">
        <v>17232</v>
      </c>
      <c r="G143" s="7" t="s">
        <v>5</v>
      </c>
      <c r="H143" s="43" t="s">
        <v>17197</v>
      </c>
      <c r="I143" s="43" t="str">
        <f>VLOOKUP(G143,SCC_xref!$D$6:$E$260,2,FALSE)</f>
        <v>Dehydrator</v>
      </c>
      <c r="J143" s="7" t="s">
        <v>17135</v>
      </c>
      <c r="K143" s="7" t="s">
        <v>17135</v>
      </c>
      <c r="L143" s="7">
        <v>0.08</v>
      </c>
      <c r="M143" s="7" t="s">
        <v>17135</v>
      </c>
      <c r="N143" s="7" t="s">
        <v>17135</v>
      </c>
    </row>
    <row r="144" spans="1:14" s="7" customFormat="1" x14ac:dyDescent="0.2">
      <c r="A144" s="43" t="s">
        <v>17062</v>
      </c>
      <c r="B144" s="7" t="str">
        <f t="shared" si="2"/>
        <v>35</v>
      </c>
      <c r="C144" s="7" t="s">
        <v>17063</v>
      </c>
      <c r="D144" s="7" t="str">
        <f>VLOOKUP(C144,fips_xref!$K$2:$L$53,2,FALSE)</f>
        <v>Eddy</v>
      </c>
      <c r="E144" s="7" t="s">
        <v>17147</v>
      </c>
      <c r="F144" s="43" t="s">
        <v>17148</v>
      </c>
      <c r="G144" s="7" t="s">
        <v>4252</v>
      </c>
      <c r="H144" s="43" t="s">
        <v>17149</v>
      </c>
      <c r="I144" s="43" t="str">
        <f>VLOOKUP(G144,SCC_xref!$D$6:$E$260,2,FALSE)</f>
        <v>Natural Gas Production, Flares</v>
      </c>
      <c r="J144" s="7" t="s">
        <v>17135</v>
      </c>
      <c r="K144" s="7" t="s">
        <v>17135</v>
      </c>
      <c r="L144" s="7">
        <v>8.5999999999999993E-2</v>
      </c>
      <c r="M144" s="7" t="s">
        <v>17135</v>
      </c>
      <c r="N144" s="7" t="s">
        <v>17135</v>
      </c>
    </row>
    <row r="145" spans="1:14" s="7" customFormat="1" x14ac:dyDescent="0.2">
      <c r="A145" s="43" t="s">
        <v>17062</v>
      </c>
      <c r="B145" s="7" t="str">
        <f t="shared" si="2"/>
        <v>35</v>
      </c>
      <c r="C145" s="7" t="s">
        <v>17105</v>
      </c>
      <c r="D145" s="7" t="str">
        <f>VLOOKUP(C145,fips_xref!$K$2:$L$53,2,FALSE)</f>
        <v>Lea</v>
      </c>
      <c r="E145" s="7" t="s">
        <v>17159</v>
      </c>
      <c r="F145" s="43" t="s">
        <v>17160</v>
      </c>
      <c r="G145" s="7" t="s">
        <v>4242</v>
      </c>
      <c r="H145" s="43" t="s">
        <v>17161</v>
      </c>
      <c r="I145" s="43" t="str">
        <f>VLOOKUP(G145,SCC_xref!$D$6:$E$260,2,FALSE)</f>
        <v>Compressor Engines</v>
      </c>
      <c r="J145" s="7" t="s">
        <v>17135</v>
      </c>
      <c r="K145" s="7">
        <v>8.7999999999999995E-2</v>
      </c>
      <c r="L145" s="7" t="s">
        <v>17135</v>
      </c>
      <c r="M145" s="7" t="s">
        <v>17135</v>
      </c>
      <c r="N145" s="7" t="s">
        <v>17135</v>
      </c>
    </row>
    <row r="146" spans="1:14" s="7" customFormat="1" x14ac:dyDescent="0.2">
      <c r="A146" s="43" t="s">
        <v>17062</v>
      </c>
      <c r="B146" s="7" t="str">
        <f t="shared" si="2"/>
        <v>35</v>
      </c>
      <c r="C146" s="7" t="s">
        <v>17105</v>
      </c>
      <c r="D146" s="7" t="str">
        <f>VLOOKUP(C146,fips_xref!$K$2:$L$53,2,FALSE)</f>
        <v>Lea</v>
      </c>
      <c r="E146" s="7" t="s">
        <v>17169</v>
      </c>
      <c r="F146" s="43" t="s">
        <v>17170</v>
      </c>
      <c r="G146" s="7" t="s">
        <v>3811</v>
      </c>
      <c r="H146" s="43" t="s">
        <v>17172</v>
      </c>
      <c r="I146" s="43" t="str">
        <f>VLOOKUP(G146,SCC_xref!$D$6:$E$260,2,FALSE)</f>
        <v>Amine Units</v>
      </c>
      <c r="J146" s="7" t="s">
        <v>17135</v>
      </c>
      <c r="K146" s="7">
        <v>0.09</v>
      </c>
      <c r="L146" s="7" t="s">
        <v>17135</v>
      </c>
      <c r="M146" s="7" t="s">
        <v>17135</v>
      </c>
      <c r="N146" s="7" t="s">
        <v>17135</v>
      </c>
    </row>
    <row r="147" spans="1:14" s="7" customFormat="1" x14ac:dyDescent="0.2">
      <c r="A147" s="43" t="s">
        <v>17062</v>
      </c>
      <c r="B147" s="7" t="str">
        <f t="shared" si="2"/>
        <v>35</v>
      </c>
      <c r="C147" s="7" t="s">
        <v>17105</v>
      </c>
      <c r="D147" s="7" t="str">
        <f>VLOOKUP(C147,fips_xref!$K$2:$L$53,2,FALSE)</f>
        <v>Lea</v>
      </c>
      <c r="E147" s="7" t="s">
        <v>17132</v>
      </c>
      <c r="F147" s="43" t="s">
        <v>17220</v>
      </c>
      <c r="G147" s="7" t="s">
        <v>4250</v>
      </c>
      <c r="H147" s="43" t="s">
        <v>17221</v>
      </c>
      <c r="I147" s="43" t="str">
        <f>VLOOKUP(G147,SCC_xref!$D$6:$E$260,2,FALSE)</f>
        <v>Compressor Engines</v>
      </c>
      <c r="J147" s="7" t="s">
        <v>17135</v>
      </c>
      <c r="K147" s="7" t="s">
        <v>17135</v>
      </c>
      <c r="L147" s="7" t="s">
        <v>17135</v>
      </c>
      <c r="M147" s="7" t="s">
        <v>17135</v>
      </c>
      <c r="N147" s="7">
        <v>0.09</v>
      </c>
    </row>
    <row r="148" spans="1:14" s="7" customFormat="1" x14ac:dyDescent="0.2">
      <c r="A148" s="43" t="s">
        <v>17062</v>
      </c>
      <c r="B148" s="7" t="str">
        <f t="shared" si="2"/>
        <v>35</v>
      </c>
      <c r="C148" s="7" t="s">
        <v>17105</v>
      </c>
      <c r="D148" s="7" t="str">
        <f>VLOOKUP(C148,fips_xref!$K$2:$L$53,2,FALSE)</f>
        <v>Lea</v>
      </c>
      <c r="E148" s="7" t="s">
        <v>17150</v>
      </c>
      <c r="F148" s="43" t="s">
        <v>17151</v>
      </c>
      <c r="G148" s="7" t="s">
        <v>10979</v>
      </c>
      <c r="H148" s="43" t="s">
        <v>17233</v>
      </c>
      <c r="I148" s="43" t="str">
        <f>VLOOKUP(G148,SCC_xref!$D$6:$E$260,2,FALSE)</f>
        <v>Natural Gas Production, Other Not Classified</v>
      </c>
      <c r="J148" s="7" t="s">
        <v>17135</v>
      </c>
      <c r="K148" s="7" t="s">
        <v>17135</v>
      </c>
      <c r="L148" s="7" t="s">
        <v>17135</v>
      </c>
      <c r="M148" s="7" t="s">
        <v>17135</v>
      </c>
      <c r="N148" s="7">
        <v>0.09</v>
      </c>
    </row>
    <row r="149" spans="1:14" s="7" customFormat="1" x14ac:dyDescent="0.2">
      <c r="A149" s="43" t="s">
        <v>17062</v>
      </c>
      <c r="B149" s="7" t="str">
        <f t="shared" si="2"/>
        <v>35</v>
      </c>
      <c r="C149" s="7" t="s">
        <v>17104</v>
      </c>
      <c r="D149" s="7" t="str">
        <f>VLOOKUP(C149,fips_xref!$K$2:$L$53,2,FALSE)</f>
        <v>Chaves</v>
      </c>
      <c r="E149" s="7" t="s">
        <v>17132</v>
      </c>
      <c r="F149" s="43" t="s">
        <v>17133</v>
      </c>
      <c r="G149" s="7" t="s">
        <v>5578</v>
      </c>
      <c r="H149" s="43" t="s">
        <v>17134</v>
      </c>
      <c r="I149" s="43" t="str">
        <f>VLOOKUP(G149,SCC_xref!$D$6:$E$260,2,FALSE)</f>
        <v>Compressor Engines</v>
      </c>
      <c r="J149" s="7" t="s">
        <v>17135</v>
      </c>
      <c r="K149" s="7" t="s">
        <v>17135</v>
      </c>
      <c r="L149" s="7" t="s">
        <v>17135</v>
      </c>
      <c r="M149" s="7" t="s">
        <v>17135</v>
      </c>
      <c r="N149" s="7">
        <v>0.1</v>
      </c>
    </row>
    <row r="150" spans="1:14" s="7" customFormat="1" x14ac:dyDescent="0.2">
      <c r="A150" s="43" t="s">
        <v>17062</v>
      </c>
      <c r="B150" s="7" t="str">
        <f t="shared" si="2"/>
        <v>35</v>
      </c>
      <c r="C150" s="7" t="s">
        <v>17063</v>
      </c>
      <c r="D150" s="7" t="str">
        <f>VLOOKUP(C150,fips_xref!$K$2:$L$53,2,FALSE)</f>
        <v>Eddy</v>
      </c>
      <c r="E150" s="7" t="s">
        <v>17132</v>
      </c>
      <c r="F150" s="43" t="s">
        <v>17136</v>
      </c>
      <c r="G150" s="7" t="s">
        <v>3823</v>
      </c>
      <c r="H150" s="43" t="s">
        <v>17228</v>
      </c>
      <c r="I150" s="43" t="str">
        <f>VLOOKUP(G150,SCC_xref!$D$6:$E$260,2,FALSE)</f>
        <v>Process Heaters</v>
      </c>
      <c r="J150" s="7" t="s">
        <v>17135</v>
      </c>
      <c r="K150" s="7" t="s">
        <v>17135</v>
      </c>
      <c r="L150" s="7" t="s">
        <v>17135</v>
      </c>
      <c r="M150" s="7" t="s">
        <v>17135</v>
      </c>
      <c r="N150" s="7">
        <v>0.1</v>
      </c>
    </row>
    <row r="151" spans="1:14" s="7" customFormat="1" x14ac:dyDescent="0.2">
      <c r="A151" s="43" t="s">
        <v>17062</v>
      </c>
      <c r="B151" s="7" t="str">
        <f t="shared" si="2"/>
        <v>35</v>
      </c>
      <c r="C151" s="7" t="s">
        <v>17105</v>
      </c>
      <c r="D151" s="7" t="str">
        <f>VLOOKUP(C151,fips_xref!$K$2:$L$53,2,FALSE)</f>
        <v>Lea</v>
      </c>
      <c r="E151" s="7" t="s">
        <v>17153</v>
      </c>
      <c r="F151" s="43" t="s">
        <v>17154</v>
      </c>
      <c r="G151" s="7" t="s">
        <v>3823</v>
      </c>
      <c r="H151" s="43" t="s">
        <v>17155</v>
      </c>
      <c r="I151" s="43" t="str">
        <f>VLOOKUP(G151,SCC_xref!$D$6:$E$260,2,FALSE)</f>
        <v>Process Heaters</v>
      </c>
      <c r="J151" s="7" t="s">
        <v>17135</v>
      </c>
      <c r="K151" s="7">
        <v>0.1</v>
      </c>
      <c r="L151" s="7" t="s">
        <v>17135</v>
      </c>
      <c r="M151" s="7" t="s">
        <v>17135</v>
      </c>
      <c r="N151" s="7" t="s">
        <v>17135</v>
      </c>
    </row>
    <row r="152" spans="1:14" s="7" customFormat="1" x14ac:dyDescent="0.2">
      <c r="A152" s="43" t="s">
        <v>17062</v>
      </c>
      <c r="B152" s="7" t="str">
        <f t="shared" si="2"/>
        <v>35</v>
      </c>
      <c r="C152" s="7" t="s">
        <v>17105</v>
      </c>
      <c r="D152" s="7" t="str">
        <f>VLOOKUP(C152,fips_xref!$K$2:$L$53,2,FALSE)</f>
        <v>Lea</v>
      </c>
      <c r="E152" s="7" t="s">
        <v>17153</v>
      </c>
      <c r="F152" s="43" t="s">
        <v>17154</v>
      </c>
      <c r="G152" s="7" t="s">
        <v>3823</v>
      </c>
      <c r="H152" s="43" t="s">
        <v>17155</v>
      </c>
      <c r="I152" s="43" t="str">
        <f>VLOOKUP(G152,SCC_xref!$D$6:$E$260,2,FALSE)</f>
        <v>Process Heaters</v>
      </c>
      <c r="J152" s="7" t="s">
        <v>17135</v>
      </c>
      <c r="K152" s="7">
        <v>0.1</v>
      </c>
      <c r="L152" s="7" t="s">
        <v>17135</v>
      </c>
      <c r="M152" s="7" t="s">
        <v>17135</v>
      </c>
      <c r="N152" s="7" t="s">
        <v>17135</v>
      </c>
    </row>
    <row r="153" spans="1:14" s="7" customFormat="1" x14ac:dyDescent="0.2">
      <c r="A153" s="43" t="s">
        <v>17062</v>
      </c>
      <c r="B153" s="7" t="str">
        <f t="shared" si="2"/>
        <v>35</v>
      </c>
      <c r="C153" s="7" t="s">
        <v>17105</v>
      </c>
      <c r="D153" s="7" t="str">
        <f>VLOOKUP(C153,fips_xref!$K$2:$L$53,2,FALSE)</f>
        <v>Lea</v>
      </c>
      <c r="E153" s="7" t="s">
        <v>17153</v>
      </c>
      <c r="F153" s="43" t="s">
        <v>17154</v>
      </c>
      <c r="G153" s="7" t="s">
        <v>3823</v>
      </c>
      <c r="H153" s="43" t="s">
        <v>17234</v>
      </c>
      <c r="I153" s="43" t="str">
        <f>VLOOKUP(G153,SCC_xref!$D$6:$E$260,2,FALSE)</f>
        <v>Process Heaters</v>
      </c>
      <c r="J153" s="7" t="s">
        <v>17135</v>
      </c>
      <c r="K153" s="7">
        <v>0.1</v>
      </c>
      <c r="L153" s="7" t="s">
        <v>17135</v>
      </c>
      <c r="M153" s="7" t="s">
        <v>17135</v>
      </c>
      <c r="N153" s="7" t="s">
        <v>17135</v>
      </c>
    </row>
    <row r="154" spans="1:14" s="7" customFormat="1" x14ac:dyDescent="0.2">
      <c r="A154" s="43" t="s">
        <v>17062</v>
      </c>
      <c r="B154" s="7" t="str">
        <f t="shared" si="2"/>
        <v>35</v>
      </c>
      <c r="C154" s="7" t="s">
        <v>17105</v>
      </c>
      <c r="D154" s="7" t="str">
        <f>VLOOKUP(C154,fips_xref!$K$2:$L$53,2,FALSE)</f>
        <v>Lea</v>
      </c>
      <c r="E154" s="7" t="s">
        <v>17169</v>
      </c>
      <c r="F154" s="43" t="s">
        <v>17170</v>
      </c>
      <c r="G154" s="7" t="s">
        <v>4240</v>
      </c>
      <c r="H154" s="43" t="s">
        <v>17235</v>
      </c>
      <c r="I154" s="43" t="str">
        <f>VLOOKUP(G154,SCC_xref!$D$6:$E$260,2,FALSE)</f>
        <v>Compressor Engines</v>
      </c>
      <c r="J154" s="7" t="s">
        <v>17135</v>
      </c>
      <c r="K154" s="7" t="s">
        <v>17135</v>
      </c>
      <c r="L154" s="7" t="s">
        <v>17135</v>
      </c>
      <c r="M154" s="7" t="s">
        <v>17135</v>
      </c>
      <c r="N154" s="7">
        <v>0.1</v>
      </c>
    </row>
    <row r="155" spans="1:14" s="7" customFormat="1" x14ac:dyDescent="0.2">
      <c r="A155" s="43" t="s">
        <v>17062</v>
      </c>
      <c r="B155" s="7" t="str">
        <f t="shared" si="2"/>
        <v>35</v>
      </c>
      <c r="C155" s="7" t="s">
        <v>17105</v>
      </c>
      <c r="D155" s="7" t="str">
        <f>VLOOKUP(C155,fips_xref!$K$2:$L$53,2,FALSE)</f>
        <v>Lea</v>
      </c>
      <c r="E155" s="7" t="s">
        <v>17236</v>
      </c>
      <c r="F155" s="43" t="s">
        <v>17237</v>
      </c>
      <c r="G155" s="7" t="s">
        <v>3823</v>
      </c>
      <c r="H155" s="43" t="s">
        <v>17238</v>
      </c>
      <c r="I155" s="43" t="str">
        <f>VLOOKUP(G155,SCC_xref!$D$6:$E$260,2,FALSE)</f>
        <v>Process Heaters</v>
      </c>
      <c r="J155" s="7" t="s">
        <v>17135</v>
      </c>
      <c r="K155" s="7" t="s">
        <v>17135</v>
      </c>
      <c r="L155" s="7" t="s">
        <v>17135</v>
      </c>
      <c r="M155" s="7" t="s">
        <v>17135</v>
      </c>
      <c r="N155" s="7">
        <v>0.1</v>
      </c>
    </row>
    <row r="156" spans="1:14" s="7" customFormat="1" x14ac:dyDescent="0.2">
      <c r="A156" s="43" t="s">
        <v>17062</v>
      </c>
      <c r="B156" s="7" t="str">
        <f t="shared" si="2"/>
        <v>35</v>
      </c>
      <c r="C156" s="7" t="s">
        <v>17105</v>
      </c>
      <c r="D156" s="7" t="str">
        <f>VLOOKUP(C156,fips_xref!$K$2:$L$53,2,FALSE)</f>
        <v>Lea</v>
      </c>
      <c r="E156" s="7" t="s">
        <v>17236</v>
      </c>
      <c r="F156" s="43" t="s">
        <v>17237</v>
      </c>
      <c r="G156" s="7" t="s">
        <v>3823</v>
      </c>
      <c r="H156" s="43" t="s">
        <v>17238</v>
      </c>
      <c r="I156" s="43" t="str">
        <f>VLOOKUP(G156,SCC_xref!$D$6:$E$260,2,FALSE)</f>
        <v>Process Heaters</v>
      </c>
      <c r="J156" s="7" t="s">
        <v>17135</v>
      </c>
      <c r="K156" s="7">
        <v>0.1</v>
      </c>
      <c r="L156" s="7" t="s">
        <v>17135</v>
      </c>
      <c r="M156" s="7" t="s">
        <v>17135</v>
      </c>
      <c r="N156" s="7" t="s">
        <v>17135</v>
      </c>
    </row>
    <row r="157" spans="1:14" s="7" customFormat="1" x14ac:dyDescent="0.2">
      <c r="A157" s="43" t="s">
        <v>17062</v>
      </c>
      <c r="B157" s="7" t="str">
        <f t="shared" si="2"/>
        <v>35</v>
      </c>
      <c r="C157" s="7" t="s">
        <v>17105</v>
      </c>
      <c r="D157" s="7" t="str">
        <f>VLOOKUP(C157,fips_xref!$K$2:$L$53,2,FALSE)</f>
        <v>Lea</v>
      </c>
      <c r="E157" s="7" t="s">
        <v>17236</v>
      </c>
      <c r="F157" s="43" t="s">
        <v>17237</v>
      </c>
      <c r="G157" s="7" t="s">
        <v>3823</v>
      </c>
      <c r="H157" s="43" t="s">
        <v>17239</v>
      </c>
      <c r="I157" s="43" t="str">
        <f>VLOOKUP(G157,SCC_xref!$D$6:$E$260,2,FALSE)</f>
        <v>Process Heaters</v>
      </c>
      <c r="J157" s="7" t="s">
        <v>17135</v>
      </c>
      <c r="K157" s="7" t="s">
        <v>17135</v>
      </c>
      <c r="L157" s="7" t="s">
        <v>17135</v>
      </c>
      <c r="M157" s="7" t="s">
        <v>17135</v>
      </c>
      <c r="N157" s="7">
        <v>0.1</v>
      </c>
    </row>
    <row r="158" spans="1:14" s="7" customFormat="1" x14ac:dyDescent="0.2">
      <c r="A158" s="43" t="s">
        <v>17062</v>
      </c>
      <c r="B158" s="7" t="str">
        <f t="shared" si="2"/>
        <v>35</v>
      </c>
      <c r="C158" s="7" t="s">
        <v>17105</v>
      </c>
      <c r="D158" s="7" t="str">
        <f>VLOOKUP(C158,fips_xref!$K$2:$L$53,2,FALSE)</f>
        <v>Lea</v>
      </c>
      <c r="E158" s="7" t="s">
        <v>17236</v>
      </c>
      <c r="F158" s="43" t="s">
        <v>17237</v>
      </c>
      <c r="G158" s="7" t="s">
        <v>5578</v>
      </c>
      <c r="H158" s="43" t="s">
        <v>17240</v>
      </c>
      <c r="I158" s="43" t="str">
        <f>VLOOKUP(G158,SCC_xref!$D$6:$E$260,2,FALSE)</f>
        <v>Compressor Engines</v>
      </c>
      <c r="J158" s="7" t="s">
        <v>17135</v>
      </c>
      <c r="K158" s="7" t="s">
        <v>17135</v>
      </c>
      <c r="L158" s="7" t="s">
        <v>17135</v>
      </c>
      <c r="M158" s="7">
        <v>0.1</v>
      </c>
      <c r="N158" s="7" t="s">
        <v>17135</v>
      </c>
    </row>
    <row r="159" spans="1:14" s="7" customFormat="1" x14ac:dyDescent="0.2">
      <c r="A159" s="43" t="s">
        <v>17062</v>
      </c>
      <c r="B159" s="7" t="str">
        <f t="shared" si="2"/>
        <v>35</v>
      </c>
      <c r="C159" s="7" t="s">
        <v>17105</v>
      </c>
      <c r="D159" s="7" t="str">
        <f>VLOOKUP(C159,fips_xref!$K$2:$L$53,2,FALSE)</f>
        <v>Lea</v>
      </c>
      <c r="E159" s="7" t="s">
        <v>17236</v>
      </c>
      <c r="F159" s="43" t="s">
        <v>17237</v>
      </c>
      <c r="G159" s="7" t="s">
        <v>5578</v>
      </c>
      <c r="H159" s="43" t="s">
        <v>17240</v>
      </c>
      <c r="I159" s="43" t="str">
        <f>VLOOKUP(G159,SCC_xref!$D$6:$E$260,2,FALSE)</f>
        <v>Compressor Engines</v>
      </c>
      <c r="J159" s="7" t="s">
        <v>17135</v>
      </c>
      <c r="K159" s="7" t="s">
        <v>17135</v>
      </c>
      <c r="L159" s="7" t="s">
        <v>17135</v>
      </c>
      <c r="M159" s="7">
        <v>0.1</v>
      </c>
      <c r="N159" s="7" t="s">
        <v>17135</v>
      </c>
    </row>
    <row r="160" spans="1:14" s="7" customFormat="1" x14ac:dyDescent="0.2">
      <c r="A160" s="43" t="s">
        <v>17062</v>
      </c>
      <c r="B160" s="7" t="str">
        <f t="shared" si="2"/>
        <v>35</v>
      </c>
      <c r="C160" s="7" t="s">
        <v>17105</v>
      </c>
      <c r="D160" s="7" t="str">
        <f>VLOOKUP(C160,fips_xref!$K$2:$L$53,2,FALSE)</f>
        <v>Lea</v>
      </c>
      <c r="E160" s="7" t="s">
        <v>17236</v>
      </c>
      <c r="F160" s="43" t="s">
        <v>17237</v>
      </c>
      <c r="G160" s="7" t="s">
        <v>4238</v>
      </c>
      <c r="H160" s="43" t="s">
        <v>17240</v>
      </c>
      <c r="I160" s="43" t="str">
        <f>VLOOKUP(G160,SCC_xref!$D$6:$E$260,2,FALSE)</f>
        <v>Compressor Engines</v>
      </c>
      <c r="J160" s="7" t="s">
        <v>17135</v>
      </c>
      <c r="K160" s="7" t="s">
        <v>17135</v>
      </c>
      <c r="L160" s="7" t="s">
        <v>17135</v>
      </c>
      <c r="M160" s="7">
        <v>0.1</v>
      </c>
      <c r="N160" s="7" t="s">
        <v>17135</v>
      </c>
    </row>
    <row r="161" spans="1:14" s="7" customFormat="1" x14ac:dyDescent="0.2">
      <c r="A161" s="43" t="s">
        <v>17062</v>
      </c>
      <c r="B161" s="7" t="str">
        <f t="shared" si="2"/>
        <v>35</v>
      </c>
      <c r="C161" s="7" t="s">
        <v>17105</v>
      </c>
      <c r="D161" s="7" t="str">
        <f>VLOOKUP(C161,fips_xref!$K$2:$L$53,2,FALSE)</f>
        <v>Lea</v>
      </c>
      <c r="E161" s="7" t="s">
        <v>17236</v>
      </c>
      <c r="F161" s="43" t="s">
        <v>17237</v>
      </c>
      <c r="G161" s="7" t="s">
        <v>4238</v>
      </c>
      <c r="H161" s="43" t="s">
        <v>17240</v>
      </c>
      <c r="I161" s="43" t="str">
        <f>VLOOKUP(G161,SCC_xref!$D$6:$E$260,2,FALSE)</f>
        <v>Compressor Engines</v>
      </c>
      <c r="J161" s="7" t="s">
        <v>17135</v>
      </c>
      <c r="K161" s="7" t="s">
        <v>17135</v>
      </c>
      <c r="L161" s="7" t="s">
        <v>17135</v>
      </c>
      <c r="M161" s="7">
        <v>0.1</v>
      </c>
      <c r="N161" s="7" t="s">
        <v>17135</v>
      </c>
    </row>
    <row r="162" spans="1:14" s="7" customFormat="1" x14ac:dyDescent="0.2">
      <c r="A162" s="43" t="s">
        <v>17062</v>
      </c>
      <c r="B162" s="7" t="str">
        <f t="shared" si="2"/>
        <v>35</v>
      </c>
      <c r="C162" s="7" t="s">
        <v>17105</v>
      </c>
      <c r="D162" s="7" t="str">
        <f>VLOOKUP(C162,fips_xref!$K$2:$L$53,2,FALSE)</f>
        <v>Lea</v>
      </c>
      <c r="E162" s="7" t="s">
        <v>17236</v>
      </c>
      <c r="F162" s="43" t="s">
        <v>17237</v>
      </c>
      <c r="G162" s="7" t="s">
        <v>4238</v>
      </c>
      <c r="H162" s="43" t="s">
        <v>17241</v>
      </c>
      <c r="I162" s="43" t="str">
        <f>VLOOKUP(G162,SCC_xref!$D$6:$E$260,2,FALSE)</f>
        <v>Compressor Engines</v>
      </c>
      <c r="J162" s="7" t="s">
        <v>17135</v>
      </c>
      <c r="K162" s="7" t="s">
        <v>17135</v>
      </c>
      <c r="L162" s="7" t="s">
        <v>17135</v>
      </c>
      <c r="M162" s="7">
        <v>0.1</v>
      </c>
      <c r="N162" s="7" t="s">
        <v>17135</v>
      </c>
    </row>
    <row r="163" spans="1:14" s="7" customFormat="1" x14ac:dyDescent="0.2">
      <c r="A163" s="43" t="s">
        <v>17062</v>
      </c>
      <c r="B163" s="7" t="str">
        <f t="shared" si="2"/>
        <v>35</v>
      </c>
      <c r="C163" s="7" t="s">
        <v>17105</v>
      </c>
      <c r="D163" s="7" t="str">
        <f>VLOOKUP(C163,fips_xref!$K$2:$L$53,2,FALSE)</f>
        <v>Lea</v>
      </c>
      <c r="E163" s="7" t="s">
        <v>17236</v>
      </c>
      <c r="F163" s="43" t="s">
        <v>17237</v>
      </c>
      <c r="G163" s="7" t="s">
        <v>4240</v>
      </c>
      <c r="H163" s="43" t="s">
        <v>17242</v>
      </c>
      <c r="I163" s="43" t="str">
        <f>VLOOKUP(G163,SCC_xref!$D$6:$E$260,2,FALSE)</f>
        <v>Compressor Engines</v>
      </c>
      <c r="J163" s="7" t="s">
        <v>17135</v>
      </c>
      <c r="K163" s="7" t="s">
        <v>17135</v>
      </c>
      <c r="L163" s="7" t="s">
        <v>17135</v>
      </c>
      <c r="M163" s="7">
        <v>0.1</v>
      </c>
      <c r="N163" s="7" t="s">
        <v>17135</v>
      </c>
    </row>
    <row r="164" spans="1:14" s="7" customFormat="1" x14ac:dyDescent="0.2">
      <c r="A164" s="43" t="s">
        <v>17062</v>
      </c>
      <c r="B164" s="7" t="str">
        <f t="shared" si="2"/>
        <v>35</v>
      </c>
      <c r="C164" s="7" t="s">
        <v>17105</v>
      </c>
      <c r="D164" s="7" t="str">
        <f>VLOOKUP(C164,fips_xref!$K$2:$L$53,2,FALSE)</f>
        <v>Lea</v>
      </c>
      <c r="E164" s="7" t="s">
        <v>17236</v>
      </c>
      <c r="F164" s="43" t="s">
        <v>17237</v>
      </c>
      <c r="G164" s="7" t="s">
        <v>1544</v>
      </c>
      <c r="H164" s="43" t="s">
        <v>17243</v>
      </c>
      <c r="I164" s="43" t="str">
        <f>VLOOKUP(G164,SCC_xref!$D$6:$E$260,2,FALSE)</f>
        <v>Natural Gas Production, Flares</v>
      </c>
      <c r="J164" s="7" t="s">
        <v>17135</v>
      </c>
      <c r="K164" s="7">
        <v>0.1</v>
      </c>
      <c r="L164" s="7" t="s">
        <v>17135</v>
      </c>
      <c r="M164" s="7" t="s">
        <v>17135</v>
      </c>
      <c r="N164" s="7" t="s">
        <v>17135</v>
      </c>
    </row>
    <row r="165" spans="1:14" s="7" customFormat="1" x14ac:dyDescent="0.2">
      <c r="A165" s="43" t="s">
        <v>17062</v>
      </c>
      <c r="B165" s="7" t="str">
        <f t="shared" si="2"/>
        <v>35</v>
      </c>
      <c r="C165" s="7" t="s">
        <v>17105</v>
      </c>
      <c r="D165" s="7" t="str">
        <f>VLOOKUP(C165,fips_xref!$K$2:$L$53,2,FALSE)</f>
        <v>Lea</v>
      </c>
      <c r="E165" s="7" t="s">
        <v>17150</v>
      </c>
      <c r="F165" s="43" t="s">
        <v>17151</v>
      </c>
      <c r="G165" s="7" t="s">
        <v>4252</v>
      </c>
      <c r="H165" s="43" t="s">
        <v>17244</v>
      </c>
      <c r="I165" s="43" t="str">
        <f>VLOOKUP(G165,SCC_xref!$D$6:$E$260,2,FALSE)</f>
        <v>Natural Gas Production, Flares</v>
      </c>
      <c r="J165" s="7" t="s">
        <v>17135</v>
      </c>
      <c r="K165" s="7" t="s">
        <v>17135</v>
      </c>
      <c r="L165" s="7" t="s">
        <v>17135</v>
      </c>
      <c r="M165" s="7" t="s">
        <v>17135</v>
      </c>
      <c r="N165" s="7">
        <v>0.1</v>
      </c>
    </row>
    <row r="166" spans="1:14" s="7" customFormat="1" x14ac:dyDescent="0.2">
      <c r="A166" s="43" t="s">
        <v>17062</v>
      </c>
      <c r="B166" s="7" t="str">
        <f t="shared" si="2"/>
        <v>35</v>
      </c>
      <c r="C166" s="7" t="s">
        <v>17105</v>
      </c>
      <c r="D166" s="7" t="str">
        <f>VLOOKUP(C166,fips_xref!$K$2:$L$53,2,FALSE)</f>
        <v>Lea</v>
      </c>
      <c r="E166" s="7" t="s">
        <v>17231</v>
      </c>
      <c r="F166" s="43" t="s">
        <v>17232</v>
      </c>
      <c r="G166" s="7" t="s">
        <v>5</v>
      </c>
      <c r="H166" s="43" t="s">
        <v>17197</v>
      </c>
      <c r="I166" s="43" t="str">
        <f>VLOOKUP(G166,SCC_xref!$D$6:$E$260,2,FALSE)</f>
        <v>Dehydrator</v>
      </c>
      <c r="J166" s="7">
        <v>0.1</v>
      </c>
      <c r="K166" s="7" t="s">
        <v>17135</v>
      </c>
      <c r="L166" s="7" t="s">
        <v>17135</v>
      </c>
      <c r="M166" s="7" t="s">
        <v>17135</v>
      </c>
      <c r="N166" s="7" t="s">
        <v>17135</v>
      </c>
    </row>
    <row r="167" spans="1:14" s="7" customFormat="1" x14ac:dyDescent="0.2">
      <c r="A167" s="43" t="s">
        <v>17062</v>
      </c>
      <c r="B167" s="7" t="str">
        <f t="shared" si="2"/>
        <v>35</v>
      </c>
      <c r="C167" s="7" t="s">
        <v>17105</v>
      </c>
      <c r="D167" s="7" t="str">
        <f>VLOOKUP(C167,fips_xref!$K$2:$L$53,2,FALSE)</f>
        <v>Lea</v>
      </c>
      <c r="E167" s="7" t="s">
        <v>17231</v>
      </c>
      <c r="F167" s="43" t="s">
        <v>17232</v>
      </c>
      <c r="G167" s="7" t="s">
        <v>3823</v>
      </c>
      <c r="H167" s="43" t="s">
        <v>17245</v>
      </c>
      <c r="I167" s="43" t="str">
        <f>VLOOKUP(G167,SCC_xref!$D$6:$E$260,2,FALSE)</f>
        <v>Process Heaters</v>
      </c>
      <c r="J167" s="7" t="s">
        <v>17135</v>
      </c>
      <c r="K167" s="7" t="s">
        <v>17135</v>
      </c>
      <c r="L167" s="7" t="s">
        <v>17135</v>
      </c>
      <c r="M167" s="7" t="s">
        <v>17135</v>
      </c>
      <c r="N167" s="7">
        <v>0.1</v>
      </c>
    </row>
    <row r="168" spans="1:14" s="7" customFormat="1" x14ac:dyDescent="0.2">
      <c r="A168" s="43" t="s">
        <v>17062</v>
      </c>
      <c r="B168" s="7" t="str">
        <f t="shared" si="2"/>
        <v>35</v>
      </c>
      <c r="C168" s="7" t="s">
        <v>17105</v>
      </c>
      <c r="D168" s="7" t="str">
        <f>VLOOKUP(C168,fips_xref!$K$2:$L$53,2,FALSE)</f>
        <v>Lea</v>
      </c>
      <c r="E168" s="7" t="s">
        <v>17231</v>
      </c>
      <c r="F168" s="43" t="s">
        <v>17232</v>
      </c>
      <c r="G168" s="7" t="s">
        <v>3823</v>
      </c>
      <c r="H168" s="43" t="s">
        <v>17245</v>
      </c>
      <c r="I168" s="43" t="str">
        <f>VLOOKUP(G168,SCC_xref!$D$6:$E$260,2,FALSE)</f>
        <v>Process Heaters</v>
      </c>
      <c r="J168" s="7" t="s">
        <v>17135</v>
      </c>
      <c r="K168" s="7" t="s">
        <v>17135</v>
      </c>
      <c r="L168" s="7" t="s">
        <v>17135</v>
      </c>
      <c r="M168" s="7">
        <v>0.1</v>
      </c>
      <c r="N168" s="7" t="s">
        <v>17135</v>
      </c>
    </row>
    <row r="169" spans="1:14" x14ac:dyDescent="0.2">
      <c r="A169" s="43" t="s">
        <v>17062</v>
      </c>
      <c r="B169" s="7" t="str">
        <f t="shared" si="2"/>
        <v>35</v>
      </c>
      <c r="C169" s="7" t="s">
        <v>17063</v>
      </c>
      <c r="D169" s="7" t="str">
        <f>VLOOKUP(C169,fips_xref!$K$2:$L$53,2,FALSE)</f>
        <v>Eddy</v>
      </c>
      <c r="E169" s="7" t="s">
        <v>17147</v>
      </c>
      <c r="F169" s="43" t="s">
        <v>17148</v>
      </c>
      <c r="G169" s="7" t="s">
        <v>4252</v>
      </c>
      <c r="H169" s="43" t="s">
        <v>17149</v>
      </c>
      <c r="I169" s="43" t="str">
        <f>VLOOKUP(G169,SCC_xref!$D$6:$E$260,2,FALSE)</f>
        <v>Natural Gas Production, Flares</v>
      </c>
      <c r="J169" s="7">
        <v>0.10199999999999999</v>
      </c>
      <c r="K169" s="7" t="s">
        <v>17135</v>
      </c>
      <c r="L169" s="7" t="s">
        <v>17135</v>
      </c>
      <c r="M169" s="7" t="s">
        <v>17135</v>
      </c>
      <c r="N169" s="7" t="s">
        <v>17135</v>
      </c>
    </row>
    <row r="170" spans="1:14" x14ac:dyDescent="0.2">
      <c r="A170" s="43" t="s">
        <v>17062</v>
      </c>
      <c r="B170" s="7" t="str">
        <f t="shared" si="2"/>
        <v>35</v>
      </c>
      <c r="C170" s="7" t="s">
        <v>17104</v>
      </c>
      <c r="D170" s="7" t="str">
        <f>VLOOKUP(C170,fips_xref!$K$2:$L$53,2,FALSE)</f>
        <v>Chaves</v>
      </c>
      <c r="E170" s="7" t="s">
        <v>17193</v>
      </c>
      <c r="F170" s="43" t="s">
        <v>17246</v>
      </c>
      <c r="G170" s="7" t="s">
        <v>4240</v>
      </c>
      <c r="H170" s="43" t="s">
        <v>17247</v>
      </c>
      <c r="I170" s="43" t="str">
        <f>VLOOKUP(G170,SCC_xref!$D$6:$E$260,2,FALSE)</f>
        <v>Compressor Engines</v>
      </c>
      <c r="J170" s="7" t="s">
        <v>17135</v>
      </c>
      <c r="K170" s="7" t="s">
        <v>17135</v>
      </c>
      <c r="L170" s="7" t="s">
        <v>17135</v>
      </c>
      <c r="M170" s="7" t="s">
        <v>17135</v>
      </c>
      <c r="N170" s="7">
        <v>0.11</v>
      </c>
    </row>
    <row r="171" spans="1:14" x14ac:dyDescent="0.2">
      <c r="A171" s="43" t="s">
        <v>17062</v>
      </c>
      <c r="B171" s="7" t="str">
        <f t="shared" si="2"/>
        <v>35</v>
      </c>
      <c r="C171" s="7" t="s">
        <v>17105</v>
      </c>
      <c r="D171" s="7" t="str">
        <f>VLOOKUP(C171,fips_xref!$K$2:$L$53,2,FALSE)</f>
        <v>Lea</v>
      </c>
      <c r="E171" s="7" t="s">
        <v>17150</v>
      </c>
      <c r="F171" s="43" t="s">
        <v>17175</v>
      </c>
      <c r="G171" s="7" t="s">
        <v>4240</v>
      </c>
      <c r="H171" s="43" t="s">
        <v>17205</v>
      </c>
      <c r="I171" s="43" t="str">
        <f>VLOOKUP(G171,SCC_xref!$D$6:$E$260,2,FALSE)</f>
        <v>Compressor Engines</v>
      </c>
      <c r="J171" s="7" t="s">
        <v>17135</v>
      </c>
      <c r="K171" s="7">
        <v>0.11</v>
      </c>
      <c r="L171" s="7" t="s">
        <v>17135</v>
      </c>
      <c r="M171" s="7" t="s">
        <v>17135</v>
      </c>
      <c r="N171" s="7" t="s">
        <v>17135</v>
      </c>
    </row>
    <row r="172" spans="1:14" x14ac:dyDescent="0.2">
      <c r="A172" s="43" t="s">
        <v>17062</v>
      </c>
      <c r="B172" s="7" t="str">
        <f t="shared" si="2"/>
        <v>35</v>
      </c>
      <c r="C172" s="7" t="s">
        <v>17105</v>
      </c>
      <c r="D172" s="7" t="str">
        <f>VLOOKUP(C172,fips_xref!$K$2:$L$53,2,FALSE)</f>
        <v>Lea</v>
      </c>
      <c r="E172" s="7" t="s">
        <v>17150</v>
      </c>
      <c r="F172" s="43" t="s">
        <v>17163</v>
      </c>
      <c r="G172" s="7" t="s">
        <v>5576</v>
      </c>
      <c r="H172" s="43" t="s">
        <v>17229</v>
      </c>
      <c r="I172" s="43" t="str">
        <f>VLOOKUP(G172,SCC_xref!$D$6:$E$260,2,FALSE)</f>
        <v>Compressor Engines</v>
      </c>
      <c r="J172" s="7" t="s">
        <v>17135</v>
      </c>
      <c r="K172" s="7" t="s">
        <v>17135</v>
      </c>
      <c r="L172" s="7" t="s">
        <v>17135</v>
      </c>
      <c r="M172" s="7">
        <v>0.11</v>
      </c>
      <c r="N172" s="7" t="s">
        <v>17135</v>
      </c>
    </row>
    <row r="173" spans="1:14" x14ac:dyDescent="0.2">
      <c r="A173" s="43" t="s">
        <v>17062</v>
      </c>
      <c r="B173" s="7" t="str">
        <f t="shared" si="2"/>
        <v>35</v>
      </c>
      <c r="C173" s="7" t="s">
        <v>17063</v>
      </c>
      <c r="D173" s="7" t="str">
        <f>VLOOKUP(C173,fips_xref!$K$2:$L$53,2,FALSE)</f>
        <v>Eddy</v>
      </c>
      <c r="E173" s="7" t="s">
        <v>17193</v>
      </c>
      <c r="F173" s="43" t="s">
        <v>17194</v>
      </c>
      <c r="G173" s="7" t="s">
        <v>5578</v>
      </c>
      <c r="H173" s="43" t="s">
        <v>17219</v>
      </c>
      <c r="I173" s="43" t="str">
        <f>VLOOKUP(G173,SCC_xref!$D$6:$E$260,2,FALSE)</f>
        <v>Compressor Engines</v>
      </c>
      <c r="J173" s="7" t="s">
        <v>17135</v>
      </c>
      <c r="K173" s="7" t="s">
        <v>17135</v>
      </c>
      <c r="L173" s="7" t="s">
        <v>17135</v>
      </c>
      <c r="M173" s="7" t="s">
        <v>17135</v>
      </c>
      <c r="N173" s="7">
        <v>0.12</v>
      </c>
    </row>
    <row r="174" spans="1:14" x14ac:dyDescent="0.2">
      <c r="A174" s="43" t="s">
        <v>17062</v>
      </c>
      <c r="B174" s="7" t="str">
        <f t="shared" si="2"/>
        <v>35</v>
      </c>
      <c r="C174" s="7" t="s">
        <v>17105</v>
      </c>
      <c r="D174" s="7" t="str">
        <f>VLOOKUP(C174,fips_xref!$K$2:$L$53,2,FALSE)</f>
        <v>Lea</v>
      </c>
      <c r="E174" s="7" t="s">
        <v>17169</v>
      </c>
      <c r="F174" s="43" t="s">
        <v>17170</v>
      </c>
      <c r="G174" s="7" t="s">
        <v>3811</v>
      </c>
      <c r="H174" s="43" t="s">
        <v>17171</v>
      </c>
      <c r="I174" s="43" t="str">
        <f>VLOOKUP(G174,SCC_xref!$D$6:$E$260,2,FALSE)</f>
        <v>Amine Units</v>
      </c>
      <c r="J174" s="7" t="s">
        <v>17135</v>
      </c>
      <c r="K174" s="7" t="s">
        <v>17135</v>
      </c>
      <c r="L174" s="7">
        <v>0.12</v>
      </c>
      <c r="M174" s="7" t="s">
        <v>17135</v>
      </c>
      <c r="N174" s="7" t="s">
        <v>17135</v>
      </c>
    </row>
    <row r="175" spans="1:14" x14ac:dyDescent="0.2">
      <c r="A175" s="43" t="s">
        <v>17062</v>
      </c>
      <c r="B175" s="7" t="str">
        <f t="shared" si="2"/>
        <v>35</v>
      </c>
      <c r="C175" s="7" t="s">
        <v>17105</v>
      </c>
      <c r="D175" s="7" t="str">
        <f>VLOOKUP(C175,fips_xref!$K$2:$L$53,2,FALSE)</f>
        <v>Lea</v>
      </c>
      <c r="E175" s="7" t="s">
        <v>17169</v>
      </c>
      <c r="F175" s="43" t="s">
        <v>17170</v>
      </c>
      <c r="G175" s="7" t="s">
        <v>3811</v>
      </c>
      <c r="H175" s="43" t="s">
        <v>17172</v>
      </c>
      <c r="I175" s="43" t="str">
        <f>VLOOKUP(G175,SCC_xref!$D$6:$E$260,2,FALSE)</f>
        <v>Amine Units</v>
      </c>
      <c r="J175" s="7" t="s">
        <v>17135</v>
      </c>
      <c r="K175" s="7" t="s">
        <v>17135</v>
      </c>
      <c r="L175" s="7" t="s">
        <v>17135</v>
      </c>
      <c r="M175" s="7" t="s">
        <v>17135</v>
      </c>
      <c r="N175" s="7">
        <v>0.12</v>
      </c>
    </row>
    <row r="176" spans="1:14" x14ac:dyDescent="0.2">
      <c r="A176" s="43" t="s">
        <v>17062</v>
      </c>
      <c r="B176" s="7" t="str">
        <f t="shared" si="2"/>
        <v>35</v>
      </c>
      <c r="C176" s="7" t="s">
        <v>17105</v>
      </c>
      <c r="D176" s="7" t="str">
        <f>VLOOKUP(C176,fips_xref!$K$2:$L$53,2,FALSE)</f>
        <v>Lea</v>
      </c>
      <c r="E176" s="7" t="s">
        <v>17150</v>
      </c>
      <c r="F176" s="43" t="s">
        <v>17163</v>
      </c>
      <c r="G176" s="7" t="s">
        <v>5576</v>
      </c>
      <c r="H176" s="43" t="s">
        <v>17229</v>
      </c>
      <c r="I176" s="43" t="str">
        <f>VLOOKUP(G176,SCC_xref!$D$6:$E$260,2,FALSE)</f>
        <v>Compressor Engines</v>
      </c>
      <c r="J176" s="7" t="s">
        <v>17135</v>
      </c>
      <c r="K176" s="7" t="s">
        <v>17135</v>
      </c>
      <c r="L176" s="7" t="s">
        <v>17135</v>
      </c>
      <c r="M176" s="7" t="s">
        <v>17135</v>
      </c>
      <c r="N176" s="7">
        <v>0.12</v>
      </c>
    </row>
    <row r="177" spans="1:14" x14ac:dyDescent="0.2">
      <c r="A177" s="43" t="s">
        <v>17062</v>
      </c>
      <c r="B177" s="7" t="str">
        <f t="shared" si="2"/>
        <v>35</v>
      </c>
      <c r="C177" s="7" t="s">
        <v>17105</v>
      </c>
      <c r="D177" s="7" t="str">
        <f>VLOOKUP(C177,fips_xref!$K$2:$L$53,2,FALSE)</f>
        <v>Lea</v>
      </c>
      <c r="E177" s="7" t="s">
        <v>17150</v>
      </c>
      <c r="F177" s="43" t="s">
        <v>17187</v>
      </c>
      <c r="G177" s="7" t="s">
        <v>5578</v>
      </c>
      <c r="H177" s="43" t="s">
        <v>17188</v>
      </c>
      <c r="I177" s="43" t="str">
        <f>VLOOKUP(G177,SCC_xref!$D$6:$E$260,2,FALSE)</f>
        <v>Compressor Engines</v>
      </c>
      <c r="J177" s="7">
        <v>0.12</v>
      </c>
      <c r="K177" s="7" t="s">
        <v>17135</v>
      </c>
      <c r="L177" s="7" t="s">
        <v>17135</v>
      </c>
      <c r="M177" s="7" t="s">
        <v>17135</v>
      </c>
      <c r="N177" s="7" t="s">
        <v>17135</v>
      </c>
    </row>
    <row r="178" spans="1:14" x14ac:dyDescent="0.2">
      <c r="A178" s="43" t="s">
        <v>17062</v>
      </c>
      <c r="B178" s="7" t="str">
        <f t="shared" si="2"/>
        <v>35</v>
      </c>
      <c r="C178" s="7" t="s">
        <v>17105</v>
      </c>
      <c r="D178" s="7" t="str">
        <f>VLOOKUP(C178,fips_xref!$K$2:$L$53,2,FALSE)</f>
        <v>Lea</v>
      </c>
      <c r="E178" s="7" t="s">
        <v>17169</v>
      </c>
      <c r="F178" s="43" t="s">
        <v>17170</v>
      </c>
      <c r="G178" s="7" t="s">
        <v>4242</v>
      </c>
      <c r="H178" s="43" t="s">
        <v>17248</v>
      </c>
      <c r="I178" s="43" t="str">
        <f>VLOOKUP(G178,SCC_xref!$D$6:$E$260,2,FALSE)</f>
        <v>Compressor Engines</v>
      </c>
      <c r="J178" s="7" t="s">
        <v>17135</v>
      </c>
      <c r="K178" s="7" t="s">
        <v>17135</v>
      </c>
      <c r="L178" s="7" t="s">
        <v>17135</v>
      </c>
      <c r="M178" s="7" t="s">
        <v>17135</v>
      </c>
      <c r="N178" s="7">
        <v>0.13</v>
      </c>
    </row>
    <row r="179" spans="1:14" x14ac:dyDescent="0.2">
      <c r="A179" s="43" t="s">
        <v>17062</v>
      </c>
      <c r="B179" s="7" t="str">
        <f t="shared" si="2"/>
        <v>35</v>
      </c>
      <c r="C179" s="7" t="s">
        <v>17105</v>
      </c>
      <c r="D179" s="7" t="str">
        <f>VLOOKUP(C179,fips_xref!$K$2:$L$53,2,FALSE)</f>
        <v>Lea</v>
      </c>
      <c r="E179" s="7" t="s">
        <v>17132</v>
      </c>
      <c r="F179" s="43" t="s">
        <v>17220</v>
      </c>
      <c r="G179" s="7" t="s">
        <v>4250</v>
      </c>
      <c r="H179" s="43" t="s">
        <v>17221</v>
      </c>
      <c r="I179" s="43" t="str">
        <f>VLOOKUP(G179,SCC_xref!$D$6:$E$260,2,FALSE)</f>
        <v>Compressor Engines</v>
      </c>
      <c r="J179" s="7" t="s">
        <v>17135</v>
      </c>
      <c r="K179" s="7" t="s">
        <v>17135</v>
      </c>
      <c r="L179" s="7" t="s">
        <v>17135</v>
      </c>
      <c r="M179" s="7">
        <v>0.13</v>
      </c>
      <c r="N179" s="7" t="s">
        <v>17135</v>
      </c>
    </row>
    <row r="180" spans="1:14" x14ac:dyDescent="0.2">
      <c r="A180" s="43" t="s">
        <v>17062</v>
      </c>
      <c r="B180" s="7" t="str">
        <f t="shared" si="2"/>
        <v>35</v>
      </c>
      <c r="C180" s="7" t="s">
        <v>17105</v>
      </c>
      <c r="D180" s="7" t="str">
        <f>VLOOKUP(C180,fips_xref!$K$2:$L$53,2,FALSE)</f>
        <v>Lea</v>
      </c>
      <c r="E180" s="7" t="s">
        <v>17150</v>
      </c>
      <c r="F180" s="43" t="s">
        <v>17156</v>
      </c>
      <c r="G180" s="7" t="s">
        <v>4240</v>
      </c>
      <c r="H180" s="43" t="s">
        <v>17158</v>
      </c>
      <c r="I180" s="43" t="str">
        <f>VLOOKUP(G180,SCC_xref!$D$6:$E$260,2,FALSE)</f>
        <v>Compressor Engines</v>
      </c>
      <c r="J180" s="7" t="s">
        <v>17135</v>
      </c>
      <c r="K180" s="7" t="s">
        <v>17135</v>
      </c>
      <c r="L180" s="7" t="s">
        <v>17135</v>
      </c>
      <c r="M180" s="7" t="s">
        <v>17135</v>
      </c>
      <c r="N180" s="7">
        <v>0.13</v>
      </c>
    </row>
    <row r="181" spans="1:14" x14ac:dyDescent="0.2">
      <c r="A181" s="43" t="s">
        <v>17062</v>
      </c>
      <c r="B181" s="7" t="str">
        <f t="shared" si="2"/>
        <v>35</v>
      </c>
      <c r="C181" s="7" t="s">
        <v>17105</v>
      </c>
      <c r="D181" s="7" t="str">
        <f>VLOOKUP(C181,fips_xref!$K$2:$L$53,2,FALSE)</f>
        <v>Lea</v>
      </c>
      <c r="E181" s="7" t="s">
        <v>17150</v>
      </c>
      <c r="F181" s="43" t="s">
        <v>17163</v>
      </c>
      <c r="G181" s="7" t="s">
        <v>3823</v>
      </c>
      <c r="H181" s="43" t="s">
        <v>17185</v>
      </c>
      <c r="I181" s="43" t="str">
        <f>VLOOKUP(G181,SCC_xref!$D$6:$E$260,2,FALSE)</f>
        <v>Process Heaters</v>
      </c>
      <c r="J181" s="7" t="s">
        <v>17135</v>
      </c>
      <c r="K181" s="7">
        <v>0.13</v>
      </c>
      <c r="L181" s="7" t="s">
        <v>17135</v>
      </c>
      <c r="M181" s="7" t="s">
        <v>17135</v>
      </c>
      <c r="N181" s="7" t="s">
        <v>17135</v>
      </c>
    </row>
    <row r="182" spans="1:14" x14ac:dyDescent="0.2">
      <c r="A182" s="43" t="s">
        <v>17062</v>
      </c>
      <c r="B182" s="7" t="str">
        <f t="shared" si="2"/>
        <v>35</v>
      </c>
      <c r="C182" s="7" t="s">
        <v>17105</v>
      </c>
      <c r="D182" s="7" t="str">
        <f>VLOOKUP(C182,fips_xref!$K$2:$L$53,2,FALSE)</f>
        <v>Lea</v>
      </c>
      <c r="E182" s="7" t="s">
        <v>17150</v>
      </c>
      <c r="F182" s="43" t="s">
        <v>17187</v>
      </c>
      <c r="G182" s="7" t="s">
        <v>1259</v>
      </c>
      <c r="H182" s="43" t="s">
        <v>17189</v>
      </c>
      <c r="I182" s="43" t="str">
        <f>VLOOKUP(G182,SCC_xref!$D$6:$E$260,2,FALSE)</f>
        <v>Dehydrator</v>
      </c>
      <c r="J182" s="7" t="s">
        <v>17135</v>
      </c>
      <c r="K182" s="7" t="s">
        <v>17135</v>
      </c>
      <c r="L182" s="7">
        <v>0.13</v>
      </c>
      <c r="M182" s="7" t="s">
        <v>17135</v>
      </c>
      <c r="N182" s="7" t="s">
        <v>17135</v>
      </c>
    </row>
    <row r="183" spans="1:14" x14ac:dyDescent="0.2">
      <c r="A183" s="43" t="s">
        <v>17062</v>
      </c>
      <c r="B183" s="7" t="str">
        <f t="shared" si="2"/>
        <v>35</v>
      </c>
      <c r="C183" s="7" t="s">
        <v>17105</v>
      </c>
      <c r="D183" s="7" t="str">
        <f>VLOOKUP(C183,fips_xref!$K$2:$L$53,2,FALSE)</f>
        <v>Lea</v>
      </c>
      <c r="E183" s="7" t="s">
        <v>17169</v>
      </c>
      <c r="F183" s="43" t="s">
        <v>17170</v>
      </c>
      <c r="G183" s="7" t="s">
        <v>3811</v>
      </c>
      <c r="H183" s="43" t="s">
        <v>17171</v>
      </c>
      <c r="I183" s="43" t="str">
        <f>VLOOKUP(G183,SCC_xref!$D$6:$E$260,2,FALSE)</f>
        <v>Amine Units</v>
      </c>
      <c r="J183" s="7">
        <v>0.14000000000000001</v>
      </c>
      <c r="K183" s="7" t="s">
        <v>17135</v>
      </c>
      <c r="L183" s="7" t="s">
        <v>17135</v>
      </c>
      <c r="M183" s="7" t="s">
        <v>17135</v>
      </c>
      <c r="N183" s="7" t="s">
        <v>17135</v>
      </c>
    </row>
    <row r="184" spans="1:14" x14ac:dyDescent="0.2">
      <c r="A184" s="43" t="s">
        <v>17062</v>
      </c>
      <c r="B184" s="7" t="str">
        <f t="shared" si="2"/>
        <v>35</v>
      </c>
      <c r="C184" s="7" t="s">
        <v>17105</v>
      </c>
      <c r="D184" s="7" t="str">
        <f>VLOOKUP(C184,fips_xref!$K$2:$L$53,2,FALSE)</f>
        <v>Lea</v>
      </c>
      <c r="E184" s="7" t="s">
        <v>17150</v>
      </c>
      <c r="F184" s="43" t="s">
        <v>17175</v>
      </c>
      <c r="G184" s="7" t="s">
        <v>4240</v>
      </c>
      <c r="H184" s="43" t="s">
        <v>17205</v>
      </c>
      <c r="I184" s="43" t="str">
        <f>VLOOKUP(G184,SCC_xref!$D$6:$E$260,2,FALSE)</f>
        <v>Compressor Engines</v>
      </c>
      <c r="J184" s="7" t="s">
        <v>17135</v>
      </c>
      <c r="K184" s="7" t="s">
        <v>17135</v>
      </c>
      <c r="L184" s="7" t="s">
        <v>17135</v>
      </c>
      <c r="M184" s="7" t="s">
        <v>17135</v>
      </c>
      <c r="N184" s="7">
        <v>0.14000000000000001</v>
      </c>
    </row>
    <row r="185" spans="1:14" x14ac:dyDescent="0.2">
      <c r="A185" s="43" t="s">
        <v>17062</v>
      </c>
      <c r="B185" s="7" t="str">
        <f t="shared" si="2"/>
        <v>35</v>
      </c>
      <c r="C185" s="7" t="s">
        <v>17063</v>
      </c>
      <c r="D185" s="7" t="str">
        <f>VLOOKUP(C185,fips_xref!$K$2:$L$53,2,FALSE)</f>
        <v>Eddy</v>
      </c>
      <c r="E185" s="7" t="s">
        <v>17193</v>
      </c>
      <c r="F185" s="43" t="s">
        <v>17194</v>
      </c>
      <c r="G185" s="7" t="s">
        <v>4240</v>
      </c>
      <c r="H185" s="43" t="s">
        <v>17219</v>
      </c>
      <c r="I185" s="43" t="str">
        <f>VLOOKUP(G185,SCC_xref!$D$6:$E$260,2,FALSE)</f>
        <v>Compressor Engines</v>
      </c>
      <c r="J185" s="7" t="s">
        <v>17135</v>
      </c>
      <c r="K185" s="7" t="s">
        <v>17135</v>
      </c>
      <c r="L185" s="7" t="s">
        <v>17135</v>
      </c>
      <c r="M185" s="7" t="s">
        <v>17135</v>
      </c>
      <c r="N185" s="7">
        <v>0.15</v>
      </c>
    </row>
    <row r="186" spans="1:14" x14ac:dyDescent="0.2">
      <c r="A186" s="43" t="s">
        <v>17062</v>
      </c>
      <c r="B186" s="7" t="str">
        <f t="shared" si="2"/>
        <v>35</v>
      </c>
      <c r="C186" s="7" t="s">
        <v>17105</v>
      </c>
      <c r="D186" s="7" t="str">
        <f>VLOOKUP(C186,fips_xref!$K$2:$L$53,2,FALSE)</f>
        <v>Lea</v>
      </c>
      <c r="E186" s="7" t="s">
        <v>17169</v>
      </c>
      <c r="F186" s="43" t="s">
        <v>17170</v>
      </c>
      <c r="G186" s="7" t="s">
        <v>4240</v>
      </c>
      <c r="H186" s="43" t="s">
        <v>17235</v>
      </c>
      <c r="I186" s="43" t="str">
        <f>VLOOKUP(G186,SCC_xref!$D$6:$E$260,2,FALSE)</f>
        <v>Compressor Engines</v>
      </c>
      <c r="J186" s="7" t="s">
        <v>17135</v>
      </c>
      <c r="K186" s="7">
        <v>0.15</v>
      </c>
      <c r="L186" s="7" t="s">
        <v>17135</v>
      </c>
      <c r="M186" s="7" t="s">
        <v>17135</v>
      </c>
      <c r="N186" s="7" t="s">
        <v>17135</v>
      </c>
    </row>
    <row r="187" spans="1:14" x14ac:dyDescent="0.2">
      <c r="A187" s="43" t="s">
        <v>17062</v>
      </c>
      <c r="B187" s="7" t="str">
        <f t="shared" si="2"/>
        <v>35</v>
      </c>
      <c r="C187" s="7" t="s">
        <v>17105</v>
      </c>
      <c r="D187" s="7" t="str">
        <f>VLOOKUP(C187,fips_xref!$K$2:$L$53,2,FALSE)</f>
        <v>Lea</v>
      </c>
      <c r="E187" s="7" t="s">
        <v>17150</v>
      </c>
      <c r="F187" s="43" t="s">
        <v>17187</v>
      </c>
      <c r="G187" s="7" t="s">
        <v>1259</v>
      </c>
      <c r="H187" s="43" t="s">
        <v>17189</v>
      </c>
      <c r="I187" s="43" t="str">
        <f>VLOOKUP(G187,SCC_xref!$D$6:$E$260,2,FALSE)</f>
        <v>Dehydrator</v>
      </c>
      <c r="J187" s="7">
        <v>0.15</v>
      </c>
      <c r="K187" s="7" t="s">
        <v>17135</v>
      </c>
      <c r="L187" s="7" t="s">
        <v>17135</v>
      </c>
      <c r="M187" s="7" t="s">
        <v>17135</v>
      </c>
      <c r="N187" s="7" t="s">
        <v>17135</v>
      </c>
    </row>
    <row r="188" spans="1:14" x14ac:dyDescent="0.2">
      <c r="A188" s="43" t="s">
        <v>17062</v>
      </c>
      <c r="B188" s="7" t="str">
        <f t="shared" si="2"/>
        <v>35</v>
      </c>
      <c r="C188" s="7" t="s">
        <v>17105</v>
      </c>
      <c r="D188" s="7" t="str">
        <f>VLOOKUP(C188,fips_xref!$K$2:$L$53,2,FALSE)</f>
        <v>Lea</v>
      </c>
      <c r="E188" s="7" t="s">
        <v>17159</v>
      </c>
      <c r="F188" s="43" t="s">
        <v>17160</v>
      </c>
      <c r="G188" s="7" t="s">
        <v>4242</v>
      </c>
      <c r="H188" s="43" t="s">
        <v>17161</v>
      </c>
      <c r="I188" s="43" t="str">
        <f>VLOOKUP(G188,SCC_xref!$D$6:$E$260,2,FALSE)</f>
        <v>Compressor Engines</v>
      </c>
      <c r="J188" s="7" t="s">
        <v>17135</v>
      </c>
      <c r="K188" s="7" t="s">
        <v>17135</v>
      </c>
      <c r="L188" s="7" t="s">
        <v>17135</v>
      </c>
      <c r="M188" s="7" t="s">
        <v>17135</v>
      </c>
      <c r="N188" s="7">
        <v>0.159</v>
      </c>
    </row>
    <row r="189" spans="1:14" x14ac:dyDescent="0.2">
      <c r="A189" s="43" t="s">
        <v>17062</v>
      </c>
      <c r="B189" s="7" t="str">
        <f t="shared" si="2"/>
        <v>35</v>
      </c>
      <c r="C189" s="7" t="s">
        <v>17063</v>
      </c>
      <c r="D189" s="7" t="str">
        <f>VLOOKUP(C189,fips_xref!$K$2:$L$53,2,FALSE)</f>
        <v>Eddy</v>
      </c>
      <c r="E189" s="7" t="s">
        <v>17153</v>
      </c>
      <c r="F189" s="43" t="s">
        <v>17165</v>
      </c>
      <c r="G189" s="7" t="s">
        <v>3823</v>
      </c>
      <c r="H189" s="43" t="s">
        <v>17166</v>
      </c>
      <c r="I189" s="43" t="str">
        <f>VLOOKUP(G189,SCC_xref!$D$6:$E$260,2,FALSE)</f>
        <v>Process Heaters</v>
      </c>
      <c r="J189" s="7" t="s">
        <v>17135</v>
      </c>
      <c r="K189" s="7" t="s">
        <v>17135</v>
      </c>
      <c r="L189" s="7">
        <v>0.16</v>
      </c>
      <c r="M189" s="7" t="s">
        <v>17135</v>
      </c>
      <c r="N189" s="7" t="s">
        <v>17135</v>
      </c>
    </row>
    <row r="190" spans="1:14" x14ac:dyDescent="0.2">
      <c r="A190" s="43" t="s">
        <v>17062</v>
      </c>
      <c r="B190" s="7" t="str">
        <f t="shared" si="2"/>
        <v>35</v>
      </c>
      <c r="C190" s="7" t="s">
        <v>17063</v>
      </c>
      <c r="D190" s="7" t="str">
        <f>VLOOKUP(C190,fips_xref!$K$2:$L$53,2,FALSE)</f>
        <v>Eddy</v>
      </c>
      <c r="E190" s="7" t="s">
        <v>17132</v>
      </c>
      <c r="F190" s="43" t="s">
        <v>17136</v>
      </c>
      <c r="G190" s="7" t="s">
        <v>3823</v>
      </c>
      <c r="H190" s="43" t="s">
        <v>17228</v>
      </c>
      <c r="I190" s="43" t="str">
        <f>VLOOKUP(G190,SCC_xref!$D$6:$E$260,2,FALSE)</f>
        <v>Process Heaters</v>
      </c>
      <c r="J190" s="7" t="s">
        <v>17135</v>
      </c>
      <c r="K190" s="7" t="s">
        <v>17135</v>
      </c>
      <c r="L190" s="7" t="s">
        <v>17135</v>
      </c>
      <c r="M190" s="7">
        <v>0.17</v>
      </c>
      <c r="N190" s="7" t="s">
        <v>17135</v>
      </c>
    </row>
    <row r="191" spans="1:14" x14ac:dyDescent="0.2">
      <c r="A191" s="43" t="s">
        <v>17062</v>
      </c>
      <c r="B191" s="7" t="str">
        <f t="shared" si="2"/>
        <v>35</v>
      </c>
      <c r="C191" s="7" t="s">
        <v>17105</v>
      </c>
      <c r="D191" s="7" t="str">
        <f>VLOOKUP(C191,fips_xref!$K$2:$L$53,2,FALSE)</f>
        <v>Lea</v>
      </c>
      <c r="E191" s="7" t="s">
        <v>17153</v>
      </c>
      <c r="F191" s="43" t="s">
        <v>17154</v>
      </c>
      <c r="G191" s="7" t="s">
        <v>4240</v>
      </c>
      <c r="H191" s="43" t="s">
        <v>17249</v>
      </c>
      <c r="I191" s="43" t="str">
        <f>VLOOKUP(G191,SCC_xref!$D$6:$E$260,2,FALSE)</f>
        <v>Compressor Engines</v>
      </c>
      <c r="J191" s="7" t="s">
        <v>17135</v>
      </c>
      <c r="K191" s="7" t="s">
        <v>17135</v>
      </c>
      <c r="L191" s="7" t="s">
        <v>17135</v>
      </c>
      <c r="M191" s="7" t="s">
        <v>17135</v>
      </c>
      <c r="N191" s="7">
        <v>0.17</v>
      </c>
    </row>
    <row r="192" spans="1:14" x14ac:dyDescent="0.2">
      <c r="A192" s="43" t="s">
        <v>17062</v>
      </c>
      <c r="B192" s="7" t="str">
        <f t="shared" si="2"/>
        <v>35</v>
      </c>
      <c r="C192" s="7" t="s">
        <v>17105</v>
      </c>
      <c r="D192" s="7" t="str">
        <f>VLOOKUP(C192,fips_xref!$K$2:$L$53,2,FALSE)</f>
        <v>Lea</v>
      </c>
      <c r="E192" s="7" t="s">
        <v>17153</v>
      </c>
      <c r="F192" s="43" t="s">
        <v>17154</v>
      </c>
      <c r="G192" s="7" t="s">
        <v>4240</v>
      </c>
      <c r="H192" s="43" t="s">
        <v>17249</v>
      </c>
      <c r="I192" s="43" t="str">
        <f>VLOOKUP(G192,SCC_xref!$D$6:$E$260,2,FALSE)</f>
        <v>Compressor Engines</v>
      </c>
      <c r="J192" s="7" t="s">
        <v>17135</v>
      </c>
      <c r="K192" s="7" t="s">
        <v>17135</v>
      </c>
      <c r="L192" s="7" t="s">
        <v>17135</v>
      </c>
      <c r="M192" s="7" t="s">
        <v>17135</v>
      </c>
      <c r="N192" s="7">
        <v>0.17</v>
      </c>
    </row>
    <row r="193" spans="1:14" x14ac:dyDescent="0.2">
      <c r="A193" s="43" t="s">
        <v>17062</v>
      </c>
      <c r="B193" s="7" t="str">
        <f t="shared" si="2"/>
        <v>35</v>
      </c>
      <c r="C193" s="7" t="s">
        <v>17105</v>
      </c>
      <c r="D193" s="7" t="str">
        <f>VLOOKUP(C193,fips_xref!$K$2:$L$53,2,FALSE)</f>
        <v>Lea</v>
      </c>
      <c r="E193" s="7" t="s">
        <v>17150</v>
      </c>
      <c r="F193" s="43" t="s">
        <v>17175</v>
      </c>
      <c r="G193" s="7" t="s">
        <v>4240</v>
      </c>
      <c r="H193" s="43" t="s">
        <v>17205</v>
      </c>
      <c r="I193" s="43" t="str">
        <f>VLOOKUP(G193,SCC_xref!$D$6:$E$260,2,FALSE)</f>
        <v>Compressor Engines</v>
      </c>
      <c r="J193" s="7" t="s">
        <v>17135</v>
      </c>
      <c r="K193" s="7" t="s">
        <v>17135</v>
      </c>
      <c r="L193" s="7" t="s">
        <v>17135</v>
      </c>
      <c r="M193" s="7" t="s">
        <v>17135</v>
      </c>
      <c r="N193" s="7">
        <v>0.17</v>
      </c>
    </row>
    <row r="194" spans="1:14" x14ac:dyDescent="0.2">
      <c r="A194" s="43" t="s">
        <v>17062</v>
      </c>
      <c r="B194" s="7" t="str">
        <f t="shared" si="2"/>
        <v>35</v>
      </c>
      <c r="C194" s="7" t="s">
        <v>17105</v>
      </c>
      <c r="D194" s="7" t="str">
        <f>VLOOKUP(C194,fips_xref!$K$2:$L$53,2,FALSE)</f>
        <v>Lea</v>
      </c>
      <c r="E194" s="7" t="s">
        <v>17150</v>
      </c>
      <c r="F194" s="43" t="s">
        <v>17151</v>
      </c>
      <c r="G194" s="7" t="s">
        <v>4252</v>
      </c>
      <c r="H194" s="43" t="s">
        <v>17217</v>
      </c>
      <c r="I194" s="43" t="str">
        <f>VLOOKUP(G194,SCC_xref!$D$6:$E$260,2,FALSE)</f>
        <v>Natural Gas Production, Flares</v>
      </c>
      <c r="J194" s="7">
        <v>0.17</v>
      </c>
      <c r="K194" s="7" t="s">
        <v>17135</v>
      </c>
      <c r="L194" s="7" t="s">
        <v>17135</v>
      </c>
      <c r="M194" s="7" t="s">
        <v>17135</v>
      </c>
      <c r="N194" s="7" t="s">
        <v>17135</v>
      </c>
    </row>
    <row r="195" spans="1:14" x14ac:dyDescent="0.2">
      <c r="A195" s="43" t="s">
        <v>17062</v>
      </c>
      <c r="B195" s="7" t="str">
        <f t="shared" si="2"/>
        <v>35</v>
      </c>
      <c r="C195" s="7" t="s">
        <v>17105</v>
      </c>
      <c r="D195" s="7" t="str">
        <f>VLOOKUP(C195,fips_xref!$K$2:$L$53,2,FALSE)</f>
        <v>Lea</v>
      </c>
      <c r="E195" s="7" t="s">
        <v>17150</v>
      </c>
      <c r="F195" s="43" t="s">
        <v>17187</v>
      </c>
      <c r="G195" s="7" t="s">
        <v>4252</v>
      </c>
      <c r="H195" s="43" t="s">
        <v>17174</v>
      </c>
      <c r="I195" s="43" t="str">
        <f>VLOOKUP(G195,SCC_xref!$D$6:$E$260,2,FALSE)</f>
        <v>Natural Gas Production, Flares</v>
      </c>
      <c r="J195" s="7" t="s">
        <v>17135</v>
      </c>
      <c r="K195" s="7" t="s">
        <v>17135</v>
      </c>
      <c r="L195" s="7" t="s">
        <v>17135</v>
      </c>
      <c r="M195" s="7" t="s">
        <v>17135</v>
      </c>
      <c r="N195" s="7">
        <v>0.17</v>
      </c>
    </row>
    <row r="196" spans="1:14" x14ac:dyDescent="0.2">
      <c r="A196" s="43" t="s">
        <v>17062</v>
      </c>
      <c r="B196" s="7" t="str">
        <f t="shared" si="2"/>
        <v>35</v>
      </c>
      <c r="C196" s="7" t="s">
        <v>17105</v>
      </c>
      <c r="D196" s="7" t="str">
        <f>VLOOKUP(C196,fips_xref!$K$2:$L$53,2,FALSE)</f>
        <v>Lea</v>
      </c>
      <c r="E196" s="7" t="s">
        <v>17150</v>
      </c>
      <c r="F196" s="43" t="s">
        <v>17187</v>
      </c>
      <c r="G196" s="7" t="s">
        <v>5578</v>
      </c>
      <c r="H196" s="43" t="s">
        <v>17188</v>
      </c>
      <c r="I196" s="43" t="str">
        <f>VLOOKUP(G196,SCC_xref!$D$6:$E$260,2,FALSE)</f>
        <v>Compressor Engines</v>
      </c>
      <c r="J196" s="7" t="s">
        <v>17135</v>
      </c>
      <c r="K196" s="7" t="s">
        <v>17135</v>
      </c>
      <c r="L196" s="7" t="s">
        <v>17135</v>
      </c>
      <c r="M196" s="7" t="s">
        <v>17135</v>
      </c>
      <c r="N196" s="7">
        <v>0.17</v>
      </c>
    </row>
    <row r="197" spans="1:14" x14ac:dyDescent="0.2">
      <c r="A197" s="43" t="s">
        <v>17062</v>
      </c>
      <c r="B197" s="7" t="str">
        <f t="shared" si="2"/>
        <v>35</v>
      </c>
      <c r="C197" s="7" t="s">
        <v>17105</v>
      </c>
      <c r="D197" s="7" t="str">
        <f>VLOOKUP(C197,fips_xref!$K$2:$L$53,2,FALSE)</f>
        <v>Lea</v>
      </c>
      <c r="E197" s="7" t="s">
        <v>17150</v>
      </c>
      <c r="F197" s="43" t="s">
        <v>17163</v>
      </c>
      <c r="G197" s="7" t="s">
        <v>3823</v>
      </c>
      <c r="H197" s="43" t="s">
        <v>17185</v>
      </c>
      <c r="I197" s="43" t="str">
        <f>VLOOKUP(G197,SCC_xref!$D$6:$E$260,2,FALSE)</f>
        <v>Process Heaters</v>
      </c>
      <c r="J197" s="7" t="s">
        <v>17135</v>
      </c>
      <c r="K197" s="7" t="s">
        <v>17135</v>
      </c>
      <c r="L197" s="7" t="s">
        <v>17135</v>
      </c>
      <c r="M197" s="7" t="s">
        <v>17135</v>
      </c>
      <c r="N197" s="7">
        <v>0.18</v>
      </c>
    </row>
    <row r="198" spans="1:14" x14ac:dyDescent="0.2">
      <c r="A198" s="43" t="s">
        <v>17062</v>
      </c>
      <c r="B198" s="7" t="str">
        <f t="shared" ref="B198:B261" si="3">LEFT(C198,2)</f>
        <v>35</v>
      </c>
      <c r="C198" s="7" t="s">
        <v>17063</v>
      </c>
      <c r="D198" s="7" t="str">
        <f>VLOOKUP(C198,fips_xref!$K$2:$L$53,2,FALSE)</f>
        <v>Eddy</v>
      </c>
      <c r="E198" s="7" t="s">
        <v>17153</v>
      </c>
      <c r="F198" s="43" t="s">
        <v>17165</v>
      </c>
      <c r="G198" s="7" t="s">
        <v>3823</v>
      </c>
      <c r="H198" s="43" t="s">
        <v>17166</v>
      </c>
      <c r="I198" s="43" t="str">
        <f>VLOOKUP(G198,SCC_xref!$D$6:$E$260,2,FALSE)</f>
        <v>Process Heaters</v>
      </c>
      <c r="J198" s="7">
        <v>0.19</v>
      </c>
      <c r="K198" s="7" t="s">
        <v>17135</v>
      </c>
      <c r="L198" s="7" t="s">
        <v>17135</v>
      </c>
      <c r="M198" s="7" t="s">
        <v>17135</v>
      </c>
      <c r="N198" s="7" t="s">
        <v>17135</v>
      </c>
    </row>
    <row r="199" spans="1:14" x14ac:dyDescent="0.2">
      <c r="A199" s="43" t="s">
        <v>17062</v>
      </c>
      <c r="B199" s="7" t="str">
        <f t="shared" si="3"/>
        <v>35</v>
      </c>
      <c r="C199" s="7" t="s">
        <v>17104</v>
      </c>
      <c r="D199" s="7" t="str">
        <f>VLOOKUP(C199,fips_xref!$K$2:$L$53,2,FALSE)</f>
        <v>Chaves</v>
      </c>
      <c r="E199" s="7" t="s">
        <v>17139</v>
      </c>
      <c r="F199" s="43" t="s">
        <v>17250</v>
      </c>
      <c r="G199" s="7" t="s">
        <v>1136</v>
      </c>
      <c r="H199" s="43" t="s">
        <v>17251</v>
      </c>
      <c r="I199" s="43" t="str">
        <f>VLOOKUP(G199,SCC_xref!$D$6:$E$260,2,FALSE)</f>
        <v>Permitted Tank Losses</v>
      </c>
      <c r="J199" s="7" t="s">
        <v>17135</v>
      </c>
      <c r="K199" s="7">
        <v>0.2</v>
      </c>
      <c r="L199" s="7" t="s">
        <v>17135</v>
      </c>
      <c r="M199" s="7" t="s">
        <v>17135</v>
      </c>
      <c r="N199" s="7" t="s">
        <v>17135</v>
      </c>
    </row>
    <row r="200" spans="1:14" x14ac:dyDescent="0.2">
      <c r="A200" s="43" t="s">
        <v>17062</v>
      </c>
      <c r="B200" s="7" t="str">
        <f t="shared" si="3"/>
        <v>35</v>
      </c>
      <c r="C200" s="7" t="s">
        <v>17063</v>
      </c>
      <c r="D200" s="7" t="str">
        <f>VLOOKUP(C200,fips_xref!$K$2:$L$53,2,FALSE)</f>
        <v>Eddy</v>
      </c>
      <c r="E200" s="7" t="s">
        <v>17147</v>
      </c>
      <c r="F200" s="43" t="s">
        <v>17148</v>
      </c>
      <c r="G200" s="7" t="s">
        <v>5576</v>
      </c>
      <c r="H200" s="43" t="s">
        <v>17252</v>
      </c>
      <c r="I200" s="43" t="str">
        <f>VLOOKUP(G200,SCC_xref!$D$6:$E$260,2,FALSE)</f>
        <v>Compressor Engines</v>
      </c>
      <c r="J200" s="7" t="s">
        <v>17135</v>
      </c>
      <c r="K200" s="7">
        <v>0.2</v>
      </c>
      <c r="L200" s="7" t="s">
        <v>17135</v>
      </c>
      <c r="M200" s="7" t="s">
        <v>17135</v>
      </c>
      <c r="N200" s="7" t="s">
        <v>17135</v>
      </c>
    </row>
    <row r="201" spans="1:14" x14ac:dyDescent="0.2">
      <c r="A201" s="43" t="s">
        <v>17062</v>
      </c>
      <c r="B201" s="7" t="str">
        <f t="shared" si="3"/>
        <v>35</v>
      </c>
      <c r="C201" s="7" t="s">
        <v>17063</v>
      </c>
      <c r="D201" s="7" t="str">
        <f>VLOOKUP(C201,fips_xref!$K$2:$L$53,2,FALSE)</f>
        <v>Eddy</v>
      </c>
      <c r="E201" s="7" t="s">
        <v>17147</v>
      </c>
      <c r="F201" s="43" t="s">
        <v>17148</v>
      </c>
      <c r="G201" s="7" t="s">
        <v>5576</v>
      </c>
      <c r="H201" s="43" t="s">
        <v>17253</v>
      </c>
      <c r="I201" s="43" t="str">
        <f>VLOOKUP(G201,SCC_xref!$D$6:$E$260,2,FALSE)</f>
        <v>Compressor Engines</v>
      </c>
      <c r="J201" s="7" t="s">
        <v>17135</v>
      </c>
      <c r="K201" s="7">
        <v>0.2</v>
      </c>
      <c r="L201" s="7" t="s">
        <v>17135</v>
      </c>
      <c r="M201" s="7" t="s">
        <v>17135</v>
      </c>
      <c r="N201" s="7" t="s">
        <v>17135</v>
      </c>
    </row>
    <row r="202" spans="1:14" x14ac:dyDescent="0.2">
      <c r="A202" s="43" t="s">
        <v>17062</v>
      </c>
      <c r="B202" s="7" t="str">
        <f t="shared" si="3"/>
        <v>35</v>
      </c>
      <c r="C202" s="7" t="s">
        <v>17063</v>
      </c>
      <c r="D202" s="7" t="str">
        <f>VLOOKUP(C202,fips_xref!$K$2:$L$53,2,FALSE)</f>
        <v>Eddy</v>
      </c>
      <c r="E202" s="7" t="s">
        <v>17147</v>
      </c>
      <c r="F202" s="43" t="s">
        <v>17148</v>
      </c>
      <c r="G202" s="7" t="s">
        <v>5576</v>
      </c>
      <c r="H202" s="43" t="s">
        <v>17254</v>
      </c>
      <c r="I202" s="43" t="str">
        <f>VLOOKUP(G202,SCC_xref!$D$6:$E$260,2,FALSE)</f>
        <v>Compressor Engines</v>
      </c>
      <c r="J202" s="7" t="s">
        <v>17135</v>
      </c>
      <c r="K202" s="7">
        <v>0.2</v>
      </c>
      <c r="L202" s="7" t="s">
        <v>17135</v>
      </c>
      <c r="M202" s="7" t="s">
        <v>17135</v>
      </c>
      <c r="N202" s="7" t="s">
        <v>17135</v>
      </c>
    </row>
    <row r="203" spans="1:14" x14ac:dyDescent="0.2">
      <c r="A203" s="43" t="s">
        <v>17062</v>
      </c>
      <c r="B203" s="7" t="str">
        <f t="shared" si="3"/>
        <v>35</v>
      </c>
      <c r="C203" s="7" t="s">
        <v>17063</v>
      </c>
      <c r="D203" s="7" t="str">
        <f>VLOOKUP(C203,fips_xref!$K$2:$L$53,2,FALSE)</f>
        <v>Eddy</v>
      </c>
      <c r="E203" s="7" t="s">
        <v>17147</v>
      </c>
      <c r="F203" s="43" t="s">
        <v>17148</v>
      </c>
      <c r="G203" s="7" t="s">
        <v>5576</v>
      </c>
      <c r="H203" s="43" t="s">
        <v>17255</v>
      </c>
      <c r="I203" s="43" t="str">
        <f>VLOOKUP(G203,SCC_xref!$D$6:$E$260,2,FALSE)</f>
        <v>Compressor Engines</v>
      </c>
      <c r="J203" s="7" t="s">
        <v>17135</v>
      </c>
      <c r="K203" s="7">
        <v>0.2</v>
      </c>
      <c r="L203" s="7" t="s">
        <v>17135</v>
      </c>
      <c r="M203" s="7" t="s">
        <v>17135</v>
      </c>
      <c r="N203" s="7" t="s">
        <v>17135</v>
      </c>
    </row>
    <row r="204" spans="1:14" x14ac:dyDescent="0.2">
      <c r="A204" s="43" t="s">
        <v>17062</v>
      </c>
      <c r="B204" s="7" t="str">
        <f t="shared" si="3"/>
        <v>35</v>
      </c>
      <c r="C204" s="7" t="s">
        <v>17063</v>
      </c>
      <c r="D204" s="7" t="str">
        <f>VLOOKUP(C204,fips_xref!$K$2:$L$53,2,FALSE)</f>
        <v>Eddy</v>
      </c>
      <c r="E204" s="7" t="s">
        <v>17147</v>
      </c>
      <c r="F204" s="43" t="s">
        <v>17148</v>
      </c>
      <c r="G204" s="7" t="s">
        <v>5576</v>
      </c>
      <c r="H204" s="43" t="s">
        <v>17256</v>
      </c>
      <c r="I204" s="43" t="str">
        <f>VLOOKUP(G204,SCC_xref!$D$6:$E$260,2,FALSE)</f>
        <v>Compressor Engines</v>
      </c>
      <c r="J204" s="7" t="s">
        <v>17135</v>
      </c>
      <c r="K204" s="7">
        <v>0.2</v>
      </c>
      <c r="L204" s="7" t="s">
        <v>17135</v>
      </c>
      <c r="M204" s="7" t="s">
        <v>17135</v>
      </c>
      <c r="N204" s="7" t="s">
        <v>17135</v>
      </c>
    </row>
    <row r="205" spans="1:14" x14ac:dyDescent="0.2">
      <c r="A205" s="43" t="s">
        <v>17062</v>
      </c>
      <c r="B205" s="7" t="str">
        <f t="shared" si="3"/>
        <v>35</v>
      </c>
      <c r="C205" s="7" t="s">
        <v>17063</v>
      </c>
      <c r="D205" s="7" t="str">
        <f>VLOOKUP(C205,fips_xref!$K$2:$L$53,2,FALSE)</f>
        <v>Eddy</v>
      </c>
      <c r="E205" s="7" t="s">
        <v>17147</v>
      </c>
      <c r="F205" s="43" t="s">
        <v>17148</v>
      </c>
      <c r="G205" s="7" t="s">
        <v>5576</v>
      </c>
      <c r="H205" s="43" t="s">
        <v>17257</v>
      </c>
      <c r="I205" s="43" t="str">
        <f>VLOOKUP(G205,SCC_xref!$D$6:$E$260,2,FALSE)</f>
        <v>Compressor Engines</v>
      </c>
      <c r="J205" s="7" t="s">
        <v>17135</v>
      </c>
      <c r="K205" s="7">
        <v>0.2</v>
      </c>
      <c r="L205" s="7" t="s">
        <v>17135</v>
      </c>
      <c r="M205" s="7" t="s">
        <v>17135</v>
      </c>
      <c r="N205" s="7" t="s">
        <v>17135</v>
      </c>
    </row>
    <row r="206" spans="1:14" x14ac:dyDescent="0.2">
      <c r="A206" s="43" t="s">
        <v>17062</v>
      </c>
      <c r="B206" s="7" t="str">
        <f t="shared" si="3"/>
        <v>35</v>
      </c>
      <c r="C206" s="7" t="s">
        <v>17063</v>
      </c>
      <c r="D206" s="7" t="str">
        <f>VLOOKUP(C206,fips_xref!$K$2:$L$53,2,FALSE)</f>
        <v>Eddy</v>
      </c>
      <c r="E206" s="7" t="s">
        <v>17139</v>
      </c>
      <c r="F206" s="43" t="s">
        <v>17196</v>
      </c>
      <c r="G206" s="7" t="s">
        <v>3823</v>
      </c>
      <c r="H206" s="43" t="s">
        <v>17234</v>
      </c>
      <c r="I206" s="43" t="str">
        <f>VLOOKUP(G206,SCC_xref!$D$6:$E$260,2,FALSE)</f>
        <v>Process Heaters</v>
      </c>
      <c r="J206" s="7" t="s">
        <v>17135</v>
      </c>
      <c r="K206" s="7">
        <v>0.2</v>
      </c>
      <c r="L206" s="7" t="s">
        <v>17135</v>
      </c>
      <c r="M206" s="7" t="s">
        <v>17135</v>
      </c>
      <c r="N206" s="7" t="s">
        <v>17135</v>
      </c>
    </row>
    <row r="207" spans="1:14" x14ac:dyDescent="0.2">
      <c r="A207" s="43" t="s">
        <v>17062</v>
      </c>
      <c r="B207" s="7" t="str">
        <f t="shared" si="3"/>
        <v>35</v>
      </c>
      <c r="C207" s="7" t="s">
        <v>17105</v>
      </c>
      <c r="D207" s="7" t="str">
        <f>VLOOKUP(C207,fips_xref!$K$2:$L$53,2,FALSE)</f>
        <v>Lea</v>
      </c>
      <c r="E207" s="7" t="s">
        <v>17236</v>
      </c>
      <c r="F207" s="43" t="s">
        <v>17237</v>
      </c>
      <c r="G207" s="7" t="s">
        <v>3823</v>
      </c>
      <c r="H207" s="43" t="s">
        <v>17238</v>
      </c>
      <c r="I207" s="43" t="str">
        <f>VLOOKUP(G207,SCC_xref!$D$6:$E$260,2,FALSE)</f>
        <v>Process Heaters</v>
      </c>
      <c r="J207" s="7" t="s">
        <v>17135</v>
      </c>
      <c r="K207" s="7" t="s">
        <v>17135</v>
      </c>
      <c r="L207" s="7" t="s">
        <v>17135</v>
      </c>
      <c r="M207" s="7">
        <v>0.2</v>
      </c>
      <c r="N207" s="7" t="s">
        <v>17135</v>
      </c>
    </row>
    <row r="208" spans="1:14" x14ac:dyDescent="0.2">
      <c r="A208" s="43" t="s">
        <v>17062</v>
      </c>
      <c r="B208" s="7" t="str">
        <f t="shared" si="3"/>
        <v>35</v>
      </c>
      <c r="C208" s="7" t="s">
        <v>17105</v>
      </c>
      <c r="D208" s="7" t="str">
        <f>VLOOKUP(C208,fips_xref!$K$2:$L$53,2,FALSE)</f>
        <v>Lea</v>
      </c>
      <c r="E208" s="7" t="s">
        <v>17236</v>
      </c>
      <c r="F208" s="43" t="s">
        <v>17237</v>
      </c>
      <c r="G208" s="7" t="s">
        <v>3823</v>
      </c>
      <c r="H208" s="43" t="s">
        <v>17239</v>
      </c>
      <c r="I208" s="43" t="str">
        <f>VLOOKUP(G208,SCC_xref!$D$6:$E$260,2,FALSE)</f>
        <v>Process Heaters</v>
      </c>
      <c r="J208" s="7" t="s">
        <v>17135</v>
      </c>
      <c r="K208" s="7" t="s">
        <v>17135</v>
      </c>
      <c r="L208" s="7" t="s">
        <v>17135</v>
      </c>
      <c r="M208" s="7">
        <v>0.2</v>
      </c>
      <c r="N208" s="7" t="s">
        <v>17135</v>
      </c>
    </row>
    <row r="209" spans="1:14" x14ac:dyDescent="0.2">
      <c r="A209" s="43" t="s">
        <v>17062</v>
      </c>
      <c r="B209" s="7" t="str">
        <f t="shared" si="3"/>
        <v>35</v>
      </c>
      <c r="C209" s="7" t="s">
        <v>17105</v>
      </c>
      <c r="D209" s="7" t="str">
        <f>VLOOKUP(C209,fips_xref!$K$2:$L$53,2,FALSE)</f>
        <v>Lea</v>
      </c>
      <c r="E209" s="7" t="s">
        <v>17236</v>
      </c>
      <c r="F209" s="43" t="s">
        <v>17237</v>
      </c>
      <c r="G209" s="7" t="s">
        <v>3823</v>
      </c>
      <c r="H209" s="43" t="s">
        <v>17239</v>
      </c>
      <c r="I209" s="43" t="str">
        <f>VLOOKUP(G209,SCC_xref!$D$6:$E$260,2,FALSE)</f>
        <v>Process Heaters</v>
      </c>
      <c r="J209" s="7" t="s">
        <v>17135</v>
      </c>
      <c r="K209" s="7">
        <v>0.2</v>
      </c>
      <c r="L209" s="7" t="s">
        <v>17135</v>
      </c>
      <c r="M209" s="7" t="s">
        <v>17135</v>
      </c>
      <c r="N209" s="7" t="s">
        <v>17135</v>
      </c>
    </row>
    <row r="210" spans="1:14" x14ac:dyDescent="0.2">
      <c r="A210" s="43" t="s">
        <v>17062</v>
      </c>
      <c r="B210" s="7" t="str">
        <f t="shared" si="3"/>
        <v>35</v>
      </c>
      <c r="C210" s="7" t="s">
        <v>17105</v>
      </c>
      <c r="D210" s="7" t="str">
        <f>VLOOKUP(C210,fips_xref!$K$2:$L$53,2,FALSE)</f>
        <v>Lea</v>
      </c>
      <c r="E210" s="7" t="s">
        <v>17236</v>
      </c>
      <c r="F210" s="43" t="s">
        <v>17237</v>
      </c>
      <c r="G210" s="7" t="s">
        <v>5578</v>
      </c>
      <c r="H210" s="43" t="s">
        <v>17240</v>
      </c>
      <c r="I210" s="43" t="str">
        <f>VLOOKUP(G210,SCC_xref!$D$6:$E$260,2,FALSE)</f>
        <v>Compressor Engines</v>
      </c>
      <c r="J210" s="7" t="s">
        <v>17135</v>
      </c>
      <c r="K210" s="7" t="s">
        <v>17135</v>
      </c>
      <c r="L210" s="7" t="s">
        <v>17135</v>
      </c>
      <c r="M210" s="7" t="s">
        <v>17135</v>
      </c>
      <c r="N210" s="7">
        <v>0.2</v>
      </c>
    </row>
    <row r="211" spans="1:14" x14ac:dyDescent="0.2">
      <c r="A211" s="43" t="s">
        <v>17062</v>
      </c>
      <c r="B211" s="7" t="str">
        <f t="shared" si="3"/>
        <v>35</v>
      </c>
      <c r="C211" s="7" t="s">
        <v>17105</v>
      </c>
      <c r="D211" s="7" t="str">
        <f>VLOOKUP(C211,fips_xref!$K$2:$L$53,2,FALSE)</f>
        <v>Lea</v>
      </c>
      <c r="E211" s="7" t="s">
        <v>17236</v>
      </c>
      <c r="F211" s="43" t="s">
        <v>17237</v>
      </c>
      <c r="G211" s="7" t="s">
        <v>4238</v>
      </c>
      <c r="H211" s="43" t="s">
        <v>17240</v>
      </c>
      <c r="I211" s="43" t="str">
        <f>VLOOKUP(G211,SCC_xref!$D$6:$E$260,2,FALSE)</f>
        <v>Compressor Engines</v>
      </c>
      <c r="J211" s="7" t="s">
        <v>17135</v>
      </c>
      <c r="K211" s="7" t="s">
        <v>17135</v>
      </c>
      <c r="L211" s="7" t="s">
        <v>17135</v>
      </c>
      <c r="M211" s="7" t="s">
        <v>17135</v>
      </c>
      <c r="N211" s="7">
        <v>0.2</v>
      </c>
    </row>
    <row r="212" spans="1:14" x14ac:dyDescent="0.2">
      <c r="A212" s="43" t="s">
        <v>17062</v>
      </c>
      <c r="B212" s="7" t="str">
        <f t="shared" si="3"/>
        <v>35</v>
      </c>
      <c r="C212" s="7" t="s">
        <v>17105</v>
      </c>
      <c r="D212" s="7" t="str">
        <f>VLOOKUP(C212,fips_xref!$K$2:$L$53,2,FALSE)</f>
        <v>Lea</v>
      </c>
      <c r="E212" s="7" t="s">
        <v>17236</v>
      </c>
      <c r="F212" s="43" t="s">
        <v>17237</v>
      </c>
      <c r="G212" s="7" t="s">
        <v>4238</v>
      </c>
      <c r="H212" s="43" t="s">
        <v>17240</v>
      </c>
      <c r="I212" s="43" t="str">
        <f>VLOOKUP(G212,SCC_xref!$D$6:$E$260,2,FALSE)</f>
        <v>Compressor Engines</v>
      </c>
      <c r="J212" s="7" t="s">
        <v>17135</v>
      </c>
      <c r="K212" s="7" t="s">
        <v>17135</v>
      </c>
      <c r="L212" s="7" t="s">
        <v>17135</v>
      </c>
      <c r="M212" s="7" t="s">
        <v>17135</v>
      </c>
      <c r="N212" s="7">
        <v>0.2</v>
      </c>
    </row>
    <row r="213" spans="1:14" x14ac:dyDescent="0.2">
      <c r="A213" s="43" t="s">
        <v>17062</v>
      </c>
      <c r="B213" s="7" t="str">
        <f t="shared" si="3"/>
        <v>35</v>
      </c>
      <c r="C213" s="7" t="s">
        <v>17105</v>
      </c>
      <c r="D213" s="7" t="str">
        <f>VLOOKUP(C213,fips_xref!$K$2:$L$53,2,FALSE)</f>
        <v>Lea</v>
      </c>
      <c r="E213" s="7" t="s">
        <v>17236</v>
      </c>
      <c r="F213" s="43" t="s">
        <v>17237</v>
      </c>
      <c r="G213" s="7" t="s">
        <v>4238</v>
      </c>
      <c r="H213" s="43" t="s">
        <v>17241</v>
      </c>
      <c r="I213" s="43" t="str">
        <f>VLOOKUP(G213,SCC_xref!$D$6:$E$260,2,FALSE)</f>
        <v>Compressor Engines</v>
      </c>
      <c r="J213" s="7" t="s">
        <v>17135</v>
      </c>
      <c r="K213" s="7" t="s">
        <v>17135</v>
      </c>
      <c r="L213" s="7" t="s">
        <v>17135</v>
      </c>
      <c r="M213" s="7" t="s">
        <v>17135</v>
      </c>
      <c r="N213" s="7">
        <v>0.2</v>
      </c>
    </row>
    <row r="214" spans="1:14" x14ac:dyDescent="0.2">
      <c r="A214" s="43" t="s">
        <v>17062</v>
      </c>
      <c r="B214" s="7" t="str">
        <f t="shared" si="3"/>
        <v>35</v>
      </c>
      <c r="C214" s="7" t="s">
        <v>17105</v>
      </c>
      <c r="D214" s="7" t="str">
        <f>VLOOKUP(C214,fips_xref!$K$2:$L$53,2,FALSE)</f>
        <v>Lea</v>
      </c>
      <c r="E214" s="7" t="s">
        <v>17236</v>
      </c>
      <c r="F214" s="43" t="s">
        <v>17237</v>
      </c>
      <c r="G214" s="7" t="s">
        <v>5578</v>
      </c>
      <c r="H214" s="43" t="s">
        <v>17242</v>
      </c>
      <c r="I214" s="43" t="str">
        <f>VLOOKUP(G214,SCC_xref!$D$6:$E$260,2,FALSE)</f>
        <v>Compressor Engines</v>
      </c>
      <c r="J214" s="7" t="s">
        <v>17135</v>
      </c>
      <c r="K214" s="7" t="s">
        <v>17135</v>
      </c>
      <c r="L214" s="7" t="s">
        <v>17135</v>
      </c>
      <c r="M214" s="7">
        <v>0.2</v>
      </c>
      <c r="N214" s="7" t="s">
        <v>17135</v>
      </c>
    </row>
    <row r="215" spans="1:14" x14ac:dyDescent="0.2">
      <c r="A215" s="43" t="s">
        <v>17062</v>
      </c>
      <c r="B215" s="7" t="str">
        <f t="shared" si="3"/>
        <v>35</v>
      </c>
      <c r="C215" s="7" t="s">
        <v>17105</v>
      </c>
      <c r="D215" s="7" t="str">
        <f>VLOOKUP(C215,fips_xref!$K$2:$L$53,2,FALSE)</f>
        <v>Lea</v>
      </c>
      <c r="E215" s="7" t="s">
        <v>17236</v>
      </c>
      <c r="F215" s="43" t="s">
        <v>17237</v>
      </c>
      <c r="G215" s="7" t="s">
        <v>3823</v>
      </c>
      <c r="H215" s="43" t="s">
        <v>17258</v>
      </c>
      <c r="I215" s="43" t="str">
        <f>VLOOKUP(G215,SCC_xref!$D$6:$E$260,2,FALSE)</f>
        <v>Process Heaters</v>
      </c>
      <c r="J215" s="7" t="s">
        <v>17135</v>
      </c>
      <c r="K215" s="7">
        <v>0.2</v>
      </c>
      <c r="L215" s="7" t="s">
        <v>17135</v>
      </c>
      <c r="M215" s="7" t="s">
        <v>17135</v>
      </c>
      <c r="N215" s="7" t="s">
        <v>17135</v>
      </c>
    </row>
    <row r="216" spans="1:14" x14ac:dyDescent="0.2">
      <c r="A216" s="43" t="s">
        <v>17062</v>
      </c>
      <c r="B216" s="7" t="str">
        <f t="shared" si="3"/>
        <v>35</v>
      </c>
      <c r="C216" s="7" t="s">
        <v>17105</v>
      </c>
      <c r="D216" s="7" t="str">
        <f>VLOOKUP(C216,fips_xref!$K$2:$L$53,2,FALSE)</f>
        <v>Lea</v>
      </c>
      <c r="E216" s="7" t="s">
        <v>17150</v>
      </c>
      <c r="F216" s="43" t="s">
        <v>17163</v>
      </c>
      <c r="G216" s="7" t="s">
        <v>5576</v>
      </c>
      <c r="H216" s="43" t="s">
        <v>17229</v>
      </c>
      <c r="I216" s="43" t="str">
        <f>VLOOKUP(G216,SCC_xref!$D$6:$E$260,2,FALSE)</f>
        <v>Compressor Engines</v>
      </c>
      <c r="J216" s="7" t="s">
        <v>17135</v>
      </c>
      <c r="K216" s="7" t="s">
        <v>17135</v>
      </c>
      <c r="L216" s="7" t="s">
        <v>17135</v>
      </c>
      <c r="M216" s="7" t="s">
        <v>17135</v>
      </c>
      <c r="N216" s="7">
        <v>0.2</v>
      </c>
    </row>
    <row r="217" spans="1:14" x14ac:dyDescent="0.2">
      <c r="A217" s="43" t="s">
        <v>17062</v>
      </c>
      <c r="B217" s="7" t="str">
        <f t="shared" si="3"/>
        <v>35</v>
      </c>
      <c r="C217" s="7" t="s">
        <v>17105</v>
      </c>
      <c r="D217" s="7" t="str">
        <f>VLOOKUP(C217,fips_xref!$K$2:$L$53,2,FALSE)</f>
        <v>Lea</v>
      </c>
      <c r="E217" s="7" t="s">
        <v>17159</v>
      </c>
      <c r="F217" s="43" t="s">
        <v>17160</v>
      </c>
      <c r="G217" s="7" t="s">
        <v>4242</v>
      </c>
      <c r="H217" s="43" t="s">
        <v>17161</v>
      </c>
      <c r="I217" s="43" t="str">
        <f>VLOOKUP(G217,SCC_xref!$D$6:$E$260,2,FALSE)</f>
        <v>Compressor Engines</v>
      </c>
      <c r="J217" s="7" t="s">
        <v>17135</v>
      </c>
      <c r="K217" s="7">
        <v>0.2</v>
      </c>
      <c r="L217" s="7" t="s">
        <v>17135</v>
      </c>
      <c r="M217" s="7" t="s">
        <v>17135</v>
      </c>
      <c r="N217" s="7" t="s">
        <v>17135</v>
      </c>
    </row>
    <row r="218" spans="1:14" x14ac:dyDescent="0.2">
      <c r="A218" s="43" t="s">
        <v>17062</v>
      </c>
      <c r="B218" s="7" t="str">
        <f t="shared" si="3"/>
        <v>35</v>
      </c>
      <c r="C218" s="7" t="s">
        <v>17105</v>
      </c>
      <c r="D218" s="7" t="str">
        <f>VLOOKUP(C218,fips_xref!$K$2:$L$53,2,FALSE)</f>
        <v>Lea</v>
      </c>
      <c r="E218" s="7" t="s">
        <v>17132</v>
      </c>
      <c r="F218" s="43" t="s">
        <v>17190</v>
      </c>
      <c r="G218" s="7" t="s">
        <v>5576</v>
      </c>
      <c r="H218" s="43" t="s">
        <v>17191</v>
      </c>
      <c r="I218" s="43" t="str">
        <f>VLOOKUP(G218,SCC_xref!$D$6:$E$260,2,FALSE)</f>
        <v>Compressor Engines</v>
      </c>
      <c r="J218" s="7">
        <v>0.21</v>
      </c>
      <c r="K218" s="7" t="s">
        <v>17135</v>
      </c>
      <c r="L218" s="7" t="s">
        <v>17135</v>
      </c>
      <c r="M218" s="7" t="s">
        <v>17135</v>
      </c>
      <c r="N218" s="7" t="s">
        <v>17135</v>
      </c>
    </row>
    <row r="219" spans="1:14" x14ac:dyDescent="0.2">
      <c r="A219" s="43" t="s">
        <v>17062</v>
      </c>
      <c r="B219" s="7" t="str">
        <f t="shared" si="3"/>
        <v>35</v>
      </c>
      <c r="C219" s="7" t="s">
        <v>17105</v>
      </c>
      <c r="D219" s="7" t="str">
        <f>VLOOKUP(C219,fips_xref!$K$2:$L$53,2,FALSE)</f>
        <v>Lea</v>
      </c>
      <c r="E219" s="7" t="s">
        <v>17153</v>
      </c>
      <c r="F219" s="43" t="s">
        <v>17154</v>
      </c>
      <c r="G219" s="7" t="s">
        <v>3823</v>
      </c>
      <c r="H219" s="43" t="s">
        <v>17155</v>
      </c>
      <c r="I219" s="43" t="str">
        <f>VLOOKUP(G219,SCC_xref!$D$6:$E$260,2,FALSE)</f>
        <v>Process Heaters</v>
      </c>
      <c r="J219" s="7" t="s">
        <v>17135</v>
      </c>
      <c r="K219" s="7" t="s">
        <v>17135</v>
      </c>
      <c r="L219" s="7">
        <v>0.21</v>
      </c>
      <c r="M219" s="7" t="s">
        <v>17135</v>
      </c>
      <c r="N219" s="7" t="s">
        <v>17135</v>
      </c>
    </row>
    <row r="220" spans="1:14" x14ac:dyDescent="0.2">
      <c r="A220" s="43" t="s">
        <v>17062</v>
      </c>
      <c r="B220" s="7" t="str">
        <f t="shared" si="3"/>
        <v>35</v>
      </c>
      <c r="C220" s="7" t="s">
        <v>17105</v>
      </c>
      <c r="D220" s="7" t="str">
        <f>VLOOKUP(C220,fips_xref!$K$2:$L$53,2,FALSE)</f>
        <v>Lea</v>
      </c>
      <c r="E220" s="7" t="s">
        <v>17153</v>
      </c>
      <c r="F220" s="43" t="s">
        <v>17154</v>
      </c>
      <c r="G220" s="7" t="s">
        <v>3823</v>
      </c>
      <c r="H220" s="43" t="s">
        <v>17155</v>
      </c>
      <c r="I220" s="43" t="str">
        <f>VLOOKUP(G220,SCC_xref!$D$6:$E$260,2,FALSE)</f>
        <v>Process Heaters</v>
      </c>
      <c r="J220" s="7" t="s">
        <v>17135</v>
      </c>
      <c r="K220" s="7" t="s">
        <v>17135</v>
      </c>
      <c r="L220" s="7">
        <v>0.21</v>
      </c>
      <c r="M220" s="7" t="s">
        <v>17135</v>
      </c>
      <c r="N220" s="7" t="s">
        <v>17135</v>
      </c>
    </row>
    <row r="221" spans="1:14" x14ac:dyDescent="0.2">
      <c r="A221" s="43" t="s">
        <v>17062</v>
      </c>
      <c r="B221" s="7" t="str">
        <f t="shared" si="3"/>
        <v>35</v>
      </c>
      <c r="C221" s="7" t="s">
        <v>17105</v>
      </c>
      <c r="D221" s="7" t="str">
        <f>VLOOKUP(C221,fips_xref!$K$2:$L$53,2,FALSE)</f>
        <v>Lea</v>
      </c>
      <c r="E221" s="7" t="s">
        <v>17150</v>
      </c>
      <c r="F221" s="43" t="s">
        <v>17175</v>
      </c>
      <c r="G221" s="7" t="s">
        <v>4240</v>
      </c>
      <c r="H221" s="43" t="s">
        <v>17205</v>
      </c>
      <c r="I221" s="43" t="str">
        <f>VLOOKUP(G221,SCC_xref!$D$6:$E$260,2,FALSE)</f>
        <v>Compressor Engines</v>
      </c>
      <c r="J221" s="7" t="s">
        <v>17135</v>
      </c>
      <c r="K221" s="7">
        <v>0.22</v>
      </c>
      <c r="L221" s="7" t="s">
        <v>17135</v>
      </c>
      <c r="M221" s="7" t="s">
        <v>17135</v>
      </c>
      <c r="N221" s="7" t="s">
        <v>17135</v>
      </c>
    </row>
    <row r="222" spans="1:14" x14ac:dyDescent="0.2">
      <c r="A222" s="43" t="s">
        <v>17062</v>
      </c>
      <c r="B222" s="7" t="str">
        <f t="shared" si="3"/>
        <v>35</v>
      </c>
      <c r="C222" s="7" t="s">
        <v>17105</v>
      </c>
      <c r="D222" s="7" t="str">
        <f>VLOOKUP(C222,fips_xref!$K$2:$L$53,2,FALSE)</f>
        <v>Lea</v>
      </c>
      <c r="E222" s="7" t="s">
        <v>17150</v>
      </c>
      <c r="F222" s="43" t="s">
        <v>17151</v>
      </c>
      <c r="G222" s="7" t="s">
        <v>3823</v>
      </c>
      <c r="H222" s="43" t="s">
        <v>17259</v>
      </c>
      <c r="I222" s="43" t="str">
        <f>VLOOKUP(G222,SCC_xref!$D$6:$E$260,2,FALSE)</f>
        <v>Process Heaters</v>
      </c>
      <c r="J222" s="7" t="s">
        <v>17135</v>
      </c>
      <c r="K222" s="7">
        <v>0.22</v>
      </c>
      <c r="L222" s="7" t="s">
        <v>17135</v>
      </c>
      <c r="M222" s="7" t="s">
        <v>17135</v>
      </c>
      <c r="N222" s="7" t="s">
        <v>17135</v>
      </c>
    </row>
    <row r="223" spans="1:14" x14ac:dyDescent="0.2">
      <c r="A223" s="43" t="s">
        <v>17062</v>
      </c>
      <c r="B223" s="7" t="str">
        <f t="shared" si="3"/>
        <v>35</v>
      </c>
      <c r="C223" s="7" t="s">
        <v>17105</v>
      </c>
      <c r="D223" s="7" t="str">
        <f>VLOOKUP(C223,fips_xref!$K$2:$L$53,2,FALSE)</f>
        <v>Lea</v>
      </c>
      <c r="E223" s="7" t="s">
        <v>17159</v>
      </c>
      <c r="F223" s="43" t="s">
        <v>17160</v>
      </c>
      <c r="G223" s="7" t="s">
        <v>4242</v>
      </c>
      <c r="H223" s="43" t="s">
        <v>17161</v>
      </c>
      <c r="I223" s="43" t="str">
        <f>VLOOKUP(G223,SCC_xref!$D$6:$E$260,2,FALSE)</f>
        <v>Compressor Engines</v>
      </c>
      <c r="J223" s="7" t="s">
        <v>17135</v>
      </c>
      <c r="K223" s="7" t="s">
        <v>17135</v>
      </c>
      <c r="L223" s="7" t="s">
        <v>17135</v>
      </c>
      <c r="M223" s="7" t="s">
        <v>17135</v>
      </c>
      <c r="N223" s="7">
        <v>0.22</v>
      </c>
    </row>
    <row r="224" spans="1:14" x14ac:dyDescent="0.2">
      <c r="A224" s="43" t="s">
        <v>17062</v>
      </c>
      <c r="B224" s="7" t="str">
        <f t="shared" si="3"/>
        <v>35</v>
      </c>
      <c r="C224" s="7" t="s">
        <v>17105</v>
      </c>
      <c r="D224" s="7" t="str">
        <f>VLOOKUP(C224,fips_xref!$K$2:$L$53,2,FALSE)</f>
        <v>Lea</v>
      </c>
      <c r="E224" s="7" t="s">
        <v>17150</v>
      </c>
      <c r="F224" s="43" t="s">
        <v>17151</v>
      </c>
      <c r="G224" s="7" t="s">
        <v>3823</v>
      </c>
      <c r="H224" s="43" t="s">
        <v>17218</v>
      </c>
      <c r="I224" s="43" t="str">
        <f>VLOOKUP(G224,SCC_xref!$D$6:$E$260,2,FALSE)</f>
        <v>Process Heaters</v>
      </c>
      <c r="J224" s="7" t="s">
        <v>17135</v>
      </c>
      <c r="K224" s="7">
        <v>0.22550000000000001</v>
      </c>
      <c r="L224" s="7" t="s">
        <v>17135</v>
      </c>
      <c r="M224" s="7" t="s">
        <v>17135</v>
      </c>
      <c r="N224" s="7" t="s">
        <v>17135</v>
      </c>
    </row>
    <row r="225" spans="1:14" x14ac:dyDescent="0.2">
      <c r="A225" s="43" t="s">
        <v>17062</v>
      </c>
      <c r="B225" s="7" t="str">
        <f t="shared" si="3"/>
        <v>35</v>
      </c>
      <c r="C225" s="7" t="s">
        <v>17104</v>
      </c>
      <c r="D225" s="7" t="str">
        <f>VLOOKUP(C225,fips_xref!$K$2:$L$53,2,FALSE)</f>
        <v>Chaves</v>
      </c>
      <c r="E225" s="7" t="s">
        <v>17132</v>
      </c>
      <c r="F225" s="43" t="s">
        <v>17133</v>
      </c>
      <c r="G225" s="7" t="s">
        <v>5578</v>
      </c>
      <c r="H225" s="43" t="s">
        <v>17134</v>
      </c>
      <c r="I225" s="43" t="str">
        <f>VLOOKUP(G225,SCC_xref!$D$6:$E$260,2,FALSE)</f>
        <v>Compressor Engines</v>
      </c>
      <c r="J225" s="7" t="s">
        <v>17135</v>
      </c>
      <c r="K225" s="7" t="s">
        <v>17135</v>
      </c>
      <c r="L225" s="7" t="s">
        <v>17135</v>
      </c>
      <c r="M225" s="7" t="s">
        <v>17135</v>
      </c>
      <c r="N225" s="7">
        <v>0.23</v>
      </c>
    </row>
    <row r="226" spans="1:14" x14ac:dyDescent="0.2">
      <c r="A226" s="43" t="s">
        <v>17062</v>
      </c>
      <c r="B226" s="7" t="str">
        <f t="shared" si="3"/>
        <v>35</v>
      </c>
      <c r="C226" s="7" t="s">
        <v>17105</v>
      </c>
      <c r="D226" s="7" t="str">
        <f>VLOOKUP(C226,fips_xref!$K$2:$L$53,2,FALSE)</f>
        <v>Lea</v>
      </c>
      <c r="E226" s="7" t="s">
        <v>17150</v>
      </c>
      <c r="F226" s="43" t="s">
        <v>17151</v>
      </c>
      <c r="G226" s="7" t="s">
        <v>10979</v>
      </c>
      <c r="H226" s="43" t="s">
        <v>17233</v>
      </c>
      <c r="I226" s="43" t="str">
        <f>VLOOKUP(G226,SCC_xref!$D$6:$E$260,2,FALSE)</f>
        <v>Natural Gas Production, Other Not Classified</v>
      </c>
      <c r="J226" s="7" t="s">
        <v>17135</v>
      </c>
      <c r="K226" s="7">
        <v>0.23</v>
      </c>
      <c r="L226" s="7" t="s">
        <v>17135</v>
      </c>
      <c r="M226" s="7" t="s">
        <v>17135</v>
      </c>
      <c r="N226" s="7" t="s">
        <v>17135</v>
      </c>
    </row>
    <row r="227" spans="1:14" x14ac:dyDescent="0.2">
      <c r="A227" s="43" t="s">
        <v>17062</v>
      </c>
      <c r="B227" s="7" t="str">
        <f t="shared" si="3"/>
        <v>35</v>
      </c>
      <c r="C227" s="7" t="s">
        <v>17105</v>
      </c>
      <c r="D227" s="7" t="str">
        <f>VLOOKUP(C227,fips_xref!$K$2:$L$53,2,FALSE)</f>
        <v>Lea</v>
      </c>
      <c r="E227" s="7" t="s">
        <v>17150</v>
      </c>
      <c r="F227" s="43" t="s">
        <v>17175</v>
      </c>
      <c r="G227" s="7" t="s">
        <v>4240</v>
      </c>
      <c r="H227" s="43" t="s">
        <v>17205</v>
      </c>
      <c r="I227" s="43" t="str">
        <f>VLOOKUP(G227,SCC_xref!$D$6:$E$260,2,FALSE)</f>
        <v>Compressor Engines</v>
      </c>
      <c r="J227" s="7" t="s">
        <v>17135</v>
      </c>
      <c r="K227" s="7" t="s">
        <v>17135</v>
      </c>
      <c r="L227" s="7">
        <v>0.24</v>
      </c>
      <c r="M227" s="7" t="s">
        <v>17135</v>
      </c>
      <c r="N227" s="7" t="s">
        <v>17135</v>
      </c>
    </row>
    <row r="228" spans="1:14" x14ac:dyDescent="0.2">
      <c r="A228" s="43" t="s">
        <v>17062</v>
      </c>
      <c r="B228" s="7" t="str">
        <f t="shared" si="3"/>
        <v>35</v>
      </c>
      <c r="C228" s="7" t="s">
        <v>17105</v>
      </c>
      <c r="D228" s="7" t="str">
        <f>VLOOKUP(C228,fips_xref!$K$2:$L$53,2,FALSE)</f>
        <v>Lea</v>
      </c>
      <c r="E228" s="7" t="s">
        <v>17150</v>
      </c>
      <c r="F228" s="43" t="s">
        <v>17156</v>
      </c>
      <c r="G228" s="7" t="s">
        <v>3823</v>
      </c>
      <c r="H228" s="43" t="s">
        <v>17260</v>
      </c>
      <c r="I228" s="43" t="str">
        <f>VLOOKUP(G228,SCC_xref!$D$6:$E$260,2,FALSE)</f>
        <v>Process Heaters</v>
      </c>
      <c r="J228" s="7" t="s">
        <v>17135</v>
      </c>
      <c r="K228" s="7">
        <v>0.24</v>
      </c>
      <c r="L228" s="7" t="s">
        <v>17135</v>
      </c>
      <c r="M228" s="7" t="s">
        <v>17135</v>
      </c>
      <c r="N228" s="7" t="s">
        <v>17135</v>
      </c>
    </row>
    <row r="229" spans="1:14" x14ac:dyDescent="0.2">
      <c r="A229" s="43" t="s">
        <v>17062</v>
      </c>
      <c r="B229" s="7" t="str">
        <f t="shared" si="3"/>
        <v>35</v>
      </c>
      <c r="C229" s="7" t="s">
        <v>17105</v>
      </c>
      <c r="D229" s="7" t="str">
        <f>VLOOKUP(C229,fips_xref!$K$2:$L$53,2,FALSE)</f>
        <v>Lea</v>
      </c>
      <c r="E229" s="7" t="s">
        <v>17150</v>
      </c>
      <c r="F229" s="43" t="s">
        <v>17163</v>
      </c>
      <c r="G229" s="7" t="s">
        <v>4238</v>
      </c>
      <c r="H229" s="43" t="s">
        <v>17164</v>
      </c>
      <c r="I229" s="43" t="str">
        <f>VLOOKUP(G229,SCC_xref!$D$6:$E$260,2,FALSE)</f>
        <v>Compressor Engines</v>
      </c>
      <c r="J229" s="7" t="s">
        <v>17135</v>
      </c>
      <c r="K229" s="7" t="s">
        <v>17135</v>
      </c>
      <c r="L229" s="7" t="s">
        <v>17135</v>
      </c>
      <c r="M229" s="7" t="s">
        <v>17135</v>
      </c>
      <c r="N229" s="7">
        <v>0.24</v>
      </c>
    </row>
    <row r="230" spans="1:14" x14ac:dyDescent="0.2">
      <c r="A230" s="43" t="s">
        <v>17062</v>
      </c>
      <c r="B230" s="7" t="str">
        <f t="shared" si="3"/>
        <v>35</v>
      </c>
      <c r="C230" s="7" t="s">
        <v>17105</v>
      </c>
      <c r="D230" s="7" t="str">
        <f>VLOOKUP(C230,fips_xref!$K$2:$L$53,2,FALSE)</f>
        <v>Lea</v>
      </c>
      <c r="E230" s="7" t="s">
        <v>17132</v>
      </c>
      <c r="F230" s="43" t="s">
        <v>17220</v>
      </c>
      <c r="G230" s="7" t="s">
        <v>4250</v>
      </c>
      <c r="H230" s="43" t="s">
        <v>17221</v>
      </c>
      <c r="I230" s="43" t="str">
        <f>VLOOKUP(G230,SCC_xref!$D$6:$E$260,2,FALSE)</f>
        <v>Compressor Engines</v>
      </c>
      <c r="J230" s="7" t="s">
        <v>17135</v>
      </c>
      <c r="K230" s="7" t="s">
        <v>17135</v>
      </c>
      <c r="L230" s="7" t="s">
        <v>17135</v>
      </c>
      <c r="M230" s="7" t="s">
        <v>17135</v>
      </c>
      <c r="N230" s="7">
        <v>0.25</v>
      </c>
    </row>
    <row r="231" spans="1:14" x14ac:dyDescent="0.2">
      <c r="A231" s="43" t="s">
        <v>17062</v>
      </c>
      <c r="B231" s="7" t="str">
        <f t="shared" si="3"/>
        <v>35</v>
      </c>
      <c r="C231" s="7" t="s">
        <v>17105</v>
      </c>
      <c r="D231" s="7" t="str">
        <f>VLOOKUP(C231,fips_xref!$K$2:$L$53,2,FALSE)</f>
        <v>Lea</v>
      </c>
      <c r="E231" s="7" t="s">
        <v>17132</v>
      </c>
      <c r="F231" s="43" t="s">
        <v>17190</v>
      </c>
      <c r="G231" s="7" t="s">
        <v>5576</v>
      </c>
      <c r="H231" s="43" t="s">
        <v>17191</v>
      </c>
      <c r="I231" s="43" t="str">
        <f>VLOOKUP(G231,SCC_xref!$D$6:$E$260,2,FALSE)</f>
        <v>Compressor Engines</v>
      </c>
      <c r="J231" s="7" t="s">
        <v>17135</v>
      </c>
      <c r="K231" s="7" t="s">
        <v>17135</v>
      </c>
      <c r="L231" s="7">
        <v>0.25</v>
      </c>
      <c r="M231" s="7" t="s">
        <v>17135</v>
      </c>
      <c r="N231" s="7" t="s">
        <v>17135</v>
      </c>
    </row>
    <row r="232" spans="1:14" x14ac:dyDescent="0.2">
      <c r="A232" s="43" t="s">
        <v>17062</v>
      </c>
      <c r="B232" s="7" t="str">
        <f t="shared" si="3"/>
        <v>35</v>
      </c>
      <c r="C232" s="7" t="s">
        <v>17104</v>
      </c>
      <c r="D232" s="7" t="str">
        <f>VLOOKUP(C232,fips_xref!$K$2:$L$53,2,FALSE)</f>
        <v>Chaves</v>
      </c>
      <c r="E232" s="7" t="s">
        <v>17132</v>
      </c>
      <c r="F232" s="43" t="s">
        <v>17133</v>
      </c>
      <c r="G232" s="7" t="s">
        <v>5578</v>
      </c>
      <c r="H232" s="43" t="s">
        <v>17134</v>
      </c>
      <c r="I232" s="43" t="str">
        <f>VLOOKUP(G232,SCC_xref!$D$6:$E$260,2,FALSE)</f>
        <v>Compressor Engines</v>
      </c>
      <c r="J232" s="7" t="s">
        <v>17135</v>
      </c>
      <c r="K232" s="7" t="s">
        <v>17135</v>
      </c>
      <c r="L232" s="7" t="s">
        <v>17135</v>
      </c>
      <c r="M232" s="7" t="s">
        <v>17135</v>
      </c>
      <c r="N232" s="7">
        <v>0.26</v>
      </c>
    </row>
    <row r="233" spans="1:14" x14ac:dyDescent="0.2">
      <c r="A233" s="43" t="s">
        <v>17062</v>
      </c>
      <c r="B233" s="7" t="str">
        <f t="shared" si="3"/>
        <v>35</v>
      </c>
      <c r="C233" s="7" t="s">
        <v>17104</v>
      </c>
      <c r="D233" s="7" t="str">
        <f>VLOOKUP(C233,fips_xref!$K$2:$L$53,2,FALSE)</f>
        <v>Chaves</v>
      </c>
      <c r="E233" s="7" t="s">
        <v>17139</v>
      </c>
      <c r="F233" s="43" t="s">
        <v>17261</v>
      </c>
      <c r="G233" s="7" t="s">
        <v>1259</v>
      </c>
      <c r="H233" s="43" t="s">
        <v>17262</v>
      </c>
      <c r="I233" s="43" t="str">
        <f>VLOOKUP(G233,SCC_xref!$D$6:$E$260,2,FALSE)</f>
        <v>Dehydrator</v>
      </c>
      <c r="J233" s="7" t="s">
        <v>17135</v>
      </c>
      <c r="K233" s="7" t="s">
        <v>17135</v>
      </c>
      <c r="L233" s="7">
        <v>0.26</v>
      </c>
      <c r="M233" s="7" t="s">
        <v>17135</v>
      </c>
      <c r="N233" s="7" t="s">
        <v>17135</v>
      </c>
    </row>
    <row r="234" spans="1:14" x14ac:dyDescent="0.2">
      <c r="A234" s="43" t="s">
        <v>17062</v>
      </c>
      <c r="B234" s="7" t="str">
        <f t="shared" si="3"/>
        <v>35</v>
      </c>
      <c r="C234" s="7" t="s">
        <v>17105</v>
      </c>
      <c r="D234" s="7" t="str">
        <f>VLOOKUP(C234,fips_xref!$K$2:$L$53,2,FALSE)</f>
        <v>Lea</v>
      </c>
      <c r="E234" s="7" t="s">
        <v>17150</v>
      </c>
      <c r="F234" s="43" t="s">
        <v>17175</v>
      </c>
      <c r="G234" s="7" t="s">
        <v>4240</v>
      </c>
      <c r="H234" s="43" t="s">
        <v>17205</v>
      </c>
      <c r="I234" s="43" t="str">
        <f>VLOOKUP(G234,SCC_xref!$D$6:$E$260,2,FALSE)</f>
        <v>Compressor Engines</v>
      </c>
      <c r="J234" s="7" t="s">
        <v>17135</v>
      </c>
      <c r="K234" s="7">
        <v>0.26</v>
      </c>
      <c r="L234" s="7" t="s">
        <v>17135</v>
      </c>
      <c r="M234" s="7" t="s">
        <v>17135</v>
      </c>
      <c r="N234" s="7" t="s">
        <v>17135</v>
      </c>
    </row>
    <row r="235" spans="1:14" x14ac:dyDescent="0.2">
      <c r="A235" s="43" t="s">
        <v>17062</v>
      </c>
      <c r="B235" s="7" t="str">
        <f t="shared" si="3"/>
        <v>35</v>
      </c>
      <c r="C235" s="7" t="s">
        <v>17105</v>
      </c>
      <c r="D235" s="7" t="str">
        <f>VLOOKUP(C235,fips_xref!$K$2:$L$53,2,FALSE)</f>
        <v>Lea</v>
      </c>
      <c r="E235" s="7" t="s">
        <v>17150</v>
      </c>
      <c r="F235" s="43" t="s">
        <v>17163</v>
      </c>
      <c r="G235" s="7" t="s">
        <v>4252</v>
      </c>
      <c r="H235" s="43" t="s">
        <v>17174</v>
      </c>
      <c r="I235" s="43" t="str">
        <f>VLOOKUP(G235,SCC_xref!$D$6:$E$260,2,FALSE)</f>
        <v>Natural Gas Production, Flares</v>
      </c>
      <c r="J235" s="7" t="s">
        <v>17135</v>
      </c>
      <c r="K235" s="7" t="s">
        <v>17135</v>
      </c>
      <c r="L235" s="7" t="s">
        <v>17135</v>
      </c>
      <c r="M235" s="7" t="s">
        <v>17135</v>
      </c>
      <c r="N235" s="7">
        <v>0.26</v>
      </c>
    </row>
    <row r="236" spans="1:14" x14ac:dyDescent="0.2">
      <c r="A236" s="43" t="s">
        <v>17062</v>
      </c>
      <c r="B236" s="7" t="str">
        <f t="shared" si="3"/>
        <v>35</v>
      </c>
      <c r="C236" s="7" t="s">
        <v>17105</v>
      </c>
      <c r="D236" s="7" t="str">
        <f>VLOOKUP(C236,fips_xref!$K$2:$L$53,2,FALSE)</f>
        <v>Lea</v>
      </c>
      <c r="E236" s="7" t="s">
        <v>17150</v>
      </c>
      <c r="F236" s="43" t="s">
        <v>17187</v>
      </c>
      <c r="G236" s="7" t="s">
        <v>5578</v>
      </c>
      <c r="H236" s="43" t="s">
        <v>17188</v>
      </c>
      <c r="I236" s="43" t="str">
        <f>VLOOKUP(G236,SCC_xref!$D$6:$E$260,2,FALSE)</f>
        <v>Compressor Engines</v>
      </c>
      <c r="J236" s="7" t="s">
        <v>17135</v>
      </c>
      <c r="K236" s="7">
        <v>0.26</v>
      </c>
      <c r="L236" s="7" t="s">
        <v>17135</v>
      </c>
      <c r="M236" s="7" t="s">
        <v>17135</v>
      </c>
      <c r="N236" s="7" t="s">
        <v>17135</v>
      </c>
    </row>
    <row r="237" spans="1:14" x14ac:dyDescent="0.2">
      <c r="A237" s="43" t="s">
        <v>17062</v>
      </c>
      <c r="B237" s="7" t="str">
        <f t="shared" si="3"/>
        <v>35</v>
      </c>
      <c r="C237" s="7" t="s">
        <v>17105</v>
      </c>
      <c r="D237" s="7" t="str">
        <f>VLOOKUP(C237,fips_xref!$K$2:$L$53,2,FALSE)</f>
        <v>Lea</v>
      </c>
      <c r="E237" s="7" t="s">
        <v>17169</v>
      </c>
      <c r="F237" s="43" t="s">
        <v>17170</v>
      </c>
      <c r="G237" s="7" t="s">
        <v>4242</v>
      </c>
      <c r="H237" s="43" t="s">
        <v>17248</v>
      </c>
      <c r="I237" s="43" t="str">
        <f>VLOOKUP(G237,SCC_xref!$D$6:$E$260,2,FALSE)</f>
        <v>Compressor Engines</v>
      </c>
      <c r="J237" s="7" t="s">
        <v>17135</v>
      </c>
      <c r="K237" s="7">
        <v>0.27</v>
      </c>
      <c r="L237" s="7" t="s">
        <v>17135</v>
      </c>
      <c r="M237" s="7" t="s">
        <v>17135</v>
      </c>
      <c r="N237" s="7" t="s">
        <v>17135</v>
      </c>
    </row>
    <row r="238" spans="1:14" x14ac:dyDescent="0.2">
      <c r="A238" s="43" t="s">
        <v>17062</v>
      </c>
      <c r="B238" s="7" t="str">
        <f t="shared" si="3"/>
        <v>35</v>
      </c>
      <c r="C238" s="7" t="s">
        <v>17105</v>
      </c>
      <c r="D238" s="7" t="str">
        <f>VLOOKUP(C238,fips_xref!$K$2:$L$53,2,FALSE)</f>
        <v>Lea</v>
      </c>
      <c r="E238" s="7" t="s">
        <v>17132</v>
      </c>
      <c r="F238" s="43" t="s">
        <v>17190</v>
      </c>
      <c r="G238" s="7" t="s">
        <v>5576</v>
      </c>
      <c r="H238" s="43" t="s">
        <v>17191</v>
      </c>
      <c r="I238" s="43" t="str">
        <f>VLOOKUP(G238,SCC_xref!$D$6:$E$260,2,FALSE)</f>
        <v>Compressor Engines</v>
      </c>
      <c r="J238" s="7">
        <v>0.28000000000000003</v>
      </c>
      <c r="K238" s="7" t="s">
        <v>17135</v>
      </c>
      <c r="L238" s="7" t="s">
        <v>17135</v>
      </c>
      <c r="M238" s="7" t="s">
        <v>17135</v>
      </c>
      <c r="N238" s="7" t="s">
        <v>17135</v>
      </c>
    </row>
    <row r="239" spans="1:14" x14ac:dyDescent="0.2">
      <c r="A239" s="43" t="s">
        <v>17062</v>
      </c>
      <c r="B239" s="7" t="str">
        <f t="shared" si="3"/>
        <v>35</v>
      </c>
      <c r="C239" s="7" t="s">
        <v>17105</v>
      </c>
      <c r="D239" s="7" t="str">
        <f>VLOOKUP(C239,fips_xref!$K$2:$L$53,2,FALSE)</f>
        <v>Lea</v>
      </c>
      <c r="E239" s="7" t="s">
        <v>17207</v>
      </c>
      <c r="F239" s="43" t="s">
        <v>17208</v>
      </c>
      <c r="G239" s="7" t="s">
        <v>4252</v>
      </c>
      <c r="H239" s="43" t="s">
        <v>17209</v>
      </c>
      <c r="I239" s="43" t="str">
        <f>VLOOKUP(G239,SCC_xref!$D$6:$E$260,2,FALSE)</f>
        <v>Natural Gas Production, Flares</v>
      </c>
      <c r="J239" s="7">
        <v>0.28999999999999998</v>
      </c>
      <c r="K239" s="7" t="s">
        <v>17135</v>
      </c>
      <c r="L239" s="7" t="s">
        <v>17135</v>
      </c>
      <c r="M239" s="7" t="s">
        <v>17135</v>
      </c>
      <c r="N239" s="7" t="s">
        <v>17135</v>
      </c>
    </row>
    <row r="240" spans="1:14" x14ac:dyDescent="0.2">
      <c r="A240" s="43" t="s">
        <v>17062</v>
      </c>
      <c r="B240" s="7" t="str">
        <f t="shared" si="3"/>
        <v>35</v>
      </c>
      <c r="C240" s="7" t="s">
        <v>17105</v>
      </c>
      <c r="D240" s="7" t="str">
        <f>VLOOKUP(C240,fips_xref!$K$2:$L$53,2,FALSE)</f>
        <v>Lea</v>
      </c>
      <c r="E240" s="7" t="s">
        <v>17150</v>
      </c>
      <c r="F240" s="43" t="s">
        <v>17163</v>
      </c>
      <c r="G240" s="7" t="s">
        <v>4238</v>
      </c>
      <c r="H240" s="43" t="s">
        <v>17164</v>
      </c>
      <c r="I240" s="43" t="str">
        <f>VLOOKUP(G240,SCC_xref!$D$6:$E$260,2,FALSE)</f>
        <v>Compressor Engines</v>
      </c>
      <c r="J240" s="7" t="s">
        <v>17135</v>
      </c>
      <c r="K240" s="7" t="s">
        <v>17135</v>
      </c>
      <c r="L240" s="7" t="s">
        <v>17135</v>
      </c>
      <c r="M240" s="7" t="s">
        <v>17135</v>
      </c>
      <c r="N240" s="7">
        <v>0.28999999999999998</v>
      </c>
    </row>
    <row r="241" spans="1:14" x14ac:dyDescent="0.2">
      <c r="A241" s="43" t="s">
        <v>17062</v>
      </c>
      <c r="B241" s="7" t="str">
        <f t="shared" si="3"/>
        <v>35</v>
      </c>
      <c r="C241" s="7" t="s">
        <v>17105</v>
      </c>
      <c r="D241" s="7" t="str">
        <f>VLOOKUP(C241,fips_xref!$K$2:$L$53,2,FALSE)</f>
        <v>Lea</v>
      </c>
      <c r="E241" s="7" t="s">
        <v>17236</v>
      </c>
      <c r="F241" s="43" t="s">
        <v>17237</v>
      </c>
      <c r="G241" s="7" t="s">
        <v>3823</v>
      </c>
      <c r="H241" s="43" t="s">
        <v>17258</v>
      </c>
      <c r="I241" s="43" t="str">
        <f>VLOOKUP(G241,SCC_xref!$D$6:$E$260,2,FALSE)</f>
        <v>Process Heaters</v>
      </c>
      <c r="J241" s="7" t="s">
        <v>17135</v>
      </c>
      <c r="K241" s="7" t="s">
        <v>17135</v>
      </c>
      <c r="L241" s="7" t="s">
        <v>17135</v>
      </c>
      <c r="M241" s="7" t="s">
        <v>17135</v>
      </c>
      <c r="N241" s="7">
        <v>0.3</v>
      </c>
    </row>
    <row r="242" spans="1:14" x14ac:dyDescent="0.2">
      <c r="A242" s="43" t="s">
        <v>17062</v>
      </c>
      <c r="B242" s="7" t="str">
        <f t="shared" si="3"/>
        <v>35</v>
      </c>
      <c r="C242" s="7" t="s">
        <v>17105</v>
      </c>
      <c r="D242" s="7" t="str">
        <f>VLOOKUP(C242,fips_xref!$K$2:$L$53,2,FALSE)</f>
        <v>Lea</v>
      </c>
      <c r="E242" s="7" t="s">
        <v>17236</v>
      </c>
      <c r="F242" s="43" t="s">
        <v>17237</v>
      </c>
      <c r="G242" s="7" t="s">
        <v>28</v>
      </c>
      <c r="H242" s="43" t="s">
        <v>17263</v>
      </c>
      <c r="I242" s="43" t="str">
        <f>VLOOKUP(G242,SCC_xref!$D$6:$E$260,2,FALSE)</f>
        <v>Natural Gas Production, Other Not Classified</v>
      </c>
      <c r="J242" s="7" t="s">
        <v>17135</v>
      </c>
      <c r="K242" s="7" t="s">
        <v>17135</v>
      </c>
      <c r="L242" s="7" t="s">
        <v>17135</v>
      </c>
      <c r="M242" s="7" t="s">
        <v>17135</v>
      </c>
      <c r="N242" s="7">
        <v>0.3</v>
      </c>
    </row>
    <row r="243" spans="1:14" x14ac:dyDescent="0.2">
      <c r="A243" s="43" t="s">
        <v>17062</v>
      </c>
      <c r="B243" s="7" t="str">
        <f t="shared" si="3"/>
        <v>35</v>
      </c>
      <c r="C243" s="7" t="s">
        <v>17105</v>
      </c>
      <c r="D243" s="7" t="str">
        <f>VLOOKUP(C243,fips_xref!$K$2:$L$53,2,FALSE)</f>
        <v>Lea</v>
      </c>
      <c r="E243" s="7" t="s">
        <v>17150</v>
      </c>
      <c r="F243" s="43" t="s">
        <v>17163</v>
      </c>
      <c r="G243" s="7" t="s">
        <v>5576</v>
      </c>
      <c r="H243" s="43" t="s">
        <v>17229</v>
      </c>
      <c r="I243" s="43" t="str">
        <f>VLOOKUP(G243,SCC_xref!$D$6:$E$260,2,FALSE)</f>
        <v>Compressor Engines</v>
      </c>
      <c r="J243" s="7" t="s">
        <v>17135</v>
      </c>
      <c r="K243" s="7" t="s">
        <v>17135</v>
      </c>
      <c r="L243" s="7" t="s">
        <v>17135</v>
      </c>
      <c r="M243" s="7" t="s">
        <v>17135</v>
      </c>
      <c r="N243" s="7">
        <v>0.3</v>
      </c>
    </row>
    <row r="244" spans="1:14" x14ac:dyDescent="0.2">
      <c r="A244" s="43" t="s">
        <v>17062</v>
      </c>
      <c r="B244" s="7" t="str">
        <f t="shared" si="3"/>
        <v>35</v>
      </c>
      <c r="C244" s="7" t="s">
        <v>17105</v>
      </c>
      <c r="D244" s="7" t="str">
        <f>VLOOKUP(C244,fips_xref!$K$2:$L$53,2,FALSE)</f>
        <v>Lea</v>
      </c>
      <c r="E244" s="7" t="s">
        <v>17231</v>
      </c>
      <c r="F244" s="43" t="s">
        <v>17264</v>
      </c>
      <c r="G244" s="7" t="s">
        <v>5576</v>
      </c>
      <c r="H244" s="43" t="s">
        <v>17265</v>
      </c>
      <c r="I244" s="43" t="str">
        <f>VLOOKUP(G244,SCC_xref!$D$6:$E$260,2,FALSE)</f>
        <v>Compressor Engines</v>
      </c>
      <c r="J244" s="7" t="s">
        <v>17135</v>
      </c>
      <c r="K244" s="7" t="s">
        <v>17135</v>
      </c>
      <c r="L244" s="7" t="s">
        <v>17135</v>
      </c>
      <c r="M244" s="7" t="s">
        <v>17135</v>
      </c>
      <c r="N244" s="7">
        <v>0.3</v>
      </c>
    </row>
    <row r="245" spans="1:14" x14ac:dyDescent="0.2">
      <c r="A245" s="43" t="s">
        <v>17062</v>
      </c>
      <c r="B245" s="7" t="str">
        <f t="shared" si="3"/>
        <v>35</v>
      </c>
      <c r="C245" s="7" t="s">
        <v>17105</v>
      </c>
      <c r="D245" s="7" t="str">
        <f>VLOOKUP(C245,fips_xref!$K$2:$L$53,2,FALSE)</f>
        <v>Lea</v>
      </c>
      <c r="E245" s="7" t="s">
        <v>17236</v>
      </c>
      <c r="F245" s="43" t="s">
        <v>17266</v>
      </c>
      <c r="G245" s="7" t="s">
        <v>4240</v>
      </c>
      <c r="H245" s="43" t="s">
        <v>17267</v>
      </c>
      <c r="I245" s="43" t="str">
        <f>VLOOKUP(G245,SCC_xref!$D$6:$E$260,2,FALSE)</f>
        <v>Compressor Engines</v>
      </c>
      <c r="J245" s="7" t="s">
        <v>17135</v>
      </c>
      <c r="K245" s="7" t="s">
        <v>17135</v>
      </c>
      <c r="L245" s="7" t="s">
        <v>17135</v>
      </c>
      <c r="M245" s="7" t="s">
        <v>17135</v>
      </c>
      <c r="N245" s="7">
        <v>0.3</v>
      </c>
    </row>
    <row r="246" spans="1:14" x14ac:dyDescent="0.2">
      <c r="A246" s="43" t="s">
        <v>17062</v>
      </c>
      <c r="B246" s="7" t="str">
        <f t="shared" si="3"/>
        <v>35</v>
      </c>
      <c r="C246" s="7" t="s">
        <v>17105</v>
      </c>
      <c r="D246" s="7" t="str">
        <f>VLOOKUP(C246,fips_xref!$K$2:$L$53,2,FALSE)</f>
        <v>Lea</v>
      </c>
      <c r="E246" s="7" t="s">
        <v>17150</v>
      </c>
      <c r="F246" s="43" t="s">
        <v>17151</v>
      </c>
      <c r="G246" s="7" t="s">
        <v>3823</v>
      </c>
      <c r="H246" s="43" t="s">
        <v>17259</v>
      </c>
      <c r="I246" s="43" t="str">
        <f>VLOOKUP(G246,SCC_xref!$D$6:$E$260,2,FALSE)</f>
        <v>Process Heaters</v>
      </c>
      <c r="J246" s="7" t="s">
        <v>17135</v>
      </c>
      <c r="K246" s="7" t="s">
        <v>17135</v>
      </c>
      <c r="L246" s="7" t="s">
        <v>17135</v>
      </c>
      <c r="M246" s="7" t="s">
        <v>17135</v>
      </c>
      <c r="N246" s="7">
        <v>0.30399999999999999</v>
      </c>
    </row>
    <row r="247" spans="1:14" x14ac:dyDescent="0.2">
      <c r="A247" s="43" t="s">
        <v>17062</v>
      </c>
      <c r="B247" s="7" t="str">
        <f t="shared" si="3"/>
        <v>35</v>
      </c>
      <c r="C247" s="7" t="s">
        <v>17063</v>
      </c>
      <c r="D247" s="7" t="str">
        <f>VLOOKUP(C247,fips_xref!$K$2:$L$53,2,FALSE)</f>
        <v>Eddy</v>
      </c>
      <c r="E247" s="7" t="s">
        <v>17268</v>
      </c>
      <c r="F247" s="43" t="s">
        <v>17269</v>
      </c>
      <c r="G247" s="7" t="s">
        <v>11026</v>
      </c>
      <c r="H247" s="43" t="s">
        <v>17270</v>
      </c>
      <c r="I247" s="43" t="str">
        <f>VLOOKUP(G247,SCC_xref!$D$6:$E$260,2,FALSE)</f>
        <v>Permitted Tank Losses</v>
      </c>
      <c r="J247" s="7" t="s">
        <v>17135</v>
      </c>
      <c r="K247" s="7" t="s">
        <v>17135</v>
      </c>
      <c r="L247" s="7">
        <v>0.31</v>
      </c>
      <c r="M247" s="7" t="s">
        <v>17135</v>
      </c>
      <c r="N247" s="7" t="s">
        <v>17135</v>
      </c>
    </row>
    <row r="248" spans="1:14" x14ac:dyDescent="0.2">
      <c r="A248" s="43" t="s">
        <v>17062</v>
      </c>
      <c r="B248" s="7" t="str">
        <f t="shared" si="3"/>
        <v>35</v>
      </c>
      <c r="C248" s="7" t="s">
        <v>17105</v>
      </c>
      <c r="D248" s="7" t="str">
        <f>VLOOKUP(C248,fips_xref!$K$2:$L$53,2,FALSE)</f>
        <v>Lea</v>
      </c>
      <c r="E248" s="7" t="s">
        <v>17150</v>
      </c>
      <c r="F248" s="43" t="s">
        <v>17163</v>
      </c>
      <c r="G248" s="7" t="s">
        <v>5576</v>
      </c>
      <c r="H248" s="43" t="s">
        <v>17229</v>
      </c>
      <c r="I248" s="43" t="str">
        <f>VLOOKUP(G248,SCC_xref!$D$6:$E$260,2,FALSE)</f>
        <v>Compressor Engines</v>
      </c>
      <c r="J248" s="7" t="s">
        <v>17135</v>
      </c>
      <c r="K248" s="7" t="s">
        <v>17135</v>
      </c>
      <c r="L248" s="7" t="s">
        <v>17135</v>
      </c>
      <c r="M248" s="7" t="s">
        <v>17135</v>
      </c>
      <c r="N248" s="7">
        <v>0.31</v>
      </c>
    </row>
    <row r="249" spans="1:14" x14ac:dyDescent="0.2">
      <c r="A249" s="43" t="s">
        <v>17062</v>
      </c>
      <c r="B249" s="7" t="str">
        <f t="shared" si="3"/>
        <v>35</v>
      </c>
      <c r="C249" s="7" t="s">
        <v>17105</v>
      </c>
      <c r="D249" s="7" t="str">
        <f>VLOOKUP(C249,fips_xref!$K$2:$L$53,2,FALSE)</f>
        <v>Lea</v>
      </c>
      <c r="E249" s="7" t="s">
        <v>17150</v>
      </c>
      <c r="F249" s="43" t="s">
        <v>17163</v>
      </c>
      <c r="G249" s="7" t="s">
        <v>5578</v>
      </c>
      <c r="H249" s="43" t="s">
        <v>17181</v>
      </c>
      <c r="I249" s="43" t="str">
        <f>VLOOKUP(G249,SCC_xref!$D$6:$E$260,2,FALSE)</f>
        <v>Compressor Engines</v>
      </c>
      <c r="J249" s="7" t="s">
        <v>17135</v>
      </c>
      <c r="K249" s="7">
        <v>0.31</v>
      </c>
      <c r="L249" s="7" t="s">
        <v>17135</v>
      </c>
      <c r="M249" s="7" t="s">
        <v>17135</v>
      </c>
      <c r="N249" s="7" t="s">
        <v>17135</v>
      </c>
    </row>
    <row r="250" spans="1:14" x14ac:dyDescent="0.2">
      <c r="A250" s="43" t="s">
        <v>17062</v>
      </c>
      <c r="B250" s="7" t="str">
        <f t="shared" si="3"/>
        <v>35</v>
      </c>
      <c r="C250" s="7" t="s">
        <v>17105</v>
      </c>
      <c r="D250" s="7" t="str">
        <f>VLOOKUP(C250,fips_xref!$K$2:$L$53,2,FALSE)</f>
        <v>Lea</v>
      </c>
      <c r="E250" s="7" t="s">
        <v>17150</v>
      </c>
      <c r="F250" s="43" t="s">
        <v>17151</v>
      </c>
      <c r="G250" s="7" t="s">
        <v>3823</v>
      </c>
      <c r="H250" s="43" t="s">
        <v>17218</v>
      </c>
      <c r="I250" s="43" t="str">
        <f>VLOOKUP(G250,SCC_xref!$D$6:$E$260,2,FALSE)</f>
        <v>Process Heaters</v>
      </c>
      <c r="J250" s="7" t="s">
        <v>17135</v>
      </c>
      <c r="K250" s="7" t="s">
        <v>17135</v>
      </c>
      <c r="L250" s="7" t="s">
        <v>17135</v>
      </c>
      <c r="M250" s="7" t="s">
        <v>17135</v>
      </c>
      <c r="N250" s="7">
        <v>0.31159999999999999</v>
      </c>
    </row>
    <row r="251" spans="1:14" x14ac:dyDescent="0.2">
      <c r="A251" s="43" t="s">
        <v>17062</v>
      </c>
      <c r="B251" s="7" t="str">
        <f t="shared" si="3"/>
        <v>35</v>
      </c>
      <c r="C251" s="7" t="s">
        <v>17105</v>
      </c>
      <c r="D251" s="7" t="str">
        <f>VLOOKUP(C251,fips_xref!$K$2:$L$53,2,FALSE)</f>
        <v>Lea</v>
      </c>
      <c r="E251" s="7" t="s">
        <v>17150</v>
      </c>
      <c r="F251" s="43" t="s">
        <v>17151</v>
      </c>
      <c r="G251" s="7" t="s">
        <v>4240</v>
      </c>
      <c r="H251" s="43" t="s">
        <v>17271</v>
      </c>
      <c r="I251" s="43" t="str">
        <f>VLOOKUP(G251,SCC_xref!$D$6:$E$260,2,FALSE)</f>
        <v>Compressor Engines</v>
      </c>
      <c r="J251" s="7" t="s">
        <v>17135</v>
      </c>
      <c r="K251" s="7" t="s">
        <v>17135</v>
      </c>
      <c r="L251" s="7" t="s">
        <v>17135</v>
      </c>
      <c r="M251" s="7" t="s">
        <v>17135</v>
      </c>
      <c r="N251" s="7">
        <v>0.32</v>
      </c>
    </row>
    <row r="252" spans="1:14" x14ac:dyDescent="0.2">
      <c r="A252" s="43" t="s">
        <v>17062</v>
      </c>
      <c r="B252" s="7" t="str">
        <f t="shared" si="3"/>
        <v>35</v>
      </c>
      <c r="C252" s="7" t="s">
        <v>17104</v>
      </c>
      <c r="D252" s="7" t="str">
        <f>VLOOKUP(C252,fips_xref!$K$2:$L$53,2,FALSE)</f>
        <v>Chaves</v>
      </c>
      <c r="E252" s="7" t="s">
        <v>17139</v>
      </c>
      <c r="F252" s="43" t="s">
        <v>17261</v>
      </c>
      <c r="G252" s="7" t="s">
        <v>1259</v>
      </c>
      <c r="H252" s="43" t="s">
        <v>17262</v>
      </c>
      <c r="I252" s="43" t="str">
        <f>VLOOKUP(G252,SCC_xref!$D$6:$E$260,2,FALSE)</f>
        <v>Dehydrator</v>
      </c>
      <c r="J252" s="7">
        <v>0.33</v>
      </c>
      <c r="K252" s="7" t="s">
        <v>17135</v>
      </c>
      <c r="L252" s="7" t="s">
        <v>17135</v>
      </c>
      <c r="M252" s="7" t="s">
        <v>17135</v>
      </c>
      <c r="N252" s="7" t="s">
        <v>17135</v>
      </c>
    </row>
    <row r="253" spans="1:14" x14ac:dyDescent="0.2">
      <c r="A253" s="43" t="s">
        <v>17062</v>
      </c>
      <c r="B253" s="7" t="str">
        <f t="shared" si="3"/>
        <v>35</v>
      </c>
      <c r="C253" s="7" t="s">
        <v>17104</v>
      </c>
      <c r="D253" s="7" t="str">
        <f>VLOOKUP(C253,fips_xref!$K$2:$L$53,2,FALSE)</f>
        <v>Chaves</v>
      </c>
      <c r="E253" s="7" t="s">
        <v>17132</v>
      </c>
      <c r="F253" s="43" t="s">
        <v>17133</v>
      </c>
      <c r="G253" s="7" t="s">
        <v>5578</v>
      </c>
      <c r="H253" s="43" t="s">
        <v>17134</v>
      </c>
      <c r="I253" s="43" t="str">
        <f>VLOOKUP(G253,SCC_xref!$D$6:$E$260,2,FALSE)</f>
        <v>Compressor Engines</v>
      </c>
      <c r="J253" s="7" t="s">
        <v>17135</v>
      </c>
      <c r="K253" s="7">
        <v>0.34</v>
      </c>
      <c r="L253" s="7" t="s">
        <v>17135</v>
      </c>
      <c r="M253" s="7" t="s">
        <v>17135</v>
      </c>
      <c r="N253" s="7" t="s">
        <v>17135</v>
      </c>
    </row>
    <row r="254" spans="1:14" x14ac:dyDescent="0.2">
      <c r="A254" s="43" t="s">
        <v>17062</v>
      </c>
      <c r="B254" s="7" t="str">
        <f t="shared" si="3"/>
        <v>35</v>
      </c>
      <c r="C254" s="7" t="s">
        <v>17105</v>
      </c>
      <c r="D254" s="7" t="str">
        <f>VLOOKUP(C254,fips_xref!$K$2:$L$53,2,FALSE)</f>
        <v>Lea</v>
      </c>
      <c r="E254" s="7" t="s">
        <v>17150</v>
      </c>
      <c r="F254" s="43" t="s">
        <v>17163</v>
      </c>
      <c r="G254" s="7" t="s">
        <v>5576</v>
      </c>
      <c r="H254" s="43" t="s">
        <v>17229</v>
      </c>
      <c r="I254" s="43" t="str">
        <f>VLOOKUP(G254,SCC_xref!$D$6:$E$260,2,FALSE)</f>
        <v>Compressor Engines</v>
      </c>
      <c r="J254" s="7" t="s">
        <v>17135</v>
      </c>
      <c r="K254" s="7">
        <v>0.34</v>
      </c>
      <c r="L254" s="7" t="s">
        <v>17135</v>
      </c>
      <c r="M254" s="7" t="s">
        <v>17135</v>
      </c>
      <c r="N254" s="7" t="s">
        <v>17135</v>
      </c>
    </row>
    <row r="255" spans="1:14" x14ac:dyDescent="0.2">
      <c r="A255" s="43" t="s">
        <v>17062</v>
      </c>
      <c r="B255" s="7" t="str">
        <f t="shared" si="3"/>
        <v>35</v>
      </c>
      <c r="C255" s="7" t="s">
        <v>17105</v>
      </c>
      <c r="D255" s="7" t="str">
        <f>VLOOKUP(C255,fips_xref!$K$2:$L$53,2,FALSE)</f>
        <v>Lea</v>
      </c>
      <c r="E255" s="7" t="s">
        <v>17150</v>
      </c>
      <c r="F255" s="43" t="s">
        <v>17163</v>
      </c>
      <c r="G255" s="7" t="s">
        <v>5576</v>
      </c>
      <c r="H255" s="43" t="s">
        <v>17229</v>
      </c>
      <c r="I255" s="43" t="str">
        <f>VLOOKUP(G255,SCC_xref!$D$6:$E$260,2,FALSE)</f>
        <v>Compressor Engines</v>
      </c>
      <c r="J255" s="7" t="s">
        <v>17135</v>
      </c>
      <c r="K255" s="7">
        <v>0.34</v>
      </c>
      <c r="L255" s="7" t="s">
        <v>17135</v>
      </c>
      <c r="M255" s="7" t="s">
        <v>17135</v>
      </c>
      <c r="N255" s="7" t="s">
        <v>17135</v>
      </c>
    </row>
    <row r="256" spans="1:14" x14ac:dyDescent="0.2">
      <c r="A256" s="43" t="s">
        <v>17062</v>
      </c>
      <c r="B256" s="7" t="str">
        <f t="shared" si="3"/>
        <v>35</v>
      </c>
      <c r="C256" s="7" t="s">
        <v>17105</v>
      </c>
      <c r="D256" s="7" t="str">
        <f>VLOOKUP(C256,fips_xref!$K$2:$L$53,2,FALSE)</f>
        <v>Lea</v>
      </c>
      <c r="E256" s="7" t="s">
        <v>17132</v>
      </c>
      <c r="F256" s="43" t="s">
        <v>17190</v>
      </c>
      <c r="G256" s="7" t="s">
        <v>5576</v>
      </c>
      <c r="H256" s="43" t="s">
        <v>17191</v>
      </c>
      <c r="I256" s="43" t="str">
        <f>VLOOKUP(G256,SCC_xref!$D$6:$E$260,2,FALSE)</f>
        <v>Compressor Engines</v>
      </c>
      <c r="J256" s="7" t="s">
        <v>17135</v>
      </c>
      <c r="K256" s="7" t="s">
        <v>17135</v>
      </c>
      <c r="L256" s="7">
        <v>0.34</v>
      </c>
      <c r="M256" s="7" t="s">
        <v>17135</v>
      </c>
      <c r="N256" s="7" t="s">
        <v>17135</v>
      </c>
    </row>
    <row r="257" spans="1:14" x14ac:dyDescent="0.2">
      <c r="A257" s="43" t="s">
        <v>17062</v>
      </c>
      <c r="B257" s="7" t="str">
        <f t="shared" si="3"/>
        <v>35</v>
      </c>
      <c r="C257" s="7" t="s">
        <v>17063</v>
      </c>
      <c r="D257" s="7" t="str">
        <f>VLOOKUP(C257,fips_xref!$K$2:$L$53,2,FALSE)</f>
        <v>Eddy</v>
      </c>
      <c r="E257" s="7" t="s">
        <v>17139</v>
      </c>
      <c r="F257" s="43" t="s">
        <v>17196</v>
      </c>
      <c r="G257" s="7" t="s">
        <v>5</v>
      </c>
      <c r="H257" s="43" t="s">
        <v>17197</v>
      </c>
      <c r="I257" s="43" t="str">
        <f>VLOOKUP(G257,SCC_xref!$D$6:$E$260,2,FALSE)</f>
        <v>Dehydrator</v>
      </c>
      <c r="J257" s="7" t="s">
        <v>17135</v>
      </c>
      <c r="K257" s="7" t="s">
        <v>17135</v>
      </c>
      <c r="L257" s="7">
        <v>0.35</v>
      </c>
      <c r="M257" s="7" t="s">
        <v>17135</v>
      </c>
      <c r="N257" s="7" t="s">
        <v>17135</v>
      </c>
    </row>
    <row r="258" spans="1:14" x14ac:dyDescent="0.2">
      <c r="A258" s="43" t="s">
        <v>17062</v>
      </c>
      <c r="B258" s="7" t="str">
        <f t="shared" si="3"/>
        <v>35</v>
      </c>
      <c r="C258" s="7" t="s">
        <v>17063</v>
      </c>
      <c r="D258" s="7" t="str">
        <f>VLOOKUP(C258,fips_xref!$K$2:$L$53,2,FALSE)</f>
        <v>Eddy</v>
      </c>
      <c r="E258" s="7" t="s">
        <v>17153</v>
      </c>
      <c r="F258" s="43" t="s">
        <v>17165</v>
      </c>
      <c r="G258" s="7" t="s">
        <v>4238</v>
      </c>
      <c r="H258" s="43" t="s">
        <v>17272</v>
      </c>
      <c r="I258" s="43" t="str">
        <f>VLOOKUP(G258,SCC_xref!$D$6:$E$260,2,FALSE)</f>
        <v>Compressor Engines</v>
      </c>
      <c r="J258" s="7" t="s">
        <v>17135</v>
      </c>
      <c r="K258" s="7" t="s">
        <v>17135</v>
      </c>
      <c r="L258" s="7" t="s">
        <v>17135</v>
      </c>
      <c r="M258" s="7" t="s">
        <v>17135</v>
      </c>
      <c r="N258" s="7">
        <v>0.36</v>
      </c>
    </row>
    <row r="259" spans="1:14" x14ac:dyDescent="0.2">
      <c r="A259" s="43" t="s">
        <v>17062</v>
      </c>
      <c r="B259" s="7" t="str">
        <f t="shared" si="3"/>
        <v>35</v>
      </c>
      <c r="C259" s="7" t="s">
        <v>17105</v>
      </c>
      <c r="D259" s="7" t="str">
        <f>VLOOKUP(C259,fips_xref!$K$2:$L$53,2,FALSE)</f>
        <v>Lea</v>
      </c>
      <c r="E259" s="7" t="s">
        <v>17153</v>
      </c>
      <c r="F259" s="43" t="s">
        <v>17154</v>
      </c>
      <c r="G259" s="7" t="s">
        <v>3823</v>
      </c>
      <c r="H259" s="43" t="s">
        <v>17234</v>
      </c>
      <c r="I259" s="43" t="str">
        <f>VLOOKUP(G259,SCC_xref!$D$6:$E$260,2,FALSE)</f>
        <v>Process Heaters</v>
      </c>
      <c r="J259" s="7" t="s">
        <v>17135</v>
      </c>
      <c r="K259" s="7" t="s">
        <v>17135</v>
      </c>
      <c r="L259" s="7" t="s">
        <v>17135</v>
      </c>
      <c r="M259" s="7" t="s">
        <v>17135</v>
      </c>
      <c r="N259" s="7">
        <v>0.36</v>
      </c>
    </row>
    <row r="260" spans="1:14" x14ac:dyDescent="0.2">
      <c r="A260" s="43" t="s">
        <v>17062</v>
      </c>
      <c r="B260" s="7" t="str">
        <f t="shared" si="3"/>
        <v>35</v>
      </c>
      <c r="C260" s="7" t="s">
        <v>17105</v>
      </c>
      <c r="D260" s="7" t="str">
        <f>VLOOKUP(C260,fips_xref!$K$2:$L$53,2,FALSE)</f>
        <v>Lea</v>
      </c>
      <c r="E260" s="7" t="s">
        <v>17150</v>
      </c>
      <c r="F260" s="43" t="s">
        <v>17156</v>
      </c>
      <c r="G260" s="7" t="s">
        <v>4252</v>
      </c>
      <c r="H260" s="43" t="s">
        <v>17162</v>
      </c>
      <c r="I260" s="43" t="str">
        <f>VLOOKUP(G260,SCC_xref!$D$6:$E$260,2,FALSE)</f>
        <v>Natural Gas Production, Flares</v>
      </c>
      <c r="J260" s="7">
        <v>0.37</v>
      </c>
      <c r="K260" s="7" t="s">
        <v>17135</v>
      </c>
      <c r="L260" s="7" t="s">
        <v>17135</v>
      </c>
      <c r="M260" s="7" t="s">
        <v>17135</v>
      </c>
      <c r="N260" s="7" t="s">
        <v>17135</v>
      </c>
    </row>
    <row r="261" spans="1:14" x14ac:dyDescent="0.2">
      <c r="A261" s="43" t="s">
        <v>17062</v>
      </c>
      <c r="B261" s="7" t="str">
        <f t="shared" si="3"/>
        <v>35</v>
      </c>
      <c r="C261" s="7" t="s">
        <v>17105</v>
      </c>
      <c r="D261" s="7" t="str">
        <f>VLOOKUP(C261,fips_xref!$K$2:$L$53,2,FALSE)</f>
        <v>Lea</v>
      </c>
      <c r="E261" s="7" t="s">
        <v>17150</v>
      </c>
      <c r="F261" s="43" t="s">
        <v>17163</v>
      </c>
      <c r="G261" s="7" t="s">
        <v>5578</v>
      </c>
      <c r="H261" s="43" t="s">
        <v>17183</v>
      </c>
      <c r="I261" s="43" t="str">
        <f>VLOOKUP(G261,SCC_xref!$D$6:$E$260,2,FALSE)</f>
        <v>Compressor Engines</v>
      </c>
      <c r="J261" s="7" t="s">
        <v>17135</v>
      </c>
      <c r="K261" s="7">
        <v>0.37</v>
      </c>
      <c r="L261" s="7" t="s">
        <v>17135</v>
      </c>
      <c r="M261" s="7" t="s">
        <v>17135</v>
      </c>
      <c r="N261" s="7" t="s">
        <v>17135</v>
      </c>
    </row>
    <row r="262" spans="1:14" x14ac:dyDescent="0.2">
      <c r="A262" s="43" t="s">
        <v>17062</v>
      </c>
      <c r="B262" s="7" t="str">
        <f t="shared" ref="B262:B325" si="4">LEFT(C262,2)</f>
        <v>35</v>
      </c>
      <c r="C262" s="7" t="s">
        <v>17105</v>
      </c>
      <c r="D262" s="7" t="str">
        <f>VLOOKUP(C262,fips_xref!$K$2:$L$53,2,FALSE)</f>
        <v>Lea</v>
      </c>
      <c r="E262" s="7" t="s">
        <v>17150</v>
      </c>
      <c r="F262" s="43" t="s">
        <v>17163</v>
      </c>
      <c r="G262" s="7" t="s">
        <v>4238</v>
      </c>
      <c r="H262" s="43" t="s">
        <v>17186</v>
      </c>
      <c r="I262" s="43" t="str">
        <f>VLOOKUP(G262,SCC_xref!$D$6:$E$260,2,FALSE)</f>
        <v>Compressor Engines</v>
      </c>
      <c r="J262" s="7" t="s">
        <v>17135</v>
      </c>
      <c r="K262" s="7" t="s">
        <v>17135</v>
      </c>
      <c r="L262" s="7" t="s">
        <v>17135</v>
      </c>
      <c r="M262" s="7" t="s">
        <v>17135</v>
      </c>
      <c r="N262" s="7">
        <v>0.37</v>
      </c>
    </row>
    <row r="263" spans="1:14" x14ac:dyDescent="0.2">
      <c r="A263" s="43" t="s">
        <v>17062</v>
      </c>
      <c r="B263" s="7" t="str">
        <f t="shared" si="4"/>
        <v>35</v>
      </c>
      <c r="C263" s="7" t="s">
        <v>17105</v>
      </c>
      <c r="D263" s="7" t="str">
        <f>VLOOKUP(C263,fips_xref!$K$2:$L$53,2,FALSE)</f>
        <v>Lea</v>
      </c>
      <c r="E263" s="7" t="s">
        <v>17150</v>
      </c>
      <c r="F263" s="43" t="s">
        <v>17156</v>
      </c>
      <c r="G263" s="7" t="s">
        <v>4252</v>
      </c>
      <c r="H263" s="43" t="s">
        <v>17162</v>
      </c>
      <c r="I263" s="43" t="str">
        <f>VLOOKUP(G263,SCC_xref!$D$6:$E$260,2,FALSE)</f>
        <v>Natural Gas Production, Flares</v>
      </c>
      <c r="J263" s="7" t="s">
        <v>17135</v>
      </c>
      <c r="K263" s="7">
        <v>0.37130000000000002</v>
      </c>
      <c r="L263" s="7" t="s">
        <v>17135</v>
      </c>
      <c r="M263" s="7" t="s">
        <v>17135</v>
      </c>
      <c r="N263" s="7" t="s">
        <v>17135</v>
      </c>
    </row>
    <row r="264" spans="1:14" x14ac:dyDescent="0.2">
      <c r="A264" s="43" t="s">
        <v>17062</v>
      </c>
      <c r="B264" s="7" t="str">
        <f t="shared" si="4"/>
        <v>35</v>
      </c>
      <c r="C264" s="7" t="s">
        <v>17063</v>
      </c>
      <c r="D264" s="7" t="str">
        <f>VLOOKUP(C264,fips_xref!$K$2:$L$53,2,FALSE)</f>
        <v>Eddy</v>
      </c>
      <c r="E264" s="7" t="s">
        <v>17193</v>
      </c>
      <c r="F264" s="43" t="s">
        <v>17194</v>
      </c>
      <c r="G264" s="7" t="s">
        <v>5578</v>
      </c>
      <c r="H264" s="43" t="s">
        <v>17219</v>
      </c>
      <c r="I264" s="43" t="str">
        <f>VLOOKUP(G264,SCC_xref!$D$6:$E$260,2,FALSE)</f>
        <v>Compressor Engines</v>
      </c>
      <c r="J264" s="7" t="s">
        <v>17135</v>
      </c>
      <c r="K264" s="7">
        <v>0.38</v>
      </c>
      <c r="L264" s="7" t="s">
        <v>17135</v>
      </c>
      <c r="M264" s="7" t="s">
        <v>17135</v>
      </c>
      <c r="N264" s="7" t="s">
        <v>17135</v>
      </c>
    </row>
    <row r="265" spans="1:14" x14ac:dyDescent="0.2">
      <c r="A265" s="43" t="s">
        <v>17062</v>
      </c>
      <c r="B265" s="7" t="str">
        <f t="shared" si="4"/>
        <v>35</v>
      </c>
      <c r="C265" s="7" t="s">
        <v>17105</v>
      </c>
      <c r="D265" s="7" t="str">
        <f>VLOOKUP(C265,fips_xref!$K$2:$L$53,2,FALSE)</f>
        <v>Lea</v>
      </c>
      <c r="E265" s="7" t="s">
        <v>17150</v>
      </c>
      <c r="F265" s="43" t="s">
        <v>17175</v>
      </c>
      <c r="G265" s="7" t="s">
        <v>4240</v>
      </c>
      <c r="H265" s="43" t="s">
        <v>17205</v>
      </c>
      <c r="I265" s="43" t="str">
        <f>VLOOKUP(G265,SCC_xref!$D$6:$E$260,2,FALSE)</f>
        <v>Compressor Engines</v>
      </c>
      <c r="J265" s="7">
        <v>0.38</v>
      </c>
      <c r="K265" s="7" t="s">
        <v>17135</v>
      </c>
      <c r="L265" s="7" t="s">
        <v>17135</v>
      </c>
      <c r="M265" s="7" t="s">
        <v>17135</v>
      </c>
      <c r="N265" s="7" t="s">
        <v>17135</v>
      </c>
    </row>
    <row r="266" spans="1:14" x14ac:dyDescent="0.2">
      <c r="A266" s="43" t="s">
        <v>17062</v>
      </c>
      <c r="B266" s="7" t="str">
        <f t="shared" si="4"/>
        <v>35</v>
      </c>
      <c r="C266" s="7" t="s">
        <v>17105</v>
      </c>
      <c r="D266" s="7" t="str">
        <f>VLOOKUP(C266,fips_xref!$K$2:$L$53,2,FALSE)</f>
        <v>Lea</v>
      </c>
      <c r="E266" s="7" t="s">
        <v>17150</v>
      </c>
      <c r="F266" s="43" t="s">
        <v>17163</v>
      </c>
      <c r="G266" s="7" t="s">
        <v>5578</v>
      </c>
      <c r="H266" s="43" t="s">
        <v>17181</v>
      </c>
      <c r="I266" s="43" t="str">
        <f>VLOOKUP(G266,SCC_xref!$D$6:$E$260,2,FALSE)</f>
        <v>Compressor Engines</v>
      </c>
      <c r="J266" s="7" t="s">
        <v>17135</v>
      </c>
      <c r="K266" s="7" t="s">
        <v>17135</v>
      </c>
      <c r="L266" s="7" t="s">
        <v>17135</v>
      </c>
      <c r="M266" s="7" t="s">
        <v>17135</v>
      </c>
      <c r="N266" s="7">
        <v>0.38</v>
      </c>
    </row>
    <row r="267" spans="1:14" x14ac:dyDescent="0.2">
      <c r="A267" s="43" t="s">
        <v>17062</v>
      </c>
      <c r="B267" s="7" t="str">
        <f t="shared" si="4"/>
        <v>35</v>
      </c>
      <c r="C267" s="7" t="s">
        <v>17063</v>
      </c>
      <c r="D267" s="7" t="str">
        <f>VLOOKUP(C267,fips_xref!$K$2:$L$53,2,FALSE)</f>
        <v>Eddy</v>
      </c>
      <c r="E267" s="7" t="s">
        <v>17193</v>
      </c>
      <c r="F267" s="43" t="s">
        <v>17194</v>
      </c>
      <c r="G267" s="7" t="s">
        <v>4242</v>
      </c>
      <c r="H267" s="43" t="s">
        <v>17195</v>
      </c>
      <c r="I267" s="43" t="str">
        <f>VLOOKUP(G267,SCC_xref!$D$6:$E$260,2,FALSE)</f>
        <v>Compressor Engines</v>
      </c>
      <c r="J267" s="7" t="s">
        <v>17135</v>
      </c>
      <c r="K267" s="7" t="s">
        <v>17135</v>
      </c>
      <c r="L267" s="7" t="s">
        <v>17135</v>
      </c>
      <c r="M267" s="7" t="s">
        <v>17135</v>
      </c>
      <c r="N267" s="7">
        <v>0.39</v>
      </c>
    </row>
    <row r="268" spans="1:14" x14ac:dyDescent="0.2">
      <c r="A268" s="43" t="s">
        <v>17062</v>
      </c>
      <c r="B268" s="7" t="str">
        <f t="shared" si="4"/>
        <v>35</v>
      </c>
      <c r="C268" s="7" t="s">
        <v>17063</v>
      </c>
      <c r="D268" s="7" t="str">
        <f>VLOOKUP(C268,fips_xref!$K$2:$L$53,2,FALSE)</f>
        <v>Eddy</v>
      </c>
      <c r="E268" s="7" t="s">
        <v>17147</v>
      </c>
      <c r="F268" s="43" t="s">
        <v>17148</v>
      </c>
      <c r="G268" s="7" t="s">
        <v>4252</v>
      </c>
      <c r="H268" s="43" t="s">
        <v>17273</v>
      </c>
      <c r="I268" s="43" t="str">
        <f>VLOOKUP(G268,SCC_xref!$D$6:$E$260,2,FALSE)</f>
        <v>Natural Gas Production, Flares</v>
      </c>
      <c r="J268" s="7" t="s">
        <v>17135</v>
      </c>
      <c r="K268" s="7" t="s">
        <v>17135</v>
      </c>
      <c r="L268" s="7">
        <v>0.4</v>
      </c>
      <c r="M268" s="7" t="s">
        <v>17135</v>
      </c>
      <c r="N268" s="7" t="s">
        <v>17135</v>
      </c>
    </row>
    <row r="269" spans="1:14" x14ac:dyDescent="0.2">
      <c r="A269" s="43" t="s">
        <v>17062</v>
      </c>
      <c r="B269" s="7" t="str">
        <f t="shared" si="4"/>
        <v>35</v>
      </c>
      <c r="C269" s="7" t="s">
        <v>17063</v>
      </c>
      <c r="D269" s="7" t="str">
        <f>VLOOKUP(C269,fips_xref!$K$2:$L$53,2,FALSE)</f>
        <v>Eddy</v>
      </c>
      <c r="E269" s="7" t="s">
        <v>17268</v>
      </c>
      <c r="F269" s="43" t="s">
        <v>17269</v>
      </c>
      <c r="G269" s="7" t="s">
        <v>4240</v>
      </c>
      <c r="H269" s="43" t="s">
        <v>17274</v>
      </c>
      <c r="I269" s="43" t="str">
        <f>VLOOKUP(G269,SCC_xref!$D$6:$E$260,2,FALSE)</f>
        <v>Compressor Engines</v>
      </c>
      <c r="J269" s="7" t="s">
        <v>17135</v>
      </c>
      <c r="K269" s="7" t="s">
        <v>17135</v>
      </c>
      <c r="L269" s="7" t="s">
        <v>17135</v>
      </c>
      <c r="M269" s="7" t="s">
        <v>17135</v>
      </c>
      <c r="N269" s="7">
        <v>0.4</v>
      </c>
    </row>
    <row r="270" spans="1:14" x14ac:dyDescent="0.2">
      <c r="A270" s="43" t="s">
        <v>17062</v>
      </c>
      <c r="B270" s="7" t="str">
        <f t="shared" si="4"/>
        <v>35</v>
      </c>
      <c r="C270" s="7" t="s">
        <v>17105</v>
      </c>
      <c r="D270" s="7" t="str">
        <f>VLOOKUP(C270,fips_xref!$K$2:$L$53,2,FALSE)</f>
        <v>Lea</v>
      </c>
      <c r="E270" s="7" t="s">
        <v>17169</v>
      </c>
      <c r="F270" s="43" t="s">
        <v>17170</v>
      </c>
      <c r="G270" s="7" t="s">
        <v>1126</v>
      </c>
      <c r="H270" s="43" t="s">
        <v>17275</v>
      </c>
      <c r="I270" s="43" t="str">
        <f>VLOOKUP(G270,SCC_xref!$D$6:$E$260,2,FALSE)</f>
        <v>Permitted Fugitives</v>
      </c>
      <c r="J270" s="7" t="s">
        <v>17135</v>
      </c>
      <c r="K270" s="7">
        <v>0.4</v>
      </c>
      <c r="L270" s="7" t="s">
        <v>17135</v>
      </c>
      <c r="M270" s="7" t="s">
        <v>17135</v>
      </c>
      <c r="N270" s="7" t="s">
        <v>17135</v>
      </c>
    </row>
    <row r="271" spans="1:14" x14ac:dyDescent="0.2">
      <c r="A271" s="43" t="s">
        <v>17062</v>
      </c>
      <c r="B271" s="7" t="str">
        <f t="shared" si="4"/>
        <v>35</v>
      </c>
      <c r="C271" s="7" t="s">
        <v>17105</v>
      </c>
      <c r="D271" s="7" t="str">
        <f>VLOOKUP(C271,fips_xref!$K$2:$L$53,2,FALSE)</f>
        <v>Lea</v>
      </c>
      <c r="E271" s="7" t="s">
        <v>17236</v>
      </c>
      <c r="F271" s="43" t="s">
        <v>17237</v>
      </c>
      <c r="G271" s="7" t="s">
        <v>5578</v>
      </c>
      <c r="H271" s="43" t="s">
        <v>17240</v>
      </c>
      <c r="I271" s="43" t="str">
        <f>VLOOKUP(G271,SCC_xref!$D$6:$E$260,2,FALSE)</f>
        <v>Compressor Engines</v>
      </c>
      <c r="J271" s="7" t="s">
        <v>17135</v>
      </c>
      <c r="K271" s="7" t="s">
        <v>17135</v>
      </c>
      <c r="L271" s="7" t="s">
        <v>17135</v>
      </c>
      <c r="M271" s="7" t="s">
        <v>17135</v>
      </c>
      <c r="N271" s="7">
        <v>0.4</v>
      </c>
    </row>
    <row r="272" spans="1:14" x14ac:dyDescent="0.2">
      <c r="A272" s="43" t="s">
        <v>17062</v>
      </c>
      <c r="B272" s="7" t="str">
        <f t="shared" si="4"/>
        <v>35</v>
      </c>
      <c r="C272" s="7" t="s">
        <v>17105</v>
      </c>
      <c r="D272" s="7" t="str">
        <f>VLOOKUP(C272,fips_xref!$K$2:$L$53,2,FALSE)</f>
        <v>Lea</v>
      </c>
      <c r="E272" s="7" t="s">
        <v>17236</v>
      </c>
      <c r="F272" s="43" t="s">
        <v>17237</v>
      </c>
      <c r="G272" s="7" t="s">
        <v>4238</v>
      </c>
      <c r="H272" s="43" t="s">
        <v>17240</v>
      </c>
      <c r="I272" s="43" t="str">
        <f>VLOOKUP(G272,SCC_xref!$D$6:$E$260,2,FALSE)</f>
        <v>Compressor Engines</v>
      </c>
      <c r="J272" s="7" t="s">
        <v>17135</v>
      </c>
      <c r="K272" s="7">
        <v>0.4</v>
      </c>
      <c r="L272" s="7" t="s">
        <v>17135</v>
      </c>
      <c r="M272" s="7" t="s">
        <v>17135</v>
      </c>
      <c r="N272" s="7" t="s">
        <v>17135</v>
      </c>
    </row>
    <row r="273" spans="1:14" x14ac:dyDescent="0.2">
      <c r="A273" s="43" t="s">
        <v>17062</v>
      </c>
      <c r="B273" s="7" t="str">
        <f t="shared" si="4"/>
        <v>35</v>
      </c>
      <c r="C273" s="7" t="s">
        <v>17105</v>
      </c>
      <c r="D273" s="7" t="str">
        <f>VLOOKUP(C273,fips_xref!$K$2:$L$53,2,FALSE)</f>
        <v>Lea</v>
      </c>
      <c r="E273" s="7" t="s">
        <v>17150</v>
      </c>
      <c r="F273" s="43" t="s">
        <v>17151</v>
      </c>
      <c r="G273" s="7" t="s">
        <v>4240</v>
      </c>
      <c r="H273" s="43" t="s">
        <v>17276</v>
      </c>
      <c r="I273" s="43" t="str">
        <f>VLOOKUP(G273,SCC_xref!$D$6:$E$260,2,FALSE)</f>
        <v>Compressor Engines</v>
      </c>
      <c r="J273" s="7" t="s">
        <v>17135</v>
      </c>
      <c r="K273" s="7" t="s">
        <v>17135</v>
      </c>
      <c r="L273" s="7" t="s">
        <v>17135</v>
      </c>
      <c r="M273" s="7" t="s">
        <v>17135</v>
      </c>
      <c r="N273" s="7">
        <v>0.4</v>
      </c>
    </row>
    <row r="274" spans="1:14" x14ac:dyDescent="0.2">
      <c r="A274" s="43" t="s">
        <v>17062</v>
      </c>
      <c r="B274" s="7" t="str">
        <f t="shared" si="4"/>
        <v>35</v>
      </c>
      <c r="C274" s="7" t="s">
        <v>17105</v>
      </c>
      <c r="D274" s="7" t="str">
        <f>VLOOKUP(C274,fips_xref!$K$2:$L$53,2,FALSE)</f>
        <v>Lea</v>
      </c>
      <c r="E274" s="7" t="s">
        <v>17231</v>
      </c>
      <c r="F274" s="43" t="s">
        <v>17264</v>
      </c>
      <c r="G274" s="7" t="s">
        <v>5576</v>
      </c>
      <c r="H274" s="43" t="s">
        <v>17265</v>
      </c>
      <c r="I274" s="43" t="str">
        <f>VLOOKUP(G274,SCC_xref!$D$6:$E$260,2,FALSE)</f>
        <v>Compressor Engines</v>
      </c>
      <c r="J274" s="7" t="s">
        <v>17135</v>
      </c>
      <c r="K274" s="7" t="s">
        <v>17135</v>
      </c>
      <c r="L274" s="7" t="s">
        <v>17135</v>
      </c>
      <c r="M274" s="7" t="s">
        <v>17135</v>
      </c>
      <c r="N274" s="7">
        <v>0.4</v>
      </c>
    </row>
    <row r="275" spans="1:14" x14ac:dyDescent="0.2">
      <c r="A275" s="43" t="s">
        <v>17062</v>
      </c>
      <c r="B275" s="7" t="str">
        <f t="shared" si="4"/>
        <v>35</v>
      </c>
      <c r="C275" s="7" t="s">
        <v>17105</v>
      </c>
      <c r="D275" s="7" t="str">
        <f>VLOOKUP(C275,fips_xref!$K$2:$L$53,2,FALSE)</f>
        <v>Lea</v>
      </c>
      <c r="E275" s="7" t="s">
        <v>17231</v>
      </c>
      <c r="F275" s="43" t="s">
        <v>17264</v>
      </c>
      <c r="G275" s="7" t="s">
        <v>3823</v>
      </c>
      <c r="H275" s="43" t="s">
        <v>17234</v>
      </c>
      <c r="I275" s="43" t="str">
        <f>VLOOKUP(G275,SCC_xref!$D$6:$E$260,2,FALSE)</f>
        <v>Process Heaters</v>
      </c>
      <c r="J275" s="7" t="s">
        <v>17135</v>
      </c>
      <c r="K275" s="7">
        <v>0.4</v>
      </c>
      <c r="L275" s="7" t="s">
        <v>17135</v>
      </c>
      <c r="M275" s="7" t="s">
        <v>17135</v>
      </c>
      <c r="N275" s="7" t="s">
        <v>17135</v>
      </c>
    </row>
    <row r="276" spans="1:14" x14ac:dyDescent="0.2">
      <c r="A276" s="43" t="s">
        <v>17062</v>
      </c>
      <c r="B276" s="7" t="str">
        <f t="shared" si="4"/>
        <v>35</v>
      </c>
      <c r="C276" s="7" t="s">
        <v>17105</v>
      </c>
      <c r="D276" s="7" t="str">
        <f>VLOOKUP(C276,fips_xref!$K$2:$L$53,2,FALSE)</f>
        <v>Lea</v>
      </c>
      <c r="E276" s="7" t="s">
        <v>17231</v>
      </c>
      <c r="F276" s="43" t="s">
        <v>17264</v>
      </c>
      <c r="G276" s="7" t="s">
        <v>5578</v>
      </c>
      <c r="H276" s="43" t="s">
        <v>17277</v>
      </c>
      <c r="I276" s="43" t="str">
        <f>VLOOKUP(G276,SCC_xref!$D$6:$E$260,2,FALSE)</f>
        <v>Compressor Engines</v>
      </c>
      <c r="J276" s="7" t="s">
        <v>17135</v>
      </c>
      <c r="K276" s="7" t="s">
        <v>17135</v>
      </c>
      <c r="L276" s="7" t="s">
        <v>17135</v>
      </c>
      <c r="M276" s="7" t="s">
        <v>17135</v>
      </c>
      <c r="N276" s="7">
        <v>0.4</v>
      </c>
    </row>
    <row r="277" spans="1:14" x14ac:dyDescent="0.2">
      <c r="A277" s="43" t="s">
        <v>17062</v>
      </c>
      <c r="B277" s="7" t="str">
        <f t="shared" si="4"/>
        <v>35</v>
      </c>
      <c r="C277" s="7" t="s">
        <v>17105</v>
      </c>
      <c r="D277" s="7" t="str">
        <f>VLOOKUP(C277,fips_xref!$K$2:$L$53,2,FALSE)</f>
        <v>Lea</v>
      </c>
      <c r="E277" s="7" t="s">
        <v>17231</v>
      </c>
      <c r="F277" s="43" t="s">
        <v>17264</v>
      </c>
      <c r="G277" s="7" t="s">
        <v>5578</v>
      </c>
      <c r="H277" s="43" t="s">
        <v>17277</v>
      </c>
      <c r="I277" s="43" t="str">
        <f>VLOOKUP(G277,SCC_xref!$D$6:$E$260,2,FALSE)</f>
        <v>Compressor Engines</v>
      </c>
      <c r="J277" s="7" t="s">
        <v>17135</v>
      </c>
      <c r="K277" s="7" t="s">
        <v>17135</v>
      </c>
      <c r="L277" s="7" t="s">
        <v>17135</v>
      </c>
      <c r="M277" s="7" t="s">
        <v>17135</v>
      </c>
      <c r="N277" s="7">
        <v>0.4</v>
      </c>
    </row>
    <row r="278" spans="1:14" x14ac:dyDescent="0.2">
      <c r="A278" s="43" t="s">
        <v>17062</v>
      </c>
      <c r="B278" s="7" t="str">
        <f t="shared" si="4"/>
        <v>35</v>
      </c>
      <c r="C278" s="7" t="s">
        <v>17105</v>
      </c>
      <c r="D278" s="7" t="str">
        <f>VLOOKUP(C278,fips_xref!$K$2:$L$53,2,FALSE)</f>
        <v>Lea</v>
      </c>
      <c r="E278" s="7" t="s">
        <v>17231</v>
      </c>
      <c r="F278" s="43" t="s">
        <v>17264</v>
      </c>
      <c r="G278" s="7" t="s">
        <v>4252</v>
      </c>
      <c r="H278" s="43" t="s">
        <v>17278</v>
      </c>
      <c r="I278" s="43" t="str">
        <f>VLOOKUP(G278,SCC_xref!$D$6:$E$260,2,FALSE)</f>
        <v>Natural Gas Production, Flares</v>
      </c>
      <c r="J278" s="7" t="s">
        <v>17135</v>
      </c>
      <c r="K278" s="7">
        <v>0.4</v>
      </c>
      <c r="L278" s="7" t="s">
        <v>17135</v>
      </c>
      <c r="M278" s="7" t="s">
        <v>17135</v>
      </c>
      <c r="N278" s="7" t="s">
        <v>17135</v>
      </c>
    </row>
    <row r="279" spans="1:14" x14ac:dyDescent="0.2">
      <c r="A279" s="43" t="s">
        <v>17062</v>
      </c>
      <c r="B279" s="7" t="str">
        <f t="shared" si="4"/>
        <v>35</v>
      </c>
      <c r="C279" s="7" t="s">
        <v>17105</v>
      </c>
      <c r="D279" s="7" t="str">
        <f>VLOOKUP(C279,fips_xref!$K$2:$L$53,2,FALSE)</f>
        <v>Lea</v>
      </c>
      <c r="E279" s="7" t="s">
        <v>17231</v>
      </c>
      <c r="F279" s="43" t="s">
        <v>17264</v>
      </c>
      <c r="G279" s="7" t="s">
        <v>1126</v>
      </c>
      <c r="H279" s="43" t="s">
        <v>17279</v>
      </c>
      <c r="I279" s="43" t="str">
        <f>VLOOKUP(G279,SCC_xref!$D$6:$E$260,2,FALSE)</f>
        <v>Permitted Fugitives</v>
      </c>
      <c r="J279" s="7" t="s">
        <v>17135</v>
      </c>
      <c r="K279" s="7">
        <v>0.4</v>
      </c>
      <c r="L279" s="7" t="s">
        <v>17135</v>
      </c>
      <c r="M279" s="7" t="s">
        <v>17135</v>
      </c>
      <c r="N279" s="7" t="s">
        <v>17135</v>
      </c>
    </row>
    <row r="280" spans="1:14" x14ac:dyDescent="0.2">
      <c r="A280" s="43" t="s">
        <v>17062</v>
      </c>
      <c r="B280" s="7" t="str">
        <f t="shared" si="4"/>
        <v>35</v>
      </c>
      <c r="C280" s="7" t="s">
        <v>17105</v>
      </c>
      <c r="D280" s="7" t="str">
        <f>VLOOKUP(C280,fips_xref!$K$2:$L$53,2,FALSE)</f>
        <v>Lea</v>
      </c>
      <c r="E280" s="7" t="s">
        <v>17236</v>
      </c>
      <c r="F280" s="43" t="s">
        <v>17266</v>
      </c>
      <c r="G280" s="7" t="s">
        <v>4240</v>
      </c>
      <c r="H280" s="43" t="s">
        <v>17267</v>
      </c>
      <c r="I280" s="43" t="str">
        <f>VLOOKUP(G280,SCC_xref!$D$6:$E$260,2,FALSE)</f>
        <v>Compressor Engines</v>
      </c>
      <c r="J280" s="7" t="s">
        <v>17135</v>
      </c>
      <c r="K280" s="7" t="s">
        <v>17135</v>
      </c>
      <c r="L280" s="7" t="s">
        <v>17135</v>
      </c>
      <c r="M280" s="7">
        <v>0.4</v>
      </c>
      <c r="N280" s="7" t="s">
        <v>17135</v>
      </c>
    </row>
    <row r="281" spans="1:14" x14ac:dyDescent="0.2">
      <c r="A281" s="43" t="s">
        <v>17062</v>
      </c>
      <c r="B281" s="7" t="str">
        <f t="shared" si="4"/>
        <v>35</v>
      </c>
      <c r="C281" s="7" t="s">
        <v>17063</v>
      </c>
      <c r="D281" s="7" t="str">
        <f>VLOOKUP(C281,fips_xref!$K$2:$L$53,2,FALSE)</f>
        <v>Eddy</v>
      </c>
      <c r="E281" s="7" t="s">
        <v>17268</v>
      </c>
      <c r="F281" s="43" t="s">
        <v>17269</v>
      </c>
      <c r="G281" s="7" t="s">
        <v>4240</v>
      </c>
      <c r="H281" s="43" t="s">
        <v>17274</v>
      </c>
      <c r="I281" s="43" t="str">
        <f>VLOOKUP(G281,SCC_xref!$D$6:$E$260,2,FALSE)</f>
        <v>Compressor Engines</v>
      </c>
      <c r="J281" s="7" t="s">
        <v>17135</v>
      </c>
      <c r="K281" s="7" t="s">
        <v>17135</v>
      </c>
      <c r="L281" s="7" t="s">
        <v>17135</v>
      </c>
      <c r="M281" s="7" t="s">
        <v>17135</v>
      </c>
      <c r="N281" s="7">
        <v>0.41</v>
      </c>
    </row>
    <row r="282" spans="1:14" x14ac:dyDescent="0.2">
      <c r="A282" s="43" t="s">
        <v>17062</v>
      </c>
      <c r="B282" s="7" t="str">
        <f t="shared" si="4"/>
        <v>35</v>
      </c>
      <c r="C282" s="7" t="s">
        <v>17105</v>
      </c>
      <c r="D282" s="7" t="str">
        <f>VLOOKUP(C282,fips_xref!$K$2:$L$53,2,FALSE)</f>
        <v>Lea</v>
      </c>
      <c r="E282" s="7" t="s">
        <v>17150</v>
      </c>
      <c r="F282" s="43" t="s">
        <v>17156</v>
      </c>
      <c r="G282" s="7" t="s">
        <v>4240</v>
      </c>
      <c r="H282" s="43" t="s">
        <v>17178</v>
      </c>
      <c r="I282" s="43" t="str">
        <f>VLOOKUP(G282,SCC_xref!$D$6:$E$260,2,FALSE)</f>
        <v>Compressor Engines</v>
      </c>
      <c r="J282" s="7" t="s">
        <v>17135</v>
      </c>
      <c r="K282" s="7" t="s">
        <v>17135</v>
      </c>
      <c r="L282" s="7">
        <v>0.41</v>
      </c>
      <c r="M282" s="7" t="s">
        <v>17135</v>
      </c>
      <c r="N282" s="7" t="s">
        <v>17135</v>
      </c>
    </row>
    <row r="283" spans="1:14" x14ac:dyDescent="0.2">
      <c r="A283" s="43" t="s">
        <v>17062</v>
      </c>
      <c r="B283" s="7" t="str">
        <f t="shared" si="4"/>
        <v>35</v>
      </c>
      <c r="C283" s="7" t="s">
        <v>17105</v>
      </c>
      <c r="D283" s="7" t="str">
        <f>VLOOKUP(C283,fips_xref!$K$2:$L$53,2,FALSE)</f>
        <v>Lea</v>
      </c>
      <c r="E283" s="7" t="s">
        <v>17150</v>
      </c>
      <c r="F283" s="43" t="s">
        <v>17163</v>
      </c>
      <c r="G283" s="7" t="s">
        <v>4252</v>
      </c>
      <c r="H283" s="43" t="s">
        <v>17280</v>
      </c>
      <c r="I283" s="43" t="str">
        <f>VLOOKUP(G283,SCC_xref!$D$6:$E$260,2,FALSE)</f>
        <v>Natural Gas Production, Flares</v>
      </c>
      <c r="J283" s="7" t="s">
        <v>17135</v>
      </c>
      <c r="K283" s="7" t="s">
        <v>17135</v>
      </c>
      <c r="L283" s="7" t="s">
        <v>17135</v>
      </c>
      <c r="M283" s="7" t="s">
        <v>17135</v>
      </c>
      <c r="N283" s="7">
        <v>0.41</v>
      </c>
    </row>
    <row r="284" spans="1:14" x14ac:dyDescent="0.2">
      <c r="A284" s="43" t="s">
        <v>17062</v>
      </c>
      <c r="B284" s="7" t="str">
        <f t="shared" si="4"/>
        <v>35</v>
      </c>
      <c r="C284" s="7" t="s">
        <v>17063</v>
      </c>
      <c r="D284" s="7" t="str">
        <f>VLOOKUP(C284,fips_xref!$K$2:$L$53,2,FALSE)</f>
        <v>Eddy</v>
      </c>
      <c r="E284" s="7" t="s">
        <v>17193</v>
      </c>
      <c r="F284" s="43" t="s">
        <v>17194</v>
      </c>
      <c r="G284" s="7" t="s">
        <v>11026</v>
      </c>
      <c r="H284" s="43" t="s">
        <v>17281</v>
      </c>
      <c r="I284" s="43" t="str">
        <f>VLOOKUP(G284,SCC_xref!$D$6:$E$260,2,FALSE)</f>
        <v>Permitted Tank Losses</v>
      </c>
      <c r="J284" s="7" t="s">
        <v>17135</v>
      </c>
      <c r="K284" s="7">
        <v>0.42</v>
      </c>
      <c r="L284" s="7" t="s">
        <v>17135</v>
      </c>
      <c r="M284" s="7" t="s">
        <v>17135</v>
      </c>
      <c r="N284" s="7" t="s">
        <v>17135</v>
      </c>
    </row>
    <row r="285" spans="1:14" x14ac:dyDescent="0.2">
      <c r="A285" s="43" t="s">
        <v>17062</v>
      </c>
      <c r="B285" s="7" t="str">
        <f t="shared" si="4"/>
        <v>35</v>
      </c>
      <c r="C285" s="7" t="s">
        <v>17063</v>
      </c>
      <c r="D285" s="7" t="str">
        <f>VLOOKUP(C285,fips_xref!$K$2:$L$53,2,FALSE)</f>
        <v>Eddy</v>
      </c>
      <c r="E285" s="7" t="s">
        <v>17193</v>
      </c>
      <c r="F285" s="43" t="s">
        <v>17194</v>
      </c>
      <c r="G285" s="7" t="s">
        <v>11026</v>
      </c>
      <c r="H285" s="43" t="s">
        <v>17281</v>
      </c>
      <c r="I285" s="43" t="str">
        <f>VLOOKUP(G285,SCC_xref!$D$6:$E$260,2,FALSE)</f>
        <v>Permitted Tank Losses</v>
      </c>
      <c r="J285" s="7" t="s">
        <v>17135</v>
      </c>
      <c r="K285" s="7">
        <v>0.42</v>
      </c>
      <c r="L285" s="7" t="s">
        <v>17135</v>
      </c>
      <c r="M285" s="7" t="s">
        <v>17135</v>
      </c>
      <c r="N285" s="7" t="s">
        <v>17135</v>
      </c>
    </row>
    <row r="286" spans="1:14" x14ac:dyDescent="0.2">
      <c r="A286" s="43" t="s">
        <v>17062</v>
      </c>
      <c r="B286" s="7" t="str">
        <f t="shared" si="4"/>
        <v>35</v>
      </c>
      <c r="C286" s="7" t="s">
        <v>17063</v>
      </c>
      <c r="D286" s="7" t="str">
        <f>VLOOKUP(C286,fips_xref!$K$2:$L$53,2,FALSE)</f>
        <v>Eddy</v>
      </c>
      <c r="E286" s="7" t="s">
        <v>17139</v>
      </c>
      <c r="F286" s="43" t="s">
        <v>17196</v>
      </c>
      <c r="G286" s="7" t="s">
        <v>5</v>
      </c>
      <c r="H286" s="43" t="s">
        <v>17197</v>
      </c>
      <c r="I286" s="43" t="str">
        <f>VLOOKUP(G286,SCC_xref!$D$6:$E$260,2,FALSE)</f>
        <v>Dehydrator</v>
      </c>
      <c r="J286" s="7">
        <v>0.42</v>
      </c>
      <c r="K286" s="7" t="s">
        <v>17135</v>
      </c>
      <c r="L286" s="7" t="s">
        <v>17135</v>
      </c>
      <c r="M286" s="7" t="s">
        <v>17135</v>
      </c>
      <c r="N286" s="7" t="s">
        <v>17135</v>
      </c>
    </row>
    <row r="287" spans="1:14" x14ac:dyDescent="0.2">
      <c r="A287" s="43" t="s">
        <v>17062</v>
      </c>
      <c r="B287" s="7" t="str">
        <f t="shared" si="4"/>
        <v>35</v>
      </c>
      <c r="C287" s="7" t="s">
        <v>17105</v>
      </c>
      <c r="D287" s="7" t="str">
        <f>VLOOKUP(C287,fips_xref!$K$2:$L$53,2,FALSE)</f>
        <v>Lea</v>
      </c>
      <c r="E287" s="7" t="s">
        <v>17150</v>
      </c>
      <c r="F287" s="43" t="s">
        <v>17151</v>
      </c>
      <c r="G287" s="7" t="s">
        <v>3823</v>
      </c>
      <c r="H287" s="43" t="s">
        <v>17152</v>
      </c>
      <c r="I287" s="43" t="str">
        <f>VLOOKUP(G287,SCC_xref!$D$6:$E$260,2,FALSE)</f>
        <v>Process Heaters</v>
      </c>
      <c r="J287" s="7" t="s">
        <v>17135</v>
      </c>
      <c r="K287" s="7" t="s">
        <v>17135</v>
      </c>
      <c r="L287" s="7">
        <v>0.42</v>
      </c>
      <c r="M287" s="7" t="s">
        <v>17135</v>
      </c>
      <c r="N287" s="7" t="s">
        <v>17135</v>
      </c>
    </row>
    <row r="288" spans="1:14" x14ac:dyDescent="0.2">
      <c r="A288" s="43" t="s">
        <v>17062</v>
      </c>
      <c r="B288" s="7" t="str">
        <f t="shared" si="4"/>
        <v>35</v>
      </c>
      <c r="C288" s="7" t="s">
        <v>17063</v>
      </c>
      <c r="D288" s="7" t="str">
        <f>VLOOKUP(C288,fips_xref!$K$2:$L$53,2,FALSE)</f>
        <v>Eddy</v>
      </c>
      <c r="E288" s="7" t="s">
        <v>17132</v>
      </c>
      <c r="F288" s="43" t="s">
        <v>17282</v>
      </c>
      <c r="G288" s="7" t="s">
        <v>5576</v>
      </c>
      <c r="H288" s="43" t="s">
        <v>17283</v>
      </c>
      <c r="I288" s="43" t="str">
        <f>VLOOKUP(G288,SCC_xref!$D$6:$E$260,2,FALSE)</f>
        <v>Compressor Engines</v>
      </c>
      <c r="J288" s="7" t="s">
        <v>17135</v>
      </c>
      <c r="K288" s="7">
        <v>0.43</v>
      </c>
      <c r="L288" s="7" t="s">
        <v>17135</v>
      </c>
      <c r="M288" s="7" t="s">
        <v>17135</v>
      </c>
      <c r="N288" s="7" t="s">
        <v>17135</v>
      </c>
    </row>
    <row r="289" spans="1:14" x14ac:dyDescent="0.2">
      <c r="A289" s="43" t="s">
        <v>17062</v>
      </c>
      <c r="B289" s="7" t="str">
        <f t="shared" si="4"/>
        <v>35</v>
      </c>
      <c r="C289" s="7" t="s">
        <v>17105</v>
      </c>
      <c r="D289" s="7" t="str">
        <f>VLOOKUP(C289,fips_xref!$K$2:$L$53,2,FALSE)</f>
        <v>Lea</v>
      </c>
      <c r="E289" s="7" t="s">
        <v>17150</v>
      </c>
      <c r="F289" s="43" t="s">
        <v>17163</v>
      </c>
      <c r="G289" s="7" t="s">
        <v>4252</v>
      </c>
      <c r="H289" s="43" t="s">
        <v>17280</v>
      </c>
      <c r="I289" s="43" t="str">
        <f>VLOOKUP(G289,SCC_xref!$D$6:$E$260,2,FALSE)</f>
        <v>Natural Gas Production, Flares</v>
      </c>
      <c r="J289" s="7" t="s">
        <v>17135</v>
      </c>
      <c r="K289" s="7">
        <v>0.43</v>
      </c>
      <c r="L289" s="7" t="s">
        <v>17135</v>
      </c>
      <c r="M289" s="7" t="s">
        <v>17135</v>
      </c>
      <c r="N289" s="7" t="s">
        <v>17135</v>
      </c>
    </row>
    <row r="290" spans="1:14" x14ac:dyDescent="0.2">
      <c r="A290" s="43" t="s">
        <v>17062</v>
      </c>
      <c r="B290" s="7" t="str">
        <f t="shared" si="4"/>
        <v>35</v>
      </c>
      <c r="C290" s="7" t="s">
        <v>17105</v>
      </c>
      <c r="D290" s="7" t="str">
        <f>VLOOKUP(C290,fips_xref!$K$2:$L$53,2,FALSE)</f>
        <v>Lea</v>
      </c>
      <c r="E290" s="7" t="s">
        <v>17150</v>
      </c>
      <c r="F290" s="43" t="s">
        <v>17163</v>
      </c>
      <c r="G290" s="7" t="s">
        <v>4238</v>
      </c>
      <c r="H290" s="43" t="s">
        <v>17164</v>
      </c>
      <c r="I290" s="43" t="str">
        <f>VLOOKUP(G290,SCC_xref!$D$6:$E$260,2,FALSE)</f>
        <v>Compressor Engines</v>
      </c>
      <c r="J290" s="7" t="s">
        <v>17135</v>
      </c>
      <c r="K290" s="7">
        <v>0.43</v>
      </c>
      <c r="L290" s="7" t="s">
        <v>17135</v>
      </c>
      <c r="M290" s="7" t="s">
        <v>17135</v>
      </c>
      <c r="N290" s="7" t="s">
        <v>17135</v>
      </c>
    </row>
    <row r="291" spans="1:14" x14ac:dyDescent="0.2">
      <c r="A291" s="43" t="s">
        <v>17062</v>
      </c>
      <c r="B291" s="7" t="str">
        <f t="shared" si="4"/>
        <v>35</v>
      </c>
      <c r="C291" s="7" t="s">
        <v>17063</v>
      </c>
      <c r="D291" s="7" t="str">
        <f>VLOOKUP(C291,fips_xref!$K$2:$L$53,2,FALSE)</f>
        <v>Eddy</v>
      </c>
      <c r="E291" s="7" t="s">
        <v>17132</v>
      </c>
      <c r="F291" s="43" t="s">
        <v>17136</v>
      </c>
      <c r="G291" s="7" t="s">
        <v>4240</v>
      </c>
      <c r="H291" s="43" t="s">
        <v>17137</v>
      </c>
      <c r="I291" s="43" t="str">
        <f>VLOOKUP(G291,SCC_xref!$D$6:$E$260,2,FALSE)</f>
        <v>Compressor Engines</v>
      </c>
      <c r="J291" s="7">
        <v>0.44</v>
      </c>
      <c r="K291" s="7" t="s">
        <v>17135</v>
      </c>
      <c r="L291" s="7" t="s">
        <v>17135</v>
      </c>
      <c r="M291" s="7" t="s">
        <v>17135</v>
      </c>
      <c r="N291" s="7" t="s">
        <v>17135</v>
      </c>
    </row>
    <row r="292" spans="1:14" x14ac:dyDescent="0.2">
      <c r="A292" s="43" t="s">
        <v>17062</v>
      </c>
      <c r="B292" s="7" t="str">
        <f t="shared" si="4"/>
        <v>35</v>
      </c>
      <c r="C292" s="7" t="s">
        <v>17105</v>
      </c>
      <c r="D292" s="7" t="str">
        <f>VLOOKUP(C292,fips_xref!$K$2:$L$53,2,FALSE)</f>
        <v>Lea</v>
      </c>
      <c r="E292" s="7" t="s">
        <v>17207</v>
      </c>
      <c r="F292" s="43" t="s">
        <v>17208</v>
      </c>
      <c r="G292" s="7" t="s">
        <v>1136</v>
      </c>
      <c r="H292" s="43" t="s">
        <v>17284</v>
      </c>
      <c r="I292" s="43" t="str">
        <f>VLOOKUP(G292,SCC_xref!$D$6:$E$260,2,FALSE)</f>
        <v>Permitted Tank Losses</v>
      </c>
      <c r="J292" s="7" t="s">
        <v>17135</v>
      </c>
      <c r="K292" s="7">
        <v>0.44</v>
      </c>
      <c r="L292" s="7" t="s">
        <v>17135</v>
      </c>
      <c r="M292" s="7" t="s">
        <v>17135</v>
      </c>
      <c r="N292" s="7" t="s">
        <v>17135</v>
      </c>
    </row>
    <row r="293" spans="1:14" x14ac:dyDescent="0.2">
      <c r="A293" s="43" t="s">
        <v>17062</v>
      </c>
      <c r="B293" s="7" t="str">
        <f t="shared" si="4"/>
        <v>35</v>
      </c>
      <c r="C293" s="7" t="s">
        <v>17105</v>
      </c>
      <c r="D293" s="7" t="str">
        <f>VLOOKUP(C293,fips_xref!$K$2:$L$53,2,FALSE)</f>
        <v>Lea</v>
      </c>
      <c r="E293" s="7" t="s">
        <v>17207</v>
      </c>
      <c r="F293" s="43" t="s">
        <v>17208</v>
      </c>
      <c r="G293" s="7" t="s">
        <v>1136</v>
      </c>
      <c r="H293" s="43" t="s">
        <v>17284</v>
      </c>
      <c r="I293" s="43" t="str">
        <f>VLOOKUP(G293,SCC_xref!$D$6:$E$260,2,FALSE)</f>
        <v>Permitted Tank Losses</v>
      </c>
      <c r="J293" s="7" t="s">
        <v>17135</v>
      </c>
      <c r="K293" s="7">
        <v>0.44</v>
      </c>
      <c r="L293" s="7" t="s">
        <v>17135</v>
      </c>
      <c r="M293" s="7" t="s">
        <v>17135</v>
      </c>
      <c r="N293" s="7" t="s">
        <v>17135</v>
      </c>
    </row>
    <row r="294" spans="1:14" x14ac:dyDescent="0.2">
      <c r="A294" s="43" t="s">
        <v>17062</v>
      </c>
      <c r="B294" s="7" t="str">
        <f t="shared" si="4"/>
        <v>35</v>
      </c>
      <c r="C294" s="7" t="s">
        <v>17063</v>
      </c>
      <c r="D294" s="7" t="str">
        <f>VLOOKUP(C294,fips_xref!$K$2:$L$53,2,FALSE)</f>
        <v>Eddy</v>
      </c>
      <c r="E294" s="7" t="s">
        <v>17132</v>
      </c>
      <c r="F294" s="43" t="s">
        <v>17136</v>
      </c>
      <c r="G294" s="7" t="s">
        <v>4252</v>
      </c>
      <c r="H294" s="43" t="s">
        <v>17138</v>
      </c>
      <c r="I294" s="43" t="str">
        <f>VLOOKUP(G294,SCC_xref!$D$6:$E$260,2,FALSE)</f>
        <v>Natural Gas Production, Flares</v>
      </c>
      <c r="J294" s="7" t="s">
        <v>17135</v>
      </c>
      <c r="K294" s="7" t="s">
        <v>17135</v>
      </c>
      <c r="L294" s="7">
        <v>0.45</v>
      </c>
      <c r="M294" s="7" t="s">
        <v>17135</v>
      </c>
      <c r="N294" s="7" t="s">
        <v>17135</v>
      </c>
    </row>
    <row r="295" spans="1:14" x14ac:dyDescent="0.2">
      <c r="A295" s="43" t="s">
        <v>17062</v>
      </c>
      <c r="B295" s="7" t="str">
        <f t="shared" si="4"/>
        <v>35</v>
      </c>
      <c r="C295" s="7" t="s">
        <v>17105</v>
      </c>
      <c r="D295" s="7" t="str">
        <f>VLOOKUP(C295,fips_xref!$K$2:$L$53,2,FALSE)</f>
        <v>Lea</v>
      </c>
      <c r="E295" s="7" t="s">
        <v>17132</v>
      </c>
      <c r="F295" s="43" t="s">
        <v>17173</v>
      </c>
      <c r="G295" s="7" t="s">
        <v>4252</v>
      </c>
      <c r="H295" s="43" t="s">
        <v>17174</v>
      </c>
      <c r="I295" s="43" t="str">
        <f>VLOOKUP(G295,SCC_xref!$D$6:$E$260,2,FALSE)</f>
        <v>Natural Gas Production, Flares</v>
      </c>
      <c r="J295" s="7" t="s">
        <v>17135</v>
      </c>
      <c r="K295" s="7" t="s">
        <v>17135</v>
      </c>
      <c r="L295" s="7" t="s">
        <v>17135</v>
      </c>
      <c r="M295" s="7">
        <v>0.45</v>
      </c>
      <c r="N295" s="7" t="s">
        <v>17135</v>
      </c>
    </row>
    <row r="296" spans="1:14" x14ac:dyDescent="0.2">
      <c r="A296" s="43" t="s">
        <v>17062</v>
      </c>
      <c r="B296" s="7" t="str">
        <f t="shared" si="4"/>
        <v>35</v>
      </c>
      <c r="C296" s="7" t="s">
        <v>17105</v>
      </c>
      <c r="D296" s="7" t="str">
        <f>VLOOKUP(C296,fips_xref!$K$2:$L$53,2,FALSE)</f>
        <v>Lea</v>
      </c>
      <c r="E296" s="7" t="s">
        <v>17150</v>
      </c>
      <c r="F296" s="43" t="s">
        <v>17151</v>
      </c>
      <c r="G296" s="7" t="s">
        <v>3823</v>
      </c>
      <c r="H296" s="43" t="s">
        <v>17226</v>
      </c>
      <c r="I296" s="43" t="str">
        <f>VLOOKUP(G296,SCC_xref!$D$6:$E$260,2,FALSE)</f>
        <v>Process Heaters</v>
      </c>
      <c r="J296" s="7" t="s">
        <v>17135</v>
      </c>
      <c r="K296" s="7">
        <v>0.45379999999999998</v>
      </c>
      <c r="L296" s="7" t="s">
        <v>17135</v>
      </c>
      <c r="M296" s="7" t="s">
        <v>17135</v>
      </c>
      <c r="N296" s="7" t="s">
        <v>17135</v>
      </c>
    </row>
    <row r="297" spans="1:14" x14ac:dyDescent="0.2">
      <c r="A297" s="43" t="s">
        <v>17062</v>
      </c>
      <c r="B297" s="7" t="str">
        <f t="shared" si="4"/>
        <v>35</v>
      </c>
      <c r="C297" s="7" t="s">
        <v>17105</v>
      </c>
      <c r="D297" s="7" t="str">
        <f>VLOOKUP(C297,fips_xref!$K$2:$L$53,2,FALSE)</f>
        <v>Lea</v>
      </c>
      <c r="E297" s="7" t="s">
        <v>17150</v>
      </c>
      <c r="F297" s="43" t="s">
        <v>17163</v>
      </c>
      <c r="G297" s="7" t="s">
        <v>5578</v>
      </c>
      <c r="H297" s="43" t="s">
        <v>17183</v>
      </c>
      <c r="I297" s="43" t="str">
        <f>VLOOKUP(G297,SCC_xref!$D$6:$E$260,2,FALSE)</f>
        <v>Compressor Engines</v>
      </c>
      <c r="J297" s="7" t="s">
        <v>17135</v>
      </c>
      <c r="K297" s="7">
        <v>0.46</v>
      </c>
      <c r="L297" s="7" t="s">
        <v>17135</v>
      </c>
      <c r="M297" s="7" t="s">
        <v>17135</v>
      </c>
      <c r="N297" s="7" t="s">
        <v>17135</v>
      </c>
    </row>
    <row r="298" spans="1:14" x14ac:dyDescent="0.2">
      <c r="A298" s="43" t="s">
        <v>17062</v>
      </c>
      <c r="B298" s="7" t="str">
        <f t="shared" si="4"/>
        <v>35</v>
      </c>
      <c r="C298" s="7" t="s">
        <v>17063</v>
      </c>
      <c r="D298" s="7" t="str">
        <f>VLOOKUP(C298,fips_xref!$K$2:$L$53,2,FALSE)</f>
        <v>Eddy</v>
      </c>
      <c r="E298" s="7" t="s">
        <v>17132</v>
      </c>
      <c r="F298" s="43" t="s">
        <v>17282</v>
      </c>
      <c r="G298" s="7" t="s">
        <v>5576</v>
      </c>
      <c r="H298" s="43" t="s">
        <v>17283</v>
      </c>
      <c r="I298" s="43" t="str">
        <f>VLOOKUP(G298,SCC_xref!$D$6:$E$260,2,FALSE)</f>
        <v>Compressor Engines</v>
      </c>
      <c r="J298" s="7" t="s">
        <v>17135</v>
      </c>
      <c r="K298" s="7">
        <v>0.47</v>
      </c>
      <c r="L298" s="7" t="s">
        <v>17135</v>
      </c>
      <c r="M298" s="7" t="s">
        <v>17135</v>
      </c>
      <c r="N298" s="7" t="s">
        <v>17135</v>
      </c>
    </row>
    <row r="299" spans="1:14" x14ac:dyDescent="0.2">
      <c r="A299" s="43" t="s">
        <v>17062</v>
      </c>
      <c r="B299" s="7" t="str">
        <f t="shared" si="4"/>
        <v>35</v>
      </c>
      <c r="C299" s="7" t="s">
        <v>17105</v>
      </c>
      <c r="D299" s="7" t="str">
        <f>VLOOKUP(C299,fips_xref!$K$2:$L$53,2,FALSE)</f>
        <v>Lea</v>
      </c>
      <c r="E299" s="7" t="s">
        <v>17150</v>
      </c>
      <c r="F299" s="43" t="s">
        <v>17156</v>
      </c>
      <c r="G299" s="7" t="s">
        <v>4240</v>
      </c>
      <c r="H299" s="43" t="s">
        <v>17178</v>
      </c>
      <c r="I299" s="43" t="str">
        <f>VLOOKUP(G299,SCC_xref!$D$6:$E$260,2,FALSE)</f>
        <v>Compressor Engines</v>
      </c>
      <c r="J299" s="7" t="s">
        <v>17135</v>
      </c>
      <c r="K299" s="7" t="s">
        <v>17135</v>
      </c>
      <c r="L299" s="7" t="s">
        <v>17135</v>
      </c>
      <c r="M299" s="7" t="s">
        <v>17135</v>
      </c>
      <c r="N299" s="7">
        <v>0.47</v>
      </c>
    </row>
    <row r="300" spans="1:14" x14ac:dyDescent="0.2">
      <c r="A300" s="43" t="s">
        <v>17062</v>
      </c>
      <c r="B300" s="7" t="str">
        <f t="shared" si="4"/>
        <v>35</v>
      </c>
      <c r="C300" s="7" t="s">
        <v>17105</v>
      </c>
      <c r="D300" s="7" t="str">
        <f>VLOOKUP(C300,fips_xref!$K$2:$L$53,2,FALSE)</f>
        <v>Lea</v>
      </c>
      <c r="E300" s="7" t="s">
        <v>17150</v>
      </c>
      <c r="F300" s="43" t="s">
        <v>17163</v>
      </c>
      <c r="G300" s="7" t="s">
        <v>5578</v>
      </c>
      <c r="H300" s="43" t="s">
        <v>17183</v>
      </c>
      <c r="I300" s="43" t="str">
        <f>VLOOKUP(G300,SCC_xref!$D$6:$E$260,2,FALSE)</f>
        <v>Compressor Engines</v>
      </c>
      <c r="J300" s="7" t="s">
        <v>17135</v>
      </c>
      <c r="K300" s="7">
        <v>0.47</v>
      </c>
      <c r="L300" s="7" t="s">
        <v>17135</v>
      </c>
      <c r="M300" s="7" t="s">
        <v>17135</v>
      </c>
      <c r="N300" s="7" t="s">
        <v>17135</v>
      </c>
    </row>
    <row r="301" spans="1:14" x14ac:dyDescent="0.2">
      <c r="A301" s="43" t="s">
        <v>17062</v>
      </c>
      <c r="B301" s="7" t="str">
        <f t="shared" si="4"/>
        <v>35</v>
      </c>
      <c r="C301" s="7" t="s">
        <v>17105</v>
      </c>
      <c r="D301" s="7" t="str">
        <f>VLOOKUP(C301,fips_xref!$K$2:$L$53,2,FALSE)</f>
        <v>Lea</v>
      </c>
      <c r="E301" s="7" t="s">
        <v>17150</v>
      </c>
      <c r="F301" s="43" t="s">
        <v>17163</v>
      </c>
      <c r="G301" s="7" t="s">
        <v>5578</v>
      </c>
      <c r="H301" s="43" t="s">
        <v>17285</v>
      </c>
      <c r="I301" s="43" t="str">
        <f>VLOOKUP(G301,SCC_xref!$D$6:$E$260,2,FALSE)</f>
        <v>Compressor Engines</v>
      </c>
      <c r="J301" s="7" t="s">
        <v>17135</v>
      </c>
      <c r="K301" s="7" t="s">
        <v>17135</v>
      </c>
      <c r="L301" s="7" t="s">
        <v>17135</v>
      </c>
      <c r="M301" s="7" t="s">
        <v>17135</v>
      </c>
      <c r="N301" s="7">
        <v>0.48</v>
      </c>
    </row>
    <row r="302" spans="1:14" x14ac:dyDescent="0.2">
      <c r="A302" s="43" t="s">
        <v>17062</v>
      </c>
      <c r="B302" s="7" t="str">
        <f t="shared" si="4"/>
        <v>35</v>
      </c>
      <c r="C302" s="7" t="s">
        <v>17105</v>
      </c>
      <c r="D302" s="7" t="str">
        <f>VLOOKUP(C302,fips_xref!$K$2:$L$53,2,FALSE)</f>
        <v>Lea</v>
      </c>
      <c r="E302" s="7" t="s">
        <v>17201</v>
      </c>
      <c r="F302" s="43" t="s">
        <v>17286</v>
      </c>
      <c r="G302" s="7" t="s">
        <v>4240</v>
      </c>
      <c r="H302" s="43" t="s">
        <v>17287</v>
      </c>
      <c r="I302" s="43" t="str">
        <f>VLOOKUP(G302,SCC_xref!$D$6:$E$260,2,FALSE)</f>
        <v>Compressor Engines</v>
      </c>
      <c r="J302" s="7" t="s">
        <v>17135</v>
      </c>
      <c r="K302" s="7" t="s">
        <v>17135</v>
      </c>
      <c r="L302" s="7" t="s">
        <v>17135</v>
      </c>
      <c r="M302" s="7" t="s">
        <v>17135</v>
      </c>
      <c r="N302" s="7">
        <v>0.48</v>
      </c>
    </row>
    <row r="303" spans="1:14" x14ac:dyDescent="0.2">
      <c r="A303" s="43" t="s">
        <v>17062</v>
      </c>
      <c r="B303" s="7" t="str">
        <f t="shared" si="4"/>
        <v>35</v>
      </c>
      <c r="C303" s="7" t="s">
        <v>17105</v>
      </c>
      <c r="D303" s="7" t="str">
        <f>VLOOKUP(C303,fips_xref!$K$2:$L$53,2,FALSE)</f>
        <v>Lea</v>
      </c>
      <c r="E303" s="7" t="s">
        <v>17169</v>
      </c>
      <c r="F303" s="43" t="s">
        <v>17170</v>
      </c>
      <c r="G303" s="7" t="s">
        <v>4242</v>
      </c>
      <c r="H303" s="43" t="s">
        <v>17288</v>
      </c>
      <c r="I303" s="43" t="str">
        <f>VLOOKUP(G303,SCC_xref!$D$6:$E$260,2,FALSE)</f>
        <v>Compressor Engines</v>
      </c>
      <c r="J303" s="7" t="s">
        <v>17135</v>
      </c>
      <c r="K303" s="7" t="s">
        <v>17135</v>
      </c>
      <c r="L303" s="7" t="s">
        <v>17135</v>
      </c>
      <c r="M303" s="7" t="s">
        <v>17135</v>
      </c>
      <c r="N303" s="7">
        <v>0.49</v>
      </c>
    </row>
    <row r="304" spans="1:14" x14ac:dyDescent="0.2">
      <c r="A304" s="43" t="s">
        <v>17062</v>
      </c>
      <c r="B304" s="7" t="str">
        <f t="shared" si="4"/>
        <v>35</v>
      </c>
      <c r="C304" s="7" t="s">
        <v>17105</v>
      </c>
      <c r="D304" s="7" t="str">
        <f>VLOOKUP(C304,fips_xref!$K$2:$L$53,2,FALSE)</f>
        <v>Lea</v>
      </c>
      <c r="E304" s="7" t="s">
        <v>17150</v>
      </c>
      <c r="F304" s="43" t="s">
        <v>17151</v>
      </c>
      <c r="G304" s="7" t="s">
        <v>4240</v>
      </c>
      <c r="H304" s="43" t="s">
        <v>17289</v>
      </c>
      <c r="I304" s="43" t="str">
        <f>VLOOKUP(G304,SCC_xref!$D$6:$E$260,2,FALSE)</f>
        <v>Compressor Engines</v>
      </c>
      <c r="J304" s="7" t="s">
        <v>17135</v>
      </c>
      <c r="K304" s="7" t="s">
        <v>17135</v>
      </c>
      <c r="L304" s="7" t="s">
        <v>17135</v>
      </c>
      <c r="M304" s="7" t="s">
        <v>17135</v>
      </c>
      <c r="N304" s="7">
        <v>0.49</v>
      </c>
    </row>
    <row r="305" spans="1:14" x14ac:dyDescent="0.2">
      <c r="A305" s="43" t="s">
        <v>17062</v>
      </c>
      <c r="B305" s="7" t="str">
        <f t="shared" si="4"/>
        <v>35</v>
      </c>
      <c r="C305" s="7" t="s">
        <v>17105</v>
      </c>
      <c r="D305" s="7" t="str">
        <f>VLOOKUP(C305,fips_xref!$K$2:$L$53,2,FALSE)</f>
        <v>Lea</v>
      </c>
      <c r="E305" s="7" t="s">
        <v>17159</v>
      </c>
      <c r="F305" s="43" t="s">
        <v>17160</v>
      </c>
      <c r="G305" s="7" t="s">
        <v>4242</v>
      </c>
      <c r="H305" s="43" t="s">
        <v>17161</v>
      </c>
      <c r="I305" s="43" t="str">
        <f>VLOOKUP(G305,SCC_xref!$D$6:$E$260,2,FALSE)</f>
        <v>Compressor Engines</v>
      </c>
      <c r="J305" s="7" t="s">
        <v>17135</v>
      </c>
      <c r="K305" s="7" t="s">
        <v>17135</v>
      </c>
      <c r="L305" s="7" t="s">
        <v>17135</v>
      </c>
      <c r="M305" s="7" t="s">
        <v>17135</v>
      </c>
      <c r="N305" s="7">
        <v>0.49</v>
      </c>
    </row>
    <row r="306" spans="1:14" x14ac:dyDescent="0.2">
      <c r="A306" s="43" t="s">
        <v>17062</v>
      </c>
      <c r="B306" s="7" t="str">
        <f t="shared" si="4"/>
        <v>35</v>
      </c>
      <c r="C306" s="7" t="s">
        <v>17104</v>
      </c>
      <c r="D306" s="7" t="str">
        <f>VLOOKUP(C306,fips_xref!$K$2:$L$53,2,FALSE)</f>
        <v>Chaves</v>
      </c>
      <c r="E306" s="7" t="s">
        <v>17139</v>
      </c>
      <c r="F306" s="43" t="s">
        <v>17261</v>
      </c>
      <c r="G306" s="7" t="s">
        <v>1136</v>
      </c>
      <c r="H306" s="43" t="s">
        <v>17284</v>
      </c>
      <c r="I306" s="43" t="str">
        <f>VLOOKUP(G306,SCC_xref!$D$6:$E$260,2,FALSE)</f>
        <v>Permitted Tank Losses</v>
      </c>
      <c r="J306" s="7" t="s">
        <v>17135</v>
      </c>
      <c r="K306" s="7">
        <v>0.5</v>
      </c>
      <c r="L306" s="7" t="s">
        <v>17135</v>
      </c>
      <c r="M306" s="7" t="s">
        <v>17135</v>
      </c>
      <c r="N306" s="7" t="s">
        <v>17135</v>
      </c>
    </row>
    <row r="307" spans="1:14" x14ac:dyDescent="0.2">
      <c r="A307" s="43" t="s">
        <v>17062</v>
      </c>
      <c r="B307" s="7" t="str">
        <f t="shared" si="4"/>
        <v>35</v>
      </c>
      <c r="C307" s="7" t="s">
        <v>17104</v>
      </c>
      <c r="D307" s="7" t="str">
        <f>VLOOKUP(C307,fips_xref!$K$2:$L$53,2,FALSE)</f>
        <v>Chaves</v>
      </c>
      <c r="E307" s="7" t="s">
        <v>17139</v>
      </c>
      <c r="F307" s="43" t="s">
        <v>17261</v>
      </c>
      <c r="G307" s="7" t="s">
        <v>1136</v>
      </c>
      <c r="H307" s="43" t="s">
        <v>17290</v>
      </c>
      <c r="I307" s="43" t="str">
        <f>VLOOKUP(G307,SCC_xref!$D$6:$E$260,2,FALSE)</f>
        <v>Permitted Tank Losses</v>
      </c>
      <c r="J307" s="7" t="s">
        <v>17135</v>
      </c>
      <c r="K307" s="7">
        <v>0.5</v>
      </c>
      <c r="L307" s="7" t="s">
        <v>17135</v>
      </c>
      <c r="M307" s="7" t="s">
        <v>17135</v>
      </c>
      <c r="N307" s="7" t="s">
        <v>17135</v>
      </c>
    </row>
    <row r="308" spans="1:14" x14ac:dyDescent="0.2">
      <c r="A308" s="43" t="s">
        <v>17062</v>
      </c>
      <c r="B308" s="7" t="str">
        <f t="shared" si="4"/>
        <v>35</v>
      </c>
      <c r="C308" s="7" t="s">
        <v>17063</v>
      </c>
      <c r="D308" s="7" t="str">
        <f>VLOOKUP(C308,fips_xref!$K$2:$L$53,2,FALSE)</f>
        <v>Eddy</v>
      </c>
      <c r="E308" s="7" t="s">
        <v>17132</v>
      </c>
      <c r="F308" s="43" t="s">
        <v>17136</v>
      </c>
      <c r="G308" s="7" t="s">
        <v>1259</v>
      </c>
      <c r="H308" s="43" t="s">
        <v>17197</v>
      </c>
      <c r="I308" s="43" t="str">
        <f>VLOOKUP(G308,SCC_xref!$D$6:$E$260,2,FALSE)</f>
        <v>Dehydrator</v>
      </c>
      <c r="J308" s="7" t="s">
        <v>17135</v>
      </c>
      <c r="K308" s="7" t="s">
        <v>17135</v>
      </c>
      <c r="L308" s="7">
        <v>0.5</v>
      </c>
      <c r="M308" s="7" t="s">
        <v>17135</v>
      </c>
      <c r="N308" s="7" t="s">
        <v>17135</v>
      </c>
    </row>
    <row r="309" spans="1:14" x14ac:dyDescent="0.2">
      <c r="A309" s="43" t="s">
        <v>17062</v>
      </c>
      <c r="B309" s="7" t="str">
        <f t="shared" si="4"/>
        <v>35</v>
      </c>
      <c r="C309" s="7" t="s">
        <v>17063</v>
      </c>
      <c r="D309" s="7" t="str">
        <f>VLOOKUP(C309,fips_xref!$K$2:$L$53,2,FALSE)</f>
        <v>Eddy</v>
      </c>
      <c r="E309" s="7" t="s">
        <v>17268</v>
      </c>
      <c r="F309" s="43" t="s">
        <v>17269</v>
      </c>
      <c r="G309" s="7" t="s">
        <v>11026</v>
      </c>
      <c r="H309" s="43" t="s">
        <v>17270</v>
      </c>
      <c r="I309" s="43" t="str">
        <f>VLOOKUP(G309,SCC_xref!$D$6:$E$260,2,FALSE)</f>
        <v>Permitted Tank Losses</v>
      </c>
      <c r="J309" s="7" t="s">
        <v>17135</v>
      </c>
      <c r="K309" s="7">
        <v>0.5</v>
      </c>
      <c r="L309" s="7" t="s">
        <v>17135</v>
      </c>
      <c r="M309" s="7" t="s">
        <v>17135</v>
      </c>
      <c r="N309" s="7" t="s">
        <v>17135</v>
      </c>
    </row>
    <row r="310" spans="1:14" x14ac:dyDescent="0.2">
      <c r="A310" s="43" t="s">
        <v>17062</v>
      </c>
      <c r="B310" s="7" t="str">
        <f t="shared" si="4"/>
        <v>35</v>
      </c>
      <c r="C310" s="7" t="s">
        <v>17105</v>
      </c>
      <c r="D310" s="7" t="str">
        <f>VLOOKUP(C310,fips_xref!$K$2:$L$53,2,FALSE)</f>
        <v>Lea</v>
      </c>
      <c r="E310" s="7" t="s">
        <v>17236</v>
      </c>
      <c r="F310" s="43" t="s">
        <v>17237</v>
      </c>
      <c r="G310" s="7" t="s">
        <v>4238</v>
      </c>
      <c r="H310" s="43" t="s">
        <v>17240</v>
      </c>
      <c r="I310" s="43" t="str">
        <f>VLOOKUP(G310,SCC_xref!$D$6:$E$260,2,FALSE)</f>
        <v>Compressor Engines</v>
      </c>
      <c r="J310" s="7" t="s">
        <v>17135</v>
      </c>
      <c r="K310" s="7">
        <v>0.5</v>
      </c>
      <c r="L310" s="7" t="s">
        <v>17135</v>
      </c>
      <c r="M310" s="7" t="s">
        <v>17135</v>
      </c>
      <c r="N310" s="7" t="s">
        <v>17135</v>
      </c>
    </row>
    <row r="311" spans="1:14" x14ac:dyDescent="0.2">
      <c r="A311" s="43" t="s">
        <v>17062</v>
      </c>
      <c r="B311" s="7" t="str">
        <f t="shared" si="4"/>
        <v>35</v>
      </c>
      <c r="C311" s="7" t="s">
        <v>17105</v>
      </c>
      <c r="D311" s="7" t="str">
        <f>VLOOKUP(C311,fips_xref!$K$2:$L$53,2,FALSE)</f>
        <v>Lea</v>
      </c>
      <c r="E311" s="7" t="s">
        <v>17236</v>
      </c>
      <c r="F311" s="43" t="s">
        <v>17237</v>
      </c>
      <c r="G311" s="7" t="s">
        <v>4238</v>
      </c>
      <c r="H311" s="43" t="s">
        <v>17241</v>
      </c>
      <c r="I311" s="43" t="str">
        <f>VLOOKUP(G311,SCC_xref!$D$6:$E$260,2,FALSE)</f>
        <v>Compressor Engines</v>
      </c>
      <c r="J311" s="7" t="s">
        <v>17135</v>
      </c>
      <c r="K311" s="7">
        <v>0.5</v>
      </c>
      <c r="L311" s="7" t="s">
        <v>17135</v>
      </c>
      <c r="M311" s="7" t="s">
        <v>17135</v>
      </c>
      <c r="N311" s="7" t="s">
        <v>17135</v>
      </c>
    </row>
    <row r="312" spans="1:14" x14ac:dyDescent="0.2">
      <c r="A312" s="43" t="s">
        <v>17062</v>
      </c>
      <c r="B312" s="7" t="str">
        <f t="shared" si="4"/>
        <v>35</v>
      </c>
      <c r="C312" s="7" t="s">
        <v>17105</v>
      </c>
      <c r="D312" s="7" t="str">
        <f>VLOOKUP(C312,fips_xref!$K$2:$L$53,2,FALSE)</f>
        <v>Lea</v>
      </c>
      <c r="E312" s="7" t="s">
        <v>17236</v>
      </c>
      <c r="F312" s="43" t="s">
        <v>17237</v>
      </c>
      <c r="G312" s="7" t="s">
        <v>5578</v>
      </c>
      <c r="H312" s="43" t="s">
        <v>17242</v>
      </c>
      <c r="I312" s="43" t="str">
        <f>VLOOKUP(G312,SCC_xref!$D$6:$E$260,2,FALSE)</f>
        <v>Compressor Engines</v>
      </c>
      <c r="J312" s="7" t="s">
        <v>17135</v>
      </c>
      <c r="K312" s="7" t="s">
        <v>17135</v>
      </c>
      <c r="L312" s="7" t="s">
        <v>17135</v>
      </c>
      <c r="M312" s="7" t="s">
        <v>17135</v>
      </c>
      <c r="N312" s="7">
        <v>0.5</v>
      </c>
    </row>
    <row r="313" spans="1:14" x14ac:dyDescent="0.2">
      <c r="A313" s="43" t="s">
        <v>17062</v>
      </c>
      <c r="B313" s="7" t="str">
        <f t="shared" si="4"/>
        <v>35</v>
      </c>
      <c r="C313" s="7" t="s">
        <v>17105</v>
      </c>
      <c r="D313" s="7" t="str">
        <f>VLOOKUP(C313,fips_xref!$K$2:$L$53,2,FALSE)</f>
        <v>Lea</v>
      </c>
      <c r="E313" s="7" t="s">
        <v>17236</v>
      </c>
      <c r="F313" s="43" t="s">
        <v>17237</v>
      </c>
      <c r="G313" s="7" t="s">
        <v>3823</v>
      </c>
      <c r="H313" s="43" t="s">
        <v>17258</v>
      </c>
      <c r="I313" s="43" t="str">
        <f>VLOOKUP(G313,SCC_xref!$D$6:$E$260,2,FALSE)</f>
        <v>Process Heaters</v>
      </c>
      <c r="J313" s="7" t="s">
        <v>17135</v>
      </c>
      <c r="K313" s="7" t="s">
        <v>17135</v>
      </c>
      <c r="L313" s="7" t="s">
        <v>17135</v>
      </c>
      <c r="M313" s="7">
        <v>0.5</v>
      </c>
      <c r="N313" s="7" t="s">
        <v>17135</v>
      </c>
    </row>
    <row r="314" spans="1:14" x14ac:dyDescent="0.2">
      <c r="A314" s="43" t="s">
        <v>17062</v>
      </c>
      <c r="B314" s="7" t="str">
        <f t="shared" si="4"/>
        <v>35</v>
      </c>
      <c r="C314" s="7" t="s">
        <v>17105</v>
      </c>
      <c r="D314" s="7" t="str">
        <f>VLOOKUP(C314,fips_xref!$K$2:$L$53,2,FALSE)</f>
        <v>Lea</v>
      </c>
      <c r="E314" s="7" t="s">
        <v>17236</v>
      </c>
      <c r="F314" s="43" t="s">
        <v>17237</v>
      </c>
      <c r="G314" s="7" t="s">
        <v>4242</v>
      </c>
      <c r="H314" s="43" t="s">
        <v>17291</v>
      </c>
      <c r="I314" s="43" t="str">
        <f>VLOOKUP(G314,SCC_xref!$D$6:$E$260,2,FALSE)</f>
        <v>Compressor Engines</v>
      </c>
      <c r="J314" s="7" t="s">
        <v>17135</v>
      </c>
      <c r="K314" s="7" t="s">
        <v>17135</v>
      </c>
      <c r="L314" s="7" t="s">
        <v>17135</v>
      </c>
      <c r="M314" s="7" t="s">
        <v>17135</v>
      </c>
      <c r="N314" s="7">
        <v>0.5</v>
      </c>
    </row>
    <row r="315" spans="1:14" x14ac:dyDescent="0.2">
      <c r="A315" s="43" t="s">
        <v>17062</v>
      </c>
      <c r="B315" s="7" t="str">
        <f t="shared" si="4"/>
        <v>35</v>
      </c>
      <c r="C315" s="7" t="s">
        <v>17105</v>
      </c>
      <c r="D315" s="7" t="str">
        <f>VLOOKUP(C315,fips_xref!$K$2:$L$53,2,FALSE)</f>
        <v>Lea</v>
      </c>
      <c r="E315" s="7" t="s">
        <v>17207</v>
      </c>
      <c r="F315" s="43" t="s">
        <v>17208</v>
      </c>
      <c r="G315" s="7" t="s">
        <v>4254</v>
      </c>
      <c r="H315" s="43" t="s">
        <v>1891</v>
      </c>
      <c r="I315" s="43" t="str">
        <f>VLOOKUP(G315,SCC_xref!$D$6:$E$260,2,FALSE)</f>
        <v>Permitted Fugitives</v>
      </c>
      <c r="J315" s="7" t="s">
        <v>17135</v>
      </c>
      <c r="K315" s="7">
        <v>0.5</v>
      </c>
      <c r="L315" s="7" t="s">
        <v>17135</v>
      </c>
      <c r="M315" s="7" t="s">
        <v>17135</v>
      </c>
      <c r="N315" s="7" t="s">
        <v>17135</v>
      </c>
    </row>
    <row r="316" spans="1:14" x14ac:dyDescent="0.2">
      <c r="A316" s="43" t="s">
        <v>17062</v>
      </c>
      <c r="B316" s="7" t="str">
        <f t="shared" si="4"/>
        <v>35</v>
      </c>
      <c r="C316" s="7" t="s">
        <v>17105</v>
      </c>
      <c r="D316" s="7" t="str">
        <f>VLOOKUP(C316,fips_xref!$K$2:$L$53,2,FALSE)</f>
        <v>Lea</v>
      </c>
      <c r="E316" s="7" t="s">
        <v>17150</v>
      </c>
      <c r="F316" s="43" t="s">
        <v>17163</v>
      </c>
      <c r="G316" s="7" t="s">
        <v>5578</v>
      </c>
      <c r="H316" s="43" t="s">
        <v>17183</v>
      </c>
      <c r="I316" s="43" t="str">
        <f>VLOOKUP(G316,SCC_xref!$D$6:$E$260,2,FALSE)</f>
        <v>Compressor Engines</v>
      </c>
      <c r="J316" s="7" t="s">
        <v>17135</v>
      </c>
      <c r="K316" s="7" t="s">
        <v>17135</v>
      </c>
      <c r="L316" s="7" t="s">
        <v>17135</v>
      </c>
      <c r="M316" s="7" t="s">
        <v>17135</v>
      </c>
      <c r="N316" s="7">
        <v>0.5</v>
      </c>
    </row>
    <row r="317" spans="1:14" x14ac:dyDescent="0.2">
      <c r="A317" s="43" t="s">
        <v>17062</v>
      </c>
      <c r="B317" s="7" t="str">
        <f t="shared" si="4"/>
        <v>35</v>
      </c>
      <c r="C317" s="7" t="s">
        <v>17105</v>
      </c>
      <c r="D317" s="7" t="str">
        <f>VLOOKUP(C317,fips_xref!$K$2:$L$53,2,FALSE)</f>
        <v>Lea</v>
      </c>
      <c r="E317" s="7" t="s">
        <v>17150</v>
      </c>
      <c r="F317" s="43" t="s">
        <v>17163</v>
      </c>
      <c r="G317" s="7" t="s">
        <v>5578</v>
      </c>
      <c r="H317" s="43" t="s">
        <v>17184</v>
      </c>
      <c r="I317" s="43" t="str">
        <f>VLOOKUP(G317,SCC_xref!$D$6:$E$260,2,FALSE)</f>
        <v>Compressor Engines</v>
      </c>
      <c r="J317" s="7" t="s">
        <v>17135</v>
      </c>
      <c r="K317" s="7">
        <v>0.5</v>
      </c>
      <c r="L317" s="7" t="s">
        <v>17135</v>
      </c>
      <c r="M317" s="7" t="s">
        <v>17135</v>
      </c>
      <c r="N317" s="7" t="s">
        <v>17135</v>
      </c>
    </row>
    <row r="318" spans="1:14" x14ac:dyDescent="0.2">
      <c r="A318" s="43" t="s">
        <v>17062</v>
      </c>
      <c r="B318" s="7" t="str">
        <f t="shared" si="4"/>
        <v>35</v>
      </c>
      <c r="C318" s="7" t="s">
        <v>17105</v>
      </c>
      <c r="D318" s="7" t="str">
        <f>VLOOKUP(C318,fips_xref!$K$2:$L$53,2,FALSE)</f>
        <v>Lea</v>
      </c>
      <c r="E318" s="7" t="s">
        <v>17150</v>
      </c>
      <c r="F318" s="43" t="s">
        <v>17163</v>
      </c>
      <c r="G318" s="7" t="s">
        <v>5578</v>
      </c>
      <c r="H318" s="43" t="s">
        <v>17183</v>
      </c>
      <c r="I318" s="43" t="str">
        <f>VLOOKUP(G318,SCC_xref!$D$6:$E$260,2,FALSE)</f>
        <v>Compressor Engines</v>
      </c>
      <c r="J318" s="7" t="s">
        <v>17135</v>
      </c>
      <c r="K318" s="7">
        <v>0.5</v>
      </c>
      <c r="L318" s="7" t="s">
        <v>17135</v>
      </c>
      <c r="M318" s="7" t="s">
        <v>17135</v>
      </c>
      <c r="N318" s="7" t="s">
        <v>17135</v>
      </c>
    </row>
    <row r="319" spans="1:14" x14ac:dyDescent="0.2">
      <c r="A319" s="43" t="s">
        <v>17062</v>
      </c>
      <c r="B319" s="7" t="str">
        <f t="shared" si="4"/>
        <v>35</v>
      </c>
      <c r="C319" s="7" t="s">
        <v>17105</v>
      </c>
      <c r="D319" s="7" t="str">
        <f>VLOOKUP(C319,fips_xref!$K$2:$L$53,2,FALSE)</f>
        <v>Lea</v>
      </c>
      <c r="E319" s="7" t="s">
        <v>17150</v>
      </c>
      <c r="F319" s="43" t="s">
        <v>17151</v>
      </c>
      <c r="G319" s="7" t="s">
        <v>4240</v>
      </c>
      <c r="H319" s="43" t="s">
        <v>17292</v>
      </c>
      <c r="I319" s="43" t="str">
        <f>VLOOKUP(G319,SCC_xref!$D$6:$E$260,2,FALSE)</f>
        <v>Compressor Engines</v>
      </c>
      <c r="J319" s="7" t="s">
        <v>17135</v>
      </c>
      <c r="K319" s="7" t="s">
        <v>17135</v>
      </c>
      <c r="L319" s="7" t="s">
        <v>17135</v>
      </c>
      <c r="M319" s="7" t="s">
        <v>17135</v>
      </c>
      <c r="N319" s="7">
        <v>0.5</v>
      </c>
    </row>
    <row r="320" spans="1:14" x14ac:dyDescent="0.2">
      <c r="A320" s="43" t="s">
        <v>17062</v>
      </c>
      <c r="B320" s="7" t="str">
        <f t="shared" si="4"/>
        <v>35</v>
      </c>
      <c r="C320" s="7" t="s">
        <v>17105</v>
      </c>
      <c r="D320" s="7" t="str">
        <f>VLOOKUP(C320,fips_xref!$K$2:$L$53,2,FALSE)</f>
        <v>Lea</v>
      </c>
      <c r="E320" s="7" t="s">
        <v>17150</v>
      </c>
      <c r="F320" s="43" t="s">
        <v>17151</v>
      </c>
      <c r="G320" s="7" t="s">
        <v>4240</v>
      </c>
      <c r="H320" s="43" t="s">
        <v>17271</v>
      </c>
      <c r="I320" s="43" t="str">
        <f>VLOOKUP(G320,SCC_xref!$D$6:$E$260,2,FALSE)</f>
        <v>Compressor Engines</v>
      </c>
      <c r="J320" s="7" t="s">
        <v>17135</v>
      </c>
      <c r="K320" s="7">
        <v>0.5</v>
      </c>
      <c r="L320" s="7" t="s">
        <v>17135</v>
      </c>
      <c r="M320" s="7" t="s">
        <v>17135</v>
      </c>
      <c r="N320" s="7" t="s">
        <v>17135</v>
      </c>
    </row>
    <row r="321" spans="1:14" x14ac:dyDescent="0.2">
      <c r="A321" s="43" t="s">
        <v>17062</v>
      </c>
      <c r="B321" s="7" t="str">
        <f t="shared" si="4"/>
        <v>35</v>
      </c>
      <c r="C321" s="7" t="s">
        <v>17105</v>
      </c>
      <c r="D321" s="7" t="str">
        <f>VLOOKUP(C321,fips_xref!$K$2:$L$53,2,FALSE)</f>
        <v>Lea</v>
      </c>
      <c r="E321" s="7" t="s">
        <v>17150</v>
      </c>
      <c r="F321" s="43" t="s">
        <v>17151</v>
      </c>
      <c r="G321" s="7" t="s">
        <v>3823</v>
      </c>
      <c r="H321" s="43" t="s">
        <v>17152</v>
      </c>
      <c r="I321" s="43" t="str">
        <f>VLOOKUP(G321,SCC_xref!$D$6:$E$260,2,FALSE)</f>
        <v>Process Heaters</v>
      </c>
      <c r="J321" s="7">
        <v>0.5</v>
      </c>
      <c r="K321" s="7" t="s">
        <v>17135</v>
      </c>
      <c r="L321" s="7" t="s">
        <v>17135</v>
      </c>
      <c r="M321" s="7" t="s">
        <v>17135</v>
      </c>
      <c r="N321" s="7" t="s">
        <v>17135</v>
      </c>
    </row>
    <row r="322" spans="1:14" x14ac:dyDescent="0.2">
      <c r="A322" s="43" t="s">
        <v>17062</v>
      </c>
      <c r="B322" s="7" t="str">
        <f t="shared" si="4"/>
        <v>35</v>
      </c>
      <c r="C322" s="7" t="s">
        <v>17105</v>
      </c>
      <c r="D322" s="7" t="str">
        <f>VLOOKUP(C322,fips_xref!$K$2:$L$53,2,FALSE)</f>
        <v>Lea</v>
      </c>
      <c r="E322" s="7" t="s">
        <v>17231</v>
      </c>
      <c r="F322" s="43" t="s">
        <v>17232</v>
      </c>
      <c r="G322" s="7" t="s">
        <v>3823</v>
      </c>
      <c r="H322" s="43" t="s">
        <v>17245</v>
      </c>
      <c r="I322" s="43" t="str">
        <f>VLOOKUP(G322,SCC_xref!$D$6:$E$260,2,FALSE)</f>
        <v>Process Heaters</v>
      </c>
      <c r="J322" s="7" t="s">
        <v>17135</v>
      </c>
      <c r="K322" s="7" t="s">
        <v>17135</v>
      </c>
      <c r="L322" s="7">
        <v>0.5</v>
      </c>
      <c r="M322" s="7" t="s">
        <v>17135</v>
      </c>
      <c r="N322" s="7" t="s">
        <v>17135</v>
      </c>
    </row>
    <row r="323" spans="1:14" x14ac:dyDescent="0.2">
      <c r="A323" s="43" t="s">
        <v>17062</v>
      </c>
      <c r="B323" s="7" t="str">
        <f t="shared" si="4"/>
        <v>35</v>
      </c>
      <c r="C323" s="7" t="s">
        <v>17063</v>
      </c>
      <c r="D323" s="7" t="str">
        <f>VLOOKUP(C323,fips_xref!$K$2:$L$53,2,FALSE)</f>
        <v>Eddy</v>
      </c>
      <c r="E323" s="7" t="s">
        <v>17222</v>
      </c>
      <c r="F323" s="43" t="s">
        <v>17223</v>
      </c>
      <c r="G323" s="7" t="s">
        <v>5</v>
      </c>
      <c r="H323" s="43" t="s">
        <v>17224</v>
      </c>
      <c r="I323" s="43" t="str">
        <f>VLOOKUP(G323,SCC_xref!$D$6:$E$260,2,FALSE)</f>
        <v>Dehydrator</v>
      </c>
      <c r="J323" s="7" t="s">
        <v>17135</v>
      </c>
      <c r="K323" s="7" t="s">
        <v>17135</v>
      </c>
      <c r="L323" s="7">
        <v>0.503</v>
      </c>
      <c r="M323" s="7" t="s">
        <v>17135</v>
      </c>
      <c r="N323" s="7" t="s">
        <v>17135</v>
      </c>
    </row>
    <row r="324" spans="1:14" x14ac:dyDescent="0.2">
      <c r="A324" s="43" t="s">
        <v>17062</v>
      </c>
      <c r="B324" s="7" t="str">
        <f t="shared" si="4"/>
        <v>35</v>
      </c>
      <c r="C324" s="7" t="s">
        <v>17104</v>
      </c>
      <c r="D324" s="7" t="str">
        <f>VLOOKUP(C324,fips_xref!$K$2:$L$53,2,FALSE)</f>
        <v>Chaves</v>
      </c>
      <c r="E324" s="7" t="s">
        <v>17193</v>
      </c>
      <c r="F324" s="43" t="s">
        <v>17246</v>
      </c>
      <c r="G324" s="7" t="s">
        <v>1136</v>
      </c>
      <c r="H324" s="43" t="s">
        <v>17293</v>
      </c>
      <c r="I324" s="43" t="str">
        <f>VLOOKUP(G324,SCC_xref!$D$6:$E$260,2,FALSE)</f>
        <v>Permitted Tank Losses</v>
      </c>
      <c r="J324" s="7" t="s">
        <v>17135</v>
      </c>
      <c r="K324" s="7">
        <v>0.51</v>
      </c>
      <c r="L324" s="7" t="s">
        <v>17135</v>
      </c>
      <c r="M324" s="7" t="s">
        <v>17135</v>
      </c>
      <c r="N324" s="7" t="s">
        <v>17135</v>
      </c>
    </row>
    <row r="325" spans="1:14" x14ac:dyDescent="0.2">
      <c r="A325" s="43" t="s">
        <v>17062</v>
      </c>
      <c r="B325" s="7" t="str">
        <f t="shared" si="4"/>
        <v>35</v>
      </c>
      <c r="C325" s="7" t="s">
        <v>17105</v>
      </c>
      <c r="D325" s="7" t="str">
        <f>VLOOKUP(C325,fips_xref!$K$2:$L$53,2,FALSE)</f>
        <v>Lea</v>
      </c>
      <c r="E325" s="7" t="s">
        <v>17169</v>
      </c>
      <c r="F325" s="43" t="s">
        <v>17170</v>
      </c>
      <c r="G325" s="7" t="s">
        <v>4252</v>
      </c>
      <c r="H325" s="43" t="s">
        <v>17294</v>
      </c>
      <c r="I325" s="43" t="str">
        <f>VLOOKUP(G325,SCC_xref!$D$6:$E$260,2,FALSE)</f>
        <v>Natural Gas Production, Flares</v>
      </c>
      <c r="J325" s="7" t="s">
        <v>17135</v>
      </c>
      <c r="K325" s="7">
        <v>0.51</v>
      </c>
      <c r="L325" s="7" t="s">
        <v>17135</v>
      </c>
      <c r="M325" s="7" t="s">
        <v>17135</v>
      </c>
      <c r="N325" s="7" t="s">
        <v>17135</v>
      </c>
    </row>
    <row r="326" spans="1:14" x14ac:dyDescent="0.2">
      <c r="A326" s="43" t="s">
        <v>17062</v>
      </c>
      <c r="B326" s="7" t="str">
        <f t="shared" ref="B326:B389" si="5">LEFT(C326,2)</f>
        <v>35</v>
      </c>
      <c r="C326" s="7" t="s">
        <v>17105</v>
      </c>
      <c r="D326" s="7" t="str">
        <f>VLOOKUP(C326,fips_xref!$K$2:$L$53,2,FALSE)</f>
        <v>Lea</v>
      </c>
      <c r="E326" s="7" t="s">
        <v>17150</v>
      </c>
      <c r="F326" s="43" t="s">
        <v>17163</v>
      </c>
      <c r="G326" s="7" t="s">
        <v>4238</v>
      </c>
      <c r="H326" s="43" t="s">
        <v>17164</v>
      </c>
      <c r="I326" s="43" t="str">
        <f>VLOOKUP(G326,SCC_xref!$D$6:$E$260,2,FALSE)</f>
        <v>Compressor Engines</v>
      </c>
      <c r="J326" s="7" t="s">
        <v>17135</v>
      </c>
      <c r="K326" s="7">
        <v>0.51</v>
      </c>
      <c r="L326" s="7" t="s">
        <v>17135</v>
      </c>
      <c r="M326" s="7" t="s">
        <v>17135</v>
      </c>
      <c r="N326" s="7" t="s">
        <v>17135</v>
      </c>
    </row>
    <row r="327" spans="1:14" x14ac:dyDescent="0.2">
      <c r="A327" s="43" t="s">
        <v>17062</v>
      </c>
      <c r="B327" s="7" t="str">
        <f t="shared" si="5"/>
        <v>35</v>
      </c>
      <c r="C327" s="7" t="s">
        <v>17063</v>
      </c>
      <c r="D327" s="7" t="str">
        <f>VLOOKUP(C327,fips_xref!$K$2:$L$53,2,FALSE)</f>
        <v>Eddy</v>
      </c>
      <c r="E327" s="7" t="s">
        <v>17201</v>
      </c>
      <c r="F327" s="43" t="s">
        <v>17295</v>
      </c>
      <c r="G327" s="7" t="s">
        <v>3823</v>
      </c>
      <c r="H327" s="43" t="s">
        <v>17296</v>
      </c>
      <c r="I327" s="43" t="str">
        <f>VLOOKUP(G327,SCC_xref!$D$6:$E$260,2,FALSE)</f>
        <v>Process Heaters</v>
      </c>
      <c r="J327" s="7" t="s">
        <v>17135</v>
      </c>
      <c r="K327" s="7">
        <v>0.52</v>
      </c>
      <c r="L327" s="7" t="s">
        <v>17135</v>
      </c>
      <c r="M327" s="7" t="s">
        <v>17135</v>
      </c>
      <c r="N327" s="7" t="s">
        <v>17135</v>
      </c>
    </row>
    <row r="328" spans="1:14" x14ac:dyDescent="0.2">
      <c r="A328" s="43" t="s">
        <v>17062</v>
      </c>
      <c r="B328" s="7" t="str">
        <f t="shared" si="5"/>
        <v>35</v>
      </c>
      <c r="C328" s="7" t="s">
        <v>17063</v>
      </c>
      <c r="D328" s="7" t="str">
        <f>VLOOKUP(C328,fips_xref!$K$2:$L$53,2,FALSE)</f>
        <v>Eddy</v>
      </c>
      <c r="E328" s="7" t="s">
        <v>17201</v>
      </c>
      <c r="F328" s="43" t="s">
        <v>17295</v>
      </c>
      <c r="G328" s="7" t="s">
        <v>3823</v>
      </c>
      <c r="H328" s="43" t="s">
        <v>17297</v>
      </c>
      <c r="I328" s="43" t="str">
        <f>VLOOKUP(G328,SCC_xref!$D$6:$E$260,2,FALSE)</f>
        <v>Process Heaters</v>
      </c>
      <c r="J328" s="7" t="s">
        <v>17135</v>
      </c>
      <c r="K328" s="7">
        <v>0.52</v>
      </c>
      <c r="L328" s="7" t="s">
        <v>17135</v>
      </c>
      <c r="M328" s="7" t="s">
        <v>17135</v>
      </c>
      <c r="N328" s="7" t="s">
        <v>17135</v>
      </c>
    </row>
    <row r="329" spans="1:14" x14ac:dyDescent="0.2">
      <c r="A329" s="43" t="s">
        <v>17062</v>
      </c>
      <c r="B329" s="7" t="str">
        <f t="shared" si="5"/>
        <v>35</v>
      </c>
      <c r="C329" s="7" t="s">
        <v>17063</v>
      </c>
      <c r="D329" s="7" t="str">
        <f>VLOOKUP(C329,fips_xref!$K$2:$L$53,2,FALSE)</f>
        <v>Eddy</v>
      </c>
      <c r="E329" s="7" t="s">
        <v>17268</v>
      </c>
      <c r="F329" s="43" t="s">
        <v>17269</v>
      </c>
      <c r="G329" s="7" t="s">
        <v>7308</v>
      </c>
      <c r="H329" s="43" t="s">
        <v>17298</v>
      </c>
      <c r="I329" s="43" t="str">
        <f>VLOOKUP(G329,SCC_xref!$D$6:$E$260,2,FALSE)</f>
        <v>Amine Units</v>
      </c>
      <c r="J329" s="7" t="s">
        <v>17135</v>
      </c>
      <c r="K329" s="7" t="s">
        <v>17135</v>
      </c>
      <c r="L329" s="7">
        <v>0.52</v>
      </c>
      <c r="M329" s="7" t="s">
        <v>17135</v>
      </c>
      <c r="N329" s="7" t="s">
        <v>17135</v>
      </c>
    </row>
    <row r="330" spans="1:14" x14ac:dyDescent="0.2">
      <c r="A330" s="43" t="s">
        <v>17062</v>
      </c>
      <c r="B330" s="7" t="str">
        <f t="shared" si="5"/>
        <v>35</v>
      </c>
      <c r="C330" s="7" t="s">
        <v>17105</v>
      </c>
      <c r="D330" s="7" t="str">
        <f>VLOOKUP(C330,fips_xref!$K$2:$L$53,2,FALSE)</f>
        <v>Lea</v>
      </c>
      <c r="E330" s="7" t="s">
        <v>17150</v>
      </c>
      <c r="F330" s="43" t="s">
        <v>17156</v>
      </c>
      <c r="G330" s="7" t="s">
        <v>1257</v>
      </c>
      <c r="H330" s="43" t="s">
        <v>17157</v>
      </c>
      <c r="I330" s="43" t="str">
        <f>VLOOKUP(G330,SCC_xref!$D$6:$E$260,2,FALSE)</f>
        <v>Dehydrator</v>
      </c>
      <c r="J330" s="7" t="s">
        <v>17135</v>
      </c>
      <c r="K330" s="7" t="s">
        <v>17135</v>
      </c>
      <c r="L330" s="7">
        <v>0.53</v>
      </c>
      <c r="M330" s="7" t="s">
        <v>17135</v>
      </c>
      <c r="N330" s="7" t="s">
        <v>17135</v>
      </c>
    </row>
    <row r="331" spans="1:14" x14ac:dyDescent="0.2">
      <c r="A331" s="43" t="s">
        <v>17062</v>
      </c>
      <c r="B331" s="7" t="str">
        <f t="shared" si="5"/>
        <v>35</v>
      </c>
      <c r="C331" s="7" t="s">
        <v>17105</v>
      </c>
      <c r="D331" s="7" t="str">
        <f>VLOOKUP(C331,fips_xref!$K$2:$L$53,2,FALSE)</f>
        <v>Lea</v>
      </c>
      <c r="E331" s="7" t="s">
        <v>17150</v>
      </c>
      <c r="F331" s="43" t="s">
        <v>17156</v>
      </c>
      <c r="G331" s="7" t="s">
        <v>4242</v>
      </c>
      <c r="H331" s="43" t="s">
        <v>17212</v>
      </c>
      <c r="I331" s="43" t="str">
        <f>VLOOKUP(G331,SCC_xref!$D$6:$E$260,2,FALSE)</f>
        <v>Compressor Engines</v>
      </c>
      <c r="J331" s="7" t="s">
        <v>17135</v>
      </c>
      <c r="K331" s="7" t="s">
        <v>17135</v>
      </c>
      <c r="L331" s="7" t="s">
        <v>17135</v>
      </c>
      <c r="M331" s="7" t="s">
        <v>17135</v>
      </c>
      <c r="N331" s="7">
        <v>0.53</v>
      </c>
    </row>
    <row r="332" spans="1:14" x14ac:dyDescent="0.2">
      <c r="A332" s="43" t="s">
        <v>17062</v>
      </c>
      <c r="B332" s="7" t="str">
        <f t="shared" si="5"/>
        <v>35</v>
      </c>
      <c r="C332" s="7" t="s">
        <v>17105</v>
      </c>
      <c r="D332" s="7" t="str">
        <f>VLOOKUP(C332,fips_xref!$K$2:$L$53,2,FALSE)</f>
        <v>Lea</v>
      </c>
      <c r="E332" s="7" t="s">
        <v>17150</v>
      </c>
      <c r="F332" s="43" t="s">
        <v>17163</v>
      </c>
      <c r="G332" s="7" t="s">
        <v>5578</v>
      </c>
      <c r="H332" s="43" t="s">
        <v>17182</v>
      </c>
      <c r="I332" s="43" t="str">
        <f>VLOOKUP(G332,SCC_xref!$D$6:$E$260,2,FALSE)</f>
        <v>Compressor Engines</v>
      </c>
      <c r="J332" s="7" t="s">
        <v>17135</v>
      </c>
      <c r="K332" s="7" t="s">
        <v>17135</v>
      </c>
      <c r="L332" s="7" t="s">
        <v>17135</v>
      </c>
      <c r="M332" s="7" t="s">
        <v>17135</v>
      </c>
      <c r="N332" s="7">
        <v>0.53</v>
      </c>
    </row>
    <row r="333" spans="1:14" x14ac:dyDescent="0.2">
      <c r="A333" s="43" t="s">
        <v>17062</v>
      </c>
      <c r="B333" s="7" t="str">
        <f t="shared" si="5"/>
        <v>35</v>
      </c>
      <c r="C333" s="7" t="s">
        <v>17063</v>
      </c>
      <c r="D333" s="7" t="str">
        <f>VLOOKUP(C333,fips_xref!$K$2:$L$53,2,FALSE)</f>
        <v>Eddy</v>
      </c>
      <c r="E333" s="7" t="s">
        <v>17132</v>
      </c>
      <c r="F333" s="43" t="s">
        <v>17282</v>
      </c>
      <c r="G333" s="7" t="s">
        <v>5576</v>
      </c>
      <c r="H333" s="43" t="s">
        <v>17283</v>
      </c>
      <c r="I333" s="43" t="str">
        <f>VLOOKUP(G333,SCC_xref!$D$6:$E$260,2,FALSE)</f>
        <v>Compressor Engines</v>
      </c>
      <c r="J333" s="7" t="s">
        <v>17135</v>
      </c>
      <c r="K333" s="7">
        <v>0.55000000000000004</v>
      </c>
      <c r="L333" s="7" t="s">
        <v>17135</v>
      </c>
      <c r="M333" s="7" t="s">
        <v>17135</v>
      </c>
      <c r="N333" s="7" t="s">
        <v>17135</v>
      </c>
    </row>
    <row r="334" spans="1:14" x14ac:dyDescent="0.2">
      <c r="A334" s="43" t="s">
        <v>17062</v>
      </c>
      <c r="B334" s="7" t="str">
        <f t="shared" si="5"/>
        <v>35</v>
      </c>
      <c r="C334" s="7" t="s">
        <v>17105</v>
      </c>
      <c r="D334" s="7" t="str">
        <f>VLOOKUP(C334,fips_xref!$K$2:$L$53,2,FALSE)</f>
        <v>Lea</v>
      </c>
      <c r="E334" s="7" t="s">
        <v>17150</v>
      </c>
      <c r="F334" s="43" t="s">
        <v>17163</v>
      </c>
      <c r="G334" s="7" t="s">
        <v>5578</v>
      </c>
      <c r="H334" s="43" t="s">
        <v>17216</v>
      </c>
      <c r="I334" s="43" t="str">
        <f>VLOOKUP(G334,SCC_xref!$D$6:$E$260,2,FALSE)</f>
        <v>Compressor Engines</v>
      </c>
      <c r="J334" s="7" t="s">
        <v>17135</v>
      </c>
      <c r="K334" s="7" t="s">
        <v>17135</v>
      </c>
      <c r="L334" s="7" t="s">
        <v>17135</v>
      </c>
      <c r="M334" s="7" t="s">
        <v>17135</v>
      </c>
      <c r="N334" s="7">
        <v>0.55000000000000004</v>
      </c>
    </row>
    <row r="335" spans="1:14" x14ac:dyDescent="0.2">
      <c r="A335" s="43" t="s">
        <v>17062</v>
      </c>
      <c r="B335" s="7" t="str">
        <f t="shared" si="5"/>
        <v>35</v>
      </c>
      <c r="C335" s="7" t="s">
        <v>17063</v>
      </c>
      <c r="D335" s="7" t="str">
        <f>VLOOKUP(C335,fips_xref!$K$2:$L$53,2,FALSE)</f>
        <v>Eddy</v>
      </c>
      <c r="E335" s="7" t="s">
        <v>17132</v>
      </c>
      <c r="F335" s="43" t="s">
        <v>17282</v>
      </c>
      <c r="G335" s="7" t="s">
        <v>1126</v>
      </c>
      <c r="H335" s="43" t="s">
        <v>17299</v>
      </c>
      <c r="I335" s="43" t="str">
        <f>VLOOKUP(G335,SCC_xref!$D$6:$E$260,2,FALSE)</f>
        <v>Permitted Fugitives</v>
      </c>
      <c r="J335" s="7" t="s">
        <v>17135</v>
      </c>
      <c r="K335" s="7">
        <v>0.56000000000000005</v>
      </c>
      <c r="L335" s="7" t="s">
        <v>17135</v>
      </c>
      <c r="M335" s="7" t="s">
        <v>17135</v>
      </c>
      <c r="N335" s="7" t="s">
        <v>17135</v>
      </c>
    </row>
    <row r="336" spans="1:14" x14ac:dyDescent="0.2">
      <c r="A336" s="43" t="s">
        <v>17062</v>
      </c>
      <c r="B336" s="7" t="str">
        <f t="shared" si="5"/>
        <v>35</v>
      </c>
      <c r="C336" s="7" t="s">
        <v>17105</v>
      </c>
      <c r="D336" s="7" t="str">
        <f>VLOOKUP(C336,fips_xref!$K$2:$L$53,2,FALSE)</f>
        <v>Lea</v>
      </c>
      <c r="E336" s="7" t="s">
        <v>17150</v>
      </c>
      <c r="F336" s="43" t="s">
        <v>17156</v>
      </c>
      <c r="G336" s="7" t="s">
        <v>4240</v>
      </c>
      <c r="H336" s="43" t="s">
        <v>17178</v>
      </c>
      <c r="I336" s="43" t="str">
        <f>VLOOKUP(G336,SCC_xref!$D$6:$E$260,2,FALSE)</f>
        <v>Compressor Engines</v>
      </c>
      <c r="J336" s="7" t="s">
        <v>17135</v>
      </c>
      <c r="K336" s="7" t="s">
        <v>17135</v>
      </c>
      <c r="L336" s="7" t="s">
        <v>17135</v>
      </c>
      <c r="M336" s="7" t="s">
        <v>17135</v>
      </c>
      <c r="N336" s="7">
        <v>0.56000000000000005</v>
      </c>
    </row>
    <row r="337" spans="1:14" x14ac:dyDescent="0.2">
      <c r="A337" s="43" t="s">
        <v>17062</v>
      </c>
      <c r="B337" s="7" t="str">
        <f t="shared" si="5"/>
        <v>35</v>
      </c>
      <c r="C337" s="7" t="s">
        <v>17105</v>
      </c>
      <c r="D337" s="7" t="str">
        <f>VLOOKUP(C337,fips_xref!$K$2:$L$53,2,FALSE)</f>
        <v>Lea</v>
      </c>
      <c r="E337" s="7" t="s">
        <v>17150</v>
      </c>
      <c r="F337" s="43" t="s">
        <v>17163</v>
      </c>
      <c r="G337" s="7" t="s">
        <v>4238</v>
      </c>
      <c r="H337" s="43" t="s">
        <v>17186</v>
      </c>
      <c r="I337" s="43" t="str">
        <f>VLOOKUP(G337,SCC_xref!$D$6:$E$260,2,FALSE)</f>
        <v>Compressor Engines</v>
      </c>
      <c r="J337" s="7" t="s">
        <v>17135</v>
      </c>
      <c r="K337" s="7" t="s">
        <v>17135</v>
      </c>
      <c r="L337" s="7" t="s">
        <v>17135</v>
      </c>
      <c r="M337" s="7" t="s">
        <v>17135</v>
      </c>
      <c r="N337" s="7">
        <v>0.56000000000000005</v>
      </c>
    </row>
    <row r="338" spans="1:14" x14ac:dyDescent="0.2">
      <c r="A338" s="43" t="s">
        <v>17062</v>
      </c>
      <c r="B338" s="7" t="str">
        <f t="shared" si="5"/>
        <v>35</v>
      </c>
      <c r="C338" s="7" t="s">
        <v>17105</v>
      </c>
      <c r="D338" s="7" t="str">
        <f>VLOOKUP(C338,fips_xref!$K$2:$L$53,2,FALSE)</f>
        <v>Lea</v>
      </c>
      <c r="E338" s="7" t="s">
        <v>17150</v>
      </c>
      <c r="F338" s="43" t="s">
        <v>17163</v>
      </c>
      <c r="G338" s="7" t="s">
        <v>4238</v>
      </c>
      <c r="H338" s="43" t="s">
        <v>17215</v>
      </c>
      <c r="I338" s="43" t="str">
        <f>VLOOKUP(G338,SCC_xref!$D$6:$E$260,2,FALSE)</f>
        <v>Compressor Engines</v>
      </c>
      <c r="J338" s="7" t="s">
        <v>17135</v>
      </c>
      <c r="K338" s="7" t="s">
        <v>17135</v>
      </c>
      <c r="L338" s="7" t="s">
        <v>17135</v>
      </c>
      <c r="M338" s="7" t="s">
        <v>17135</v>
      </c>
      <c r="N338" s="7">
        <v>0.56999999999999995</v>
      </c>
    </row>
    <row r="339" spans="1:14" x14ac:dyDescent="0.2">
      <c r="A339" s="43" t="s">
        <v>17062</v>
      </c>
      <c r="B339" s="7" t="str">
        <f t="shared" si="5"/>
        <v>35</v>
      </c>
      <c r="C339" s="7" t="s">
        <v>17063</v>
      </c>
      <c r="D339" s="7" t="str">
        <f>VLOOKUP(C339,fips_xref!$K$2:$L$53,2,FALSE)</f>
        <v>Eddy</v>
      </c>
      <c r="E339" s="7" t="s">
        <v>17222</v>
      </c>
      <c r="F339" s="43" t="s">
        <v>17223</v>
      </c>
      <c r="G339" s="7" t="s">
        <v>5576</v>
      </c>
      <c r="H339" s="43" t="s">
        <v>17300</v>
      </c>
      <c r="I339" s="43" t="str">
        <f>VLOOKUP(G339,SCC_xref!$D$6:$E$260,2,FALSE)</f>
        <v>Compressor Engines</v>
      </c>
      <c r="J339" s="7" t="s">
        <v>17135</v>
      </c>
      <c r="K339" s="7" t="s">
        <v>17135</v>
      </c>
      <c r="L339" s="7" t="s">
        <v>17135</v>
      </c>
      <c r="M339" s="7" t="s">
        <v>17135</v>
      </c>
      <c r="N339" s="7">
        <v>0.58899999999999997</v>
      </c>
    </row>
    <row r="340" spans="1:14" x14ac:dyDescent="0.2">
      <c r="A340" s="43" t="s">
        <v>17062</v>
      </c>
      <c r="B340" s="7" t="str">
        <f t="shared" si="5"/>
        <v>35</v>
      </c>
      <c r="C340" s="7" t="s">
        <v>17063</v>
      </c>
      <c r="D340" s="7" t="str">
        <f>VLOOKUP(C340,fips_xref!$K$2:$L$53,2,FALSE)</f>
        <v>Eddy</v>
      </c>
      <c r="E340" s="7" t="s">
        <v>17132</v>
      </c>
      <c r="F340" s="43" t="s">
        <v>17136</v>
      </c>
      <c r="G340" s="7" t="s">
        <v>3326</v>
      </c>
      <c r="H340" s="43" t="s">
        <v>17301</v>
      </c>
      <c r="I340" s="43" t="str">
        <f>VLOOKUP(G340,SCC_xref!$D$6:$E$260,2,FALSE)</f>
        <v>Compressor Engines</v>
      </c>
      <c r="J340" s="7" t="s">
        <v>17135</v>
      </c>
      <c r="K340" s="7" t="s">
        <v>17135</v>
      </c>
      <c r="L340" s="7" t="s">
        <v>17135</v>
      </c>
      <c r="M340" s="7">
        <v>0.59</v>
      </c>
      <c r="N340" s="7" t="s">
        <v>17135</v>
      </c>
    </row>
    <row r="341" spans="1:14" x14ac:dyDescent="0.2">
      <c r="A341" s="43" t="s">
        <v>17062</v>
      </c>
      <c r="B341" s="7" t="str">
        <f t="shared" si="5"/>
        <v>35</v>
      </c>
      <c r="C341" s="7" t="s">
        <v>17063</v>
      </c>
      <c r="D341" s="7" t="str">
        <f>VLOOKUP(C341,fips_xref!$K$2:$L$53,2,FALSE)</f>
        <v>Eddy</v>
      </c>
      <c r="E341" s="7" t="s">
        <v>17132</v>
      </c>
      <c r="F341" s="43" t="s">
        <v>17136</v>
      </c>
      <c r="G341" s="7" t="s">
        <v>1259</v>
      </c>
      <c r="H341" s="43" t="s">
        <v>17197</v>
      </c>
      <c r="I341" s="43" t="str">
        <f>VLOOKUP(G341,SCC_xref!$D$6:$E$260,2,FALSE)</f>
        <v>Dehydrator</v>
      </c>
      <c r="J341" s="7">
        <v>0.59</v>
      </c>
      <c r="K341" s="7" t="s">
        <v>17135</v>
      </c>
      <c r="L341" s="7" t="s">
        <v>17135</v>
      </c>
      <c r="M341" s="7" t="s">
        <v>17135</v>
      </c>
      <c r="N341" s="7" t="s">
        <v>17135</v>
      </c>
    </row>
    <row r="342" spans="1:14" x14ac:dyDescent="0.2">
      <c r="A342" s="43" t="s">
        <v>17062</v>
      </c>
      <c r="B342" s="7" t="str">
        <f t="shared" si="5"/>
        <v>35</v>
      </c>
      <c r="C342" s="7" t="s">
        <v>17105</v>
      </c>
      <c r="D342" s="7" t="str">
        <f>VLOOKUP(C342,fips_xref!$K$2:$L$53,2,FALSE)</f>
        <v>Lea</v>
      </c>
      <c r="E342" s="7" t="s">
        <v>17150</v>
      </c>
      <c r="F342" s="43" t="s">
        <v>17156</v>
      </c>
      <c r="G342" s="7" t="s">
        <v>4238</v>
      </c>
      <c r="H342" s="43" t="s">
        <v>17211</v>
      </c>
      <c r="I342" s="43" t="str">
        <f>VLOOKUP(G342,SCC_xref!$D$6:$E$260,2,FALSE)</f>
        <v>Compressor Engines</v>
      </c>
      <c r="J342" s="7" t="s">
        <v>17135</v>
      </c>
      <c r="K342" s="7">
        <v>0.59</v>
      </c>
      <c r="L342" s="7" t="s">
        <v>17135</v>
      </c>
      <c r="M342" s="7" t="s">
        <v>17135</v>
      </c>
      <c r="N342" s="7" t="s">
        <v>17135</v>
      </c>
    </row>
    <row r="343" spans="1:14" x14ac:dyDescent="0.2">
      <c r="A343" s="43" t="s">
        <v>17062</v>
      </c>
      <c r="B343" s="7" t="str">
        <f t="shared" si="5"/>
        <v>35</v>
      </c>
      <c r="C343" s="7" t="s">
        <v>17105</v>
      </c>
      <c r="D343" s="7" t="str">
        <f>VLOOKUP(C343,fips_xref!$K$2:$L$53,2,FALSE)</f>
        <v>Lea</v>
      </c>
      <c r="E343" s="7" t="s">
        <v>17150</v>
      </c>
      <c r="F343" s="43" t="s">
        <v>17156</v>
      </c>
      <c r="G343" s="7" t="s">
        <v>4242</v>
      </c>
      <c r="H343" s="43" t="s">
        <v>17213</v>
      </c>
      <c r="I343" s="43" t="str">
        <f>VLOOKUP(G343,SCC_xref!$D$6:$E$260,2,FALSE)</f>
        <v>Compressor Engines</v>
      </c>
      <c r="J343" s="7" t="s">
        <v>17135</v>
      </c>
      <c r="K343" s="7" t="s">
        <v>17135</v>
      </c>
      <c r="L343" s="7" t="s">
        <v>17135</v>
      </c>
      <c r="M343" s="7" t="s">
        <v>17135</v>
      </c>
      <c r="N343" s="7">
        <v>0.59</v>
      </c>
    </row>
    <row r="344" spans="1:14" x14ac:dyDescent="0.2">
      <c r="A344" s="43" t="s">
        <v>17062</v>
      </c>
      <c r="B344" s="7" t="str">
        <f t="shared" si="5"/>
        <v>35</v>
      </c>
      <c r="C344" s="7" t="s">
        <v>17063</v>
      </c>
      <c r="D344" s="7" t="str">
        <f>VLOOKUP(C344,fips_xref!$K$2:$L$53,2,FALSE)</f>
        <v>Eddy</v>
      </c>
      <c r="E344" s="7" t="s">
        <v>17222</v>
      </c>
      <c r="F344" s="43" t="s">
        <v>17223</v>
      </c>
      <c r="G344" s="7" t="s">
        <v>5576</v>
      </c>
      <c r="H344" s="43" t="s">
        <v>17300</v>
      </c>
      <c r="I344" s="43" t="str">
        <f>VLOOKUP(G344,SCC_xref!$D$6:$E$260,2,FALSE)</f>
        <v>Compressor Engines</v>
      </c>
      <c r="J344" s="7" t="s">
        <v>17135</v>
      </c>
      <c r="K344" s="7" t="s">
        <v>17135</v>
      </c>
      <c r="L344" s="7" t="s">
        <v>17135</v>
      </c>
      <c r="M344" s="7" t="s">
        <v>17135</v>
      </c>
      <c r="N344" s="7">
        <v>0.59499999999999997</v>
      </c>
    </row>
    <row r="345" spans="1:14" x14ac:dyDescent="0.2">
      <c r="A345" s="43" t="s">
        <v>17062</v>
      </c>
      <c r="B345" s="7" t="str">
        <f t="shared" si="5"/>
        <v>35</v>
      </c>
      <c r="C345" s="7" t="s">
        <v>17063</v>
      </c>
      <c r="D345" s="7" t="str">
        <f>VLOOKUP(C345,fips_xref!$K$2:$L$53,2,FALSE)</f>
        <v>Eddy</v>
      </c>
      <c r="E345" s="7" t="s">
        <v>17222</v>
      </c>
      <c r="F345" s="43" t="s">
        <v>17223</v>
      </c>
      <c r="G345" s="7" t="s">
        <v>5</v>
      </c>
      <c r="H345" s="43" t="s">
        <v>17224</v>
      </c>
      <c r="I345" s="43" t="str">
        <f>VLOOKUP(G345,SCC_xref!$D$6:$E$260,2,FALSE)</f>
        <v>Dehydrator</v>
      </c>
      <c r="J345" s="7">
        <v>0.59899999999999998</v>
      </c>
      <c r="K345" s="7" t="s">
        <v>17135</v>
      </c>
      <c r="L345" s="7" t="s">
        <v>17135</v>
      </c>
      <c r="M345" s="7" t="s">
        <v>17135</v>
      </c>
      <c r="N345" s="7" t="s">
        <v>17135</v>
      </c>
    </row>
    <row r="346" spans="1:14" x14ac:dyDescent="0.2">
      <c r="A346" s="43" t="s">
        <v>17062</v>
      </c>
      <c r="B346" s="7" t="str">
        <f t="shared" si="5"/>
        <v>35</v>
      </c>
      <c r="C346" s="7" t="s">
        <v>17105</v>
      </c>
      <c r="D346" s="7" t="str">
        <f>VLOOKUP(C346,fips_xref!$K$2:$L$53,2,FALSE)</f>
        <v>Lea</v>
      </c>
      <c r="E346" s="7" t="s">
        <v>17236</v>
      </c>
      <c r="F346" s="43" t="s">
        <v>17237</v>
      </c>
      <c r="G346" s="7" t="s">
        <v>4240</v>
      </c>
      <c r="H346" s="43" t="s">
        <v>17242</v>
      </c>
      <c r="I346" s="43" t="str">
        <f>VLOOKUP(G346,SCC_xref!$D$6:$E$260,2,FALSE)</f>
        <v>Compressor Engines</v>
      </c>
      <c r="J346" s="7" t="s">
        <v>17135</v>
      </c>
      <c r="K346" s="7" t="s">
        <v>17135</v>
      </c>
      <c r="L346" s="7" t="s">
        <v>17135</v>
      </c>
      <c r="M346" s="7" t="s">
        <v>17135</v>
      </c>
      <c r="N346" s="7">
        <v>0.6</v>
      </c>
    </row>
    <row r="347" spans="1:14" x14ac:dyDescent="0.2">
      <c r="A347" s="43" t="s">
        <v>17062</v>
      </c>
      <c r="B347" s="7" t="str">
        <f t="shared" si="5"/>
        <v>35</v>
      </c>
      <c r="C347" s="7" t="s">
        <v>17105</v>
      </c>
      <c r="D347" s="7" t="str">
        <f>VLOOKUP(C347,fips_xref!$K$2:$L$53,2,FALSE)</f>
        <v>Lea</v>
      </c>
      <c r="E347" s="7" t="s">
        <v>17231</v>
      </c>
      <c r="F347" s="43" t="s">
        <v>17232</v>
      </c>
      <c r="G347" s="7" t="s">
        <v>3823</v>
      </c>
      <c r="H347" s="43" t="s">
        <v>17245</v>
      </c>
      <c r="I347" s="43" t="str">
        <f>VLOOKUP(G347,SCC_xref!$D$6:$E$260,2,FALSE)</f>
        <v>Process Heaters</v>
      </c>
      <c r="J347" s="7">
        <v>0.6</v>
      </c>
      <c r="K347" s="7" t="s">
        <v>17135</v>
      </c>
      <c r="L347" s="7" t="s">
        <v>17135</v>
      </c>
      <c r="M347" s="7" t="s">
        <v>17135</v>
      </c>
      <c r="N347" s="7" t="s">
        <v>17135</v>
      </c>
    </row>
    <row r="348" spans="1:14" x14ac:dyDescent="0.2">
      <c r="A348" s="43" t="s">
        <v>17062</v>
      </c>
      <c r="B348" s="7" t="str">
        <f t="shared" si="5"/>
        <v>35</v>
      </c>
      <c r="C348" s="7" t="s">
        <v>17105</v>
      </c>
      <c r="D348" s="7" t="str">
        <f>VLOOKUP(C348,fips_xref!$K$2:$L$53,2,FALSE)</f>
        <v>Lea</v>
      </c>
      <c r="E348" s="7" t="s">
        <v>17231</v>
      </c>
      <c r="F348" s="43" t="s">
        <v>17232</v>
      </c>
      <c r="G348" s="7" t="s">
        <v>1546</v>
      </c>
      <c r="H348" s="43" t="s">
        <v>17302</v>
      </c>
      <c r="I348" s="43" t="str">
        <f>VLOOKUP(G348,SCC_xref!$D$6:$E$260,2,FALSE)</f>
        <v>Natural Gas Production, Flares</v>
      </c>
      <c r="J348" s="7" t="s">
        <v>17135</v>
      </c>
      <c r="K348" s="7" t="s">
        <v>17135</v>
      </c>
      <c r="L348" s="7" t="s">
        <v>17135</v>
      </c>
      <c r="M348" s="7" t="s">
        <v>17135</v>
      </c>
      <c r="N348" s="7">
        <v>0.6</v>
      </c>
    </row>
    <row r="349" spans="1:14" x14ac:dyDescent="0.2">
      <c r="A349" s="43" t="s">
        <v>17062</v>
      </c>
      <c r="B349" s="7" t="str">
        <f t="shared" si="5"/>
        <v>35</v>
      </c>
      <c r="C349" s="7" t="s">
        <v>17105</v>
      </c>
      <c r="D349" s="7" t="str">
        <f>VLOOKUP(C349,fips_xref!$K$2:$L$53,2,FALSE)</f>
        <v>Lea</v>
      </c>
      <c r="E349" s="7" t="s">
        <v>17231</v>
      </c>
      <c r="F349" s="43" t="s">
        <v>17232</v>
      </c>
      <c r="G349" s="7" t="s">
        <v>1126</v>
      </c>
      <c r="H349" s="43" t="s">
        <v>6488</v>
      </c>
      <c r="I349" s="43" t="str">
        <f>VLOOKUP(G349,SCC_xref!$D$6:$E$260,2,FALSE)</f>
        <v>Permitted Fugitives</v>
      </c>
      <c r="J349" s="7" t="s">
        <v>17135</v>
      </c>
      <c r="K349" s="7">
        <v>0.6</v>
      </c>
      <c r="L349" s="7" t="s">
        <v>17135</v>
      </c>
      <c r="M349" s="7" t="s">
        <v>17135</v>
      </c>
      <c r="N349" s="7" t="s">
        <v>17135</v>
      </c>
    </row>
    <row r="350" spans="1:14" x14ac:dyDescent="0.2">
      <c r="A350" s="43" t="s">
        <v>17062</v>
      </c>
      <c r="B350" s="7" t="str">
        <f t="shared" si="5"/>
        <v>35</v>
      </c>
      <c r="C350" s="7" t="s">
        <v>17105</v>
      </c>
      <c r="D350" s="7" t="str">
        <f>VLOOKUP(C350,fips_xref!$K$2:$L$53,2,FALSE)</f>
        <v>Lea</v>
      </c>
      <c r="E350" s="7" t="s">
        <v>17231</v>
      </c>
      <c r="F350" s="43" t="s">
        <v>17264</v>
      </c>
      <c r="G350" s="7" t="s">
        <v>3823</v>
      </c>
      <c r="H350" s="43" t="s">
        <v>17234</v>
      </c>
      <c r="I350" s="43" t="str">
        <f>VLOOKUP(G350,SCC_xref!$D$6:$E$260,2,FALSE)</f>
        <v>Process Heaters</v>
      </c>
      <c r="J350" s="7" t="s">
        <v>17135</v>
      </c>
      <c r="K350" s="7" t="s">
        <v>17135</v>
      </c>
      <c r="L350" s="7" t="s">
        <v>17135</v>
      </c>
      <c r="M350" s="7" t="s">
        <v>17135</v>
      </c>
      <c r="N350" s="7">
        <v>0.6</v>
      </c>
    </row>
    <row r="351" spans="1:14" x14ac:dyDescent="0.2">
      <c r="A351" s="43" t="s">
        <v>17062</v>
      </c>
      <c r="B351" s="7" t="str">
        <f t="shared" si="5"/>
        <v>35</v>
      </c>
      <c r="C351" s="7" t="s">
        <v>17105</v>
      </c>
      <c r="D351" s="7" t="str">
        <f>VLOOKUP(C351,fips_xref!$K$2:$L$53,2,FALSE)</f>
        <v>Lea</v>
      </c>
      <c r="E351" s="7" t="s">
        <v>17231</v>
      </c>
      <c r="F351" s="43" t="s">
        <v>17264</v>
      </c>
      <c r="G351" s="7" t="s">
        <v>5578</v>
      </c>
      <c r="H351" s="43" t="s">
        <v>17303</v>
      </c>
      <c r="I351" s="43" t="str">
        <f>VLOOKUP(G351,SCC_xref!$D$6:$E$260,2,FALSE)</f>
        <v>Compressor Engines</v>
      </c>
      <c r="J351" s="7" t="s">
        <v>17135</v>
      </c>
      <c r="K351" s="7" t="s">
        <v>17135</v>
      </c>
      <c r="L351" s="7" t="s">
        <v>17135</v>
      </c>
      <c r="M351" s="7" t="s">
        <v>17135</v>
      </c>
      <c r="N351" s="7">
        <v>0.6</v>
      </c>
    </row>
    <row r="352" spans="1:14" x14ac:dyDescent="0.2">
      <c r="A352" s="43" t="s">
        <v>17062</v>
      </c>
      <c r="B352" s="7" t="str">
        <f t="shared" si="5"/>
        <v>35</v>
      </c>
      <c r="C352" s="7" t="s">
        <v>17105</v>
      </c>
      <c r="D352" s="7" t="str">
        <f>VLOOKUP(C352,fips_xref!$K$2:$L$53,2,FALSE)</f>
        <v>Lea</v>
      </c>
      <c r="E352" s="7" t="s">
        <v>17236</v>
      </c>
      <c r="F352" s="43" t="s">
        <v>17266</v>
      </c>
      <c r="G352" s="7" t="s">
        <v>1126</v>
      </c>
      <c r="H352" s="43" t="s">
        <v>1891</v>
      </c>
      <c r="I352" s="43" t="str">
        <f>VLOOKUP(G352,SCC_xref!$D$6:$E$260,2,FALSE)</f>
        <v>Permitted Fugitives</v>
      </c>
      <c r="J352" s="7" t="s">
        <v>17135</v>
      </c>
      <c r="K352" s="7">
        <v>0.6</v>
      </c>
      <c r="L352" s="7" t="s">
        <v>17135</v>
      </c>
      <c r="M352" s="7" t="s">
        <v>17135</v>
      </c>
      <c r="N352" s="7" t="s">
        <v>17135</v>
      </c>
    </row>
    <row r="353" spans="1:14" x14ac:dyDescent="0.2">
      <c r="A353" s="43" t="s">
        <v>17062</v>
      </c>
      <c r="B353" s="7" t="str">
        <f t="shared" si="5"/>
        <v>35</v>
      </c>
      <c r="C353" s="7" t="s">
        <v>17105</v>
      </c>
      <c r="D353" s="7" t="str">
        <f>VLOOKUP(C353,fips_xref!$K$2:$L$53,2,FALSE)</f>
        <v>Lea</v>
      </c>
      <c r="E353" s="7" t="s">
        <v>17201</v>
      </c>
      <c r="F353" s="43" t="s">
        <v>17304</v>
      </c>
      <c r="G353" s="7" t="s">
        <v>4240</v>
      </c>
      <c r="H353" s="43" t="s">
        <v>17305</v>
      </c>
      <c r="I353" s="43" t="str">
        <f>VLOOKUP(G353,SCC_xref!$D$6:$E$260,2,FALSE)</f>
        <v>Compressor Engines</v>
      </c>
      <c r="J353" s="7" t="s">
        <v>17135</v>
      </c>
      <c r="K353" s="7" t="s">
        <v>17135</v>
      </c>
      <c r="L353" s="7" t="s">
        <v>17135</v>
      </c>
      <c r="M353" s="7" t="s">
        <v>17135</v>
      </c>
      <c r="N353" s="7">
        <v>0.61</v>
      </c>
    </row>
    <row r="354" spans="1:14" x14ac:dyDescent="0.2">
      <c r="A354" s="43" t="s">
        <v>17062</v>
      </c>
      <c r="B354" s="7" t="str">
        <f t="shared" si="5"/>
        <v>35</v>
      </c>
      <c r="C354" s="7" t="s">
        <v>17105</v>
      </c>
      <c r="D354" s="7" t="str">
        <f>VLOOKUP(C354,fips_xref!$K$2:$L$53,2,FALSE)</f>
        <v>Lea</v>
      </c>
      <c r="E354" s="7" t="s">
        <v>17150</v>
      </c>
      <c r="F354" s="43" t="s">
        <v>17163</v>
      </c>
      <c r="G354" s="7" t="s">
        <v>5578</v>
      </c>
      <c r="H354" s="43" t="s">
        <v>17182</v>
      </c>
      <c r="I354" s="43" t="str">
        <f>VLOOKUP(G354,SCC_xref!$D$6:$E$260,2,FALSE)</f>
        <v>Compressor Engines</v>
      </c>
      <c r="J354" s="7" t="s">
        <v>17135</v>
      </c>
      <c r="K354" s="7" t="s">
        <v>17135</v>
      </c>
      <c r="L354" s="7" t="s">
        <v>17135</v>
      </c>
      <c r="M354" s="7" t="s">
        <v>17135</v>
      </c>
      <c r="N354" s="7">
        <v>0.61</v>
      </c>
    </row>
    <row r="355" spans="1:14" x14ac:dyDescent="0.2">
      <c r="A355" s="43" t="s">
        <v>17062</v>
      </c>
      <c r="B355" s="7" t="str">
        <f t="shared" si="5"/>
        <v>35</v>
      </c>
      <c r="C355" s="7" t="s">
        <v>17104</v>
      </c>
      <c r="D355" s="7" t="str">
        <f>VLOOKUP(C355,fips_xref!$K$2:$L$53,2,FALSE)</f>
        <v>Chaves</v>
      </c>
      <c r="E355" s="7" t="s">
        <v>17139</v>
      </c>
      <c r="F355" s="43" t="s">
        <v>17261</v>
      </c>
      <c r="G355" s="7" t="s">
        <v>1259</v>
      </c>
      <c r="H355" s="43" t="s">
        <v>17262</v>
      </c>
      <c r="I355" s="43" t="str">
        <f>VLOOKUP(G355,SCC_xref!$D$6:$E$260,2,FALSE)</f>
        <v>Dehydrator</v>
      </c>
      <c r="J355" s="7" t="s">
        <v>17135</v>
      </c>
      <c r="K355" s="7">
        <v>0.62</v>
      </c>
      <c r="L355" s="7" t="s">
        <v>17135</v>
      </c>
      <c r="M355" s="7" t="s">
        <v>17135</v>
      </c>
      <c r="N355" s="7" t="s">
        <v>17135</v>
      </c>
    </row>
    <row r="356" spans="1:14" x14ac:dyDescent="0.2">
      <c r="A356" s="43" t="s">
        <v>17062</v>
      </c>
      <c r="B356" s="7" t="str">
        <f t="shared" si="5"/>
        <v>35</v>
      </c>
      <c r="C356" s="7" t="s">
        <v>17105</v>
      </c>
      <c r="D356" s="7" t="str">
        <f>VLOOKUP(C356,fips_xref!$K$2:$L$53,2,FALSE)</f>
        <v>Lea</v>
      </c>
      <c r="E356" s="7" t="s">
        <v>17150</v>
      </c>
      <c r="F356" s="43" t="s">
        <v>17151</v>
      </c>
      <c r="G356" s="7" t="s">
        <v>4240</v>
      </c>
      <c r="H356" s="43" t="s">
        <v>17276</v>
      </c>
      <c r="I356" s="43" t="str">
        <f>VLOOKUP(G356,SCC_xref!$D$6:$E$260,2,FALSE)</f>
        <v>Compressor Engines</v>
      </c>
      <c r="J356" s="7" t="s">
        <v>17135</v>
      </c>
      <c r="K356" s="7">
        <v>0.62</v>
      </c>
      <c r="L356" s="7" t="s">
        <v>17135</v>
      </c>
      <c r="M356" s="7" t="s">
        <v>17135</v>
      </c>
      <c r="N356" s="7" t="s">
        <v>17135</v>
      </c>
    </row>
    <row r="357" spans="1:14" x14ac:dyDescent="0.2">
      <c r="A357" s="43" t="s">
        <v>17062</v>
      </c>
      <c r="B357" s="7" t="str">
        <f t="shared" si="5"/>
        <v>35</v>
      </c>
      <c r="C357" s="7" t="s">
        <v>17105</v>
      </c>
      <c r="D357" s="7" t="str">
        <f>VLOOKUP(C357,fips_xref!$K$2:$L$53,2,FALSE)</f>
        <v>Lea</v>
      </c>
      <c r="E357" s="7" t="s">
        <v>17306</v>
      </c>
      <c r="F357" s="43" t="s">
        <v>17307</v>
      </c>
      <c r="G357" s="7" t="s">
        <v>1126</v>
      </c>
      <c r="H357" s="43" t="s">
        <v>17308</v>
      </c>
      <c r="I357" s="43" t="str">
        <f>VLOOKUP(G357,SCC_xref!$D$6:$E$260,2,FALSE)</f>
        <v>Permitted Fugitives</v>
      </c>
      <c r="J357" s="7" t="s">
        <v>17135</v>
      </c>
      <c r="K357" s="7">
        <v>0.62</v>
      </c>
      <c r="L357" s="7" t="s">
        <v>17135</v>
      </c>
      <c r="M357" s="7" t="s">
        <v>17135</v>
      </c>
      <c r="N357" s="7" t="s">
        <v>17135</v>
      </c>
    </row>
    <row r="358" spans="1:14" x14ac:dyDescent="0.2">
      <c r="A358" s="43" t="s">
        <v>17062</v>
      </c>
      <c r="B358" s="7" t="str">
        <f t="shared" si="5"/>
        <v>35</v>
      </c>
      <c r="C358" s="7" t="s">
        <v>17105</v>
      </c>
      <c r="D358" s="7" t="str">
        <f>VLOOKUP(C358,fips_xref!$K$2:$L$53,2,FALSE)</f>
        <v>Lea</v>
      </c>
      <c r="E358" s="7" t="s">
        <v>17150</v>
      </c>
      <c r="F358" s="43" t="s">
        <v>17151</v>
      </c>
      <c r="G358" s="7" t="s">
        <v>3823</v>
      </c>
      <c r="H358" s="43" t="s">
        <v>17226</v>
      </c>
      <c r="I358" s="43" t="str">
        <f>VLOOKUP(G358,SCC_xref!$D$6:$E$260,2,FALSE)</f>
        <v>Process Heaters</v>
      </c>
      <c r="J358" s="7" t="s">
        <v>17135</v>
      </c>
      <c r="K358" s="7" t="s">
        <v>17135</v>
      </c>
      <c r="L358" s="7" t="s">
        <v>17135</v>
      </c>
      <c r="M358" s="7" t="s">
        <v>17135</v>
      </c>
      <c r="N358" s="7">
        <v>0.627</v>
      </c>
    </row>
    <row r="359" spans="1:14" x14ac:dyDescent="0.2">
      <c r="A359" s="43" t="s">
        <v>17062</v>
      </c>
      <c r="B359" s="7" t="str">
        <f t="shared" si="5"/>
        <v>35</v>
      </c>
      <c r="C359" s="7" t="s">
        <v>17105</v>
      </c>
      <c r="D359" s="7" t="str">
        <f>VLOOKUP(C359,fips_xref!$K$2:$L$53,2,FALSE)</f>
        <v>Lea</v>
      </c>
      <c r="E359" s="7" t="s">
        <v>17150</v>
      </c>
      <c r="F359" s="43" t="s">
        <v>17156</v>
      </c>
      <c r="G359" s="7" t="s">
        <v>1257</v>
      </c>
      <c r="H359" s="43" t="s">
        <v>17157</v>
      </c>
      <c r="I359" s="43" t="str">
        <f>VLOOKUP(G359,SCC_xref!$D$6:$E$260,2,FALSE)</f>
        <v>Dehydrator</v>
      </c>
      <c r="J359" s="7">
        <v>0.63</v>
      </c>
      <c r="K359" s="7" t="s">
        <v>17135</v>
      </c>
      <c r="L359" s="7" t="s">
        <v>17135</v>
      </c>
      <c r="M359" s="7" t="s">
        <v>17135</v>
      </c>
      <c r="N359" s="7" t="s">
        <v>17135</v>
      </c>
    </row>
    <row r="360" spans="1:14" x14ac:dyDescent="0.2">
      <c r="A360" s="43" t="s">
        <v>17062</v>
      </c>
      <c r="B360" s="7" t="str">
        <f t="shared" si="5"/>
        <v>35</v>
      </c>
      <c r="C360" s="7" t="s">
        <v>17105</v>
      </c>
      <c r="D360" s="7" t="str">
        <f>VLOOKUP(C360,fips_xref!$K$2:$L$53,2,FALSE)</f>
        <v>Lea</v>
      </c>
      <c r="E360" s="7" t="s">
        <v>17150</v>
      </c>
      <c r="F360" s="43" t="s">
        <v>17156</v>
      </c>
      <c r="G360" s="7" t="s">
        <v>4240</v>
      </c>
      <c r="H360" s="43" t="s">
        <v>17214</v>
      </c>
      <c r="I360" s="43" t="str">
        <f>VLOOKUP(G360,SCC_xref!$D$6:$E$260,2,FALSE)</f>
        <v>Compressor Engines</v>
      </c>
      <c r="J360" s="7" t="s">
        <v>17135</v>
      </c>
      <c r="K360" s="7" t="s">
        <v>17135</v>
      </c>
      <c r="L360" s="7" t="s">
        <v>17135</v>
      </c>
      <c r="M360" s="7" t="s">
        <v>17135</v>
      </c>
      <c r="N360" s="7">
        <v>0.63</v>
      </c>
    </row>
    <row r="361" spans="1:14" x14ac:dyDescent="0.2">
      <c r="A361" s="43" t="s">
        <v>17062</v>
      </c>
      <c r="B361" s="7" t="str">
        <f t="shared" si="5"/>
        <v>35</v>
      </c>
      <c r="C361" s="7" t="s">
        <v>17105</v>
      </c>
      <c r="D361" s="7" t="str">
        <f>VLOOKUP(C361,fips_xref!$K$2:$L$53,2,FALSE)</f>
        <v>Lea</v>
      </c>
      <c r="E361" s="7" t="s">
        <v>17201</v>
      </c>
      <c r="F361" s="43" t="s">
        <v>17309</v>
      </c>
      <c r="G361" s="7" t="s">
        <v>10988</v>
      </c>
      <c r="H361" s="43" t="s">
        <v>17310</v>
      </c>
      <c r="I361" s="43" t="str">
        <f>VLOOKUP(G361,SCC_xref!$D$6:$E$260,2,FALSE)</f>
        <v>Natural Gas Processing Facilities, Relief Valves</v>
      </c>
      <c r="J361" s="7" t="s">
        <v>17135</v>
      </c>
      <c r="K361" s="7">
        <v>0.63</v>
      </c>
      <c r="L361" s="7" t="s">
        <v>17135</v>
      </c>
      <c r="M361" s="7" t="s">
        <v>17135</v>
      </c>
      <c r="N361" s="7" t="s">
        <v>17135</v>
      </c>
    </row>
    <row r="362" spans="1:14" x14ac:dyDescent="0.2">
      <c r="A362" s="43" t="s">
        <v>17062</v>
      </c>
      <c r="B362" s="7" t="str">
        <f t="shared" si="5"/>
        <v>35</v>
      </c>
      <c r="C362" s="7" t="s">
        <v>17063</v>
      </c>
      <c r="D362" s="7" t="str">
        <f>VLOOKUP(C362,fips_xref!$K$2:$L$53,2,FALSE)</f>
        <v>Eddy</v>
      </c>
      <c r="E362" s="7" t="s">
        <v>17132</v>
      </c>
      <c r="F362" s="43" t="s">
        <v>17136</v>
      </c>
      <c r="G362" s="7" t="s">
        <v>3326</v>
      </c>
      <c r="H362" s="43" t="s">
        <v>17301</v>
      </c>
      <c r="I362" s="43" t="str">
        <f>VLOOKUP(G362,SCC_xref!$D$6:$E$260,2,FALSE)</f>
        <v>Compressor Engines</v>
      </c>
      <c r="J362" s="7" t="s">
        <v>17135</v>
      </c>
      <c r="K362" s="7" t="s">
        <v>17135</v>
      </c>
      <c r="L362" s="7" t="s">
        <v>17135</v>
      </c>
      <c r="M362" s="7">
        <v>0.64</v>
      </c>
      <c r="N362" s="7" t="s">
        <v>17135</v>
      </c>
    </row>
    <row r="363" spans="1:14" x14ac:dyDescent="0.2">
      <c r="A363" s="43" t="s">
        <v>17062</v>
      </c>
      <c r="B363" s="7" t="str">
        <f t="shared" si="5"/>
        <v>35</v>
      </c>
      <c r="C363" s="7" t="s">
        <v>17105</v>
      </c>
      <c r="D363" s="7" t="str">
        <f>VLOOKUP(C363,fips_xref!$K$2:$L$53,2,FALSE)</f>
        <v>Lea</v>
      </c>
      <c r="E363" s="7" t="s">
        <v>17153</v>
      </c>
      <c r="F363" s="43" t="s">
        <v>17154</v>
      </c>
      <c r="G363" s="7" t="s">
        <v>3823</v>
      </c>
      <c r="H363" s="43" t="s">
        <v>17155</v>
      </c>
      <c r="I363" s="43" t="str">
        <f>VLOOKUP(G363,SCC_xref!$D$6:$E$260,2,FALSE)</f>
        <v>Process Heaters</v>
      </c>
      <c r="J363" s="7">
        <v>0.64</v>
      </c>
      <c r="K363" s="7" t="s">
        <v>17135</v>
      </c>
      <c r="L363" s="7" t="s">
        <v>17135</v>
      </c>
      <c r="M363" s="7" t="s">
        <v>17135</v>
      </c>
      <c r="N363" s="7" t="s">
        <v>17135</v>
      </c>
    </row>
    <row r="364" spans="1:14" x14ac:dyDescent="0.2">
      <c r="A364" s="43" t="s">
        <v>17062</v>
      </c>
      <c r="B364" s="7" t="str">
        <f t="shared" si="5"/>
        <v>35</v>
      </c>
      <c r="C364" s="7" t="s">
        <v>17105</v>
      </c>
      <c r="D364" s="7" t="str">
        <f>VLOOKUP(C364,fips_xref!$K$2:$L$53,2,FALSE)</f>
        <v>Lea</v>
      </c>
      <c r="E364" s="7" t="s">
        <v>17153</v>
      </c>
      <c r="F364" s="43" t="s">
        <v>17154</v>
      </c>
      <c r="G364" s="7" t="s">
        <v>3823</v>
      </c>
      <c r="H364" s="43" t="s">
        <v>17155</v>
      </c>
      <c r="I364" s="43" t="str">
        <f>VLOOKUP(G364,SCC_xref!$D$6:$E$260,2,FALSE)</f>
        <v>Process Heaters</v>
      </c>
      <c r="J364" s="7">
        <v>0.64</v>
      </c>
      <c r="K364" s="7" t="s">
        <v>17135</v>
      </c>
      <c r="L364" s="7" t="s">
        <v>17135</v>
      </c>
      <c r="M364" s="7" t="s">
        <v>17135</v>
      </c>
      <c r="N364" s="7" t="s">
        <v>17135</v>
      </c>
    </row>
    <row r="365" spans="1:14" x14ac:dyDescent="0.2">
      <c r="A365" s="43" t="s">
        <v>17062</v>
      </c>
      <c r="B365" s="7" t="str">
        <f t="shared" si="5"/>
        <v>35</v>
      </c>
      <c r="C365" s="7" t="s">
        <v>17105</v>
      </c>
      <c r="D365" s="7" t="str">
        <f>VLOOKUP(C365,fips_xref!$K$2:$L$53,2,FALSE)</f>
        <v>Lea</v>
      </c>
      <c r="E365" s="7" t="s">
        <v>17201</v>
      </c>
      <c r="F365" s="43" t="s">
        <v>17202</v>
      </c>
      <c r="G365" s="7" t="s">
        <v>1126</v>
      </c>
      <c r="H365" s="43" t="s">
        <v>17311</v>
      </c>
      <c r="I365" s="43" t="str">
        <f>VLOOKUP(G365,SCC_xref!$D$6:$E$260,2,FALSE)</f>
        <v>Permitted Fugitives</v>
      </c>
      <c r="J365" s="7" t="s">
        <v>17135</v>
      </c>
      <c r="K365" s="7">
        <v>0.65</v>
      </c>
      <c r="L365" s="7" t="s">
        <v>17135</v>
      </c>
      <c r="M365" s="7" t="s">
        <v>17135</v>
      </c>
      <c r="N365" s="7" t="s">
        <v>17135</v>
      </c>
    </row>
    <row r="366" spans="1:14" x14ac:dyDescent="0.2">
      <c r="A366" s="43" t="s">
        <v>17062</v>
      </c>
      <c r="B366" s="7" t="str">
        <f t="shared" si="5"/>
        <v>35</v>
      </c>
      <c r="C366" s="7" t="s">
        <v>17063</v>
      </c>
      <c r="D366" s="7" t="str">
        <f>VLOOKUP(C366,fips_xref!$K$2:$L$53,2,FALSE)</f>
        <v>Eddy</v>
      </c>
      <c r="E366" s="7" t="s">
        <v>17222</v>
      </c>
      <c r="F366" s="43" t="s">
        <v>17223</v>
      </c>
      <c r="G366" s="7" t="s">
        <v>5576</v>
      </c>
      <c r="H366" s="43" t="s">
        <v>17300</v>
      </c>
      <c r="I366" s="43" t="str">
        <f>VLOOKUP(G366,SCC_xref!$D$6:$E$260,2,FALSE)</f>
        <v>Compressor Engines</v>
      </c>
      <c r="J366" s="7" t="s">
        <v>17135</v>
      </c>
      <c r="K366" s="7">
        <v>0.65400000000000003</v>
      </c>
      <c r="L366" s="7" t="s">
        <v>17135</v>
      </c>
      <c r="M366" s="7" t="s">
        <v>17135</v>
      </c>
      <c r="N366" s="7" t="s">
        <v>17135</v>
      </c>
    </row>
    <row r="367" spans="1:14" x14ac:dyDescent="0.2">
      <c r="A367" s="43" t="s">
        <v>17062</v>
      </c>
      <c r="B367" s="7" t="str">
        <f t="shared" si="5"/>
        <v>35</v>
      </c>
      <c r="C367" s="7" t="s">
        <v>17105</v>
      </c>
      <c r="D367" s="7" t="str">
        <f>VLOOKUP(C367,fips_xref!$K$2:$L$53,2,FALSE)</f>
        <v>Lea</v>
      </c>
      <c r="E367" s="7" t="s">
        <v>17150</v>
      </c>
      <c r="F367" s="43" t="s">
        <v>17156</v>
      </c>
      <c r="G367" s="7" t="s">
        <v>4240</v>
      </c>
      <c r="H367" s="43" t="s">
        <v>17158</v>
      </c>
      <c r="I367" s="43" t="str">
        <f>VLOOKUP(G367,SCC_xref!$D$6:$E$260,2,FALSE)</f>
        <v>Compressor Engines</v>
      </c>
      <c r="J367" s="7" t="s">
        <v>17135</v>
      </c>
      <c r="K367" s="7" t="s">
        <v>17135</v>
      </c>
      <c r="L367" s="7" t="s">
        <v>17135</v>
      </c>
      <c r="M367" s="7" t="s">
        <v>17135</v>
      </c>
      <c r="N367" s="7">
        <v>0.66</v>
      </c>
    </row>
    <row r="368" spans="1:14" x14ac:dyDescent="0.2">
      <c r="A368" s="43" t="s">
        <v>17062</v>
      </c>
      <c r="B368" s="7" t="str">
        <f t="shared" si="5"/>
        <v>35</v>
      </c>
      <c r="C368" s="7" t="s">
        <v>17063</v>
      </c>
      <c r="D368" s="7" t="str">
        <f>VLOOKUP(C368,fips_xref!$K$2:$L$53,2,FALSE)</f>
        <v>Eddy</v>
      </c>
      <c r="E368" s="7" t="s">
        <v>17222</v>
      </c>
      <c r="F368" s="43" t="s">
        <v>17223</v>
      </c>
      <c r="G368" s="7" t="s">
        <v>5576</v>
      </c>
      <c r="H368" s="43" t="s">
        <v>17300</v>
      </c>
      <c r="I368" s="43" t="str">
        <f>VLOOKUP(G368,SCC_xref!$D$6:$E$260,2,FALSE)</f>
        <v>Compressor Engines</v>
      </c>
      <c r="J368" s="7" t="s">
        <v>17135</v>
      </c>
      <c r="K368" s="7">
        <v>0.66100000000000003</v>
      </c>
      <c r="L368" s="7" t="s">
        <v>17135</v>
      </c>
      <c r="M368" s="7" t="s">
        <v>17135</v>
      </c>
      <c r="N368" s="7" t="s">
        <v>17135</v>
      </c>
    </row>
    <row r="369" spans="1:14" x14ac:dyDescent="0.2">
      <c r="A369" s="43" t="s">
        <v>17062</v>
      </c>
      <c r="B369" s="7" t="str">
        <f t="shared" si="5"/>
        <v>35</v>
      </c>
      <c r="C369" s="7" t="s">
        <v>17105</v>
      </c>
      <c r="D369" s="7" t="str">
        <f>VLOOKUP(C369,fips_xref!$K$2:$L$53,2,FALSE)</f>
        <v>Lea</v>
      </c>
      <c r="E369" s="7" t="s">
        <v>17150</v>
      </c>
      <c r="F369" s="43" t="s">
        <v>17163</v>
      </c>
      <c r="G369" s="7" t="s">
        <v>10979</v>
      </c>
      <c r="H369" s="43" t="s">
        <v>17312</v>
      </c>
      <c r="I369" s="43" t="str">
        <f>VLOOKUP(G369,SCC_xref!$D$6:$E$260,2,FALSE)</f>
        <v>Natural Gas Production, Other Not Classified</v>
      </c>
      <c r="J369" s="7" t="s">
        <v>17135</v>
      </c>
      <c r="K369" s="7">
        <v>0.67</v>
      </c>
      <c r="L369" s="7" t="s">
        <v>17135</v>
      </c>
      <c r="M369" s="7" t="s">
        <v>17135</v>
      </c>
      <c r="N369" s="7" t="s">
        <v>17135</v>
      </c>
    </row>
    <row r="370" spans="1:14" x14ac:dyDescent="0.2">
      <c r="A370" s="43" t="s">
        <v>17062</v>
      </c>
      <c r="B370" s="7" t="str">
        <f t="shared" si="5"/>
        <v>35</v>
      </c>
      <c r="C370" s="7" t="s">
        <v>17105</v>
      </c>
      <c r="D370" s="7" t="str">
        <f>VLOOKUP(C370,fips_xref!$K$2:$L$53,2,FALSE)</f>
        <v>Lea</v>
      </c>
      <c r="E370" s="7" t="s">
        <v>17150</v>
      </c>
      <c r="F370" s="43" t="s">
        <v>17175</v>
      </c>
      <c r="G370" s="7" t="s">
        <v>4240</v>
      </c>
      <c r="H370" s="43" t="s">
        <v>17205</v>
      </c>
      <c r="I370" s="43" t="str">
        <f>VLOOKUP(G370,SCC_xref!$D$6:$E$260,2,FALSE)</f>
        <v>Compressor Engines</v>
      </c>
      <c r="J370" s="7">
        <v>0.68</v>
      </c>
      <c r="K370" s="7" t="s">
        <v>17135</v>
      </c>
      <c r="L370" s="7" t="s">
        <v>17135</v>
      </c>
      <c r="M370" s="7" t="s">
        <v>17135</v>
      </c>
      <c r="N370" s="7" t="s">
        <v>17135</v>
      </c>
    </row>
    <row r="371" spans="1:14" x14ac:dyDescent="0.2">
      <c r="A371" s="43" t="s">
        <v>17062</v>
      </c>
      <c r="B371" s="7" t="str">
        <f t="shared" si="5"/>
        <v>35</v>
      </c>
      <c r="C371" s="7" t="s">
        <v>17105</v>
      </c>
      <c r="D371" s="7" t="str">
        <f>VLOOKUP(C371,fips_xref!$K$2:$L$53,2,FALSE)</f>
        <v>Lea</v>
      </c>
      <c r="E371" s="7" t="s">
        <v>17207</v>
      </c>
      <c r="F371" s="43" t="s">
        <v>17208</v>
      </c>
      <c r="G371" s="7" t="s">
        <v>4240</v>
      </c>
      <c r="H371" s="43" t="s">
        <v>17313</v>
      </c>
      <c r="I371" s="43" t="str">
        <f>VLOOKUP(G371,SCC_xref!$D$6:$E$260,2,FALSE)</f>
        <v>Compressor Engines</v>
      </c>
      <c r="J371" s="7" t="s">
        <v>17135</v>
      </c>
      <c r="K371" s="7" t="s">
        <v>17135</v>
      </c>
      <c r="L371" s="7" t="s">
        <v>17135</v>
      </c>
      <c r="M371" s="7" t="s">
        <v>17135</v>
      </c>
      <c r="N371" s="7">
        <v>0.68</v>
      </c>
    </row>
    <row r="372" spans="1:14" x14ac:dyDescent="0.2">
      <c r="A372" s="43" t="s">
        <v>17062</v>
      </c>
      <c r="B372" s="7" t="str">
        <f t="shared" si="5"/>
        <v>35</v>
      </c>
      <c r="C372" s="7" t="s">
        <v>17063</v>
      </c>
      <c r="D372" s="7" t="str">
        <f>VLOOKUP(C372,fips_xref!$K$2:$L$53,2,FALSE)</f>
        <v>Eddy</v>
      </c>
      <c r="E372" s="7" t="s">
        <v>17132</v>
      </c>
      <c r="F372" s="43" t="s">
        <v>17282</v>
      </c>
      <c r="G372" s="7" t="s">
        <v>5576</v>
      </c>
      <c r="H372" s="43" t="s">
        <v>17283</v>
      </c>
      <c r="I372" s="43" t="str">
        <f>VLOOKUP(G372,SCC_xref!$D$6:$E$260,2,FALSE)</f>
        <v>Compressor Engines</v>
      </c>
      <c r="J372" s="7" t="s">
        <v>17135</v>
      </c>
      <c r="K372" s="7" t="s">
        <v>17135</v>
      </c>
      <c r="L372" s="7" t="s">
        <v>17135</v>
      </c>
      <c r="M372" s="7">
        <v>0.69</v>
      </c>
      <c r="N372" s="7" t="s">
        <v>17135</v>
      </c>
    </row>
    <row r="373" spans="1:14" x14ac:dyDescent="0.2">
      <c r="A373" s="43" t="s">
        <v>17062</v>
      </c>
      <c r="B373" s="7" t="str">
        <f t="shared" si="5"/>
        <v>35</v>
      </c>
      <c r="C373" s="7" t="s">
        <v>17105</v>
      </c>
      <c r="D373" s="7" t="str">
        <f>VLOOKUP(C373,fips_xref!$K$2:$L$53,2,FALSE)</f>
        <v>Lea</v>
      </c>
      <c r="E373" s="7" t="s">
        <v>17150</v>
      </c>
      <c r="F373" s="43" t="s">
        <v>17163</v>
      </c>
      <c r="G373" s="7" t="s">
        <v>5578</v>
      </c>
      <c r="H373" s="43" t="s">
        <v>17181</v>
      </c>
      <c r="I373" s="43" t="str">
        <f>VLOOKUP(G373,SCC_xref!$D$6:$E$260,2,FALSE)</f>
        <v>Compressor Engines</v>
      </c>
      <c r="J373" s="7" t="s">
        <v>17135</v>
      </c>
      <c r="K373" s="7" t="s">
        <v>17135</v>
      </c>
      <c r="L373" s="7" t="s">
        <v>17135</v>
      </c>
      <c r="M373" s="7" t="s">
        <v>17135</v>
      </c>
      <c r="N373" s="7">
        <v>0.69</v>
      </c>
    </row>
    <row r="374" spans="1:14" x14ac:dyDescent="0.2">
      <c r="A374" s="43" t="s">
        <v>17062</v>
      </c>
      <c r="B374" s="7" t="str">
        <f t="shared" si="5"/>
        <v>35</v>
      </c>
      <c r="C374" s="7" t="s">
        <v>17105</v>
      </c>
      <c r="D374" s="7" t="str">
        <f>VLOOKUP(C374,fips_xref!$K$2:$L$53,2,FALSE)</f>
        <v>Lea</v>
      </c>
      <c r="E374" s="7" t="s">
        <v>17150</v>
      </c>
      <c r="F374" s="43" t="s">
        <v>17163</v>
      </c>
      <c r="G374" s="7" t="s">
        <v>5578</v>
      </c>
      <c r="H374" s="43" t="s">
        <v>17183</v>
      </c>
      <c r="I374" s="43" t="str">
        <f>VLOOKUP(G374,SCC_xref!$D$6:$E$260,2,FALSE)</f>
        <v>Compressor Engines</v>
      </c>
      <c r="J374" s="7" t="s">
        <v>17135</v>
      </c>
      <c r="K374" s="7" t="s">
        <v>17135</v>
      </c>
      <c r="L374" s="7" t="s">
        <v>17135</v>
      </c>
      <c r="M374" s="7" t="s">
        <v>17135</v>
      </c>
      <c r="N374" s="7">
        <v>0.69</v>
      </c>
    </row>
    <row r="375" spans="1:14" x14ac:dyDescent="0.2">
      <c r="A375" s="43" t="s">
        <v>17062</v>
      </c>
      <c r="B375" s="7" t="str">
        <f t="shared" si="5"/>
        <v>35</v>
      </c>
      <c r="C375" s="7" t="s">
        <v>17105</v>
      </c>
      <c r="D375" s="7" t="str">
        <f>VLOOKUP(C375,fips_xref!$K$2:$L$53,2,FALSE)</f>
        <v>Lea</v>
      </c>
      <c r="E375" s="7" t="s">
        <v>17150</v>
      </c>
      <c r="F375" s="43" t="s">
        <v>17163</v>
      </c>
      <c r="G375" s="7" t="s">
        <v>5578</v>
      </c>
      <c r="H375" s="43" t="s">
        <v>17183</v>
      </c>
      <c r="I375" s="43" t="str">
        <f>VLOOKUP(G375,SCC_xref!$D$6:$E$260,2,FALSE)</f>
        <v>Compressor Engines</v>
      </c>
      <c r="J375" s="7" t="s">
        <v>17135</v>
      </c>
      <c r="K375" s="7">
        <v>0.69</v>
      </c>
      <c r="L375" s="7" t="s">
        <v>17135</v>
      </c>
      <c r="M375" s="7" t="s">
        <v>17135</v>
      </c>
      <c r="N375" s="7" t="s">
        <v>17135</v>
      </c>
    </row>
    <row r="376" spans="1:14" x14ac:dyDescent="0.2">
      <c r="A376" s="43" t="s">
        <v>17062</v>
      </c>
      <c r="B376" s="7" t="str">
        <f t="shared" si="5"/>
        <v>35</v>
      </c>
      <c r="C376" s="7" t="s">
        <v>17063</v>
      </c>
      <c r="D376" s="7" t="str">
        <f>VLOOKUP(C376,fips_xref!$K$2:$L$53,2,FALSE)</f>
        <v>Eddy</v>
      </c>
      <c r="E376" s="7" t="s">
        <v>17147</v>
      </c>
      <c r="F376" s="43" t="s">
        <v>17148</v>
      </c>
      <c r="G376" s="7" t="s">
        <v>1126</v>
      </c>
      <c r="H376" s="43" t="s">
        <v>17314</v>
      </c>
      <c r="I376" s="43" t="str">
        <f>VLOOKUP(G376,SCC_xref!$D$6:$E$260,2,FALSE)</f>
        <v>Permitted Fugitives</v>
      </c>
      <c r="J376" s="7" t="s">
        <v>17135</v>
      </c>
      <c r="K376" s="7">
        <v>0.7</v>
      </c>
      <c r="L376" s="7" t="s">
        <v>17135</v>
      </c>
      <c r="M376" s="7" t="s">
        <v>17135</v>
      </c>
      <c r="N376" s="7" t="s">
        <v>17135</v>
      </c>
    </row>
    <row r="377" spans="1:14" x14ac:dyDescent="0.2">
      <c r="A377" s="43" t="s">
        <v>17062</v>
      </c>
      <c r="B377" s="7" t="str">
        <f t="shared" si="5"/>
        <v>35</v>
      </c>
      <c r="C377" s="7" t="s">
        <v>17063</v>
      </c>
      <c r="D377" s="7" t="str">
        <f>VLOOKUP(C377,fips_xref!$K$2:$L$53,2,FALSE)</f>
        <v>Eddy</v>
      </c>
      <c r="E377" s="7" t="s">
        <v>17315</v>
      </c>
      <c r="F377" s="43" t="s">
        <v>17316</v>
      </c>
      <c r="G377" s="7" t="s">
        <v>4238</v>
      </c>
      <c r="H377" s="43" t="s">
        <v>17317</v>
      </c>
      <c r="I377" s="43" t="str">
        <f>VLOOKUP(G377,SCC_xref!$D$6:$E$260,2,FALSE)</f>
        <v>Compressor Engines</v>
      </c>
      <c r="J377" s="7" t="s">
        <v>17135</v>
      </c>
      <c r="K377" s="7">
        <v>0.7</v>
      </c>
      <c r="L377" s="7" t="s">
        <v>17135</v>
      </c>
      <c r="M377" s="7" t="s">
        <v>17135</v>
      </c>
      <c r="N377" s="7" t="s">
        <v>17135</v>
      </c>
    </row>
    <row r="378" spans="1:14" x14ac:dyDescent="0.2">
      <c r="A378" s="43" t="s">
        <v>17062</v>
      </c>
      <c r="B378" s="7" t="str">
        <f t="shared" si="5"/>
        <v>35</v>
      </c>
      <c r="C378" s="7" t="s">
        <v>17105</v>
      </c>
      <c r="D378" s="7" t="str">
        <f>VLOOKUP(C378,fips_xref!$K$2:$L$53,2,FALSE)</f>
        <v>Lea</v>
      </c>
      <c r="E378" s="7" t="s">
        <v>17236</v>
      </c>
      <c r="F378" s="43" t="s">
        <v>17237</v>
      </c>
      <c r="G378" s="7" t="s">
        <v>4242</v>
      </c>
      <c r="H378" s="43" t="s">
        <v>17318</v>
      </c>
      <c r="I378" s="43" t="str">
        <f>VLOOKUP(G378,SCC_xref!$D$6:$E$260,2,FALSE)</f>
        <v>Compressor Engines</v>
      </c>
      <c r="J378" s="7" t="s">
        <v>17135</v>
      </c>
      <c r="K378" s="7" t="s">
        <v>17135</v>
      </c>
      <c r="L378" s="7" t="s">
        <v>17135</v>
      </c>
      <c r="M378" s="7" t="s">
        <v>17135</v>
      </c>
      <c r="N378" s="7">
        <v>0.7</v>
      </c>
    </row>
    <row r="379" spans="1:14" x14ac:dyDescent="0.2">
      <c r="A379" s="43" t="s">
        <v>17062</v>
      </c>
      <c r="B379" s="7" t="str">
        <f t="shared" si="5"/>
        <v>35</v>
      </c>
      <c r="C379" s="7" t="s">
        <v>17105</v>
      </c>
      <c r="D379" s="7" t="str">
        <f>VLOOKUP(C379,fips_xref!$K$2:$L$53,2,FALSE)</f>
        <v>Lea</v>
      </c>
      <c r="E379" s="7" t="s">
        <v>17236</v>
      </c>
      <c r="F379" s="43" t="s">
        <v>17237</v>
      </c>
      <c r="G379" s="7" t="s">
        <v>4242</v>
      </c>
      <c r="H379" s="43" t="s">
        <v>17318</v>
      </c>
      <c r="I379" s="43" t="str">
        <f>VLOOKUP(G379,SCC_xref!$D$6:$E$260,2,FALSE)</f>
        <v>Compressor Engines</v>
      </c>
      <c r="J379" s="7" t="s">
        <v>17135</v>
      </c>
      <c r="K379" s="7" t="s">
        <v>17135</v>
      </c>
      <c r="L379" s="7" t="s">
        <v>17135</v>
      </c>
      <c r="M379" s="7" t="s">
        <v>17135</v>
      </c>
      <c r="N379" s="7">
        <v>0.7</v>
      </c>
    </row>
    <row r="380" spans="1:14" x14ac:dyDescent="0.2">
      <c r="A380" s="43" t="s">
        <v>17062</v>
      </c>
      <c r="B380" s="7" t="str">
        <f t="shared" si="5"/>
        <v>35</v>
      </c>
      <c r="C380" s="7" t="s">
        <v>17105</v>
      </c>
      <c r="D380" s="7" t="str">
        <f>VLOOKUP(C380,fips_xref!$K$2:$L$53,2,FALSE)</f>
        <v>Lea</v>
      </c>
      <c r="E380" s="7" t="s">
        <v>17236</v>
      </c>
      <c r="F380" s="43" t="s">
        <v>17237</v>
      </c>
      <c r="G380" s="7" t="s">
        <v>4242</v>
      </c>
      <c r="H380" s="43" t="s">
        <v>17291</v>
      </c>
      <c r="I380" s="43" t="str">
        <f>VLOOKUP(G380,SCC_xref!$D$6:$E$260,2,FALSE)</f>
        <v>Compressor Engines</v>
      </c>
      <c r="J380" s="7" t="s">
        <v>17135</v>
      </c>
      <c r="K380" s="7" t="s">
        <v>17135</v>
      </c>
      <c r="L380" s="7" t="s">
        <v>17135</v>
      </c>
      <c r="M380" s="7">
        <v>0.7</v>
      </c>
      <c r="N380" s="7" t="s">
        <v>17135</v>
      </c>
    </row>
    <row r="381" spans="1:14" x14ac:dyDescent="0.2">
      <c r="A381" s="43" t="s">
        <v>17062</v>
      </c>
      <c r="B381" s="7" t="str">
        <f t="shared" si="5"/>
        <v>35</v>
      </c>
      <c r="C381" s="7" t="s">
        <v>17105</v>
      </c>
      <c r="D381" s="7" t="str">
        <f>VLOOKUP(C381,fips_xref!$K$2:$L$53,2,FALSE)</f>
        <v>Lea</v>
      </c>
      <c r="E381" s="7" t="s">
        <v>17150</v>
      </c>
      <c r="F381" s="43" t="s">
        <v>17163</v>
      </c>
      <c r="G381" s="7" t="s">
        <v>5578</v>
      </c>
      <c r="H381" s="43" t="s">
        <v>17179</v>
      </c>
      <c r="I381" s="43" t="str">
        <f>VLOOKUP(G381,SCC_xref!$D$6:$E$260,2,FALSE)</f>
        <v>Compressor Engines</v>
      </c>
      <c r="J381" s="7" t="s">
        <v>17135</v>
      </c>
      <c r="K381" s="7" t="s">
        <v>17135</v>
      </c>
      <c r="L381" s="7" t="s">
        <v>17135</v>
      </c>
      <c r="M381" s="7" t="s">
        <v>17135</v>
      </c>
      <c r="N381" s="7">
        <v>0.7</v>
      </c>
    </row>
    <row r="382" spans="1:14" x14ac:dyDescent="0.2">
      <c r="A382" s="43" t="s">
        <v>17062</v>
      </c>
      <c r="B382" s="7" t="str">
        <f t="shared" si="5"/>
        <v>35</v>
      </c>
      <c r="C382" s="7" t="s">
        <v>17105</v>
      </c>
      <c r="D382" s="7" t="str">
        <f>VLOOKUP(C382,fips_xref!$K$2:$L$53,2,FALSE)</f>
        <v>Lea</v>
      </c>
      <c r="E382" s="7" t="s">
        <v>17231</v>
      </c>
      <c r="F382" s="43" t="s">
        <v>17264</v>
      </c>
      <c r="G382" s="7" t="s">
        <v>5578</v>
      </c>
      <c r="H382" s="43" t="s">
        <v>17319</v>
      </c>
      <c r="I382" s="43" t="str">
        <f>VLOOKUP(G382,SCC_xref!$D$6:$E$260,2,FALSE)</f>
        <v>Compressor Engines</v>
      </c>
      <c r="J382" s="7" t="s">
        <v>17135</v>
      </c>
      <c r="K382" s="7" t="s">
        <v>17135</v>
      </c>
      <c r="L382" s="7" t="s">
        <v>17135</v>
      </c>
      <c r="M382" s="7" t="s">
        <v>17135</v>
      </c>
      <c r="N382" s="7">
        <v>0.7</v>
      </c>
    </row>
    <row r="383" spans="1:14" x14ac:dyDescent="0.2">
      <c r="A383" s="43" t="s">
        <v>17062</v>
      </c>
      <c r="B383" s="7" t="str">
        <f t="shared" si="5"/>
        <v>35</v>
      </c>
      <c r="C383" s="7" t="s">
        <v>17105</v>
      </c>
      <c r="D383" s="7" t="str">
        <f>VLOOKUP(C383,fips_xref!$K$2:$L$53,2,FALSE)</f>
        <v>Lea</v>
      </c>
      <c r="E383" s="7" t="s">
        <v>17231</v>
      </c>
      <c r="F383" s="43" t="s">
        <v>17264</v>
      </c>
      <c r="G383" s="7" t="s">
        <v>5578</v>
      </c>
      <c r="H383" s="43" t="s">
        <v>17319</v>
      </c>
      <c r="I383" s="43" t="str">
        <f>VLOOKUP(G383,SCC_xref!$D$6:$E$260,2,FALSE)</f>
        <v>Compressor Engines</v>
      </c>
      <c r="J383" s="7" t="s">
        <v>17135</v>
      </c>
      <c r="K383" s="7" t="s">
        <v>17135</v>
      </c>
      <c r="L383" s="7" t="s">
        <v>17135</v>
      </c>
      <c r="M383" s="7" t="s">
        <v>17135</v>
      </c>
      <c r="N383" s="7">
        <v>0.7</v>
      </c>
    </row>
    <row r="384" spans="1:14" x14ac:dyDescent="0.2">
      <c r="A384" s="43" t="s">
        <v>17062</v>
      </c>
      <c r="B384" s="7" t="str">
        <f t="shared" si="5"/>
        <v>35</v>
      </c>
      <c r="C384" s="7" t="s">
        <v>17105</v>
      </c>
      <c r="D384" s="7" t="str">
        <f>VLOOKUP(C384,fips_xref!$K$2:$L$53,2,FALSE)</f>
        <v>Lea</v>
      </c>
      <c r="E384" s="7" t="s">
        <v>17231</v>
      </c>
      <c r="F384" s="43" t="s">
        <v>17264</v>
      </c>
      <c r="G384" s="7" t="s">
        <v>5578</v>
      </c>
      <c r="H384" s="43" t="s">
        <v>17277</v>
      </c>
      <c r="I384" s="43" t="str">
        <f>VLOOKUP(G384,SCC_xref!$D$6:$E$260,2,FALSE)</f>
        <v>Compressor Engines</v>
      </c>
      <c r="J384" s="7" t="s">
        <v>17135</v>
      </c>
      <c r="K384" s="7">
        <v>0.7</v>
      </c>
      <c r="L384" s="7" t="s">
        <v>17135</v>
      </c>
      <c r="M384" s="7" t="s">
        <v>17135</v>
      </c>
      <c r="N384" s="7" t="s">
        <v>17135</v>
      </c>
    </row>
    <row r="385" spans="1:14" x14ac:dyDescent="0.2">
      <c r="A385" s="43" t="s">
        <v>17062</v>
      </c>
      <c r="B385" s="7" t="str">
        <f t="shared" si="5"/>
        <v>35</v>
      </c>
      <c r="C385" s="7" t="s">
        <v>17105</v>
      </c>
      <c r="D385" s="7" t="str">
        <f>VLOOKUP(C385,fips_xref!$K$2:$L$53,2,FALSE)</f>
        <v>Lea</v>
      </c>
      <c r="E385" s="7" t="s">
        <v>17231</v>
      </c>
      <c r="F385" s="43" t="s">
        <v>17264</v>
      </c>
      <c r="G385" s="7" t="s">
        <v>5578</v>
      </c>
      <c r="H385" s="43" t="s">
        <v>17277</v>
      </c>
      <c r="I385" s="43" t="str">
        <f>VLOOKUP(G385,SCC_xref!$D$6:$E$260,2,FALSE)</f>
        <v>Compressor Engines</v>
      </c>
      <c r="J385" s="7" t="s">
        <v>17135</v>
      </c>
      <c r="K385" s="7">
        <v>0.7</v>
      </c>
      <c r="L385" s="7" t="s">
        <v>17135</v>
      </c>
      <c r="M385" s="7" t="s">
        <v>17135</v>
      </c>
      <c r="N385" s="7" t="s">
        <v>17135</v>
      </c>
    </row>
    <row r="386" spans="1:14" x14ac:dyDescent="0.2">
      <c r="A386" s="43" t="s">
        <v>17062</v>
      </c>
      <c r="B386" s="7" t="str">
        <f t="shared" si="5"/>
        <v>35</v>
      </c>
      <c r="C386" s="7" t="s">
        <v>17104</v>
      </c>
      <c r="D386" s="7" t="str">
        <f>VLOOKUP(C386,fips_xref!$K$2:$L$53,2,FALSE)</f>
        <v>Chaves</v>
      </c>
      <c r="E386" s="7" t="s">
        <v>17132</v>
      </c>
      <c r="F386" s="43" t="s">
        <v>17133</v>
      </c>
      <c r="G386" s="7" t="s">
        <v>5578</v>
      </c>
      <c r="H386" s="43" t="s">
        <v>17134</v>
      </c>
      <c r="I386" s="43" t="str">
        <f>VLOOKUP(G386,SCC_xref!$D$6:$E$260,2,FALSE)</f>
        <v>Compressor Engines</v>
      </c>
      <c r="J386" s="7" t="s">
        <v>17135</v>
      </c>
      <c r="K386" s="7">
        <v>0.71</v>
      </c>
      <c r="L386" s="7" t="s">
        <v>17135</v>
      </c>
      <c r="M386" s="7" t="s">
        <v>17135</v>
      </c>
      <c r="N386" s="7" t="s">
        <v>17135</v>
      </c>
    </row>
    <row r="387" spans="1:14" x14ac:dyDescent="0.2">
      <c r="A387" s="43" t="s">
        <v>17062</v>
      </c>
      <c r="B387" s="7" t="str">
        <f t="shared" si="5"/>
        <v>35</v>
      </c>
      <c r="C387" s="7" t="s">
        <v>17105</v>
      </c>
      <c r="D387" s="7" t="str">
        <f>VLOOKUP(C387,fips_xref!$K$2:$L$53,2,FALSE)</f>
        <v>Lea</v>
      </c>
      <c r="E387" s="7" t="s">
        <v>17150</v>
      </c>
      <c r="F387" s="43" t="s">
        <v>17163</v>
      </c>
      <c r="G387" s="7" t="s">
        <v>3823</v>
      </c>
      <c r="H387" s="43" t="s">
        <v>17230</v>
      </c>
      <c r="I387" s="43" t="str">
        <f>VLOOKUP(G387,SCC_xref!$D$6:$E$260,2,FALSE)</f>
        <v>Process Heaters</v>
      </c>
      <c r="J387" s="7" t="s">
        <v>17135</v>
      </c>
      <c r="K387" s="7">
        <v>0.71</v>
      </c>
      <c r="L387" s="7" t="s">
        <v>17135</v>
      </c>
      <c r="M387" s="7" t="s">
        <v>17135</v>
      </c>
      <c r="N387" s="7" t="s">
        <v>17135</v>
      </c>
    </row>
    <row r="388" spans="1:14" x14ac:dyDescent="0.2">
      <c r="A388" s="43" t="s">
        <v>17062</v>
      </c>
      <c r="B388" s="7" t="str">
        <f t="shared" si="5"/>
        <v>35</v>
      </c>
      <c r="C388" s="7" t="s">
        <v>17105</v>
      </c>
      <c r="D388" s="7" t="str">
        <f>VLOOKUP(C388,fips_xref!$K$2:$L$53,2,FALSE)</f>
        <v>Lea</v>
      </c>
      <c r="E388" s="7" t="s">
        <v>17150</v>
      </c>
      <c r="F388" s="43" t="s">
        <v>17163</v>
      </c>
      <c r="G388" s="7" t="s">
        <v>3823</v>
      </c>
      <c r="H388" s="43" t="s">
        <v>17230</v>
      </c>
      <c r="I388" s="43" t="str">
        <f>VLOOKUP(G388,SCC_xref!$D$6:$E$260,2,FALSE)</f>
        <v>Process Heaters</v>
      </c>
      <c r="J388" s="7" t="s">
        <v>17135</v>
      </c>
      <c r="K388" s="7">
        <v>0.71</v>
      </c>
      <c r="L388" s="7" t="s">
        <v>17135</v>
      </c>
      <c r="M388" s="7" t="s">
        <v>17135</v>
      </c>
      <c r="N388" s="7" t="s">
        <v>17135</v>
      </c>
    </row>
    <row r="389" spans="1:14" x14ac:dyDescent="0.2">
      <c r="A389" s="43" t="s">
        <v>17062</v>
      </c>
      <c r="B389" s="7" t="str">
        <f t="shared" si="5"/>
        <v>35</v>
      </c>
      <c r="C389" s="7" t="s">
        <v>17105</v>
      </c>
      <c r="D389" s="7" t="str">
        <f>VLOOKUP(C389,fips_xref!$K$2:$L$53,2,FALSE)</f>
        <v>Lea</v>
      </c>
      <c r="E389" s="7" t="s">
        <v>17201</v>
      </c>
      <c r="F389" s="43" t="s">
        <v>17320</v>
      </c>
      <c r="G389" s="7" t="s">
        <v>7308</v>
      </c>
      <c r="H389" s="43" t="s">
        <v>17321</v>
      </c>
      <c r="I389" s="43" t="str">
        <f>VLOOKUP(G389,SCC_xref!$D$6:$E$260,2,FALSE)</f>
        <v>Amine Units</v>
      </c>
      <c r="J389" s="7" t="s">
        <v>17135</v>
      </c>
      <c r="K389" s="7" t="s">
        <v>17135</v>
      </c>
      <c r="L389" s="7" t="s">
        <v>17135</v>
      </c>
      <c r="M389" s="7" t="s">
        <v>17135</v>
      </c>
      <c r="N389" s="7">
        <v>0.72</v>
      </c>
    </row>
    <row r="390" spans="1:14" x14ac:dyDescent="0.2">
      <c r="A390" s="43" t="s">
        <v>17062</v>
      </c>
      <c r="B390" s="7" t="str">
        <f t="shared" ref="B390:B453" si="6">LEFT(C390,2)</f>
        <v>35</v>
      </c>
      <c r="C390" s="7" t="s">
        <v>17063</v>
      </c>
      <c r="D390" s="7" t="str">
        <f>VLOOKUP(C390,fips_xref!$K$2:$L$53,2,FALSE)</f>
        <v>Eddy</v>
      </c>
      <c r="E390" s="7" t="s">
        <v>17201</v>
      </c>
      <c r="F390" s="43" t="s">
        <v>17295</v>
      </c>
      <c r="G390" s="7" t="s">
        <v>3823</v>
      </c>
      <c r="H390" s="43" t="s">
        <v>17297</v>
      </c>
      <c r="I390" s="43" t="str">
        <f>VLOOKUP(G390,SCC_xref!$D$6:$E$260,2,FALSE)</f>
        <v>Process Heaters</v>
      </c>
      <c r="J390" s="7" t="s">
        <v>17135</v>
      </c>
      <c r="K390" s="7" t="s">
        <v>17135</v>
      </c>
      <c r="L390" s="7" t="s">
        <v>17135</v>
      </c>
      <c r="M390" s="7" t="s">
        <v>17135</v>
      </c>
      <c r="N390" s="7">
        <v>0.72</v>
      </c>
    </row>
    <row r="391" spans="1:14" x14ac:dyDescent="0.2">
      <c r="A391" s="43" t="s">
        <v>17062</v>
      </c>
      <c r="B391" s="7" t="str">
        <f t="shared" si="6"/>
        <v>35</v>
      </c>
      <c r="C391" s="7" t="s">
        <v>17105</v>
      </c>
      <c r="D391" s="7" t="str">
        <f>VLOOKUP(C391,fips_xref!$K$2:$L$53,2,FALSE)</f>
        <v>Lea</v>
      </c>
      <c r="E391" s="7" t="s">
        <v>17201</v>
      </c>
      <c r="F391" s="43" t="s">
        <v>17322</v>
      </c>
      <c r="G391" s="7" t="s">
        <v>28</v>
      </c>
      <c r="H391" s="43" t="s">
        <v>17323</v>
      </c>
      <c r="I391" s="43" t="str">
        <f>VLOOKUP(G391,SCC_xref!$D$6:$E$260,2,FALSE)</f>
        <v>Natural Gas Production, Other Not Classified</v>
      </c>
      <c r="J391" s="7" t="s">
        <v>17135</v>
      </c>
      <c r="K391" s="7">
        <v>0.73</v>
      </c>
      <c r="L391" s="7" t="s">
        <v>17135</v>
      </c>
      <c r="M391" s="7" t="s">
        <v>17135</v>
      </c>
      <c r="N391" s="7" t="s">
        <v>17135</v>
      </c>
    </row>
    <row r="392" spans="1:14" x14ac:dyDescent="0.2">
      <c r="A392" s="43" t="s">
        <v>17062</v>
      </c>
      <c r="B392" s="7" t="str">
        <f t="shared" si="6"/>
        <v>35</v>
      </c>
      <c r="C392" s="7" t="s">
        <v>17105</v>
      </c>
      <c r="D392" s="7" t="str">
        <f>VLOOKUP(C392,fips_xref!$K$2:$L$53,2,FALSE)</f>
        <v>Lea</v>
      </c>
      <c r="E392" s="7" t="s">
        <v>17150</v>
      </c>
      <c r="F392" s="43" t="s">
        <v>17163</v>
      </c>
      <c r="G392" s="7" t="s">
        <v>5578</v>
      </c>
      <c r="H392" s="43" t="s">
        <v>17183</v>
      </c>
      <c r="I392" s="43" t="str">
        <f>VLOOKUP(G392,SCC_xref!$D$6:$E$260,2,FALSE)</f>
        <v>Compressor Engines</v>
      </c>
      <c r="J392" s="7" t="s">
        <v>17135</v>
      </c>
      <c r="K392" s="7" t="s">
        <v>17135</v>
      </c>
      <c r="L392" s="7" t="s">
        <v>17135</v>
      </c>
      <c r="M392" s="7" t="s">
        <v>17135</v>
      </c>
      <c r="N392" s="7">
        <v>0.73</v>
      </c>
    </row>
    <row r="393" spans="1:14" x14ac:dyDescent="0.2">
      <c r="A393" s="43" t="s">
        <v>17062</v>
      </c>
      <c r="B393" s="7" t="str">
        <f t="shared" si="6"/>
        <v>35</v>
      </c>
      <c r="C393" s="7" t="s">
        <v>17105</v>
      </c>
      <c r="D393" s="7" t="str">
        <f>VLOOKUP(C393,fips_xref!$K$2:$L$53,2,FALSE)</f>
        <v>Lea</v>
      </c>
      <c r="E393" s="7" t="s">
        <v>17150</v>
      </c>
      <c r="F393" s="43" t="s">
        <v>17163</v>
      </c>
      <c r="G393" s="7" t="s">
        <v>5578</v>
      </c>
      <c r="H393" s="43" t="s">
        <v>17183</v>
      </c>
      <c r="I393" s="43" t="str">
        <f>VLOOKUP(G393,SCC_xref!$D$6:$E$260,2,FALSE)</f>
        <v>Compressor Engines</v>
      </c>
      <c r="J393" s="7" t="s">
        <v>17135</v>
      </c>
      <c r="K393" s="7" t="s">
        <v>17135</v>
      </c>
      <c r="L393" s="7" t="s">
        <v>17135</v>
      </c>
      <c r="M393" s="7" t="s">
        <v>17135</v>
      </c>
      <c r="N393" s="7">
        <v>0.74</v>
      </c>
    </row>
    <row r="394" spans="1:14" x14ac:dyDescent="0.2">
      <c r="A394" s="43" t="s">
        <v>17062</v>
      </c>
      <c r="B394" s="7" t="str">
        <f t="shared" si="6"/>
        <v>35</v>
      </c>
      <c r="C394" s="7" t="s">
        <v>17105</v>
      </c>
      <c r="D394" s="7" t="str">
        <f>VLOOKUP(C394,fips_xref!$K$2:$L$53,2,FALSE)</f>
        <v>Lea</v>
      </c>
      <c r="E394" s="7" t="s">
        <v>17150</v>
      </c>
      <c r="F394" s="43" t="s">
        <v>17151</v>
      </c>
      <c r="G394" s="7" t="s">
        <v>4240</v>
      </c>
      <c r="H394" s="43" t="s">
        <v>17289</v>
      </c>
      <c r="I394" s="43" t="str">
        <f>VLOOKUP(G394,SCC_xref!$D$6:$E$260,2,FALSE)</f>
        <v>Compressor Engines</v>
      </c>
      <c r="J394" s="7" t="s">
        <v>17135</v>
      </c>
      <c r="K394" s="7">
        <v>0.74</v>
      </c>
      <c r="L394" s="7" t="s">
        <v>17135</v>
      </c>
      <c r="M394" s="7" t="s">
        <v>17135</v>
      </c>
      <c r="N394" s="7" t="s">
        <v>17135</v>
      </c>
    </row>
    <row r="395" spans="1:14" x14ac:dyDescent="0.2">
      <c r="A395" s="43" t="s">
        <v>17062</v>
      </c>
      <c r="B395" s="7" t="str">
        <f t="shared" si="6"/>
        <v>35</v>
      </c>
      <c r="C395" s="7" t="s">
        <v>17105</v>
      </c>
      <c r="D395" s="7" t="str">
        <f>VLOOKUP(C395,fips_xref!$K$2:$L$53,2,FALSE)</f>
        <v>Lea</v>
      </c>
      <c r="E395" s="7" t="s">
        <v>17150</v>
      </c>
      <c r="F395" s="43" t="s">
        <v>17156</v>
      </c>
      <c r="G395" s="7" t="s">
        <v>4240</v>
      </c>
      <c r="H395" s="43" t="s">
        <v>17158</v>
      </c>
      <c r="I395" s="43" t="str">
        <f>VLOOKUP(G395,SCC_xref!$D$6:$E$260,2,FALSE)</f>
        <v>Compressor Engines</v>
      </c>
      <c r="J395" s="7" t="s">
        <v>17135</v>
      </c>
      <c r="K395" s="7">
        <v>0.75</v>
      </c>
      <c r="L395" s="7" t="s">
        <v>17135</v>
      </c>
      <c r="M395" s="7" t="s">
        <v>17135</v>
      </c>
      <c r="N395" s="7" t="s">
        <v>17135</v>
      </c>
    </row>
    <row r="396" spans="1:14" x14ac:dyDescent="0.2">
      <c r="A396" s="43" t="s">
        <v>17062</v>
      </c>
      <c r="B396" s="7" t="str">
        <f t="shared" si="6"/>
        <v>35</v>
      </c>
      <c r="C396" s="7" t="s">
        <v>17063</v>
      </c>
      <c r="D396" s="7" t="str">
        <f>VLOOKUP(C396,fips_xref!$K$2:$L$53,2,FALSE)</f>
        <v>Eddy</v>
      </c>
      <c r="E396" s="7" t="s">
        <v>17132</v>
      </c>
      <c r="F396" s="43" t="s">
        <v>17282</v>
      </c>
      <c r="G396" s="7" t="s">
        <v>5576</v>
      </c>
      <c r="H396" s="43" t="s">
        <v>17283</v>
      </c>
      <c r="I396" s="43" t="str">
        <f>VLOOKUP(G396,SCC_xref!$D$6:$E$260,2,FALSE)</f>
        <v>Compressor Engines</v>
      </c>
      <c r="J396" s="7" t="s">
        <v>17135</v>
      </c>
      <c r="K396" s="7" t="s">
        <v>17135</v>
      </c>
      <c r="L396" s="7" t="s">
        <v>17135</v>
      </c>
      <c r="M396" s="7">
        <v>0.76</v>
      </c>
      <c r="N396" s="7" t="s">
        <v>17135</v>
      </c>
    </row>
    <row r="397" spans="1:14" x14ac:dyDescent="0.2">
      <c r="A397" s="43" t="s">
        <v>17062</v>
      </c>
      <c r="B397" s="7" t="str">
        <f t="shared" si="6"/>
        <v>35</v>
      </c>
      <c r="C397" s="7" t="s">
        <v>17105</v>
      </c>
      <c r="D397" s="7" t="str">
        <f>VLOOKUP(C397,fips_xref!$K$2:$L$53,2,FALSE)</f>
        <v>Lea</v>
      </c>
      <c r="E397" s="7" t="s">
        <v>17150</v>
      </c>
      <c r="F397" s="43" t="s">
        <v>17151</v>
      </c>
      <c r="G397" s="7" t="s">
        <v>4240</v>
      </c>
      <c r="H397" s="43" t="s">
        <v>17292</v>
      </c>
      <c r="I397" s="43" t="str">
        <f>VLOOKUP(G397,SCC_xref!$D$6:$E$260,2,FALSE)</f>
        <v>Compressor Engines</v>
      </c>
      <c r="J397" s="7" t="s">
        <v>17135</v>
      </c>
      <c r="K397" s="7">
        <v>0.76</v>
      </c>
      <c r="L397" s="7" t="s">
        <v>17135</v>
      </c>
      <c r="M397" s="7" t="s">
        <v>17135</v>
      </c>
      <c r="N397" s="7" t="s">
        <v>17135</v>
      </c>
    </row>
    <row r="398" spans="1:14" x14ac:dyDescent="0.2">
      <c r="A398" s="43" t="s">
        <v>17062</v>
      </c>
      <c r="B398" s="7" t="str">
        <f t="shared" si="6"/>
        <v>35</v>
      </c>
      <c r="C398" s="7" t="s">
        <v>17105</v>
      </c>
      <c r="D398" s="7" t="str">
        <f>VLOOKUP(C398,fips_xref!$K$2:$L$53,2,FALSE)</f>
        <v>Lea</v>
      </c>
      <c r="E398" s="7" t="s">
        <v>17201</v>
      </c>
      <c r="F398" s="43" t="s">
        <v>17286</v>
      </c>
      <c r="G398" s="7" t="s">
        <v>5578</v>
      </c>
      <c r="H398" s="43" t="s">
        <v>17324</v>
      </c>
      <c r="I398" s="43" t="str">
        <f>VLOOKUP(G398,SCC_xref!$D$6:$E$260,2,FALSE)</f>
        <v>Compressor Engines</v>
      </c>
      <c r="J398" s="7" t="s">
        <v>17135</v>
      </c>
      <c r="K398" s="7" t="s">
        <v>17135</v>
      </c>
      <c r="L398" s="7" t="s">
        <v>17135</v>
      </c>
      <c r="M398" s="7" t="s">
        <v>17135</v>
      </c>
      <c r="N398" s="7">
        <v>0.77</v>
      </c>
    </row>
    <row r="399" spans="1:14" x14ac:dyDescent="0.2">
      <c r="A399" s="43" t="s">
        <v>17062</v>
      </c>
      <c r="B399" s="7" t="str">
        <f t="shared" si="6"/>
        <v>35</v>
      </c>
      <c r="C399" s="7" t="s">
        <v>17105</v>
      </c>
      <c r="D399" s="7" t="str">
        <f>VLOOKUP(C399,fips_xref!$K$2:$L$53,2,FALSE)</f>
        <v>Lea</v>
      </c>
      <c r="E399" s="7" t="s">
        <v>17201</v>
      </c>
      <c r="F399" s="43" t="s">
        <v>17320</v>
      </c>
      <c r="G399" s="7" t="s">
        <v>5576</v>
      </c>
      <c r="H399" s="43" t="s">
        <v>17325</v>
      </c>
      <c r="I399" s="43" t="str">
        <f>VLOOKUP(G399,SCC_xref!$D$6:$E$260,2,FALSE)</f>
        <v>Compressor Engines</v>
      </c>
      <c r="J399" s="7" t="s">
        <v>17135</v>
      </c>
      <c r="K399" s="7">
        <v>0.77</v>
      </c>
      <c r="L399" s="7" t="s">
        <v>17135</v>
      </c>
      <c r="M399" s="7" t="s">
        <v>17135</v>
      </c>
      <c r="N399" s="7" t="s">
        <v>17135</v>
      </c>
    </row>
    <row r="400" spans="1:14" x14ac:dyDescent="0.2">
      <c r="A400" s="43" t="s">
        <v>17062</v>
      </c>
      <c r="B400" s="7" t="str">
        <f t="shared" si="6"/>
        <v>35</v>
      </c>
      <c r="C400" s="7" t="s">
        <v>17105</v>
      </c>
      <c r="D400" s="7" t="str">
        <f>VLOOKUP(C400,fips_xref!$K$2:$L$53,2,FALSE)</f>
        <v>Lea</v>
      </c>
      <c r="E400" s="7" t="s">
        <v>17201</v>
      </c>
      <c r="F400" s="43" t="s">
        <v>17320</v>
      </c>
      <c r="G400" s="7" t="s">
        <v>3823</v>
      </c>
      <c r="H400" s="43" t="s">
        <v>17326</v>
      </c>
      <c r="I400" s="43" t="str">
        <f>VLOOKUP(G400,SCC_xref!$D$6:$E$260,2,FALSE)</f>
        <v>Process Heaters</v>
      </c>
      <c r="J400" s="7" t="s">
        <v>17135</v>
      </c>
      <c r="K400" s="7" t="s">
        <v>17135</v>
      </c>
      <c r="L400" s="7">
        <v>0.77</v>
      </c>
      <c r="M400" s="7" t="s">
        <v>17135</v>
      </c>
      <c r="N400" s="7" t="s">
        <v>17135</v>
      </c>
    </row>
    <row r="401" spans="1:14" x14ac:dyDescent="0.2">
      <c r="A401" s="43" t="s">
        <v>17062</v>
      </c>
      <c r="B401" s="7" t="str">
        <f t="shared" si="6"/>
        <v>35</v>
      </c>
      <c r="C401" s="7" t="s">
        <v>17105</v>
      </c>
      <c r="D401" s="7" t="str">
        <f>VLOOKUP(C401,fips_xref!$K$2:$L$53,2,FALSE)</f>
        <v>Lea</v>
      </c>
      <c r="E401" s="7" t="s">
        <v>17150</v>
      </c>
      <c r="F401" s="43" t="s">
        <v>17156</v>
      </c>
      <c r="G401" s="7" t="s">
        <v>4238</v>
      </c>
      <c r="H401" s="43" t="s">
        <v>17177</v>
      </c>
      <c r="I401" s="43" t="str">
        <f>VLOOKUP(G401,SCC_xref!$D$6:$E$260,2,FALSE)</f>
        <v>Compressor Engines</v>
      </c>
      <c r="J401" s="7" t="s">
        <v>17135</v>
      </c>
      <c r="K401" s="7" t="s">
        <v>17135</v>
      </c>
      <c r="L401" s="7" t="s">
        <v>17135</v>
      </c>
      <c r="M401" s="7" t="s">
        <v>17135</v>
      </c>
      <c r="N401" s="7">
        <v>0.77</v>
      </c>
    </row>
    <row r="402" spans="1:14" x14ac:dyDescent="0.2">
      <c r="A402" s="43" t="s">
        <v>17062</v>
      </c>
      <c r="B402" s="7" t="str">
        <f t="shared" si="6"/>
        <v>35</v>
      </c>
      <c r="C402" s="7" t="s">
        <v>17063</v>
      </c>
      <c r="D402" s="7" t="str">
        <f>VLOOKUP(C402,fips_xref!$K$2:$L$53,2,FALSE)</f>
        <v>Eddy</v>
      </c>
      <c r="E402" s="7" t="s">
        <v>17153</v>
      </c>
      <c r="F402" s="43" t="s">
        <v>17165</v>
      </c>
      <c r="G402" s="7" t="s">
        <v>4238</v>
      </c>
      <c r="H402" s="43" t="s">
        <v>17327</v>
      </c>
      <c r="I402" s="43" t="str">
        <f>VLOOKUP(G402,SCC_xref!$D$6:$E$260,2,FALSE)</f>
        <v>Compressor Engines</v>
      </c>
      <c r="J402" s="7" t="s">
        <v>17135</v>
      </c>
      <c r="K402" s="7" t="s">
        <v>17135</v>
      </c>
      <c r="L402" s="7" t="s">
        <v>17135</v>
      </c>
      <c r="M402" s="7" t="s">
        <v>17135</v>
      </c>
      <c r="N402" s="7">
        <v>0.78</v>
      </c>
    </row>
    <row r="403" spans="1:14" x14ac:dyDescent="0.2">
      <c r="A403" s="43" t="s">
        <v>17062</v>
      </c>
      <c r="B403" s="7" t="str">
        <f t="shared" si="6"/>
        <v>35</v>
      </c>
      <c r="C403" s="7" t="s">
        <v>17105</v>
      </c>
      <c r="D403" s="7" t="str">
        <f>VLOOKUP(C403,fips_xref!$K$2:$L$53,2,FALSE)</f>
        <v>Lea</v>
      </c>
      <c r="E403" s="7" t="s">
        <v>17201</v>
      </c>
      <c r="F403" s="43" t="s">
        <v>17320</v>
      </c>
      <c r="G403" s="7" t="s">
        <v>5576</v>
      </c>
      <c r="H403" s="43" t="s">
        <v>17325</v>
      </c>
      <c r="I403" s="43" t="str">
        <f>VLOOKUP(G403,SCC_xref!$D$6:$E$260,2,FALSE)</f>
        <v>Compressor Engines</v>
      </c>
      <c r="J403" s="7" t="s">
        <v>17135</v>
      </c>
      <c r="K403" s="7">
        <v>0.78</v>
      </c>
      <c r="L403" s="7" t="s">
        <v>17135</v>
      </c>
      <c r="M403" s="7" t="s">
        <v>17135</v>
      </c>
      <c r="N403" s="7" t="s">
        <v>17135</v>
      </c>
    </row>
    <row r="404" spans="1:14" x14ac:dyDescent="0.2">
      <c r="A404" s="43" t="s">
        <v>17062</v>
      </c>
      <c r="B404" s="7" t="str">
        <f t="shared" si="6"/>
        <v>35</v>
      </c>
      <c r="C404" s="7" t="s">
        <v>17105</v>
      </c>
      <c r="D404" s="7" t="str">
        <f>VLOOKUP(C404,fips_xref!$K$2:$L$53,2,FALSE)</f>
        <v>Lea</v>
      </c>
      <c r="E404" s="7" t="s">
        <v>17207</v>
      </c>
      <c r="F404" s="43" t="s">
        <v>17208</v>
      </c>
      <c r="G404" s="7" t="s">
        <v>4252</v>
      </c>
      <c r="H404" s="43" t="s">
        <v>17209</v>
      </c>
      <c r="I404" s="43" t="str">
        <f>VLOOKUP(G404,SCC_xref!$D$6:$E$260,2,FALSE)</f>
        <v>Natural Gas Production, Flares</v>
      </c>
      <c r="J404" s="7" t="s">
        <v>17135</v>
      </c>
      <c r="K404" s="7">
        <v>0.79</v>
      </c>
      <c r="L404" s="7" t="s">
        <v>17135</v>
      </c>
      <c r="M404" s="7" t="s">
        <v>17135</v>
      </c>
      <c r="N404" s="7" t="s">
        <v>17135</v>
      </c>
    </row>
    <row r="405" spans="1:14" x14ac:dyDescent="0.2">
      <c r="A405" s="43" t="s">
        <v>17062</v>
      </c>
      <c r="B405" s="7" t="str">
        <f t="shared" si="6"/>
        <v>35</v>
      </c>
      <c r="C405" s="7" t="s">
        <v>17063</v>
      </c>
      <c r="D405" s="7" t="str">
        <f>VLOOKUP(C405,fips_xref!$K$2:$L$53,2,FALSE)</f>
        <v>Eddy</v>
      </c>
      <c r="E405" s="7" t="s">
        <v>17201</v>
      </c>
      <c r="F405" s="43" t="s">
        <v>17295</v>
      </c>
      <c r="G405" s="7" t="s">
        <v>3823</v>
      </c>
      <c r="H405" s="43" t="s">
        <v>17328</v>
      </c>
      <c r="I405" s="43" t="str">
        <f>VLOOKUP(G405,SCC_xref!$D$6:$E$260,2,FALSE)</f>
        <v>Process Heaters</v>
      </c>
      <c r="J405" s="7" t="s">
        <v>17135</v>
      </c>
      <c r="K405" s="7" t="s">
        <v>17135</v>
      </c>
      <c r="L405" s="7">
        <v>0.8</v>
      </c>
      <c r="M405" s="7" t="s">
        <v>17135</v>
      </c>
      <c r="N405" s="7" t="s">
        <v>17135</v>
      </c>
    </row>
    <row r="406" spans="1:14" x14ac:dyDescent="0.2">
      <c r="A406" s="43" t="s">
        <v>17062</v>
      </c>
      <c r="B406" s="7" t="str">
        <f t="shared" si="6"/>
        <v>35</v>
      </c>
      <c r="C406" s="7" t="s">
        <v>17063</v>
      </c>
      <c r="D406" s="7" t="str">
        <f>VLOOKUP(C406,fips_xref!$K$2:$L$53,2,FALSE)</f>
        <v>Eddy</v>
      </c>
      <c r="E406" s="7" t="s">
        <v>17315</v>
      </c>
      <c r="F406" s="43" t="s">
        <v>17316</v>
      </c>
      <c r="G406" s="7" t="s">
        <v>4238</v>
      </c>
      <c r="H406" s="43" t="s">
        <v>17317</v>
      </c>
      <c r="I406" s="43" t="str">
        <f>VLOOKUP(G406,SCC_xref!$D$6:$E$260,2,FALSE)</f>
        <v>Compressor Engines</v>
      </c>
      <c r="J406" s="7" t="s">
        <v>17135</v>
      </c>
      <c r="K406" s="7" t="s">
        <v>17135</v>
      </c>
      <c r="L406" s="7">
        <v>0.8</v>
      </c>
      <c r="M406" s="7" t="s">
        <v>17135</v>
      </c>
      <c r="N406" s="7" t="s">
        <v>17135</v>
      </c>
    </row>
    <row r="407" spans="1:14" x14ac:dyDescent="0.2">
      <c r="A407" s="43" t="s">
        <v>17062</v>
      </c>
      <c r="B407" s="7" t="str">
        <f t="shared" si="6"/>
        <v>35</v>
      </c>
      <c r="C407" s="7" t="s">
        <v>17105</v>
      </c>
      <c r="D407" s="7" t="str">
        <f>VLOOKUP(C407,fips_xref!$K$2:$L$53,2,FALSE)</f>
        <v>Lea</v>
      </c>
      <c r="E407" s="7" t="s">
        <v>17236</v>
      </c>
      <c r="F407" s="43" t="s">
        <v>17237</v>
      </c>
      <c r="G407" s="7" t="s">
        <v>5578</v>
      </c>
      <c r="H407" s="43" t="s">
        <v>17242</v>
      </c>
      <c r="I407" s="43" t="str">
        <f>VLOOKUP(G407,SCC_xref!$D$6:$E$260,2,FALSE)</f>
        <v>Compressor Engines</v>
      </c>
      <c r="J407" s="7" t="s">
        <v>17135</v>
      </c>
      <c r="K407" s="7" t="s">
        <v>17135</v>
      </c>
      <c r="L407" s="7" t="s">
        <v>17135</v>
      </c>
      <c r="M407" s="7" t="s">
        <v>17135</v>
      </c>
      <c r="N407" s="7">
        <v>0.8</v>
      </c>
    </row>
    <row r="408" spans="1:14" x14ac:dyDescent="0.2">
      <c r="A408" s="43" t="s">
        <v>17062</v>
      </c>
      <c r="B408" s="7" t="str">
        <f t="shared" si="6"/>
        <v>35</v>
      </c>
      <c r="C408" s="7" t="s">
        <v>17105</v>
      </c>
      <c r="D408" s="7" t="str">
        <f>VLOOKUP(C408,fips_xref!$K$2:$L$53,2,FALSE)</f>
        <v>Lea</v>
      </c>
      <c r="E408" s="7" t="s">
        <v>17236</v>
      </c>
      <c r="F408" s="43" t="s">
        <v>17237</v>
      </c>
      <c r="G408" s="7" t="s">
        <v>4242</v>
      </c>
      <c r="H408" s="43" t="s">
        <v>17318</v>
      </c>
      <c r="I408" s="43" t="str">
        <f>VLOOKUP(G408,SCC_xref!$D$6:$E$260,2,FALSE)</f>
        <v>Compressor Engines</v>
      </c>
      <c r="J408" s="7" t="s">
        <v>17135</v>
      </c>
      <c r="K408" s="7" t="s">
        <v>17135</v>
      </c>
      <c r="L408" s="7" t="s">
        <v>17135</v>
      </c>
      <c r="M408" s="7" t="s">
        <v>17135</v>
      </c>
      <c r="N408" s="7">
        <v>0.8</v>
      </c>
    </row>
    <row r="409" spans="1:14" x14ac:dyDescent="0.2">
      <c r="A409" s="43" t="s">
        <v>17062</v>
      </c>
      <c r="B409" s="7" t="str">
        <f t="shared" si="6"/>
        <v>35</v>
      </c>
      <c r="C409" s="7" t="s">
        <v>17105</v>
      </c>
      <c r="D409" s="7" t="str">
        <f>VLOOKUP(C409,fips_xref!$K$2:$L$53,2,FALSE)</f>
        <v>Lea</v>
      </c>
      <c r="E409" s="7" t="s">
        <v>17150</v>
      </c>
      <c r="F409" s="43" t="s">
        <v>17156</v>
      </c>
      <c r="G409" s="7" t="s">
        <v>4240</v>
      </c>
      <c r="H409" s="43" t="s">
        <v>17158</v>
      </c>
      <c r="I409" s="43" t="str">
        <f>VLOOKUP(G409,SCC_xref!$D$6:$E$260,2,FALSE)</f>
        <v>Compressor Engines</v>
      </c>
      <c r="J409" s="7" t="s">
        <v>17135</v>
      </c>
      <c r="K409" s="7" t="s">
        <v>17135</v>
      </c>
      <c r="L409" s="7">
        <v>0.8</v>
      </c>
      <c r="M409" s="7" t="s">
        <v>17135</v>
      </c>
      <c r="N409" s="7" t="s">
        <v>17135</v>
      </c>
    </row>
    <row r="410" spans="1:14" x14ac:dyDescent="0.2">
      <c r="A410" s="43" t="s">
        <v>17062</v>
      </c>
      <c r="B410" s="7" t="str">
        <f t="shared" si="6"/>
        <v>35</v>
      </c>
      <c r="C410" s="7" t="s">
        <v>17105</v>
      </c>
      <c r="D410" s="7" t="str">
        <f>VLOOKUP(C410,fips_xref!$K$2:$L$53,2,FALSE)</f>
        <v>Lea</v>
      </c>
      <c r="E410" s="7" t="s">
        <v>17150</v>
      </c>
      <c r="F410" s="43" t="s">
        <v>17163</v>
      </c>
      <c r="G410" s="7" t="s">
        <v>5578</v>
      </c>
      <c r="H410" s="43" t="s">
        <v>17183</v>
      </c>
      <c r="I410" s="43" t="str">
        <f>VLOOKUP(G410,SCC_xref!$D$6:$E$260,2,FALSE)</f>
        <v>Compressor Engines</v>
      </c>
      <c r="J410" s="7" t="s">
        <v>17135</v>
      </c>
      <c r="K410" s="7" t="s">
        <v>17135</v>
      </c>
      <c r="L410" s="7" t="s">
        <v>17135</v>
      </c>
      <c r="M410" s="7" t="s">
        <v>17135</v>
      </c>
      <c r="N410" s="7">
        <v>0.8</v>
      </c>
    </row>
    <row r="411" spans="1:14" x14ac:dyDescent="0.2">
      <c r="A411" s="43" t="s">
        <v>17062</v>
      </c>
      <c r="B411" s="7" t="str">
        <f t="shared" si="6"/>
        <v>35</v>
      </c>
      <c r="C411" s="7" t="s">
        <v>17105</v>
      </c>
      <c r="D411" s="7" t="str">
        <f>VLOOKUP(C411,fips_xref!$K$2:$L$53,2,FALSE)</f>
        <v>Lea</v>
      </c>
      <c r="E411" s="7" t="s">
        <v>17231</v>
      </c>
      <c r="F411" s="43" t="s">
        <v>17264</v>
      </c>
      <c r="G411" s="7" t="s">
        <v>5578</v>
      </c>
      <c r="H411" s="43" t="s">
        <v>17303</v>
      </c>
      <c r="I411" s="43" t="str">
        <f>VLOOKUP(G411,SCC_xref!$D$6:$E$260,2,FALSE)</f>
        <v>Compressor Engines</v>
      </c>
      <c r="J411" s="7" t="s">
        <v>17135</v>
      </c>
      <c r="K411" s="7" t="s">
        <v>17135</v>
      </c>
      <c r="L411" s="7" t="s">
        <v>17135</v>
      </c>
      <c r="M411" s="7" t="s">
        <v>17135</v>
      </c>
      <c r="N411" s="7">
        <v>0.8</v>
      </c>
    </row>
    <row r="412" spans="1:14" x14ac:dyDescent="0.2">
      <c r="A412" s="43" t="s">
        <v>17062</v>
      </c>
      <c r="B412" s="7" t="str">
        <f t="shared" si="6"/>
        <v>35</v>
      </c>
      <c r="C412" s="7" t="s">
        <v>17105</v>
      </c>
      <c r="D412" s="7" t="str">
        <f>VLOOKUP(C412,fips_xref!$K$2:$L$53,2,FALSE)</f>
        <v>Lea</v>
      </c>
      <c r="E412" s="7" t="s">
        <v>17132</v>
      </c>
      <c r="F412" s="43" t="s">
        <v>17190</v>
      </c>
      <c r="G412" s="7" t="s">
        <v>5576</v>
      </c>
      <c r="H412" s="43" t="s">
        <v>17191</v>
      </c>
      <c r="I412" s="43" t="str">
        <f>VLOOKUP(G412,SCC_xref!$D$6:$E$260,2,FALSE)</f>
        <v>Compressor Engines</v>
      </c>
      <c r="J412" s="7" t="s">
        <v>17135</v>
      </c>
      <c r="K412" s="7">
        <v>0.8</v>
      </c>
      <c r="L412" s="7" t="s">
        <v>17135</v>
      </c>
      <c r="M412" s="7" t="s">
        <v>17135</v>
      </c>
      <c r="N412" s="7" t="s">
        <v>17135</v>
      </c>
    </row>
    <row r="413" spans="1:14" x14ac:dyDescent="0.2">
      <c r="A413" s="43" t="s">
        <v>17062</v>
      </c>
      <c r="B413" s="7" t="str">
        <f t="shared" si="6"/>
        <v>35</v>
      </c>
      <c r="C413" s="7" t="s">
        <v>17105</v>
      </c>
      <c r="D413" s="7" t="str">
        <f>VLOOKUP(C413,fips_xref!$K$2:$L$53,2,FALSE)</f>
        <v>Lea</v>
      </c>
      <c r="E413" s="7" t="s">
        <v>17236</v>
      </c>
      <c r="F413" s="43" t="s">
        <v>17266</v>
      </c>
      <c r="G413" s="7" t="s">
        <v>4242</v>
      </c>
      <c r="H413" s="43" t="s">
        <v>17329</v>
      </c>
      <c r="I413" s="43" t="str">
        <f>VLOOKUP(G413,SCC_xref!$D$6:$E$260,2,FALSE)</f>
        <v>Compressor Engines</v>
      </c>
      <c r="J413" s="7" t="s">
        <v>17135</v>
      </c>
      <c r="K413" s="7" t="s">
        <v>17135</v>
      </c>
      <c r="L413" s="7" t="s">
        <v>17135</v>
      </c>
      <c r="M413" s="7" t="s">
        <v>17135</v>
      </c>
      <c r="N413" s="7">
        <v>0.8</v>
      </c>
    </row>
    <row r="414" spans="1:14" x14ac:dyDescent="0.2">
      <c r="A414" s="43" t="s">
        <v>17062</v>
      </c>
      <c r="B414" s="7" t="str">
        <f t="shared" si="6"/>
        <v>35</v>
      </c>
      <c r="C414" s="7" t="s">
        <v>17105</v>
      </c>
      <c r="D414" s="7" t="str">
        <f>VLOOKUP(C414,fips_xref!$K$2:$L$53,2,FALSE)</f>
        <v>Lea</v>
      </c>
      <c r="E414" s="7" t="s">
        <v>17236</v>
      </c>
      <c r="F414" s="43" t="s">
        <v>17266</v>
      </c>
      <c r="G414" s="7" t="s">
        <v>4242</v>
      </c>
      <c r="H414" s="43" t="s">
        <v>17330</v>
      </c>
      <c r="I414" s="43" t="str">
        <f>VLOOKUP(G414,SCC_xref!$D$6:$E$260,2,FALSE)</f>
        <v>Compressor Engines</v>
      </c>
      <c r="J414" s="7" t="s">
        <v>17135</v>
      </c>
      <c r="K414" s="7" t="s">
        <v>17135</v>
      </c>
      <c r="L414" s="7" t="s">
        <v>17135</v>
      </c>
      <c r="M414" s="7" t="s">
        <v>17135</v>
      </c>
      <c r="N414" s="7">
        <v>0.8</v>
      </c>
    </row>
    <row r="415" spans="1:14" x14ac:dyDescent="0.2">
      <c r="A415" s="43" t="s">
        <v>17062</v>
      </c>
      <c r="B415" s="7" t="str">
        <f t="shared" si="6"/>
        <v>35</v>
      </c>
      <c r="C415" s="7" t="s">
        <v>17105</v>
      </c>
      <c r="D415" s="7" t="str">
        <f>VLOOKUP(C415,fips_xref!$K$2:$L$53,2,FALSE)</f>
        <v>Lea</v>
      </c>
      <c r="E415" s="7" t="s">
        <v>17201</v>
      </c>
      <c r="F415" s="43" t="s">
        <v>17304</v>
      </c>
      <c r="G415" s="7" t="s">
        <v>4240</v>
      </c>
      <c r="H415" s="43" t="s">
        <v>17331</v>
      </c>
      <c r="I415" s="43" t="str">
        <f>VLOOKUP(G415,SCC_xref!$D$6:$E$260,2,FALSE)</f>
        <v>Compressor Engines</v>
      </c>
      <c r="J415" s="7" t="s">
        <v>17135</v>
      </c>
      <c r="K415" s="7" t="s">
        <v>17135</v>
      </c>
      <c r="L415" s="7" t="s">
        <v>17135</v>
      </c>
      <c r="M415" s="7" t="s">
        <v>17135</v>
      </c>
      <c r="N415" s="7">
        <v>0.81</v>
      </c>
    </row>
    <row r="416" spans="1:14" x14ac:dyDescent="0.2">
      <c r="A416" s="43" t="s">
        <v>17062</v>
      </c>
      <c r="B416" s="7" t="str">
        <f t="shared" si="6"/>
        <v>35</v>
      </c>
      <c r="C416" s="7" t="s">
        <v>17105</v>
      </c>
      <c r="D416" s="7" t="str">
        <f>VLOOKUP(C416,fips_xref!$K$2:$L$53,2,FALSE)</f>
        <v>Lea</v>
      </c>
      <c r="E416" s="7" t="s">
        <v>17150</v>
      </c>
      <c r="F416" s="43" t="s">
        <v>17163</v>
      </c>
      <c r="G416" s="7" t="s">
        <v>5578</v>
      </c>
      <c r="H416" s="43" t="s">
        <v>17181</v>
      </c>
      <c r="I416" s="43" t="str">
        <f>VLOOKUP(G416,SCC_xref!$D$6:$E$260,2,FALSE)</f>
        <v>Compressor Engines</v>
      </c>
      <c r="J416" s="7" t="s">
        <v>17135</v>
      </c>
      <c r="K416" s="7">
        <v>0.81</v>
      </c>
      <c r="L416" s="7" t="s">
        <v>17135</v>
      </c>
      <c r="M416" s="7" t="s">
        <v>17135</v>
      </c>
      <c r="N416" s="7" t="s">
        <v>17135</v>
      </c>
    </row>
    <row r="417" spans="1:14" x14ac:dyDescent="0.2">
      <c r="A417" s="43" t="s">
        <v>17062</v>
      </c>
      <c r="B417" s="7" t="str">
        <f t="shared" si="6"/>
        <v>35</v>
      </c>
      <c r="C417" s="7" t="s">
        <v>17104</v>
      </c>
      <c r="D417" s="7" t="str">
        <f>VLOOKUP(C417,fips_xref!$K$2:$L$53,2,FALSE)</f>
        <v>Chaves</v>
      </c>
      <c r="E417" s="7" t="s">
        <v>17132</v>
      </c>
      <c r="F417" s="43" t="s">
        <v>17133</v>
      </c>
      <c r="G417" s="7" t="s">
        <v>5578</v>
      </c>
      <c r="H417" s="43" t="s">
        <v>17134</v>
      </c>
      <c r="I417" s="43" t="str">
        <f>VLOOKUP(G417,SCC_xref!$D$6:$E$260,2,FALSE)</f>
        <v>Compressor Engines</v>
      </c>
      <c r="J417" s="7" t="s">
        <v>17135</v>
      </c>
      <c r="K417" s="7">
        <v>0.83</v>
      </c>
      <c r="L417" s="7" t="s">
        <v>17135</v>
      </c>
      <c r="M417" s="7" t="s">
        <v>17135</v>
      </c>
      <c r="N417" s="7" t="s">
        <v>17135</v>
      </c>
    </row>
    <row r="418" spans="1:14" x14ac:dyDescent="0.2">
      <c r="A418" s="43" t="s">
        <v>17062</v>
      </c>
      <c r="B418" s="7" t="str">
        <f t="shared" si="6"/>
        <v>35</v>
      </c>
      <c r="C418" s="7" t="s">
        <v>17109</v>
      </c>
      <c r="D418" s="7" t="str">
        <f>VLOOKUP(C418,fips_xref!$K$2:$L$53,2,FALSE)</f>
        <v>De Baca</v>
      </c>
      <c r="E418" s="7" t="s">
        <v>17201</v>
      </c>
      <c r="F418" s="43" t="s">
        <v>17295</v>
      </c>
      <c r="G418" s="7" t="s">
        <v>4252</v>
      </c>
      <c r="H418" s="43" t="s">
        <v>17332</v>
      </c>
      <c r="I418" s="43" t="str">
        <f>VLOOKUP(G418,SCC_xref!$D$6:$E$260,2,FALSE)</f>
        <v>Natural Gas Production, Flares</v>
      </c>
      <c r="J418" s="7">
        <v>0.84</v>
      </c>
      <c r="K418" s="7" t="s">
        <v>17135</v>
      </c>
      <c r="L418" s="7" t="s">
        <v>17135</v>
      </c>
      <c r="M418" s="7" t="s">
        <v>17135</v>
      </c>
      <c r="N418" s="7" t="s">
        <v>17135</v>
      </c>
    </row>
    <row r="419" spans="1:14" x14ac:dyDescent="0.2">
      <c r="A419" s="43" t="s">
        <v>17062</v>
      </c>
      <c r="B419" s="7" t="str">
        <f t="shared" si="6"/>
        <v>35</v>
      </c>
      <c r="C419" s="7" t="s">
        <v>17105</v>
      </c>
      <c r="D419" s="7" t="str">
        <f>VLOOKUP(C419,fips_xref!$K$2:$L$53,2,FALSE)</f>
        <v>Lea</v>
      </c>
      <c r="E419" s="7" t="s">
        <v>17201</v>
      </c>
      <c r="F419" s="43" t="s">
        <v>17304</v>
      </c>
      <c r="G419" s="7" t="s">
        <v>4240</v>
      </c>
      <c r="H419" s="43" t="s">
        <v>17331</v>
      </c>
      <c r="I419" s="43" t="str">
        <f>VLOOKUP(G419,SCC_xref!$D$6:$E$260,2,FALSE)</f>
        <v>Compressor Engines</v>
      </c>
      <c r="J419" s="7" t="s">
        <v>17135</v>
      </c>
      <c r="K419" s="7" t="s">
        <v>17135</v>
      </c>
      <c r="L419" s="7" t="s">
        <v>17135</v>
      </c>
      <c r="M419" s="7" t="s">
        <v>17135</v>
      </c>
      <c r="N419" s="7">
        <v>0.84</v>
      </c>
    </row>
    <row r="420" spans="1:14" x14ac:dyDescent="0.2">
      <c r="A420" s="43" t="s">
        <v>17062</v>
      </c>
      <c r="B420" s="7" t="str">
        <f t="shared" si="6"/>
        <v>35</v>
      </c>
      <c r="C420" s="7" t="s">
        <v>17063</v>
      </c>
      <c r="D420" s="7" t="str">
        <f>VLOOKUP(C420,fips_xref!$K$2:$L$53,2,FALSE)</f>
        <v>Eddy</v>
      </c>
      <c r="E420" s="7" t="s">
        <v>17222</v>
      </c>
      <c r="F420" s="43" t="s">
        <v>17223</v>
      </c>
      <c r="G420" s="7" t="s">
        <v>1126</v>
      </c>
      <c r="H420" s="43" t="s">
        <v>17333</v>
      </c>
      <c r="I420" s="43" t="str">
        <f>VLOOKUP(G420,SCC_xref!$D$6:$E$260,2,FALSE)</f>
        <v>Permitted Fugitives</v>
      </c>
      <c r="J420" s="7" t="s">
        <v>17135</v>
      </c>
      <c r="K420" s="7">
        <v>0.85</v>
      </c>
      <c r="L420" s="7" t="s">
        <v>17135</v>
      </c>
      <c r="M420" s="7" t="s">
        <v>17135</v>
      </c>
      <c r="N420" s="7" t="s">
        <v>17135</v>
      </c>
    </row>
    <row r="421" spans="1:14" x14ac:dyDescent="0.2">
      <c r="A421" s="43" t="s">
        <v>17062</v>
      </c>
      <c r="B421" s="7" t="str">
        <f t="shared" si="6"/>
        <v>35</v>
      </c>
      <c r="C421" s="7" t="s">
        <v>17105</v>
      </c>
      <c r="D421" s="7" t="str">
        <f>VLOOKUP(C421,fips_xref!$K$2:$L$53,2,FALSE)</f>
        <v>Lea</v>
      </c>
      <c r="E421" s="7" t="s">
        <v>17150</v>
      </c>
      <c r="F421" s="43" t="s">
        <v>17156</v>
      </c>
      <c r="G421" s="7" t="s">
        <v>4240</v>
      </c>
      <c r="H421" s="43" t="s">
        <v>17158</v>
      </c>
      <c r="I421" s="43" t="str">
        <f>VLOOKUP(G421,SCC_xref!$D$6:$E$260,2,FALSE)</f>
        <v>Compressor Engines</v>
      </c>
      <c r="J421" s="7">
        <v>0.85</v>
      </c>
      <c r="K421" s="7" t="s">
        <v>17135</v>
      </c>
      <c r="L421" s="7" t="s">
        <v>17135</v>
      </c>
      <c r="M421" s="7" t="s">
        <v>17135</v>
      </c>
      <c r="N421" s="7" t="s">
        <v>17135</v>
      </c>
    </row>
    <row r="422" spans="1:14" x14ac:dyDescent="0.2">
      <c r="A422" s="43" t="s">
        <v>17062</v>
      </c>
      <c r="B422" s="7" t="str">
        <f t="shared" si="6"/>
        <v>35</v>
      </c>
      <c r="C422" s="7" t="s">
        <v>17105</v>
      </c>
      <c r="D422" s="7" t="str">
        <f>VLOOKUP(C422,fips_xref!$K$2:$L$53,2,FALSE)</f>
        <v>Lea</v>
      </c>
      <c r="E422" s="7" t="s">
        <v>17201</v>
      </c>
      <c r="F422" s="43" t="s">
        <v>17320</v>
      </c>
      <c r="G422" s="7" t="s">
        <v>5576</v>
      </c>
      <c r="H422" s="43" t="s">
        <v>17325</v>
      </c>
      <c r="I422" s="43" t="str">
        <f>VLOOKUP(G422,SCC_xref!$D$6:$E$260,2,FALSE)</f>
        <v>Compressor Engines</v>
      </c>
      <c r="J422" s="7" t="s">
        <v>17135</v>
      </c>
      <c r="K422" s="7" t="s">
        <v>17135</v>
      </c>
      <c r="L422" s="7" t="s">
        <v>17135</v>
      </c>
      <c r="M422" s="7" t="s">
        <v>17135</v>
      </c>
      <c r="N422" s="7">
        <v>0.86</v>
      </c>
    </row>
    <row r="423" spans="1:14" x14ac:dyDescent="0.2">
      <c r="A423" s="43" t="s">
        <v>17062</v>
      </c>
      <c r="B423" s="7" t="str">
        <f t="shared" si="6"/>
        <v>35</v>
      </c>
      <c r="C423" s="7" t="s">
        <v>17105</v>
      </c>
      <c r="D423" s="7" t="str">
        <f>VLOOKUP(C423,fips_xref!$K$2:$L$53,2,FALSE)</f>
        <v>Lea</v>
      </c>
      <c r="E423" s="7" t="s">
        <v>17150</v>
      </c>
      <c r="F423" s="43" t="s">
        <v>17175</v>
      </c>
      <c r="G423" s="7" t="s">
        <v>4238</v>
      </c>
      <c r="H423" s="43" t="s">
        <v>17176</v>
      </c>
      <c r="I423" s="43" t="str">
        <f>VLOOKUP(G423,SCC_xref!$D$6:$E$260,2,FALSE)</f>
        <v>Compressor Engines</v>
      </c>
      <c r="J423" s="7" t="s">
        <v>17135</v>
      </c>
      <c r="K423" s="7" t="s">
        <v>17135</v>
      </c>
      <c r="L423" s="7" t="s">
        <v>17135</v>
      </c>
      <c r="M423" s="7" t="s">
        <v>17135</v>
      </c>
      <c r="N423" s="7">
        <v>0.86</v>
      </c>
    </row>
    <row r="424" spans="1:14" x14ac:dyDescent="0.2">
      <c r="A424" s="43" t="s">
        <v>17062</v>
      </c>
      <c r="B424" s="7" t="str">
        <f t="shared" si="6"/>
        <v>35</v>
      </c>
      <c r="C424" s="7" t="s">
        <v>17105</v>
      </c>
      <c r="D424" s="7" t="str">
        <f>VLOOKUP(C424,fips_xref!$K$2:$L$53,2,FALSE)</f>
        <v>Lea</v>
      </c>
      <c r="E424" s="7" t="s">
        <v>17150</v>
      </c>
      <c r="F424" s="43" t="s">
        <v>17163</v>
      </c>
      <c r="G424" s="7" t="s">
        <v>5578</v>
      </c>
      <c r="H424" s="43" t="s">
        <v>17181</v>
      </c>
      <c r="I424" s="43" t="str">
        <f>VLOOKUP(G424,SCC_xref!$D$6:$E$260,2,FALSE)</f>
        <v>Compressor Engines</v>
      </c>
      <c r="J424" s="7" t="s">
        <v>17135</v>
      </c>
      <c r="K424" s="7">
        <v>0.87</v>
      </c>
      <c r="L424" s="7" t="s">
        <v>17135</v>
      </c>
      <c r="M424" s="7" t="s">
        <v>17135</v>
      </c>
      <c r="N424" s="7" t="s">
        <v>17135</v>
      </c>
    </row>
    <row r="425" spans="1:14" x14ac:dyDescent="0.2">
      <c r="A425" s="43" t="s">
        <v>17062</v>
      </c>
      <c r="B425" s="7" t="str">
        <f t="shared" si="6"/>
        <v>35</v>
      </c>
      <c r="C425" s="7" t="s">
        <v>17109</v>
      </c>
      <c r="D425" s="7" t="str">
        <f>VLOOKUP(C425,fips_xref!$K$2:$L$53,2,FALSE)</f>
        <v>De Baca</v>
      </c>
      <c r="E425" s="7" t="s">
        <v>17201</v>
      </c>
      <c r="F425" s="43" t="s">
        <v>17295</v>
      </c>
      <c r="G425" s="7" t="s">
        <v>4252</v>
      </c>
      <c r="H425" s="43" t="s">
        <v>17334</v>
      </c>
      <c r="I425" s="43" t="str">
        <f>VLOOKUP(G425,SCC_xref!$D$6:$E$260,2,FALSE)</f>
        <v>Natural Gas Production, Flares</v>
      </c>
      <c r="J425" s="7" t="s">
        <v>17135</v>
      </c>
      <c r="K425" s="7">
        <v>0.88</v>
      </c>
      <c r="L425" s="7" t="s">
        <v>17135</v>
      </c>
      <c r="M425" s="7" t="s">
        <v>17135</v>
      </c>
      <c r="N425" s="7" t="s">
        <v>17135</v>
      </c>
    </row>
    <row r="426" spans="1:14" x14ac:dyDescent="0.2">
      <c r="A426" s="43" t="s">
        <v>17062</v>
      </c>
      <c r="B426" s="7" t="str">
        <f t="shared" si="6"/>
        <v>35</v>
      </c>
      <c r="C426" s="7" t="s">
        <v>17105</v>
      </c>
      <c r="D426" s="7" t="str">
        <f>VLOOKUP(C426,fips_xref!$K$2:$L$53,2,FALSE)</f>
        <v>Lea</v>
      </c>
      <c r="E426" s="7" t="s">
        <v>17201</v>
      </c>
      <c r="F426" s="43" t="s">
        <v>17320</v>
      </c>
      <c r="G426" s="7" t="s">
        <v>5576</v>
      </c>
      <c r="H426" s="43" t="s">
        <v>17325</v>
      </c>
      <c r="I426" s="43" t="str">
        <f>VLOOKUP(G426,SCC_xref!$D$6:$E$260,2,FALSE)</f>
        <v>Compressor Engines</v>
      </c>
      <c r="J426" s="7" t="s">
        <v>17135</v>
      </c>
      <c r="K426" s="7" t="s">
        <v>17135</v>
      </c>
      <c r="L426" s="7" t="s">
        <v>17135</v>
      </c>
      <c r="M426" s="7" t="s">
        <v>17135</v>
      </c>
      <c r="N426" s="7">
        <v>0.88</v>
      </c>
    </row>
    <row r="427" spans="1:14" x14ac:dyDescent="0.2">
      <c r="A427" s="43" t="s">
        <v>17062</v>
      </c>
      <c r="B427" s="7" t="str">
        <f t="shared" si="6"/>
        <v>35</v>
      </c>
      <c r="C427" s="7" t="s">
        <v>17105</v>
      </c>
      <c r="D427" s="7" t="str">
        <f>VLOOKUP(C427,fips_xref!$K$2:$L$53,2,FALSE)</f>
        <v>Lea</v>
      </c>
      <c r="E427" s="7" t="s">
        <v>17201</v>
      </c>
      <c r="F427" s="43" t="s">
        <v>17320</v>
      </c>
      <c r="G427" s="7" t="s">
        <v>5576</v>
      </c>
      <c r="H427" s="43" t="s">
        <v>17335</v>
      </c>
      <c r="I427" s="43" t="str">
        <f>VLOOKUP(G427,SCC_xref!$D$6:$E$260,2,FALSE)</f>
        <v>Compressor Engines</v>
      </c>
      <c r="J427" s="7" t="s">
        <v>17135</v>
      </c>
      <c r="K427" s="7" t="s">
        <v>17135</v>
      </c>
      <c r="L427" s="7" t="s">
        <v>17135</v>
      </c>
      <c r="M427" s="7" t="s">
        <v>17135</v>
      </c>
      <c r="N427" s="7">
        <v>0.89</v>
      </c>
    </row>
    <row r="428" spans="1:14" x14ac:dyDescent="0.2">
      <c r="A428" s="43" t="s">
        <v>17062</v>
      </c>
      <c r="B428" s="7" t="str">
        <f t="shared" si="6"/>
        <v>35</v>
      </c>
      <c r="C428" s="7" t="s">
        <v>17105</v>
      </c>
      <c r="D428" s="7" t="str">
        <f>VLOOKUP(C428,fips_xref!$K$2:$L$53,2,FALSE)</f>
        <v>Lea</v>
      </c>
      <c r="E428" s="7" t="s">
        <v>17150</v>
      </c>
      <c r="F428" s="43" t="s">
        <v>17163</v>
      </c>
      <c r="G428" s="7" t="s">
        <v>5578</v>
      </c>
      <c r="H428" s="43" t="s">
        <v>17181</v>
      </c>
      <c r="I428" s="43" t="str">
        <f>VLOOKUP(G428,SCC_xref!$D$6:$E$260,2,FALSE)</f>
        <v>Compressor Engines</v>
      </c>
      <c r="J428" s="7" t="s">
        <v>17135</v>
      </c>
      <c r="K428" s="7" t="s">
        <v>17135</v>
      </c>
      <c r="L428" s="7" t="s">
        <v>17135</v>
      </c>
      <c r="M428" s="7" t="s">
        <v>17135</v>
      </c>
      <c r="N428" s="7">
        <v>0.89</v>
      </c>
    </row>
    <row r="429" spans="1:14" x14ac:dyDescent="0.2">
      <c r="A429" s="43" t="s">
        <v>17062</v>
      </c>
      <c r="B429" s="7" t="str">
        <f t="shared" si="6"/>
        <v>35</v>
      </c>
      <c r="C429" s="7" t="s">
        <v>17063</v>
      </c>
      <c r="D429" s="7" t="str">
        <f>VLOOKUP(C429,fips_xref!$K$2:$L$53,2,FALSE)</f>
        <v>Eddy</v>
      </c>
      <c r="E429" s="7" t="s">
        <v>17132</v>
      </c>
      <c r="F429" s="43" t="s">
        <v>17282</v>
      </c>
      <c r="G429" s="7" t="s">
        <v>5576</v>
      </c>
      <c r="H429" s="43" t="s">
        <v>17283</v>
      </c>
      <c r="I429" s="43" t="str">
        <f>VLOOKUP(G429,SCC_xref!$D$6:$E$260,2,FALSE)</f>
        <v>Compressor Engines</v>
      </c>
      <c r="J429" s="7" t="s">
        <v>17135</v>
      </c>
      <c r="K429" s="7" t="s">
        <v>17135</v>
      </c>
      <c r="L429" s="7" t="s">
        <v>17135</v>
      </c>
      <c r="M429" s="7">
        <v>0.9</v>
      </c>
      <c r="N429" s="7" t="s">
        <v>17135</v>
      </c>
    </row>
    <row r="430" spans="1:14" x14ac:dyDescent="0.2">
      <c r="A430" s="43" t="s">
        <v>17062</v>
      </c>
      <c r="B430" s="7" t="str">
        <f t="shared" si="6"/>
        <v>35</v>
      </c>
      <c r="C430" s="7" t="s">
        <v>17105</v>
      </c>
      <c r="D430" s="7" t="str">
        <f>VLOOKUP(C430,fips_xref!$K$2:$L$53,2,FALSE)</f>
        <v>Lea</v>
      </c>
      <c r="E430" s="7" t="s">
        <v>17236</v>
      </c>
      <c r="F430" s="43" t="s">
        <v>17237</v>
      </c>
      <c r="G430" s="7" t="s">
        <v>4242</v>
      </c>
      <c r="H430" s="43" t="s">
        <v>17318</v>
      </c>
      <c r="I430" s="43" t="str">
        <f>VLOOKUP(G430,SCC_xref!$D$6:$E$260,2,FALSE)</f>
        <v>Compressor Engines</v>
      </c>
      <c r="J430" s="7" t="s">
        <v>17135</v>
      </c>
      <c r="K430" s="7" t="s">
        <v>17135</v>
      </c>
      <c r="L430" s="7" t="s">
        <v>17135</v>
      </c>
      <c r="M430" s="7" t="s">
        <v>17135</v>
      </c>
      <c r="N430" s="7">
        <v>0.9</v>
      </c>
    </row>
    <row r="431" spans="1:14" x14ac:dyDescent="0.2">
      <c r="A431" s="43" t="s">
        <v>17062</v>
      </c>
      <c r="B431" s="7" t="str">
        <f t="shared" si="6"/>
        <v>35</v>
      </c>
      <c r="C431" s="7" t="s">
        <v>17063</v>
      </c>
      <c r="D431" s="7" t="str">
        <f>VLOOKUP(C431,fips_xref!$K$2:$L$53,2,FALSE)</f>
        <v>Eddy</v>
      </c>
      <c r="E431" s="7" t="s">
        <v>17153</v>
      </c>
      <c r="F431" s="43" t="s">
        <v>17165</v>
      </c>
      <c r="G431" s="7" t="s">
        <v>4238</v>
      </c>
      <c r="H431" s="43" t="s">
        <v>17336</v>
      </c>
      <c r="I431" s="43" t="str">
        <f>VLOOKUP(G431,SCC_xref!$D$6:$E$260,2,FALSE)</f>
        <v>Compressor Engines</v>
      </c>
      <c r="J431" s="7" t="s">
        <v>17135</v>
      </c>
      <c r="K431" s="7" t="s">
        <v>17135</v>
      </c>
      <c r="L431" s="7" t="s">
        <v>17135</v>
      </c>
      <c r="M431" s="7" t="s">
        <v>17135</v>
      </c>
      <c r="N431" s="7">
        <v>0.91</v>
      </c>
    </row>
    <row r="432" spans="1:14" x14ac:dyDescent="0.2">
      <c r="A432" s="43" t="s">
        <v>17062</v>
      </c>
      <c r="B432" s="7" t="str">
        <f t="shared" si="6"/>
        <v>35</v>
      </c>
      <c r="C432" s="7" t="s">
        <v>17105</v>
      </c>
      <c r="D432" s="7" t="str">
        <f>VLOOKUP(C432,fips_xref!$K$2:$L$53,2,FALSE)</f>
        <v>Lea</v>
      </c>
      <c r="E432" s="7" t="s">
        <v>17201</v>
      </c>
      <c r="F432" s="43" t="s">
        <v>17320</v>
      </c>
      <c r="G432" s="7" t="s">
        <v>3823</v>
      </c>
      <c r="H432" s="43" t="s">
        <v>17326</v>
      </c>
      <c r="I432" s="43" t="str">
        <f>VLOOKUP(G432,SCC_xref!$D$6:$E$260,2,FALSE)</f>
        <v>Process Heaters</v>
      </c>
      <c r="J432" s="7">
        <v>0.92</v>
      </c>
      <c r="K432" s="7" t="s">
        <v>17135</v>
      </c>
      <c r="L432" s="7" t="s">
        <v>17135</v>
      </c>
      <c r="M432" s="7" t="s">
        <v>17135</v>
      </c>
      <c r="N432" s="7" t="s">
        <v>17135</v>
      </c>
    </row>
    <row r="433" spans="1:14" x14ac:dyDescent="0.2">
      <c r="A433" s="43" t="s">
        <v>17062</v>
      </c>
      <c r="B433" s="7" t="str">
        <f t="shared" si="6"/>
        <v>35</v>
      </c>
      <c r="C433" s="7" t="s">
        <v>17105</v>
      </c>
      <c r="D433" s="7" t="str">
        <f>VLOOKUP(C433,fips_xref!$K$2:$L$53,2,FALSE)</f>
        <v>Lea</v>
      </c>
      <c r="E433" s="7" t="s">
        <v>17150</v>
      </c>
      <c r="F433" s="43" t="s">
        <v>17151</v>
      </c>
      <c r="G433" s="7" t="s">
        <v>4252</v>
      </c>
      <c r="H433" s="43" t="s">
        <v>17337</v>
      </c>
      <c r="I433" s="43" t="str">
        <f>VLOOKUP(G433,SCC_xref!$D$6:$E$260,2,FALSE)</f>
        <v>Natural Gas Production, Flares</v>
      </c>
      <c r="J433" s="7" t="s">
        <v>17135</v>
      </c>
      <c r="K433" s="7" t="s">
        <v>17135</v>
      </c>
      <c r="L433" s="7">
        <v>0.92</v>
      </c>
      <c r="M433" s="7" t="s">
        <v>17135</v>
      </c>
      <c r="N433" s="7" t="s">
        <v>17135</v>
      </c>
    </row>
    <row r="434" spans="1:14" x14ac:dyDescent="0.2">
      <c r="A434" s="43" t="s">
        <v>17062</v>
      </c>
      <c r="B434" s="7" t="str">
        <f t="shared" si="6"/>
        <v>35</v>
      </c>
      <c r="C434" s="7" t="s">
        <v>17105</v>
      </c>
      <c r="D434" s="7" t="str">
        <f>VLOOKUP(C434,fips_xref!$K$2:$L$53,2,FALSE)</f>
        <v>Lea</v>
      </c>
      <c r="E434" s="7" t="s">
        <v>17150</v>
      </c>
      <c r="F434" s="43" t="s">
        <v>17151</v>
      </c>
      <c r="G434" s="7" t="s">
        <v>4252</v>
      </c>
      <c r="H434" s="43" t="s">
        <v>17217</v>
      </c>
      <c r="I434" s="43" t="str">
        <f>VLOOKUP(G434,SCC_xref!$D$6:$E$260,2,FALSE)</f>
        <v>Natural Gas Production, Flares</v>
      </c>
      <c r="J434" s="7" t="s">
        <v>17135</v>
      </c>
      <c r="K434" s="7" t="s">
        <v>17135</v>
      </c>
      <c r="L434" s="7">
        <v>0.93</v>
      </c>
      <c r="M434" s="7" t="s">
        <v>17135</v>
      </c>
      <c r="N434" s="7" t="s">
        <v>17135</v>
      </c>
    </row>
    <row r="435" spans="1:14" x14ac:dyDescent="0.2">
      <c r="A435" s="43" t="s">
        <v>17062</v>
      </c>
      <c r="B435" s="7" t="str">
        <f t="shared" si="6"/>
        <v>35</v>
      </c>
      <c r="C435" s="7" t="s">
        <v>17063</v>
      </c>
      <c r="D435" s="7" t="str">
        <f>VLOOKUP(C435,fips_xref!$K$2:$L$53,2,FALSE)</f>
        <v>Eddy</v>
      </c>
      <c r="E435" s="7" t="s">
        <v>17153</v>
      </c>
      <c r="F435" s="43" t="s">
        <v>17165</v>
      </c>
      <c r="G435" s="7" t="s">
        <v>3326</v>
      </c>
      <c r="H435" s="43" t="s">
        <v>17338</v>
      </c>
      <c r="I435" s="43" t="str">
        <f>VLOOKUP(G435,SCC_xref!$D$6:$E$260,2,FALSE)</f>
        <v>Compressor Engines</v>
      </c>
      <c r="J435" s="7" t="s">
        <v>17135</v>
      </c>
      <c r="K435" s="7" t="s">
        <v>17135</v>
      </c>
      <c r="L435" s="7" t="s">
        <v>17135</v>
      </c>
      <c r="M435" s="7" t="s">
        <v>17135</v>
      </c>
      <c r="N435" s="7">
        <v>0.95</v>
      </c>
    </row>
    <row r="436" spans="1:14" x14ac:dyDescent="0.2">
      <c r="A436" s="43" t="s">
        <v>17062</v>
      </c>
      <c r="B436" s="7" t="str">
        <f t="shared" si="6"/>
        <v>35</v>
      </c>
      <c r="C436" s="7" t="s">
        <v>17063</v>
      </c>
      <c r="D436" s="7" t="str">
        <f>VLOOKUP(C436,fips_xref!$K$2:$L$53,2,FALSE)</f>
        <v>Eddy</v>
      </c>
      <c r="E436" s="7" t="s">
        <v>17201</v>
      </c>
      <c r="F436" s="43" t="s">
        <v>17295</v>
      </c>
      <c r="G436" s="7" t="s">
        <v>3823</v>
      </c>
      <c r="H436" s="43" t="s">
        <v>17328</v>
      </c>
      <c r="I436" s="43" t="str">
        <f>VLOOKUP(G436,SCC_xref!$D$6:$E$260,2,FALSE)</f>
        <v>Process Heaters</v>
      </c>
      <c r="J436" s="7">
        <v>0.95</v>
      </c>
      <c r="K436" s="7" t="s">
        <v>17135</v>
      </c>
      <c r="L436" s="7" t="s">
        <v>17135</v>
      </c>
      <c r="M436" s="7" t="s">
        <v>17135</v>
      </c>
      <c r="N436" s="7" t="s">
        <v>17135</v>
      </c>
    </row>
    <row r="437" spans="1:14" x14ac:dyDescent="0.2">
      <c r="A437" s="43" t="s">
        <v>17062</v>
      </c>
      <c r="B437" s="7" t="str">
        <f t="shared" si="6"/>
        <v>35</v>
      </c>
      <c r="C437" s="7" t="s">
        <v>17105</v>
      </c>
      <c r="D437" s="7" t="str">
        <f>VLOOKUP(C437,fips_xref!$K$2:$L$53,2,FALSE)</f>
        <v>Lea</v>
      </c>
      <c r="E437" s="7" t="s">
        <v>17153</v>
      </c>
      <c r="F437" s="43" t="s">
        <v>17154</v>
      </c>
      <c r="G437" s="7" t="s">
        <v>4240</v>
      </c>
      <c r="H437" s="43" t="s">
        <v>17249</v>
      </c>
      <c r="I437" s="43" t="str">
        <f>VLOOKUP(G437,SCC_xref!$D$6:$E$260,2,FALSE)</f>
        <v>Compressor Engines</v>
      </c>
      <c r="J437" s="7" t="s">
        <v>17135</v>
      </c>
      <c r="K437" s="7">
        <v>0.95</v>
      </c>
      <c r="L437" s="7" t="s">
        <v>17135</v>
      </c>
      <c r="M437" s="7" t="s">
        <v>17135</v>
      </c>
      <c r="N437" s="7" t="s">
        <v>17135</v>
      </c>
    </row>
    <row r="438" spans="1:14" x14ac:dyDescent="0.2">
      <c r="A438" s="43" t="s">
        <v>17062</v>
      </c>
      <c r="B438" s="7" t="str">
        <f t="shared" si="6"/>
        <v>35</v>
      </c>
      <c r="C438" s="7" t="s">
        <v>17105</v>
      </c>
      <c r="D438" s="7" t="str">
        <f>VLOOKUP(C438,fips_xref!$K$2:$L$53,2,FALSE)</f>
        <v>Lea</v>
      </c>
      <c r="E438" s="7" t="s">
        <v>17150</v>
      </c>
      <c r="F438" s="43" t="s">
        <v>17163</v>
      </c>
      <c r="G438" s="7" t="s">
        <v>5578</v>
      </c>
      <c r="H438" s="43" t="s">
        <v>17179</v>
      </c>
      <c r="I438" s="43" t="str">
        <f>VLOOKUP(G438,SCC_xref!$D$6:$E$260,2,FALSE)</f>
        <v>Compressor Engines</v>
      </c>
      <c r="J438" s="7" t="s">
        <v>17135</v>
      </c>
      <c r="K438" s="7">
        <v>0.95</v>
      </c>
      <c r="L438" s="7" t="s">
        <v>17135</v>
      </c>
      <c r="M438" s="7" t="s">
        <v>17135</v>
      </c>
      <c r="N438" s="7" t="s">
        <v>17135</v>
      </c>
    </row>
    <row r="439" spans="1:14" x14ac:dyDescent="0.2">
      <c r="A439" s="43" t="s">
        <v>17062</v>
      </c>
      <c r="B439" s="7" t="str">
        <f t="shared" si="6"/>
        <v>35</v>
      </c>
      <c r="C439" s="7" t="s">
        <v>17063</v>
      </c>
      <c r="D439" s="7" t="str">
        <f>VLOOKUP(C439,fips_xref!$K$2:$L$53,2,FALSE)</f>
        <v>Eddy</v>
      </c>
      <c r="E439" s="7" t="s">
        <v>17147</v>
      </c>
      <c r="F439" s="43" t="s">
        <v>17148</v>
      </c>
      <c r="G439" s="7" t="s">
        <v>1126</v>
      </c>
      <c r="H439" s="43" t="s">
        <v>17314</v>
      </c>
      <c r="I439" s="43" t="str">
        <f>VLOOKUP(G439,SCC_xref!$D$6:$E$260,2,FALSE)</f>
        <v>Permitted Fugitives</v>
      </c>
      <c r="J439" s="7" t="s">
        <v>17135</v>
      </c>
      <c r="K439" s="7">
        <v>0.96</v>
      </c>
      <c r="L439" s="7" t="s">
        <v>17135</v>
      </c>
      <c r="M439" s="7" t="s">
        <v>17135</v>
      </c>
      <c r="N439" s="7" t="s">
        <v>17135</v>
      </c>
    </row>
    <row r="440" spans="1:14" x14ac:dyDescent="0.2">
      <c r="A440" s="43" t="s">
        <v>17062</v>
      </c>
      <c r="B440" s="7" t="str">
        <f t="shared" si="6"/>
        <v>35</v>
      </c>
      <c r="C440" s="7" t="s">
        <v>17105</v>
      </c>
      <c r="D440" s="7" t="str">
        <f>VLOOKUP(C440,fips_xref!$K$2:$L$53,2,FALSE)</f>
        <v>Lea</v>
      </c>
      <c r="E440" s="7" t="s">
        <v>17201</v>
      </c>
      <c r="F440" s="43" t="s">
        <v>17320</v>
      </c>
      <c r="G440" s="7" t="s">
        <v>5576</v>
      </c>
      <c r="H440" s="43" t="s">
        <v>17335</v>
      </c>
      <c r="I440" s="43" t="str">
        <f>VLOOKUP(G440,SCC_xref!$D$6:$E$260,2,FALSE)</f>
        <v>Compressor Engines</v>
      </c>
      <c r="J440" s="7" t="s">
        <v>17135</v>
      </c>
      <c r="K440" s="7" t="s">
        <v>17135</v>
      </c>
      <c r="L440" s="7" t="s">
        <v>17135</v>
      </c>
      <c r="M440" s="7" t="s">
        <v>17135</v>
      </c>
      <c r="N440" s="7">
        <v>0.96</v>
      </c>
    </row>
    <row r="441" spans="1:14" x14ac:dyDescent="0.2">
      <c r="A441" s="43" t="s">
        <v>17062</v>
      </c>
      <c r="B441" s="7" t="str">
        <f t="shared" si="6"/>
        <v>35</v>
      </c>
      <c r="C441" s="7" t="s">
        <v>17105</v>
      </c>
      <c r="D441" s="7" t="str">
        <f>VLOOKUP(C441,fips_xref!$K$2:$L$53,2,FALSE)</f>
        <v>Lea</v>
      </c>
      <c r="E441" s="7" t="s">
        <v>17150</v>
      </c>
      <c r="F441" s="43" t="s">
        <v>17156</v>
      </c>
      <c r="G441" s="7" t="s">
        <v>4242</v>
      </c>
      <c r="H441" s="43" t="s">
        <v>17213</v>
      </c>
      <c r="I441" s="43" t="str">
        <f>VLOOKUP(G441,SCC_xref!$D$6:$E$260,2,FALSE)</f>
        <v>Compressor Engines</v>
      </c>
      <c r="J441" s="7">
        <v>0.96</v>
      </c>
      <c r="K441" s="7" t="s">
        <v>17135</v>
      </c>
      <c r="L441" s="7" t="s">
        <v>17135</v>
      </c>
      <c r="M441" s="7" t="s">
        <v>17135</v>
      </c>
      <c r="N441" s="7" t="s">
        <v>17135</v>
      </c>
    </row>
    <row r="442" spans="1:14" x14ac:dyDescent="0.2">
      <c r="A442" s="43" t="s">
        <v>17062</v>
      </c>
      <c r="B442" s="7" t="str">
        <f t="shared" si="6"/>
        <v>35</v>
      </c>
      <c r="C442" s="7" t="s">
        <v>17105</v>
      </c>
      <c r="D442" s="7" t="str">
        <f>VLOOKUP(C442,fips_xref!$K$2:$L$53,2,FALSE)</f>
        <v>Lea</v>
      </c>
      <c r="E442" s="7" t="s">
        <v>17150</v>
      </c>
      <c r="F442" s="43" t="s">
        <v>17163</v>
      </c>
      <c r="G442" s="7" t="s">
        <v>5578</v>
      </c>
      <c r="H442" s="43" t="s">
        <v>17179</v>
      </c>
      <c r="I442" s="43" t="str">
        <f>VLOOKUP(G442,SCC_xref!$D$6:$E$260,2,FALSE)</f>
        <v>Compressor Engines</v>
      </c>
      <c r="J442" s="7" t="s">
        <v>17135</v>
      </c>
      <c r="K442" s="7" t="s">
        <v>17135</v>
      </c>
      <c r="L442" s="7" t="s">
        <v>17135</v>
      </c>
      <c r="M442" s="7" t="s">
        <v>17135</v>
      </c>
      <c r="N442" s="7">
        <v>0.96</v>
      </c>
    </row>
    <row r="443" spans="1:14" x14ac:dyDescent="0.2">
      <c r="A443" s="43" t="s">
        <v>17062</v>
      </c>
      <c r="B443" s="7" t="str">
        <f t="shared" si="6"/>
        <v>35</v>
      </c>
      <c r="C443" s="7" t="s">
        <v>17105</v>
      </c>
      <c r="D443" s="7" t="str">
        <f>VLOOKUP(C443,fips_xref!$K$2:$L$53,2,FALSE)</f>
        <v>Lea</v>
      </c>
      <c r="E443" s="7" t="s">
        <v>17150</v>
      </c>
      <c r="F443" s="43" t="s">
        <v>17163</v>
      </c>
      <c r="G443" s="7" t="s">
        <v>4238</v>
      </c>
      <c r="H443" s="43" t="s">
        <v>17180</v>
      </c>
      <c r="I443" s="43" t="str">
        <f>VLOOKUP(G443,SCC_xref!$D$6:$E$260,2,FALSE)</f>
        <v>Compressor Engines</v>
      </c>
      <c r="J443" s="7" t="s">
        <v>17135</v>
      </c>
      <c r="K443" s="7" t="s">
        <v>17135</v>
      </c>
      <c r="L443" s="7" t="s">
        <v>17135</v>
      </c>
      <c r="M443" s="7" t="s">
        <v>17135</v>
      </c>
      <c r="N443" s="7">
        <v>0.96</v>
      </c>
    </row>
    <row r="444" spans="1:14" x14ac:dyDescent="0.2">
      <c r="A444" s="43" t="s">
        <v>17062</v>
      </c>
      <c r="B444" s="7" t="str">
        <f t="shared" si="6"/>
        <v>35</v>
      </c>
      <c r="C444" s="7" t="s">
        <v>17105</v>
      </c>
      <c r="D444" s="7" t="str">
        <f>VLOOKUP(C444,fips_xref!$K$2:$L$53,2,FALSE)</f>
        <v>Lea</v>
      </c>
      <c r="E444" s="7" t="s">
        <v>17201</v>
      </c>
      <c r="F444" s="43" t="s">
        <v>17322</v>
      </c>
      <c r="G444" s="7" t="s">
        <v>4250</v>
      </c>
      <c r="H444" s="43" t="s">
        <v>17339</v>
      </c>
      <c r="I444" s="43" t="str">
        <f>VLOOKUP(G444,SCC_xref!$D$6:$E$260,2,FALSE)</f>
        <v>Compressor Engines</v>
      </c>
      <c r="J444" s="7" t="s">
        <v>17135</v>
      </c>
      <c r="K444" s="7">
        <v>0.97</v>
      </c>
      <c r="L444" s="7" t="s">
        <v>17135</v>
      </c>
      <c r="M444" s="7" t="s">
        <v>17135</v>
      </c>
      <c r="N444" s="7" t="s">
        <v>17135</v>
      </c>
    </row>
    <row r="445" spans="1:14" x14ac:dyDescent="0.2">
      <c r="A445" s="43" t="s">
        <v>17062</v>
      </c>
      <c r="B445" s="7" t="str">
        <f t="shared" si="6"/>
        <v>35</v>
      </c>
      <c r="C445" s="7" t="s">
        <v>17105</v>
      </c>
      <c r="D445" s="7" t="str">
        <f>VLOOKUP(C445,fips_xref!$K$2:$L$53,2,FALSE)</f>
        <v>Lea</v>
      </c>
      <c r="E445" s="7" t="s">
        <v>17201</v>
      </c>
      <c r="F445" s="43" t="s">
        <v>17320</v>
      </c>
      <c r="G445" s="7" t="s">
        <v>7308</v>
      </c>
      <c r="H445" s="43" t="s">
        <v>17321</v>
      </c>
      <c r="I445" s="43" t="str">
        <f>VLOOKUP(G445,SCC_xref!$D$6:$E$260,2,FALSE)</f>
        <v>Amine Units</v>
      </c>
      <c r="J445" s="7" t="s">
        <v>17135</v>
      </c>
      <c r="K445" s="7">
        <v>0.98</v>
      </c>
      <c r="L445" s="7" t="s">
        <v>17135</v>
      </c>
      <c r="M445" s="7" t="s">
        <v>17135</v>
      </c>
      <c r="N445" s="7" t="s">
        <v>17135</v>
      </c>
    </row>
    <row r="446" spans="1:14" x14ac:dyDescent="0.2">
      <c r="A446" s="43" t="s">
        <v>17062</v>
      </c>
      <c r="B446" s="7" t="str">
        <f t="shared" si="6"/>
        <v>35</v>
      </c>
      <c r="C446" s="7" t="s">
        <v>17105</v>
      </c>
      <c r="D446" s="7" t="str">
        <f>VLOOKUP(C446,fips_xref!$K$2:$L$53,2,FALSE)</f>
        <v>Lea</v>
      </c>
      <c r="E446" s="7" t="s">
        <v>17150</v>
      </c>
      <c r="F446" s="43" t="s">
        <v>17163</v>
      </c>
      <c r="G446" s="7" t="s">
        <v>3823</v>
      </c>
      <c r="H446" s="43" t="s">
        <v>17230</v>
      </c>
      <c r="I446" s="43" t="str">
        <f>VLOOKUP(G446,SCC_xref!$D$6:$E$260,2,FALSE)</f>
        <v>Process Heaters</v>
      </c>
      <c r="J446" s="7" t="s">
        <v>17135</v>
      </c>
      <c r="K446" s="7" t="s">
        <v>17135</v>
      </c>
      <c r="L446" s="7" t="s">
        <v>17135</v>
      </c>
      <c r="M446" s="7" t="s">
        <v>17135</v>
      </c>
      <c r="N446" s="7">
        <v>0.98</v>
      </c>
    </row>
    <row r="447" spans="1:14" x14ac:dyDescent="0.2">
      <c r="A447" s="43" t="s">
        <v>17062</v>
      </c>
      <c r="B447" s="7" t="str">
        <f t="shared" si="6"/>
        <v>35</v>
      </c>
      <c r="C447" s="7" t="s">
        <v>17105</v>
      </c>
      <c r="D447" s="7" t="str">
        <f>VLOOKUP(C447,fips_xref!$K$2:$L$53,2,FALSE)</f>
        <v>Lea</v>
      </c>
      <c r="E447" s="7" t="s">
        <v>17150</v>
      </c>
      <c r="F447" s="43" t="s">
        <v>17163</v>
      </c>
      <c r="G447" s="7" t="s">
        <v>3823</v>
      </c>
      <c r="H447" s="43" t="s">
        <v>17230</v>
      </c>
      <c r="I447" s="43" t="str">
        <f>VLOOKUP(G447,SCC_xref!$D$6:$E$260,2,FALSE)</f>
        <v>Process Heaters</v>
      </c>
      <c r="J447" s="7" t="s">
        <v>17135</v>
      </c>
      <c r="K447" s="7" t="s">
        <v>17135</v>
      </c>
      <c r="L447" s="7" t="s">
        <v>17135</v>
      </c>
      <c r="M447" s="7" t="s">
        <v>17135</v>
      </c>
      <c r="N447" s="7">
        <v>0.98</v>
      </c>
    </row>
    <row r="448" spans="1:14" x14ac:dyDescent="0.2">
      <c r="A448" s="43" t="s">
        <v>17062</v>
      </c>
      <c r="B448" s="7" t="str">
        <f t="shared" si="6"/>
        <v>35</v>
      </c>
      <c r="C448" s="7" t="s">
        <v>17105</v>
      </c>
      <c r="D448" s="7" t="str">
        <f>VLOOKUP(C448,fips_xref!$K$2:$L$53,2,FALSE)</f>
        <v>Lea</v>
      </c>
      <c r="E448" s="7" t="s">
        <v>17236</v>
      </c>
      <c r="F448" s="43" t="s">
        <v>17237</v>
      </c>
      <c r="G448" s="7" t="s">
        <v>5578</v>
      </c>
      <c r="H448" s="43" t="s">
        <v>17242</v>
      </c>
      <c r="I448" s="43" t="str">
        <f>VLOOKUP(G448,SCC_xref!$D$6:$E$260,2,FALSE)</f>
        <v>Compressor Engines</v>
      </c>
      <c r="J448" s="7" t="s">
        <v>17135</v>
      </c>
      <c r="K448" s="7" t="s">
        <v>17135</v>
      </c>
      <c r="L448" s="7" t="s">
        <v>17135</v>
      </c>
      <c r="M448" s="7">
        <v>1</v>
      </c>
      <c r="N448" s="7" t="s">
        <v>17135</v>
      </c>
    </row>
    <row r="449" spans="1:14" x14ac:dyDescent="0.2">
      <c r="A449" s="43" t="s">
        <v>17062</v>
      </c>
      <c r="B449" s="7" t="str">
        <f t="shared" si="6"/>
        <v>35</v>
      </c>
      <c r="C449" s="7" t="s">
        <v>17105</v>
      </c>
      <c r="D449" s="7" t="str">
        <f>VLOOKUP(C449,fips_xref!$K$2:$L$53,2,FALSE)</f>
        <v>Lea</v>
      </c>
      <c r="E449" s="7" t="s">
        <v>17236</v>
      </c>
      <c r="F449" s="43" t="s">
        <v>17237</v>
      </c>
      <c r="G449" s="7" t="s">
        <v>4242</v>
      </c>
      <c r="H449" s="43" t="s">
        <v>17318</v>
      </c>
      <c r="I449" s="43" t="str">
        <f>VLOOKUP(G449,SCC_xref!$D$6:$E$260,2,FALSE)</f>
        <v>Compressor Engines</v>
      </c>
      <c r="J449" s="7" t="s">
        <v>17135</v>
      </c>
      <c r="K449" s="7" t="s">
        <v>17135</v>
      </c>
      <c r="L449" s="7" t="s">
        <v>17135</v>
      </c>
      <c r="M449" s="7">
        <v>1</v>
      </c>
      <c r="N449" s="7" t="s">
        <v>17135</v>
      </c>
    </row>
    <row r="450" spans="1:14" x14ac:dyDescent="0.2">
      <c r="A450" s="43" t="s">
        <v>17062</v>
      </c>
      <c r="B450" s="7" t="str">
        <f t="shared" si="6"/>
        <v>35</v>
      </c>
      <c r="C450" s="7" t="s">
        <v>17105</v>
      </c>
      <c r="D450" s="7" t="str">
        <f>VLOOKUP(C450,fips_xref!$K$2:$L$53,2,FALSE)</f>
        <v>Lea</v>
      </c>
      <c r="E450" s="7" t="s">
        <v>17236</v>
      </c>
      <c r="F450" s="43" t="s">
        <v>17237</v>
      </c>
      <c r="G450" s="7" t="s">
        <v>4242</v>
      </c>
      <c r="H450" s="43" t="s">
        <v>17318</v>
      </c>
      <c r="I450" s="43" t="str">
        <f>VLOOKUP(G450,SCC_xref!$D$6:$E$260,2,FALSE)</f>
        <v>Compressor Engines</v>
      </c>
      <c r="J450" s="7" t="s">
        <v>17135</v>
      </c>
      <c r="K450" s="7" t="s">
        <v>17135</v>
      </c>
      <c r="L450" s="7" t="s">
        <v>17135</v>
      </c>
      <c r="M450" s="7">
        <v>1</v>
      </c>
      <c r="N450" s="7" t="s">
        <v>17135</v>
      </c>
    </row>
    <row r="451" spans="1:14" x14ac:dyDescent="0.2">
      <c r="A451" s="43" t="s">
        <v>17062</v>
      </c>
      <c r="B451" s="7" t="str">
        <f t="shared" si="6"/>
        <v>35</v>
      </c>
      <c r="C451" s="7" t="s">
        <v>17105</v>
      </c>
      <c r="D451" s="7" t="str">
        <f>VLOOKUP(C451,fips_xref!$K$2:$L$53,2,FALSE)</f>
        <v>Lea</v>
      </c>
      <c r="E451" s="7" t="s">
        <v>17201</v>
      </c>
      <c r="F451" s="43" t="s">
        <v>17304</v>
      </c>
      <c r="G451" s="7" t="s">
        <v>4252</v>
      </c>
      <c r="H451" s="43" t="s">
        <v>17340</v>
      </c>
      <c r="I451" s="43" t="str">
        <f>VLOOKUP(G451,SCC_xref!$D$6:$E$260,2,FALSE)</f>
        <v>Natural Gas Production, Flares</v>
      </c>
      <c r="J451" s="7">
        <v>1.04</v>
      </c>
      <c r="K451" s="7" t="s">
        <v>17135</v>
      </c>
      <c r="L451" s="7" t="s">
        <v>17135</v>
      </c>
      <c r="M451" s="7" t="s">
        <v>17135</v>
      </c>
      <c r="N451" s="7" t="s">
        <v>17135</v>
      </c>
    </row>
    <row r="452" spans="1:14" x14ac:dyDescent="0.2">
      <c r="A452" s="43" t="s">
        <v>17062</v>
      </c>
      <c r="B452" s="7" t="str">
        <f t="shared" si="6"/>
        <v>35</v>
      </c>
      <c r="C452" s="7" t="s">
        <v>17105</v>
      </c>
      <c r="D452" s="7" t="str">
        <f>VLOOKUP(C452,fips_xref!$K$2:$L$53,2,FALSE)</f>
        <v>Lea</v>
      </c>
      <c r="E452" s="7" t="s">
        <v>17207</v>
      </c>
      <c r="F452" s="43" t="s">
        <v>17208</v>
      </c>
      <c r="G452" s="7" t="s">
        <v>4240</v>
      </c>
      <c r="H452" s="43" t="s">
        <v>17313</v>
      </c>
      <c r="I452" s="43" t="str">
        <f>VLOOKUP(G452,SCC_xref!$D$6:$E$260,2,FALSE)</f>
        <v>Compressor Engines</v>
      </c>
      <c r="J452" s="7" t="s">
        <v>17135</v>
      </c>
      <c r="K452" s="7">
        <v>1.04</v>
      </c>
      <c r="L452" s="7" t="s">
        <v>17135</v>
      </c>
      <c r="M452" s="7" t="s">
        <v>17135</v>
      </c>
      <c r="N452" s="7" t="s">
        <v>17135</v>
      </c>
    </row>
    <row r="453" spans="1:14" x14ac:dyDescent="0.2">
      <c r="A453" s="43" t="s">
        <v>17062</v>
      </c>
      <c r="B453" s="7" t="str">
        <f t="shared" si="6"/>
        <v>35</v>
      </c>
      <c r="C453" s="7" t="s">
        <v>17105</v>
      </c>
      <c r="D453" s="7" t="str">
        <f>VLOOKUP(C453,fips_xref!$K$2:$L$53,2,FALSE)</f>
        <v>Lea</v>
      </c>
      <c r="E453" s="7" t="s">
        <v>17150</v>
      </c>
      <c r="F453" s="43" t="s">
        <v>17163</v>
      </c>
      <c r="G453" s="7" t="s">
        <v>5578</v>
      </c>
      <c r="H453" s="43" t="s">
        <v>17179</v>
      </c>
      <c r="I453" s="43" t="str">
        <f>VLOOKUP(G453,SCC_xref!$D$6:$E$260,2,FALSE)</f>
        <v>Compressor Engines</v>
      </c>
      <c r="J453" s="7" t="s">
        <v>17135</v>
      </c>
      <c r="K453" s="7" t="s">
        <v>17135</v>
      </c>
      <c r="L453" s="7" t="s">
        <v>17135</v>
      </c>
      <c r="M453" s="7" t="s">
        <v>17135</v>
      </c>
      <c r="N453" s="7">
        <v>1.04</v>
      </c>
    </row>
    <row r="454" spans="1:14" x14ac:dyDescent="0.2">
      <c r="A454" s="43" t="s">
        <v>17062</v>
      </c>
      <c r="B454" s="7" t="str">
        <f t="shared" ref="B454:B517" si="7">LEFT(C454,2)</f>
        <v>35</v>
      </c>
      <c r="C454" s="7" t="s">
        <v>17105</v>
      </c>
      <c r="D454" s="7" t="str">
        <f>VLOOKUP(C454,fips_xref!$K$2:$L$53,2,FALSE)</f>
        <v>Lea</v>
      </c>
      <c r="E454" s="7" t="s">
        <v>17169</v>
      </c>
      <c r="F454" s="43" t="s">
        <v>17170</v>
      </c>
      <c r="G454" s="7" t="s">
        <v>4242</v>
      </c>
      <c r="H454" s="43" t="s">
        <v>17288</v>
      </c>
      <c r="I454" s="43" t="str">
        <f>VLOOKUP(G454,SCC_xref!$D$6:$E$260,2,FALSE)</f>
        <v>Compressor Engines</v>
      </c>
      <c r="J454" s="7" t="s">
        <v>17135</v>
      </c>
      <c r="K454" s="7">
        <v>1.05</v>
      </c>
      <c r="L454" s="7" t="s">
        <v>17135</v>
      </c>
      <c r="M454" s="7" t="s">
        <v>17135</v>
      </c>
      <c r="N454" s="7" t="s">
        <v>17135</v>
      </c>
    </row>
    <row r="455" spans="1:14" x14ac:dyDescent="0.2">
      <c r="A455" s="43" t="s">
        <v>17062</v>
      </c>
      <c r="B455" s="7" t="str">
        <f t="shared" si="7"/>
        <v>35</v>
      </c>
      <c r="C455" s="7" t="s">
        <v>17105</v>
      </c>
      <c r="D455" s="7" t="str">
        <f>VLOOKUP(C455,fips_xref!$K$2:$L$53,2,FALSE)</f>
        <v>Lea</v>
      </c>
      <c r="E455" s="7" t="s">
        <v>17150</v>
      </c>
      <c r="F455" s="43" t="s">
        <v>17163</v>
      </c>
      <c r="G455" s="7" t="s">
        <v>5578</v>
      </c>
      <c r="H455" s="43" t="s">
        <v>17179</v>
      </c>
      <c r="I455" s="43" t="str">
        <f>VLOOKUP(G455,SCC_xref!$D$6:$E$260,2,FALSE)</f>
        <v>Compressor Engines</v>
      </c>
      <c r="J455" s="7" t="s">
        <v>17135</v>
      </c>
      <c r="K455" s="7" t="s">
        <v>17135</v>
      </c>
      <c r="L455" s="7" t="s">
        <v>17135</v>
      </c>
      <c r="M455" s="7" t="s">
        <v>17135</v>
      </c>
      <c r="N455" s="7">
        <v>1.06</v>
      </c>
    </row>
    <row r="456" spans="1:14" x14ac:dyDescent="0.2">
      <c r="A456" s="43" t="s">
        <v>17062</v>
      </c>
      <c r="B456" s="7" t="str">
        <f t="shared" si="7"/>
        <v>35</v>
      </c>
      <c r="C456" s="7" t="s">
        <v>17105</v>
      </c>
      <c r="D456" s="7" t="str">
        <f>VLOOKUP(C456,fips_xref!$K$2:$L$53,2,FALSE)</f>
        <v>Lea</v>
      </c>
      <c r="E456" s="7" t="s">
        <v>17132</v>
      </c>
      <c r="F456" s="43" t="s">
        <v>17173</v>
      </c>
      <c r="G456" s="7" t="s">
        <v>4238</v>
      </c>
      <c r="H456" s="43" t="s">
        <v>17225</v>
      </c>
      <c r="I456" s="43" t="str">
        <f>VLOOKUP(G456,SCC_xref!$D$6:$E$260,2,FALSE)</f>
        <v>Compressor Engines</v>
      </c>
      <c r="J456" s="7" t="s">
        <v>17135</v>
      </c>
      <c r="K456" s="7" t="s">
        <v>17135</v>
      </c>
      <c r="L456" s="7" t="s">
        <v>17135</v>
      </c>
      <c r="M456" s="7">
        <v>1.08</v>
      </c>
      <c r="N456" s="7" t="s">
        <v>17135</v>
      </c>
    </row>
    <row r="457" spans="1:14" x14ac:dyDescent="0.2">
      <c r="A457" s="43" t="s">
        <v>17062</v>
      </c>
      <c r="B457" s="7" t="str">
        <f t="shared" si="7"/>
        <v>35</v>
      </c>
      <c r="C457" s="7" t="s">
        <v>17105</v>
      </c>
      <c r="D457" s="7" t="str">
        <f>VLOOKUP(C457,fips_xref!$K$2:$L$53,2,FALSE)</f>
        <v>Lea</v>
      </c>
      <c r="E457" s="7" t="s">
        <v>17150</v>
      </c>
      <c r="F457" s="43" t="s">
        <v>17187</v>
      </c>
      <c r="G457" s="7" t="s">
        <v>5578</v>
      </c>
      <c r="H457" s="43" t="s">
        <v>17188</v>
      </c>
      <c r="I457" s="43" t="str">
        <f>VLOOKUP(G457,SCC_xref!$D$6:$E$260,2,FALSE)</f>
        <v>Compressor Engines</v>
      </c>
      <c r="J457" s="7" t="s">
        <v>17135</v>
      </c>
      <c r="K457" s="7" t="s">
        <v>17135</v>
      </c>
      <c r="L457" s="7">
        <v>1.0900000000000001</v>
      </c>
      <c r="M457" s="7" t="s">
        <v>17135</v>
      </c>
      <c r="N457" s="7" t="s">
        <v>17135</v>
      </c>
    </row>
    <row r="458" spans="1:14" x14ac:dyDescent="0.2">
      <c r="A458" s="43" t="s">
        <v>17062</v>
      </c>
      <c r="B458" s="7" t="str">
        <f t="shared" si="7"/>
        <v>35</v>
      </c>
      <c r="C458" s="7" t="s">
        <v>17063</v>
      </c>
      <c r="D458" s="7" t="str">
        <f>VLOOKUP(C458,fips_xref!$K$2:$L$53,2,FALSE)</f>
        <v>Eddy</v>
      </c>
      <c r="E458" s="7" t="s">
        <v>17222</v>
      </c>
      <c r="F458" s="43" t="s">
        <v>17223</v>
      </c>
      <c r="G458" s="7" t="s">
        <v>1126</v>
      </c>
      <c r="H458" s="43" t="s">
        <v>6488</v>
      </c>
      <c r="I458" s="43" t="str">
        <f>VLOOKUP(G458,SCC_xref!$D$6:$E$260,2,FALSE)</f>
        <v>Permitted Fugitives</v>
      </c>
      <c r="J458" s="7" t="s">
        <v>17135</v>
      </c>
      <c r="K458" s="7">
        <v>1.1000000000000001</v>
      </c>
      <c r="L458" s="7" t="s">
        <v>17135</v>
      </c>
      <c r="M458" s="7" t="s">
        <v>17135</v>
      </c>
      <c r="N458" s="7" t="s">
        <v>17135</v>
      </c>
    </row>
    <row r="459" spans="1:14" x14ac:dyDescent="0.2">
      <c r="A459" s="43" t="s">
        <v>17062</v>
      </c>
      <c r="B459" s="7" t="str">
        <f t="shared" si="7"/>
        <v>35</v>
      </c>
      <c r="C459" s="7" t="s">
        <v>17105</v>
      </c>
      <c r="D459" s="7" t="str">
        <f>VLOOKUP(C459,fips_xref!$K$2:$L$53,2,FALSE)</f>
        <v>Lea</v>
      </c>
      <c r="E459" s="7" t="s">
        <v>17236</v>
      </c>
      <c r="F459" s="43" t="s">
        <v>17237</v>
      </c>
      <c r="G459" s="7" t="s">
        <v>5578</v>
      </c>
      <c r="H459" s="43" t="s">
        <v>17240</v>
      </c>
      <c r="I459" s="43" t="str">
        <f>VLOOKUP(G459,SCC_xref!$D$6:$E$260,2,FALSE)</f>
        <v>Compressor Engines</v>
      </c>
      <c r="J459" s="7" t="s">
        <v>17135</v>
      </c>
      <c r="K459" s="7">
        <v>1.1000000000000001</v>
      </c>
      <c r="L459" s="7" t="s">
        <v>17135</v>
      </c>
      <c r="M459" s="7" t="s">
        <v>17135</v>
      </c>
      <c r="N459" s="7" t="s">
        <v>17135</v>
      </c>
    </row>
    <row r="460" spans="1:14" x14ac:dyDescent="0.2">
      <c r="A460" s="43" t="s">
        <v>17062</v>
      </c>
      <c r="B460" s="7" t="str">
        <f t="shared" si="7"/>
        <v>35</v>
      </c>
      <c r="C460" s="7" t="s">
        <v>17104</v>
      </c>
      <c r="D460" s="7" t="str">
        <f>VLOOKUP(C460,fips_xref!$K$2:$L$53,2,FALSE)</f>
        <v>Chaves</v>
      </c>
      <c r="E460" s="7" t="s">
        <v>17139</v>
      </c>
      <c r="F460" s="43" t="s">
        <v>17261</v>
      </c>
      <c r="G460" s="7" t="s">
        <v>4242</v>
      </c>
      <c r="H460" s="43" t="s">
        <v>17145</v>
      </c>
      <c r="I460" s="43" t="str">
        <f>VLOOKUP(G460,SCC_xref!$D$6:$E$260,2,FALSE)</f>
        <v>Compressor Engines</v>
      </c>
      <c r="J460" s="7">
        <v>1.1100000000000001</v>
      </c>
      <c r="K460" s="7" t="s">
        <v>17135</v>
      </c>
      <c r="L460" s="7" t="s">
        <v>17135</v>
      </c>
      <c r="M460" s="7" t="s">
        <v>17135</v>
      </c>
      <c r="N460" s="7" t="s">
        <v>17135</v>
      </c>
    </row>
    <row r="461" spans="1:14" x14ac:dyDescent="0.2">
      <c r="A461" s="43" t="s">
        <v>17062</v>
      </c>
      <c r="B461" s="7" t="str">
        <f t="shared" si="7"/>
        <v>35</v>
      </c>
      <c r="C461" s="7" t="s">
        <v>17063</v>
      </c>
      <c r="D461" s="7" t="str">
        <f>VLOOKUP(C461,fips_xref!$K$2:$L$53,2,FALSE)</f>
        <v>Eddy</v>
      </c>
      <c r="E461" s="7" t="s">
        <v>17132</v>
      </c>
      <c r="F461" s="43" t="s">
        <v>17136</v>
      </c>
      <c r="G461" s="7" t="s">
        <v>1126</v>
      </c>
      <c r="H461" s="43" t="s">
        <v>17299</v>
      </c>
      <c r="I461" s="43" t="str">
        <f>VLOOKUP(G461,SCC_xref!$D$6:$E$260,2,FALSE)</f>
        <v>Permitted Fugitives</v>
      </c>
      <c r="J461" s="7" t="s">
        <v>17135</v>
      </c>
      <c r="K461" s="7">
        <v>1.1100000000000001</v>
      </c>
      <c r="L461" s="7" t="s">
        <v>17135</v>
      </c>
      <c r="M461" s="7" t="s">
        <v>17135</v>
      </c>
      <c r="N461" s="7" t="s">
        <v>17135</v>
      </c>
    </row>
    <row r="462" spans="1:14" x14ac:dyDescent="0.2">
      <c r="A462" s="43" t="s">
        <v>17062</v>
      </c>
      <c r="B462" s="7" t="str">
        <f t="shared" si="7"/>
        <v>35</v>
      </c>
      <c r="C462" s="7" t="s">
        <v>17105</v>
      </c>
      <c r="D462" s="7" t="str">
        <f>VLOOKUP(C462,fips_xref!$K$2:$L$53,2,FALSE)</f>
        <v>Lea</v>
      </c>
      <c r="E462" s="7" t="s">
        <v>17132</v>
      </c>
      <c r="F462" s="43" t="s">
        <v>17220</v>
      </c>
      <c r="G462" s="7" t="s">
        <v>1126</v>
      </c>
      <c r="H462" s="43" t="s">
        <v>17299</v>
      </c>
      <c r="I462" s="43" t="str">
        <f>VLOOKUP(G462,SCC_xref!$D$6:$E$260,2,FALSE)</f>
        <v>Permitted Fugitives</v>
      </c>
      <c r="J462" s="7" t="s">
        <v>17135</v>
      </c>
      <c r="K462" s="7">
        <v>1.1100000000000001</v>
      </c>
      <c r="L462" s="7" t="s">
        <v>17135</v>
      </c>
      <c r="M462" s="7" t="s">
        <v>17135</v>
      </c>
      <c r="N462" s="7" t="s">
        <v>17135</v>
      </c>
    </row>
    <row r="463" spans="1:14" x14ac:dyDescent="0.2">
      <c r="A463" s="43" t="s">
        <v>17062</v>
      </c>
      <c r="B463" s="7" t="str">
        <f t="shared" si="7"/>
        <v>35</v>
      </c>
      <c r="C463" s="7" t="s">
        <v>17063</v>
      </c>
      <c r="D463" s="7" t="str">
        <f>VLOOKUP(C463,fips_xref!$K$2:$L$53,2,FALSE)</f>
        <v>Eddy</v>
      </c>
      <c r="E463" s="7" t="s">
        <v>17153</v>
      </c>
      <c r="F463" s="43" t="s">
        <v>17165</v>
      </c>
      <c r="G463" s="7" t="s">
        <v>4238</v>
      </c>
      <c r="H463" s="43" t="s">
        <v>17341</v>
      </c>
      <c r="I463" s="43" t="str">
        <f>VLOOKUP(G463,SCC_xref!$D$6:$E$260,2,FALSE)</f>
        <v>Compressor Engines</v>
      </c>
      <c r="J463" s="7" t="s">
        <v>17135</v>
      </c>
      <c r="K463" s="7" t="s">
        <v>17135</v>
      </c>
      <c r="L463" s="7" t="s">
        <v>17135</v>
      </c>
      <c r="M463" s="7" t="s">
        <v>17135</v>
      </c>
      <c r="N463" s="7">
        <v>1.1200000000000001</v>
      </c>
    </row>
    <row r="464" spans="1:14" x14ac:dyDescent="0.2">
      <c r="A464" s="43" t="s">
        <v>17062</v>
      </c>
      <c r="B464" s="7" t="str">
        <f t="shared" si="7"/>
        <v>35</v>
      </c>
      <c r="C464" s="7" t="s">
        <v>17063</v>
      </c>
      <c r="D464" s="7" t="str">
        <f>VLOOKUP(C464,fips_xref!$K$2:$L$53,2,FALSE)</f>
        <v>Eddy</v>
      </c>
      <c r="E464" s="7" t="s">
        <v>17222</v>
      </c>
      <c r="F464" s="43" t="s">
        <v>17223</v>
      </c>
      <c r="G464" s="7" t="s">
        <v>1257</v>
      </c>
      <c r="H464" s="43" t="s">
        <v>17342</v>
      </c>
      <c r="I464" s="43" t="str">
        <f>VLOOKUP(G464,SCC_xref!$D$6:$E$260,2,FALSE)</f>
        <v>Dehydrator</v>
      </c>
      <c r="J464" s="7" t="s">
        <v>17135</v>
      </c>
      <c r="K464" s="7">
        <v>1.1200000000000001</v>
      </c>
      <c r="L464" s="7" t="s">
        <v>17135</v>
      </c>
      <c r="M464" s="7" t="s">
        <v>17135</v>
      </c>
      <c r="N464" s="7" t="s">
        <v>17135</v>
      </c>
    </row>
    <row r="465" spans="1:14" x14ac:dyDescent="0.2">
      <c r="A465" s="43" t="s">
        <v>17062</v>
      </c>
      <c r="B465" s="7" t="str">
        <f t="shared" si="7"/>
        <v>35</v>
      </c>
      <c r="C465" s="7" t="s">
        <v>17063</v>
      </c>
      <c r="D465" s="7" t="str">
        <f>VLOOKUP(C465,fips_xref!$K$2:$L$53,2,FALSE)</f>
        <v>Eddy</v>
      </c>
      <c r="E465" s="7" t="s">
        <v>17132</v>
      </c>
      <c r="F465" s="43" t="s">
        <v>17136</v>
      </c>
      <c r="G465" s="7" t="s">
        <v>3823</v>
      </c>
      <c r="H465" s="43" t="s">
        <v>17228</v>
      </c>
      <c r="I465" s="43" t="str">
        <f>VLOOKUP(G465,SCC_xref!$D$6:$E$260,2,FALSE)</f>
        <v>Process Heaters</v>
      </c>
      <c r="J465" s="7">
        <v>1.1299999999999999</v>
      </c>
      <c r="K465" s="7" t="s">
        <v>17135</v>
      </c>
      <c r="L465" s="7" t="s">
        <v>17135</v>
      </c>
      <c r="M465" s="7" t="s">
        <v>17135</v>
      </c>
      <c r="N465" s="7" t="s">
        <v>17135</v>
      </c>
    </row>
    <row r="466" spans="1:14" x14ac:dyDescent="0.2">
      <c r="A466" s="43" t="s">
        <v>17062</v>
      </c>
      <c r="B466" s="7" t="str">
        <f t="shared" si="7"/>
        <v>35</v>
      </c>
      <c r="C466" s="7" t="s">
        <v>17105</v>
      </c>
      <c r="D466" s="7" t="str">
        <f>VLOOKUP(C466,fips_xref!$K$2:$L$53,2,FALSE)</f>
        <v>Lea</v>
      </c>
      <c r="E466" s="7" t="s">
        <v>17150</v>
      </c>
      <c r="F466" s="43" t="s">
        <v>17151</v>
      </c>
      <c r="G466" s="7" t="s">
        <v>4252</v>
      </c>
      <c r="H466" s="43" t="s">
        <v>17244</v>
      </c>
      <c r="I466" s="43" t="str">
        <f>VLOOKUP(G466,SCC_xref!$D$6:$E$260,2,FALSE)</f>
        <v>Natural Gas Production, Flares</v>
      </c>
      <c r="J466" s="7">
        <v>1.1299999999999999</v>
      </c>
      <c r="K466" s="7" t="s">
        <v>17135</v>
      </c>
      <c r="L466" s="7" t="s">
        <v>17135</v>
      </c>
      <c r="M466" s="7" t="s">
        <v>17135</v>
      </c>
      <c r="N466" s="7" t="s">
        <v>17135</v>
      </c>
    </row>
    <row r="467" spans="1:14" x14ac:dyDescent="0.2">
      <c r="A467" s="43" t="s">
        <v>17062</v>
      </c>
      <c r="B467" s="7" t="str">
        <f t="shared" si="7"/>
        <v>35</v>
      </c>
      <c r="C467" s="7" t="s">
        <v>17105</v>
      </c>
      <c r="D467" s="7" t="str">
        <f>VLOOKUP(C467,fips_xref!$K$2:$L$53,2,FALSE)</f>
        <v>Lea</v>
      </c>
      <c r="E467" s="7" t="s">
        <v>17201</v>
      </c>
      <c r="F467" s="43" t="s">
        <v>17320</v>
      </c>
      <c r="G467" s="7" t="s">
        <v>4252</v>
      </c>
      <c r="H467" s="43" t="s">
        <v>17343</v>
      </c>
      <c r="I467" s="43" t="str">
        <f>VLOOKUP(G467,SCC_xref!$D$6:$E$260,2,FALSE)</f>
        <v>Natural Gas Production, Flares</v>
      </c>
      <c r="J467" s="7">
        <v>1.1399999999999999</v>
      </c>
      <c r="K467" s="7" t="s">
        <v>17135</v>
      </c>
      <c r="L467" s="7" t="s">
        <v>17135</v>
      </c>
      <c r="M467" s="7" t="s">
        <v>17135</v>
      </c>
      <c r="N467" s="7" t="s">
        <v>17135</v>
      </c>
    </row>
    <row r="468" spans="1:14" x14ac:dyDescent="0.2">
      <c r="A468" s="43" t="s">
        <v>17062</v>
      </c>
      <c r="B468" s="7" t="str">
        <f t="shared" si="7"/>
        <v>35</v>
      </c>
      <c r="C468" s="7" t="s">
        <v>17063</v>
      </c>
      <c r="D468" s="7" t="str">
        <f>VLOOKUP(C468,fips_xref!$K$2:$L$53,2,FALSE)</f>
        <v>Eddy</v>
      </c>
      <c r="E468" s="7" t="s">
        <v>17153</v>
      </c>
      <c r="F468" s="43" t="s">
        <v>17165</v>
      </c>
      <c r="G468" s="7" t="s">
        <v>4238</v>
      </c>
      <c r="H468" s="43" t="s">
        <v>17336</v>
      </c>
      <c r="I468" s="43" t="str">
        <f>VLOOKUP(G468,SCC_xref!$D$6:$E$260,2,FALSE)</f>
        <v>Compressor Engines</v>
      </c>
      <c r="J468" s="7" t="s">
        <v>17135</v>
      </c>
      <c r="K468" s="7" t="s">
        <v>17135</v>
      </c>
      <c r="L468" s="7" t="s">
        <v>17135</v>
      </c>
      <c r="M468" s="7" t="s">
        <v>17135</v>
      </c>
      <c r="N468" s="7">
        <v>1.18</v>
      </c>
    </row>
    <row r="469" spans="1:14" x14ac:dyDescent="0.2">
      <c r="A469" s="43" t="s">
        <v>17062</v>
      </c>
      <c r="B469" s="7" t="str">
        <f t="shared" si="7"/>
        <v>35</v>
      </c>
      <c r="C469" s="7" t="s">
        <v>17105</v>
      </c>
      <c r="D469" s="7" t="str">
        <f>VLOOKUP(C469,fips_xref!$K$2:$L$53,2,FALSE)</f>
        <v>Lea</v>
      </c>
      <c r="E469" s="7" t="s">
        <v>17150</v>
      </c>
      <c r="F469" s="43" t="s">
        <v>17156</v>
      </c>
      <c r="G469" s="7" t="s">
        <v>4240</v>
      </c>
      <c r="H469" s="43" t="s">
        <v>17178</v>
      </c>
      <c r="I469" s="43" t="str">
        <f>VLOOKUP(G469,SCC_xref!$D$6:$E$260,2,FALSE)</f>
        <v>Compressor Engines</v>
      </c>
      <c r="J469" s="7">
        <v>1.19</v>
      </c>
      <c r="K469" s="7" t="s">
        <v>17135</v>
      </c>
      <c r="L469" s="7" t="s">
        <v>17135</v>
      </c>
      <c r="M469" s="7" t="s">
        <v>17135</v>
      </c>
      <c r="N469" s="7" t="s">
        <v>17135</v>
      </c>
    </row>
    <row r="470" spans="1:14" x14ac:dyDescent="0.2">
      <c r="A470" s="43" t="s">
        <v>17062</v>
      </c>
      <c r="B470" s="7" t="str">
        <f t="shared" si="7"/>
        <v>35</v>
      </c>
      <c r="C470" s="7" t="s">
        <v>17105</v>
      </c>
      <c r="D470" s="7" t="str">
        <f>VLOOKUP(C470,fips_xref!$K$2:$L$53,2,FALSE)</f>
        <v>Lea</v>
      </c>
      <c r="E470" s="7" t="s">
        <v>17236</v>
      </c>
      <c r="F470" s="43" t="s">
        <v>17237</v>
      </c>
      <c r="G470" s="7" t="s">
        <v>4242</v>
      </c>
      <c r="H470" s="43" t="s">
        <v>17318</v>
      </c>
      <c r="I470" s="43" t="str">
        <f>VLOOKUP(G470,SCC_xref!$D$6:$E$260,2,FALSE)</f>
        <v>Compressor Engines</v>
      </c>
      <c r="J470" s="7" t="s">
        <v>17135</v>
      </c>
      <c r="K470" s="7" t="s">
        <v>17135</v>
      </c>
      <c r="L470" s="7" t="s">
        <v>17135</v>
      </c>
      <c r="M470" s="7">
        <v>1.2</v>
      </c>
      <c r="N470" s="7" t="s">
        <v>17135</v>
      </c>
    </row>
    <row r="471" spans="1:14" x14ac:dyDescent="0.2">
      <c r="A471" s="43" t="s">
        <v>17062</v>
      </c>
      <c r="B471" s="7" t="str">
        <f t="shared" si="7"/>
        <v>35</v>
      </c>
      <c r="C471" s="7" t="s">
        <v>17105</v>
      </c>
      <c r="D471" s="7" t="str">
        <f>VLOOKUP(C471,fips_xref!$K$2:$L$53,2,FALSE)</f>
        <v>Lea</v>
      </c>
      <c r="E471" s="7" t="s">
        <v>17236</v>
      </c>
      <c r="F471" s="43" t="s">
        <v>17237</v>
      </c>
      <c r="G471" s="7" t="s">
        <v>4242</v>
      </c>
      <c r="H471" s="43" t="s">
        <v>17318</v>
      </c>
      <c r="I471" s="43" t="str">
        <f>VLOOKUP(G471,SCC_xref!$D$6:$E$260,2,FALSE)</f>
        <v>Compressor Engines</v>
      </c>
      <c r="J471" s="7" t="s">
        <v>17135</v>
      </c>
      <c r="K471" s="7" t="s">
        <v>17135</v>
      </c>
      <c r="L471" s="7" t="s">
        <v>17135</v>
      </c>
      <c r="M471" s="7">
        <v>1.2</v>
      </c>
      <c r="N471" s="7" t="s">
        <v>17135</v>
      </c>
    </row>
    <row r="472" spans="1:14" x14ac:dyDescent="0.2">
      <c r="A472" s="43" t="s">
        <v>17062</v>
      </c>
      <c r="B472" s="7" t="str">
        <f t="shared" si="7"/>
        <v>35</v>
      </c>
      <c r="C472" s="7" t="s">
        <v>17105</v>
      </c>
      <c r="D472" s="7" t="str">
        <f>VLOOKUP(C472,fips_xref!$K$2:$L$53,2,FALSE)</f>
        <v>Lea</v>
      </c>
      <c r="E472" s="7" t="s">
        <v>17236</v>
      </c>
      <c r="F472" s="43" t="s">
        <v>17266</v>
      </c>
      <c r="G472" s="7" t="s">
        <v>4242</v>
      </c>
      <c r="H472" s="43" t="s">
        <v>17329</v>
      </c>
      <c r="I472" s="43" t="str">
        <f>VLOOKUP(G472,SCC_xref!$D$6:$E$260,2,FALSE)</f>
        <v>Compressor Engines</v>
      </c>
      <c r="J472" s="7" t="s">
        <v>17135</v>
      </c>
      <c r="K472" s="7" t="s">
        <v>17135</v>
      </c>
      <c r="L472" s="7" t="s">
        <v>17135</v>
      </c>
      <c r="M472" s="7">
        <v>1.2</v>
      </c>
      <c r="N472" s="7" t="s">
        <v>17135</v>
      </c>
    </row>
    <row r="473" spans="1:14" x14ac:dyDescent="0.2">
      <c r="A473" s="43" t="s">
        <v>17062</v>
      </c>
      <c r="B473" s="7" t="str">
        <f t="shared" si="7"/>
        <v>35</v>
      </c>
      <c r="C473" s="7" t="s">
        <v>17105</v>
      </c>
      <c r="D473" s="7" t="str">
        <f>VLOOKUP(C473,fips_xref!$K$2:$L$53,2,FALSE)</f>
        <v>Lea</v>
      </c>
      <c r="E473" s="7" t="s">
        <v>17236</v>
      </c>
      <c r="F473" s="43" t="s">
        <v>17266</v>
      </c>
      <c r="G473" s="7" t="s">
        <v>4242</v>
      </c>
      <c r="H473" s="43" t="s">
        <v>17330</v>
      </c>
      <c r="I473" s="43" t="str">
        <f>VLOOKUP(G473,SCC_xref!$D$6:$E$260,2,FALSE)</f>
        <v>Compressor Engines</v>
      </c>
      <c r="J473" s="7" t="s">
        <v>17135</v>
      </c>
      <c r="K473" s="7" t="s">
        <v>17135</v>
      </c>
      <c r="L473" s="7" t="s">
        <v>17135</v>
      </c>
      <c r="M473" s="7">
        <v>1.2</v>
      </c>
      <c r="N473" s="7" t="s">
        <v>17135</v>
      </c>
    </row>
    <row r="474" spans="1:14" x14ac:dyDescent="0.2">
      <c r="A474" s="43" t="s">
        <v>17062</v>
      </c>
      <c r="B474" s="7" t="str">
        <f t="shared" si="7"/>
        <v>35</v>
      </c>
      <c r="C474" s="7" t="s">
        <v>17105</v>
      </c>
      <c r="D474" s="7" t="str">
        <f>VLOOKUP(C474,fips_xref!$K$2:$L$53,2,FALSE)</f>
        <v>Lea</v>
      </c>
      <c r="E474" s="7" t="s">
        <v>17132</v>
      </c>
      <c r="F474" s="43" t="s">
        <v>17167</v>
      </c>
      <c r="G474" s="7" t="s">
        <v>5578</v>
      </c>
      <c r="H474" s="43" t="s">
        <v>17168</v>
      </c>
      <c r="I474" s="43" t="str">
        <f>VLOOKUP(G474,SCC_xref!$D$6:$E$260,2,FALSE)</f>
        <v>Compressor Engines</v>
      </c>
      <c r="J474" s="7" t="s">
        <v>17135</v>
      </c>
      <c r="K474" s="7" t="s">
        <v>17135</v>
      </c>
      <c r="L474" s="7" t="s">
        <v>17135</v>
      </c>
      <c r="M474" s="7" t="s">
        <v>17135</v>
      </c>
      <c r="N474" s="7">
        <v>1.21</v>
      </c>
    </row>
    <row r="475" spans="1:14" x14ac:dyDescent="0.2">
      <c r="A475" s="43" t="s">
        <v>17062</v>
      </c>
      <c r="B475" s="7" t="str">
        <f t="shared" si="7"/>
        <v>35</v>
      </c>
      <c r="C475" s="7" t="s">
        <v>17105</v>
      </c>
      <c r="D475" s="7" t="str">
        <f>VLOOKUP(C475,fips_xref!$K$2:$L$53,2,FALSE)</f>
        <v>Lea</v>
      </c>
      <c r="E475" s="7" t="s">
        <v>17150</v>
      </c>
      <c r="F475" s="43" t="s">
        <v>17163</v>
      </c>
      <c r="G475" s="7" t="s">
        <v>4238</v>
      </c>
      <c r="H475" s="43" t="s">
        <v>17186</v>
      </c>
      <c r="I475" s="43" t="str">
        <f>VLOOKUP(G475,SCC_xref!$D$6:$E$260,2,FALSE)</f>
        <v>Compressor Engines</v>
      </c>
      <c r="J475" s="7" t="s">
        <v>17135</v>
      </c>
      <c r="K475" s="7">
        <v>1.22</v>
      </c>
      <c r="L475" s="7" t="s">
        <v>17135</v>
      </c>
      <c r="M475" s="7" t="s">
        <v>17135</v>
      </c>
      <c r="N475" s="7" t="s">
        <v>17135</v>
      </c>
    </row>
    <row r="476" spans="1:14" x14ac:dyDescent="0.2">
      <c r="A476" s="43" t="s">
        <v>17062</v>
      </c>
      <c r="B476" s="7" t="str">
        <f t="shared" si="7"/>
        <v>35</v>
      </c>
      <c r="C476" s="7" t="s">
        <v>17063</v>
      </c>
      <c r="D476" s="7" t="str">
        <f>VLOOKUP(C476,fips_xref!$K$2:$L$53,2,FALSE)</f>
        <v>Eddy</v>
      </c>
      <c r="E476" s="7" t="s">
        <v>17153</v>
      </c>
      <c r="F476" s="43" t="s">
        <v>17165</v>
      </c>
      <c r="G476" s="7" t="s">
        <v>4238</v>
      </c>
      <c r="H476" s="43" t="s">
        <v>17272</v>
      </c>
      <c r="I476" s="43" t="str">
        <f>VLOOKUP(G476,SCC_xref!$D$6:$E$260,2,FALSE)</f>
        <v>Compressor Engines</v>
      </c>
      <c r="J476" s="7" t="s">
        <v>17135</v>
      </c>
      <c r="K476" s="7">
        <v>1.23</v>
      </c>
      <c r="L476" s="7" t="s">
        <v>17135</v>
      </c>
      <c r="M476" s="7" t="s">
        <v>17135</v>
      </c>
      <c r="N476" s="7" t="s">
        <v>17135</v>
      </c>
    </row>
    <row r="477" spans="1:14" x14ac:dyDescent="0.2">
      <c r="A477" s="43" t="s">
        <v>17062</v>
      </c>
      <c r="B477" s="7" t="str">
        <f t="shared" si="7"/>
        <v>35</v>
      </c>
      <c r="C477" s="7" t="s">
        <v>17105</v>
      </c>
      <c r="D477" s="7" t="str">
        <f>VLOOKUP(C477,fips_xref!$K$2:$L$53,2,FALSE)</f>
        <v>Lea</v>
      </c>
      <c r="E477" s="7" t="s">
        <v>17132</v>
      </c>
      <c r="F477" s="43" t="s">
        <v>17167</v>
      </c>
      <c r="G477" s="7" t="s">
        <v>5578</v>
      </c>
      <c r="H477" s="43" t="s">
        <v>17168</v>
      </c>
      <c r="I477" s="43" t="str">
        <f>VLOOKUP(G477,SCC_xref!$D$6:$E$260,2,FALSE)</f>
        <v>Compressor Engines</v>
      </c>
      <c r="J477" s="7" t="s">
        <v>17135</v>
      </c>
      <c r="K477" s="7" t="s">
        <v>17135</v>
      </c>
      <c r="L477" s="7" t="s">
        <v>17135</v>
      </c>
      <c r="M477" s="7" t="s">
        <v>17135</v>
      </c>
      <c r="N477" s="7">
        <v>1.24</v>
      </c>
    </row>
    <row r="478" spans="1:14" x14ac:dyDescent="0.2">
      <c r="A478" s="43" t="s">
        <v>17062</v>
      </c>
      <c r="B478" s="7" t="str">
        <f t="shared" si="7"/>
        <v>35</v>
      </c>
      <c r="C478" s="7" t="s">
        <v>17105</v>
      </c>
      <c r="D478" s="7" t="str">
        <f>VLOOKUP(C478,fips_xref!$K$2:$L$53,2,FALSE)</f>
        <v>Lea</v>
      </c>
      <c r="E478" s="7" t="s">
        <v>17150</v>
      </c>
      <c r="F478" s="43" t="s">
        <v>17163</v>
      </c>
      <c r="G478" s="7" t="s">
        <v>5578</v>
      </c>
      <c r="H478" s="43" t="s">
        <v>17182</v>
      </c>
      <c r="I478" s="43" t="str">
        <f>VLOOKUP(G478,SCC_xref!$D$6:$E$260,2,FALSE)</f>
        <v>Compressor Engines</v>
      </c>
      <c r="J478" s="7" t="s">
        <v>17135</v>
      </c>
      <c r="K478" s="7">
        <v>1.24</v>
      </c>
      <c r="L478" s="7" t="s">
        <v>17135</v>
      </c>
      <c r="M478" s="7" t="s">
        <v>17135</v>
      </c>
      <c r="N478" s="7" t="s">
        <v>17135</v>
      </c>
    </row>
    <row r="479" spans="1:14" x14ac:dyDescent="0.2">
      <c r="A479" s="43" t="s">
        <v>17062</v>
      </c>
      <c r="B479" s="7" t="str">
        <f t="shared" si="7"/>
        <v>35</v>
      </c>
      <c r="C479" s="7" t="s">
        <v>17104</v>
      </c>
      <c r="D479" s="7" t="str">
        <f>VLOOKUP(C479,fips_xref!$K$2:$L$53,2,FALSE)</f>
        <v>Chaves</v>
      </c>
      <c r="E479" s="7" t="s">
        <v>17193</v>
      </c>
      <c r="F479" s="43" t="s">
        <v>17246</v>
      </c>
      <c r="G479" s="7" t="s">
        <v>1136</v>
      </c>
      <c r="H479" s="43" t="s">
        <v>17344</v>
      </c>
      <c r="I479" s="43" t="str">
        <f>VLOOKUP(G479,SCC_xref!$D$6:$E$260,2,FALSE)</f>
        <v>Permitted Tank Losses</v>
      </c>
      <c r="J479" s="7" t="s">
        <v>17135</v>
      </c>
      <c r="K479" s="7">
        <v>1.27</v>
      </c>
      <c r="L479" s="7" t="s">
        <v>17135</v>
      </c>
      <c r="M479" s="7" t="s">
        <v>17135</v>
      </c>
      <c r="N479" s="7" t="s">
        <v>17135</v>
      </c>
    </row>
    <row r="480" spans="1:14" x14ac:dyDescent="0.2">
      <c r="A480" s="43" t="s">
        <v>17062</v>
      </c>
      <c r="B480" s="7" t="str">
        <f t="shared" si="7"/>
        <v>35</v>
      </c>
      <c r="C480" s="7" t="s">
        <v>17105</v>
      </c>
      <c r="D480" s="7" t="str">
        <f>VLOOKUP(C480,fips_xref!$K$2:$L$53,2,FALSE)</f>
        <v>Lea</v>
      </c>
      <c r="E480" s="7" t="s">
        <v>17201</v>
      </c>
      <c r="F480" s="43" t="s">
        <v>17309</v>
      </c>
      <c r="G480" s="7" t="s">
        <v>4240</v>
      </c>
      <c r="H480" s="43" t="s">
        <v>17345</v>
      </c>
      <c r="I480" s="43" t="str">
        <f>VLOOKUP(G480,SCC_xref!$D$6:$E$260,2,FALSE)</f>
        <v>Compressor Engines</v>
      </c>
      <c r="J480" s="7" t="s">
        <v>17135</v>
      </c>
      <c r="K480" s="7" t="s">
        <v>17135</v>
      </c>
      <c r="L480" s="7" t="s">
        <v>17135</v>
      </c>
      <c r="M480" s="7" t="s">
        <v>17135</v>
      </c>
      <c r="N480" s="7">
        <v>1.28</v>
      </c>
    </row>
    <row r="481" spans="1:14" x14ac:dyDescent="0.2">
      <c r="A481" s="43" t="s">
        <v>17062</v>
      </c>
      <c r="B481" s="7" t="str">
        <f t="shared" si="7"/>
        <v>35</v>
      </c>
      <c r="C481" s="7" t="s">
        <v>17105</v>
      </c>
      <c r="D481" s="7" t="str">
        <f>VLOOKUP(C481,fips_xref!$K$2:$L$53,2,FALSE)</f>
        <v>Lea</v>
      </c>
      <c r="E481" s="7" t="s">
        <v>17236</v>
      </c>
      <c r="F481" s="43" t="s">
        <v>17237</v>
      </c>
      <c r="G481" s="7" t="s">
        <v>5578</v>
      </c>
      <c r="H481" s="43" t="s">
        <v>17240</v>
      </c>
      <c r="I481" s="43" t="str">
        <f>VLOOKUP(G481,SCC_xref!$D$6:$E$260,2,FALSE)</f>
        <v>Compressor Engines</v>
      </c>
      <c r="J481" s="7" t="s">
        <v>17135</v>
      </c>
      <c r="K481" s="7">
        <v>1.3</v>
      </c>
      <c r="L481" s="7" t="s">
        <v>17135</v>
      </c>
      <c r="M481" s="7" t="s">
        <v>17135</v>
      </c>
      <c r="N481" s="7" t="s">
        <v>17135</v>
      </c>
    </row>
    <row r="482" spans="1:14" x14ac:dyDescent="0.2">
      <c r="A482" s="43" t="s">
        <v>17062</v>
      </c>
      <c r="B482" s="7" t="str">
        <f t="shared" si="7"/>
        <v>35</v>
      </c>
      <c r="C482" s="7" t="s">
        <v>17105</v>
      </c>
      <c r="D482" s="7" t="str">
        <f>VLOOKUP(C482,fips_xref!$K$2:$L$53,2,FALSE)</f>
        <v>Lea</v>
      </c>
      <c r="E482" s="7" t="s">
        <v>17150</v>
      </c>
      <c r="F482" s="43" t="s">
        <v>17163</v>
      </c>
      <c r="G482" s="7" t="s">
        <v>5576</v>
      </c>
      <c r="H482" s="43" t="s">
        <v>17229</v>
      </c>
      <c r="I482" s="43" t="str">
        <f>VLOOKUP(G482,SCC_xref!$D$6:$E$260,2,FALSE)</f>
        <v>Compressor Engines</v>
      </c>
      <c r="J482" s="7" t="s">
        <v>17135</v>
      </c>
      <c r="K482" s="7">
        <v>1.3</v>
      </c>
      <c r="L482" s="7" t="s">
        <v>17135</v>
      </c>
      <c r="M482" s="7" t="s">
        <v>17135</v>
      </c>
      <c r="N482" s="7" t="s">
        <v>17135</v>
      </c>
    </row>
    <row r="483" spans="1:14" x14ac:dyDescent="0.2">
      <c r="A483" s="43" t="s">
        <v>17062</v>
      </c>
      <c r="B483" s="7" t="str">
        <f t="shared" si="7"/>
        <v>35</v>
      </c>
      <c r="C483" s="7" t="s">
        <v>17105</v>
      </c>
      <c r="D483" s="7" t="str">
        <f>VLOOKUP(C483,fips_xref!$K$2:$L$53,2,FALSE)</f>
        <v>Lea</v>
      </c>
      <c r="E483" s="7" t="s">
        <v>17150</v>
      </c>
      <c r="F483" s="43" t="s">
        <v>17163</v>
      </c>
      <c r="G483" s="7" t="s">
        <v>5576</v>
      </c>
      <c r="H483" s="43" t="s">
        <v>17229</v>
      </c>
      <c r="I483" s="43" t="str">
        <f>VLOOKUP(G483,SCC_xref!$D$6:$E$260,2,FALSE)</f>
        <v>Compressor Engines</v>
      </c>
      <c r="J483" s="7" t="s">
        <v>17135</v>
      </c>
      <c r="K483" s="7">
        <v>1.3</v>
      </c>
      <c r="L483" s="7" t="s">
        <v>17135</v>
      </c>
      <c r="M483" s="7" t="s">
        <v>17135</v>
      </c>
      <c r="N483" s="7" t="s">
        <v>17135</v>
      </c>
    </row>
    <row r="484" spans="1:14" x14ac:dyDescent="0.2">
      <c r="A484" s="43" t="s">
        <v>17062</v>
      </c>
      <c r="B484" s="7" t="str">
        <f t="shared" si="7"/>
        <v>35</v>
      </c>
      <c r="C484" s="7" t="s">
        <v>17105</v>
      </c>
      <c r="D484" s="7" t="str">
        <f>VLOOKUP(C484,fips_xref!$K$2:$L$53,2,FALSE)</f>
        <v>Lea</v>
      </c>
      <c r="E484" s="7" t="s">
        <v>17153</v>
      </c>
      <c r="F484" s="43" t="s">
        <v>17154</v>
      </c>
      <c r="G484" s="7" t="s">
        <v>3823</v>
      </c>
      <c r="H484" s="43" t="s">
        <v>17234</v>
      </c>
      <c r="I484" s="43" t="str">
        <f>VLOOKUP(G484,SCC_xref!$D$6:$E$260,2,FALSE)</f>
        <v>Process Heaters</v>
      </c>
      <c r="J484" s="7" t="s">
        <v>17135</v>
      </c>
      <c r="K484" s="7" t="s">
        <v>17135</v>
      </c>
      <c r="L484" s="7">
        <v>1.31</v>
      </c>
      <c r="M484" s="7" t="s">
        <v>17135</v>
      </c>
      <c r="N484" s="7" t="s">
        <v>17135</v>
      </c>
    </row>
    <row r="485" spans="1:14" x14ac:dyDescent="0.2">
      <c r="A485" s="43" t="s">
        <v>17062</v>
      </c>
      <c r="B485" s="7" t="str">
        <f t="shared" si="7"/>
        <v>35</v>
      </c>
      <c r="C485" s="7" t="s">
        <v>17105</v>
      </c>
      <c r="D485" s="7" t="str">
        <f>VLOOKUP(C485,fips_xref!$K$2:$L$53,2,FALSE)</f>
        <v>Lea</v>
      </c>
      <c r="E485" s="7" t="s">
        <v>17132</v>
      </c>
      <c r="F485" s="43" t="s">
        <v>17167</v>
      </c>
      <c r="G485" s="7" t="s">
        <v>5578</v>
      </c>
      <c r="H485" s="43" t="s">
        <v>17168</v>
      </c>
      <c r="I485" s="43" t="str">
        <f>VLOOKUP(G485,SCC_xref!$D$6:$E$260,2,FALSE)</f>
        <v>Compressor Engines</v>
      </c>
      <c r="J485" s="7" t="s">
        <v>17135</v>
      </c>
      <c r="K485" s="7" t="s">
        <v>17135</v>
      </c>
      <c r="L485" s="7" t="s">
        <v>17135</v>
      </c>
      <c r="M485" s="7" t="s">
        <v>17135</v>
      </c>
      <c r="N485" s="7">
        <v>1.31</v>
      </c>
    </row>
    <row r="486" spans="1:14" x14ac:dyDescent="0.2">
      <c r="A486" s="43" t="s">
        <v>17062</v>
      </c>
      <c r="B486" s="7" t="str">
        <f t="shared" si="7"/>
        <v>35</v>
      </c>
      <c r="C486" s="7" t="s">
        <v>17105</v>
      </c>
      <c r="D486" s="7" t="str">
        <f>VLOOKUP(C486,fips_xref!$K$2:$L$53,2,FALSE)</f>
        <v>Lea</v>
      </c>
      <c r="E486" s="7" t="s">
        <v>17150</v>
      </c>
      <c r="F486" s="43" t="s">
        <v>17163</v>
      </c>
      <c r="G486" s="7" t="s">
        <v>5578</v>
      </c>
      <c r="H486" s="43" t="s">
        <v>17179</v>
      </c>
      <c r="I486" s="43" t="str">
        <f>VLOOKUP(G486,SCC_xref!$D$6:$E$260,2,FALSE)</f>
        <v>Compressor Engines</v>
      </c>
      <c r="J486" s="7" t="s">
        <v>17135</v>
      </c>
      <c r="K486" s="7">
        <v>1.31</v>
      </c>
      <c r="L486" s="7" t="s">
        <v>17135</v>
      </c>
      <c r="M486" s="7" t="s">
        <v>17135</v>
      </c>
      <c r="N486" s="7" t="s">
        <v>17135</v>
      </c>
    </row>
    <row r="487" spans="1:14" x14ac:dyDescent="0.2">
      <c r="A487" s="43" t="s">
        <v>17062</v>
      </c>
      <c r="B487" s="7" t="str">
        <f t="shared" si="7"/>
        <v>35</v>
      </c>
      <c r="C487" s="7" t="s">
        <v>17063</v>
      </c>
      <c r="D487" s="7" t="str">
        <f>VLOOKUP(C487,fips_xref!$K$2:$L$53,2,FALSE)</f>
        <v>Eddy</v>
      </c>
      <c r="E487" s="7" t="s">
        <v>17147</v>
      </c>
      <c r="F487" s="43" t="s">
        <v>17148</v>
      </c>
      <c r="G487" s="7" t="s">
        <v>1140</v>
      </c>
      <c r="H487" s="43" t="s">
        <v>17346</v>
      </c>
      <c r="I487" s="43" t="str">
        <f>VLOOKUP(G487,SCC_xref!$D$6:$E$260,2,FALSE)</f>
        <v>Natural Gas Production, Other Not Classified</v>
      </c>
      <c r="J487" s="7" t="s">
        <v>17135</v>
      </c>
      <c r="K487" s="7">
        <v>1.32</v>
      </c>
      <c r="L487" s="7" t="s">
        <v>17135</v>
      </c>
      <c r="M487" s="7" t="s">
        <v>17135</v>
      </c>
      <c r="N487" s="7" t="s">
        <v>17135</v>
      </c>
    </row>
    <row r="488" spans="1:14" x14ac:dyDescent="0.2">
      <c r="A488" s="43" t="s">
        <v>17062</v>
      </c>
      <c r="B488" s="7" t="str">
        <f t="shared" si="7"/>
        <v>35</v>
      </c>
      <c r="C488" s="7" t="s">
        <v>17105</v>
      </c>
      <c r="D488" s="7" t="str">
        <f>VLOOKUP(C488,fips_xref!$K$2:$L$53,2,FALSE)</f>
        <v>Lea</v>
      </c>
      <c r="E488" s="7" t="s">
        <v>17132</v>
      </c>
      <c r="F488" s="43" t="s">
        <v>17167</v>
      </c>
      <c r="G488" s="7" t="s">
        <v>5578</v>
      </c>
      <c r="H488" s="43" t="s">
        <v>17168</v>
      </c>
      <c r="I488" s="43" t="str">
        <f>VLOOKUP(G488,SCC_xref!$D$6:$E$260,2,FALSE)</f>
        <v>Compressor Engines</v>
      </c>
      <c r="J488" s="7" t="s">
        <v>17135</v>
      </c>
      <c r="K488" s="7" t="s">
        <v>17135</v>
      </c>
      <c r="L488" s="7" t="s">
        <v>17135</v>
      </c>
      <c r="M488" s="7" t="s">
        <v>17135</v>
      </c>
      <c r="N488" s="7">
        <v>1.32</v>
      </c>
    </row>
    <row r="489" spans="1:14" x14ac:dyDescent="0.2">
      <c r="A489" s="43" t="s">
        <v>17062</v>
      </c>
      <c r="B489" s="7" t="str">
        <f t="shared" si="7"/>
        <v>35</v>
      </c>
      <c r="C489" s="7" t="s">
        <v>17063</v>
      </c>
      <c r="D489" s="7" t="str">
        <f>VLOOKUP(C489,fips_xref!$K$2:$L$53,2,FALSE)</f>
        <v>Eddy</v>
      </c>
      <c r="E489" s="7" t="s">
        <v>17193</v>
      </c>
      <c r="F489" s="43" t="s">
        <v>17194</v>
      </c>
      <c r="G489" s="7" t="s">
        <v>5578</v>
      </c>
      <c r="H489" s="43" t="s">
        <v>17219</v>
      </c>
      <c r="I489" s="43" t="str">
        <f>VLOOKUP(G489,SCC_xref!$D$6:$E$260,2,FALSE)</f>
        <v>Compressor Engines</v>
      </c>
      <c r="J489" s="7" t="s">
        <v>17135</v>
      </c>
      <c r="K489" s="7" t="s">
        <v>17135</v>
      </c>
      <c r="L489" s="7">
        <v>1.34</v>
      </c>
      <c r="M489" s="7" t="s">
        <v>17135</v>
      </c>
      <c r="N489" s="7" t="s">
        <v>17135</v>
      </c>
    </row>
    <row r="490" spans="1:14" x14ac:dyDescent="0.2">
      <c r="A490" s="43" t="s">
        <v>17062</v>
      </c>
      <c r="B490" s="7" t="str">
        <f t="shared" si="7"/>
        <v>35</v>
      </c>
      <c r="C490" s="7" t="s">
        <v>17105</v>
      </c>
      <c r="D490" s="7" t="str">
        <f>VLOOKUP(C490,fips_xref!$K$2:$L$53,2,FALSE)</f>
        <v>Lea</v>
      </c>
      <c r="E490" s="7" t="s">
        <v>17132</v>
      </c>
      <c r="F490" s="43" t="s">
        <v>17173</v>
      </c>
      <c r="G490" s="7" t="s">
        <v>5578</v>
      </c>
      <c r="H490" s="43" t="s">
        <v>17347</v>
      </c>
      <c r="I490" s="43" t="str">
        <f>VLOOKUP(G490,SCC_xref!$D$6:$E$260,2,FALSE)</f>
        <v>Compressor Engines</v>
      </c>
      <c r="J490" s="7" t="s">
        <v>17135</v>
      </c>
      <c r="K490" s="7" t="s">
        <v>17135</v>
      </c>
      <c r="L490" s="7" t="s">
        <v>17135</v>
      </c>
      <c r="M490" s="7" t="s">
        <v>17135</v>
      </c>
      <c r="N490" s="7">
        <v>1.34</v>
      </c>
    </row>
    <row r="491" spans="1:14" x14ac:dyDescent="0.2">
      <c r="A491" s="43" t="s">
        <v>17062</v>
      </c>
      <c r="B491" s="7" t="str">
        <f t="shared" si="7"/>
        <v>35</v>
      </c>
      <c r="C491" s="7" t="s">
        <v>17105</v>
      </c>
      <c r="D491" s="7" t="str">
        <f>VLOOKUP(C491,fips_xref!$K$2:$L$53,2,FALSE)</f>
        <v>Lea</v>
      </c>
      <c r="E491" s="7" t="s">
        <v>17201</v>
      </c>
      <c r="F491" s="43" t="s">
        <v>17309</v>
      </c>
      <c r="G491" s="7" t="s">
        <v>4240</v>
      </c>
      <c r="H491" s="43" t="s">
        <v>17348</v>
      </c>
      <c r="I491" s="43" t="str">
        <f>VLOOKUP(G491,SCC_xref!$D$6:$E$260,2,FALSE)</f>
        <v>Compressor Engines</v>
      </c>
      <c r="J491" s="7" t="s">
        <v>17135</v>
      </c>
      <c r="K491" s="7" t="s">
        <v>17135</v>
      </c>
      <c r="L491" s="7" t="s">
        <v>17135</v>
      </c>
      <c r="M491" s="7" t="s">
        <v>17135</v>
      </c>
      <c r="N491" s="7">
        <v>1.34</v>
      </c>
    </row>
    <row r="492" spans="1:14" x14ac:dyDescent="0.2">
      <c r="A492" s="43" t="s">
        <v>17062</v>
      </c>
      <c r="B492" s="7" t="str">
        <f t="shared" si="7"/>
        <v>35</v>
      </c>
      <c r="C492" s="7" t="s">
        <v>17063</v>
      </c>
      <c r="D492" s="7" t="str">
        <f>VLOOKUP(C492,fips_xref!$K$2:$L$53,2,FALSE)</f>
        <v>Eddy</v>
      </c>
      <c r="E492" s="7" t="s">
        <v>17132</v>
      </c>
      <c r="F492" s="43" t="s">
        <v>17282</v>
      </c>
      <c r="G492" s="7" t="s">
        <v>5576</v>
      </c>
      <c r="H492" s="43" t="s">
        <v>17283</v>
      </c>
      <c r="I492" s="43" t="str">
        <f>VLOOKUP(G492,SCC_xref!$D$6:$E$260,2,FALSE)</f>
        <v>Compressor Engines</v>
      </c>
      <c r="J492" s="7" t="s">
        <v>17135</v>
      </c>
      <c r="K492" s="7" t="s">
        <v>17135</v>
      </c>
      <c r="L492" s="7" t="s">
        <v>17135</v>
      </c>
      <c r="M492" s="7" t="s">
        <v>17135</v>
      </c>
      <c r="N492" s="7">
        <v>1.35</v>
      </c>
    </row>
    <row r="493" spans="1:14" x14ac:dyDescent="0.2">
      <c r="A493" s="43" t="s">
        <v>17062</v>
      </c>
      <c r="B493" s="7" t="str">
        <f t="shared" si="7"/>
        <v>35</v>
      </c>
      <c r="C493" s="7" t="s">
        <v>17104</v>
      </c>
      <c r="D493" s="7" t="str">
        <f>VLOOKUP(C493,fips_xref!$K$2:$L$53,2,FALSE)</f>
        <v>Chaves</v>
      </c>
      <c r="E493" s="7" t="s">
        <v>17139</v>
      </c>
      <c r="F493" s="43" t="s">
        <v>17250</v>
      </c>
      <c r="G493" s="7" t="s">
        <v>4240</v>
      </c>
      <c r="H493" s="43" t="s">
        <v>17349</v>
      </c>
      <c r="I493" s="43" t="str">
        <f>VLOOKUP(G493,SCC_xref!$D$6:$E$260,2,FALSE)</f>
        <v>Compressor Engines</v>
      </c>
      <c r="J493" s="7" t="s">
        <v>17135</v>
      </c>
      <c r="K493" s="7">
        <v>1.36</v>
      </c>
      <c r="L493" s="7" t="s">
        <v>17135</v>
      </c>
      <c r="M493" s="7" t="s">
        <v>17135</v>
      </c>
      <c r="N493" s="7" t="s">
        <v>17135</v>
      </c>
    </row>
    <row r="494" spans="1:14" x14ac:dyDescent="0.2">
      <c r="A494" s="43" t="s">
        <v>17062</v>
      </c>
      <c r="B494" s="7" t="str">
        <f t="shared" si="7"/>
        <v>35</v>
      </c>
      <c r="C494" s="7" t="s">
        <v>17063</v>
      </c>
      <c r="D494" s="7" t="str">
        <f>VLOOKUP(C494,fips_xref!$K$2:$L$53,2,FALSE)</f>
        <v>Eddy</v>
      </c>
      <c r="E494" s="7" t="s">
        <v>17268</v>
      </c>
      <c r="F494" s="43" t="s">
        <v>17269</v>
      </c>
      <c r="G494" s="7" t="s">
        <v>7308</v>
      </c>
      <c r="H494" s="43" t="s">
        <v>17298</v>
      </c>
      <c r="I494" s="43" t="str">
        <f>VLOOKUP(G494,SCC_xref!$D$6:$E$260,2,FALSE)</f>
        <v>Amine Units</v>
      </c>
      <c r="J494" s="7">
        <v>1.36</v>
      </c>
      <c r="K494" s="7" t="s">
        <v>17135</v>
      </c>
      <c r="L494" s="7" t="s">
        <v>17135</v>
      </c>
      <c r="M494" s="7" t="s">
        <v>17135</v>
      </c>
      <c r="N494" s="7" t="s">
        <v>17135</v>
      </c>
    </row>
    <row r="495" spans="1:14" x14ac:dyDescent="0.2">
      <c r="A495" s="43" t="s">
        <v>17062</v>
      </c>
      <c r="B495" s="7" t="str">
        <f t="shared" si="7"/>
        <v>35</v>
      </c>
      <c r="C495" s="7" t="s">
        <v>17105</v>
      </c>
      <c r="D495" s="7" t="str">
        <f>VLOOKUP(C495,fips_xref!$K$2:$L$53,2,FALSE)</f>
        <v>Lea</v>
      </c>
      <c r="E495" s="7" t="s">
        <v>17132</v>
      </c>
      <c r="F495" s="43" t="s">
        <v>17167</v>
      </c>
      <c r="G495" s="7" t="s">
        <v>5578</v>
      </c>
      <c r="H495" s="43" t="s">
        <v>17168</v>
      </c>
      <c r="I495" s="43" t="str">
        <f>VLOOKUP(G495,SCC_xref!$D$6:$E$260,2,FALSE)</f>
        <v>Compressor Engines</v>
      </c>
      <c r="J495" s="7" t="s">
        <v>17135</v>
      </c>
      <c r="K495" s="7" t="s">
        <v>17135</v>
      </c>
      <c r="L495" s="7" t="s">
        <v>17135</v>
      </c>
      <c r="M495" s="7" t="s">
        <v>17135</v>
      </c>
      <c r="N495" s="7">
        <v>1.36</v>
      </c>
    </row>
    <row r="496" spans="1:14" x14ac:dyDescent="0.2">
      <c r="A496" s="43" t="s">
        <v>17062</v>
      </c>
      <c r="B496" s="7" t="str">
        <f t="shared" si="7"/>
        <v>35</v>
      </c>
      <c r="C496" s="7" t="s">
        <v>17105</v>
      </c>
      <c r="D496" s="7" t="str">
        <f>VLOOKUP(C496,fips_xref!$K$2:$L$53,2,FALSE)</f>
        <v>Lea</v>
      </c>
      <c r="E496" s="7" t="s">
        <v>17132</v>
      </c>
      <c r="F496" s="43" t="s">
        <v>17167</v>
      </c>
      <c r="G496" s="7" t="s">
        <v>5578</v>
      </c>
      <c r="H496" s="43" t="s">
        <v>17168</v>
      </c>
      <c r="I496" s="43" t="str">
        <f>VLOOKUP(G496,SCC_xref!$D$6:$E$260,2,FALSE)</f>
        <v>Compressor Engines</v>
      </c>
      <c r="J496" s="7" t="s">
        <v>17135</v>
      </c>
      <c r="K496" s="7" t="s">
        <v>17135</v>
      </c>
      <c r="L496" s="7" t="s">
        <v>17135</v>
      </c>
      <c r="M496" s="7" t="s">
        <v>17135</v>
      </c>
      <c r="N496" s="7">
        <v>1.36</v>
      </c>
    </row>
    <row r="497" spans="1:14" x14ac:dyDescent="0.2">
      <c r="A497" s="43" t="s">
        <v>17062</v>
      </c>
      <c r="B497" s="7" t="str">
        <f t="shared" si="7"/>
        <v>35</v>
      </c>
      <c r="C497" s="7" t="s">
        <v>17063</v>
      </c>
      <c r="D497" s="7" t="str">
        <f>VLOOKUP(C497,fips_xref!$K$2:$L$53,2,FALSE)</f>
        <v>Eddy</v>
      </c>
      <c r="E497" s="7" t="s">
        <v>17153</v>
      </c>
      <c r="F497" s="43" t="s">
        <v>17165</v>
      </c>
      <c r="G497" s="7" t="s">
        <v>4238</v>
      </c>
      <c r="H497" s="43" t="s">
        <v>17350</v>
      </c>
      <c r="I497" s="43" t="str">
        <f>VLOOKUP(G497,SCC_xref!$D$6:$E$260,2,FALSE)</f>
        <v>Compressor Engines</v>
      </c>
      <c r="J497" s="7" t="s">
        <v>17135</v>
      </c>
      <c r="K497" s="7" t="s">
        <v>17135</v>
      </c>
      <c r="L497" s="7" t="s">
        <v>17135</v>
      </c>
      <c r="M497" s="7" t="s">
        <v>17135</v>
      </c>
      <c r="N497" s="7">
        <v>1.37</v>
      </c>
    </row>
    <row r="498" spans="1:14" x14ac:dyDescent="0.2">
      <c r="A498" s="43" t="s">
        <v>17062</v>
      </c>
      <c r="B498" s="7" t="str">
        <f t="shared" si="7"/>
        <v>35</v>
      </c>
      <c r="C498" s="7" t="s">
        <v>17063</v>
      </c>
      <c r="D498" s="7" t="str">
        <f>VLOOKUP(C498,fips_xref!$K$2:$L$53,2,FALSE)</f>
        <v>Eddy</v>
      </c>
      <c r="E498" s="7" t="s">
        <v>17153</v>
      </c>
      <c r="F498" s="43" t="s">
        <v>17165</v>
      </c>
      <c r="G498" s="7" t="s">
        <v>4238</v>
      </c>
      <c r="H498" s="43" t="s">
        <v>17336</v>
      </c>
      <c r="I498" s="43" t="str">
        <f>VLOOKUP(G498,SCC_xref!$D$6:$E$260,2,FALSE)</f>
        <v>Compressor Engines</v>
      </c>
      <c r="J498" s="7" t="s">
        <v>17135</v>
      </c>
      <c r="K498" s="7" t="s">
        <v>17135</v>
      </c>
      <c r="L498" s="7" t="s">
        <v>17135</v>
      </c>
      <c r="M498" s="7" t="s">
        <v>17135</v>
      </c>
      <c r="N498" s="7">
        <v>1.38</v>
      </c>
    </row>
    <row r="499" spans="1:14" x14ac:dyDescent="0.2">
      <c r="A499" s="43" t="s">
        <v>17062</v>
      </c>
      <c r="B499" s="7" t="str">
        <f t="shared" si="7"/>
        <v>35</v>
      </c>
      <c r="C499" s="7" t="s">
        <v>17105</v>
      </c>
      <c r="D499" s="7" t="str">
        <f>VLOOKUP(C499,fips_xref!$K$2:$L$53,2,FALSE)</f>
        <v>Lea</v>
      </c>
      <c r="E499" s="7" t="s">
        <v>17169</v>
      </c>
      <c r="F499" s="43" t="s">
        <v>17170</v>
      </c>
      <c r="G499" s="7" t="s">
        <v>3811</v>
      </c>
      <c r="H499" s="43" t="s">
        <v>17172</v>
      </c>
      <c r="I499" s="43" t="str">
        <f>VLOOKUP(G499,SCC_xref!$D$6:$E$260,2,FALSE)</f>
        <v>Amine Units</v>
      </c>
      <c r="J499" s="7" t="s">
        <v>17135</v>
      </c>
      <c r="K499" s="7" t="s">
        <v>17135</v>
      </c>
      <c r="L499" s="7">
        <v>1.38</v>
      </c>
      <c r="M499" s="7" t="s">
        <v>17135</v>
      </c>
      <c r="N499" s="7" t="s">
        <v>17135</v>
      </c>
    </row>
    <row r="500" spans="1:14" x14ac:dyDescent="0.2">
      <c r="A500" s="43" t="s">
        <v>17062</v>
      </c>
      <c r="B500" s="7" t="str">
        <f t="shared" si="7"/>
        <v>35</v>
      </c>
      <c r="C500" s="7" t="s">
        <v>17105</v>
      </c>
      <c r="D500" s="7" t="str">
        <f>VLOOKUP(C500,fips_xref!$K$2:$L$53,2,FALSE)</f>
        <v>Lea</v>
      </c>
      <c r="E500" s="7" t="s">
        <v>17150</v>
      </c>
      <c r="F500" s="43" t="s">
        <v>17175</v>
      </c>
      <c r="G500" s="7" t="s">
        <v>4238</v>
      </c>
      <c r="H500" s="43" t="s">
        <v>17204</v>
      </c>
      <c r="I500" s="43" t="str">
        <f>VLOOKUP(G500,SCC_xref!$D$6:$E$260,2,FALSE)</f>
        <v>Compressor Engines</v>
      </c>
      <c r="J500" s="7" t="s">
        <v>17135</v>
      </c>
      <c r="K500" s="7" t="s">
        <v>17135</v>
      </c>
      <c r="L500" s="7" t="s">
        <v>17135</v>
      </c>
      <c r="M500" s="7" t="s">
        <v>17135</v>
      </c>
      <c r="N500" s="7">
        <v>1.38</v>
      </c>
    </row>
    <row r="501" spans="1:14" x14ac:dyDescent="0.2">
      <c r="A501" s="43" t="s">
        <v>17062</v>
      </c>
      <c r="B501" s="7" t="str">
        <f t="shared" si="7"/>
        <v>35</v>
      </c>
      <c r="C501" s="7" t="s">
        <v>17105</v>
      </c>
      <c r="D501" s="7" t="str">
        <f>VLOOKUP(C501,fips_xref!$K$2:$L$53,2,FALSE)</f>
        <v>Lea</v>
      </c>
      <c r="E501" s="7" t="s">
        <v>17150</v>
      </c>
      <c r="F501" s="43" t="s">
        <v>17156</v>
      </c>
      <c r="G501" s="7" t="s">
        <v>4238</v>
      </c>
      <c r="H501" s="43" t="s">
        <v>17211</v>
      </c>
      <c r="I501" s="43" t="str">
        <f>VLOOKUP(G501,SCC_xref!$D$6:$E$260,2,FALSE)</f>
        <v>Compressor Engines</v>
      </c>
      <c r="J501" s="7" t="s">
        <v>17135</v>
      </c>
      <c r="K501" s="7" t="s">
        <v>17135</v>
      </c>
      <c r="L501" s="7" t="s">
        <v>17135</v>
      </c>
      <c r="M501" s="7" t="s">
        <v>17135</v>
      </c>
      <c r="N501" s="7">
        <v>1.39</v>
      </c>
    </row>
    <row r="502" spans="1:14" x14ac:dyDescent="0.2">
      <c r="A502" s="43" t="s">
        <v>17062</v>
      </c>
      <c r="B502" s="7" t="str">
        <f t="shared" si="7"/>
        <v>35</v>
      </c>
      <c r="C502" s="7" t="s">
        <v>17063</v>
      </c>
      <c r="D502" s="7" t="str">
        <f>VLOOKUP(C502,fips_xref!$K$2:$L$53,2,FALSE)</f>
        <v>Eddy</v>
      </c>
      <c r="E502" s="7" t="s">
        <v>17147</v>
      </c>
      <c r="F502" s="43" t="s">
        <v>17148</v>
      </c>
      <c r="G502" s="7" t="s">
        <v>5576</v>
      </c>
      <c r="H502" s="43" t="s">
        <v>17351</v>
      </c>
      <c r="I502" s="43" t="str">
        <f>VLOOKUP(G502,SCC_xref!$D$6:$E$260,2,FALSE)</f>
        <v>Compressor Engines</v>
      </c>
      <c r="J502" s="7" t="s">
        <v>17135</v>
      </c>
      <c r="K502" s="7" t="s">
        <v>17135</v>
      </c>
      <c r="L502" s="7">
        <v>1.4</v>
      </c>
      <c r="M502" s="7" t="s">
        <v>17135</v>
      </c>
      <c r="N502" s="7" t="s">
        <v>17135</v>
      </c>
    </row>
    <row r="503" spans="1:14" x14ac:dyDescent="0.2">
      <c r="A503" s="43" t="s">
        <v>17062</v>
      </c>
      <c r="B503" s="7" t="str">
        <f t="shared" si="7"/>
        <v>35</v>
      </c>
      <c r="C503" s="7" t="s">
        <v>17105</v>
      </c>
      <c r="D503" s="7" t="str">
        <f>VLOOKUP(C503,fips_xref!$K$2:$L$53,2,FALSE)</f>
        <v>Lea</v>
      </c>
      <c r="E503" s="7" t="s">
        <v>17132</v>
      </c>
      <c r="F503" s="43" t="s">
        <v>17173</v>
      </c>
      <c r="G503" s="7" t="s">
        <v>1126</v>
      </c>
      <c r="H503" s="43" t="s">
        <v>1891</v>
      </c>
      <c r="I503" s="43" t="str">
        <f>VLOOKUP(G503,SCC_xref!$D$6:$E$260,2,FALSE)</f>
        <v>Permitted Fugitives</v>
      </c>
      <c r="J503" s="7" t="s">
        <v>17135</v>
      </c>
      <c r="K503" s="7">
        <v>1.4</v>
      </c>
      <c r="L503" s="7" t="s">
        <v>17135</v>
      </c>
      <c r="M503" s="7" t="s">
        <v>17135</v>
      </c>
      <c r="N503" s="7" t="s">
        <v>17135</v>
      </c>
    </row>
    <row r="504" spans="1:14" x14ac:dyDescent="0.2">
      <c r="A504" s="43" t="s">
        <v>17062</v>
      </c>
      <c r="B504" s="7" t="str">
        <f t="shared" si="7"/>
        <v>35</v>
      </c>
      <c r="C504" s="7" t="s">
        <v>17105</v>
      </c>
      <c r="D504" s="7" t="str">
        <f>VLOOKUP(C504,fips_xref!$K$2:$L$53,2,FALSE)</f>
        <v>Lea</v>
      </c>
      <c r="E504" s="7" t="s">
        <v>17150</v>
      </c>
      <c r="F504" s="43" t="s">
        <v>17163</v>
      </c>
      <c r="G504" s="7" t="s">
        <v>5578</v>
      </c>
      <c r="H504" s="43" t="s">
        <v>17184</v>
      </c>
      <c r="I504" s="43" t="str">
        <f>VLOOKUP(G504,SCC_xref!$D$6:$E$260,2,FALSE)</f>
        <v>Compressor Engines</v>
      </c>
      <c r="J504" s="7" t="s">
        <v>17135</v>
      </c>
      <c r="K504" s="7" t="s">
        <v>17135</v>
      </c>
      <c r="L504" s="7" t="s">
        <v>17135</v>
      </c>
      <c r="M504" s="7" t="s">
        <v>17135</v>
      </c>
      <c r="N504" s="7">
        <v>1.4</v>
      </c>
    </row>
    <row r="505" spans="1:14" x14ac:dyDescent="0.2">
      <c r="A505" s="43" t="s">
        <v>17062</v>
      </c>
      <c r="B505" s="7" t="str">
        <f t="shared" si="7"/>
        <v>35</v>
      </c>
      <c r="C505" s="7" t="s">
        <v>17105</v>
      </c>
      <c r="D505" s="7" t="str">
        <f>VLOOKUP(C505,fips_xref!$K$2:$L$53,2,FALSE)</f>
        <v>Lea</v>
      </c>
      <c r="E505" s="7" t="s">
        <v>17150</v>
      </c>
      <c r="F505" s="43" t="s">
        <v>17175</v>
      </c>
      <c r="G505" s="7" t="s">
        <v>4238</v>
      </c>
      <c r="H505" s="43" t="s">
        <v>17204</v>
      </c>
      <c r="I505" s="43" t="str">
        <f>VLOOKUP(G505,SCC_xref!$D$6:$E$260,2,FALSE)</f>
        <v>Compressor Engines</v>
      </c>
      <c r="J505" s="7" t="s">
        <v>17135</v>
      </c>
      <c r="K505" s="7">
        <v>1.41</v>
      </c>
      <c r="L505" s="7" t="s">
        <v>17135</v>
      </c>
      <c r="M505" s="7" t="s">
        <v>17135</v>
      </c>
      <c r="N505" s="7" t="s">
        <v>17135</v>
      </c>
    </row>
    <row r="506" spans="1:14" x14ac:dyDescent="0.2">
      <c r="A506" s="43" t="s">
        <v>17062</v>
      </c>
      <c r="B506" s="7" t="str">
        <f t="shared" si="7"/>
        <v>35</v>
      </c>
      <c r="C506" s="7" t="s">
        <v>17105</v>
      </c>
      <c r="D506" s="7" t="str">
        <f>VLOOKUP(C506,fips_xref!$K$2:$L$53,2,FALSE)</f>
        <v>Lea</v>
      </c>
      <c r="E506" s="7" t="s">
        <v>17132</v>
      </c>
      <c r="F506" s="43" t="s">
        <v>17167</v>
      </c>
      <c r="G506" s="7" t="s">
        <v>5578</v>
      </c>
      <c r="H506" s="43" t="s">
        <v>17168</v>
      </c>
      <c r="I506" s="43" t="str">
        <f>VLOOKUP(G506,SCC_xref!$D$6:$E$260,2,FALSE)</f>
        <v>Compressor Engines</v>
      </c>
      <c r="J506" s="7" t="s">
        <v>17135</v>
      </c>
      <c r="K506" s="7" t="s">
        <v>17135</v>
      </c>
      <c r="L506" s="7" t="s">
        <v>17135</v>
      </c>
      <c r="M506" s="7" t="s">
        <v>17135</v>
      </c>
      <c r="N506" s="7">
        <v>1.42</v>
      </c>
    </row>
    <row r="507" spans="1:14" x14ac:dyDescent="0.2">
      <c r="A507" s="43" t="s">
        <v>17062</v>
      </c>
      <c r="B507" s="7" t="str">
        <f t="shared" si="7"/>
        <v>35</v>
      </c>
      <c r="C507" s="7" t="s">
        <v>17105</v>
      </c>
      <c r="D507" s="7" t="str">
        <f>VLOOKUP(C507,fips_xref!$K$2:$L$53,2,FALSE)</f>
        <v>Lea</v>
      </c>
      <c r="E507" s="7" t="s">
        <v>17150</v>
      </c>
      <c r="F507" s="43" t="s">
        <v>17163</v>
      </c>
      <c r="G507" s="7" t="s">
        <v>5578</v>
      </c>
      <c r="H507" s="43" t="s">
        <v>17179</v>
      </c>
      <c r="I507" s="43" t="str">
        <f>VLOOKUP(G507,SCC_xref!$D$6:$E$260,2,FALSE)</f>
        <v>Compressor Engines</v>
      </c>
      <c r="J507" s="7" t="s">
        <v>17135</v>
      </c>
      <c r="K507" s="7">
        <v>1.42</v>
      </c>
      <c r="L507" s="7" t="s">
        <v>17135</v>
      </c>
      <c r="M507" s="7" t="s">
        <v>17135</v>
      </c>
      <c r="N507" s="7" t="s">
        <v>17135</v>
      </c>
    </row>
    <row r="508" spans="1:14" x14ac:dyDescent="0.2">
      <c r="A508" s="43" t="s">
        <v>17062</v>
      </c>
      <c r="B508" s="7" t="str">
        <f t="shared" si="7"/>
        <v>35</v>
      </c>
      <c r="C508" s="7" t="s">
        <v>17105</v>
      </c>
      <c r="D508" s="7" t="str">
        <f>VLOOKUP(C508,fips_xref!$K$2:$L$53,2,FALSE)</f>
        <v>Lea</v>
      </c>
      <c r="E508" s="7" t="s">
        <v>17150</v>
      </c>
      <c r="F508" s="43" t="s">
        <v>17175</v>
      </c>
      <c r="G508" s="7" t="s">
        <v>4238</v>
      </c>
      <c r="H508" s="43" t="s">
        <v>17206</v>
      </c>
      <c r="I508" s="43" t="str">
        <f>VLOOKUP(G508,SCC_xref!$D$6:$E$260,2,FALSE)</f>
        <v>Compressor Engines</v>
      </c>
      <c r="J508" s="7" t="s">
        <v>17135</v>
      </c>
      <c r="K508" s="7" t="s">
        <v>17135</v>
      </c>
      <c r="L508" s="7" t="s">
        <v>17135</v>
      </c>
      <c r="M508" s="7" t="s">
        <v>17135</v>
      </c>
      <c r="N508" s="7">
        <v>1.43</v>
      </c>
    </row>
    <row r="509" spans="1:14" x14ac:dyDescent="0.2">
      <c r="A509" s="43" t="s">
        <v>17062</v>
      </c>
      <c r="B509" s="7" t="str">
        <f t="shared" si="7"/>
        <v>35</v>
      </c>
      <c r="C509" s="7" t="s">
        <v>17105</v>
      </c>
      <c r="D509" s="7" t="str">
        <f>VLOOKUP(C509,fips_xref!$K$2:$L$53,2,FALSE)</f>
        <v>Lea</v>
      </c>
      <c r="E509" s="7" t="s">
        <v>17150</v>
      </c>
      <c r="F509" s="43" t="s">
        <v>17163</v>
      </c>
      <c r="G509" s="7" t="s">
        <v>5578</v>
      </c>
      <c r="H509" s="43" t="s">
        <v>17182</v>
      </c>
      <c r="I509" s="43" t="str">
        <f>VLOOKUP(G509,SCC_xref!$D$6:$E$260,2,FALSE)</f>
        <v>Compressor Engines</v>
      </c>
      <c r="J509" s="7" t="s">
        <v>17135</v>
      </c>
      <c r="K509" s="7">
        <v>1.44</v>
      </c>
      <c r="L509" s="7" t="s">
        <v>17135</v>
      </c>
      <c r="M509" s="7" t="s">
        <v>17135</v>
      </c>
      <c r="N509" s="7" t="s">
        <v>17135</v>
      </c>
    </row>
    <row r="510" spans="1:14" x14ac:dyDescent="0.2">
      <c r="A510" s="43" t="s">
        <v>17062</v>
      </c>
      <c r="B510" s="7" t="str">
        <f t="shared" si="7"/>
        <v>35</v>
      </c>
      <c r="C510" s="7" t="s">
        <v>17063</v>
      </c>
      <c r="D510" s="7" t="str">
        <f>VLOOKUP(C510,fips_xref!$K$2:$L$53,2,FALSE)</f>
        <v>Eddy</v>
      </c>
      <c r="E510" s="7" t="s">
        <v>17132</v>
      </c>
      <c r="F510" s="43" t="s">
        <v>17136</v>
      </c>
      <c r="G510" s="7" t="s">
        <v>3326</v>
      </c>
      <c r="H510" s="43" t="s">
        <v>17301</v>
      </c>
      <c r="I510" s="43" t="str">
        <f>VLOOKUP(G510,SCC_xref!$D$6:$E$260,2,FALSE)</f>
        <v>Compressor Engines</v>
      </c>
      <c r="J510" s="7" t="s">
        <v>17135</v>
      </c>
      <c r="K510" s="7" t="s">
        <v>17135</v>
      </c>
      <c r="L510" s="7" t="s">
        <v>17135</v>
      </c>
      <c r="M510" s="7" t="s">
        <v>17135</v>
      </c>
      <c r="N510" s="7">
        <v>1.45</v>
      </c>
    </row>
    <row r="511" spans="1:14" x14ac:dyDescent="0.2">
      <c r="A511" s="43" t="s">
        <v>17062</v>
      </c>
      <c r="B511" s="7" t="str">
        <f t="shared" si="7"/>
        <v>35</v>
      </c>
      <c r="C511" s="7" t="s">
        <v>17105</v>
      </c>
      <c r="D511" s="7" t="str">
        <f>VLOOKUP(C511,fips_xref!$K$2:$L$53,2,FALSE)</f>
        <v>Lea</v>
      </c>
      <c r="E511" s="7" t="s">
        <v>17150</v>
      </c>
      <c r="F511" s="43" t="s">
        <v>17163</v>
      </c>
      <c r="G511" s="7" t="s">
        <v>5578</v>
      </c>
      <c r="H511" s="43" t="s">
        <v>17179</v>
      </c>
      <c r="I511" s="43" t="str">
        <f>VLOOKUP(G511,SCC_xref!$D$6:$E$260,2,FALSE)</f>
        <v>Compressor Engines</v>
      </c>
      <c r="J511" s="7" t="s">
        <v>17135</v>
      </c>
      <c r="K511" s="7">
        <v>1.45</v>
      </c>
      <c r="L511" s="7" t="s">
        <v>17135</v>
      </c>
      <c r="M511" s="7" t="s">
        <v>17135</v>
      </c>
      <c r="N511" s="7" t="s">
        <v>17135</v>
      </c>
    </row>
    <row r="512" spans="1:14" x14ac:dyDescent="0.2">
      <c r="A512" s="43" t="s">
        <v>17062</v>
      </c>
      <c r="B512" s="7" t="str">
        <f t="shared" si="7"/>
        <v>35</v>
      </c>
      <c r="C512" s="7" t="s">
        <v>17063</v>
      </c>
      <c r="D512" s="7" t="str">
        <f>VLOOKUP(C512,fips_xref!$K$2:$L$53,2,FALSE)</f>
        <v>Eddy</v>
      </c>
      <c r="E512" s="7" t="s">
        <v>17193</v>
      </c>
      <c r="F512" s="43" t="s">
        <v>17194</v>
      </c>
      <c r="G512" s="7" t="s">
        <v>5578</v>
      </c>
      <c r="H512" s="43" t="s">
        <v>17219</v>
      </c>
      <c r="I512" s="43" t="str">
        <f>VLOOKUP(G512,SCC_xref!$D$6:$E$260,2,FALSE)</f>
        <v>Compressor Engines</v>
      </c>
      <c r="J512" s="7">
        <v>1.46</v>
      </c>
      <c r="K512" s="7" t="s">
        <v>17135</v>
      </c>
      <c r="L512" s="7" t="s">
        <v>17135</v>
      </c>
      <c r="M512" s="7" t="s">
        <v>17135</v>
      </c>
      <c r="N512" s="7" t="s">
        <v>17135</v>
      </c>
    </row>
    <row r="513" spans="1:14" x14ac:dyDescent="0.2">
      <c r="A513" s="43" t="s">
        <v>17062</v>
      </c>
      <c r="B513" s="7" t="str">
        <f t="shared" si="7"/>
        <v>35</v>
      </c>
      <c r="C513" s="7" t="s">
        <v>17105</v>
      </c>
      <c r="D513" s="7" t="str">
        <f>VLOOKUP(C513,fips_xref!$K$2:$L$53,2,FALSE)</f>
        <v>Lea</v>
      </c>
      <c r="E513" s="7" t="s">
        <v>17201</v>
      </c>
      <c r="F513" s="43" t="s">
        <v>17320</v>
      </c>
      <c r="G513" s="7" t="s">
        <v>4240</v>
      </c>
      <c r="H513" s="43" t="s">
        <v>17352</v>
      </c>
      <c r="I513" s="43" t="str">
        <f>VLOOKUP(G513,SCC_xref!$D$6:$E$260,2,FALSE)</f>
        <v>Compressor Engines</v>
      </c>
      <c r="J513" s="7" t="s">
        <v>17135</v>
      </c>
      <c r="K513" s="7">
        <v>1.47</v>
      </c>
      <c r="L513" s="7" t="s">
        <v>17135</v>
      </c>
      <c r="M513" s="7" t="s">
        <v>17135</v>
      </c>
      <c r="N513" s="7" t="s">
        <v>17135</v>
      </c>
    </row>
    <row r="514" spans="1:14" x14ac:dyDescent="0.2">
      <c r="A514" s="43" t="s">
        <v>17062</v>
      </c>
      <c r="B514" s="7" t="str">
        <f t="shared" si="7"/>
        <v>35</v>
      </c>
      <c r="C514" s="7" t="s">
        <v>17063</v>
      </c>
      <c r="D514" s="7" t="str">
        <f>VLOOKUP(C514,fips_xref!$K$2:$L$53,2,FALSE)</f>
        <v>Eddy</v>
      </c>
      <c r="E514" s="7" t="s">
        <v>17132</v>
      </c>
      <c r="F514" s="43" t="s">
        <v>17282</v>
      </c>
      <c r="G514" s="7" t="s">
        <v>5576</v>
      </c>
      <c r="H514" s="43" t="s">
        <v>17283</v>
      </c>
      <c r="I514" s="43" t="str">
        <f>VLOOKUP(G514,SCC_xref!$D$6:$E$260,2,FALSE)</f>
        <v>Compressor Engines</v>
      </c>
      <c r="J514" s="7" t="s">
        <v>17135</v>
      </c>
      <c r="K514" s="7" t="s">
        <v>17135</v>
      </c>
      <c r="L514" s="7" t="s">
        <v>17135</v>
      </c>
      <c r="M514" s="7" t="s">
        <v>17135</v>
      </c>
      <c r="N514" s="7">
        <v>1.48</v>
      </c>
    </row>
    <row r="515" spans="1:14" x14ac:dyDescent="0.2">
      <c r="A515" s="43" t="s">
        <v>17062</v>
      </c>
      <c r="B515" s="7" t="str">
        <f t="shared" si="7"/>
        <v>35</v>
      </c>
      <c r="C515" s="7" t="s">
        <v>17063</v>
      </c>
      <c r="D515" s="7" t="str">
        <f>VLOOKUP(C515,fips_xref!$K$2:$L$53,2,FALSE)</f>
        <v>Eddy</v>
      </c>
      <c r="E515" s="7" t="s">
        <v>17193</v>
      </c>
      <c r="F515" s="43" t="s">
        <v>17194</v>
      </c>
      <c r="G515" s="7" t="s">
        <v>5578</v>
      </c>
      <c r="H515" s="43" t="s">
        <v>17219</v>
      </c>
      <c r="I515" s="43" t="str">
        <f>VLOOKUP(G515,SCC_xref!$D$6:$E$260,2,FALSE)</f>
        <v>Compressor Engines</v>
      </c>
      <c r="J515" s="7" t="s">
        <v>17135</v>
      </c>
      <c r="K515" s="7">
        <v>1.49</v>
      </c>
      <c r="L515" s="7" t="s">
        <v>17135</v>
      </c>
      <c r="M515" s="7" t="s">
        <v>17135</v>
      </c>
      <c r="N515" s="7" t="s">
        <v>17135</v>
      </c>
    </row>
    <row r="516" spans="1:14" x14ac:dyDescent="0.2">
      <c r="A516" s="43" t="s">
        <v>17062</v>
      </c>
      <c r="B516" s="7" t="str">
        <f t="shared" si="7"/>
        <v>35</v>
      </c>
      <c r="C516" s="7" t="s">
        <v>17105</v>
      </c>
      <c r="D516" s="7" t="str">
        <f>VLOOKUP(C516,fips_xref!$K$2:$L$53,2,FALSE)</f>
        <v>Lea</v>
      </c>
      <c r="E516" s="7" t="s">
        <v>17201</v>
      </c>
      <c r="F516" s="43" t="s">
        <v>17320</v>
      </c>
      <c r="G516" s="7" t="s">
        <v>4240</v>
      </c>
      <c r="H516" s="43" t="s">
        <v>17353</v>
      </c>
      <c r="I516" s="43" t="str">
        <f>VLOOKUP(G516,SCC_xref!$D$6:$E$260,2,FALSE)</f>
        <v>Compressor Engines</v>
      </c>
      <c r="J516" s="7" t="s">
        <v>17135</v>
      </c>
      <c r="K516" s="7">
        <v>1.49</v>
      </c>
      <c r="L516" s="7" t="s">
        <v>17135</v>
      </c>
      <c r="M516" s="7" t="s">
        <v>17135</v>
      </c>
      <c r="N516" s="7" t="s">
        <v>17135</v>
      </c>
    </row>
    <row r="517" spans="1:14" x14ac:dyDescent="0.2">
      <c r="A517" s="43" t="s">
        <v>17062</v>
      </c>
      <c r="B517" s="7" t="str">
        <f t="shared" si="7"/>
        <v>35</v>
      </c>
      <c r="C517" s="7" t="s">
        <v>17104</v>
      </c>
      <c r="D517" s="7" t="str">
        <f>VLOOKUP(C517,fips_xref!$K$2:$L$53,2,FALSE)</f>
        <v>Chaves</v>
      </c>
      <c r="E517" s="7" t="s">
        <v>17139</v>
      </c>
      <c r="F517" s="43" t="s">
        <v>17250</v>
      </c>
      <c r="G517" s="7" t="s">
        <v>4240</v>
      </c>
      <c r="H517" s="43" t="s">
        <v>17349</v>
      </c>
      <c r="I517" s="43" t="str">
        <f>VLOOKUP(G517,SCC_xref!$D$6:$E$260,2,FALSE)</f>
        <v>Compressor Engines</v>
      </c>
      <c r="J517" s="7" t="s">
        <v>17135</v>
      </c>
      <c r="K517" s="7">
        <v>1.5</v>
      </c>
      <c r="L517" s="7" t="s">
        <v>17135</v>
      </c>
      <c r="M517" s="7" t="s">
        <v>17135</v>
      </c>
      <c r="N517" s="7" t="s">
        <v>17135</v>
      </c>
    </row>
    <row r="518" spans="1:14" x14ac:dyDescent="0.2">
      <c r="A518" s="43" t="s">
        <v>17062</v>
      </c>
      <c r="B518" s="7" t="str">
        <f t="shared" ref="B518:B581" si="8">LEFT(C518,2)</f>
        <v>35</v>
      </c>
      <c r="C518" s="7" t="s">
        <v>17105</v>
      </c>
      <c r="D518" s="7" t="str">
        <f>VLOOKUP(C518,fips_xref!$K$2:$L$53,2,FALSE)</f>
        <v>Lea</v>
      </c>
      <c r="E518" s="7" t="s">
        <v>17236</v>
      </c>
      <c r="F518" s="43" t="s">
        <v>17237</v>
      </c>
      <c r="G518" s="7" t="s">
        <v>5578</v>
      </c>
      <c r="H518" s="43" t="s">
        <v>17242</v>
      </c>
      <c r="I518" s="43" t="str">
        <f>VLOOKUP(G518,SCC_xref!$D$6:$E$260,2,FALSE)</f>
        <v>Compressor Engines</v>
      </c>
      <c r="J518" s="7" t="s">
        <v>17135</v>
      </c>
      <c r="K518" s="7">
        <v>1.5</v>
      </c>
      <c r="L518" s="7" t="s">
        <v>17135</v>
      </c>
      <c r="M518" s="7" t="s">
        <v>17135</v>
      </c>
      <c r="N518" s="7" t="s">
        <v>17135</v>
      </c>
    </row>
    <row r="519" spans="1:14" x14ac:dyDescent="0.2">
      <c r="A519" s="43" t="s">
        <v>17062</v>
      </c>
      <c r="B519" s="7" t="str">
        <f t="shared" si="8"/>
        <v>35</v>
      </c>
      <c r="C519" s="7" t="s">
        <v>17105</v>
      </c>
      <c r="D519" s="7" t="str">
        <f>VLOOKUP(C519,fips_xref!$K$2:$L$53,2,FALSE)</f>
        <v>Lea</v>
      </c>
      <c r="E519" s="7" t="s">
        <v>17150</v>
      </c>
      <c r="F519" s="43" t="s">
        <v>17175</v>
      </c>
      <c r="G519" s="7" t="s">
        <v>4240</v>
      </c>
      <c r="H519" s="43" t="s">
        <v>17205</v>
      </c>
      <c r="I519" s="43" t="str">
        <f>VLOOKUP(G519,SCC_xref!$D$6:$E$260,2,FALSE)</f>
        <v>Compressor Engines</v>
      </c>
      <c r="J519" s="7" t="s">
        <v>17135</v>
      </c>
      <c r="K519" s="7" t="s">
        <v>17135</v>
      </c>
      <c r="L519" s="7">
        <v>1.5</v>
      </c>
      <c r="M519" s="7" t="s">
        <v>17135</v>
      </c>
      <c r="N519" s="7" t="s">
        <v>17135</v>
      </c>
    </row>
    <row r="520" spans="1:14" x14ac:dyDescent="0.2">
      <c r="A520" s="43" t="s">
        <v>17062</v>
      </c>
      <c r="B520" s="7" t="str">
        <f t="shared" si="8"/>
        <v>35</v>
      </c>
      <c r="C520" s="7" t="s">
        <v>17105</v>
      </c>
      <c r="D520" s="7" t="str">
        <f>VLOOKUP(C520,fips_xref!$K$2:$L$53,2,FALSE)</f>
        <v>Lea</v>
      </c>
      <c r="E520" s="7" t="s">
        <v>17231</v>
      </c>
      <c r="F520" s="43" t="s">
        <v>17264</v>
      </c>
      <c r="G520" s="7" t="s">
        <v>5578</v>
      </c>
      <c r="H520" s="43" t="s">
        <v>17303</v>
      </c>
      <c r="I520" s="43" t="str">
        <f>VLOOKUP(G520,SCC_xref!$D$6:$E$260,2,FALSE)</f>
        <v>Compressor Engines</v>
      </c>
      <c r="J520" s="7" t="s">
        <v>17135</v>
      </c>
      <c r="K520" s="7">
        <v>1.5</v>
      </c>
      <c r="L520" s="7" t="s">
        <v>17135</v>
      </c>
      <c r="M520" s="7" t="s">
        <v>17135</v>
      </c>
      <c r="N520" s="7" t="s">
        <v>17135</v>
      </c>
    </row>
    <row r="521" spans="1:14" x14ac:dyDescent="0.2">
      <c r="A521" s="43" t="s">
        <v>17062</v>
      </c>
      <c r="B521" s="7" t="str">
        <f t="shared" si="8"/>
        <v>35</v>
      </c>
      <c r="C521" s="7" t="s">
        <v>17105</v>
      </c>
      <c r="D521" s="7" t="str">
        <f>VLOOKUP(C521,fips_xref!$K$2:$L$53,2,FALSE)</f>
        <v>Lea</v>
      </c>
      <c r="E521" s="7" t="s">
        <v>17201</v>
      </c>
      <c r="F521" s="43" t="s">
        <v>17304</v>
      </c>
      <c r="G521" s="7" t="s">
        <v>4240</v>
      </c>
      <c r="H521" s="43" t="s">
        <v>17287</v>
      </c>
      <c r="I521" s="43" t="str">
        <f>VLOOKUP(G521,SCC_xref!$D$6:$E$260,2,FALSE)</f>
        <v>Compressor Engines</v>
      </c>
      <c r="J521" s="7" t="s">
        <v>17135</v>
      </c>
      <c r="K521" s="7" t="s">
        <v>17135</v>
      </c>
      <c r="L521" s="7" t="s">
        <v>17135</v>
      </c>
      <c r="M521" s="7" t="s">
        <v>17135</v>
      </c>
      <c r="N521" s="7">
        <v>1.52</v>
      </c>
    </row>
    <row r="522" spans="1:14" x14ac:dyDescent="0.2">
      <c r="A522" s="43" t="s">
        <v>17062</v>
      </c>
      <c r="B522" s="7" t="str">
        <f t="shared" si="8"/>
        <v>35</v>
      </c>
      <c r="C522" s="7" t="s">
        <v>17063</v>
      </c>
      <c r="D522" s="7" t="str">
        <f>VLOOKUP(C522,fips_xref!$K$2:$L$53,2,FALSE)</f>
        <v>Eddy</v>
      </c>
      <c r="E522" s="7" t="s">
        <v>17153</v>
      </c>
      <c r="F522" s="43" t="s">
        <v>17165</v>
      </c>
      <c r="G522" s="7" t="s">
        <v>4238</v>
      </c>
      <c r="H522" s="43" t="s">
        <v>17336</v>
      </c>
      <c r="I522" s="43" t="str">
        <f>VLOOKUP(G522,SCC_xref!$D$6:$E$260,2,FALSE)</f>
        <v>Compressor Engines</v>
      </c>
      <c r="J522" s="7" t="s">
        <v>17135</v>
      </c>
      <c r="K522" s="7" t="s">
        <v>17135</v>
      </c>
      <c r="L522" s="7" t="s">
        <v>17135</v>
      </c>
      <c r="M522" s="7" t="s">
        <v>17135</v>
      </c>
      <c r="N522" s="7">
        <v>1.55</v>
      </c>
    </row>
    <row r="523" spans="1:14" x14ac:dyDescent="0.2">
      <c r="A523" s="43" t="s">
        <v>17062</v>
      </c>
      <c r="B523" s="7" t="str">
        <f t="shared" si="8"/>
        <v>35</v>
      </c>
      <c r="C523" s="7" t="s">
        <v>17063</v>
      </c>
      <c r="D523" s="7" t="str">
        <f>VLOOKUP(C523,fips_xref!$K$2:$L$53,2,FALSE)</f>
        <v>Eddy</v>
      </c>
      <c r="E523" s="7" t="s">
        <v>17268</v>
      </c>
      <c r="F523" s="43" t="s">
        <v>17269</v>
      </c>
      <c r="G523" s="7" t="s">
        <v>1126</v>
      </c>
      <c r="H523" s="43" t="s">
        <v>17354</v>
      </c>
      <c r="I523" s="43" t="str">
        <f>VLOOKUP(G523,SCC_xref!$D$6:$E$260,2,FALSE)</f>
        <v>Permitted Fugitives</v>
      </c>
      <c r="J523" s="7" t="s">
        <v>17135</v>
      </c>
      <c r="K523" s="7">
        <v>1.55</v>
      </c>
      <c r="L523" s="7" t="s">
        <v>17135</v>
      </c>
      <c r="M523" s="7" t="s">
        <v>17135</v>
      </c>
      <c r="N523" s="7" t="s">
        <v>17135</v>
      </c>
    </row>
    <row r="524" spans="1:14" x14ac:dyDescent="0.2">
      <c r="A524" s="43" t="s">
        <v>17062</v>
      </c>
      <c r="B524" s="7" t="str">
        <f t="shared" si="8"/>
        <v>35</v>
      </c>
      <c r="C524" s="7" t="s">
        <v>17105</v>
      </c>
      <c r="D524" s="7" t="str">
        <f>VLOOKUP(C524,fips_xref!$K$2:$L$53,2,FALSE)</f>
        <v>Lea</v>
      </c>
      <c r="E524" s="7" t="s">
        <v>17132</v>
      </c>
      <c r="F524" s="43" t="s">
        <v>17167</v>
      </c>
      <c r="G524" s="7" t="s">
        <v>5578</v>
      </c>
      <c r="H524" s="43" t="s">
        <v>17168</v>
      </c>
      <c r="I524" s="43" t="str">
        <f>VLOOKUP(G524,SCC_xref!$D$6:$E$260,2,FALSE)</f>
        <v>Compressor Engines</v>
      </c>
      <c r="J524" s="7" t="s">
        <v>17135</v>
      </c>
      <c r="K524" s="7" t="s">
        <v>17135</v>
      </c>
      <c r="L524" s="7" t="s">
        <v>17135</v>
      </c>
      <c r="M524" s="7" t="s">
        <v>17135</v>
      </c>
      <c r="N524" s="7">
        <v>1.55</v>
      </c>
    </row>
    <row r="525" spans="1:14" x14ac:dyDescent="0.2">
      <c r="A525" s="43" t="s">
        <v>17062</v>
      </c>
      <c r="B525" s="7" t="str">
        <f t="shared" si="8"/>
        <v>35</v>
      </c>
      <c r="C525" s="7" t="s">
        <v>17105</v>
      </c>
      <c r="D525" s="7" t="str">
        <f>VLOOKUP(C525,fips_xref!$K$2:$L$53,2,FALSE)</f>
        <v>Lea</v>
      </c>
      <c r="E525" s="7" t="s">
        <v>17207</v>
      </c>
      <c r="F525" s="43" t="s">
        <v>17208</v>
      </c>
      <c r="G525" s="7" t="s">
        <v>4252</v>
      </c>
      <c r="H525" s="43" t="s">
        <v>17209</v>
      </c>
      <c r="I525" s="43" t="str">
        <f>VLOOKUP(G525,SCC_xref!$D$6:$E$260,2,FALSE)</f>
        <v>Natural Gas Production, Flares</v>
      </c>
      <c r="J525" s="7" t="s">
        <v>17135</v>
      </c>
      <c r="K525" s="7" t="s">
        <v>17135</v>
      </c>
      <c r="L525" s="7">
        <v>1.55</v>
      </c>
      <c r="M525" s="7" t="s">
        <v>17135</v>
      </c>
      <c r="N525" s="7" t="s">
        <v>17135</v>
      </c>
    </row>
    <row r="526" spans="1:14" x14ac:dyDescent="0.2">
      <c r="A526" s="43" t="s">
        <v>17062</v>
      </c>
      <c r="B526" s="7" t="str">
        <f t="shared" si="8"/>
        <v>35</v>
      </c>
      <c r="C526" s="7" t="s">
        <v>17105</v>
      </c>
      <c r="D526" s="7" t="str">
        <f>VLOOKUP(C526,fips_xref!$K$2:$L$53,2,FALSE)</f>
        <v>Lea</v>
      </c>
      <c r="E526" s="7" t="s">
        <v>17150</v>
      </c>
      <c r="F526" s="43" t="s">
        <v>17187</v>
      </c>
      <c r="G526" s="7" t="s">
        <v>4252</v>
      </c>
      <c r="H526" s="43" t="s">
        <v>17174</v>
      </c>
      <c r="I526" s="43" t="str">
        <f>VLOOKUP(G526,SCC_xref!$D$6:$E$260,2,FALSE)</f>
        <v>Natural Gas Production, Flares</v>
      </c>
      <c r="J526" s="7">
        <v>1.56</v>
      </c>
      <c r="K526" s="7" t="s">
        <v>17135</v>
      </c>
      <c r="L526" s="7" t="s">
        <v>17135</v>
      </c>
      <c r="M526" s="7" t="s">
        <v>17135</v>
      </c>
      <c r="N526" s="7" t="s">
        <v>17135</v>
      </c>
    </row>
    <row r="527" spans="1:14" x14ac:dyDescent="0.2">
      <c r="A527" s="43" t="s">
        <v>17062</v>
      </c>
      <c r="B527" s="7" t="str">
        <f t="shared" si="8"/>
        <v>35</v>
      </c>
      <c r="C527" s="7" t="s">
        <v>17105</v>
      </c>
      <c r="D527" s="7" t="str">
        <f>VLOOKUP(C527,fips_xref!$K$2:$L$53,2,FALSE)</f>
        <v>Lea</v>
      </c>
      <c r="E527" s="7" t="s">
        <v>17132</v>
      </c>
      <c r="F527" s="43" t="s">
        <v>17167</v>
      </c>
      <c r="G527" s="7" t="s">
        <v>5578</v>
      </c>
      <c r="H527" s="43" t="s">
        <v>17198</v>
      </c>
      <c r="I527" s="43" t="str">
        <f>VLOOKUP(G527,SCC_xref!$D$6:$E$260,2,FALSE)</f>
        <v>Compressor Engines</v>
      </c>
      <c r="J527" s="7" t="s">
        <v>17135</v>
      </c>
      <c r="K527" s="7" t="s">
        <v>17135</v>
      </c>
      <c r="L527" s="7" t="s">
        <v>17135</v>
      </c>
      <c r="M527" s="7" t="s">
        <v>17135</v>
      </c>
      <c r="N527" s="7">
        <v>1.57</v>
      </c>
    </row>
    <row r="528" spans="1:14" x14ac:dyDescent="0.2">
      <c r="A528" s="43" t="s">
        <v>17062</v>
      </c>
      <c r="B528" s="7" t="str">
        <f t="shared" si="8"/>
        <v>35</v>
      </c>
      <c r="C528" s="7" t="s">
        <v>17105</v>
      </c>
      <c r="D528" s="7" t="str">
        <f>VLOOKUP(C528,fips_xref!$K$2:$L$53,2,FALSE)</f>
        <v>Lea</v>
      </c>
      <c r="E528" s="7" t="s">
        <v>17132</v>
      </c>
      <c r="F528" s="43" t="s">
        <v>17167</v>
      </c>
      <c r="G528" s="7" t="s">
        <v>5578</v>
      </c>
      <c r="H528" s="43" t="s">
        <v>17199</v>
      </c>
      <c r="I528" s="43" t="str">
        <f>VLOOKUP(G528,SCC_xref!$D$6:$E$260,2,FALSE)</f>
        <v>Compressor Engines</v>
      </c>
      <c r="J528" s="7" t="s">
        <v>17135</v>
      </c>
      <c r="K528" s="7" t="s">
        <v>17135</v>
      </c>
      <c r="L528" s="7" t="s">
        <v>17135</v>
      </c>
      <c r="M528" s="7" t="s">
        <v>17135</v>
      </c>
      <c r="N528" s="7">
        <v>1.57</v>
      </c>
    </row>
    <row r="529" spans="1:14" x14ac:dyDescent="0.2">
      <c r="A529" s="43" t="s">
        <v>17062</v>
      </c>
      <c r="B529" s="7" t="str">
        <f t="shared" si="8"/>
        <v>35</v>
      </c>
      <c r="C529" s="7" t="s">
        <v>17105</v>
      </c>
      <c r="D529" s="7" t="str">
        <f>VLOOKUP(C529,fips_xref!$K$2:$L$53,2,FALSE)</f>
        <v>Lea</v>
      </c>
      <c r="E529" s="7" t="s">
        <v>17150</v>
      </c>
      <c r="F529" s="43" t="s">
        <v>17175</v>
      </c>
      <c r="G529" s="7" t="s">
        <v>4238</v>
      </c>
      <c r="H529" s="43" t="s">
        <v>17204</v>
      </c>
      <c r="I529" s="43" t="str">
        <f>VLOOKUP(G529,SCC_xref!$D$6:$E$260,2,FALSE)</f>
        <v>Compressor Engines</v>
      </c>
      <c r="J529" s="7" t="s">
        <v>17135</v>
      </c>
      <c r="K529" s="7" t="s">
        <v>17135</v>
      </c>
      <c r="L529" s="7" t="s">
        <v>17135</v>
      </c>
      <c r="M529" s="7" t="s">
        <v>17135</v>
      </c>
      <c r="N529" s="7">
        <v>1.57</v>
      </c>
    </row>
    <row r="530" spans="1:14" x14ac:dyDescent="0.2">
      <c r="A530" s="43" t="s">
        <v>17062</v>
      </c>
      <c r="B530" s="7" t="str">
        <f t="shared" si="8"/>
        <v>35</v>
      </c>
      <c r="C530" s="7" t="s">
        <v>17105</v>
      </c>
      <c r="D530" s="7" t="str">
        <f>VLOOKUP(C530,fips_xref!$K$2:$L$53,2,FALSE)</f>
        <v>Lea</v>
      </c>
      <c r="E530" s="7" t="s">
        <v>17150</v>
      </c>
      <c r="F530" s="43" t="s">
        <v>17151</v>
      </c>
      <c r="G530" s="7" t="s">
        <v>4238</v>
      </c>
      <c r="H530" s="43" t="s">
        <v>17355</v>
      </c>
      <c r="I530" s="43" t="str">
        <f>VLOOKUP(G530,SCC_xref!$D$6:$E$260,2,FALSE)</f>
        <v>Compressor Engines</v>
      </c>
      <c r="J530" s="7" t="s">
        <v>17135</v>
      </c>
      <c r="K530" s="7" t="s">
        <v>17135</v>
      </c>
      <c r="L530" s="7" t="s">
        <v>17135</v>
      </c>
      <c r="M530" s="7" t="s">
        <v>17135</v>
      </c>
      <c r="N530" s="7">
        <v>1.57</v>
      </c>
    </row>
    <row r="531" spans="1:14" x14ac:dyDescent="0.2">
      <c r="A531" s="43" t="s">
        <v>17062</v>
      </c>
      <c r="B531" s="7" t="str">
        <f t="shared" si="8"/>
        <v>35</v>
      </c>
      <c r="C531" s="7" t="s">
        <v>17105</v>
      </c>
      <c r="D531" s="7" t="str">
        <f>VLOOKUP(C531,fips_xref!$K$2:$L$53,2,FALSE)</f>
        <v>Lea</v>
      </c>
      <c r="E531" s="7" t="s">
        <v>17150</v>
      </c>
      <c r="F531" s="43" t="s">
        <v>17187</v>
      </c>
      <c r="G531" s="7" t="s">
        <v>5578</v>
      </c>
      <c r="H531" s="43" t="s">
        <v>17356</v>
      </c>
      <c r="I531" s="43" t="str">
        <f>VLOOKUP(G531,SCC_xref!$D$6:$E$260,2,FALSE)</f>
        <v>Compressor Engines</v>
      </c>
      <c r="J531" s="7" t="s">
        <v>17135</v>
      </c>
      <c r="K531" s="7" t="s">
        <v>17135</v>
      </c>
      <c r="L531" s="7" t="s">
        <v>17135</v>
      </c>
      <c r="M531" s="7" t="s">
        <v>17135</v>
      </c>
      <c r="N531" s="7">
        <v>1.57</v>
      </c>
    </row>
    <row r="532" spans="1:14" x14ac:dyDescent="0.2">
      <c r="A532" s="43" t="s">
        <v>17062</v>
      </c>
      <c r="B532" s="7" t="str">
        <f t="shared" si="8"/>
        <v>35</v>
      </c>
      <c r="C532" s="7" t="s">
        <v>17104</v>
      </c>
      <c r="D532" s="7" t="str">
        <f>VLOOKUP(C532,fips_xref!$K$2:$L$53,2,FALSE)</f>
        <v>Chaves</v>
      </c>
      <c r="E532" s="7" t="s">
        <v>17139</v>
      </c>
      <c r="F532" s="43" t="s">
        <v>17261</v>
      </c>
      <c r="G532" s="7" t="s">
        <v>4242</v>
      </c>
      <c r="H532" s="43" t="s">
        <v>17145</v>
      </c>
      <c r="I532" s="43" t="str">
        <f>VLOOKUP(G532,SCC_xref!$D$6:$E$260,2,FALSE)</f>
        <v>Compressor Engines</v>
      </c>
      <c r="J532" s="7" t="s">
        <v>17135</v>
      </c>
      <c r="K532" s="7">
        <v>1.6</v>
      </c>
      <c r="L532" s="7" t="s">
        <v>17135</v>
      </c>
      <c r="M532" s="7" t="s">
        <v>17135</v>
      </c>
      <c r="N532" s="7" t="s">
        <v>17135</v>
      </c>
    </row>
    <row r="533" spans="1:14" x14ac:dyDescent="0.2">
      <c r="A533" s="43" t="s">
        <v>17062</v>
      </c>
      <c r="B533" s="7" t="str">
        <f t="shared" si="8"/>
        <v>35</v>
      </c>
      <c r="C533" s="7" t="s">
        <v>17105</v>
      </c>
      <c r="D533" s="7" t="str">
        <f>VLOOKUP(C533,fips_xref!$K$2:$L$53,2,FALSE)</f>
        <v>Lea</v>
      </c>
      <c r="E533" s="7" t="s">
        <v>17132</v>
      </c>
      <c r="F533" s="43" t="s">
        <v>17167</v>
      </c>
      <c r="G533" s="7" t="s">
        <v>5578</v>
      </c>
      <c r="H533" s="43" t="s">
        <v>17168</v>
      </c>
      <c r="I533" s="43" t="str">
        <f>VLOOKUP(G533,SCC_xref!$D$6:$E$260,2,FALSE)</f>
        <v>Compressor Engines</v>
      </c>
      <c r="J533" s="7" t="s">
        <v>17135</v>
      </c>
      <c r="K533" s="7" t="s">
        <v>17135</v>
      </c>
      <c r="L533" s="7" t="s">
        <v>17135</v>
      </c>
      <c r="M533" s="7" t="s">
        <v>17135</v>
      </c>
      <c r="N533" s="7">
        <v>1.6</v>
      </c>
    </row>
    <row r="534" spans="1:14" x14ac:dyDescent="0.2">
      <c r="A534" s="43" t="s">
        <v>17062</v>
      </c>
      <c r="B534" s="7" t="str">
        <f t="shared" si="8"/>
        <v>35</v>
      </c>
      <c r="C534" s="7" t="s">
        <v>17105</v>
      </c>
      <c r="D534" s="7" t="str">
        <f>VLOOKUP(C534,fips_xref!$K$2:$L$53,2,FALSE)</f>
        <v>Lea</v>
      </c>
      <c r="E534" s="7" t="s">
        <v>17201</v>
      </c>
      <c r="F534" s="43" t="s">
        <v>17304</v>
      </c>
      <c r="G534" s="7" t="s">
        <v>1126</v>
      </c>
      <c r="H534" s="43" t="s">
        <v>17357</v>
      </c>
      <c r="I534" s="43" t="str">
        <f>VLOOKUP(G534,SCC_xref!$D$6:$E$260,2,FALSE)</f>
        <v>Permitted Fugitives</v>
      </c>
      <c r="J534" s="7" t="s">
        <v>17135</v>
      </c>
      <c r="K534" s="7">
        <v>1.6</v>
      </c>
      <c r="L534" s="7" t="s">
        <v>17135</v>
      </c>
      <c r="M534" s="7" t="s">
        <v>17135</v>
      </c>
      <c r="N534" s="7" t="s">
        <v>17135</v>
      </c>
    </row>
    <row r="535" spans="1:14" x14ac:dyDescent="0.2">
      <c r="A535" s="43" t="s">
        <v>17062</v>
      </c>
      <c r="B535" s="7" t="str">
        <f t="shared" si="8"/>
        <v>35</v>
      </c>
      <c r="C535" s="7" t="s">
        <v>17063</v>
      </c>
      <c r="D535" s="7" t="str">
        <f>VLOOKUP(C535,fips_xref!$K$2:$L$53,2,FALSE)</f>
        <v>Eddy</v>
      </c>
      <c r="E535" s="7" t="s">
        <v>17132</v>
      </c>
      <c r="F535" s="43" t="s">
        <v>17136</v>
      </c>
      <c r="G535" s="7" t="s">
        <v>3326</v>
      </c>
      <c r="H535" s="43" t="s">
        <v>17301</v>
      </c>
      <c r="I535" s="43" t="str">
        <f>VLOOKUP(G535,SCC_xref!$D$6:$E$260,2,FALSE)</f>
        <v>Compressor Engines</v>
      </c>
      <c r="J535" s="7" t="s">
        <v>17135</v>
      </c>
      <c r="K535" s="7" t="s">
        <v>17135</v>
      </c>
      <c r="L535" s="7" t="s">
        <v>17135</v>
      </c>
      <c r="M535" s="7" t="s">
        <v>17135</v>
      </c>
      <c r="N535" s="7">
        <v>1.61</v>
      </c>
    </row>
    <row r="536" spans="1:14" x14ac:dyDescent="0.2">
      <c r="A536" s="43" t="s">
        <v>17062</v>
      </c>
      <c r="B536" s="7" t="str">
        <f t="shared" si="8"/>
        <v>35</v>
      </c>
      <c r="C536" s="7" t="s">
        <v>17105</v>
      </c>
      <c r="D536" s="7" t="str">
        <f>VLOOKUP(C536,fips_xref!$K$2:$L$53,2,FALSE)</f>
        <v>Lea</v>
      </c>
      <c r="E536" s="7" t="s">
        <v>17132</v>
      </c>
      <c r="F536" s="43" t="s">
        <v>17173</v>
      </c>
      <c r="G536" s="7" t="s">
        <v>4238</v>
      </c>
      <c r="H536" s="43" t="s">
        <v>17200</v>
      </c>
      <c r="I536" s="43" t="str">
        <f>VLOOKUP(G536,SCC_xref!$D$6:$E$260,2,FALSE)</f>
        <v>Compressor Engines</v>
      </c>
      <c r="J536" s="7" t="s">
        <v>17135</v>
      </c>
      <c r="K536" s="7" t="s">
        <v>17135</v>
      </c>
      <c r="L536" s="7" t="s">
        <v>17135</v>
      </c>
      <c r="M536" s="7" t="s">
        <v>17135</v>
      </c>
      <c r="N536" s="7">
        <v>1.61</v>
      </c>
    </row>
    <row r="537" spans="1:14" x14ac:dyDescent="0.2">
      <c r="A537" s="43" t="s">
        <v>17062</v>
      </c>
      <c r="B537" s="7" t="str">
        <f t="shared" si="8"/>
        <v>35</v>
      </c>
      <c r="C537" s="7" t="s">
        <v>17105</v>
      </c>
      <c r="D537" s="7" t="str">
        <f>VLOOKUP(C537,fips_xref!$K$2:$L$53,2,FALSE)</f>
        <v>Lea</v>
      </c>
      <c r="E537" s="7" t="s">
        <v>17150</v>
      </c>
      <c r="F537" s="43" t="s">
        <v>17175</v>
      </c>
      <c r="G537" s="7" t="s">
        <v>4238</v>
      </c>
      <c r="H537" s="43" t="s">
        <v>17192</v>
      </c>
      <c r="I537" s="43" t="str">
        <f>VLOOKUP(G537,SCC_xref!$D$6:$E$260,2,FALSE)</f>
        <v>Compressor Engines</v>
      </c>
      <c r="J537" s="7" t="s">
        <v>17135</v>
      </c>
      <c r="K537" s="7" t="s">
        <v>17135</v>
      </c>
      <c r="L537" s="7" t="s">
        <v>17135</v>
      </c>
      <c r="M537" s="7" t="s">
        <v>17135</v>
      </c>
      <c r="N537" s="7">
        <v>1.62</v>
      </c>
    </row>
    <row r="538" spans="1:14" x14ac:dyDescent="0.2">
      <c r="A538" s="43" t="s">
        <v>17062</v>
      </c>
      <c r="B538" s="7" t="str">
        <f t="shared" si="8"/>
        <v>35</v>
      </c>
      <c r="C538" s="7" t="s">
        <v>17105</v>
      </c>
      <c r="D538" s="7" t="str">
        <f>VLOOKUP(C538,fips_xref!$K$2:$L$53,2,FALSE)</f>
        <v>Lea</v>
      </c>
      <c r="E538" s="7" t="s">
        <v>17150</v>
      </c>
      <c r="F538" s="43" t="s">
        <v>17175</v>
      </c>
      <c r="G538" s="7" t="s">
        <v>4238</v>
      </c>
      <c r="H538" s="43" t="s">
        <v>17204</v>
      </c>
      <c r="I538" s="43" t="str">
        <f>VLOOKUP(G538,SCC_xref!$D$6:$E$260,2,FALSE)</f>
        <v>Compressor Engines</v>
      </c>
      <c r="J538" s="7" t="s">
        <v>17135</v>
      </c>
      <c r="K538" s="7" t="s">
        <v>17135</v>
      </c>
      <c r="L538" s="7" t="s">
        <v>17135</v>
      </c>
      <c r="M538" s="7" t="s">
        <v>17135</v>
      </c>
      <c r="N538" s="7">
        <v>1.63</v>
      </c>
    </row>
    <row r="539" spans="1:14" x14ac:dyDescent="0.2">
      <c r="A539" s="43" t="s">
        <v>17062</v>
      </c>
      <c r="B539" s="7" t="str">
        <f t="shared" si="8"/>
        <v>35</v>
      </c>
      <c r="C539" s="7" t="s">
        <v>17104</v>
      </c>
      <c r="D539" s="7" t="str">
        <f>VLOOKUP(C539,fips_xref!$K$2:$L$53,2,FALSE)</f>
        <v>Chaves</v>
      </c>
      <c r="E539" s="7" t="s">
        <v>17132</v>
      </c>
      <c r="F539" s="43" t="s">
        <v>17133</v>
      </c>
      <c r="G539" s="7" t="s">
        <v>5578</v>
      </c>
      <c r="H539" s="43" t="s">
        <v>17134</v>
      </c>
      <c r="I539" s="43" t="str">
        <f>VLOOKUP(G539,SCC_xref!$D$6:$E$260,2,FALSE)</f>
        <v>Compressor Engines</v>
      </c>
      <c r="J539" s="7" t="s">
        <v>17135</v>
      </c>
      <c r="K539" s="7" t="s">
        <v>17135</v>
      </c>
      <c r="L539" s="7">
        <v>1.64</v>
      </c>
      <c r="M539" s="7" t="s">
        <v>17135</v>
      </c>
      <c r="N539" s="7" t="s">
        <v>17135</v>
      </c>
    </row>
    <row r="540" spans="1:14" x14ac:dyDescent="0.2">
      <c r="A540" s="43" t="s">
        <v>17062</v>
      </c>
      <c r="B540" s="7" t="str">
        <f t="shared" si="8"/>
        <v>35</v>
      </c>
      <c r="C540" s="7" t="s">
        <v>17104</v>
      </c>
      <c r="D540" s="7" t="str">
        <f>VLOOKUP(C540,fips_xref!$K$2:$L$53,2,FALSE)</f>
        <v>Chaves</v>
      </c>
      <c r="E540" s="7" t="s">
        <v>17132</v>
      </c>
      <c r="F540" s="43" t="s">
        <v>17133</v>
      </c>
      <c r="G540" s="7" t="s">
        <v>5578</v>
      </c>
      <c r="H540" s="43" t="s">
        <v>17134</v>
      </c>
      <c r="I540" s="43" t="str">
        <f>VLOOKUP(G540,SCC_xref!$D$6:$E$260,2,FALSE)</f>
        <v>Compressor Engines</v>
      </c>
      <c r="J540" s="7">
        <v>1.64</v>
      </c>
      <c r="K540" s="7" t="s">
        <v>17135</v>
      </c>
      <c r="L540" s="7" t="s">
        <v>17135</v>
      </c>
      <c r="M540" s="7" t="s">
        <v>17135</v>
      </c>
      <c r="N540" s="7" t="s">
        <v>17135</v>
      </c>
    </row>
    <row r="541" spans="1:14" x14ac:dyDescent="0.2">
      <c r="A541" s="43" t="s">
        <v>17062</v>
      </c>
      <c r="B541" s="7" t="str">
        <f t="shared" si="8"/>
        <v>35</v>
      </c>
      <c r="C541" s="7" t="s">
        <v>17063</v>
      </c>
      <c r="D541" s="7" t="str">
        <f>VLOOKUP(C541,fips_xref!$K$2:$L$53,2,FALSE)</f>
        <v>Eddy</v>
      </c>
      <c r="E541" s="7" t="s">
        <v>17193</v>
      </c>
      <c r="F541" s="43" t="s">
        <v>17194</v>
      </c>
      <c r="G541" s="7" t="s">
        <v>1126</v>
      </c>
      <c r="H541" s="43" t="s">
        <v>17358</v>
      </c>
      <c r="I541" s="43" t="str">
        <f>VLOOKUP(G541,SCC_xref!$D$6:$E$260,2,FALSE)</f>
        <v>Permitted Fugitives</v>
      </c>
      <c r="J541" s="7" t="s">
        <v>17135</v>
      </c>
      <c r="K541" s="7">
        <v>1.64</v>
      </c>
      <c r="L541" s="7" t="s">
        <v>17135</v>
      </c>
      <c r="M541" s="7" t="s">
        <v>17135</v>
      </c>
      <c r="N541" s="7" t="s">
        <v>17135</v>
      </c>
    </row>
    <row r="542" spans="1:14" x14ac:dyDescent="0.2">
      <c r="A542" s="43" t="s">
        <v>17062</v>
      </c>
      <c r="B542" s="7" t="str">
        <f t="shared" si="8"/>
        <v>35</v>
      </c>
      <c r="C542" s="7" t="s">
        <v>17105</v>
      </c>
      <c r="D542" s="7" t="str">
        <f>VLOOKUP(C542,fips_xref!$K$2:$L$53,2,FALSE)</f>
        <v>Lea</v>
      </c>
      <c r="E542" s="7" t="s">
        <v>17169</v>
      </c>
      <c r="F542" s="43" t="s">
        <v>17170</v>
      </c>
      <c r="G542" s="7" t="s">
        <v>3811</v>
      </c>
      <c r="H542" s="43" t="s">
        <v>17172</v>
      </c>
      <c r="I542" s="43" t="str">
        <f>VLOOKUP(G542,SCC_xref!$D$6:$E$260,2,FALSE)</f>
        <v>Amine Units</v>
      </c>
      <c r="J542" s="7">
        <v>1.64</v>
      </c>
      <c r="K542" s="7" t="s">
        <v>17135</v>
      </c>
      <c r="L542" s="7" t="s">
        <v>17135</v>
      </c>
      <c r="M542" s="7" t="s">
        <v>17135</v>
      </c>
      <c r="N542" s="7" t="s">
        <v>17135</v>
      </c>
    </row>
    <row r="543" spans="1:14" x14ac:dyDescent="0.2">
      <c r="A543" s="43" t="s">
        <v>17062</v>
      </c>
      <c r="B543" s="7" t="str">
        <f t="shared" si="8"/>
        <v>35</v>
      </c>
      <c r="C543" s="7" t="s">
        <v>17105</v>
      </c>
      <c r="D543" s="7" t="str">
        <f>VLOOKUP(C543,fips_xref!$K$2:$L$53,2,FALSE)</f>
        <v>Lea</v>
      </c>
      <c r="E543" s="7" t="s">
        <v>17150</v>
      </c>
      <c r="F543" s="43" t="s">
        <v>17175</v>
      </c>
      <c r="G543" s="7" t="s">
        <v>4238</v>
      </c>
      <c r="H543" s="43" t="s">
        <v>17204</v>
      </c>
      <c r="I543" s="43" t="str">
        <f>VLOOKUP(G543,SCC_xref!$D$6:$E$260,2,FALSE)</f>
        <v>Compressor Engines</v>
      </c>
      <c r="J543" s="7" t="s">
        <v>17135</v>
      </c>
      <c r="K543" s="7" t="s">
        <v>17135</v>
      </c>
      <c r="L543" s="7" t="s">
        <v>17135</v>
      </c>
      <c r="M543" s="7" t="s">
        <v>17135</v>
      </c>
      <c r="N543" s="7">
        <v>1.64</v>
      </c>
    </row>
    <row r="544" spans="1:14" x14ac:dyDescent="0.2">
      <c r="A544" s="43" t="s">
        <v>17062</v>
      </c>
      <c r="B544" s="7" t="str">
        <f t="shared" si="8"/>
        <v>35</v>
      </c>
      <c r="C544" s="7" t="s">
        <v>17105</v>
      </c>
      <c r="D544" s="7" t="str">
        <f>VLOOKUP(C544,fips_xref!$K$2:$L$53,2,FALSE)</f>
        <v>Lea</v>
      </c>
      <c r="E544" s="7" t="s">
        <v>17132</v>
      </c>
      <c r="F544" s="43" t="s">
        <v>17167</v>
      </c>
      <c r="G544" s="7" t="s">
        <v>5578</v>
      </c>
      <c r="H544" s="43" t="s">
        <v>17168</v>
      </c>
      <c r="I544" s="43" t="str">
        <f>VLOOKUP(G544,SCC_xref!$D$6:$E$260,2,FALSE)</f>
        <v>Compressor Engines</v>
      </c>
      <c r="J544" s="7" t="s">
        <v>17135</v>
      </c>
      <c r="K544" s="7" t="s">
        <v>17135</v>
      </c>
      <c r="L544" s="7" t="s">
        <v>17135</v>
      </c>
      <c r="M544" s="7" t="s">
        <v>17135</v>
      </c>
      <c r="N544" s="7">
        <v>1.65</v>
      </c>
    </row>
    <row r="545" spans="1:14" x14ac:dyDescent="0.2">
      <c r="A545" s="43" t="s">
        <v>17062</v>
      </c>
      <c r="B545" s="7" t="str">
        <f t="shared" si="8"/>
        <v>35</v>
      </c>
      <c r="C545" s="7" t="s">
        <v>17105</v>
      </c>
      <c r="D545" s="7" t="str">
        <f>VLOOKUP(C545,fips_xref!$K$2:$L$53,2,FALSE)</f>
        <v>Lea</v>
      </c>
      <c r="E545" s="7" t="s">
        <v>17132</v>
      </c>
      <c r="F545" s="43" t="s">
        <v>17173</v>
      </c>
      <c r="G545" s="7" t="s">
        <v>4238</v>
      </c>
      <c r="H545" s="43" t="s">
        <v>17200</v>
      </c>
      <c r="I545" s="43" t="str">
        <f>VLOOKUP(G545,SCC_xref!$D$6:$E$260,2,FALSE)</f>
        <v>Compressor Engines</v>
      </c>
      <c r="J545" s="7" t="s">
        <v>17135</v>
      </c>
      <c r="K545" s="7" t="s">
        <v>17135</v>
      </c>
      <c r="L545" s="7" t="s">
        <v>17135</v>
      </c>
      <c r="M545" s="7" t="s">
        <v>17135</v>
      </c>
      <c r="N545" s="7">
        <v>1.65</v>
      </c>
    </row>
    <row r="546" spans="1:14" x14ac:dyDescent="0.2">
      <c r="A546" s="43" t="s">
        <v>17062</v>
      </c>
      <c r="B546" s="7" t="str">
        <f t="shared" si="8"/>
        <v>35</v>
      </c>
      <c r="C546" s="7" t="s">
        <v>17105</v>
      </c>
      <c r="D546" s="7" t="str">
        <f>VLOOKUP(C546,fips_xref!$K$2:$L$53,2,FALSE)</f>
        <v>Lea</v>
      </c>
      <c r="E546" s="7" t="s">
        <v>17236</v>
      </c>
      <c r="F546" s="43" t="s">
        <v>17237</v>
      </c>
      <c r="G546" s="7" t="s">
        <v>5580</v>
      </c>
      <c r="H546" s="43" t="s">
        <v>17359</v>
      </c>
      <c r="I546" s="43" t="str">
        <f>VLOOKUP(G546,SCC_xref!$D$6:$E$260,2,FALSE)</f>
        <v>Compressor Engines</v>
      </c>
      <c r="J546" s="7" t="s">
        <v>17135</v>
      </c>
      <c r="K546" s="7">
        <v>1.7</v>
      </c>
      <c r="L546" s="7" t="s">
        <v>17135</v>
      </c>
      <c r="M546" s="7" t="s">
        <v>17135</v>
      </c>
      <c r="N546" s="7" t="s">
        <v>17135</v>
      </c>
    </row>
    <row r="547" spans="1:14" x14ac:dyDescent="0.2">
      <c r="A547" s="43" t="s">
        <v>17062</v>
      </c>
      <c r="B547" s="7" t="str">
        <f t="shared" si="8"/>
        <v>35</v>
      </c>
      <c r="C547" s="7" t="s">
        <v>17105</v>
      </c>
      <c r="D547" s="7" t="str">
        <f>VLOOKUP(C547,fips_xref!$K$2:$L$53,2,FALSE)</f>
        <v>Lea</v>
      </c>
      <c r="E547" s="7" t="s">
        <v>17236</v>
      </c>
      <c r="F547" s="43" t="s">
        <v>17237</v>
      </c>
      <c r="G547" s="7" t="s">
        <v>1544</v>
      </c>
      <c r="H547" s="43" t="s">
        <v>17360</v>
      </c>
      <c r="I547" s="43" t="str">
        <f>VLOOKUP(G547,SCC_xref!$D$6:$E$260,2,FALSE)</f>
        <v>Natural Gas Production, Flares</v>
      </c>
      <c r="J547" s="7">
        <v>1.7</v>
      </c>
      <c r="K547" s="7" t="s">
        <v>17135</v>
      </c>
      <c r="L547" s="7" t="s">
        <v>17135</v>
      </c>
      <c r="M547" s="7" t="s">
        <v>17135</v>
      </c>
      <c r="N547" s="7" t="s">
        <v>17135</v>
      </c>
    </row>
    <row r="548" spans="1:14" x14ac:dyDescent="0.2">
      <c r="A548" s="43" t="s">
        <v>17062</v>
      </c>
      <c r="B548" s="7" t="str">
        <f t="shared" si="8"/>
        <v>35</v>
      </c>
      <c r="C548" s="7" t="s">
        <v>17105</v>
      </c>
      <c r="D548" s="7" t="str">
        <f>VLOOKUP(C548,fips_xref!$K$2:$L$53,2,FALSE)</f>
        <v>Lea</v>
      </c>
      <c r="E548" s="7" t="s">
        <v>17201</v>
      </c>
      <c r="F548" s="43" t="s">
        <v>17304</v>
      </c>
      <c r="G548" s="7" t="s">
        <v>1126</v>
      </c>
      <c r="H548" s="43" t="s">
        <v>17361</v>
      </c>
      <c r="I548" s="43" t="str">
        <f>VLOOKUP(G548,SCC_xref!$D$6:$E$260,2,FALSE)</f>
        <v>Permitted Fugitives</v>
      </c>
      <c r="J548" s="7" t="s">
        <v>17135</v>
      </c>
      <c r="K548" s="7">
        <v>1.7</v>
      </c>
      <c r="L548" s="7" t="s">
        <v>17135</v>
      </c>
      <c r="M548" s="7" t="s">
        <v>17135</v>
      </c>
      <c r="N548" s="7" t="s">
        <v>17135</v>
      </c>
    </row>
    <row r="549" spans="1:14" x14ac:dyDescent="0.2">
      <c r="A549" s="43" t="s">
        <v>17062</v>
      </c>
      <c r="B549" s="7" t="str">
        <f t="shared" si="8"/>
        <v>35</v>
      </c>
      <c r="C549" s="7" t="s">
        <v>17063</v>
      </c>
      <c r="D549" s="7" t="str">
        <f>VLOOKUP(C549,fips_xref!$K$2:$L$53,2,FALSE)</f>
        <v>Eddy</v>
      </c>
      <c r="E549" s="7" t="s">
        <v>17201</v>
      </c>
      <c r="F549" s="43" t="s">
        <v>17322</v>
      </c>
      <c r="G549" s="7" t="s">
        <v>4240</v>
      </c>
      <c r="H549" s="43" t="s">
        <v>17353</v>
      </c>
      <c r="I549" s="43" t="str">
        <f>VLOOKUP(G549,SCC_xref!$D$6:$E$260,2,FALSE)</f>
        <v>Compressor Engines</v>
      </c>
      <c r="J549" s="7" t="s">
        <v>17135</v>
      </c>
      <c r="K549" s="7">
        <v>1.73</v>
      </c>
      <c r="L549" s="7" t="s">
        <v>17135</v>
      </c>
      <c r="M549" s="7" t="s">
        <v>17135</v>
      </c>
      <c r="N549" s="7" t="s">
        <v>17135</v>
      </c>
    </row>
    <row r="550" spans="1:14" x14ac:dyDescent="0.2">
      <c r="A550" s="43" t="s">
        <v>17062</v>
      </c>
      <c r="B550" s="7" t="str">
        <f t="shared" si="8"/>
        <v>35</v>
      </c>
      <c r="C550" s="7" t="s">
        <v>17063</v>
      </c>
      <c r="D550" s="7" t="str">
        <f>VLOOKUP(C550,fips_xref!$K$2:$L$53,2,FALSE)</f>
        <v>Eddy</v>
      </c>
      <c r="E550" s="7" t="s">
        <v>17132</v>
      </c>
      <c r="F550" s="43" t="s">
        <v>17282</v>
      </c>
      <c r="G550" s="7" t="s">
        <v>5576</v>
      </c>
      <c r="H550" s="43" t="s">
        <v>17283</v>
      </c>
      <c r="I550" s="43" t="str">
        <f>VLOOKUP(G550,SCC_xref!$D$6:$E$260,2,FALSE)</f>
        <v>Compressor Engines</v>
      </c>
      <c r="J550" s="7" t="s">
        <v>17135</v>
      </c>
      <c r="K550" s="7" t="s">
        <v>17135</v>
      </c>
      <c r="L550" s="7" t="s">
        <v>17135</v>
      </c>
      <c r="M550" s="7" t="s">
        <v>17135</v>
      </c>
      <c r="N550" s="7">
        <v>1.74</v>
      </c>
    </row>
    <row r="551" spans="1:14" x14ac:dyDescent="0.2">
      <c r="A551" s="43" t="s">
        <v>17062</v>
      </c>
      <c r="B551" s="7" t="str">
        <f t="shared" si="8"/>
        <v>35</v>
      </c>
      <c r="C551" s="7" t="s">
        <v>17105</v>
      </c>
      <c r="D551" s="7" t="str">
        <f>VLOOKUP(C551,fips_xref!$K$2:$L$53,2,FALSE)</f>
        <v>Lea</v>
      </c>
      <c r="E551" s="7" t="s">
        <v>17150</v>
      </c>
      <c r="F551" s="43" t="s">
        <v>17175</v>
      </c>
      <c r="G551" s="7" t="s">
        <v>4238</v>
      </c>
      <c r="H551" s="43" t="s">
        <v>17192</v>
      </c>
      <c r="I551" s="43" t="str">
        <f>VLOOKUP(G551,SCC_xref!$D$6:$E$260,2,FALSE)</f>
        <v>Compressor Engines</v>
      </c>
      <c r="J551" s="7" t="s">
        <v>17135</v>
      </c>
      <c r="K551" s="7" t="s">
        <v>17135</v>
      </c>
      <c r="L551" s="7" t="s">
        <v>17135</v>
      </c>
      <c r="M551" s="7" t="s">
        <v>17135</v>
      </c>
      <c r="N551" s="7">
        <v>1.74</v>
      </c>
    </row>
    <row r="552" spans="1:14" x14ac:dyDescent="0.2">
      <c r="A552" s="43" t="s">
        <v>17062</v>
      </c>
      <c r="B552" s="7" t="str">
        <f t="shared" si="8"/>
        <v>35</v>
      </c>
      <c r="C552" s="7" t="s">
        <v>17105</v>
      </c>
      <c r="D552" s="7" t="str">
        <f>VLOOKUP(C552,fips_xref!$K$2:$L$53,2,FALSE)</f>
        <v>Lea</v>
      </c>
      <c r="E552" s="7" t="s">
        <v>17150</v>
      </c>
      <c r="F552" s="43" t="s">
        <v>17175</v>
      </c>
      <c r="G552" s="7" t="s">
        <v>4238</v>
      </c>
      <c r="H552" s="43" t="s">
        <v>17192</v>
      </c>
      <c r="I552" s="43" t="str">
        <f>VLOOKUP(G552,SCC_xref!$D$6:$E$260,2,FALSE)</f>
        <v>Compressor Engines</v>
      </c>
      <c r="J552" s="7" t="s">
        <v>17135</v>
      </c>
      <c r="K552" s="7" t="s">
        <v>17135</v>
      </c>
      <c r="L552" s="7" t="s">
        <v>17135</v>
      </c>
      <c r="M552" s="7" t="s">
        <v>17135</v>
      </c>
      <c r="N552" s="7">
        <v>1.74</v>
      </c>
    </row>
    <row r="553" spans="1:14" x14ac:dyDescent="0.2">
      <c r="A553" s="43" t="s">
        <v>17062</v>
      </c>
      <c r="B553" s="7" t="str">
        <f t="shared" si="8"/>
        <v>35</v>
      </c>
      <c r="C553" s="7" t="s">
        <v>17063</v>
      </c>
      <c r="D553" s="7" t="str">
        <f>VLOOKUP(C553,fips_xref!$K$2:$L$53,2,FALSE)</f>
        <v>Eddy</v>
      </c>
      <c r="E553" s="7" t="s">
        <v>17147</v>
      </c>
      <c r="F553" s="43" t="s">
        <v>17148</v>
      </c>
      <c r="G553" s="7" t="s">
        <v>1136</v>
      </c>
      <c r="H553" s="43" t="s">
        <v>17362</v>
      </c>
      <c r="I553" s="43" t="str">
        <f>VLOOKUP(G553,SCC_xref!$D$6:$E$260,2,FALSE)</f>
        <v>Permitted Tank Losses</v>
      </c>
      <c r="J553" s="7" t="s">
        <v>17135</v>
      </c>
      <c r="K553" s="7">
        <v>1.79</v>
      </c>
      <c r="L553" s="7" t="s">
        <v>17135</v>
      </c>
      <c r="M553" s="7" t="s">
        <v>17135</v>
      </c>
      <c r="N553" s="7" t="s">
        <v>17135</v>
      </c>
    </row>
    <row r="554" spans="1:14" x14ac:dyDescent="0.2">
      <c r="A554" s="43" t="s">
        <v>17062</v>
      </c>
      <c r="B554" s="7" t="str">
        <f t="shared" si="8"/>
        <v>35</v>
      </c>
      <c r="C554" s="7" t="s">
        <v>17063</v>
      </c>
      <c r="D554" s="7" t="str">
        <f>VLOOKUP(C554,fips_xref!$K$2:$L$53,2,FALSE)</f>
        <v>Eddy</v>
      </c>
      <c r="E554" s="7" t="s">
        <v>17147</v>
      </c>
      <c r="F554" s="43" t="s">
        <v>17148</v>
      </c>
      <c r="G554" s="7" t="s">
        <v>5576</v>
      </c>
      <c r="H554" s="43" t="s">
        <v>17253</v>
      </c>
      <c r="I554" s="43" t="str">
        <f>VLOOKUP(G554,SCC_xref!$D$6:$E$260,2,FALSE)</f>
        <v>Compressor Engines</v>
      </c>
      <c r="J554" s="7" t="s">
        <v>17135</v>
      </c>
      <c r="K554" s="7" t="s">
        <v>17135</v>
      </c>
      <c r="L554" s="7">
        <v>1.8</v>
      </c>
      <c r="M554" s="7" t="s">
        <v>17135</v>
      </c>
      <c r="N554" s="7" t="s">
        <v>17135</v>
      </c>
    </row>
    <row r="555" spans="1:14" x14ac:dyDescent="0.2">
      <c r="A555" s="43" t="s">
        <v>17062</v>
      </c>
      <c r="B555" s="7" t="str">
        <f t="shared" si="8"/>
        <v>35</v>
      </c>
      <c r="C555" s="7" t="s">
        <v>17063</v>
      </c>
      <c r="D555" s="7" t="str">
        <f>VLOOKUP(C555,fips_xref!$K$2:$L$53,2,FALSE)</f>
        <v>Eddy</v>
      </c>
      <c r="E555" s="7" t="s">
        <v>17147</v>
      </c>
      <c r="F555" s="43" t="s">
        <v>17148</v>
      </c>
      <c r="G555" s="7" t="s">
        <v>5576</v>
      </c>
      <c r="H555" s="43" t="s">
        <v>17254</v>
      </c>
      <c r="I555" s="43" t="str">
        <f>VLOOKUP(G555,SCC_xref!$D$6:$E$260,2,FALSE)</f>
        <v>Compressor Engines</v>
      </c>
      <c r="J555" s="7" t="s">
        <v>17135</v>
      </c>
      <c r="K555" s="7" t="s">
        <v>17135</v>
      </c>
      <c r="L555" s="7">
        <v>1.8</v>
      </c>
      <c r="M555" s="7" t="s">
        <v>17135</v>
      </c>
      <c r="N555" s="7" t="s">
        <v>17135</v>
      </c>
    </row>
    <row r="556" spans="1:14" x14ac:dyDescent="0.2">
      <c r="A556" s="43" t="s">
        <v>17062</v>
      </c>
      <c r="B556" s="7" t="str">
        <f t="shared" si="8"/>
        <v>35</v>
      </c>
      <c r="C556" s="7" t="s">
        <v>17063</v>
      </c>
      <c r="D556" s="7" t="str">
        <f>VLOOKUP(C556,fips_xref!$K$2:$L$53,2,FALSE)</f>
        <v>Eddy</v>
      </c>
      <c r="E556" s="7" t="s">
        <v>17147</v>
      </c>
      <c r="F556" s="43" t="s">
        <v>17148</v>
      </c>
      <c r="G556" s="7" t="s">
        <v>5576</v>
      </c>
      <c r="H556" s="43" t="s">
        <v>17256</v>
      </c>
      <c r="I556" s="43" t="str">
        <f>VLOOKUP(G556,SCC_xref!$D$6:$E$260,2,FALSE)</f>
        <v>Compressor Engines</v>
      </c>
      <c r="J556" s="7" t="s">
        <v>17135</v>
      </c>
      <c r="K556" s="7" t="s">
        <v>17135</v>
      </c>
      <c r="L556" s="7">
        <v>1.8</v>
      </c>
      <c r="M556" s="7" t="s">
        <v>17135</v>
      </c>
      <c r="N556" s="7" t="s">
        <v>17135</v>
      </c>
    </row>
    <row r="557" spans="1:14" x14ac:dyDescent="0.2">
      <c r="A557" s="43" t="s">
        <v>17062</v>
      </c>
      <c r="B557" s="7" t="str">
        <f t="shared" si="8"/>
        <v>35</v>
      </c>
      <c r="C557" s="7" t="s">
        <v>17063</v>
      </c>
      <c r="D557" s="7" t="str">
        <f>VLOOKUP(C557,fips_xref!$K$2:$L$53,2,FALSE)</f>
        <v>Eddy</v>
      </c>
      <c r="E557" s="7" t="s">
        <v>17147</v>
      </c>
      <c r="F557" s="43" t="s">
        <v>17148</v>
      </c>
      <c r="G557" s="7" t="s">
        <v>5576</v>
      </c>
      <c r="H557" s="43" t="s">
        <v>17257</v>
      </c>
      <c r="I557" s="43" t="str">
        <f>VLOOKUP(G557,SCC_xref!$D$6:$E$260,2,FALSE)</f>
        <v>Compressor Engines</v>
      </c>
      <c r="J557" s="7" t="s">
        <v>17135</v>
      </c>
      <c r="K557" s="7" t="s">
        <v>17135</v>
      </c>
      <c r="L557" s="7">
        <v>1.8</v>
      </c>
      <c r="M557" s="7" t="s">
        <v>17135</v>
      </c>
      <c r="N557" s="7" t="s">
        <v>17135</v>
      </c>
    </row>
    <row r="558" spans="1:14" x14ac:dyDescent="0.2">
      <c r="A558" s="43" t="s">
        <v>17062</v>
      </c>
      <c r="B558" s="7" t="str">
        <f t="shared" si="8"/>
        <v>35</v>
      </c>
      <c r="C558" s="7" t="s">
        <v>17105</v>
      </c>
      <c r="D558" s="7" t="str">
        <f>VLOOKUP(C558,fips_xref!$K$2:$L$53,2,FALSE)</f>
        <v>Lea</v>
      </c>
      <c r="E558" s="7" t="s">
        <v>17363</v>
      </c>
      <c r="F558" s="43" t="s">
        <v>17364</v>
      </c>
      <c r="G558" s="7" t="s">
        <v>1126</v>
      </c>
      <c r="H558" s="43" t="s">
        <v>1891</v>
      </c>
      <c r="I558" s="43" t="str">
        <f>VLOOKUP(G558,SCC_xref!$D$6:$E$260,2,FALSE)</f>
        <v>Permitted Fugitives</v>
      </c>
      <c r="J558" s="7" t="s">
        <v>17135</v>
      </c>
      <c r="K558" s="7">
        <v>1.8</v>
      </c>
      <c r="L558" s="7" t="s">
        <v>17135</v>
      </c>
      <c r="M558" s="7" t="s">
        <v>17135</v>
      </c>
      <c r="N558" s="7" t="s">
        <v>17135</v>
      </c>
    </row>
    <row r="559" spans="1:14" x14ac:dyDescent="0.2">
      <c r="A559" s="43" t="s">
        <v>17062</v>
      </c>
      <c r="B559" s="7" t="str">
        <f t="shared" si="8"/>
        <v>35</v>
      </c>
      <c r="C559" s="7" t="s">
        <v>17063</v>
      </c>
      <c r="D559" s="7" t="str">
        <f>VLOOKUP(C559,fips_xref!$K$2:$L$53,2,FALSE)</f>
        <v>Eddy</v>
      </c>
      <c r="E559" s="7" t="s">
        <v>17193</v>
      </c>
      <c r="F559" s="43" t="s">
        <v>17194</v>
      </c>
      <c r="G559" s="7" t="s">
        <v>4240</v>
      </c>
      <c r="H559" s="43" t="s">
        <v>17219</v>
      </c>
      <c r="I559" s="43" t="str">
        <f>VLOOKUP(G559,SCC_xref!$D$6:$E$260,2,FALSE)</f>
        <v>Compressor Engines</v>
      </c>
      <c r="J559" s="7" t="s">
        <v>17135</v>
      </c>
      <c r="K559" s="7">
        <v>1.81</v>
      </c>
      <c r="L559" s="7" t="s">
        <v>17135</v>
      </c>
      <c r="M559" s="7" t="s">
        <v>17135</v>
      </c>
      <c r="N559" s="7" t="s">
        <v>17135</v>
      </c>
    </row>
    <row r="560" spans="1:14" x14ac:dyDescent="0.2">
      <c r="A560" s="43" t="s">
        <v>17062</v>
      </c>
      <c r="B560" s="7" t="str">
        <f t="shared" si="8"/>
        <v>35</v>
      </c>
      <c r="C560" s="7" t="s">
        <v>17105</v>
      </c>
      <c r="D560" s="7" t="str">
        <f>VLOOKUP(C560,fips_xref!$K$2:$L$53,2,FALSE)</f>
        <v>Lea</v>
      </c>
      <c r="E560" s="7" t="s">
        <v>17169</v>
      </c>
      <c r="F560" s="43" t="s">
        <v>17170</v>
      </c>
      <c r="G560" s="7" t="s">
        <v>4242</v>
      </c>
      <c r="H560" s="43" t="s">
        <v>17248</v>
      </c>
      <c r="I560" s="43" t="str">
        <f>VLOOKUP(G560,SCC_xref!$D$6:$E$260,2,FALSE)</f>
        <v>Compressor Engines</v>
      </c>
      <c r="J560" s="7" t="s">
        <v>17135</v>
      </c>
      <c r="K560" s="7" t="s">
        <v>17135</v>
      </c>
      <c r="L560" s="7">
        <v>1.81</v>
      </c>
      <c r="M560" s="7" t="s">
        <v>17135</v>
      </c>
      <c r="N560" s="7" t="s">
        <v>17135</v>
      </c>
    </row>
    <row r="561" spans="1:14" x14ac:dyDescent="0.2">
      <c r="A561" s="43" t="s">
        <v>17062</v>
      </c>
      <c r="B561" s="7" t="str">
        <f t="shared" si="8"/>
        <v>35</v>
      </c>
      <c r="C561" s="7" t="s">
        <v>17105</v>
      </c>
      <c r="D561" s="7" t="str">
        <f>VLOOKUP(C561,fips_xref!$K$2:$L$53,2,FALSE)</f>
        <v>Lea</v>
      </c>
      <c r="E561" s="7" t="s">
        <v>17169</v>
      </c>
      <c r="F561" s="43" t="s">
        <v>17170</v>
      </c>
      <c r="G561" s="7" t="s">
        <v>4242</v>
      </c>
      <c r="H561" s="43" t="s">
        <v>17248</v>
      </c>
      <c r="I561" s="43" t="str">
        <f>VLOOKUP(G561,SCC_xref!$D$6:$E$260,2,FALSE)</f>
        <v>Compressor Engines</v>
      </c>
      <c r="J561" s="7">
        <v>1.81</v>
      </c>
      <c r="K561" s="7" t="s">
        <v>17135</v>
      </c>
      <c r="L561" s="7" t="s">
        <v>17135</v>
      </c>
      <c r="M561" s="7" t="s">
        <v>17135</v>
      </c>
      <c r="N561" s="7" t="s">
        <v>17135</v>
      </c>
    </row>
    <row r="562" spans="1:14" x14ac:dyDescent="0.2">
      <c r="A562" s="43" t="s">
        <v>17062</v>
      </c>
      <c r="B562" s="7" t="str">
        <f t="shared" si="8"/>
        <v>35</v>
      </c>
      <c r="C562" s="7" t="s">
        <v>17105</v>
      </c>
      <c r="D562" s="7" t="str">
        <f>VLOOKUP(C562,fips_xref!$K$2:$L$53,2,FALSE)</f>
        <v>Lea</v>
      </c>
      <c r="E562" s="7" t="s">
        <v>17201</v>
      </c>
      <c r="F562" s="43" t="s">
        <v>17202</v>
      </c>
      <c r="G562" s="7" t="s">
        <v>4238</v>
      </c>
      <c r="H562" s="43" t="s">
        <v>17203</v>
      </c>
      <c r="I562" s="43" t="str">
        <f>VLOOKUP(G562,SCC_xref!$D$6:$E$260,2,FALSE)</f>
        <v>Compressor Engines</v>
      </c>
      <c r="J562" s="7" t="s">
        <v>17135</v>
      </c>
      <c r="K562" s="7" t="s">
        <v>17135</v>
      </c>
      <c r="L562" s="7" t="s">
        <v>17135</v>
      </c>
      <c r="M562" s="7" t="s">
        <v>17135</v>
      </c>
      <c r="N562" s="7">
        <v>1.81</v>
      </c>
    </row>
    <row r="563" spans="1:14" x14ac:dyDescent="0.2">
      <c r="A563" s="43" t="s">
        <v>17062</v>
      </c>
      <c r="B563" s="7" t="str">
        <f t="shared" si="8"/>
        <v>35</v>
      </c>
      <c r="C563" s="7" t="s">
        <v>17105</v>
      </c>
      <c r="D563" s="7" t="str">
        <f>VLOOKUP(C563,fips_xref!$K$2:$L$53,2,FALSE)</f>
        <v>Lea</v>
      </c>
      <c r="E563" s="7" t="s">
        <v>17150</v>
      </c>
      <c r="F563" s="43" t="s">
        <v>17163</v>
      </c>
      <c r="G563" s="7" t="s">
        <v>4238</v>
      </c>
      <c r="H563" s="43" t="s">
        <v>17186</v>
      </c>
      <c r="I563" s="43" t="str">
        <f>VLOOKUP(G563,SCC_xref!$D$6:$E$260,2,FALSE)</f>
        <v>Compressor Engines</v>
      </c>
      <c r="J563" s="7" t="s">
        <v>17135</v>
      </c>
      <c r="K563" s="7">
        <v>1.82</v>
      </c>
      <c r="L563" s="7" t="s">
        <v>17135</v>
      </c>
      <c r="M563" s="7" t="s">
        <v>17135</v>
      </c>
      <c r="N563" s="7" t="s">
        <v>17135</v>
      </c>
    </row>
    <row r="564" spans="1:14" x14ac:dyDescent="0.2">
      <c r="A564" s="43" t="s">
        <v>17062</v>
      </c>
      <c r="B564" s="7" t="str">
        <f t="shared" si="8"/>
        <v>35</v>
      </c>
      <c r="C564" s="7" t="s">
        <v>17105</v>
      </c>
      <c r="D564" s="7" t="str">
        <f>VLOOKUP(C564,fips_xref!$K$2:$L$53,2,FALSE)</f>
        <v>Lea</v>
      </c>
      <c r="E564" s="7" t="s">
        <v>17150</v>
      </c>
      <c r="F564" s="43" t="s">
        <v>17151</v>
      </c>
      <c r="G564" s="7" t="s">
        <v>4238</v>
      </c>
      <c r="H564" s="43" t="s">
        <v>17177</v>
      </c>
      <c r="I564" s="43" t="str">
        <f>VLOOKUP(G564,SCC_xref!$D$6:$E$260,2,FALSE)</f>
        <v>Compressor Engines</v>
      </c>
      <c r="J564" s="7" t="s">
        <v>17135</v>
      </c>
      <c r="K564" s="7" t="s">
        <v>17135</v>
      </c>
      <c r="L564" s="7" t="s">
        <v>17135</v>
      </c>
      <c r="M564" s="7" t="s">
        <v>17135</v>
      </c>
      <c r="N564" s="7">
        <v>1.86</v>
      </c>
    </row>
    <row r="565" spans="1:14" x14ac:dyDescent="0.2">
      <c r="A565" s="43" t="s">
        <v>17062</v>
      </c>
      <c r="B565" s="7" t="str">
        <f t="shared" si="8"/>
        <v>35</v>
      </c>
      <c r="C565" s="7" t="s">
        <v>17109</v>
      </c>
      <c r="D565" s="7" t="str">
        <f>VLOOKUP(C565,fips_xref!$K$2:$L$53,2,FALSE)</f>
        <v>De Baca</v>
      </c>
      <c r="E565" s="7" t="s">
        <v>17201</v>
      </c>
      <c r="F565" s="43" t="s">
        <v>17295</v>
      </c>
      <c r="G565" s="7" t="s">
        <v>4252</v>
      </c>
      <c r="H565" s="43" t="s">
        <v>17332</v>
      </c>
      <c r="I565" s="43" t="str">
        <f>VLOOKUP(G565,SCC_xref!$D$6:$E$260,2,FALSE)</f>
        <v>Natural Gas Production, Flares</v>
      </c>
      <c r="J565" s="7" t="s">
        <v>17135</v>
      </c>
      <c r="K565" s="7">
        <v>1.88</v>
      </c>
      <c r="L565" s="7" t="s">
        <v>17135</v>
      </c>
      <c r="M565" s="7" t="s">
        <v>17135</v>
      </c>
      <c r="N565" s="7" t="s">
        <v>17135</v>
      </c>
    </row>
    <row r="566" spans="1:14" x14ac:dyDescent="0.2">
      <c r="A566" s="43" t="s">
        <v>17062</v>
      </c>
      <c r="B566" s="7" t="str">
        <f t="shared" si="8"/>
        <v>35</v>
      </c>
      <c r="C566" s="7" t="s">
        <v>17105</v>
      </c>
      <c r="D566" s="7" t="str">
        <f>VLOOKUP(C566,fips_xref!$K$2:$L$53,2,FALSE)</f>
        <v>Lea</v>
      </c>
      <c r="E566" s="7" t="s">
        <v>17150</v>
      </c>
      <c r="F566" s="43" t="s">
        <v>17163</v>
      </c>
      <c r="G566" s="7" t="s">
        <v>5576</v>
      </c>
      <c r="H566" s="43" t="s">
        <v>17229</v>
      </c>
      <c r="I566" s="43" t="str">
        <f>VLOOKUP(G566,SCC_xref!$D$6:$E$260,2,FALSE)</f>
        <v>Compressor Engines</v>
      </c>
      <c r="J566" s="7" t="s">
        <v>17135</v>
      </c>
      <c r="K566" s="7" t="s">
        <v>17135</v>
      </c>
      <c r="L566" s="7">
        <v>1.88</v>
      </c>
      <c r="M566" s="7" t="s">
        <v>17135</v>
      </c>
      <c r="N566" s="7" t="s">
        <v>17135</v>
      </c>
    </row>
    <row r="567" spans="1:14" x14ac:dyDescent="0.2">
      <c r="A567" s="43" t="s">
        <v>17062</v>
      </c>
      <c r="B567" s="7" t="str">
        <f t="shared" si="8"/>
        <v>35</v>
      </c>
      <c r="C567" s="7" t="s">
        <v>17105</v>
      </c>
      <c r="D567" s="7" t="str">
        <f>VLOOKUP(C567,fips_xref!$K$2:$L$53,2,FALSE)</f>
        <v>Lea</v>
      </c>
      <c r="E567" s="7" t="s">
        <v>17150</v>
      </c>
      <c r="F567" s="43" t="s">
        <v>17151</v>
      </c>
      <c r="G567" s="7" t="s">
        <v>4238</v>
      </c>
      <c r="H567" s="43" t="s">
        <v>17365</v>
      </c>
      <c r="I567" s="43" t="str">
        <f>VLOOKUP(G567,SCC_xref!$D$6:$E$260,2,FALSE)</f>
        <v>Compressor Engines</v>
      </c>
      <c r="J567" s="7" t="s">
        <v>17135</v>
      </c>
      <c r="K567" s="7" t="s">
        <v>17135</v>
      </c>
      <c r="L567" s="7" t="s">
        <v>17135</v>
      </c>
      <c r="M567" s="7" t="s">
        <v>17135</v>
      </c>
      <c r="N567" s="7">
        <v>1.89</v>
      </c>
    </row>
    <row r="568" spans="1:14" x14ac:dyDescent="0.2">
      <c r="A568" s="43" t="s">
        <v>17062</v>
      </c>
      <c r="B568" s="7" t="str">
        <f t="shared" si="8"/>
        <v>35</v>
      </c>
      <c r="C568" s="7" t="s">
        <v>17105</v>
      </c>
      <c r="D568" s="7" t="str">
        <f>VLOOKUP(C568,fips_xref!$K$2:$L$53,2,FALSE)</f>
        <v>Lea</v>
      </c>
      <c r="E568" s="7" t="s">
        <v>17236</v>
      </c>
      <c r="F568" s="43" t="s">
        <v>17237</v>
      </c>
      <c r="G568" s="7" t="s">
        <v>4240</v>
      </c>
      <c r="H568" s="43" t="s">
        <v>17242</v>
      </c>
      <c r="I568" s="43" t="str">
        <f>VLOOKUP(G568,SCC_xref!$D$6:$E$260,2,FALSE)</f>
        <v>Compressor Engines</v>
      </c>
      <c r="J568" s="7" t="s">
        <v>17135</v>
      </c>
      <c r="K568" s="7">
        <v>1.9</v>
      </c>
      <c r="L568" s="7" t="s">
        <v>17135</v>
      </c>
      <c r="M568" s="7" t="s">
        <v>17135</v>
      </c>
      <c r="N568" s="7" t="s">
        <v>17135</v>
      </c>
    </row>
    <row r="569" spans="1:14" x14ac:dyDescent="0.2">
      <c r="A569" s="43" t="s">
        <v>17062</v>
      </c>
      <c r="B569" s="7" t="str">
        <f t="shared" si="8"/>
        <v>35</v>
      </c>
      <c r="C569" s="7" t="s">
        <v>17105</v>
      </c>
      <c r="D569" s="7" t="str">
        <f>VLOOKUP(C569,fips_xref!$K$2:$L$53,2,FALSE)</f>
        <v>Lea</v>
      </c>
      <c r="E569" s="7" t="s">
        <v>17231</v>
      </c>
      <c r="F569" s="43" t="s">
        <v>17264</v>
      </c>
      <c r="G569" s="7" t="s">
        <v>5578</v>
      </c>
      <c r="H569" s="43" t="s">
        <v>17319</v>
      </c>
      <c r="I569" s="43" t="str">
        <f>VLOOKUP(G569,SCC_xref!$D$6:$E$260,2,FALSE)</f>
        <v>Compressor Engines</v>
      </c>
      <c r="J569" s="7" t="s">
        <v>17135</v>
      </c>
      <c r="K569" s="7">
        <v>1.9</v>
      </c>
      <c r="L569" s="7" t="s">
        <v>17135</v>
      </c>
      <c r="M569" s="7" t="s">
        <v>17135</v>
      </c>
      <c r="N569" s="7" t="s">
        <v>17135</v>
      </c>
    </row>
    <row r="570" spans="1:14" x14ac:dyDescent="0.2">
      <c r="A570" s="43" t="s">
        <v>17062</v>
      </c>
      <c r="B570" s="7" t="str">
        <f t="shared" si="8"/>
        <v>35</v>
      </c>
      <c r="C570" s="7" t="s">
        <v>17063</v>
      </c>
      <c r="D570" s="7" t="str">
        <f>VLOOKUP(C570,fips_xref!$K$2:$L$53,2,FALSE)</f>
        <v>Eddy</v>
      </c>
      <c r="E570" s="7" t="s">
        <v>17153</v>
      </c>
      <c r="F570" s="43" t="s">
        <v>17165</v>
      </c>
      <c r="G570" s="7" t="s">
        <v>4238</v>
      </c>
      <c r="H570" s="43" t="s">
        <v>17338</v>
      </c>
      <c r="I570" s="43" t="str">
        <f>VLOOKUP(G570,SCC_xref!$D$6:$E$260,2,FALSE)</f>
        <v>Compressor Engines</v>
      </c>
      <c r="J570" s="7" t="s">
        <v>17135</v>
      </c>
      <c r="K570" s="7" t="s">
        <v>17135</v>
      </c>
      <c r="L570" s="7" t="s">
        <v>17135</v>
      </c>
      <c r="M570" s="7" t="s">
        <v>17135</v>
      </c>
      <c r="N570" s="7">
        <v>1.91</v>
      </c>
    </row>
    <row r="571" spans="1:14" x14ac:dyDescent="0.2">
      <c r="A571" s="43" t="s">
        <v>17062</v>
      </c>
      <c r="B571" s="7" t="str">
        <f t="shared" si="8"/>
        <v>35</v>
      </c>
      <c r="C571" s="7" t="s">
        <v>17105</v>
      </c>
      <c r="D571" s="7" t="str">
        <f>VLOOKUP(C571,fips_xref!$K$2:$L$53,2,FALSE)</f>
        <v>Lea</v>
      </c>
      <c r="E571" s="7" t="s">
        <v>17201</v>
      </c>
      <c r="F571" s="43" t="s">
        <v>17286</v>
      </c>
      <c r="G571" s="7" t="s">
        <v>28</v>
      </c>
      <c r="H571" s="43" t="s">
        <v>17366</v>
      </c>
      <c r="I571" s="43" t="str">
        <f>VLOOKUP(G571,SCC_xref!$D$6:$E$260,2,FALSE)</f>
        <v>Natural Gas Production, Other Not Classified</v>
      </c>
      <c r="J571" s="7" t="s">
        <v>17135</v>
      </c>
      <c r="K571" s="7">
        <v>1.92</v>
      </c>
      <c r="L571" s="7" t="s">
        <v>17135</v>
      </c>
      <c r="M571" s="7" t="s">
        <v>17135</v>
      </c>
      <c r="N571" s="7" t="s">
        <v>17135</v>
      </c>
    </row>
    <row r="572" spans="1:14" x14ac:dyDescent="0.2">
      <c r="A572" s="43" t="s">
        <v>17062</v>
      </c>
      <c r="B572" s="7" t="str">
        <f t="shared" si="8"/>
        <v>35</v>
      </c>
      <c r="C572" s="7" t="s">
        <v>17105</v>
      </c>
      <c r="D572" s="7" t="str">
        <f>VLOOKUP(C572,fips_xref!$K$2:$L$53,2,FALSE)</f>
        <v>Lea</v>
      </c>
      <c r="E572" s="7" t="s">
        <v>17201</v>
      </c>
      <c r="F572" s="43" t="s">
        <v>17202</v>
      </c>
      <c r="G572" s="7" t="s">
        <v>1126</v>
      </c>
      <c r="H572" s="43" t="s">
        <v>17361</v>
      </c>
      <c r="I572" s="43" t="str">
        <f>VLOOKUP(G572,SCC_xref!$D$6:$E$260,2,FALSE)</f>
        <v>Permitted Fugitives</v>
      </c>
      <c r="J572" s="7" t="s">
        <v>17135</v>
      </c>
      <c r="K572" s="7">
        <v>1.93</v>
      </c>
      <c r="L572" s="7" t="s">
        <v>17135</v>
      </c>
      <c r="M572" s="7" t="s">
        <v>17135</v>
      </c>
      <c r="N572" s="7" t="s">
        <v>17135</v>
      </c>
    </row>
    <row r="573" spans="1:14" x14ac:dyDescent="0.2">
      <c r="A573" s="43" t="s">
        <v>17062</v>
      </c>
      <c r="B573" s="7" t="str">
        <f t="shared" si="8"/>
        <v>35</v>
      </c>
      <c r="C573" s="7" t="s">
        <v>17105</v>
      </c>
      <c r="D573" s="7" t="str">
        <f>VLOOKUP(C573,fips_xref!$K$2:$L$53,2,FALSE)</f>
        <v>Lea</v>
      </c>
      <c r="E573" s="7" t="s">
        <v>17150</v>
      </c>
      <c r="F573" s="43" t="s">
        <v>17151</v>
      </c>
      <c r="G573" s="7" t="s">
        <v>4238</v>
      </c>
      <c r="H573" s="43" t="s">
        <v>17177</v>
      </c>
      <c r="I573" s="43" t="str">
        <f>VLOOKUP(G573,SCC_xref!$D$6:$E$260,2,FALSE)</f>
        <v>Compressor Engines</v>
      </c>
      <c r="J573" s="7" t="s">
        <v>17135</v>
      </c>
      <c r="K573" s="7" t="s">
        <v>17135</v>
      </c>
      <c r="L573" s="7" t="s">
        <v>17135</v>
      </c>
      <c r="M573" s="7" t="s">
        <v>17135</v>
      </c>
      <c r="N573" s="7">
        <v>1.93</v>
      </c>
    </row>
    <row r="574" spans="1:14" x14ac:dyDescent="0.2">
      <c r="A574" s="43" t="s">
        <v>17062</v>
      </c>
      <c r="B574" s="7" t="str">
        <f t="shared" si="8"/>
        <v>35</v>
      </c>
      <c r="C574" s="7" t="s">
        <v>17105</v>
      </c>
      <c r="D574" s="7" t="str">
        <f>VLOOKUP(C574,fips_xref!$K$2:$L$53,2,FALSE)</f>
        <v>Lea</v>
      </c>
      <c r="E574" s="7" t="s">
        <v>17132</v>
      </c>
      <c r="F574" s="43" t="s">
        <v>17173</v>
      </c>
      <c r="G574" s="7" t="s">
        <v>4238</v>
      </c>
      <c r="H574" s="43" t="s">
        <v>17200</v>
      </c>
      <c r="I574" s="43" t="str">
        <f>VLOOKUP(G574,SCC_xref!$D$6:$E$260,2,FALSE)</f>
        <v>Compressor Engines</v>
      </c>
      <c r="J574" s="7" t="s">
        <v>17135</v>
      </c>
      <c r="K574" s="7" t="s">
        <v>17135</v>
      </c>
      <c r="L574" s="7" t="s">
        <v>17135</v>
      </c>
      <c r="M574" s="7" t="s">
        <v>17135</v>
      </c>
      <c r="N574" s="7">
        <v>1.96</v>
      </c>
    </row>
    <row r="575" spans="1:14" x14ac:dyDescent="0.2">
      <c r="A575" s="43" t="s">
        <v>17062</v>
      </c>
      <c r="B575" s="7" t="str">
        <f t="shared" si="8"/>
        <v>35</v>
      </c>
      <c r="C575" s="7" t="s">
        <v>17105</v>
      </c>
      <c r="D575" s="7" t="str">
        <f>VLOOKUP(C575,fips_xref!$K$2:$L$53,2,FALSE)</f>
        <v>Lea</v>
      </c>
      <c r="E575" s="7" t="s">
        <v>17150</v>
      </c>
      <c r="F575" s="43" t="s">
        <v>17163</v>
      </c>
      <c r="G575" s="7" t="s">
        <v>3823</v>
      </c>
      <c r="H575" s="43" t="s">
        <v>17185</v>
      </c>
      <c r="I575" s="43" t="str">
        <f>VLOOKUP(G575,SCC_xref!$D$6:$E$260,2,FALSE)</f>
        <v>Process Heaters</v>
      </c>
      <c r="J575" s="7" t="s">
        <v>17135</v>
      </c>
      <c r="K575" s="7" t="s">
        <v>17135</v>
      </c>
      <c r="L575" s="7">
        <v>1.96</v>
      </c>
      <c r="M575" s="7" t="s">
        <v>17135</v>
      </c>
      <c r="N575" s="7" t="s">
        <v>17135</v>
      </c>
    </row>
    <row r="576" spans="1:14" x14ac:dyDescent="0.2">
      <c r="A576" s="43" t="s">
        <v>17062</v>
      </c>
      <c r="B576" s="7" t="str">
        <f t="shared" si="8"/>
        <v>35</v>
      </c>
      <c r="C576" s="7" t="s">
        <v>17105</v>
      </c>
      <c r="D576" s="7" t="str">
        <f>VLOOKUP(C576,fips_xref!$K$2:$L$53,2,FALSE)</f>
        <v>Lea</v>
      </c>
      <c r="E576" s="7" t="s">
        <v>17150</v>
      </c>
      <c r="F576" s="43" t="s">
        <v>17163</v>
      </c>
      <c r="G576" s="7" t="s">
        <v>10979</v>
      </c>
      <c r="H576" s="43" t="s">
        <v>17312</v>
      </c>
      <c r="I576" s="43" t="str">
        <f>VLOOKUP(G576,SCC_xref!$D$6:$E$260,2,FALSE)</f>
        <v>Natural Gas Production, Other Not Classified</v>
      </c>
      <c r="J576" s="7">
        <v>1.96</v>
      </c>
      <c r="K576" s="7" t="s">
        <v>17135</v>
      </c>
      <c r="L576" s="7" t="s">
        <v>17135</v>
      </c>
      <c r="M576" s="7" t="s">
        <v>17135</v>
      </c>
      <c r="N576" s="7" t="s">
        <v>17135</v>
      </c>
    </row>
    <row r="577" spans="1:14" x14ac:dyDescent="0.2">
      <c r="A577" s="43" t="s">
        <v>17062</v>
      </c>
      <c r="B577" s="7" t="str">
        <f t="shared" si="8"/>
        <v>35</v>
      </c>
      <c r="C577" s="7" t="s">
        <v>17105</v>
      </c>
      <c r="D577" s="7" t="str">
        <f>VLOOKUP(C577,fips_xref!$K$2:$L$53,2,FALSE)</f>
        <v>Lea</v>
      </c>
      <c r="E577" s="7" t="s">
        <v>17150</v>
      </c>
      <c r="F577" s="43" t="s">
        <v>17156</v>
      </c>
      <c r="G577" s="7" t="s">
        <v>4252</v>
      </c>
      <c r="H577" s="43" t="s">
        <v>17162</v>
      </c>
      <c r="I577" s="43" t="str">
        <f>VLOOKUP(G577,SCC_xref!$D$6:$E$260,2,FALSE)</f>
        <v>Natural Gas Production, Flares</v>
      </c>
      <c r="J577" s="7" t="s">
        <v>17135</v>
      </c>
      <c r="K577" s="7" t="s">
        <v>17135</v>
      </c>
      <c r="L577" s="7">
        <v>1.9628000000000001</v>
      </c>
      <c r="M577" s="7" t="s">
        <v>17135</v>
      </c>
      <c r="N577" s="7" t="s">
        <v>17135</v>
      </c>
    </row>
    <row r="578" spans="1:14" x14ac:dyDescent="0.2">
      <c r="A578" s="43" t="s">
        <v>17062</v>
      </c>
      <c r="B578" s="7" t="str">
        <f t="shared" si="8"/>
        <v>35</v>
      </c>
      <c r="C578" s="7" t="s">
        <v>17105</v>
      </c>
      <c r="D578" s="7" t="str">
        <f>VLOOKUP(C578,fips_xref!$K$2:$L$53,2,FALSE)</f>
        <v>Lea</v>
      </c>
      <c r="E578" s="7" t="s">
        <v>17201</v>
      </c>
      <c r="F578" s="43" t="s">
        <v>17202</v>
      </c>
      <c r="G578" s="7" t="s">
        <v>4238</v>
      </c>
      <c r="H578" s="43" t="s">
        <v>17203</v>
      </c>
      <c r="I578" s="43" t="str">
        <f>VLOOKUP(G578,SCC_xref!$D$6:$E$260,2,FALSE)</f>
        <v>Compressor Engines</v>
      </c>
      <c r="J578" s="7" t="s">
        <v>17135</v>
      </c>
      <c r="K578" s="7">
        <v>1.98</v>
      </c>
      <c r="L578" s="7" t="s">
        <v>17135</v>
      </c>
      <c r="M578" s="7" t="s">
        <v>17135</v>
      </c>
      <c r="N578" s="7" t="s">
        <v>17135</v>
      </c>
    </row>
    <row r="579" spans="1:14" x14ac:dyDescent="0.2">
      <c r="A579" s="43" t="s">
        <v>17062</v>
      </c>
      <c r="B579" s="7" t="str">
        <f t="shared" si="8"/>
        <v>35</v>
      </c>
      <c r="C579" s="7" t="s">
        <v>17105</v>
      </c>
      <c r="D579" s="7" t="str">
        <f>VLOOKUP(C579,fips_xref!$K$2:$L$53,2,FALSE)</f>
        <v>Lea</v>
      </c>
      <c r="E579" s="7" t="s">
        <v>17150</v>
      </c>
      <c r="F579" s="43" t="s">
        <v>17151</v>
      </c>
      <c r="G579" s="7" t="s">
        <v>4238</v>
      </c>
      <c r="H579" s="43" t="s">
        <v>17367</v>
      </c>
      <c r="I579" s="43" t="str">
        <f>VLOOKUP(G579,SCC_xref!$D$6:$E$260,2,FALSE)</f>
        <v>Compressor Engines</v>
      </c>
      <c r="J579" s="7" t="s">
        <v>17135</v>
      </c>
      <c r="K579" s="7" t="s">
        <v>17135</v>
      </c>
      <c r="L579" s="7" t="s">
        <v>17135</v>
      </c>
      <c r="M579" s="7" t="s">
        <v>17135</v>
      </c>
      <c r="N579" s="7">
        <v>1.98</v>
      </c>
    </row>
    <row r="580" spans="1:14" x14ac:dyDescent="0.2">
      <c r="A580" s="43" t="s">
        <v>17062</v>
      </c>
      <c r="B580" s="7" t="str">
        <f t="shared" si="8"/>
        <v>35</v>
      </c>
      <c r="C580" s="7" t="s">
        <v>17063</v>
      </c>
      <c r="D580" s="7" t="str">
        <f>VLOOKUP(C580,fips_xref!$K$2:$L$53,2,FALSE)</f>
        <v>Eddy</v>
      </c>
      <c r="E580" s="7" t="s">
        <v>17315</v>
      </c>
      <c r="F580" s="43" t="s">
        <v>17316</v>
      </c>
      <c r="G580" s="7" t="s">
        <v>4238</v>
      </c>
      <c r="H580" s="43" t="s">
        <v>17317</v>
      </c>
      <c r="I580" s="43" t="str">
        <f>VLOOKUP(G580,SCC_xref!$D$6:$E$260,2,FALSE)</f>
        <v>Compressor Engines</v>
      </c>
      <c r="J580" s="7" t="s">
        <v>17135</v>
      </c>
      <c r="K580" s="7">
        <v>2</v>
      </c>
      <c r="L580" s="7" t="s">
        <v>17135</v>
      </c>
      <c r="M580" s="7" t="s">
        <v>17135</v>
      </c>
      <c r="N580" s="7" t="s">
        <v>17135</v>
      </c>
    </row>
    <row r="581" spans="1:14" x14ac:dyDescent="0.2">
      <c r="A581" s="43" t="s">
        <v>17062</v>
      </c>
      <c r="B581" s="7" t="str">
        <f t="shared" si="8"/>
        <v>35</v>
      </c>
      <c r="C581" s="7" t="s">
        <v>17105</v>
      </c>
      <c r="D581" s="7" t="str">
        <f>VLOOKUP(C581,fips_xref!$K$2:$L$53,2,FALSE)</f>
        <v>Lea</v>
      </c>
      <c r="E581" s="7" t="s">
        <v>17236</v>
      </c>
      <c r="F581" s="43" t="s">
        <v>17237</v>
      </c>
      <c r="G581" s="7" t="s">
        <v>3823</v>
      </c>
      <c r="H581" s="43" t="s">
        <v>17238</v>
      </c>
      <c r="I581" s="43" t="str">
        <f>VLOOKUP(G581,SCC_xref!$D$6:$E$260,2,FALSE)</f>
        <v>Process Heaters</v>
      </c>
      <c r="J581" s="7" t="s">
        <v>17135</v>
      </c>
      <c r="K581" s="7" t="s">
        <v>17135</v>
      </c>
      <c r="L581" s="7">
        <v>2</v>
      </c>
      <c r="M581" s="7" t="s">
        <v>17135</v>
      </c>
      <c r="N581" s="7" t="s">
        <v>17135</v>
      </c>
    </row>
    <row r="582" spans="1:14" x14ac:dyDescent="0.2">
      <c r="A582" s="43" t="s">
        <v>17062</v>
      </c>
      <c r="B582" s="7" t="str">
        <f t="shared" ref="B582:B645" si="9">LEFT(C582,2)</f>
        <v>35</v>
      </c>
      <c r="C582" s="7" t="s">
        <v>17105</v>
      </c>
      <c r="D582" s="7" t="str">
        <f>VLOOKUP(C582,fips_xref!$K$2:$L$53,2,FALSE)</f>
        <v>Lea</v>
      </c>
      <c r="E582" s="7" t="s">
        <v>17150</v>
      </c>
      <c r="F582" s="43" t="s">
        <v>17151</v>
      </c>
      <c r="G582" s="7" t="s">
        <v>4238</v>
      </c>
      <c r="H582" s="43" t="s">
        <v>17368</v>
      </c>
      <c r="I582" s="43" t="str">
        <f>VLOOKUP(G582,SCC_xref!$D$6:$E$260,2,FALSE)</f>
        <v>Compressor Engines</v>
      </c>
      <c r="J582" s="7" t="s">
        <v>17135</v>
      </c>
      <c r="K582" s="7" t="s">
        <v>17135</v>
      </c>
      <c r="L582" s="7" t="s">
        <v>17135</v>
      </c>
      <c r="M582" s="7" t="s">
        <v>17135</v>
      </c>
      <c r="N582" s="7">
        <v>2</v>
      </c>
    </row>
    <row r="583" spans="1:14" x14ac:dyDescent="0.2">
      <c r="A583" s="43" t="s">
        <v>17062</v>
      </c>
      <c r="B583" s="7" t="str">
        <f t="shared" si="9"/>
        <v>35</v>
      </c>
      <c r="C583" s="7" t="s">
        <v>17105</v>
      </c>
      <c r="D583" s="7" t="str">
        <f>VLOOKUP(C583,fips_xref!$K$2:$L$53,2,FALSE)</f>
        <v>Lea</v>
      </c>
      <c r="E583" s="7" t="s">
        <v>17231</v>
      </c>
      <c r="F583" s="43" t="s">
        <v>17264</v>
      </c>
      <c r="G583" s="7" t="s">
        <v>5578</v>
      </c>
      <c r="H583" s="43" t="s">
        <v>17319</v>
      </c>
      <c r="I583" s="43" t="str">
        <f>VLOOKUP(G583,SCC_xref!$D$6:$E$260,2,FALSE)</f>
        <v>Compressor Engines</v>
      </c>
      <c r="J583" s="7" t="s">
        <v>17135</v>
      </c>
      <c r="K583" s="7">
        <v>2</v>
      </c>
      <c r="L583" s="7" t="s">
        <v>17135</v>
      </c>
      <c r="M583" s="7" t="s">
        <v>17135</v>
      </c>
      <c r="N583" s="7" t="s">
        <v>17135</v>
      </c>
    </row>
    <row r="584" spans="1:14" x14ac:dyDescent="0.2">
      <c r="A584" s="43" t="s">
        <v>17062</v>
      </c>
      <c r="B584" s="7" t="str">
        <f t="shared" si="9"/>
        <v>35</v>
      </c>
      <c r="C584" s="7" t="s">
        <v>17105</v>
      </c>
      <c r="D584" s="7" t="str">
        <f>VLOOKUP(C584,fips_xref!$K$2:$L$53,2,FALSE)</f>
        <v>Lea</v>
      </c>
      <c r="E584" s="7" t="s">
        <v>17231</v>
      </c>
      <c r="F584" s="43" t="s">
        <v>17264</v>
      </c>
      <c r="G584" s="7" t="s">
        <v>5578</v>
      </c>
      <c r="H584" s="43" t="s">
        <v>17303</v>
      </c>
      <c r="I584" s="43" t="str">
        <f>VLOOKUP(G584,SCC_xref!$D$6:$E$260,2,FALSE)</f>
        <v>Compressor Engines</v>
      </c>
      <c r="J584" s="7" t="s">
        <v>17135</v>
      </c>
      <c r="K584" s="7">
        <v>2</v>
      </c>
      <c r="L584" s="7" t="s">
        <v>17135</v>
      </c>
      <c r="M584" s="7" t="s">
        <v>17135</v>
      </c>
      <c r="N584" s="7" t="s">
        <v>17135</v>
      </c>
    </row>
    <row r="585" spans="1:14" x14ac:dyDescent="0.2">
      <c r="A585" s="43" t="s">
        <v>17062</v>
      </c>
      <c r="B585" s="7" t="str">
        <f t="shared" si="9"/>
        <v>35</v>
      </c>
      <c r="C585" s="7" t="s">
        <v>17105</v>
      </c>
      <c r="D585" s="7" t="str">
        <f>VLOOKUP(C585,fips_xref!$K$2:$L$53,2,FALSE)</f>
        <v>Lea</v>
      </c>
      <c r="E585" s="7" t="s">
        <v>17150</v>
      </c>
      <c r="F585" s="43" t="s">
        <v>17151</v>
      </c>
      <c r="G585" s="7" t="s">
        <v>4238</v>
      </c>
      <c r="H585" s="43" t="s">
        <v>17177</v>
      </c>
      <c r="I585" s="43" t="str">
        <f>VLOOKUP(G585,SCC_xref!$D$6:$E$260,2,FALSE)</f>
        <v>Compressor Engines</v>
      </c>
      <c r="J585" s="7" t="s">
        <v>17135</v>
      </c>
      <c r="K585" s="7" t="s">
        <v>17135</v>
      </c>
      <c r="L585" s="7" t="s">
        <v>17135</v>
      </c>
      <c r="M585" s="7" t="s">
        <v>17135</v>
      </c>
      <c r="N585" s="7">
        <v>2.02</v>
      </c>
    </row>
    <row r="586" spans="1:14" x14ac:dyDescent="0.2">
      <c r="A586" s="43" t="s">
        <v>17062</v>
      </c>
      <c r="B586" s="7" t="str">
        <f t="shared" si="9"/>
        <v>35</v>
      </c>
      <c r="C586" s="7" t="s">
        <v>17105</v>
      </c>
      <c r="D586" s="7" t="str">
        <f>VLOOKUP(C586,fips_xref!$K$2:$L$53,2,FALSE)</f>
        <v>Lea</v>
      </c>
      <c r="E586" s="7" t="s">
        <v>17132</v>
      </c>
      <c r="F586" s="43" t="s">
        <v>17167</v>
      </c>
      <c r="G586" s="7" t="s">
        <v>1126</v>
      </c>
      <c r="H586" s="43" t="s">
        <v>17369</v>
      </c>
      <c r="I586" s="43" t="str">
        <f>VLOOKUP(G586,SCC_xref!$D$6:$E$260,2,FALSE)</f>
        <v>Permitted Fugitives</v>
      </c>
      <c r="J586" s="7" t="s">
        <v>17135</v>
      </c>
      <c r="K586" s="7">
        <v>2.0299999999999998</v>
      </c>
      <c r="L586" s="7" t="s">
        <v>17135</v>
      </c>
      <c r="M586" s="7" t="s">
        <v>17135</v>
      </c>
      <c r="N586" s="7" t="s">
        <v>17135</v>
      </c>
    </row>
    <row r="587" spans="1:14" x14ac:dyDescent="0.2">
      <c r="A587" s="43" t="s">
        <v>17062</v>
      </c>
      <c r="B587" s="7" t="str">
        <f t="shared" si="9"/>
        <v>35</v>
      </c>
      <c r="C587" s="7" t="s">
        <v>17105</v>
      </c>
      <c r="D587" s="7" t="str">
        <f>VLOOKUP(C587,fips_xref!$K$2:$L$53,2,FALSE)</f>
        <v>Lea</v>
      </c>
      <c r="E587" s="7" t="s">
        <v>17150</v>
      </c>
      <c r="F587" s="43" t="s">
        <v>17151</v>
      </c>
      <c r="G587" s="7" t="s">
        <v>4238</v>
      </c>
      <c r="H587" s="43" t="s">
        <v>17355</v>
      </c>
      <c r="I587" s="43" t="str">
        <f>VLOOKUP(G587,SCC_xref!$D$6:$E$260,2,FALSE)</f>
        <v>Compressor Engines</v>
      </c>
      <c r="J587" s="7" t="s">
        <v>17135</v>
      </c>
      <c r="K587" s="7" t="s">
        <v>17135</v>
      </c>
      <c r="L587" s="7">
        <v>2.0299999999999998</v>
      </c>
      <c r="M587" s="7" t="s">
        <v>17135</v>
      </c>
      <c r="N587" s="7" t="s">
        <v>17135</v>
      </c>
    </row>
    <row r="588" spans="1:14" x14ac:dyDescent="0.2">
      <c r="A588" s="43" t="s">
        <v>17062</v>
      </c>
      <c r="B588" s="7" t="str">
        <f t="shared" si="9"/>
        <v>35</v>
      </c>
      <c r="C588" s="7" t="s">
        <v>17105</v>
      </c>
      <c r="D588" s="7" t="str">
        <f>VLOOKUP(C588,fips_xref!$K$2:$L$53,2,FALSE)</f>
        <v>Lea</v>
      </c>
      <c r="E588" s="7" t="s">
        <v>17159</v>
      </c>
      <c r="F588" s="43" t="s">
        <v>17160</v>
      </c>
      <c r="G588" s="7" t="s">
        <v>4242</v>
      </c>
      <c r="H588" s="43" t="s">
        <v>17161</v>
      </c>
      <c r="I588" s="43" t="str">
        <f>VLOOKUP(G588,SCC_xref!$D$6:$E$260,2,FALSE)</f>
        <v>Compressor Engines</v>
      </c>
      <c r="J588" s="7" t="s">
        <v>17135</v>
      </c>
      <c r="K588" s="7" t="s">
        <v>17135</v>
      </c>
      <c r="L588" s="7">
        <v>2.0299999999999998</v>
      </c>
      <c r="M588" s="7" t="s">
        <v>17135</v>
      </c>
      <c r="N588" s="7" t="s">
        <v>17135</v>
      </c>
    </row>
    <row r="589" spans="1:14" x14ac:dyDescent="0.2">
      <c r="A589" s="43" t="s">
        <v>17062</v>
      </c>
      <c r="B589" s="7" t="str">
        <f t="shared" si="9"/>
        <v>35</v>
      </c>
      <c r="C589" s="7" t="s">
        <v>17105</v>
      </c>
      <c r="D589" s="7" t="str">
        <f>VLOOKUP(C589,fips_xref!$K$2:$L$53,2,FALSE)</f>
        <v>Lea</v>
      </c>
      <c r="E589" s="7" t="s">
        <v>17150</v>
      </c>
      <c r="F589" s="43" t="s">
        <v>17151</v>
      </c>
      <c r="G589" s="7" t="s">
        <v>4238</v>
      </c>
      <c r="H589" s="43" t="s">
        <v>17370</v>
      </c>
      <c r="I589" s="43" t="str">
        <f>VLOOKUP(G589,SCC_xref!$D$6:$E$260,2,FALSE)</f>
        <v>Compressor Engines</v>
      </c>
      <c r="J589" s="7" t="s">
        <v>17135</v>
      </c>
      <c r="K589" s="7" t="s">
        <v>17135</v>
      </c>
      <c r="L589" s="7" t="s">
        <v>17135</v>
      </c>
      <c r="M589" s="7" t="s">
        <v>17135</v>
      </c>
      <c r="N589" s="7">
        <v>2.0499999999999998</v>
      </c>
    </row>
    <row r="590" spans="1:14" x14ac:dyDescent="0.2">
      <c r="A590" s="43" t="s">
        <v>17062</v>
      </c>
      <c r="B590" s="7" t="str">
        <f t="shared" si="9"/>
        <v>35</v>
      </c>
      <c r="C590" s="7" t="s">
        <v>17063</v>
      </c>
      <c r="D590" s="7" t="str">
        <f>VLOOKUP(C590,fips_xref!$K$2:$L$53,2,FALSE)</f>
        <v>Eddy</v>
      </c>
      <c r="E590" s="7" t="s">
        <v>17153</v>
      </c>
      <c r="F590" s="43" t="s">
        <v>17165</v>
      </c>
      <c r="G590" s="7" t="s">
        <v>3326</v>
      </c>
      <c r="H590" s="43" t="s">
        <v>17327</v>
      </c>
      <c r="I590" s="43" t="str">
        <f>VLOOKUP(G590,SCC_xref!$D$6:$E$260,2,FALSE)</f>
        <v>Compressor Engines</v>
      </c>
      <c r="J590" s="7" t="s">
        <v>17135</v>
      </c>
      <c r="K590" s="7" t="s">
        <v>17135</v>
      </c>
      <c r="L590" s="7" t="s">
        <v>17135</v>
      </c>
      <c r="M590" s="7" t="s">
        <v>17135</v>
      </c>
      <c r="N590" s="7">
        <v>2.08</v>
      </c>
    </row>
    <row r="591" spans="1:14" x14ac:dyDescent="0.2">
      <c r="A591" s="43" t="s">
        <v>17062</v>
      </c>
      <c r="B591" s="7" t="str">
        <f t="shared" si="9"/>
        <v>35</v>
      </c>
      <c r="C591" s="7" t="s">
        <v>17105</v>
      </c>
      <c r="D591" s="7" t="str">
        <f>VLOOKUP(C591,fips_xref!$K$2:$L$53,2,FALSE)</f>
        <v>Lea</v>
      </c>
      <c r="E591" s="7" t="s">
        <v>17132</v>
      </c>
      <c r="F591" s="43" t="s">
        <v>17173</v>
      </c>
      <c r="G591" s="7" t="s">
        <v>4238</v>
      </c>
      <c r="H591" s="43" t="s">
        <v>17200</v>
      </c>
      <c r="I591" s="43" t="str">
        <f>VLOOKUP(G591,SCC_xref!$D$6:$E$260,2,FALSE)</f>
        <v>Compressor Engines</v>
      </c>
      <c r="J591" s="7" t="s">
        <v>17135</v>
      </c>
      <c r="K591" s="7" t="s">
        <v>17135</v>
      </c>
      <c r="L591" s="7" t="s">
        <v>17135</v>
      </c>
      <c r="M591" s="7" t="s">
        <v>17135</v>
      </c>
      <c r="N591" s="7">
        <v>2.09</v>
      </c>
    </row>
    <row r="592" spans="1:14" x14ac:dyDescent="0.2">
      <c r="A592" s="43" t="s">
        <v>17062</v>
      </c>
      <c r="B592" s="7" t="str">
        <f t="shared" si="9"/>
        <v>35</v>
      </c>
      <c r="C592" s="7" t="s">
        <v>17105</v>
      </c>
      <c r="D592" s="7" t="str">
        <f>VLOOKUP(C592,fips_xref!$K$2:$L$53,2,FALSE)</f>
        <v>Lea</v>
      </c>
      <c r="E592" s="7" t="s">
        <v>17201</v>
      </c>
      <c r="F592" s="43" t="s">
        <v>17320</v>
      </c>
      <c r="G592" s="7" t="s">
        <v>4240</v>
      </c>
      <c r="H592" s="43" t="s">
        <v>17353</v>
      </c>
      <c r="I592" s="43" t="str">
        <f>VLOOKUP(G592,SCC_xref!$D$6:$E$260,2,FALSE)</f>
        <v>Compressor Engines</v>
      </c>
      <c r="J592" s="7" t="s">
        <v>17135</v>
      </c>
      <c r="K592" s="7">
        <v>2.09</v>
      </c>
      <c r="L592" s="7" t="s">
        <v>17135</v>
      </c>
      <c r="M592" s="7" t="s">
        <v>17135</v>
      </c>
      <c r="N592" s="7" t="s">
        <v>17135</v>
      </c>
    </row>
    <row r="593" spans="1:14" x14ac:dyDescent="0.2">
      <c r="A593" s="43" t="s">
        <v>17062</v>
      </c>
      <c r="B593" s="7" t="str">
        <f t="shared" si="9"/>
        <v>35</v>
      </c>
      <c r="C593" s="7" t="s">
        <v>17105</v>
      </c>
      <c r="D593" s="7" t="str">
        <f>VLOOKUP(C593,fips_xref!$K$2:$L$53,2,FALSE)</f>
        <v>Lea</v>
      </c>
      <c r="E593" s="7" t="s">
        <v>17150</v>
      </c>
      <c r="F593" s="43" t="s">
        <v>17156</v>
      </c>
      <c r="G593" s="7" t="s">
        <v>4238</v>
      </c>
      <c r="H593" s="43" t="s">
        <v>17211</v>
      </c>
      <c r="I593" s="43" t="str">
        <f>VLOOKUP(G593,SCC_xref!$D$6:$E$260,2,FALSE)</f>
        <v>Compressor Engines</v>
      </c>
      <c r="J593" s="7" t="s">
        <v>17135</v>
      </c>
      <c r="K593" s="7" t="s">
        <v>17135</v>
      </c>
      <c r="L593" s="7" t="s">
        <v>17135</v>
      </c>
      <c r="M593" s="7" t="s">
        <v>17135</v>
      </c>
      <c r="N593" s="7">
        <v>2.09</v>
      </c>
    </row>
    <row r="594" spans="1:14" x14ac:dyDescent="0.2">
      <c r="A594" s="43" t="s">
        <v>17062</v>
      </c>
      <c r="B594" s="7" t="str">
        <f t="shared" si="9"/>
        <v>35</v>
      </c>
      <c r="C594" s="7" t="s">
        <v>17105</v>
      </c>
      <c r="D594" s="7" t="str">
        <f>VLOOKUP(C594,fips_xref!$K$2:$L$53,2,FALSE)</f>
        <v>Lea</v>
      </c>
      <c r="E594" s="7" t="s">
        <v>17231</v>
      </c>
      <c r="F594" s="43" t="s">
        <v>17264</v>
      </c>
      <c r="G594" s="7" t="s">
        <v>5576</v>
      </c>
      <c r="H594" s="43" t="s">
        <v>17265</v>
      </c>
      <c r="I594" s="43" t="str">
        <f>VLOOKUP(G594,SCC_xref!$D$6:$E$260,2,FALSE)</f>
        <v>Compressor Engines</v>
      </c>
      <c r="J594" s="7" t="s">
        <v>17135</v>
      </c>
      <c r="K594" s="7">
        <v>2.1</v>
      </c>
      <c r="L594" s="7" t="s">
        <v>17135</v>
      </c>
      <c r="M594" s="7" t="s">
        <v>17135</v>
      </c>
      <c r="N594" s="7" t="s">
        <v>17135</v>
      </c>
    </row>
    <row r="595" spans="1:14" x14ac:dyDescent="0.2">
      <c r="A595" s="43" t="s">
        <v>17062</v>
      </c>
      <c r="B595" s="7" t="str">
        <f t="shared" si="9"/>
        <v>35</v>
      </c>
      <c r="C595" s="7" t="s">
        <v>17105</v>
      </c>
      <c r="D595" s="7" t="str">
        <f>VLOOKUP(C595,fips_xref!$K$2:$L$53,2,FALSE)</f>
        <v>Lea</v>
      </c>
      <c r="E595" s="7" t="s">
        <v>17231</v>
      </c>
      <c r="F595" s="43" t="s">
        <v>17264</v>
      </c>
      <c r="G595" s="7" t="s">
        <v>4252</v>
      </c>
      <c r="H595" s="43" t="s">
        <v>17278</v>
      </c>
      <c r="I595" s="43" t="str">
        <f>VLOOKUP(G595,SCC_xref!$D$6:$E$260,2,FALSE)</f>
        <v>Natural Gas Production, Flares</v>
      </c>
      <c r="J595" s="7">
        <v>2.1</v>
      </c>
      <c r="K595" s="7" t="s">
        <v>17135</v>
      </c>
      <c r="L595" s="7" t="s">
        <v>17135</v>
      </c>
      <c r="M595" s="7" t="s">
        <v>17135</v>
      </c>
      <c r="N595" s="7" t="s">
        <v>17135</v>
      </c>
    </row>
    <row r="596" spans="1:14" x14ac:dyDescent="0.2">
      <c r="A596" s="43" t="s">
        <v>17062</v>
      </c>
      <c r="B596" s="7" t="str">
        <f t="shared" si="9"/>
        <v>35</v>
      </c>
      <c r="C596" s="7" t="s">
        <v>17105</v>
      </c>
      <c r="D596" s="7" t="str">
        <f>VLOOKUP(C596,fips_xref!$K$2:$L$53,2,FALSE)</f>
        <v>Lea</v>
      </c>
      <c r="E596" s="7" t="s">
        <v>17132</v>
      </c>
      <c r="F596" s="43" t="s">
        <v>17173</v>
      </c>
      <c r="G596" s="7" t="s">
        <v>4238</v>
      </c>
      <c r="H596" s="43" t="s">
        <v>17200</v>
      </c>
      <c r="I596" s="43" t="str">
        <f>VLOOKUP(G596,SCC_xref!$D$6:$E$260,2,FALSE)</f>
        <v>Compressor Engines</v>
      </c>
      <c r="J596" s="7" t="s">
        <v>17135</v>
      </c>
      <c r="K596" s="7" t="s">
        <v>17135</v>
      </c>
      <c r="L596" s="7" t="s">
        <v>17135</v>
      </c>
      <c r="M596" s="7" t="s">
        <v>17135</v>
      </c>
      <c r="N596" s="7">
        <v>2.13</v>
      </c>
    </row>
    <row r="597" spans="1:14" x14ac:dyDescent="0.2">
      <c r="A597" s="43" t="s">
        <v>17062</v>
      </c>
      <c r="B597" s="7" t="str">
        <f t="shared" si="9"/>
        <v>35</v>
      </c>
      <c r="C597" s="7" t="s">
        <v>17063</v>
      </c>
      <c r="D597" s="7" t="str">
        <f>VLOOKUP(C597,fips_xref!$K$2:$L$53,2,FALSE)</f>
        <v>Eddy</v>
      </c>
      <c r="E597" s="7" t="s">
        <v>17201</v>
      </c>
      <c r="F597" s="43" t="s">
        <v>17295</v>
      </c>
      <c r="G597" s="7" t="s">
        <v>1140</v>
      </c>
      <c r="H597" s="43" t="s">
        <v>17371</v>
      </c>
      <c r="I597" s="43" t="str">
        <f>VLOOKUP(G597,SCC_xref!$D$6:$E$260,2,FALSE)</f>
        <v>Natural Gas Production, Other Not Classified</v>
      </c>
      <c r="J597" s="7" t="s">
        <v>17135</v>
      </c>
      <c r="K597" s="7">
        <v>2.14</v>
      </c>
      <c r="L597" s="7" t="s">
        <v>17135</v>
      </c>
      <c r="M597" s="7" t="s">
        <v>17135</v>
      </c>
      <c r="N597" s="7" t="s">
        <v>17135</v>
      </c>
    </row>
    <row r="598" spans="1:14" x14ac:dyDescent="0.2">
      <c r="A598" s="43" t="s">
        <v>17062</v>
      </c>
      <c r="B598" s="7" t="str">
        <f t="shared" si="9"/>
        <v>35</v>
      </c>
      <c r="C598" s="7" t="s">
        <v>17063</v>
      </c>
      <c r="D598" s="7" t="str">
        <f>VLOOKUP(C598,fips_xref!$K$2:$L$53,2,FALSE)</f>
        <v>Eddy</v>
      </c>
      <c r="E598" s="7" t="s">
        <v>17201</v>
      </c>
      <c r="F598" s="43" t="s">
        <v>17295</v>
      </c>
      <c r="G598" s="7" t="s">
        <v>1140</v>
      </c>
      <c r="H598" s="43" t="s">
        <v>17371</v>
      </c>
      <c r="I598" s="43" t="str">
        <f>VLOOKUP(G598,SCC_xref!$D$6:$E$260,2,FALSE)</f>
        <v>Natural Gas Production, Other Not Classified</v>
      </c>
      <c r="J598" s="7" t="s">
        <v>17135</v>
      </c>
      <c r="K598" s="7">
        <v>2.14</v>
      </c>
      <c r="L598" s="7" t="s">
        <v>17135</v>
      </c>
      <c r="M598" s="7" t="s">
        <v>17135</v>
      </c>
      <c r="N598" s="7" t="s">
        <v>17135</v>
      </c>
    </row>
    <row r="599" spans="1:14" x14ac:dyDescent="0.2">
      <c r="A599" s="43" t="s">
        <v>17062</v>
      </c>
      <c r="B599" s="7" t="str">
        <f t="shared" si="9"/>
        <v>35</v>
      </c>
      <c r="C599" s="7" t="s">
        <v>17105</v>
      </c>
      <c r="D599" s="7" t="str">
        <f>VLOOKUP(C599,fips_xref!$K$2:$L$53,2,FALSE)</f>
        <v>Lea</v>
      </c>
      <c r="E599" s="7" t="s">
        <v>17150</v>
      </c>
      <c r="F599" s="43" t="s">
        <v>17187</v>
      </c>
      <c r="G599" s="7" t="s">
        <v>5578</v>
      </c>
      <c r="H599" s="43" t="s">
        <v>17356</v>
      </c>
      <c r="I599" s="43" t="str">
        <f>VLOOKUP(G599,SCC_xref!$D$6:$E$260,2,FALSE)</f>
        <v>Compressor Engines</v>
      </c>
      <c r="J599" s="7" t="s">
        <v>17135</v>
      </c>
      <c r="K599" s="7" t="s">
        <v>17135</v>
      </c>
      <c r="L599" s="7" t="s">
        <v>17135</v>
      </c>
      <c r="M599" s="7" t="s">
        <v>17135</v>
      </c>
      <c r="N599" s="7">
        <v>2.14</v>
      </c>
    </row>
    <row r="600" spans="1:14" x14ac:dyDescent="0.2">
      <c r="A600" s="43" t="s">
        <v>17062</v>
      </c>
      <c r="B600" s="7" t="str">
        <f t="shared" si="9"/>
        <v>35</v>
      </c>
      <c r="C600" s="7" t="s">
        <v>17105</v>
      </c>
      <c r="D600" s="7" t="str">
        <f>VLOOKUP(C600,fips_xref!$K$2:$L$53,2,FALSE)</f>
        <v>Lea</v>
      </c>
      <c r="E600" s="7" t="s">
        <v>17201</v>
      </c>
      <c r="F600" s="43" t="s">
        <v>17320</v>
      </c>
      <c r="G600" s="7" t="s">
        <v>1136</v>
      </c>
      <c r="H600" s="43" t="s">
        <v>17372</v>
      </c>
      <c r="I600" s="43" t="str">
        <f>VLOOKUP(G600,SCC_xref!$D$6:$E$260,2,FALSE)</f>
        <v>Permitted Tank Losses</v>
      </c>
      <c r="J600" s="7" t="s">
        <v>17135</v>
      </c>
      <c r="K600" s="7">
        <v>2.17</v>
      </c>
      <c r="L600" s="7" t="s">
        <v>17135</v>
      </c>
      <c r="M600" s="7" t="s">
        <v>17135</v>
      </c>
      <c r="N600" s="7" t="s">
        <v>17135</v>
      </c>
    </row>
    <row r="601" spans="1:14" x14ac:dyDescent="0.2">
      <c r="A601" s="43" t="s">
        <v>17062</v>
      </c>
      <c r="B601" s="7" t="str">
        <f t="shared" si="9"/>
        <v>35</v>
      </c>
      <c r="C601" s="7" t="s">
        <v>17105</v>
      </c>
      <c r="D601" s="7" t="str">
        <f>VLOOKUP(C601,fips_xref!$K$2:$L$53,2,FALSE)</f>
        <v>Lea</v>
      </c>
      <c r="E601" s="7" t="s">
        <v>17201</v>
      </c>
      <c r="F601" s="43" t="s">
        <v>17320</v>
      </c>
      <c r="G601" s="7" t="s">
        <v>1136</v>
      </c>
      <c r="H601" s="43" t="s">
        <v>17372</v>
      </c>
      <c r="I601" s="43" t="str">
        <f>VLOOKUP(G601,SCC_xref!$D$6:$E$260,2,FALSE)</f>
        <v>Permitted Tank Losses</v>
      </c>
      <c r="J601" s="7" t="s">
        <v>17135</v>
      </c>
      <c r="K601" s="7">
        <v>2.17</v>
      </c>
      <c r="L601" s="7" t="s">
        <v>17135</v>
      </c>
      <c r="M601" s="7" t="s">
        <v>17135</v>
      </c>
      <c r="N601" s="7" t="s">
        <v>17135</v>
      </c>
    </row>
    <row r="602" spans="1:14" x14ac:dyDescent="0.2">
      <c r="A602" s="43" t="s">
        <v>17062</v>
      </c>
      <c r="B602" s="7" t="str">
        <f t="shared" si="9"/>
        <v>35</v>
      </c>
      <c r="C602" s="7" t="s">
        <v>17105</v>
      </c>
      <c r="D602" s="7" t="str">
        <f>VLOOKUP(C602,fips_xref!$K$2:$L$53,2,FALSE)</f>
        <v>Lea</v>
      </c>
      <c r="E602" s="7" t="s">
        <v>17201</v>
      </c>
      <c r="F602" s="43" t="s">
        <v>17320</v>
      </c>
      <c r="G602" s="7" t="s">
        <v>1136</v>
      </c>
      <c r="H602" s="43" t="s">
        <v>17373</v>
      </c>
      <c r="I602" s="43" t="str">
        <f>VLOOKUP(G602,SCC_xref!$D$6:$E$260,2,FALSE)</f>
        <v>Permitted Tank Losses</v>
      </c>
      <c r="J602" s="7" t="s">
        <v>17135</v>
      </c>
      <c r="K602" s="7">
        <v>2.19</v>
      </c>
      <c r="L602" s="7" t="s">
        <v>17135</v>
      </c>
      <c r="M602" s="7" t="s">
        <v>17135</v>
      </c>
      <c r="N602" s="7" t="s">
        <v>17135</v>
      </c>
    </row>
    <row r="603" spans="1:14" x14ac:dyDescent="0.2">
      <c r="A603" s="43" t="s">
        <v>17062</v>
      </c>
      <c r="B603" s="7" t="str">
        <f t="shared" si="9"/>
        <v>35</v>
      </c>
      <c r="C603" s="7" t="s">
        <v>17104</v>
      </c>
      <c r="D603" s="7" t="str">
        <f>VLOOKUP(C603,fips_xref!$K$2:$L$53,2,FALSE)</f>
        <v>Chaves</v>
      </c>
      <c r="E603" s="7" t="s">
        <v>17139</v>
      </c>
      <c r="F603" s="43" t="s">
        <v>17250</v>
      </c>
      <c r="G603" s="7" t="s">
        <v>4242</v>
      </c>
      <c r="H603" s="43" t="s">
        <v>17374</v>
      </c>
      <c r="I603" s="43" t="str">
        <f>VLOOKUP(G603,SCC_xref!$D$6:$E$260,2,FALSE)</f>
        <v>Compressor Engines</v>
      </c>
      <c r="J603" s="7" t="s">
        <v>17135</v>
      </c>
      <c r="K603" s="7">
        <v>2.2000000000000002</v>
      </c>
      <c r="L603" s="7" t="s">
        <v>17135</v>
      </c>
      <c r="M603" s="7" t="s">
        <v>17135</v>
      </c>
      <c r="N603" s="7" t="s">
        <v>17135</v>
      </c>
    </row>
    <row r="604" spans="1:14" x14ac:dyDescent="0.2">
      <c r="A604" s="43" t="s">
        <v>17062</v>
      </c>
      <c r="B604" s="7" t="str">
        <f t="shared" si="9"/>
        <v>35</v>
      </c>
      <c r="C604" s="7" t="s">
        <v>17063</v>
      </c>
      <c r="D604" s="7" t="str">
        <f>VLOOKUP(C604,fips_xref!$K$2:$L$53,2,FALSE)</f>
        <v>Eddy</v>
      </c>
      <c r="E604" s="7" t="s">
        <v>17147</v>
      </c>
      <c r="F604" s="43" t="s">
        <v>17148</v>
      </c>
      <c r="G604" s="7" t="s">
        <v>5576</v>
      </c>
      <c r="H604" s="43" t="s">
        <v>17252</v>
      </c>
      <c r="I604" s="43" t="str">
        <f>VLOOKUP(G604,SCC_xref!$D$6:$E$260,2,FALSE)</f>
        <v>Compressor Engines</v>
      </c>
      <c r="J604" s="7" t="s">
        <v>17135</v>
      </c>
      <c r="K604" s="7" t="s">
        <v>17135</v>
      </c>
      <c r="L604" s="7">
        <v>2.2000000000000002</v>
      </c>
      <c r="M604" s="7" t="s">
        <v>17135</v>
      </c>
      <c r="N604" s="7" t="s">
        <v>17135</v>
      </c>
    </row>
    <row r="605" spans="1:14" x14ac:dyDescent="0.2">
      <c r="A605" s="43" t="s">
        <v>17062</v>
      </c>
      <c r="B605" s="7" t="str">
        <f t="shared" si="9"/>
        <v>35</v>
      </c>
      <c r="C605" s="7" t="s">
        <v>17063</v>
      </c>
      <c r="D605" s="7" t="str">
        <f>VLOOKUP(C605,fips_xref!$K$2:$L$53,2,FALSE)</f>
        <v>Eddy</v>
      </c>
      <c r="E605" s="7" t="s">
        <v>17147</v>
      </c>
      <c r="F605" s="43" t="s">
        <v>17148</v>
      </c>
      <c r="G605" s="7" t="s">
        <v>5576</v>
      </c>
      <c r="H605" s="43" t="s">
        <v>17255</v>
      </c>
      <c r="I605" s="43" t="str">
        <f>VLOOKUP(G605,SCC_xref!$D$6:$E$260,2,FALSE)</f>
        <v>Compressor Engines</v>
      </c>
      <c r="J605" s="7" t="s">
        <v>17135</v>
      </c>
      <c r="K605" s="7" t="s">
        <v>17135</v>
      </c>
      <c r="L605" s="7">
        <v>2.2000000000000002</v>
      </c>
      <c r="M605" s="7" t="s">
        <v>17135</v>
      </c>
      <c r="N605" s="7" t="s">
        <v>17135</v>
      </c>
    </row>
    <row r="606" spans="1:14" x14ac:dyDescent="0.2">
      <c r="A606" s="43" t="s">
        <v>17062</v>
      </c>
      <c r="B606" s="7" t="str">
        <f t="shared" si="9"/>
        <v>35</v>
      </c>
      <c r="C606" s="7" t="s">
        <v>17105</v>
      </c>
      <c r="D606" s="7" t="str">
        <f>VLOOKUP(C606,fips_xref!$K$2:$L$53,2,FALSE)</f>
        <v>Lea</v>
      </c>
      <c r="E606" s="7" t="s">
        <v>17236</v>
      </c>
      <c r="F606" s="43" t="s">
        <v>17266</v>
      </c>
      <c r="G606" s="7" t="s">
        <v>1138</v>
      </c>
      <c r="H606" s="43" t="s">
        <v>17375</v>
      </c>
      <c r="I606" s="43" t="str">
        <f>VLOOKUP(G606,SCC_xref!$D$6:$E$260,2,FALSE)</f>
        <v>Permitted Tank Losses</v>
      </c>
      <c r="J606" s="7" t="s">
        <v>17135</v>
      </c>
      <c r="K606" s="7">
        <v>2.2000000000000002</v>
      </c>
      <c r="L606" s="7" t="s">
        <v>17135</v>
      </c>
      <c r="M606" s="7" t="s">
        <v>17135</v>
      </c>
      <c r="N606" s="7" t="s">
        <v>17135</v>
      </c>
    </row>
    <row r="607" spans="1:14" x14ac:dyDescent="0.2">
      <c r="A607" s="43" t="s">
        <v>17062</v>
      </c>
      <c r="B607" s="7" t="str">
        <f t="shared" si="9"/>
        <v>35</v>
      </c>
      <c r="C607" s="7" t="s">
        <v>17105</v>
      </c>
      <c r="D607" s="7" t="str">
        <f>VLOOKUP(C607,fips_xref!$K$2:$L$53,2,FALSE)</f>
        <v>Lea</v>
      </c>
      <c r="E607" s="7" t="s">
        <v>17150</v>
      </c>
      <c r="F607" s="43" t="s">
        <v>17151</v>
      </c>
      <c r="G607" s="7" t="s">
        <v>10979</v>
      </c>
      <c r="H607" s="43" t="s">
        <v>17233</v>
      </c>
      <c r="I607" s="43" t="str">
        <f>VLOOKUP(G607,SCC_xref!$D$6:$E$260,2,FALSE)</f>
        <v>Natural Gas Production, Other Not Classified</v>
      </c>
      <c r="J607" s="7">
        <v>2.23</v>
      </c>
      <c r="K607" s="7" t="s">
        <v>17135</v>
      </c>
      <c r="L607" s="7" t="s">
        <v>17135</v>
      </c>
      <c r="M607" s="7" t="s">
        <v>17135</v>
      </c>
      <c r="N607" s="7" t="s">
        <v>17135</v>
      </c>
    </row>
    <row r="608" spans="1:14" x14ac:dyDescent="0.2">
      <c r="A608" s="43" t="s">
        <v>17062</v>
      </c>
      <c r="B608" s="7" t="str">
        <f t="shared" si="9"/>
        <v>35</v>
      </c>
      <c r="C608" s="7" t="s">
        <v>17105</v>
      </c>
      <c r="D608" s="7" t="str">
        <f>VLOOKUP(C608,fips_xref!$K$2:$L$53,2,FALSE)</f>
        <v>Lea</v>
      </c>
      <c r="E608" s="7" t="s">
        <v>17201</v>
      </c>
      <c r="F608" s="43" t="s">
        <v>17322</v>
      </c>
      <c r="G608" s="7" t="s">
        <v>5578</v>
      </c>
      <c r="H608" s="43" t="s">
        <v>17353</v>
      </c>
      <c r="I608" s="43" t="str">
        <f>VLOOKUP(G608,SCC_xref!$D$6:$E$260,2,FALSE)</f>
        <v>Compressor Engines</v>
      </c>
      <c r="J608" s="7" t="s">
        <v>17135</v>
      </c>
      <c r="K608" s="7">
        <v>2.2400000000000002</v>
      </c>
      <c r="L608" s="7" t="s">
        <v>17135</v>
      </c>
      <c r="M608" s="7" t="s">
        <v>17135</v>
      </c>
      <c r="N608" s="7" t="s">
        <v>17135</v>
      </c>
    </row>
    <row r="609" spans="1:14" x14ac:dyDescent="0.2">
      <c r="A609" s="43" t="s">
        <v>17062</v>
      </c>
      <c r="B609" s="7" t="str">
        <f t="shared" si="9"/>
        <v>35</v>
      </c>
      <c r="C609" s="7" t="s">
        <v>17105</v>
      </c>
      <c r="D609" s="7" t="str">
        <f>VLOOKUP(C609,fips_xref!$K$2:$L$53,2,FALSE)</f>
        <v>Lea</v>
      </c>
      <c r="E609" s="7" t="s">
        <v>17201</v>
      </c>
      <c r="F609" s="43" t="s">
        <v>17320</v>
      </c>
      <c r="G609" s="7" t="s">
        <v>4240</v>
      </c>
      <c r="H609" s="43" t="s">
        <v>17352</v>
      </c>
      <c r="I609" s="43" t="str">
        <f>VLOOKUP(G609,SCC_xref!$D$6:$E$260,2,FALSE)</f>
        <v>Compressor Engines</v>
      </c>
      <c r="J609" s="7" t="s">
        <v>17135</v>
      </c>
      <c r="K609" s="7" t="s">
        <v>17135</v>
      </c>
      <c r="L609" s="7">
        <v>2.27</v>
      </c>
      <c r="M609" s="7" t="s">
        <v>17135</v>
      </c>
      <c r="N609" s="7" t="s">
        <v>17135</v>
      </c>
    </row>
    <row r="610" spans="1:14" x14ac:dyDescent="0.2">
      <c r="A610" s="43" t="s">
        <v>17062</v>
      </c>
      <c r="B610" s="7" t="str">
        <f t="shared" si="9"/>
        <v>35</v>
      </c>
      <c r="C610" s="7" t="s">
        <v>17105</v>
      </c>
      <c r="D610" s="7" t="str">
        <f>VLOOKUP(C610,fips_xref!$K$2:$L$53,2,FALSE)</f>
        <v>Lea</v>
      </c>
      <c r="E610" s="7" t="s">
        <v>17201</v>
      </c>
      <c r="F610" s="43" t="s">
        <v>17320</v>
      </c>
      <c r="G610" s="7" t="s">
        <v>15327</v>
      </c>
      <c r="H610" s="43" t="s">
        <v>17284</v>
      </c>
      <c r="I610" s="43" t="str">
        <f>VLOOKUP(G610,SCC_xref!$D$6:$E$260,2,FALSE)</f>
        <v>Permitted Tank Losses</v>
      </c>
      <c r="J610" s="7" t="s">
        <v>17135</v>
      </c>
      <c r="K610" s="7">
        <v>2.2799999999999998</v>
      </c>
      <c r="L610" s="7" t="s">
        <v>17135</v>
      </c>
      <c r="M610" s="7" t="s">
        <v>17135</v>
      </c>
      <c r="N610" s="7" t="s">
        <v>17135</v>
      </c>
    </row>
    <row r="611" spans="1:14" x14ac:dyDescent="0.2">
      <c r="A611" s="43" t="s">
        <v>17062</v>
      </c>
      <c r="B611" s="7" t="str">
        <f t="shared" si="9"/>
        <v>35</v>
      </c>
      <c r="C611" s="7" t="s">
        <v>17105</v>
      </c>
      <c r="D611" s="7" t="str">
        <f>VLOOKUP(C611,fips_xref!$K$2:$L$53,2,FALSE)</f>
        <v>Lea</v>
      </c>
      <c r="E611" s="7" t="s">
        <v>17201</v>
      </c>
      <c r="F611" s="43" t="s">
        <v>17320</v>
      </c>
      <c r="G611" s="7" t="s">
        <v>1136</v>
      </c>
      <c r="H611" s="43" t="s">
        <v>17376</v>
      </c>
      <c r="I611" s="43" t="str">
        <f>VLOOKUP(G611,SCC_xref!$D$6:$E$260,2,FALSE)</f>
        <v>Permitted Tank Losses</v>
      </c>
      <c r="J611" s="7" t="s">
        <v>17135</v>
      </c>
      <c r="K611" s="7">
        <v>2.2799999999999998</v>
      </c>
      <c r="L611" s="7" t="s">
        <v>17135</v>
      </c>
      <c r="M611" s="7" t="s">
        <v>17135</v>
      </c>
      <c r="N611" s="7" t="s">
        <v>17135</v>
      </c>
    </row>
    <row r="612" spans="1:14" x14ac:dyDescent="0.2">
      <c r="A612" s="43" t="s">
        <v>17062</v>
      </c>
      <c r="B612" s="7" t="str">
        <f t="shared" si="9"/>
        <v>35</v>
      </c>
      <c r="C612" s="7" t="s">
        <v>17105</v>
      </c>
      <c r="D612" s="7" t="str">
        <f>VLOOKUP(C612,fips_xref!$K$2:$L$53,2,FALSE)</f>
        <v>Lea</v>
      </c>
      <c r="E612" s="7" t="s">
        <v>17201</v>
      </c>
      <c r="F612" s="43" t="s">
        <v>17320</v>
      </c>
      <c r="G612" s="7" t="s">
        <v>11026</v>
      </c>
      <c r="H612" s="43" t="s">
        <v>17377</v>
      </c>
      <c r="I612" s="43" t="str">
        <f>VLOOKUP(G612,SCC_xref!$D$6:$E$260,2,FALSE)</f>
        <v>Permitted Tank Losses</v>
      </c>
      <c r="J612" s="7" t="s">
        <v>17135</v>
      </c>
      <c r="K612" s="7">
        <v>2.2799999999999998</v>
      </c>
      <c r="L612" s="7" t="s">
        <v>17135</v>
      </c>
      <c r="M612" s="7" t="s">
        <v>17135</v>
      </c>
      <c r="N612" s="7" t="s">
        <v>17135</v>
      </c>
    </row>
    <row r="613" spans="1:14" x14ac:dyDescent="0.2">
      <c r="A613" s="43" t="s">
        <v>17062</v>
      </c>
      <c r="B613" s="7" t="str">
        <f t="shared" si="9"/>
        <v>35</v>
      </c>
      <c r="C613" s="7" t="s">
        <v>17063</v>
      </c>
      <c r="D613" s="7" t="str">
        <f>VLOOKUP(C613,fips_xref!$K$2:$L$53,2,FALSE)</f>
        <v>Eddy</v>
      </c>
      <c r="E613" s="7" t="s">
        <v>17139</v>
      </c>
      <c r="F613" s="43" t="s">
        <v>17196</v>
      </c>
      <c r="G613" s="7" t="s">
        <v>3823</v>
      </c>
      <c r="H613" s="43" t="s">
        <v>17234</v>
      </c>
      <c r="I613" s="43" t="str">
        <f>VLOOKUP(G613,SCC_xref!$D$6:$E$260,2,FALSE)</f>
        <v>Process Heaters</v>
      </c>
      <c r="J613" s="7" t="s">
        <v>17135</v>
      </c>
      <c r="K613" s="7" t="s">
        <v>17135</v>
      </c>
      <c r="L613" s="7">
        <v>2.2999999999999998</v>
      </c>
      <c r="M613" s="7" t="s">
        <v>17135</v>
      </c>
      <c r="N613" s="7" t="s">
        <v>17135</v>
      </c>
    </row>
    <row r="614" spans="1:14" x14ac:dyDescent="0.2">
      <c r="A614" s="43" t="s">
        <v>17062</v>
      </c>
      <c r="B614" s="7" t="str">
        <f t="shared" si="9"/>
        <v>35</v>
      </c>
      <c r="C614" s="7" t="s">
        <v>17105</v>
      </c>
      <c r="D614" s="7" t="str">
        <f>VLOOKUP(C614,fips_xref!$K$2:$L$53,2,FALSE)</f>
        <v>Lea</v>
      </c>
      <c r="E614" s="7" t="s">
        <v>17236</v>
      </c>
      <c r="F614" s="43" t="s">
        <v>17237</v>
      </c>
      <c r="G614" s="7" t="s">
        <v>5578</v>
      </c>
      <c r="H614" s="43" t="s">
        <v>17242</v>
      </c>
      <c r="I614" s="43" t="str">
        <f>VLOOKUP(G614,SCC_xref!$D$6:$E$260,2,FALSE)</f>
        <v>Compressor Engines</v>
      </c>
      <c r="J614" s="7" t="s">
        <v>17135</v>
      </c>
      <c r="K614" s="7">
        <v>2.2999999999999998</v>
      </c>
      <c r="L614" s="7" t="s">
        <v>17135</v>
      </c>
      <c r="M614" s="7" t="s">
        <v>17135</v>
      </c>
      <c r="N614" s="7" t="s">
        <v>17135</v>
      </c>
    </row>
    <row r="615" spans="1:14" x14ac:dyDescent="0.2">
      <c r="A615" s="43" t="s">
        <v>17062</v>
      </c>
      <c r="B615" s="7" t="str">
        <f t="shared" si="9"/>
        <v>35</v>
      </c>
      <c r="C615" s="7" t="s">
        <v>17105</v>
      </c>
      <c r="D615" s="7" t="str">
        <f>VLOOKUP(C615,fips_xref!$K$2:$L$53,2,FALSE)</f>
        <v>Lea</v>
      </c>
      <c r="E615" s="7" t="s">
        <v>17150</v>
      </c>
      <c r="F615" s="43" t="s">
        <v>17163</v>
      </c>
      <c r="G615" s="7" t="s">
        <v>3823</v>
      </c>
      <c r="H615" s="43" t="s">
        <v>17185</v>
      </c>
      <c r="I615" s="43" t="str">
        <f>VLOOKUP(G615,SCC_xref!$D$6:$E$260,2,FALSE)</f>
        <v>Process Heaters</v>
      </c>
      <c r="J615" s="7">
        <v>2.34</v>
      </c>
      <c r="K615" s="7" t="s">
        <v>17135</v>
      </c>
      <c r="L615" s="7" t="s">
        <v>17135</v>
      </c>
      <c r="M615" s="7" t="s">
        <v>17135</v>
      </c>
      <c r="N615" s="7" t="s">
        <v>17135</v>
      </c>
    </row>
    <row r="616" spans="1:14" x14ac:dyDescent="0.2">
      <c r="A616" s="43" t="s">
        <v>17062</v>
      </c>
      <c r="B616" s="7" t="str">
        <f t="shared" si="9"/>
        <v>35</v>
      </c>
      <c r="C616" s="7" t="s">
        <v>17063</v>
      </c>
      <c r="D616" s="7" t="str">
        <f>VLOOKUP(C616,fips_xref!$K$2:$L$53,2,FALSE)</f>
        <v>Eddy</v>
      </c>
      <c r="E616" s="7" t="s">
        <v>17201</v>
      </c>
      <c r="F616" s="43" t="s">
        <v>17295</v>
      </c>
      <c r="G616" s="7" t="s">
        <v>1140</v>
      </c>
      <c r="H616" s="43" t="s">
        <v>3439</v>
      </c>
      <c r="I616" s="43" t="str">
        <f>VLOOKUP(G616,SCC_xref!$D$6:$E$260,2,FALSE)</f>
        <v>Natural Gas Production, Other Not Classified</v>
      </c>
      <c r="J616" s="7" t="s">
        <v>17135</v>
      </c>
      <c r="K616" s="7">
        <v>2.35</v>
      </c>
      <c r="L616" s="7" t="s">
        <v>17135</v>
      </c>
      <c r="M616" s="7" t="s">
        <v>17135</v>
      </c>
      <c r="N616" s="7" t="s">
        <v>17135</v>
      </c>
    </row>
    <row r="617" spans="1:14" x14ac:dyDescent="0.2">
      <c r="A617" s="43" t="s">
        <v>17062</v>
      </c>
      <c r="B617" s="7" t="str">
        <f t="shared" si="9"/>
        <v>35</v>
      </c>
      <c r="C617" s="7" t="s">
        <v>17105</v>
      </c>
      <c r="D617" s="7" t="str">
        <f>VLOOKUP(C617,fips_xref!$K$2:$L$53,2,FALSE)</f>
        <v>Lea</v>
      </c>
      <c r="E617" s="7" t="s">
        <v>17132</v>
      </c>
      <c r="F617" s="43" t="s">
        <v>17190</v>
      </c>
      <c r="G617" s="7" t="s">
        <v>5576</v>
      </c>
      <c r="H617" s="43" t="s">
        <v>17191</v>
      </c>
      <c r="I617" s="43" t="str">
        <f>VLOOKUP(G617,SCC_xref!$D$6:$E$260,2,FALSE)</f>
        <v>Compressor Engines</v>
      </c>
      <c r="J617" s="7" t="s">
        <v>17135</v>
      </c>
      <c r="K617" s="7" t="s">
        <v>17135</v>
      </c>
      <c r="L617" s="7" t="s">
        <v>17135</v>
      </c>
      <c r="M617" s="7">
        <v>2.36</v>
      </c>
      <c r="N617" s="7" t="s">
        <v>17135</v>
      </c>
    </row>
    <row r="618" spans="1:14" x14ac:dyDescent="0.2">
      <c r="A618" s="43" t="s">
        <v>17062</v>
      </c>
      <c r="B618" s="7" t="str">
        <f t="shared" si="9"/>
        <v>35</v>
      </c>
      <c r="C618" s="7" t="s">
        <v>17105</v>
      </c>
      <c r="D618" s="7" t="str">
        <f>VLOOKUP(C618,fips_xref!$K$2:$L$53,2,FALSE)</f>
        <v>Lea</v>
      </c>
      <c r="E618" s="7" t="s">
        <v>17132</v>
      </c>
      <c r="F618" s="43" t="s">
        <v>17173</v>
      </c>
      <c r="G618" s="7" t="s">
        <v>5578</v>
      </c>
      <c r="H618" s="43" t="s">
        <v>17347</v>
      </c>
      <c r="I618" s="43" t="str">
        <f>VLOOKUP(G618,SCC_xref!$D$6:$E$260,2,FALSE)</f>
        <v>Compressor Engines</v>
      </c>
      <c r="J618" s="7" t="s">
        <v>17135</v>
      </c>
      <c r="K618" s="7">
        <v>2.37</v>
      </c>
      <c r="L618" s="7" t="s">
        <v>17135</v>
      </c>
      <c r="M618" s="7" t="s">
        <v>17135</v>
      </c>
      <c r="N618" s="7" t="s">
        <v>17135</v>
      </c>
    </row>
    <row r="619" spans="1:14" x14ac:dyDescent="0.2">
      <c r="A619" s="43" t="s">
        <v>17062</v>
      </c>
      <c r="B619" s="7" t="str">
        <f t="shared" si="9"/>
        <v>35</v>
      </c>
      <c r="C619" s="7" t="s">
        <v>17105</v>
      </c>
      <c r="D619" s="7" t="str">
        <f>VLOOKUP(C619,fips_xref!$K$2:$L$53,2,FALSE)</f>
        <v>Lea</v>
      </c>
      <c r="E619" s="7" t="s">
        <v>17132</v>
      </c>
      <c r="F619" s="43" t="s">
        <v>17220</v>
      </c>
      <c r="G619" s="7" t="s">
        <v>4250</v>
      </c>
      <c r="H619" s="43" t="s">
        <v>17221</v>
      </c>
      <c r="I619" s="43" t="str">
        <f>VLOOKUP(G619,SCC_xref!$D$6:$E$260,2,FALSE)</f>
        <v>Compressor Engines</v>
      </c>
      <c r="J619" s="7" t="s">
        <v>17135</v>
      </c>
      <c r="K619" s="7" t="s">
        <v>17135</v>
      </c>
      <c r="L619" s="7">
        <v>2.37</v>
      </c>
      <c r="M619" s="7" t="s">
        <v>17135</v>
      </c>
      <c r="N619" s="7" t="s">
        <v>17135</v>
      </c>
    </row>
    <row r="620" spans="1:14" x14ac:dyDescent="0.2">
      <c r="A620" s="43" t="s">
        <v>17062</v>
      </c>
      <c r="B620" s="7" t="str">
        <f t="shared" si="9"/>
        <v>35</v>
      </c>
      <c r="C620" s="7" t="s">
        <v>17105</v>
      </c>
      <c r="D620" s="7" t="str">
        <f>VLOOKUP(C620,fips_xref!$K$2:$L$53,2,FALSE)</f>
        <v>Lea</v>
      </c>
      <c r="E620" s="7" t="s">
        <v>17150</v>
      </c>
      <c r="F620" s="43" t="s">
        <v>17175</v>
      </c>
      <c r="G620" s="7" t="s">
        <v>4240</v>
      </c>
      <c r="H620" s="43" t="s">
        <v>17205</v>
      </c>
      <c r="I620" s="43" t="str">
        <f>VLOOKUP(G620,SCC_xref!$D$6:$E$260,2,FALSE)</f>
        <v>Compressor Engines</v>
      </c>
      <c r="J620" s="7" t="s">
        <v>17135</v>
      </c>
      <c r="K620" s="7" t="s">
        <v>17135</v>
      </c>
      <c r="L620" s="7">
        <v>2.37</v>
      </c>
      <c r="M620" s="7" t="s">
        <v>17135</v>
      </c>
      <c r="N620" s="7" t="s">
        <v>17135</v>
      </c>
    </row>
    <row r="621" spans="1:14" x14ac:dyDescent="0.2">
      <c r="A621" s="43" t="s">
        <v>17062</v>
      </c>
      <c r="B621" s="7" t="str">
        <f t="shared" si="9"/>
        <v>35</v>
      </c>
      <c r="C621" s="7" t="s">
        <v>17105</v>
      </c>
      <c r="D621" s="7" t="str">
        <f>VLOOKUP(C621,fips_xref!$K$2:$L$53,2,FALSE)</f>
        <v>Lea</v>
      </c>
      <c r="E621" s="7" t="s">
        <v>17236</v>
      </c>
      <c r="F621" s="43" t="s">
        <v>17237</v>
      </c>
      <c r="G621" s="7" t="s">
        <v>3823</v>
      </c>
      <c r="H621" s="43" t="s">
        <v>17238</v>
      </c>
      <c r="I621" s="43" t="str">
        <f>VLOOKUP(G621,SCC_xref!$D$6:$E$260,2,FALSE)</f>
        <v>Process Heaters</v>
      </c>
      <c r="J621" s="7">
        <v>2.4</v>
      </c>
      <c r="K621" s="7" t="s">
        <v>17135</v>
      </c>
      <c r="L621" s="7" t="s">
        <v>17135</v>
      </c>
      <c r="M621" s="7" t="s">
        <v>17135</v>
      </c>
      <c r="N621" s="7" t="s">
        <v>17135</v>
      </c>
    </row>
    <row r="622" spans="1:14" x14ac:dyDescent="0.2">
      <c r="A622" s="43" t="s">
        <v>17062</v>
      </c>
      <c r="B622" s="7" t="str">
        <f t="shared" si="9"/>
        <v>35</v>
      </c>
      <c r="C622" s="7" t="s">
        <v>17105</v>
      </c>
      <c r="D622" s="7" t="str">
        <f>VLOOKUP(C622,fips_xref!$K$2:$L$53,2,FALSE)</f>
        <v>Lea</v>
      </c>
      <c r="E622" s="7" t="s">
        <v>17150</v>
      </c>
      <c r="F622" s="43" t="s">
        <v>17163</v>
      </c>
      <c r="G622" s="7" t="s">
        <v>4238</v>
      </c>
      <c r="H622" s="43" t="s">
        <v>17180</v>
      </c>
      <c r="I622" s="43" t="str">
        <f>VLOOKUP(G622,SCC_xref!$D$6:$E$260,2,FALSE)</f>
        <v>Compressor Engines</v>
      </c>
      <c r="J622" s="7" t="s">
        <v>17135</v>
      </c>
      <c r="K622" s="7">
        <v>2.4</v>
      </c>
      <c r="L622" s="7" t="s">
        <v>17135</v>
      </c>
      <c r="M622" s="7" t="s">
        <v>17135</v>
      </c>
      <c r="N622" s="7" t="s">
        <v>17135</v>
      </c>
    </row>
    <row r="623" spans="1:14" x14ac:dyDescent="0.2">
      <c r="A623" s="43" t="s">
        <v>17062</v>
      </c>
      <c r="B623" s="7" t="str">
        <f t="shared" si="9"/>
        <v>35</v>
      </c>
      <c r="C623" s="7" t="s">
        <v>17105</v>
      </c>
      <c r="D623" s="7" t="str">
        <f>VLOOKUP(C623,fips_xref!$K$2:$L$53,2,FALSE)</f>
        <v>Lea</v>
      </c>
      <c r="E623" s="7" t="s">
        <v>17231</v>
      </c>
      <c r="F623" s="43" t="s">
        <v>17264</v>
      </c>
      <c r="G623" s="7" t="s">
        <v>5576</v>
      </c>
      <c r="H623" s="43" t="s">
        <v>17265</v>
      </c>
      <c r="I623" s="43" t="str">
        <f>VLOOKUP(G623,SCC_xref!$D$6:$E$260,2,FALSE)</f>
        <v>Compressor Engines</v>
      </c>
      <c r="J623" s="7" t="s">
        <v>17135</v>
      </c>
      <c r="K623" s="7">
        <v>2.4</v>
      </c>
      <c r="L623" s="7" t="s">
        <v>17135</v>
      </c>
      <c r="M623" s="7" t="s">
        <v>17135</v>
      </c>
      <c r="N623" s="7" t="s">
        <v>17135</v>
      </c>
    </row>
    <row r="624" spans="1:14" x14ac:dyDescent="0.2">
      <c r="A624" s="43" t="s">
        <v>17062</v>
      </c>
      <c r="B624" s="7" t="str">
        <f t="shared" si="9"/>
        <v>35</v>
      </c>
      <c r="C624" s="7" t="s">
        <v>17105</v>
      </c>
      <c r="D624" s="7" t="str">
        <f>VLOOKUP(C624,fips_xref!$K$2:$L$53,2,FALSE)</f>
        <v>Lea</v>
      </c>
      <c r="E624" s="7" t="s">
        <v>17231</v>
      </c>
      <c r="F624" s="43" t="s">
        <v>17264</v>
      </c>
      <c r="G624" s="7" t="s">
        <v>5576</v>
      </c>
      <c r="H624" s="43" t="s">
        <v>17265</v>
      </c>
      <c r="I624" s="43" t="str">
        <f>VLOOKUP(G624,SCC_xref!$D$6:$E$260,2,FALSE)</f>
        <v>Compressor Engines</v>
      </c>
      <c r="J624" s="7" t="s">
        <v>17135</v>
      </c>
      <c r="K624" s="7">
        <v>2.4</v>
      </c>
      <c r="L624" s="7" t="s">
        <v>17135</v>
      </c>
      <c r="M624" s="7" t="s">
        <v>17135</v>
      </c>
      <c r="N624" s="7" t="s">
        <v>17135</v>
      </c>
    </row>
    <row r="625" spans="1:14" x14ac:dyDescent="0.2">
      <c r="A625" s="43" t="s">
        <v>17062</v>
      </c>
      <c r="B625" s="7" t="str">
        <f t="shared" si="9"/>
        <v>35</v>
      </c>
      <c r="C625" s="7" t="s">
        <v>17105</v>
      </c>
      <c r="D625" s="7" t="str">
        <f>VLOOKUP(C625,fips_xref!$K$2:$L$53,2,FALSE)</f>
        <v>Lea</v>
      </c>
      <c r="E625" s="7" t="s">
        <v>17150</v>
      </c>
      <c r="F625" s="43" t="s">
        <v>17156</v>
      </c>
      <c r="G625" s="7" t="s">
        <v>4238</v>
      </c>
      <c r="H625" s="43" t="s">
        <v>17177</v>
      </c>
      <c r="I625" s="43" t="str">
        <f>VLOOKUP(G625,SCC_xref!$D$6:$E$260,2,FALSE)</f>
        <v>Compressor Engines</v>
      </c>
      <c r="J625" s="7" t="s">
        <v>17135</v>
      </c>
      <c r="K625" s="7">
        <v>2.41</v>
      </c>
      <c r="L625" s="7" t="s">
        <v>17135</v>
      </c>
      <c r="M625" s="7" t="s">
        <v>17135</v>
      </c>
      <c r="N625" s="7" t="s">
        <v>17135</v>
      </c>
    </row>
    <row r="626" spans="1:14" x14ac:dyDescent="0.2">
      <c r="A626" s="43" t="s">
        <v>17062</v>
      </c>
      <c r="B626" s="7" t="str">
        <f t="shared" si="9"/>
        <v>35</v>
      </c>
      <c r="C626" s="7" t="s">
        <v>17105</v>
      </c>
      <c r="D626" s="7" t="str">
        <f>VLOOKUP(C626,fips_xref!$K$2:$L$53,2,FALSE)</f>
        <v>Lea</v>
      </c>
      <c r="E626" s="7" t="s">
        <v>17207</v>
      </c>
      <c r="F626" s="43" t="s">
        <v>17208</v>
      </c>
      <c r="G626" s="7" t="s">
        <v>4240</v>
      </c>
      <c r="H626" s="43" t="s">
        <v>17210</v>
      </c>
      <c r="I626" s="43" t="str">
        <f>VLOOKUP(G626,SCC_xref!$D$6:$E$260,2,FALSE)</f>
        <v>Compressor Engines</v>
      </c>
      <c r="J626" s="7">
        <v>2.4700000000000002</v>
      </c>
      <c r="K626" s="7" t="s">
        <v>17135</v>
      </c>
      <c r="L626" s="7" t="s">
        <v>17135</v>
      </c>
      <c r="M626" s="7" t="s">
        <v>17135</v>
      </c>
      <c r="N626" s="7" t="s">
        <v>17135</v>
      </c>
    </row>
    <row r="627" spans="1:14" x14ac:dyDescent="0.2">
      <c r="A627" s="43" t="s">
        <v>17062</v>
      </c>
      <c r="B627" s="7" t="str">
        <f t="shared" si="9"/>
        <v>35</v>
      </c>
      <c r="C627" s="7" t="s">
        <v>17105</v>
      </c>
      <c r="D627" s="7" t="str">
        <f>VLOOKUP(C627,fips_xref!$K$2:$L$53,2,FALSE)</f>
        <v>Lea</v>
      </c>
      <c r="E627" s="7" t="s">
        <v>17150</v>
      </c>
      <c r="F627" s="43" t="s">
        <v>17187</v>
      </c>
      <c r="G627" s="7" t="s">
        <v>5578</v>
      </c>
      <c r="H627" s="43" t="s">
        <v>17378</v>
      </c>
      <c r="I627" s="43" t="str">
        <f>VLOOKUP(G627,SCC_xref!$D$6:$E$260,2,FALSE)</f>
        <v>Compressor Engines</v>
      </c>
      <c r="J627" s="7" t="s">
        <v>17135</v>
      </c>
      <c r="K627" s="7" t="s">
        <v>17135</v>
      </c>
      <c r="L627" s="7" t="s">
        <v>17135</v>
      </c>
      <c r="M627" s="7" t="s">
        <v>17135</v>
      </c>
      <c r="N627" s="7">
        <v>2.4700000000000002</v>
      </c>
    </row>
    <row r="628" spans="1:14" x14ac:dyDescent="0.2">
      <c r="A628" s="43" t="s">
        <v>17062</v>
      </c>
      <c r="B628" s="7" t="str">
        <f t="shared" si="9"/>
        <v>35</v>
      </c>
      <c r="C628" s="7" t="s">
        <v>17105</v>
      </c>
      <c r="D628" s="7" t="str">
        <f>VLOOKUP(C628,fips_xref!$K$2:$L$53,2,FALSE)</f>
        <v>Lea</v>
      </c>
      <c r="E628" s="7" t="s">
        <v>17201</v>
      </c>
      <c r="F628" s="43" t="s">
        <v>17320</v>
      </c>
      <c r="G628" s="7" t="s">
        <v>4240</v>
      </c>
      <c r="H628" s="43" t="s">
        <v>17352</v>
      </c>
      <c r="I628" s="43" t="str">
        <f>VLOOKUP(G628,SCC_xref!$D$6:$E$260,2,FALSE)</f>
        <v>Compressor Engines</v>
      </c>
      <c r="J628" s="7" t="s">
        <v>17135</v>
      </c>
      <c r="K628" s="7">
        <v>2.48</v>
      </c>
      <c r="L628" s="7" t="s">
        <v>17135</v>
      </c>
      <c r="M628" s="7" t="s">
        <v>17135</v>
      </c>
      <c r="N628" s="7" t="s">
        <v>17135</v>
      </c>
    </row>
    <row r="629" spans="1:14" x14ac:dyDescent="0.2">
      <c r="A629" s="43" t="s">
        <v>17062</v>
      </c>
      <c r="B629" s="7" t="str">
        <f t="shared" si="9"/>
        <v>35</v>
      </c>
      <c r="C629" s="7" t="s">
        <v>17105</v>
      </c>
      <c r="D629" s="7" t="str">
        <f>VLOOKUP(C629,fips_xref!$K$2:$L$53,2,FALSE)</f>
        <v>Lea</v>
      </c>
      <c r="E629" s="7" t="s">
        <v>17150</v>
      </c>
      <c r="F629" s="43" t="s">
        <v>17151</v>
      </c>
      <c r="G629" s="7" t="s">
        <v>4252</v>
      </c>
      <c r="H629" s="43" t="s">
        <v>17244</v>
      </c>
      <c r="I629" s="43" t="str">
        <f>VLOOKUP(G629,SCC_xref!$D$6:$E$260,2,FALSE)</f>
        <v>Natural Gas Production, Flares</v>
      </c>
      <c r="J629" s="7" t="s">
        <v>17135</v>
      </c>
      <c r="K629" s="7">
        <v>2.48</v>
      </c>
      <c r="L629" s="7" t="s">
        <v>17135</v>
      </c>
      <c r="M629" s="7" t="s">
        <v>17135</v>
      </c>
      <c r="N629" s="7" t="s">
        <v>17135</v>
      </c>
    </row>
    <row r="630" spans="1:14" x14ac:dyDescent="0.2">
      <c r="A630" s="43" t="s">
        <v>17062</v>
      </c>
      <c r="B630" s="7" t="str">
        <f t="shared" si="9"/>
        <v>35</v>
      </c>
      <c r="C630" s="7" t="s">
        <v>17105</v>
      </c>
      <c r="D630" s="7" t="str">
        <f>VLOOKUP(C630,fips_xref!$K$2:$L$53,2,FALSE)</f>
        <v>Lea</v>
      </c>
      <c r="E630" s="7" t="s">
        <v>17150</v>
      </c>
      <c r="F630" s="43" t="s">
        <v>17163</v>
      </c>
      <c r="G630" s="7" t="s">
        <v>4238</v>
      </c>
      <c r="H630" s="43" t="s">
        <v>17215</v>
      </c>
      <c r="I630" s="43" t="str">
        <f>VLOOKUP(G630,SCC_xref!$D$6:$E$260,2,FALSE)</f>
        <v>Compressor Engines</v>
      </c>
      <c r="J630" s="7" t="s">
        <v>17135</v>
      </c>
      <c r="K630" s="7">
        <v>2.4900000000000002</v>
      </c>
      <c r="L630" s="7" t="s">
        <v>17135</v>
      </c>
      <c r="M630" s="7" t="s">
        <v>17135</v>
      </c>
      <c r="N630" s="7" t="s">
        <v>17135</v>
      </c>
    </row>
    <row r="631" spans="1:14" x14ac:dyDescent="0.2">
      <c r="A631" s="43" t="s">
        <v>17062</v>
      </c>
      <c r="B631" s="7" t="str">
        <f t="shared" si="9"/>
        <v>35</v>
      </c>
      <c r="C631" s="7" t="s">
        <v>17063</v>
      </c>
      <c r="D631" s="7" t="str">
        <f>VLOOKUP(C631,fips_xref!$K$2:$L$53,2,FALSE)</f>
        <v>Eddy</v>
      </c>
      <c r="E631" s="7" t="s">
        <v>17315</v>
      </c>
      <c r="F631" s="43" t="s">
        <v>17316</v>
      </c>
      <c r="G631" s="7" t="s">
        <v>4238</v>
      </c>
      <c r="H631" s="43" t="s">
        <v>17317</v>
      </c>
      <c r="I631" s="43" t="str">
        <f>VLOOKUP(G631,SCC_xref!$D$6:$E$260,2,FALSE)</f>
        <v>Compressor Engines</v>
      </c>
      <c r="J631" s="7" t="s">
        <v>17135</v>
      </c>
      <c r="K631" s="7" t="s">
        <v>17135</v>
      </c>
      <c r="L631" s="7">
        <v>2.5</v>
      </c>
      <c r="M631" s="7" t="s">
        <v>17135</v>
      </c>
      <c r="N631" s="7" t="s">
        <v>17135</v>
      </c>
    </row>
    <row r="632" spans="1:14" x14ac:dyDescent="0.2">
      <c r="A632" s="43" t="s">
        <v>17062</v>
      </c>
      <c r="B632" s="7" t="str">
        <f t="shared" si="9"/>
        <v>35</v>
      </c>
      <c r="C632" s="7" t="s">
        <v>17105</v>
      </c>
      <c r="D632" s="7" t="str">
        <f>VLOOKUP(C632,fips_xref!$K$2:$L$53,2,FALSE)</f>
        <v>Lea</v>
      </c>
      <c r="E632" s="7" t="s">
        <v>17150</v>
      </c>
      <c r="F632" s="43" t="s">
        <v>17151</v>
      </c>
      <c r="G632" s="7" t="s">
        <v>4238</v>
      </c>
      <c r="H632" s="43" t="s">
        <v>17379</v>
      </c>
      <c r="I632" s="43" t="str">
        <f>VLOOKUP(G632,SCC_xref!$D$6:$E$260,2,FALSE)</f>
        <v>Compressor Engines</v>
      </c>
      <c r="J632" s="7" t="s">
        <v>17135</v>
      </c>
      <c r="K632" s="7" t="s">
        <v>17135</v>
      </c>
      <c r="L632" s="7" t="s">
        <v>17135</v>
      </c>
      <c r="M632" s="7" t="s">
        <v>17135</v>
      </c>
      <c r="N632" s="7">
        <v>2.57</v>
      </c>
    </row>
    <row r="633" spans="1:14" x14ac:dyDescent="0.2">
      <c r="A633" s="43" t="s">
        <v>17062</v>
      </c>
      <c r="B633" s="7" t="str">
        <f t="shared" si="9"/>
        <v>35</v>
      </c>
      <c r="C633" s="7" t="s">
        <v>17105</v>
      </c>
      <c r="D633" s="7" t="str">
        <f>VLOOKUP(C633,fips_xref!$K$2:$L$53,2,FALSE)</f>
        <v>Lea</v>
      </c>
      <c r="E633" s="7" t="s">
        <v>17201</v>
      </c>
      <c r="F633" s="43" t="s">
        <v>17304</v>
      </c>
      <c r="G633" s="7" t="s">
        <v>4252</v>
      </c>
      <c r="H633" s="43" t="s">
        <v>17340</v>
      </c>
      <c r="I633" s="43" t="str">
        <f>VLOOKUP(G633,SCC_xref!$D$6:$E$260,2,FALSE)</f>
        <v>Natural Gas Production, Flares</v>
      </c>
      <c r="J633" s="7" t="s">
        <v>17135</v>
      </c>
      <c r="K633" s="7">
        <v>2.61</v>
      </c>
      <c r="L633" s="7" t="s">
        <v>17135</v>
      </c>
      <c r="M633" s="7" t="s">
        <v>17135</v>
      </c>
      <c r="N633" s="7" t="s">
        <v>17135</v>
      </c>
    </row>
    <row r="634" spans="1:14" x14ac:dyDescent="0.2">
      <c r="A634" s="43" t="s">
        <v>17062</v>
      </c>
      <c r="B634" s="7" t="str">
        <f t="shared" si="9"/>
        <v>35</v>
      </c>
      <c r="C634" s="7" t="s">
        <v>17105</v>
      </c>
      <c r="D634" s="7" t="str">
        <f>VLOOKUP(C634,fips_xref!$K$2:$L$53,2,FALSE)</f>
        <v>Lea</v>
      </c>
      <c r="E634" s="7" t="s">
        <v>17150</v>
      </c>
      <c r="F634" s="43" t="s">
        <v>17175</v>
      </c>
      <c r="G634" s="7" t="s">
        <v>4238</v>
      </c>
      <c r="H634" s="43" t="s">
        <v>17204</v>
      </c>
      <c r="I634" s="43" t="str">
        <f>VLOOKUP(G634,SCC_xref!$D$6:$E$260,2,FALSE)</f>
        <v>Compressor Engines</v>
      </c>
      <c r="J634" s="7" t="s">
        <v>17135</v>
      </c>
      <c r="K634" s="7">
        <v>2.64</v>
      </c>
      <c r="L634" s="7" t="s">
        <v>17135</v>
      </c>
      <c r="M634" s="7" t="s">
        <v>17135</v>
      </c>
      <c r="N634" s="7" t="s">
        <v>17135</v>
      </c>
    </row>
    <row r="635" spans="1:14" x14ac:dyDescent="0.2">
      <c r="A635" s="43" t="s">
        <v>17062</v>
      </c>
      <c r="B635" s="7" t="str">
        <f t="shared" si="9"/>
        <v>35</v>
      </c>
      <c r="C635" s="7" t="s">
        <v>17105</v>
      </c>
      <c r="D635" s="7" t="str">
        <f>VLOOKUP(C635,fips_xref!$K$2:$L$53,2,FALSE)</f>
        <v>Lea</v>
      </c>
      <c r="E635" s="7" t="s">
        <v>17150</v>
      </c>
      <c r="F635" s="43" t="s">
        <v>17187</v>
      </c>
      <c r="G635" s="7" t="s">
        <v>4252</v>
      </c>
      <c r="H635" s="43" t="s">
        <v>17174</v>
      </c>
      <c r="I635" s="43" t="str">
        <f>VLOOKUP(G635,SCC_xref!$D$6:$E$260,2,FALSE)</f>
        <v>Natural Gas Production, Flares</v>
      </c>
      <c r="J635" s="7" t="s">
        <v>17135</v>
      </c>
      <c r="K635" s="7">
        <v>2.65</v>
      </c>
      <c r="L635" s="7" t="s">
        <v>17135</v>
      </c>
      <c r="M635" s="7" t="s">
        <v>17135</v>
      </c>
      <c r="N635" s="7" t="s">
        <v>17135</v>
      </c>
    </row>
    <row r="636" spans="1:14" x14ac:dyDescent="0.2">
      <c r="A636" s="43" t="s">
        <v>17062</v>
      </c>
      <c r="B636" s="7" t="str">
        <f t="shared" si="9"/>
        <v>35</v>
      </c>
      <c r="C636" s="7" t="s">
        <v>17104</v>
      </c>
      <c r="D636" s="7" t="str">
        <f>VLOOKUP(C636,fips_xref!$K$2:$L$53,2,FALSE)</f>
        <v>Chaves</v>
      </c>
      <c r="E636" s="7" t="s">
        <v>17193</v>
      </c>
      <c r="F636" s="43" t="s">
        <v>17246</v>
      </c>
      <c r="G636" s="7" t="s">
        <v>1126</v>
      </c>
      <c r="H636" s="43" t="s">
        <v>17380</v>
      </c>
      <c r="I636" s="43" t="str">
        <f>VLOOKUP(G636,SCC_xref!$D$6:$E$260,2,FALSE)</f>
        <v>Permitted Fugitives</v>
      </c>
      <c r="J636" s="7" t="s">
        <v>17135</v>
      </c>
      <c r="K636" s="7">
        <v>2.66</v>
      </c>
      <c r="L636" s="7" t="s">
        <v>17135</v>
      </c>
      <c r="M636" s="7" t="s">
        <v>17135</v>
      </c>
      <c r="N636" s="7" t="s">
        <v>17135</v>
      </c>
    </row>
    <row r="637" spans="1:14" x14ac:dyDescent="0.2">
      <c r="A637" s="43" t="s">
        <v>17062</v>
      </c>
      <c r="B637" s="7" t="str">
        <f t="shared" si="9"/>
        <v>35</v>
      </c>
      <c r="C637" s="7" t="s">
        <v>17105</v>
      </c>
      <c r="D637" s="7" t="str">
        <f>VLOOKUP(C637,fips_xref!$K$2:$L$53,2,FALSE)</f>
        <v>Lea</v>
      </c>
      <c r="E637" s="7" t="s">
        <v>17150</v>
      </c>
      <c r="F637" s="43" t="s">
        <v>17175</v>
      </c>
      <c r="G637" s="7" t="s">
        <v>4240</v>
      </c>
      <c r="H637" s="43" t="s">
        <v>17205</v>
      </c>
      <c r="I637" s="43" t="str">
        <f>VLOOKUP(G637,SCC_xref!$D$6:$E$260,2,FALSE)</f>
        <v>Compressor Engines</v>
      </c>
      <c r="J637" s="7" t="s">
        <v>17135</v>
      </c>
      <c r="K637" s="7" t="s">
        <v>17135</v>
      </c>
      <c r="L637" s="7">
        <v>2.68</v>
      </c>
      <c r="M637" s="7" t="s">
        <v>17135</v>
      </c>
      <c r="N637" s="7" t="s">
        <v>17135</v>
      </c>
    </row>
    <row r="638" spans="1:14" x14ac:dyDescent="0.2">
      <c r="A638" s="43" t="s">
        <v>17062</v>
      </c>
      <c r="B638" s="7" t="str">
        <f t="shared" si="9"/>
        <v>35</v>
      </c>
      <c r="C638" s="7" t="s">
        <v>17063</v>
      </c>
      <c r="D638" s="7" t="str">
        <f>VLOOKUP(C638,fips_xref!$K$2:$L$53,2,FALSE)</f>
        <v>Eddy</v>
      </c>
      <c r="E638" s="7" t="s">
        <v>17153</v>
      </c>
      <c r="F638" s="43" t="s">
        <v>17165</v>
      </c>
      <c r="G638" s="7" t="s">
        <v>4238</v>
      </c>
      <c r="H638" s="43" t="s">
        <v>17327</v>
      </c>
      <c r="I638" s="43" t="str">
        <f>VLOOKUP(G638,SCC_xref!$D$6:$E$260,2,FALSE)</f>
        <v>Compressor Engines</v>
      </c>
      <c r="J638" s="7" t="s">
        <v>17135</v>
      </c>
      <c r="K638" s="7">
        <v>2.7</v>
      </c>
      <c r="L638" s="7" t="s">
        <v>17135</v>
      </c>
      <c r="M638" s="7" t="s">
        <v>17135</v>
      </c>
      <c r="N638" s="7" t="s">
        <v>17135</v>
      </c>
    </row>
    <row r="639" spans="1:14" x14ac:dyDescent="0.2">
      <c r="A639" s="43" t="s">
        <v>17062</v>
      </c>
      <c r="B639" s="7" t="str">
        <f t="shared" si="9"/>
        <v>35</v>
      </c>
      <c r="C639" s="7" t="s">
        <v>17063</v>
      </c>
      <c r="D639" s="7" t="str">
        <f>VLOOKUP(C639,fips_xref!$K$2:$L$53,2,FALSE)</f>
        <v>Eddy</v>
      </c>
      <c r="E639" s="7" t="s">
        <v>17139</v>
      </c>
      <c r="F639" s="43" t="s">
        <v>17196</v>
      </c>
      <c r="G639" s="7" t="s">
        <v>3823</v>
      </c>
      <c r="H639" s="43" t="s">
        <v>17234</v>
      </c>
      <c r="I639" s="43" t="str">
        <f>VLOOKUP(G639,SCC_xref!$D$6:$E$260,2,FALSE)</f>
        <v>Process Heaters</v>
      </c>
      <c r="J639" s="7">
        <v>2.7</v>
      </c>
      <c r="K639" s="7" t="s">
        <v>17135</v>
      </c>
      <c r="L639" s="7" t="s">
        <v>17135</v>
      </c>
      <c r="M639" s="7" t="s">
        <v>17135</v>
      </c>
      <c r="N639" s="7" t="s">
        <v>17135</v>
      </c>
    </row>
    <row r="640" spans="1:14" x14ac:dyDescent="0.2">
      <c r="A640" s="43" t="s">
        <v>17062</v>
      </c>
      <c r="B640" s="7" t="str">
        <f t="shared" si="9"/>
        <v>35</v>
      </c>
      <c r="C640" s="7" t="s">
        <v>17105</v>
      </c>
      <c r="D640" s="7" t="str">
        <f>VLOOKUP(C640,fips_xref!$K$2:$L$53,2,FALSE)</f>
        <v>Lea</v>
      </c>
      <c r="E640" s="7" t="s">
        <v>17236</v>
      </c>
      <c r="F640" s="43" t="s">
        <v>17237</v>
      </c>
      <c r="G640" s="7" t="s">
        <v>1544</v>
      </c>
      <c r="H640" s="43" t="s">
        <v>17360</v>
      </c>
      <c r="I640" s="43" t="str">
        <f>VLOOKUP(G640,SCC_xref!$D$6:$E$260,2,FALSE)</f>
        <v>Natural Gas Production, Flares</v>
      </c>
      <c r="J640" s="7" t="s">
        <v>17135</v>
      </c>
      <c r="K640" s="7">
        <v>2.7</v>
      </c>
      <c r="L640" s="7" t="s">
        <v>17135</v>
      </c>
      <c r="M640" s="7" t="s">
        <v>17135</v>
      </c>
      <c r="N640" s="7" t="s">
        <v>17135</v>
      </c>
    </row>
    <row r="641" spans="1:14" x14ac:dyDescent="0.2">
      <c r="A641" s="43" t="s">
        <v>17062</v>
      </c>
      <c r="B641" s="7" t="str">
        <f t="shared" si="9"/>
        <v>35</v>
      </c>
      <c r="C641" s="7" t="s">
        <v>17109</v>
      </c>
      <c r="D641" s="7" t="str">
        <f>VLOOKUP(C641,fips_xref!$K$2:$L$53,2,FALSE)</f>
        <v>De Baca</v>
      </c>
      <c r="E641" s="7" t="s">
        <v>17201</v>
      </c>
      <c r="F641" s="43" t="s">
        <v>17295</v>
      </c>
      <c r="G641" s="7" t="s">
        <v>4252</v>
      </c>
      <c r="H641" s="43" t="s">
        <v>17334</v>
      </c>
      <c r="I641" s="43" t="str">
        <f>VLOOKUP(G641,SCC_xref!$D$6:$E$260,2,FALSE)</f>
        <v>Natural Gas Production, Flares</v>
      </c>
      <c r="J641" s="7" t="s">
        <v>17135</v>
      </c>
      <c r="K641" s="7" t="s">
        <v>17135</v>
      </c>
      <c r="L641" s="7">
        <v>2.73</v>
      </c>
      <c r="M641" s="7" t="s">
        <v>17135</v>
      </c>
      <c r="N641" s="7" t="s">
        <v>17135</v>
      </c>
    </row>
    <row r="642" spans="1:14" x14ac:dyDescent="0.2">
      <c r="A642" s="43" t="s">
        <v>17062</v>
      </c>
      <c r="B642" s="7" t="str">
        <f t="shared" si="9"/>
        <v>35</v>
      </c>
      <c r="C642" s="7" t="s">
        <v>17105</v>
      </c>
      <c r="D642" s="7" t="str">
        <f>VLOOKUP(C642,fips_xref!$K$2:$L$53,2,FALSE)</f>
        <v>Lea</v>
      </c>
      <c r="E642" s="7" t="s">
        <v>17201</v>
      </c>
      <c r="F642" s="43" t="s">
        <v>17320</v>
      </c>
      <c r="G642" s="7" t="s">
        <v>4240</v>
      </c>
      <c r="H642" s="43" t="s">
        <v>17353</v>
      </c>
      <c r="I642" s="43" t="str">
        <f>VLOOKUP(G642,SCC_xref!$D$6:$E$260,2,FALSE)</f>
        <v>Compressor Engines</v>
      </c>
      <c r="J642" s="7" t="s">
        <v>17135</v>
      </c>
      <c r="K642" s="7">
        <v>2.75</v>
      </c>
      <c r="L642" s="7" t="s">
        <v>17135</v>
      </c>
      <c r="M642" s="7" t="s">
        <v>17135</v>
      </c>
      <c r="N642" s="7" t="s">
        <v>17135</v>
      </c>
    </row>
    <row r="643" spans="1:14" x14ac:dyDescent="0.2">
      <c r="A643" s="43" t="s">
        <v>17062</v>
      </c>
      <c r="B643" s="7" t="str">
        <f t="shared" si="9"/>
        <v>35</v>
      </c>
      <c r="C643" s="7" t="s">
        <v>17063</v>
      </c>
      <c r="D643" s="7" t="str">
        <f>VLOOKUP(C643,fips_xref!$K$2:$L$53,2,FALSE)</f>
        <v>Eddy</v>
      </c>
      <c r="E643" s="7" t="s">
        <v>17147</v>
      </c>
      <c r="F643" s="43" t="s">
        <v>17148</v>
      </c>
      <c r="G643" s="7" t="s">
        <v>1136</v>
      </c>
      <c r="H643" s="43" t="s">
        <v>17381</v>
      </c>
      <c r="I643" s="43" t="str">
        <f>VLOOKUP(G643,SCC_xref!$D$6:$E$260,2,FALSE)</f>
        <v>Permitted Tank Losses</v>
      </c>
      <c r="J643" s="7" t="s">
        <v>17135</v>
      </c>
      <c r="K643" s="7">
        <v>2.77</v>
      </c>
      <c r="L643" s="7" t="s">
        <v>17135</v>
      </c>
      <c r="M643" s="7" t="s">
        <v>17135</v>
      </c>
      <c r="N643" s="7" t="s">
        <v>17135</v>
      </c>
    </row>
    <row r="644" spans="1:14" x14ac:dyDescent="0.2">
      <c r="A644" s="43" t="s">
        <v>17062</v>
      </c>
      <c r="B644" s="7" t="str">
        <f t="shared" si="9"/>
        <v>35</v>
      </c>
      <c r="C644" s="7" t="s">
        <v>17063</v>
      </c>
      <c r="D644" s="7" t="str">
        <f>VLOOKUP(C644,fips_xref!$K$2:$L$53,2,FALSE)</f>
        <v>Eddy</v>
      </c>
      <c r="E644" s="7" t="s">
        <v>17147</v>
      </c>
      <c r="F644" s="43" t="s">
        <v>17148</v>
      </c>
      <c r="G644" s="7" t="s">
        <v>1136</v>
      </c>
      <c r="H644" s="43" t="s">
        <v>17382</v>
      </c>
      <c r="I644" s="43" t="str">
        <f>VLOOKUP(G644,SCC_xref!$D$6:$E$260,2,FALSE)</f>
        <v>Permitted Tank Losses</v>
      </c>
      <c r="J644" s="7" t="s">
        <v>17135</v>
      </c>
      <c r="K644" s="7">
        <v>2.77</v>
      </c>
      <c r="L644" s="7" t="s">
        <v>17135</v>
      </c>
      <c r="M644" s="7" t="s">
        <v>17135</v>
      </c>
      <c r="N644" s="7" t="s">
        <v>17135</v>
      </c>
    </row>
    <row r="645" spans="1:14" x14ac:dyDescent="0.2">
      <c r="A645" s="43" t="s">
        <v>17062</v>
      </c>
      <c r="B645" s="7" t="str">
        <f t="shared" si="9"/>
        <v>35</v>
      </c>
      <c r="C645" s="7" t="s">
        <v>17063</v>
      </c>
      <c r="D645" s="7" t="str">
        <f>VLOOKUP(C645,fips_xref!$K$2:$L$53,2,FALSE)</f>
        <v>Eddy</v>
      </c>
      <c r="E645" s="7" t="s">
        <v>17153</v>
      </c>
      <c r="F645" s="43" t="s">
        <v>17165</v>
      </c>
      <c r="G645" s="7" t="s">
        <v>1136</v>
      </c>
      <c r="H645" s="43" t="s">
        <v>17284</v>
      </c>
      <c r="I645" s="43" t="str">
        <f>VLOOKUP(G645,SCC_xref!$D$6:$E$260,2,FALSE)</f>
        <v>Permitted Tank Losses</v>
      </c>
      <c r="J645" s="7" t="s">
        <v>17135</v>
      </c>
      <c r="K645" s="7">
        <v>2.78</v>
      </c>
      <c r="L645" s="7" t="s">
        <v>17135</v>
      </c>
      <c r="M645" s="7" t="s">
        <v>17135</v>
      </c>
      <c r="N645" s="7" t="s">
        <v>17135</v>
      </c>
    </row>
    <row r="646" spans="1:14" x14ac:dyDescent="0.2">
      <c r="A646" s="43" t="s">
        <v>17062</v>
      </c>
      <c r="B646" s="7" t="str">
        <f t="shared" ref="B646:B709" si="10">LEFT(C646,2)</f>
        <v>35</v>
      </c>
      <c r="C646" s="7" t="s">
        <v>17105</v>
      </c>
      <c r="D646" s="7" t="str">
        <f>VLOOKUP(C646,fips_xref!$K$2:$L$53,2,FALSE)</f>
        <v>Lea</v>
      </c>
      <c r="E646" s="7" t="s">
        <v>17201</v>
      </c>
      <c r="F646" s="43" t="s">
        <v>17320</v>
      </c>
      <c r="G646" s="7" t="s">
        <v>4240</v>
      </c>
      <c r="H646" s="43" t="s">
        <v>17353</v>
      </c>
      <c r="I646" s="43" t="str">
        <f>VLOOKUP(G646,SCC_xref!$D$6:$E$260,2,FALSE)</f>
        <v>Compressor Engines</v>
      </c>
      <c r="J646" s="7" t="s">
        <v>17135</v>
      </c>
      <c r="K646" s="7">
        <v>2.79</v>
      </c>
      <c r="L646" s="7" t="s">
        <v>17135</v>
      </c>
      <c r="M646" s="7" t="s">
        <v>17135</v>
      </c>
      <c r="N646" s="7" t="s">
        <v>17135</v>
      </c>
    </row>
    <row r="647" spans="1:14" x14ac:dyDescent="0.2">
      <c r="A647" s="43" t="s">
        <v>17062</v>
      </c>
      <c r="B647" s="7" t="str">
        <f t="shared" si="10"/>
        <v>35</v>
      </c>
      <c r="C647" s="7" t="s">
        <v>17105</v>
      </c>
      <c r="D647" s="7" t="str">
        <f>VLOOKUP(C647,fips_xref!$K$2:$L$53,2,FALSE)</f>
        <v>Lea</v>
      </c>
      <c r="E647" s="7" t="s">
        <v>17236</v>
      </c>
      <c r="F647" s="43" t="s">
        <v>17237</v>
      </c>
      <c r="G647" s="7" t="s">
        <v>3823</v>
      </c>
      <c r="H647" s="43" t="s">
        <v>17239</v>
      </c>
      <c r="I647" s="43" t="str">
        <f>VLOOKUP(G647,SCC_xref!$D$6:$E$260,2,FALSE)</f>
        <v>Process Heaters</v>
      </c>
      <c r="J647" s="7" t="s">
        <v>17135</v>
      </c>
      <c r="K647" s="7" t="s">
        <v>17135</v>
      </c>
      <c r="L647" s="7">
        <v>2.8</v>
      </c>
      <c r="M647" s="7" t="s">
        <v>17135</v>
      </c>
      <c r="N647" s="7" t="s">
        <v>17135</v>
      </c>
    </row>
    <row r="648" spans="1:14" x14ac:dyDescent="0.2">
      <c r="A648" s="43" t="s">
        <v>17062</v>
      </c>
      <c r="B648" s="7" t="str">
        <f t="shared" si="10"/>
        <v>35</v>
      </c>
      <c r="C648" s="7" t="s">
        <v>17063</v>
      </c>
      <c r="D648" s="7" t="str">
        <f>VLOOKUP(C648,fips_xref!$K$2:$L$53,2,FALSE)</f>
        <v>Eddy</v>
      </c>
      <c r="E648" s="7" t="s">
        <v>17201</v>
      </c>
      <c r="F648" s="43" t="s">
        <v>17295</v>
      </c>
      <c r="G648" s="7" t="s">
        <v>5578</v>
      </c>
      <c r="H648" s="43" t="s">
        <v>17383</v>
      </c>
      <c r="I648" s="43" t="str">
        <f>VLOOKUP(G648,SCC_xref!$D$6:$E$260,2,FALSE)</f>
        <v>Compressor Engines</v>
      </c>
      <c r="J648" s="7" t="s">
        <v>17135</v>
      </c>
      <c r="K648" s="7">
        <v>2.81</v>
      </c>
      <c r="L648" s="7" t="s">
        <v>17135</v>
      </c>
      <c r="M648" s="7" t="s">
        <v>17135</v>
      </c>
      <c r="N648" s="7" t="s">
        <v>17135</v>
      </c>
    </row>
    <row r="649" spans="1:14" x14ac:dyDescent="0.2">
      <c r="A649" s="43" t="s">
        <v>17062</v>
      </c>
      <c r="B649" s="7" t="str">
        <f t="shared" si="10"/>
        <v>35</v>
      </c>
      <c r="C649" s="7" t="s">
        <v>17063</v>
      </c>
      <c r="D649" s="7" t="str">
        <f>VLOOKUP(C649,fips_xref!$K$2:$L$53,2,FALSE)</f>
        <v>Eddy</v>
      </c>
      <c r="E649" s="7" t="s">
        <v>17201</v>
      </c>
      <c r="F649" s="43" t="s">
        <v>17295</v>
      </c>
      <c r="G649" s="7" t="s">
        <v>4240</v>
      </c>
      <c r="H649" s="43" t="s">
        <v>17383</v>
      </c>
      <c r="I649" s="43" t="str">
        <f>VLOOKUP(G649,SCC_xref!$D$6:$E$260,2,FALSE)</f>
        <v>Compressor Engines</v>
      </c>
      <c r="J649" s="7" t="s">
        <v>17135</v>
      </c>
      <c r="K649" s="7">
        <v>2.81</v>
      </c>
      <c r="L649" s="7" t="s">
        <v>17135</v>
      </c>
      <c r="M649" s="7" t="s">
        <v>17135</v>
      </c>
      <c r="N649" s="7" t="s">
        <v>17135</v>
      </c>
    </row>
    <row r="650" spans="1:14" x14ac:dyDescent="0.2">
      <c r="A650" s="43" t="s">
        <v>17062</v>
      </c>
      <c r="B650" s="7" t="str">
        <f t="shared" si="10"/>
        <v>35</v>
      </c>
      <c r="C650" s="7" t="s">
        <v>17063</v>
      </c>
      <c r="D650" s="7" t="str">
        <f>VLOOKUP(C650,fips_xref!$K$2:$L$53,2,FALSE)</f>
        <v>Eddy</v>
      </c>
      <c r="E650" s="7" t="s">
        <v>17201</v>
      </c>
      <c r="F650" s="43" t="s">
        <v>17295</v>
      </c>
      <c r="G650" s="7" t="s">
        <v>5578</v>
      </c>
      <c r="H650" s="43" t="s">
        <v>17383</v>
      </c>
      <c r="I650" s="43" t="str">
        <f>VLOOKUP(G650,SCC_xref!$D$6:$E$260,2,FALSE)</f>
        <v>Compressor Engines</v>
      </c>
      <c r="J650" s="7" t="s">
        <v>17135</v>
      </c>
      <c r="K650" s="7">
        <v>2.81</v>
      </c>
      <c r="L650" s="7" t="s">
        <v>17135</v>
      </c>
      <c r="M650" s="7" t="s">
        <v>17135</v>
      </c>
      <c r="N650" s="7" t="s">
        <v>17135</v>
      </c>
    </row>
    <row r="651" spans="1:14" x14ac:dyDescent="0.2">
      <c r="A651" s="43" t="s">
        <v>17062</v>
      </c>
      <c r="B651" s="7" t="str">
        <f t="shared" si="10"/>
        <v>35</v>
      </c>
      <c r="C651" s="7" t="s">
        <v>17063</v>
      </c>
      <c r="D651" s="7" t="str">
        <f>VLOOKUP(C651,fips_xref!$K$2:$L$53,2,FALSE)</f>
        <v>Eddy</v>
      </c>
      <c r="E651" s="7" t="s">
        <v>17201</v>
      </c>
      <c r="F651" s="43" t="s">
        <v>17295</v>
      </c>
      <c r="G651" s="7" t="s">
        <v>4240</v>
      </c>
      <c r="H651" s="43" t="s">
        <v>17384</v>
      </c>
      <c r="I651" s="43" t="str">
        <f>VLOOKUP(G651,SCC_xref!$D$6:$E$260,2,FALSE)</f>
        <v>Compressor Engines</v>
      </c>
      <c r="J651" s="7" t="s">
        <v>17135</v>
      </c>
      <c r="K651" s="7">
        <v>2.81</v>
      </c>
      <c r="L651" s="7" t="s">
        <v>17135</v>
      </c>
      <c r="M651" s="7" t="s">
        <v>17135</v>
      </c>
      <c r="N651" s="7" t="s">
        <v>17135</v>
      </c>
    </row>
    <row r="652" spans="1:14" x14ac:dyDescent="0.2">
      <c r="A652" s="43" t="s">
        <v>17062</v>
      </c>
      <c r="B652" s="7" t="str">
        <f t="shared" si="10"/>
        <v>35</v>
      </c>
      <c r="C652" s="7" t="s">
        <v>17063</v>
      </c>
      <c r="D652" s="7" t="str">
        <f>VLOOKUP(C652,fips_xref!$K$2:$L$53,2,FALSE)</f>
        <v>Eddy</v>
      </c>
      <c r="E652" s="7" t="s">
        <v>17201</v>
      </c>
      <c r="F652" s="43" t="s">
        <v>17295</v>
      </c>
      <c r="G652" s="7" t="s">
        <v>4240</v>
      </c>
      <c r="H652" s="43" t="s">
        <v>17383</v>
      </c>
      <c r="I652" s="43" t="str">
        <f>VLOOKUP(G652,SCC_xref!$D$6:$E$260,2,FALSE)</f>
        <v>Compressor Engines</v>
      </c>
      <c r="J652" s="7" t="s">
        <v>17135</v>
      </c>
      <c r="K652" s="7">
        <v>2.81</v>
      </c>
      <c r="L652" s="7" t="s">
        <v>17135</v>
      </c>
      <c r="M652" s="7" t="s">
        <v>17135</v>
      </c>
      <c r="N652" s="7" t="s">
        <v>17135</v>
      </c>
    </row>
    <row r="653" spans="1:14" x14ac:dyDescent="0.2">
      <c r="A653" s="43" t="s">
        <v>17062</v>
      </c>
      <c r="B653" s="7" t="str">
        <f t="shared" si="10"/>
        <v>35</v>
      </c>
      <c r="C653" s="7" t="s">
        <v>17063</v>
      </c>
      <c r="D653" s="7" t="str">
        <f>VLOOKUP(C653,fips_xref!$K$2:$L$53,2,FALSE)</f>
        <v>Eddy</v>
      </c>
      <c r="E653" s="7" t="s">
        <v>17201</v>
      </c>
      <c r="F653" s="43" t="s">
        <v>17295</v>
      </c>
      <c r="G653" s="7" t="s">
        <v>4240</v>
      </c>
      <c r="H653" s="43" t="s">
        <v>17383</v>
      </c>
      <c r="I653" s="43" t="str">
        <f>VLOOKUP(G653,SCC_xref!$D$6:$E$260,2,FALSE)</f>
        <v>Compressor Engines</v>
      </c>
      <c r="J653" s="7" t="s">
        <v>17135</v>
      </c>
      <c r="K653" s="7">
        <v>2.81</v>
      </c>
      <c r="L653" s="7" t="s">
        <v>17135</v>
      </c>
      <c r="M653" s="7" t="s">
        <v>17135</v>
      </c>
      <c r="N653" s="7" t="s">
        <v>17135</v>
      </c>
    </row>
    <row r="654" spans="1:14" x14ac:dyDescent="0.2">
      <c r="A654" s="43" t="s">
        <v>17062</v>
      </c>
      <c r="B654" s="7" t="str">
        <f t="shared" si="10"/>
        <v>35</v>
      </c>
      <c r="C654" s="7" t="s">
        <v>17063</v>
      </c>
      <c r="D654" s="7" t="str">
        <f>VLOOKUP(C654,fips_xref!$K$2:$L$53,2,FALSE)</f>
        <v>Eddy</v>
      </c>
      <c r="E654" s="7" t="s">
        <v>17201</v>
      </c>
      <c r="F654" s="43" t="s">
        <v>17295</v>
      </c>
      <c r="G654" s="7" t="s">
        <v>4240</v>
      </c>
      <c r="H654" s="43" t="s">
        <v>17383</v>
      </c>
      <c r="I654" s="43" t="str">
        <f>VLOOKUP(G654,SCC_xref!$D$6:$E$260,2,FALSE)</f>
        <v>Compressor Engines</v>
      </c>
      <c r="J654" s="7" t="s">
        <v>17135</v>
      </c>
      <c r="K654" s="7">
        <v>2.81</v>
      </c>
      <c r="L654" s="7" t="s">
        <v>17135</v>
      </c>
      <c r="M654" s="7" t="s">
        <v>17135</v>
      </c>
      <c r="N654" s="7" t="s">
        <v>17135</v>
      </c>
    </row>
    <row r="655" spans="1:14" x14ac:dyDescent="0.2">
      <c r="A655" s="43" t="s">
        <v>17062</v>
      </c>
      <c r="B655" s="7" t="str">
        <f t="shared" si="10"/>
        <v>35</v>
      </c>
      <c r="C655" s="7" t="s">
        <v>17063</v>
      </c>
      <c r="D655" s="7" t="str">
        <f>VLOOKUP(C655,fips_xref!$K$2:$L$53,2,FALSE)</f>
        <v>Eddy</v>
      </c>
      <c r="E655" s="7" t="s">
        <v>17201</v>
      </c>
      <c r="F655" s="43" t="s">
        <v>17295</v>
      </c>
      <c r="G655" s="7" t="s">
        <v>4240</v>
      </c>
      <c r="H655" s="43" t="s">
        <v>17383</v>
      </c>
      <c r="I655" s="43" t="str">
        <f>VLOOKUP(G655,SCC_xref!$D$6:$E$260,2,FALSE)</f>
        <v>Compressor Engines</v>
      </c>
      <c r="J655" s="7" t="s">
        <v>17135</v>
      </c>
      <c r="K655" s="7">
        <v>2.81</v>
      </c>
      <c r="L655" s="7" t="s">
        <v>17135</v>
      </c>
      <c r="M655" s="7" t="s">
        <v>17135</v>
      </c>
      <c r="N655" s="7" t="s">
        <v>17135</v>
      </c>
    </row>
    <row r="656" spans="1:14" x14ac:dyDescent="0.2">
      <c r="A656" s="43" t="s">
        <v>17062</v>
      </c>
      <c r="B656" s="7" t="str">
        <f t="shared" si="10"/>
        <v>35</v>
      </c>
      <c r="C656" s="7" t="s">
        <v>17063</v>
      </c>
      <c r="D656" s="7" t="str">
        <f>VLOOKUP(C656,fips_xref!$K$2:$L$53,2,FALSE)</f>
        <v>Eddy</v>
      </c>
      <c r="E656" s="7" t="s">
        <v>17201</v>
      </c>
      <c r="F656" s="43" t="s">
        <v>17295</v>
      </c>
      <c r="G656" s="7" t="s">
        <v>4240</v>
      </c>
      <c r="H656" s="43" t="s">
        <v>17383</v>
      </c>
      <c r="I656" s="43" t="str">
        <f>VLOOKUP(G656,SCC_xref!$D$6:$E$260,2,FALSE)</f>
        <v>Compressor Engines</v>
      </c>
      <c r="J656" s="7" t="s">
        <v>17135</v>
      </c>
      <c r="K656" s="7">
        <v>2.81</v>
      </c>
      <c r="L656" s="7" t="s">
        <v>17135</v>
      </c>
      <c r="M656" s="7" t="s">
        <v>17135</v>
      </c>
      <c r="N656" s="7" t="s">
        <v>17135</v>
      </c>
    </row>
    <row r="657" spans="1:14" x14ac:dyDescent="0.2">
      <c r="A657" s="43" t="s">
        <v>17062</v>
      </c>
      <c r="B657" s="7" t="str">
        <f t="shared" si="10"/>
        <v>35</v>
      </c>
      <c r="C657" s="7" t="s">
        <v>17063</v>
      </c>
      <c r="D657" s="7" t="str">
        <f>VLOOKUP(C657,fips_xref!$K$2:$L$53,2,FALSE)</f>
        <v>Eddy</v>
      </c>
      <c r="E657" s="7" t="s">
        <v>17201</v>
      </c>
      <c r="F657" s="43" t="s">
        <v>17295</v>
      </c>
      <c r="G657" s="7" t="s">
        <v>4240</v>
      </c>
      <c r="H657" s="43" t="s">
        <v>17383</v>
      </c>
      <c r="I657" s="43" t="str">
        <f>VLOOKUP(G657,SCC_xref!$D$6:$E$260,2,FALSE)</f>
        <v>Compressor Engines</v>
      </c>
      <c r="J657" s="7" t="s">
        <v>17135</v>
      </c>
      <c r="K657" s="7">
        <v>2.81</v>
      </c>
      <c r="L657" s="7" t="s">
        <v>17135</v>
      </c>
      <c r="M657" s="7" t="s">
        <v>17135</v>
      </c>
      <c r="N657" s="7" t="s">
        <v>17135</v>
      </c>
    </row>
    <row r="658" spans="1:14" x14ac:dyDescent="0.2">
      <c r="A658" s="43" t="s">
        <v>17062</v>
      </c>
      <c r="B658" s="7" t="str">
        <f t="shared" si="10"/>
        <v>35</v>
      </c>
      <c r="C658" s="7" t="s">
        <v>17063</v>
      </c>
      <c r="D658" s="7" t="str">
        <f>VLOOKUP(C658,fips_xref!$K$2:$L$53,2,FALSE)</f>
        <v>Eddy</v>
      </c>
      <c r="E658" s="7" t="s">
        <v>17201</v>
      </c>
      <c r="F658" s="43" t="s">
        <v>17295</v>
      </c>
      <c r="G658" s="7" t="s">
        <v>4240</v>
      </c>
      <c r="H658" s="43" t="s">
        <v>17383</v>
      </c>
      <c r="I658" s="43" t="str">
        <f>VLOOKUP(G658,SCC_xref!$D$6:$E$260,2,FALSE)</f>
        <v>Compressor Engines</v>
      </c>
      <c r="J658" s="7" t="s">
        <v>17135</v>
      </c>
      <c r="K658" s="7">
        <v>2.81</v>
      </c>
      <c r="L658" s="7" t="s">
        <v>17135</v>
      </c>
      <c r="M658" s="7" t="s">
        <v>17135</v>
      </c>
      <c r="N658" s="7" t="s">
        <v>17135</v>
      </c>
    </row>
    <row r="659" spans="1:14" x14ac:dyDescent="0.2">
      <c r="A659" s="43" t="s">
        <v>17062</v>
      </c>
      <c r="B659" s="7" t="str">
        <f t="shared" si="10"/>
        <v>35</v>
      </c>
      <c r="C659" s="7" t="s">
        <v>17105</v>
      </c>
      <c r="D659" s="7" t="str">
        <f>VLOOKUP(C659,fips_xref!$K$2:$L$53,2,FALSE)</f>
        <v>Lea</v>
      </c>
      <c r="E659" s="7" t="s">
        <v>17159</v>
      </c>
      <c r="F659" s="43" t="s">
        <v>17160</v>
      </c>
      <c r="G659" s="7" t="s">
        <v>4242</v>
      </c>
      <c r="H659" s="43" t="s">
        <v>17161</v>
      </c>
      <c r="I659" s="43" t="str">
        <f>VLOOKUP(G659,SCC_xref!$D$6:$E$260,2,FALSE)</f>
        <v>Compressor Engines</v>
      </c>
      <c r="J659" s="7" t="s">
        <v>17135</v>
      </c>
      <c r="K659" s="7" t="s">
        <v>17135</v>
      </c>
      <c r="L659" s="7">
        <v>2.8140000000000001</v>
      </c>
      <c r="M659" s="7" t="s">
        <v>17135</v>
      </c>
      <c r="N659" s="7" t="s">
        <v>17135</v>
      </c>
    </row>
    <row r="660" spans="1:14" x14ac:dyDescent="0.2">
      <c r="A660" s="43" t="s">
        <v>17062</v>
      </c>
      <c r="B660" s="7" t="str">
        <f t="shared" si="10"/>
        <v>35</v>
      </c>
      <c r="C660" s="7" t="s">
        <v>17105</v>
      </c>
      <c r="D660" s="7" t="str">
        <f>VLOOKUP(C660,fips_xref!$K$2:$L$53,2,FALSE)</f>
        <v>Lea</v>
      </c>
      <c r="E660" s="7" t="s">
        <v>17153</v>
      </c>
      <c r="F660" s="43" t="s">
        <v>17154</v>
      </c>
      <c r="G660" s="7" t="s">
        <v>4252</v>
      </c>
      <c r="H660" s="43" t="s">
        <v>17385</v>
      </c>
      <c r="I660" s="43" t="str">
        <f>VLOOKUP(G660,SCC_xref!$D$6:$E$260,2,FALSE)</f>
        <v>Natural Gas Production, Flares</v>
      </c>
      <c r="J660" s="7" t="s">
        <v>17135</v>
      </c>
      <c r="K660" s="7" t="s">
        <v>17135</v>
      </c>
      <c r="L660" s="7" t="s">
        <v>17135</v>
      </c>
      <c r="M660" s="7">
        <v>2.84</v>
      </c>
      <c r="N660" s="7" t="s">
        <v>17135</v>
      </c>
    </row>
    <row r="661" spans="1:14" x14ac:dyDescent="0.2">
      <c r="A661" s="43" t="s">
        <v>17062</v>
      </c>
      <c r="B661" s="7" t="str">
        <f t="shared" si="10"/>
        <v>35</v>
      </c>
      <c r="C661" s="7" t="s">
        <v>17063</v>
      </c>
      <c r="D661" s="7" t="str">
        <f>VLOOKUP(C661,fips_xref!$K$2:$L$53,2,FALSE)</f>
        <v>Eddy</v>
      </c>
      <c r="E661" s="7" t="s">
        <v>17222</v>
      </c>
      <c r="F661" s="43" t="s">
        <v>17223</v>
      </c>
      <c r="G661" s="7" t="s">
        <v>1136</v>
      </c>
      <c r="H661" s="43" t="s">
        <v>17386</v>
      </c>
      <c r="I661" s="43" t="str">
        <f>VLOOKUP(G661,SCC_xref!$D$6:$E$260,2,FALSE)</f>
        <v>Permitted Tank Losses</v>
      </c>
      <c r="J661" s="7" t="s">
        <v>17135</v>
      </c>
      <c r="K661" s="7">
        <v>2.87</v>
      </c>
      <c r="L661" s="7" t="s">
        <v>17135</v>
      </c>
      <c r="M661" s="7" t="s">
        <v>17135</v>
      </c>
      <c r="N661" s="7" t="s">
        <v>17135</v>
      </c>
    </row>
    <row r="662" spans="1:14" x14ac:dyDescent="0.2">
      <c r="A662" s="43" t="s">
        <v>17062</v>
      </c>
      <c r="B662" s="7" t="str">
        <f t="shared" si="10"/>
        <v>35</v>
      </c>
      <c r="C662" s="7" t="s">
        <v>17063</v>
      </c>
      <c r="D662" s="7" t="str">
        <f>VLOOKUP(C662,fips_xref!$K$2:$L$53,2,FALSE)</f>
        <v>Eddy</v>
      </c>
      <c r="E662" s="7" t="s">
        <v>17222</v>
      </c>
      <c r="F662" s="43" t="s">
        <v>17223</v>
      </c>
      <c r="G662" s="7" t="s">
        <v>1136</v>
      </c>
      <c r="H662" s="43" t="s">
        <v>17386</v>
      </c>
      <c r="I662" s="43" t="str">
        <f>VLOOKUP(G662,SCC_xref!$D$6:$E$260,2,FALSE)</f>
        <v>Permitted Tank Losses</v>
      </c>
      <c r="J662" s="7" t="s">
        <v>17135</v>
      </c>
      <c r="K662" s="7">
        <v>2.87</v>
      </c>
      <c r="L662" s="7" t="s">
        <v>17135</v>
      </c>
      <c r="M662" s="7" t="s">
        <v>17135</v>
      </c>
      <c r="N662" s="7" t="s">
        <v>17135</v>
      </c>
    </row>
    <row r="663" spans="1:14" x14ac:dyDescent="0.2">
      <c r="A663" s="43" t="s">
        <v>17062</v>
      </c>
      <c r="B663" s="7" t="str">
        <f t="shared" si="10"/>
        <v>35</v>
      </c>
      <c r="C663" s="7" t="s">
        <v>17063</v>
      </c>
      <c r="D663" s="7" t="str">
        <f>VLOOKUP(C663,fips_xref!$K$2:$L$53,2,FALSE)</f>
        <v>Eddy</v>
      </c>
      <c r="E663" s="7" t="s">
        <v>17222</v>
      </c>
      <c r="F663" s="43" t="s">
        <v>17223</v>
      </c>
      <c r="G663" s="7" t="s">
        <v>1136</v>
      </c>
      <c r="H663" s="43" t="s">
        <v>17386</v>
      </c>
      <c r="I663" s="43" t="str">
        <f>VLOOKUP(G663,SCC_xref!$D$6:$E$260,2,FALSE)</f>
        <v>Permitted Tank Losses</v>
      </c>
      <c r="J663" s="7" t="s">
        <v>17135</v>
      </c>
      <c r="K663" s="7">
        <v>2.87</v>
      </c>
      <c r="L663" s="7" t="s">
        <v>17135</v>
      </c>
      <c r="M663" s="7" t="s">
        <v>17135</v>
      </c>
      <c r="N663" s="7" t="s">
        <v>17135</v>
      </c>
    </row>
    <row r="664" spans="1:14" x14ac:dyDescent="0.2">
      <c r="A664" s="43" t="s">
        <v>17062</v>
      </c>
      <c r="B664" s="7" t="str">
        <f t="shared" si="10"/>
        <v>35</v>
      </c>
      <c r="C664" s="7" t="s">
        <v>17063</v>
      </c>
      <c r="D664" s="7" t="str">
        <f>VLOOKUP(C664,fips_xref!$K$2:$L$53,2,FALSE)</f>
        <v>Eddy</v>
      </c>
      <c r="E664" s="7" t="s">
        <v>17222</v>
      </c>
      <c r="F664" s="43" t="s">
        <v>17223</v>
      </c>
      <c r="G664" s="7" t="s">
        <v>1136</v>
      </c>
      <c r="H664" s="43" t="s">
        <v>17386</v>
      </c>
      <c r="I664" s="43" t="str">
        <f>VLOOKUP(G664,SCC_xref!$D$6:$E$260,2,FALSE)</f>
        <v>Permitted Tank Losses</v>
      </c>
      <c r="J664" s="7" t="s">
        <v>17135</v>
      </c>
      <c r="K664" s="7">
        <v>2.87</v>
      </c>
      <c r="L664" s="7" t="s">
        <v>17135</v>
      </c>
      <c r="M664" s="7" t="s">
        <v>17135</v>
      </c>
      <c r="N664" s="7" t="s">
        <v>17135</v>
      </c>
    </row>
    <row r="665" spans="1:14" x14ac:dyDescent="0.2">
      <c r="A665" s="43" t="s">
        <v>17062</v>
      </c>
      <c r="B665" s="7" t="str">
        <f t="shared" si="10"/>
        <v>35</v>
      </c>
      <c r="C665" s="7" t="s">
        <v>17105</v>
      </c>
      <c r="D665" s="7" t="str">
        <f>VLOOKUP(C665,fips_xref!$K$2:$L$53,2,FALSE)</f>
        <v>Lea</v>
      </c>
      <c r="E665" s="7" t="s">
        <v>17150</v>
      </c>
      <c r="F665" s="43" t="s">
        <v>17156</v>
      </c>
      <c r="G665" s="7" t="s">
        <v>4238</v>
      </c>
      <c r="H665" s="43" t="s">
        <v>17211</v>
      </c>
      <c r="I665" s="43" t="str">
        <f>VLOOKUP(G665,SCC_xref!$D$6:$E$260,2,FALSE)</f>
        <v>Compressor Engines</v>
      </c>
      <c r="J665" s="7" t="s">
        <v>17135</v>
      </c>
      <c r="K665" s="7" t="s">
        <v>17135</v>
      </c>
      <c r="L665" s="7" t="s">
        <v>17135</v>
      </c>
      <c r="M665" s="7" t="s">
        <v>17135</v>
      </c>
      <c r="N665" s="7">
        <v>2.88</v>
      </c>
    </row>
    <row r="666" spans="1:14" x14ac:dyDescent="0.2">
      <c r="A666" s="43" t="s">
        <v>17062</v>
      </c>
      <c r="B666" s="7" t="str">
        <f t="shared" si="10"/>
        <v>35</v>
      </c>
      <c r="C666" s="7" t="s">
        <v>17105</v>
      </c>
      <c r="D666" s="7" t="str">
        <f>VLOOKUP(C666,fips_xref!$K$2:$L$53,2,FALSE)</f>
        <v>Lea</v>
      </c>
      <c r="E666" s="7" t="s">
        <v>17201</v>
      </c>
      <c r="F666" s="43" t="s">
        <v>17309</v>
      </c>
      <c r="G666" s="7" t="s">
        <v>1126</v>
      </c>
      <c r="H666" s="43" t="s">
        <v>17387</v>
      </c>
      <c r="I666" s="43" t="str">
        <f>VLOOKUP(G666,SCC_xref!$D$6:$E$260,2,FALSE)</f>
        <v>Permitted Fugitives</v>
      </c>
      <c r="J666" s="7" t="s">
        <v>17135</v>
      </c>
      <c r="K666" s="7">
        <v>2.9</v>
      </c>
      <c r="L666" s="7" t="s">
        <v>17135</v>
      </c>
      <c r="M666" s="7" t="s">
        <v>17135</v>
      </c>
      <c r="N666" s="7" t="s">
        <v>17135</v>
      </c>
    </row>
    <row r="667" spans="1:14" x14ac:dyDescent="0.2">
      <c r="A667" s="43" t="s">
        <v>17062</v>
      </c>
      <c r="B667" s="7" t="str">
        <f t="shared" si="10"/>
        <v>35</v>
      </c>
      <c r="C667" s="7" t="s">
        <v>17105</v>
      </c>
      <c r="D667" s="7" t="str">
        <f>VLOOKUP(C667,fips_xref!$K$2:$L$53,2,FALSE)</f>
        <v>Lea</v>
      </c>
      <c r="E667" s="7" t="s">
        <v>17236</v>
      </c>
      <c r="F667" s="43" t="s">
        <v>17266</v>
      </c>
      <c r="G667" s="7" t="s">
        <v>4240</v>
      </c>
      <c r="H667" s="43" t="s">
        <v>17267</v>
      </c>
      <c r="I667" s="43" t="str">
        <f>VLOOKUP(G667,SCC_xref!$D$6:$E$260,2,FALSE)</f>
        <v>Compressor Engines</v>
      </c>
      <c r="J667" s="7" t="s">
        <v>17135</v>
      </c>
      <c r="K667" s="7">
        <v>2.9</v>
      </c>
      <c r="L667" s="7" t="s">
        <v>17135</v>
      </c>
      <c r="M667" s="7" t="s">
        <v>17135</v>
      </c>
      <c r="N667" s="7" t="s">
        <v>17135</v>
      </c>
    </row>
    <row r="668" spans="1:14" x14ac:dyDescent="0.2">
      <c r="A668" s="43" t="s">
        <v>17062</v>
      </c>
      <c r="B668" s="7" t="str">
        <f t="shared" si="10"/>
        <v>35</v>
      </c>
      <c r="C668" s="7" t="s">
        <v>17105</v>
      </c>
      <c r="D668" s="7" t="str">
        <f>VLOOKUP(C668,fips_xref!$K$2:$L$53,2,FALSE)</f>
        <v>Lea</v>
      </c>
      <c r="E668" s="7" t="s">
        <v>17201</v>
      </c>
      <c r="F668" s="43" t="s">
        <v>17320</v>
      </c>
      <c r="G668" s="7" t="s">
        <v>3823</v>
      </c>
      <c r="H668" s="43" t="s">
        <v>17388</v>
      </c>
      <c r="I668" s="43" t="str">
        <f>VLOOKUP(G668,SCC_xref!$D$6:$E$260,2,FALSE)</f>
        <v>Process Heaters</v>
      </c>
      <c r="J668" s="7" t="s">
        <v>17135</v>
      </c>
      <c r="K668" s="7" t="s">
        <v>17135</v>
      </c>
      <c r="L668" s="7">
        <v>2.91</v>
      </c>
      <c r="M668" s="7" t="s">
        <v>17135</v>
      </c>
      <c r="N668" s="7" t="s">
        <v>17135</v>
      </c>
    </row>
    <row r="669" spans="1:14" x14ac:dyDescent="0.2">
      <c r="A669" s="43" t="s">
        <v>17062</v>
      </c>
      <c r="B669" s="7" t="str">
        <f t="shared" si="10"/>
        <v>35</v>
      </c>
      <c r="C669" s="7" t="s">
        <v>17105</v>
      </c>
      <c r="D669" s="7" t="str">
        <f>VLOOKUP(C669,fips_xref!$K$2:$L$53,2,FALSE)</f>
        <v>Lea</v>
      </c>
      <c r="E669" s="7" t="s">
        <v>17201</v>
      </c>
      <c r="F669" s="43" t="s">
        <v>17320</v>
      </c>
      <c r="G669" s="7" t="s">
        <v>3823</v>
      </c>
      <c r="H669" s="43" t="s">
        <v>17389</v>
      </c>
      <c r="I669" s="43" t="str">
        <f>VLOOKUP(G669,SCC_xref!$D$6:$E$260,2,FALSE)</f>
        <v>Process Heaters</v>
      </c>
      <c r="J669" s="7" t="s">
        <v>17135</v>
      </c>
      <c r="K669" s="7" t="s">
        <v>17135</v>
      </c>
      <c r="L669" s="7">
        <v>2.91</v>
      </c>
      <c r="M669" s="7" t="s">
        <v>17135</v>
      </c>
      <c r="N669" s="7" t="s">
        <v>17135</v>
      </c>
    </row>
    <row r="670" spans="1:14" x14ac:dyDescent="0.2">
      <c r="A670" s="43" t="s">
        <v>17062</v>
      </c>
      <c r="B670" s="7" t="str">
        <f t="shared" si="10"/>
        <v>35</v>
      </c>
      <c r="C670" s="7" t="s">
        <v>17105</v>
      </c>
      <c r="D670" s="7" t="str">
        <f>VLOOKUP(C670,fips_xref!$K$2:$L$53,2,FALSE)</f>
        <v>Lea</v>
      </c>
      <c r="E670" s="7" t="s">
        <v>17201</v>
      </c>
      <c r="F670" s="43" t="s">
        <v>17320</v>
      </c>
      <c r="G670" s="7" t="s">
        <v>3823</v>
      </c>
      <c r="H670" s="43" t="s">
        <v>17390</v>
      </c>
      <c r="I670" s="43" t="str">
        <f>VLOOKUP(G670,SCC_xref!$D$6:$E$260,2,FALSE)</f>
        <v>Process Heaters</v>
      </c>
      <c r="J670" s="7" t="s">
        <v>17135</v>
      </c>
      <c r="K670" s="7" t="s">
        <v>17135</v>
      </c>
      <c r="L670" s="7">
        <v>2.91</v>
      </c>
      <c r="M670" s="7" t="s">
        <v>17135</v>
      </c>
      <c r="N670" s="7" t="s">
        <v>17135</v>
      </c>
    </row>
    <row r="671" spans="1:14" x14ac:dyDescent="0.2">
      <c r="A671" s="43" t="s">
        <v>17062</v>
      </c>
      <c r="B671" s="7" t="str">
        <f t="shared" si="10"/>
        <v>35</v>
      </c>
      <c r="C671" s="7" t="s">
        <v>17105</v>
      </c>
      <c r="D671" s="7" t="str">
        <f>VLOOKUP(C671,fips_xref!$K$2:$L$53,2,FALSE)</f>
        <v>Lea</v>
      </c>
      <c r="E671" s="7" t="s">
        <v>17132</v>
      </c>
      <c r="F671" s="43" t="s">
        <v>17173</v>
      </c>
      <c r="G671" s="7" t="s">
        <v>4238</v>
      </c>
      <c r="H671" s="43" t="s">
        <v>17225</v>
      </c>
      <c r="I671" s="43" t="str">
        <f>VLOOKUP(G671,SCC_xref!$D$6:$E$260,2,FALSE)</f>
        <v>Compressor Engines</v>
      </c>
      <c r="J671" s="7" t="s">
        <v>17135</v>
      </c>
      <c r="K671" s="7" t="s">
        <v>17135</v>
      </c>
      <c r="L671" s="7" t="s">
        <v>17135</v>
      </c>
      <c r="M671" s="7" t="s">
        <v>17135</v>
      </c>
      <c r="N671" s="7">
        <v>2.94</v>
      </c>
    </row>
    <row r="672" spans="1:14" x14ac:dyDescent="0.2">
      <c r="A672" s="43" t="s">
        <v>17062</v>
      </c>
      <c r="B672" s="7" t="str">
        <f t="shared" si="10"/>
        <v>35</v>
      </c>
      <c r="C672" s="7" t="s">
        <v>17105</v>
      </c>
      <c r="D672" s="7" t="str">
        <f>VLOOKUP(C672,fips_xref!$K$2:$L$53,2,FALSE)</f>
        <v>Lea</v>
      </c>
      <c r="E672" s="7" t="s">
        <v>17150</v>
      </c>
      <c r="F672" s="43" t="s">
        <v>17151</v>
      </c>
      <c r="G672" s="7" t="s">
        <v>4240</v>
      </c>
      <c r="H672" s="43" t="s">
        <v>17271</v>
      </c>
      <c r="I672" s="43" t="str">
        <f>VLOOKUP(G672,SCC_xref!$D$6:$E$260,2,FALSE)</f>
        <v>Compressor Engines</v>
      </c>
      <c r="J672" s="7" t="s">
        <v>17135</v>
      </c>
      <c r="K672" s="7" t="s">
        <v>17135</v>
      </c>
      <c r="L672" s="7">
        <v>2.98</v>
      </c>
      <c r="M672" s="7" t="s">
        <v>17135</v>
      </c>
      <c r="N672" s="7" t="s">
        <v>17135</v>
      </c>
    </row>
    <row r="673" spans="1:14" x14ac:dyDescent="0.2">
      <c r="A673" s="43" t="s">
        <v>17062</v>
      </c>
      <c r="B673" s="7" t="str">
        <f t="shared" si="10"/>
        <v>35</v>
      </c>
      <c r="C673" s="7" t="s">
        <v>17105</v>
      </c>
      <c r="D673" s="7" t="str">
        <f>VLOOKUP(C673,fips_xref!$K$2:$L$53,2,FALSE)</f>
        <v>Lea</v>
      </c>
      <c r="E673" s="7" t="s">
        <v>17132</v>
      </c>
      <c r="F673" s="43" t="s">
        <v>17167</v>
      </c>
      <c r="G673" s="7" t="s">
        <v>5578</v>
      </c>
      <c r="H673" s="43" t="s">
        <v>17168</v>
      </c>
      <c r="I673" s="43" t="str">
        <f>VLOOKUP(G673,SCC_xref!$D$6:$E$260,2,FALSE)</f>
        <v>Compressor Engines</v>
      </c>
      <c r="J673" s="7" t="s">
        <v>17135</v>
      </c>
      <c r="K673" s="7">
        <v>2.99</v>
      </c>
      <c r="L673" s="7" t="s">
        <v>17135</v>
      </c>
      <c r="M673" s="7" t="s">
        <v>17135</v>
      </c>
      <c r="N673" s="7" t="s">
        <v>17135</v>
      </c>
    </row>
    <row r="674" spans="1:14" x14ac:dyDescent="0.2">
      <c r="A674" s="43" t="s">
        <v>17062</v>
      </c>
      <c r="B674" s="7" t="str">
        <f t="shared" si="10"/>
        <v>35</v>
      </c>
      <c r="C674" s="7" t="s">
        <v>17105</v>
      </c>
      <c r="D674" s="7" t="str">
        <f>VLOOKUP(C674,fips_xref!$K$2:$L$53,2,FALSE)</f>
        <v>Lea</v>
      </c>
      <c r="E674" s="7" t="s">
        <v>17150</v>
      </c>
      <c r="F674" s="43" t="s">
        <v>17163</v>
      </c>
      <c r="G674" s="7" t="s">
        <v>5578</v>
      </c>
      <c r="H674" s="43" t="s">
        <v>17285</v>
      </c>
      <c r="I674" s="43" t="str">
        <f>VLOOKUP(G674,SCC_xref!$D$6:$E$260,2,FALSE)</f>
        <v>Compressor Engines</v>
      </c>
      <c r="J674" s="7" t="s">
        <v>17135</v>
      </c>
      <c r="K674" s="7">
        <v>3.02</v>
      </c>
      <c r="L674" s="7" t="s">
        <v>17135</v>
      </c>
      <c r="M674" s="7" t="s">
        <v>17135</v>
      </c>
      <c r="N674" s="7" t="s">
        <v>17135</v>
      </c>
    </row>
    <row r="675" spans="1:14" x14ac:dyDescent="0.2">
      <c r="A675" s="43" t="s">
        <v>17062</v>
      </c>
      <c r="B675" s="7" t="str">
        <f t="shared" si="10"/>
        <v>35</v>
      </c>
      <c r="C675" s="7" t="s">
        <v>17105</v>
      </c>
      <c r="D675" s="7" t="str">
        <f>VLOOKUP(C675,fips_xref!$K$2:$L$53,2,FALSE)</f>
        <v>Lea</v>
      </c>
      <c r="E675" s="7" t="s">
        <v>17201</v>
      </c>
      <c r="F675" s="43" t="s">
        <v>17320</v>
      </c>
      <c r="G675" s="7" t="s">
        <v>4252</v>
      </c>
      <c r="H675" s="43" t="s">
        <v>17294</v>
      </c>
      <c r="I675" s="43" t="str">
        <f>VLOOKUP(G675,SCC_xref!$D$6:$E$260,2,FALSE)</f>
        <v>Natural Gas Production, Flares</v>
      </c>
      <c r="J675" s="7" t="s">
        <v>17135</v>
      </c>
      <c r="K675" s="7" t="s">
        <v>17135</v>
      </c>
      <c r="L675" s="7">
        <v>3.07</v>
      </c>
      <c r="M675" s="7" t="s">
        <v>17135</v>
      </c>
      <c r="N675" s="7" t="s">
        <v>17135</v>
      </c>
    </row>
    <row r="676" spans="1:14" x14ac:dyDescent="0.2">
      <c r="A676" s="43" t="s">
        <v>17062</v>
      </c>
      <c r="B676" s="7" t="str">
        <f t="shared" si="10"/>
        <v>35</v>
      </c>
      <c r="C676" s="7" t="s">
        <v>17105</v>
      </c>
      <c r="D676" s="7" t="str">
        <f>VLOOKUP(C676,fips_xref!$K$2:$L$53,2,FALSE)</f>
        <v>Lea</v>
      </c>
      <c r="E676" s="7" t="s">
        <v>17132</v>
      </c>
      <c r="F676" s="43" t="s">
        <v>17167</v>
      </c>
      <c r="G676" s="7" t="s">
        <v>5578</v>
      </c>
      <c r="H676" s="43" t="s">
        <v>17168</v>
      </c>
      <c r="I676" s="43" t="str">
        <f>VLOOKUP(G676,SCC_xref!$D$6:$E$260,2,FALSE)</f>
        <v>Compressor Engines</v>
      </c>
      <c r="J676" s="7" t="s">
        <v>17135</v>
      </c>
      <c r="K676" s="7">
        <v>3.08</v>
      </c>
      <c r="L676" s="7" t="s">
        <v>17135</v>
      </c>
      <c r="M676" s="7" t="s">
        <v>17135</v>
      </c>
      <c r="N676" s="7" t="s">
        <v>17135</v>
      </c>
    </row>
    <row r="677" spans="1:14" x14ac:dyDescent="0.2">
      <c r="A677" s="43" t="s">
        <v>17062</v>
      </c>
      <c r="B677" s="7" t="str">
        <f t="shared" si="10"/>
        <v>35</v>
      </c>
      <c r="C677" s="7" t="s">
        <v>17105</v>
      </c>
      <c r="D677" s="7" t="str">
        <f>VLOOKUP(C677,fips_xref!$K$2:$L$53,2,FALSE)</f>
        <v>Lea</v>
      </c>
      <c r="E677" s="7" t="s">
        <v>17150</v>
      </c>
      <c r="F677" s="43" t="s">
        <v>17156</v>
      </c>
      <c r="G677" s="7" t="s">
        <v>4238</v>
      </c>
      <c r="H677" s="43" t="s">
        <v>17177</v>
      </c>
      <c r="I677" s="43" t="str">
        <f>VLOOKUP(G677,SCC_xref!$D$6:$E$260,2,FALSE)</f>
        <v>Compressor Engines</v>
      </c>
      <c r="J677" s="7" t="s">
        <v>17135</v>
      </c>
      <c r="K677" s="7" t="s">
        <v>17135</v>
      </c>
      <c r="L677" s="7">
        <v>3.08</v>
      </c>
      <c r="M677" s="7" t="s">
        <v>17135</v>
      </c>
      <c r="N677" s="7" t="s">
        <v>17135</v>
      </c>
    </row>
    <row r="678" spans="1:14" x14ac:dyDescent="0.2">
      <c r="A678" s="43" t="s">
        <v>17062</v>
      </c>
      <c r="B678" s="7" t="str">
        <f t="shared" si="10"/>
        <v>35</v>
      </c>
      <c r="C678" s="7" t="s">
        <v>17105</v>
      </c>
      <c r="D678" s="7" t="str">
        <f>VLOOKUP(C678,fips_xref!$K$2:$L$53,2,FALSE)</f>
        <v>Lea</v>
      </c>
      <c r="E678" s="7" t="s">
        <v>17201</v>
      </c>
      <c r="F678" s="43" t="s">
        <v>17320</v>
      </c>
      <c r="G678" s="7" t="s">
        <v>4252</v>
      </c>
      <c r="H678" s="43" t="s">
        <v>17391</v>
      </c>
      <c r="I678" s="43" t="str">
        <f>VLOOKUP(G678,SCC_xref!$D$6:$E$260,2,FALSE)</f>
        <v>Natural Gas Production, Flares</v>
      </c>
      <c r="J678" s="7" t="s">
        <v>17135</v>
      </c>
      <c r="K678" s="7" t="s">
        <v>17135</v>
      </c>
      <c r="L678" s="7">
        <v>3.1</v>
      </c>
      <c r="M678" s="7" t="s">
        <v>17135</v>
      </c>
      <c r="N678" s="7" t="s">
        <v>17135</v>
      </c>
    </row>
    <row r="679" spans="1:14" x14ac:dyDescent="0.2">
      <c r="A679" s="43" t="s">
        <v>17062</v>
      </c>
      <c r="B679" s="7" t="str">
        <f t="shared" si="10"/>
        <v>35</v>
      </c>
      <c r="C679" s="7" t="s">
        <v>17105</v>
      </c>
      <c r="D679" s="7" t="str">
        <f>VLOOKUP(C679,fips_xref!$K$2:$L$53,2,FALSE)</f>
        <v>Lea</v>
      </c>
      <c r="E679" s="7" t="s">
        <v>17150</v>
      </c>
      <c r="F679" s="43" t="s">
        <v>17156</v>
      </c>
      <c r="G679" s="7" t="s">
        <v>4242</v>
      </c>
      <c r="H679" s="43" t="s">
        <v>17212</v>
      </c>
      <c r="I679" s="43" t="str">
        <f>VLOOKUP(G679,SCC_xref!$D$6:$E$260,2,FALSE)</f>
        <v>Compressor Engines</v>
      </c>
      <c r="J679" s="7" t="s">
        <v>17135</v>
      </c>
      <c r="K679" s="7">
        <v>3.1</v>
      </c>
      <c r="L679" s="7" t="s">
        <v>17135</v>
      </c>
      <c r="M679" s="7" t="s">
        <v>17135</v>
      </c>
      <c r="N679" s="7" t="s">
        <v>17135</v>
      </c>
    </row>
    <row r="680" spans="1:14" x14ac:dyDescent="0.2">
      <c r="A680" s="43" t="s">
        <v>17062</v>
      </c>
      <c r="B680" s="7" t="str">
        <f t="shared" si="10"/>
        <v>35</v>
      </c>
      <c r="C680" s="7" t="s">
        <v>17105</v>
      </c>
      <c r="D680" s="7" t="str">
        <f>VLOOKUP(C680,fips_xref!$K$2:$L$53,2,FALSE)</f>
        <v>Lea</v>
      </c>
      <c r="E680" s="7" t="s">
        <v>17201</v>
      </c>
      <c r="F680" s="43" t="s">
        <v>17320</v>
      </c>
      <c r="G680" s="7" t="s">
        <v>4252</v>
      </c>
      <c r="H680" s="43" t="s">
        <v>17343</v>
      </c>
      <c r="I680" s="43" t="str">
        <f>VLOOKUP(G680,SCC_xref!$D$6:$E$260,2,FALSE)</f>
        <v>Natural Gas Production, Flares</v>
      </c>
      <c r="J680" s="7" t="s">
        <v>17135</v>
      </c>
      <c r="K680" s="7">
        <v>3.13</v>
      </c>
      <c r="L680" s="7" t="s">
        <v>17135</v>
      </c>
      <c r="M680" s="7" t="s">
        <v>17135</v>
      </c>
      <c r="N680" s="7" t="s">
        <v>17135</v>
      </c>
    </row>
    <row r="681" spans="1:14" x14ac:dyDescent="0.2">
      <c r="A681" s="43" t="s">
        <v>17062</v>
      </c>
      <c r="B681" s="7" t="str">
        <f t="shared" si="10"/>
        <v>35</v>
      </c>
      <c r="C681" s="7" t="s">
        <v>17105</v>
      </c>
      <c r="D681" s="7" t="str">
        <f>VLOOKUP(C681,fips_xref!$K$2:$L$53,2,FALSE)</f>
        <v>Lea</v>
      </c>
      <c r="E681" s="7" t="s">
        <v>17150</v>
      </c>
      <c r="F681" s="43" t="s">
        <v>17163</v>
      </c>
      <c r="G681" s="7" t="s">
        <v>5578</v>
      </c>
      <c r="H681" s="43" t="s">
        <v>17216</v>
      </c>
      <c r="I681" s="43" t="str">
        <f>VLOOKUP(G681,SCC_xref!$D$6:$E$260,2,FALSE)</f>
        <v>Compressor Engines</v>
      </c>
      <c r="J681" s="7" t="s">
        <v>17135</v>
      </c>
      <c r="K681" s="7">
        <v>3.24</v>
      </c>
      <c r="L681" s="7" t="s">
        <v>17135</v>
      </c>
      <c r="M681" s="7" t="s">
        <v>17135</v>
      </c>
      <c r="N681" s="7" t="s">
        <v>17135</v>
      </c>
    </row>
    <row r="682" spans="1:14" x14ac:dyDescent="0.2">
      <c r="A682" s="43" t="s">
        <v>17062</v>
      </c>
      <c r="B682" s="7" t="str">
        <f t="shared" si="10"/>
        <v>35</v>
      </c>
      <c r="C682" s="7" t="s">
        <v>17105</v>
      </c>
      <c r="D682" s="7" t="str">
        <f>VLOOKUP(C682,fips_xref!$K$2:$L$53,2,FALSE)</f>
        <v>Lea</v>
      </c>
      <c r="E682" s="7" t="s">
        <v>17132</v>
      </c>
      <c r="F682" s="43" t="s">
        <v>17167</v>
      </c>
      <c r="G682" s="7" t="s">
        <v>5578</v>
      </c>
      <c r="H682" s="43" t="s">
        <v>17168</v>
      </c>
      <c r="I682" s="43" t="str">
        <f>VLOOKUP(G682,SCC_xref!$D$6:$E$260,2,FALSE)</f>
        <v>Compressor Engines</v>
      </c>
      <c r="J682" s="7" t="s">
        <v>17135</v>
      </c>
      <c r="K682" s="7">
        <v>3.25</v>
      </c>
      <c r="L682" s="7" t="s">
        <v>17135</v>
      </c>
      <c r="M682" s="7" t="s">
        <v>17135</v>
      </c>
      <c r="N682" s="7" t="s">
        <v>17135</v>
      </c>
    </row>
    <row r="683" spans="1:14" x14ac:dyDescent="0.2">
      <c r="A683" s="43" t="s">
        <v>17062</v>
      </c>
      <c r="B683" s="7" t="str">
        <f t="shared" si="10"/>
        <v>35</v>
      </c>
      <c r="C683" s="7" t="s">
        <v>17063</v>
      </c>
      <c r="D683" s="7" t="str">
        <f>VLOOKUP(C683,fips_xref!$K$2:$L$53,2,FALSE)</f>
        <v>Eddy</v>
      </c>
      <c r="E683" s="7" t="s">
        <v>17153</v>
      </c>
      <c r="F683" s="43" t="s">
        <v>17165</v>
      </c>
      <c r="G683" s="7" t="s">
        <v>3326</v>
      </c>
      <c r="H683" s="43" t="s">
        <v>17338</v>
      </c>
      <c r="I683" s="43" t="str">
        <f>VLOOKUP(G683,SCC_xref!$D$6:$E$260,2,FALSE)</f>
        <v>Compressor Engines</v>
      </c>
      <c r="J683" s="7" t="s">
        <v>17135</v>
      </c>
      <c r="K683" s="7">
        <v>3.26</v>
      </c>
      <c r="L683" s="7" t="s">
        <v>17135</v>
      </c>
      <c r="M683" s="7" t="s">
        <v>17135</v>
      </c>
      <c r="N683" s="7" t="s">
        <v>17135</v>
      </c>
    </row>
    <row r="684" spans="1:14" x14ac:dyDescent="0.2">
      <c r="A684" s="43" t="s">
        <v>17062</v>
      </c>
      <c r="B684" s="7" t="str">
        <f t="shared" si="10"/>
        <v>35</v>
      </c>
      <c r="C684" s="7" t="s">
        <v>17105</v>
      </c>
      <c r="D684" s="7" t="str">
        <f>VLOOKUP(C684,fips_xref!$K$2:$L$53,2,FALSE)</f>
        <v>Lea</v>
      </c>
      <c r="E684" s="7" t="s">
        <v>17150</v>
      </c>
      <c r="F684" s="43" t="s">
        <v>17175</v>
      </c>
      <c r="G684" s="7" t="s">
        <v>4238</v>
      </c>
      <c r="H684" s="43" t="s">
        <v>17176</v>
      </c>
      <c r="I684" s="43" t="str">
        <f>VLOOKUP(G684,SCC_xref!$D$6:$E$260,2,FALSE)</f>
        <v>Compressor Engines</v>
      </c>
      <c r="J684" s="7" t="s">
        <v>17135</v>
      </c>
      <c r="K684" s="7">
        <v>3.26</v>
      </c>
      <c r="L684" s="7" t="s">
        <v>17135</v>
      </c>
      <c r="M684" s="7" t="s">
        <v>17135</v>
      </c>
      <c r="N684" s="7" t="s">
        <v>17135</v>
      </c>
    </row>
    <row r="685" spans="1:14" x14ac:dyDescent="0.2">
      <c r="A685" s="43" t="s">
        <v>17062</v>
      </c>
      <c r="B685" s="7" t="str">
        <f t="shared" si="10"/>
        <v>35</v>
      </c>
      <c r="C685" s="7" t="s">
        <v>17105</v>
      </c>
      <c r="D685" s="7" t="str">
        <f>VLOOKUP(C685,fips_xref!$K$2:$L$53,2,FALSE)</f>
        <v>Lea</v>
      </c>
      <c r="E685" s="7" t="s">
        <v>17150</v>
      </c>
      <c r="F685" s="43" t="s">
        <v>17156</v>
      </c>
      <c r="G685" s="7" t="s">
        <v>4238</v>
      </c>
      <c r="H685" s="43" t="s">
        <v>17211</v>
      </c>
      <c r="I685" s="43" t="str">
        <f>VLOOKUP(G685,SCC_xref!$D$6:$E$260,2,FALSE)</f>
        <v>Compressor Engines</v>
      </c>
      <c r="J685" s="7" t="s">
        <v>17135</v>
      </c>
      <c r="K685" s="7">
        <v>3.26</v>
      </c>
      <c r="L685" s="7" t="s">
        <v>17135</v>
      </c>
      <c r="M685" s="7" t="s">
        <v>17135</v>
      </c>
      <c r="N685" s="7" t="s">
        <v>17135</v>
      </c>
    </row>
    <row r="686" spans="1:14" x14ac:dyDescent="0.2">
      <c r="A686" s="43" t="s">
        <v>17062</v>
      </c>
      <c r="B686" s="7" t="str">
        <f t="shared" si="10"/>
        <v>35</v>
      </c>
      <c r="C686" s="7" t="s">
        <v>17105</v>
      </c>
      <c r="D686" s="7" t="str">
        <f>VLOOKUP(C686,fips_xref!$K$2:$L$53,2,FALSE)</f>
        <v>Lea</v>
      </c>
      <c r="E686" s="7" t="s">
        <v>17132</v>
      </c>
      <c r="F686" s="43" t="s">
        <v>17167</v>
      </c>
      <c r="G686" s="7" t="s">
        <v>5578</v>
      </c>
      <c r="H686" s="43" t="s">
        <v>17168</v>
      </c>
      <c r="I686" s="43" t="str">
        <f>VLOOKUP(G686,SCC_xref!$D$6:$E$260,2,FALSE)</f>
        <v>Compressor Engines</v>
      </c>
      <c r="J686" s="7" t="s">
        <v>17135</v>
      </c>
      <c r="K686" s="7">
        <v>3.27</v>
      </c>
      <c r="L686" s="7" t="s">
        <v>17135</v>
      </c>
      <c r="M686" s="7" t="s">
        <v>17135</v>
      </c>
      <c r="N686" s="7" t="s">
        <v>17135</v>
      </c>
    </row>
    <row r="687" spans="1:14" x14ac:dyDescent="0.2">
      <c r="A687" s="43" t="s">
        <v>17062</v>
      </c>
      <c r="B687" s="7" t="str">
        <f t="shared" si="10"/>
        <v>35</v>
      </c>
      <c r="C687" s="7" t="s">
        <v>17105</v>
      </c>
      <c r="D687" s="7" t="str">
        <f>VLOOKUP(C687,fips_xref!$K$2:$L$53,2,FALSE)</f>
        <v>Lea</v>
      </c>
      <c r="E687" s="7" t="s">
        <v>17201</v>
      </c>
      <c r="F687" s="43" t="s">
        <v>17304</v>
      </c>
      <c r="G687" s="7" t="s">
        <v>4252</v>
      </c>
      <c r="H687" s="43" t="s">
        <v>17340</v>
      </c>
      <c r="I687" s="43" t="str">
        <f>VLOOKUP(G687,SCC_xref!$D$6:$E$260,2,FALSE)</f>
        <v>Natural Gas Production, Flares</v>
      </c>
      <c r="J687" s="7" t="s">
        <v>17135</v>
      </c>
      <c r="K687" s="7" t="s">
        <v>17135</v>
      </c>
      <c r="L687" s="7">
        <v>3.27</v>
      </c>
      <c r="M687" s="7" t="s">
        <v>17135</v>
      </c>
      <c r="N687" s="7" t="s">
        <v>17135</v>
      </c>
    </row>
    <row r="688" spans="1:14" x14ac:dyDescent="0.2">
      <c r="A688" s="43" t="s">
        <v>17062</v>
      </c>
      <c r="B688" s="7" t="str">
        <f t="shared" si="10"/>
        <v>35</v>
      </c>
      <c r="C688" s="7" t="s">
        <v>17105</v>
      </c>
      <c r="D688" s="7" t="str">
        <f>VLOOKUP(C688,fips_xref!$K$2:$L$53,2,FALSE)</f>
        <v>Lea</v>
      </c>
      <c r="E688" s="7" t="s">
        <v>17150</v>
      </c>
      <c r="F688" s="43" t="s">
        <v>17156</v>
      </c>
      <c r="G688" s="7" t="s">
        <v>4240</v>
      </c>
      <c r="H688" s="43" t="s">
        <v>17178</v>
      </c>
      <c r="I688" s="43" t="str">
        <f>VLOOKUP(G688,SCC_xref!$D$6:$E$260,2,FALSE)</f>
        <v>Compressor Engines</v>
      </c>
      <c r="J688" s="7" t="s">
        <v>17135</v>
      </c>
      <c r="K688" s="7">
        <v>3.29</v>
      </c>
      <c r="L688" s="7" t="s">
        <v>17135</v>
      </c>
      <c r="M688" s="7" t="s">
        <v>17135</v>
      </c>
      <c r="N688" s="7" t="s">
        <v>17135</v>
      </c>
    </row>
    <row r="689" spans="1:14" x14ac:dyDescent="0.2">
      <c r="A689" s="43" t="s">
        <v>17062</v>
      </c>
      <c r="B689" s="7" t="str">
        <f t="shared" si="10"/>
        <v>35</v>
      </c>
      <c r="C689" s="7" t="s">
        <v>17105</v>
      </c>
      <c r="D689" s="7" t="str">
        <f>VLOOKUP(C689,fips_xref!$K$2:$L$53,2,FALSE)</f>
        <v>Lea</v>
      </c>
      <c r="E689" s="7" t="s">
        <v>17236</v>
      </c>
      <c r="F689" s="43" t="s">
        <v>17237</v>
      </c>
      <c r="G689" s="7" t="s">
        <v>3823</v>
      </c>
      <c r="H689" s="43" t="s">
        <v>17239</v>
      </c>
      <c r="I689" s="43" t="str">
        <f>VLOOKUP(G689,SCC_xref!$D$6:$E$260,2,FALSE)</f>
        <v>Process Heaters</v>
      </c>
      <c r="J689" s="7">
        <v>3.3</v>
      </c>
      <c r="K689" s="7" t="s">
        <v>17135</v>
      </c>
      <c r="L689" s="7" t="s">
        <v>17135</v>
      </c>
      <c r="M689" s="7" t="s">
        <v>17135</v>
      </c>
      <c r="N689" s="7" t="s">
        <v>17135</v>
      </c>
    </row>
    <row r="690" spans="1:14" x14ac:dyDescent="0.2">
      <c r="A690" s="43" t="s">
        <v>17062</v>
      </c>
      <c r="B690" s="7" t="str">
        <f t="shared" si="10"/>
        <v>35</v>
      </c>
      <c r="C690" s="7" t="s">
        <v>17105</v>
      </c>
      <c r="D690" s="7" t="str">
        <f>VLOOKUP(C690,fips_xref!$K$2:$L$53,2,FALSE)</f>
        <v>Lea</v>
      </c>
      <c r="E690" s="7" t="s">
        <v>17150</v>
      </c>
      <c r="F690" s="43" t="s">
        <v>17151</v>
      </c>
      <c r="G690" s="7" t="s">
        <v>3823</v>
      </c>
      <c r="H690" s="43" t="s">
        <v>17259</v>
      </c>
      <c r="I690" s="43" t="str">
        <f>VLOOKUP(G690,SCC_xref!$D$6:$E$260,2,FALSE)</f>
        <v>Process Heaters</v>
      </c>
      <c r="J690" s="7" t="s">
        <v>17135</v>
      </c>
      <c r="K690" s="7" t="s">
        <v>17135</v>
      </c>
      <c r="L690" s="7">
        <v>3.36</v>
      </c>
      <c r="M690" s="7" t="s">
        <v>17135</v>
      </c>
      <c r="N690" s="7" t="s">
        <v>17135</v>
      </c>
    </row>
    <row r="691" spans="1:14" x14ac:dyDescent="0.2">
      <c r="A691" s="43" t="s">
        <v>17062</v>
      </c>
      <c r="B691" s="7" t="str">
        <f t="shared" si="10"/>
        <v>35</v>
      </c>
      <c r="C691" s="7" t="s">
        <v>17105</v>
      </c>
      <c r="D691" s="7" t="str">
        <f>VLOOKUP(C691,fips_xref!$K$2:$L$53,2,FALSE)</f>
        <v>Lea</v>
      </c>
      <c r="E691" s="7" t="s">
        <v>17132</v>
      </c>
      <c r="F691" s="43" t="s">
        <v>17167</v>
      </c>
      <c r="G691" s="7" t="s">
        <v>5578</v>
      </c>
      <c r="H691" s="43" t="s">
        <v>17168</v>
      </c>
      <c r="I691" s="43" t="str">
        <f>VLOOKUP(G691,SCC_xref!$D$6:$E$260,2,FALSE)</f>
        <v>Compressor Engines</v>
      </c>
      <c r="J691" s="7" t="s">
        <v>17135</v>
      </c>
      <c r="K691" s="7">
        <v>3.37</v>
      </c>
      <c r="L691" s="7" t="s">
        <v>17135</v>
      </c>
      <c r="M691" s="7" t="s">
        <v>17135</v>
      </c>
      <c r="N691" s="7" t="s">
        <v>17135</v>
      </c>
    </row>
    <row r="692" spans="1:14" x14ac:dyDescent="0.2">
      <c r="A692" s="43" t="s">
        <v>17062</v>
      </c>
      <c r="B692" s="7" t="str">
        <f t="shared" si="10"/>
        <v>35</v>
      </c>
      <c r="C692" s="7" t="s">
        <v>17105</v>
      </c>
      <c r="D692" s="7" t="str">
        <f>VLOOKUP(C692,fips_xref!$K$2:$L$53,2,FALSE)</f>
        <v>Lea</v>
      </c>
      <c r="E692" s="7" t="s">
        <v>17150</v>
      </c>
      <c r="F692" s="43" t="s">
        <v>17156</v>
      </c>
      <c r="G692" s="7" t="s">
        <v>4240</v>
      </c>
      <c r="H692" s="43" t="s">
        <v>17178</v>
      </c>
      <c r="I692" s="43" t="str">
        <f>VLOOKUP(G692,SCC_xref!$D$6:$E$260,2,FALSE)</f>
        <v>Compressor Engines</v>
      </c>
      <c r="J692" s="7">
        <v>3.38</v>
      </c>
      <c r="K692" s="7" t="s">
        <v>17135</v>
      </c>
      <c r="L692" s="7" t="s">
        <v>17135</v>
      </c>
      <c r="M692" s="7" t="s">
        <v>17135</v>
      </c>
      <c r="N692" s="7" t="s">
        <v>17135</v>
      </c>
    </row>
    <row r="693" spans="1:14" x14ac:dyDescent="0.2">
      <c r="A693" s="43" t="s">
        <v>17062</v>
      </c>
      <c r="B693" s="7" t="str">
        <f t="shared" si="10"/>
        <v>35</v>
      </c>
      <c r="C693" s="7" t="s">
        <v>17105</v>
      </c>
      <c r="D693" s="7" t="str">
        <f>VLOOKUP(C693,fips_xref!$K$2:$L$53,2,FALSE)</f>
        <v>Lea</v>
      </c>
      <c r="E693" s="7" t="s">
        <v>17132</v>
      </c>
      <c r="F693" s="43" t="s">
        <v>17167</v>
      </c>
      <c r="G693" s="7" t="s">
        <v>5578</v>
      </c>
      <c r="H693" s="43" t="s">
        <v>17168</v>
      </c>
      <c r="I693" s="43" t="str">
        <f>VLOOKUP(G693,SCC_xref!$D$6:$E$260,2,FALSE)</f>
        <v>Compressor Engines</v>
      </c>
      <c r="J693" s="7" t="s">
        <v>17135</v>
      </c>
      <c r="K693" s="7">
        <v>3.39</v>
      </c>
      <c r="L693" s="7" t="s">
        <v>17135</v>
      </c>
      <c r="M693" s="7" t="s">
        <v>17135</v>
      </c>
      <c r="N693" s="7" t="s">
        <v>17135</v>
      </c>
    </row>
    <row r="694" spans="1:14" x14ac:dyDescent="0.2">
      <c r="A694" s="43" t="s">
        <v>17062</v>
      </c>
      <c r="B694" s="7" t="str">
        <f t="shared" si="10"/>
        <v>35</v>
      </c>
      <c r="C694" s="7" t="s">
        <v>17105</v>
      </c>
      <c r="D694" s="7" t="str">
        <f>VLOOKUP(C694,fips_xref!$K$2:$L$53,2,FALSE)</f>
        <v>Lea</v>
      </c>
      <c r="E694" s="7" t="s">
        <v>17150</v>
      </c>
      <c r="F694" s="43" t="s">
        <v>17175</v>
      </c>
      <c r="G694" s="7" t="s">
        <v>4238</v>
      </c>
      <c r="H694" s="43" t="s">
        <v>17204</v>
      </c>
      <c r="I694" s="43" t="str">
        <f>VLOOKUP(G694,SCC_xref!$D$6:$E$260,2,FALSE)</f>
        <v>Compressor Engines</v>
      </c>
      <c r="J694" s="7" t="s">
        <v>17135</v>
      </c>
      <c r="K694" s="7" t="s">
        <v>17135</v>
      </c>
      <c r="L694" s="7">
        <v>3.44</v>
      </c>
      <c r="M694" s="7" t="s">
        <v>17135</v>
      </c>
      <c r="N694" s="7" t="s">
        <v>17135</v>
      </c>
    </row>
    <row r="695" spans="1:14" x14ac:dyDescent="0.2">
      <c r="A695" s="43" t="s">
        <v>17062</v>
      </c>
      <c r="B695" s="7" t="str">
        <f t="shared" si="10"/>
        <v>35</v>
      </c>
      <c r="C695" s="7" t="s">
        <v>17105</v>
      </c>
      <c r="D695" s="7" t="str">
        <f>VLOOKUP(C695,fips_xref!$K$2:$L$53,2,FALSE)</f>
        <v>Lea</v>
      </c>
      <c r="E695" s="7" t="s">
        <v>17150</v>
      </c>
      <c r="F695" s="43" t="s">
        <v>17151</v>
      </c>
      <c r="G695" s="7" t="s">
        <v>3823</v>
      </c>
      <c r="H695" s="43" t="s">
        <v>17218</v>
      </c>
      <c r="I695" s="43" t="str">
        <f>VLOOKUP(G695,SCC_xref!$D$6:$E$260,2,FALSE)</f>
        <v>Process Heaters</v>
      </c>
      <c r="J695" s="7" t="s">
        <v>17135</v>
      </c>
      <c r="K695" s="7" t="s">
        <v>17135</v>
      </c>
      <c r="L695" s="7">
        <v>3.444</v>
      </c>
      <c r="M695" s="7" t="s">
        <v>17135</v>
      </c>
      <c r="N695" s="7" t="s">
        <v>17135</v>
      </c>
    </row>
    <row r="696" spans="1:14" x14ac:dyDescent="0.2">
      <c r="A696" s="43" t="s">
        <v>17062</v>
      </c>
      <c r="B696" s="7" t="str">
        <f t="shared" si="10"/>
        <v>35</v>
      </c>
      <c r="C696" s="7" t="s">
        <v>17104</v>
      </c>
      <c r="D696" s="7" t="str">
        <f>VLOOKUP(C696,fips_xref!$K$2:$L$53,2,FALSE)</f>
        <v>Chaves</v>
      </c>
      <c r="E696" s="7" t="s">
        <v>17132</v>
      </c>
      <c r="F696" s="43" t="s">
        <v>17133</v>
      </c>
      <c r="G696" s="7" t="s">
        <v>5578</v>
      </c>
      <c r="H696" s="43" t="s">
        <v>17134</v>
      </c>
      <c r="I696" s="43" t="str">
        <f>VLOOKUP(G696,SCC_xref!$D$6:$E$260,2,FALSE)</f>
        <v>Compressor Engines</v>
      </c>
      <c r="J696" s="7" t="s">
        <v>17135</v>
      </c>
      <c r="K696" s="7" t="s">
        <v>17135</v>
      </c>
      <c r="L696" s="7">
        <v>3.46</v>
      </c>
      <c r="M696" s="7" t="s">
        <v>17135</v>
      </c>
      <c r="N696" s="7" t="s">
        <v>17135</v>
      </c>
    </row>
    <row r="697" spans="1:14" x14ac:dyDescent="0.2">
      <c r="A697" s="43" t="s">
        <v>17062</v>
      </c>
      <c r="B697" s="7" t="str">
        <f t="shared" si="10"/>
        <v>35</v>
      </c>
      <c r="C697" s="7" t="s">
        <v>17104</v>
      </c>
      <c r="D697" s="7" t="str">
        <f>VLOOKUP(C697,fips_xref!$K$2:$L$53,2,FALSE)</f>
        <v>Chaves</v>
      </c>
      <c r="E697" s="7" t="s">
        <v>17132</v>
      </c>
      <c r="F697" s="43" t="s">
        <v>17133</v>
      </c>
      <c r="G697" s="7" t="s">
        <v>5578</v>
      </c>
      <c r="H697" s="43" t="s">
        <v>17134</v>
      </c>
      <c r="I697" s="43" t="str">
        <f>VLOOKUP(G697,SCC_xref!$D$6:$E$260,2,FALSE)</f>
        <v>Compressor Engines</v>
      </c>
      <c r="J697" s="7">
        <v>3.46</v>
      </c>
      <c r="K697" s="7" t="s">
        <v>17135</v>
      </c>
      <c r="L697" s="7" t="s">
        <v>17135</v>
      </c>
      <c r="M697" s="7" t="s">
        <v>17135</v>
      </c>
      <c r="N697" s="7" t="s">
        <v>17135</v>
      </c>
    </row>
    <row r="698" spans="1:14" x14ac:dyDescent="0.2">
      <c r="A698" s="43" t="s">
        <v>17062</v>
      </c>
      <c r="B698" s="7" t="str">
        <f t="shared" si="10"/>
        <v>35</v>
      </c>
      <c r="C698" s="7" t="s">
        <v>17105</v>
      </c>
      <c r="D698" s="7" t="str">
        <f>VLOOKUP(C698,fips_xref!$K$2:$L$53,2,FALSE)</f>
        <v>Lea</v>
      </c>
      <c r="E698" s="7" t="s">
        <v>17201</v>
      </c>
      <c r="F698" s="43" t="s">
        <v>17320</v>
      </c>
      <c r="G698" s="7" t="s">
        <v>3823</v>
      </c>
      <c r="H698" s="43" t="s">
        <v>17388</v>
      </c>
      <c r="I698" s="43" t="str">
        <f>VLOOKUP(G698,SCC_xref!$D$6:$E$260,2,FALSE)</f>
        <v>Process Heaters</v>
      </c>
      <c r="J698" s="7">
        <v>3.47</v>
      </c>
      <c r="K698" s="7" t="s">
        <v>17135</v>
      </c>
      <c r="L698" s="7" t="s">
        <v>17135</v>
      </c>
      <c r="M698" s="7" t="s">
        <v>17135</v>
      </c>
      <c r="N698" s="7" t="s">
        <v>17135</v>
      </c>
    </row>
    <row r="699" spans="1:14" x14ac:dyDescent="0.2">
      <c r="A699" s="43" t="s">
        <v>17062</v>
      </c>
      <c r="B699" s="7" t="str">
        <f t="shared" si="10"/>
        <v>35</v>
      </c>
      <c r="C699" s="7" t="s">
        <v>17105</v>
      </c>
      <c r="D699" s="7" t="str">
        <f>VLOOKUP(C699,fips_xref!$K$2:$L$53,2,FALSE)</f>
        <v>Lea</v>
      </c>
      <c r="E699" s="7" t="s">
        <v>17201</v>
      </c>
      <c r="F699" s="43" t="s">
        <v>17320</v>
      </c>
      <c r="G699" s="7" t="s">
        <v>3823</v>
      </c>
      <c r="H699" s="43" t="s">
        <v>17389</v>
      </c>
      <c r="I699" s="43" t="str">
        <f>VLOOKUP(G699,SCC_xref!$D$6:$E$260,2,FALSE)</f>
        <v>Process Heaters</v>
      </c>
      <c r="J699" s="7">
        <v>3.47</v>
      </c>
      <c r="K699" s="7" t="s">
        <v>17135</v>
      </c>
      <c r="L699" s="7" t="s">
        <v>17135</v>
      </c>
      <c r="M699" s="7" t="s">
        <v>17135</v>
      </c>
      <c r="N699" s="7" t="s">
        <v>17135</v>
      </c>
    </row>
    <row r="700" spans="1:14" x14ac:dyDescent="0.2">
      <c r="A700" s="43" t="s">
        <v>17062</v>
      </c>
      <c r="B700" s="7" t="str">
        <f t="shared" si="10"/>
        <v>35</v>
      </c>
      <c r="C700" s="7" t="s">
        <v>17105</v>
      </c>
      <c r="D700" s="7" t="str">
        <f>VLOOKUP(C700,fips_xref!$K$2:$L$53,2,FALSE)</f>
        <v>Lea</v>
      </c>
      <c r="E700" s="7" t="s">
        <v>17201</v>
      </c>
      <c r="F700" s="43" t="s">
        <v>17320</v>
      </c>
      <c r="G700" s="7" t="s">
        <v>3823</v>
      </c>
      <c r="H700" s="43" t="s">
        <v>17390</v>
      </c>
      <c r="I700" s="43" t="str">
        <f>VLOOKUP(G700,SCC_xref!$D$6:$E$260,2,FALSE)</f>
        <v>Process Heaters</v>
      </c>
      <c r="J700" s="7">
        <v>3.47</v>
      </c>
      <c r="K700" s="7" t="s">
        <v>17135</v>
      </c>
      <c r="L700" s="7" t="s">
        <v>17135</v>
      </c>
      <c r="M700" s="7" t="s">
        <v>17135</v>
      </c>
      <c r="N700" s="7" t="s">
        <v>17135</v>
      </c>
    </row>
    <row r="701" spans="1:14" x14ac:dyDescent="0.2">
      <c r="A701" s="43" t="s">
        <v>17062</v>
      </c>
      <c r="B701" s="7" t="str">
        <f t="shared" si="10"/>
        <v>35</v>
      </c>
      <c r="C701" s="7" t="s">
        <v>17105</v>
      </c>
      <c r="D701" s="7" t="str">
        <f>VLOOKUP(C701,fips_xref!$K$2:$L$53,2,FALSE)</f>
        <v>Lea</v>
      </c>
      <c r="E701" s="7" t="s">
        <v>17236</v>
      </c>
      <c r="F701" s="43" t="s">
        <v>17237</v>
      </c>
      <c r="G701" s="7" t="s">
        <v>4238</v>
      </c>
      <c r="H701" s="43" t="s">
        <v>17392</v>
      </c>
      <c r="I701" s="43" t="str">
        <f>VLOOKUP(G701,SCC_xref!$D$6:$E$260,2,FALSE)</f>
        <v>Compressor Engines</v>
      </c>
      <c r="J701" s="7" t="s">
        <v>17135</v>
      </c>
      <c r="K701" s="7" t="s">
        <v>17135</v>
      </c>
      <c r="L701" s="7" t="s">
        <v>17135</v>
      </c>
      <c r="M701" s="7" t="s">
        <v>17135</v>
      </c>
      <c r="N701" s="7">
        <v>3.5</v>
      </c>
    </row>
    <row r="702" spans="1:14" x14ac:dyDescent="0.2">
      <c r="A702" s="43" t="s">
        <v>17062</v>
      </c>
      <c r="B702" s="7" t="str">
        <f t="shared" si="10"/>
        <v>35</v>
      </c>
      <c r="C702" s="7" t="s">
        <v>17105</v>
      </c>
      <c r="D702" s="7" t="str">
        <f>VLOOKUP(C702,fips_xref!$K$2:$L$53,2,FALSE)</f>
        <v>Lea</v>
      </c>
      <c r="E702" s="7" t="s">
        <v>17236</v>
      </c>
      <c r="F702" s="43" t="s">
        <v>17237</v>
      </c>
      <c r="G702" s="7" t="s">
        <v>3823</v>
      </c>
      <c r="H702" s="43" t="s">
        <v>17258</v>
      </c>
      <c r="I702" s="43" t="str">
        <f>VLOOKUP(G702,SCC_xref!$D$6:$E$260,2,FALSE)</f>
        <v>Process Heaters</v>
      </c>
      <c r="J702" s="7" t="s">
        <v>17135</v>
      </c>
      <c r="K702" s="7" t="s">
        <v>17135</v>
      </c>
      <c r="L702" s="7">
        <v>3.5</v>
      </c>
      <c r="M702" s="7" t="s">
        <v>17135</v>
      </c>
      <c r="N702" s="7" t="s">
        <v>17135</v>
      </c>
    </row>
    <row r="703" spans="1:14" x14ac:dyDescent="0.2">
      <c r="A703" s="43" t="s">
        <v>17062</v>
      </c>
      <c r="B703" s="7" t="str">
        <f t="shared" si="10"/>
        <v>35</v>
      </c>
      <c r="C703" s="7" t="s">
        <v>17105</v>
      </c>
      <c r="D703" s="7" t="str">
        <f>VLOOKUP(C703,fips_xref!$K$2:$L$53,2,FALSE)</f>
        <v>Lea</v>
      </c>
      <c r="E703" s="7" t="s">
        <v>17150</v>
      </c>
      <c r="F703" s="43" t="s">
        <v>17156</v>
      </c>
      <c r="G703" s="7" t="s">
        <v>4242</v>
      </c>
      <c r="H703" s="43" t="s">
        <v>17213</v>
      </c>
      <c r="I703" s="43" t="str">
        <f>VLOOKUP(G703,SCC_xref!$D$6:$E$260,2,FALSE)</f>
        <v>Compressor Engines</v>
      </c>
      <c r="J703" s="7" t="s">
        <v>17135</v>
      </c>
      <c r="K703" s="7">
        <v>3.5</v>
      </c>
      <c r="L703" s="7" t="s">
        <v>17135</v>
      </c>
      <c r="M703" s="7" t="s">
        <v>17135</v>
      </c>
      <c r="N703" s="7" t="s">
        <v>17135</v>
      </c>
    </row>
    <row r="704" spans="1:14" x14ac:dyDescent="0.2">
      <c r="A704" s="43" t="s">
        <v>17062</v>
      </c>
      <c r="B704" s="7" t="str">
        <f t="shared" si="10"/>
        <v>35</v>
      </c>
      <c r="C704" s="7" t="s">
        <v>17105</v>
      </c>
      <c r="D704" s="7" t="str">
        <f>VLOOKUP(C704,fips_xref!$K$2:$L$53,2,FALSE)</f>
        <v>Lea</v>
      </c>
      <c r="E704" s="7" t="s">
        <v>17306</v>
      </c>
      <c r="F704" s="43" t="s">
        <v>17307</v>
      </c>
      <c r="G704" s="7" t="s">
        <v>3811</v>
      </c>
      <c r="H704" s="43" t="s">
        <v>17393</v>
      </c>
      <c r="I704" s="43" t="str">
        <f>VLOOKUP(G704,SCC_xref!$D$6:$E$260,2,FALSE)</f>
        <v>Amine Units</v>
      </c>
      <c r="J704" s="7" t="s">
        <v>17135</v>
      </c>
      <c r="K704" s="7" t="s">
        <v>17135</v>
      </c>
      <c r="L704" s="7">
        <v>3.5</v>
      </c>
      <c r="M704" s="7" t="s">
        <v>17135</v>
      </c>
      <c r="N704" s="7" t="s">
        <v>17135</v>
      </c>
    </row>
    <row r="705" spans="1:14" x14ac:dyDescent="0.2">
      <c r="A705" s="43" t="s">
        <v>17062</v>
      </c>
      <c r="B705" s="7" t="str">
        <f t="shared" si="10"/>
        <v>35</v>
      </c>
      <c r="C705" s="7" t="s">
        <v>17105</v>
      </c>
      <c r="D705" s="7" t="str">
        <f>VLOOKUP(C705,fips_xref!$K$2:$L$53,2,FALSE)</f>
        <v>Lea</v>
      </c>
      <c r="E705" s="7" t="s">
        <v>17132</v>
      </c>
      <c r="F705" s="43" t="s">
        <v>17167</v>
      </c>
      <c r="G705" s="7" t="s">
        <v>5578</v>
      </c>
      <c r="H705" s="43" t="s">
        <v>17168</v>
      </c>
      <c r="I705" s="43" t="str">
        <f>VLOOKUP(G705,SCC_xref!$D$6:$E$260,2,FALSE)</f>
        <v>Compressor Engines</v>
      </c>
      <c r="J705" s="7" t="s">
        <v>17135</v>
      </c>
      <c r="K705" s="7">
        <v>3.54</v>
      </c>
      <c r="L705" s="7" t="s">
        <v>17135</v>
      </c>
      <c r="M705" s="7" t="s">
        <v>17135</v>
      </c>
      <c r="N705" s="7" t="s">
        <v>17135</v>
      </c>
    </row>
    <row r="706" spans="1:14" x14ac:dyDescent="0.2">
      <c r="A706" s="43" t="s">
        <v>17062</v>
      </c>
      <c r="B706" s="7" t="str">
        <f t="shared" si="10"/>
        <v>35</v>
      </c>
      <c r="C706" s="7" t="s">
        <v>17105</v>
      </c>
      <c r="D706" s="7" t="str">
        <f>VLOOKUP(C706,fips_xref!$K$2:$L$53,2,FALSE)</f>
        <v>Lea</v>
      </c>
      <c r="E706" s="7" t="s">
        <v>17150</v>
      </c>
      <c r="F706" s="43" t="s">
        <v>17175</v>
      </c>
      <c r="G706" s="7" t="s">
        <v>4238</v>
      </c>
      <c r="H706" s="43" t="s">
        <v>17206</v>
      </c>
      <c r="I706" s="43" t="str">
        <f>VLOOKUP(G706,SCC_xref!$D$6:$E$260,2,FALSE)</f>
        <v>Compressor Engines</v>
      </c>
      <c r="J706" s="7" t="s">
        <v>17135</v>
      </c>
      <c r="K706" s="7">
        <v>3.55</v>
      </c>
      <c r="L706" s="7" t="s">
        <v>17135</v>
      </c>
      <c r="M706" s="7" t="s">
        <v>17135</v>
      </c>
      <c r="N706" s="7" t="s">
        <v>17135</v>
      </c>
    </row>
    <row r="707" spans="1:14" x14ac:dyDescent="0.2">
      <c r="A707" s="43" t="s">
        <v>17062</v>
      </c>
      <c r="B707" s="7" t="str">
        <f t="shared" si="10"/>
        <v>35</v>
      </c>
      <c r="C707" s="7" t="s">
        <v>17105</v>
      </c>
      <c r="D707" s="7" t="str">
        <f>VLOOKUP(C707,fips_xref!$K$2:$L$53,2,FALSE)</f>
        <v>Lea</v>
      </c>
      <c r="E707" s="7" t="s">
        <v>17150</v>
      </c>
      <c r="F707" s="43" t="s">
        <v>17156</v>
      </c>
      <c r="G707" s="7" t="s">
        <v>3823</v>
      </c>
      <c r="H707" s="43" t="s">
        <v>17260</v>
      </c>
      <c r="I707" s="43" t="str">
        <f>VLOOKUP(G707,SCC_xref!$D$6:$E$260,2,FALSE)</f>
        <v>Process Heaters</v>
      </c>
      <c r="J707" s="7" t="s">
        <v>17135</v>
      </c>
      <c r="K707" s="7" t="s">
        <v>17135</v>
      </c>
      <c r="L707" s="7">
        <v>3.61</v>
      </c>
      <c r="M707" s="7" t="s">
        <v>17135</v>
      </c>
      <c r="N707" s="7" t="s">
        <v>17135</v>
      </c>
    </row>
    <row r="708" spans="1:14" x14ac:dyDescent="0.2">
      <c r="A708" s="43" t="s">
        <v>17062</v>
      </c>
      <c r="B708" s="7" t="str">
        <f t="shared" si="10"/>
        <v>35</v>
      </c>
      <c r="C708" s="7" t="s">
        <v>17105</v>
      </c>
      <c r="D708" s="7" t="str">
        <f>VLOOKUP(C708,fips_xref!$K$2:$L$53,2,FALSE)</f>
        <v>Lea</v>
      </c>
      <c r="E708" s="7" t="s">
        <v>17201</v>
      </c>
      <c r="F708" s="43" t="s">
        <v>17320</v>
      </c>
      <c r="G708" s="7" t="s">
        <v>5576</v>
      </c>
      <c r="H708" s="43" t="s">
        <v>17335</v>
      </c>
      <c r="I708" s="43" t="str">
        <f>VLOOKUP(G708,SCC_xref!$D$6:$E$260,2,FALSE)</f>
        <v>Compressor Engines</v>
      </c>
      <c r="J708" s="7" t="s">
        <v>17135</v>
      </c>
      <c r="K708" s="7">
        <v>3.65</v>
      </c>
      <c r="L708" s="7" t="s">
        <v>17135</v>
      </c>
      <c r="M708" s="7" t="s">
        <v>17135</v>
      </c>
      <c r="N708" s="7" t="s">
        <v>17135</v>
      </c>
    </row>
    <row r="709" spans="1:14" x14ac:dyDescent="0.2">
      <c r="A709" s="43" t="s">
        <v>17062</v>
      </c>
      <c r="B709" s="7" t="str">
        <f t="shared" si="10"/>
        <v>35</v>
      </c>
      <c r="C709" s="7" t="s">
        <v>17105</v>
      </c>
      <c r="D709" s="7" t="str">
        <f>VLOOKUP(C709,fips_xref!$K$2:$L$53,2,FALSE)</f>
        <v>Lea</v>
      </c>
      <c r="E709" s="7" t="s">
        <v>17150</v>
      </c>
      <c r="F709" s="43" t="s">
        <v>17156</v>
      </c>
      <c r="G709" s="7" t="s">
        <v>4240</v>
      </c>
      <c r="H709" s="43" t="s">
        <v>17214</v>
      </c>
      <c r="I709" s="43" t="str">
        <f>VLOOKUP(G709,SCC_xref!$D$6:$E$260,2,FALSE)</f>
        <v>Compressor Engines</v>
      </c>
      <c r="J709" s="7" t="s">
        <v>17135</v>
      </c>
      <c r="K709" s="7">
        <v>3.68</v>
      </c>
      <c r="L709" s="7" t="s">
        <v>17135</v>
      </c>
      <c r="M709" s="7" t="s">
        <v>17135</v>
      </c>
      <c r="N709" s="7" t="s">
        <v>17135</v>
      </c>
    </row>
    <row r="710" spans="1:14" x14ac:dyDescent="0.2">
      <c r="A710" s="43" t="s">
        <v>17062</v>
      </c>
      <c r="B710" s="7" t="str">
        <f t="shared" ref="B710:B773" si="11">LEFT(C710,2)</f>
        <v>35</v>
      </c>
      <c r="C710" s="7" t="s">
        <v>17063</v>
      </c>
      <c r="D710" s="7" t="str">
        <f>VLOOKUP(C710,fips_xref!$K$2:$L$53,2,FALSE)</f>
        <v>Eddy</v>
      </c>
      <c r="E710" s="7" t="s">
        <v>17139</v>
      </c>
      <c r="F710" s="43" t="s">
        <v>17196</v>
      </c>
      <c r="G710" s="7" t="s">
        <v>3</v>
      </c>
      <c r="H710" s="43" t="s">
        <v>17394</v>
      </c>
      <c r="I710" s="43" t="str">
        <f>VLOOKUP(G710,SCC_xref!$D$6:$E$260,2,FALSE)</f>
        <v>Dehydrator</v>
      </c>
      <c r="J710" s="7" t="s">
        <v>17135</v>
      </c>
      <c r="K710" s="7">
        <v>3.7</v>
      </c>
      <c r="L710" s="7" t="s">
        <v>17135</v>
      </c>
      <c r="M710" s="7" t="s">
        <v>17135</v>
      </c>
      <c r="N710" s="7" t="s">
        <v>17135</v>
      </c>
    </row>
    <row r="711" spans="1:14" x14ac:dyDescent="0.2">
      <c r="A711" s="43" t="s">
        <v>17062</v>
      </c>
      <c r="B711" s="7" t="str">
        <f t="shared" si="11"/>
        <v>35</v>
      </c>
      <c r="C711" s="7" t="s">
        <v>17105</v>
      </c>
      <c r="D711" s="7" t="str">
        <f>VLOOKUP(C711,fips_xref!$K$2:$L$53,2,FALSE)</f>
        <v>Lea</v>
      </c>
      <c r="E711" s="7" t="s">
        <v>17207</v>
      </c>
      <c r="F711" s="43" t="s">
        <v>17208</v>
      </c>
      <c r="G711" s="7" t="s">
        <v>4252</v>
      </c>
      <c r="H711" s="43" t="s">
        <v>17209</v>
      </c>
      <c r="I711" s="43" t="str">
        <f>VLOOKUP(G711,SCC_xref!$D$6:$E$260,2,FALSE)</f>
        <v>Natural Gas Production, Flares</v>
      </c>
      <c r="J711" s="7" t="s">
        <v>17135</v>
      </c>
      <c r="K711" s="7" t="s">
        <v>17135</v>
      </c>
      <c r="L711" s="7" t="s">
        <v>17135</v>
      </c>
      <c r="M711" s="7">
        <v>3.7</v>
      </c>
      <c r="N711" s="7" t="s">
        <v>17135</v>
      </c>
    </row>
    <row r="712" spans="1:14" x14ac:dyDescent="0.2">
      <c r="A712" s="43" t="s">
        <v>17062</v>
      </c>
      <c r="B712" s="7" t="str">
        <f t="shared" si="11"/>
        <v>35</v>
      </c>
      <c r="C712" s="7" t="s">
        <v>17105</v>
      </c>
      <c r="D712" s="7" t="str">
        <f>VLOOKUP(C712,fips_xref!$K$2:$L$53,2,FALSE)</f>
        <v>Lea</v>
      </c>
      <c r="E712" s="7" t="s">
        <v>17132</v>
      </c>
      <c r="F712" s="43" t="s">
        <v>17173</v>
      </c>
      <c r="G712" s="7" t="s">
        <v>4238</v>
      </c>
      <c r="H712" s="43" t="s">
        <v>17225</v>
      </c>
      <c r="I712" s="43" t="str">
        <f>VLOOKUP(G712,SCC_xref!$D$6:$E$260,2,FALSE)</f>
        <v>Compressor Engines</v>
      </c>
      <c r="J712" s="7" t="s">
        <v>17135</v>
      </c>
      <c r="K712" s="7" t="s">
        <v>17135</v>
      </c>
      <c r="L712" s="7" t="s">
        <v>17135</v>
      </c>
      <c r="M712" s="7" t="s">
        <v>17135</v>
      </c>
      <c r="N712" s="7">
        <v>3.72</v>
      </c>
    </row>
    <row r="713" spans="1:14" x14ac:dyDescent="0.2">
      <c r="A713" s="43" t="s">
        <v>17062</v>
      </c>
      <c r="B713" s="7" t="str">
        <f t="shared" si="11"/>
        <v>35</v>
      </c>
      <c r="C713" s="7" t="s">
        <v>17105</v>
      </c>
      <c r="D713" s="7" t="str">
        <f>VLOOKUP(C713,fips_xref!$K$2:$L$53,2,FALSE)</f>
        <v>Lea</v>
      </c>
      <c r="E713" s="7" t="s">
        <v>17201</v>
      </c>
      <c r="F713" s="43" t="s">
        <v>17320</v>
      </c>
      <c r="G713" s="7" t="s">
        <v>5576</v>
      </c>
      <c r="H713" s="43" t="s">
        <v>17335</v>
      </c>
      <c r="I713" s="43" t="str">
        <f>VLOOKUP(G713,SCC_xref!$D$6:$E$260,2,FALSE)</f>
        <v>Compressor Engines</v>
      </c>
      <c r="J713" s="7" t="s">
        <v>17135</v>
      </c>
      <c r="K713" s="7">
        <v>3.72</v>
      </c>
      <c r="L713" s="7" t="s">
        <v>17135</v>
      </c>
      <c r="M713" s="7" t="s">
        <v>17135</v>
      </c>
      <c r="N713" s="7" t="s">
        <v>17135</v>
      </c>
    </row>
    <row r="714" spans="1:14" x14ac:dyDescent="0.2">
      <c r="A714" s="43" t="s">
        <v>17062</v>
      </c>
      <c r="B714" s="7" t="str">
        <f t="shared" si="11"/>
        <v>35</v>
      </c>
      <c r="C714" s="7" t="s">
        <v>17105</v>
      </c>
      <c r="D714" s="7" t="str">
        <f>VLOOKUP(C714,fips_xref!$K$2:$L$53,2,FALSE)</f>
        <v>Lea</v>
      </c>
      <c r="E714" s="7" t="s">
        <v>17201</v>
      </c>
      <c r="F714" s="43" t="s">
        <v>17202</v>
      </c>
      <c r="G714" s="7" t="s">
        <v>4238</v>
      </c>
      <c r="H714" s="43" t="s">
        <v>17395</v>
      </c>
      <c r="I714" s="43" t="str">
        <f>VLOOKUP(G714,SCC_xref!$D$6:$E$260,2,FALSE)</f>
        <v>Compressor Engines</v>
      </c>
      <c r="J714" s="7" t="s">
        <v>17135</v>
      </c>
      <c r="K714" s="7" t="s">
        <v>17135</v>
      </c>
      <c r="L714" s="7" t="s">
        <v>17135</v>
      </c>
      <c r="M714" s="7" t="s">
        <v>17135</v>
      </c>
      <c r="N714" s="7">
        <v>3.78</v>
      </c>
    </row>
    <row r="715" spans="1:14" x14ac:dyDescent="0.2">
      <c r="A715" s="43" t="s">
        <v>17062</v>
      </c>
      <c r="B715" s="7" t="str">
        <f t="shared" si="11"/>
        <v>35</v>
      </c>
      <c r="C715" s="7" t="s">
        <v>17105</v>
      </c>
      <c r="D715" s="7" t="str">
        <f>VLOOKUP(C715,fips_xref!$K$2:$L$53,2,FALSE)</f>
        <v>Lea</v>
      </c>
      <c r="E715" s="7" t="s">
        <v>17153</v>
      </c>
      <c r="F715" s="43" t="s">
        <v>17154</v>
      </c>
      <c r="G715" s="7" t="s">
        <v>28</v>
      </c>
      <c r="H715" s="43" t="s">
        <v>17396</v>
      </c>
      <c r="I715" s="43" t="str">
        <f>VLOOKUP(G715,SCC_xref!$D$6:$E$260,2,FALSE)</f>
        <v>Natural Gas Production, Other Not Classified</v>
      </c>
      <c r="J715" s="7" t="s">
        <v>17135</v>
      </c>
      <c r="K715" s="7">
        <v>3.8</v>
      </c>
      <c r="L715" s="7" t="s">
        <v>17135</v>
      </c>
      <c r="M715" s="7" t="s">
        <v>17135</v>
      </c>
      <c r="N715" s="7" t="s">
        <v>17135</v>
      </c>
    </row>
    <row r="716" spans="1:14" x14ac:dyDescent="0.2">
      <c r="A716" s="43" t="s">
        <v>17062</v>
      </c>
      <c r="B716" s="7" t="str">
        <f t="shared" si="11"/>
        <v>35</v>
      </c>
      <c r="C716" s="7" t="s">
        <v>17105</v>
      </c>
      <c r="D716" s="7" t="str">
        <f>VLOOKUP(C716,fips_xref!$K$2:$L$53,2,FALSE)</f>
        <v>Lea</v>
      </c>
      <c r="E716" s="7" t="s">
        <v>17153</v>
      </c>
      <c r="F716" s="43" t="s">
        <v>17154</v>
      </c>
      <c r="G716" s="7" t="s">
        <v>28</v>
      </c>
      <c r="H716" s="43" t="s">
        <v>17397</v>
      </c>
      <c r="I716" s="43" t="str">
        <f>VLOOKUP(G716,SCC_xref!$D$6:$E$260,2,FALSE)</f>
        <v>Natural Gas Production, Other Not Classified</v>
      </c>
      <c r="J716" s="7" t="s">
        <v>17135</v>
      </c>
      <c r="K716" s="7">
        <v>3.8</v>
      </c>
      <c r="L716" s="7" t="s">
        <v>17135</v>
      </c>
      <c r="M716" s="7" t="s">
        <v>17135</v>
      </c>
      <c r="N716" s="7" t="s">
        <v>17135</v>
      </c>
    </row>
    <row r="717" spans="1:14" x14ac:dyDescent="0.2">
      <c r="A717" s="43" t="s">
        <v>17062</v>
      </c>
      <c r="B717" s="7" t="str">
        <f t="shared" si="11"/>
        <v>35</v>
      </c>
      <c r="C717" s="7" t="s">
        <v>17105</v>
      </c>
      <c r="D717" s="7" t="str">
        <f>VLOOKUP(C717,fips_xref!$K$2:$L$53,2,FALSE)</f>
        <v>Lea</v>
      </c>
      <c r="E717" s="7" t="s">
        <v>17201</v>
      </c>
      <c r="F717" s="43" t="s">
        <v>17320</v>
      </c>
      <c r="G717" s="7" t="s">
        <v>4242</v>
      </c>
      <c r="H717" s="43" t="s">
        <v>17398</v>
      </c>
      <c r="I717" s="43" t="str">
        <f>VLOOKUP(G717,SCC_xref!$D$6:$E$260,2,FALSE)</f>
        <v>Compressor Engines</v>
      </c>
      <c r="J717" s="7" t="s">
        <v>17135</v>
      </c>
      <c r="K717" s="7">
        <v>3.8</v>
      </c>
      <c r="L717" s="7" t="s">
        <v>17135</v>
      </c>
      <c r="M717" s="7" t="s">
        <v>17135</v>
      </c>
      <c r="N717" s="7" t="s">
        <v>17135</v>
      </c>
    </row>
    <row r="718" spans="1:14" x14ac:dyDescent="0.2">
      <c r="A718" s="43" t="s">
        <v>17062</v>
      </c>
      <c r="B718" s="7" t="str">
        <f t="shared" si="11"/>
        <v>35</v>
      </c>
      <c r="C718" s="7" t="s">
        <v>17105</v>
      </c>
      <c r="D718" s="7" t="str">
        <f>VLOOKUP(C718,fips_xref!$K$2:$L$53,2,FALSE)</f>
        <v>Lea</v>
      </c>
      <c r="E718" s="7" t="s">
        <v>17201</v>
      </c>
      <c r="F718" s="43" t="s">
        <v>17286</v>
      </c>
      <c r="G718" s="7" t="s">
        <v>1548</v>
      </c>
      <c r="H718" s="43" t="s">
        <v>17399</v>
      </c>
      <c r="I718" s="43" t="str">
        <f>VLOOKUP(G718,SCC_xref!$D$6:$E$260,2,FALSE)</f>
        <v>Permitted Fugitives</v>
      </c>
      <c r="J718" s="7" t="s">
        <v>17135</v>
      </c>
      <c r="K718" s="7">
        <v>3.81</v>
      </c>
      <c r="L718" s="7" t="s">
        <v>17135</v>
      </c>
      <c r="M718" s="7" t="s">
        <v>17135</v>
      </c>
      <c r="N718" s="7" t="s">
        <v>17135</v>
      </c>
    </row>
    <row r="719" spans="1:14" x14ac:dyDescent="0.2">
      <c r="A719" s="43" t="s">
        <v>17062</v>
      </c>
      <c r="B719" s="7" t="str">
        <f t="shared" si="11"/>
        <v>35</v>
      </c>
      <c r="C719" s="7" t="s">
        <v>17105</v>
      </c>
      <c r="D719" s="7" t="str">
        <f>VLOOKUP(C719,fips_xref!$K$2:$L$53,2,FALSE)</f>
        <v>Lea</v>
      </c>
      <c r="E719" s="7" t="s">
        <v>17201</v>
      </c>
      <c r="F719" s="43" t="s">
        <v>17320</v>
      </c>
      <c r="G719" s="7" t="s">
        <v>4240</v>
      </c>
      <c r="H719" s="43" t="s">
        <v>17352</v>
      </c>
      <c r="I719" s="43" t="str">
        <f>VLOOKUP(G719,SCC_xref!$D$6:$E$260,2,FALSE)</f>
        <v>Compressor Engines</v>
      </c>
      <c r="J719" s="7" t="s">
        <v>17135</v>
      </c>
      <c r="K719" s="7" t="s">
        <v>17135</v>
      </c>
      <c r="L719" s="7">
        <v>3.84</v>
      </c>
      <c r="M719" s="7" t="s">
        <v>17135</v>
      </c>
      <c r="N719" s="7" t="s">
        <v>17135</v>
      </c>
    </row>
    <row r="720" spans="1:14" x14ac:dyDescent="0.2">
      <c r="A720" s="43" t="s">
        <v>17062</v>
      </c>
      <c r="B720" s="7" t="str">
        <f t="shared" si="11"/>
        <v>35</v>
      </c>
      <c r="C720" s="7" t="s">
        <v>17105</v>
      </c>
      <c r="D720" s="7" t="str">
        <f>VLOOKUP(C720,fips_xref!$K$2:$L$53,2,FALSE)</f>
        <v>Lea</v>
      </c>
      <c r="E720" s="7" t="s">
        <v>17201</v>
      </c>
      <c r="F720" s="43" t="s">
        <v>17320</v>
      </c>
      <c r="G720" s="7" t="s">
        <v>4242</v>
      </c>
      <c r="H720" s="43" t="s">
        <v>17400</v>
      </c>
      <c r="I720" s="43" t="str">
        <f>VLOOKUP(G720,SCC_xref!$D$6:$E$260,2,FALSE)</f>
        <v>Compressor Engines</v>
      </c>
      <c r="J720" s="7" t="s">
        <v>17135</v>
      </c>
      <c r="K720" s="7">
        <v>3.84</v>
      </c>
      <c r="L720" s="7" t="s">
        <v>17135</v>
      </c>
      <c r="M720" s="7" t="s">
        <v>17135</v>
      </c>
      <c r="N720" s="7" t="s">
        <v>17135</v>
      </c>
    </row>
    <row r="721" spans="1:14" x14ac:dyDescent="0.2">
      <c r="A721" s="43" t="s">
        <v>17062</v>
      </c>
      <c r="B721" s="7" t="str">
        <f t="shared" si="11"/>
        <v>35</v>
      </c>
      <c r="C721" s="7" t="s">
        <v>17105</v>
      </c>
      <c r="D721" s="7" t="str">
        <f>VLOOKUP(C721,fips_xref!$K$2:$L$53,2,FALSE)</f>
        <v>Lea</v>
      </c>
      <c r="E721" s="7" t="s">
        <v>17132</v>
      </c>
      <c r="F721" s="43" t="s">
        <v>17167</v>
      </c>
      <c r="G721" s="7" t="s">
        <v>5578</v>
      </c>
      <c r="H721" s="43" t="s">
        <v>17168</v>
      </c>
      <c r="I721" s="43" t="str">
        <f>VLOOKUP(G721,SCC_xref!$D$6:$E$260,2,FALSE)</f>
        <v>Compressor Engines</v>
      </c>
      <c r="J721" s="7" t="s">
        <v>17135</v>
      </c>
      <c r="K721" s="7">
        <v>3.85</v>
      </c>
      <c r="L721" s="7" t="s">
        <v>17135</v>
      </c>
      <c r="M721" s="7" t="s">
        <v>17135</v>
      </c>
      <c r="N721" s="7" t="s">
        <v>17135</v>
      </c>
    </row>
    <row r="722" spans="1:14" x14ac:dyDescent="0.2">
      <c r="A722" s="43" t="s">
        <v>17062</v>
      </c>
      <c r="B722" s="7" t="str">
        <f t="shared" si="11"/>
        <v>35</v>
      </c>
      <c r="C722" s="7" t="s">
        <v>17104</v>
      </c>
      <c r="D722" s="7" t="str">
        <f>VLOOKUP(C722,fips_xref!$K$2:$L$53,2,FALSE)</f>
        <v>Chaves</v>
      </c>
      <c r="E722" s="7" t="s">
        <v>17139</v>
      </c>
      <c r="F722" s="43" t="s">
        <v>17261</v>
      </c>
      <c r="G722" s="7" t="s">
        <v>4242</v>
      </c>
      <c r="H722" s="43" t="s">
        <v>17145</v>
      </c>
      <c r="I722" s="43" t="str">
        <f>VLOOKUP(G722,SCC_xref!$D$6:$E$260,2,FALSE)</f>
        <v>Compressor Engines</v>
      </c>
      <c r="J722" s="7" t="s">
        <v>17135</v>
      </c>
      <c r="K722" s="7" t="s">
        <v>17135</v>
      </c>
      <c r="L722" s="7">
        <v>3.86</v>
      </c>
      <c r="M722" s="7" t="s">
        <v>17135</v>
      </c>
      <c r="N722" s="7" t="s">
        <v>17135</v>
      </c>
    </row>
    <row r="723" spans="1:14" x14ac:dyDescent="0.2">
      <c r="A723" s="43" t="s">
        <v>17062</v>
      </c>
      <c r="B723" s="7" t="str">
        <f t="shared" si="11"/>
        <v>35</v>
      </c>
      <c r="C723" s="7" t="s">
        <v>17063</v>
      </c>
      <c r="D723" s="7" t="str">
        <f>VLOOKUP(C723,fips_xref!$K$2:$L$53,2,FALSE)</f>
        <v>Eddy</v>
      </c>
      <c r="E723" s="7" t="s">
        <v>17153</v>
      </c>
      <c r="F723" s="43" t="s">
        <v>17165</v>
      </c>
      <c r="G723" s="7" t="s">
        <v>4238</v>
      </c>
      <c r="H723" s="43" t="s">
        <v>17341</v>
      </c>
      <c r="I723" s="43" t="str">
        <f>VLOOKUP(G723,SCC_xref!$D$6:$E$260,2,FALSE)</f>
        <v>Compressor Engines</v>
      </c>
      <c r="J723" s="7" t="s">
        <v>17135</v>
      </c>
      <c r="K723" s="7">
        <v>3.86</v>
      </c>
      <c r="L723" s="7" t="s">
        <v>17135</v>
      </c>
      <c r="M723" s="7" t="s">
        <v>17135</v>
      </c>
      <c r="N723" s="7" t="s">
        <v>17135</v>
      </c>
    </row>
    <row r="724" spans="1:14" x14ac:dyDescent="0.2">
      <c r="A724" s="43" t="s">
        <v>17062</v>
      </c>
      <c r="B724" s="7" t="str">
        <f t="shared" si="11"/>
        <v>35</v>
      </c>
      <c r="C724" s="7" t="s">
        <v>17105</v>
      </c>
      <c r="D724" s="7" t="str">
        <f>VLOOKUP(C724,fips_xref!$K$2:$L$53,2,FALSE)</f>
        <v>Lea</v>
      </c>
      <c r="E724" s="7" t="s">
        <v>17201</v>
      </c>
      <c r="F724" s="43" t="s">
        <v>17320</v>
      </c>
      <c r="G724" s="7" t="s">
        <v>4242</v>
      </c>
      <c r="H724" s="43" t="s">
        <v>17400</v>
      </c>
      <c r="I724" s="43" t="str">
        <f>VLOOKUP(G724,SCC_xref!$D$6:$E$260,2,FALSE)</f>
        <v>Compressor Engines</v>
      </c>
      <c r="J724" s="7" t="s">
        <v>17135</v>
      </c>
      <c r="K724" s="7">
        <v>3.86</v>
      </c>
      <c r="L724" s="7" t="s">
        <v>17135</v>
      </c>
      <c r="M724" s="7" t="s">
        <v>17135</v>
      </c>
      <c r="N724" s="7" t="s">
        <v>17135</v>
      </c>
    </row>
    <row r="725" spans="1:14" x14ac:dyDescent="0.2">
      <c r="A725" s="43" t="s">
        <v>17062</v>
      </c>
      <c r="B725" s="7" t="str">
        <f t="shared" si="11"/>
        <v>35</v>
      </c>
      <c r="C725" s="7" t="s">
        <v>17105</v>
      </c>
      <c r="D725" s="7" t="str">
        <f>VLOOKUP(C725,fips_xref!$K$2:$L$53,2,FALSE)</f>
        <v>Lea</v>
      </c>
      <c r="E725" s="7" t="s">
        <v>17150</v>
      </c>
      <c r="F725" s="43" t="s">
        <v>17156</v>
      </c>
      <c r="G725" s="7" t="s">
        <v>4240</v>
      </c>
      <c r="H725" s="43" t="s">
        <v>17158</v>
      </c>
      <c r="I725" s="43" t="str">
        <f>VLOOKUP(G725,SCC_xref!$D$6:$E$260,2,FALSE)</f>
        <v>Compressor Engines</v>
      </c>
      <c r="J725" s="7" t="s">
        <v>17135</v>
      </c>
      <c r="K725" s="7">
        <v>3.88</v>
      </c>
      <c r="L725" s="7" t="s">
        <v>17135</v>
      </c>
      <c r="M725" s="7" t="s">
        <v>17135</v>
      </c>
      <c r="N725" s="7" t="s">
        <v>17135</v>
      </c>
    </row>
    <row r="726" spans="1:14" x14ac:dyDescent="0.2">
      <c r="A726" s="43" t="s">
        <v>17062</v>
      </c>
      <c r="B726" s="7" t="str">
        <f t="shared" si="11"/>
        <v>35</v>
      </c>
      <c r="C726" s="7" t="s">
        <v>17105</v>
      </c>
      <c r="D726" s="7" t="str">
        <f>VLOOKUP(C726,fips_xref!$K$2:$L$53,2,FALSE)</f>
        <v>Lea</v>
      </c>
      <c r="E726" s="7" t="s">
        <v>17132</v>
      </c>
      <c r="F726" s="43" t="s">
        <v>17167</v>
      </c>
      <c r="G726" s="7" t="s">
        <v>5578</v>
      </c>
      <c r="H726" s="43" t="s">
        <v>17199</v>
      </c>
      <c r="I726" s="43" t="str">
        <f>VLOOKUP(G726,SCC_xref!$D$6:$E$260,2,FALSE)</f>
        <v>Compressor Engines</v>
      </c>
      <c r="J726" s="7" t="s">
        <v>17135</v>
      </c>
      <c r="K726" s="7">
        <v>3.9</v>
      </c>
      <c r="L726" s="7" t="s">
        <v>17135</v>
      </c>
      <c r="M726" s="7" t="s">
        <v>17135</v>
      </c>
      <c r="N726" s="7" t="s">
        <v>17135</v>
      </c>
    </row>
    <row r="727" spans="1:14" x14ac:dyDescent="0.2">
      <c r="A727" s="43" t="s">
        <v>17062</v>
      </c>
      <c r="B727" s="7" t="str">
        <f t="shared" si="11"/>
        <v>35</v>
      </c>
      <c r="C727" s="7" t="s">
        <v>17105</v>
      </c>
      <c r="D727" s="7" t="str">
        <f>VLOOKUP(C727,fips_xref!$K$2:$L$53,2,FALSE)</f>
        <v>Lea</v>
      </c>
      <c r="E727" s="7" t="s">
        <v>17236</v>
      </c>
      <c r="F727" s="43" t="s">
        <v>17237</v>
      </c>
      <c r="G727" s="7" t="s">
        <v>4238</v>
      </c>
      <c r="H727" s="43" t="s">
        <v>17240</v>
      </c>
      <c r="I727" s="43" t="str">
        <f>VLOOKUP(G727,SCC_xref!$D$6:$E$260,2,FALSE)</f>
        <v>Compressor Engines</v>
      </c>
      <c r="J727" s="7" t="s">
        <v>17135</v>
      </c>
      <c r="K727" s="7" t="s">
        <v>17135</v>
      </c>
      <c r="L727" s="7">
        <v>3.9</v>
      </c>
      <c r="M727" s="7" t="s">
        <v>17135</v>
      </c>
      <c r="N727" s="7" t="s">
        <v>17135</v>
      </c>
    </row>
    <row r="728" spans="1:14" x14ac:dyDescent="0.2">
      <c r="A728" s="43" t="s">
        <v>17062</v>
      </c>
      <c r="B728" s="7" t="str">
        <f t="shared" si="11"/>
        <v>35</v>
      </c>
      <c r="C728" s="7" t="s">
        <v>17105</v>
      </c>
      <c r="D728" s="7" t="str">
        <f>VLOOKUP(C728,fips_xref!$K$2:$L$53,2,FALSE)</f>
        <v>Lea</v>
      </c>
      <c r="E728" s="7" t="s">
        <v>17132</v>
      </c>
      <c r="F728" s="43" t="s">
        <v>17167</v>
      </c>
      <c r="G728" s="7" t="s">
        <v>5578</v>
      </c>
      <c r="H728" s="43" t="s">
        <v>17198</v>
      </c>
      <c r="I728" s="43" t="str">
        <f>VLOOKUP(G728,SCC_xref!$D$6:$E$260,2,FALSE)</f>
        <v>Compressor Engines</v>
      </c>
      <c r="J728" s="7" t="s">
        <v>17135</v>
      </c>
      <c r="K728" s="7">
        <v>3.91</v>
      </c>
      <c r="L728" s="7" t="s">
        <v>17135</v>
      </c>
      <c r="M728" s="7" t="s">
        <v>17135</v>
      </c>
      <c r="N728" s="7" t="s">
        <v>17135</v>
      </c>
    </row>
    <row r="729" spans="1:14" x14ac:dyDescent="0.2">
      <c r="A729" s="43" t="s">
        <v>17062</v>
      </c>
      <c r="B729" s="7" t="str">
        <f t="shared" si="11"/>
        <v>35</v>
      </c>
      <c r="C729" s="7" t="s">
        <v>17105</v>
      </c>
      <c r="D729" s="7" t="str">
        <f>VLOOKUP(C729,fips_xref!$K$2:$L$53,2,FALSE)</f>
        <v>Lea</v>
      </c>
      <c r="E729" s="7" t="s">
        <v>17132</v>
      </c>
      <c r="F729" s="43" t="s">
        <v>17167</v>
      </c>
      <c r="G729" s="7" t="s">
        <v>5578</v>
      </c>
      <c r="H729" s="43" t="s">
        <v>17168</v>
      </c>
      <c r="I729" s="43" t="str">
        <f>VLOOKUP(G729,SCC_xref!$D$6:$E$260,2,FALSE)</f>
        <v>Compressor Engines</v>
      </c>
      <c r="J729" s="7" t="s">
        <v>17135</v>
      </c>
      <c r="K729" s="7">
        <v>3.96</v>
      </c>
      <c r="L729" s="7" t="s">
        <v>17135</v>
      </c>
      <c r="M729" s="7" t="s">
        <v>17135</v>
      </c>
      <c r="N729" s="7" t="s">
        <v>17135</v>
      </c>
    </row>
    <row r="730" spans="1:14" x14ac:dyDescent="0.2">
      <c r="A730" s="43" t="s">
        <v>17062</v>
      </c>
      <c r="B730" s="7" t="str">
        <f t="shared" si="11"/>
        <v>35</v>
      </c>
      <c r="C730" s="7" t="s">
        <v>17105</v>
      </c>
      <c r="D730" s="7" t="str">
        <f>VLOOKUP(C730,fips_xref!$K$2:$L$53,2,FALSE)</f>
        <v>Lea</v>
      </c>
      <c r="E730" s="7" t="s">
        <v>17150</v>
      </c>
      <c r="F730" s="43" t="s">
        <v>17163</v>
      </c>
      <c r="G730" s="7" t="s">
        <v>4252</v>
      </c>
      <c r="H730" s="43" t="s">
        <v>17174</v>
      </c>
      <c r="I730" s="43" t="str">
        <f>VLOOKUP(G730,SCC_xref!$D$6:$E$260,2,FALSE)</f>
        <v>Natural Gas Production, Flares</v>
      </c>
      <c r="J730" s="7">
        <v>4</v>
      </c>
      <c r="K730" s="7" t="s">
        <v>17135</v>
      </c>
      <c r="L730" s="7" t="s">
        <v>17135</v>
      </c>
      <c r="M730" s="7" t="s">
        <v>17135</v>
      </c>
      <c r="N730" s="7" t="s">
        <v>17135</v>
      </c>
    </row>
    <row r="731" spans="1:14" x14ac:dyDescent="0.2">
      <c r="A731" s="43" t="s">
        <v>17062</v>
      </c>
      <c r="B731" s="7" t="str">
        <f t="shared" si="11"/>
        <v>35</v>
      </c>
      <c r="C731" s="7" t="s">
        <v>17105</v>
      </c>
      <c r="D731" s="7" t="str">
        <f>VLOOKUP(C731,fips_xref!$K$2:$L$53,2,FALSE)</f>
        <v>Lea</v>
      </c>
      <c r="E731" s="7" t="s">
        <v>17150</v>
      </c>
      <c r="F731" s="43" t="s">
        <v>17151</v>
      </c>
      <c r="G731" s="7" t="s">
        <v>3823</v>
      </c>
      <c r="H731" s="43" t="s">
        <v>17259</v>
      </c>
      <c r="I731" s="43" t="str">
        <f>VLOOKUP(G731,SCC_xref!$D$6:$E$260,2,FALSE)</f>
        <v>Process Heaters</v>
      </c>
      <c r="J731" s="7">
        <v>4</v>
      </c>
      <c r="K731" s="7" t="s">
        <v>17135</v>
      </c>
      <c r="L731" s="7" t="s">
        <v>17135</v>
      </c>
      <c r="M731" s="7" t="s">
        <v>17135</v>
      </c>
      <c r="N731" s="7" t="s">
        <v>17135</v>
      </c>
    </row>
    <row r="732" spans="1:14" x14ac:dyDescent="0.2">
      <c r="A732" s="43" t="s">
        <v>17062</v>
      </c>
      <c r="B732" s="7" t="str">
        <f t="shared" si="11"/>
        <v>35</v>
      </c>
      <c r="C732" s="7" t="s">
        <v>17105</v>
      </c>
      <c r="D732" s="7" t="str">
        <f>VLOOKUP(C732,fips_xref!$K$2:$L$53,2,FALSE)</f>
        <v>Lea</v>
      </c>
      <c r="E732" s="7" t="s">
        <v>17150</v>
      </c>
      <c r="F732" s="43" t="s">
        <v>17175</v>
      </c>
      <c r="G732" s="7" t="s">
        <v>4238</v>
      </c>
      <c r="H732" s="43" t="s">
        <v>17192</v>
      </c>
      <c r="I732" s="43" t="str">
        <f>VLOOKUP(G732,SCC_xref!$D$6:$E$260,2,FALSE)</f>
        <v>Compressor Engines</v>
      </c>
      <c r="J732" s="7" t="s">
        <v>17135</v>
      </c>
      <c r="K732" s="7">
        <v>4.01</v>
      </c>
      <c r="L732" s="7" t="s">
        <v>17135</v>
      </c>
      <c r="M732" s="7" t="s">
        <v>17135</v>
      </c>
      <c r="N732" s="7" t="s">
        <v>17135</v>
      </c>
    </row>
    <row r="733" spans="1:14" x14ac:dyDescent="0.2">
      <c r="A733" s="43" t="s">
        <v>17062</v>
      </c>
      <c r="B733" s="7" t="str">
        <f t="shared" si="11"/>
        <v>35</v>
      </c>
      <c r="C733" s="7" t="s">
        <v>17104</v>
      </c>
      <c r="D733" s="7" t="str">
        <f>VLOOKUP(C733,fips_xref!$K$2:$L$53,2,FALSE)</f>
        <v>Chaves</v>
      </c>
      <c r="E733" s="7" t="s">
        <v>17132</v>
      </c>
      <c r="F733" s="43" t="s">
        <v>17133</v>
      </c>
      <c r="G733" s="7" t="s">
        <v>5578</v>
      </c>
      <c r="H733" s="43" t="s">
        <v>17134</v>
      </c>
      <c r="I733" s="43" t="str">
        <f>VLOOKUP(G733,SCC_xref!$D$6:$E$260,2,FALSE)</f>
        <v>Compressor Engines</v>
      </c>
      <c r="J733" s="7" t="s">
        <v>17135</v>
      </c>
      <c r="K733" s="7" t="s">
        <v>17135</v>
      </c>
      <c r="L733" s="7">
        <v>4.05</v>
      </c>
      <c r="M733" s="7" t="s">
        <v>17135</v>
      </c>
      <c r="N733" s="7" t="s">
        <v>17135</v>
      </c>
    </row>
    <row r="734" spans="1:14" x14ac:dyDescent="0.2">
      <c r="A734" s="43" t="s">
        <v>17062</v>
      </c>
      <c r="B734" s="7" t="str">
        <f t="shared" si="11"/>
        <v>35</v>
      </c>
      <c r="C734" s="7" t="s">
        <v>17104</v>
      </c>
      <c r="D734" s="7" t="str">
        <f>VLOOKUP(C734,fips_xref!$K$2:$L$53,2,FALSE)</f>
        <v>Chaves</v>
      </c>
      <c r="E734" s="7" t="s">
        <v>17132</v>
      </c>
      <c r="F734" s="43" t="s">
        <v>17133</v>
      </c>
      <c r="G734" s="7" t="s">
        <v>5578</v>
      </c>
      <c r="H734" s="43" t="s">
        <v>17134</v>
      </c>
      <c r="I734" s="43" t="str">
        <f>VLOOKUP(G734,SCC_xref!$D$6:$E$260,2,FALSE)</f>
        <v>Compressor Engines</v>
      </c>
      <c r="J734" s="7">
        <v>4.05</v>
      </c>
      <c r="K734" s="7" t="s">
        <v>17135</v>
      </c>
      <c r="L734" s="7" t="s">
        <v>17135</v>
      </c>
      <c r="M734" s="7" t="s">
        <v>17135</v>
      </c>
      <c r="N734" s="7" t="s">
        <v>17135</v>
      </c>
    </row>
    <row r="735" spans="1:14" x14ac:dyDescent="0.2">
      <c r="A735" s="43" t="s">
        <v>17062</v>
      </c>
      <c r="B735" s="7" t="str">
        <f t="shared" si="11"/>
        <v>35</v>
      </c>
      <c r="C735" s="7" t="s">
        <v>17105</v>
      </c>
      <c r="D735" s="7" t="str">
        <f>VLOOKUP(C735,fips_xref!$K$2:$L$53,2,FALSE)</f>
        <v>Lea</v>
      </c>
      <c r="E735" s="7" t="s">
        <v>17150</v>
      </c>
      <c r="F735" s="43" t="s">
        <v>17175</v>
      </c>
      <c r="G735" s="7" t="s">
        <v>4238</v>
      </c>
      <c r="H735" s="43" t="s">
        <v>17204</v>
      </c>
      <c r="I735" s="43" t="str">
        <f>VLOOKUP(G735,SCC_xref!$D$6:$E$260,2,FALSE)</f>
        <v>Compressor Engines</v>
      </c>
      <c r="J735" s="7" t="s">
        <v>17135</v>
      </c>
      <c r="K735" s="7">
        <v>4.05</v>
      </c>
      <c r="L735" s="7" t="s">
        <v>17135</v>
      </c>
      <c r="M735" s="7" t="s">
        <v>17135</v>
      </c>
      <c r="N735" s="7" t="s">
        <v>17135</v>
      </c>
    </row>
    <row r="736" spans="1:14" x14ac:dyDescent="0.2">
      <c r="A736" s="43" t="s">
        <v>17062</v>
      </c>
      <c r="B736" s="7" t="str">
        <f t="shared" si="11"/>
        <v>35</v>
      </c>
      <c r="C736" s="7" t="s">
        <v>17105</v>
      </c>
      <c r="D736" s="7" t="str">
        <f>VLOOKUP(C736,fips_xref!$K$2:$L$53,2,FALSE)</f>
        <v>Lea</v>
      </c>
      <c r="E736" s="7" t="s">
        <v>17201</v>
      </c>
      <c r="F736" s="43" t="s">
        <v>17202</v>
      </c>
      <c r="G736" s="7" t="s">
        <v>4238</v>
      </c>
      <c r="H736" s="43" t="s">
        <v>17395</v>
      </c>
      <c r="I736" s="43" t="str">
        <f>VLOOKUP(G736,SCC_xref!$D$6:$E$260,2,FALSE)</f>
        <v>Compressor Engines</v>
      </c>
      <c r="J736" s="7" t="s">
        <v>17135</v>
      </c>
      <c r="K736" s="7" t="s">
        <v>17135</v>
      </c>
      <c r="L736" s="7" t="s">
        <v>17135</v>
      </c>
      <c r="M736" s="7" t="s">
        <v>17135</v>
      </c>
      <c r="N736" s="7">
        <v>4.07</v>
      </c>
    </row>
    <row r="737" spans="1:14" x14ac:dyDescent="0.2">
      <c r="A737" s="43" t="s">
        <v>17062</v>
      </c>
      <c r="B737" s="7" t="str">
        <f t="shared" si="11"/>
        <v>35</v>
      </c>
      <c r="C737" s="7" t="s">
        <v>17105</v>
      </c>
      <c r="D737" s="7" t="str">
        <f>VLOOKUP(C737,fips_xref!$K$2:$L$53,2,FALSE)</f>
        <v>Lea</v>
      </c>
      <c r="E737" s="7" t="s">
        <v>17132</v>
      </c>
      <c r="F737" s="43" t="s">
        <v>17167</v>
      </c>
      <c r="G737" s="7" t="s">
        <v>5578</v>
      </c>
      <c r="H737" s="43" t="s">
        <v>17168</v>
      </c>
      <c r="I737" s="43" t="str">
        <f>VLOOKUP(G737,SCC_xref!$D$6:$E$260,2,FALSE)</f>
        <v>Compressor Engines</v>
      </c>
      <c r="J737" s="7" t="s">
        <v>17135</v>
      </c>
      <c r="K737" s="7">
        <v>4.09</v>
      </c>
      <c r="L737" s="7" t="s">
        <v>17135</v>
      </c>
      <c r="M737" s="7" t="s">
        <v>17135</v>
      </c>
      <c r="N737" s="7" t="s">
        <v>17135</v>
      </c>
    </row>
    <row r="738" spans="1:14" x14ac:dyDescent="0.2">
      <c r="A738" s="43" t="s">
        <v>17062</v>
      </c>
      <c r="B738" s="7" t="str">
        <f t="shared" si="11"/>
        <v>35</v>
      </c>
      <c r="C738" s="7" t="s">
        <v>17105</v>
      </c>
      <c r="D738" s="7" t="str">
        <f>VLOOKUP(C738,fips_xref!$K$2:$L$53,2,FALSE)</f>
        <v>Lea</v>
      </c>
      <c r="E738" s="7" t="s">
        <v>17150</v>
      </c>
      <c r="F738" s="43" t="s">
        <v>17151</v>
      </c>
      <c r="G738" s="7" t="s">
        <v>3823</v>
      </c>
      <c r="H738" s="43" t="s">
        <v>17218</v>
      </c>
      <c r="I738" s="43" t="str">
        <f>VLOOKUP(G738,SCC_xref!$D$6:$E$260,2,FALSE)</f>
        <v>Process Heaters</v>
      </c>
      <c r="J738" s="7">
        <v>4.0999999999999996</v>
      </c>
      <c r="K738" s="7" t="s">
        <v>17135</v>
      </c>
      <c r="L738" s="7" t="s">
        <v>17135</v>
      </c>
      <c r="M738" s="7" t="s">
        <v>17135</v>
      </c>
      <c r="N738" s="7" t="s">
        <v>17135</v>
      </c>
    </row>
    <row r="739" spans="1:14" x14ac:dyDescent="0.2">
      <c r="A739" s="43" t="s">
        <v>17062</v>
      </c>
      <c r="B739" s="7" t="str">
        <f t="shared" si="11"/>
        <v>35</v>
      </c>
      <c r="C739" s="7" t="s">
        <v>17105</v>
      </c>
      <c r="D739" s="7" t="str">
        <f>VLOOKUP(C739,fips_xref!$K$2:$L$53,2,FALSE)</f>
        <v>Lea</v>
      </c>
      <c r="E739" s="7" t="s">
        <v>17207</v>
      </c>
      <c r="F739" s="43" t="s">
        <v>17208</v>
      </c>
      <c r="G739" s="7" t="s">
        <v>4240</v>
      </c>
      <c r="H739" s="43" t="s">
        <v>17210</v>
      </c>
      <c r="I739" s="43" t="str">
        <f>VLOOKUP(G739,SCC_xref!$D$6:$E$260,2,FALSE)</f>
        <v>Compressor Engines</v>
      </c>
      <c r="J739" s="7" t="s">
        <v>17135</v>
      </c>
      <c r="K739" s="7" t="s">
        <v>17135</v>
      </c>
      <c r="L739" s="7">
        <v>4.16</v>
      </c>
      <c r="M739" s="7" t="s">
        <v>17135</v>
      </c>
      <c r="N739" s="7" t="s">
        <v>17135</v>
      </c>
    </row>
    <row r="740" spans="1:14" x14ac:dyDescent="0.2">
      <c r="A740" s="43" t="s">
        <v>17062</v>
      </c>
      <c r="B740" s="7" t="str">
        <f t="shared" si="11"/>
        <v>35</v>
      </c>
      <c r="C740" s="7" t="s">
        <v>17105</v>
      </c>
      <c r="D740" s="7" t="str">
        <f>VLOOKUP(C740,fips_xref!$K$2:$L$53,2,FALSE)</f>
        <v>Lea</v>
      </c>
      <c r="E740" s="7" t="s">
        <v>17150</v>
      </c>
      <c r="F740" s="43" t="s">
        <v>17163</v>
      </c>
      <c r="G740" s="7" t="s">
        <v>5576</v>
      </c>
      <c r="H740" s="43" t="s">
        <v>17229</v>
      </c>
      <c r="I740" s="43" t="str">
        <f>VLOOKUP(G740,SCC_xref!$D$6:$E$260,2,FALSE)</f>
        <v>Compressor Engines</v>
      </c>
      <c r="J740" s="7" t="s">
        <v>17135</v>
      </c>
      <c r="K740" s="7" t="s">
        <v>17135</v>
      </c>
      <c r="L740" s="7">
        <v>4.17</v>
      </c>
      <c r="M740" s="7" t="s">
        <v>17135</v>
      </c>
      <c r="N740" s="7" t="s">
        <v>17135</v>
      </c>
    </row>
    <row r="741" spans="1:14" x14ac:dyDescent="0.2">
      <c r="A741" s="43" t="s">
        <v>17062</v>
      </c>
      <c r="B741" s="7" t="str">
        <f t="shared" si="11"/>
        <v>35</v>
      </c>
      <c r="C741" s="7" t="s">
        <v>17105</v>
      </c>
      <c r="D741" s="7" t="str">
        <f>VLOOKUP(C741,fips_xref!$K$2:$L$53,2,FALSE)</f>
        <v>Lea</v>
      </c>
      <c r="E741" s="7" t="s">
        <v>17306</v>
      </c>
      <c r="F741" s="43" t="s">
        <v>17307</v>
      </c>
      <c r="G741" s="7" t="s">
        <v>3811</v>
      </c>
      <c r="H741" s="43" t="s">
        <v>17393</v>
      </c>
      <c r="I741" s="43" t="str">
        <f>VLOOKUP(G741,SCC_xref!$D$6:$E$260,2,FALSE)</f>
        <v>Amine Units</v>
      </c>
      <c r="J741" s="7">
        <v>4.2</v>
      </c>
      <c r="K741" s="7" t="s">
        <v>17135</v>
      </c>
      <c r="L741" s="7" t="s">
        <v>17135</v>
      </c>
      <c r="M741" s="7" t="s">
        <v>17135</v>
      </c>
      <c r="N741" s="7" t="s">
        <v>17135</v>
      </c>
    </row>
    <row r="742" spans="1:14" x14ac:dyDescent="0.2">
      <c r="A742" s="43" t="s">
        <v>17062</v>
      </c>
      <c r="B742" s="7" t="str">
        <f t="shared" si="11"/>
        <v>35</v>
      </c>
      <c r="C742" s="7" t="s">
        <v>17105</v>
      </c>
      <c r="D742" s="7" t="str">
        <f>VLOOKUP(C742,fips_xref!$K$2:$L$53,2,FALSE)</f>
        <v>Lea</v>
      </c>
      <c r="E742" s="7" t="s">
        <v>17150</v>
      </c>
      <c r="F742" s="43" t="s">
        <v>17151</v>
      </c>
      <c r="G742" s="7" t="s">
        <v>4238</v>
      </c>
      <c r="H742" s="43" t="s">
        <v>17355</v>
      </c>
      <c r="I742" s="43" t="str">
        <f>VLOOKUP(G742,SCC_xref!$D$6:$E$260,2,FALSE)</f>
        <v>Compressor Engines</v>
      </c>
      <c r="J742" s="7" t="s">
        <v>17135</v>
      </c>
      <c r="K742" s="7">
        <v>4.22</v>
      </c>
      <c r="L742" s="7" t="s">
        <v>17135</v>
      </c>
      <c r="M742" s="7" t="s">
        <v>17135</v>
      </c>
      <c r="N742" s="7" t="s">
        <v>17135</v>
      </c>
    </row>
    <row r="743" spans="1:14" x14ac:dyDescent="0.2">
      <c r="A743" s="43" t="s">
        <v>17062</v>
      </c>
      <c r="B743" s="7" t="str">
        <f t="shared" si="11"/>
        <v>35</v>
      </c>
      <c r="C743" s="7" t="s">
        <v>17105</v>
      </c>
      <c r="D743" s="7" t="str">
        <f>VLOOKUP(C743,fips_xref!$K$2:$L$53,2,FALSE)</f>
        <v>Lea</v>
      </c>
      <c r="E743" s="7" t="s">
        <v>17150</v>
      </c>
      <c r="F743" s="43" t="s">
        <v>17187</v>
      </c>
      <c r="G743" s="7" t="s">
        <v>5578</v>
      </c>
      <c r="H743" s="43" t="s">
        <v>17356</v>
      </c>
      <c r="I743" s="43" t="str">
        <f>VLOOKUP(G743,SCC_xref!$D$6:$E$260,2,FALSE)</f>
        <v>Compressor Engines</v>
      </c>
      <c r="J743" s="7" t="s">
        <v>17135</v>
      </c>
      <c r="K743" s="7">
        <v>4.22</v>
      </c>
      <c r="L743" s="7" t="s">
        <v>17135</v>
      </c>
      <c r="M743" s="7" t="s">
        <v>17135</v>
      </c>
      <c r="N743" s="7" t="s">
        <v>17135</v>
      </c>
    </row>
    <row r="744" spans="1:14" x14ac:dyDescent="0.2">
      <c r="A744" s="43" t="s">
        <v>17062</v>
      </c>
      <c r="B744" s="7" t="str">
        <f t="shared" si="11"/>
        <v>35</v>
      </c>
      <c r="C744" s="7" t="s">
        <v>17105</v>
      </c>
      <c r="D744" s="7" t="str">
        <f>VLOOKUP(C744,fips_xref!$K$2:$L$53,2,FALSE)</f>
        <v>Lea</v>
      </c>
      <c r="E744" s="7" t="s">
        <v>17150</v>
      </c>
      <c r="F744" s="43" t="s">
        <v>17156</v>
      </c>
      <c r="G744" s="7" t="s">
        <v>3823</v>
      </c>
      <c r="H744" s="43" t="s">
        <v>17260</v>
      </c>
      <c r="I744" s="43" t="str">
        <f>VLOOKUP(G744,SCC_xref!$D$6:$E$260,2,FALSE)</f>
        <v>Process Heaters</v>
      </c>
      <c r="J744" s="7">
        <v>4.3</v>
      </c>
      <c r="K744" s="7" t="s">
        <v>17135</v>
      </c>
      <c r="L744" s="7" t="s">
        <v>17135</v>
      </c>
      <c r="M744" s="7" t="s">
        <v>17135</v>
      </c>
      <c r="N744" s="7" t="s">
        <v>17135</v>
      </c>
    </row>
    <row r="745" spans="1:14" x14ac:dyDescent="0.2">
      <c r="A745" s="43" t="s">
        <v>17062</v>
      </c>
      <c r="B745" s="7" t="str">
        <f t="shared" si="11"/>
        <v>35</v>
      </c>
      <c r="C745" s="7" t="s">
        <v>17063</v>
      </c>
      <c r="D745" s="7" t="str">
        <f>VLOOKUP(C745,fips_xref!$K$2:$L$53,2,FALSE)</f>
        <v>Eddy</v>
      </c>
      <c r="E745" s="7" t="s">
        <v>17315</v>
      </c>
      <c r="F745" s="43" t="s">
        <v>17316</v>
      </c>
      <c r="G745" s="7" t="s">
        <v>4240</v>
      </c>
      <c r="H745" s="43" t="s">
        <v>17401</v>
      </c>
      <c r="I745" s="43" t="str">
        <f>VLOOKUP(G745,SCC_xref!$D$6:$E$260,2,FALSE)</f>
        <v>Compressor Engines</v>
      </c>
      <c r="J745" s="7" t="s">
        <v>17135</v>
      </c>
      <c r="K745" s="7">
        <v>4.3</v>
      </c>
      <c r="L745" s="7" t="s">
        <v>17135</v>
      </c>
      <c r="M745" s="7" t="s">
        <v>17135</v>
      </c>
      <c r="N745" s="7" t="s">
        <v>17135</v>
      </c>
    </row>
    <row r="746" spans="1:14" x14ac:dyDescent="0.2">
      <c r="A746" s="43" t="s">
        <v>17062</v>
      </c>
      <c r="B746" s="7" t="str">
        <f t="shared" si="11"/>
        <v>35</v>
      </c>
      <c r="C746" s="7" t="s">
        <v>17105</v>
      </c>
      <c r="D746" s="7" t="str">
        <f>VLOOKUP(C746,fips_xref!$K$2:$L$53,2,FALSE)</f>
        <v>Lea</v>
      </c>
      <c r="E746" s="7" t="s">
        <v>17236</v>
      </c>
      <c r="F746" s="43" t="s">
        <v>17237</v>
      </c>
      <c r="G746" s="7" t="s">
        <v>4238</v>
      </c>
      <c r="H746" s="43" t="s">
        <v>17240</v>
      </c>
      <c r="I746" s="43" t="str">
        <f>VLOOKUP(G746,SCC_xref!$D$6:$E$260,2,FALSE)</f>
        <v>Compressor Engines</v>
      </c>
      <c r="J746" s="7" t="s">
        <v>17135</v>
      </c>
      <c r="K746" s="7" t="s">
        <v>17135</v>
      </c>
      <c r="L746" s="7">
        <v>4.3</v>
      </c>
      <c r="M746" s="7" t="s">
        <v>17135</v>
      </c>
      <c r="N746" s="7" t="s">
        <v>17135</v>
      </c>
    </row>
    <row r="747" spans="1:14" x14ac:dyDescent="0.2">
      <c r="A747" s="43" t="s">
        <v>17062</v>
      </c>
      <c r="B747" s="7" t="str">
        <f t="shared" si="11"/>
        <v>35</v>
      </c>
      <c r="C747" s="7" t="s">
        <v>17105</v>
      </c>
      <c r="D747" s="7" t="str">
        <f>VLOOKUP(C747,fips_xref!$K$2:$L$53,2,FALSE)</f>
        <v>Lea</v>
      </c>
      <c r="E747" s="7" t="s">
        <v>17236</v>
      </c>
      <c r="F747" s="43" t="s">
        <v>17237</v>
      </c>
      <c r="G747" s="7" t="s">
        <v>4242</v>
      </c>
      <c r="H747" s="43" t="s">
        <v>17291</v>
      </c>
      <c r="I747" s="43" t="str">
        <f>VLOOKUP(G747,SCC_xref!$D$6:$E$260,2,FALSE)</f>
        <v>Compressor Engines</v>
      </c>
      <c r="J747" s="7" t="s">
        <v>17135</v>
      </c>
      <c r="K747" s="7">
        <v>4.3</v>
      </c>
      <c r="L747" s="7" t="s">
        <v>17135</v>
      </c>
      <c r="M747" s="7" t="s">
        <v>17135</v>
      </c>
      <c r="N747" s="7" t="s">
        <v>17135</v>
      </c>
    </row>
    <row r="748" spans="1:14" x14ac:dyDescent="0.2">
      <c r="A748" s="43" t="s">
        <v>17062</v>
      </c>
      <c r="B748" s="7" t="str">
        <f t="shared" si="11"/>
        <v>35</v>
      </c>
      <c r="C748" s="7" t="s">
        <v>17105</v>
      </c>
      <c r="D748" s="7" t="str">
        <f>VLOOKUP(C748,fips_xref!$K$2:$L$53,2,FALSE)</f>
        <v>Lea</v>
      </c>
      <c r="E748" s="7" t="s">
        <v>17150</v>
      </c>
      <c r="F748" s="43" t="s">
        <v>17175</v>
      </c>
      <c r="G748" s="7" t="s">
        <v>4238</v>
      </c>
      <c r="H748" s="43" t="s">
        <v>17192</v>
      </c>
      <c r="I748" s="43" t="str">
        <f>VLOOKUP(G748,SCC_xref!$D$6:$E$260,2,FALSE)</f>
        <v>Compressor Engines</v>
      </c>
      <c r="J748" s="7" t="s">
        <v>17135</v>
      </c>
      <c r="K748" s="7">
        <v>4.32</v>
      </c>
      <c r="L748" s="7" t="s">
        <v>17135</v>
      </c>
      <c r="M748" s="7" t="s">
        <v>17135</v>
      </c>
      <c r="N748" s="7" t="s">
        <v>17135</v>
      </c>
    </row>
    <row r="749" spans="1:14" x14ac:dyDescent="0.2">
      <c r="A749" s="43" t="s">
        <v>17062</v>
      </c>
      <c r="B749" s="7" t="str">
        <f t="shared" si="11"/>
        <v>35</v>
      </c>
      <c r="C749" s="7" t="s">
        <v>17105</v>
      </c>
      <c r="D749" s="7" t="str">
        <f>VLOOKUP(C749,fips_xref!$K$2:$L$53,2,FALSE)</f>
        <v>Lea</v>
      </c>
      <c r="E749" s="7" t="s">
        <v>17153</v>
      </c>
      <c r="F749" s="43" t="s">
        <v>17154</v>
      </c>
      <c r="G749" s="7" t="s">
        <v>3823</v>
      </c>
      <c r="H749" s="43" t="s">
        <v>17234</v>
      </c>
      <c r="I749" s="43" t="str">
        <f>VLOOKUP(G749,SCC_xref!$D$6:$E$260,2,FALSE)</f>
        <v>Process Heaters</v>
      </c>
      <c r="J749" s="7">
        <v>4.3499999999999996</v>
      </c>
      <c r="K749" s="7" t="s">
        <v>17135</v>
      </c>
      <c r="L749" s="7" t="s">
        <v>17135</v>
      </c>
      <c r="M749" s="7" t="s">
        <v>17135</v>
      </c>
      <c r="N749" s="7" t="s">
        <v>17135</v>
      </c>
    </row>
    <row r="750" spans="1:14" x14ac:dyDescent="0.2">
      <c r="A750" s="43" t="s">
        <v>17062</v>
      </c>
      <c r="B750" s="7" t="str">
        <f t="shared" si="11"/>
        <v>35</v>
      </c>
      <c r="C750" s="7" t="s">
        <v>17105</v>
      </c>
      <c r="D750" s="7" t="str">
        <f>VLOOKUP(C750,fips_xref!$K$2:$L$53,2,FALSE)</f>
        <v>Lea</v>
      </c>
      <c r="E750" s="7" t="s">
        <v>17201</v>
      </c>
      <c r="F750" s="43" t="s">
        <v>17202</v>
      </c>
      <c r="G750" s="7" t="s">
        <v>1126</v>
      </c>
      <c r="H750" s="43" t="s">
        <v>17402</v>
      </c>
      <c r="I750" s="43" t="str">
        <f>VLOOKUP(G750,SCC_xref!$D$6:$E$260,2,FALSE)</f>
        <v>Permitted Fugitives</v>
      </c>
      <c r="J750" s="7" t="s">
        <v>17135</v>
      </c>
      <c r="K750" s="7">
        <v>4.3600000000000003</v>
      </c>
      <c r="L750" s="7" t="s">
        <v>17135</v>
      </c>
      <c r="M750" s="7" t="s">
        <v>17135</v>
      </c>
      <c r="N750" s="7" t="s">
        <v>17135</v>
      </c>
    </row>
    <row r="751" spans="1:14" x14ac:dyDescent="0.2">
      <c r="A751" s="43" t="s">
        <v>17062</v>
      </c>
      <c r="B751" s="7" t="str">
        <f t="shared" si="11"/>
        <v>35</v>
      </c>
      <c r="C751" s="7" t="s">
        <v>17105</v>
      </c>
      <c r="D751" s="7" t="str">
        <f>VLOOKUP(C751,fips_xref!$K$2:$L$53,2,FALSE)</f>
        <v>Lea</v>
      </c>
      <c r="E751" s="7" t="s">
        <v>17236</v>
      </c>
      <c r="F751" s="43" t="s">
        <v>17237</v>
      </c>
      <c r="G751" s="7" t="s">
        <v>4238</v>
      </c>
      <c r="H751" s="43" t="s">
        <v>17241</v>
      </c>
      <c r="I751" s="43" t="str">
        <f>VLOOKUP(G751,SCC_xref!$D$6:$E$260,2,FALSE)</f>
        <v>Compressor Engines</v>
      </c>
      <c r="J751" s="7" t="s">
        <v>17135</v>
      </c>
      <c r="K751" s="7" t="s">
        <v>17135</v>
      </c>
      <c r="L751" s="7">
        <v>4.5</v>
      </c>
      <c r="M751" s="7" t="s">
        <v>17135</v>
      </c>
      <c r="N751" s="7" t="s">
        <v>17135</v>
      </c>
    </row>
    <row r="752" spans="1:14" x14ac:dyDescent="0.2">
      <c r="A752" s="43" t="s">
        <v>17062</v>
      </c>
      <c r="B752" s="7" t="str">
        <f t="shared" si="11"/>
        <v>35</v>
      </c>
      <c r="C752" s="7" t="s">
        <v>17109</v>
      </c>
      <c r="D752" s="7" t="str">
        <f>VLOOKUP(C752,fips_xref!$K$2:$L$53,2,FALSE)</f>
        <v>De Baca</v>
      </c>
      <c r="E752" s="7" t="s">
        <v>17201</v>
      </c>
      <c r="F752" s="43" t="s">
        <v>17295</v>
      </c>
      <c r="G752" s="7" t="s">
        <v>4252</v>
      </c>
      <c r="H752" s="43" t="s">
        <v>17332</v>
      </c>
      <c r="I752" s="43" t="str">
        <f>VLOOKUP(G752,SCC_xref!$D$6:$E$260,2,FALSE)</f>
        <v>Natural Gas Production, Flares</v>
      </c>
      <c r="J752" s="7" t="s">
        <v>17135</v>
      </c>
      <c r="K752" s="7" t="s">
        <v>17135</v>
      </c>
      <c r="L752" s="7">
        <v>4.53</v>
      </c>
      <c r="M752" s="7" t="s">
        <v>17135</v>
      </c>
      <c r="N752" s="7" t="s">
        <v>17135</v>
      </c>
    </row>
    <row r="753" spans="1:14" x14ac:dyDescent="0.2">
      <c r="A753" s="43" t="s">
        <v>17062</v>
      </c>
      <c r="B753" s="7" t="str">
        <f t="shared" si="11"/>
        <v>35</v>
      </c>
      <c r="C753" s="7" t="s">
        <v>17105</v>
      </c>
      <c r="D753" s="7" t="str">
        <f>VLOOKUP(C753,fips_xref!$K$2:$L$53,2,FALSE)</f>
        <v>Lea</v>
      </c>
      <c r="E753" s="7" t="s">
        <v>17201</v>
      </c>
      <c r="F753" s="43" t="s">
        <v>17322</v>
      </c>
      <c r="G753" s="7" t="s">
        <v>1548</v>
      </c>
      <c r="H753" s="43" t="s">
        <v>17403</v>
      </c>
      <c r="I753" s="43" t="str">
        <f>VLOOKUP(G753,SCC_xref!$D$6:$E$260,2,FALSE)</f>
        <v>Permitted Fugitives</v>
      </c>
      <c r="J753" s="7" t="s">
        <v>17135</v>
      </c>
      <c r="K753" s="7">
        <v>4.55</v>
      </c>
      <c r="L753" s="7" t="s">
        <v>17135</v>
      </c>
      <c r="M753" s="7" t="s">
        <v>17135</v>
      </c>
      <c r="N753" s="7" t="s">
        <v>17135</v>
      </c>
    </row>
    <row r="754" spans="1:14" x14ac:dyDescent="0.2">
      <c r="A754" s="43" t="s">
        <v>17062</v>
      </c>
      <c r="B754" s="7" t="str">
        <f t="shared" si="11"/>
        <v>35</v>
      </c>
      <c r="C754" s="7" t="s">
        <v>17063</v>
      </c>
      <c r="D754" s="7" t="str">
        <f>VLOOKUP(C754,fips_xref!$K$2:$L$53,2,FALSE)</f>
        <v>Eddy</v>
      </c>
      <c r="E754" s="7" t="s">
        <v>17153</v>
      </c>
      <c r="F754" s="43" t="s">
        <v>17165</v>
      </c>
      <c r="G754" s="7" t="s">
        <v>4238</v>
      </c>
      <c r="H754" s="43" t="s">
        <v>17350</v>
      </c>
      <c r="I754" s="43" t="str">
        <f>VLOOKUP(G754,SCC_xref!$D$6:$E$260,2,FALSE)</f>
        <v>Compressor Engines</v>
      </c>
      <c r="J754" s="7" t="s">
        <v>17135</v>
      </c>
      <c r="K754" s="7">
        <v>4.7</v>
      </c>
      <c r="L754" s="7" t="s">
        <v>17135</v>
      </c>
      <c r="M754" s="7" t="s">
        <v>17135</v>
      </c>
      <c r="N754" s="7" t="s">
        <v>17135</v>
      </c>
    </row>
    <row r="755" spans="1:14" x14ac:dyDescent="0.2">
      <c r="A755" s="43" t="s">
        <v>17062</v>
      </c>
      <c r="B755" s="7" t="str">
        <f t="shared" si="11"/>
        <v>35</v>
      </c>
      <c r="C755" s="7" t="s">
        <v>17105</v>
      </c>
      <c r="D755" s="7" t="str">
        <f>VLOOKUP(C755,fips_xref!$K$2:$L$53,2,FALSE)</f>
        <v>Lea</v>
      </c>
      <c r="E755" s="7" t="s">
        <v>17231</v>
      </c>
      <c r="F755" s="43" t="s">
        <v>17232</v>
      </c>
      <c r="G755" s="7" t="s">
        <v>1546</v>
      </c>
      <c r="H755" s="43" t="s">
        <v>17302</v>
      </c>
      <c r="I755" s="43" t="str">
        <f>VLOOKUP(G755,SCC_xref!$D$6:$E$260,2,FALSE)</f>
        <v>Natural Gas Production, Flares</v>
      </c>
      <c r="J755" s="7">
        <v>4.7</v>
      </c>
      <c r="K755" s="7" t="s">
        <v>17135</v>
      </c>
      <c r="L755" s="7" t="s">
        <v>17135</v>
      </c>
      <c r="M755" s="7" t="s">
        <v>17135</v>
      </c>
      <c r="N755" s="7" t="s">
        <v>17135</v>
      </c>
    </row>
    <row r="756" spans="1:14" x14ac:dyDescent="0.2">
      <c r="A756" s="43" t="s">
        <v>17062</v>
      </c>
      <c r="B756" s="7" t="str">
        <f t="shared" si="11"/>
        <v>35</v>
      </c>
      <c r="C756" s="7" t="s">
        <v>17063</v>
      </c>
      <c r="D756" s="7" t="str">
        <f>VLOOKUP(C756,fips_xref!$K$2:$L$53,2,FALSE)</f>
        <v>Eddy</v>
      </c>
      <c r="E756" s="7" t="s">
        <v>17201</v>
      </c>
      <c r="F756" s="43" t="s">
        <v>17295</v>
      </c>
      <c r="G756" s="7" t="s">
        <v>4242</v>
      </c>
      <c r="H756" s="43" t="s">
        <v>17404</v>
      </c>
      <c r="I756" s="43" t="str">
        <f>VLOOKUP(G756,SCC_xref!$D$6:$E$260,2,FALSE)</f>
        <v>Compressor Engines</v>
      </c>
      <c r="J756" s="7" t="s">
        <v>17135</v>
      </c>
      <c r="K756" s="7">
        <v>4.71</v>
      </c>
      <c r="L756" s="7" t="s">
        <v>17135</v>
      </c>
      <c r="M756" s="7" t="s">
        <v>17135</v>
      </c>
      <c r="N756" s="7" t="s">
        <v>17135</v>
      </c>
    </row>
    <row r="757" spans="1:14" x14ac:dyDescent="0.2">
      <c r="A757" s="43" t="s">
        <v>17062</v>
      </c>
      <c r="B757" s="7" t="str">
        <f t="shared" si="11"/>
        <v>35</v>
      </c>
      <c r="C757" s="7" t="s">
        <v>17063</v>
      </c>
      <c r="D757" s="7" t="str">
        <f>VLOOKUP(C757,fips_xref!$K$2:$L$53,2,FALSE)</f>
        <v>Eddy</v>
      </c>
      <c r="E757" s="7" t="s">
        <v>17201</v>
      </c>
      <c r="F757" s="43" t="s">
        <v>17295</v>
      </c>
      <c r="G757" s="7" t="s">
        <v>4242</v>
      </c>
      <c r="H757" s="43" t="s">
        <v>17404</v>
      </c>
      <c r="I757" s="43" t="str">
        <f>VLOOKUP(G757,SCC_xref!$D$6:$E$260,2,FALSE)</f>
        <v>Compressor Engines</v>
      </c>
      <c r="J757" s="7" t="s">
        <v>17135</v>
      </c>
      <c r="K757" s="7">
        <v>4.71</v>
      </c>
      <c r="L757" s="7" t="s">
        <v>17135</v>
      </c>
      <c r="M757" s="7" t="s">
        <v>17135</v>
      </c>
      <c r="N757" s="7" t="s">
        <v>17135</v>
      </c>
    </row>
    <row r="758" spans="1:14" x14ac:dyDescent="0.2">
      <c r="A758" s="43" t="s">
        <v>17062</v>
      </c>
      <c r="B758" s="7" t="str">
        <f t="shared" si="11"/>
        <v>35</v>
      </c>
      <c r="C758" s="7" t="s">
        <v>17063</v>
      </c>
      <c r="D758" s="7" t="str">
        <f>VLOOKUP(C758,fips_xref!$K$2:$L$53,2,FALSE)</f>
        <v>Eddy</v>
      </c>
      <c r="E758" s="7" t="s">
        <v>17201</v>
      </c>
      <c r="F758" s="43" t="s">
        <v>17295</v>
      </c>
      <c r="G758" s="7" t="s">
        <v>4242</v>
      </c>
      <c r="H758" s="43" t="s">
        <v>17404</v>
      </c>
      <c r="I758" s="43" t="str">
        <f>VLOOKUP(G758,SCC_xref!$D$6:$E$260,2,FALSE)</f>
        <v>Compressor Engines</v>
      </c>
      <c r="J758" s="7" t="s">
        <v>17135</v>
      </c>
      <c r="K758" s="7">
        <v>4.71</v>
      </c>
      <c r="L758" s="7" t="s">
        <v>17135</v>
      </c>
      <c r="M758" s="7" t="s">
        <v>17135</v>
      </c>
      <c r="N758" s="7" t="s">
        <v>17135</v>
      </c>
    </row>
    <row r="759" spans="1:14" x14ac:dyDescent="0.2">
      <c r="A759" s="43" t="s">
        <v>17062</v>
      </c>
      <c r="B759" s="7" t="str">
        <f t="shared" si="11"/>
        <v>35</v>
      </c>
      <c r="C759" s="7" t="s">
        <v>17063</v>
      </c>
      <c r="D759" s="7" t="str">
        <f>VLOOKUP(C759,fips_xref!$K$2:$L$53,2,FALSE)</f>
        <v>Eddy</v>
      </c>
      <c r="E759" s="7" t="s">
        <v>17201</v>
      </c>
      <c r="F759" s="43" t="s">
        <v>17295</v>
      </c>
      <c r="G759" s="7" t="s">
        <v>4242</v>
      </c>
      <c r="H759" s="43" t="s">
        <v>17404</v>
      </c>
      <c r="I759" s="43" t="str">
        <f>VLOOKUP(G759,SCC_xref!$D$6:$E$260,2,FALSE)</f>
        <v>Compressor Engines</v>
      </c>
      <c r="J759" s="7" t="s">
        <v>17135</v>
      </c>
      <c r="K759" s="7">
        <v>4.71</v>
      </c>
      <c r="L759" s="7" t="s">
        <v>17135</v>
      </c>
      <c r="M759" s="7" t="s">
        <v>17135</v>
      </c>
      <c r="N759" s="7" t="s">
        <v>17135</v>
      </c>
    </row>
    <row r="760" spans="1:14" x14ac:dyDescent="0.2">
      <c r="A760" s="43" t="s">
        <v>17062</v>
      </c>
      <c r="B760" s="7" t="str">
        <f t="shared" si="11"/>
        <v>35</v>
      </c>
      <c r="C760" s="7" t="s">
        <v>17063</v>
      </c>
      <c r="D760" s="7" t="str">
        <f>VLOOKUP(C760,fips_xref!$K$2:$L$53,2,FALSE)</f>
        <v>Eddy</v>
      </c>
      <c r="E760" s="7" t="s">
        <v>17201</v>
      </c>
      <c r="F760" s="43" t="s">
        <v>17295</v>
      </c>
      <c r="G760" s="7" t="s">
        <v>4242</v>
      </c>
      <c r="H760" s="43" t="s">
        <v>17404</v>
      </c>
      <c r="I760" s="43" t="str">
        <f>VLOOKUP(G760,SCC_xref!$D$6:$E$260,2,FALSE)</f>
        <v>Compressor Engines</v>
      </c>
      <c r="J760" s="7" t="s">
        <v>17135</v>
      </c>
      <c r="K760" s="7">
        <v>4.71</v>
      </c>
      <c r="L760" s="7" t="s">
        <v>17135</v>
      </c>
      <c r="M760" s="7" t="s">
        <v>17135</v>
      </c>
      <c r="N760" s="7" t="s">
        <v>17135</v>
      </c>
    </row>
    <row r="761" spans="1:14" x14ac:dyDescent="0.2">
      <c r="A761" s="43" t="s">
        <v>17062</v>
      </c>
      <c r="B761" s="7" t="str">
        <f t="shared" si="11"/>
        <v>35</v>
      </c>
      <c r="C761" s="7" t="s">
        <v>17063</v>
      </c>
      <c r="D761" s="7" t="str">
        <f>VLOOKUP(C761,fips_xref!$K$2:$L$53,2,FALSE)</f>
        <v>Eddy</v>
      </c>
      <c r="E761" s="7" t="s">
        <v>17201</v>
      </c>
      <c r="F761" s="43" t="s">
        <v>17295</v>
      </c>
      <c r="G761" s="7" t="s">
        <v>4242</v>
      </c>
      <c r="H761" s="43" t="s">
        <v>17405</v>
      </c>
      <c r="I761" s="43" t="str">
        <f>VLOOKUP(G761,SCC_xref!$D$6:$E$260,2,FALSE)</f>
        <v>Compressor Engines</v>
      </c>
      <c r="J761" s="7" t="s">
        <v>17135</v>
      </c>
      <c r="K761" s="7">
        <v>4.71</v>
      </c>
      <c r="L761" s="7" t="s">
        <v>17135</v>
      </c>
      <c r="M761" s="7" t="s">
        <v>17135</v>
      </c>
      <c r="N761" s="7" t="s">
        <v>17135</v>
      </c>
    </row>
    <row r="762" spans="1:14" x14ac:dyDescent="0.2">
      <c r="A762" s="43" t="s">
        <v>17062</v>
      </c>
      <c r="B762" s="7" t="str">
        <f t="shared" si="11"/>
        <v>35</v>
      </c>
      <c r="C762" s="7" t="s">
        <v>17105</v>
      </c>
      <c r="D762" s="7" t="str">
        <f>VLOOKUP(C762,fips_xref!$K$2:$L$53,2,FALSE)</f>
        <v>Lea</v>
      </c>
      <c r="E762" s="7" t="s">
        <v>17150</v>
      </c>
      <c r="F762" s="43" t="s">
        <v>17163</v>
      </c>
      <c r="G762" s="7" t="s">
        <v>4252</v>
      </c>
      <c r="H762" s="43" t="s">
        <v>17280</v>
      </c>
      <c r="I762" s="43" t="str">
        <f>VLOOKUP(G762,SCC_xref!$D$6:$E$260,2,FALSE)</f>
        <v>Natural Gas Production, Flares</v>
      </c>
      <c r="J762" s="7">
        <v>4.76</v>
      </c>
      <c r="K762" s="7" t="s">
        <v>17135</v>
      </c>
      <c r="L762" s="7" t="s">
        <v>17135</v>
      </c>
      <c r="M762" s="7" t="s">
        <v>17135</v>
      </c>
      <c r="N762" s="7" t="s">
        <v>17135</v>
      </c>
    </row>
    <row r="763" spans="1:14" x14ac:dyDescent="0.2">
      <c r="A763" s="43" t="s">
        <v>17062</v>
      </c>
      <c r="B763" s="7" t="str">
        <f t="shared" si="11"/>
        <v>35</v>
      </c>
      <c r="C763" s="7" t="s">
        <v>17063</v>
      </c>
      <c r="D763" s="7" t="str">
        <f>VLOOKUP(C763,fips_xref!$K$2:$L$53,2,FALSE)</f>
        <v>Eddy</v>
      </c>
      <c r="E763" s="7" t="s">
        <v>17153</v>
      </c>
      <c r="F763" s="43" t="s">
        <v>17165</v>
      </c>
      <c r="G763" s="7" t="s">
        <v>4238</v>
      </c>
      <c r="H763" s="43" t="s">
        <v>17336</v>
      </c>
      <c r="I763" s="43" t="str">
        <f>VLOOKUP(G763,SCC_xref!$D$6:$E$260,2,FALSE)</f>
        <v>Compressor Engines</v>
      </c>
      <c r="J763" s="7" t="s">
        <v>17135</v>
      </c>
      <c r="K763" s="7">
        <v>4.7699999999999996</v>
      </c>
      <c r="L763" s="7" t="s">
        <v>17135</v>
      </c>
      <c r="M763" s="7" t="s">
        <v>17135</v>
      </c>
      <c r="N763" s="7" t="s">
        <v>17135</v>
      </c>
    </row>
    <row r="764" spans="1:14" x14ac:dyDescent="0.2">
      <c r="A764" s="43" t="s">
        <v>17062</v>
      </c>
      <c r="B764" s="7" t="str">
        <f t="shared" si="11"/>
        <v>35</v>
      </c>
      <c r="C764" s="7" t="s">
        <v>17105</v>
      </c>
      <c r="D764" s="7" t="str">
        <f>VLOOKUP(C764,fips_xref!$K$2:$L$53,2,FALSE)</f>
        <v>Lea</v>
      </c>
      <c r="E764" s="7" t="s">
        <v>17153</v>
      </c>
      <c r="F764" s="43" t="s">
        <v>17154</v>
      </c>
      <c r="G764" s="7" t="s">
        <v>4240</v>
      </c>
      <c r="H764" s="43" t="s">
        <v>17249</v>
      </c>
      <c r="I764" s="43" t="str">
        <f>VLOOKUP(G764,SCC_xref!$D$6:$E$260,2,FALSE)</f>
        <v>Compressor Engines</v>
      </c>
      <c r="J764" s="7" t="s">
        <v>17135</v>
      </c>
      <c r="K764" s="7">
        <v>4.78</v>
      </c>
      <c r="L764" s="7" t="s">
        <v>17135</v>
      </c>
      <c r="M764" s="7" t="s">
        <v>17135</v>
      </c>
      <c r="N764" s="7" t="s">
        <v>17135</v>
      </c>
    </row>
    <row r="765" spans="1:14" x14ac:dyDescent="0.2">
      <c r="A765" s="43" t="s">
        <v>17062</v>
      </c>
      <c r="B765" s="7" t="str">
        <f t="shared" si="11"/>
        <v>35</v>
      </c>
      <c r="C765" s="7" t="s">
        <v>17105</v>
      </c>
      <c r="D765" s="7" t="str">
        <f>VLOOKUP(C765,fips_xref!$K$2:$L$53,2,FALSE)</f>
        <v>Lea</v>
      </c>
      <c r="E765" s="7" t="s">
        <v>17150</v>
      </c>
      <c r="F765" s="43" t="s">
        <v>17175</v>
      </c>
      <c r="G765" s="7" t="s">
        <v>4238</v>
      </c>
      <c r="H765" s="43" t="s">
        <v>17204</v>
      </c>
      <c r="I765" s="43" t="str">
        <f>VLOOKUP(G765,SCC_xref!$D$6:$E$260,2,FALSE)</f>
        <v>Compressor Engines</v>
      </c>
      <c r="J765" s="7" t="s">
        <v>17135</v>
      </c>
      <c r="K765" s="7">
        <v>4.79</v>
      </c>
      <c r="L765" s="7" t="s">
        <v>17135</v>
      </c>
      <c r="M765" s="7" t="s">
        <v>17135</v>
      </c>
      <c r="N765" s="7" t="s">
        <v>17135</v>
      </c>
    </row>
    <row r="766" spans="1:14" x14ac:dyDescent="0.2">
      <c r="A766" s="43" t="s">
        <v>17062</v>
      </c>
      <c r="B766" s="7" t="str">
        <f t="shared" si="11"/>
        <v>35</v>
      </c>
      <c r="C766" s="7" t="s">
        <v>17105</v>
      </c>
      <c r="D766" s="7" t="str">
        <f>VLOOKUP(C766,fips_xref!$K$2:$L$53,2,FALSE)</f>
        <v>Lea</v>
      </c>
      <c r="E766" s="7" t="s">
        <v>17236</v>
      </c>
      <c r="F766" s="43" t="s">
        <v>17237</v>
      </c>
      <c r="G766" s="7" t="s">
        <v>28</v>
      </c>
      <c r="H766" s="43" t="s">
        <v>17263</v>
      </c>
      <c r="I766" s="43" t="str">
        <f>VLOOKUP(G766,SCC_xref!$D$6:$E$260,2,FALSE)</f>
        <v>Natural Gas Production, Other Not Classified</v>
      </c>
      <c r="J766" s="7" t="s">
        <v>17135</v>
      </c>
      <c r="K766" s="7">
        <v>4.8</v>
      </c>
      <c r="L766" s="7" t="s">
        <v>17135</v>
      </c>
      <c r="M766" s="7" t="s">
        <v>17135</v>
      </c>
      <c r="N766" s="7" t="s">
        <v>17135</v>
      </c>
    </row>
    <row r="767" spans="1:14" x14ac:dyDescent="0.2">
      <c r="A767" s="43" t="s">
        <v>17062</v>
      </c>
      <c r="B767" s="7" t="str">
        <f t="shared" si="11"/>
        <v>35</v>
      </c>
      <c r="C767" s="7" t="s">
        <v>17063</v>
      </c>
      <c r="D767" s="7" t="str">
        <f>VLOOKUP(C767,fips_xref!$K$2:$L$53,2,FALSE)</f>
        <v>Eddy</v>
      </c>
      <c r="E767" s="7" t="s">
        <v>17153</v>
      </c>
      <c r="F767" s="43" t="s">
        <v>17165</v>
      </c>
      <c r="G767" s="7" t="s">
        <v>1136</v>
      </c>
      <c r="H767" s="43" t="s">
        <v>17284</v>
      </c>
      <c r="I767" s="43" t="str">
        <f>VLOOKUP(G767,SCC_xref!$D$6:$E$260,2,FALSE)</f>
        <v>Permitted Tank Losses</v>
      </c>
      <c r="J767" s="7" t="s">
        <v>17135</v>
      </c>
      <c r="K767" s="7">
        <v>4.8099999999999996</v>
      </c>
      <c r="L767" s="7" t="s">
        <v>17135</v>
      </c>
      <c r="M767" s="7" t="s">
        <v>17135</v>
      </c>
      <c r="N767" s="7" t="s">
        <v>17135</v>
      </c>
    </row>
    <row r="768" spans="1:14" x14ac:dyDescent="0.2">
      <c r="A768" s="43" t="s">
        <v>17062</v>
      </c>
      <c r="B768" s="7" t="str">
        <f t="shared" si="11"/>
        <v>35</v>
      </c>
      <c r="C768" s="7" t="s">
        <v>17105</v>
      </c>
      <c r="D768" s="7" t="str">
        <f>VLOOKUP(C768,fips_xref!$K$2:$L$53,2,FALSE)</f>
        <v>Lea</v>
      </c>
      <c r="E768" s="7" t="s">
        <v>17150</v>
      </c>
      <c r="F768" s="43" t="s">
        <v>17175</v>
      </c>
      <c r="G768" s="7" t="s">
        <v>4238</v>
      </c>
      <c r="H768" s="43" t="s">
        <v>17192</v>
      </c>
      <c r="I768" s="43" t="str">
        <f>VLOOKUP(G768,SCC_xref!$D$6:$E$260,2,FALSE)</f>
        <v>Compressor Engines</v>
      </c>
      <c r="J768" s="7" t="s">
        <v>17135</v>
      </c>
      <c r="K768" s="7">
        <v>4.8099999999999996</v>
      </c>
      <c r="L768" s="7" t="s">
        <v>17135</v>
      </c>
      <c r="M768" s="7" t="s">
        <v>17135</v>
      </c>
      <c r="N768" s="7" t="s">
        <v>17135</v>
      </c>
    </row>
    <row r="769" spans="1:14" x14ac:dyDescent="0.2">
      <c r="A769" s="43" t="s">
        <v>17062</v>
      </c>
      <c r="B769" s="7" t="str">
        <f t="shared" si="11"/>
        <v>35</v>
      </c>
      <c r="C769" s="7" t="s">
        <v>17063</v>
      </c>
      <c r="D769" s="7" t="str">
        <f>VLOOKUP(C769,fips_xref!$K$2:$L$53,2,FALSE)</f>
        <v>Eddy</v>
      </c>
      <c r="E769" s="7" t="s">
        <v>17193</v>
      </c>
      <c r="F769" s="43" t="s">
        <v>17194</v>
      </c>
      <c r="G769" s="7" t="s">
        <v>4242</v>
      </c>
      <c r="H769" s="43" t="s">
        <v>17195</v>
      </c>
      <c r="I769" s="43" t="str">
        <f>VLOOKUP(G769,SCC_xref!$D$6:$E$260,2,FALSE)</f>
        <v>Compressor Engines</v>
      </c>
      <c r="J769" s="7" t="s">
        <v>17135</v>
      </c>
      <c r="K769" s="7">
        <v>4.9000000000000004</v>
      </c>
      <c r="L769" s="7" t="s">
        <v>17135</v>
      </c>
      <c r="M769" s="7" t="s">
        <v>17135</v>
      </c>
      <c r="N769" s="7" t="s">
        <v>17135</v>
      </c>
    </row>
    <row r="770" spans="1:14" x14ac:dyDescent="0.2">
      <c r="A770" s="43" t="s">
        <v>17062</v>
      </c>
      <c r="B770" s="7" t="str">
        <f t="shared" si="11"/>
        <v>35</v>
      </c>
      <c r="C770" s="7" t="s">
        <v>17105</v>
      </c>
      <c r="D770" s="7" t="str">
        <f>VLOOKUP(C770,fips_xref!$K$2:$L$53,2,FALSE)</f>
        <v>Lea</v>
      </c>
      <c r="E770" s="7" t="s">
        <v>17150</v>
      </c>
      <c r="F770" s="43" t="s">
        <v>17163</v>
      </c>
      <c r="G770" s="7" t="s">
        <v>5576</v>
      </c>
      <c r="H770" s="43" t="s">
        <v>17229</v>
      </c>
      <c r="I770" s="43" t="str">
        <f>VLOOKUP(G770,SCC_xref!$D$6:$E$260,2,FALSE)</f>
        <v>Compressor Engines</v>
      </c>
      <c r="J770" s="7">
        <v>4.97</v>
      </c>
      <c r="K770" s="7" t="s">
        <v>17135</v>
      </c>
      <c r="L770" s="7" t="s">
        <v>17135</v>
      </c>
      <c r="M770" s="7" t="s">
        <v>17135</v>
      </c>
      <c r="N770" s="7" t="s">
        <v>17135</v>
      </c>
    </row>
    <row r="771" spans="1:14" x14ac:dyDescent="0.2">
      <c r="A771" s="43" t="s">
        <v>17062</v>
      </c>
      <c r="B771" s="7" t="str">
        <f t="shared" si="11"/>
        <v>35</v>
      </c>
      <c r="C771" s="7" t="s">
        <v>17105</v>
      </c>
      <c r="D771" s="7" t="str">
        <f>VLOOKUP(C771,fips_xref!$K$2:$L$53,2,FALSE)</f>
        <v>Lea</v>
      </c>
      <c r="E771" s="7" t="s">
        <v>17150</v>
      </c>
      <c r="F771" s="43" t="s">
        <v>17175</v>
      </c>
      <c r="G771" s="7" t="s">
        <v>4238</v>
      </c>
      <c r="H771" s="43" t="s">
        <v>17204</v>
      </c>
      <c r="I771" s="43" t="str">
        <f>VLOOKUP(G771,SCC_xref!$D$6:$E$260,2,FALSE)</f>
        <v>Compressor Engines</v>
      </c>
      <c r="J771" s="7">
        <v>4.99</v>
      </c>
      <c r="K771" s="7" t="s">
        <v>17135</v>
      </c>
      <c r="L771" s="7" t="s">
        <v>17135</v>
      </c>
      <c r="M771" s="7" t="s">
        <v>17135</v>
      </c>
      <c r="N771" s="7" t="s">
        <v>17135</v>
      </c>
    </row>
    <row r="772" spans="1:14" x14ac:dyDescent="0.2">
      <c r="A772" s="43" t="s">
        <v>17062</v>
      </c>
      <c r="B772" s="7" t="str">
        <f t="shared" si="11"/>
        <v>35</v>
      </c>
      <c r="C772" s="7" t="s">
        <v>17105</v>
      </c>
      <c r="D772" s="7" t="str">
        <f>VLOOKUP(C772,fips_xref!$K$2:$L$53,2,FALSE)</f>
        <v>Lea</v>
      </c>
      <c r="E772" s="7" t="s">
        <v>17150</v>
      </c>
      <c r="F772" s="43" t="s">
        <v>17163</v>
      </c>
      <c r="G772" s="7" t="s">
        <v>5578</v>
      </c>
      <c r="H772" s="43" t="s">
        <v>17181</v>
      </c>
      <c r="I772" s="43" t="str">
        <f>VLOOKUP(G772,SCC_xref!$D$6:$E$260,2,FALSE)</f>
        <v>Compressor Engines</v>
      </c>
      <c r="J772" s="7" t="s">
        <v>17135</v>
      </c>
      <c r="K772" s="7" t="s">
        <v>17135</v>
      </c>
      <c r="L772" s="7">
        <v>5.0199999999999996</v>
      </c>
      <c r="M772" s="7" t="s">
        <v>17135</v>
      </c>
      <c r="N772" s="7" t="s">
        <v>17135</v>
      </c>
    </row>
    <row r="773" spans="1:14" x14ac:dyDescent="0.2">
      <c r="A773" s="43" t="s">
        <v>17062</v>
      </c>
      <c r="B773" s="7" t="str">
        <f t="shared" si="11"/>
        <v>35</v>
      </c>
      <c r="C773" s="7" t="s">
        <v>17105</v>
      </c>
      <c r="D773" s="7" t="str">
        <f>VLOOKUP(C773,fips_xref!$K$2:$L$53,2,FALSE)</f>
        <v>Lea</v>
      </c>
      <c r="E773" s="7" t="s">
        <v>17201</v>
      </c>
      <c r="F773" s="43" t="s">
        <v>17322</v>
      </c>
      <c r="G773" s="7" t="s">
        <v>1548</v>
      </c>
      <c r="H773" s="43" t="s">
        <v>17406</v>
      </c>
      <c r="I773" s="43" t="str">
        <f>VLOOKUP(G773,SCC_xref!$D$6:$E$260,2,FALSE)</f>
        <v>Permitted Fugitives</v>
      </c>
      <c r="J773" s="7" t="s">
        <v>17135</v>
      </c>
      <c r="K773" s="7">
        <v>5.07</v>
      </c>
      <c r="L773" s="7" t="s">
        <v>17135</v>
      </c>
      <c r="M773" s="7" t="s">
        <v>17135</v>
      </c>
      <c r="N773" s="7" t="s">
        <v>17135</v>
      </c>
    </row>
    <row r="774" spans="1:14" x14ac:dyDescent="0.2">
      <c r="A774" s="43" t="s">
        <v>17062</v>
      </c>
      <c r="B774" s="7" t="str">
        <f t="shared" ref="B774:B837" si="12">LEFT(C774,2)</f>
        <v>35</v>
      </c>
      <c r="C774" s="7" t="s">
        <v>17105</v>
      </c>
      <c r="D774" s="7" t="str">
        <f>VLOOKUP(C774,fips_xref!$K$2:$L$53,2,FALSE)</f>
        <v>Lea</v>
      </c>
      <c r="E774" s="7" t="s">
        <v>17150</v>
      </c>
      <c r="F774" s="43" t="s">
        <v>17151</v>
      </c>
      <c r="G774" s="7" t="s">
        <v>4238</v>
      </c>
      <c r="H774" s="43" t="s">
        <v>17177</v>
      </c>
      <c r="I774" s="43" t="str">
        <f>VLOOKUP(G774,SCC_xref!$D$6:$E$260,2,FALSE)</f>
        <v>Compressor Engines</v>
      </c>
      <c r="J774" s="7" t="s">
        <v>17135</v>
      </c>
      <c r="K774" s="7">
        <v>5.0999999999999996</v>
      </c>
      <c r="L774" s="7" t="s">
        <v>17135</v>
      </c>
      <c r="M774" s="7" t="s">
        <v>17135</v>
      </c>
      <c r="N774" s="7" t="s">
        <v>17135</v>
      </c>
    </row>
    <row r="775" spans="1:14" x14ac:dyDescent="0.2">
      <c r="A775" s="43" t="s">
        <v>17062</v>
      </c>
      <c r="B775" s="7" t="str">
        <f t="shared" si="12"/>
        <v>35</v>
      </c>
      <c r="C775" s="7" t="s">
        <v>17105</v>
      </c>
      <c r="D775" s="7" t="str">
        <f>VLOOKUP(C775,fips_xref!$K$2:$L$53,2,FALSE)</f>
        <v>Lea</v>
      </c>
      <c r="E775" s="7" t="s">
        <v>17201</v>
      </c>
      <c r="F775" s="43" t="s">
        <v>17322</v>
      </c>
      <c r="G775" s="7" t="s">
        <v>5578</v>
      </c>
      <c r="H775" s="43" t="s">
        <v>17407</v>
      </c>
      <c r="I775" s="43" t="str">
        <f>VLOOKUP(G775,SCC_xref!$D$6:$E$260,2,FALSE)</f>
        <v>Compressor Engines</v>
      </c>
      <c r="J775" s="7" t="s">
        <v>17135</v>
      </c>
      <c r="K775" s="7">
        <v>5.1100000000000003</v>
      </c>
      <c r="L775" s="7" t="s">
        <v>17135</v>
      </c>
      <c r="M775" s="7" t="s">
        <v>17135</v>
      </c>
      <c r="N775" s="7" t="s">
        <v>17135</v>
      </c>
    </row>
    <row r="776" spans="1:14" x14ac:dyDescent="0.2">
      <c r="A776" s="43" t="s">
        <v>17062</v>
      </c>
      <c r="B776" s="7" t="str">
        <f t="shared" si="12"/>
        <v>35</v>
      </c>
      <c r="C776" s="7" t="s">
        <v>17063</v>
      </c>
      <c r="D776" s="7" t="str">
        <f>VLOOKUP(C776,fips_xref!$K$2:$L$53,2,FALSE)</f>
        <v>Eddy</v>
      </c>
      <c r="E776" s="7" t="s">
        <v>17201</v>
      </c>
      <c r="F776" s="43" t="s">
        <v>17322</v>
      </c>
      <c r="G776" s="7" t="s">
        <v>4238</v>
      </c>
      <c r="H776" s="43" t="s">
        <v>17407</v>
      </c>
      <c r="I776" s="43" t="str">
        <f>VLOOKUP(G776,SCC_xref!$D$6:$E$260,2,FALSE)</f>
        <v>Compressor Engines</v>
      </c>
      <c r="J776" s="7" t="s">
        <v>17135</v>
      </c>
      <c r="K776" s="7">
        <v>5.15</v>
      </c>
      <c r="L776" s="7" t="s">
        <v>17135</v>
      </c>
      <c r="M776" s="7" t="s">
        <v>17135</v>
      </c>
      <c r="N776" s="7" t="s">
        <v>17135</v>
      </c>
    </row>
    <row r="777" spans="1:14" x14ac:dyDescent="0.2">
      <c r="A777" s="43" t="s">
        <v>17062</v>
      </c>
      <c r="B777" s="7" t="str">
        <f t="shared" si="12"/>
        <v>35</v>
      </c>
      <c r="C777" s="7" t="s">
        <v>17105</v>
      </c>
      <c r="D777" s="7" t="str">
        <f>VLOOKUP(C777,fips_xref!$K$2:$L$53,2,FALSE)</f>
        <v>Lea</v>
      </c>
      <c r="E777" s="7" t="s">
        <v>17150</v>
      </c>
      <c r="F777" s="43" t="s">
        <v>17156</v>
      </c>
      <c r="G777" s="7" t="s">
        <v>4238</v>
      </c>
      <c r="H777" s="43" t="s">
        <v>17211</v>
      </c>
      <c r="I777" s="43" t="str">
        <f>VLOOKUP(G777,SCC_xref!$D$6:$E$260,2,FALSE)</f>
        <v>Compressor Engines</v>
      </c>
      <c r="J777" s="7" t="s">
        <v>17135</v>
      </c>
      <c r="K777" s="7">
        <v>5.2</v>
      </c>
      <c r="L777" s="7" t="s">
        <v>17135</v>
      </c>
      <c r="M777" s="7" t="s">
        <v>17135</v>
      </c>
      <c r="N777" s="7" t="s">
        <v>17135</v>
      </c>
    </row>
    <row r="778" spans="1:14" x14ac:dyDescent="0.2">
      <c r="A778" s="43" t="s">
        <v>17062</v>
      </c>
      <c r="B778" s="7" t="str">
        <f t="shared" si="12"/>
        <v>35</v>
      </c>
      <c r="C778" s="7" t="s">
        <v>17105</v>
      </c>
      <c r="D778" s="7" t="str">
        <f>VLOOKUP(C778,fips_xref!$K$2:$L$53,2,FALSE)</f>
        <v>Lea</v>
      </c>
      <c r="E778" s="7" t="s">
        <v>17150</v>
      </c>
      <c r="F778" s="43" t="s">
        <v>17151</v>
      </c>
      <c r="G778" s="7" t="s">
        <v>4238</v>
      </c>
      <c r="H778" s="43" t="s">
        <v>17365</v>
      </c>
      <c r="I778" s="43" t="str">
        <f>VLOOKUP(G778,SCC_xref!$D$6:$E$260,2,FALSE)</f>
        <v>Compressor Engines</v>
      </c>
      <c r="J778" s="7" t="s">
        <v>17135</v>
      </c>
      <c r="K778" s="7">
        <v>5.2</v>
      </c>
      <c r="L778" s="7" t="s">
        <v>17135</v>
      </c>
      <c r="M778" s="7" t="s">
        <v>17135</v>
      </c>
      <c r="N778" s="7" t="s">
        <v>17135</v>
      </c>
    </row>
    <row r="779" spans="1:14" x14ac:dyDescent="0.2">
      <c r="A779" s="43" t="s">
        <v>17062</v>
      </c>
      <c r="B779" s="7" t="str">
        <f t="shared" si="12"/>
        <v>35</v>
      </c>
      <c r="C779" s="7" t="s">
        <v>17063</v>
      </c>
      <c r="D779" s="7" t="str">
        <f>VLOOKUP(C779,fips_xref!$K$2:$L$53,2,FALSE)</f>
        <v>Eddy</v>
      </c>
      <c r="E779" s="7" t="s">
        <v>17193</v>
      </c>
      <c r="F779" s="43" t="s">
        <v>17194</v>
      </c>
      <c r="G779" s="7" t="s">
        <v>5578</v>
      </c>
      <c r="H779" s="43" t="s">
        <v>17219</v>
      </c>
      <c r="I779" s="43" t="str">
        <f>VLOOKUP(G779,SCC_xref!$D$6:$E$260,2,FALSE)</f>
        <v>Compressor Engines</v>
      </c>
      <c r="J779" s="7" t="s">
        <v>17135</v>
      </c>
      <c r="K779" s="7" t="s">
        <v>17135</v>
      </c>
      <c r="L779" s="7">
        <v>5.21</v>
      </c>
      <c r="M779" s="7" t="s">
        <v>17135</v>
      </c>
      <c r="N779" s="7" t="s">
        <v>17135</v>
      </c>
    </row>
    <row r="780" spans="1:14" x14ac:dyDescent="0.2">
      <c r="A780" s="43" t="s">
        <v>17062</v>
      </c>
      <c r="B780" s="7" t="str">
        <f t="shared" si="12"/>
        <v>35</v>
      </c>
      <c r="C780" s="7" t="s">
        <v>17105</v>
      </c>
      <c r="D780" s="7" t="str">
        <f>VLOOKUP(C780,fips_xref!$K$2:$L$53,2,FALSE)</f>
        <v>Lea</v>
      </c>
      <c r="E780" s="7" t="s">
        <v>17153</v>
      </c>
      <c r="F780" s="43" t="s">
        <v>17154</v>
      </c>
      <c r="G780" s="7" t="s">
        <v>4242</v>
      </c>
      <c r="H780" s="43" t="s">
        <v>17408</v>
      </c>
      <c r="I780" s="43" t="str">
        <f>VLOOKUP(G780,SCC_xref!$D$6:$E$260,2,FALSE)</f>
        <v>Compressor Engines</v>
      </c>
      <c r="J780" s="7" t="s">
        <v>17135</v>
      </c>
      <c r="K780" s="7">
        <v>5.28</v>
      </c>
      <c r="L780" s="7" t="s">
        <v>17135</v>
      </c>
      <c r="M780" s="7" t="s">
        <v>17135</v>
      </c>
      <c r="N780" s="7" t="s">
        <v>17135</v>
      </c>
    </row>
    <row r="781" spans="1:14" x14ac:dyDescent="0.2">
      <c r="A781" s="43" t="s">
        <v>17062</v>
      </c>
      <c r="B781" s="7" t="str">
        <f t="shared" si="12"/>
        <v>35</v>
      </c>
      <c r="C781" s="7" t="s">
        <v>17063</v>
      </c>
      <c r="D781" s="7" t="str">
        <f>VLOOKUP(C781,fips_xref!$K$2:$L$53,2,FALSE)</f>
        <v>Eddy</v>
      </c>
      <c r="E781" s="7" t="s">
        <v>17147</v>
      </c>
      <c r="F781" s="43" t="s">
        <v>17148</v>
      </c>
      <c r="G781" s="7" t="s">
        <v>5576</v>
      </c>
      <c r="H781" s="43" t="s">
        <v>17253</v>
      </c>
      <c r="I781" s="43" t="str">
        <f>VLOOKUP(G781,SCC_xref!$D$6:$E$260,2,FALSE)</f>
        <v>Compressor Engines</v>
      </c>
      <c r="J781" s="7" t="s">
        <v>17135</v>
      </c>
      <c r="K781" s="7">
        <v>5.3</v>
      </c>
      <c r="L781" s="7" t="s">
        <v>17135</v>
      </c>
      <c r="M781" s="7" t="s">
        <v>17135</v>
      </c>
      <c r="N781" s="7" t="s">
        <v>17135</v>
      </c>
    </row>
    <row r="782" spans="1:14" x14ac:dyDescent="0.2">
      <c r="A782" s="43" t="s">
        <v>17062</v>
      </c>
      <c r="B782" s="7" t="str">
        <f t="shared" si="12"/>
        <v>35</v>
      </c>
      <c r="C782" s="7" t="s">
        <v>17105</v>
      </c>
      <c r="D782" s="7" t="str">
        <f>VLOOKUP(C782,fips_xref!$K$2:$L$53,2,FALSE)</f>
        <v>Lea</v>
      </c>
      <c r="E782" s="7" t="s">
        <v>17150</v>
      </c>
      <c r="F782" s="43" t="s">
        <v>17151</v>
      </c>
      <c r="G782" s="7" t="s">
        <v>4238</v>
      </c>
      <c r="H782" s="43" t="s">
        <v>17177</v>
      </c>
      <c r="I782" s="43" t="str">
        <f>VLOOKUP(G782,SCC_xref!$D$6:$E$260,2,FALSE)</f>
        <v>Compressor Engines</v>
      </c>
      <c r="J782" s="7" t="s">
        <v>17135</v>
      </c>
      <c r="K782" s="7">
        <v>5.31</v>
      </c>
      <c r="L782" s="7" t="s">
        <v>17135</v>
      </c>
      <c r="M782" s="7" t="s">
        <v>17135</v>
      </c>
      <c r="N782" s="7" t="s">
        <v>17135</v>
      </c>
    </row>
    <row r="783" spans="1:14" x14ac:dyDescent="0.2">
      <c r="A783" s="43" t="s">
        <v>17062</v>
      </c>
      <c r="B783" s="7" t="str">
        <f t="shared" si="12"/>
        <v>35</v>
      </c>
      <c r="C783" s="7" t="s">
        <v>17063</v>
      </c>
      <c r="D783" s="7" t="str">
        <f>VLOOKUP(C783,fips_xref!$K$2:$L$53,2,FALSE)</f>
        <v>Eddy</v>
      </c>
      <c r="E783" s="7" t="s">
        <v>17222</v>
      </c>
      <c r="F783" s="43" t="s">
        <v>17223</v>
      </c>
      <c r="G783" s="7" t="s">
        <v>5576</v>
      </c>
      <c r="H783" s="43" t="s">
        <v>17300</v>
      </c>
      <c r="I783" s="43" t="str">
        <f>VLOOKUP(G783,SCC_xref!$D$6:$E$260,2,FALSE)</f>
        <v>Compressor Engines</v>
      </c>
      <c r="J783" s="7" t="s">
        <v>17135</v>
      </c>
      <c r="K783" s="7" t="s">
        <v>17135</v>
      </c>
      <c r="L783" s="7">
        <v>5.39</v>
      </c>
      <c r="M783" s="7" t="s">
        <v>17135</v>
      </c>
      <c r="N783" s="7" t="s">
        <v>17135</v>
      </c>
    </row>
    <row r="784" spans="1:14" x14ac:dyDescent="0.2">
      <c r="A784" s="43" t="s">
        <v>17062</v>
      </c>
      <c r="B784" s="7" t="str">
        <f t="shared" si="12"/>
        <v>35</v>
      </c>
      <c r="C784" s="7" t="s">
        <v>17104</v>
      </c>
      <c r="D784" s="7" t="str">
        <f>VLOOKUP(C784,fips_xref!$K$2:$L$53,2,FALSE)</f>
        <v>Chaves</v>
      </c>
      <c r="E784" s="7" t="s">
        <v>17193</v>
      </c>
      <c r="F784" s="43" t="s">
        <v>17246</v>
      </c>
      <c r="G784" s="7" t="s">
        <v>4240</v>
      </c>
      <c r="H784" s="43" t="s">
        <v>17247</v>
      </c>
      <c r="I784" s="43" t="str">
        <f>VLOOKUP(G784,SCC_xref!$D$6:$E$260,2,FALSE)</f>
        <v>Compressor Engines</v>
      </c>
      <c r="J784" s="7" t="s">
        <v>17135</v>
      </c>
      <c r="K784" s="7">
        <v>5.4</v>
      </c>
      <c r="L784" s="7" t="s">
        <v>17135</v>
      </c>
      <c r="M784" s="7" t="s">
        <v>17135</v>
      </c>
      <c r="N784" s="7" t="s">
        <v>17135</v>
      </c>
    </row>
    <row r="785" spans="1:14" x14ac:dyDescent="0.2">
      <c r="A785" s="43" t="s">
        <v>17062</v>
      </c>
      <c r="B785" s="7" t="str">
        <f t="shared" si="12"/>
        <v>35</v>
      </c>
      <c r="C785" s="7" t="s">
        <v>17063</v>
      </c>
      <c r="D785" s="7" t="str">
        <f>VLOOKUP(C785,fips_xref!$K$2:$L$53,2,FALSE)</f>
        <v>Eddy</v>
      </c>
      <c r="E785" s="7" t="s">
        <v>17222</v>
      </c>
      <c r="F785" s="43" t="s">
        <v>17223</v>
      </c>
      <c r="G785" s="7" t="s">
        <v>5576</v>
      </c>
      <c r="H785" s="43" t="s">
        <v>17300</v>
      </c>
      <c r="I785" s="43" t="str">
        <f>VLOOKUP(G785,SCC_xref!$D$6:$E$260,2,FALSE)</f>
        <v>Compressor Engines</v>
      </c>
      <c r="J785" s="7" t="s">
        <v>17135</v>
      </c>
      <c r="K785" s="7" t="s">
        <v>17135</v>
      </c>
      <c r="L785" s="7">
        <v>5.44</v>
      </c>
      <c r="M785" s="7" t="s">
        <v>17135</v>
      </c>
      <c r="N785" s="7" t="s">
        <v>17135</v>
      </c>
    </row>
    <row r="786" spans="1:14" x14ac:dyDescent="0.2">
      <c r="A786" s="43" t="s">
        <v>17062</v>
      </c>
      <c r="B786" s="7" t="str">
        <f t="shared" si="12"/>
        <v>35</v>
      </c>
      <c r="C786" s="7" t="s">
        <v>17105</v>
      </c>
      <c r="D786" s="7" t="str">
        <f>VLOOKUP(C786,fips_xref!$K$2:$L$53,2,FALSE)</f>
        <v>Lea</v>
      </c>
      <c r="E786" s="7" t="s">
        <v>17150</v>
      </c>
      <c r="F786" s="43" t="s">
        <v>17151</v>
      </c>
      <c r="G786" s="7" t="s">
        <v>4238</v>
      </c>
      <c r="H786" s="43" t="s">
        <v>17367</v>
      </c>
      <c r="I786" s="43" t="str">
        <f>VLOOKUP(G786,SCC_xref!$D$6:$E$260,2,FALSE)</f>
        <v>Compressor Engines</v>
      </c>
      <c r="J786" s="7" t="s">
        <v>17135</v>
      </c>
      <c r="K786" s="7">
        <v>5.44</v>
      </c>
      <c r="L786" s="7" t="s">
        <v>17135</v>
      </c>
      <c r="M786" s="7" t="s">
        <v>17135</v>
      </c>
      <c r="N786" s="7" t="s">
        <v>17135</v>
      </c>
    </row>
    <row r="787" spans="1:14" x14ac:dyDescent="0.2">
      <c r="A787" s="43" t="s">
        <v>17062</v>
      </c>
      <c r="B787" s="7" t="str">
        <f t="shared" si="12"/>
        <v>35</v>
      </c>
      <c r="C787" s="7" t="s">
        <v>17105</v>
      </c>
      <c r="D787" s="7" t="str">
        <f>VLOOKUP(C787,fips_xref!$K$2:$L$53,2,FALSE)</f>
        <v>Lea</v>
      </c>
      <c r="E787" s="7" t="s">
        <v>17201</v>
      </c>
      <c r="F787" s="43" t="s">
        <v>17320</v>
      </c>
      <c r="G787" s="7" t="s">
        <v>4240</v>
      </c>
      <c r="H787" s="43" t="s">
        <v>17353</v>
      </c>
      <c r="I787" s="43" t="str">
        <f>VLOOKUP(G787,SCC_xref!$D$6:$E$260,2,FALSE)</f>
        <v>Compressor Engines</v>
      </c>
      <c r="J787" s="7" t="s">
        <v>17135</v>
      </c>
      <c r="K787" s="7" t="s">
        <v>17135</v>
      </c>
      <c r="L787" s="7">
        <v>5.47</v>
      </c>
      <c r="M787" s="7" t="s">
        <v>17135</v>
      </c>
      <c r="N787" s="7" t="s">
        <v>17135</v>
      </c>
    </row>
    <row r="788" spans="1:14" x14ac:dyDescent="0.2">
      <c r="A788" s="43" t="s">
        <v>17062</v>
      </c>
      <c r="B788" s="7" t="str">
        <f t="shared" si="12"/>
        <v>35</v>
      </c>
      <c r="C788" s="7" t="s">
        <v>17109</v>
      </c>
      <c r="D788" s="7" t="str">
        <f>VLOOKUP(C788,fips_xref!$K$2:$L$53,2,FALSE)</f>
        <v>De Baca</v>
      </c>
      <c r="E788" s="7" t="s">
        <v>17201</v>
      </c>
      <c r="F788" s="43" t="s">
        <v>17295</v>
      </c>
      <c r="G788" s="7" t="s">
        <v>4252</v>
      </c>
      <c r="H788" s="43" t="s">
        <v>17332</v>
      </c>
      <c r="I788" s="43" t="str">
        <f>VLOOKUP(G788,SCC_xref!$D$6:$E$260,2,FALSE)</f>
        <v>Natural Gas Production, Flares</v>
      </c>
      <c r="J788" s="7" t="s">
        <v>17135</v>
      </c>
      <c r="K788" s="7" t="s">
        <v>17135</v>
      </c>
      <c r="L788" s="7" t="s">
        <v>17135</v>
      </c>
      <c r="M788" s="7">
        <v>5.5</v>
      </c>
      <c r="N788" s="7" t="s">
        <v>17135</v>
      </c>
    </row>
    <row r="789" spans="1:14" x14ac:dyDescent="0.2">
      <c r="A789" s="43" t="s">
        <v>17062</v>
      </c>
      <c r="B789" s="7" t="str">
        <f t="shared" si="12"/>
        <v>35</v>
      </c>
      <c r="C789" s="7" t="s">
        <v>17105</v>
      </c>
      <c r="D789" s="7" t="str">
        <f>VLOOKUP(C789,fips_xref!$K$2:$L$53,2,FALSE)</f>
        <v>Lea</v>
      </c>
      <c r="E789" s="7" t="s">
        <v>17150</v>
      </c>
      <c r="F789" s="43" t="s">
        <v>17151</v>
      </c>
      <c r="G789" s="7" t="s">
        <v>4238</v>
      </c>
      <c r="H789" s="43" t="s">
        <v>17368</v>
      </c>
      <c r="I789" s="43" t="str">
        <f>VLOOKUP(G789,SCC_xref!$D$6:$E$260,2,FALSE)</f>
        <v>Compressor Engines</v>
      </c>
      <c r="J789" s="7" t="s">
        <v>17135</v>
      </c>
      <c r="K789" s="7">
        <v>5.5</v>
      </c>
      <c r="L789" s="7" t="s">
        <v>17135</v>
      </c>
      <c r="M789" s="7" t="s">
        <v>17135</v>
      </c>
      <c r="N789" s="7" t="s">
        <v>17135</v>
      </c>
    </row>
    <row r="790" spans="1:14" x14ac:dyDescent="0.2">
      <c r="A790" s="43" t="s">
        <v>17062</v>
      </c>
      <c r="B790" s="7" t="str">
        <f t="shared" si="12"/>
        <v>35</v>
      </c>
      <c r="C790" s="7" t="s">
        <v>17105</v>
      </c>
      <c r="D790" s="7" t="str">
        <f>VLOOKUP(C790,fips_xref!$K$2:$L$53,2,FALSE)</f>
        <v>Lea</v>
      </c>
      <c r="E790" s="7" t="s">
        <v>17150</v>
      </c>
      <c r="F790" s="43" t="s">
        <v>17151</v>
      </c>
      <c r="G790" s="7" t="s">
        <v>4238</v>
      </c>
      <c r="H790" s="43" t="s">
        <v>17370</v>
      </c>
      <c r="I790" s="43" t="str">
        <f>VLOOKUP(G790,SCC_xref!$D$6:$E$260,2,FALSE)</f>
        <v>Compressor Engines</v>
      </c>
      <c r="J790" s="7" t="s">
        <v>17135</v>
      </c>
      <c r="K790" s="7">
        <v>5.5</v>
      </c>
      <c r="L790" s="7" t="s">
        <v>17135</v>
      </c>
      <c r="M790" s="7" t="s">
        <v>17135</v>
      </c>
      <c r="N790" s="7" t="s">
        <v>17135</v>
      </c>
    </row>
    <row r="791" spans="1:14" x14ac:dyDescent="0.2">
      <c r="A791" s="43" t="s">
        <v>17062</v>
      </c>
      <c r="B791" s="7" t="str">
        <f t="shared" si="12"/>
        <v>35</v>
      </c>
      <c r="C791" s="7" t="s">
        <v>17105</v>
      </c>
      <c r="D791" s="7" t="str">
        <f>VLOOKUP(C791,fips_xref!$K$2:$L$53,2,FALSE)</f>
        <v>Lea</v>
      </c>
      <c r="E791" s="7" t="s">
        <v>17150</v>
      </c>
      <c r="F791" s="43" t="s">
        <v>17151</v>
      </c>
      <c r="G791" s="7" t="s">
        <v>4238</v>
      </c>
      <c r="H791" s="43" t="s">
        <v>17177</v>
      </c>
      <c r="I791" s="43" t="str">
        <f>VLOOKUP(G791,SCC_xref!$D$6:$E$260,2,FALSE)</f>
        <v>Compressor Engines</v>
      </c>
      <c r="J791" s="7" t="s">
        <v>17135</v>
      </c>
      <c r="K791" s="7" t="s">
        <v>17135</v>
      </c>
      <c r="L791" s="7">
        <v>5.54</v>
      </c>
      <c r="M791" s="7" t="s">
        <v>17135</v>
      </c>
      <c r="N791" s="7" t="s">
        <v>17135</v>
      </c>
    </row>
    <row r="792" spans="1:14" x14ac:dyDescent="0.2">
      <c r="A792" s="43" t="s">
        <v>17062</v>
      </c>
      <c r="B792" s="7" t="str">
        <f t="shared" si="12"/>
        <v>35</v>
      </c>
      <c r="C792" s="7" t="s">
        <v>17105</v>
      </c>
      <c r="D792" s="7" t="str">
        <f>VLOOKUP(C792,fips_xref!$K$2:$L$53,2,FALSE)</f>
        <v>Lea</v>
      </c>
      <c r="E792" s="7" t="s">
        <v>17150</v>
      </c>
      <c r="F792" s="43" t="s">
        <v>17151</v>
      </c>
      <c r="G792" s="7" t="s">
        <v>4238</v>
      </c>
      <c r="H792" s="43" t="s">
        <v>17177</v>
      </c>
      <c r="I792" s="43" t="str">
        <f>VLOOKUP(G792,SCC_xref!$D$6:$E$260,2,FALSE)</f>
        <v>Compressor Engines</v>
      </c>
      <c r="J792" s="7" t="s">
        <v>17135</v>
      </c>
      <c r="K792" s="7">
        <v>5.56</v>
      </c>
      <c r="L792" s="7" t="s">
        <v>17135</v>
      </c>
      <c r="M792" s="7" t="s">
        <v>17135</v>
      </c>
      <c r="N792" s="7" t="s">
        <v>17135</v>
      </c>
    </row>
    <row r="793" spans="1:14" x14ac:dyDescent="0.2">
      <c r="A793" s="43" t="s">
        <v>17062</v>
      </c>
      <c r="B793" s="7" t="str">
        <f t="shared" si="12"/>
        <v>35</v>
      </c>
      <c r="C793" s="7" t="s">
        <v>17105</v>
      </c>
      <c r="D793" s="7" t="str">
        <f>VLOOKUP(C793,fips_xref!$K$2:$L$53,2,FALSE)</f>
        <v>Lea</v>
      </c>
      <c r="E793" s="7" t="s">
        <v>17132</v>
      </c>
      <c r="F793" s="43" t="s">
        <v>17220</v>
      </c>
      <c r="G793" s="7" t="s">
        <v>4250</v>
      </c>
      <c r="H793" s="43" t="s">
        <v>17221</v>
      </c>
      <c r="I793" s="43" t="str">
        <f>VLOOKUP(G793,SCC_xref!$D$6:$E$260,2,FALSE)</f>
        <v>Compressor Engines</v>
      </c>
      <c r="J793" s="7" t="s">
        <v>17135</v>
      </c>
      <c r="K793" s="7" t="s">
        <v>17135</v>
      </c>
      <c r="L793" s="7">
        <v>5.57</v>
      </c>
      <c r="M793" s="7" t="s">
        <v>17135</v>
      </c>
      <c r="N793" s="7" t="s">
        <v>17135</v>
      </c>
    </row>
    <row r="794" spans="1:14" x14ac:dyDescent="0.2">
      <c r="A794" s="43" t="s">
        <v>17062</v>
      </c>
      <c r="B794" s="7" t="str">
        <f t="shared" si="12"/>
        <v>35</v>
      </c>
      <c r="C794" s="7" t="s">
        <v>17105</v>
      </c>
      <c r="D794" s="7" t="str">
        <f>VLOOKUP(C794,fips_xref!$K$2:$L$53,2,FALSE)</f>
        <v>Lea</v>
      </c>
      <c r="E794" s="7" t="s">
        <v>17236</v>
      </c>
      <c r="F794" s="43" t="s">
        <v>17237</v>
      </c>
      <c r="G794" s="7" t="s">
        <v>5580</v>
      </c>
      <c r="H794" s="43" t="s">
        <v>17359</v>
      </c>
      <c r="I794" s="43" t="str">
        <f>VLOOKUP(G794,SCC_xref!$D$6:$E$260,2,FALSE)</f>
        <v>Compressor Engines</v>
      </c>
      <c r="J794" s="7" t="s">
        <v>17135</v>
      </c>
      <c r="K794" s="7" t="s">
        <v>17135</v>
      </c>
      <c r="L794" s="7" t="s">
        <v>17135</v>
      </c>
      <c r="M794" s="7" t="s">
        <v>17135</v>
      </c>
      <c r="N794" s="7">
        <v>5.6</v>
      </c>
    </row>
    <row r="795" spans="1:14" x14ac:dyDescent="0.2">
      <c r="A795" s="43" t="s">
        <v>17062</v>
      </c>
      <c r="B795" s="7" t="str">
        <f t="shared" si="12"/>
        <v>35</v>
      </c>
      <c r="C795" s="7" t="s">
        <v>17105</v>
      </c>
      <c r="D795" s="7" t="str">
        <f>VLOOKUP(C795,fips_xref!$K$2:$L$53,2,FALSE)</f>
        <v>Lea</v>
      </c>
      <c r="E795" s="7" t="s">
        <v>17150</v>
      </c>
      <c r="F795" s="43" t="s">
        <v>17163</v>
      </c>
      <c r="G795" s="7" t="s">
        <v>4238</v>
      </c>
      <c r="H795" s="43" t="s">
        <v>17164</v>
      </c>
      <c r="I795" s="43" t="str">
        <f>VLOOKUP(G795,SCC_xref!$D$6:$E$260,2,FALSE)</f>
        <v>Compressor Engines</v>
      </c>
      <c r="J795" s="7" t="s">
        <v>17135</v>
      </c>
      <c r="K795" s="7" t="s">
        <v>17135</v>
      </c>
      <c r="L795" s="7">
        <v>5.69</v>
      </c>
      <c r="M795" s="7" t="s">
        <v>17135</v>
      </c>
      <c r="N795" s="7" t="s">
        <v>17135</v>
      </c>
    </row>
    <row r="796" spans="1:14" x14ac:dyDescent="0.2">
      <c r="A796" s="43" t="s">
        <v>17062</v>
      </c>
      <c r="B796" s="7" t="str">
        <f t="shared" si="12"/>
        <v>35</v>
      </c>
      <c r="C796" s="7" t="s">
        <v>17063</v>
      </c>
      <c r="D796" s="7" t="str">
        <f>VLOOKUP(C796,fips_xref!$K$2:$L$53,2,FALSE)</f>
        <v>Eddy</v>
      </c>
      <c r="E796" s="7" t="s">
        <v>17193</v>
      </c>
      <c r="F796" s="43" t="s">
        <v>17194</v>
      </c>
      <c r="G796" s="7" t="s">
        <v>5578</v>
      </c>
      <c r="H796" s="43" t="s">
        <v>17219</v>
      </c>
      <c r="I796" s="43" t="str">
        <f>VLOOKUP(G796,SCC_xref!$D$6:$E$260,2,FALSE)</f>
        <v>Compressor Engines</v>
      </c>
      <c r="J796" s="7">
        <v>5.71</v>
      </c>
      <c r="K796" s="7" t="s">
        <v>17135</v>
      </c>
      <c r="L796" s="7" t="s">
        <v>17135</v>
      </c>
      <c r="M796" s="7" t="s">
        <v>17135</v>
      </c>
      <c r="N796" s="7" t="s">
        <v>17135</v>
      </c>
    </row>
    <row r="797" spans="1:14" x14ac:dyDescent="0.2">
      <c r="A797" s="43" t="s">
        <v>17062</v>
      </c>
      <c r="B797" s="7" t="str">
        <f t="shared" si="12"/>
        <v>35</v>
      </c>
      <c r="C797" s="7" t="s">
        <v>17105</v>
      </c>
      <c r="D797" s="7" t="str">
        <f>VLOOKUP(C797,fips_xref!$K$2:$L$53,2,FALSE)</f>
        <v>Lea</v>
      </c>
      <c r="E797" s="7" t="s">
        <v>17150</v>
      </c>
      <c r="F797" s="43" t="s">
        <v>17187</v>
      </c>
      <c r="G797" s="7" t="s">
        <v>5578</v>
      </c>
      <c r="H797" s="43" t="s">
        <v>17356</v>
      </c>
      <c r="I797" s="43" t="str">
        <f>VLOOKUP(G797,SCC_xref!$D$6:$E$260,2,FALSE)</f>
        <v>Compressor Engines</v>
      </c>
      <c r="J797" s="7" t="s">
        <v>17135</v>
      </c>
      <c r="K797" s="7">
        <v>5.77</v>
      </c>
      <c r="L797" s="7" t="s">
        <v>17135</v>
      </c>
      <c r="M797" s="7" t="s">
        <v>17135</v>
      </c>
      <c r="N797" s="7" t="s">
        <v>17135</v>
      </c>
    </row>
    <row r="798" spans="1:14" x14ac:dyDescent="0.2">
      <c r="A798" s="43" t="s">
        <v>17062</v>
      </c>
      <c r="B798" s="7" t="str">
        <f t="shared" si="12"/>
        <v>35</v>
      </c>
      <c r="C798" s="7" t="s">
        <v>17105</v>
      </c>
      <c r="D798" s="7" t="str">
        <f>VLOOKUP(C798,fips_xref!$K$2:$L$53,2,FALSE)</f>
        <v>Lea</v>
      </c>
      <c r="E798" s="7" t="s">
        <v>17306</v>
      </c>
      <c r="F798" s="43" t="s">
        <v>17307</v>
      </c>
      <c r="G798" s="7" t="s">
        <v>4242</v>
      </c>
      <c r="H798" s="43" t="s">
        <v>17409</v>
      </c>
      <c r="I798" s="43" t="str">
        <f>VLOOKUP(G798,SCC_xref!$D$6:$E$260,2,FALSE)</f>
        <v>Compressor Engines</v>
      </c>
      <c r="J798" s="7" t="s">
        <v>17135</v>
      </c>
      <c r="K798" s="7">
        <v>5.77</v>
      </c>
      <c r="L798" s="7" t="s">
        <v>17135</v>
      </c>
      <c r="M798" s="7" t="s">
        <v>17135</v>
      </c>
      <c r="N798" s="7" t="s">
        <v>17135</v>
      </c>
    </row>
    <row r="799" spans="1:14" x14ac:dyDescent="0.2">
      <c r="A799" s="43" t="s">
        <v>17062</v>
      </c>
      <c r="B799" s="7" t="str">
        <f t="shared" si="12"/>
        <v>35</v>
      </c>
      <c r="C799" s="7" t="s">
        <v>17063</v>
      </c>
      <c r="D799" s="7" t="str">
        <f>VLOOKUP(C799,fips_xref!$K$2:$L$53,2,FALSE)</f>
        <v>Eddy</v>
      </c>
      <c r="E799" s="7" t="s">
        <v>17315</v>
      </c>
      <c r="F799" s="43" t="s">
        <v>17316</v>
      </c>
      <c r="G799" s="7" t="s">
        <v>4238</v>
      </c>
      <c r="H799" s="43" t="s">
        <v>17317</v>
      </c>
      <c r="I799" s="43" t="str">
        <f>VLOOKUP(G799,SCC_xref!$D$6:$E$260,2,FALSE)</f>
        <v>Compressor Engines</v>
      </c>
      <c r="J799" s="7">
        <v>5.8</v>
      </c>
      <c r="K799" s="7" t="s">
        <v>17135</v>
      </c>
      <c r="L799" s="7" t="s">
        <v>17135</v>
      </c>
      <c r="M799" s="7" t="s">
        <v>17135</v>
      </c>
      <c r="N799" s="7" t="s">
        <v>17135</v>
      </c>
    </row>
    <row r="800" spans="1:14" x14ac:dyDescent="0.2">
      <c r="A800" s="43" t="s">
        <v>17062</v>
      </c>
      <c r="B800" s="7" t="str">
        <f t="shared" si="12"/>
        <v>35</v>
      </c>
      <c r="C800" s="7" t="s">
        <v>17105</v>
      </c>
      <c r="D800" s="7" t="str">
        <f>VLOOKUP(C800,fips_xref!$K$2:$L$53,2,FALSE)</f>
        <v>Lea</v>
      </c>
      <c r="E800" s="7" t="s">
        <v>17150</v>
      </c>
      <c r="F800" s="43" t="s">
        <v>17163</v>
      </c>
      <c r="G800" s="7" t="s">
        <v>4238</v>
      </c>
      <c r="H800" s="43" t="s">
        <v>17186</v>
      </c>
      <c r="I800" s="43" t="str">
        <f>VLOOKUP(G800,SCC_xref!$D$6:$E$260,2,FALSE)</f>
        <v>Compressor Engines</v>
      </c>
      <c r="J800" s="7" t="s">
        <v>17135</v>
      </c>
      <c r="K800" s="7" t="s">
        <v>17135</v>
      </c>
      <c r="L800" s="7">
        <v>5.86</v>
      </c>
      <c r="M800" s="7" t="s">
        <v>17135</v>
      </c>
      <c r="N800" s="7" t="s">
        <v>17135</v>
      </c>
    </row>
    <row r="801" spans="1:14" x14ac:dyDescent="0.2">
      <c r="A801" s="43" t="s">
        <v>17062</v>
      </c>
      <c r="B801" s="7" t="str">
        <f t="shared" si="12"/>
        <v>35</v>
      </c>
      <c r="C801" s="7" t="s">
        <v>17105</v>
      </c>
      <c r="D801" s="7" t="str">
        <f>VLOOKUP(C801,fips_xref!$K$2:$L$53,2,FALSE)</f>
        <v>Lea</v>
      </c>
      <c r="E801" s="7" t="s">
        <v>17201</v>
      </c>
      <c r="F801" s="43" t="s">
        <v>17286</v>
      </c>
      <c r="G801" s="7" t="s">
        <v>4240</v>
      </c>
      <c r="H801" s="43" t="s">
        <v>17287</v>
      </c>
      <c r="I801" s="43" t="str">
        <f>VLOOKUP(G801,SCC_xref!$D$6:$E$260,2,FALSE)</f>
        <v>Compressor Engines</v>
      </c>
      <c r="J801" s="7" t="s">
        <v>17135</v>
      </c>
      <c r="K801" s="7">
        <v>5.93</v>
      </c>
      <c r="L801" s="7" t="s">
        <v>17135</v>
      </c>
      <c r="M801" s="7" t="s">
        <v>17135</v>
      </c>
      <c r="N801" s="7" t="s">
        <v>17135</v>
      </c>
    </row>
    <row r="802" spans="1:14" x14ac:dyDescent="0.2">
      <c r="A802" s="43" t="s">
        <v>17062</v>
      </c>
      <c r="B802" s="7" t="str">
        <f t="shared" si="12"/>
        <v>35</v>
      </c>
      <c r="C802" s="7" t="s">
        <v>17105</v>
      </c>
      <c r="D802" s="7" t="str">
        <f>VLOOKUP(C802,fips_xref!$K$2:$L$53,2,FALSE)</f>
        <v>Lea</v>
      </c>
      <c r="E802" s="7" t="s">
        <v>17150</v>
      </c>
      <c r="F802" s="43" t="s">
        <v>17175</v>
      </c>
      <c r="G802" s="7" t="s">
        <v>4238</v>
      </c>
      <c r="H802" s="43" t="s">
        <v>17204</v>
      </c>
      <c r="I802" s="43" t="str">
        <f>VLOOKUP(G802,SCC_xref!$D$6:$E$260,2,FALSE)</f>
        <v>Compressor Engines</v>
      </c>
      <c r="J802" s="7" t="s">
        <v>17135</v>
      </c>
      <c r="K802" s="7">
        <v>5.95</v>
      </c>
      <c r="L802" s="7" t="s">
        <v>17135</v>
      </c>
      <c r="M802" s="7" t="s">
        <v>17135</v>
      </c>
      <c r="N802" s="7" t="s">
        <v>17135</v>
      </c>
    </row>
    <row r="803" spans="1:14" x14ac:dyDescent="0.2">
      <c r="A803" s="43" t="s">
        <v>17062</v>
      </c>
      <c r="B803" s="7" t="str">
        <f t="shared" si="12"/>
        <v>35</v>
      </c>
      <c r="C803" s="7" t="s">
        <v>17105</v>
      </c>
      <c r="D803" s="7" t="str">
        <f>VLOOKUP(C803,fips_xref!$K$2:$L$53,2,FALSE)</f>
        <v>Lea</v>
      </c>
      <c r="E803" s="7" t="s">
        <v>17150</v>
      </c>
      <c r="F803" s="43" t="s">
        <v>17156</v>
      </c>
      <c r="G803" s="7" t="s">
        <v>4240</v>
      </c>
      <c r="H803" s="43" t="s">
        <v>17178</v>
      </c>
      <c r="I803" s="43" t="str">
        <f>VLOOKUP(G803,SCC_xref!$D$6:$E$260,2,FALSE)</f>
        <v>Compressor Engines</v>
      </c>
      <c r="J803" s="7" t="s">
        <v>17135</v>
      </c>
      <c r="K803" s="7" t="s">
        <v>17135</v>
      </c>
      <c r="L803" s="7">
        <v>6.05</v>
      </c>
      <c r="M803" s="7" t="s">
        <v>17135</v>
      </c>
      <c r="N803" s="7" t="s">
        <v>17135</v>
      </c>
    </row>
    <row r="804" spans="1:14" x14ac:dyDescent="0.2">
      <c r="A804" s="43" t="s">
        <v>17062</v>
      </c>
      <c r="B804" s="7" t="str">
        <f t="shared" si="12"/>
        <v>35</v>
      </c>
      <c r="C804" s="7" t="s">
        <v>17105</v>
      </c>
      <c r="D804" s="7" t="str">
        <f>VLOOKUP(C804,fips_xref!$K$2:$L$53,2,FALSE)</f>
        <v>Lea</v>
      </c>
      <c r="E804" s="7" t="s">
        <v>17231</v>
      </c>
      <c r="F804" s="43" t="s">
        <v>17264</v>
      </c>
      <c r="G804" s="7" t="s">
        <v>3823</v>
      </c>
      <c r="H804" s="43" t="s">
        <v>17234</v>
      </c>
      <c r="I804" s="43" t="str">
        <f>VLOOKUP(G804,SCC_xref!$D$6:$E$260,2,FALSE)</f>
        <v>Process Heaters</v>
      </c>
      <c r="J804" s="7" t="s">
        <v>17135</v>
      </c>
      <c r="K804" s="7" t="s">
        <v>17135</v>
      </c>
      <c r="L804" s="7">
        <v>6.1</v>
      </c>
      <c r="M804" s="7" t="s">
        <v>17135</v>
      </c>
      <c r="N804" s="7" t="s">
        <v>17135</v>
      </c>
    </row>
    <row r="805" spans="1:14" x14ac:dyDescent="0.2">
      <c r="A805" s="43" t="s">
        <v>17062</v>
      </c>
      <c r="B805" s="7" t="str">
        <f t="shared" si="12"/>
        <v>35</v>
      </c>
      <c r="C805" s="7" t="s">
        <v>17105</v>
      </c>
      <c r="D805" s="7" t="str">
        <f>VLOOKUP(C805,fips_xref!$K$2:$L$53,2,FALSE)</f>
        <v>Lea</v>
      </c>
      <c r="E805" s="7" t="s">
        <v>17150</v>
      </c>
      <c r="F805" s="43" t="s">
        <v>17175</v>
      </c>
      <c r="G805" s="7" t="s">
        <v>4238</v>
      </c>
      <c r="H805" s="43" t="s">
        <v>17206</v>
      </c>
      <c r="I805" s="43" t="str">
        <f>VLOOKUP(G805,SCC_xref!$D$6:$E$260,2,FALSE)</f>
        <v>Compressor Engines</v>
      </c>
      <c r="J805" s="7" t="s">
        <v>17135</v>
      </c>
      <c r="K805" s="7" t="s">
        <v>17135</v>
      </c>
      <c r="L805" s="7">
        <v>6.12</v>
      </c>
      <c r="M805" s="7" t="s">
        <v>17135</v>
      </c>
      <c r="N805" s="7" t="s">
        <v>17135</v>
      </c>
    </row>
    <row r="806" spans="1:14" x14ac:dyDescent="0.2">
      <c r="A806" s="43" t="s">
        <v>17062</v>
      </c>
      <c r="B806" s="7" t="str">
        <f t="shared" si="12"/>
        <v>35</v>
      </c>
      <c r="C806" s="7" t="s">
        <v>17105</v>
      </c>
      <c r="D806" s="7" t="str">
        <f>VLOOKUP(C806,fips_xref!$K$2:$L$53,2,FALSE)</f>
        <v>Lea</v>
      </c>
      <c r="E806" s="7" t="s">
        <v>17201</v>
      </c>
      <c r="F806" s="43" t="s">
        <v>17304</v>
      </c>
      <c r="G806" s="7" t="s">
        <v>1126</v>
      </c>
      <c r="H806" s="43" t="s">
        <v>17410</v>
      </c>
      <c r="I806" s="43" t="str">
        <f>VLOOKUP(G806,SCC_xref!$D$6:$E$260,2,FALSE)</f>
        <v>Permitted Fugitives</v>
      </c>
      <c r="J806" s="7" t="s">
        <v>17135</v>
      </c>
      <c r="K806" s="7">
        <v>6.2</v>
      </c>
      <c r="L806" s="7" t="s">
        <v>17135</v>
      </c>
      <c r="M806" s="7" t="s">
        <v>17135</v>
      </c>
      <c r="N806" s="7" t="s">
        <v>17135</v>
      </c>
    </row>
    <row r="807" spans="1:14" x14ac:dyDescent="0.2">
      <c r="A807" s="43" t="s">
        <v>17062</v>
      </c>
      <c r="B807" s="7" t="str">
        <f t="shared" si="12"/>
        <v>35</v>
      </c>
      <c r="C807" s="7" t="s">
        <v>17105</v>
      </c>
      <c r="D807" s="7" t="str">
        <f>VLOOKUP(C807,fips_xref!$K$2:$L$53,2,FALSE)</f>
        <v>Lea</v>
      </c>
      <c r="E807" s="7" t="s">
        <v>17159</v>
      </c>
      <c r="F807" s="43" t="s">
        <v>17160</v>
      </c>
      <c r="G807" s="7" t="s">
        <v>4242</v>
      </c>
      <c r="H807" s="43" t="s">
        <v>17161</v>
      </c>
      <c r="I807" s="43" t="str">
        <f>VLOOKUP(G807,SCC_xref!$D$6:$E$260,2,FALSE)</f>
        <v>Compressor Engines</v>
      </c>
      <c r="J807" s="7" t="s">
        <v>17135</v>
      </c>
      <c r="K807" s="7" t="s">
        <v>17135</v>
      </c>
      <c r="L807" s="7">
        <v>6.2960000000000003</v>
      </c>
      <c r="M807" s="7" t="s">
        <v>17135</v>
      </c>
      <c r="N807" s="7" t="s">
        <v>17135</v>
      </c>
    </row>
    <row r="808" spans="1:14" x14ac:dyDescent="0.2">
      <c r="A808" s="43" t="s">
        <v>17062</v>
      </c>
      <c r="B808" s="7" t="str">
        <f t="shared" si="12"/>
        <v>35</v>
      </c>
      <c r="C808" s="7" t="s">
        <v>17104</v>
      </c>
      <c r="D808" s="7" t="str">
        <f>VLOOKUP(C808,fips_xref!$K$2:$L$53,2,FALSE)</f>
        <v>Chaves</v>
      </c>
      <c r="E808" s="7" t="s">
        <v>17139</v>
      </c>
      <c r="F808" s="43" t="s">
        <v>17250</v>
      </c>
      <c r="G808" s="7" t="s">
        <v>4242</v>
      </c>
      <c r="H808" s="43" t="s">
        <v>17411</v>
      </c>
      <c r="I808" s="43" t="str">
        <f>VLOOKUP(G808,SCC_xref!$D$6:$E$260,2,FALSE)</f>
        <v>Compressor Engines</v>
      </c>
      <c r="J808" s="7" t="s">
        <v>17135</v>
      </c>
      <c r="K808" s="7">
        <v>6.3</v>
      </c>
      <c r="L808" s="7" t="s">
        <v>17135</v>
      </c>
      <c r="M808" s="7" t="s">
        <v>17135</v>
      </c>
      <c r="N808" s="7" t="s">
        <v>17135</v>
      </c>
    </row>
    <row r="809" spans="1:14" x14ac:dyDescent="0.2">
      <c r="A809" s="43" t="s">
        <v>17062</v>
      </c>
      <c r="B809" s="7" t="str">
        <f t="shared" si="12"/>
        <v>35</v>
      </c>
      <c r="C809" s="7" t="s">
        <v>17063</v>
      </c>
      <c r="D809" s="7" t="str">
        <f>VLOOKUP(C809,fips_xref!$K$2:$L$53,2,FALSE)</f>
        <v>Eddy</v>
      </c>
      <c r="E809" s="7" t="s">
        <v>17193</v>
      </c>
      <c r="F809" s="43" t="s">
        <v>17194</v>
      </c>
      <c r="G809" s="7" t="s">
        <v>4240</v>
      </c>
      <c r="H809" s="43" t="s">
        <v>17219</v>
      </c>
      <c r="I809" s="43" t="str">
        <f>VLOOKUP(G809,SCC_xref!$D$6:$E$260,2,FALSE)</f>
        <v>Compressor Engines</v>
      </c>
      <c r="J809" s="7" t="s">
        <v>17135</v>
      </c>
      <c r="K809" s="7" t="s">
        <v>17135</v>
      </c>
      <c r="L809" s="7">
        <v>6.32</v>
      </c>
      <c r="M809" s="7" t="s">
        <v>17135</v>
      </c>
      <c r="N809" s="7" t="s">
        <v>17135</v>
      </c>
    </row>
    <row r="810" spans="1:14" x14ac:dyDescent="0.2">
      <c r="A810" s="43" t="s">
        <v>17062</v>
      </c>
      <c r="B810" s="7" t="str">
        <f t="shared" si="12"/>
        <v>35</v>
      </c>
      <c r="C810" s="7" t="s">
        <v>17105</v>
      </c>
      <c r="D810" s="7" t="str">
        <f>VLOOKUP(C810,fips_xref!$K$2:$L$53,2,FALSE)</f>
        <v>Lea</v>
      </c>
      <c r="E810" s="7" t="s">
        <v>17236</v>
      </c>
      <c r="F810" s="43" t="s">
        <v>17237</v>
      </c>
      <c r="G810" s="7" t="s">
        <v>3823</v>
      </c>
      <c r="H810" s="43" t="s">
        <v>17258</v>
      </c>
      <c r="I810" s="43" t="str">
        <f>VLOOKUP(G810,SCC_xref!$D$6:$E$260,2,FALSE)</f>
        <v>Process Heaters</v>
      </c>
      <c r="J810" s="7">
        <v>6.4</v>
      </c>
      <c r="K810" s="7" t="s">
        <v>17135</v>
      </c>
      <c r="L810" s="7" t="s">
        <v>17135</v>
      </c>
      <c r="M810" s="7" t="s">
        <v>17135</v>
      </c>
      <c r="N810" s="7" t="s">
        <v>17135</v>
      </c>
    </row>
    <row r="811" spans="1:14" x14ac:dyDescent="0.2">
      <c r="A811" s="43" t="s">
        <v>17062</v>
      </c>
      <c r="B811" s="7" t="str">
        <f t="shared" si="12"/>
        <v>35</v>
      </c>
      <c r="C811" s="7" t="s">
        <v>17105</v>
      </c>
      <c r="D811" s="7" t="str">
        <f>VLOOKUP(C811,fips_xref!$K$2:$L$53,2,FALSE)</f>
        <v>Lea</v>
      </c>
      <c r="E811" s="7" t="s">
        <v>17169</v>
      </c>
      <c r="F811" s="43" t="s">
        <v>17170</v>
      </c>
      <c r="G811" s="7" t="s">
        <v>4252</v>
      </c>
      <c r="H811" s="43" t="s">
        <v>17294</v>
      </c>
      <c r="I811" s="43" t="str">
        <f>VLOOKUP(G811,SCC_xref!$D$6:$E$260,2,FALSE)</f>
        <v>Natural Gas Production, Flares</v>
      </c>
      <c r="J811" s="7">
        <v>6.43</v>
      </c>
      <c r="K811" s="7" t="s">
        <v>17135</v>
      </c>
      <c r="L811" s="7" t="s">
        <v>17135</v>
      </c>
      <c r="M811" s="7" t="s">
        <v>17135</v>
      </c>
      <c r="N811" s="7" t="s">
        <v>17135</v>
      </c>
    </row>
    <row r="812" spans="1:14" x14ac:dyDescent="0.2">
      <c r="A812" s="43" t="s">
        <v>17062</v>
      </c>
      <c r="B812" s="7" t="str">
        <f t="shared" si="12"/>
        <v>35</v>
      </c>
      <c r="C812" s="7" t="s">
        <v>17105</v>
      </c>
      <c r="D812" s="7" t="str">
        <f>VLOOKUP(C812,fips_xref!$K$2:$L$53,2,FALSE)</f>
        <v>Lea</v>
      </c>
      <c r="E812" s="7" t="s">
        <v>17150</v>
      </c>
      <c r="F812" s="43" t="s">
        <v>17163</v>
      </c>
      <c r="G812" s="7" t="s">
        <v>5576</v>
      </c>
      <c r="H812" s="43" t="s">
        <v>17229</v>
      </c>
      <c r="I812" s="43" t="str">
        <f>VLOOKUP(G812,SCC_xref!$D$6:$E$260,2,FALSE)</f>
        <v>Compressor Engines</v>
      </c>
      <c r="J812" s="7" t="s">
        <v>17135</v>
      </c>
      <c r="K812" s="7" t="s">
        <v>17135</v>
      </c>
      <c r="L812" s="7">
        <v>6.49</v>
      </c>
      <c r="M812" s="7" t="s">
        <v>17135</v>
      </c>
      <c r="N812" s="7" t="s">
        <v>17135</v>
      </c>
    </row>
    <row r="813" spans="1:14" x14ac:dyDescent="0.2">
      <c r="A813" s="43" t="s">
        <v>17062</v>
      </c>
      <c r="B813" s="7" t="str">
        <f t="shared" si="12"/>
        <v>35</v>
      </c>
      <c r="C813" s="7" t="s">
        <v>17105</v>
      </c>
      <c r="D813" s="7" t="str">
        <f>VLOOKUP(C813,fips_xref!$K$2:$L$53,2,FALSE)</f>
        <v>Lea</v>
      </c>
      <c r="E813" s="7" t="s">
        <v>17150</v>
      </c>
      <c r="F813" s="43" t="s">
        <v>17163</v>
      </c>
      <c r="G813" s="7" t="s">
        <v>5576</v>
      </c>
      <c r="H813" s="43" t="s">
        <v>17229</v>
      </c>
      <c r="I813" s="43" t="str">
        <f>VLOOKUP(G813,SCC_xref!$D$6:$E$260,2,FALSE)</f>
        <v>Compressor Engines</v>
      </c>
      <c r="J813" s="7" t="s">
        <v>17135</v>
      </c>
      <c r="K813" s="7" t="s">
        <v>17135</v>
      </c>
      <c r="L813" s="7">
        <v>6.49</v>
      </c>
      <c r="M813" s="7" t="s">
        <v>17135</v>
      </c>
      <c r="N813" s="7" t="s">
        <v>17135</v>
      </c>
    </row>
    <row r="814" spans="1:14" x14ac:dyDescent="0.2">
      <c r="A814" s="43" t="s">
        <v>17062</v>
      </c>
      <c r="B814" s="7" t="str">
        <f t="shared" si="12"/>
        <v>35</v>
      </c>
      <c r="C814" s="7" t="s">
        <v>17063</v>
      </c>
      <c r="D814" s="7" t="str">
        <f>VLOOKUP(C814,fips_xref!$K$2:$L$53,2,FALSE)</f>
        <v>Eddy</v>
      </c>
      <c r="E814" s="7" t="s">
        <v>17153</v>
      </c>
      <c r="F814" s="43" t="s">
        <v>17165</v>
      </c>
      <c r="G814" s="7" t="s">
        <v>4238</v>
      </c>
      <c r="H814" s="43" t="s">
        <v>17338</v>
      </c>
      <c r="I814" s="43" t="str">
        <f>VLOOKUP(G814,SCC_xref!$D$6:$E$260,2,FALSE)</f>
        <v>Compressor Engines</v>
      </c>
      <c r="J814" s="7" t="s">
        <v>17135</v>
      </c>
      <c r="K814" s="7">
        <v>6.55</v>
      </c>
      <c r="L814" s="7" t="s">
        <v>17135</v>
      </c>
      <c r="M814" s="7" t="s">
        <v>17135</v>
      </c>
      <c r="N814" s="7" t="s">
        <v>17135</v>
      </c>
    </row>
    <row r="815" spans="1:14" x14ac:dyDescent="0.2">
      <c r="A815" s="43" t="s">
        <v>17062</v>
      </c>
      <c r="B815" s="7" t="str">
        <f t="shared" si="12"/>
        <v>35</v>
      </c>
      <c r="C815" s="7" t="s">
        <v>17105</v>
      </c>
      <c r="D815" s="7" t="str">
        <f>VLOOKUP(C815,fips_xref!$K$2:$L$53,2,FALSE)</f>
        <v>Lea</v>
      </c>
      <c r="E815" s="7" t="s">
        <v>17150</v>
      </c>
      <c r="F815" s="43" t="s">
        <v>17175</v>
      </c>
      <c r="G815" s="7" t="s">
        <v>4240</v>
      </c>
      <c r="H815" s="43" t="s">
        <v>17205</v>
      </c>
      <c r="I815" s="43" t="str">
        <f>VLOOKUP(G815,SCC_xref!$D$6:$E$260,2,FALSE)</f>
        <v>Compressor Engines</v>
      </c>
      <c r="J815" s="7">
        <v>6.61</v>
      </c>
      <c r="K815" s="7" t="s">
        <v>17135</v>
      </c>
      <c r="L815" s="7" t="s">
        <v>17135</v>
      </c>
      <c r="M815" s="7" t="s">
        <v>17135</v>
      </c>
      <c r="N815" s="7" t="s">
        <v>17135</v>
      </c>
    </row>
    <row r="816" spans="1:14" x14ac:dyDescent="0.2">
      <c r="A816" s="43" t="s">
        <v>17062</v>
      </c>
      <c r="B816" s="7" t="str">
        <f t="shared" si="12"/>
        <v>35</v>
      </c>
      <c r="C816" s="7" t="s">
        <v>17105</v>
      </c>
      <c r="D816" s="7" t="str">
        <f>VLOOKUP(C816,fips_xref!$K$2:$L$53,2,FALSE)</f>
        <v>Lea</v>
      </c>
      <c r="E816" s="7" t="s">
        <v>17150</v>
      </c>
      <c r="F816" s="43" t="s">
        <v>17187</v>
      </c>
      <c r="G816" s="7" t="s">
        <v>5578</v>
      </c>
      <c r="H816" s="43" t="s">
        <v>17378</v>
      </c>
      <c r="I816" s="43" t="str">
        <f>VLOOKUP(G816,SCC_xref!$D$6:$E$260,2,FALSE)</f>
        <v>Compressor Engines</v>
      </c>
      <c r="J816" s="7" t="s">
        <v>17135</v>
      </c>
      <c r="K816" s="7">
        <v>6.66</v>
      </c>
      <c r="L816" s="7" t="s">
        <v>17135</v>
      </c>
      <c r="M816" s="7" t="s">
        <v>17135</v>
      </c>
      <c r="N816" s="7" t="s">
        <v>17135</v>
      </c>
    </row>
    <row r="817" spans="1:14" x14ac:dyDescent="0.2">
      <c r="A817" s="43" t="s">
        <v>17062</v>
      </c>
      <c r="B817" s="7" t="str">
        <f t="shared" si="12"/>
        <v>35</v>
      </c>
      <c r="C817" s="7" t="s">
        <v>17104</v>
      </c>
      <c r="D817" s="7" t="str">
        <f>VLOOKUP(C817,fips_xref!$K$2:$L$53,2,FALSE)</f>
        <v>Chaves</v>
      </c>
      <c r="E817" s="7" t="s">
        <v>17193</v>
      </c>
      <c r="F817" s="43" t="s">
        <v>17246</v>
      </c>
      <c r="G817" s="7" t="s">
        <v>1136</v>
      </c>
      <c r="H817" s="43" t="s">
        <v>17412</v>
      </c>
      <c r="I817" s="43" t="str">
        <f>VLOOKUP(G817,SCC_xref!$D$6:$E$260,2,FALSE)</f>
        <v>Permitted Tank Losses</v>
      </c>
      <c r="J817" s="7" t="s">
        <v>17135</v>
      </c>
      <c r="K817" s="7">
        <v>6.7</v>
      </c>
      <c r="L817" s="7" t="s">
        <v>17135</v>
      </c>
      <c r="M817" s="7" t="s">
        <v>17135</v>
      </c>
      <c r="N817" s="7" t="s">
        <v>17135</v>
      </c>
    </row>
    <row r="818" spans="1:14" x14ac:dyDescent="0.2">
      <c r="A818" s="43" t="s">
        <v>17062</v>
      </c>
      <c r="B818" s="7" t="str">
        <f t="shared" si="12"/>
        <v>35</v>
      </c>
      <c r="C818" s="7" t="s">
        <v>17105</v>
      </c>
      <c r="D818" s="7" t="str">
        <f>VLOOKUP(C818,fips_xref!$K$2:$L$53,2,FALSE)</f>
        <v>Lea</v>
      </c>
      <c r="E818" s="7" t="s">
        <v>17150</v>
      </c>
      <c r="F818" s="43" t="s">
        <v>17151</v>
      </c>
      <c r="G818" s="7" t="s">
        <v>4238</v>
      </c>
      <c r="H818" s="43" t="s">
        <v>17368</v>
      </c>
      <c r="I818" s="43" t="str">
        <f>VLOOKUP(G818,SCC_xref!$D$6:$E$260,2,FALSE)</f>
        <v>Compressor Engines</v>
      </c>
      <c r="J818" s="7" t="s">
        <v>17135</v>
      </c>
      <c r="K818" s="7" t="s">
        <v>17135</v>
      </c>
      <c r="L818" s="7">
        <v>6.7</v>
      </c>
      <c r="M818" s="7" t="s">
        <v>17135</v>
      </c>
      <c r="N818" s="7" t="s">
        <v>17135</v>
      </c>
    </row>
    <row r="819" spans="1:14" x14ac:dyDescent="0.2">
      <c r="A819" s="43" t="s">
        <v>17062</v>
      </c>
      <c r="B819" s="7" t="str">
        <f t="shared" si="12"/>
        <v>35</v>
      </c>
      <c r="C819" s="7" t="s">
        <v>17105</v>
      </c>
      <c r="D819" s="7" t="str">
        <f>VLOOKUP(C819,fips_xref!$K$2:$L$53,2,FALSE)</f>
        <v>Lea</v>
      </c>
      <c r="E819" s="7" t="s">
        <v>17153</v>
      </c>
      <c r="F819" s="43" t="s">
        <v>17154</v>
      </c>
      <c r="G819" s="7" t="s">
        <v>4252</v>
      </c>
      <c r="H819" s="43" t="s">
        <v>17413</v>
      </c>
      <c r="I819" s="43" t="str">
        <f>VLOOKUP(G819,SCC_xref!$D$6:$E$260,2,FALSE)</f>
        <v>Natural Gas Production, Flares</v>
      </c>
      <c r="J819" s="7" t="s">
        <v>17135</v>
      </c>
      <c r="K819" s="7" t="s">
        <v>17135</v>
      </c>
      <c r="L819" s="7" t="s">
        <v>17135</v>
      </c>
      <c r="M819" s="7">
        <v>6.73</v>
      </c>
      <c r="N819" s="7" t="s">
        <v>17135</v>
      </c>
    </row>
    <row r="820" spans="1:14" x14ac:dyDescent="0.2">
      <c r="A820" s="43" t="s">
        <v>17062</v>
      </c>
      <c r="B820" s="7" t="str">
        <f t="shared" si="12"/>
        <v>35</v>
      </c>
      <c r="C820" s="7" t="s">
        <v>17105</v>
      </c>
      <c r="D820" s="7" t="str">
        <f>VLOOKUP(C820,fips_xref!$K$2:$L$53,2,FALSE)</f>
        <v>Lea</v>
      </c>
      <c r="E820" s="7" t="s">
        <v>17150</v>
      </c>
      <c r="F820" s="43" t="s">
        <v>17163</v>
      </c>
      <c r="G820" s="7" t="s">
        <v>4238</v>
      </c>
      <c r="H820" s="43" t="s">
        <v>17164</v>
      </c>
      <c r="I820" s="43" t="str">
        <f>VLOOKUP(G820,SCC_xref!$D$6:$E$260,2,FALSE)</f>
        <v>Compressor Engines</v>
      </c>
      <c r="J820" s="7" t="s">
        <v>17135</v>
      </c>
      <c r="K820" s="7" t="s">
        <v>17135</v>
      </c>
      <c r="L820" s="7">
        <v>6.73</v>
      </c>
      <c r="M820" s="7" t="s">
        <v>17135</v>
      </c>
      <c r="N820" s="7" t="s">
        <v>17135</v>
      </c>
    </row>
    <row r="821" spans="1:14" x14ac:dyDescent="0.2">
      <c r="A821" s="43" t="s">
        <v>17062</v>
      </c>
      <c r="B821" s="7" t="str">
        <f t="shared" si="12"/>
        <v>35</v>
      </c>
      <c r="C821" s="7" t="s">
        <v>17105</v>
      </c>
      <c r="D821" s="7" t="str">
        <f>VLOOKUP(C821,fips_xref!$K$2:$L$53,2,FALSE)</f>
        <v>Lea</v>
      </c>
      <c r="E821" s="7" t="s">
        <v>17150</v>
      </c>
      <c r="F821" s="43" t="s">
        <v>17151</v>
      </c>
      <c r="G821" s="7" t="s">
        <v>4240</v>
      </c>
      <c r="H821" s="43" t="s">
        <v>17292</v>
      </c>
      <c r="I821" s="43" t="str">
        <f>VLOOKUP(G821,SCC_xref!$D$6:$E$260,2,FALSE)</f>
        <v>Compressor Engines</v>
      </c>
      <c r="J821" s="7" t="s">
        <v>17135</v>
      </c>
      <c r="K821" s="7" t="s">
        <v>17135</v>
      </c>
      <c r="L821" s="7">
        <v>6.73</v>
      </c>
      <c r="M821" s="7" t="s">
        <v>17135</v>
      </c>
      <c r="N821" s="7" t="s">
        <v>17135</v>
      </c>
    </row>
    <row r="822" spans="1:14" x14ac:dyDescent="0.2">
      <c r="A822" s="43" t="s">
        <v>17062</v>
      </c>
      <c r="B822" s="7" t="str">
        <f t="shared" si="12"/>
        <v>35</v>
      </c>
      <c r="C822" s="7" t="s">
        <v>17105</v>
      </c>
      <c r="D822" s="7" t="str">
        <f>VLOOKUP(C822,fips_xref!$K$2:$L$53,2,FALSE)</f>
        <v>Lea</v>
      </c>
      <c r="E822" s="7" t="s">
        <v>17150</v>
      </c>
      <c r="F822" s="43" t="s">
        <v>17151</v>
      </c>
      <c r="G822" s="7" t="s">
        <v>4238</v>
      </c>
      <c r="H822" s="43" t="s">
        <v>17379</v>
      </c>
      <c r="I822" s="43" t="str">
        <f>VLOOKUP(G822,SCC_xref!$D$6:$E$260,2,FALSE)</f>
        <v>Compressor Engines</v>
      </c>
      <c r="J822" s="7" t="s">
        <v>17135</v>
      </c>
      <c r="K822" s="7">
        <v>6.89</v>
      </c>
      <c r="L822" s="7" t="s">
        <v>17135</v>
      </c>
      <c r="M822" s="7" t="s">
        <v>17135</v>
      </c>
      <c r="N822" s="7" t="s">
        <v>17135</v>
      </c>
    </row>
    <row r="823" spans="1:14" x14ac:dyDescent="0.2">
      <c r="A823" s="43" t="s">
        <v>17062</v>
      </c>
      <c r="B823" s="7" t="str">
        <f t="shared" si="12"/>
        <v>35</v>
      </c>
      <c r="C823" s="7" t="s">
        <v>17063</v>
      </c>
      <c r="D823" s="7" t="str">
        <f>VLOOKUP(C823,fips_xref!$K$2:$L$53,2,FALSE)</f>
        <v>Eddy</v>
      </c>
      <c r="E823" s="7" t="s">
        <v>17193</v>
      </c>
      <c r="F823" s="43" t="s">
        <v>17194</v>
      </c>
      <c r="G823" s="7" t="s">
        <v>4240</v>
      </c>
      <c r="H823" s="43" t="s">
        <v>17219</v>
      </c>
      <c r="I823" s="43" t="str">
        <f>VLOOKUP(G823,SCC_xref!$D$6:$E$260,2,FALSE)</f>
        <v>Compressor Engines</v>
      </c>
      <c r="J823" s="7">
        <v>6.93</v>
      </c>
      <c r="K823" s="7" t="s">
        <v>17135</v>
      </c>
      <c r="L823" s="7" t="s">
        <v>17135</v>
      </c>
      <c r="M823" s="7" t="s">
        <v>17135</v>
      </c>
      <c r="N823" s="7" t="s">
        <v>17135</v>
      </c>
    </row>
    <row r="824" spans="1:14" x14ac:dyDescent="0.2">
      <c r="A824" s="43" t="s">
        <v>17062</v>
      </c>
      <c r="B824" s="7" t="str">
        <f t="shared" si="12"/>
        <v>35</v>
      </c>
      <c r="C824" s="7" t="s">
        <v>17105</v>
      </c>
      <c r="D824" s="7" t="str">
        <f>VLOOKUP(C824,fips_xref!$K$2:$L$53,2,FALSE)</f>
        <v>Lea</v>
      </c>
      <c r="E824" s="7" t="s">
        <v>17150</v>
      </c>
      <c r="F824" s="43" t="s">
        <v>17151</v>
      </c>
      <c r="G824" s="7" t="s">
        <v>3823</v>
      </c>
      <c r="H824" s="43" t="s">
        <v>17226</v>
      </c>
      <c r="I824" s="43" t="str">
        <f>VLOOKUP(G824,SCC_xref!$D$6:$E$260,2,FALSE)</f>
        <v>Process Heaters</v>
      </c>
      <c r="J824" s="7" t="s">
        <v>17135</v>
      </c>
      <c r="K824" s="7" t="s">
        <v>17135</v>
      </c>
      <c r="L824" s="7">
        <v>6.93</v>
      </c>
      <c r="M824" s="7" t="s">
        <v>17135</v>
      </c>
      <c r="N824" s="7" t="s">
        <v>17135</v>
      </c>
    </row>
    <row r="825" spans="1:14" x14ac:dyDescent="0.2">
      <c r="A825" s="43" t="s">
        <v>17062</v>
      </c>
      <c r="B825" s="7" t="str">
        <f t="shared" si="12"/>
        <v>35</v>
      </c>
      <c r="C825" s="7" t="s">
        <v>17105</v>
      </c>
      <c r="D825" s="7" t="str">
        <f>VLOOKUP(C825,fips_xref!$K$2:$L$53,2,FALSE)</f>
        <v>Lea</v>
      </c>
      <c r="E825" s="7" t="s">
        <v>17201</v>
      </c>
      <c r="F825" s="43" t="s">
        <v>17320</v>
      </c>
      <c r="G825" s="7" t="s">
        <v>4252</v>
      </c>
      <c r="H825" s="43" t="s">
        <v>17343</v>
      </c>
      <c r="I825" s="43" t="str">
        <f>VLOOKUP(G825,SCC_xref!$D$6:$E$260,2,FALSE)</f>
        <v>Natural Gas Production, Flares</v>
      </c>
      <c r="J825" s="7" t="s">
        <v>17135</v>
      </c>
      <c r="K825" s="7" t="s">
        <v>17135</v>
      </c>
      <c r="L825" s="7">
        <v>6.97</v>
      </c>
      <c r="M825" s="7" t="s">
        <v>17135</v>
      </c>
      <c r="N825" s="7" t="s">
        <v>17135</v>
      </c>
    </row>
    <row r="826" spans="1:14" x14ac:dyDescent="0.2">
      <c r="A826" s="43" t="s">
        <v>17062</v>
      </c>
      <c r="B826" s="7" t="str">
        <f t="shared" si="12"/>
        <v>35</v>
      </c>
      <c r="C826" s="7" t="s">
        <v>17104</v>
      </c>
      <c r="D826" s="7" t="str">
        <f>VLOOKUP(C826,fips_xref!$K$2:$L$53,2,FALSE)</f>
        <v>Chaves</v>
      </c>
      <c r="E826" s="7" t="s">
        <v>17139</v>
      </c>
      <c r="F826" s="43" t="s">
        <v>17250</v>
      </c>
      <c r="G826" s="7" t="s">
        <v>4242</v>
      </c>
      <c r="H826" s="43" t="s">
        <v>17374</v>
      </c>
      <c r="I826" s="43" t="str">
        <f>VLOOKUP(G826,SCC_xref!$D$6:$E$260,2,FALSE)</f>
        <v>Compressor Engines</v>
      </c>
      <c r="J826" s="7">
        <v>7</v>
      </c>
      <c r="K826" s="7" t="s">
        <v>17135</v>
      </c>
      <c r="L826" s="7" t="s">
        <v>17135</v>
      </c>
      <c r="M826" s="7" t="s">
        <v>17135</v>
      </c>
      <c r="N826" s="7" t="s">
        <v>17135</v>
      </c>
    </row>
    <row r="827" spans="1:14" x14ac:dyDescent="0.2">
      <c r="A827" s="43" t="s">
        <v>17062</v>
      </c>
      <c r="B827" s="7" t="str">
        <f t="shared" si="12"/>
        <v>35</v>
      </c>
      <c r="C827" s="7" t="s">
        <v>17105</v>
      </c>
      <c r="D827" s="7" t="str">
        <f>VLOOKUP(C827,fips_xref!$K$2:$L$53,2,FALSE)</f>
        <v>Lea</v>
      </c>
      <c r="E827" s="7" t="s">
        <v>17169</v>
      </c>
      <c r="F827" s="43" t="s">
        <v>17170</v>
      </c>
      <c r="G827" s="7" t="s">
        <v>4242</v>
      </c>
      <c r="H827" s="43" t="s">
        <v>17288</v>
      </c>
      <c r="I827" s="43" t="str">
        <f>VLOOKUP(G827,SCC_xref!$D$6:$E$260,2,FALSE)</f>
        <v>Compressor Engines</v>
      </c>
      <c r="J827" s="7" t="s">
        <v>17135</v>
      </c>
      <c r="K827" s="7" t="s">
        <v>17135</v>
      </c>
      <c r="L827" s="7">
        <v>7</v>
      </c>
      <c r="M827" s="7" t="s">
        <v>17135</v>
      </c>
      <c r="N827" s="7" t="s">
        <v>17135</v>
      </c>
    </row>
    <row r="828" spans="1:14" x14ac:dyDescent="0.2">
      <c r="A828" s="43" t="s">
        <v>17062</v>
      </c>
      <c r="B828" s="7" t="str">
        <f t="shared" si="12"/>
        <v>35</v>
      </c>
      <c r="C828" s="7" t="s">
        <v>17105</v>
      </c>
      <c r="D828" s="7" t="str">
        <f>VLOOKUP(C828,fips_xref!$K$2:$L$53,2,FALSE)</f>
        <v>Lea</v>
      </c>
      <c r="E828" s="7" t="s">
        <v>17169</v>
      </c>
      <c r="F828" s="43" t="s">
        <v>17170</v>
      </c>
      <c r="G828" s="7" t="s">
        <v>4242</v>
      </c>
      <c r="H828" s="43" t="s">
        <v>17288</v>
      </c>
      <c r="I828" s="43" t="str">
        <f>VLOOKUP(G828,SCC_xref!$D$6:$E$260,2,FALSE)</f>
        <v>Compressor Engines</v>
      </c>
      <c r="J828" s="7">
        <v>7</v>
      </c>
      <c r="K828" s="7" t="s">
        <v>17135</v>
      </c>
      <c r="L828" s="7" t="s">
        <v>17135</v>
      </c>
      <c r="M828" s="7" t="s">
        <v>17135</v>
      </c>
      <c r="N828" s="7" t="s">
        <v>17135</v>
      </c>
    </row>
    <row r="829" spans="1:14" x14ac:dyDescent="0.2">
      <c r="A829" s="43" t="s">
        <v>17062</v>
      </c>
      <c r="B829" s="7" t="str">
        <f t="shared" si="12"/>
        <v>35</v>
      </c>
      <c r="C829" s="7" t="s">
        <v>17105</v>
      </c>
      <c r="D829" s="7" t="str">
        <f>VLOOKUP(C829,fips_xref!$K$2:$L$53,2,FALSE)</f>
        <v>Lea</v>
      </c>
      <c r="E829" s="7" t="s">
        <v>17306</v>
      </c>
      <c r="F829" s="43" t="s">
        <v>17307</v>
      </c>
      <c r="G829" s="7" t="s">
        <v>4240</v>
      </c>
      <c r="H829" s="43" t="s">
        <v>17414</v>
      </c>
      <c r="I829" s="43" t="str">
        <f>VLOOKUP(G829,SCC_xref!$D$6:$E$260,2,FALSE)</f>
        <v>Compressor Engines</v>
      </c>
      <c r="J829" s="7" t="s">
        <v>17135</v>
      </c>
      <c r="K829" s="7">
        <v>7.05</v>
      </c>
      <c r="L829" s="7" t="s">
        <v>17135</v>
      </c>
      <c r="M829" s="7" t="s">
        <v>17135</v>
      </c>
      <c r="N829" s="7" t="s">
        <v>17135</v>
      </c>
    </row>
    <row r="830" spans="1:14" x14ac:dyDescent="0.2">
      <c r="A830" s="43" t="s">
        <v>17062</v>
      </c>
      <c r="B830" s="7" t="str">
        <f t="shared" si="12"/>
        <v>35</v>
      </c>
      <c r="C830" s="7" t="s">
        <v>17063</v>
      </c>
      <c r="D830" s="7" t="str">
        <f>VLOOKUP(C830,fips_xref!$K$2:$L$53,2,FALSE)</f>
        <v>Eddy</v>
      </c>
      <c r="E830" s="7" t="s">
        <v>17147</v>
      </c>
      <c r="F830" s="43" t="s">
        <v>17148</v>
      </c>
      <c r="G830" s="7" t="s">
        <v>5576</v>
      </c>
      <c r="H830" s="43" t="s">
        <v>17253</v>
      </c>
      <c r="I830" s="43" t="str">
        <f>VLOOKUP(G830,SCC_xref!$D$6:$E$260,2,FALSE)</f>
        <v>Compressor Engines</v>
      </c>
      <c r="J830" s="7" t="s">
        <v>17135</v>
      </c>
      <c r="K830" s="7" t="s">
        <v>17135</v>
      </c>
      <c r="L830" s="7" t="s">
        <v>17135</v>
      </c>
      <c r="M830" s="7" t="s">
        <v>17135</v>
      </c>
      <c r="N830" s="7">
        <v>7.1</v>
      </c>
    </row>
    <row r="831" spans="1:14" x14ac:dyDescent="0.2">
      <c r="A831" s="43" t="s">
        <v>17062</v>
      </c>
      <c r="B831" s="7" t="str">
        <f t="shared" si="12"/>
        <v>35</v>
      </c>
      <c r="C831" s="7" t="s">
        <v>17063</v>
      </c>
      <c r="D831" s="7" t="str">
        <f>VLOOKUP(C831,fips_xref!$K$2:$L$53,2,FALSE)</f>
        <v>Eddy</v>
      </c>
      <c r="E831" s="7" t="s">
        <v>17153</v>
      </c>
      <c r="F831" s="43" t="s">
        <v>17165</v>
      </c>
      <c r="G831" s="7" t="s">
        <v>3326</v>
      </c>
      <c r="H831" s="43" t="s">
        <v>17327</v>
      </c>
      <c r="I831" s="43" t="str">
        <f>VLOOKUP(G831,SCC_xref!$D$6:$E$260,2,FALSE)</f>
        <v>Compressor Engines</v>
      </c>
      <c r="J831" s="7" t="s">
        <v>17135</v>
      </c>
      <c r="K831" s="7">
        <v>7.14</v>
      </c>
      <c r="L831" s="7" t="s">
        <v>17135</v>
      </c>
      <c r="M831" s="7" t="s">
        <v>17135</v>
      </c>
      <c r="N831" s="7" t="s">
        <v>17135</v>
      </c>
    </row>
    <row r="832" spans="1:14" x14ac:dyDescent="0.2">
      <c r="A832" s="43" t="s">
        <v>17062</v>
      </c>
      <c r="B832" s="7" t="str">
        <f t="shared" si="12"/>
        <v>35</v>
      </c>
      <c r="C832" s="7" t="s">
        <v>17105</v>
      </c>
      <c r="D832" s="7" t="str">
        <f>VLOOKUP(C832,fips_xref!$K$2:$L$53,2,FALSE)</f>
        <v>Lea</v>
      </c>
      <c r="E832" s="7" t="s">
        <v>17150</v>
      </c>
      <c r="F832" s="43" t="s">
        <v>17151</v>
      </c>
      <c r="G832" s="7" t="s">
        <v>4240</v>
      </c>
      <c r="H832" s="43" t="s">
        <v>17276</v>
      </c>
      <c r="I832" s="43" t="str">
        <f>VLOOKUP(G832,SCC_xref!$D$6:$E$260,2,FALSE)</f>
        <v>Compressor Engines</v>
      </c>
      <c r="J832" s="7" t="s">
        <v>17135</v>
      </c>
      <c r="K832" s="7" t="s">
        <v>17135</v>
      </c>
      <c r="L832" s="7">
        <v>7.22</v>
      </c>
      <c r="M832" s="7" t="s">
        <v>17135</v>
      </c>
      <c r="N832" s="7" t="s">
        <v>17135</v>
      </c>
    </row>
    <row r="833" spans="1:14" x14ac:dyDescent="0.2">
      <c r="A833" s="43" t="s">
        <v>17062</v>
      </c>
      <c r="B833" s="7" t="str">
        <f t="shared" si="12"/>
        <v>35</v>
      </c>
      <c r="C833" s="7" t="s">
        <v>17105</v>
      </c>
      <c r="D833" s="7" t="str">
        <f>VLOOKUP(C833,fips_xref!$K$2:$L$53,2,FALSE)</f>
        <v>Lea</v>
      </c>
      <c r="E833" s="7" t="s">
        <v>17231</v>
      </c>
      <c r="F833" s="43" t="s">
        <v>17264</v>
      </c>
      <c r="G833" s="7" t="s">
        <v>3823</v>
      </c>
      <c r="H833" s="43" t="s">
        <v>17234</v>
      </c>
      <c r="I833" s="43" t="str">
        <f>VLOOKUP(G833,SCC_xref!$D$6:$E$260,2,FALSE)</f>
        <v>Process Heaters</v>
      </c>
      <c r="J833" s="7">
        <v>7.3</v>
      </c>
      <c r="K833" s="7" t="s">
        <v>17135</v>
      </c>
      <c r="L833" s="7" t="s">
        <v>17135</v>
      </c>
      <c r="M833" s="7" t="s">
        <v>17135</v>
      </c>
      <c r="N833" s="7" t="s">
        <v>17135</v>
      </c>
    </row>
    <row r="834" spans="1:14" x14ac:dyDescent="0.2">
      <c r="A834" s="43" t="s">
        <v>17062</v>
      </c>
      <c r="B834" s="7" t="str">
        <f t="shared" si="12"/>
        <v>35</v>
      </c>
      <c r="C834" s="7" t="s">
        <v>17105</v>
      </c>
      <c r="D834" s="7" t="str">
        <f>VLOOKUP(C834,fips_xref!$K$2:$L$53,2,FALSE)</f>
        <v>Lea</v>
      </c>
      <c r="E834" s="7" t="s">
        <v>17150</v>
      </c>
      <c r="F834" s="43" t="s">
        <v>17151</v>
      </c>
      <c r="G834" s="7" t="s">
        <v>4238</v>
      </c>
      <c r="H834" s="43" t="s">
        <v>17367</v>
      </c>
      <c r="I834" s="43" t="str">
        <f>VLOOKUP(G834,SCC_xref!$D$6:$E$260,2,FALSE)</f>
        <v>Compressor Engines</v>
      </c>
      <c r="J834" s="7" t="s">
        <v>17135</v>
      </c>
      <c r="K834" s="7" t="s">
        <v>17135</v>
      </c>
      <c r="L834" s="7">
        <v>7.61</v>
      </c>
      <c r="M834" s="7" t="s">
        <v>17135</v>
      </c>
      <c r="N834" s="7" t="s">
        <v>17135</v>
      </c>
    </row>
    <row r="835" spans="1:14" x14ac:dyDescent="0.2">
      <c r="A835" s="43" t="s">
        <v>17062</v>
      </c>
      <c r="B835" s="7" t="str">
        <f t="shared" si="12"/>
        <v>35</v>
      </c>
      <c r="C835" s="7" t="s">
        <v>17105</v>
      </c>
      <c r="D835" s="7" t="str">
        <f>VLOOKUP(C835,fips_xref!$K$2:$L$53,2,FALSE)</f>
        <v>Lea</v>
      </c>
      <c r="E835" s="7" t="s">
        <v>17201</v>
      </c>
      <c r="F835" s="43" t="s">
        <v>17320</v>
      </c>
      <c r="G835" s="7" t="s">
        <v>4240</v>
      </c>
      <c r="H835" s="43" t="s">
        <v>17353</v>
      </c>
      <c r="I835" s="43" t="str">
        <f>VLOOKUP(G835,SCC_xref!$D$6:$E$260,2,FALSE)</f>
        <v>Compressor Engines</v>
      </c>
      <c r="J835" s="7" t="s">
        <v>17135</v>
      </c>
      <c r="K835" s="7" t="s">
        <v>17135</v>
      </c>
      <c r="L835" s="7">
        <v>7.66</v>
      </c>
      <c r="M835" s="7" t="s">
        <v>17135</v>
      </c>
      <c r="N835" s="7" t="s">
        <v>17135</v>
      </c>
    </row>
    <row r="836" spans="1:14" x14ac:dyDescent="0.2">
      <c r="A836" s="43" t="s">
        <v>17062</v>
      </c>
      <c r="B836" s="7" t="str">
        <f t="shared" si="12"/>
        <v>35</v>
      </c>
      <c r="C836" s="7" t="s">
        <v>17105</v>
      </c>
      <c r="D836" s="7" t="str">
        <f>VLOOKUP(C836,fips_xref!$K$2:$L$53,2,FALSE)</f>
        <v>Lea</v>
      </c>
      <c r="E836" s="7" t="s">
        <v>17150</v>
      </c>
      <c r="F836" s="43" t="s">
        <v>17163</v>
      </c>
      <c r="G836" s="7" t="s">
        <v>4238</v>
      </c>
      <c r="H836" s="43" t="s">
        <v>17215</v>
      </c>
      <c r="I836" s="43" t="str">
        <f>VLOOKUP(G836,SCC_xref!$D$6:$E$260,2,FALSE)</f>
        <v>Compressor Engines</v>
      </c>
      <c r="J836" s="7" t="s">
        <v>17135</v>
      </c>
      <c r="K836" s="7" t="s">
        <v>17135</v>
      </c>
      <c r="L836" s="7">
        <v>7.68</v>
      </c>
      <c r="M836" s="7" t="s">
        <v>17135</v>
      </c>
      <c r="N836" s="7" t="s">
        <v>17135</v>
      </c>
    </row>
    <row r="837" spans="1:14" x14ac:dyDescent="0.2">
      <c r="A837" s="43" t="s">
        <v>17062</v>
      </c>
      <c r="B837" s="7" t="str">
        <f t="shared" si="12"/>
        <v>35</v>
      </c>
      <c r="C837" s="7" t="s">
        <v>17105</v>
      </c>
      <c r="D837" s="7" t="str">
        <f>VLOOKUP(C837,fips_xref!$K$2:$L$53,2,FALSE)</f>
        <v>Lea</v>
      </c>
      <c r="E837" s="7" t="s">
        <v>17150</v>
      </c>
      <c r="F837" s="43" t="s">
        <v>17151</v>
      </c>
      <c r="G837" s="7" t="s">
        <v>4252</v>
      </c>
      <c r="H837" s="43" t="s">
        <v>17244</v>
      </c>
      <c r="I837" s="43" t="str">
        <f>VLOOKUP(G837,SCC_xref!$D$6:$E$260,2,FALSE)</f>
        <v>Natural Gas Production, Flares</v>
      </c>
      <c r="J837" s="7" t="s">
        <v>17135</v>
      </c>
      <c r="K837" s="7" t="s">
        <v>17135</v>
      </c>
      <c r="L837" s="7" t="s">
        <v>17135</v>
      </c>
      <c r="M837" s="7">
        <v>7.72</v>
      </c>
      <c r="N837" s="7" t="s">
        <v>17135</v>
      </c>
    </row>
    <row r="838" spans="1:14" x14ac:dyDescent="0.2">
      <c r="A838" s="43" t="s">
        <v>17062</v>
      </c>
      <c r="B838" s="7" t="str">
        <f t="shared" ref="B838:B901" si="13">LEFT(C838,2)</f>
        <v>35</v>
      </c>
      <c r="C838" s="7" t="s">
        <v>17105</v>
      </c>
      <c r="D838" s="7" t="str">
        <f>VLOOKUP(C838,fips_xref!$K$2:$L$53,2,FALSE)</f>
        <v>Lea</v>
      </c>
      <c r="E838" s="7" t="s">
        <v>17150</v>
      </c>
      <c r="F838" s="43" t="s">
        <v>17175</v>
      </c>
      <c r="G838" s="7" t="s">
        <v>4238</v>
      </c>
      <c r="H838" s="43" t="s">
        <v>17192</v>
      </c>
      <c r="I838" s="43" t="str">
        <f>VLOOKUP(G838,SCC_xref!$D$6:$E$260,2,FALSE)</f>
        <v>Compressor Engines</v>
      </c>
      <c r="J838" s="7" t="s">
        <v>17135</v>
      </c>
      <c r="K838" s="7" t="s">
        <v>17135</v>
      </c>
      <c r="L838" s="7">
        <v>7.91</v>
      </c>
      <c r="M838" s="7" t="s">
        <v>17135</v>
      </c>
      <c r="N838" s="7" t="s">
        <v>17135</v>
      </c>
    </row>
    <row r="839" spans="1:14" x14ac:dyDescent="0.2">
      <c r="A839" s="43" t="s">
        <v>17062</v>
      </c>
      <c r="B839" s="7" t="str">
        <f t="shared" si="13"/>
        <v>35</v>
      </c>
      <c r="C839" s="7" t="s">
        <v>17105</v>
      </c>
      <c r="D839" s="7" t="str">
        <f>VLOOKUP(C839,fips_xref!$K$2:$L$53,2,FALSE)</f>
        <v>Lea</v>
      </c>
      <c r="E839" s="7" t="s">
        <v>17150</v>
      </c>
      <c r="F839" s="43" t="s">
        <v>17156</v>
      </c>
      <c r="G839" s="7" t="s">
        <v>4242</v>
      </c>
      <c r="H839" s="43" t="s">
        <v>17213</v>
      </c>
      <c r="I839" s="43" t="str">
        <f>VLOOKUP(G839,SCC_xref!$D$6:$E$260,2,FALSE)</f>
        <v>Compressor Engines</v>
      </c>
      <c r="J839" s="7" t="s">
        <v>17135</v>
      </c>
      <c r="K839" s="7" t="s">
        <v>17135</v>
      </c>
      <c r="L839" s="7">
        <v>7.95</v>
      </c>
      <c r="M839" s="7" t="s">
        <v>17135</v>
      </c>
      <c r="N839" s="7" t="s">
        <v>17135</v>
      </c>
    </row>
    <row r="840" spans="1:14" x14ac:dyDescent="0.2">
      <c r="A840" s="43" t="s">
        <v>17062</v>
      </c>
      <c r="B840" s="7" t="str">
        <f t="shared" si="13"/>
        <v>35</v>
      </c>
      <c r="C840" s="7" t="s">
        <v>17105</v>
      </c>
      <c r="D840" s="7" t="str">
        <f>VLOOKUP(C840,fips_xref!$K$2:$L$53,2,FALSE)</f>
        <v>Lea</v>
      </c>
      <c r="E840" s="7" t="s">
        <v>17150</v>
      </c>
      <c r="F840" s="43" t="s">
        <v>17175</v>
      </c>
      <c r="G840" s="7" t="s">
        <v>4238</v>
      </c>
      <c r="H840" s="43" t="s">
        <v>17176</v>
      </c>
      <c r="I840" s="43" t="str">
        <f>VLOOKUP(G840,SCC_xref!$D$6:$E$260,2,FALSE)</f>
        <v>Compressor Engines</v>
      </c>
      <c r="J840" s="7" t="s">
        <v>17135</v>
      </c>
      <c r="K840" s="7" t="s">
        <v>17135</v>
      </c>
      <c r="L840" s="7">
        <v>7.96</v>
      </c>
      <c r="M840" s="7" t="s">
        <v>17135</v>
      </c>
      <c r="N840" s="7" t="s">
        <v>17135</v>
      </c>
    </row>
    <row r="841" spans="1:14" x14ac:dyDescent="0.2">
      <c r="A841" s="43" t="s">
        <v>17062</v>
      </c>
      <c r="B841" s="7" t="str">
        <f t="shared" si="13"/>
        <v>35</v>
      </c>
      <c r="C841" s="7" t="s">
        <v>17063</v>
      </c>
      <c r="D841" s="7" t="str">
        <f>VLOOKUP(C841,fips_xref!$K$2:$L$53,2,FALSE)</f>
        <v>Eddy</v>
      </c>
      <c r="E841" s="7" t="s">
        <v>17201</v>
      </c>
      <c r="F841" s="43" t="s">
        <v>17295</v>
      </c>
      <c r="G841" s="7" t="s">
        <v>3823</v>
      </c>
      <c r="H841" s="43" t="s">
        <v>17296</v>
      </c>
      <c r="I841" s="43" t="str">
        <f>VLOOKUP(G841,SCC_xref!$D$6:$E$260,2,FALSE)</f>
        <v>Process Heaters</v>
      </c>
      <c r="J841" s="7" t="s">
        <v>17135</v>
      </c>
      <c r="K841" s="7" t="s">
        <v>17135</v>
      </c>
      <c r="L841" s="7">
        <v>7.97</v>
      </c>
      <c r="M841" s="7" t="s">
        <v>17135</v>
      </c>
      <c r="N841" s="7" t="s">
        <v>17135</v>
      </c>
    </row>
    <row r="842" spans="1:14" x14ac:dyDescent="0.2">
      <c r="A842" s="43" t="s">
        <v>17062</v>
      </c>
      <c r="B842" s="7" t="str">
        <f t="shared" si="13"/>
        <v>35</v>
      </c>
      <c r="C842" s="7" t="s">
        <v>17063</v>
      </c>
      <c r="D842" s="7" t="str">
        <f>VLOOKUP(C842,fips_xref!$K$2:$L$53,2,FALSE)</f>
        <v>Eddy</v>
      </c>
      <c r="E842" s="7" t="s">
        <v>17201</v>
      </c>
      <c r="F842" s="43" t="s">
        <v>17295</v>
      </c>
      <c r="G842" s="7" t="s">
        <v>3823</v>
      </c>
      <c r="H842" s="43" t="s">
        <v>17297</v>
      </c>
      <c r="I842" s="43" t="str">
        <f>VLOOKUP(G842,SCC_xref!$D$6:$E$260,2,FALSE)</f>
        <v>Process Heaters</v>
      </c>
      <c r="J842" s="7" t="s">
        <v>17135</v>
      </c>
      <c r="K842" s="7" t="s">
        <v>17135</v>
      </c>
      <c r="L842" s="7">
        <v>7.97</v>
      </c>
      <c r="M842" s="7" t="s">
        <v>17135</v>
      </c>
      <c r="N842" s="7" t="s">
        <v>17135</v>
      </c>
    </row>
    <row r="843" spans="1:14" x14ac:dyDescent="0.2">
      <c r="A843" s="43" t="s">
        <v>17062</v>
      </c>
      <c r="B843" s="7" t="str">
        <f t="shared" si="13"/>
        <v>35</v>
      </c>
      <c r="C843" s="7" t="s">
        <v>17105</v>
      </c>
      <c r="D843" s="7" t="str">
        <f>VLOOKUP(C843,fips_xref!$K$2:$L$53,2,FALSE)</f>
        <v>Lea</v>
      </c>
      <c r="E843" s="7" t="s">
        <v>17132</v>
      </c>
      <c r="F843" s="43" t="s">
        <v>17173</v>
      </c>
      <c r="G843" s="7" t="s">
        <v>5578</v>
      </c>
      <c r="H843" s="43" t="s">
        <v>17347</v>
      </c>
      <c r="I843" s="43" t="str">
        <f>VLOOKUP(G843,SCC_xref!$D$6:$E$260,2,FALSE)</f>
        <v>Compressor Engines</v>
      </c>
      <c r="J843" s="7" t="s">
        <v>17135</v>
      </c>
      <c r="K843" s="7" t="s">
        <v>17135</v>
      </c>
      <c r="L843" s="7">
        <v>8.01</v>
      </c>
      <c r="M843" s="7" t="s">
        <v>17135</v>
      </c>
      <c r="N843" s="7" t="s">
        <v>17135</v>
      </c>
    </row>
    <row r="844" spans="1:14" x14ac:dyDescent="0.2">
      <c r="A844" s="43" t="s">
        <v>17062</v>
      </c>
      <c r="B844" s="7" t="str">
        <f t="shared" si="13"/>
        <v>35</v>
      </c>
      <c r="C844" s="7" t="s">
        <v>17105</v>
      </c>
      <c r="D844" s="7" t="str">
        <f>VLOOKUP(C844,fips_xref!$K$2:$L$53,2,FALSE)</f>
        <v>Lea</v>
      </c>
      <c r="E844" s="7" t="s">
        <v>17150</v>
      </c>
      <c r="F844" s="43" t="s">
        <v>17156</v>
      </c>
      <c r="G844" s="7" t="s">
        <v>4240</v>
      </c>
      <c r="H844" s="43" t="s">
        <v>17178</v>
      </c>
      <c r="I844" s="43" t="str">
        <f>VLOOKUP(G844,SCC_xref!$D$6:$E$260,2,FALSE)</f>
        <v>Compressor Engines</v>
      </c>
      <c r="J844" s="7" t="s">
        <v>17135</v>
      </c>
      <c r="K844" s="7">
        <v>8.01</v>
      </c>
      <c r="L844" s="7" t="s">
        <v>17135</v>
      </c>
      <c r="M844" s="7" t="s">
        <v>17135</v>
      </c>
      <c r="N844" s="7" t="s">
        <v>17135</v>
      </c>
    </row>
    <row r="845" spans="1:14" x14ac:dyDescent="0.2">
      <c r="A845" s="43" t="s">
        <v>17062</v>
      </c>
      <c r="B845" s="7" t="str">
        <f t="shared" si="13"/>
        <v>35</v>
      </c>
      <c r="C845" s="7" t="s">
        <v>17105</v>
      </c>
      <c r="D845" s="7" t="str">
        <f>VLOOKUP(C845,fips_xref!$K$2:$L$53,2,FALSE)</f>
        <v>Lea</v>
      </c>
      <c r="E845" s="7" t="s">
        <v>17201</v>
      </c>
      <c r="F845" s="43" t="s">
        <v>17320</v>
      </c>
      <c r="G845" s="7" t="s">
        <v>4240</v>
      </c>
      <c r="H845" s="43" t="s">
        <v>17352</v>
      </c>
      <c r="I845" s="43" t="str">
        <f>VLOOKUP(G845,SCC_xref!$D$6:$E$260,2,FALSE)</f>
        <v>Compressor Engines</v>
      </c>
      <c r="J845" s="7">
        <v>8.07</v>
      </c>
      <c r="K845" s="7" t="s">
        <v>17135</v>
      </c>
      <c r="L845" s="7" t="s">
        <v>17135</v>
      </c>
      <c r="M845" s="7" t="s">
        <v>17135</v>
      </c>
      <c r="N845" s="7" t="s">
        <v>17135</v>
      </c>
    </row>
    <row r="846" spans="1:14" x14ac:dyDescent="0.2">
      <c r="A846" s="43" t="s">
        <v>17062</v>
      </c>
      <c r="B846" s="7" t="str">
        <f t="shared" si="13"/>
        <v>35</v>
      </c>
      <c r="C846" s="7" t="s">
        <v>17105</v>
      </c>
      <c r="D846" s="7" t="str">
        <f>VLOOKUP(C846,fips_xref!$K$2:$L$53,2,FALSE)</f>
        <v>Lea</v>
      </c>
      <c r="E846" s="7" t="s">
        <v>17150</v>
      </c>
      <c r="F846" s="43" t="s">
        <v>17175</v>
      </c>
      <c r="G846" s="7" t="s">
        <v>4238</v>
      </c>
      <c r="H846" s="43" t="s">
        <v>17204</v>
      </c>
      <c r="I846" s="43" t="str">
        <f>VLOOKUP(G846,SCC_xref!$D$6:$E$260,2,FALSE)</f>
        <v>Compressor Engines</v>
      </c>
      <c r="J846" s="7" t="s">
        <v>17135</v>
      </c>
      <c r="K846" s="7" t="s">
        <v>17135</v>
      </c>
      <c r="L846" s="7">
        <v>8.18</v>
      </c>
      <c r="M846" s="7" t="s">
        <v>17135</v>
      </c>
      <c r="N846" s="7" t="s">
        <v>17135</v>
      </c>
    </row>
    <row r="847" spans="1:14" x14ac:dyDescent="0.2">
      <c r="A847" s="43" t="s">
        <v>17062</v>
      </c>
      <c r="B847" s="7" t="str">
        <f t="shared" si="13"/>
        <v>35</v>
      </c>
      <c r="C847" s="7" t="s">
        <v>17105</v>
      </c>
      <c r="D847" s="7" t="str">
        <f>VLOOKUP(C847,fips_xref!$K$2:$L$53,2,FALSE)</f>
        <v>Lea</v>
      </c>
      <c r="E847" s="7" t="s">
        <v>17306</v>
      </c>
      <c r="F847" s="43" t="s">
        <v>17307</v>
      </c>
      <c r="G847" s="7" t="s">
        <v>1136</v>
      </c>
      <c r="H847" s="43" t="s">
        <v>17415</v>
      </c>
      <c r="I847" s="43" t="str">
        <f>VLOOKUP(G847,SCC_xref!$D$6:$E$260,2,FALSE)</f>
        <v>Permitted Tank Losses</v>
      </c>
      <c r="J847" s="7" t="s">
        <v>17135</v>
      </c>
      <c r="K847" s="7">
        <v>8.23</v>
      </c>
      <c r="L847" s="7" t="s">
        <v>17135</v>
      </c>
      <c r="M847" s="7" t="s">
        <v>17135</v>
      </c>
      <c r="N847" s="7" t="s">
        <v>17135</v>
      </c>
    </row>
    <row r="848" spans="1:14" x14ac:dyDescent="0.2">
      <c r="A848" s="43" t="s">
        <v>17062</v>
      </c>
      <c r="B848" s="7" t="str">
        <f t="shared" si="13"/>
        <v>35</v>
      </c>
      <c r="C848" s="7" t="s">
        <v>17105</v>
      </c>
      <c r="D848" s="7" t="str">
        <f>VLOOKUP(C848,fips_xref!$K$2:$L$53,2,FALSE)</f>
        <v>Lea</v>
      </c>
      <c r="E848" s="7" t="s">
        <v>17150</v>
      </c>
      <c r="F848" s="43" t="s">
        <v>17151</v>
      </c>
      <c r="G848" s="7" t="s">
        <v>3823</v>
      </c>
      <c r="H848" s="43" t="s">
        <v>17226</v>
      </c>
      <c r="I848" s="43" t="str">
        <f>VLOOKUP(G848,SCC_xref!$D$6:$E$260,2,FALSE)</f>
        <v>Process Heaters</v>
      </c>
      <c r="J848" s="7">
        <v>8.25</v>
      </c>
      <c r="K848" s="7" t="s">
        <v>17135</v>
      </c>
      <c r="L848" s="7" t="s">
        <v>17135</v>
      </c>
      <c r="M848" s="7" t="s">
        <v>17135</v>
      </c>
      <c r="N848" s="7" t="s">
        <v>17135</v>
      </c>
    </row>
    <row r="849" spans="1:14" x14ac:dyDescent="0.2">
      <c r="A849" s="43" t="s">
        <v>17062</v>
      </c>
      <c r="B849" s="7" t="str">
        <f t="shared" si="13"/>
        <v>35</v>
      </c>
      <c r="C849" s="7" t="s">
        <v>17105</v>
      </c>
      <c r="D849" s="7" t="str">
        <f>VLOOKUP(C849,fips_xref!$K$2:$L$53,2,FALSE)</f>
        <v>Lea</v>
      </c>
      <c r="E849" s="7" t="s">
        <v>17201</v>
      </c>
      <c r="F849" s="43" t="s">
        <v>17309</v>
      </c>
      <c r="G849" s="7" t="s">
        <v>4240</v>
      </c>
      <c r="H849" s="43" t="s">
        <v>17345</v>
      </c>
      <c r="I849" s="43" t="str">
        <f>VLOOKUP(G849,SCC_xref!$D$6:$E$260,2,FALSE)</f>
        <v>Compressor Engines</v>
      </c>
      <c r="J849" s="7" t="s">
        <v>17135</v>
      </c>
      <c r="K849" s="7">
        <v>8.33</v>
      </c>
      <c r="L849" s="7" t="s">
        <v>17135</v>
      </c>
      <c r="M849" s="7" t="s">
        <v>17135</v>
      </c>
      <c r="N849" s="7" t="s">
        <v>17135</v>
      </c>
    </row>
    <row r="850" spans="1:14" x14ac:dyDescent="0.2">
      <c r="A850" s="43" t="s">
        <v>17062</v>
      </c>
      <c r="B850" s="7" t="str">
        <f t="shared" si="13"/>
        <v>35</v>
      </c>
      <c r="C850" s="7" t="s">
        <v>17063</v>
      </c>
      <c r="D850" s="7" t="str">
        <f>VLOOKUP(C850,fips_xref!$K$2:$L$53,2,FALSE)</f>
        <v>Eddy</v>
      </c>
      <c r="E850" s="7" t="s">
        <v>17153</v>
      </c>
      <c r="F850" s="43" t="s">
        <v>17165</v>
      </c>
      <c r="G850" s="7" t="s">
        <v>4238</v>
      </c>
      <c r="H850" s="43" t="s">
        <v>17336</v>
      </c>
      <c r="I850" s="43" t="str">
        <f>VLOOKUP(G850,SCC_xref!$D$6:$E$260,2,FALSE)</f>
        <v>Compressor Engines</v>
      </c>
      <c r="J850" s="7" t="s">
        <v>17135</v>
      </c>
      <c r="K850" s="7">
        <v>8.48</v>
      </c>
      <c r="L850" s="7" t="s">
        <v>17135</v>
      </c>
      <c r="M850" s="7" t="s">
        <v>17135</v>
      </c>
      <c r="N850" s="7" t="s">
        <v>17135</v>
      </c>
    </row>
    <row r="851" spans="1:14" x14ac:dyDescent="0.2">
      <c r="A851" s="43" t="s">
        <v>17062</v>
      </c>
      <c r="B851" s="7" t="str">
        <f t="shared" si="13"/>
        <v>35</v>
      </c>
      <c r="C851" s="7" t="s">
        <v>17105</v>
      </c>
      <c r="D851" s="7" t="str">
        <f>VLOOKUP(C851,fips_xref!$K$2:$L$53,2,FALSE)</f>
        <v>Lea</v>
      </c>
      <c r="E851" s="7" t="s">
        <v>17150</v>
      </c>
      <c r="F851" s="43" t="s">
        <v>17187</v>
      </c>
      <c r="G851" s="7" t="s">
        <v>4252</v>
      </c>
      <c r="H851" s="43" t="s">
        <v>17174</v>
      </c>
      <c r="I851" s="43" t="str">
        <f>VLOOKUP(G851,SCC_xref!$D$6:$E$260,2,FALSE)</f>
        <v>Natural Gas Production, Flares</v>
      </c>
      <c r="J851" s="7" t="s">
        <v>17135</v>
      </c>
      <c r="K851" s="7" t="s">
        <v>17135</v>
      </c>
      <c r="L851" s="7">
        <v>8.49</v>
      </c>
      <c r="M851" s="7" t="s">
        <v>17135</v>
      </c>
      <c r="N851" s="7" t="s">
        <v>17135</v>
      </c>
    </row>
    <row r="852" spans="1:14" x14ac:dyDescent="0.2">
      <c r="A852" s="43" t="s">
        <v>17062</v>
      </c>
      <c r="B852" s="7" t="str">
        <f t="shared" si="13"/>
        <v>35</v>
      </c>
      <c r="C852" s="7" t="s">
        <v>17105</v>
      </c>
      <c r="D852" s="7" t="str">
        <f>VLOOKUP(C852,fips_xref!$K$2:$L$53,2,FALSE)</f>
        <v>Lea</v>
      </c>
      <c r="E852" s="7" t="s">
        <v>17153</v>
      </c>
      <c r="F852" s="43" t="s">
        <v>17154</v>
      </c>
      <c r="G852" s="7" t="s">
        <v>4240</v>
      </c>
      <c r="H852" s="43" t="s">
        <v>17249</v>
      </c>
      <c r="I852" s="43" t="str">
        <f>VLOOKUP(G852,SCC_xref!$D$6:$E$260,2,FALSE)</f>
        <v>Compressor Engines</v>
      </c>
      <c r="J852" s="7" t="s">
        <v>17135</v>
      </c>
      <c r="K852" s="7" t="s">
        <v>17135</v>
      </c>
      <c r="L852" s="7">
        <v>8.59</v>
      </c>
      <c r="M852" s="7" t="s">
        <v>17135</v>
      </c>
      <c r="N852" s="7" t="s">
        <v>17135</v>
      </c>
    </row>
    <row r="853" spans="1:14" x14ac:dyDescent="0.2">
      <c r="A853" s="43" t="s">
        <v>17062</v>
      </c>
      <c r="B853" s="7" t="str">
        <f t="shared" si="13"/>
        <v>35</v>
      </c>
      <c r="C853" s="7" t="s">
        <v>17105</v>
      </c>
      <c r="D853" s="7" t="str">
        <f>VLOOKUP(C853,fips_xref!$K$2:$L$53,2,FALSE)</f>
        <v>Lea</v>
      </c>
      <c r="E853" s="7" t="s">
        <v>17150</v>
      </c>
      <c r="F853" s="43" t="s">
        <v>17151</v>
      </c>
      <c r="G853" s="7" t="s">
        <v>4240</v>
      </c>
      <c r="H853" s="43" t="s">
        <v>17289</v>
      </c>
      <c r="I853" s="43" t="str">
        <f>VLOOKUP(G853,SCC_xref!$D$6:$E$260,2,FALSE)</f>
        <v>Compressor Engines</v>
      </c>
      <c r="J853" s="7" t="s">
        <v>17135</v>
      </c>
      <c r="K853" s="7" t="s">
        <v>17135</v>
      </c>
      <c r="L853" s="7">
        <v>8.67</v>
      </c>
      <c r="M853" s="7" t="s">
        <v>17135</v>
      </c>
      <c r="N853" s="7" t="s">
        <v>17135</v>
      </c>
    </row>
    <row r="854" spans="1:14" x14ac:dyDescent="0.2">
      <c r="A854" s="43" t="s">
        <v>17062</v>
      </c>
      <c r="B854" s="7" t="str">
        <f t="shared" si="13"/>
        <v>35</v>
      </c>
      <c r="C854" s="7" t="s">
        <v>17063</v>
      </c>
      <c r="D854" s="7" t="str">
        <f>VLOOKUP(C854,fips_xref!$K$2:$L$53,2,FALSE)</f>
        <v>Eddy</v>
      </c>
      <c r="E854" s="7" t="s">
        <v>17268</v>
      </c>
      <c r="F854" s="43" t="s">
        <v>17269</v>
      </c>
      <c r="G854" s="7" t="s">
        <v>7308</v>
      </c>
      <c r="H854" s="43" t="s">
        <v>17416</v>
      </c>
      <c r="I854" s="43" t="str">
        <f>VLOOKUP(G854,SCC_xref!$D$6:$E$260,2,FALSE)</f>
        <v>Amine Units</v>
      </c>
      <c r="J854" s="7" t="s">
        <v>17135</v>
      </c>
      <c r="K854" s="7">
        <v>8.67</v>
      </c>
      <c r="L854" s="7" t="s">
        <v>17135</v>
      </c>
      <c r="M854" s="7" t="s">
        <v>17135</v>
      </c>
      <c r="N854" s="7" t="s">
        <v>17135</v>
      </c>
    </row>
    <row r="855" spans="1:14" x14ac:dyDescent="0.2">
      <c r="A855" s="43" t="s">
        <v>17062</v>
      </c>
      <c r="B855" s="7" t="str">
        <f t="shared" si="13"/>
        <v>35</v>
      </c>
      <c r="C855" s="7" t="s">
        <v>17105</v>
      </c>
      <c r="D855" s="7" t="str">
        <f>VLOOKUP(C855,fips_xref!$K$2:$L$53,2,FALSE)</f>
        <v>Lea</v>
      </c>
      <c r="E855" s="7" t="s">
        <v>17201</v>
      </c>
      <c r="F855" s="43" t="s">
        <v>17309</v>
      </c>
      <c r="G855" s="7" t="s">
        <v>4240</v>
      </c>
      <c r="H855" s="43" t="s">
        <v>17348</v>
      </c>
      <c r="I855" s="43" t="str">
        <f>VLOOKUP(G855,SCC_xref!$D$6:$E$260,2,FALSE)</f>
        <v>Compressor Engines</v>
      </c>
      <c r="J855" s="7" t="s">
        <v>17135</v>
      </c>
      <c r="K855" s="7">
        <v>8.6999999999999993</v>
      </c>
      <c r="L855" s="7" t="s">
        <v>17135</v>
      </c>
      <c r="M855" s="7" t="s">
        <v>17135</v>
      </c>
      <c r="N855" s="7" t="s">
        <v>17135</v>
      </c>
    </row>
    <row r="856" spans="1:14" x14ac:dyDescent="0.2">
      <c r="A856" s="43" t="s">
        <v>17062</v>
      </c>
      <c r="B856" s="7" t="str">
        <f t="shared" si="13"/>
        <v>35</v>
      </c>
      <c r="C856" s="7" t="s">
        <v>17105</v>
      </c>
      <c r="D856" s="7" t="str">
        <f>VLOOKUP(C856,fips_xref!$K$2:$L$53,2,FALSE)</f>
        <v>Lea</v>
      </c>
      <c r="E856" s="7" t="s">
        <v>17150</v>
      </c>
      <c r="F856" s="43" t="s">
        <v>17163</v>
      </c>
      <c r="G856" s="7" t="s">
        <v>4238</v>
      </c>
      <c r="H856" s="43" t="s">
        <v>17186</v>
      </c>
      <c r="I856" s="43" t="str">
        <f>VLOOKUP(G856,SCC_xref!$D$6:$E$260,2,FALSE)</f>
        <v>Compressor Engines</v>
      </c>
      <c r="J856" s="7" t="s">
        <v>17135</v>
      </c>
      <c r="K856" s="7" t="s">
        <v>17135</v>
      </c>
      <c r="L856" s="7">
        <v>8.7100000000000009</v>
      </c>
      <c r="M856" s="7" t="s">
        <v>17135</v>
      </c>
      <c r="N856" s="7" t="s">
        <v>17135</v>
      </c>
    </row>
    <row r="857" spans="1:14" x14ac:dyDescent="0.2">
      <c r="A857" s="43" t="s">
        <v>17062</v>
      </c>
      <c r="B857" s="7" t="str">
        <f t="shared" si="13"/>
        <v>35</v>
      </c>
      <c r="C857" s="7" t="s">
        <v>17105</v>
      </c>
      <c r="D857" s="7" t="str">
        <f>VLOOKUP(C857,fips_xref!$K$2:$L$53,2,FALSE)</f>
        <v>Lea</v>
      </c>
      <c r="E857" s="7" t="s">
        <v>17150</v>
      </c>
      <c r="F857" s="43" t="s">
        <v>17175</v>
      </c>
      <c r="G857" s="7" t="s">
        <v>4238</v>
      </c>
      <c r="H857" s="43" t="s">
        <v>17192</v>
      </c>
      <c r="I857" s="43" t="str">
        <f>VLOOKUP(G857,SCC_xref!$D$6:$E$260,2,FALSE)</f>
        <v>Compressor Engines</v>
      </c>
      <c r="J857" s="7" t="s">
        <v>17135</v>
      </c>
      <c r="K857" s="7" t="s">
        <v>17135</v>
      </c>
      <c r="L857" s="7">
        <v>8.73</v>
      </c>
      <c r="M857" s="7" t="s">
        <v>17135</v>
      </c>
      <c r="N857" s="7" t="s">
        <v>17135</v>
      </c>
    </row>
    <row r="858" spans="1:14" x14ac:dyDescent="0.2">
      <c r="A858" s="43" t="s">
        <v>17062</v>
      </c>
      <c r="B858" s="7" t="str">
        <f t="shared" si="13"/>
        <v>35</v>
      </c>
      <c r="C858" s="7" t="s">
        <v>17105</v>
      </c>
      <c r="D858" s="7" t="str">
        <f>VLOOKUP(C858,fips_xref!$K$2:$L$53,2,FALSE)</f>
        <v>Lea</v>
      </c>
      <c r="E858" s="7" t="s">
        <v>17201</v>
      </c>
      <c r="F858" s="43" t="s">
        <v>17304</v>
      </c>
      <c r="G858" s="7" t="s">
        <v>4240</v>
      </c>
      <c r="H858" s="43" t="s">
        <v>17331</v>
      </c>
      <c r="I858" s="43" t="str">
        <f>VLOOKUP(G858,SCC_xref!$D$6:$E$260,2,FALSE)</f>
        <v>Compressor Engines</v>
      </c>
      <c r="J858" s="7" t="s">
        <v>17135</v>
      </c>
      <c r="K858" s="7">
        <v>8.7899999999999991</v>
      </c>
      <c r="L858" s="7" t="s">
        <v>17135</v>
      </c>
      <c r="M858" s="7" t="s">
        <v>17135</v>
      </c>
      <c r="N858" s="7" t="s">
        <v>17135</v>
      </c>
    </row>
    <row r="859" spans="1:14" x14ac:dyDescent="0.2">
      <c r="A859" s="43" t="s">
        <v>17062</v>
      </c>
      <c r="B859" s="7" t="str">
        <f t="shared" si="13"/>
        <v>35</v>
      </c>
      <c r="C859" s="7" t="s">
        <v>17105</v>
      </c>
      <c r="D859" s="7" t="str">
        <f>VLOOKUP(C859,fips_xref!$K$2:$L$53,2,FALSE)</f>
        <v>Lea</v>
      </c>
      <c r="E859" s="7" t="s">
        <v>17201</v>
      </c>
      <c r="F859" s="43" t="s">
        <v>17286</v>
      </c>
      <c r="G859" s="7" t="s">
        <v>5578</v>
      </c>
      <c r="H859" s="43" t="s">
        <v>17324</v>
      </c>
      <c r="I859" s="43" t="str">
        <f>VLOOKUP(G859,SCC_xref!$D$6:$E$260,2,FALSE)</f>
        <v>Compressor Engines</v>
      </c>
      <c r="J859" s="7" t="s">
        <v>17135</v>
      </c>
      <c r="K859" s="7">
        <v>8.7899999999999991</v>
      </c>
      <c r="L859" s="7" t="s">
        <v>17135</v>
      </c>
      <c r="M859" s="7" t="s">
        <v>17135</v>
      </c>
      <c r="N859" s="7" t="s">
        <v>17135</v>
      </c>
    </row>
    <row r="860" spans="1:14" x14ac:dyDescent="0.2">
      <c r="A860" s="43" t="s">
        <v>17062</v>
      </c>
      <c r="B860" s="7" t="str">
        <f t="shared" si="13"/>
        <v>35</v>
      </c>
      <c r="C860" s="7" t="s">
        <v>17105</v>
      </c>
      <c r="D860" s="7" t="str">
        <f>VLOOKUP(C860,fips_xref!$K$2:$L$53,2,FALSE)</f>
        <v>Lea</v>
      </c>
      <c r="E860" s="7" t="s">
        <v>17236</v>
      </c>
      <c r="F860" s="43" t="s">
        <v>17237</v>
      </c>
      <c r="G860" s="7" t="s">
        <v>4238</v>
      </c>
      <c r="H860" s="43" t="s">
        <v>17392</v>
      </c>
      <c r="I860" s="43" t="str">
        <f>VLOOKUP(G860,SCC_xref!$D$6:$E$260,2,FALSE)</f>
        <v>Compressor Engines</v>
      </c>
      <c r="J860" s="7" t="s">
        <v>17135</v>
      </c>
      <c r="K860" s="7">
        <v>8.8000000000000007</v>
      </c>
      <c r="L860" s="7" t="s">
        <v>17135</v>
      </c>
      <c r="M860" s="7" t="s">
        <v>17135</v>
      </c>
      <c r="N860" s="7" t="s">
        <v>17135</v>
      </c>
    </row>
    <row r="861" spans="1:14" x14ac:dyDescent="0.2">
      <c r="A861" s="43" t="s">
        <v>17062</v>
      </c>
      <c r="B861" s="7" t="str">
        <f t="shared" si="13"/>
        <v>35</v>
      </c>
      <c r="C861" s="7" t="s">
        <v>17104</v>
      </c>
      <c r="D861" s="7" t="str">
        <f>VLOOKUP(C861,fips_xref!$K$2:$L$53,2,FALSE)</f>
        <v>Chaves</v>
      </c>
      <c r="E861" s="7" t="s">
        <v>17139</v>
      </c>
      <c r="F861" s="43" t="s">
        <v>17250</v>
      </c>
      <c r="G861" s="7" t="s">
        <v>4242</v>
      </c>
      <c r="H861" s="43" t="s">
        <v>17374</v>
      </c>
      <c r="I861" s="43" t="str">
        <f>VLOOKUP(G861,SCC_xref!$D$6:$E$260,2,FALSE)</f>
        <v>Compressor Engines</v>
      </c>
      <c r="J861" s="7" t="s">
        <v>17135</v>
      </c>
      <c r="K861" s="7" t="s">
        <v>17135</v>
      </c>
      <c r="L861" s="7">
        <v>8.82</v>
      </c>
      <c r="M861" s="7" t="s">
        <v>17135</v>
      </c>
      <c r="N861" s="7" t="s">
        <v>17135</v>
      </c>
    </row>
    <row r="862" spans="1:14" x14ac:dyDescent="0.2">
      <c r="A862" s="43" t="s">
        <v>17062</v>
      </c>
      <c r="B862" s="7" t="str">
        <f t="shared" si="13"/>
        <v>35</v>
      </c>
      <c r="C862" s="7" t="s">
        <v>17063</v>
      </c>
      <c r="D862" s="7" t="str">
        <f>VLOOKUP(C862,fips_xref!$K$2:$L$53,2,FALSE)</f>
        <v>Eddy</v>
      </c>
      <c r="E862" s="7" t="s">
        <v>17153</v>
      </c>
      <c r="F862" s="43" t="s">
        <v>17165</v>
      </c>
      <c r="G862" s="7" t="s">
        <v>1544</v>
      </c>
      <c r="H862" s="43" t="s">
        <v>17138</v>
      </c>
      <c r="I862" s="43" t="str">
        <f>VLOOKUP(G862,SCC_xref!$D$6:$E$260,2,FALSE)</f>
        <v>Natural Gas Production, Flares</v>
      </c>
      <c r="J862" s="7">
        <v>8.89</v>
      </c>
      <c r="K862" s="7" t="s">
        <v>17135</v>
      </c>
      <c r="L862" s="7" t="s">
        <v>17135</v>
      </c>
      <c r="M862" s="7" t="s">
        <v>17135</v>
      </c>
      <c r="N862" s="7" t="s">
        <v>17135</v>
      </c>
    </row>
    <row r="863" spans="1:14" x14ac:dyDescent="0.2">
      <c r="A863" s="43" t="s">
        <v>17062</v>
      </c>
      <c r="B863" s="7" t="str">
        <f t="shared" si="13"/>
        <v>35</v>
      </c>
      <c r="C863" s="7" t="s">
        <v>17063</v>
      </c>
      <c r="D863" s="7" t="str">
        <f>VLOOKUP(C863,fips_xref!$K$2:$L$53,2,FALSE)</f>
        <v>Eddy</v>
      </c>
      <c r="E863" s="7" t="s">
        <v>17153</v>
      </c>
      <c r="F863" s="43" t="s">
        <v>17165</v>
      </c>
      <c r="G863" s="7" t="s">
        <v>1544</v>
      </c>
      <c r="H863" s="43" t="s">
        <v>17138</v>
      </c>
      <c r="I863" s="43" t="str">
        <f>VLOOKUP(G863,SCC_xref!$D$6:$E$260,2,FALSE)</f>
        <v>Natural Gas Production, Flares</v>
      </c>
      <c r="J863" s="7">
        <v>8.89</v>
      </c>
      <c r="K863" s="7" t="s">
        <v>17135</v>
      </c>
      <c r="L863" s="7" t="s">
        <v>17135</v>
      </c>
      <c r="M863" s="7" t="s">
        <v>17135</v>
      </c>
      <c r="N863" s="7" t="s">
        <v>17135</v>
      </c>
    </row>
    <row r="864" spans="1:14" x14ac:dyDescent="0.2">
      <c r="A864" s="43" t="s">
        <v>17062</v>
      </c>
      <c r="B864" s="7" t="str">
        <f t="shared" si="13"/>
        <v>35</v>
      </c>
      <c r="C864" s="7" t="s">
        <v>17105</v>
      </c>
      <c r="D864" s="7" t="str">
        <f>VLOOKUP(C864,fips_xref!$K$2:$L$53,2,FALSE)</f>
        <v>Lea</v>
      </c>
      <c r="E864" s="7" t="s">
        <v>17236</v>
      </c>
      <c r="F864" s="43" t="s">
        <v>17237</v>
      </c>
      <c r="G864" s="7" t="s">
        <v>1544</v>
      </c>
      <c r="H864" s="43" t="s">
        <v>17360</v>
      </c>
      <c r="I864" s="43" t="str">
        <f>VLOOKUP(G864,SCC_xref!$D$6:$E$260,2,FALSE)</f>
        <v>Natural Gas Production, Flares</v>
      </c>
      <c r="J864" s="7" t="s">
        <v>17135</v>
      </c>
      <c r="K864" s="7" t="s">
        <v>17135</v>
      </c>
      <c r="L864" s="7">
        <v>8.9</v>
      </c>
      <c r="M864" s="7" t="s">
        <v>17135</v>
      </c>
      <c r="N864" s="7" t="s">
        <v>17135</v>
      </c>
    </row>
    <row r="865" spans="1:14" x14ac:dyDescent="0.2">
      <c r="A865" s="43" t="s">
        <v>17062</v>
      </c>
      <c r="B865" s="7" t="str">
        <f t="shared" si="13"/>
        <v>35</v>
      </c>
      <c r="C865" s="7" t="s">
        <v>17105</v>
      </c>
      <c r="D865" s="7" t="str">
        <f>VLOOKUP(C865,fips_xref!$K$2:$L$53,2,FALSE)</f>
        <v>Lea</v>
      </c>
      <c r="E865" s="7" t="s">
        <v>17150</v>
      </c>
      <c r="F865" s="43" t="s">
        <v>17163</v>
      </c>
      <c r="G865" s="7" t="s">
        <v>4252</v>
      </c>
      <c r="H865" s="43" t="s">
        <v>17174</v>
      </c>
      <c r="I865" s="43" t="str">
        <f>VLOOKUP(G865,SCC_xref!$D$6:$E$260,2,FALSE)</f>
        <v>Natural Gas Production, Flares</v>
      </c>
      <c r="J865" s="7" t="s">
        <v>17135</v>
      </c>
      <c r="K865" s="7">
        <v>8.93</v>
      </c>
      <c r="L865" s="7" t="s">
        <v>17135</v>
      </c>
      <c r="M865" s="7" t="s">
        <v>17135</v>
      </c>
      <c r="N865" s="7" t="s">
        <v>17135</v>
      </c>
    </row>
    <row r="866" spans="1:14" x14ac:dyDescent="0.2">
      <c r="A866" s="43" t="s">
        <v>17062</v>
      </c>
      <c r="B866" s="7" t="str">
        <f t="shared" si="13"/>
        <v>35</v>
      </c>
      <c r="C866" s="7" t="s">
        <v>17104</v>
      </c>
      <c r="D866" s="7" t="str">
        <f>VLOOKUP(C866,fips_xref!$K$2:$L$53,2,FALSE)</f>
        <v>Chaves</v>
      </c>
      <c r="E866" s="7" t="s">
        <v>17193</v>
      </c>
      <c r="F866" s="43" t="s">
        <v>17246</v>
      </c>
      <c r="G866" s="7" t="s">
        <v>4240</v>
      </c>
      <c r="H866" s="43" t="s">
        <v>17247</v>
      </c>
      <c r="I866" s="43" t="str">
        <f>VLOOKUP(G866,SCC_xref!$D$6:$E$260,2,FALSE)</f>
        <v>Compressor Engines</v>
      </c>
      <c r="J866" s="7" t="s">
        <v>17135</v>
      </c>
      <c r="K866" s="7" t="s">
        <v>17135</v>
      </c>
      <c r="L866" s="7">
        <v>9</v>
      </c>
      <c r="M866" s="7" t="s">
        <v>17135</v>
      </c>
      <c r="N866" s="7" t="s">
        <v>17135</v>
      </c>
    </row>
    <row r="867" spans="1:14" x14ac:dyDescent="0.2">
      <c r="A867" s="43" t="s">
        <v>17062</v>
      </c>
      <c r="B867" s="7" t="str">
        <f t="shared" si="13"/>
        <v>35</v>
      </c>
      <c r="C867" s="7" t="s">
        <v>17105</v>
      </c>
      <c r="D867" s="7" t="str">
        <f>VLOOKUP(C867,fips_xref!$K$2:$L$53,2,FALSE)</f>
        <v>Lea</v>
      </c>
      <c r="E867" s="7" t="s">
        <v>17132</v>
      </c>
      <c r="F867" s="43" t="s">
        <v>17173</v>
      </c>
      <c r="G867" s="7" t="s">
        <v>4238</v>
      </c>
      <c r="H867" s="43" t="s">
        <v>17200</v>
      </c>
      <c r="I867" s="43" t="str">
        <f>VLOOKUP(G867,SCC_xref!$D$6:$E$260,2,FALSE)</f>
        <v>Compressor Engines</v>
      </c>
      <c r="J867" s="7" t="s">
        <v>17135</v>
      </c>
      <c r="K867" s="7" t="s">
        <v>17135</v>
      </c>
      <c r="L867" s="7">
        <v>9.0500000000000007</v>
      </c>
      <c r="M867" s="7" t="s">
        <v>17135</v>
      </c>
      <c r="N867" s="7" t="s">
        <v>17135</v>
      </c>
    </row>
    <row r="868" spans="1:14" x14ac:dyDescent="0.2">
      <c r="A868" s="43" t="s">
        <v>17062</v>
      </c>
      <c r="B868" s="7" t="str">
        <f t="shared" si="13"/>
        <v>35</v>
      </c>
      <c r="C868" s="7" t="s">
        <v>17105</v>
      </c>
      <c r="D868" s="7" t="str">
        <f>VLOOKUP(C868,fips_xref!$K$2:$L$53,2,FALSE)</f>
        <v>Lea</v>
      </c>
      <c r="E868" s="7" t="s">
        <v>17201</v>
      </c>
      <c r="F868" s="43" t="s">
        <v>17304</v>
      </c>
      <c r="G868" s="7" t="s">
        <v>4240</v>
      </c>
      <c r="H868" s="43" t="s">
        <v>17331</v>
      </c>
      <c r="I868" s="43" t="str">
        <f>VLOOKUP(G868,SCC_xref!$D$6:$E$260,2,FALSE)</f>
        <v>Compressor Engines</v>
      </c>
      <c r="J868" s="7" t="s">
        <v>17135</v>
      </c>
      <c r="K868" s="7">
        <v>9.06</v>
      </c>
      <c r="L868" s="7" t="s">
        <v>17135</v>
      </c>
      <c r="M868" s="7" t="s">
        <v>17135</v>
      </c>
      <c r="N868" s="7" t="s">
        <v>17135</v>
      </c>
    </row>
    <row r="869" spans="1:14" x14ac:dyDescent="0.2">
      <c r="A869" s="43" t="s">
        <v>17062</v>
      </c>
      <c r="B869" s="7" t="str">
        <f t="shared" si="13"/>
        <v>35</v>
      </c>
      <c r="C869" s="7" t="s">
        <v>17105</v>
      </c>
      <c r="D869" s="7" t="str">
        <f>VLOOKUP(C869,fips_xref!$K$2:$L$53,2,FALSE)</f>
        <v>Lea</v>
      </c>
      <c r="E869" s="7" t="s">
        <v>17150</v>
      </c>
      <c r="F869" s="43" t="s">
        <v>17163</v>
      </c>
      <c r="G869" s="7" t="s">
        <v>5578</v>
      </c>
      <c r="H869" s="43" t="s">
        <v>17181</v>
      </c>
      <c r="I869" s="43" t="str">
        <f>VLOOKUP(G869,SCC_xref!$D$6:$E$260,2,FALSE)</f>
        <v>Compressor Engines</v>
      </c>
      <c r="J869" s="7" t="s">
        <v>17135</v>
      </c>
      <c r="K869" s="7" t="s">
        <v>17135</v>
      </c>
      <c r="L869" s="7">
        <v>9.1999999999999993</v>
      </c>
      <c r="M869" s="7" t="s">
        <v>17135</v>
      </c>
      <c r="N869" s="7" t="s">
        <v>17135</v>
      </c>
    </row>
    <row r="870" spans="1:14" x14ac:dyDescent="0.2">
      <c r="A870" s="43" t="s">
        <v>17062</v>
      </c>
      <c r="B870" s="7" t="str">
        <f t="shared" si="13"/>
        <v>35</v>
      </c>
      <c r="C870" s="7" t="s">
        <v>17105</v>
      </c>
      <c r="D870" s="7" t="str">
        <f>VLOOKUP(C870,fips_xref!$K$2:$L$53,2,FALSE)</f>
        <v>Lea</v>
      </c>
      <c r="E870" s="7" t="s">
        <v>17150</v>
      </c>
      <c r="F870" s="43" t="s">
        <v>17163</v>
      </c>
      <c r="G870" s="7" t="s">
        <v>5578</v>
      </c>
      <c r="H870" s="43" t="s">
        <v>17183</v>
      </c>
      <c r="I870" s="43" t="str">
        <f>VLOOKUP(G870,SCC_xref!$D$6:$E$260,2,FALSE)</f>
        <v>Compressor Engines</v>
      </c>
      <c r="J870" s="7" t="s">
        <v>17135</v>
      </c>
      <c r="K870" s="7" t="s">
        <v>17135</v>
      </c>
      <c r="L870" s="7">
        <v>9.2100000000000009</v>
      </c>
      <c r="M870" s="7" t="s">
        <v>17135</v>
      </c>
      <c r="N870" s="7" t="s">
        <v>17135</v>
      </c>
    </row>
    <row r="871" spans="1:14" x14ac:dyDescent="0.2">
      <c r="A871" s="43" t="s">
        <v>17062</v>
      </c>
      <c r="B871" s="7" t="str">
        <f t="shared" si="13"/>
        <v>35</v>
      </c>
      <c r="C871" s="7" t="s">
        <v>17105</v>
      </c>
      <c r="D871" s="7" t="str">
        <f>VLOOKUP(C871,fips_xref!$K$2:$L$53,2,FALSE)</f>
        <v>Lea</v>
      </c>
      <c r="E871" s="7" t="s">
        <v>17201</v>
      </c>
      <c r="F871" s="43" t="s">
        <v>17320</v>
      </c>
      <c r="G871" s="7" t="s">
        <v>4252</v>
      </c>
      <c r="H871" s="43" t="s">
        <v>17417</v>
      </c>
      <c r="I871" s="43" t="str">
        <f>VLOOKUP(G871,SCC_xref!$D$6:$E$260,2,FALSE)</f>
        <v>Natural Gas Production, Flares</v>
      </c>
      <c r="J871" s="7">
        <v>9.24</v>
      </c>
      <c r="K871" s="7" t="s">
        <v>17135</v>
      </c>
      <c r="L871" s="7" t="s">
        <v>17135</v>
      </c>
      <c r="M871" s="7" t="s">
        <v>17135</v>
      </c>
      <c r="N871" s="7" t="s">
        <v>17135</v>
      </c>
    </row>
    <row r="872" spans="1:14" x14ac:dyDescent="0.2">
      <c r="A872" s="43" t="s">
        <v>17062</v>
      </c>
      <c r="B872" s="7" t="str">
        <f t="shared" si="13"/>
        <v>35</v>
      </c>
      <c r="C872" s="7" t="s">
        <v>17105</v>
      </c>
      <c r="D872" s="7" t="str">
        <f>VLOOKUP(C872,fips_xref!$K$2:$L$53,2,FALSE)</f>
        <v>Lea</v>
      </c>
      <c r="E872" s="7" t="s">
        <v>17150</v>
      </c>
      <c r="F872" s="43" t="s">
        <v>17156</v>
      </c>
      <c r="G872" s="7" t="s">
        <v>4238</v>
      </c>
      <c r="H872" s="43" t="s">
        <v>17177</v>
      </c>
      <c r="I872" s="43" t="str">
        <f>VLOOKUP(G872,SCC_xref!$D$6:$E$260,2,FALSE)</f>
        <v>Compressor Engines</v>
      </c>
      <c r="J872" s="7">
        <v>9.35</v>
      </c>
      <c r="K872" s="7" t="s">
        <v>17135</v>
      </c>
      <c r="L872" s="7" t="s">
        <v>17135</v>
      </c>
      <c r="M872" s="7" t="s">
        <v>17135</v>
      </c>
      <c r="N872" s="7" t="s">
        <v>17135</v>
      </c>
    </row>
    <row r="873" spans="1:14" x14ac:dyDescent="0.2">
      <c r="A873" s="43" t="s">
        <v>17062</v>
      </c>
      <c r="B873" s="7" t="str">
        <f t="shared" si="13"/>
        <v>35</v>
      </c>
      <c r="C873" s="7" t="s">
        <v>17105</v>
      </c>
      <c r="D873" s="7" t="str">
        <f>VLOOKUP(C873,fips_xref!$K$2:$L$53,2,FALSE)</f>
        <v>Lea</v>
      </c>
      <c r="E873" s="7" t="s">
        <v>17153</v>
      </c>
      <c r="F873" s="43" t="s">
        <v>17154</v>
      </c>
      <c r="G873" s="7" t="s">
        <v>4242</v>
      </c>
      <c r="H873" s="43" t="s">
        <v>17408</v>
      </c>
      <c r="I873" s="43" t="str">
        <f>VLOOKUP(G873,SCC_xref!$D$6:$E$260,2,FALSE)</f>
        <v>Compressor Engines</v>
      </c>
      <c r="J873" s="7" t="s">
        <v>17135</v>
      </c>
      <c r="K873" s="7" t="s">
        <v>17135</v>
      </c>
      <c r="L873" s="7">
        <v>9.36</v>
      </c>
      <c r="M873" s="7" t="s">
        <v>17135</v>
      </c>
      <c r="N873" s="7" t="s">
        <v>17135</v>
      </c>
    </row>
    <row r="874" spans="1:14" x14ac:dyDescent="0.2">
      <c r="A874" s="43" t="s">
        <v>17062</v>
      </c>
      <c r="B874" s="7" t="str">
        <f t="shared" si="13"/>
        <v>35</v>
      </c>
      <c r="C874" s="7" t="s">
        <v>17063</v>
      </c>
      <c r="D874" s="7" t="str">
        <f>VLOOKUP(C874,fips_xref!$K$2:$L$53,2,FALSE)</f>
        <v>Eddy</v>
      </c>
      <c r="E874" s="7" t="s">
        <v>17201</v>
      </c>
      <c r="F874" s="43" t="s">
        <v>17295</v>
      </c>
      <c r="G874" s="7" t="s">
        <v>3823</v>
      </c>
      <c r="H874" s="43" t="s">
        <v>17296</v>
      </c>
      <c r="I874" s="43" t="str">
        <f>VLOOKUP(G874,SCC_xref!$D$6:$E$260,2,FALSE)</f>
        <v>Process Heaters</v>
      </c>
      <c r="J874" s="7">
        <v>9.49</v>
      </c>
      <c r="K874" s="7" t="s">
        <v>17135</v>
      </c>
      <c r="L874" s="7" t="s">
        <v>17135</v>
      </c>
      <c r="M874" s="7" t="s">
        <v>17135</v>
      </c>
      <c r="N874" s="7" t="s">
        <v>17135</v>
      </c>
    </row>
    <row r="875" spans="1:14" x14ac:dyDescent="0.2">
      <c r="A875" s="43" t="s">
        <v>17062</v>
      </c>
      <c r="B875" s="7" t="str">
        <f t="shared" si="13"/>
        <v>35</v>
      </c>
      <c r="C875" s="7" t="s">
        <v>17105</v>
      </c>
      <c r="D875" s="7" t="str">
        <f>VLOOKUP(C875,fips_xref!$K$2:$L$53,2,FALSE)</f>
        <v>Lea</v>
      </c>
      <c r="E875" s="7" t="s">
        <v>17201</v>
      </c>
      <c r="F875" s="43" t="s">
        <v>17304</v>
      </c>
      <c r="G875" s="7" t="s">
        <v>4240</v>
      </c>
      <c r="H875" s="43" t="s">
        <v>17305</v>
      </c>
      <c r="I875" s="43" t="str">
        <f>VLOOKUP(G875,SCC_xref!$D$6:$E$260,2,FALSE)</f>
        <v>Compressor Engines</v>
      </c>
      <c r="J875" s="7" t="s">
        <v>17135</v>
      </c>
      <c r="K875" s="7">
        <v>9.5299999999999994</v>
      </c>
      <c r="L875" s="7" t="s">
        <v>17135</v>
      </c>
      <c r="M875" s="7" t="s">
        <v>17135</v>
      </c>
      <c r="N875" s="7" t="s">
        <v>17135</v>
      </c>
    </row>
    <row r="876" spans="1:14" x14ac:dyDescent="0.2">
      <c r="A876" s="43" t="s">
        <v>17062</v>
      </c>
      <c r="B876" s="7" t="str">
        <f t="shared" si="13"/>
        <v>35</v>
      </c>
      <c r="C876" s="7" t="s">
        <v>17105</v>
      </c>
      <c r="D876" s="7" t="str">
        <f>VLOOKUP(C876,fips_xref!$K$2:$L$53,2,FALSE)</f>
        <v>Lea</v>
      </c>
      <c r="E876" s="7" t="s">
        <v>17153</v>
      </c>
      <c r="F876" s="43" t="s">
        <v>17154</v>
      </c>
      <c r="G876" s="7" t="s">
        <v>4240</v>
      </c>
      <c r="H876" s="43" t="s">
        <v>17249</v>
      </c>
      <c r="I876" s="43" t="str">
        <f>VLOOKUP(G876,SCC_xref!$D$6:$E$260,2,FALSE)</f>
        <v>Compressor Engines</v>
      </c>
      <c r="J876" s="7">
        <v>9.56</v>
      </c>
      <c r="K876" s="7" t="s">
        <v>17135</v>
      </c>
      <c r="L876" s="7" t="s">
        <v>17135</v>
      </c>
      <c r="M876" s="7" t="s">
        <v>17135</v>
      </c>
      <c r="N876" s="7" t="s">
        <v>17135</v>
      </c>
    </row>
    <row r="877" spans="1:14" x14ac:dyDescent="0.2">
      <c r="A877" s="43" t="s">
        <v>17062</v>
      </c>
      <c r="B877" s="7" t="str">
        <f t="shared" si="13"/>
        <v>35</v>
      </c>
      <c r="C877" s="7" t="s">
        <v>17105</v>
      </c>
      <c r="D877" s="7" t="str">
        <f>VLOOKUP(C877,fips_xref!$K$2:$L$53,2,FALSE)</f>
        <v>Lea</v>
      </c>
      <c r="E877" s="7" t="s">
        <v>17236</v>
      </c>
      <c r="F877" s="43" t="s">
        <v>17237</v>
      </c>
      <c r="G877" s="7" t="s">
        <v>4238</v>
      </c>
      <c r="H877" s="43" t="s">
        <v>17240</v>
      </c>
      <c r="I877" s="43" t="str">
        <f>VLOOKUP(G877,SCC_xref!$D$6:$E$260,2,FALSE)</f>
        <v>Compressor Engines</v>
      </c>
      <c r="J877" s="7">
        <v>9.6</v>
      </c>
      <c r="K877" s="7" t="s">
        <v>17135</v>
      </c>
      <c r="L877" s="7" t="s">
        <v>17135</v>
      </c>
      <c r="M877" s="7" t="s">
        <v>17135</v>
      </c>
      <c r="N877" s="7" t="s">
        <v>17135</v>
      </c>
    </row>
    <row r="878" spans="1:14" x14ac:dyDescent="0.2">
      <c r="A878" s="43" t="s">
        <v>17062</v>
      </c>
      <c r="B878" s="7" t="str">
        <f t="shared" si="13"/>
        <v>35</v>
      </c>
      <c r="C878" s="7" t="s">
        <v>17105</v>
      </c>
      <c r="D878" s="7" t="str">
        <f>VLOOKUP(C878,fips_xref!$K$2:$L$53,2,FALSE)</f>
        <v>Lea</v>
      </c>
      <c r="E878" s="7" t="s">
        <v>17150</v>
      </c>
      <c r="F878" s="43" t="s">
        <v>17151</v>
      </c>
      <c r="G878" s="7" t="s">
        <v>4238</v>
      </c>
      <c r="H878" s="43" t="s">
        <v>17379</v>
      </c>
      <c r="I878" s="43" t="str">
        <f>VLOOKUP(G878,SCC_xref!$D$6:$E$260,2,FALSE)</f>
        <v>Compressor Engines</v>
      </c>
      <c r="J878" s="7" t="s">
        <v>17135</v>
      </c>
      <c r="K878" s="7" t="s">
        <v>17135</v>
      </c>
      <c r="L878" s="7">
        <v>9.7200000000000006</v>
      </c>
      <c r="M878" s="7" t="s">
        <v>17135</v>
      </c>
      <c r="N878" s="7" t="s">
        <v>17135</v>
      </c>
    </row>
    <row r="879" spans="1:14" x14ac:dyDescent="0.2">
      <c r="A879" s="43" t="s">
        <v>17062</v>
      </c>
      <c r="B879" s="7" t="str">
        <f t="shared" si="13"/>
        <v>35</v>
      </c>
      <c r="C879" s="7" t="s">
        <v>17105</v>
      </c>
      <c r="D879" s="7" t="str">
        <f>VLOOKUP(C879,fips_xref!$K$2:$L$53,2,FALSE)</f>
        <v>Lea</v>
      </c>
      <c r="E879" s="7" t="s">
        <v>17150</v>
      </c>
      <c r="F879" s="43" t="s">
        <v>17187</v>
      </c>
      <c r="G879" s="7" t="s">
        <v>5578</v>
      </c>
      <c r="H879" s="43" t="s">
        <v>17188</v>
      </c>
      <c r="I879" s="43" t="str">
        <f>VLOOKUP(G879,SCC_xref!$D$6:$E$260,2,FALSE)</f>
        <v>Compressor Engines</v>
      </c>
      <c r="J879" s="7">
        <v>9.7200000000000006</v>
      </c>
      <c r="K879" s="7" t="s">
        <v>17135</v>
      </c>
      <c r="L879" s="7" t="s">
        <v>17135</v>
      </c>
      <c r="M879" s="7" t="s">
        <v>17135</v>
      </c>
      <c r="N879" s="7" t="s">
        <v>17135</v>
      </c>
    </row>
    <row r="880" spans="1:14" x14ac:dyDescent="0.2">
      <c r="A880" s="43" t="s">
        <v>17062</v>
      </c>
      <c r="B880" s="7" t="str">
        <f t="shared" si="13"/>
        <v>35</v>
      </c>
      <c r="C880" s="7" t="s">
        <v>17063</v>
      </c>
      <c r="D880" s="7" t="str">
        <f>VLOOKUP(C880,fips_xref!$K$2:$L$53,2,FALSE)</f>
        <v>Eddy</v>
      </c>
      <c r="E880" s="7" t="s">
        <v>17132</v>
      </c>
      <c r="F880" s="43" t="s">
        <v>17136</v>
      </c>
      <c r="G880" s="7" t="s">
        <v>4252</v>
      </c>
      <c r="H880" s="43" t="s">
        <v>17138</v>
      </c>
      <c r="I880" s="43" t="str">
        <f>VLOOKUP(G880,SCC_xref!$D$6:$E$260,2,FALSE)</f>
        <v>Natural Gas Production, Flares</v>
      </c>
      <c r="J880" s="7" t="s">
        <v>17135</v>
      </c>
      <c r="K880" s="7">
        <v>9.75</v>
      </c>
      <c r="L880" s="7" t="s">
        <v>17135</v>
      </c>
      <c r="M880" s="7" t="s">
        <v>17135</v>
      </c>
      <c r="N880" s="7" t="s">
        <v>17135</v>
      </c>
    </row>
    <row r="881" spans="1:14" x14ac:dyDescent="0.2">
      <c r="A881" s="43" t="s">
        <v>17062</v>
      </c>
      <c r="B881" s="7" t="str">
        <f t="shared" si="13"/>
        <v>35</v>
      </c>
      <c r="C881" s="7" t="s">
        <v>17063</v>
      </c>
      <c r="D881" s="7" t="str">
        <f>VLOOKUP(C881,fips_xref!$K$2:$L$53,2,FALSE)</f>
        <v>Eddy</v>
      </c>
      <c r="E881" s="7" t="s">
        <v>17201</v>
      </c>
      <c r="F881" s="43" t="s">
        <v>17295</v>
      </c>
      <c r="G881" s="7" t="s">
        <v>3823</v>
      </c>
      <c r="H881" s="43" t="s">
        <v>17297</v>
      </c>
      <c r="I881" s="43" t="str">
        <f>VLOOKUP(G881,SCC_xref!$D$6:$E$260,2,FALSE)</f>
        <v>Process Heaters</v>
      </c>
      <c r="J881" s="7">
        <v>9.7899999999999991</v>
      </c>
      <c r="K881" s="7" t="s">
        <v>17135</v>
      </c>
      <c r="L881" s="7" t="s">
        <v>17135</v>
      </c>
      <c r="M881" s="7" t="s">
        <v>17135</v>
      </c>
      <c r="N881" s="7" t="s">
        <v>17135</v>
      </c>
    </row>
    <row r="882" spans="1:14" x14ac:dyDescent="0.2">
      <c r="A882" s="43" t="s">
        <v>17062</v>
      </c>
      <c r="B882" s="7" t="str">
        <f t="shared" si="13"/>
        <v>35</v>
      </c>
      <c r="C882" s="7" t="s">
        <v>17105</v>
      </c>
      <c r="D882" s="7" t="str">
        <f>VLOOKUP(C882,fips_xref!$K$2:$L$53,2,FALSE)</f>
        <v>Lea</v>
      </c>
      <c r="E882" s="7" t="s">
        <v>17132</v>
      </c>
      <c r="F882" s="43" t="s">
        <v>17173</v>
      </c>
      <c r="G882" s="7" t="s">
        <v>4238</v>
      </c>
      <c r="H882" s="43" t="s">
        <v>17200</v>
      </c>
      <c r="I882" s="43" t="str">
        <f>VLOOKUP(G882,SCC_xref!$D$6:$E$260,2,FALSE)</f>
        <v>Compressor Engines</v>
      </c>
      <c r="J882" s="7" t="s">
        <v>17135</v>
      </c>
      <c r="K882" s="7" t="s">
        <v>17135</v>
      </c>
      <c r="L882" s="7">
        <v>9.7899999999999991</v>
      </c>
      <c r="M882" s="7" t="s">
        <v>17135</v>
      </c>
      <c r="N882" s="7" t="s">
        <v>17135</v>
      </c>
    </row>
    <row r="883" spans="1:14" x14ac:dyDescent="0.2">
      <c r="A883" s="43" t="s">
        <v>17062</v>
      </c>
      <c r="B883" s="7" t="str">
        <f t="shared" si="13"/>
        <v>35</v>
      </c>
      <c r="C883" s="7" t="s">
        <v>17105</v>
      </c>
      <c r="D883" s="7" t="str">
        <f>VLOOKUP(C883,fips_xref!$K$2:$L$53,2,FALSE)</f>
        <v>Lea</v>
      </c>
      <c r="E883" s="7" t="s">
        <v>17150</v>
      </c>
      <c r="F883" s="43" t="s">
        <v>17151</v>
      </c>
      <c r="G883" s="7" t="s">
        <v>1126</v>
      </c>
      <c r="H883" s="43" t="s">
        <v>1891</v>
      </c>
      <c r="I883" s="43" t="str">
        <f>VLOOKUP(G883,SCC_xref!$D$6:$E$260,2,FALSE)</f>
        <v>Permitted Fugitives</v>
      </c>
      <c r="J883" s="7" t="s">
        <v>17135</v>
      </c>
      <c r="K883" s="7">
        <v>9.9026999999999994</v>
      </c>
      <c r="L883" s="7" t="s">
        <v>17135</v>
      </c>
      <c r="M883" s="7" t="s">
        <v>17135</v>
      </c>
      <c r="N883" s="7" t="s">
        <v>17135</v>
      </c>
    </row>
    <row r="884" spans="1:14" x14ac:dyDescent="0.2">
      <c r="A884" s="43" t="s">
        <v>17062</v>
      </c>
      <c r="B884" s="7" t="str">
        <f t="shared" si="13"/>
        <v>35</v>
      </c>
      <c r="C884" s="7" t="s">
        <v>17105</v>
      </c>
      <c r="D884" s="7" t="str">
        <f>VLOOKUP(C884,fips_xref!$K$2:$L$53,2,FALSE)</f>
        <v>Lea</v>
      </c>
      <c r="E884" s="7" t="s">
        <v>17132</v>
      </c>
      <c r="F884" s="43" t="s">
        <v>17173</v>
      </c>
      <c r="G884" s="7" t="s">
        <v>4238</v>
      </c>
      <c r="H884" s="43" t="s">
        <v>17200</v>
      </c>
      <c r="I884" s="43" t="str">
        <f>VLOOKUP(G884,SCC_xref!$D$6:$E$260,2,FALSE)</f>
        <v>Compressor Engines</v>
      </c>
      <c r="J884" s="7" t="s">
        <v>17135</v>
      </c>
      <c r="K884" s="7" t="s">
        <v>17135</v>
      </c>
      <c r="L884" s="7">
        <v>9.99</v>
      </c>
      <c r="M884" s="7" t="s">
        <v>17135</v>
      </c>
      <c r="N884" s="7" t="s">
        <v>17135</v>
      </c>
    </row>
    <row r="885" spans="1:14" x14ac:dyDescent="0.2">
      <c r="A885" s="43" t="s">
        <v>17062</v>
      </c>
      <c r="B885" s="7" t="str">
        <f t="shared" si="13"/>
        <v>35</v>
      </c>
      <c r="C885" s="7" t="s">
        <v>17063</v>
      </c>
      <c r="D885" s="7" t="str">
        <f>VLOOKUP(C885,fips_xref!$K$2:$L$53,2,FALSE)</f>
        <v>Eddy</v>
      </c>
      <c r="E885" s="7" t="s">
        <v>17153</v>
      </c>
      <c r="F885" s="43" t="s">
        <v>17165</v>
      </c>
      <c r="G885" s="7" t="s">
        <v>1544</v>
      </c>
      <c r="H885" s="43" t="s">
        <v>17138</v>
      </c>
      <c r="I885" s="43" t="str">
        <f>VLOOKUP(G885,SCC_xref!$D$6:$E$260,2,FALSE)</f>
        <v>Natural Gas Production, Flares</v>
      </c>
      <c r="J885" s="7" t="s">
        <v>17135</v>
      </c>
      <c r="K885" s="7">
        <v>10.01</v>
      </c>
      <c r="L885" s="7" t="s">
        <v>17135</v>
      </c>
      <c r="M885" s="7" t="s">
        <v>17135</v>
      </c>
      <c r="N885" s="7" t="s">
        <v>17135</v>
      </c>
    </row>
    <row r="886" spans="1:14" x14ac:dyDescent="0.2">
      <c r="A886" s="43" t="s">
        <v>17062</v>
      </c>
      <c r="B886" s="7" t="str">
        <f t="shared" si="13"/>
        <v>35</v>
      </c>
      <c r="C886" s="7" t="s">
        <v>17105</v>
      </c>
      <c r="D886" s="7" t="str">
        <f>VLOOKUP(C886,fips_xref!$K$2:$L$53,2,FALSE)</f>
        <v>Lea</v>
      </c>
      <c r="E886" s="7" t="s">
        <v>17132</v>
      </c>
      <c r="F886" s="43" t="s">
        <v>17173</v>
      </c>
      <c r="G886" s="7" t="s">
        <v>4238</v>
      </c>
      <c r="H886" s="43" t="s">
        <v>17200</v>
      </c>
      <c r="I886" s="43" t="str">
        <f>VLOOKUP(G886,SCC_xref!$D$6:$E$260,2,FALSE)</f>
        <v>Compressor Engines</v>
      </c>
      <c r="J886" s="7">
        <v>10.119999999999999</v>
      </c>
      <c r="K886" s="7" t="s">
        <v>17135</v>
      </c>
      <c r="L886" s="7" t="s">
        <v>17135</v>
      </c>
      <c r="M886" s="7" t="s">
        <v>17135</v>
      </c>
      <c r="N886" s="7" t="s">
        <v>17135</v>
      </c>
    </row>
    <row r="887" spans="1:14" x14ac:dyDescent="0.2">
      <c r="A887" s="43" t="s">
        <v>17062</v>
      </c>
      <c r="B887" s="7" t="str">
        <f t="shared" si="13"/>
        <v>35</v>
      </c>
      <c r="C887" s="7" t="s">
        <v>17105</v>
      </c>
      <c r="D887" s="7" t="str">
        <f>VLOOKUP(C887,fips_xref!$K$2:$L$53,2,FALSE)</f>
        <v>Lea</v>
      </c>
      <c r="E887" s="7" t="s">
        <v>17201</v>
      </c>
      <c r="F887" s="43" t="s">
        <v>17320</v>
      </c>
      <c r="G887" s="7" t="s">
        <v>4240</v>
      </c>
      <c r="H887" s="43" t="s">
        <v>17353</v>
      </c>
      <c r="I887" s="43" t="str">
        <f>VLOOKUP(G887,SCC_xref!$D$6:$E$260,2,FALSE)</f>
        <v>Compressor Engines</v>
      </c>
      <c r="J887" s="7" t="s">
        <v>17135</v>
      </c>
      <c r="K887" s="7" t="s">
        <v>17135</v>
      </c>
      <c r="L887" s="7">
        <v>10.119999999999999</v>
      </c>
      <c r="M887" s="7" t="s">
        <v>17135</v>
      </c>
      <c r="N887" s="7" t="s">
        <v>17135</v>
      </c>
    </row>
    <row r="888" spans="1:14" x14ac:dyDescent="0.2">
      <c r="A888" s="43" t="s">
        <v>17062</v>
      </c>
      <c r="B888" s="7" t="str">
        <f t="shared" si="13"/>
        <v>35</v>
      </c>
      <c r="C888" s="7" t="s">
        <v>17105</v>
      </c>
      <c r="D888" s="7" t="str">
        <f>VLOOKUP(C888,fips_xref!$K$2:$L$53,2,FALSE)</f>
        <v>Lea</v>
      </c>
      <c r="E888" s="7" t="s">
        <v>17201</v>
      </c>
      <c r="F888" s="43" t="s">
        <v>17320</v>
      </c>
      <c r="G888" s="7" t="s">
        <v>4240</v>
      </c>
      <c r="H888" s="43" t="s">
        <v>17353</v>
      </c>
      <c r="I888" s="43" t="str">
        <f>VLOOKUP(G888,SCC_xref!$D$6:$E$260,2,FALSE)</f>
        <v>Compressor Engines</v>
      </c>
      <c r="J888" s="7" t="s">
        <v>17135</v>
      </c>
      <c r="K888" s="7" t="s">
        <v>17135</v>
      </c>
      <c r="L888" s="7">
        <v>10.25</v>
      </c>
      <c r="M888" s="7" t="s">
        <v>17135</v>
      </c>
      <c r="N888" s="7" t="s">
        <v>17135</v>
      </c>
    </row>
    <row r="889" spans="1:14" x14ac:dyDescent="0.2">
      <c r="A889" s="43" t="s">
        <v>17062</v>
      </c>
      <c r="B889" s="7" t="str">
        <f t="shared" si="13"/>
        <v>35</v>
      </c>
      <c r="C889" s="7" t="s">
        <v>17063</v>
      </c>
      <c r="D889" s="7" t="str">
        <f>VLOOKUP(C889,fips_xref!$K$2:$L$53,2,FALSE)</f>
        <v>Eddy</v>
      </c>
      <c r="E889" s="7" t="s">
        <v>17268</v>
      </c>
      <c r="F889" s="43" t="s">
        <v>17269</v>
      </c>
      <c r="G889" s="7" t="s">
        <v>1136</v>
      </c>
      <c r="H889" s="43" t="s">
        <v>17284</v>
      </c>
      <c r="I889" s="43" t="str">
        <f>VLOOKUP(G889,SCC_xref!$D$6:$E$260,2,FALSE)</f>
        <v>Permitted Tank Losses</v>
      </c>
      <c r="J889" s="7" t="s">
        <v>17135</v>
      </c>
      <c r="K889" s="7">
        <v>10.26</v>
      </c>
      <c r="L889" s="7" t="s">
        <v>17135</v>
      </c>
      <c r="M889" s="7" t="s">
        <v>17135</v>
      </c>
      <c r="N889" s="7" t="s">
        <v>17135</v>
      </c>
    </row>
    <row r="890" spans="1:14" x14ac:dyDescent="0.2">
      <c r="A890" s="43" t="s">
        <v>17062</v>
      </c>
      <c r="B890" s="7" t="str">
        <f t="shared" si="13"/>
        <v>35</v>
      </c>
      <c r="C890" s="7" t="s">
        <v>17063</v>
      </c>
      <c r="D890" s="7" t="str">
        <f>VLOOKUP(C890,fips_xref!$K$2:$L$53,2,FALSE)</f>
        <v>Eddy</v>
      </c>
      <c r="E890" s="7" t="s">
        <v>17268</v>
      </c>
      <c r="F890" s="43" t="s">
        <v>17269</v>
      </c>
      <c r="G890" s="7" t="s">
        <v>1136</v>
      </c>
      <c r="H890" s="43" t="s">
        <v>17284</v>
      </c>
      <c r="I890" s="43" t="str">
        <f>VLOOKUP(G890,SCC_xref!$D$6:$E$260,2,FALSE)</f>
        <v>Permitted Tank Losses</v>
      </c>
      <c r="J890" s="7" t="s">
        <v>17135</v>
      </c>
      <c r="K890" s="7">
        <v>10.26</v>
      </c>
      <c r="L890" s="7" t="s">
        <v>17135</v>
      </c>
      <c r="M890" s="7" t="s">
        <v>17135</v>
      </c>
      <c r="N890" s="7" t="s">
        <v>17135</v>
      </c>
    </row>
    <row r="891" spans="1:14" x14ac:dyDescent="0.2">
      <c r="A891" s="43" t="s">
        <v>17062</v>
      </c>
      <c r="B891" s="7" t="str">
        <f t="shared" si="13"/>
        <v>35</v>
      </c>
      <c r="C891" s="7" t="s">
        <v>17105</v>
      </c>
      <c r="D891" s="7" t="str">
        <f>VLOOKUP(C891,fips_xref!$K$2:$L$53,2,FALSE)</f>
        <v>Lea</v>
      </c>
      <c r="E891" s="7" t="s">
        <v>17236</v>
      </c>
      <c r="F891" s="43" t="s">
        <v>17237</v>
      </c>
      <c r="G891" s="7" t="s">
        <v>4238</v>
      </c>
      <c r="H891" s="43" t="s">
        <v>17240</v>
      </c>
      <c r="I891" s="43" t="str">
        <f>VLOOKUP(G891,SCC_xref!$D$6:$E$260,2,FALSE)</f>
        <v>Compressor Engines</v>
      </c>
      <c r="J891" s="7">
        <v>10.4</v>
      </c>
      <c r="K891" s="7" t="s">
        <v>17135</v>
      </c>
      <c r="L891" s="7" t="s">
        <v>17135</v>
      </c>
      <c r="M891" s="7" t="s">
        <v>17135</v>
      </c>
      <c r="N891" s="7" t="s">
        <v>17135</v>
      </c>
    </row>
    <row r="892" spans="1:14" x14ac:dyDescent="0.2">
      <c r="A892" s="43" t="s">
        <v>17062</v>
      </c>
      <c r="B892" s="7" t="str">
        <f t="shared" si="13"/>
        <v>35</v>
      </c>
      <c r="C892" s="7" t="s">
        <v>17105</v>
      </c>
      <c r="D892" s="7" t="str">
        <f>VLOOKUP(C892,fips_xref!$K$2:$L$53,2,FALSE)</f>
        <v>Lea</v>
      </c>
      <c r="E892" s="7" t="s">
        <v>17236</v>
      </c>
      <c r="F892" s="43" t="s">
        <v>17237</v>
      </c>
      <c r="G892" s="7" t="s">
        <v>5578</v>
      </c>
      <c r="H892" s="43" t="s">
        <v>17240</v>
      </c>
      <c r="I892" s="43" t="str">
        <f>VLOOKUP(G892,SCC_xref!$D$6:$E$260,2,FALSE)</f>
        <v>Compressor Engines</v>
      </c>
      <c r="J892" s="7" t="s">
        <v>17135</v>
      </c>
      <c r="K892" s="7" t="s">
        <v>17135</v>
      </c>
      <c r="L892" s="7">
        <v>10.5</v>
      </c>
      <c r="M892" s="7" t="s">
        <v>17135</v>
      </c>
      <c r="N892" s="7" t="s">
        <v>17135</v>
      </c>
    </row>
    <row r="893" spans="1:14" x14ac:dyDescent="0.2">
      <c r="A893" s="43" t="s">
        <v>17062</v>
      </c>
      <c r="B893" s="7" t="str">
        <f t="shared" si="13"/>
        <v>35</v>
      </c>
      <c r="C893" s="7" t="s">
        <v>17105</v>
      </c>
      <c r="D893" s="7" t="str">
        <f>VLOOKUP(C893,fips_xref!$K$2:$L$53,2,FALSE)</f>
        <v>Lea</v>
      </c>
      <c r="E893" s="7" t="s">
        <v>17150</v>
      </c>
      <c r="F893" s="43" t="s">
        <v>17163</v>
      </c>
      <c r="G893" s="7" t="s">
        <v>10979</v>
      </c>
      <c r="H893" s="43" t="s">
        <v>17312</v>
      </c>
      <c r="I893" s="43" t="str">
        <f>VLOOKUP(G893,SCC_xref!$D$6:$E$260,2,FALSE)</f>
        <v>Natural Gas Production, Other Not Classified</v>
      </c>
      <c r="J893" s="7" t="s">
        <v>17135</v>
      </c>
      <c r="K893" s="7" t="s">
        <v>17135</v>
      </c>
      <c r="L893" s="7">
        <v>10.66</v>
      </c>
      <c r="M893" s="7" t="s">
        <v>17135</v>
      </c>
      <c r="N893" s="7" t="s">
        <v>17135</v>
      </c>
    </row>
    <row r="894" spans="1:14" x14ac:dyDescent="0.2">
      <c r="A894" s="43" t="s">
        <v>17062</v>
      </c>
      <c r="B894" s="7" t="str">
        <f t="shared" si="13"/>
        <v>35</v>
      </c>
      <c r="C894" s="7" t="s">
        <v>17105</v>
      </c>
      <c r="D894" s="7" t="str">
        <f>VLOOKUP(C894,fips_xref!$K$2:$L$53,2,FALSE)</f>
        <v>Lea</v>
      </c>
      <c r="E894" s="7" t="s">
        <v>17150</v>
      </c>
      <c r="F894" s="43" t="s">
        <v>17175</v>
      </c>
      <c r="G894" s="7" t="s">
        <v>4240</v>
      </c>
      <c r="H894" s="43" t="s">
        <v>17205</v>
      </c>
      <c r="I894" s="43" t="str">
        <f>VLOOKUP(G894,SCC_xref!$D$6:$E$260,2,FALSE)</f>
        <v>Compressor Engines</v>
      </c>
      <c r="J894" s="7">
        <v>10.67</v>
      </c>
      <c r="K894" s="7" t="s">
        <v>17135</v>
      </c>
      <c r="L894" s="7" t="s">
        <v>17135</v>
      </c>
      <c r="M894" s="7" t="s">
        <v>17135</v>
      </c>
      <c r="N894" s="7" t="s">
        <v>17135</v>
      </c>
    </row>
    <row r="895" spans="1:14" x14ac:dyDescent="0.2">
      <c r="A895" s="43" t="s">
        <v>17062</v>
      </c>
      <c r="B895" s="7" t="str">
        <f t="shared" si="13"/>
        <v>35</v>
      </c>
      <c r="C895" s="7" t="s">
        <v>17105</v>
      </c>
      <c r="D895" s="7" t="str">
        <f>VLOOKUP(C895,fips_xref!$K$2:$L$53,2,FALSE)</f>
        <v>Lea</v>
      </c>
      <c r="E895" s="7" t="s">
        <v>17236</v>
      </c>
      <c r="F895" s="43" t="s">
        <v>17237</v>
      </c>
      <c r="G895" s="7" t="s">
        <v>4242</v>
      </c>
      <c r="H895" s="43" t="s">
        <v>17318</v>
      </c>
      <c r="I895" s="43" t="str">
        <f>VLOOKUP(G895,SCC_xref!$D$6:$E$260,2,FALSE)</f>
        <v>Compressor Engines</v>
      </c>
      <c r="J895" s="7" t="s">
        <v>17135</v>
      </c>
      <c r="K895" s="7">
        <v>10.7</v>
      </c>
      <c r="L895" s="7" t="s">
        <v>17135</v>
      </c>
      <c r="M895" s="7" t="s">
        <v>17135</v>
      </c>
      <c r="N895" s="7" t="s">
        <v>17135</v>
      </c>
    </row>
    <row r="896" spans="1:14" x14ac:dyDescent="0.2">
      <c r="A896" s="43" t="s">
        <v>17062</v>
      </c>
      <c r="B896" s="7" t="str">
        <f t="shared" si="13"/>
        <v>35</v>
      </c>
      <c r="C896" s="7" t="s">
        <v>17105</v>
      </c>
      <c r="D896" s="7" t="str">
        <f>VLOOKUP(C896,fips_xref!$K$2:$L$53,2,FALSE)</f>
        <v>Lea</v>
      </c>
      <c r="E896" s="7" t="s">
        <v>17231</v>
      </c>
      <c r="F896" s="43" t="s">
        <v>17264</v>
      </c>
      <c r="G896" s="7" t="s">
        <v>5578</v>
      </c>
      <c r="H896" s="43" t="s">
        <v>17277</v>
      </c>
      <c r="I896" s="43" t="str">
        <f>VLOOKUP(G896,SCC_xref!$D$6:$E$260,2,FALSE)</f>
        <v>Compressor Engines</v>
      </c>
      <c r="J896" s="7">
        <v>10.7</v>
      </c>
      <c r="K896" s="7" t="s">
        <v>17135</v>
      </c>
      <c r="L896" s="7" t="s">
        <v>17135</v>
      </c>
      <c r="M896" s="7" t="s">
        <v>17135</v>
      </c>
      <c r="N896" s="7" t="s">
        <v>17135</v>
      </c>
    </row>
    <row r="897" spans="1:14" x14ac:dyDescent="0.2">
      <c r="A897" s="43" t="s">
        <v>17062</v>
      </c>
      <c r="B897" s="7" t="str">
        <f t="shared" si="13"/>
        <v>35</v>
      </c>
      <c r="C897" s="7" t="s">
        <v>17105</v>
      </c>
      <c r="D897" s="7" t="str">
        <f>VLOOKUP(C897,fips_xref!$K$2:$L$53,2,FALSE)</f>
        <v>Lea</v>
      </c>
      <c r="E897" s="7" t="s">
        <v>17231</v>
      </c>
      <c r="F897" s="43" t="s">
        <v>17264</v>
      </c>
      <c r="G897" s="7" t="s">
        <v>5578</v>
      </c>
      <c r="H897" s="43" t="s">
        <v>17277</v>
      </c>
      <c r="I897" s="43" t="str">
        <f>VLOOKUP(G897,SCC_xref!$D$6:$E$260,2,FALSE)</f>
        <v>Compressor Engines</v>
      </c>
      <c r="J897" s="7">
        <v>10.7</v>
      </c>
      <c r="K897" s="7" t="s">
        <v>17135</v>
      </c>
      <c r="L897" s="7" t="s">
        <v>17135</v>
      </c>
      <c r="M897" s="7" t="s">
        <v>17135</v>
      </c>
      <c r="N897" s="7" t="s">
        <v>17135</v>
      </c>
    </row>
    <row r="898" spans="1:14" x14ac:dyDescent="0.2">
      <c r="A898" s="43" t="s">
        <v>17062</v>
      </c>
      <c r="B898" s="7" t="str">
        <f t="shared" si="13"/>
        <v>35</v>
      </c>
      <c r="C898" s="7" t="s">
        <v>17105</v>
      </c>
      <c r="D898" s="7" t="str">
        <f>VLOOKUP(C898,fips_xref!$K$2:$L$53,2,FALSE)</f>
        <v>Lea</v>
      </c>
      <c r="E898" s="7" t="s">
        <v>17150</v>
      </c>
      <c r="F898" s="43" t="s">
        <v>17163</v>
      </c>
      <c r="G898" s="7" t="s">
        <v>3823</v>
      </c>
      <c r="H898" s="43" t="s">
        <v>17230</v>
      </c>
      <c r="I898" s="43" t="str">
        <f>VLOOKUP(G898,SCC_xref!$D$6:$E$260,2,FALSE)</f>
        <v>Process Heaters</v>
      </c>
      <c r="J898" s="7" t="s">
        <v>17135</v>
      </c>
      <c r="K898" s="7" t="s">
        <v>17135</v>
      </c>
      <c r="L898" s="7">
        <v>10.8</v>
      </c>
      <c r="M898" s="7" t="s">
        <v>17135</v>
      </c>
      <c r="N898" s="7" t="s">
        <v>17135</v>
      </c>
    </row>
    <row r="899" spans="1:14" x14ac:dyDescent="0.2">
      <c r="A899" s="43" t="s">
        <v>17062</v>
      </c>
      <c r="B899" s="7" t="str">
        <f t="shared" si="13"/>
        <v>35</v>
      </c>
      <c r="C899" s="7" t="s">
        <v>17105</v>
      </c>
      <c r="D899" s="7" t="str">
        <f>VLOOKUP(C899,fips_xref!$K$2:$L$53,2,FALSE)</f>
        <v>Lea</v>
      </c>
      <c r="E899" s="7" t="s">
        <v>17150</v>
      </c>
      <c r="F899" s="43" t="s">
        <v>17163</v>
      </c>
      <c r="G899" s="7" t="s">
        <v>3823</v>
      </c>
      <c r="H899" s="43" t="s">
        <v>17230</v>
      </c>
      <c r="I899" s="43" t="str">
        <f>VLOOKUP(G899,SCC_xref!$D$6:$E$260,2,FALSE)</f>
        <v>Process Heaters</v>
      </c>
      <c r="J899" s="7" t="s">
        <v>17135</v>
      </c>
      <c r="K899" s="7" t="s">
        <v>17135</v>
      </c>
      <c r="L899" s="7">
        <v>10.8</v>
      </c>
      <c r="M899" s="7" t="s">
        <v>17135</v>
      </c>
      <c r="N899" s="7" t="s">
        <v>17135</v>
      </c>
    </row>
    <row r="900" spans="1:14" x14ac:dyDescent="0.2">
      <c r="A900" s="43" t="s">
        <v>17062</v>
      </c>
      <c r="B900" s="7" t="str">
        <f t="shared" si="13"/>
        <v>35</v>
      </c>
      <c r="C900" s="7" t="s">
        <v>17105</v>
      </c>
      <c r="D900" s="7" t="str">
        <f>VLOOKUP(C900,fips_xref!$K$2:$L$53,2,FALSE)</f>
        <v>Lea</v>
      </c>
      <c r="E900" s="7" t="s">
        <v>17306</v>
      </c>
      <c r="F900" s="43" t="s">
        <v>17307</v>
      </c>
      <c r="G900" s="7" t="s">
        <v>3811</v>
      </c>
      <c r="H900" s="43" t="s">
        <v>17418</v>
      </c>
      <c r="I900" s="43" t="str">
        <f>VLOOKUP(G900,SCC_xref!$D$6:$E$260,2,FALSE)</f>
        <v>Amine Units</v>
      </c>
      <c r="J900" s="7" t="s">
        <v>17135</v>
      </c>
      <c r="K900" s="7">
        <v>10.95</v>
      </c>
      <c r="L900" s="7" t="s">
        <v>17135</v>
      </c>
      <c r="M900" s="7" t="s">
        <v>17135</v>
      </c>
      <c r="N900" s="7" t="s">
        <v>17135</v>
      </c>
    </row>
    <row r="901" spans="1:14" x14ac:dyDescent="0.2">
      <c r="A901" s="43" t="s">
        <v>17062</v>
      </c>
      <c r="B901" s="7" t="str">
        <f t="shared" si="13"/>
        <v>35</v>
      </c>
      <c r="C901" s="7" t="s">
        <v>17105</v>
      </c>
      <c r="D901" s="7" t="str">
        <f>VLOOKUP(C901,fips_xref!$K$2:$L$53,2,FALSE)</f>
        <v>Lea</v>
      </c>
      <c r="E901" s="7" t="s">
        <v>17236</v>
      </c>
      <c r="F901" s="43" t="s">
        <v>17237</v>
      </c>
      <c r="G901" s="7" t="s">
        <v>4238</v>
      </c>
      <c r="H901" s="43" t="s">
        <v>17241</v>
      </c>
      <c r="I901" s="43" t="str">
        <f>VLOOKUP(G901,SCC_xref!$D$6:$E$260,2,FALSE)</f>
        <v>Compressor Engines</v>
      </c>
      <c r="J901" s="7">
        <v>11</v>
      </c>
      <c r="K901" s="7" t="s">
        <v>17135</v>
      </c>
      <c r="L901" s="7" t="s">
        <v>17135</v>
      </c>
      <c r="M901" s="7" t="s">
        <v>17135</v>
      </c>
      <c r="N901" s="7" t="s">
        <v>17135</v>
      </c>
    </row>
    <row r="902" spans="1:14" x14ac:dyDescent="0.2">
      <c r="A902" s="43" t="s">
        <v>17062</v>
      </c>
      <c r="B902" s="7" t="str">
        <f t="shared" ref="B902:B965" si="14">LEFT(C902,2)</f>
        <v>35</v>
      </c>
      <c r="C902" s="7" t="s">
        <v>17063</v>
      </c>
      <c r="D902" s="7" t="str">
        <f>VLOOKUP(C902,fips_xref!$K$2:$L$53,2,FALSE)</f>
        <v>Eddy</v>
      </c>
      <c r="E902" s="7" t="s">
        <v>17153</v>
      </c>
      <c r="F902" s="43" t="s">
        <v>17165</v>
      </c>
      <c r="G902" s="7" t="s">
        <v>4238</v>
      </c>
      <c r="H902" s="43" t="s">
        <v>17336</v>
      </c>
      <c r="I902" s="43" t="str">
        <f>VLOOKUP(G902,SCC_xref!$D$6:$E$260,2,FALSE)</f>
        <v>Compressor Engines</v>
      </c>
      <c r="J902" s="7" t="s">
        <v>17135</v>
      </c>
      <c r="K902" s="7">
        <v>11.08</v>
      </c>
      <c r="L902" s="7" t="s">
        <v>17135</v>
      </c>
      <c r="M902" s="7" t="s">
        <v>17135</v>
      </c>
      <c r="N902" s="7" t="s">
        <v>17135</v>
      </c>
    </row>
    <row r="903" spans="1:14" x14ac:dyDescent="0.2">
      <c r="A903" s="43" t="s">
        <v>17062</v>
      </c>
      <c r="B903" s="7" t="str">
        <f t="shared" si="14"/>
        <v>35</v>
      </c>
      <c r="C903" s="7" t="s">
        <v>17105</v>
      </c>
      <c r="D903" s="7" t="str">
        <f>VLOOKUP(C903,fips_xref!$K$2:$L$53,2,FALSE)</f>
        <v>Lea</v>
      </c>
      <c r="E903" s="7" t="s">
        <v>17150</v>
      </c>
      <c r="F903" s="43" t="s">
        <v>17175</v>
      </c>
      <c r="G903" s="7" t="s">
        <v>4238</v>
      </c>
      <c r="H903" s="43" t="s">
        <v>17204</v>
      </c>
      <c r="I903" s="43" t="str">
        <f>VLOOKUP(G903,SCC_xref!$D$6:$E$260,2,FALSE)</f>
        <v>Compressor Engines</v>
      </c>
      <c r="J903" s="7" t="s">
        <v>17135</v>
      </c>
      <c r="K903" s="7" t="s">
        <v>17135</v>
      </c>
      <c r="L903" s="7">
        <v>11.17</v>
      </c>
      <c r="M903" s="7" t="s">
        <v>17135</v>
      </c>
      <c r="N903" s="7" t="s">
        <v>17135</v>
      </c>
    </row>
    <row r="904" spans="1:14" x14ac:dyDescent="0.2">
      <c r="A904" s="43" t="s">
        <v>17062</v>
      </c>
      <c r="B904" s="7" t="str">
        <f t="shared" si="14"/>
        <v>35</v>
      </c>
      <c r="C904" s="7" t="s">
        <v>17105</v>
      </c>
      <c r="D904" s="7" t="str">
        <f>VLOOKUP(C904,fips_xref!$K$2:$L$53,2,FALSE)</f>
        <v>Lea</v>
      </c>
      <c r="E904" s="7" t="s">
        <v>17201</v>
      </c>
      <c r="F904" s="43" t="s">
        <v>17320</v>
      </c>
      <c r="G904" s="7" t="s">
        <v>4240</v>
      </c>
      <c r="H904" s="43" t="s">
        <v>17353</v>
      </c>
      <c r="I904" s="43" t="str">
        <f>VLOOKUP(G904,SCC_xref!$D$6:$E$260,2,FALSE)</f>
        <v>Compressor Engines</v>
      </c>
      <c r="J904" s="7">
        <v>11.19</v>
      </c>
      <c r="K904" s="7" t="s">
        <v>17135</v>
      </c>
      <c r="L904" s="7" t="s">
        <v>17135</v>
      </c>
      <c r="M904" s="7" t="s">
        <v>17135</v>
      </c>
      <c r="N904" s="7" t="s">
        <v>17135</v>
      </c>
    </row>
    <row r="905" spans="1:14" x14ac:dyDescent="0.2">
      <c r="A905" s="43" t="s">
        <v>17062</v>
      </c>
      <c r="B905" s="7" t="str">
        <f t="shared" si="14"/>
        <v>35</v>
      </c>
      <c r="C905" s="7" t="s">
        <v>17105</v>
      </c>
      <c r="D905" s="7" t="str">
        <f>VLOOKUP(C905,fips_xref!$K$2:$L$53,2,FALSE)</f>
        <v>Lea</v>
      </c>
      <c r="E905" s="7" t="s">
        <v>17236</v>
      </c>
      <c r="F905" s="43" t="s">
        <v>17237</v>
      </c>
      <c r="G905" s="7" t="s">
        <v>4242</v>
      </c>
      <c r="H905" s="43" t="s">
        <v>17318</v>
      </c>
      <c r="I905" s="43" t="str">
        <f>VLOOKUP(G905,SCC_xref!$D$6:$E$260,2,FALSE)</f>
        <v>Compressor Engines</v>
      </c>
      <c r="J905" s="7" t="s">
        <v>17135</v>
      </c>
      <c r="K905" s="7" t="s">
        <v>17135</v>
      </c>
      <c r="L905" s="7">
        <v>11.2</v>
      </c>
      <c r="M905" s="7" t="s">
        <v>17135</v>
      </c>
      <c r="N905" s="7" t="s">
        <v>17135</v>
      </c>
    </row>
    <row r="906" spans="1:14" x14ac:dyDescent="0.2">
      <c r="A906" s="43" t="s">
        <v>17062</v>
      </c>
      <c r="B906" s="7" t="str">
        <f t="shared" si="14"/>
        <v>35</v>
      </c>
      <c r="C906" s="7" t="s">
        <v>17105</v>
      </c>
      <c r="D906" s="7" t="str">
        <f>VLOOKUP(C906,fips_xref!$K$2:$L$53,2,FALSE)</f>
        <v>Lea</v>
      </c>
      <c r="E906" s="7" t="s">
        <v>17231</v>
      </c>
      <c r="F906" s="43" t="s">
        <v>17264</v>
      </c>
      <c r="G906" s="7" t="s">
        <v>4252</v>
      </c>
      <c r="H906" s="43" t="s">
        <v>17278</v>
      </c>
      <c r="I906" s="43" t="str">
        <f>VLOOKUP(G906,SCC_xref!$D$6:$E$260,2,FALSE)</f>
        <v>Natural Gas Production, Flares</v>
      </c>
      <c r="J906" s="7" t="s">
        <v>17135</v>
      </c>
      <c r="K906" s="7" t="s">
        <v>17135</v>
      </c>
      <c r="L906" s="7">
        <v>11.2</v>
      </c>
      <c r="M906" s="7" t="s">
        <v>17135</v>
      </c>
      <c r="N906" s="7" t="s">
        <v>17135</v>
      </c>
    </row>
    <row r="907" spans="1:14" x14ac:dyDescent="0.2">
      <c r="A907" s="43" t="s">
        <v>17062</v>
      </c>
      <c r="B907" s="7" t="str">
        <f t="shared" si="14"/>
        <v>35</v>
      </c>
      <c r="C907" s="7" t="s">
        <v>17105</v>
      </c>
      <c r="D907" s="7" t="str">
        <f>VLOOKUP(C907,fips_xref!$K$2:$L$53,2,FALSE)</f>
        <v>Lea</v>
      </c>
      <c r="E907" s="7" t="s">
        <v>17169</v>
      </c>
      <c r="F907" s="43" t="s">
        <v>17170</v>
      </c>
      <c r="G907" s="7" t="s">
        <v>4240</v>
      </c>
      <c r="H907" s="43" t="s">
        <v>17235</v>
      </c>
      <c r="I907" s="43" t="str">
        <f>VLOOKUP(G907,SCC_xref!$D$6:$E$260,2,FALSE)</f>
        <v>Compressor Engines</v>
      </c>
      <c r="J907" s="7">
        <v>11.23</v>
      </c>
      <c r="K907" s="7" t="s">
        <v>17135</v>
      </c>
      <c r="L907" s="7" t="s">
        <v>17135</v>
      </c>
      <c r="M907" s="7" t="s">
        <v>17135</v>
      </c>
      <c r="N907" s="7" t="s">
        <v>17135</v>
      </c>
    </row>
    <row r="908" spans="1:14" x14ac:dyDescent="0.2">
      <c r="A908" s="43" t="s">
        <v>17062</v>
      </c>
      <c r="B908" s="7" t="str">
        <f t="shared" si="14"/>
        <v>35</v>
      </c>
      <c r="C908" s="7" t="s">
        <v>17105</v>
      </c>
      <c r="D908" s="7" t="str">
        <f>VLOOKUP(C908,fips_xref!$K$2:$L$53,2,FALSE)</f>
        <v>Lea</v>
      </c>
      <c r="E908" s="7" t="s">
        <v>17132</v>
      </c>
      <c r="F908" s="43" t="s">
        <v>17173</v>
      </c>
      <c r="G908" s="7" t="s">
        <v>4238</v>
      </c>
      <c r="H908" s="43" t="s">
        <v>17225</v>
      </c>
      <c r="I908" s="43" t="str">
        <f>VLOOKUP(G908,SCC_xref!$D$6:$E$260,2,FALSE)</f>
        <v>Compressor Engines</v>
      </c>
      <c r="J908" s="7" t="s">
        <v>17135</v>
      </c>
      <c r="K908" s="7">
        <v>11.24</v>
      </c>
      <c r="L908" s="7" t="s">
        <v>17135</v>
      </c>
      <c r="M908" s="7" t="s">
        <v>17135</v>
      </c>
      <c r="N908" s="7" t="s">
        <v>17135</v>
      </c>
    </row>
    <row r="909" spans="1:14" x14ac:dyDescent="0.2">
      <c r="A909" s="43" t="s">
        <v>17062</v>
      </c>
      <c r="B909" s="7" t="str">
        <f t="shared" si="14"/>
        <v>35</v>
      </c>
      <c r="C909" s="7" t="s">
        <v>17105</v>
      </c>
      <c r="D909" s="7" t="str">
        <f>VLOOKUP(C909,fips_xref!$K$2:$L$53,2,FALSE)</f>
        <v>Lea</v>
      </c>
      <c r="E909" s="7" t="s">
        <v>17201</v>
      </c>
      <c r="F909" s="43" t="s">
        <v>17304</v>
      </c>
      <c r="G909" s="7" t="s">
        <v>4240</v>
      </c>
      <c r="H909" s="43" t="s">
        <v>17287</v>
      </c>
      <c r="I909" s="43" t="str">
        <f>VLOOKUP(G909,SCC_xref!$D$6:$E$260,2,FALSE)</f>
        <v>Compressor Engines</v>
      </c>
      <c r="J909" s="7" t="s">
        <v>17135</v>
      </c>
      <c r="K909" s="7">
        <v>11.38</v>
      </c>
      <c r="L909" s="7" t="s">
        <v>17135</v>
      </c>
      <c r="M909" s="7" t="s">
        <v>17135</v>
      </c>
      <c r="N909" s="7" t="s">
        <v>17135</v>
      </c>
    </row>
    <row r="910" spans="1:14" x14ac:dyDescent="0.2">
      <c r="A910" s="43" t="s">
        <v>17062</v>
      </c>
      <c r="B910" s="7" t="str">
        <f t="shared" si="14"/>
        <v>35</v>
      </c>
      <c r="C910" s="7" t="s">
        <v>17105</v>
      </c>
      <c r="D910" s="7" t="str">
        <f>VLOOKUP(C910,fips_xref!$K$2:$L$53,2,FALSE)</f>
        <v>Lea</v>
      </c>
      <c r="E910" s="7" t="s">
        <v>17132</v>
      </c>
      <c r="F910" s="43" t="s">
        <v>17173</v>
      </c>
      <c r="G910" s="7" t="s">
        <v>4238</v>
      </c>
      <c r="H910" s="43" t="s">
        <v>17200</v>
      </c>
      <c r="I910" s="43" t="str">
        <f>VLOOKUP(G910,SCC_xref!$D$6:$E$260,2,FALSE)</f>
        <v>Compressor Engines</v>
      </c>
      <c r="J910" s="7" t="s">
        <v>17135</v>
      </c>
      <c r="K910" s="7">
        <v>11.4</v>
      </c>
      <c r="L910" s="7" t="s">
        <v>17135</v>
      </c>
      <c r="M910" s="7" t="s">
        <v>17135</v>
      </c>
      <c r="N910" s="7" t="s">
        <v>17135</v>
      </c>
    </row>
    <row r="911" spans="1:14" x14ac:dyDescent="0.2">
      <c r="A911" s="43" t="s">
        <v>17062</v>
      </c>
      <c r="B911" s="7" t="str">
        <f t="shared" si="14"/>
        <v>35</v>
      </c>
      <c r="C911" s="7" t="s">
        <v>17105</v>
      </c>
      <c r="D911" s="7" t="str">
        <f>VLOOKUP(C911,fips_xref!$K$2:$L$53,2,FALSE)</f>
        <v>Lea</v>
      </c>
      <c r="E911" s="7" t="s">
        <v>17150</v>
      </c>
      <c r="F911" s="43" t="s">
        <v>17163</v>
      </c>
      <c r="G911" s="7" t="s">
        <v>5576</v>
      </c>
      <c r="H911" s="43" t="s">
        <v>17229</v>
      </c>
      <c r="I911" s="43" t="str">
        <f>VLOOKUP(G911,SCC_xref!$D$6:$E$260,2,FALSE)</f>
        <v>Compressor Engines</v>
      </c>
      <c r="J911" s="7">
        <v>11.49</v>
      </c>
      <c r="K911" s="7" t="s">
        <v>17135</v>
      </c>
      <c r="L911" s="7" t="s">
        <v>17135</v>
      </c>
      <c r="M911" s="7" t="s">
        <v>17135</v>
      </c>
      <c r="N911" s="7" t="s">
        <v>17135</v>
      </c>
    </row>
    <row r="912" spans="1:14" x14ac:dyDescent="0.2">
      <c r="A912" s="43" t="s">
        <v>17062</v>
      </c>
      <c r="B912" s="7" t="str">
        <f t="shared" si="14"/>
        <v>35</v>
      </c>
      <c r="C912" s="7" t="s">
        <v>17105</v>
      </c>
      <c r="D912" s="7" t="str">
        <f>VLOOKUP(C912,fips_xref!$K$2:$L$53,2,FALSE)</f>
        <v>Lea</v>
      </c>
      <c r="E912" s="7" t="s">
        <v>17150</v>
      </c>
      <c r="F912" s="43" t="s">
        <v>17187</v>
      </c>
      <c r="G912" s="7" t="s">
        <v>5578</v>
      </c>
      <c r="H912" s="43" t="s">
        <v>17356</v>
      </c>
      <c r="I912" s="43" t="str">
        <f>VLOOKUP(G912,SCC_xref!$D$6:$E$260,2,FALSE)</f>
        <v>Compressor Engines</v>
      </c>
      <c r="J912" s="7" t="s">
        <v>17135</v>
      </c>
      <c r="K912" s="7" t="s">
        <v>17135</v>
      </c>
      <c r="L912" s="7">
        <v>11.51</v>
      </c>
      <c r="M912" s="7" t="s">
        <v>17135</v>
      </c>
      <c r="N912" s="7" t="s">
        <v>17135</v>
      </c>
    </row>
    <row r="913" spans="1:14" x14ac:dyDescent="0.2">
      <c r="A913" s="43" t="s">
        <v>17062</v>
      </c>
      <c r="B913" s="7" t="str">
        <f t="shared" si="14"/>
        <v>35</v>
      </c>
      <c r="C913" s="7" t="s">
        <v>17105</v>
      </c>
      <c r="D913" s="7" t="str">
        <f>VLOOKUP(C913,fips_xref!$K$2:$L$53,2,FALSE)</f>
        <v>Lea</v>
      </c>
      <c r="E913" s="7" t="s">
        <v>17150</v>
      </c>
      <c r="F913" s="43" t="s">
        <v>17175</v>
      </c>
      <c r="G913" s="7" t="s">
        <v>4238</v>
      </c>
      <c r="H913" s="43" t="s">
        <v>17176</v>
      </c>
      <c r="I913" s="43" t="str">
        <f>VLOOKUP(G913,SCC_xref!$D$6:$E$260,2,FALSE)</f>
        <v>Compressor Engines</v>
      </c>
      <c r="J913" s="7">
        <v>11.57</v>
      </c>
      <c r="K913" s="7" t="s">
        <v>17135</v>
      </c>
      <c r="L913" s="7" t="s">
        <v>17135</v>
      </c>
      <c r="M913" s="7" t="s">
        <v>17135</v>
      </c>
      <c r="N913" s="7" t="s">
        <v>17135</v>
      </c>
    </row>
    <row r="914" spans="1:14" x14ac:dyDescent="0.2">
      <c r="A914" s="43" t="s">
        <v>17062</v>
      </c>
      <c r="B914" s="7" t="str">
        <f t="shared" si="14"/>
        <v>35</v>
      </c>
      <c r="C914" s="7" t="s">
        <v>17104</v>
      </c>
      <c r="D914" s="7" t="str">
        <f>VLOOKUP(C914,fips_xref!$K$2:$L$53,2,FALSE)</f>
        <v>Chaves</v>
      </c>
      <c r="E914" s="7" t="s">
        <v>17139</v>
      </c>
      <c r="F914" s="43" t="s">
        <v>17261</v>
      </c>
      <c r="G914" s="7" t="s">
        <v>4238</v>
      </c>
      <c r="H914" s="43" t="s">
        <v>17419</v>
      </c>
      <c r="I914" s="43" t="str">
        <f>VLOOKUP(G914,SCC_xref!$D$6:$E$260,2,FALSE)</f>
        <v>Compressor Engines</v>
      </c>
      <c r="J914" s="7" t="s">
        <v>17135</v>
      </c>
      <c r="K914" s="7">
        <v>11.6</v>
      </c>
      <c r="L914" s="7" t="s">
        <v>17135</v>
      </c>
      <c r="M914" s="7" t="s">
        <v>17135</v>
      </c>
      <c r="N914" s="7" t="s">
        <v>17135</v>
      </c>
    </row>
    <row r="915" spans="1:14" x14ac:dyDescent="0.2">
      <c r="A915" s="43" t="s">
        <v>17062</v>
      </c>
      <c r="B915" s="7" t="str">
        <f t="shared" si="14"/>
        <v>35</v>
      </c>
      <c r="C915" s="7" t="s">
        <v>17105</v>
      </c>
      <c r="D915" s="7" t="str">
        <f>VLOOKUP(C915,fips_xref!$K$2:$L$53,2,FALSE)</f>
        <v>Lea</v>
      </c>
      <c r="E915" s="7" t="s">
        <v>17132</v>
      </c>
      <c r="F915" s="43" t="s">
        <v>17173</v>
      </c>
      <c r="G915" s="7" t="s">
        <v>4238</v>
      </c>
      <c r="H915" s="43" t="s">
        <v>17200</v>
      </c>
      <c r="I915" s="43" t="str">
        <f>VLOOKUP(G915,SCC_xref!$D$6:$E$260,2,FALSE)</f>
        <v>Compressor Engines</v>
      </c>
      <c r="J915" s="7" t="s">
        <v>17135</v>
      </c>
      <c r="K915" s="7" t="s">
        <v>17135</v>
      </c>
      <c r="L915" s="7">
        <v>11.67</v>
      </c>
      <c r="M915" s="7" t="s">
        <v>17135</v>
      </c>
      <c r="N915" s="7" t="s">
        <v>17135</v>
      </c>
    </row>
    <row r="916" spans="1:14" x14ac:dyDescent="0.2">
      <c r="A916" s="43" t="s">
        <v>17062</v>
      </c>
      <c r="B916" s="7" t="str">
        <f t="shared" si="14"/>
        <v>35</v>
      </c>
      <c r="C916" s="7" t="s">
        <v>17104</v>
      </c>
      <c r="D916" s="7" t="str">
        <f>VLOOKUP(C916,fips_xref!$K$2:$L$53,2,FALSE)</f>
        <v>Chaves</v>
      </c>
      <c r="E916" s="7" t="s">
        <v>17139</v>
      </c>
      <c r="F916" s="43" t="s">
        <v>17261</v>
      </c>
      <c r="G916" s="7" t="s">
        <v>4238</v>
      </c>
      <c r="H916" s="43" t="s">
        <v>17419</v>
      </c>
      <c r="I916" s="43" t="str">
        <f>VLOOKUP(G916,SCC_xref!$D$6:$E$260,2,FALSE)</f>
        <v>Compressor Engines</v>
      </c>
      <c r="J916" s="7" t="s">
        <v>17135</v>
      </c>
      <c r="K916" s="7">
        <v>11.7</v>
      </c>
      <c r="L916" s="7" t="s">
        <v>17135</v>
      </c>
      <c r="M916" s="7" t="s">
        <v>17135</v>
      </c>
      <c r="N916" s="7" t="s">
        <v>17135</v>
      </c>
    </row>
    <row r="917" spans="1:14" x14ac:dyDescent="0.2">
      <c r="A917" s="43" t="s">
        <v>17062</v>
      </c>
      <c r="B917" s="7" t="str">
        <f t="shared" si="14"/>
        <v>35</v>
      </c>
      <c r="C917" s="7" t="s">
        <v>17063</v>
      </c>
      <c r="D917" s="7" t="str">
        <f>VLOOKUP(C917,fips_xref!$K$2:$L$53,2,FALSE)</f>
        <v>Eddy</v>
      </c>
      <c r="E917" s="7" t="s">
        <v>17201</v>
      </c>
      <c r="F917" s="43" t="s">
        <v>17322</v>
      </c>
      <c r="G917" s="7" t="s">
        <v>1136</v>
      </c>
      <c r="H917" s="43" t="s">
        <v>17284</v>
      </c>
      <c r="I917" s="43" t="str">
        <f>VLOOKUP(G917,SCC_xref!$D$6:$E$260,2,FALSE)</f>
        <v>Permitted Tank Losses</v>
      </c>
      <c r="J917" s="7" t="s">
        <v>17135</v>
      </c>
      <c r="K917" s="7">
        <v>11.7</v>
      </c>
      <c r="L917" s="7" t="s">
        <v>17135</v>
      </c>
      <c r="M917" s="7" t="s">
        <v>17135</v>
      </c>
      <c r="N917" s="7" t="s">
        <v>17135</v>
      </c>
    </row>
    <row r="918" spans="1:14" x14ac:dyDescent="0.2">
      <c r="A918" s="43" t="s">
        <v>17062</v>
      </c>
      <c r="B918" s="7" t="str">
        <f t="shared" si="14"/>
        <v>35</v>
      </c>
      <c r="C918" s="7" t="s">
        <v>17105</v>
      </c>
      <c r="D918" s="7" t="str">
        <f>VLOOKUP(C918,fips_xref!$K$2:$L$53,2,FALSE)</f>
        <v>Lea</v>
      </c>
      <c r="E918" s="7" t="s">
        <v>17150</v>
      </c>
      <c r="F918" s="43" t="s">
        <v>17163</v>
      </c>
      <c r="G918" s="7" t="s">
        <v>5578</v>
      </c>
      <c r="H918" s="43" t="s">
        <v>17182</v>
      </c>
      <c r="I918" s="43" t="str">
        <f>VLOOKUP(G918,SCC_xref!$D$6:$E$260,2,FALSE)</f>
        <v>Compressor Engines</v>
      </c>
      <c r="J918" s="7" t="s">
        <v>17135</v>
      </c>
      <c r="K918" s="7" t="s">
        <v>17135</v>
      </c>
      <c r="L918" s="7">
        <v>11.73</v>
      </c>
      <c r="M918" s="7" t="s">
        <v>17135</v>
      </c>
      <c r="N918" s="7" t="s">
        <v>17135</v>
      </c>
    </row>
    <row r="919" spans="1:14" x14ac:dyDescent="0.2">
      <c r="A919" s="43" t="s">
        <v>17062</v>
      </c>
      <c r="B919" s="7" t="str">
        <f t="shared" si="14"/>
        <v>35</v>
      </c>
      <c r="C919" s="7" t="s">
        <v>17105</v>
      </c>
      <c r="D919" s="7" t="str">
        <f>VLOOKUP(C919,fips_xref!$K$2:$L$53,2,FALSE)</f>
        <v>Lea</v>
      </c>
      <c r="E919" s="7" t="s">
        <v>17150</v>
      </c>
      <c r="F919" s="43" t="s">
        <v>17163</v>
      </c>
      <c r="G919" s="7" t="s">
        <v>5578</v>
      </c>
      <c r="H919" s="43" t="s">
        <v>17181</v>
      </c>
      <c r="I919" s="43" t="str">
        <f>VLOOKUP(G919,SCC_xref!$D$6:$E$260,2,FALSE)</f>
        <v>Compressor Engines</v>
      </c>
      <c r="J919" s="7" t="s">
        <v>17135</v>
      </c>
      <c r="K919" s="7" t="s">
        <v>17135</v>
      </c>
      <c r="L919" s="7">
        <v>11.76</v>
      </c>
      <c r="M919" s="7" t="s">
        <v>17135</v>
      </c>
      <c r="N919" s="7" t="s">
        <v>17135</v>
      </c>
    </row>
    <row r="920" spans="1:14" x14ac:dyDescent="0.2">
      <c r="A920" s="43" t="s">
        <v>17062</v>
      </c>
      <c r="B920" s="7" t="str">
        <f t="shared" si="14"/>
        <v>35</v>
      </c>
      <c r="C920" s="7" t="s">
        <v>17105</v>
      </c>
      <c r="D920" s="7" t="str">
        <f>VLOOKUP(C920,fips_xref!$K$2:$L$53,2,FALSE)</f>
        <v>Lea</v>
      </c>
      <c r="E920" s="7" t="s">
        <v>17132</v>
      </c>
      <c r="F920" s="43" t="s">
        <v>17220</v>
      </c>
      <c r="G920" s="7" t="s">
        <v>4250</v>
      </c>
      <c r="H920" s="43" t="s">
        <v>17221</v>
      </c>
      <c r="I920" s="43" t="str">
        <f>VLOOKUP(G920,SCC_xref!$D$6:$E$260,2,FALSE)</f>
        <v>Compressor Engines</v>
      </c>
      <c r="J920" s="7">
        <v>11.77</v>
      </c>
      <c r="K920" s="7" t="s">
        <v>17135</v>
      </c>
      <c r="L920" s="7" t="s">
        <v>17135</v>
      </c>
      <c r="M920" s="7" t="s">
        <v>17135</v>
      </c>
      <c r="N920" s="7" t="s">
        <v>17135</v>
      </c>
    </row>
    <row r="921" spans="1:14" x14ac:dyDescent="0.2">
      <c r="A921" s="43" t="s">
        <v>17062</v>
      </c>
      <c r="B921" s="7" t="str">
        <f t="shared" si="14"/>
        <v>35</v>
      </c>
      <c r="C921" s="7" t="s">
        <v>17105</v>
      </c>
      <c r="D921" s="7" t="str">
        <f>VLOOKUP(C921,fips_xref!$K$2:$L$53,2,FALSE)</f>
        <v>Lea</v>
      </c>
      <c r="E921" s="7" t="s">
        <v>17236</v>
      </c>
      <c r="F921" s="43" t="s">
        <v>17237</v>
      </c>
      <c r="G921" s="7" t="s">
        <v>4242</v>
      </c>
      <c r="H921" s="43" t="s">
        <v>17318</v>
      </c>
      <c r="I921" s="43" t="str">
        <f>VLOOKUP(G921,SCC_xref!$D$6:$E$260,2,FALSE)</f>
        <v>Compressor Engines</v>
      </c>
      <c r="J921" s="7" t="s">
        <v>17135</v>
      </c>
      <c r="K921" s="7">
        <v>11.8</v>
      </c>
      <c r="L921" s="7" t="s">
        <v>17135</v>
      </c>
      <c r="M921" s="7" t="s">
        <v>17135</v>
      </c>
      <c r="N921" s="7" t="s">
        <v>17135</v>
      </c>
    </row>
    <row r="922" spans="1:14" x14ac:dyDescent="0.2">
      <c r="A922" s="43" t="s">
        <v>17062</v>
      </c>
      <c r="B922" s="7" t="str">
        <f t="shared" si="14"/>
        <v>35</v>
      </c>
      <c r="C922" s="7" t="s">
        <v>17105</v>
      </c>
      <c r="D922" s="7" t="str">
        <f>VLOOKUP(C922,fips_xref!$K$2:$L$53,2,FALSE)</f>
        <v>Lea</v>
      </c>
      <c r="E922" s="7" t="s">
        <v>17150</v>
      </c>
      <c r="F922" s="43" t="s">
        <v>17163</v>
      </c>
      <c r="G922" s="7" t="s">
        <v>5578</v>
      </c>
      <c r="H922" s="43" t="s">
        <v>17183</v>
      </c>
      <c r="I922" s="43" t="str">
        <f>VLOOKUP(G922,SCC_xref!$D$6:$E$260,2,FALSE)</f>
        <v>Compressor Engines</v>
      </c>
      <c r="J922" s="7" t="s">
        <v>17135</v>
      </c>
      <c r="K922" s="7" t="s">
        <v>17135</v>
      </c>
      <c r="L922" s="7">
        <v>11.8</v>
      </c>
      <c r="M922" s="7" t="s">
        <v>17135</v>
      </c>
      <c r="N922" s="7" t="s">
        <v>17135</v>
      </c>
    </row>
    <row r="923" spans="1:14" x14ac:dyDescent="0.2">
      <c r="A923" s="43" t="s">
        <v>17062</v>
      </c>
      <c r="B923" s="7" t="str">
        <f t="shared" si="14"/>
        <v>35</v>
      </c>
      <c r="C923" s="7" t="s">
        <v>17105</v>
      </c>
      <c r="D923" s="7" t="str">
        <f>VLOOKUP(C923,fips_xref!$K$2:$L$53,2,FALSE)</f>
        <v>Lea</v>
      </c>
      <c r="E923" s="7" t="s">
        <v>17150</v>
      </c>
      <c r="F923" s="43" t="s">
        <v>17151</v>
      </c>
      <c r="G923" s="7" t="s">
        <v>4252</v>
      </c>
      <c r="H923" s="43" t="s">
        <v>17244</v>
      </c>
      <c r="I923" s="43" t="str">
        <f>VLOOKUP(G923,SCC_xref!$D$6:$E$260,2,FALSE)</f>
        <v>Natural Gas Production, Flares</v>
      </c>
      <c r="J923" s="7" t="s">
        <v>17135</v>
      </c>
      <c r="K923" s="7" t="s">
        <v>17135</v>
      </c>
      <c r="L923" s="7">
        <v>11.81</v>
      </c>
      <c r="M923" s="7" t="s">
        <v>17135</v>
      </c>
      <c r="N923" s="7" t="s">
        <v>17135</v>
      </c>
    </row>
    <row r="924" spans="1:14" x14ac:dyDescent="0.2">
      <c r="A924" s="43" t="s">
        <v>17062</v>
      </c>
      <c r="B924" s="7" t="str">
        <f t="shared" si="14"/>
        <v>35</v>
      </c>
      <c r="C924" s="7" t="s">
        <v>17105</v>
      </c>
      <c r="D924" s="7" t="str">
        <f>VLOOKUP(C924,fips_xref!$K$2:$L$53,2,FALSE)</f>
        <v>Lea</v>
      </c>
      <c r="E924" s="7" t="s">
        <v>17201</v>
      </c>
      <c r="F924" s="43" t="s">
        <v>17202</v>
      </c>
      <c r="G924" s="7" t="s">
        <v>1136</v>
      </c>
      <c r="H924" s="43" t="s">
        <v>17420</v>
      </c>
      <c r="I924" s="43" t="str">
        <f>VLOOKUP(G924,SCC_xref!$D$6:$E$260,2,FALSE)</f>
        <v>Permitted Tank Losses</v>
      </c>
      <c r="J924" s="7" t="s">
        <v>17135</v>
      </c>
      <c r="K924" s="7">
        <v>11.9</v>
      </c>
      <c r="L924" s="7" t="s">
        <v>17135</v>
      </c>
      <c r="M924" s="7" t="s">
        <v>17135</v>
      </c>
      <c r="N924" s="7" t="s">
        <v>17135</v>
      </c>
    </row>
    <row r="925" spans="1:14" x14ac:dyDescent="0.2">
      <c r="A925" s="43" t="s">
        <v>17062</v>
      </c>
      <c r="B925" s="7" t="str">
        <f t="shared" si="14"/>
        <v>35</v>
      </c>
      <c r="C925" s="7" t="s">
        <v>17105</v>
      </c>
      <c r="D925" s="7" t="str">
        <f>VLOOKUP(C925,fips_xref!$K$2:$L$53,2,FALSE)</f>
        <v>Lea</v>
      </c>
      <c r="E925" s="7" t="s">
        <v>17201</v>
      </c>
      <c r="F925" s="43" t="s">
        <v>17202</v>
      </c>
      <c r="G925" s="7" t="s">
        <v>1136</v>
      </c>
      <c r="H925" s="43" t="s">
        <v>17420</v>
      </c>
      <c r="I925" s="43" t="str">
        <f>VLOOKUP(G925,SCC_xref!$D$6:$E$260,2,FALSE)</f>
        <v>Permitted Tank Losses</v>
      </c>
      <c r="J925" s="7" t="s">
        <v>17135</v>
      </c>
      <c r="K925" s="7">
        <v>11.9</v>
      </c>
      <c r="L925" s="7" t="s">
        <v>17135</v>
      </c>
      <c r="M925" s="7" t="s">
        <v>17135</v>
      </c>
      <c r="N925" s="7" t="s">
        <v>17135</v>
      </c>
    </row>
    <row r="926" spans="1:14" x14ac:dyDescent="0.2">
      <c r="A926" s="43" t="s">
        <v>17062</v>
      </c>
      <c r="B926" s="7" t="str">
        <f t="shared" si="14"/>
        <v>35</v>
      </c>
      <c r="C926" s="7" t="s">
        <v>17105</v>
      </c>
      <c r="D926" s="7" t="str">
        <f>VLOOKUP(C926,fips_xref!$K$2:$L$53,2,FALSE)</f>
        <v>Lea</v>
      </c>
      <c r="E926" s="7" t="s">
        <v>17236</v>
      </c>
      <c r="F926" s="43" t="s">
        <v>17237</v>
      </c>
      <c r="G926" s="7" t="s">
        <v>5580</v>
      </c>
      <c r="H926" s="43" t="s">
        <v>17359</v>
      </c>
      <c r="I926" s="43" t="str">
        <f>VLOOKUP(G926,SCC_xref!$D$6:$E$260,2,FALSE)</f>
        <v>Compressor Engines</v>
      </c>
      <c r="J926" s="7" t="s">
        <v>17135</v>
      </c>
      <c r="K926" s="7" t="s">
        <v>17135</v>
      </c>
      <c r="L926" s="7" t="s">
        <v>17135</v>
      </c>
      <c r="M926" s="7">
        <v>12</v>
      </c>
      <c r="N926" s="7" t="s">
        <v>17135</v>
      </c>
    </row>
    <row r="927" spans="1:14" x14ac:dyDescent="0.2">
      <c r="A927" s="43" t="s">
        <v>17062</v>
      </c>
      <c r="B927" s="7" t="str">
        <f t="shared" si="14"/>
        <v>35</v>
      </c>
      <c r="C927" s="7" t="s">
        <v>17105</v>
      </c>
      <c r="D927" s="7" t="str">
        <f>VLOOKUP(C927,fips_xref!$K$2:$L$53,2,FALSE)</f>
        <v>Lea</v>
      </c>
      <c r="E927" s="7" t="s">
        <v>17236</v>
      </c>
      <c r="F927" s="43" t="s">
        <v>17237</v>
      </c>
      <c r="G927" s="7" t="s">
        <v>5578</v>
      </c>
      <c r="H927" s="43" t="s">
        <v>17240</v>
      </c>
      <c r="I927" s="43" t="str">
        <f>VLOOKUP(G927,SCC_xref!$D$6:$E$260,2,FALSE)</f>
        <v>Compressor Engines</v>
      </c>
      <c r="J927" s="7" t="s">
        <v>17135</v>
      </c>
      <c r="K927" s="7" t="s">
        <v>17135</v>
      </c>
      <c r="L927" s="7">
        <v>12.1</v>
      </c>
      <c r="M927" s="7" t="s">
        <v>17135</v>
      </c>
      <c r="N927" s="7" t="s">
        <v>17135</v>
      </c>
    </row>
    <row r="928" spans="1:14" x14ac:dyDescent="0.2">
      <c r="A928" s="43" t="s">
        <v>17062</v>
      </c>
      <c r="B928" s="7" t="str">
        <f t="shared" si="14"/>
        <v>35</v>
      </c>
      <c r="C928" s="7" t="s">
        <v>17105</v>
      </c>
      <c r="D928" s="7" t="str">
        <f>VLOOKUP(C928,fips_xref!$K$2:$L$53,2,FALSE)</f>
        <v>Lea</v>
      </c>
      <c r="E928" s="7" t="s">
        <v>17132</v>
      </c>
      <c r="F928" s="43" t="s">
        <v>17173</v>
      </c>
      <c r="G928" s="7" t="s">
        <v>4238</v>
      </c>
      <c r="H928" s="43" t="s">
        <v>17200</v>
      </c>
      <c r="I928" s="43" t="str">
        <f>VLOOKUP(G928,SCC_xref!$D$6:$E$260,2,FALSE)</f>
        <v>Compressor Engines</v>
      </c>
      <c r="J928" s="7">
        <v>12.14</v>
      </c>
      <c r="K928" s="7" t="s">
        <v>17135</v>
      </c>
      <c r="L928" s="7" t="s">
        <v>17135</v>
      </c>
      <c r="M928" s="7" t="s">
        <v>17135</v>
      </c>
      <c r="N928" s="7" t="s">
        <v>17135</v>
      </c>
    </row>
    <row r="929" spans="1:14" x14ac:dyDescent="0.2">
      <c r="A929" s="43" t="s">
        <v>17062</v>
      </c>
      <c r="B929" s="7" t="str">
        <f t="shared" si="14"/>
        <v>35</v>
      </c>
      <c r="C929" s="7" t="s">
        <v>17105</v>
      </c>
      <c r="D929" s="7" t="str">
        <f>VLOOKUP(C929,fips_xref!$K$2:$L$53,2,FALSE)</f>
        <v>Lea</v>
      </c>
      <c r="E929" s="7" t="s">
        <v>17150</v>
      </c>
      <c r="F929" s="43" t="s">
        <v>17151</v>
      </c>
      <c r="G929" s="7" t="s">
        <v>10979</v>
      </c>
      <c r="H929" s="43" t="s">
        <v>17233</v>
      </c>
      <c r="I929" s="43" t="str">
        <f>VLOOKUP(G929,SCC_xref!$D$6:$E$260,2,FALSE)</f>
        <v>Natural Gas Production, Other Not Classified</v>
      </c>
      <c r="J929" s="7" t="s">
        <v>17135</v>
      </c>
      <c r="K929" s="7" t="s">
        <v>17135</v>
      </c>
      <c r="L929" s="7">
        <v>12.14</v>
      </c>
      <c r="M929" s="7" t="s">
        <v>17135</v>
      </c>
      <c r="N929" s="7" t="s">
        <v>17135</v>
      </c>
    </row>
    <row r="930" spans="1:14" x14ac:dyDescent="0.2">
      <c r="A930" s="43" t="s">
        <v>17062</v>
      </c>
      <c r="B930" s="7" t="str">
        <f t="shared" si="14"/>
        <v>35</v>
      </c>
      <c r="C930" s="7" t="s">
        <v>17063</v>
      </c>
      <c r="D930" s="7" t="str">
        <f>VLOOKUP(C930,fips_xref!$K$2:$L$53,2,FALSE)</f>
        <v>Eddy</v>
      </c>
      <c r="E930" s="7" t="s">
        <v>17201</v>
      </c>
      <c r="F930" s="43" t="s">
        <v>17322</v>
      </c>
      <c r="G930" s="7" t="s">
        <v>4240</v>
      </c>
      <c r="H930" s="43" t="s">
        <v>17353</v>
      </c>
      <c r="I930" s="43" t="str">
        <f>VLOOKUP(G930,SCC_xref!$D$6:$E$260,2,FALSE)</f>
        <v>Compressor Engines</v>
      </c>
      <c r="J930" s="7">
        <v>12.21</v>
      </c>
      <c r="K930" s="7" t="s">
        <v>17135</v>
      </c>
      <c r="L930" s="7" t="s">
        <v>17135</v>
      </c>
      <c r="M930" s="7" t="s">
        <v>17135</v>
      </c>
      <c r="N930" s="7" t="s">
        <v>17135</v>
      </c>
    </row>
    <row r="931" spans="1:14" x14ac:dyDescent="0.2">
      <c r="A931" s="43" t="s">
        <v>17062</v>
      </c>
      <c r="B931" s="7" t="str">
        <f t="shared" si="14"/>
        <v>35</v>
      </c>
      <c r="C931" s="7" t="s">
        <v>17105</v>
      </c>
      <c r="D931" s="7" t="str">
        <f>VLOOKUP(C931,fips_xref!$K$2:$L$53,2,FALSE)</f>
        <v>Lea</v>
      </c>
      <c r="E931" s="7" t="s">
        <v>17236</v>
      </c>
      <c r="F931" s="43" t="s">
        <v>17237</v>
      </c>
      <c r="G931" s="7" t="s">
        <v>4242</v>
      </c>
      <c r="H931" s="43" t="s">
        <v>17318</v>
      </c>
      <c r="I931" s="43" t="str">
        <f>VLOOKUP(G931,SCC_xref!$D$6:$E$260,2,FALSE)</f>
        <v>Compressor Engines</v>
      </c>
      <c r="J931" s="7" t="s">
        <v>17135</v>
      </c>
      <c r="K931" s="7" t="s">
        <v>17135</v>
      </c>
      <c r="L931" s="7">
        <v>12.3</v>
      </c>
      <c r="M931" s="7" t="s">
        <v>17135</v>
      </c>
      <c r="N931" s="7" t="s">
        <v>17135</v>
      </c>
    </row>
    <row r="932" spans="1:14" x14ac:dyDescent="0.2">
      <c r="A932" s="43" t="s">
        <v>17062</v>
      </c>
      <c r="B932" s="7" t="str">
        <f t="shared" si="14"/>
        <v>35</v>
      </c>
      <c r="C932" s="7" t="s">
        <v>17105</v>
      </c>
      <c r="D932" s="7" t="str">
        <f>VLOOKUP(C932,fips_xref!$K$2:$L$53,2,FALSE)</f>
        <v>Lea</v>
      </c>
      <c r="E932" s="7" t="s">
        <v>17201</v>
      </c>
      <c r="F932" s="43" t="s">
        <v>17304</v>
      </c>
      <c r="G932" s="7" t="s">
        <v>1136</v>
      </c>
      <c r="H932" s="43" t="s">
        <v>17421</v>
      </c>
      <c r="I932" s="43" t="str">
        <f>VLOOKUP(G932,SCC_xref!$D$6:$E$260,2,FALSE)</f>
        <v>Permitted Tank Losses</v>
      </c>
      <c r="J932" s="7" t="s">
        <v>17135</v>
      </c>
      <c r="K932" s="7">
        <v>12.3</v>
      </c>
      <c r="L932" s="7" t="s">
        <v>17135</v>
      </c>
      <c r="M932" s="7" t="s">
        <v>17135</v>
      </c>
      <c r="N932" s="7" t="s">
        <v>17135</v>
      </c>
    </row>
    <row r="933" spans="1:14" x14ac:dyDescent="0.2">
      <c r="A933" s="43" t="s">
        <v>17062</v>
      </c>
      <c r="B933" s="7" t="str">
        <f t="shared" si="14"/>
        <v>35</v>
      </c>
      <c r="C933" s="7" t="s">
        <v>17105</v>
      </c>
      <c r="D933" s="7" t="str">
        <f>VLOOKUP(C933,fips_xref!$K$2:$L$53,2,FALSE)</f>
        <v>Lea</v>
      </c>
      <c r="E933" s="7" t="s">
        <v>17132</v>
      </c>
      <c r="F933" s="43" t="s">
        <v>17173</v>
      </c>
      <c r="G933" s="7" t="s">
        <v>4238</v>
      </c>
      <c r="H933" s="43" t="s">
        <v>17200</v>
      </c>
      <c r="I933" s="43" t="str">
        <f>VLOOKUP(G933,SCC_xref!$D$6:$E$260,2,FALSE)</f>
        <v>Compressor Engines</v>
      </c>
      <c r="J933" s="7" t="s">
        <v>17135</v>
      </c>
      <c r="K933" s="7">
        <v>12.33</v>
      </c>
      <c r="L933" s="7" t="s">
        <v>17135</v>
      </c>
      <c r="M933" s="7" t="s">
        <v>17135</v>
      </c>
      <c r="N933" s="7" t="s">
        <v>17135</v>
      </c>
    </row>
    <row r="934" spans="1:14" x14ac:dyDescent="0.2">
      <c r="A934" s="43" t="s">
        <v>17062</v>
      </c>
      <c r="B934" s="7" t="str">
        <f t="shared" si="14"/>
        <v>35</v>
      </c>
      <c r="C934" s="7" t="s">
        <v>17105</v>
      </c>
      <c r="D934" s="7" t="str">
        <f>VLOOKUP(C934,fips_xref!$K$2:$L$53,2,FALSE)</f>
        <v>Lea</v>
      </c>
      <c r="E934" s="7" t="s">
        <v>17231</v>
      </c>
      <c r="F934" s="43" t="s">
        <v>17264</v>
      </c>
      <c r="G934" s="7" t="s">
        <v>5576</v>
      </c>
      <c r="H934" s="43" t="s">
        <v>17265</v>
      </c>
      <c r="I934" s="43" t="str">
        <f>VLOOKUP(G934,SCC_xref!$D$6:$E$260,2,FALSE)</f>
        <v>Compressor Engines</v>
      </c>
      <c r="J934" s="7">
        <v>12.4</v>
      </c>
      <c r="K934" s="7" t="s">
        <v>17135</v>
      </c>
      <c r="L934" s="7" t="s">
        <v>17135</v>
      </c>
      <c r="M934" s="7" t="s">
        <v>17135</v>
      </c>
      <c r="N934" s="7" t="s">
        <v>17135</v>
      </c>
    </row>
    <row r="935" spans="1:14" x14ac:dyDescent="0.2">
      <c r="A935" s="43" t="s">
        <v>17062</v>
      </c>
      <c r="B935" s="7" t="str">
        <f t="shared" si="14"/>
        <v>35</v>
      </c>
      <c r="C935" s="7" t="s">
        <v>17063</v>
      </c>
      <c r="D935" s="7" t="str">
        <f>VLOOKUP(C935,fips_xref!$K$2:$L$53,2,FALSE)</f>
        <v>Eddy</v>
      </c>
      <c r="E935" s="7" t="s">
        <v>17153</v>
      </c>
      <c r="F935" s="43" t="s">
        <v>17165</v>
      </c>
      <c r="G935" s="7" t="s">
        <v>4238</v>
      </c>
      <c r="H935" s="43" t="s">
        <v>17272</v>
      </c>
      <c r="I935" s="43" t="str">
        <f>VLOOKUP(G935,SCC_xref!$D$6:$E$260,2,FALSE)</f>
        <v>Compressor Engines</v>
      </c>
      <c r="J935" s="7" t="s">
        <v>17135</v>
      </c>
      <c r="K935" s="7" t="s">
        <v>17135</v>
      </c>
      <c r="L935" s="7">
        <v>12.47</v>
      </c>
      <c r="M935" s="7" t="s">
        <v>17135</v>
      </c>
      <c r="N935" s="7" t="s">
        <v>17135</v>
      </c>
    </row>
    <row r="936" spans="1:14" x14ac:dyDescent="0.2">
      <c r="A936" s="43" t="s">
        <v>17062</v>
      </c>
      <c r="B936" s="7" t="str">
        <f t="shared" si="14"/>
        <v>35</v>
      </c>
      <c r="C936" s="7" t="s">
        <v>17105</v>
      </c>
      <c r="D936" s="7" t="str">
        <f>VLOOKUP(C936,fips_xref!$K$2:$L$53,2,FALSE)</f>
        <v>Lea</v>
      </c>
      <c r="E936" s="7" t="s">
        <v>17132</v>
      </c>
      <c r="F936" s="43" t="s">
        <v>17173</v>
      </c>
      <c r="G936" s="7" t="s">
        <v>4238</v>
      </c>
      <c r="H936" s="43" t="s">
        <v>17200</v>
      </c>
      <c r="I936" s="43" t="str">
        <f>VLOOKUP(G936,SCC_xref!$D$6:$E$260,2,FALSE)</f>
        <v>Compressor Engines</v>
      </c>
      <c r="J936" s="7" t="s">
        <v>17135</v>
      </c>
      <c r="K936" s="7">
        <v>12.58</v>
      </c>
      <c r="L936" s="7" t="s">
        <v>17135</v>
      </c>
      <c r="M936" s="7" t="s">
        <v>17135</v>
      </c>
      <c r="N936" s="7" t="s">
        <v>17135</v>
      </c>
    </row>
    <row r="937" spans="1:14" x14ac:dyDescent="0.2">
      <c r="A937" s="43" t="s">
        <v>17062</v>
      </c>
      <c r="B937" s="7" t="str">
        <f t="shared" si="14"/>
        <v>35</v>
      </c>
      <c r="C937" s="7" t="s">
        <v>17105</v>
      </c>
      <c r="D937" s="7" t="str">
        <f>VLOOKUP(C937,fips_xref!$K$2:$L$53,2,FALSE)</f>
        <v>Lea</v>
      </c>
      <c r="E937" s="7" t="s">
        <v>17150</v>
      </c>
      <c r="F937" s="43" t="s">
        <v>17156</v>
      </c>
      <c r="G937" s="7" t="s">
        <v>4238</v>
      </c>
      <c r="H937" s="43" t="s">
        <v>17211</v>
      </c>
      <c r="I937" s="43" t="str">
        <f>VLOOKUP(G937,SCC_xref!$D$6:$E$260,2,FALSE)</f>
        <v>Compressor Engines</v>
      </c>
      <c r="J937" s="7" t="s">
        <v>17135</v>
      </c>
      <c r="K937" s="7" t="s">
        <v>17135</v>
      </c>
      <c r="L937" s="7">
        <v>12.6</v>
      </c>
      <c r="M937" s="7" t="s">
        <v>17135</v>
      </c>
      <c r="N937" s="7" t="s">
        <v>17135</v>
      </c>
    </row>
    <row r="938" spans="1:14" x14ac:dyDescent="0.2">
      <c r="A938" s="43" t="s">
        <v>17062</v>
      </c>
      <c r="B938" s="7" t="str">
        <f t="shared" si="14"/>
        <v>35</v>
      </c>
      <c r="C938" s="7" t="s">
        <v>17105</v>
      </c>
      <c r="D938" s="7" t="str">
        <f>VLOOKUP(C938,fips_xref!$K$2:$L$53,2,FALSE)</f>
        <v>Lea</v>
      </c>
      <c r="E938" s="7" t="s">
        <v>17236</v>
      </c>
      <c r="F938" s="43" t="s">
        <v>17266</v>
      </c>
      <c r="G938" s="7" t="s">
        <v>4242</v>
      </c>
      <c r="H938" s="43" t="s">
        <v>17329</v>
      </c>
      <c r="I938" s="43" t="str">
        <f>VLOOKUP(G938,SCC_xref!$D$6:$E$260,2,FALSE)</f>
        <v>Compressor Engines</v>
      </c>
      <c r="J938" s="7" t="s">
        <v>17135</v>
      </c>
      <c r="K938" s="7">
        <v>12.6</v>
      </c>
      <c r="L938" s="7" t="s">
        <v>17135</v>
      </c>
      <c r="M938" s="7" t="s">
        <v>17135</v>
      </c>
      <c r="N938" s="7" t="s">
        <v>17135</v>
      </c>
    </row>
    <row r="939" spans="1:14" x14ac:dyDescent="0.2">
      <c r="A939" s="43" t="s">
        <v>17062</v>
      </c>
      <c r="B939" s="7" t="str">
        <f t="shared" si="14"/>
        <v>35</v>
      </c>
      <c r="C939" s="7" t="s">
        <v>17105</v>
      </c>
      <c r="D939" s="7" t="str">
        <f>VLOOKUP(C939,fips_xref!$K$2:$L$53,2,FALSE)</f>
        <v>Lea</v>
      </c>
      <c r="E939" s="7" t="s">
        <v>17236</v>
      </c>
      <c r="F939" s="43" t="s">
        <v>17266</v>
      </c>
      <c r="G939" s="7" t="s">
        <v>4242</v>
      </c>
      <c r="H939" s="43" t="s">
        <v>17330</v>
      </c>
      <c r="I939" s="43" t="str">
        <f>VLOOKUP(G939,SCC_xref!$D$6:$E$260,2,FALSE)</f>
        <v>Compressor Engines</v>
      </c>
      <c r="J939" s="7" t="s">
        <v>17135</v>
      </c>
      <c r="K939" s="7">
        <v>12.6</v>
      </c>
      <c r="L939" s="7" t="s">
        <v>17135</v>
      </c>
      <c r="M939" s="7" t="s">
        <v>17135</v>
      </c>
      <c r="N939" s="7" t="s">
        <v>17135</v>
      </c>
    </row>
    <row r="940" spans="1:14" x14ac:dyDescent="0.2">
      <c r="A940" s="43" t="s">
        <v>17062</v>
      </c>
      <c r="B940" s="7" t="str">
        <f t="shared" si="14"/>
        <v>35</v>
      </c>
      <c r="C940" s="7" t="s">
        <v>17105</v>
      </c>
      <c r="D940" s="7" t="str">
        <f>VLOOKUP(C940,fips_xref!$K$2:$L$53,2,FALSE)</f>
        <v>Lea</v>
      </c>
      <c r="E940" s="7" t="s">
        <v>17150</v>
      </c>
      <c r="F940" s="43" t="s">
        <v>17163</v>
      </c>
      <c r="G940" s="7" t="s">
        <v>3823</v>
      </c>
      <c r="H940" s="43" t="s">
        <v>17230</v>
      </c>
      <c r="I940" s="43" t="str">
        <f>VLOOKUP(G940,SCC_xref!$D$6:$E$260,2,FALSE)</f>
        <v>Process Heaters</v>
      </c>
      <c r="J940" s="7">
        <v>12.85</v>
      </c>
      <c r="K940" s="7" t="s">
        <v>17135</v>
      </c>
      <c r="L940" s="7" t="s">
        <v>17135</v>
      </c>
      <c r="M940" s="7" t="s">
        <v>17135</v>
      </c>
      <c r="N940" s="7" t="s">
        <v>17135</v>
      </c>
    </row>
    <row r="941" spans="1:14" x14ac:dyDescent="0.2">
      <c r="A941" s="43" t="s">
        <v>17062</v>
      </c>
      <c r="B941" s="7" t="str">
        <f t="shared" si="14"/>
        <v>35</v>
      </c>
      <c r="C941" s="7" t="s">
        <v>17105</v>
      </c>
      <c r="D941" s="7" t="str">
        <f>VLOOKUP(C941,fips_xref!$K$2:$L$53,2,FALSE)</f>
        <v>Lea</v>
      </c>
      <c r="E941" s="7" t="s">
        <v>17150</v>
      </c>
      <c r="F941" s="43" t="s">
        <v>17163</v>
      </c>
      <c r="G941" s="7" t="s">
        <v>3823</v>
      </c>
      <c r="H941" s="43" t="s">
        <v>17230</v>
      </c>
      <c r="I941" s="43" t="str">
        <f>VLOOKUP(G941,SCC_xref!$D$6:$E$260,2,FALSE)</f>
        <v>Process Heaters</v>
      </c>
      <c r="J941" s="7">
        <v>12.85</v>
      </c>
      <c r="K941" s="7" t="s">
        <v>17135</v>
      </c>
      <c r="L941" s="7" t="s">
        <v>17135</v>
      </c>
      <c r="M941" s="7" t="s">
        <v>17135</v>
      </c>
      <c r="N941" s="7" t="s">
        <v>17135</v>
      </c>
    </row>
    <row r="942" spans="1:14" x14ac:dyDescent="0.2">
      <c r="A942" s="43" t="s">
        <v>17062</v>
      </c>
      <c r="B942" s="7" t="str">
        <f t="shared" si="14"/>
        <v>35</v>
      </c>
      <c r="C942" s="7" t="s">
        <v>17105</v>
      </c>
      <c r="D942" s="7" t="str">
        <f>VLOOKUP(C942,fips_xref!$K$2:$L$53,2,FALSE)</f>
        <v>Lea</v>
      </c>
      <c r="E942" s="7" t="s">
        <v>17201</v>
      </c>
      <c r="F942" s="43" t="s">
        <v>17304</v>
      </c>
      <c r="G942" s="7" t="s">
        <v>1136</v>
      </c>
      <c r="H942" s="43" t="s">
        <v>17421</v>
      </c>
      <c r="I942" s="43" t="str">
        <f>VLOOKUP(G942,SCC_xref!$D$6:$E$260,2,FALSE)</f>
        <v>Permitted Tank Losses</v>
      </c>
      <c r="J942" s="7" t="s">
        <v>17135</v>
      </c>
      <c r="K942" s="7">
        <v>12.92</v>
      </c>
      <c r="L942" s="7" t="s">
        <v>17135</v>
      </c>
      <c r="M942" s="7" t="s">
        <v>17135</v>
      </c>
      <c r="N942" s="7" t="s">
        <v>17135</v>
      </c>
    </row>
    <row r="943" spans="1:14" x14ac:dyDescent="0.2">
      <c r="A943" s="43" t="s">
        <v>17062</v>
      </c>
      <c r="B943" s="7" t="str">
        <f t="shared" si="14"/>
        <v>35</v>
      </c>
      <c r="C943" s="7" t="s">
        <v>17105</v>
      </c>
      <c r="D943" s="7" t="str">
        <f>VLOOKUP(C943,fips_xref!$K$2:$L$53,2,FALSE)</f>
        <v>Lea</v>
      </c>
      <c r="E943" s="7" t="s">
        <v>17150</v>
      </c>
      <c r="F943" s="43" t="s">
        <v>17175</v>
      </c>
      <c r="G943" s="7" t="s">
        <v>4238</v>
      </c>
      <c r="H943" s="43" t="s">
        <v>17204</v>
      </c>
      <c r="I943" s="43" t="str">
        <f>VLOOKUP(G943,SCC_xref!$D$6:$E$260,2,FALSE)</f>
        <v>Compressor Engines</v>
      </c>
      <c r="J943" s="7" t="s">
        <v>17135</v>
      </c>
      <c r="K943" s="7" t="s">
        <v>17135</v>
      </c>
      <c r="L943" s="7">
        <v>13.03</v>
      </c>
      <c r="M943" s="7" t="s">
        <v>17135</v>
      </c>
      <c r="N943" s="7" t="s">
        <v>17135</v>
      </c>
    </row>
    <row r="944" spans="1:14" x14ac:dyDescent="0.2">
      <c r="A944" s="43" t="s">
        <v>17062</v>
      </c>
      <c r="B944" s="7" t="str">
        <f t="shared" si="14"/>
        <v>35</v>
      </c>
      <c r="C944" s="7" t="s">
        <v>17063</v>
      </c>
      <c r="D944" s="7" t="str">
        <f>VLOOKUP(C944,fips_xref!$K$2:$L$53,2,FALSE)</f>
        <v>Eddy</v>
      </c>
      <c r="E944" s="7" t="s">
        <v>17147</v>
      </c>
      <c r="F944" s="43" t="s">
        <v>17148</v>
      </c>
      <c r="G944" s="7" t="s">
        <v>1126</v>
      </c>
      <c r="H944" s="43" t="s">
        <v>17422</v>
      </c>
      <c r="I944" s="43" t="str">
        <f>VLOOKUP(G944,SCC_xref!$D$6:$E$260,2,FALSE)</f>
        <v>Permitted Fugitives</v>
      </c>
      <c r="J944" s="7" t="s">
        <v>17135</v>
      </c>
      <c r="K944" s="7">
        <v>13.06</v>
      </c>
      <c r="L944" s="7" t="s">
        <v>17135</v>
      </c>
      <c r="M944" s="7" t="s">
        <v>17135</v>
      </c>
      <c r="N944" s="7" t="s">
        <v>17135</v>
      </c>
    </row>
    <row r="945" spans="1:14" x14ac:dyDescent="0.2">
      <c r="A945" s="43" t="s">
        <v>17062</v>
      </c>
      <c r="B945" s="7" t="str">
        <f t="shared" si="14"/>
        <v>35</v>
      </c>
      <c r="C945" s="7" t="s">
        <v>17105</v>
      </c>
      <c r="D945" s="7" t="str">
        <f>VLOOKUP(C945,fips_xref!$K$2:$L$53,2,FALSE)</f>
        <v>Lea</v>
      </c>
      <c r="E945" s="7" t="s">
        <v>17201</v>
      </c>
      <c r="F945" s="43" t="s">
        <v>17320</v>
      </c>
      <c r="G945" s="7" t="s">
        <v>4252</v>
      </c>
      <c r="H945" s="43" t="s">
        <v>17343</v>
      </c>
      <c r="I945" s="43" t="str">
        <f>VLOOKUP(G945,SCC_xref!$D$6:$E$260,2,FALSE)</f>
        <v>Natural Gas Production, Flares</v>
      </c>
      <c r="J945" s="7" t="s">
        <v>17135</v>
      </c>
      <c r="K945" s="7" t="s">
        <v>17135</v>
      </c>
      <c r="L945" s="7" t="s">
        <v>17135</v>
      </c>
      <c r="M945" s="7">
        <v>13.2</v>
      </c>
      <c r="N945" s="7" t="s">
        <v>17135</v>
      </c>
    </row>
    <row r="946" spans="1:14" x14ac:dyDescent="0.2">
      <c r="A946" s="43" t="s">
        <v>17062</v>
      </c>
      <c r="B946" s="7" t="str">
        <f t="shared" si="14"/>
        <v>35</v>
      </c>
      <c r="C946" s="7" t="s">
        <v>17105</v>
      </c>
      <c r="D946" s="7" t="str">
        <f>VLOOKUP(C946,fips_xref!$K$2:$L$53,2,FALSE)</f>
        <v>Lea</v>
      </c>
      <c r="E946" s="7" t="s">
        <v>17236</v>
      </c>
      <c r="F946" s="43" t="s">
        <v>17266</v>
      </c>
      <c r="G946" s="7" t="s">
        <v>4242</v>
      </c>
      <c r="H946" s="43" t="s">
        <v>17329</v>
      </c>
      <c r="I946" s="43" t="str">
        <f>VLOOKUP(G946,SCC_xref!$D$6:$E$260,2,FALSE)</f>
        <v>Compressor Engines</v>
      </c>
      <c r="J946" s="7" t="s">
        <v>17135</v>
      </c>
      <c r="K946" s="7" t="s">
        <v>17135</v>
      </c>
      <c r="L946" s="7">
        <v>13.2</v>
      </c>
      <c r="M946" s="7" t="s">
        <v>17135</v>
      </c>
      <c r="N946" s="7" t="s">
        <v>17135</v>
      </c>
    </row>
    <row r="947" spans="1:14" x14ac:dyDescent="0.2">
      <c r="A947" s="43" t="s">
        <v>17062</v>
      </c>
      <c r="B947" s="7" t="str">
        <f t="shared" si="14"/>
        <v>35</v>
      </c>
      <c r="C947" s="7" t="s">
        <v>17105</v>
      </c>
      <c r="D947" s="7" t="str">
        <f>VLOOKUP(C947,fips_xref!$K$2:$L$53,2,FALSE)</f>
        <v>Lea</v>
      </c>
      <c r="E947" s="7" t="s">
        <v>17236</v>
      </c>
      <c r="F947" s="43" t="s">
        <v>17266</v>
      </c>
      <c r="G947" s="7" t="s">
        <v>4242</v>
      </c>
      <c r="H947" s="43" t="s">
        <v>17330</v>
      </c>
      <c r="I947" s="43" t="str">
        <f>VLOOKUP(G947,SCC_xref!$D$6:$E$260,2,FALSE)</f>
        <v>Compressor Engines</v>
      </c>
      <c r="J947" s="7" t="s">
        <v>17135</v>
      </c>
      <c r="K947" s="7" t="s">
        <v>17135</v>
      </c>
      <c r="L947" s="7">
        <v>13.2</v>
      </c>
      <c r="M947" s="7" t="s">
        <v>17135</v>
      </c>
      <c r="N947" s="7" t="s">
        <v>17135</v>
      </c>
    </row>
    <row r="948" spans="1:14" x14ac:dyDescent="0.2">
      <c r="A948" s="43" t="s">
        <v>17062</v>
      </c>
      <c r="B948" s="7" t="str">
        <f t="shared" si="14"/>
        <v>35</v>
      </c>
      <c r="C948" s="7" t="s">
        <v>17105</v>
      </c>
      <c r="D948" s="7" t="str">
        <f>VLOOKUP(C948,fips_xref!$K$2:$L$53,2,FALSE)</f>
        <v>Lea</v>
      </c>
      <c r="E948" s="7" t="s">
        <v>17150</v>
      </c>
      <c r="F948" s="43" t="s">
        <v>17175</v>
      </c>
      <c r="G948" s="7" t="s">
        <v>4238</v>
      </c>
      <c r="H948" s="43" t="s">
        <v>17192</v>
      </c>
      <c r="I948" s="43" t="str">
        <f>VLOOKUP(G948,SCC_xref!$D$6:$E$260,2,FALSE)</f>
        <v>Compressor Engines</v>
      </c>
      <c r="J948" s="7" t="s">
        <v>17135</v>
      </c>
      <c r="K948" s="7" t="s">
        <v>17135</v>
      </c>
      <c r="L948" s="7">
        <v>13.54</v>
      </c>
      <c r="M948" s="7" t="s">
        <v>17135</v>
      </c>
      <c r="N948" s="7" t="s">
        <v>17135</v>
      </c>
    </row>
    <row r="949" spans="1:14" x14ac:dyDescent="0.2">
      <c r="A949" s="43" t="s">
        <v>17062</v>
      </c>
      <c r="B949" s="7" t="str">
        <f t="shared" si="14"/>
        <v>35</v>
      </c>
      <c r="C949" s="7" t="s">
        <v>17105</v>
      </c>
      <c r="D949" s="7" t="str">
        <f>VLOOKUP(C949,fips_xref!$K$2:$L$53,2,FALSE)</f>
        <v>Lea</v>
      </c>
      <c r="E949" s="7" t="s">
        <v>17150</v>
      </c>
      <c r="F949" s="43" t="s">
        <v>17163</v>
      </c>
      <c r="G949" s="7" t="s">
        <v>5578</v>
      </c>
      <c r="H949" s="43" t="s">
        <v>17182</v>
      </c>
      <c r="I949" s="43" t="str">
        <f>VLOOKUP(G949,SCC_xref!$D$6:$E$260,2,FALSE)</f>
        <v>Compressor Engines</v>
      </c>
      <c r="J949" s="7" t="s">
        <v>17135</v>
      </c>
      <c r="K949" s="7" t="s">
        <v>17135</v>
      </c>
      <c r="L949" s="7">
        <v>13.54</v>
      </c>
      <c r="M949" s="7" t="s">
        <v>17135</v>
      </c>
      <c r="N949" s="7" t="s">
        <v>17135</v>
      </c>
    </row>
    <row r="950" spans="1:14" x14ac:dyDescent="0.2">
      <c r="A950" s="43" t="s">
        <v>17062</v>
      </c>
      <c r="B950" s="7" t="str">
        <f t="shared" si="14"/>
        <v>35</v>
      </c>
      <c r="C950" s="7" t="s">
        <v>17105</v>
      </c>
      <c r="D950" s="7" t="str">
        <f>VLOOKUP(C950,fips_xref!$K$2:$L$53,2,FALSE)</f>
        <v>Lea</v>
      </c>
      <c r="E950" s="7" t="s">
        <v>17201</v>
      </c>
      <c r="F950" s="43" t="s">
        <v>17320</v>
      </c>
      <c r="G950" s="7" t="s">
        <v>4252</v>
      </c>
      <c r="H950" s="43" t="s">
        <v>17417</v>
      </c>
      <c r="I950" s="43" t="str">
        <f>VLOOKUP(G950,SCC_xref!$D$6:$E$260,2,FALSE)</f>
        <v>Natural Gas Production, Flares</v>
      </c>
      <c r="J950" s="7" t="s">
        <v>17135</v>
      </c>
      <c r="K950" s="7">
        <v>13.63</v>
      </c>
      <c r="L950" s="7" t="s">
        <v>17135</v>
      </c>
      <c r="M950" s="7" t="s">
        <v>17135</v>
      </c>
      <c r="N950" s="7" t="s">
        <v>17135</v>
      </c>
    </row>
    <row r="951" spans="1:14" x14ac:dyDescent="0.2">
      <c r="A951" s="43" t="s">
        <v>17062</v>
      </c>
      <c r="B951" s="7" t="str">
        <f t="shared" si="14"/>
        <v>35</v>
      </c>
      <c r="C951" s="7" t="s">
        <v>17105</v>
      </c>
      <c r="D951" s="7" t="str">
        <f>VLOOKUP(C951,fips_xref!$K$2:$L$53,2,FALSE)</f>
        <v>Lea</v>
      </c>
      <c r="E951" s="7" t="s">
        <v>17201</v>
      </c>
      <c r="F951" s="43" t="s">
        <v>17320</v>
      </c>
      <c r="G951" s="7" t="s">
        <v>4240</v>
      </c>
      <c r="H951" s="43" t="s">
        <v>17352</v>
      </c>
      <c r="I951" s="43" t="str">
        <f>VLOOKUP(G951,SCC_xref!$D$6:$E$260,2,FALSE)</f>
        <v>Compressor Engines</v>
      </c>
      <c r="J951" s="7">
        <v>13.65</v>
      </c>
      <c r="K951" s="7" t="s">
        <v>17135</v>
      </c>
      <c r="L951" s="7" t="s">
        <v>17135</v>
      </c>
      <c r="M951" s="7" t="s">
        <v>17135</v>
      </c>
      <c r="N951" s="7" t="s">
        <v>17135</v>
      </c>
    </row>
    <row r="952" spans="1:14" x14ac:dyDescent="0.2">
      <c r="A952" s="43" t="s">
        <v>17062</v>
      </c>
      <c r="B952" s="7" t="str">
        <f t="shared" si="14"/>
        <v>35</v>
      </c>
      <c r="C952" s="7" t="s">
        <v>17105</v>
      </c>
      <c r="D952" s="7" t="str">
        <f>VLOOKUP(C952,fips_xref!$K$2:$L$53,2,FALSE)</f>
        <v>Lea</v>
      </c>
      <c r="E952" s="7" t="s">
        <v>17236</v>
      </c>
      <c r="F952" s="43" t="s">
        <v>17237</v>
      </c>
      <c r="G952" s="7" t="s">
        <v>4242</v>
      </c>
      <c r="H952" s="43" t="s">
        <v>17318</v>
      </c>
      <c r="I952" s="43" t="str">
        <f>VLOOKUP(G952,SCC_xref!$D$6:$E$260,2,FALSE)</f>
        <v>Compressor Engines</v>
      </c>
      <c r="J952" s="7" t="s">
        <v>17135</v>
      </c>
      <c r="K952" s="7">
        <v>13.7</v>
      </c>
      <c r="L952" s="7" t="s">
        <v>17135</v>
      </c>
      <c r="M952" s="7" t="s">
        <v>17135</v>
      </c>
      <c r="N952" s="7" t="s">
        <v>17135</v>
      </c>
    </row>
    <row r="953" spans="1:14" x14ac:dyDescent="0.2">
      <c r="A953" s="43" t="s">
        <v>17062</v>
      </c>
      <c r="B953" s="7" t="str">
        <f t="shared" si="14"/>
        <v>35</v>
      </c>
      <c r="C953" s="7" t="s">
        <v>17105</v>
      </c>
      <c r="D953" s="7" t="str">
        <f>VLOOKUP(C953,fips_xref!$K$2:$L$53,2,FALSE)</f>
        <v>Lea</v>
      </c>
      <c r="E953" s="7" t="s">
        <v>17132</v>
      </c>
      <c r="F953" s="43" t="s">
        <v>17173</v>
      </c>
      <c r="G953" s="7" t="s">
        <v>4238</v>
      </c>
      <c r="H953" s="43" t="s">
        <v>17200</v>
      </c>
      <c r="I953" s="43" t="str">
        <f>VLOOKUP(G953,SCC_xref!$D$6:$E$260,2,FALSE)</f>
        <v>Compressor Engines</v>
      </c>
      <c r="J953" s="7" t="s">
        <v>17135</v>
      </c>
      <c r="K953" s="7" t="s">
        <v>17135</v>
      </c>
      <c r="L953" s="7">
        <v>14.01</v>
      </c>
      <c r="M953" s="7" t="s">
        <v>17135</v>
      </c>
      <c r="N953" s="7" t="s">
        <v>17135</v>
      </c>
    </row>
    <row r="954" spans="1:14" x14ac:dyDescent="0.2">
      <c r="A954" s="43" t="s">
        <v>17062</v>
      </c>
      <c r="B954" s="7" t="str">
        <f t="shared" si="14"/>
        <v>35</v>
      </c>
      <c r="C954" s="7" t="s">
        <v>17105</v>
      </c>
      <c r="D954" s="7" t="str">
        <f>VLOOKUP(C954,fips_xref!$K$2:$L$53,2,FALSE)</f>
        <v>Lea</v>
      </c>
      <c r="E954" s="7" t="s">
        <v>17306</v>
      </c>
      <c r="F954" s="43" t="s">
        <v>17307</v>
      </c>
      <c r="G954" s="7" t="s">
        <v>4240</v>
      </c>
      <c r="H954" s="43" t="s">
        <v>17414</v>
      </c>
      <c r="I954" s="43" t="str">
        <f>VLOOKUP(G954,SCC_xref!$D$6:$E$260,2,FALSE)</f>
        <v>Compressor Engines</v>
      </c>
      <c r="J954" s="7">
        <v>14.1</v>
      </c>
      <c r="K954" s="7" t="s">
        <v>17135</v>
      </c>
      <c r="L954" s="7" t="s">
        <v>17135</v>
      </c>
      <c r="M954" s="7" t="s">
        <v>17135</v>
      </c>
      <c r="N954" s="7" t="s">
        <v>17135</v>
      </c>
    </row>
    <row r="955" spans="1:14" x14ac:dyDescent="0.2">
      <c r="A955" s="43" t="s">
        <v>17062</v>
      </c>
      <c r="B955" s="7" t="str">
        <f t="shared" si="14"/>
        <v>35</v>
      </c>
      <c r="C955" s="7" t="s">
        <v>17105</v>
      </c>
      <c r="D955" s="7" t="str">
        <f>VLOOKUP(C955,fips_xref!$K$2:$L$53,2,FALSE)</f>
        <v>Lea</v>
      </c>
      <c r="E955" s="7" t="s">
        <v>17231</v>
      </c>
      <c r="F955" s="43" t="s">
        <v>17264</v>
      </c>
      <c r="G955" s="7" t="s">
        <v>5576</v>
      </c>
      <c r="H955" s="43" t="s">
        <v>17265</v>
      </c>
      <c r="I955" s="43" t="str">
        <f>VLOOKUP(G955,SCC_xref!$D$6:$E$260,2,FALSE)</f>
        <v>Compressor Engines</v>
      </c>
      <c r="J955" s="7">
        <v>14.1</v>
      </c>
      <c r="K955" s="7" t="s">
        <v>17135</v>
      </c>
      <c r="L955" s="7" t="s">
        <v>17135</v>
      </c>
      <c r="M955" s="7" t="s">
        <v>17135</v>
      </c>
      <c r="N955" s="7" t="s">
        <v>17135</v>
      </c>
    </row>
    <row r="956" spans="1:14" x14ac:dyDescent="0.2">
      <c r="A956" s="43" t="s">
        <v>17062</v>
      </c>
      <c r="B956" s="7" t="str">
        <f t="shared" si="14"/>
        <v>35</v>
      </c>
      <c r="C956" s="7" t="s">
        <v>17105</v>
      </c>
      <c r="D956" s="7" t="str">
        <f>VLOOKUP(C956,fips_xref!$K$2:$L$53,2,FALSE)</f>
        <v>Lea</v>
      </c>
      <c r="E956" s="7" t="s">
        <v>17231</v>
      </c>
      <c r="F956" s="43" t="s">
        <v>17264</v>
      </c>
      <c r="G956" s="7" t="s">
        <v>5576</v>
      </c>
      <c r="H956" s="43" t="s">
        <v>17265</v>
      </c>
      <c r="I956" s="43" t="str">
        <f>VLOOKUP(G956,SCC_xref!$D$6:$E$260,2,FALSE)</f>
        <v>Compressor Engines</v>
      </c>
      <c r="J956" s="7">
        <v>14.1</v>
      </c>
      <c r="K956" s="7" t="s">
        <v>17135</v>
      </c>
      <c r="L956" s="7" t="s">
        <v>17135</v>
      </c>
      <c r="M956" s="7" t="s">
        <v>17135</v>
      </c>
      <c r="N956" s="7" t="s">
        <v>17135</v>
      </c>
    </row>
    <row r="957" spans="1:14" x14ac:dyDescent="0.2">
      <c r="A957" s="43" t="s">
        <v>17062</v>
      </c>
      <c r="B957" s="7" t="str">
        <f t="shared" si="14"/>
        <v>35</v>
      </c>
      <c r="C957" s="7" t="s">
        <v>17105</v>
      </c>
      <c r="D957" s="7" t="str">
        <f>VLOOKUP(C957,fips_xref!$K$2:$L$53,2,FALSE)</f>
        <v>Lea</v>
      </c>
      <c r="E957" s="7" t="s">
        <v>17150</v>
      </c>
      <c r="F957" s="43" t="s">
        <v>17156</v>
      </c>
      <c r="G957" s="7" t="s">
        <v>4242</v>
      </c>
      <c r="H957" s="43" t="s">
        <v>17212</v>
      </c>
      <c r="I957" s="43" t="str">
        <f>VLOOKUP(G957,SCC_xref!$D$6:$E$260,2,FALSE)</f>
        <v>Compressor Engines</v>
      </c>
      <c r="J957" s="7">
        <v>14.14</v>
      </c>
      <c r="K957" s="7" t="s">
        <v>17135</v>
      </c>
      <c r="L957" s="7" t="s">
        <v>17135</v>
      </c>
      <c r="M957" s="7" t="s">
        <v>17135</v>
      </c>
      <c r="N957" s="7" t="s">
        <v>17135</v>
      </c>
    </row>
    <row r="958" spans="1:14" x14ac:dyDescent="0.2">
      <c r="A958" s="43" t="s">
        <v>17062</v>
      </c>
      <c r="B958" s="7" t="str">
        <f t="shared" si="14"/>
        <v>35</v>
      </c>
      <c r="C958" s="7" t="s">
        <v>17105</v>
      </c>
      <c r="D958" s="7" t="str">
        <f>VLOOKUP(C958,fips_xref!$K$2:$L$53,2,FALSE)</f>
        <v>Lea</v>
      </c>
      <c r="E958" s="7" t="s">
        <v>17236</v>
      </c>
      <c r="F958" s="43" t="s">
        <v>17237</v>
      </c>
      <c r="G958" s="7" t="s">
        <v>4242</v>
      </c>
      <c r="H958" s="43" t="s">
        <v>17318</v>
      </c>
      <c r="I958" s="43" t="str">
        <f>VLOOKUP(G958,SCC_xref!$D$6:$E$260,2,FALSE)</f>
        <v>Compressor Engines</v>
      </c>
      <c r="J958" s="7" t="s">
        <v>17135</v>
      </c>
      <c r="K958" s="7" t="s">
        <v>17135</v>
      </c>
      <c r="L958" s="7">
        <v>14.2</v>
      </c>
      <c r="M958" s="7" t="s">
        <v>17135</v>
      </c>
      <c r="N958" s="7" t="s">
        <v>17135</v>
      </c>
    </row>
    <row r="959" spans="1:14" x14ac:dyDescent="0.2">
      <c r="A959" s="43" t="s">
        <v>17062</v>
      </c>
      <c r="B959" s="7" t="str">
        <f t="shared" si="14"/>
        <v>35</v>
      </c>
      <c r="C959" s="7" t="s">
        <v>17104</v>
      </c>
      <c r="D959" s="7" t="str">
        <f>VLOOKUP(C959,fips_xref!$K$2:$L$53,2,FALSE)</f>
        <v>Chaves</v>
      </c>
      <c r="E959" s="7" t="s">
        <v>17139</v>
      </c>
      <c r="F959" s="43" t="s">
        <v>17261</v>
      </c>
      <c r="G959" s="7" t="s">
        <v>1257</v>
      </c>
      <c r="H959" s="43" t="s">
        <v>17423</v>
      </c>
      <c r="I959" s="43" t="str">
        <f>VLOOKUP(G959,SCC_xref!$D$6:$E$260,2,FALSE)</f>
        <v>Dehydrator</v>
      </c>
      <c r="J959" s="7" t="s">
        <v>17135</v>
      </c>
      <c r="K959" s="7">
        <v>14.3</v>
      </c>
      <c r="L959" s="7" t="s">
        <v>17135</v>
      </c>
      <c r="M959" s="7" t="s">
        <v>17135</v>
      </c>
      <c r="N959" s="7" t="s">
        <v>17135</v>
      </c>
    </row>
    <row r="960" spans="1:14" x14ac:dyDescent="0.2">
      <c r="A960" s="43" t="s">
        <v>17062</v>
      </c>
      <c r="B960" s="7" t="str">
        <f t="shared" si="14"/>
        <v>35</v>
      </c>
      <c r="C960" s="7" t="s">
        <v>17063</v>
      </c>
      <c r="D960" s="7" t="str">
        <f>VLOOKUP(C960,fips_xref!$K$2:$L$53,2,FALSE)</f>
        <v>Eddy</v>
      </c>
      <c r="E960" s="7" t="s">
        <v>17153</v>
      </c>
      <c r="F960" s="43" t="s">
        <v>17165</v>
      </c>
      <c r="G960" s="7" t="s">
        <v>3326</v>
      </c>
      <c r="H960" s="43" t="s">
        <v>17338</v>
      </c>
      <c r="I960" s="43" t="str">
        <f>VLOOKUP(G960,SCC_xref!$D$6:$E$260,2,FALSE)</f>
        <v>Compressor Engines</v>
      </c>
      <c r="J960" s="7" t="s">
        <v>17135</v>
      </c>
      <c r="K960" s="7" t="s">
        <v>17135</v>
      </c>
      <c r="L960" s="7">
        <v>14.33</v>
      </c>
      <c r="M960" s="7" t="s">
        <v>17135</v>
      </c>
      <c r="N960" s="7" t="s">
        <v>17135</v>
      </c>
    </row>
    <row r="961" spans="1:14" x14ac:dyDescent="0.2">
      <c r="A961" s="43" t="s">
        <v>17062</v>
      </c>
      <c r="B961" s="7" t="str">
        <f t="shared" si="14"/>
        <v>35</v>
      </c>
      <c r="C961" s="7" t="s">
        <v>17105</v>
      </c>
      <c r="D961" s="7" t="str">
        <f>VLOOKUP(C961,fips_xref!$K$2:$L$53,2,FALSE)</f>
        <v>Lea</v>
      </c>
      <c r="E961" s="7" t="s">
        <v>17153</v>
      </c>
      <c r="F961" s="43" t="s">
        <v>17154</v>
      </c>
      <c r="G961" s="7" t="s">
        <v>4240</v>
      </c>
      <c r="H961" s="43" t="s">
        <v>17249</v>
      </c>
      <c r="I961" s="43" t="str">
        <f>VLOOKUP(G961,SCC_xref!$D$6:$E$260,2,FALSE)</f>
        <v>Compressor Engines</v>
      </c>
      <c r="J961" s="7" t="s">
        <v>17135</v>
      </c>
      <c r="K961" s="7" t="s">
        <v>17135</v>
      </c>
      <c r="L961" s="7">
        <v>14.33</v>
      </c>
      <c r="M961" s="7" t="s">
        <v>17135</v>
      </c>
      <c r="N961" s="7" t="s">
        <v>17135</v>
      </c>
    </row>
    <row r="962" spans="1:14" x14ac:dyDescent="0.2">
      <c r="A962" s="43" t="s">
        <v>17062</v>
      </c>
      <c r="B962" s="7" t="str">
        <f t="shared" si="14"/>
        <v>35</v>
      </c>
      <c r="C962" s="7" t="s">
        <v>17105</v>
      </c>
      <c r="D962" s="7" t="str">
        <f>VLOOKUP(C962,fips_xref!$K$2:$L$53,2,FALSE)</f>
        <v>Lea</v>
      </c>
      <c r="E962" s="7" t="s">
        <v>17201</v>
      </c>
      <c r="F962" s="43" t="s">
        <v>17320</v>
      </c>
      <c r="G962" s="7" t="s">
        <v>4242</v>
      </c>
      <c r="H962" s="43" t="s">
        <v>17398</v>
      </c>
      <c r="I962" s="43" t="str">
        <f>VLOOKUP(G962,SCC_xref!$D$6:$E$260,2,FALSE)</f>
        <v>Compressor Engines</v>
      </c>
      <c r="J962" s="7" t="s">
        <v>17135</v>
      </c>
      <c r="K962" s="7" t="s">
        <v>17135</v>
      </c>
      <c r="L962" s="7">
        <v>14.34</v>
      </c>
      <c r="M962" s="7" t="s">
        <v>17135</v>
      </c>
      <c r="N962" s="7" t="s">
        <v>17135</v>
      </c>
    </row>
    <row r="963" spans="1:14" x14ac:dyDescent="0.2">
      <c r="A963" s="43" t="s">
        <v>17062</v>
      </c>
      <c r="B963" s="7" t="str">
        <f t="shared" si="14"/>
        <v>35</v>
      </c>
      <c r="C963" s="7" t="s">
        <v>17105</v>
      </c>
      <c r="D963" s="7" t="str">
        <f>VLOOKUP(C963,fips_xref!$K$2:$L$53,2,FALSE)</f>
        <v>Lea</v>
      </c>
      <c r="E963" s="7" t="s">
        <v>17236</v>
      </c>
      <c r="F963" s="43" t="s">
        <v>17237</v>
      </c>
      <c r="G963" s="7" t="s">
        <v>4242</v>
      </c>
      <c r="H963" s="43" t="s">
        <v>17318</v>
      </c>
      <c r="I963" s="43" t="str">
        <f>VLOOKUP(G963,SCC_xref!$D$6:$E$260,2,FALSE)</f>
        <v>Compressor Engines</v>
      </c>
      <c r="J963" s="7" t="s">
        <v>17135</v>
      </c>
      <c r="K963" s="7">
        <v>14.4</v>
      </c>
      <c r="L963" s="7" t="s">
        <v>17135</v>
      </c>
      <c r="M963" s="7" t="s">
        <v>17135</v>
      </c>
      <c r="N963" s="7" t="s">
        <v>17135</v>
      </c>
    </row>
    <row r="964" spans="1:14" x14ac:dyDescent="0.2">
      <c r="A964" s="43" t="s">
        <v>17062</v>
      </c>
      <c r="B964" s="7" t="str">
        <f t="shared" si="14"/>
        <v>35</v>
      </c>
      <c r="C964" s="7" t="s">
        <v>17105</v>
      </c>
      <c r="D964" s="7" t="str">
        <f>VLOOKUP(C964,fips_xref!$K$2:$L$53,2,FALSE)</f>
        <v>Lea</v>
      </c>
      <c r="E964" s="7" t="s">
        <v>17236</v>
      </c>
      <c r="F964" s="43" t="s">
        <v>17266</v>
      </c>
      <c r="G964" s="7" t="s">
        <v>4240</v>
      </c>
      <c r="H964" s="43" t="s">
        <v>17267</v>
      </c>
      <c r="I964" s="43" t="str">
        <f>VLOOKUP(G964,SCC_xref!$D$6:$E$260,2,FALSE)</f>
        <v>Compressor Engines</v>
      </c>
      <c r="J964" s="7">
        <v>14.5</v>
      </c>
      <c r="K964" s="7" t="s">
        <v>17135</v>
      </c>
      <c r="L964" s="7" t="s">
        <v>17135</v>
      </c>
      <c r="M964" s="7" t="s">
        <v>17135</v>
      </c>
      <c r="N964" s="7" t="s">
        <v>17135</v>
      </c>
    </row>
    <row r="965" spans="1:14" x14ac:dyDescent="0.2">
      <c r="A965" s="43" t="s">
        <v>17062</v>
      </c>
      <c r="B965" s="7" t="str">
        <f t="shared" si="14"/>
        <v>35</v>
      </c>
      <c r="C965" s="7" t="s">
        <v>17105</v>
      </c>
      <c r="D965" s="7" t="str">
        <f>VLOOKUP(C965,fips_xref!$K$2:$L$53,2,FALSE)</f>
        <v>Lea</v>
      </c>
      <c r="E965" s="7" t="s">
        <v>17201</v>
      </c>
      <c r="F965" s="43" t="s">
        <v>17320</v>
      </c>
      <c r="G965" s="7" t="s">
        <v>4242</v>
      </c>
      <c r="H965" s="43" t="s">
        <v>17400</v>
      </c>
      <c r="I965" s="43" t="str">
        <f>VLOOKUP(G965,SCC_xref!$D$6:$E$260,2,FALSE)</f>
        <v>Compressor Engines</v>
      </c>
      <c r="J965" s="7" t="s">
        <v>17135</v>
      </c>
      <c r="K965" s="7" t="s">
        <v>17135</v>
      </c>
      <c r="L965" s="7">
        <v>14.51</v>
      </c>
      <c r="M965" s="7" t="s">
        <v>17135</v>
      </c>
      <c r="N965" s="7" t="s">
        <v>17135</v>
      </c>
    </row>
    <row r="966" spans="1:14" x14ac:dyDescent="0.2">
      <c r="A966" s="43" t="s">
        <v>17062</v>
      </c>
      <c r="B966" s="7" t="str">
        <f t="shared" ref="B966:B1014" si="15">LEFT(C966,2)</f>
        <v>35</v>
      </c>
      <c r="C966" s="7" t="s">
        <v>17105</v>
      </c>
      <c r="D966" s="7" t="str">
        <f>VLOOKUP(C966,fips_xref!$K$2:$L$53,2,FALSE)</f>
        <v>Lea</v>
      </c>
      <c r="E966" s="7" t="s">
        <v>17150</v>
      </c>
      <c r="F966" s="43" t="s">
        <v>17175</v>
      </c>
      <c r="G966" s="7" t="s">
        <v>4238</v>
      </c>
      <c r="H966" s="43" t="s">
        <v>17204</v>
      </c>
      <c r="I966" s="43" t="str">
        <f>VLOOKUP(G966,SCC_xref!$D$6:$E$260,2,FALSE)</f>
        <v>Compressor Engines</v>
      </c>
      <c r="J966" s="7" t="s">
        <v>17135</v>
      </c>
      <c r="K966" s="7" t="s">
        <v>17135</v>
      </c>
      <c r="L966" s="7">
        <v>14.52</v>
      </c>
      <c r="M966" s="7" t="s">
        <v>17135</v>
      </c>
      <c r="N966" s="7" t="s">
        <v>17135</v>
      </c>
    </row>
    <row r="967" spans="1:14" x14ac:dyDescent="0.2">
      <c r="A967" s="43" t="s">
        <v>17062</v>
      </c>
      <c r="B967" s="7" t="str">
        <f t="shared" si="15"/>
        <v>35</v>
      </c>
      <c r="C967" s="7" t="s">
        <v>17063</v>
      </c>
      <c r="D967" s="7" t="str">
        <f>VLOOKUP(C967,fips_xref!$K$2:$L$53,2,FALSE)</f>
        <v>Eddy</v>
      </c>
      <c r="E967" s="7" t="s">
        <v>17153</v>
      </c>
      <c r="F967" s="43" t="s">
        <v>17165</v>
      </c>
      <c r="G967" s="7" t="s">
        <v>4238</v>
      </c>
      <c r="H967" s="43" t="s">
        <v>17336</v>
      </c>
      <c r="I967" s="43" t="str">
        <f>VLOOKUP(G967,SCC_xref!$D$6:$E$260,2,FALSE)</f>
        <v>Compressor Engines</v>
      </c>
      <c r="J967" s="7" t="s">
        <v>17135</v>
      </c>
      <c r="K967" s="7">
        <v>14.54</v>
      </c>
      <c r="L967" s="7" t="s">
        <v>17135</v>
      </c>
      <c r="M967" s="7" t="s">
        <v>17135</v>
      </c>
      <c r="N967" s="7" t="s">
        <v>17135</v>
      </c>
    </row>
    <row r="968" spans="1:14" x14ac:dyDescent="0.2">
      <c r="A968" s="43" t="s">
        <v>17062</v>
      </c>
      <c r="B968" s="7" t="str">
        <f t="shared" si="15"/>
        <v>35</v>
      </c>
      <c r="C968" s="7" t="s">
        <v>17105</v>
      </c>
      <c r="D968" s="7" t="str">
        <f>VLOOKUP(C968,fips_xref!$K$2:$L$53,2,FALSE)</f>
        <v>Lea</v>
      </c>
      <c r="E968" s="7" t="s">
        <v>17201</v>
      </c>
      <c r="F968" s="43" t="s">
        <v>17320</v>
      </c>
      <c r="G968" s="7" t="s">
        <v>4242</v>
      </c>
      <c r="H968" s="43" t="s">
        <v>17400</v>
      </c>
      <c r="I968" s="43" t="str">
        <f>VLOOKUP(G968,SCC_xref!$D$6:$E$260,2,FALSE)</f>
        <v>Compressor Engines</v>
      </c>
      <c r="J968" s="7" t="s">
        <v>17135</v>
      </c>
      <c r="K968" s="7" t="s">
        <v>17135</v>
      </c>
      <c r="L968" s="7">
        <v>14.58</v>
      </c>
      <c r="M968" s="7" t="s">
        <v>17135</v>
      </c>
      <c r="N968" s="7" t="s">
        <v>17135</v>
      </c>
    </row>
    <row r="969" spans="1:14" x14ac:dyDescent="0.2">
      <c r="A969" s="43" t="s">
        <v>17062</v>
      </c>
      <c r="B969" s="7" t="str">
        <f t="shared" si="15"/>
        <v>35</v>
      </c>
      <c r="C969" s="7" t="s">
        <v>17063</v>
      </c>
      <c r="D969" s="7" t="str">
        <f>VLOOKUP(C969,fips_xref!$K$2:$L$53,2,FALSE)</f>
        <v>Eddy</v>
      </c>
      <c r="E969" s="7" t="s">
        <v>17153</v>
      </c>
      <c r="F969" s="43" t="s">
        <v>17165</v>
      </c>
      <c r="G969" s="7" t="s">
        <v>4238</v>
      </c>
      <c r="H969" s="43" t="s">
        <v>17327</v>
      </c>
      <c r="I969" s="43" t="str">
        <f>VLOOKUP(G969,SCC_xref!$D$6:$E$260,2,FALSE)</f>
        <v>Compressor Engines</v>
      </c>
      <c r="J969" s="7" t="s">
        <v>17135</v>
      </c>
      <c r="K969" s="7" t="s">
        <v>17135</v>
      </c>
      <c r="L969" s="7">
        <v>14.67</v>
      </c>
      <c r="M969" s="7" t="s">
        <v>17135</v>
      </c>
      <c r="N969" s="7" t="s">
        <v>17135</v>
      </c>
    </row>
    <row r="970" spans="1:14" x14ac:dyDescent="0.2">
      <c r="A970" s="43" t="s">
        <v>17062</v>
      </c>
      <c r="B970" s="7" t="str">
        <f t="shared" si="15"/>
        <v>35</v>
      </c>
      <c r="C970" s="7" t="s">
        <v>17105</v>
      </c>
      <c r="D970" s="7" t="str">
        <f>VLOOKUP(C970,fips_xref!$K$2:$L$53,2,FALSE)</f>
        <v>Lea</v>
      </c>
      <c r="E970" s="7" t="s">
        <v>17150</v>
      </c>
      <c r="F970" s="43" t="s">
        <v>17163</v>
      </c>
      <c r="G970" s="7" t="s">
        <v>5578</v>
      </c>
      <c r="H970" s="43" t="s">
        <v>17216</v>
      </c>
      <c r="I970" s="43" t="str">
        <f>VLOOKUP(G970,SCC_xref!$D$6:$E$260,2,FALSE)</f>
        <v>Compressor Engines</v>
      </c>
      <c r="J970" s="7">
        <v>14.82</v>
      </c>
      <c r="K970" s="7" t="s">
        <v>17135</v>
      </c>
      <c r="L970" s="7" t="s">
        <v>17135</v>
      </c>
      <c r="M970" s="7" t="s">
        <v>17135</v>
      </c>
      <c r="N970" s="7" t="s">
        <v>17135</v>
      </c>
    </row>
    <row r="971" spans="1:14" x14ac:dyDescent="0.2">
      <c r="A971" s="43" t="s">
        <v>17062</v>
      </c>
      <c r="B971" s="7" t="str">
        <f t="shared" si="15"/>
        <v>35</v>
      </c>
      <c r="C971" s="7" t="s">
        <v>17105</v>
      </c>
      <c r="D971" s="7" t="str">
        <f>VLOOKUP(C971,fips_xref!$K$2:$L$53,2,FALSE)</f>
        <v>Lea</v>
      </c>
      <c r="E971" s="7" t="s">
        <v>17236</v>
      </c>
      <c r="F971" s="43" t="s">
        <v>17237</v>
      </c>
      <c r="G971" s="7" t="s">
        <v>4242</v>
      </c>
      <c r="H971" s="43" t="s">
        <v>17318</v>
      </c>
      <c r="I971" s="43" t="str">
        <f>VLOOKUP(G971,SCC_xref!$D$6:$E$260,2,FALSE)</f>
        <v>Compressor Engines</v>
      </c>
      <c r="J971" s="7" t="s">
        <v>17135</v>
      </c>
      <c r="K971" s="7" t="s">
        <v>17135</v>
      </c>
      <c r="L971" s="7">
        <v>15</v>
      </c>
      <c r="M971" s="7" t="s">
        <v>17135</v>
      </c>
      <c r="N971" s="7" t="s">
        <v>17135</v>
      </c>
    </row>
    <row r="972" spans="1:14" x14ac:dyDescent="0.2">
      <c r="A972" s="43" t="s">
        <v>17062</v>
      </c>
      <c r="B972" s="7" t="str">
        <f t="shared" si="15"/>
        <v>35</v>
      </c>
      <c r="C972" s="7" t="s">
        <v>17105</v>
      </c>
      <c r="D972" s="7" t="str">
        <f>VLOOKUP(C972,fips_xref!$K$2:$L$53,2,FALSE)</f>
        <v>Lea</v>
      </c>
      <c r="E972" s="7" t="s">
        <v>17150</v>
      </c>
      <c r="F972" s="43" t="s">
        <v>17175</v>
      </c>
      <c r="G972" s="7" t="s">
        <v>4240</v>
      </c>
      <c r="H972" s="43" t="s">
        <v>17205</v>
      </c>
      <c r="I972" s="43" t="str">
        <f>VLOOKUP(G972,SCC_xref!$D$6:$E$260,2,FALSE)</f>
        <v>Compressor Engines</v>
      </c>
      <c r="J972" s="7">
        <v>15.16</v>
      </c>
      <c r="K972" s="7" t="s">
        <v>17135</v>
      </c>
      <c r="L972" s="7" t="s">
        <v>17135</v>
      </c>
      <c r="M972" s="7" t="s">
        <v>17135</v>
      </c>
      <c r="N972" s="7" t="s">
        <v>17135</v>
      </c>
    </row>
    <row r="973" spans="1:14" x14ac:dyDescent="0.2">
      <c r="A973" s="43" t="s">
        <v>17062</v>
      </c>
      <c r="B973" s="7" t="str">
        <f t="shared" si="15"/>
        <v>35</v>
      </c>
      <c r="C973" s="7" t="s">
        <v>17105</v>
      </c>
      <c r="D973" s="7" t="str">
        <f>VLOOKUP(C973,fips_xref!$K$2:$L$53,2,FALSE)</f>
        <v>Lea</v>
      </c>
      <c r="E973" s="7" t="s">
        <v>17236</v>
      </c>
      <c r="F973" s="43" t="s">
        <v>17237</v>
      </c>
      <c r="G973" s="7" t="s">
        <v>28</v>
      </c>
      <c r="H973" s="43" t="s">
        <v>17263</v>
      </c>
      <c r="I973" s="43" t="str">
        <f>VLOOKUP(G973,SCC_xref!$D$6:$E$260,2,FALSE)</f>
        <v>Natural Gas Production, Other Not Classified</v>
      </c>
      <c r="J973" s="7">
        <v>15.3</v>
      </c>
      <c r="K973" s="7" t="s">
        <v>17135</v>
      </c>
      <c r="L973" s="7" t="s">
        <v>17135</v>
      </c>
      <c r="M973" s="7" t="s">
        <v>17135</v>
      </c>
      <c r="N973" s="7" t="s">
        <v>17135</v>
      </c>
    </row>
    <row r="974" spans="1:14" x14ac:dyDescent="0.2">
      <c r="A974" s="43" t="s">
        <v>17062</v>
      </c>
      <c r="B974" s="7" t="str">
        <f t="shared" si="15"/>
        <v>35</v>
      </c>
      <c r="C974" s="7" t="s">
        <v>17105</v>
      </c>
      <c r="D974" s="7" t="str">
        <f>VLOOKUP(C974,fips_xref!$K$2:$L$53,2,FALSE)</f>
        <v>Lea</v>
      </c>
      <c r="E974" s="7" t="s">
        <v>17306</v>
      </c>
      <c r="F974" s="43" t="s">
        <v>17307</v>
      </c>
      <c r="G974" s="7" t="s">
        <v>4242</v>
      </c>
      <c r="H974" s="43" t="s">
        <v>17409</v>
      </c>
      <c r="I974" s="43" t="str">
        <f>VLOOKUP(G974,SCC_xref!$D$6:$E$260,2,FALSE)</f>
        <v>Compressor Engines</v>
      </c>
      <c r="J974" s="7">
        <v>15.39</v>
      </c>
      <c r="K974" s="7" t="s">
        <v>17135</v>
      </c>
      <c r="L974" s="7" t="s">
        <v>17135</v>
      </c>
      <c r="M974" s="7" t="s">
        <v>17135</v>
      </c>
      <c r="N974" s="7" t="s">
        <v>17135</v>
      </c>
    </row>
    <row r="975" spans="1:14" x14ac:dyDescent="0.2">
      <c r="A975" s="43" t="s">
        <v>17062</v>
      </c>
      <c r="B975" s="7" t="str">
        <f t="shared" si="15"/>
        <v>35</v>
      </c>
      <c r="C975" s="7" t="s">
        <v>17105</v>
      </c>
      <c r="D975" s="7" t="str">
        <f>VLOOKUP(C975,fips_xref!$K$2:$L$53,2,FALSE)</f>
        <v>Lea</v>
      </c>
      <c r="E975" s="7" t="s">
        <v>17201</v>
      </c>
      <c r="F975" s="43" t="s">
        <v>17320</v>
      </c>
      <c r="G975" s="7" t="s">
        <v>4240</v>
      </c>
      <c r="H975" s="43" t="s">
        <v>17353</v>
      </c>
      <c r="I975" s="43" t="str">
        <f>VLOOKUP(G975,SCC_xref!$D$6:$E$260,2,FALSE)</f>
        <v>Compressor Engines</v>
      </c>
      <c r="J975" s="7">
        <v>15.69</v>
      </c>
      <c r="K975" s="7" t="s">
        <v>17135</v>
      </c>
      <c r="L975" s="7" t="s">
        <v>17135</v>
      </c>
      <c r="M975" s="7" t="s">
        <v>17135</v>
      </c>
      <c r="N975" s="7" t="s">
        <v>17135</v>
      </c>
    </row>
    <row r="976" spans="1:14" x14ac:dyDescent="0.2">
      <c r="A976" s="43" t="s">
        <v>17062</v>
      </c>
      <c r="B976" s="7" t="str">
        <f t="shared" si="15"/>
        <v>35</v>
      </c>
      <c r="C976" s="7" t="s">
        <v>17105</v>
      </c>
      <c r="D976" s="7" t="str">
        <f>VLOOKUP(C976,fips_xref!$K$2:$L$53,2,FALSE)</f>
        <v>Lea</v>
      </c>
      <c r="E976" s="7" t="s">
        <v>17150</v>
      </c>
      <c r="F976" s="43" t="s">
        <v>17187</v>
      </c>
      <c r="G976" s="7" t="s">
        <v>5578</v>
      </c>
      <c r="H976" s="43" t="s">
        <v>17356</v>
      </c>
      <c r="I976" s="43" t="str">
        <f>VLOOKUP(G976,SCC_xref!$D$6:$E$260,2,FALSE)</f>
        <v>Compressor Engines</v>
      </c>
      <c r="J976" s="7" t="s">
        <v>17135</v>
      </c>
      <c r="K976" s="7" t="s">
        <v>17135</v>
      </c>
      <c r="L976" s="7">
        <v>15.74</v>
      </c>
      <c r="M976" s="7" t="s">
        <v>17135</v>
      </c>
      <c r="N976" s="7" t="s">
        <v>17135</v>
      </c>
    </row>
    <row r="977" spans="1:14" x14ac:dyDescent="0.2">
      <c r="A977" s="43" t="s">
        <v>17062</v>
      </c>
      <c r="B977" s="7" t="str">
        <f t="shared" si="15"/>
        <v>35</v>
      </c>
      <c r="C977" s="7" t="s">
        <v>17105</v>
      </c>
      <c r="D977" s="7" t="str">
        <f>VLOOKUP(C977,fips_xref!$K$2:$L$53,2,FALSE)</f>
        <v>Lea</v>
      </c>
      <c r="E977" s="7" t="s">
        <v>17201</v>
      </c>
      <c r="F977" s="43" t="s">
        <v>17322</v>
      </c>
      <c r="G977" s="7" t="s">
        <v>5578</v>
      </c>
      <c r="H977" s="43" t="s">
        <v>17353</v>
      </c>
      <c r="I977" s="43" t="str">
        <f>VLOOKUP(G977,SCC_xref!$D$6:$E$260,2,FALSE)</f>
        <v>Compressor Engines</v>
      </c>
      <c r="J977" s="7">
        <v>15.81</v>
      </c>
      <c r="K977" s="7" t="s">
        <v>17135</v>
      </c>
      <c r="L977" s="7" t="s">
        <v>17135</v>
      </c>
      <c r="M977" s="7" t="s">
        <v>17135</v>
      </c>
      <c r="N977" s="7" t="s">
        <v>17135</v>
      </c>
    </row>
    <row r="978" spans="1:14" x14ac:dyDescent="0.2">
      <c r="A978" s="43" t="s">
        <v>17062</v>
      </c>
      <c r="B978" s="7" t="str">
        <f t="shared" si="15"/>
        <v>35</v>
      </c>
      <c r="C978" s="7" t="s">
        <v>17105</v>
      </c>
      <c r="D978" s="7" t="str">
        <f>VLOOKUP(C978,fips_xref!$K$2:$L$53,2,FALSE)</f>
        <v>Lea</v>
      </c>
      <c r="E978" s="7" t="s">
        <v>17150</v>
      </c>
      <c r="F978" s="43" t="s">
        <v>17151</v>
      </c>
      <c r="G978" s="7" t="s">
        <v>4238</v>
      </c>
      <c r="H978" s="43" t="s">
        <v>17177</v>
      </c>
      <c r="I978" s="43" t="str">
        <f>VLOOKUP(G978,SCC_xref!$D$6:$E$260,2,FALSE)</f>
        <v>Compressor Engines</v>
      </c>
      <c r="J978" s="7" t="s">
        <v>17135</v>
      </c>
      <c r="K978" s="7" t="s">
        <v>17135</v>
      </c>
      <c r="L978" s="7">
        <v>15.98</v>
      </c>
      <c r="M978" s="7" t="s">
        <v>17135</v>
      </c>
      <c r="N978" s="7" t="s">
        <v>17135</v>
      </c>
    </row>
    <row r="979" spans="1:14" x14ac:dyDescent="0.2">
      <c r="A979" s="43" t="s">
        <v>17062</v>
      </c>
      <c r="B979" s="7" t="str">
        <f t="shared" si="15"/>
        <v>35</v>
      </c>
      <c r="C979" s="7" t="s">
        <v>17105</v>
      </c>
      <c r="D979" s="7" t="str">
        <f>VLOOKUP(C979,fips_xref!$K$2:$L$53,2,FALSE)</f>
        <v>Lea</v>
      </c>
      <c r="E979" s="7" t="s">
        <v>17150</v>
      </c>
      <c r="F979" s="43" t="s">
        <v>17151</v>
      </c>
      <c r="G979" s="7" t="s">
        <v>4238</v>
      </c>
      <c r="H979" s="43" t="s">
        <v>17365</v>
      </c>
      <c r="I979" s="43" t="str">
        <f>VLOOKUP(G979,SCC_xref!$D$6:$E$260,2,FALSE)</f>
        <v>Compressor Engines</v>
      </c>
      <c r="J979" s="7" t="s">
        <v>17135</v>
      </c>
      <c r="K979" s="7" t="s">
        <v>17135</v>
      </c>
      <c r="L979" s="7">
        <v>16.309999999999999</v>
      </c>
      <c r="M979" s="7" t="s">
        <v>17135</v>
      </c>
      <c r="N979" s="7" t="s">
        <v>17135</v>
      </c>
    </row>
    <row r="980" spans="1:14" x14ac:dyDescent="0.2">
      <c r="A980" s="43" t="s">
        <v>17062</v>
      </c>
      <c r="B980" s="7" t="str">
        <f t="shared" si="15"/>
        <v>35</v>
      </c>
      <c r="C980" s="7" t="s">
        <v>17105</v>
      </c>
      <c r="D980" s="7" t="str">
        <f>VLOOKUP(C980,fips_xref!$K$2:$L$53,2,FALSE)</f>
        <v>Lea</v>
      </c>
      <c r="E980" s="7" t="s">
        <v>17231</v>
      </c>
      <c r="F980" s="43" t="s">
        <v>17264</v>
      </c>
      <c r="G980" s="7" t="s">
        <v>5578</v>
      </c>
      <c r="H980" s="43" t="s">
        <v>17277</v>
      </c>
      <c r="I980" s="43" t="str">
        <f>VLOOKUP(G980,SCC_xref!$D$6:$E$260,2,FALSE)</f>
        <v>Compressor Engines</v>
      </c>
      <c r="J980" s="7" t="s">
        <v>17135</v>
      </c>
      <c r="K980" s="7" t="s">
        <v>17135</v>
      </c>
      <c r="L980" s="7">
        <v>16.5</v>
      </c>
      <c r="M980" s="7" t="s">
        <v>17135</v>
      </c>
      <c r="N980" s="7" t="s">
        <v>17135</v>
      </c>
    </row>
    <row r="981" spans="1:14" x14ac:dyDescent="0.2">
      <c r="A981" s="43" t="s">
        <v>17062</v>
      </c>
      <c r="B981" s="7" t="str">
        <f t="shared" si="15"/>
        <v>35</v>
      </c>
      <c r="C981" s="7" t="s">
        <v>17105</v>
      </c>
      <c r="D981" s="7" t="str">
        <f>VLOOKUP(C981,fips_xref!$K$2:$L$53,2,FALSE)</f>
        <v>Lea</v>
      </c>
      <c r="E981" s="7" t="s">
        <v>17231</v>
      </c>
      <c r="F981" s="43" t="s">
        <v>17264</v>
      </c>
      <c r="G981" s="7" t="s">
        <v>5578</v>
      </c>
      <c r="H981" s="43" t="s">
        <v>17277</v>
      </c>
      <c r="I981" s="43" t="str">
        <f>VLOOKUP(G981,SCC_xref!$D$6:$E$260,2,FALSE)</f>
        <v>Compressor Engines</v>
      </c>
      <c r="J981" s="7" t="s">
        <v>17135</v>
      </c>
      <c r="K981" s="7" t="s">
        <v>17135</v>
      </c>
      <c r="L981" s="7">
        <v>16.5</v>
      </c>
      <c r="M981" s="7" t="s">
        <v>17135</v>
      </c>
      <c r="N981" s="7" t="s">
        <v>17135</v>
      </c>
    </row>
    <row r="982" spans="1:14" x14ac:dyDescent="0.2">
      <c r="A982" s="43" t="s">
        <v>17062</v>
      </c>
      <c r="B982" s="7" t="str">
        <f t="shared" si="15"/>
        <v>35</v>
      </c>
      <c r="C982" s="7" t="s">
        <v>17105</v>
      </c>
      <c r="D982" s="7" t="str">
        <f>VLOOKUP(C982,fips_xref!$K$2:$L$53,2,FALSE)</f>
        <v>Lea</v>
      </c>
      <c r="E982" s="7" t="s">
        <v>17150</v>
      </c>
      <c r="F982" s="43" t="s">
        <v>17163</v>
      </c>
      <c r="G982" s="7" t="s">
        <v>4252</v>
      </c>
      <c r="H982" s="43" t="s">
        <v>17280</v>
      </c>
      <c r="I982" s="43" t="str">
        <f>VLOOKUP(G982,SCC_xref!$D$6:$E$260,2,FALSE)</f>
        <v>Natural Gas Production, Flares</v>
      </c>
      <c r="J982" s="7" t="s">
        <v>17135</v>
      </c>
      <c r="K982" s="7" t="s">
        <v>17135</v>
      </c>
      <c r="L982" s="7" t="s">
        <v>17135</v>
      </c>
      <c r="M982" s="7">
        <v>16.62</v>
      </c>
      <c r="N982" s="7" t="s">
        <v>17135</v>
      </c>
    </row>
    <row r="983" spans="1:14" x14ac:dyDescent="0.2">
      <c r="A983" s="43" t="s">
        <v>17062</v>
      </c>
      <c r="B983" s="7" t="str">
        <f t="shared" si="15"/>
        <v>35</v>
      </c>
      <c r="C983" s="7" t="s">
        <v>17105</v>
      </c>
      <c r="D983" s="7" t="str">
        <f>VLOOKUP(C983,fips_xref!$K$2:$L$53,2,FALSE)</f>
        <v>Lea</v>
      </c>
      <c r="E983" s="7" t="s">
        <v>17150</v>
      </c>
      <c r="F983" s="43" t="s">
        <v>17151</v>
      </c>
      <c r="G983" s="7" t="s">
        <v>4238</v>
      </c>
      <c r="H983" s="43" t="s">
        <v>17177</v>
      </c>
      <c r="I983" s="43" t="str">
        <f>VLOOKUP(G983,SCC_xref!$D$6:$E$260,2,FALSE)</f>
        <v>Compressor Engines</v>
      </c>
      <c r="J983" s="7" t="s">
        <v>17135</v>
      </c>
      <c r="K983" s="7" t="s">
        <v>17135</v>
      </c>
      <c r="L983" s="7">
        <v>16.649999999999999</v>
      </c>
      <c r="M983" s="7" t="s">
        <v>17135</v>
      </c>
      <c r="N983" s="7" t="s">
        <v>17135</v>
      </c>
    </row>
    <row r="984" spans="1:14" x14ac:dyDescent="0.2">
      <c r="A984" s="43" t="s">
        <v>17062</v>
      </c>
      <c r="B984" s="7" t="str">
        <f t="shared" si="15"/>
        <v>35</v>
      </c>
      <c r="C984" s="7" t="s">
        <v>17105</v>
      </c>
      <c r="D984" s="7" t="str">
        <f>VLOOKUP(C984,fips_xref!$K$2:$L$53,2,FALSE)</f>
        <v>Lea</v>
      </c>
      <c r="E984" s="7" t="s">
        <v>17201</v>
      </c>
      <c r="F984" s="43" t="s">
        <v>17320</v>
      </c>
      <c r="G984" s="7" t="s">
        <v>5576</v>
      </c>
      <c r="H984" s="43" t="s">
        <v>17335</v>
      </c>
      <c r="I984" s="43" t="str">
        <f>VLOOKUP(G984,SCC_xref!$D$6:$E$260,2,FALSE)</f>
        <v>Compressor Engines</v>
      </c>
      <c r="J984" s="7" t="s">
        <v>17135</v>
      </c>
      <c r="K984" s="7" t="s">
        <v>17135</v>
      </c>
      <c r="L984" s="7">
        <v>16.71</v>
      </c>
      <c r="M984" s="7" t="s">
        <v>17135</v>
      </c>
      <c r="N984" s="7" t="s">
        <v>17135</v>
      </c>
    </row>
    <row r="985" spans="1:14" x14ac:dyDescent="0.2">
      <c r="A985" s="43" t="s">
        <v>17062</v>
      </c>
      <c r="B985" s="7" t="str">
        <f t="shared" si="15"/>
        <v>35</v>
      </c>
      <c r="C985" s="7" t="s">
        <v>17105</v>
      </c>
      <c r="D985" s="7" t="str">
        <f>VLOOKUP(C985,fips_xref!$K$2:$L$53,2,FALSE)</f>
        <v>Lea</v>
      </c>
      <c r="E985" s="7" t="s">
        <v>17150</v>
      </c>
      <c r="F985" s="43" t="s">
        <v>17156</v>
      </c>
      <c r="G985" s="7" t="s">
        <v>4238</v>
      </c>
      <c r="H985" s="43" t="s">
        <v>17211</v>
      </c>
      <c r="I985" s="43" t="str">
        <f>VLOOKUP(G985,SCC_xref!$D$6:$E$260,2,FALSE)</f>
        <v>Compressor Engines</v>
      </c>
      <c r="J985" s="7" t="s">
        <v>17135</v>
      </c>
      <c r="K985" s="7" t="s">
        <v>17135</v>
      </c>
      <c r="L985" s="7">
        <v>16.73</v>
      </c>
      <c r="M985" s="7" t="s">
        <v>17135</v>
      </c>
      <c r="N985" s="7" t="s">
        <v>17135</v>
      </c>
    </row>
    <row r="986" spans="1:14" x14ac:dyDescent="0.2">
      <c r="A986" s="43" t="s">
        <v>17062</v>
      </c>
      <c r="B986" s="7" t="str">
        <f t="shared" si="15"/>
        <v>35</v>
      </c>
      <c r="C986" s="7" t="s">
        <v>17105</v>
      </c>
      <c r="D986" s="7" t="str">
        <f>VLOOKUP(C986,fips_xref!$K$2:$L$53,2,FALSE)</f>
        <v>Lea</v>
      </c>
      <c r="E986" s="7" t="s">
        <v>17150</v>
      </c>
      <c r="F986" s="43" t="s">
        <v>17156</v>
      </c>
      <c r="G986" s="7" t="s">
        <v>4240</v>
      </c>
      <c r="H986" s="43" t="s">
        <v>17214</v>
      </c>
      <c r="I986" s="43" t="str">
        <f>VLOOKUP(G986,SCC_xref!$D$6:$E$260,2,FALSE)</f>
        <v>Compressor Engines</v>
      </c>
      <c r="J986" s="7">
        <v>16.760000000000002</v>
      </c>
      <c r="K986" s="7" t="s">
        <v>17135</v>
      </c>
      <c r="L986" s="7" t="s">
        <v>17135</v>
      </c>
      <c r="M986" s="7" t="s">
        <v>17135</v>
      </c>
      <c r="N986" s="7" t="s">
        <v>17135</v>
      </c>
    </row>
    <row r="987" spans="1:14" x14ac:dyDescent="0.2">
      <c r="A987" s="43" t="s">
        <v>17062</v>
      </c>
      <c r="B987" s="7" t="str">
        <f t="shared" si="15"/>
        <v>35</v>
      </c>
      <c r="C987" s="7" t="s">
        <v>17063</v>
      </c>
      <c r="D987" s="7" t="str">
        <f>VLOOKUP(C987,fips_xref!$K$2:$L$53,2,FALSE)</f>
        <v>Eddy</v>
      </c>
      <c r="E987" s="7" t="s">
        <v>17201</v>
      </c>
      <c r="F987" s="43" t="s">
        <v>17295</v>
      </c>
      <c r="G987" s="7" t="s">
        <v>5578</v>
      </c>
      <c r="H987" s="43" t="s">
        <v>17383</v>
      </c>
      <c r="I987" s="43" t="str">
        <f>VLOOKUP(G987,SCC_xref!$D$6:$E$260,2,FALSE)</f>
        <v>Compressor Engines</v>
      </c>
      <c r="J987" s="7" t="s">
        <v>17135</v>
      </c>
      <c r="K987" s="7" t="s">
        <v>17135</v>
      </c>
      <c r="L987" s="7">
        <v>16.87</v>
      </c>
      <c r="M987" s="7" t="s">
        <v>17135</v>
      </c>
      <c r="N987" s="7" t="s">
        <v>17135</v>
      </c>
    </row>
    <row r="988" spans="1:14" x14ac:dyDescent="0.2">
      <c r="A988" s="43" t="s">
        <v>17062</v>
      </c>
      <c r="B988" s="7" t="str">
        <f t="shared" si="15"/>
        <v>35</v>
      </c>
      <c r="C988" s="7" t="s">
        <v>17063</v>
      </c>
      <c r="D988" s="7" t="str">
        <f>VLOOKUP(C988,fips_xref!$K$2:$L$53,2,FALSE)</f>
        <v>Eddy</v>
      </c>
      <c r="E988" s="7" t="s">
        <v>17201</v>
      </c>
      <c r="F988" s="43" t="s">
        <v>17295</v>
      </c>
      <c r="G988" s="7" t="s">
        <v>5578</v>
      </c>
      <c r="H988" s="43" t="s">
        <v>17383</v>
      </c>
      <c r="I988" s="43" t="str">
        <f>VLOOKUP(G988,SCC_xref!$D$6:$E$260,2,FALSE)</f>
        <v>Compressor Engines</v>
      </c>
      <c r="J988" s="7">
        <v>16.87</v>
      </c>
      <c r="K988" s="7" t="s">
        <v>17135</v>
      </c>
      <c r="L988" s="7" t="s">
        <v>17135</v>
      </c>
      <c r="M988" s="7" t="s">
        <v>17135</v>
      </c>
      <c r="N988" s="7" t="s">
        <v>17135</v>
      </c>
    </row>
    <row r="989" spans="1:14" x14ac:dyDescent="0.2">
      <c r="A989" s="43" t="s">
        <v>17062</v>
      </c>
      <c r="B989" s="7" t="str">
        <f t="shared" si="15"/>
        <v>35</v>
      </c>
      <c r="C989" s="7" t="s">
        <v>17063</v>
      </c>
      <c r="D989" s="7" t="str">
        <f>VLOOKUP(C989,fips_xref!$K$2:$L$53,2,FALSE)</f>
        <v>Eddy</v>
      </c>
      <c r="E989" s="7" t="s">
        <v>17201</v>
      </c>
      <c r="F989" s="43" t="s">
        <v>17295</v>
      </c>
      <c r="G989" s="7" t="s">
        <v>4240</v>
      </c>
      <c r="H989" s="43" t="s">
        <v>17383</v>
      </c>
      <c r="I989" s="43" t="str">
        <f>VLOOKUP(G989,SCC_xref!$D$6:$E$260,2,FALSE)</f>
        <v>Compressor Engines</v>
      </c>
      <c r="J989" s="7" t="s">
        <v>17135</v>
      </c>
      <c r="K989" s="7" t="s">
        <v>17135</v>
      </c>
      <c r="L989" s="7">
        <v>16.87</v>
      </c>
      <c r="M989" s="7" t="s">
        <v>17135</v>
      </c>
      <c r="N989" s="7" t="s">
        <v>17135</v>
      </c>
    </row>
    <row r="990" spans="1:14" x14ac:dyDescent="0.2">
      <c r="A990" s="43" t="s">
        <v>17062</v>
      </c>
      <c r="B990" s="7" t="str">
        <f t="shared" si="15"/>
        <v>35</v>
      </c>
      <c r="C990" s="7" t="s">
        <v>17063</v>
      </c>
      <c r="D990" s="7" t="str">
        <f>VLOOKUP(C990,fips_xref!$K$2:$L$53,2,FALSE)</f>
        <v>Eddy</v>
      </c>
      <c r="E990" s="7" t="s">
        <v>17201</v>
      </c>
      <c r="F990" s="43" t="s">
        <v>17295</v>
      </c>
      <c r="G990" s="7" t="s">
        <v>4240</v>
      </c>
      <c r="H990" s="43" t="s">
        <v>17383</v>
      </c>
      <c r="I990" s="43" t="str">
        <f>VLOOKUP(G990,SCC_xref!$D$6:$E$260,2,FALSE)</f>
        <v>Compressor Engines</v>
      </c>
      <c r="J990" s="7">
        <v>16.87</v>
      </c>
      <c r="K990" s="7" t="s">
        <v>17135</v>
      </c>
      <c r="L990" s="7" t="s">
        <v>17135</v>
      </c>
      <c r="M990" s="7" t="s">
        <v>17135</v>
      </c>
      <c r="N990" s="7" t="s">
        <v>17135</v>
      </c>
    </row>
    <row r="991" spans="1:14" x14ac:dyDescent="0.2">
      <c r="A991" s="43" t="s">
        <v>17062</v>
      </c>
      <c r="B991" s="7" t="str">
        <f t="shared" si="15"/>
        <v>35</v>
      </c>
      <c r="C991" s="7" t="s">
        <v>17063</v>
      </c>
      <c r="D991" s="7" t="str">
        <f>VLOOKUP(C991,fips_xref!$K$2:$L$53,2,FALSE)</f>
        <v>Eddy</v>
      </c>
      <c r="E991" s="7" t="s">
        <v>17201</v>
      </c>
      <c r="F991" s="43" t="s">
        <v>17295</v>
      </c>
      <c r="G991" s="7" t="s">
        <v>5578</v>
      </c>
      <c r="H991" s="43" t="s">
        <v>17383</v>
      </c>
      <c r="I991" s="43" t="str">
        <f>VLOOKUP(G991,SCC_xref!$D$6:$E$260,2,FALSE)</f>
        <v>Compressor Engines</v>
      </c>
      <c r="J991" s="7" t="s">
        <v>17135</v>
      </c>
      <c r="K991" s="7" t="s">
        <v>17135</v>
      </c>
      <c r="L991" s="7">
        <v>16.87</v>
      </c>
      <c r="M991" s="7" t="s">
        <v>17135</v>
      </c>
      <c r="N991" s="7" t="s">
        <v>17135</v>
      </c>
    </row>
    <row r="992" spans="1:14" x14ac:dyDescent="0.2">
      <c r="A992" s="43" t="s">
        <v>17062</v>
      </c>
      <c r="B992" s="7" t="str">
        <f t="shared" si="15"/>
        <v>35</v>
      </c>
      <c r="C992" s="7" t="s">
        <v>17063</v>
      </c>
      <c r="D992" s="7" t="str">
        <f>VLOOKUP(C992,fips_xref!$K$2:$L$53,2,FALSE)</f>
        <v>Eddy</v>
      </c>
      <c r="E992" s="7" t="s">
        <v>17201</v>
      </c>
      <c r="F992" s="43" t="s">
        <v>17295</v>
      </c>
      <c r="G992" s="7" t="s">
        <v>5578</v>
      </c>
      <c r="H992" s="43" t="s">
        <v>17383</v>
      </c>
      <c r="I992" s="43" t="str">
        <f>VLOOKUP(G992,SCC_xref!$D$6:$E$260,2,FALSE)</f>
        <v>Compressor Engines</v>
      </c>
      <c r="J992" s="7">
        <v>16.87</v>
      </c>
      <c r="K992" s="7" t="s">
        <v>17135</v>
      </c>
      <c r="L992" s="7" t="s">
        <v>17135</v>
      </c>
      <c r="M992" s="7" t="s">
        <v>17135</v>
      </c>
      <c r="N992" s="7" t="s">
        <v>17135</v>
      </c>
    </row>
    <row r="993" spans="1:14" x14ac:dyDescent="0.2">
      <c r="A993" s="43" t="s">
        <v>17062</v>
      </c>
      <c r="B993" s="7" t="str">
        <f t="shared" si="15"/>
        <v>35</v>
      </c>
      <c r="C993" s="7" t="s">
        <v>17063</v>
      </c>
      <c r="D993" s="7" t="str">
        <f>VLOOKUP(C993,fips_xref!$K$2:$L$53,2,FALSE)</f>
        <v>Eddy</v>
      </c>
      <c r="E993" s="7" t="s">
        <v>17201</v>
      </c>
      <c r="F993" s="43" t="s">
        <v>17295</v>
      </c>
      <c r="G993" s="7" t="s">
        <v>4240</v>
      </c>
      <c r="H993" s="43" t="s">
        <v>17384</v>
      </c>
      <c r="I993" s="43" t="str">
        <f>VLOOKUP(G993,SCC_xref!$D$6:$E$260,2,FALSE)</f>
        <v>Compressor Engines</v>
      </c>
      <c r="J993" s="7" t="s">
        <v>17135</v>
      </c>
      <c r="K993" s="7" t="s">
        <v>17135</v>
      </c>
      <c r="L993" s="7">
        <v>16.87</v>
      </c>
      <c r="M993" s="7" t="s">
        <v>17135</v>
      </c>
      <c r="N993" s="7" t="s">
        <v>17135</v>
      </c>
    </row>
    <row r="994" spans="1:14" x14ac:dyDescent="0.2">
      <c r="A994" s="43" t="s">
        <v>17062</v>
      </c>
      <c r="B994" s="7" t="str">
        <f t="shared" si="15"/>
        <v>35</v>
      </c>
      <c r="C994" s="7" t="s">
        <v>17063</v>
      </c>
      <c r="D994" s="7" t="str">
        <f>VLOOKUP(C994,fips_xref!$K$2:$L$53,2,FALSE)</f>
        <v>Eddy</v>
      </c>
      <c r="E994" s="7" t="s">
        <v>17201</v>
      </c>
      <c r="F994" s="43" t="s">
        <v>17295</v>
      </c>
      <c r="G994" s="7" t="s">
        <v>4240</v>
      </c>
      <c r="H994" s="43" t="s">
        <v>17384</v>
      </c>
      <c r="I994" s="43" t="str">
        <f>VLOOKUP(G994,SCC_xref!$D$6:$E$260,2,FALSE)</f>
        <v>Compressor Engines</v>
      </c>
      <c r="J994" s="7">
        <v>16.87</v>
      </c>
      <c r="K994" s="7" t="s">
        <v>17135</v>
      </c>
      <c r="L994" s="7" t="s">
        <v>17135</v>
      </c>
      <c r="M994" s="7" t="s">
        <v>17135</v>
      </c>
      <c r="N994" s="7" t="s">
        <v>17135</v>
      </c>
    </row>
    <row r="995" spans="1:14" x14ac:dyDescent="0.2">
      <c r="A995" s="43" t="s">
        <v>17062</v>
      </c>
      <c r="B995" s="7" t="str">
        <f t="shared" si="15"/>
        <v>35</v>
      </c>
      <c r="C995" s="7" t="s">
        <v>17063</v>
      </c>
      <c r="D995" s="7" t="str">
        <f>VLOOKUP(C995,fips_xref!$K$2:$L$53,2,FALSE)</f>
        <v>Eddy</v>
      </c>
      <c r="E995" s="7" t="s">
        <v>17201</v>
      </c>
      <c r="F995" s="43" t="s">
        <v>17295</v>
      </c>
      <c r="G995" s="7" t="s">
        <v>4240</v>
      </c>
      <c r="H995" s="43" t="s">
        <v>17383</v>
      </c>
      <c r="I995" s="43" t="str">
        <f>VLOOKUP(G995,SCC_xref!$D$6:$E$260,2,FALSE)</f>
        <v>Compressor Engines</v>
      </c>
      <c r="J995" s="7" t="s">
        <v>17135</v>
      </c>
      <c r="K995" s="7" t="s">
        <v>17135</v>
      </c>
      <c r="L995" s="7">
        <v>16.87</v>
      </c>
      <c r="M995" s="7" t="s">
        <v>17135</v>
      </c>
      <c r="N995" s="7" t="s">
        <v>17135</v>
      </c>
    </row>
    <row r="996" spans="1:14" x14ac:dyDescent="0.2">
      <c r="A996" s="43" t="s">
        <v>17062</v>
      </c>
      <c r="B996" s="7" t="str">
        <f t="shared" si="15"/>
        <v>35</v>
      </c>
      <c r="C996" s="7" t="s">
        <v>17063</v>
      </c>
      <c r="D996" s="7" t="str">
        <f>VLOOKUP(C996,fips_xref!$K$2:$L$53,2,FALSE)</f>
        <v>Eddy</v>
      </c>
      <c r="E996" s="7" t="s">
        <v>17201</v>
      </c>
      <c r="F996" s="43" t="s">
        <v>17295</v>
      </c>
      <c r="G996" s="7" t="s">
        <v>4240</v>
      </c>
      <c r="H996" s="43" t="s">
        <v>17383</v>
      </c>
      <c r="I996" s="43" t="str">
        <f>VLOOKUP(G996,SCC_xref!$D$6:$E$260,2,FALSE)</f>
        <v>Compressor Engines</v>
      </c>
      <c r="J996" s="7">
        <v>16.87</v>
      </c>
      <c r="K996" s="7" t="s">
        <v>17135</v>
      </c>
      <c r="L996" s="7" t="s">
        <v>17135</v>
      </c>
      <c r="M996" s="7" t="s">
        <v>17135</v>
      </c>
      <c r="N996" s="7" t="s">
        <v>17135</v>
      </c>
    </row>
    <row r="997" spans="1:14" x14ac:dyDescent="0.2">
      <c r="A997" s="43" t="s">
        <v>17062</v>
      </c>
      <c r="B997" s="7" t="str">
        <f t="shared" si="15"/>
        <v>35</v>
      </c>
      <c r="C997" s="7" t="s">
        <v>17063</v>
      </c>
      <c r="D997" s="7" t="str">
        <f>VLOOKUP(C997,fips_xref!$K$2:$L$53,2,FALSE)</f>
        <v>Eddy</v>
      </c>
      <c r="E997" s="7" t="s">
        <v>17201</v>
      </c>
      <c r="F997" s="43" t="s">
        <v>17295</v>
      </c>
      <c r="G997" s="7" t="s">
        <v>4240</v>
      </c>
      <c r="H997" s="43" t="s">
        <v>17383</v>
      </c>
      <c r="I997" s="43" t="str">
        <f>VLOOKUP(G997,SCC_xref!$D$6:$E$260,2,FALSE)</f>
        <v>Compressor Engines</v>
      </c>
      <c r="J997" s="7" t="s">
        <v>17135</v>
      </c>
      <c r="K997" s="7" t="s">
        <v>17135</v>
      </c>
      <c r="L997" s="7">
        <v>16.87</v>
      </c>
      <c r="M997" s="7" t="s">
        <v>17135</v>
      </c>
      <c r="N997" s="7" t="s">
        <v>17135</v>
      </c>
    </row>
    <row r="998" spans="1:14" x14ac:dyDescent="0.2">
      <c r="A998" s="43" t="s">
        <v>17062</v>
      </c>
      <c r="B998" s="7" t="str">
        <f t="shared" si="15"/>
        <v>35</v>
      </c>
      <c r="C998" s="7" t="s">
        <v>17063</v>
      </c>
      <c r="D998" s="7" t="str">
        <f>VLOOKUP(C998,fips_xref!$K$2:$L$53,2,FALSE)</f>
        <v>Eddy</v>
      </c>
      <c r="E998" s="7" t="s">
        <v>17201</v>
      </c>
      <c r="F998" s="43" t="s">
        <v>17295</v>
      </c>
      <c r="G998" s="7" t="s">
        <v>4240</v>
      </c>
      <c r="H998" s="43" t="s">
        <v>17383</v>
      </c>
      <c r="I998" s="43" t="str">
        <f>VLOOKUP(G998,SCC_xref!$D$6:$E$260,2,FALSE)</f>
        <v>Compressor Engines</v>
      </c>
      <c r="J998" s="7">
        <v>16.87</v>
      </c>
      <c r="K998" s="7" t="s">
        <v>17135</v>
      </c>
      <c r="L998" s="7" t="s">
        <v>17135</v>
      </c>
      <c r="M998" s="7" t="s">
        <v>17135</v>
      </c>
      <c r="N998" s="7" t="s">
        <v>17135</v>
      </c>
    </row>
    <row r="999" spans="1:14" x14ac:dyDescent="0.2">
      <c r="A999" s="43" t="s">
        <v>17062</v>
      </c>
      <c r="B999" s="7" t="str">
        <f t="shared" si="15"/>
        <v>35</v>
      </c>
      <c r="C999" s="7" t="s">
        <v>17063</v>
      </c>
      <c r="D999" s="7" t="str">
        <f>VLOOKUP(C999,fips_xref!$K$2:$L$53,2,FALSE)</f>
        <v>Eddy</v>
      </c>
      <c r="E999" s="7" t="s">
        <v>17201</v>
      </c>
      <c r="F999" s="43" t="s">
        <v>17295</v>
      </c>
      <c r="G999" s="7" t="s">
        <v>4240</v>
      </c>
      <c r="H999" s="43" t="s">
        <v>17383</v>
      </c>
      <c r="I999" s="43" t="str">
        <f>VLOOKUP(G999,SCC_xref!$D$6:$E$260,2,FALSE)</f>
        <v>Compressor Engines</v>
      </c>
      <c r="J999" s="7" t="s">
        <v>17135</v>
      </c>
      <c r="K999" s="7" t="s">
        <v>17135</v>
      </c>
      <c r="L999" s="7">
        <v>16.87</v>
      </c>
      <c r="M999" s="7" t="s">
        <v>17135</v>
      </c>
      <c r="N999" s="7" t="s">
        <v>17135</v>
      </c>
    </row>
    <row r="1000" spans="1:14" x14ac:dyDescent="0.2">
      <c r="A1000" s="43" t="s">
        <v>17062</v>
      </c>
      <c r="B1000" s="7" t="str">
        <f t="shared" si="15"/>
        <v>35</v>
      </c>
      <c r="C1000" s="7" t="s">
        <v>17063</v>
      </c>
      <c r="D1000" s="7" t="str">
        <f>VLOOKUP(C1000,fips_xref!$K$2:$L$53,2,FALSE)</f>
        <v>Eddy</v>
      </c>
      <c r="E1000" s="7" t="s">
        <v>17201</v>
      </c>
      <c r="F1000" s="43" t="s">
        <v>17295</v>
      </c>
      <c r="G1000" s="7" t="s">
        <v>4240</v>
      </c>
      <c r="H1000" s="43" t="s">
        <v>17383</v>
      </c>
      <c r="I1000" s="43" t="str">
        <f>VLOOKUP(G1000,SCC_xref!$D$6:$E$260,2,FALSE)</f>
        <v>Compressor Engines</v>
      </c>
      <c r="J1000" s="7">
        <v>16.87</v>
      </c>
      <c r="K1000" s="7" t="s">
        <v>17135</v>
      </c>
      <c r="L1000" s="7" t="s">
        <v>17135</v>
      </c>
      <c r="M1000" s="7" t="s">
        <v>17135</v>
      </c>
      <c r="N1000" s="7" t="s">
        <v>17135</v>
      </c>
    </row>
    <row r="1001" spans="1:14" x14ac:dyDescent="0.2">
      <c r="A1001" s="43" t="s">
        <v>17062</v>
      </c>
      <c r="B1001" s="7" t="str">
        <f t="shared" si="15"/>
        <v>35</v>
      </c>
      <c r="C1001" s="7" t="s">
        <v>17063</v>
      </c>
      <c r="D1001" s="7" t="str">
        <f>VLOOKUP(C1001,fips_xref!$K$2:$L$53,2,FALSE)</f>
        <v>Eddy</v>
      </c>
      <c r="E1001" s="7" t="s">
        <v>17201</v>
      </c>
      <c r="F1001" s="43" t="s">
        <v>17295</v>
      </c>
      <c r="G1001" s="7" t="s">
        <v>4240</v>
      </c>
      <c r="H1001" s="43" t="s">
        <v>17383</v>
      </c>
      <c r="I1001" s="43" t="str">
        <f>VLOOKUP(G1001,SCC_xref!$D$6:$E$260,2,FALSE)</f>
        <v>Compressor Engines</v>
      </c>
      <c r="J1001" s="7" t="s">
        <v>17135</v>
      </c>
      <c r="K1001" s="7" t="s">
        <v>17135</v>
      </c>
      <c r="L1001" s="7">
        <v>16.87</v>
      </c>
      <c r="M1001" s="7" t="s">
        <v>17135</v>
      </c>
      <c r="N1001" s="7" t="s">
        <v>17135</v>
      </c>
    </row>
    <row r="1002" spans="1:14" x14ac:dyDescent="0.2">
      <c r="A1002" s="43" t="s">
        <v>17062</v>
      </c>
      <c r="B1002" s="7" t="str">
        <f t="shared" si="15"/>
        <v>35</v>
      </c>
      <c r="C1002" s="7" t="s">
        <v>17063</v>
      </c>
      <c r="D1002" s="7" t="str">
        <f>VLOOKUP(C1002,fips_xref!$K$2:$L$53,2,FALSE)</f>
        <v>Eddy</v>
      </c>
      <c r="E1002" s="7" t="s">
        <v>17201</v>
      </c>
      <c r="F1002" s="43" t="s">
        <v>17295</v>
      </c>
      <c r="G1002" s="7" t="s">
        <v>4240</v>
      </c>
      <c r="H1002" s="43" t="s">
        <v>17383</v>
      </c>
      <c r="I1002" s="43" t="str">
        <f>VLOOKUP(G1002,SCC_xref!$D$6:$E$260,2,FALSE)</f>
        <v>Compressor Engines</v>
      </c>
      <c r="J1002" s="7">
        <v>16.87</v>
      </c>
      <c r="K1002" s="7" t="s">
        <v>17135</v>
      </c>
      <c r="L1002" s="7" t="s">
        <v>17135</v>
      </c>
      <c r="M1002" s="7" t="s">
        <v>17135</v>
      </c>
      <c r="N1002" s="7" t="s">
        <v>17135</v>
      </c>
    </row>
    <row r="1003" spans="1:14" x14ac:dyDescent="0.2">
      <c r="A1003" s="43" t="s">
        <v>17062</v>
      </c>
      <c r="B1003" s="7" t="str">
        <f t="shared" si="15"/>
        <v>35</v>
      </c>
      <c r="C1003" s="7" t="s">
        <v>17063</v>
      </c>
      <c r="D1003" s="7" t="str">
        <f>VLOOKUP(C1003,fips_xref!$K$2:$L$53,2,FALSE)</f>
        <v>Eddy</v>
      </c>
      <c r="E1003" s="7" t="s">
        <v>17201</v>
      </c>
      <c r="F1003" s="43" t="s">
        <v>17295</v>
      </c>
      <c r="G1003" s="7" t="s">
        <v>4240</v>
      </c>
      <c r="H1003" s="43" t="s">
        <v>17383</v>
      </c>
      <c r="I1003" s="43" t="str">
        <f>VLOOKUP(G1003,SCC_xref!$D$6:$E$260,2,FALSE)</f>
        <v>Compressor Engines</v>
      </c>
      <c r="J1003" s="7" t="s">
        <v>17135</v>
      </c>
      <c r="K1003" s="7" t="s">
        <v>17135</v>
      </c>
      <c r="L1003" s="7">
        <v>16.87</v>
      </c>
      <c r="M1003" s="7" t="s">
        <v>17135</v>
      </c>
      <c r="N1003" s="7" t="s">
        <v>17135</v>
      </c>
    </row>
    <row r="1004" spans="1:14" x14ac:dyDescent="0.2">
      <c r="A1004" s="43" t="s">
        <v>17062</v>
      </c>
      <c r="B1004" s="7" t="str">
        <f t="shared" si="15"/>
        <v>35</v>
      </c>
      <c r="C1004" s="7" t="s">
        <v>17063</v>
      </c>
      <c r="D1004" s="7" t="str">
        <f>VLOOKUP(C1004,fips_xref!$K$2:$L$53,2,FALSE)</f>
        <v>Eddy</v>
      </c>
      <c r="E1004" s="7" t="s">
        <v>17201</v>
      </c>
      <c r="F1004" s="43" t="s">
        <v>17295</v>
      </c>
      <c r="G1004" s="7" t="s">
        <v>4240</v>
      </c>
      <c r="H1004" s="43" t="s">
        <v>17383</v>
      </c>
      <c r="I1004" s="43" t="str">
        <f>VLOOKUP(G1004,SCC_xref!$D$6:$E$260,2,FALSE)</f>
        <v>Compressor Engines</v>
      </c>
      <c r="J1004" s="7">
        <v>16.87</v>
      </c>
      <c r="K1004" s="7" t="s">
        <v>17135</v>
      </c>
      <c r="L1004" s="7" t="s">
        <v>17135</v>
      </c>
      <c r="M1004" s="7" t="s">
        <v>17135</v>
      </c>
      <c r="N1004" s="7" t="s">
        <v>17135</v>
      </c>
    </row>
    <row r="1005" spans="1:14" x14ac:dyDescent="0.2">
      <c r="A1005" s="43" t="s">
        <v>17062</v>
      </c>
      <c r="B1005" s="7" t="str">
        <f t="shared" si="15"/>
        <v>35</v>
      </c>
      <c r="C1005" s="7" t="s">
        <v>17063</v>
      </c>
      <c r="D1005" s="7" t="str">
        <f>VLOOKUP(C1005,fips_xref!$K$2:$L$53,2,FALSE)</f>
        <v>Eddy</v>
      </c>
      <c r="E1005" s="7" t="s">
        <v>17201</v>
      </c>
      <c r="F1005" s="43" t="s">
        <v>17295</v>
      </c>
      <c r="G1005" s="7" t="s">
        <v>4240</v>
      </c>
      <c r="H1005" s="43" t="s">
        <v>17383</v>
      </c>
      <c r="I1005" s="43" t="str">
        <f>VLOOKUP(G1005,SCC_xref!$D$6:$E$260,2,FALSE)</f>
        <v>Compressor Engines</v>
      </c>
      <c r="J1005" s="7" t="s">
        <v>17135</v>
      </c>
      <c r="K1005" s="7" t="s">
        <v>17135</v>
      </c>
      <c r="L1005" s="7">
        <v>16.87</v>
      </c>
      <c r="M1005" s="7" t="s">
        <v>17135</v>
      </c>
      <c r="N1005" s="7" t="s">
        <v>17135</v>
      </c>
    </row>
    <row r="1006" spans="1:14" x14ac:dyDescent="0.2">
      <c r="A1006" s="43" t="s">
        <v>17062</v>
      </c>
      <c r="B1006" s="7" t="str">
        <f t="shared" si="15"/>
        <v>35</v>
      </c>
      <c r="C1006" s="7" t="s">
        <v>17063</v>
      </c>
      <c r="D1006" s="7" t="str">
        <f>VLOOKUP(C1006,fips_xref!$K$2:$L$53,2,FALSE)</f>
        <v>Eddy</v>
      </c>
      <c r="E1006" s="7" t="s">
        <v>17201</v>
      </c>
      <c r="F1006" s="43" t="s">
        <v>17295</v>
      </c>
      <c r="G1006" s="7" t="s">
        <v>4240</v>
      </c>
      <c r="H1006" s="43" t="s">
        <v>17383</v>
      </c>
      <c r="I1006" s="43" t="str">
        <f>VLOOKUP(G1006,SCC_xref!$D$6:$E$260,2,FALSE)</f>
        <v>Compressor Engines</v>
      </c>
      <c r="J1006" s="7">
        <v>16.87</v>
      </c>
      <c r="K1006" s="7" t="s">
        <v>17135</v>
      </c>
      <c r="L1006" s="7" t="s">
        <v>17135</v>
      </c>
      <c r="M1006" s="7" t="s">
        <v>17135</v>
      </c>
      <c r="N1006" s="7" t="s">
        <v>17135</v>
      </c>
    </row>
    <row r="1007" spans="1:14" x14ac:dyDescent="0.2">
      <c r="A1007" s="43" t="s">
        <v>17062</v>
      </c>
      <c r="B1007" s="7" t="str">
        <f t="shared" si="15"/>
        <v>35</v>
      </c>
      <c r="C1007" s="7" t="s">
        <v>17063</v>
      </c>
      <c r="D1007" s="7" t="str">
        <f>VLOOKUP(C1007,fips_xref!$K$2:$L$53,2,FALSE)</f>
        <v>Eddy</v>
      </c>
      <c r="E1007" s="7" t="s">
        <v>17201</v>
      </c>
      <c r="F1007" s="43" t="s">
        <v>17295</v>
      </c>
      <c r="G1007" s="7" t="s">
        <v>4240</v>
      </c>
      <c r="H1007" s="43" t="s">
        <v>17383</v>
      </c>
      <c r="I1007" s="43" t="str">
        <f>VLOOKUP(G1007,SCC_xref!$D$6:$E$260,2,FALSE)</f>
        <v>Compressor Engines</v>
      </c>
      <c r="J1007" s="7" t="s">
        <v>17135</v>
      </c>
      <c r="K1007" s="7" t="s">
        <v>17135</v>
      </c>
      <c r="L1007" s="7">
        <v>16.87</v>
      </c>
      <c r="M1007" s="7" t="s">
        <v>17135</v>
      </c>
      <c r="N1007" s="7" t="s">
        <v>17135</v>
      </c>
    </row>
    <row r="1008" spans="1:14" x14ac:dyDescent="0.2">
      <c r="A1008" s="43" t="s">
        <v>17062</v>
      </c>
      <c r="B1008" s="7" t="str">
        <f t="shared" si="15"/>
        <v>35</v>
      </c>
      <c r="C1008" s="7" t="s">
        <v>17063</v>
      </c>
      <c r="D1008" s="7" t="str">
        <f>VLOOKUP(C1008,fips_xref!$K$2:$L$53,2,FALSE)</f>
        <v>Eddy</v>
      </c>
      <c r="E1008" s="7" t="s">
        <v>17201</v>
      </c>
      <c r="F1008" s="43" t="s">
        <v>17295</v>
      </c>
      <c r="G1008" s="7" t="s">
        <v>4240</v>
      </c>
      <c r="H1008" s="43" t="s">
        <v>17383</v>
      </c>
      <c r="I1008" s="43" t="str">
        <f>VLOOKUP(G1008,SCC_xref!$D$6:$E$260,2,FALSE)</f>
        <v>Compressor Engines</v>
      </c>
      <c r="J1008" s="7">
        <v>16.87</v>
      </c>
      <c r="K1008" s="7" t="s">
        <v>17135</v>
      </c>
      <c r="L1008" s="7" t="s">
        <v>17135</v>
      </c>
      <c r="M1008" s="7" t="s">
        <v>17135</v>
      </c>
      <c r="N1008" s="7" t="s">
        <v>17135</v>
      </c>
    </row>
    <row r="1009" spans="1:14" x14ac:dyDescent="0.2">
      <c r="A1009" s="43" t="s">
        <v>17062</v>
      </c>
      <c r="B1009" s="7" t="str">
        <f t="shared" si="15"/>
        <v>35</v>
      </c>
      <c r="C1009" s="7" t="s">
        <v>17105</v>
      </c>
      <c r="D1009" s="7" t="str">
        <f>VLOOKUP(C1009,fips_xref!$K$2:$L$53,2,FALSE)</f>
        <v>Lea</v>
      </c>
      <c r="E1009" s="7" t="s">
        <v>17150</v>
      </c>
      <c r="F1009" s="43" t="s">
        <v>17163</v>
      </c>
      <c r="G1009" s="7" t="s">
        <v>5578</v>
      </c>
      <c r="H1009" s="43" t="s">
        <v>17183</v>
      </c>
      <c r="I1009" s="43" t="str">
        <f>VLOOKUP(G1009,SCC_xref!$D$6:$E$260,2,FALSE)</f>
        <v>Compressor Engines</v>
      </c>
      <c r="J1009" s="7" t="s">
        <v>17135</v>
      </c>
      <c r="K1009" s="7" t="s">
        <v>17135</v>
      </c>
      <c r="L1009" s="7">
        <v>17.04</v>
      </c>
      <c r="M1009" s="7" t="s">
        <v>17135</v>
      </c>
      <c r="N1009" s="7" t="s">
        <v>17135</v>
      </c>
    </row>
    <row r="1010" spans="1:14" x14ac:dyDescent="0.2">
      <c r="A1010" s="43" t="s">
        <v>17062</v>
      </c>
      <c r="B1010" s="7" t="str">
        <f t="shared" si="15"/>
        <v>35</v>
      </c>
      <c r="C1010" s="7" t="s">
        <v>17105</v>
      </c>
      <c r="D1010" s="7" t="str">
        <f>VLOOKUP(C1010,fips_xref!$K$2:$L$53,2,FALSE)</f>
        <v>Lea</v>
      </c>
      <c r="E1010" s="7" t="s">
        <v>17201</v>
      </c>
      <c r="F1010" s="43" t="s">
        <v>17320</v>
      </c>
      <c r="G1010" s="7" t="s">
        <v>5576</v>
      </c>
      <c r="H1010" s="43" t="s">
        <v>17335</v>
      </c>
      <c r="I1010" s="43" t="str">
        <f>VLOOKUP(G1010,SCC_xref!$D$6:$E$260,2,FALSE)</f>
        <v>Compressor Engines</v>
      </c>
      <c r="J1010" s="7" t="s">
        <v>17135</v>
      </c>
      <c r="K1010" s="7" t="s">
        <v>17135</v>
      </c>
      <c r="L1010" s="7">
        <v>17.05</v>
      </c>
      <c r="M1010" s="7" t="s">
        <v>17135</v>
      </c>
      <c r="N1010" s="7" t="s">
        <v>17135</v>
      </c>
    </row>
    <row r="1011" spans="1:14" x14ac:dyDescent="0.2">
      <c r="A1011" s="43" t="s">
        <v>17062</v>
      </c>
      <c r="B1011" s="7" t="str">
        <f t="shared" si="15"/>
        <v>35</v>
      </c>
      <c r="C1011" s="7" t="s">
        <v>17105</v>
      </c>
      <c r="D1011" s="7" t="str">
        <f>VLOOKUP(C1011,fips_xref!$K$2:$L$53,2,FALSE)</f>
        <v>Lea</v>
      </c>
      <c r="E1011" s="7" t="s">
        <v>17132</v>
      </c>
      <c r="F1011" s="43" t="s">
        <v>17173</v>
      </c>
      <c r="G1011" s="7" t="s">
        <v>4238</v>
      </c>
      <c r="H1011" s="43" t="s">
        <v>17200</v>
      </c>
      <c r="I1011" s="43" t="str">
        <f>VLOOKUP(G1011,SCC_xref!$D$6:$E$260,2,FALSE)</f>
        <v>Compressor Engines</v>
      </c>
      <c r="J1011" s="7" t="s">
        <v>17135</v>
      </c>
      <c r="K1011" s="7">
        <v>17.12</v>
      </c>
      <c r="L1011" s="7" t="s">
        <v>17135</v>
      </c>
      <c r="M1011" s="7" t="s">
        <v>17135</v>
      </c>
      <c r="N1011" s="7" t="s">
        <v>17135</v>
      </c>
    </row>
    <row r="1012" spans="1:14" x14ac:dyDescent="0.2">
      <c r="A1012" s="43" t="s">
        <v>17062</v>
      </c>
      <c r="B1012" s="7" t="str">
        <f t="shared" si="15"/>
        <v>35</v>
      </c>
      <c r="C1012" s="7" t="s">
        <v>17063</v>
      </c>
      <c r="D1012" s="7" t="str">
        <f>VLOOKUP(C1012,fips_xref!$K$2:$L$53,2,FALSE)</f>
        <v>Eddy</v>
      </c>
      <c r="E1012" s="7" t="s">
        <v>17315</v>
      </c>
      <c r="F1012" s="43" t="s">
        <v>17316</v>
      </c>
      <c r="G1012" s="7" t="s">
        <v>4238</v>
      </c>
      <c r="H1012" s="43" t="s">
        <v>17317</v>
      </c>
      <c r="I1012" s="43" t="str">
        <f>VLOOKUP(G1012,SCC_xref!$D$6:$E$260,2,FALSE)</f>
        <v>Compressor Engines</v>
      </c>
      <c r="J1012" s="7">
        <v>17.2</v>
      </c>
      <c r="K1012" s="7" t="s">
        <v>17135</v>
      </c>
      <c r="L1012" s="7" t="s">
        <v>17135</v>
      </c>
      <c r="M1012" s="7" t="s">
        <v>17135</v>
      </c>
      <c r="N1012" s="7" t="s">
        <v>17135</v>
      </c>
    </row>
    <row r="1013" spans="1:14" x14ac:dyDescent="0.2">
      <c r="A1013" s="43" t="s">
        <v>17062</v>
      </c>
      <c r="B1013" s="7" t="str">
        <f t="shared" si="15"/>
        <v>35</v>
      </c>
      <c r="C1013" s="7" t="s">
        <v>17105</v>
      </c>
      <c r="D1013" s="7" t="str">
        <f>VLOOKUP(C1013,fips_xref!$K$2:$L$53,2,FALSE)</f>
        <v>Lea</v>
      </c>
      <c r="E1013" s="7" t="s">
        <v>17231</v>
      </c>
      <c r="F1013" s="43" t="s">
        <v>17264</v>
      </c>
      <c r="G1013" s="7" t="s">
        <v>5576</v>
      </c>
      <c r="H1013" s="43" t="s">
        <v>17265</v>
      </c>
      <c r="I1013" s="43" t="str">
        <f>VLOOKUP(G1013,SCC_xref!$D$6:$E$260,2,FALSE)</f>
        <v>Compressor Engines</v>
      </c>
      <c r="J1013" s="7" t="s">
        <v>17135</v>
      </c>
      <c r="K1013" s="7" t="s">
        <v>17135</v>
      </c>
      <c r="L1013" s="7">
        <v>17.3</v>
      </c>
      <c r="M1013" s="7" t="s">
        <v>17135</v>
      </c>
      <c r="N1013" s="7" t="s">
        <v>17135</v>
      </c>
    </row>
    <row r="1014" spans="1:14" x14ac:dyDescent="0.2">
      <c r="A1014" s="43" t="s">
        <v>17062</v>
      </c>
      <c r="B1014" s="7" t="str">
        <f t="shared" si="15"/>
        <v>35</v>
      </c>
      <c r="C1014" s="7" t="s">
        <v>17105</v>
      </c>
      <c r="D1014" s="7" t="str">
        <f>VLOOKUP(C1014,fips_xref!$K$2:$L$53,2,FALSE)</f>
        <v>Lea</v>
      </c>
      <c r="E1014" s="7" t="s">
        <v>17150</v>
      </c>
      <c r="F1014" s="43" t="s">
        <v>17163</v>
      </c>
      <c r="G1014" s="7" t="s">
        <v>5578</v>
      </c>
      <c r="H1014" s="43" t="s">
        <v>17183</v>
      </c>
      <c r="I1014" s="43" t="str">
        <f>VLOOKUP(G1014,SCC_xref!$D$6:$E$260,2,FALSE)</f>
        <v>Compressor Engines</v>
      </c>
      <c r="J1014" s="7" t="s">
        <v>17135</v>
      </c>
      <c r="K1014" s="7" t="s">
        <v>17135</v>
      </c>
      <c r="L1014" s="7">
        <v>17.46</v>
      </c>
      <c r="M1014" s="7" t="s">
        <v>17135</v>
      </c>
      <c r="N1014" s="7" t="s">
        <v>17135</v>
      </c>
    </row>
    <row r="1015" spans="1:14" x14ac:dyDescent="0.2">
      <c r="A1015" s="43" t="s">
        <v>17062</v>
      </c>
      <c r="B1015" s="7" t="str">
        <f t="shared" ref="B1015:B1078" si="16">LEFT(C1015,2)</f>
        <v>35</v>
      </c>
      <c r="C1015" s="7" t="s">
        <v>17105</v>
      </c>
      <c r="D1015" s="7" t="str">
        <f>VLOOKUP(C1015,fips_xref!$K$2:$L$53,2,FALSE)</f>
        <v>Lea</v>
      </c>
      <c r="E1015" s="7" t="s">
        <v>17132</v>
      </c>
      <c r="F1015" s="43" t="s">
        <v>17190</v>
      </c>
      <c r="G1015" s="7" t="s">
        <v>5576</v>
      </c>
      <c r="H1015" s="43" t="s">
        <v>17191</v>
      </c>
      <c r="I1015" s="43" t="str">
        <f>VLOOKUP(G1015,SCC_xref!$D$6:$E$260,2,FALSE)</f>
        <v>Compressor Engines</v>
      </c>
      <c r="J1015" s="7" t="s">
        <v>17135</v>
      </c>
      <c r="K1015" s="7" t="s">
        <v>17135</v>
      </c>
      <c r="L1015" s="7">
        <v>17.47</v>
      </c>
      <c r="M1015" s="7" t="s">
        <v>17135</v>
      </c>
      <c r="N1015" s="7" t="s">
        <v>17135</v>
      </c>
    </row>
    <row r="1016" spans="1:14" x14ac:dyDescent="0.2">
      <c r="A1016" s="43" t="s">
        <v>17062</v>
      </c>
      <c r="B1016" s="7" t="str">
        <f t="shared" si="16"/>
        <v>35</v>
      </c>
      <c r="C1016" s="7" t="s">
        <v>17063</v>
      </c>
      <c r="D1016" s="7" t="str">
        <f>VLOOKUP(C1016,fips_xref!$K$2:$L$53,2,FALSE)</f>
        <v>Eddy</v>
      </c>
      <c r="E1016" s="7" t="s">
        <v>17268</v>
      </c>
      <c r="F1016" s="43" t="s">
        <v>17269</v>
      </c>
      <c r="G1016" s="7" t="s">
        <v>1126</v>
      </c>
      <c r="H1016" s="43" t="s">
        <v>17399</v>
      </c>
      <c r="I1016" s="43" t="str">
        <f>VLOOKUP(G1016,SCC_xref!$D$6:$E$260,2,FALSE)</f>
        <v>Permitted Fugitives</v>
      </c>
      <c r="J1016" s="7" t="s">
        <v>17135</v>
      </c>
      <c r="K1016" s="7">
        <v>17.600000000000001</v>
      </c>
      <c r="L1016" s="7" t="s">
        <v>17135</v>
      </c>
      <c r="M1016" s="7" t="s">
        <v>17135</v>
      </c>
      <c r="N1016" s="7" t="s">
        <v>17135</v>
      </c>
    </row>
    <row r="1017" spans="1:14" x14ac:dyDescent="0.2">
      <c r="A1017" s="43" t="s">
        <v>17062</v>
      </c>
      <c r="B1017" s="7" t="str">
        <f t="shared" si="16"/>
        <v>35</v>
      </c>
      <c r="C1017" s="7" t="s">
        <v>17105</v>
      </c>
      <c r="D1017" s="7" t="str">
        <f>VLOOKUP(C1017,fips_xref!$K$2:$L$53,2,FALSE)</f>
        <v>Lea</v>
      </c>
      <c r="E1017" s="7" t="s">
        <v>17150</v>
      </c>
      <c r="F1017" s="43" t="s">
        <v>17156</v>
      </c>
      <c r="G1017" s="7" t="s">
        <v>4240</v>
      </c>
      <c r="H1017" s="43" t="s">
        <v>17158</v>
      </c>
      <c r="I1017" s="43" t="str">
        <f>VLOOKUP(G1017,SCC_xref!$D$6:$E$260,2,FALSE)</f>
        <v>Compressor Engines</v>
      </c>
      <c r="J1017" s="7">
        <v>17.64</v>
      </c>
      <c r="K1017" s="7" t="s">
        <v>17135</v>
      </c>
      <c r="L1017" s="7" t="s">
        <v>17135</v>
      </c>
      <c r="M1017" s="7" t="s">
        <v>17135</v>
      </c>
      <c r="N1017" s="7" t="s">
        <v>17135</v>
      </c>
    </row>
    <row r="1018" spans="1:14" x14ac:dyDescent="0.2">
      <c r="A1018" s="43" t="s">
        <v>17062</v>
      </c>
      <c r="B1018" s="7" t="str">
        <f t="shared" si="16"/>
        <v>35</v>
      </c>
      <c r="C1018" s="7" t="s">
        <v>17105</v>
      </c>
      <c r="D1018" s="7" t="str">
        <f>VLOOKUP(C1018,fips_xref!$K$2:$L$53,2,FALSE)</f>
        <v>Lea</v>
      </c>
      <c r="E1018" s="7" t="s">
        <v>17150</v>
      </c>
      <c r="F1018" s="43" t="s">
        <v>17163</v>
      </c>
      <c r="G1018" s="7" t="s">
        <v>5576</v>
      </c>
      <c r="H1018" s="43" t="s">
        <v>17229</v>
      </c>
      <c r="I1018" s="43" t="str">
        <f>VLOOKUP(G1018,SCC_xref!$D$6:$E$260,2,FALSE)</f>
        <v>Compressor Engines</v>
      </c>
      <c r="J1018" s="7">
        <v>17.87</v>
      </c>
      <c r="K1018" s="7" t="s">
        <v>17135</v>
      </c>
      <c r="L1018" s="7" t="s">
        <v>17135</v>
      </c>
      <c r="M1018" s="7" t="s">
        <v>17135</v>
      </c>
      <c r="N1018" s="7" t="s">
        <v>17135</v>
      </c>
    </row>
    <row r="1019" spans="1:14" x14ac:dyDescent="0.2">
      <c r="A1019" s="43" t="s">
        <v>17062</v>
      </c>
      <c r="B1019" s="7" t="str">
        <f t="shared" si="16"/>
        <v>35</v>
      </c>
      <c r="C1019" s="7" t="s">
        <v>17105</v>
      </c>
      <c r="D1019" s="7" t="str">
        <f>VLOOKUP(C1019,fips_xref!$K$2:$L$53,2,FALSE)</f>
        <v>Lea</v>
      </c>
      <c r="E1019" s="7" t="s">
        <v>17150</v>
      </c>
      <c r="F1019" s="43" t="s">
        <v>17163</v>
      </c>
      <c r="G1019" s="7" t="s">
        <v>5576</v>
      </c>
      <c r="H1019" s="43" t="s">
        <v>17229</v>
      </c>
      <c r="I1019" s="43" t="str">
        <f>VLOOKUP(G1019,SCC_xref!$D$6:$E$260,2,FALSE)</f>
        <v>Compressor Engines</v>
      </c>
      <c r="J1019" s="7">
        <v>17.87</v>
      </c>
      <c r="K1019" s="7" t="s">
        <v>17135</v>
      </c>
      <c r="L1019" s="7" t="s">
        <v>17135</v>
      </c>
      <c r="M1019" s="7" t="s">
        <v>17135</v>
      </c>
      <c r="N1019" s="7" t="s">
        <v>17135</v>
      </c>
    </row>
    <row r="1020" spans="1:14" x14ac:dyDescent="0.2">
      <c r="A1020" s="43" t="s">
        <v>17062</v>
      </c>
      <c r="B1020" s="7" t="str">
        <f t="shared" si="16"/>
        <v>35</v>
      </c>
      <c r="C1020" s="7" t="s">
        <v>17105</v>
      </c>
      <c r="D1020" s="7" t="str">
        <f>VLOOKUP(C1020,fips_xref!$K$2:$L$53,2,FALSE)</f>
        <v>Lea</v>
      </c>
      <c r="E1020" s="7" t="s">
        <v>17201</v>
      </c>
      <c r="F1020" s="43" t="s">
        <v>17320</v>
      </c>
      <c r="G1020" s="7" t="s">
        <v>7308</v>
      </c>
      <c r="H1020" s="43" t="s">
        <v>17321</v>
      </c>
      <c r="I1020" s="43" t="str">
        <f>VLOOKUP(G1020,SCC_xref!$D$6:$E$260,2,FALSE)</f>
        <v>Amine Units</v>
      </c>
      <c r="J1020" s="7">
        <v>17.899999999999999</v>
      </c>
      <c r="K1020" s="7" t="s">
        <v>17135</v>
      </c>
      <c r="L1020" s="7" t="s">
        <v>17135</v>
      </c>
      <c r="M1020" s="7" t="s">
        <v>17135</v>
      </c>
      <c r="N1020" s="7" t="s">
        <v>17135</v>
      </c>
    </row>
    <row r="1021" spans="1:14" x14ac:dyDescent="0.2">
      <c r="A1021" s="43" t="s">
        <v>17062</v>
      </c>
      <c r="B1021" s="7" t="str">
        <f t="shared" si="16"/>
        <v>35</v>
      </c>
      <c r="C1021" s="7" t="s">
        <v>17105</v>
      </c>
      <c r="D1021" s="7" t="str">
        <f>VLOOKUP(C1021,fips_xref!$K$2:$L$53,2,FALSE)</f>
        <v>Lea</v>
      </c>
      <c r="E1021" s="7" t="s">
        <v>17236</v>
      </c>
      <c r="F1021" s="43" t="s">
        <v>17237</v>
      </c>
      <c r="G1021" s="7" t="s">
        <v>1544</v>
      </c>
      <c r="H1021" s="43" t="s">
        <v>17243</v>
      </c>
      <c r="I1021" s="43" t="str">
        <f>VLOOKUP(G1021,SCC_xref!$D$6:$E$260,2,FALSE)</f>
        <v>Natural Gas Production, Flares</v>
      </c>
      <c r="J1021" s="7">
        <v>17.899999999999999</v>
      </c>
      <c r="K1021" s="7" t="s">
        <v>17135</v>
      </c>
      <c r="L1021" s="7" t="s">
        <v>17135</v>
      </c>
      <c r="M1021" s="7" t="s">
        <v>17135</v>
      </c>
      <c r="N1021" s="7" t="s">
        <v>17135</v>
      </c>
    </row>
    <row r="1022" spans="1:14" x14ac:dyDescent="0.2">
      <c r="A1022" s="43" t="s">
        <v>17062</v>
      </c>
      <c r="B1022" s="7" t="str">
        <f t="shared" si="16"/>
        <v>35</v>
      </c>
      <c r="C1022" s="7" t="s">
        <v>17105</v>
      </c>
      <c r="D1022" s="7" t="str">
        <f>VLOOKUP(C1022,fips_xref!$K$2:$L$53,2,FALSE)</f>
        <v>Lea</v>
      </c>
      <c r="E1022" s="7" t="s">
        <v>17150</v>
      </c>
      <c r="F1022" s="43" t="s">
        <v>17163</v>
      </c>
      <c r="G1022" s="7" t="s">
        <v>5578</v>
      </c>
      <c r="H1022" s="43" t="s">
        <v>17216</v>
      </c>
      <c r="I1022" s="43" t="str">
        <f>VLOOKUP(G1022,SCC_xref!$D$6:$E$260,2,FALSE)</f>
        <v>Compressor Engines</v>
      </c>
      <c r="J1022" s="7" t="s">
        <v>17135</v>
      </c>
      <c r="K1022" s="7" t="s">
        <v>17135</v>
      </c>
      <c r="L1022" s="7">
        <v>17.95</v>
      </c>
      <c r="M1022" s="7" t="s">
        <v>17135</v>
      </c>
      <c r="N1022" s="7" t="s">
        <v>17135</v>
      </c>
    </row>
    <row r="1023" spans="1:14" x14ac:dyDescent="0.2">
      <c r="A1023" s="43" t="s">
        <v>17062</v>
      </c>
      <c r="B1023" s="7" t="str">
        <f t="shared" si="16"/>
        <v>35</v>
      </c>
      <c r="C1023" s="7" t="s">
        <v>17105</v>
      </c>
      <c r="D1023" s="7" t="str">
        <f>VLOOKUP(C1023,fips_xref!$K$2:$L$53,2,FALSE)</f>
        <v>Lea</v>
      </c>
      <c r="E1023" s="7" t="s">
        <v>17150</v>
      </c>
      <c r="F1023" s="43" t="s">
        <v>17187</v>
      </c>
      <c r="G1023" s="7" t="s">
        <v>5578</v>
      </c>
      <c r="H1023" s="43" t="s">
        <v>17378</v>
      </c>
      <c r="I1023" s="43" t="str">
        <f>VLOOKUP(G1023,SCC_xref!$D$6:$E$260,2,FALSE)</f>
        <v>Compressor Engines</v>
      </c>
      <c r="J1023" s="7" t="s">
        <v>17135</v>
      </c>
      <c r="K1023" s="7" t="s">
        <v>17135</v>
      </c>
      <c r="L1023" s="7">
        <v>18.170000000000002</v>
      </c>
      <c r="M1023" s="7" t="s">
        <v>17135</v>
      </c>
      <c r="N1023" s="7" t="s">
        <v>17135</v>
      </c>
    </row>
    <row r="1024" spans="1:14" x14ac:dyDescent="0.2">
      <c r="A1024" s="43" t="s">
        <v>17062</v>
      </c>
      <c r="B1024" s="7" t="str">
        <f t="shared" si="16"/>
        <v>35</v>
      </c>
      <c r="C1024" s="7" t="s">
        <v>17063</v>
      </c>
      <c r="D1024" s="7" t="str">
        <f>VLOOKUP(C1024,fips_xref!$K$2:$L$53,2,FALSE)</f>
        <v>Eddy</v>
      </c>
      <c r="E1024" s="7" t="s">
        <v>17201</v>
      </c>
      <c r="F1024" s="43" t="s">
        <v>17322</v>
      </c>
      <c r="G1024" s="7" t="s">
        <v>4240</v>
      </c>
      <c r="H1024" s="43" t="s">
        <v>17353</v>
      </c>
      <c r="I1024" s="43" t="str">
        <f>VLOOKUP(G1024,SCC_xref!$D$6:$E$260,2,FALSE)</f>
        <v>Compressor Engines</v>
      </c>
      <c r="J1024" s="7" t="s">
        <v>17135</v>
      </c>
      <c r="K1024" s="7" t="s">
        <v>17135</v>
      </c>
      <c r="L1024" s="7">
        <v>18.309999999999999</v>
      </c>
      <c r="M1024" s="7" t="s">
        <v>17135</v>
      </c>
      <c r="N1024" s="7" t="s">
        <v>17135</v>
      </c>
    </row>
    <row r="1025" spans="1:14" x14ac:dyDescent="0.2">
      <c r="A1025" s="43" t="s">
        <v>17062</v>
      </c>
      <c r="B1025" s="7" t="str">
        <f t="shared" si="16"/>
        <v>35</v>
      </c>
      <c r="C1025" s="7" t="s">
        <v>17105</v>
      </c>
      <c r="D1025" s="7" t="str">
        <f>VLOOKUP(C1025,fips_xref!$K$2:$L$53,2,FALSE)</f>
        <v>Lea</v>
      </c>
      <c r="E1025" s="7" t="s">
        <v>17306</v>
      </c>
      <c r="F1025" s="43" t="s">
        <v>17307</v>
      </c>
      <c r="G1025" s="7" t="s">
        <v>4240</v>
      </c>
      <c r="H1025" s="43" t="s">
        <v>17424</v>
      </c>
      <c r="I1025" s="43" t="str">
        <f>VLOOKUP(G1025,SCC_xref!$D$6:$E$260,2,FALSE)</f>
        <v>Compressor Engines</v>
      </c>
      <c r="J1025" s="7" t="s">
        <v>17135</v>
      </c>
      <c r="K1025" s="7">
        <v>18.309999999999999</v>
      </c>
      <c r="L1025" s="7" t="s">
        <v>17135</v>
      </c>
      <c r="M1025" s="7" t="s">
        <v>17135</v>
      </c>
      <c r="N1025" s="7" t="s">
        <v>17135</v>
      </c>
    </row>
    <row r="1026" spans="1:14" x14ac:dyDescent="0.2">
      <c r="A1026" s="43" t="s">
        <v>17062</v>
      </c>
      <c r="B1026" s="7" t="str">
        <f t="shared" si="16"/>
        <v>35</v>
      </c>
      <c r="C1026" s="7" t="s">
        <v>17063</v>
      </c>
      <c r="D1026" s="7" t="str">
        <f>VLOOKUP(C1026,fips_xref!$K$2:$L$53,2,FALSE)</f>
        <v>Eddy</v>
      </c>
      <c r="E1026" s="7" t="s">
        <v>17139</v>
      </c>
      <c r="F1026" s="43" t="s">
        <v>17196</v>
      </c>
      <c r="G1026" s="7" t="s">
        <v>4254</v>
      </c>
      <c r="H1026" s="43" t="s">
        <v>6488</v>
      </c>
      <c r="I1026" s="43" t="str">
        <f>VLOOKUP(G1026,SCC_xref!$D$6:$E$260,2,FALSE)</f>
        <v>Permitted Fugitives</v>
      </c>
      <c r="J1026" s="7" t="s">
        <v>17135</v>
      </c>
      <c r="K1026" s="7">
        <v>18.399999999999999</v>
      </c>
      <c r="L1026" s="7" t="s">
        <v>17135</v>
      </c>
      <c r="M1026" s="7" t="s">
        <v>17135</v>
      </c>
      <c r="N1026" s="7" t="s">
        <v>17135</v>
      </c>
    </row>
    <row r="1027" spans="1:14" x14ac:dyDescent="0.2">
      <c r="A1027" s="43" t="s">
        <v>17062</v>
      </c>
      <c r="B1027" s="7" t="str">
        <f t="shared" si="16"/>
        <v>35</v>
      </c>
      <c r="C1027" s="7" t="s">
        <v>17105</v>
      </c>
      <c r="D1027" s="7" t="str">
        <f>VLOOKUP(C1027,fips_xref!$K$2:$L$53,2,FALSE)</f>
        <v>Lea</v>
      </c>
      <c r="E1027" s="7" t="s">
        <v>17132</v>
      </c>
      <c r="F1027" s="43" t="s">
        <v>17173</v>
      </c>
      <c r="G1027" s="7" t="s">
        <v>4238</v>
      </c>
      <c r="H1027" s="43" t="s">
        <v>17225</v>
      </c>
      <c r="I1027" s="43" t="str">
        <f>VLOOKUP(G1027,SCC_xref!$D$6:$E$260,2,FALSE)</f>
        <v>Compressor Engines</v>
      </c>
      <c r="J1027" s="7">
        <v>18.399999999999999</v>
      </c>
      <c r="K1027" s="7" t="s">
        <v>17135</v>
      </c>
      <c r="L1027" s="7" t="s">
        <v>17135</v>
      </c>
      <c r="M1027" s="7" t="s">
        <v>17135</v>
      </c>
      <c r="N1027" s="7" t="s">
        <v>17135</v>
      </c>
    </row>
    <row r="1028" spans="1:14" x14ac:dyDescent="0.2">
      <c r="A1028" s="43" t="s">
        <v>17062</v>
      </c>
      <c r="B1028" s="7" t="str">
        <f t="shared" si="16"/>
        <v>35</v>
      </c>
      <c r="C1028" s="7" t="s">
        <v>17105</v>
      </c>
      <c r="D1028" s="7" t="str">
        <f>VLOOKUP(C1028,fips_xref!$K$2:$L$53,2,FALSE)</f>
        <v>Lea</v>
      </c>
      <c r="E1028" s="7" t="s">
        <v>17231</v>
      </c>
      <c r="F1028" s="43" t="s">
        <v>17264</v>
      </c>
      <c r="G1028" s="7" t="s">
        <v>5578</v>
      </c>
      <c r="H1028" s="43" t="s">
        <v>17319</v>
      </c>
      <c r="I1028" s="43" t="str">
        <f>VLOOKUP(G1028,SCC_xref!$D$6:$E$260,2,FALSE)</f>
        <v>Compressor Engines</v>
      </c>
      <c r="J1028" s="7" t="s">
        <v>17135</v>
      </c>
      <c r="K1028" s="7" t="s">
        <v>17135</v>
      </c>
      <c r="L1028" s="7">
        <v>18.399999999999999</v>
      </c>
      <c r="M1028" s="7" t="s">
        <v>17135</v>
      </c>
      <c r="N1028" s="7" t="s">
        <v>17135</v>
      </c>
    </row>
    <row r="1029" spans="1:14" x14ac:dyDescent="0.2">
      <c r="A1029" s="43" t="s">
        <v>17062</v>
      </c>
      <c r="B1029" s="7" t="str">
        <f t="shared" si="16"/>
        <v>35</v>
      </c>
      <c r="C1029" s="7" t="s">
        <v>17105</v>
      </c>
      <c r="D1029" s="7" t="str">
        <f>VLOOKUP(C1029,fips_xref!$K$2:$L$53,2,FALSE)</f>
        <v>Lea</v>
      </c>
      <c r="E1029" s="7" t="s">
        <v>17231</v>
      </c>
      <c r="F1029" s="43" t="s">
        <v>17264</v>
      </c>
      <c r="G1029" s="7" t="s">
        <v>5578</v>
      </c>
      <c r="H1029" s="43" t="s">
        <v>17319</v>
      </c>
      <c r="I1029" s="43" t="str">
        <f>VLOOKUP(G1029,SCC_xref!$D$6:$E$260,2,FALSE)</f>
        <v>Compressor Engines</v>
      </c>
      <c r="J1029" s="7">
        <v>18.399999999999999</v>
      </c>
      <c r="K1029" s="7" t="s">
        <v>17135</v>
      </c>
      <c r="L1029" s="7" t="s">
        <v>17135</v>
      </c>
      <c r="M1029" s="7" t="s">
        <v>17135</v>
      </c>
      <c r="N1029" s="7" t="s">
        <v>17135</v>
      </c>
    </row>
    <row r="1030" spans="1:14" x14ac:dyDescent="0.2">
      <c r="A1030" s="43" t="s">
        <v>17062</v>
      </c>
      <c r="B1030" s="7" t="str">
        <f t="shared" si="16"/>
        <v>35</v>
      </c>
      <c r="C1030" s="7" t="s">
        <v>17104</v>
      </c>
      <c r="D1030" s="7" t="str">
        <f>VLOOKUP(C1030,fips_xref!$K$2:$L$53,2,FALSE)</f>
        <v>Chaves</v>
      </c>
      <c r="E1030" s="7" t="s">
        <v>17139</v>
      </c>
      <c r="F1030" s="43" t="s">
        <v>17250</v>
      </c>
      <c r="G1030" s="7" t="s">
        <v>4240</v>
      </c>
      <c r="H1030" s="43" t="s">
        <v>17349</v>
      </c>
      <c r="I1030" s="43" t="str">
        <f>VLOOKUP(G1030,SCC_xref!$D$6:$E$260,2,FALSE)</f>
        <v>Compressor Engines</v>
      </c>
      <c r="J1030" s="7" t="s">
        <v>17135</v>
      </c>
      <c r="K1030" s="7" t="s">
        <v>17135</v>
      </c>
      <c r="L1030" s="7">
        <v>18.5</v>
      </c>
      <c r="M1030" s="7" t="s">
        <v>17135</v>
      </c>
      <c r="N1030" s="7" t="s">
        <v>17135</v>
      </c>
    </row>
    <row r="1031" spans="1:14" x14ac:dyDescent="0.2">
      <c r="A1031" s="43" t="s">
        <v>17062</v>
      </c>
      <c r="B1031" s="7" t="str">
        <f t="shared" si="16"/>
        <v>35</v>
      </c>
      <c r="C1031" s="7" t="s">
        <v>17104</v>
      </c>
      <c r="D1031" s="7" t="str">
        <f>VLOOKUP(C1031,fips_xref!$K$2:$L$53,2,FALSE)</f>
        <v>Chaves</v>
      </c>
      <c r="E1031" s="7" t="s">
        <v>17139</v>
      </c>
      <c r="F1031" s="43" t="s">
        <v>17250</v>
      </c>
      <c r="G1031" s="7" t="s">
        <v>4240</v>
      </c>
      <c r="H1031" s="43" t="s">
        <v>17349</v>
      </c>
      <c r="I1031" s="43" t="str">
        <f>VLOOKUP(G1031,SCC_xref!$D$6:$E$260,2,FALSE)</f>
        <v>Compressor Engines</v>
      </c>
      <c r="J1031" s="7">
        <v>18.5</v>
      </c>
      <c r="K1031" s="7" t="s">
        <v>17135</v>
      </c>
      <c r="L1031" s="7" t="s">
        <v>17135</v>
      </c>
      <c r="M1031" s="7" t="s">
        <v>17135</v>
      </c>
      <c r="N1031" s="7" t="s">
        <v>17135</v>
      </c>
    </row>
    <row r="1032" spans="1:14" x14ac:dyDescent="0.2">
      <c r="A1032" s="43" t="s">
        <v>17062</v>
      </c>
      <c r="B1032" s="7" t="str">
        <f t="shared" si="16"/>
        <v>35</v>
      </c>
      <c r="C1032" s="7" t="s">
        <v>17063</v>
      </c>
      <c r="D1032" s="7" t="str">
        <f>VLOOKUP(C1032,fips_xref!$K$2:$L$53,2,FALSE)</f>
        <v>Eddy</v>
      </c>
      <c r="E1032" s="7" t="s">
        <v>17315</v>
      </c>
      <c r="F1032" s="43" t="s">
        <v>17316</v>
      </c>
      <c r="G1032" s="7" t="s">
        <v>4240</v>
      </c>
      <c r="H1032" s="43" t="s">
        <v>17401</v>
      </c>
      <c r="I1032" s="43" t="str">
        <f>VLOOKUP(G1032,SCC_xref!$D$6:$E$260,2,FALSE)</f>
        <v>Compressor Engines</v>
      </c>
      <c r="J1032" s="7" t="s">
        <v>17135</v>
      </c>
      <c r="K1032" s="7" t="s">
        <v>17135</v>
      </c>
      <c r="L1032" s="7">
        <v>18.5</v>
      </c>
      <c r="M1032" s="7" t="s">
        <v>17135</v>
      </c>
      <c r="N1032" s="7" t="s">
        <v>17135</v>
      </c>
    </row>
    <row r="1033" spans="1:14" x14ac:dyDescent="0.2">
      <c r="A1033" s="43" t="s">
        <v>17062</v>
      </c>
      <c r="B1033" s="7" t="str">
        <f t="shared" si="16"/>
        <v>35</v>
      </c>
      <c r="C1033" s="7" t="s">
        <v>17063</v>
      </c>
      <c r="D1033" s="7" t="str">
        <f>VLOOKUP(C1033,fips_xref!$K$2:$L$53,2,FALSE)</f>
        <v>Eddy</v>
      </c>
      <c r="E1033" s="7" t="s">
        <v>17315</v>
      </c>
      <c r="F1033" s="43" t="s">
        <v>17316</v>
      </c>
      <c r="G1033" s="7" t="s">
        <v>4240</v>
      </c>
      <c r="H1033" s="43" t="s">
        <v>17401</v>
      </c>
      <c r="I1033" s="43" t="str">
        <f>VLOOKUP(G1033,SCC_xref!$D$6:$E$260,2,FALSE)</f>
        <v>Compressor Engines</v>
      </c>
      <c r="J1033" s="7">
        <v>18.5</v>
      </c>
      <c r="K1033" s="7" t="s">
        <v>17135</v>
      </c>
      <c r="L1033" s="7" t="s">
        <v>17135</v>
      </c>
      <c r="M1033" s="7" t="s">
        <v>17135</v>
      </c>
      <c r="N1033" s="7" t="s">
        <v>17135</v>
      </c>
    </row>
    <row r="1034" spans="1:14" x14ac:dyDescent="0.2">
      <c r="A1034" s="43" t="s">
        <v>17062</v>
      </c>
      <c r="B1034" s="7" t="str">
        <f t="shared" si="16"/>
        <v>35</v>
      </c>
      <c r="C1034" s="7" t="s">
        <v>17105</v>
      </c>
      <c r="D1034" s="7" t="str">
        <f>VLOOKUP(C1034,fips_xref!$K$2:$L$53,2,FALSE)</f>
        <v>Lea</v>
      </c>
      <c r="E1034" s="7" t="s">
        <v>17150</v>
      </c>
      <c r="F1034" s="43" t="s">
        <v>17163</v>
      </c>
      <c r="G1034" s="7" t="s">
        <v>5578</v>
      </c>
      <c r="H1034" s="43" t="s">
        <v>17184</v>
      </c>
      <c r="I1034" s="43" t="str">
        <f>VLOOKUP(G1034,SCC_xref!$D$6:$E$260,2,FALSE)</f>
        <v>Compressor Engines</v>
      </c>
      <c r="J1034" s="7" t="s">
        <v>17135</v>
      </c>
      <c r="K1034" s="7" t="s">
        <v>17135</v>
      </c>
      <c r="L1034" s="7">
        <v>18.53</v>
      </c>
      <c r="M1034" s="7" t="s">
        <v>17135</v>
      </c>
      <c r="N1034" s="7" t="s">
        <v>17135</v>
      </c>
    </row>
    <row r="1035" spans="1:14" x14ac:dyDescent="0.2">
      <c r="A1035" s="43" t="s">
        <v>17062</v>
      </c>
      <c r="B1035" s="7" t="str">
        <f t="shared" si="16"/>
        <v>35</v>
      </c>
      <c r="C1035" s="7" t="s">
        <v>17105</v>
      </c>
      <c r="D1035" s="7" t="str">
        <f>VLOOKUP(C1035,fips_xref!$K$2:$L$53,2,FALSE)</f>
        <v>Lea</v>
      </c>
      <c r="E1035" s="7" t="s">
        <v>17150</v>
      </c>
      <c r="F1035" s="43" t="s">
        <v>17163</v>
      </c>
      <c r="G1035" s="7" t="s">
        <v>5578</v>
      </c>
      <c r="H1035" s="43" t="s">
        <v>17183</v>
      </c>
      <c r="I1035" s="43" t="str">
        <f>VLOOKUP(G1035,SCC_xref!$D$6:$E$260,2,FALSE)</f>
        <v>Compressor Engines</v>
      </c>
      <c r="J1035" s="7" t="s">
        <v>17135</v>
      </c>
      <c r="K1035" s="7" t="s">
        <v>17135</v>
      </c>
      <c r="L1035" s="7">
        <v>18.690000000000001</v>
      </c>
      <c r="M1035" s="7" t="s">
        <v>17135</v>
      </c>
      <c r="N1035" s="7" t="s">
        <v>17135</v>
      </c>
    </row>
    <row r="1036" spans="1:14" x14ac:dyDescent="0.2">
      <c r="A1036" s="43" t="s">
        <v>17062</v>
      </c>
      <c r="B1036" s="7" t="str">
        <f t="shared" si="16"/>
        <v>35</v>
      </c>
      <c r="C1036" s="7" t="s">
        <v>17063</v>
      </c>
      <c r="D1036" s="7" t="str">
        <f>VLOOKUP(C1036,fips_xref!$K$2:$L$53,2,FALSE)</f>
        <v>Eddy</v>
      </c>
      <c r="E1036" s="7" t="s">
        <v>17147</v>
      </c>
      <c r="F1036" s="43" t="s">
        <v>17148</v>
      </c>
      <c r="G1036" s="7" t="s">
        <v>5576</v>
      </c>
      <c r="H1036" s="43" t="s">
        <v>17253</v>
      </c>
      <c r="I1036" s="43" t="str">
        <f>VLOOKUP(G1036,SCC_xref!$D$6:$E$260,2,FALSE)</f>
        <v>Compressor Engines</v>
      </c>
      <c r="J1036" s="7" t="s">
        <v>17135</v>
      </c>
      <c r="K1036" s="7" t="s">
        <v>17135</v>
      </c>
      <c r="L1036" s="7">
        <v>18.7</v>
      </c>
      <c r="M1036" s="7" t="s">
        <v>17135</v>
      </c>
      <c r="N1036" s="7" t="s">
        <v>17135</v>
      </c>
    </row>
    <row r="1037" spans="1:14" x14ac:dyDescent="0.2">
      <c r="A1037" s="43" t="s">
        <v>17062</v>
      </c>
      <c r="B1037" s="7" t="str">
        <f t="shared" si="16"/>
        <v>35</v>
      </c>
      <c r="C1037" s="7" t="s">
        <v>17105</v>
      </c>
      <c r="D1037" s="7" t="str">
        <f>VLOOKUP(C1037,fips_xref!$K$2:$L$53,2,FALSE)</f>
        <v>Lea</v>
      </c>
      <c r="E1037" s="7" t="s">
        <v>17201</v>
      </c>
      <c r="F1037" s="43" t="s">
        <v>17320</v>
      </c>
      <c r="G1037" s="7" t="s">
        <v>3</v>
      </c>
      <c r="H1037" s="43" t="s">
        <v>17425</v>
      </c>
      <c r="I1037" s="43" t="str">
        <f>VLOOKUP(G1037,SCC_xref!$D$6:$E$260,2,FALSE)</f>
        <v>Dehydrator</v>
      </c>
      <c r="J1037" s="7" t="s">
        <v>17135</v>
      </c>
      <c r="K1037" s="7">
        <v>18.7</v>
      </c>
      <c r="L1037" s="7" t="s">
        <v>17135</v>
      </c>
      <c r="M1037" s="7" t="s">
        <v>17135</v>
      </c>
      <c r="N1037" s="7" t="s">
        <v>17135</v>
      </c>
    </row>
    <row r="1038" spans="1:14" x14ac:dyDescent="0.2">
      <c r="A1038" s="43" t="s">
        <v>17062</v>
      </c>
      <c r="B1038" s="7" t="str">
        <f t="shared" si="16"/>
        <v>35</v>
      </c>
      <c r="C1038" s="7" t="s">
        <v>17063</v>
      </c>
      <c r="D1038" s="7" t="str">
        <f>VLOOKUP(C1038,fips_xref!$K$2:$L$53,2,FALSE)</f>
        <v>Eddy</v>
      </c>
      <c r="E1038" s="7" t="s">
        <v>17201</v>
      </c>
      <c r="F1038" s="43" t="s">
        <v>17295</v>
      </c>
      <c r="G1038" s="7" t="s">
        <v>4242</v>
      </c>
      <c r="H1038" s="43" t="s">
        <v>17404</v>
      </c>
      <c r="I1038" s="43" t="str">
        <f>VLOOKUP(G1038,SCC_xref!$D$6:$E$260,2,FALSE)</f>
        <v>Compressor Engines</v>
      </c>
      <c r="J1038" s="7" t="s">
        <v>17135</v>
      </c>
      <c r="K1038" s="7" t="s">
        <v>17135</v>
      </c>
      <c r="L1038" s="7">
        <v>18.84</v>
      </c>
      <c r="M1038" s="7" t="s">
        <v>17135</v>
      </c>
      <c r="N1038" s="7" t="s">
        <v>17135</v>
      </c>
    </row>
    <row r="1039" spans="1:14" x14ac:dyDescent="0.2">
      <c r="A1039" s="43" t="s">
        <v>17062</v>
      </c>
      <c r="B1039" s="7" t="str">
        <f t="shared" si="16"/>
        <v>35</v>
      </c>
      <c r="C1039" s="7" t="s">
        <v>17063</v>
      </c>
      <c r="D1039" s="7" t="str">
        <f>VLOOKUP(C1039,fips_xref!$K$2:$L$53,2,FALSE)</f>
        <v>Eddy</v>
      </c>
      <c r="E1039" s="7" t="s">
        <v>17201</v>
      </c>
      <c r="F1039" s="43" t="s">
        <v>17295</v>
      </c>
      <c r="G1039" s="7" t="s">
        <v>4242</v>
      </c>
      <c r="H1039" s="43" t="s">
        <v>17404</v>
      </c>
      <c r="I1039" s="43" t="str">
        <f>VLOOKUP(G1039,SCC_xref!$D$6:$E$260,2,FALSE)</f>
        <v>Compressor Engines</v>
      </c>
      <c r="J1039" s="7">
        <v>18.84</v>
      </c>
      <c r="K1039" s="7" t="s">
        <v>17135</v>
      </c>
      <c r="L1039" s="7" t="s">
        <v>17135</v>
      </c>
      <c r="M1039" s="7" t="s">
        <v>17135</v>
      </c>
      <c r="N1039" s="7" t="s">
        <v>17135</v>
      </c>
    </row>
    <row r="1040" spans="1:14" x14ac:dyDescent="0.2">
      <c r="A1040" s="43" t="s">
        <v>17062</v>
      </c>
      <c r="B1040" s="7" t="str">
        <f t="shared" si="16"/>
        <v>35</v>
      </c>
      <c r="C1040" s="7" t="s">
        <v>17063</v>
      </c>
      <c r="D1040" s="7" t="str">
        <f>VLOOKUP(C1040,fips_xref!$K$2:$L$53,2,FALSE)</f>
        <v>Eddy</v>
      </c>
      <c r="E1040" s="7" t="s">
        <v>17201</v>
      </c>
      <c r="F1040" s="43" t="s">
        <v>17295</v>
      </c>
      <c r="G1040" s="7" t="s">
        <v>4242</v>
      </c>
      <c r="H1040" s="43" t="s">
        <v>17404</v>
      </c>
      <c r="I1040" s="43" t="str">
        <f>VLOOKUP(G1040,SCC_xref!$D$6:$E$260,2,FALSE)</f>
        <v>Compressor Engines</v>
      </c>
      <c r="J1040" s="7" t="s">
        <v>17135</v>
      </c>
      <c r="K1040" s="7" t="s">
        <v>17135</v>
      </c>
      <c r="L1040" s="7">
        <v>18.84</v>
      </c>
      <c r="M1040" s="7" t="s">
        <v>17135</v>
      </c>
      <c r="N1040" s="7" t="s">
        <v>17135</v>
      </c>
    </row>
    <row r="1041" spans="1:14" x14ac:dyDescent="0.2">
      <c r="A1041" s="43" t="s">
        <v>17062</v>
      </c>
      <c r="B1041" s="7" t="str">
        <f t="shared" si="16"/>
        <v>35</v>
      </c>
      <c r="C1041" s="7" t="s">
        <v>17063</v>
      </c>
      <c r="D1041" s="7" t="str">
        <f>VLOOKUP(C1041,fips_xref!$K$2:$L$53,2,FALSE)</f>
        <v>Eddy</v>
      </c>
      <c r="E1041" s="7" t="s">
        <v>17201</v>
      </c>
      <c r="F1041" s="43" t="s">
        <v>17295</v>
      </c>
      <c r="G1041" s="7" t="s">
        <v>4242</v>
      </c>
      <c r="H1041" s="43" t="s">
        <v>17404</v>
      </c>
      <c r="I1041" s="43" t="str">
        <f>VLOOKUP(G1041,SCC_xref!$D$6:$E$260,2,FALSE)</f>
        <v>Compressor Engines</v>
      </c>
      <c r="J1041" s="7">
        <v>18.84</v>
      </c>
      <c r="K1041" s="7" t="s">
        <v>17135</v>
      </c>
      <c r="L1041" s="7" t="s">
        <v>17135</v>
      </c>
      <c r="M1041" s="7" t="s">
        <v>17135</v>
      </c>
      <c r="N1041" s="7" t="s">
        <v>17135</v>
      </c>
    </row>
    <row r="1042" spans="1:14" x14ac:dyDescent="0.2">
      <c r="A1042" s="43" t="s">
        <v>17062</v>
      </c>
      <c r="B1042" s="7" t="str">
        <f t="shared" si="16"/>
        <v>35</v>
      </c>
      <c r="C1042" s="7" t="s">
        <v>17063</v>
      </c>
      <c r="D1042" s="7" t="str">
        <f>VLOOKUP(C1042,fips_xref!$K$2:$L$53,2,FALSE)</f>
        <v>Eddy</v>
      </c>
      <c r="E1042" s="7" t="s">
        <v>17201</v>
      </c>
      <c r="F1042" s="43" t="s">
        <v>17295</v>
      </c>
      <c r="G1042" s="7" t="s">
        <v>4242</v>
      </c>
      <c r="H1042" s="43" t="s">
        <v>17404</v>
      </c>
      <c r="I1042" s="43" t="str">
        <f>VLOOKUP(G1042,SCC_xref!$D$6:$E$260,2,FALSE)</f>
        <v>Compressor Engines</v>
      </c>
      <c r="J1042" s="7" t="s">
        <v>17135</v>
      </c>
      <c r="K1042" s="7" t="s">
        <v>17135</v>
      </c>
      <c r="L1042" s="7">
        <v>18.84</v>
      </c>
      <c r="M1042" s="7" t="s">
        <v>17135</v>
      </c>
      <c r="N1042" s="7" t="s">
        <v>17135</v>
      </c>
    </row>
    <row r="1043" spans="1:14" x14ac:dyDescent="0.2">
      <c r="A1043" s="43" t="s">
        <v>17062</v>
      </c>
      <c r="B1043" s="7" t="str">
        <f t="shared" si="16"/>
        <v>35</v>
      </c>
      <c r="C1043" s="7" t="s">
        <v>17063</v>
      </c>
      <c r="D1043" s="7" t="str">
        <f>VLOOKUP(C1043,fips_xref!$K$2:$L$53,2,FALSE)</f>
        <v>Eddy</v>
      </c>
      <c r="E1043" s="7" t="s">
        <v>17201</v>
      </c>
      <c r="F1043" s="43" t="s">
        <v>17295</v>
      </c>
      <c r="G1043" s="7" t="s">
        <v>4242</v>
      </c>
      <c r="H1043" s="43" t="s">
        <v>17404</v>
      </c>
      <c r="I1043" s="43" t="str">
        <f>VLOOKUP(G1043,SCC_xref!$D$6:$E$260,2,FALSE)</f>
        <v>Compressor Engines</v>
      </c>
      <c r="J1043" s="7">
        <v>18.84</v>
      </c>
      <c r="K1043" s="7" t="s">
        <v>17135</v>
      </c>
      <c r="L1043" s="7" t="s">
        <v>17135</v>
      </c>
      <c r="M1043" s="7" t="s">
        <v>17135</v>
      </c>
      <c r="N1043" s="7" t="s">
        <v>17135</v>
      </c>
    </row>
    <row r="1044" spans="1:14" x14ac:dyDescent="0.2">
      <c r="A1044" s="43" t="s">
        <v>17062</v>
      </c>
      <c r="B1044" s="7" t="str">
        <f t="shared" si="16"/>
        <v>35</v>
      </c>
      <c r="C1044" s="7" t="s">
        <v>17063</v>
      </c>
      <c r="D1044" s="7" t="str">
        <f>VLOOKUP(C1044,fips_xref!$K$2:$L$53,2,FALSE)</f>
        <v>Eddy</v>
      </c>
      <c r="E1044" s="7" t="s">
        <v>17201</v>
      </c>
      <c r="F1044" s="43" t="s">
        <v>17295</v>
      </c>
      <c r="G1044" s="7" t="s">
        <v>4242</v>
      </c>
      <c r="H1044" s="43" t="s">
        <v>17404</v>
      </c>
      <c r="I1044" s="43" t="str">
        <f>VLOOKUP(G1044,SCC_xref!$D$6:$E$260,2,FALSE)</f>
        <v>Compressor Engines</v>
      </c>
      <c r="J1044" s="7" t="s">
        <v>17135</v>
      </c>
      <c r="K1044" s="7" t="s">
        <v>17135</v>
      </c>
      <c r="L1044" s="7">
        <v>18.84</v>
      </c>
      <c r="M1044" s="7" t="s">
        <v>17135</v>
      </c>
      <c r="N1044" s="7" t="s">
        <v>17135</v>
      </c>
    </row>
    <row r="1045" spans="1:14" x14ac:dyDescent="0.2">
      <c r="A1045" s="43" t="s">
        <v>17062</v>
      </c>
      <c r="B1045" s="7" t="str">
        <f t="shared" si="16"/>
        <v>35</v>
      </c>
      <c r="C1045" s="7" t="s">
        <v>17063</v>
      </c>
      <c r="D1045" s="7" t="str">
        <f>VLOOKUP(C1045,fips_xref!$K$2:$L$53,2,FALSE)</f>
        <v>Eddy</v>
      </c>
      <c r="E1045" s="7" t="s">
        <v>17201</v>
      </c>
      <c r="F1045" s="43" t="s">
        <v>17295</v>
      </c>
      <c r="G1045" s="7" t="s">
        <v>4242</v>
      </c>
      <c r="H1045" s="43" t="s">
        <v>17404</v>
      </c>
      <c r="I1045" s="43" t="str">
        <f>VLOOKUP(G1045,SCC_xref!$D$6:$E$260,2,FALSE)</f>
        <v>Compressor Engines</v>
      </c>
      <c r="J1045" s="7">
        <v>18.84</v>
      </c>
      <c r="K1045" s="7" t="s">
        <v>17135</v>
      </c>
      <c r="L1045" s="7" t="s">
        <v>17135</v>
      </c>
      <c r="M1045" s="7" t="s">
        <v>17135</v>
      </c>
      <c r="N1045" s="7" t="s">
        <v>17135</v>
      </c>
    </row>
    <row r="1046" spans="1:14" x14ac:dyDescent="0.2">
      <c r="A1046" s="43" t="s">
        <v>17062</v>
      </c>
      <c r="B1046" s="7" t="str">
        <f t="shared" si="16"/>
        <v>35</v>
      </c>
      <c r="C1046" s="7" t="s">
        <v>17063</v>
      </c>
      <c r="D1046" s="7" t="str">
        <f>VLOOKUP(C1046,fips_xref!$K$2:$L$53,2,FALSE)</f>
        <v>Eddy</v>
      </c>
      <c r="E1046" s="7" t="s">
        <v>17201</v>
      </c>
      <c r="F1046" s="43" t="s">
        <v>17295</v>
      </c>
      <c r="G1046" s="7" t="s">
        <v>4242</v>
      </c>
      <c r="H1046" s="43" t="s">
        <v>17404</v>
      </c>
      <c r="I1046" s="43" t="str">
        <f>VLOOKUP(G1046,SCC_xref!$D$6:$E$260,2,FALSE)</f>
        <v>Compressor Engines</v>
      </c>
      <c r="J1046" s="7" t="s">
        <v>17135</v>
      </c>
      <c r="K1046" s="7" t="s">
        <v>17135</v>
      </c>
      <c r="L1046" s="7">
        <v>18.84</v>
      </c>
      <c r="M1046" s="7" t="s">
        <v>17135</v>
      </c>
      <c r="N1046" s="7" t="s">
        <v>17135</v>
      </c>
    </row>
    <row r="1047" spans="1:14" x14ac:dyDescent="0.2">
      <c r="A1047" s="43" t="s">
        <v>17062</v>
      </c>
      <c r="B1047" s="7" t="str">
        <f t="shared" si="16"/>
        <v>35</v>
      </c>
      <c r="C1047" s="7" t="s">
        <v>17063</v>
      </c>
      <c r="D1047" s="7" t="str">
        <f>VLOOKUP(C1047,fips_xref!$K$2:$L$53,2,FALSE)</f>
        <v>Eddy</v>
      </c>
      <c r="E1047" s="7" t="s">
        <v>17201</v>
      </c>
      <c r="F1047" s="43" t="s">
        <v>17295</v>
      </c>
      <c r="G1047" s="7" t="s">
        <v>4242</v>
      </c>
      <c r="H1047" s="43" t="s">
        <v>17404</v>
      </c>
      <c r="I1047" s="43" t="str">
        <f>VLOOKUP(G1047,SCC_xref!$D$6:$E$260,2,FALSE)</f>
        <v>Compressor Engines</v>
      </c>
      <c r="J1047" s="7">
        <v>18.84</v>
      </c>
      <c r="K1047" s="7" t="s">
        <v>17135</v>
      </c>
      <c r="L1047" s="7" t="s">
        <v>17135</v>
      </c>
      <c r="M1047" s="7" t="s">
        <v>17135</v>
      </c>
      <c r="N1047" s="7" t="s">
        <v>17135</v>
      </c>
    </row>
    <row r="1048" spans="1:14" x14ac:dyDescent="0.2">
      <c r="A1048" s="43" t="s">
        <v>17062</v>
      </c>
      <c r="B1048" s="7" t="str">
        <f t="shared" si="16"/>
        <v>35</v>
      </c>
      <c r="C1048" s="7" t="s">
        <v>17063</v>
      </c>
      <c r="D1048" s="7" t="str">
        <f>VLOOKUP(C1048,fips_xref!$K$2:$L$53,2,FALSE)</f>
        <v>Eddy</v>
      </c>
      <c r="E1048" s="7" t="s">
        <v>17201</v>
      </c>
      <c r="F1048" s="43" t="s">
        <v>17295</v>
      </c>
      <c r="G1048" s="7" t="s">
        <v>4242</v>
      </c>
      <c r="H1048" s="43" t="s">
        <v>17405</v>
      </c>
      <c r="I1048" s="43" t="str">
        <f>VLOOKUP(G1048,SCC_xref!$D$6:$E$260,2,FALSE)</f>
        <v>Compressor Engines</v>
      </c>
      <c r="J1048" s="7" t="s">
        <v>17135</v>
      </c>
      <c r="K1048" s="7" t="s">
        <v>17135</v>
      </c>
      <c r="L1048" s="7">
        <v>18.84</v>
      </c>
      <c r="M1048" s="7" t="s">
        <v>17135</v>
      </c>
      <c r="N1048" s="7" t="s">
        <v>17135</v>
      </c>
    </row>
    <row r="1049" spans="1:14" x14ac:dyDescent="0.2">
      <c r="A1049" s="43" t="s">
        <v>17062</v>
      </c>
      <c r="B1049" s="7" t="str">
        <f t="shared" si="16"/>
        <v>35</v>
      </c>
      <c r="C1049" s="7" t="s">
        <v>17063</v>
      </c>
      <c r="D1049" s="7" t="str">
        <f>VLOOKUP(C1049,fips_xref!$K$2:$L$53,2,FALSE)</f>
        <v>Eddy</v>
      </c>
      <c r="E1049" s="7" t="s">
        <v>17201</v>
      </c>
      <c r="F1049" s="43" t="s">
        <v>17295</v>
      </c>
      <c r="G1049" s="7" t="s">
        <v>4242</v>
      </c>
      <c r="H1049" s="43" t="s">
        <v>17405</v>
      </c>
      <c r="I1049" s="43" t="str">
        <f>VLOOKUP(G1049,SCC_xref!$D$6:$E$260,2,FALSE)</f>
        <v>Compressor Engines</v>
      </c>
      <c r="J1049" s="7">
        <v>18.84</v>
      </c>
      <c r="K1049" s="7" t="s">
        <v>17135</v>
      </c>
      <c r="L1049" s="7" t="s">
        <v>17135</v>
      </c>
      <c r="M1049" s="7" t="s">
        <v>17135</v>
      </c>
      <c r="N1049" s="7" t="s">
        <v>17135</v>
      </c>
    </row>
    <row r="1050" spans="1:14" x14ac:dyDescent="0.2">
      <c r="A1050" s="43" t="s">
        <v>17062</v>
      </c>
      <c r="B1050" s="7" t="str">
        <f t="shared" si="16"/>
        <v>35</v>
      </c>
      <c r="C1050" s="7" t="s">
        <v>17105</v>
      </c>
      <c r="D1050" s="7" t="str">
        <f>VLOOKUP(C1050,fips_xref!$K$2:$L$53,2,FALSE)</f>
        <v>Lea</v>
      </c>
      <c r="E1050" s="7" t="s">
        <v>17169</v>
      </c>
      <c r="F1050" s="43" t="s">
        <v>17170</v>
      </c>
      <c r="G1050" s="7" t="s">
        <v>4240</v>
      </c>
      <c r="H1050" s="43" t="s">
        <v>17235</v>
      </c>
      <c r="I1050" s="43" t="str">
        <f>VLOOKUP(G1050,SCC_xref!$D$6:$E$260,2,FALSE)</f>
        <v>Compressor Engines</v>
      </c>
      <c r="J1050" s="7" t="s">
        <v>17135</v>
      </c>
      <c r="K1050" s="7" t="s">
        <v>17135</v>
      </c>
      <c r="L1050" s="7">
        <v>18.899999999999999</v>
      </c>
      <c r="M1050" s="7" t="s">
        <v>17135</v>
      </c>
      <c r="N1050" s="7" t="s">
        <v>17135</v>
      </c>
    </row>
    <row r="1051" spans="1:14" x14ac:dyDescent="0.2">
      <c r="A1051" s="43" t="s">
        <v>17062</v>
      </c>
      <c r="B1051" s="7" t="str">
        <f t="shared" si="16"/>
        <v>35</v>
      </c>
      <c r="C1051" s="7" t="s">
        <v>17105</v>
      </c>
      <c r="D1051" s="7" t="str">
        <f>VLOOKUP(C1051,fips_xref!$K$2:$L$53,2,FALSE)</f>
        <v>Lea</v>
      </c>
      <c r="E1051" s="7" t="s">
        <v>17231</v>
      </c>
      <c r="F1051" s="43" t="s">
        <v>17264</v>
      </c>
      <c r="G1051" s="7" t="s">
        <v>5578</v>
      </c>
      <c r="H1051" s="43" t="s">
        <v>17303</v>
      </c>
      <c r="I1051" s="43" t="str">
        <f>VLOOKUP(G1051,SCC_xref!$D$6:$E$260,2,FALSE)</f>
        <v>Compressor Engines</v>
      </c>
      <c r="J1051" s="7" t="s">
        <v>17135</v>
      </c>
      <c r="K1051" s="7" t="s">
        <v>17135</v>
      </c>
      <c r="L1051" s="7">
        <v>19</v>
      </c>
      <c r="M1051" s="7" t="s">
        <v>17135</v>
      </c>
      <c r="N1051" s="7" t="s">
        <v>17135</v>
      </c>
    </row>
    <row r="1052" spans="1:14" x14ac:dyDescent="0.2">
      <c r="A1052" s="43" t="s">
        <v>17062</v>
      </c>
      <c r="B1052" s="7" t="str">
        <f t="shared" si="16"/>
        <v>35</v>
      </c>
      <c r="C1052" s="7" t="s">
        <v>17105</v>
      </c>
      <c r="D1052" s="7" t="str">
        <f>VLOOKUP(C1052,fips_xref!$K$2:$L$53,2,FALSE)</f>
        <v>Lea</v>
      </c>
      <c r="E1052" s="7" t="s">
        <v>17231</v>
      </c>
      <c r="F1052" s="43" t="s">
        <v>17264</v>
      </c>
      <c r="G1052" s="7" t="s">
        <v>5578</v>
      </c>
      <c r="H1052" s="43" t="s">
        <v>17303</v>
      </c>
      <c r="I1052" s="43" t="str">
        <f>VLOOKUP(G1052,SCC_xref!$D$6:$E$260,2,FALSE)</f>
        <v>Compressor Engines</v>
      </c>
      <c r="J1052" s="7">
        <v>19</v>
      </c>
      <c r="K1052" s="7" t="s">
        <v>17135</v>
      </c>
      <c r="L1052" s="7" t="s">
        <v>17135</v>
      </c>
      <c r="M1052" s="7" t="s">
        <v>17135</v>
      </c>
      <c r="N1052" s="7" t="s">
        <v>17135</v>
      </c>
    </row>
    <row r="1053" spans="1:14" x14ac:dyDescent="0.2">
      <c r="A1053" s="43" t="s">
        <v>17062</v>
      </c>
      <c r="B1053" s="7" t="str">
        <f t="shared" si="16"/>
        <v>35</v>
      </c>
      <c r="C1053" s="7" t="s">
        <v>17105</v>
      </c>
      <c r="D1053" s="7" t="str">
        <f>VLOOKUP(C1053,fips_xref!$K$2:$L$53,2,FALSE)</f>
        <v>Lea</v>
      </c>
      <c r="E1053" s="7" t="s">
        <v>17201</v>
      </c>
      <c r="F1053" s="43" t="s">
        <v>17320</v>
      </c>
      <c r="G1053" s="7" t="s">
        <v>4242</v>
      </c>
      <c r="H1053" s="43" t="s">
        <v>17398</v>
      </c>
      <c r="I1053" s="43" t="str">
        <f>VLOOKUP(G1053,SCC_xref!$D$6:$E$260,2,FALSE)</f>
        <v>Compressor Engines</v>
      </c>
      <c r="J1053" s="7">
        <v>19.079999999999998</v>
      </c>
      <c r="K1053" s="7" t="s">
        <v>17135</v>
      </c>
      <c r="L1053" s="7" t="s">
        <v>17135</v>
      </c>
      <c r="M1053" s="7" t="s">
        <v>17135</v>
      </c>
      <c r="N1053" s="7" t="s">
        <v>17135</v>
      </c>
    </row>
    <row r="1054" spans="1:14" x14ac:dyDescent="0.2">
      <c r="A1054" s="43" t="s">
        <v>17062</v>
      </c>
      <c r="B1054" s="7" t="str">
        <f t="shared" si="16"/>
        <v>35</v>
      </c>
      <c r="C1054" s="7" t="s">
        <v>17105</v>
      </c>
      <c r="D1054" s="7" t="str">
        <f>VLOOKUP(C1054,fips_xref!$K$2:$L$53,2,FALSE)</f>
        <v>Lea</v>
      </c>
      <c r="E1054" s="7" t="s">
        <v>17150</v>
      </c>
      <c r="F1054" s="43" t="s">
        <v>17151</v>
      </c>
      <c r="G1054" s="7" t="s">
        <v>4238</v>
      </c>
      <c r="H1054" s="43" t="s">
        <v>17370</v>
      </c>
      <c r="I1054" s="43" t="str">
        <f>VLOOKUP(G1054,SCC_xref!$D$6:$E$260,2,FALSE)</f>
        <v>Compressor Engines</v>
      </c>
      <c r="J1054" s="7" t="s">
        <v>17135</v>
      </c>
      <c r="K1054" s="7" t="s">
        <v>17135</v>
      </c>
      <c r="L1054" s="7">
        <v>19.22</v>
      </c>
      <c r="M1054" s="7" t="s">
        <v>17135</v>
      </c>
      <c r="N1054" s="7" t="s">
        <v>17135</v>
      </c>
    </row>
    <row r="1055" spans="1:14" x14ac:dyDescent="0.2">
      <c r="A1055" s="43" t="s">
        <v>17062</v>
      </c>
      <c r="B1055" s="7" t="str">
        <f t="shared" si="16"/>
        <v>35</v>
      </c>
      <c r="C1055" s="7" t="s">
        <v>17105</v>
      </c>
      <c r="D1055" s="7" t="str">
        <f>VLOOKUP(C1055,fips_xref!$K$2:$L$53,2,FALSE)</f>
        <v>Lea</v>
      </c>
      <c r="E1055" s="7" t="s">
        <v>17201</v>
      </c>
      <c r="F1055" s="43" t="s">
        <v>17320</v>
      </c>
      <c r="G1055" s="7" t="s">
        <v>4242</v>
      </c>
      <c r="H1055" s="43" t="s">
        <v>17400</v>
      </c>
      <c r="I1055" s="43" t="str">
        <f>VLOOKUP(G1055,SCC_xref!$D$6:$E$260,2,FALSE)</f>
        <v>Compressor Engines</v>
      </c>
      <c r="J1055" s="7">
        <v>19.309999999999999</v>
      </c>
      <c r="K1055" s="7" t="s">
        <v>17135</v>
      </c>
      <c r="L1055" s="7" t="s">
        <v>17135</v>
      </c>
      <c r="M1055" s="7" t="s">
        <v>17135</v>
      </c>
      <c r="N1055" s="7" t="s">
        <v>17135</v>
      </c>
    </row>
    <row r="1056" spans="1:14" x14ac:dyDescent="0.2">
      <c r="A1056" s="43" t="s">
        <v>17062</v>
      </c>
      <c r="B1056" s="7" t="str">
        <f t="shared" si="16"/>
        <v>35</v>
      </c>
      <c r="C1056" s="7" t="s">
        <v>17105</v>
      </c>
      <c r="D1056" s="7" t="str">
        <f>VLOOKUP(C1056,fips_xref!$K$2:$L$53,2,FALSE)</f>
        <v>Lea</v>
      </c>
      <c r="E1056" s="7" t="s">
        <v>17201</v>
      </c>
      <c r="F1056" s="43" t="s">
        <v>17320</v>
      </c>
      <c r="G1056" s="7" t="s">
        <v>4242</v>
      </c>
      <c r="H1056" s="43" t="s">
        <v>17400</v>
      </c>
      <c r="I1056" s="43" t="str">
        <f>VLOOKUP(G1056,SCC_xref!$D$6:$E$260,2,FALSE)</f>
        <v>Compressor Engines</v>
      </c>
      <c r="J1056" s="7">
        <v>19.399999999999999</v>
      </c>
      <c r="K1056" s="7" t="s">
        <v>17135</v>
      </c>
      <c r="L1056" s="7" t="s">
        <v>17135</v>
      </c>
      <c r="M1056" s="7" t="s">
        <v>17135</v>
      </c>
      <c r="N1056" s="7" t="s">
        <v>17135</v>
      </c>
    </row>
    <row r="1057" spans="1:14" x14ac:dyDescent="0.2">
      <c r="A1057" s="43" t="s">
        <v>17062</v>
      </c>
      <c r="B1057" s="7" t="str">
        <f t="shared" si="16"/>
        <v>35</v>
      </c>
      <c r="C1057" s="7" t="s">
        <v>17105</v>
      </c>
      <c r="D1057" s="7" t="str">
        <f>VLOOKUP(C1057,fips_xref!$K$2:$L$53,2,FALSE)</f>
        <v>Lea</v>
      </c>
      <c r="E1057" s="7" t="s">
        <v>17201</v>
      </c>
      <c r="F1057" s="43" t="s">
        <v>17320</v>
      </c>
      <c r="G1057" s="7" t="s">
        <v>5576</v>
      </c>
      <c r="H1057" s="43" t="s">
        <v>17325</v>
      </c>
      <c r="I1057" s="43" t="str">
        <f>VLOOKUP(G1057,SCC_xref!$D$6:$E$260,2,FALSE)</f>
        <v>Compressor Engines</v>
      </c>
      <c r="J1057" s="7" t="s">
        <v>17135</v>
      </c>
      <c r="K1057" s="7" t="s">
        <v>17135</v>
      </c>
      <c r="L1057" s="7">
        <v>19.600000000000001</v>
      </c>
      <c r="M1057" s="7" t="s">
        <v>17135</v>
      </c>
      <c r="N1057" s="7" t="s">
        <v>17135</v>
      </c>
    </row>
    <row r="1058" spans="1:14" x14ac:dyDescent="0.2">
      <c r="A1058" s="43" t="s">
        <v>17062</v>
      </c>
      <c r="B1058" s="7" t="str">
        <f t="shared" si="16"/>
        <v>35</v>
      </c>
      <c r="C1058" s="7" t="s">
        <v>17105</v>
      </c>
      <c r="D1058" s="7" t="str">
        <f>VLOOKUP(C1058,fips_xref!$K$2:$L$53,2,FALSE)</f>
        <v>Lea</v>
      </c>
      <c r="E1058" s="7" t="s">
        <v>17231</v>
      </c>
      <c r="F1058" s="43" t="s">
        <v>17264</v>
      </c>
      <c r="G1058" s="7" t="s">
        <v>5576</v>
      </c>
      <c r="H1058" s="43" t="s">
        <v>17265</v>
      </c>
      <c r="I1058" s="43" t="str">
        <f>VLOOKUP(G1058,SCC_xref!$D$6:$E$260,2,FALSE)</f>
        <v>Compressor Engines</v>
      </c>
      <c r="J1058" s="7" t="s">
        <v>17135</v>
      </c>
      <c r="K1058" s="7" t="s">
        <v>17135</v>
      </c>
      <c r="L1058" s="7">
        <v>19.600000000000001</v>
      </c>
      <c r="M1058" s="7" t="s">
        <v>17135</v>
      </c>
      <c r="N1058" s="7" t="s">
        <v>17135</v>
      </c>
    </row>
    <row r="1059" spans="1:14" x14ac:dyDescent="0.2">
      <c r="A1059" s="43" t="s">
        <v>17062</v>
      </c>
      <c r="B1059" s="7" t="str">
        <f t="shared" si="16"/>
        <v>35</v>
      </c>
      <c r="C1059" s="7" t="s">
        <v>17105</v>
      </c>
      <c r="D1059" s="7" t="str">
        <f>VLOOKUP(C1059,fips_xref!$K$2:$L$53,2,FALSE)</f>
        <v>Lea</v>
      </c>
      <c r="E1059" s="7" t="s">
        <v>17231</v>
      </c>
      <c r="F1059" s="43" t="s">
        <v>17264</v>
      </c>
      <c r="G1059" s="7" t="s">
        <v>5578</v>
      </c>
      <c r="H1059" s="43" t="s">
        <v>17319</v>
      </c>
      <c r="I1059" s="43" t="str">
        <f>VLOOKUP(G1059,SCC_xref!$D$6:$E$260,2,FALSE)</f>
        <v>Compressor Engines</v>
      </c>
      <c r="J1059" s="7" t="s">
        <v>17135</v>
      </c>
      <c r="K1059" s="7" t="s">
        <v>17135</v>
      </c>
      <c r="L1059" s="7">
        <v>19.600000000000001</v>
      </c>
      <c r="M1059" s="7" t="s">
        <v>17135</v>
      </c>
      <c r="N1059" s="7" t="s">
        <v>17135</v>
      </c>
    </row>
    <row r="1060" spans="1:14" x14ac:dyDescent="0.2">
      <c r="A1060" s="43" t="s">
        <v>17062</v>
      </c>
      <c r="B1060" s="7" t="str">
        <f t="shared" si="16"/>
        <v>35</v>
      </c>
      <c r="C1060" s="7" t="s">
        <v>17105</v>
      </c>
      <c r="D1060" s="7" t="str">
        <f>VLOOKUP(C1060,fips_xref!$K$2:$L$53,2,FALSE)</f>
        <v>Lea</v>
      </c>
      <c r="E1060" s="7" t="s">
        <v>17231</v>
      </c>
      <c r="F1060" s="43" t="s">
        <v>17264</v>
      </c>
      <c r="G1060" s="7" t="s">
        <v>5578</v>
      </c>
      <c r="H1060" s="43" t="s">
        <v>17319</v>
      </c>
      <c r="I1060" s="43" t="str">
        <f>VLOOKUP(G1060,SCC_xref!$D$6:$E$260,2,FALSE)</f>
        <v>Compressor Engines</v>
      </c>
      <c r="J1060" s="7">
        <v>19.600000000000001</v>
      </c>
      <c r="K1060" s="7" t="s">
        <v>17135</v>
      </c>
      <c r="L1060" s="7" t="s">
        <v>17135</v>
      </c>
      <c r="M1060" s="7" t="s">
        <v>17135</v>
      </c>
      <c r="N1060" s="7" t="s">
        <v>17135</v>
      </c>
    </row>
    <row r="1061" spans="1:14" x14ac:dyDescent="0.2">
      <c r="A1061" s="43" t="s">
        <v>17062</v>
      </c>
      <c r="B1061" s="7" t="str">
        <f t="shared" si="16"/>
        <v>35</v>
      </c>
      <c r="C1061" s="7" t="s">
        <v>17105</v>
      </c>
      <c r="D1061" s="7" t="str">
        <f>VLOOKUP(C1061,fips_xref!$K$2:$L$53,2,FALSE)</f>
        <v>Lea</v>
      </c>
      <c r="E1061" s="7" t="s">
        <v>17231</v>
      </c>
      <c r="F1061" s="43" t="s">
        <v>17264</v>
      </c>
      <c r="G1061" s="7" t="s">
        <v>5576</v>
      </c>
      <c r="H1061" s="43" t="s">
        <v>17265</v>
      </c>
      <c r="I1061" s="43" t="str">
        <f>VLOOKUP(G1061,SCC_xref!$D$6:$E$260,2,FALSE)</f>
        <v>Compressor Engines</v>
      </c>
      <c r="J1061" s="7" t="s">
        <v>17135</v>
      </c>
      <c r="K1061" s="7" t="s">
        <v>17135</v>
      </c>
      <c r="L1061" s="7">
        <v>19.7</v>
      </c>
      <c r="M1061" s="7" t="s">
        <v>17135</v>
      </c>
      <c r="N1061" s="7" t="s">
        <v>17135</v>
      </c>
    </row>
    <row r="1062" spans="1:14" x14ac:dyDescent="0.2">
      <c r="A1062" s="43" t="s">
        <v>17062</v>
      </c>
      <c r="B1062" s="7" t="str">
        <f t="shared" si="16"/>
        <v>35</v>
      </c>
      <c r="C1062" s="7" t="s">
        <v>17105</v>
      </c>
      <c r="D1062" s="7" t="str">
        <f>VLOOKUP(C1062,fips_xref!$K$2:$L$53,2,FALSE)</f>
        <v>Lea</v>
      </c>
      <c r="E1062" s="7" t="s">
        <v>17150</v>
      </c>
      <c r="F1062" s="43" t="s">
        <v>17163</v>
      </c>
      <c r="G1062" s="7" t="s">
        <v>5578</v>
      </c>
      <c r="H1062" s="43" t="s">
        <v>17179</v>
      </c>
      <c r="I1062" s="43" t="str">
        <f>VLOOKUP(G1062,SCC_xref!$D$6:$E$260,2,FALSE)</f>
        <v>Compressor Engines</v>
      </c>
      <c r="J1062" s="7" t="s">
        <v>17135</v>
      </c>
      <c r="K1062" s="7" t="s">
        <v>17135</v>
      </c>
      <c r="L1062" s="7">
        <v>19.73</v>
      </c>
      <c r="M1062" s="7" t="s">
        <v>17135</v>
      </c>
      <c r="N1062" s="7" t="s">
        <v>17135</v>
      </c>
    </row>
    <row r="1063" spans="1:14" x14ac:dyDescent="0.2">
      <c r="A1063" s="43" t="s">
        <v>17062</v>
      </c>
      <c r="B1063" s="7" t="str">
        <f t="shared" si="16"/>
        <v>35</v>
      </c>
      <c r="C1063" s="7" t="s">
        <v>17063</v>
      </c>
      <c r="D1063" s="7" t="str">
        <f>VLOOKUP(C1063,fips_xref!$K$2:$L$53,2,FALSE)</f>
        <v>Eddy</v>
      </c>
      <c r="E1063" s="7" t="s">
        <v>17153</v>
      </c>
      <c r="F1063" s="43" t="s">
        <v>17165</v>
      </c>
      <c r="G1063" s="7" t="s">
        <v>4238</v>
      </c>
      <c r="H1063" s="43" t="s">
        <v>17336</v>
      </c>
      <c r="I1063" s="43" t="str">
        <f>VLOOKUP(G1063,SCC_xref!$D$6:$E$260,2,FALSE)</f>
        <v>Compressor Engines</v>
      </c>
      <c r="J1063" s="7" t="s">
        <v>17135</v>
      </c>
      <c r="K1063" s="7" t="s">
        <v>17135</v>
      </c>
      <c r="L1063" s="7">
        <v>19.8</v>
      </c>
      <c r="M1063" s="7" t="s">
        <v>17135</v>
      </c>
      <c r="N1063" s="7" t="s">
        <v>17135</v>
      </c>
    </row>
    <row r="1064" spans="1:14" x14ac:dyDescent="0.2">
      <c r="A1064" s="43" t="s">
        <v>17062</v>
      </c>
      <c r="B1064" s="7" t="str">
        <f t="shared" si="16"/>
        <v>35</v>
      </c>
      <c r="C1064" s="7" t="s">
        <v>17105</v>
      </c>
      <c r="D1064" s="7" t="str">
        <f>VLOOKUP(C1064,fips_xref!$K$2:$L$53,2,FALSE)</f>
        <v>Lea</v>
      </c>
      <c r="E1064" s="7" t="s">
        <v>17201</v>
      </c>
      <c r="F1064" s="43" t="s">
        <v>17320</v>
      </c>
      <c r="G1064" s="7" t="s">
        <v>5576</v>
      </c>
      <c r="H1064" s="43" t="s">
        <v>17325</v>
      </c>
      <c r="I1064" s="43" t="str">
        <f>VLOOKUP(G1064,SCC_xref!$D$6:$E$260,2,FALSE)</f>
        <v>Compressor Engines</v>
      </c>
      <c r="J1064" s="7" t="s">
        <v>17135</v>
      </c>
      <c r="K1064" s="7" t="s">
        <v>17135</v>
      </c>
      <c r="L1064" s="7">
        <v>19.86</v>
      </c>
      <c r="M1064" s="7" t="s">
        <v>17135</v>
      </c>
      <c r="N1064" s="7" t="s">
        <v>17135</v>
      </c>
    </row>
    <row r="1065" spans="1:14" x14ac:dyDescent="0.2">
      <c r="A1065" s="43" t="s">
        <v>17062</v>
      </c>
      <c r="B1065" s="7" t="str">
        <f t="shared" si="16"/>
        <v>35</v>
      </c>
      <c r="C1065" s="7" t="s">
        <v>17105</v>
      </c>
      <c r="D1065" s="7" t="str">
        <f>VLOOKUP(C1065,fips_xref!$K$2:$L$53,2,FALSE)</f>
        <v>Lea</v>
      </c>
      <c r="E1065" s="7" t="s">
        <v>17201</v>
      </c>
      <c r="F1065" s="43" t="s">
        <v>17320</v>
      </c>
      <c r="G1065" s="7" t="s">
        <v>7308</v>
      </c>
      <c r="H1065" s="43" t="s">
        <v>17321</v>
      </c>
      <c r="I1065" s="43" t="str">
        <f>VLOOKUP(G1065,SCC_xref!$D$6:$E$260,2,FALSE)</f>
        <v>Amine Units</v>
      </c>
      <c r="J1065" s="7" t="s">
        <v>17135</v>
      </c>
      <c r="K1065" s="7" t="s">
        <v>17135</v>
      </c>
      <c r="L1065" s="7">
        <v>20</v>
      </c>
      <c r="M1065" s="7" t="s">
        <v>17135</v>
      </c>
      <c r="N1065" s="7" t="s">
        <v>17135</v>
      </c>
    </row>
    <row r="1066" spans="1:14" x14ac:dyDescent="0.2">
      <c r="A1066" s="43" t="s">
        <v>17062</v>
      </c>
      <c r="B1066" s="7" t="str">
        <f t="shared" si="16"/>
        <v>35</v>
      </c>
      <c r="C1066" s="7" t="s">
        <v>17105</v>
      </c>
      <c r="D1066" s="7" t="str">
        <f>VLOOKUP(C1066,fips_xref!$K$2:$L$53,2,FALSE)</f>
        <v>Lea</v>
      </c>
      <c r="E1066" s="7" t="s">
        <v>17236</v>
      </c>
      <c r="F1066" s="43" t="s">
        <v>17237</v>
      </c>
      <c r="G1066" s="7" t="s">
        <v>5578</v>
      </c>
      <c r="H1066" s="43" t="s">
        <v>17242</v>
      </c>
      <c r="I1066" s="43" t="str">
        <f>VLOOKUP(G1066,SCC_xref!$D$6:$E$260,2,FALSE)</f>
        <v>Compressor Engines</v>
      </c>
      <c r="J1066" s="7" t="s">
        <v>17135</v>
      </c>
      <c r="K1066" s="7" t="s">
        <v>17135</v>
      </c>
      <c r="L1066" s="7">
        <v>20.3</v>
      </c>
      <c r="M1066" s="7" t="s">
        <v>17135</v>
      </c>
      <c r="N1066" s="7" t="s">
        <v>17135</v>
      </c>
    </row>
    <row r="1067" spans="1:14" x14ac:dyDescent="0.2">
      <c r="A1067" s="43" t="s">
        <v>17062</v>
      </c>
      <c r="B1067" s="7" t="str">
        <f t="shared" si="16"/>
        <v>35</v>
      </c>
      <c r="C1067" s="7" t="s">
        <v>17104</v>
      </c>
      <c r="D1067" s="7" t="str">
        <f>VLOOKUP(C1067,fips_xref!$K$2:$L$53,2,FALSE)</f>
        <v>Chaves</v>
      </c>
      <c r="E1067" s="7" t="s">
        <v>17139</v>
      </c>
      <c r="F1067" s="43" t="s">
        <v>17250</v>
      </c>
      <c r="G1067" s="7" t="s">
        <v>4240</v>
      </c>
      <c r="H1067" s="43" t="s">
        <v>17349</v>
      </c>
      <c r="I1067" s="43" t="str">
        <f>VLOOKUP(G1067,SCC_xref!$D$6:$E$260,2,FALSE)</f>
        <v>Compressor Engines</v>
      </c>
      <c r="J1067" s="7" t="s">
        <v>17135</v>
      </c>
      <c r="K1067" s="7" t="s">
        <v>17135</v>
      </c>
      <c r="L1067" s="7">
        <v>20.5</v>
      </c>
      <c r="M1067" s="7" t="s">
        <v>17135</v>
      </c>
      <c r="N1067" s="7" t="s">
        <v>17135</v>
      </c>
    </row>
    <row r="1068" spans="1:14" x14ac:dyDescent="0.2">
      <c r="A1068" s="43" t="s">
        <v>17062</v>
      </c>
      <c r="B1068" s="7" t="str">
        <f t="shared" si="16"/>
        <v>35</v>
      </c>
      <c r="C1068" s="7" t="s">
        <v>17104</v>
      </c>
      <c r="D1068" s="7" t="str">
        <f>VLOOKUP(C1068,fips_xref!$K$2:$L$53,2,FALSE)</f>
        <v>Chaves</v>
      </c>
      <c r="E1068" s="7" t="s">
        <v>17139</v>
      </c>
      <c r="F1068" s="43" t="s">
        <v>17250</v>
      </c>
      <c r="G1068" s="7" t="s">
        <v>4240</v>
      </c>
      <c r="H1068" s="43" t="s">
        <v>17349</v>
      </c>
      <c r="I1068" s="43" t="str">
        <f>VLOOKUP(G1068,SCC_xref!$D$6:$E$260,2,FALSE)</f>
        <v>Compressor Engines</v>
      </c>
      <c r="J1068" s="7">
        <v>20.5</v>
      </c>
      <c r="K1068" s="7" t="s">
        <v>17135</v>
      </c>
      <c r="L1068" s="7" t="s">
        <v>17135</v>
      </c>
      <c r="M1068" s="7" t="s">
        <v>17135</v>
      </c>
      <c r="N1068" s="7" t="s">
        <v>17135</v>
      </c>
    </row>
    <row r="1069" spans="1:14" x14ac:dyDescent="0.2">
      <c r="A1069" s="43" t="s">
        <v>17062</v>
      </c>
      <c r="B1069" s="7" t="str">
        <f t="shared" si="16"/>
        <v>35</v>
      </c>
      <c r="C1069" s="7" t="s">
        <v>17105</v>
      </c>
      <c r="D1069" s="7" t="str">
        <f>VLOOKUP(C1069,fips_xref!$K$2:$L$53,2,FALSE)</f>
        <v>Lea</v>
      </c>
      <c r="E1069" s="7" t="s">
        <v>17132</v>
      </c>
      <c r="F1069" s="43" t="s">
        <v>17173</v>
      </c>
      <c r="G1069" s="7" t="s">
        <v>4238</v>
      </c>
      <c r="H1069" s="43" t="s">
        <v>17200</v>
      </c>
      <c r="I1069" s="43" t="str">
        <f>VLOOKUP(G1069,SCC_xref!$D$6:$E$260,2,FALSE)</f>
        <v>Compressor Engines</v>
      </c>
      <c r="J1069" s="7" t="s">
        <v>17135</v>
      </c>
      <c r="K1069" s="7">
        <v>20.55</v>
      </c>
      <c r="L1069" s="7" t="s">
        <v>17135</v>
      </c>
      <c r="M1069" s="7" t="s">
        <v>17135</v>
      </c>
      <c r="N1069" s="7" t="s">
        <v>17135</v>
      </c>
    </row>
    <row r="1070" spans="1:14" x14ac:dyDescent="0.2">
      <c r="A1070" s="43" t="s">
        <v>17062</v>
      </c>
      <c r="B1070" s="7" t="str">
        <f t="shared" si="16"/>
        <v>35</v>
      </c>
      <c r="C1070" s="7" t="s">
        <v>17063</v>
      </c>
      <c r="D1070" s="7" t="str">
        <f>VLOOKUP(C1070,fips_xref!$K$2:$L$53,2,FALSE)</f>
        <v>Eddy</v>
      </c>
      <c r="E1070" s="7" t="s">
        <v>17147</v>
      </c>
      <c r="F1070" s="43" t="s">
        <v>17148</v>
      </c>
      <c r="G1070" s="7" t="s">
        <v>5576</v>
      </c>
      <c r="H1070" s="43" t="s">
        <v>17254</v>
      </c>
      <c r="I1070" s="43" t="str">
        <f>VLOOKUP(G1070,SCC_xref!$D$6:$E$260,2,FALSE)</f>
        <v>Compressor Engines</v>
      </c>
      <c r="J1070" s="7">
        <v>20.6</v>
      </c>
      <c r="K1070" s="7" t="s">
        <v>17135</v>
      </c>
      <c r="L1070" s="7" t="s">
        <v>17135</v>
      </c>
      <c r="M1070" s="7" t="s">
        <v>17135</v>
      </c>
      <c r="N1070" s="7" t="s">
        <v>17135</v>
      </c>
    </row>
    <row r="1071" spans="1:14" x14ac:dyDescent="0.2">
      <c r="A1071" s="43" t="s">
        <v>17062</v>
      </c>
      <c r="B1071" s="7" t="str">
        <f t="shared" si="16"/>
        <v>35</v>
      </c>
      <c r="C1071" s="7" t="s">
        <v>17063</v>
      </c>
      <c r="D1071" s="7" t="str">
        <f>VLOOKUP(C1071,fips_xref!$K$2:$L$53,2,FALSE)</f>
        <v>Eddy</v>
      </c>
      <c r="E1071" s="7" t="s">
        <v>17147</v>
      </c>
      <c r="F1071" s="43" t="s">
        <v>17148</v>
      </c>
      <c r="G1071" s="7" t="s">
        <v>5576</v>
      </c>
      <c r="H1071" s="43" t="s">
        <v>17253</v>
      </c>
      <c r="I1071" s="43" t="str">
        <f>VLOOKUP(G1071,SCC_xref!$D$6:$E$260,2,FALSE)</f>
        <v>Compressor Engines</v>
      </c>
      <c r="J1071" s="7">
        <v>20.6</v>
      </c>
      <c r="K1071" s="7" t="s">
        <v>17135</v>
      </c>
      <c r="L1071" s="7" t="s">
        <v>17135</v>
      </c>
      <c r="M1071" s="7" t="s">
        <v>17135</v>
      </c>
      <c r="N1071" s="7" t="s">
        <v>17135</v>
      </c>
    </row>
    <row r="1072" spans="1:14" x14ac:dyDescent="0.2">
      <c r="A1072" s="43" t="s">
        <v>17062</v>
      </c>
      <c r="B1072" s="7" t="str">
        <f t="shared" si="16"/>
        <v>35</v>
      </c>
      <c r="C1072" s="7" t="s">
        <v>17063</v>
      </c>
      <c r="D1072" s="7" t="str">
        <f>VLOOKUP(C1072,fips_xref!$K$2:$L$53,2,FALSE)</f>
        <v>Eddy</v>
      </c>
      <c r="E1072" s="7" t="s">
        <v>17147</v>
      </c>
      <c r="F1072" s="43" t="s">
        <v>17148</v>
      </c>
      <c r="G1072" s="7" t="s">
        <v>5576</v>
      </c>
      <c r="H1072" s="43" t="s">
        <v>17256</v>
      </c>
      <c r="I1072" s="43" t="str">
        <f>VLOOKUP(G1072,SCC_xref!$D$6:$E$260,2,FALSE)</f>
        <v>Compressor Engines</v>
      </c>
      <c r="J1072" s="7">
        <v>20.6</v>
      </c>
      <c r="K1072" s="7" t="s">
        <v>17135</v>
      </c>
      <c r="L1072" s="7" t="s">
        <v>17135</v>
      </c>
      <c r="M1072" s="7" t="s">
        <v>17135</v>
      </c>
      <c r="N1072" s="7" t="s">
        <v>17135</v>
      </c>
    </row>
    <row r="1073" spans="1:14" x14ac:dyDescent="0.2">
      <c r="A1073" s="43" t="s">
        <v>17062</v>
      </c>
      <c r="B1073" s="7" t="str">
        <f t="shared" si="16"/>
        <v>35</v>
      </c>
      <c r="C1073" s="7" t="s">
        <v>17063</v>
      </c>
      <c r="D1073" s="7" t="str">
        <f>VLOOKUP(C1073,fips_xref!$K$2:$L$53,2,FALSE)</f>
        <v>Eddy</v>
      </c>
      <c r="E1073" s="7" t="s">
        <v>17147</v>
      </c>
      <c r="F1073" s="43" t="s">
        <v>17148</v>
      </c>
      <c r="G1073" s="7" t="s">
        <v>5576</v>
      </c>
      <c r="H1073" s="43" t="s">
        <v>17257</v>
      </c>
      <c r="I1073" s="43" t="str">
        <f>VLOOKUP(G1073,SCC_xref!$D$6:$E$260,2,FALSE)</f>
        <v>Compressor Engines</v>
      </c>
      <c r="J1073" s="7">
        <v>20.6</v>
      </c>
      <c r="K1073" s="7" t="s">
        <v>17135</v>
      </c>
      <c r="L1073" s="7" t="s">
        <v>17135</v>
      </c>
      <c r="M1073" s="7" t="s">
        <v>17135</v>
      </c>
      <c r="N1073" s="7" t="s">
        <v>17135</v>
      </c>
    </row>
    <row r="1074" spans="1:14" x14ac:dyDescent="0.2">
      <c r="A1074" s="43" t="s">
        <v>17062</v>
      </c>
      <c r="B1074" s="7" t="str">
        <f t="shared" si="16"/>
        <v>35</v>
      </c>
      <c r="C1074" s="7" t="s">
        <v>17105</v>
      </c>
      <c r="D1074" s="7" t="str">
        <f>VLOOKUP(C1074,fips_xref!$K$2:$L$53,2,FALSE)</f>
        <v>Lea</v>
      </c>
      <c r="E1074" s="7" t="s">
        <v>17201</v>
      </c>
      <c r="F1074" s="43" t="s">
        <v>17320</v>
      </c>
      <c r="G1074" s="7" t="s">
        <v>4240</v>
      </c>
      <c r="H1074" s="43" t="s">
        <v>17353</v>
      </c>
      <c r="I1074" s="43" t="str">
        <f>VLOOKUP(G1074,SCC_xref!$D$6:$E$260,2,FALSE)</f>
        <v>Compressor Engines</v>
      </c>
      <c r="J1074" s="7">
        <v>20.72</v>
      </c>
      <c r="K1074" s="7" t="s">
        <v>17135</v>
      </c>
      <c r="L1074" s="7" t="s">
        <v>17135</v>
      </c>
      <c r="M1074" s="7" t="s">
        <v>17135</v>
      </c>
      <c r="N1074" s="7" t="s">
        <v>17135</v>
      </c>
    </row>
    <row r="1075" spans="1:14" x14ac:dyDescent="0.2">
      <c r="A1075" s="43" t="s">
        <v>17062</v>
      </c>
      <c r="B1075" s="7" t="str">
        <f t="shared" si="16"/>
        <v>35</v>
      </c>
      <c r="C1075" s="7" t="s">
        <v>17105</v>
      </c>
      <c r="D1075" s="7" t="str">
        <f>VLOOKUP(C1075,fips_xref!$K$2:$L$53,2,FALSE)</f>
        <v>Lea</v>
      </c>
      <c r="E1075" s="7" t="s">
        <v>17201</v>
      </c>
      <c r="F1075" s="43" t="s">
        <v>17320</v>
      </c>
      <c r="G1075" s="7" t="s">
        <v>4240</v>
      </c>
      <c r="H1075" s="43" t="s">
        <v>17353</v>
      </c>
      <c r="I1075" s="43" t="str">
        <f>VLOOKUP(G1075,SCC_xref!$D$6:$E$260,2,FALSE)</f>
        <v>Compressor Engines</v>
      </c>
      <c r="J1075" s="7">
        <v>20.99</v>
      </c>
      <c r="K1075" s="7" t="s">
        <v>17135</v>
      </c>
      <c r="L1075" s="7" t="s">
        <v>17135</v>
      </c>
      <c r="M1075" s="7" t="s">
        <v>17135</v>
      </c>
      <c r="N1075" s="7" t="s">
        <v>17135</v>
      </c>
    </row>
    <row r="1076" spans="1:14" x14ac:dyDescent="0.2">
      <c r="A1076" s="43" t="s">
        <v>17062</v>
      </c>
      <c r="B1076" s="7" t="str">
        <f t="shared" si="16"/>
        <v>35</v>
      </c>
      <c r="C1076" s="7" t="s">
        <v>17105</v>
      </c>
      <c r="D1076" s="7" t="str">
        <f>VLOOKUP(C1076,fips_xref!$K$2:$L$53,2,FALSE)</f>
        <v>Lea</v>
      </c>
      <c r="E1076" s="7" t="s">
        <v>17150</v>
      </c>
      <c r="F1076" s="43" t="s">
        <v>17175</v>
      </c>
      <c r="G1076" s="7" t="s">
        <v>4238</v>
      </c>
      <c r="H1076" s="43" t="s">
        <v>17204</v>
      </c>
      <c r="I1076" s="43" t="str">
        <f>VLOOKUP(G1076,SCC_xref!$D$6:$E$260,2,FALSE)</f>
        <v>Compressor Engines</v>
      </c>
      <c r="J1076" s="7">
        <v>21.09</v>
      </c>
      <c r="K1076" s="7" t="s">
        <v>17135</v>
      </c>
      <c r="L1076" s="7" t="s">
        <v>17135</v>
      </c>
      <c r="M1076" s="7" t="s">
        <v>17135</v>
      </c>
      <c r="N1076" s="7" t="s">
        <v>17135</v>
      </c>
    </row>
    <row r="1077" spans="1:14" x14ac:dyDescent="0.2">
      <c r="A1077" s="43" t="s">
        <v>17062</v>
      </c>
      <c r="B1077" s="7" t="str">
        <f t="shared" si="16"/>
        <v>35</v>
      </c>
      <c r="C1077" s="7" t="s">
        <v>17105</v>
      </c>
      <c r="D1077" s="7" t="str">
        <f>VLOOKUP(C1077,fips_xref!$K$2:$L$53,2,FALSE)</f>
        <v>Lea</v>
      </c>
      <c r="E1077" s="7" t="s">
        <v>17306</v>
      </c>
      <c r="F1077" s="43" t="s">
        <v>17307</v>
      </c>
      <c r="G1077" s="7" t="s">
        <v>4240</v>
      </c>
      <c r="H1077" s="43" t="s">
        <v>17414</v>
      </c>
      <c r="I1077" s="43" t="str">
        <f>VLOOKUP(G1077,SCC_xref!$D$6:$E$260,2,FALSE)</f>
        <v>Compressor Engines</v>
      </c>
      <c r="J1077" s="7" t="s">
        <v>17135</v>
      </c>
      <c r="K1077" s="7" t="s">
        <v>17135</v>
      </c>
      <c r="L1077" s="7">
        <v>21.14</v>
      </c>
      <c r="M1077" s="7" t="s">
        <v>17135</v>
      </c>
      <c r="N1077" s="7" t="s">
        <v>17135</v>
      </c>
    </row>
    <row r="1078" spans="1:14" x14ac:dyDescent="0.2">
      <c r="A1078" s="43" t="s">
        <v>17062</v>
      </c>
      <c r="B1078" s="7" t="str">
        <f t="shared" si="16"/>
        <v>35</v>
      </c>
      <c r="C1078" s="7" t="s">
        <v>17105</v>
      </c>
      <c r="D1078" s="7" t="str">
        <f>VLOOKUP(C1078,fips_xref!$K$2:$L$53,2,FALSE)</f>
        <v>Lea</v>
      </c>
      <c r="E1078" s="7" t="s">
        <v>17150</v>
      </c>
      <c r="F1078" s="43" t="s">
        <v>17156</v>
      </c>
      <c r="G1078" s="7" t="s">
        <v>4242</v>
      </c>
      <c r="H1078" s="43" t="s">
        <v>17212</v>
      </c>
      <c r="I1078" s="43" t="str">
        <f>VLOOKUP(G1078,SCC_xref!$D$6:$E$260,2,FALSE)</f>
        <v>Compressor Engines</v>
      </c>
      <c r="J1078" s="7" t="s">
        <v>17135</v>
      </c>
      <c r="K1078" s="7" t="s">
        <v>17135</v>
      </c>
      <c r="L1078" s="7">
        <v>21.23</v>
      </c>
      <c r="M1078" s="7" t="s">
        <v>17135</v>
      </c>
      <c r="N1078" s="7" t="s">
        <v>17135</v>
      </c>
    </row>
    <row r="1079" spans="1:14" x14ac:dyDescent="0.2">
      <c r="A1079" s="43" t="s">
        <v>17062</v>
      </c>
      <c r="B1079" s="7" t="str">
        <f t="shared" ref="B1079:B1106" si="17">LEFT(C1079,2)</f>
        <v>35</v>
      </c>
      <c r="C1079" s="7" t="s">
        <v>17105</v>
      </c>
      <c r="D1079" s="7" t="str">
        <f>VLOOKUP(C1079,fips_xref!$K$2:$L$53,2,FALSE)</f>
        <v>Lea</v>
      </c>
      <c r="E1079" s="7" t="s">
        <v>17306</v>
      </c>
      <c r="F1079" s="43" t="s">
        <v>17307</v>
      </c>
      <c r="G1079" s="7" t="s">
        <v>4242</v>
      </c>
      <c r="H1079" s="43" t="s">
        <v>17409</v>
      </c>
      <c r="I1079" s="43" t="str">
        <f>VLOOKUP(G1079,SCC_xref!$D$6:$E$260,2,FALSE)</f>
        <v>Compressor Engines</v>
      </c>
      <c r="J1079" s="7" t="s">
        <v>17135</v>
      </c>
      <c r="K1079" s="7" t="s">
        <v>17135</v>
      </c>
      <c r="L1079" s="7">
        <v>21.26</v>
      </c>
      <c r="M1079" s="7" t="s">
        <v>17135</v>
      </c>
      <c r="N1079" s="7" t="s">
        <v>17135</v>
      </c>
    </row>
    <row r="1080" spans="1:14" x14ac:dyDescent="0.2">
      <c r="A1080" s="43" t="s">
        <v>17062</v>
      </c>
      <c r="B1080" s="7" t="str">
        <f t="shared" si="17"/>
        <v>35</v>
      </c>
      <c r="C1080" s="7" t="s">
        <v>17105</v>
      </c>
      <c r="D1080" s="7" t="str">
        <f>VLOOKUP(C1080,fips_xref!$K$2:$L$53,2,FALSE)</f>
        <v>Lea</v>
      </c>
      <c r="E1080" s="7" t="s">
        <v>17150</v>
      </c>
      <c r="F1080" s="43" t="s">
        <v>17163</v>
      </c>
      <c r="G1080" s="7" t="s">
        <v>4252</v>
      </c>
      <c r="H1080" s="43" t="s">
        <v>17174</v>
      </c>
      <c r="I1080" s="43" t="str">
        <f>VLOOKUP(G1080,SCC_xref!$D$6:$E$260,2,FALSE)</f>
        <v>Natural Gas Production, Flares</v>
      </c>
      <c r="J1080" s="7" t="s">
        <v>17135</v>
      </c>
      <c r="K1080" s="7" t="s">
        <v>17135</v>
      </c>
      <c r="L1080" s="7">
        <v>21.78</v>
      </c>
      <c r="M1080" s="7" t="s">
        <v>17135</v>
      </c>
      <c r="N1080" s="7" t="s">
        <v>17135</v>
      </c>
    </row>
    <row r="1081" spans="1:14" x14ac:dyDescent="0.2">
      <c r="A1081" s="43" t="s">
        <v>17062</v>
      </c>
      <c r="B1081" s="7" t="str">
        <f t="shared" si="17"/>
        <v>35</v>
      </c>
      <c r="C1081" s="7" t="s">
        <v>17105</v>
      </c>
      <c r="D1081" s="7" t="str">
        <f>VLOOKUP(C1081,fips_xref!$K$2:$L$53,2,FALSE)</f>
        <v>Lea</v>
      </c>
      <c r="E1081" s="7" t="s">
        <v>17236</v>
      </c>
      <c r="F1081" s="43" t="s">
        <v>17266</v>
      </c>
      <c r="G1081" s="7" t="s">
        <v>4240</v>
      </c>
      <c r="H1081" s="43" t="s">
        <v>17267</v>
      </c>
      <c r="I1081" s="43" t="str">
        <f>VLOOKUP(G1081,SCC_xref!$D$6:$E$260,2,FALSE)</f>
        <v>Compressor Engines</v>
      </c>
      <c r="J1081" s="7" t="s">
        <v>17135</v>
      </c>
      <c r="K1081" s="7" t="s">
        <v>17135</v>
      </c>
      <c r="L1081" s="7">
        <v>21.8</v>
      </c>
      <c r="M1081" s="7" t="s">
        <v>17135</v>
      </c>
      <c r="N1081" s="7" t="s">
        <v>17135</v>
      </c>
    </row>
    <row r="1082" spans="1:14" x14ac:dyDescent="0.2">
      <c r="A1082" s="43" t="s">
        <v>17062</v>
      </c>
      <c r="B1082" s="7" t="str">
        <f t="shared" si="17"/>
        <v>35</v>
      </c>
      <c r="C1082" s="7" t="s">
        <v>17105</v>
      </c>
      <c r="D1082" s="7" t="str">
        <f>VLOOKUP(C1082,fips_xref!$K$2:$L$53,2,FALSE)</f>
        <v>Lea</v>
      </c>
      <c r="E1082" s="7" t="s">
        <v>17201</v>
      </c>
      <c r="F1082" s="43" t="s">
        <v>17202</v>
      </c>
      <c r="G1082" s="7" t="s">
        <v>4238</v>
      </c>
      <c r="H1082" s="43" t="s">
        <v>17203</v>
      </c>
      <c r="I1082" s="43" t="str">
        <f>VLOOKUP(G1082,SCC_xref!$D$6:$E$260,2,FALSE)</f>
        <v>Compressor Engines</v>
      </c>
      <c r="J1082" s="7">
        <v>21.94</v>
      </c>
      <c r="K1082" s="7" t="s">
        <v>17135</v>
      </c>
      <c r="L1082" s="7" t="s">
        <v>17135</v>
      </c>
      <c r="M1082" s="7" t="s">
        <v>17135</v>
      </c>
      <c r="N1082" s="7" t="s">
        <v>17135</v>
      </c>
    </row>
    <row r="1083" spans="1:14" x14ac:dyDescent="0.2">
      <c r="A1083" s="43" t="s">
        <v>17062</v>
      </c>
      <c r="B1083" s="7" t="str">
        <f t="shared" si="17"/>
        <v>35</v>
      </c>
      <c r="C1083" s="7" t="s">
        <v>17063</v>
      </c>
      <c r="D1083" s="7" t="str">
        <f>VLOOKUP(C1083,fips_xref!$K$2:$L$53,2,FALSE)</f>
        <v>Eddy</v>
      </c>
      <c r="E1083" s="7" t="s">
        <v>17132</v>
      </c>
      <c r="F1083" s="43" t="s">
        <v>17136</v>
      </c>
      <c r="G1083" s="7" t="s">
        <v>3326</v>
      </c>
      <c r="H1083" s="43" t="s">
        <v>17301</v>
      </c>
      <c r="I1083" s="43" t="str">
        <f>VLOOKUP(G1083,SCC_xref!$D$6:$E$260,2,FALSE)</f>
        <v>Compressor Engines</v>
      </c>
      <c r="J1083" s="7" t="s">
        <v>17135</v>
      </c>
      <c r="K1083" s="7">
        <v>23.48</v>
      </c>
      <c r="L1083" s="7" t="s">
        <v>17135</v>
      </c>
      <c r="M1083" s="7" t="s">
        <v>17135</v>
      </c>
      <c r="N1083" s="7" t="s">
        <v>17135</v>
      </c>
    </row>
    <row r="1084" spans="1:14" x14ac:dyDescent="0.2">
      <c r="A1084" s="43" t="s">
        <v>17062</v>
      </c>
      <c r="B1084" s="7" t="str">
        <f t="shared" si="17"/>
        <v>35</v>
      </c>
      <c r="C1084" s="7" t="s">
        <v>17105</v>
      </c>
      <c r="D1084" s="7" t="str">
        <f>VLOOKUP(C1084,fips_xref!$K$2:$L$53,2,FALSE)</f>
        <v>Lea</v>
      </c>
      <c r="E1084" s="7" t="s">
        <v>17201</v>
      </c>
      <c r="F1084" s="43" t="s">
        <v>17322</v>
      </c>
      <c r="G1084" s="7" t="s">
        <v>5578</v>
      </c>
      <c r="H1084" s="43" t="s">
        <v>17353</v>
      </c>
      <c r="I1084" s="43" t="str">
        <f>VLOOKUP(G1084,SCC_xref!$D$6:$E$260,2,FALSE)</f>
        <v>Compressor Engines</v>
      </c>
      <c r="J1084" s="7" t="s">
        <v>17135</v>
      </c>
      <c r="K1084" s="7" t="s">
        <v>17135</v>
      </c>
      <c r="L1084" s="7">
        <v>23.72</v>
      </c>
      <c r="M1084" s="7" t="s">
        <v>17135</v>
      </c>
      <c r="N1084" s="7" t="s">
        <v>17135</v>
      </c>
    </row>
    <row r="1085" spans="1:14" x14ac:dyDescent="0.2">
      <c r="A1085" s="43" t="s">
        <v>17062</v>
      </c>
      <c r="B1085" s="7" t="str">
        <f t="shared" si="17"/>
        <v>35</v>
      </c>
      <c r="C1085" s="7" t="s">
        <v>17105</v>
      </c>
      <c r="D1085" s="7" t="str">
        <f>VLOOKUP(C1085,fips_xref!$K$2:$L$53,2,FALSE)</f>
        <v>Lea</v>
      </c>
      <c r="E1085" s="7" t="s">
        <v>17150</v>
      </c>
      <c r="F1085" s="43" t="s">
        <v>17163</v>
      </c>
      <c r="G1085" s="7" t="s">
        <v>5578</v>
      </c>
      <c r="H1085" s="43" t="s">
        <v>17181</v>
      </c>
      <c r="I1085" s="43" t="str">
        <f>VLOOKUP(G1085,SCC_xref!$D$6:$E$260,2,FALSE)</f>
        <v>Compressor Engines</v>
      </c>
      <c r="J1085" s="7">
        <v>23.87</v>
      </c>
      <c r="K1085" s="7" t="s">
        <v>17135</v>
      </c>
      <c r="L1085" s="7" t="s">
        <v>17135</v>
      </c>
      <c r="M1085" s="7" t="s">
        <v>17135</v>
      </c>
      <c r="N1085" s="7" t="s">
        <v>17135</v>
      </c>
    </row>
    <row r="1086" spans="1:14" x14ac:dyDescent="0.2">
      <c r="A1086" s="43" t="s">
        <v>17062</v>
      </c>
      <c r="B1086" s="7" t="str">
        <f t="shared" si="17"/>
        <v>35</v>
      </c>
      <c r="C1086" s="7" t="s">
        <v>17105</v>
      </c>
      <c r="D1086" s="7" t="str">
        <f>VLOOKUP(C1086,fips_xref!$K$2:$L$53,2,FALSE)</f>
        <v>Lea</v>
      </c>
      <c r="E1086" s="7" t="s">
        <v>17236</v>
      </c>
      <c r="F1086" s="43" t="s">
        <v>17237</v>
      </c>
      <c r="G1086" s="7" t="s">
        <v>1544</v>
      </c>
      <c r="H1086" s="43" t="s">
        <v>17243</v>
      </c>
      <c r="I1086" s="43" t="str">
        <f>VLOOKUP(G1086,SCC_xref!$D$6:$E$260,2,FALSE)</f>
        <v>Natural Gas Production, Flares</v>
      </c>
      <c r="J1086" s="7" t="s">
        <v>17135</v>
      </c>
      <c r="K1086" s="7" t="s">
        <v>17135</v>
      </c>
      <c r="L1086" s="7">
        <v>24</v>
      </c>
      <c r="M1086" s="7" t="s">
        <v>17135</v>
      </c>
      <c r="N1086" s="7" t="s">
        <v>17135</v>
      </c>
    </row>
    <row r="1087" spans="1:14" x14ac:dyDescent="0.2">
      <c r="A1087" s="43" t="s">
        <v>17062</v>
      </c>
      <c r="B1087" s="7" t="str">
        <f t="shared" si="17"/>
        <v>35</v>
      </c>
      <c r="C1087" s="7" t="s">
        <v>17109</v>
      </c>
      <c r="D1087" s="7" t="str">
        <f>VLOOKUP(C1087,fips_xref!$K$2:$L$53,2,FALSE)</f>
        <v>De Baca</v>
      </c>
      <c r="E1087" s="7" t="s">
        <v>17201</v>
      </c>
      <c r="F1087" s="43" t="s">
        <v>17295</v>
      </c>
      <c r="G1087" s="7" t="s">
        <v>1126</v>
      </c>
      <c r="H1087" s="43" t="s">
        <v>1891</v>
      </c>
      <c r="I1087" s="43" t="str">
        <f>VLOOKUP(G1087,SCC_xref!$D$6:$E$260,2,FALSE)</f>
        <v>Permitted Fugitives</v>
      </c>
      <c r="J1087" s="7" t="s">
        <v>17135</v>
      </c>
      <c r="K1087" s="7">
        <v>24.51</v>
      </c>
      <c r="L1087" s="7" t="s">
        <v>17135</v>
      </c>
      <c r="M1087" s="7" t="s">
        <v>17135</v>
      </c>
      <c r="N1087" s="7" t="s">
        <v>17135</v>
      </c>
    </row>
    <row r="1088" spans="1:14" x14ac:dyDescent="0.2">
      <c r="A1088" s="43" t="s">
        <v>17062</v>
      </c>
      <c r="B1088" s="7" t="str">
        <f t="shared" si="17"/>
        <v>35</v>
      </c>
      <c r="C1088" s="7" t="s">
        <v>17105</v>
      </c>
      <c r="D1088" s="7" t="str">
        <f>VLOOKUP(C1088,fips_xref!$K$2:$L$53,2,FALSE)</f>
        <v>Lea</v>
      </c>
      <c r="E1088" s="7" t="s">
        <v>17236</v>
      </c>
      <c r="F1088" s="43" t="s">
        <v>17237</v>
      </c>
      <c r="G1088" s="7" t="s">
        <v>4240</v>
      </c>
      <c r="H1088" s="43" t="s">
        <v>17242</v>
      </c>
      <c r="I1088" s="43" t="str">
        <f>VLOOKUP(G1088,SCC_xref!$D$6:$E$260,2,FALSE)</f>
        <v>Compressor Engines</v>
      </c>
      <c r="J1088" s="7" t="s">
        <v>17135</v>
      </c>
      <c r="K1088" s="7" t="s">
        <v>17135</v>
      </c>
      <c r="L1088" s="7">
        <v>24.9</v>
      </c>
      <c r="M1088" s="7" t="s">
        <v>17135</v>
      </c>
      <c r="N1088" s="7" t="s">
        <v>17135</v>
      </c>
    </row>
    <row r="1089" spans="1:14" x14ac:dyDescent="0.2">
      <c r="A1089" s="43" t="s">
        <v>17062</v>
      </c>
      <c r="B1089" s="7" t="str">
        <f t="shared" si="17"/>
        <v>35</v>
      </c>
      <c r="C1089" s="7" t="s">
        <v>17105</v>
      </c>
      <c r="D1089" s="7" t="str">
        <f>VLOOKUP(C1089,fips_xref!$K$2:$L$53,2,FALSE)</f>
        <v>Lea</v>
      </c>
      <c r="E1089" s="7" t="s">
        <v>17150</v>
      </c>
      <c r="F1089" s="43" t="s">
        <v>17163</v>
      </c>
      <c r="G1089" s="7" t="s">
        <v>4252</v>
      </c>
      <c r="H1089" s="43" t="s">
        <v>17280</v>
      </c>
      <c r="I1089" s="43" t="str">
        <f>VLOOKUP(G1089,SCC_xref!$D$6:$E$260,2,FALSE)</f>
        <v>Natural Gas Production, Flares</v>
      </c>
      <c r="J1089" s="7" t="s">
        <v>17135</v>
      </c>
      <c r="K1089" s="7" t="s">
        <v>17135</v>
      </c>
      <c r="L1089" s="7">
        <v>25.13</v>
      </c>
      <c r="M1089" s="7" t="s">
        <v>17135</v>
      </c>
      <c r="N1089" s="7" t="s">
        <v>17135</v>
      </c>
    </row>
    <row r="1090" spans="1:14" x14ac:dyDescent="0.2">
      <c r="A1090" s="43" t="s">
        <v>17062</v>
      </c>
      <c r="B1090" s="7" t="str">
        <f t="shared" si="17"/>
        <v>35</v>
      </c>
      <c r="C1090" s="7" t="s">
        <v>17105</v>
      </c>
      <c r="D1090" s="7" t="str">
        <f>VLOOKUP(C1090,fips_xref!$K$2:$L$53,2,FALSE)</f>
        <v>Lea</v>
      </c>
      <c r="E1090" s="7" t="s">
        <v>17150</v>
      </c>
      <c r="F1090" s="43" t="s">
        <v>17156</v>
      </c>
      <c r="G1090" s="7" t="s">
        <v>4240</v>
      </c>
      <c r="H1090" s="43" t="s">
        <v>17214</v>
      </c>
      <c r="I1090" s="43" t="str">
        <f>VLOOKUP(G1090,SCC_xref!$D$6:$E$260,2,FALSE)</f>
        <v>Compressor Engines</v>
      </c>
      <c r="J1090" s="7" t="s">
        <v>17135</v>
      </c>
      <c r="K1090" s="7" t="s">
        <v>17135</v>
      </c>
      <c r="L1090" s="7">
        <v>25.15</v>
      </c>
      <c r="M1090" s="7" t="s">
        <v>17135</v>
      </c>
      <c r="N1090" s="7" t="s">
        <v>17135</v>
      </c>
    </row>
    <row r="1091" spans="1:14" x14ac:dyDescent="0.2">
      <c r="A1091" s="43" t="s">
        <v>17062</v>
      </c>
      <c r="B1091" s="7" t="str">
        <f t="shared" si="17"/>
        <v>35</v>
      </c>
      <c r="C1091" s="7" t="s">
        <v>17063</v>
      </c>
      <c r="D1091" s="7" t="str">
        <f>VLOOKUP(C1091,fips_xref!$K$2:$L$53,2,FALSE)</f>
        <v>Eddy</v>
      </c>
      <c r="E1091" s="7" t="s">
        <v>17132</v>
      </c>
      <c r="F1091" s="43" t="s">
        <v>17136</v>
      </c>
      <c r="G1091" s="7" t="s">
        <v>3326</v>
      </c>
      <c r="H1091" s="43" t="s">
        <v>17301</v>
      </c>
      <c r="I1091" s="43" t="str">
        <f>VLOOKUP(G1091,SCC_xref!$D$6:$E$260,2,FALSE)</f>
        <v>Compressor Engines</v>
      </c>
      <c r="J1091" s="7" t="s">
        <v>17135</v>
      </c>
      <c r="K1091" s="7">
        <v>25.19</v>
      </c>
      <c r="L1091" s="7" t="s">
        <v>17135</v>
      </c>
      <c r="M1091" s="7" t="s">
        <v>17135</v>
      </c>
      <c r="N1091" s="7" t="s">
        <v>17135</v>
      </c>
    </row>
    <row r="1092" spans="1:14" x14ac:dyDescent="0.2">
      <c r="A1092" s="43" t="s">
        <v>17062</v>
      </c>
      <c r="B1092" s="7" t="str">
        <f t="shared" si="17"/>
        <v>35</v>
      </c>
      <c r="C1092" s="7" t="s">
        <v>17104</v>
      </c>
      <c r="D1092" s="7" t="str">
        <f>VLOOKUP(C1092,fips_xref!$K$2:$L$53,2,FALSE)</f>
        <v>Chaves</v>
      </c>
      <c r="E1092" s="7" t="s">
        <v>17139</v>
      </c>
      <c r="F1092" s="43" t="s">
        <v>17250</v>
      </c>
      <c r="G1092" s="7" t="s">
        <v>4242</v>
      </c>
      <c r="H1092" s="43" t="s">
        <v>17411</v>
      </c>
      <c r="I1092" s="43" t="str">
        <f>VLOOKUP(G1092,SCC_xref!$D$6:$E$260,2,FALSE)</f>
        <v>Compressor Engines</v>
      </c>
      <c r="J1092" s="7" t="s">
        <v>17135</v>
      </c>
      <c r="K1092" s="7" t="s">
        <v>17135</v>
      </c>
      <c r="L1092" s="7">
        <v>25.3</v>
      </c>
      <c r="M1092" s="7" t="s">
        <v>17135</v>
      </c>
      <c r="N1092" s="7" t="s">
        <v>17135</v>
      </c>
    </row>
    <row r="1093" spans="1:14" x14ac:dyDescent="0.2">
      <c r="A1093" s="43" t="s">
        <v>17062</v>
      </c>
      <c r="B1093" s="7" t="str">
        <f t="shared" si="17"/>
        <v>35</v>
      </c>
      <c r="C1093" s="7" t="s">
        <v>17105</v>
      </c>
      <c r="D1093" s="7" t="str">
        <f>VLOOKUP(C1093,fips_xref!$K$2:$L$53,2,FALSE)</f>
        <v>Lea</v>
      </c>
      <c r="E1093" s="7" t="s">
        <v>17231</v>
      </c>
      <c r="F1093" s="43" t="s">
        <v>17232</v>
      </c>
      <c r="G1093" s="7" t="s">
        <v>1546</v>
      </c>
      <c r="H1093" s="43" t="s">
        <v>17302</v>
      </c>
      <c r="I1093" s="43" t="str">
        <f>VLOOKUP(G1093,SCC_xref!$D$6:$E$260,2,FALSE)</f>
        <v>Natural Gas Production, Flares</v>
      </c>
      <c r="J1093" s="7" t="s">
        <v>17135</v>
      </c>
      <c r="K1093" s="7" t="s">
        <v>17135</v>
      </c>
      <c r="L1093" s="7">
        <v>25.4</v>
      </c>
      <c r="M1093" s="7" t="s">
        <v>17135</v>
      </c>
      <c r="N1093" s="7" t="s">
        <v>17135</v>
      </c>
    </row>
    <row r="1094" spans="1:14" x14ac:dyDescent="0.2">
      <c r="A1094" s="43" t="s">
        <v>17062</v>
      </c>
      <c r="B1094" s="7" t="str">
        <f t="shared" si="17"/>
        <v>35</v>
      </c>
      <c r="C1094" s="7" t="s">
        <v>17105</v>
      </c>
      <c r="D1094" s="7" t="str">
        <f>VLOOKUP(C1094,fips_xref!$K$2:$L$53,2,FALSE)</f>
        <v>Lea</v>
      </c>
      <c r="E1094" s="7" t="s">
        <v>17236</v>
      </c>
      <c r="F1094" s="43" t="s">
        <v>17237</v>
      </c>
      <c r="G1094" s="7" t="s">
        <v>5578</v>
      </c>
      <c r="H1094" s="43" t="s">
        <v>17240</v>
      </c>
      <c r="I1094" s="43" t="str">
        <f>VLOOKUP(G1094,SCC_xref!$D$6:$E$260,2,FALSE)</f>
        <v>Compressor Engines</v>
      </c>
      <c r="J1094" s="7">
        <v>25.6</v>
      </c>
      <c r="K1094" s="7" t="s">
        <v>17135</v>
      </c>
      <c r="L1094" s="7" t="s">
        <v>17135</v>
      </c>
      <c r="M1094" s="7" t="s">
        <v>17135</v>
      </c>
      <c r="N1094" s="7" t="s">
        <v>17135</v>
      </c>
    </row>
    <row r="1095" spans="1:14" x14ac:dyDescent="0.2">
      <c r="A1095" s="43" t="s">
        <v>17062</v>
      </c>
      <c r="B1095" s="7" t="str">
        <f t="shared" si="17"/>
        <v>35</v>
      </c>
      <c r="C1095" s="7" t="s">
        <v>17063</v>
      </c>
      <c r="D1095" s="7" t="str">
        <f>VLOOKUP(C1095,fips_xref!$K$2:$L$53,2,FALSE)</f>
        <v>Eddy</v>
      </c>
      <c r="E1095" s="7" t="s">
        <v>17147</v>
      </c>
      <c r="F1095" s="43" t="s">
        <v>17148</v>
      </c>
      <c r="G1095" s="7" t="s">
        <v>5576</v>
      </c>
      <c r="H1095" s="43" t="s">
        <v>17252</v>
      </c>
      <c r="I1095" s="43" t="str">
        <f>VLOOKUP(G1095,SCC_xref!$D$6:$E$260,2,FALSE)</f>
        <v>Compressor Engines</v>
      </c>
      <c r="J1095" s="7">
        <v>25.7</v>
      </c>
      <c r="K1095" s="7" t="s">
        <v>17135</v>
      </c>
      <c r="L1095" s="7" t="s">
        <v>17135</v>
      </c>
      <c r="M1095" s="7" t="s">
        <v>17135</v>
      </c>
      <c r="N1095" s="7" t="s">
        <v>17135</v>
      </c>
    </row>
    <row r="1096" spans="1:14" x14ac:dyDescent="0.2">
      <c r="A1096" s="43" t="s">
        <v>17062</v>
      </c>
      <c r="B1096" s="7" t="str">
        <f t="shared" si="17"/>
        <v>35</v>
      </c>
      <c r="C1096" s="7" t="s">
        <v>17063</v>
      </c>
      <c r="D1096" s="7" t="str">
        <f>VLOOKUP(C1096,fips_xref!$K$2:$L$53,2,FALSE)</f>
        <v>Eddy</v>
      </c>
      <c r="E1096" s="7" t="s">
        <v>17147</v>
      </c>
      <c r="F1096" s="43" t="s">
        <v>17148</v>
      </c>
      <c r="G1096" s="7" t="s">
        <v>5576</v>
      </c>
      <c r="H1096" s="43" t="s">
        <v>17255</v>
      </c>
      <c r="I1096" s="43" t="str">
        <f>VLOOKUP(G1096,SCC_xref!$D$6:$E$260,2,FALSE)</f>
        <v>Compressor Engines</v>
      </c>
      <c r="J1096" s="7">
        <v>25.7</v>
      </c>
      <c r="K1096" s="7" t="s">
        <v>17135</v>
      </c>
      <c r="L1096" s="7" t="s">
        <v>17135</v>
      </c>
      <c r="M1096" s="7" t="s">
        <v>17135</v>
      </c>
      <c r="N1096" s="7" t="s">
        <v>17135</v>
      </c>
    </row>
    <row r="1097" spans="1:14" x14ac:dyDescent="0.2">
      <c r="A1097" s="43" t="s">
        <v>17062</v>
      </c>
      <c r="B1097" s="7" t="str">
        <f t="shared" si="17"/>
        <v>35</v>
      </c>
      <c r="C1097" s="7" t="s">
        <v>17063</v>
      </c>
      <c r="D1097" s="7" t="str">
        <f>VLOOKUP(C1097,fips_xref!$K$2:$L$53,2,FALSE)</f>
        <v>Eddy</v>
      </c>
      <c r="E1097" s="7" t="s">
        <v>17147</v>
      </c>
      <c r="F1097" s="43" t="s">
        <v>17148</v>
      </c>
      <c r="G1097" s="7" t="s">
        <v>5576</v>
      </c>
      <c r="H1097" s="43" t="s">
        <v>17253</v>
      </c>
      <c r="I1097" s="43" t="str">
        <f>VLOOKUP(G1097,SCC_xref!$D$6:$E$260,2,FALSE)</f>
        <v>Compressor Engines</v>
      </c>
      <c r="J1097" s="7">
        <v>25.8</v>
      </c>
      <c r="K1097" s="7" t="s">
        <v>17135</v>
      </c>
      <c r="L1097" s="7" t="s">
        <v>17135</v>
      </c>
      <c r="M1097" s="7" t="s">
        <v>17135</v>
      </c>
      <c r="N1097" s="7" t="s">
        <v>17135</v>
      </c>
    </row>
    <row r="1098" spans="1:14" x14ac:dyDescent="0.2">
      <c r="A1098" s="43" t="s">
        <v>17062</v>
      </c>
      <c r="B1098" s="7" t="str">
        <f t="shared" si="17"/>
        <v>35</v>
      </c>
      <c r="C1098" s="7" t="s">
        <v>17063</v>
      </c>
      <c r="D1098" s="7" t="str">
        <f>VLOOKUP(C1098,fips_xref!$K$2:$L$53,2,FALSE)</f>
        <v>Eddy</v>
      </c>
      <c r="E1098" s="7" t="s">
        <v>17153</v>
      </c>
      <c r="F1098" s="43" t="s">
        <v>17165</v>
      </c>
      <c r="G1098" s="7" t="s">
        <v>4238</v>
      </c>
      <c r="H1098" s="43" t="s">
        <v>17336</v>
      </c>
      <c r="I1098" s="43" t="str">
        <f>VLOOKUP(G1098,SCC_xref!$D$6:$E$260,2,FALSE)</f>
        <v>Compressor Engines</v>
      </c>
      <c r="J1098" s="7" t="s">
        <v>17135</v>
      </c>
      <c r="K1098" s="7" t="s">
        <v>17135</v>
      </c>
      <c r="L1098" s="7">
        <v>25.86</v>
      </c>
      <c r="M1098" s="7" t="s">
        <v>17135</v>
      </c>
      <c r="N1098" s="7" t="s">
        <v>17135</v>
      </c>
    </row>
    <row r="1099" spans="1:14" x14ac:dyDescent="0.2">
      <c r="A1099" s="43" t="s">
        <v>17062</v>
      </c>
      <c r="B1099" s="7" t="str">
        <f t="shared" si="17"/>
        <v>35</v>
      </c>
      <c r="C1099" s="7" t="s">
        <v>17105</v>
      </c>
      <c r="D1099" s="7" t="str">
        <f>VLOOKUP(C1099,fips_xref!$K$2:$L$53,2,FALSE)</f>
        <v>Lea</v>
      </c>
      <c r="E1099" s="7" t="s">
        <v>17231</v>
      </c>
      <c r="F1099" s="43" t="s">
        <v>17264</v>
      </c>
      <c r="G1099" s="7" t="s">
        <v>5578</v>
      </c>
      <c r="H1099" s="43" t="s">
        <v>17303</v>
      </c>
      <c r="I1099" s="43" t="str">
        <f>VLOOKUP(G1099,SCC_xref!$D$6:$E$260,2,FALSE)</f>
        <v>Compressor Engines</v>
      </c>
      <c r="J1099" s="7" t="s">
        <v>17135</v>
      </c>
      <c r="K1099" s="7" t="s">
        <v>17135</v>
      </c>
      <c r="L1099" s="7">
        <v>26.4</v>
      </c>
      <c r="M1099" s="7" t="s">
        <v>17135</v>
      </c>
      <c r="N1099" s="7" t="s">
        <v>17135</v>
      </c>
    </row>
    <row r="1100" spans="1:14" x14ac:dyDescent="0.2">
      <c r="A1100" s="43" t="s">
        <v>17062</v>
      </c>
      <c r="B1100" s="7" t="str">
        <f t="shared" si="17"/>
        <v>35</v>
      </c>
      <c r="C1100" s="7" t="s">
        <v>17105</v>
      </c>
      <c r="D1100" s="7" t="str">
        <f>VLOOKUP(C1100,fips_xref!$K$2:$L$53,2,FALSE)</f>
        <v>Lea</v>
      </c>
      <c r="E1100" s="7" t="s">
        <v>17231</v>
      </c>
      <c r="F1100" s="43" t="s">
        <v>17264</v>
      </c>
      <c r="G1100" s="7" t="s">
        <v>5578</v>
      </c>
      <c r="H1100" s="43" t="s">
        <v>17303</v>
      </c>
      <c r="I1100" s="43" t="str">
        <f>VLOOKUP(G1100,SCC_xref!$D$6:$E$260,2,FALSE)</f>
        <v>Compressor Engines</v>
      </c>
      <c r="J1100" s="7">
        <v>26.4</v>
      </c>
      <c r="K1100" s="7" t="s">
        <v>17135</v>
      </c>
      <c r="L1100" s="7" t="s">
        <v>17135</v>
      </c>
      <c r="M1100" s="7" t="s">
        <v>17135</v>
      </c>
      <c r="N1100" s="7" t="s">
        <v>17135</v>
      </c>
    </row>
    <row r="1101" spans="1:14" x14ac:dyDescent="0.2">
      <c r="A1101" s="43" t="s">
        <v>17062</v>
      </c>
      <c r="B1101" s="7" t="str">
        <f t="shared" si="17"/>
        <v>35</v>
      </c>
      <c r="C1101" s="7" t="s">
        <v>17105</v>
      </c>
      <c r="D1101" s="7" t="str">
        <f>VLOOKUP(C1101,fips_xref!$K$2:$L$53,2,FALSE)</f>
        <v>Lea</v>
      </c>
      <c r="E1101" s="7" t="s">
        <v>17150</v>
      </c>
      <c r="F1101" s="43" t="s">
        <v>17156</v>
      </c>
      <c r="G1101" s="7" t="s">
        <v>4240</v>
      </c>
      <c r="H1101" s="43" t="s">
        <v>17158</v>
      </c>
      <c r="I1101" s="43" t="str">
        <f>VLOOKUP(G1101,SCC_xref!$D$6:$E$260,2,FALSE)</f>
        <v>Compressor Engines</v>
      </c>
      <c r="J1101" s="7" t="s">
        <v>17135</v>
      </c>
      <c r="K1101" s="7" t="s">
        <v>17135</v>
      </c>
      <c r="L1101" s="7">
        <v>26.47</v>
      </c>
      <c r="M1101" s="7" t="s">
        <v>17135</v>
      </c>
      <c r="N1101" s="7" t="s">
        <v>17135</v>
      </c>
    </row>
    <row r="1102" spans="1:14" x14ac:dyDescent="0.2">
      <c r="A1102" s="43" t="s">
        <v>17062</v>
      </c>
      <c r="B1102" s="7" t="str">
        <f t="shared" si="17"/>
        <v>35</v>
      </c>
      <c r="C1102" s="7" t="s">
        <v>17105</v>
      </c>
      <c r="D1102" s="7" t="str">
        <f>VLOOKUP(C1102,fips_xref!$K$2:$L$53,2,FALSE)</f>
        <v>Lea</v>
      </c>
      <c r="E1102" s="7" t="s">
        <v>17236</v>
      </c>
      <c r="F1102" s="43" t="s">
        <v>17237</v>
      </c>
      <c r="G1102" s="7" t="s">
        <v>4242</v>
      </c>
      <c r="H1102" s="43" t="s">
        <v>17291</v>
      </c>
      <c r="I1102" s="43" t="str">
        <f>VLOOKUP(G1102,SCC_xref!$D$6:$E$260,2,FALSE)</f>
        <v>Compressor Engines</v>
      </c>
      <c r="J1102" s="7">
        <v>27.3</v>
      </c>
      <c r="K1102" s="7" t="s">
        <v>17135</v>
      </c>
      <c r="L1102" s="7" t="s">
        <v>17135</v>
      </c>
      <c r="M1102" s="7" t="s">
        <v>17135</v>
      </c>
      <c r="N1102" s="7" t="s">
        <v>17135</v>
      </c>
    </row>
    <row r="1103" spans="1:14" x14ac:dyDescent="0.2">
      <c r="A1103" s="43" t="s">
        <v>17062</v>
      </c>
      <c r="B1103" s="7" t="str">
        <f t="shared" si="17"/>
        <v>35</v>
      </c>
      <c r="C1103" s="7" t="s">
        <v>17105</v>
      </c>
      <c r="D1103" s="7" t="str">
        <f>VLOOKUP(C1103,fips_xref!$K$2:$L$53,2,FALSE)</f>
        <v>Lea</v>
      </c>
      <c r="E1103" s="7" t="s">
        <v>17150</v>
      </c>
      <c r="F1103" s="43" t="s">
        <v>17163</v>
      </c>
      <c r="G1103" s="7" t="s">
        <v>5578</v>
      </c>
      <c r="H1103" s="43" t="s">
        <v>17285</v>
      </c>
      <c r="I1103" s="43" t="str">
        <f>VLOOKUP(G1103,SCC_xref!$D$6:$E$260,2,FALSE)</f>
        <v>Compressor Engines</v>
      </c>
      <c r="J1103" s="7" t="s">
        <v>17135</v>
      </c>
      <c r="K1103" s="7" t="s">
        <v>17135</v>
      </c>
      <c r="L1103" s="7">
        <v>27.32</v>
      </c>
      <c r="M1103" s="7" t="s">
        <v>17135</v>
      </c>
      <c r="N1103" s="7" t="s">
        <v>17135</v>
      </c>
    </row>
    <row r="1104" spans="1:14" x14ac:dyDescent="0.2">
      <c r="A1104" s="43" t="s">
        <v>17062</v>
      </c>
      <c r="B1104" s="7" t="str">
        <f t="shared" si="17"/>
        <v>35</v>
      </c>
      <c r="C1104" s="7" t="s">
        <v>17063</v>
      </c>
      <c r="D1104" s="7" t="str">
        <f>VLOOKUP(C1104,fips_xref!$K$2:$L$53,2,FALSE)</f>
        <v>Eddy</v>
      </c>
      <c r="E1104" s="7" t="s">
        <v>17268</v>
      </c>
      <c r="F1104" s="43" t="s">
        <v>17269</v>
      </c>
      <c r="G1104" s="7" t="s">
        <v>4240</v>
      </c>
      <c r="H1104" s="43" t="s">
        <v>17274</v>
      </c>
      <c r="I1104" s="43" t="str">
        <f>VLOOKUP(G1104,SCC_xref!$D$6:$E$260,2,FALSE)</f>
        <v>Compressor Engines</v>
      </c>
      <c r="J1104" s="7" t="s">
        <v>17135</v>
      </c>
      <c r="K1104" s="7" t="s">
        <v>17135</v>
      </c>
      <c r="L1104" s="7">
        <v>28.34</v>
      </c>
      <c r="M1104" s="7" t="s">
        <v>17135</v>
      </c>
      <c r="N1104" s="7" t="s">
        <v>17135</v>
      </c>
    </row>
    <row r="1105" spans="1:14" x14ac:dyDescent="0.2">
      <c r="A1105" s="43" t="s">
        <v>17062</v>
      </c>
      <c r="B1105" s="7" t="str">
        <f t="shared" si="17"/>
        <v>35</v>
      </c>
      <c r="C1105" s="7" t="s">
        <v>17063</v>
      </c>
      <c r="D1105" s="7" t="str">
        <f>VLOOKUP(C1105,fips_xref!$K$2:$L$53,2,FALSE)</f>
        <v>Eddy</v>
      </c>
      <c r="E1105" s="7" t="s">
        <v>17268</v>
      </c>
      <c r="F1105" s="43" t="s">
        <v>17269</v>
      </c>
      <c r="G1105" s="7" t="s">
        <v>4240</v>
      </c>
      <c r="H1105" s="43" t="s">
        <v>17274</v>
      </c>
      <c r="I1105" s="43" t="str">
        <f>VLOOKUP(G1105,SCC_xref!$D$6:$E$260,2,FALSE)</f>
        <v>Compressor Engines</v>
      </c>
      <c r="J1105" s="7" t="s">
        <v>17135</v>
      </c>
      <c r="K1105" s="7">
        <v>28.34</v>
      </c>
      <c r="L1105" s="7" t="s">
        <v>17135</v>
      </c>
      <c r="M1105" s="7" t="s">
        <v>17135</v>
      </c>
      <c r="N1105" s="7" t="s">
        <v>17135</v>
      </c>
    </row>
    <row r="1106" spans="1:14" x14ac:dyDescent="0.2">
      <c r="A1106" s="43" t="s">
        <v>17062</v>
      </c>
      <c r="B1106" s="7" t="str">
        <f t="shared" si="17"/>
        <v>35</v>
      </c>
      <c r="C1106" s="7" t="s">
        <v>17105</v>
      </c>
      <c r="D1106" s="7" t="str">
        <f>VLOOKUP(C1106,fips_xref!$K$2:$L$53,2,FALSE)</f>
        <v>Lea</v>
      </c>
      <c r="E1106" s="7" t="s">
        <v>17201</v>
      </c>
      <c r="F1106" s="43" t="s">
        <v>17286</v>
      </c>
      <c r="G1106" s="7" t="s">
        <v>1136</v>
      </c>
      <c r="H1106" s="43" t="s">
        <v>17421</v>
      </c>
      <c r="I1106" s="43" t="str">
        <f>VLOOKUP(G1106,SCC_xref!$D$6:$E$260,2,FALSE)</f>
        <v>Permitted Tank Losses</v>
      </c>
      <c r="J1106" s="7" t="s">
        <v>17135</v>
      </c>
      <c r="K1106" s="7">
        <v>28.38</v>
      </c>
      <c r="L1106" s="7" t="s">
        <v>17135</v>
      </c>
      <c r="M1106" s="7" t="s">
        <v>17135</v>
      </c>
      <c r="N1106" s="7" t="s">
        <v>17135</v>
      </c>
    </row>
    <row r="1107" spans="1:14" x14ac:dyDescent="0.2">
      <c r="A1107" s="43" t="s">
        <v>17062</v>
      </c>
      <c r="B1107" s="7" t="str">
        <f t="shared" ref="B1107:B1109" si="18">LEFT(C1107,2)</f>
        <v>35</v>
      </c>
      <c r="C1107" s="7" t="s">
        <v>17063</v>
      </c>
      <c r="D1107" s="7" t="str">
        <f>VLOOKUP(C1107,fips_xref!$K$2:$L$53,2,FALSE)</f>
        <v>Eddy</v>
      </c>
      <c r="E1107" s="7" t="s">
        <v>17132</v>
      </c>
      <c r="F1107" s="43" t="s">
        <v>17282</v>
      </c>
      <c r="G1107" s="7" t="s">
        <v>5576</v>
      </c>
      <c r="H1107" s="43" t="s">
        <v>17283</v>
      </c>
      <c r="I1107" s="43" t="str">
        <f>VLOOKUP(G1107,SCC_xref!$D$6:$E$260,2,FALSE)</f>
        <v>Compressor Engines</v>
      </c>
      <c r="J1107" s="7" t="s">
        <v>17135</v>
      </c>
      <c r="K1107" s="7" t="s">
        <v>17135</v>
      </c>
      <c r="L1107" s="7">
        <v>28.41</v>
      </c>
      <c r="M1107" s="7" t="s">
        <v>17135</v>
      </c>
      <c r="N1107" s="7" t="s">
        <v>17135</v>
      </c>
    </row>
    <row r="1108" spans="1:14" x14ac:dyDescent="0.2">
      <c r="A1108" s="43" t="s">
        <v>17062</v>
      </c>
      <c r="B1108" s="7" t="str">
        <f t="shared" si="18"/>
        <v>35</v>
      </c>
      <c r="C1108" s="7" t="s">
        <v>17105</v>
      </c>
      <c r="D1108" s="7" t="str">
        <f>VLOOKUP(C1108,fips_xref!$K$2:$L$53,2,FALSE)</f>
        <v>Lea</v>
      </c>
      <c r="E1108" s="7" t="s">
        <v>17201</v>
      </c>
      <c r="F1108" s="43" t="s">
        <v>17304</v>
      </c>
      <c r="G1108" s="7" t="s">
        <v>4240</v>
      </c>
      <c r="H1108" s="43" t="s">
        <v>17305</v>
      </c>
      <c r="I1108" s="43" t="str">
        <f>VLOOKUP(G1108,SCC_xref!$D$6:$E$260,2,FALSE)</f>
        <v>Compressor Engines</v>
      </c>
      <c r="J1108" s="7" t="s">
        <v>17135</v>
      </c>
      <c r="K1108" s="7" t="s">
        <v>17135</v>
      </c>
      <c r="L1108" s="7">
        <v>28.58</v>
      </c>
      <c r="M1108" s="7" t="s">
        <v>17135</v>
      </c>
      <c r="N1108" s="7" t="s">
        <v>17135</v>
      </c>
    </row>
    <row r="1109" spans="1:14" x14ac:dyDescent="0.2">
      <c r="A1109" s="43" t="s">
        <v>17062</v>
      </c>
      <c r="B1109" s="7" t="str">
        <f t="shared" si="18"/>
        <v>35</v>
      </c>
      <c r="C1109" s="7" t="s">
        <v>17105</v>
      </c>
      <c r="D1109" s="7" t="str">
        <f>VLOOKUP(C1109,fips_xref!$K$2:$L$53,2,FALSE)</f>
        <v>Lea</v>
      </c>
      <c r="E1109" s="7" t="s">
        <v>17201</v>
      </c>
      <c r="F1109" s="43" t="s">
        <v>17304</v>
      </c>
      <c r="G1109" s="7" t="s">
        <v>4240</v>
      </c>
      <c r="H1109" s="43" t="s">
        <v>17305</v>
      </c>
      <c r="I1109" s="43" t="str">
        <f>VLOOKUP(G1109,SCC_xref!$D$6:$E$260,2,FALSE)</f>
        <v>Compressor Engines</v>
      </c>
      <c r="J1109" s="7">
        <v>28.58</v>
      </c>
      <c r="K1109" s="7" t="s">
        <v>17135</v>
      </c>
      <c r="L1109" s="7" t="s">
        <v>17135</v>
      </c>
      <c r="M1109" s="7" t="s">
        <v>17135</v>
      </c>
      <c r="N1109" s="7" t="s">
        <v>17135</v>
      </c>
    </row>
    <row r="1110" spans="1:14" x14ac:dyDescent="0.2">
      <c r="A1110" s="43" t="s">
        <v>17062</v>
      </c>
      <c r="B1110" s="7" t="str">
        <f t="shared" ref="B1110:B1125" si="19">LEFT(C1110,2)</f>
        <v>35</v>
      </c>
      <c r="C1110" s="7" t="s">
        <v>17105</v>
      </c>
      <c r="D1110" s="7" t="str">
        <f>VLOOKUP(C1110,fips_xref!$K$2:$L$53,2,FALSE)</f>
        <v>Lea</v>
      </c>
      <c r="E1110" s="7" t="s">
        <v>17150</v>
      </c>
      <c r="F1110" s="43" t="s">
        <v>17175</v>
      </c>
      <c r="G1110" s="7" t="s">
        <v>4238</v>
      </c>
      <c r="H1110" s="43" t="s">
        <v>17206</v>
      </c>
      <c r="I1110" s="43" t="str">
        <f>VLOOKUP(G1110,SCC_xref!$D$6:$E$260,2,FALSE)</f>
        <v>Compressor Engines</v>
      </c>
      <c r="J1110" s="7">
        <v>28.64</v>
      </c>
      <c r="K1110" s="7" t="s">
        <v>17135</v>
      </c>
      <c r="L1110" s="7" t="s">
        <v>17135</v>
      </c>
      <c r="M1110" s="7" t="s">
        <v>17135</v>
      </c>
      <c r="N1110" s="7" t="s">
        <v>17135</v>
      </c>
    </row>
    <row r="1111" spans="1:14" x14ac:dyDescent="0.2">
      <c r="A1111" s="43" t="s">
        <v>17062</v>
      </c>
      <c r="B1111" s="7" t="str">
        <f t="shared" si="19"/>
        <v>35</v>
      </c>
      <c r="C1111" s="7" t="s">
        <v>17105</v>
      </c>
      <c r="D1111" s="7" t="str">
        <f>VLOOKUP(C1111,fips_xref!$K$2:$L$53,2,FALSE)</f>
        <v>Lea</v>
      </c>
      <c r="E1111" s="7" t="s">
        <v>17150</v>
      </c>
      <c r="F1111" s="43" t="s">
        <v>17163</v>
      </c>
      <c r="G1111" s="7" t="s">
        <v>4238</v>
      </c>
      <c r="H1111" s="43" t="s">
        <v>17164</v>
      </c>
      <c r="I1111" s="43" t="str">
        <f>VLOOKUP(G1111,SCC_xref!$D$6:$E$260,2,FALSE)</f>
        <v>Compressor Engines</v>
      </c>
      <c r="J1111" s="7">
        <v>28.66</v>
      </c>
      <c r="K1111" s="7" t="s">
        <v>17135</v>
      </c>
      <c r="L1111" s="7" t="s">
        <v>17135</v>
      </c>
      <c r="M1111" s="7" t="s">
        <v>17135</v>
      </c>
      <c r="N1111" s="7" t="s">
        <v>17135</v>
      </c>
    </row>
    <row r="1112" spans="1:14" x14ac:dyDescent="0.2">
      <c r="A1112" s="43" t="s">
        <v>17062</v>
      </c>
      <c r="B1112" s="7" t="str">
        <f t="shared" si="19"/>
        <v>35</v>
      </c>
      <c r="C1112" s="7" t="s">
        <v>17063</v>
      </c>
      <c r="D1112" s="7" t="str">
        <f>VLOOKUP(C1112,fips_xref!$K$2:$L$53,2,FALSE)</f>
        <v>Eddy</v>
      </c>
      <c r="E1112" s="7" t="s">
        <v>17153</v>
      </c>
      <c r="F1112" s="43" t="s">
        <v>17165</v>
      </c>
      <c r="G1112" s="7" t="s">
        <v>4238</v>
      </c>
      <c r="H1112" s="43" t="s">
        <v>17338</v>
      </c>
      <c r="I1112" s="43" t="str">
        <f>VLOOKUP(G1112,SCC_xref!$D$6:$E$260,2,FALSE)</f>
        <v>Compressor Engines</v>
      </c>
      <c r="J1112" s="7" t="s">
        <v>17135</v>
      </c>
      <c r="K1112" s="7" t="s">
        <v>17135</v>
      </c>
      <c r="L1112" s="7">
        <v>28.77</v>
      </c>
      <c r="M1112" s="7" t="s">
        <v>17135</v>
      </c>
      <c r="N1112" s="7" t="s">
        <v>17135</v>
      </c>
    </row>
    <row r="1113" spans="1:14" x14ac:dyDescent="0.2">
      <c r="A1113" s="43" t="s">
        <v>17062</v>
      </c>
      <c r="B1113" s="7" t="str">
        <f t="shared" si="19"/>
        <v>35</v>
      </c>
      <c r="C1113" s="7" t="s">
        <v>17105</v>
      </c>
      <c r="D1113" s="7" t="str">
        <f>VLOOKUP(C1113,fips_xref!$K$2:$L$53,2,FALSE)</f>
        <v>Lea</v>
      </c>
      <c r="E1113" s="7" t="s">
        <v>17236</v>
      </c>
      <c r="F1113" s="43" t="s">
        <v>17237</v>
      </c>
      <c r="G1113" s="7" t="s">
        <v>4242</v>
      </c>
      <c r="H1113" s="43" t="s">
        <v>17291</v>
      </c>
      <c r="I1113" s="43" t="str">
        <f>VLOOKUP(G1113,SCC_xref!$D$6:$E$260,2,FALSE)</f>
        <v>Compressor Engines</v>
      </c>
      <c r="J1113" s="7" t="s">
        <v>17135</v>
      </c>
      <c r="K1113" s="7" t="s">
        <v>17135</v>
      </c>
      <c r="L1113" s="7">
        <v>29.1</v>
      </c>
      <c r="M1113" s="7" t="s">
        <v>17135</v>
      </c>
      <c r="N1113" s="7" t="s">
        <v>17135</v>
      </c>
    </row>
    <row r="1114" spans="1:14" x14ac:dyDescent="0.2">
      <c r="A1114" s="43" t="s">
        <v>17062</v>
      </c>
      <c r="B1114" s="7" t="str">
        <f t="shared" si="19"/>
        <v>35</v>
      </c>
      <c r="C1114" s="7" t="s">
        <v>17063</v>
      </c>
      <c r="D1114" s="7" t="str">
        <f>VLOOKUP(C1114,fips_xref!$K$2:$L$53,2,FALSE)</f>
        <v>Eddy</v>
      </c>
      <c r="E1114" s="7" t="s">
        <v>17268</v>
      </c>
      <c r="F1114" s="43" t="s">
        <v>17269</v>
      </c>
      <c r="G1114" s="7" t="s">
        <v>4240</v>
      </c>
      <c r="H1114" s="43" t="s">
        <v>17274</v>
      </c>
      <c r="I1114" s="43" t="str">
        <f>VLOOKUP(G1114,SCC_xref!$D$6:$E$260,2,FALSE)</f>
        <v>Compressor Engines</v>
      </c>
      <c r="J1114" s="7" t="s">
        <v>17135</v>
      </c>
      <c r="K1114" s="7" t="s">
        <v>17135</v>
      </c>
      <c r="L1114" s="7">
        <v>29.27</v>
      </c>
      <c r="M1114" s="7" t="s">
        <v>17135</v>
      </c>
      <c r="N1114" s="7" t="s">
        <v>17135</v>
      </c>
    </row>
    <row r="1115" spans="1:14" x14ac:dyDescent="0.2">
      <c r="A1115" s="43" t="s">
        <v>17062</v>
      </c>
      <c r="B1115" s="7" t="str">
        <f t="shared" si="19"/>
        <v>35</v>
      </c>
      <c r="C1115" s="7" t="s">
        <v>17063</v>
      </c>
      <c r="D1115" s="7" t="str">
        <f>VLOOKUP(C1115,fips_xref!$K$2:$L$53,2,FALSE)</f>
        <v>Eddy</v>
      </c>
      <c r="E1115" s="7" t="s">
        <v>17268</v>
      </c>
      <c r="F1115" s="43" t="s">
        <v>17269</v>
      </c>
      <c r="G1115" s="7" t="s">
        <v>4240</v>
      </c>
      <c r="H1115" s="43" t="s">
        <v>17274</v>
      </c>
      <c r="I1115" s="43" t="str">
        <f>VLOOKUP(G1115,SCC_xref!$D$6:$E$260,2,FALSE)</f>
        <v>Compressor Engines</v>
      </c>
      <c r="J1115" s="7" t="s">
        <v>17135</v>
      </c>
      <c r="K1115" s="7">
        <v>29.27</v>
      </c>
      <c r="L1115" s="7" t="s">
        <v>17135</v>
      </c>
      <c r="M1115" s="7" t="s">
        <v>17135</v>
      </c>
      <c r="N1115" s="7" t="s">
        <v>17135</v>
      </c>
    </row>
    <row r="1116" spans="1:14" x14ac:dyDescent="0.2">
      <c r="A1116" s="43" t="s">
        <v>17062</v>
      </c>
      <c r="B1116" s="7" t="str">
        <f t="shared" si="19"/>
        <v>35</v>
      </c>
      <c r="C1116" s="7" t="s">
        <v>17105</v>
      </c>
      <c r="D1116" s="7" t="str">
        <f>VLOOKUP(C1116,fips_xref!$K$2:$L$53,2,FALSE)</f>
        <v>Lea</v>
      </c>
      <c r="E1116" s="7" t="s">
        <v>17236</v>
      </c>
      <c r="F1116" s="43" t="s">
        <v>17237</v>
      </c>
      <c r="G1116" s="7" t="s">
        <v>5578</v>
      </c>
      <c r="H1116" s="43" t="s">
        <v>17240</v>
      </c>
      <c r="I1116" s="43" t="str">
        <f>VLOOKUP(G1116,SCC_xref!$D$6:$E$260,2,FALSE)</f>
        <v>Compressor Engines</v>
      </c>
      <c r="J1116" s="7">
        <v>29.4</v>
      </c>
      <c r="K1116" s="7" t="s">
        <v>17135</v>
      </c>
      <c r="L1116" s="7" t="s">
        <v>17135</v>
      </c>
      <c r="M1116" s="7" t="s">
        <v>17135</v>
      </c>
      <c r="N1116" s="7" t="s">
        <v>17135</v>
      </c>
    </row>
    <row r="1117" spans="1:14" x14ac:dyDescent="0.2">
      <c r="A1117" s="43" t="s">
        <v>17062</v>
      </c>
      <c r="B1117" s="7" t="str">
        <f t="shared" si="19"/>
        <v>35</v>
      </c>
      <c r="C1117" s="7" t="s">
        <v>17105</v>
      </c>
      <c r="D1117" s="7" t="str">
        <f>VLOOKUP(C1117,fips_xref!$K$2:$L$53,2,FALSE)</f>
        <v>Lea</v>
      </c>
      <c r="E1117" s="7" t="s">
        <v>17236</v>
      </c>
      <c r="F1117" s="43" t="s">
        <v>17237</v>
      </c>
      <c r="G1117" s="7" t="s">
        <v>5578</v>
      </c>
      <c r="H1117" s="43" t="s">
        <v>17242</v>
      </c>
      <c r="I1117" s="43" t="str">
        <f>VLOOKUP(G1117,SCC_xref!$D$6:$E$260,2,FALSE)</f>
        <v>Compressor Engines</v>
      </c>
      <c r="J1117" s="7" t="s">
        <v>17135</v>
      </c>
      <c r="K1117" s="7" t="s">
        <v>17135</v>
      </c>
      <c r="L1117" s="7">
        <v>30.1</v>
      </c>
      <c r="M1117" s="7" t="s">
        <v>17135</v>
      </c>
      <c r="N1117" s="7" t="s">
        <v>17135</v>
      </c>
    </row>
    <row r="1118" spans="1:14" x14ac:dyDescent="0.2">
      <c r="A1118" s="43" t="s">
        <v>17062</v>
      </c>
      <c r="B1118" s="7" t="str">
        <f t="shared" si="19"/>
        <v>35</v>
      </c>
      <c r="C1118" s="7" t="s">
        <v>17063</v>
      </c>
      <c r="D1118" s="7" t="str">
        <f>VLOOKUP(C1118,fips_xref!$K$2:$L$53,2,FALSE)</f>
        <v>Eddy</v>
      </c>
      <c r="E1118" s="7" t="s">
        <v>17153</v>
      </c>
      <c r="F1118" s="43" t="s">
        <v>17165</v>
      </c>
      <c r="G1118" s="7" t="s">
        <v>4238</v>
      </c>
      <c r="H1118" s="43" t="s">
        <v>17341</v>
      </c>
      <c r="I1118" s="43" t="str">
        <f>VLOOKUP(G1118,SCC_xref!$D$6:$E$260,2,FALSE)</f>
        <v>Compressor Engines</v>
      </c>
      <c r="J1118" s="7" t="s">
        <v>17135</v>
      </c>
      <c r="K1118" s="7" t="s">
        <v>17135</v>
      </c>
      <c r="L1118" s="7">
        <v>30.93</v>
      </c>
      <c r="M1118" s="7" t="s">
        <v>17135</v>
      </c>
      <c r="N1118" s="7" t="s">
        <v>17135</v>
      </c>
    </row>
    <row r="1119" spans="1:14" x14ac:dyDescent="0.2">
      <c r="A1119" s="43" t="s">
        <v>17062</v>
      </c>
      <c r="B1119" s="7" t="str">
        <f t="shared" si="19"/>
        <v>35</v>
      </c>
      <c r="C1119" s="7" t="s">
        <v>17105</v>
      </c>
      <c r="D1119" s="7" t="str">
        <f>VLOOKUP(C1119,fips_xref!$K$2:$L$53,2,FALSE)</f>
        <v>Lea</v>
      </c>
      <c r="E1119" s="7" t="s">
        <v>17132</v>
      </c>
      <c r="F1119" s="43" t="s">
        <v>17173</v>
      </c>
      <c r="G1119" s="7" t="s">
        <v>4238</v>
      </c>
      <c r="H1119" s="43" t="s">
        <v>17225</v>
      </c>
      <c r="I1119" s="43" t="str">
        <f>VLOOKUP(G1119,SCC_xref!$D$6:$E$260,2,FALSE)</f>
        <v>Compressor Engines</v>
      </c>
      <c r="J1119" s="7">
        <v>31.01</v>
      </c>
      <c r="K1119" s="7" t="s">
        <v>17135</v>
      </c>
      <c r="L1119" s="7" t="s">
        <v>17135</v>
      </c>
      <c r="M1119" s="7" t="s">
        <v>17135</v>
      </c>
      <c r="N1119" s="7" t="s">
        <v>17135</v>
      </c>
    </row>
    <row r="1120" spans="1:14" x14ac:dyDescent="0.2">
      <c r="A1120" s="43" t="s">
        <v>17062</v>
      </c>
      <c r="B1120" s="7" t="str">
        <f t="shared" si="19"/>
        <v>35</v>
      </c>
      <c r="C1120" s="7" t="s">
        <v>17105</v>
      </c>
      <c r="D1120" s="7" t="str">
        <f>VLOOKUP(C1120,fips_xref!$K$2:$L$53,2,FALSE)</f>
        <v>Lea</v>
      </c>
      <c r="E1120" s="7" t="s">
        <v>17236</v>
      </c>
      <c r="F1120" s="43" t="s">
        <v>17237</v>
      </c>
      <c r="G1120" s="7" t="s">
        <v>4242</v>
      </c>
      <c r="H1120" s="43" t="s">
        <v>17318</v>
      </c>
      <c r="I1120" s="43" t="str">
        <f>VLOOKUP(G1120,SCC_xref!$D$6:$E$260,2,FALSE)</f>
        <v>Compressor Engines</v>
      </c>
      <c r="J1120" s="7">
        <v>32.200000000000003</v>
      </c>
      <c r="K1120" s="7" t="s">
        <v>17135</v>
      </c>
      <c r="L1120" s="7" t="s">
        <v>17135</v>
      </c>
      <c r="M1120" s="7" t="s">
        <v>17135</v>
      </c>
      <c r="N1120" s="7" t="s">
        <v>17135</v>
      </c>
    </row>
    <row r="1121" spans="1:14" x14ac:dyDescent="0.2">
      <c r="A1121" s="43" t="s">
        <v>17062</v>
      </c>
      <c r="B1121" s="7" t="str">
        <f t="shared" si="19"/>
        <v>35</v>
      </c>
      <c r="C1121" s="7" t="s">
        <v>17063</v>
      </c>
      <c r="D1121" s="7" t="str">
        <f>VLOOKUP(C1121,fips_xref!$K$2:$L$53,2,FALSE)</f>
        <v>Eddy</v>
      </c>
      <c r="E1121" s="7" t="s">
        <v>17153</v>
      </c>
      <c r="F1121" s="43" t="s">
        <v>17165</v>
      </c>
      <c r="G1121" s="7" t="s">
        <v>1544</v>
      </c>
      <c r="H1121" s="43" t="s">
        <v>17138</v>
      </c>
      <c r="I1121" s="43" t="str">
        <f>VLOOKUP(G1121,SCC_xref!$D$6:$E$260,2,FALSE)</f>
        <v>Natural Gas Production, Flares</v>
      </c>
      <c r="J1121" s="7" t="s">
        <v>17135</v>
      </c>
      <c r="K1121" s="7" t="s">
        <v>17135</v>
      </c>
      <c r="L1121" s="7">
        <v>32.33</v>
      </c>
      <c r="M1121" s="7" t="s">
        <v>17135</v>
      </c>
      <c r="N1121" s="7" t="s">
        <v>17135</v>
      </c>
    </row>
    <row r="1122" spans="1:14" x14ac:dyDescent="0.2">
      <c r="A1122" s="43" t="s">
        <v>17062</v>
      </c>
      <c r="B1122" s="7" t="str">
        <f t="shared" si="19"/>
        <v>35</v>
      </c>
      <c r="C1122" s="7" t="s">
        <v>17063</v>
      </c>
      <c r="D1122" s="7" t="str">
        <f>VLOOKUP(C1122,fips_xref!$K$2:$L$53,2,FALSE)</f>
        <v>Eddy</v>
      </c>
      <c r="E1122" s="7" t="s">
        <v>17153</v>
      </c>
      <c r="F1122" s="43" t="s">
        <v>17165</v>
      </c>
      <c r="G1122" s="7" t="s">
        <v>1544</v>
      </c>
      <c r="H1122" s="43" t="s">
        <v>17138</v>
      </c>
      <c r="I1122" s="43" t="str">
        <f>VLOOKUP(G1122,SCC_xref!$D$6:$E$260,2,FALSE)</f>
        <v>Natural Gas Production, Flares</v>
      </c>
      <c r="J1122" s="7" t="s">
        <v>17135</v>
      </c>
      <c r="K1122" s="7" t="s">
        <v>17135</v>
      </c>
      <c r="L1122" s="7">
        <v>32.33</v>
      </c>
      <c r="M1122" s="7" t="s">
        <v>17135</v>
      </c>
      <c r="N1122" s="7" t="s">
        <v>17135</v>
      </c>
    </row>
    <row r="1123" spans="1:14" x14ac:dyDescent="0.2">
      <c r="A1123" s="43" t="s">
        <v>17062</v>
      </c>
      <c r="B1123" s="7" t="str">
        <f t="shared" si="19"/>
        <v>35</v>
      </c>
      <c r="C1123" s="7" t="s">
        <v>17063</v>
      </c>
      <c r="D1123" s="7" t="str">
        <f>VLOOKUP(C1123,fips_xref!$K$2:$L$53,2,FALSE)</f>
        <v>Eddy</v>
      </c>
      <c r="E1123" s="7" t="s">
        <v>17132</v>
      </c>
      <c r="F1123" s="43" t="s">
        <v>17136</v>
      </c>
      <c r="G1123" s="7" t="s">
        <v>3326</v>
      </c>
      <c r="H1123" s="43" t="s">
        <v>17301</v>
      </c>
      <c r="I1123" s="43" t="str">
        <f>VLOOKUP(G1123,SCC_xref!$D$6:$E$260,2,FALSE)</f>
        <v>Compressor Engines</v>
      </c>
      <c r="J1123" s="7" t="s">
        <v>17135</v>
      </c>
      <c r="K1123" s="7" t="s">
        <v>17135</v>
      </c>
      <c r="L1123" s="7">
        <v>32.380000000000003</v>
      </c>
      <c r="M1123" s="7" t="s">
        <v>17135</v>
      </c>
      <c r="N1123" s="7" t="s">
        <v>17135</v>
      </c>
    </row>
    <row r="1124" spans="1:14" x14ac:dyDescent="0.2">
      <c r="A1124" s="43" t="s">
        <v>17062</v>
      </c>
      <c r="B1124" s="7" t="str">
        <f t="shared" si="19"/>
        <v>35</v>
      </c>
      <c r="C1124" s="7" t="s">
        <v>17063</v>
      </c>
      <c r="D1124" s="7" t="str">
        <f>VLOOKUP(C1124,fips_xref!$K$2:$L$53,2,FALSE)</f>
        <v>Eddy</v>
      </c>
      <c r="E1124" s="7" t="s">
        <v>17132</v>
      </c>
      <c r="F1124" s="43" t="s">
        <v>17136</v>
      </c>
      <c r="G1124" s="7" t="s">
        <v>3326</v>
      </c>
      <c r="H1124" s="43" t="s">
        <v>17301</v>
      </c>
      <c r="I1124" s="43" t="str">
        <f>VLOOKUP(G1124,SCC_xref!$D$6:$E$260,2,FALSE)</f>
        <v>Compressor Engines</v>
      </c>
      <c r="J1124" s="7">
        <v>32.380000000000003</v>
      </c>
      <c r="K1124" s="7" t="s">
        <v>17135</v>
      </c>
      <c r="L1124" s="7" t="s">
        <v>17135</v>
      </c>
      <c r="M1124" s="7" t="s">
        <v>17135</v>
      </c>
      <c r="N1124" s="7" t="s">
        <v>17135</v>
      </c>
    </row>
    <row r="1125" spans="1:14" x14ac:dyDescent="0.2">
      <c r="A1125" s="43" t="s">
        <v>17062</v>
      </c>
      <c r="B1125" s="7" t="str">
        <f t="shared" si="19"/>
        <v>35</v>
      </c>
      <c r="C1125" s="7" t="s">
        <v>17063</v>
      </c>
      <c r="D1125" s="7" t="str">
        <f>VLOOKUP(C1125,fips_xref!$K$2:$L$53,2,FALSE)</f>
        <v>Eddy</v>
      </c>
      <c r="E1125" s="7" t="s">
        <v>17132</v>
      </c>
      <c r="F1125" s="43" t="s">
        <v>17282</v>
      </c>
      <c r="G1125" s="7" t="s">
        <v>5576</v>
      </c>
      <c r="H1125" s="43" t="s">
        <v>17283</v>
      </c>
      <c r="I1125" s="43" t="str">
        <f>VLOOKUP(G1125,SCC_xref!$D$6:$E$260,2,FALSE)</f>
        <v>Compressor Engines</v>
      </c>
      <c r="J1125" s="7" t="s">
        <v>17135</v>
      </c>
      <c r="K1125" s="7" t="s">
        <v>17135</v>
      </c>
      <c r="L1125" s="7">
        <v>32.83</v>
      </c>
      <c r="M1125" s="7" t="s">
        <v>17135</v>
      </c>
      <c r="N1125" s="7" t="s">
        <v>17135</v>
      </c>
    </row>
    <row r="1126" spans="1:14" x14ac:dyDescent="0.2">
      <c r="A1126" s="43" t="s">
        <v>17062</v>
      </c>
      <c r="B1126" s="7" t="str">
        <f t="shared" ref="B1126:B1189" si="20">LEFT(C1126,2)</f>
        <v>35</v>
      </c>
      <c r="C1126" s="7" t="s">
        <v>17105</v>
      </c>
      <c r="D1126" s="7" t="str">
        <f>VLOOKUP(C1126,fips_xref!$K$2:$L$53,2,FALSE)</f>
        <v>Lea</v>
      </c>
      <c r="E1126" s="7" t="s">
        <v>17201</v>
      </c>
      <c r="F1126" s="43" t="s">
        <v>17202</v>
      </c>
      <c r="G1126" s="7" t="s">
        <v>4238</v>
      </c>
      <c r="H1126" s="43" t="s">
        <v>17203</v>
      </c>
      <c r="I1126" s="43" t="str">
        <f>VLOOKUP(G1126,SCC_xref!$D$6:$E$260,2,FALSE)</f>
        <v>Compressor Engines</v>
      </c>
      <c r="J1126" s="7" t="s">
        <v>17135</v>
      </c>
      <c r="K1126" s="7" t="s">
        <v>17135</v>
      </c>
      <c r="L1126" s="7">
        <v>32.909999999999997</v>
      </c>
      <c r="M1126" s="7" t="s">
        <v>17135</v>
      </c>
      <c r="N1126" s="7" t="s">
        <v>17135</v>
      </c>
    </row>
    <row r="1127" spans="1:14" x14ac:dyDescent="0.2">
      <c r="A1127" s="43" t="s">
        <v>17062</v>
      </c>
      <c r="B1127" s="7" t="str">
        <f t="shared" si="20"/>
        <v>35</v>
      </c>
      <c r="C1127" s="7" t="s">
        <v>17105</v>
      </c>
      <c r="D1127" s="7" t="str">
        <f>VLOOKUP(C1127,fips_xref!$K$2:$L$53,2,FALSE)</f>
        <v>Lea</v>
      </c>
      <c r="E1127" s="7" t="s">
        <v>17150</v>
      </c>
      <c r="F1127" s="43" t="s">
        <v>17163</v>
      </c>
      <c r="G1127" s="7" t="s">
        <v>5578</v>
      </c>
      <c r="H1127" s="43" t="s">
        <v>17179</v>
      </c>
      <c r="I1127" s="43" t="str">
        <f>VLOOKUP(G1127,SCC_xref!$D$6:$E$260,2,FALSE)</f>
        <v>Compressor Engines</v>
      </c>
      <c r="J1127" s="7" t="s">
        <v>17135</v>
      </c>
      <c r="K1127" s="7" t="s">
        <v>17135</v>
      </c>
      <c r="L1127" s="7">
        <v>32.96</v>
      </c>
      <c r="M1127" s="7" t="s">
        <v>17135</v>
      </c>
      <c r="N1127" s="7" t="s">
        <v>17135</v>
      </c>
    </row>
    <row r="1128" spans="1:14" x14ac:dyDescent="0.2">
      <c r="A1128" s="43" t="s">
        <v>17062</v>
      </c>
      <c r="B1128" s="7" t="str">
        <f t="shared" si="20"/>
        <v>35</v>
      </c>
      <c r="C1128" s="7" t="s">
        <v>17105</v>
      </c>
      <c r="D1128" s="7" t="str">
        <f>VLOOKUP(C1128,fips_xref!$K$2:$L$53,2,FALSE)</f>
        <v>Lea</v>
      </c>
      <c r="E1128" s="7" t="s">
        <v>17150</v>
      </c>
      <c r="F1128" s="43" t="s">
        <v>17163</v>
      </c>
      <c r="G1128" s="7" t="s">
        <v>4238</v>
      </c>
      <c r="H1128" s="43" t="s">
        <v>17180</v>
      </c>
      <c r="I1128" s="43" t="str">
        <f>VLOOKUP(G1128,SCC_xref!$D$6:$E$260,2,FALSE)</f>
        <v>Compressor Engines</v>
      </c>
      <c r="J1128" s="7" t="s">
        <v>17135</v>
      </c>
      <c r="K1128" s="7" t="s">
        <v>17135</v>
      </c>
      <c r="L1128" s="7">
        <v>33.130000000000003</v>
      </c>
      <c r="M1128" s="7" t="s">
        <v>17135</v>
      </c>
      <c r="N1128" s="7" t="s">
        <v>17135</v>
      </c>
    </row>
    <row r="1129" spans="1:14" x14ac:dyDescent="0.2">
      <c r="A1129" s="43" t="s">
        <v>17062</v>
      </c>
      <c r="B1129" s="7" t="str">
        <f t="shared" si="20"/>
        <v>35</v>
      </c>
      <c r="C1129" s="7" t="s">
        <v>17063</v>
      </c>
      <c r="D1129" s="7" t="str">
        <f>VLOOKUP(C1129,fips_xref!$K$2:$L$53,2,FALSE)</f>
        <v>Eddy</v>
      </c>
      <c r="E1129" s="7" t="s">
        <v>17132</v>
      </c>
      <c r="F1129" s="43" t="s">
        <v>17282</v>
      </c>
      <c r="G1129" s="7" t="s">
        <v>5576</v>
      </c>
      <c r="H1129" s="43" t="s">
        <v>17283</v>
      </c>
      <c r="I1129" s="43" t="str">
        <f>VLOOKUP(G1129,SCC_xref!$D$6:$E$260,2,FALSE)</f>
        <v>Compressor Engines</v>
      </c>
      <c r="J1129" s="7" t="s">
        <v>17135</v>
      </c>
      <c r="K1129" s="7" t="s">
        <v>17135</v>
      </c>
      <c r="L1129" s="7">
        <v>33.22</v>
      </c>
      <c r="M1129" s="7" t="s">
        <v>17135</v>
      </c>
      <c r="N1129" s="7" t="s">
        <v>17135</v>
      </c>
    </row>
    <row r="1130" spans="1:14" x14ac:dyDescent="0.2">
      <c r="A1130" s="43" t="s">
        <v>17062</v>
      </c>
      <c r="B1130" s="7" t="str">
        <f t="shared" si="20"/>
        <v>35</v>
      </c>
      <c r="C1130" s="7" t="s">
        <v>17105</v>
      </c>
      <c r="D1130" s="7" t="str">
        <f>VLOOKUP(C1130,fips_xref!$K$2:$L$53,2,FALSE)</f>
        <v>Lea</v>
      </c>
      <c r="E1130" s="7" t="s">
        <v>17150</v>
      </c>
      <c r="F1130" s="43" t="s">
        <v>17163</v>
      </c>
      <c r="G1130" s="7" t="s">
        <v>4238</v>
      </c>
      <c r="H1130" s="43" t="s">
        <v>17164</v>
      </c>
      <c r="I1130" s="43" t="str">
        <f>VLOOKUP(G1130,SCC_xref!$D$6:$E$260,2,FALSE)</f>
        <v>Compressor Engines</v>
      </c>
      <c r="J1130" s="7">
        <v>33.909999999999997</v>
      </c>
      <c r="K1130" s="7" t="s">
        <v>17135</v>
      </c>
      <c r="L1130" s="7" t="s">
        <v>17135</v>
      </c>
      <c r="M1130" s="7" t="s">
        <v>17135</v>
      </c>
      <c r="N1130" s="7" t="s">
        <v>17135</v>
      </c>
    </row>
    <row r="1131" spans="1:14" x14ac:dyDescent="0.2">
      <c r="A1131" s="43" t="s">
        <v>17062</v>
      </c>
      <c r="B1131" s="7" t="str">
        <f t="shared" si="20"/>
        <v>35</v>
      </c>
      <c r="C1131" s="7" t="s">
        <v>17063</v>
      </c>
      <c r="D1131" s="7" t="str">
        <f>VLOOKUP(C1131,fips_xref!$K$2:$L$53,2,FALSE)</f>
        <v>Eddy</v>
      </c>
      <c r="E1131" s="7" t="s">
        <v>17153</v>
      </c>
      <c r="F1131" s="43" t="s">
        <v>17165</v>
      </c>
      <c r="G1131" s="7" t="s">
        <v>4238</v>
      </c>
      <c r="H1131" s="43" t="s">
        <v>17336</v>
      </c>
      <c r="I1131" s="43" t="str">
        <f>VLOOKUP(G1131,SCC_xref!$D$6:$E$260,2,FALSE)</f>
        <v>Compressor Engines</v>
      </c>
      <c r="J1131" s="7" t="s">
        <v>17135</v>
      </c>
      <c r="K1131" s="7" t="s">
        <v>17135</v>
      </c>
      <c r="L1131" s="7">
        <v>33.92</v>
      </c>
      <c r="M1131" s="7" t="s">
        <v>17135</v>
      </c>
      <c r="N1131" s="7" t="s">
        <v>17135</v>
      </c>
    </row>
    <row r="1132" spans="1:14" x14ac:dyDescent="0.2">
      <c r="A1132" s="43" t="s">
        <v>17062</v>
      </c>
      <c r="B1132" s="7" t="str">
        <f t="shared" si="20"/>
        <v>35</v>
      </c>
      <c r="C1132" s="7" t="s">
        <v>17063</v>
      </c>
      <c r="D1132" s="7" t="str">
        <f>VLOOKUP(C1132,fips_xref!$K$2:$L$53,2,FALSE)</f>
        <v>Eddy</v>
      </c>
      <c r="E1132" s="7" t="s">
        <v>17153</v>
      </c>
      <c r="F1132" s="43" t="s">
        <v>17165</v>
      </c>
      <c r="G1132" s="7" t="s">
        <v>4238</v>
      </c>
      <c r="H1132" s="43" t="s">
        <v>17336</v>
      </c>
      <c r="I1132" s="43" t="str">
        <f>VLOOKUP(G1132,SCC_xref!$D$6:$E$260,2,FALSE)</f>
        <v>Compressor Engines</v>
      </c>
      <c r="J1132" s="7">
        <v>33.94</v>
      </c>
      <c r="K1132" s="7" t="s">
        <v>17135</v>
      </c>
      <c r="L1132" s="7" t="s">
        <v>17135</v>
      </c>
      <c r="M1132" s="7" t="s">
        <v>17135</v>
      </c>
      <c r="N1132" s="7" t="s">
        <v>17135</v>
      </c>
    </row>
    <row r="1133" spans="1:14" x14ac:dyDescent="0.2">
      <c r="A1133" s="43" t="s">
        <v>17062</v>
      </c>
      <c r="B1133" s="7" t="str">
        <f t="shared" si="20"/>
        <v>35</v>
      </c>
      <c r="C1133" s="7" t="s">
        <v>17105</v>
      </c>
      <c r="D1133" s="7" t="str">
        <f>VLOOKUP(C1133,fips_xref!$K$2:$L$53,2,FALSE)</f>
        <v>Lea</v>
      </c>
      <c r="E1133" s="7" t="s">
        <v>17132</v>
      </c>
      <c r="F1133" s="43" t="s">
        <v>17220</v>
      </c>
      <c r="G1133" s="7" t="s">
        <v>4250</v>
      </c>
      <c r="H1133" s="43" t="s">
        <v>17221</v>
      </c>
      <c r="I1133" s="43" t="str">
        <f>VLOOKUP(G1133,SCC_xref!$D$6:$E$260,2,FALSE)</f>
        <v>Compressor Engines</v>
      </c>
      <c r="J1133" s="7">
        <v>34.06</v>
      </c>
      <c r="K1133" s="7" t="s">
        <v>17135</v>
      </c>
      <c r="L1133" s="7" t="s">
        <v>17135</v>
      </c>
      <c r="M1133" s="7" t="s">
        <v>17135</v>
      </c>
      <c r="N1133" s="7" t="s">
        <v>17135</v>
      </c>
    </row>
    <row r="1134" spans="1:14" x14ac:dyDescent="0.2">
      <c r="A1134" s="43" t="s">
        <v>17062</v>
      </c>
      <c r="B1134" s="7" t="str">
        <f t="shared" si="20"/>
        <v>35</v>
      </c>
      <c r="C1134" s="7" t="s">
        <v>17104</v>
      </c>
      <c r="D1134" s="7" t="str">
        <f>VLOOKUP(C1134,fips_xref!$K$2:$L$53,2,FALSE)</f>
        <v>Chaves</v>
      </c>
      <c r="E1134" s="7" t="s">
        <v>17139</v>
      </c>
      <c r="F1134" s="43" t="s">
        <v>17261</v>
      </c>
      <c r="G1134" s="7" t="s">
        <v>4238</v>
      </c>
      <c r="H1134" s="43" t="s">
        <v>17419</v>
      </c>
      <c r="I1134" s="43" t="str">
        <f>VLOOKUP(G1134,SCC_xref!$D$6:$E$260,2,FALSE)</f>
        <v>Compressor Engines</v>
      </c>
      <c r="J1134" s="7" t="s">
        <v>17135</v>
      </c>
      <c r="K1134" s="7" t="s">
        <v>17135</v>
      </c>
      <c r="L1134" s="7">
        <v>34.6</v>
      </c>
      <c r="M1134" s="7" t="s">
        <v>17135</v>
      </c>
      <c r="N1134" s="7" t="s">
        <v>17135</v>
      </c>
    </row>
    <row r="1135" spans="1:14" x14ac:dyDescent="0.2">
      <c r="A1135" s="43" t="s">
        <v>17062</v>
      </c>
      <c r="B1135" s="7" t="str">
        <f t="shared" si="20"/>
        <v>35</v>
      </c>
      <c r="C1135" s="7" t="s">
        <v>17063</v>
      </c>
      <c r="D1135" s="7" t="str">
        <f>VLOOKUP(C1135,fips_xref!$K$2:$L$53,2,FALSE)</f>
        <v>Eddy</v>
      </c>
      <c r="E1135" s="7" t="s">
        <v>17132</v>
      </c>
      <c r="F1135" s="43" t="s">
        <v>17136</v>
      </c>
      <c r="G1135" s="7" t="s">
        <v>3326</v>
      </c>
      <c r="H1135" s="43" t="s">
        <v>17301</v>
      </c>
      <c r="I1135" s="43" t="str">
        <f>VLOOKUP(G1135,SCC_xref!$D$6:$E$260,2,FALSE)</f>
        <v>Compressor Engines</v>
      </c>
      <c r="J1135" s="7" t="s">
        <v>17135</v>
      </c>
      <c r="K1135" s="7" t="s">
        <v>17135</v>
      </c>
      <c r="L1135" s="7">
        <v>34.729999999999997</v>
      </c>
      <c r="M1135" s="7" t="s">
        <v>17135</v>
      </c>
      <c r="N1135" s="7" t="s">
        <v>17135</v>
      </c>
    </row>
    <row r="1136" spans="1:14" x14ac:dyDescent="0.2">
      <c r="A1136" s="43" t="s">
        <v>17062</v>
      </c>
      <c r="B1136" s="7" t="str">
        <f t="shared" si="20"/>
        <v>35</v>
      </c>
      <c r="C1136" s="7" t="s">
        <v>17063</v>
      </c>
      <c r="D1136" s="7" t="str">
        <f>VLOOKUP(C1136,fips_xref!$K$2:$L$53,2,FALSE)</f>
        <v>Eddy</v>
      </c>
      <c r="E1136" s="7" t="s">
        <v>17132</v>
      </c>
      <c r="F1136" s="43" t="s">
        <v>17136</v>
      </c>
      <c r="G1136" s="7" t="s">
        <v>3326</v>
      </c>
      <c r="H1136" s="43" t="s">
        <v>17301</v>
      </c>
      <c r="I1136" s="43" t="str">
        <f>VLOOKUP(G1136,SCC_xref!$D$6:$E$260,2,FALSE)</f>
        <v>Compressor Engines</v>
      </c>
      <c r="J1136" s="7">
        <v>34.729999999999997</v>
      </c>
      <c r="K1136" s="7" t="s">
        <v>17135</v>
      </c>
      <c r="L1136" s="7" t="s">
        <v>17135</v>
      </c>
      <c r="M1136" s="7" t="s">
        <v>17135</v>
      </c>
      <c r="N1136" s="7" t="s">
        <v>17135</v>
      </c>
    </row>
    <row r="1137" spans="1:14" x14ac:dyDescent="0.2">
      <c r="A1137" s="43" t="s">
        <v>17062</v>
      </c>
      <c r="B1137" s="7" t="str">
        <f t="shared" si="20"/>
        <v>35</v>
      </c>
      <c r="C1137" s="7" t="s">
        <v>17104</v>
      </c>
      <c r="D1137" s="7" t="str">
        <f>VLOOKUP(C1137,fips_xref!$K$2:$L$53,2,FALSE)</f>
        <v>Chaves</v>
      </c>
      <c r="E1137" s="7" t="s">
        <v>17139</v>
      </c>
      <c r="F1137" s="43" t="s">
        <v>17261</v>
      </c>
      <c r="G1137" s="7" t="s">
        <v>4238</v>
      </c>
      <c r="H1137" s="43" t="s">
        <v>17419</v>
      </c>
      <c r="I1137" s="43" t="str">
        <f>VLOOKUP(G1137,SCC_xref!$D$6:$E$260,2,FALSE)</f>
        <v>Compressor Engines</v>
      </c>
      <c r="J1137" s="7" t="s">
        <v>17135</v>
      </c>
      <c r="K1137" s="7" t="s">
        <v>17135</v>
      </c>
      <c r="L1137" s="7">
        <v>34.9</v>
      </c>
      <c r="M1137" s="7" t="s">
        <v>17135</v>
      </c>
      <c r="N1137" s="7" t="s">
        <v>17135</v>
      </c>
    </row>
    <row r="1138" spans="1:14" x14ac:dyDescent="0.2">
      <c r="A1138" s="43" t="s">
        <v>17062</v>
      </c>
      <c r="B1138" s="7" t="str">
        <f t="shared" si="20"/>
        <v>35</v>
      </c>
      <c r="C1138" s="7" t="s">
        <v>17105</v>
      </c>
      <c r="D1138" s="7" t="str">
        <f>VLOOKUP(C1138,fips_xref!$K$2:$L$53,2,FALSE)</f>
        <v>Lea</v>
      </c>
      <c r="E1138" s="7" t="s">
        <v>17169</v>
      </c>
      <c r="F1138" s="43" t="s">
        <v>17170</v>
      </c>
      <c r="G1138" s="7" t="s">
        <v>4252</v>
      </c>
      <c r="H1138" s="43" t="s">
        <v>17294</v>
      </c>
      <c r="I1138" s="43" t="str">
        <f>VLOOKUP(G1138,SCC_xref!$D$6:$E$260,2,FALSE)</f>
        <v>Natural Gas Production, Flares</v>
      </c>
      <c r="J1138" s="7" t="s">
        <v>17135</v>
      </c>
      <c r="K1138" s="7" t="s">
        <v>17135</v>
      </c>
      <c r="L1138" s="7">
        <v>35</v>
      </c>
      <c r="M1138" s="7" t="s">
        <v>17135</v>
      </c>
      <c r="N1138" s="7" t="s">
        <v>17135</v>
      </c>
    </row>
    <row r="1139" spans="1:14" x14ac:dyDescent="0.2">
      <c r="A1139" s="43" t="s">
        <v>17062</v>
      </c>
      <c r="B1139" s="7" t="str">
        <f t="shared" si="20"/>
        <v>35</v>
      </c>
      <c r="C1139" s="7" t="s">
        <v>17105</v>
      </c>
      <c r="D1139" s="7" t="str">
        <f>VLOOKUP(C1139,fips_xref!$K$2:$L$53,2,FALSE)</f>
        <v>Lea</v>
      </c>
      <c r="E1139" s="7" t="s">
        <v>17236</v>
      </c>
      <c r="F1139" s="43" t="s">
        <v>17237</v>
      </c>
      <c r="G1139" s="7" t="s">
        <v>1126</v>
      </c>
      <c r="H1139" s="43" t="s">
        <v>1891</v>
      </c>
      <c r="I1139" s="43" t="str">
        <f>VLOOKUP(G1139,SCC_xref!$D$6:$E$260,2,FALSE)</f>
        <v>Permitted Fugitives</v>
      </c>
      <c r="J1139" s="7" t="s">
        <v>17135</v>
      </c>
      <c r="K1139" s="7">
        <v>35</v>
      </c>
      <c r="L1139" s="7" t="s">
        <v>17135</v>
      </c>
      <c r="M1139" s="7" t="s">
        <v>17135</v>
      </c>
      <c r="N1139" s="7" t="s">
        <v>17135</v>
      </c>
    </row>
    <row r="1140" spans="1:14" x14ac:dyDescent="0.2">
      <c r="A1140" s="43" t="s">
        <v>17062</v>
      </c>
      <c r="B1140" s="7" t="str">
        <f t="shared" si="20"/>
        <v>35</v>
      </c>
      <c r="C1140" s="7" t="s">
        <v>17105</v>
      </c>
      <c r="D1140" s="7" t="str">
        <f>VLOOKUP(C1140,fips_xref!$K$2:$L$53,2,FALSE)</f>
        <v>Lea</v>
      </c>
      <c r="E1140" s="7" t="s">
        <v>17236</v>
      </c>
      <c r="F1140" s="43" t="s">
        <v>17237</v>
      </c>
      <c r="G1140" s="7" t="s">
        <v>4242</v>
      </c>
      <c r="H1140" s="43" t="s">
        <v>17318</v>
      </c>
      <c r="I1140" s="43" t="str">
        <f>VLOOKUP(G1140,SCC_xref!$D$6:$E$260,2,FALSE)</f>
        <v>Compressor Engines</v>
      </c>
      <c r="J1140" s="7">
        <v>35.5</v>
      </c>
      <c r="K1140" s="7" t="s">
        <v>17135</v>
      </c>
      <c r="L1140" s="7" t="s">
        <v>17135</v>
      </c>
      <c r="M1140" s="7" t="s">
        <v>17135</v>
      </c>
      <c r="N1140" s="7" t="s">
        <v>17135</v>
      </c>
    </row>
    <row r="1141" spans="1:14" x14ac:dyDescent="0.2">
      <c r="A1141" s="43" t="s">
        <v>17062</v>
      </c>
      <c r="B1141" s="7" t="str">
        <f t="shared" si="20"/>
        <v>35</v>
      </c>
      <c r="C1141" s="7" t="s">
        <v>17105</v>
      </c>
      <c r="D1141" s="7" t="str">
        <f>VLOOKUP(C1141,fips_xref!$K$2:$L$53,2,FALSE)</f>
        <v>Lea</v>
      </c>
      <c r="E1141" s="7" t="s">
        <v>17150</v>
      </c>
      <c r="F1141" s="43" t="s">
        <v>17163</v>
      </c>
      <c r="G1141" s="7" t="s">
        <v>5578</v>
      </c>
      <c r="H1141" s="43" t="s">
        <v>17179</v>
      </c>
      <c r="I1141" s="43" t="str">
        <f>VLOOKUP(G1141,SCC_xref!$D$6:$E$260,2,FALSE)</f>
        <v>Compressor Engines</v>
      </c>
      <c r="J1141" s="7" t="s">
        <v>17135</v>
      </c>
      <c r="K1141" s="7" t="s">
        <v>17135</v>
      </c>
      <c r="L1141" s="7">
        <v>35.58</v>
      </c>
      <c r="M1141" s="7" t="s">
        <v>17135</v>
      </c>
      <c r="N1141" s="7" t="s">
        <v>17135</v>
      </c>
    </row>
    <row r="1142" spans="1:14" x14ac:dyDescent="0.2">
      <c r="A1142" s="43" t="s">
        <v>17062</v>
      </c>
      <c r="B1142" s="7" t="str">
        <f t="shared" si="20"/>
        <v>35</v>
      </c>
      <c r="C1142" s="7" t="s">
        <v>17105</v>
      </c>
      <c r="D1142" s="7" t="str">
        <f>VLOOKUP(C1142,fips_xref!$K$2:$L$53,2,FALSE)</f>
        <v>Lea</v>
      </c>
      <c r="E1142" s="7" t="s">
        <v>17132</v>
      </c>
      <c r="F1142" s="43" t="s">
        <v>17167</v>
      </c>
      <c r="G1142" s="7" t="s">
        <v>5578</v>
      </c>
      <c r="H1142" s="43" t="s">
        <v>17199</v>
      </c>
      <c r="I1142" s="43" t="str">
        <f>VLOOKUP(G1142,SCC_xref!$D$6:$E$260,2,FALSE)</f>
        <v>Compressor Engines</v>
      </c>
      <c r="J1142" s="7" t="s">
        <v>17135</v>
      </c>
      <c r="K1142" s="7" t="s">
        <v>17135</v>
      </c>
      <c r="L1142" s="7">
        <v>35.83</v>
      </c>
      <c r="M1142" s="7" t="s">
        <v>17135</v>
      </c>
      <c r="N1142" s="7" t="s">
        <v>17135</v>
      </c>
    </row>
    <row r="1143" spans="1:14" x14ac:dyDescent="0.2">
      <c r="A1143" s="43" t="s">
        <v>17062</v>
      </c>
      <c r="B1143" s="7" t="str">
        <f t="shared" si="20"/>
        <v>35</v>
      </c>
      <c r="C1143" s="7" t="s">
        <v>17105</v>
      </c>
      <c r="D1143" s="7" t="str">
        <f>VLOOKUP(C1143,fips_xref!$K$2:$L$53,2,FALSE)</f>
        <v>Lea</v>
      </c>
      <c r="E1143" s="7" t="s">
        <v>17150</v>
      </c>
      <c r="F1143" s="43" t="s">
        <v>17163</v>
      </c>
      <c r="G1143" s="7" t="s">
        <v>5578</v>
      </c>
      <c r="H1143" s="43" t="s">
        <v>17179</v>
      </c>
      <c r="I1143" s="43" t="str">
        <f>VLOOKUP(G1143,SCC_xref!$D$6:$E$260,2,FALSE)</f>
        <v>Compressor Engines</v>
      </c>
      <c r="J1143" s="7" t="s">
        <v>17135</v>
      </c>
      <c r="K1143" s="7" t="s">
        <v>17135</v>
      </c>
      <c r="L1143" s="7">
        <v>36.46</v>
      </c>
      <c r="M1143" s="7" t="s">
        <v>17135</v>
      </c>
      <c r="N1143" s="7" t="s">
        <v>17135</v>
      </c>
    </row>
    <row r="1144" spans="1:14" x14ac:dyDescent="0.2">
      <c r="A1144" s="43" t="s">
        <v>17062</v>
      </c>
      <c r="B1144" s="7" t="str">
        <f t="shared" si="20"/>
        <v>35</v>
      </c>
      <c r="C1144" s="7" t="s">
        <v>17105</v>
      </c>
      <c r="D1144" s="7" t="str">
        <f>VLOOKUP(C1144,fips_xref!$K$2:$L$53,2,FALSE)</f>
        <v>Lea</v>
      </c>
      <c r="E1144" s="7" t="s">
        <v>17150</v>
      </c>
      <c r="F1144" s="43" t="s">
        <v>17163</v>
      </c>
      <c r="G1144" s="7" t="s">
        <v>4238</v>
      </c>
      <c r="H1144" s="43" t="s">
        <v>17186</v>
      </c>
      <c r="I1144" s="43" t="str">
        <f>VLOOKUP(G1144,SCC_xref!$D$6:$E$260,2,FALSE)</f>
        <v>Compressor Engines</v>
      </c>
      <c r="J1144" s="7">
        <v>36.46</v>
      </c>
      <c r="K1144" s="7" t="s">
        <v>17135</v>
      </c>
      <c r="L1144" s="7" t="s">
        <v>17135</v>
      </c>
      <c r="M1144" s="7" t="s">
        <v>17135</v>
      </c>
      <c r="N1144" s="7" t="s">
        <v>17135</v>
      </c>
    </row>
    <row r="1145" spans="1:14" x14ac:dyDescent="0.2">
      <c r="A1145" s="43" t="s">
        <v>17062</v>
      </c>
      <c r="B1145" s="7" t="str">
        <f t="shared" si="20"/>
        <v>35</v>
      </c>
      <c r="C1145" s="7" t="s">
        <v>17105</v>
      </c>
      <c r="D1145" s="7" t="str">
        <f>VLOOKUP(C1145,fips_xref!$K$2:$L$53,2,FALSE)</f>
        <v>Lea</v>
      </c>
      <c r="E1145" s="7" t="s">
        <v>17132</v>
      </c>
      <c r="F1145" s="43" t="s">
        <v>17173</v>
      </c>
      <c r="G1145" s="7" t="s">
        <v>4238</v>
      </c>
      <c r="H1145" s="43" t="s">
        <v>17225</v>
      </c>
      <c r="I1145" s="43" t="str">
        <f>VLOOKUP(G1145,SCC_xref!$D$6:$E$260,2,FALSE)</f>
        <v>Compressor Engines</v>
      </c>
      <c r="J1145" s="7" t="s">
        <v>17135</v>
      </c>
      <c r="K1145" s="7" t="s">
        <v>17135</v>
      </c>
      <c r="L1145" s="7">
        <v>36.65</v>
      </c>
      <c r="M1145" s="7" t="s">
        <v>17135</v>
      </c>
      <c r="N1145" s="7" t="s">
        <v>17135</v>
      </c>
    </row>
    <row r="1146" spans="1:14" x14ac:dyDescent="0.2">
      <c r="A1146" s="43" t="s">
        <v>17062</v>
      </c>
      <c r="B1146" s="7" t="str">
        <f t="shared" si="20"/>
        <v>35</v>
      </c>
      <c r="C1146" s="7" t="s">
        <v>17105</v>
      </c>
      <c r="D1146" s="7" t="str">
        <f>VLOOKUP(C1146,fips_xref!$K$2:$L$53,2,FALSE)</f>
        <v>Lea</v>
      </c>
      <c r="E1146" s="7" t="s">
        <v>17236</v>
      </c>
      <c r="F1146" s="43" t="s">
        <v>17266</v>
      </c>
      <c r="G1146" s="7" t="s">
        <v>4242</v>
      </c>
      <c r="H1146" s="43" t="s">
        <v>17329</v>
      </c>
      <c r="I1146" s="43" t="str">
        <f>VLOOKUP(G1146,SCC_xref!$D$6:$E$260,2,FALSE)</f>
        <v>Compressor Engines</v>
      </c>
      <c r="J1146" s="7">
        <v>36.700000000000003</v>
      </c>
      <c r="K1146" s="7" t="s">
        <v>17135</v>
      </c>
      <c r="L1146" s="7" t="s">
        <v>17135</v>
      </c>
      <c r="M1146" s="7" t="s">
        <v>17135</v>
      </c>
      <c r="N1146" s="7" t="s">
        <v>17135</v>
      </c>
    </row>
    <row r="1147" spans="1:14" x14ac:dyDescent="0.2">
      <c r="A1147" s="43" t="s">
        <v>17062</v>
      </c>
      <c r="B1147" s="7" t="str">
        <f t="shared" si="20"/>
        <v>35</v>
      </c>
      <c r="C1147" s="7" t="s">
        <v>17105</v>
      </c>
      <c r="D1147" s="7" t="str">
        <f>VLOOKUP(C1147,fips_xref!$K$2:$L$53,2,FALSE)</f>
        <v>Lea</v>
      </c>
      <c r="E1147" s="7" t="s">
        <v>17231</v>
      </c>
      <c r="F1147" s="43" t="s">
        <v>17232</v>
      </c>
      <c r="G1147" s="7" t="s">
        <v>1546</v>
      </c>
      <c r="H1147" s="43" t="s">
        <v>17302</v>
      </c>
      <c r="I1147" s="43" t="str">
        <f>VLOOKUP(G1147,SCC_xref!$D$6:$E$260,2,FALSE)</f>
        <v>Natural Gas Production, Flares</v>
      </c>
      <c r="J1147" s="7" t="s">
        <v>17135</v>
      </c>
      <c r="K1147" s="7">
        <v>37.5</v>
      </c>
      <c r="L1147" s="7" t="s">
        <v>17135</v>
      </c>
      <c r="M1147" s="7" t="s">
        <v>17135</v>
      </c>
      <c r="N1147" s="7" t="s">
        <v>17135</v>
      </c>
    </row>
    <row r="1148" spans="1:14" x14ac:dyDescent="0.2">
      <c r="A1148" s="43" t="s">
        <v>17062</v>
      </c>
      <c r="B1148" s="7" t="str">
        <f t="shared" si="20"/>
        <v>35</v>
      </c>
      <c r="C1148" s="7" t="s">
        <v>17105</v>
      </c>
      <c r="D1148" s="7" t="str">
        <f>VLOOKUP(C1148,fips_xref!$K$2:$L$53,2,FALSE)</f>
        <v>Lea</v>
      </c>
      <c r="E1148" s="7" t="s">
        <v>17236</v>
      </c>
      <c r="F1148" s="43" t="s">
        <v>17266</v>
      </c>
      <c r="G1148" s="7" t="s">
        <v>4242</v>
      </c>
      <c r="H1148" s="43" t="s">
        <v>17330</v>
      </c>
      <c r="I1148" s="43" t="str">
        <f>VLOOKUP(G1148,SCC_xref!$D$6:$E$260,2,FALSE)</f>
        <v>Compressor Engines</v>
      </c>
      <c r="J1148" s="7">
        <v>37.6</v>
      </c>
      <c r="K1148" s="7" t="s">
        <v>17135</v>
      </c>
      <c r="L1148" s="7" t="s">
        <v>17135</v>
      </c>
      <c r="M1148" s="7" t="s">
        <v>17135</v>
      </c>
      <c r="N1148" s="7" t="s">
        <v>17135</v>
      </c>
    </row>
    <row r="1149" spans="1:14" x14ac:dyDescent="0.2">
      <c r="A1149" s="43" t="s">
        <v>17062</v>
      </c>
      <c r="B1149" s="7" t="str">
        <f t="shared" si="20"/>
        <v>35</v>
      </c>
      <c r="C1149" s="7" t="s">
        <v>17063</v>
      </c>
      <c r="D1149" s="7" t="str">
        <f>VLOOKUP(C1149,fips_xref!$K$2:$L$53,2,FALSE)</f>
        <v>Eddy</v>
      </c>
      <c r="E1149" s="7" t="s">
        <v>17153</v>
      </c>
      <c r="F1149" s="43" t="s">
        <v>17165</v>
      </c>
      <c r="G1149" s="7" t="s">
        <v>4238</v>
      </c>
      <c r="H1149" s="43" t="s">
        <v>17350</v>
      </c>
      <c r="I1149" s="43" t="str">
        <f>VLOOKUP(G1149,SCC_xref!$D$6:$E$260,2,FALSE)</f>
        <v>Compressor Engines</v>
      </c>
      <c r="J1149" s="7" t="s">
        <v>17135</v>
      </c>
      <c r="K1149" s="7" t="s">
        <v>17135</v>
      </c>
      <c r="L1149" s="7">
        <v>37.619999999999997</v>
      </c>
      <c r="M1149" s="7" t="s">
        <v>17135</v>
      </c>
      <c r="N1149" s="7" t="s">
        <v>17135</v>
      </c>
    </row>
    <row r="1150" spans="1:14" x14ac:dyDescent="0.2">
      <c r="A1150" s="43" t="s">
        <v>17062</v>
      </c>
      <c r="B1150" s="7" t="str">
        <f t="shared" si="20"/>
        <v>35</v>
      </c>
      <c r="C1150" s="7" t="s">
        <v>17063</v>
      </c>
      <c r="D1150" s="7" t="str">
        <f>VLOOKUP(C1150,fips_xref!$K$2:$L$53,2,FALSE)</f>
        <v>Eddy</v>
      </c>
      <c r="E1150" s="7" t="s">
        <v>17268</v>
      </c>
      <c r="F1150" s="43" t="s">
        <v>17269</v>
      </c>
      <c r="G1150" s="7" t="s">
        <v>4240</v>
      </c>
      <c r="H1150" s="43" t="s">
        <v>17274</v>
      </c>
      <c r="I1150" s="43" t="str">
        <f>VLOOKUP(G1150,SCC_xref!$D$6:$E$260,2,FALSE)</f>
        <v>Compressor Engines</v>
      </c>
      <c r="J1150" s="7">
        <v>37.76</v>
      </c>
      <c r="K1150" s="7" t="s">
        <v>17135</v>
      </c>
      <c r="L1150" s="7" t="s">
        <v>17135</v>
      </c>
      <c r="M1150" s="7" t="s">
        <v>17135</v>
      </c>
      <c r="N1150" s="7" t="s">
        <v>17135</v>
      </c>
    </row>
    <row r="1151" spans="1:14" x14ac:dyDescent="0.2">
      <c r="A1151" s="43" t="s">
        <v>17062</v>
      </c>
      <c r="B1151" s="7" t="str">
        <f t="shared" si="20"/>
        <v>35</v>
      </c>
      <c r="C1151" s="7" t="s">
        <v>17063</v>
      </c>
      <c r="D1151" s="7" t="str">
        <f>VLOOKUP(C1151,fips_xref!$K$2:$L$53,2,FALSE)</f>
        <v>Eddy</v>
      </c>
      <c r="E1151" s="7" t="s">
        <v>17153</v>
      </c>
      <c r="F1151" s="43" t="s">
        <v>17165</v>
      </c>
      <c r="G1151" s="7" t="s">
        <v>3326</v>
      </c>
      <c r="H1151" s="43" t="s">
        <v>17327</v>
      </c>
      <c r="I1151" s="43" t="str">
        <f>VLOOKUP(G1151,SCC_xref!$D$6:$E$260,2,FALSE)</f>
        <v>Compressor Engines</v>
      </c>
      <c r="J1151" s="7" t="s">
        <v>17135</v>
      </c>
      <c r="K1151" s="7" t="s">
        <v>17135</v>
      </c>
      <c r="L1151" s="7">
        <v>38.83</v>
      </c>
      <c r="M1151" s="7" t="s">
        <v>17135</v>
      </c>
      <c r="N1151" s="7" t="s">
        <v>17135</v>
      </c>
    </row>
    <row r="1152" spans="1:14" x14ac:dyDescent="0.2">
      <c r="A1152" s="43" t="s">
        <v>17062</v>
      </c>
      <c r="B1152" s="7" t="str">
        <f t="shared" si="20"/>
        <v>35</v>
      </c>
      <c r="C1152" s="7" t="s">
        <v>17063</v>
      </c>
      <c r="D1152" s="7" t="str">
        <f>VLOOKUP(C1152,fips_xref!$K$2:$L$53,2,FALSE)</f>
        <v>Eddy</v>
      </c>
      <c r="E1152" s="7" t="s">
        <v>17268</v>
      </c>
      <c r="F1152" s="43" t="s">
        <v>17269</v>
      </c>
      <c r="G1152" s="7" t="s">
        <v>4240</v>
      </c>
      <c r="H1152" s="43" t="s">
        <v>17274</v>
      </c>
      <c r="I1152" s="43" t="str">
        <f>VLOOKUP(G1152,SCC_xref!$D$6:$E$260,2,FALSE)</f>
        <v>Compressor Engines</v>
      </c>
      <c r="J1152" s="7">
        <v>39</v>
      </c>
      <c r="K1152" s="7" t="s">
        <v>17135</v>
      </c>
      <c r="L1152" s="7" t="s">
        <v>17135</v>
      </c>
      <c r="M1152" s="7" t="s">
        <v>17135</v>
      </c>
      <c r="N1152" s="7" t="s">
        <v>17135</v>
      </c>
    </row>
    <row r="1153" spans="1:14" x14ac:dyDescent="0.2">
      <c r="A1153" s="43" t="s">
        <v>17062</v>
      </c>
      <c r="B1153" s="7" t="str">
        <f t="shared" si="20"/>
        <v>35</v>
      </c>
      <c r="C1153" s="7" t="s">
        <v>17105</v>
      </c>
      <c r="D1153" s="7" t="str">
        <f>VLOOKUP(C1153,fips_xref!$K$2:$L$53,2,FALSE)</f>
        <v>Lea</v>
      </c>
      <c r="E1153" s="7" t="s">
        <v>17201</v>
      </c>
      <c r="F1153" s="43" t="s">
        <v>17286</v>
      </c>
      <c r="G1153" s="7" t="s">
        <v>5578</v>
      </c>
      <c r="H1153" s="43" t="s">
        <v>17324</v>
      </c>
      <c r="I1153" s="43" t="str">
        <f>VLOOKUP(G1153,SCC_xref!$D$6:$E$260,2,FALSE)</f>
        <v>Compressor Engines</v>
      </c>
      <c r="J1153" s="7">
        <v>39.21</v>
      </c>
      <c r="K1153" s="7" t="s">
        <v>17135</v>
      </c>
      <c r="L1153" s="7" t="s">
        <v>17135</v>
      </c>
      <c r="M1153" s="7" t="s">
        <v>17135</v>
      </c>
      <c r="N1153" s="7" t="s">
        <v>17135</v>
      </c>
    </row>
    <row r="1154" spans="1:14" x14ac:dyDescent="0.2">
      <c r="A1154" s="43" t="s">
        <v>17062</v>
      </c>
      <c r="B1154" s="7" t="str">
        <f t="shared" si="20"/>
        <v>35</v>
      </c>
      <c r="C1154" s="7" t="s">
        <v>17063</v>
      </c>
      <c r="D1154" s="7" t="str">
        <f>VLOOKUP(C1154,fips_xref!$K$2:$L$53,2,FALSE)</f>
        <v>Eddy</v>
      </c>
      <c r="E1154" s="7" t="s">
        <v>17153</v>
      </c>
      <c r="F1154" s="43" t="s">
        <v>17165</v>
      </c>
      <c r="G1154" s="7" t="s">
        <v>4238</v>
      </c>
      <c r="H1154" s="43" t="s">
        <v>17336</v>
      </c>
      <c r="I1154" s="43" t="str">
        <f>VLOOKUP(G1154,SCC_xref!$D$6:$E$260,2,FALSE)</f>
        <v>Compressor Engines</v>
      </c>
      <c r="J1154" s="7" t="s">
        <v>17135</v>
      </c>
      <c r="K1154" s="7" t="s">
        <v>17135</v>
      </c>
      <c r="L1154" s="7">
        <v>39.590000000000003</v>
      </c>
      <c r="M1154" s="7" t="s">
        <v>17135</v>
      </c>
      <c r="N1154" s="7" t="s">
        <v>17135</v>
      </c>
    </row>
    <row r="1155" spans="1:14" x14ac:dyDescent="0.2">
      <c r="A1155" s="43" t="s">
        <v>17062</v>
      </c>
      <c r="B1155" s="7" t="str">
        <f t="shared" si="20"/>
        <v>35</v>
      </c>
      <c r="C1155" s="7" t="s">
        <v>17105</v>
      </c>
      <c r="D1155" s="7" t="str">
        <f>VLOOKUP(C1155,fips_xref!$K$2:$L$53,2,FALSE)</f>
        <v>Lea</v>
      </c>
      <c r="E1155" s="7" t="s">
        <v>17150</v>
      </c>
      <c r="F1155" s="43" t="s">
        <v>17156</v>
      </c>
      <c r="G1155" s="7" t="s">
        <v>1126</v>
      </c>
      <c r="H1155" s="43" t="s">
        <v>17399</v>
      </c>
      <c r="I1155" s="43" t="str">
        <f>VLOOKUP(G1155,SCC_xref!$D$6:$E$260,2,FALSE)</f>
        <v>Permitted Fugitives</v>
      </c>
      <c r="J1155" s="7" t="s">
        <v>17135</v>
      </c>
      <c r="K1155" s="7">
        <v>40</v>
      </c>
      <c r="L1155" s="7" t="s">
        <v>17135</v>
      </c>
      <c r="M1155" s="7" t="s">
        <v>17135</v>
      </c>
      <c r="N1155" s="7" t="s">
        <v>17135</v>
      </c>
    </row>
    <row r="1156" spans="1:14" x14ac:dyDescent="0.2">
      <c r="A1156" s="43" t="s">
        <v>17062</v>
      </c>
      <c r="B1156" s="7" t="str">
        <f t="shared" si="20"/>
        <v>35</v>
      </c>
      <c r="C1156" s="7" t="s">
        <v>17105</v>
      </c>
      <c r="D1156" s="7" t="str">
        <f>VLOOKUP(C1156,fips_xref!$K$2:$L$53,2,FALSE)</f>
        <v>Lea</v>
      </c>
      <c r="E1156" s="7" t="s">
        <v>17236</v>
      </c>
      <c r="F1156" s="43" t="s">
        <v>17237</v>
      </c>
      <c r="G1156" s="7" t="s">
        <v>4242</v>
      </c>
      <c r="H1156" s="43" t="s">
        <v>17318</v>
      </c>
      <c r="I1156" s="43" t="str">
        <f>VLOOKUP(G1156,SCC_xref!$D$6:$E$260,2,FALSE)</f>
        <v>Compressor Engines</v>
      </c>
      <c r="J1156" s="7">
        <v>40.799999999999997</v>
      </c>
      <c r="K1156" s="7" t="s">
        <v>17135</v>
      </c>
      <c r="L1156" s="7" t="s">
        <v>17135</v>
      </c>
      <c r="M1156" s="7" t="s">
        <v>17135</v>
      </c>
      <c r="N1156" s="7" t="s">
        <v>17135</v>
      </c>
    </row>
    <row r="1157" spans="1:14" x14ac:dyDescent="0.2">
      <c r="A1157" s="43" t="s">
        <v>17062</v>
      </c>
      <c r="B1157" s="7" t="str">
        <f t="shared" si="20"/>
        <v>35</v>
      </c>
      <c r="C1157" s="7" t="s">
        <v>17105</v>
      </c>
      <c r="D1157" s="7" t="str">
        <f>VLOOKUP(C1157,fips_xref!$K$2:$L$53,2,FALSE)</f>
        <v>Lea</v>
      </c>
      <c r="E1157" s="7" t="s">
        <v>17150</v>
      </c>
      <c r="F1157" s="43" t="s">
        <v>17175</v>
      </c>
      <c r="G1157" s="7" t="s">
        <v>4238</v>
      </c>
      <c r="H1157" s="43" t="s">
        <v>17204</v>
      </c>
      <c r="I1157" s="43" t="str">
        <f>VLOOKUP(G1157,SCC_xref!$D$6:$E$260,2,FALSE)</f>
        <v>Compressor Engines</v>
      </c>
      <c r="J1157" s="7">
        <v>40.9</v>
      </c>
      <c r="K1157" s="7" t="s">
        <v>17135</v>
      </c>
      <c r="L1157" s="7" t="s">
        <v>17135</v>
      </c>
      <c r="M1157" s="7" t="s">
        <v>17135</v>
      </c>
      <c r="N1157" s="7" t="s">
        <v>17135</v>
      </c>
    </row>
    <row r="1158" spans="1:14" x14ac:dyDescent="0.2">
      <c r="A1158" s="43" t="s">
        <v>17062</v>
      </c>
      <c r="B1158" s="7" t="str">
        <f t="shared" si="20"/>
        <v>35</v>
      </c>
      <c r="C1158" s="7" t="s">
        <v>17105</v>
      </c>
      <c r="D1158" s="7" t="str">
        <f>VLOOKUP(C1158,fips_xref!$K$2:$L$53,2,FALSE)</f>
        <v>Lea</v>
      </c>
      <c r="E1158" s="7" t="s">
        <v>17132</v>
      </c>
      <c r="F1158" s="43" t="s">
        <v>17173</v>
      </c>
      <c r="G1158" s="7" t="s">
        <v>4238</v>
      </c>
      <c r="H1158" s="43" t="s">
        <v>17225</v>
      </c>
      <c r="I1158" s="43" t="str">
        <f>VLOOKUP(G1158,SCC_xref!$D$6:$E$260,2,FALSE)</f>
        <v>Compressor Engines</v>
      </c>
      <c r="J1158" s="7" t="s">
        <v>17135</v>
      </c>
      <c r="K1158" s="7" t="s">
        <v>17135</v>
      </c>
      <c r="L1158" s="7">
        <v>41.76</v>
      </c>
      <c r="M1158" s="7" t="s">
        <v>17135</v>
      </c>
      <c r="N1158" s="7" t="s">
        <v>17135</v>
      </c>
    </row>
    <row r="1159" spans="1:14" x14ac:dyDescent="0.2">
      <c r="A1159" s="43" t="s">
        <v>17062</v>
      </c>
      <c r="B1159" s="7" t="str">
        <f t="shared" si="20"/>
        <v>35</v>
      </c>
      <c r="C1159" s="7" t="s">
        <v>17105</v>
      </c>
      <c r="D1159" s="7" t="str">
        <f>VLOOKUP(C1159,fips_xref!$K$2:$L$53,2,FALSE)</f>
        <v>Lea</v>
      </c>
      <c r="E1159" s="7" t="s">
        <v>17201</v>
      </c>
      <c r="F1159" s="43" t="s">
        <v>17286</v>
      </c>
      <c r="G1159" s="7" t="s">
        <v>5578</v>
      </c>
      <c r="H1159" s="43" t="s">
        <v>17324</v>
      </c>
      <c r="I1159" s="43" t="str">
        <f>VLOOKUP(G1159,SCC_xref!$D$6:$E$260,2,FALSE)</f>
        <v>Compressor Engines</v>
      </c>
      <c r="J1159" s="7" t="s">
        <v>17135</v>
      </c>
      <c r="K1159" s="7" t="s">
        <v>17135</v>
      </c>
      <c r="L1159" s="7">
        <v>41.83</v>
      </c>
      <c r="M1159" s="7" t="s">
        <v>17135</v>
      </c>
      <c r="N1159" s="7" t="s">
        <v>17135</v>
      </c>
    </row>
    <row r="1160" spans="1:14" x14ac:dyDescent="0.2">
      <c r="A1160" s="43" t="s">
        <v>17062</v>
      </c>
      <c r="B1160" s="7" t="str">
        <f t="shared" si="20"/>
        <v>35</v>
      </c>
      <c r="C1160" s="7" t="s">
        <v>17104</v>
      </c>
      <c r="D1160" s="7" t="str">
        <f>VLOOKUP(C1160,fips_xref!$K$2:$L$53,2,FALSE)</f>
        <v>Chaves</v>
      </c>
      <c r="E1160" s="7" t="s">
        <v>17139</v>
      </c>
      <c r="F1160" s="43" t="s">
        <v>17250</v>
      </c>
      <c r="G1160" s="7" t="s">
        <v>4242</v>
      </c>
      <c r="H1160" s="43" t="s">
        <v>17411</v>
      </c>
      <c r="I1160" s="43" t="str">
        <f>VLOOKUP(G1160,SCC_xref!$D$6:$E$260,2,FALSE)</f>
        <v>Compressor Engines</v>
      </c>
      <c r="J1160" s="7">
        <v>42.1</v>
      </c>
      <c r="K1160" s="7" t="s">
        <v>17135</v>
      </c>
      <c r="L1160" s="7" t="s">
        <v>17135</v>
      </c>
      <c r="M1160" s="7" t="s">
        <v>17135</v>
      </c>
      <c r="N1160" s="7" t="s">
        <v>17135</v>
      </c>
    </row>
    <row r="1161" spans="1:14" x14ac:dyDescent="0.2">
      <c r="A1161" s="43" t="s">
        <v>17062</v>
      </c>
      <c r="B1161" s="7" t="str">
        <f t="shared" si="20"/>
        <v>35</v>
      </c>
      <c r="C1161" s="7" t="s">
        <v>17105</v>
      </c>
      <c r="D1161" s="7" t="str">
        <f>VLOOKUP(C1161,fips_xref!$K$2:$L$53,2,FALSE)</f>
        <v>Lea</v>
      </c>
      <c r="E1161" s="7" t="s">
        <v>17132</v>
      </c>
      <c r="F1161" s="43" t="s">
        <v>17173</v>
      </c>
      <c r="G1161" s="7" t="s">
        <v>4238</v>
      </c>
      <c r="H1161" s="43" t="s">
        <v>17225</v>
      </c>
      <c r="I1161" s="43" t="str">
        <f>VLOOKUP(G1161,SCC_xref!$D$6:$E$260,2,FALSE)</f>
        <v>Compressor Engines</v>
      </c>
      <c r="J1161" s="7" t="s">
        <v>17135</v>
      </c>
      <c r="K1161" s="7">
        <v>42.29</v>
      </c>
      <c r="L1161" s="7" t="s">
        <v>17135</v>
      </c>
      <c r="M1161" s="7" t="s">
        <v>17135</v>
      </c>
      <c r="N1161" s="7" t="s">
        <v>17135</v>
      </c>
    </row>
    <row r="1162" spans="1:14" x14ac:dyDescent="0.2">
      <c r="A1162" s="43" t="s">
        <v>17062</v>
      </c>
      <c r="B1162" s="7" t="str">
        <f t="shared" si="20"/>
        <v>35</v>
      </c>
      <c r="C1162" s="7" t="s">
        <v>17105</v>
      </c>
      <c r="D1162" s="7" t="str">
        <f>VLOOKUP(C1162,fips_xref!$K$2:$L$53,2,FALSE)</f>
        <v>Lea</v>
      </c>
      <c r="E1162" s="7" t="s">
        <v>17236</v>
      </c>
      <c r="F1162" s="43" t="s">
        <v>17237</v>
      </c>
      <c r="G1162" s="7" t="s">
        <v>4242</v>
      </c>
      <c r="H1162" s="43" t="s">
        <v>17318</v>
      </c>
      <c r="I1162" s="43" t="str">
        <f>VLOOKUP(G1162,SCC_xref!$D$6:$E$260,2,FALSE)</f>
        <v>Compressor Engines</v>
      </c>
      <c r="J1162" s="7">
        <v>43.3</v>
      </c>
      <c r="K1162" s="7" t="s">
        <v>17135</v>
      </c>
      <c r="L1162" s="7" t="s">
        <v>17135</v>
      </c>
      <c r="M1162" s="7" t="s">
        <v>17135</v>
      </c>
      <c r="N1162" s="7" t="s">
        <v>17135</v>
      </c>
    </row>
    <row r="1163" spans="1:14" x14ac:dyDescent="0.2">
      <c r="A1163" s="43" t="s">
        <v>17062</v>
      </c>
      <c r="B1163" s="7" t="str">
        <f t="shared" si="20"/>
        <v>35</v>
      </c>
      <c r="C1163" s="7" t="s">
        <v>17105</v>
      </c>
      <c r="D1163" s="7" t="str">
        <f>VLOOKUP(C1163,fips_xref!$K$2:$L$53,2,FALSE)</f>
        <v>Lea</v>
      </c>
      <c r="E1163" s="7" t="s">
        <v>17150</v>
      </c>
      <c r="F1163" s="43" t="s">
        <v>17187</v>
      </c>
      <c r="G1163" s="7" t="s">
        <v>4252</v>
      </c>
      <c r="H1163" s="43" t="s">
        <v>17174</v>
      </c>
      <c r="I1163" s="43" t="str">
        <f>VLOOKUP(G1163,SCC_xref!$D$6:$E$260,2,FALSE)</f>
        <v>Natural Gas Production, Flares</v>
      </c>
      <c r="J1163" s="7" t="s">
        <v>17135</v>
      </c>
      <c r="K1163" s="7" t="s">
        <v>17135</v>
      </c>
      <c r="L1163" s="7" t="s">
        <v>17135</v>
      </c>
      <c r="M1163" s="7">
        <v>44.06</v>
      </c>
      <c r="N1163" s="7" t="s">
        <v>17135</v>
      </c>
    </row>
    <row r="1164" spans="1:14" x14ac:dyDescent="0.2">
      <c r="A1164" s="43" t="s">
        <v>17062</v>
      </c>
      <c r="B1164" s="7" t="str">
        <f t="shared" si="20"/>
        <v>35</v>
      </c>
      <c r="C1164" s="7" t="s">
        <v>17063</v>
      </c>
      <c r="D1164" s="7" t="str">
        <f>VLOOKUP(C1164,fips_xref!$K$2:$L$53,2,FALSE)</f>
        <v>Eddy</v>
      </c>
      <c r="E1164" s="7" t="s">
        <v>17153</v>
      </c>
      <c r="F1164" s="43" t="s">
        <v>17165</v>
      </c>
      <c r="G1164" s="7" t="s">
        <v>4238</v>
      </c>
      <c r="H1164" s="43" t="s">
        <v>17336</v>
      </c>
      <c r="I1164" s="43" t="str">
        <f>VLOOKUP(G1164,SCC_xref!$D$6:$E$260,2,FALSE)</f>
        <v>Compressor Engines</v>
      </c>
      <c r="J1164" s="7">
        <v>44.33</v>
      </c>
      <c r="K1164" s="7" t="s">
        <v>17135</v>
      </c>
      <c r="L1164" s="7" t="s">
        <v>17135</v>
      </c>
      <c r="M1164" s="7" t="s">
        <v>17135</v>
      </c>
      <c r="N1164" s="7" t="s">
        <v>17135</v>
      </c>
    </row>
    <row r="1165" spans="1:14" x14ac:dyDescent="0.2">
      <c r="A1165" s="43" t="s">
        <v>17062</v>
      </c>
      <c r="B1165" s="7" t="str">
        <f t="shared" si="20"/>
        <v>35</v>
      </c>
      <c r="C1165" s="7" t="s">
        <v>17105</v>
      </c>
      <c r="D1165" s="7" t="str">
        <f>VLOOKUP(C1165,fips_xref!$K$2:$L$53,2,FALSE)</f>
        <v>Lea</v>
      </c>
      <c r="E1165" s="7" t="s">
        <v>17150</v>
      </c>
      <c r="F1165" s="43" t="s">
        <v>17156</v>
      </c>
      <c r="G1165" s="7" t="s">
        <v>4238</v>
      </c>
      <c r="H1165" s="43" t="s">
        <v>17211</v>
      </c>
      <c r="I1165" s="43" t="str">
        <f>VLOOKUP(G1165,SCC_xref!$D$6:$E$260,2,FALSE)</f>
        <v>Compressor Engines</v>
      </c>
      <c r="J1165" s="7">
        <v>44.37</v>
      </c>
      <c r="K1165" s="7" t="s">
        <v>17135</v>
      </c>
      <c r="L1165" s="7" t="s">
        <v>17135</v>
      </c>
      <c r="M1165" s="7" t="s">
        <v>17135</v>
      </c>
      <c r="N1165" s="7" t="s">
        <v>17135</v>
      </c>
    </row>
    <row r="1166" spans="1:14" x14ac:dyDescent="0.2">
      <c r="A1166" s="43" t="s">
        <v>17062</v>
      </c>
      <c r="B1166" s="7" t="str">
        <f t="shared" si="20"/>
        <v>35</v>
      </c>
      <c r="C1166" s="7" t="s">
        <v>17105</v>
      </c>
      <c r="D1166" s="7" t="str">
        <f>VLOOKUP(C1166,fips_xref!$K$2:$L$53,2,FALSE)</f>
        <v>Lea</v>
      </c>
      <c r="E1166" s="7" t="s">
        <v>17132</v>
      </c>
      <c r="F1166" s="43" t="s">
        <v>17167</v>
      </c>
      <c r="G1166" s="7" t="s">
        <v>5578</v>
      </c>
      <c r="H1166" s="43" t="s">
        <v>17168</v>
      </c>
      <c r="I1166" s="43" t="str">
        <f>VLOOKUP(G1166,SCC_xref!$D$6:$E$260,2,FALSE)</f>
        <v>Compressor Engines</v>
      </c>
      <c r="J1166" s="7" t="s">
        <v>17135</v>
      </c>
      <c r="K1166" s="7" t="s">
        <v>17135</v>
      </c>
      <c r="L1166" s="7">
        <v>44.89</v>
      </c>
      <c r="M1166" s="7" t="s">
        <v>17135</v>
      </c>
      <c r="N1166" s="7" t="s">
        <v>17135</v>
      </c>
    </row>
    <row r="1167" spans="1:14" x14ac:dyDescent="0.2">
      <c r="A1167" s="43" t="s">
        <v>17062</v>
      </c>
      <c r="B1167" s="7" t="str">
        <f t="shared" si="20"/>
        <v>35</v>
      </c>
      <c r="C1167" s="7" t="s">
        <v>17105</v>
      </c>
      <c r="D1167" s="7" t="str">
        <f>VLOOKUP(C1167,fips_xref!$K$2:$L$53,2,FALSE)</f>
        <v>Lea</v>
      </c>
      <c r="E1167" s="7" t="s">
        <v>17150</v>
      </c>
      <c r="F1167" s="43" t="s">
        <v>17163</v>
      </c>
      <c r="G1167" s="7" t="s">
        <v>5578</v>
      </c>
      <c r="H1167" s="43" t="s">
        <v>17285</v>
      </c>
      <c r="I1167" s="43" t="str">
        <f>VLOOKUP(G1167,SCC_xref!$D$6:$E$260,2,FALSE)</f>
        <v>Compressor Engines</v>
      </c>
      <c r="J1167" s="7">
        <v>45.78</v>
      </c>
      <c r="K1167" s="7" t="s">
        <v>17135</v>
      </c>
      <c r="L1167" s="7" t="s">
        <v>17135</v>
      </c>
      <c r="M1167" s="7" t="s">
        <v>17135</v>
      </c>
      <c r="N1167" s="7" t="s">
        <v>17135</v>
      </c>
    </row>
    <row r="1168" spans="1:14" x14ac:dyDescent="0.2">
      <c r="A1168" s="43" t="s">
        <v>17062</v>
      </c>
      <c r="B1168" s="7" t="str">
        <f t="shared" si="20"/>
        <v>35</v>
      </c>
      <c r="C1168" s="7" t="s">
        <v>17105</v>
      </c>
      <c r="D1168" s="7" t="str">
        <f>VLOOKUP(C1168,fips_xref!$K$2:$L$53,2,FALSE)</f>
        <v>Lea</v>
      </c>
      <c r="E1168" s="7" t="s">
        <v>17132</v>
      </c>
      <c r="F1168" s="43" t="s">
        <v>17167</v>
      </c>
      <c r="G1168" s="7" t="s">
        <v>5578</v>
      </c>
      <c r="H1168" s="43" t="s">
        <v>17168</v>
      </c>
      <c r="I1168" s="43" t="str">
        <f>VLOOKUP(G1168,SCC_xref!$D$6:$E$260,2,FALSE)</f>
        <v>Compressor Engines</v>
      </c>
      <c r="J1168" s="7" t="s">
        <v>17135</v>
      </c>
      <c r="K1168" s="7" t="s">
        <v>17135</v>
      </c>
      <c r="L1168" s="7">
        <v>46.01</v>
      </c>
      <c r="M1168" s="7" t="s">
        <v>17135</v>
      </c>
      <c r="N1168" s="7" t="s">
        <v>17135</v>
      </c>
    </row>
    <row r="1169" spans="1:14" x14ac:dyDescent="0.2">
      <c r="A1169" s="43" t="s">
        <v>17062</v>
      </c>
      <c r="B1169" s="7" t="str">
        <f t="shared" si="20"/>
        <v>35</v>
      </c>
      <c r="C1169" s="7" t="s">
        <v>17105</v>
      </c>
      <c r="D1169" s="7" t="str">
        <f>VLOOKUP(C1169,fips_xref!$K$2:$L$53,2,FALSE)</f>
        <v>Lea</v>
      </c>
      <c r="E1169" s="7" t="s">
        <v>17150</v>
      </c>
      <c r="F1169" s="43" t="s">
        <v>17163</v>
      </c>
      <c r="G1169" s="7" t="s">
        <v>5578</v>
      </c>
      <c r="H1169" s="43" t="s">
        <v>17183</v>
      </c>
      <c r="I1169" s="43" t="str">
        <f>VLOOKUP(G1169,SCC_xref!$D$6:$E$260,2,FALSE)</f>
        <v>Compressor Engines</v>
      </c>
      <c r="J1169" s="7">
        <v>46.41</v>
      </c>
      <c r="K1169" s="7" t="s">
        <v>17135</v>
      </c>
      <c r="L1169" s="7" t="s">
        <v>17135</v>
      </c>
      <c r="M1169" s="7" t="s">
        <v>17135</v>
      </c>
      <c r="N1169" s="7" t="s">
        <v>17135</v>
      </c>
    </row>
    <row r="1170" spans="1:14" x14ac:dyDescent="0.2">
      <c r="A1170" s="43" t="s">
        <v>17062</v>
      </c>
      <c r="B1170" s="7" t="str">
        <f t="shared" si="20"/>
        <v>35</v>
      </c>
      <c r="C1170" s="7" t="s">
        <v>17105</v>
      </c>
      <c r="D1170" s="7" t="str">
        <f>VLOOKUP(C1170,fips_xref!$K$2:$L$53,2,FALSE)</f>
        <v>Lea</v>
      </c>
      <c r="E1170" s="7" t="s">
        <v>17150</v>
      </c>
      <c r="F1170" s="43" t="s">
        <v>17163</v>
      </c>
      <c r="G1170" s="7" t="s">
        <v>1126</v>
      </c>
      <c r="H1170" s="43" t="s">
        <v>17399</v>
      </c>
      <c r="I1170" s="43" t="str">
        <f>VLOOKUP(G1170,SCC_xref!$D$6:$E$260,2,FALSE)</f>
        <v>Permitted Fugitives</v>
      </c>
      <c r="J1170" s="7" t="s">
        <v>17135</v>
      </c>
      <c r="K1170" s="7">
        <v>46.759</v>
      </c>
      <c r="L1170" s="7" t="s">
        <v>17135</v>
      </c>
      <c r="M1170" s="7" t="s">
        <v>17135</v>
      </c>
      <c r="N1170" s="7" t="s">
        <v>17135</v>
      </c>
    </row>
    <row r="1171" spans="1:14" x14ac:dyDescent="0.2">
      <c r="A1171" s="43" t="s">
        <v>17062</v>
      </c>
      <c r="B1171" s="7" t="str">
        <f t="shared" si="20"/>
        <v>35</v>
      </c>
      <c r="C1171" s="7" t="s">
        <v>17105</v>
      </c>
      <c r="D1171" s="7" t="str">
        <f>VLOOKUP(C1171,fips_xref!$K$2:$L$53,2,FALSE)</f>
        <v>Lea</v>
      </c>
      <c r="E1171" s="7" t="s">
        <v>17150</v>
      </c>
      <c r="F1171" s="43" t="s">
        <v>17163</v>
      </c>
      <c r="G1171" s="7" t="s">
        <v>4252</v>
      </c>
      <c r="H1171" s="43" t="s">
        <v>17174</v>
      </c>
      <c r="I1171" s="43" t="str">
        <f>VLOOKUP(G1171,SCC_xref!$D$6:$E$260,2,FALSE)</f>
        <v>Natural Gas Production, Flares</v>
      </c>
      <c r="J1171" s="7" t="s">
        <v>17135</v>
      </c>
      <c r="K1171" s="7" t="s">
        <v>17135</v>
      </c>
      <c r="L1171" s="7" t="s">
        <v>17135</v>
      </c>
      <c r="M1171" s="7">
        <v>47.27</v>
      </c>
      <c r="N1171" s="7" t="s">
        <v>17135</v>
      </c>
    </row>
    <row r="1172" spans="1:14" x14ac:dyDescent="0.2">
      <c r="A1172" s="43" t="s">
        <v>17062</v>
      </c>
      <c r="B1172" s="7" t="str">
        <f t="shared" si="20"/>
        <v>35</v>
      </c>
      <c r="C1172" s="7" t="s">
        <v>17105</v>
      </c>
      <c r="D1172" s="7" t="str">
        <f>VLOOKUP(C1172,fips_xref!$K$2:$L$53,2,FALSE)</f>
        <v>Lea</v>
      </c>
      <c r="E1172" s="7" t="s">
        <v>17132</v>
      </c>
      <c r="F1172" s="43" t="s">
        <v>17167</v>
      </c>
      <c r="G1172" s="7" t="s">
        <v>5578</v>
      </c>
      <c r="H1172" s="43" t="s">
        <v>17168</v>
      </c>
      <c r="I1172" s="43" t="str">
        <f>VLOOKUP(G1172,SCC_xref!$D$6:$E$260,2,FALSE)</f>
        <v>Compressor Engines</v>
      </c>
      <c r="J1172" s="7" t="s">
        <v>17135</v>
      </c>
      <c r="K1172" s="7" t="s">
        <v>17135</v>
      </c>
      <c r="L1172" s="7">
        <v>48.81</v>
      </c>
      <c r="M1172" s="7" t="s">
        <v>17135</v>
      </c>
      <c r="N1172" s="7" t="s">
        <v>17135</v>
      </c>
    </row>
    <row r="1173" spans="1:14" x14ac:dyDescent="0.2">
      <c r="A1173" s="43" t="s">
        <v>17062</v>
      </c>
      <c r="B1173" s="7" t="str">
        <f t="shared" si="20"/>
        <v>35</v>
      </c>
      <c r="C1173" s="7" t="s">
        <v>17105</v>
      </c>
      <c r="D1173" s="7" t="str">
        <f>VLOOKUP(C1173,fips_xref!$K$2:$L$53,2,FALSE)</f>
        <v>Lea</v>
      </c>
      <c r="E1173" s="7" t="s">
        <v>17132</v>
      </c>
      <c r="F1173" s="43" t="s">
        <v>17167</v>
      </c>
      <c r="G1173" s="7" t="s">
        <v>5578</v>
      </c>
      <c r="H1173" s="43" t="s">
        <v>17168</v>
      </c>
      <c r="I1173" s="43" t="str">
        <f>VLOOKUP(G1173,SCC_xref!$D$6:$E$260,2,FALSE)</f>
        <v>Compressor Engines</v>
      </c>
      <c r="J1173" s="7" t="s">
        <v>17135</v>
      </c>
      <c r="K1173" s="7" t="s">
        <v>17135</v>
      </c>
      <c r="L1173" s="7">
        <v>49.05</v>
      </c>
      <c r="M1173" s="7" t="s">
        <v>17135</v>
      </c>
      <c r="N1173" s="7" t="s">
        <v>17135</v>
      </c>
    </row>
    <row r="1174" spans="1:14" x14ac:dyDescent="0.2">
      <c r="A1174" s="43" t="s">
        <v>17062</v>
      </c>
      <c r="B1174" s="7" t="str">
        <f t="shared" si="20"/>
        <v>35</v>
      </c>
      <c r="C1174" s="7" t="s">
        <v>17063</v>
      </c>
      <c r="D1174" s="7" t="str">
        <f>VLOOKUP(C1174,fips_xref!$K$2:$L$53,2,FALSE)</f>
        <v>Eddy</v>
      </c>
      <c r="E1174" s="7" t="s">
        <v>17147</v>
      </c>
      <c r="F1174" s="43" t="s">
        <v>17148</v>
      </c>
      <c r="G1174" s="7" t="s">
        <v>5576</v>
      </c>
      <c r="H1174" s="43" t="s">
        <v>17351</v>
      </c>
      <c r="I1174" s="43" t="str">
        <f>VLOOKUP(G1174,SCC_xref!$D$6:$E$260,2,FALSE)</f>
        <v>Compressor Engines</v>
      </c>
      <c r="J1174" s="7">
        <v>49.7</v>
      </c>
      <c r="K1174" s="7" t="s">
        <v>17135</v>
      </c>
      <c r="L1174" s="7" t="s">
        <v>17135</v>
      </c>
      <c r="M1174" s="7" t="s">
        <v>17135</v>
      </c>
      <c r="N1174" s="7" t="s">
        <v>17135</v>
      </c>
    </row>
    <row r="1175" spans="1:14" x14ac:dyDescent="0.2">
      <c r="A1175" s="43" t="s">
        <v>17062</v>
      </c>
      <c r="B1175" s="7" t="str">
        <f t="shared" si="20"/>
        <v>35</v>
      </c>
      <c r="C1175" s="7" t="s">
        <v>17105</v>
      </c>
      <c r="D1175" s="7" t="str">
        <f>VLOOKUP(C1175,fips_xref!$K$2:$L$53,2,FALSE)</f>
        <v>Lea</v>
      </c>
      <c r="E1175" s="7" t="s">
        <v>17132</v>
      </c>
      <c r="F1175" s="43" t="s">
        <v>17167</v>
      </c>
      <c r="G1175" s="7" t="s">
        <v>5578</v>
      </c>
      <c r="H1175" s="43" t="s">
        <v>17168</v>
      </c>
      <c r="I1175" s="43" t="str">
        <f>VLOOKUP(G1175,SCC_xref!$D$6:$E$260,2,FALSE)</f>
        <v>Compressor Engines</v>
      </c>
      <c r="J1175" s="7" t="s">
        <v>17135</v>
      </c>
      <c r="K1175" s="7" t="s">
        <v>17135</v>
      </c>
      <c r="L1175" s="7">
        <v>50.9</v>
      </c>
      <c r="M1175" s="7" t="s">
        <v>17135</v>
      </c>
      <c r="N1175" s="7" t="s">
        <v>17135</v>
      </c>
    </row>
    <row r="1176" spans="1:14" x14ac:dyDescent="0.2">
      <c r="A1176" s="43" t="s">
        <v>17062</v>
      </c>
      <c r="B1176" s="7" t="str">
        <f t="shared" si="20"/>
        <v>35</v>
      </c>
      <c r="C1176" s="7" t="s">
        <v>17105</v>
      </c>
      <c r="D1176" s="7" t="str">
        <f>VLOOKUP(C1176,fips_xref!$K$2:$L$53,2,FALSE)</f>
        <v>Lea</v>
      </c>
      <c r="E1176" s="7" t="s">
        <v>17201</v>
      </c>
      <c r="F1176" s="43" t="s">
        <v>17320</v>
      </c>
      <c r="G1176" s="7" t="s">
        <v>4252</v>
      </c>
      <c r="H1176" s="43" t="s">
        <v>17417</v>
      </c>
      <c r="I1176" s="43" t="str">
        <f>VLOOKUP(G1176,SCC_xref!$D$6:$E$260,2,FALSE)</f>
        <v>Natural Gas Production, Flares</v>
      </c>
      <c r="J1176" s="7" t="s">
        <v>17135</v>
      </c>
      <c r="K1176" s="7" t="s">
        <v>17135</v>
      </c>
      <c r="L1176" s="7">
        <v>50.97</v>
      </c>
      <c r="M1176" s="7" t="s">
        <v>17135</v>
      </c>
      <c r="N1176" s="7" t="s">
        <v>17135</v>
      </c>
    </row>
    <row r="1177" spans="1:14" x14ac:dyDescent="0.2">
      <c r="A1177" s="43" t="s">
        <v>17062</v>
      </c>
      <c r="B1177" s="7" t="str">
        <f t="shared" si="20"/>
        <v>35</v>
      </c>
      <c r="C1177" s="7" t="s">
        <v>17105</v>
      </c>
      <c r="D1177" s="7" t="str">
        <f>VLOOKUP(C1177,fips_xref!$K$2:$L$53,2,FALSE)</f>
        <v>Lea</v>
      </c>
      <c r="E1177" s="7" t="s">
        <v>17132</v>
      </c>
      <c r="F1177" s="43" t="s">
        <v>17167</v>
      </c>
      <c r="G1177" s="7" t="s">
        <v>5578</v>
      </c>
      <c r="H1177" s="43" t="s">
        <v>17168</v>
      </c>
      <c r="I1177" s="43" t="str">
        <f>VLOOKUP(G1177,SCC_xref!$D$6:$E$260,2,FALSE)</f>
        <v>Compressor Engines</v>
      </c>
      <c r="J1177" s="7" t="s">
        <v>17135</v>
      </c>
      <c r="K1177" s="7" t="s">
        <v>17135</v>
      </c>
      <c r="L1177" s="7">
        <v>51.2</v>
      </c>
      <c r="M1177" s="7" t="s">
        <v>17135</v>
      </c>
      <c r="N1177" s="7" t="s">
        <v>17135</v>
      </c>
    </row>
    <row r="1178" spans="1:14" x14ac:dyDescent="0.2">
      <c r="A1178" s="43" t="s">
        <v>17062</v>
      </c>
      <c r="B1178" s="7" t="str">
        <f t="shared" si="20"/>
        <v>35</v>
      </c>
      <c r="C1178" s="7" t="s">
        <v>17105</v>
      </c>
      <c r="D1178" s="7" t="str">
        <f>VLOOKUP(C1178,fips_xref!$K$2:$L$53,2,FALSE)</f>
        <v>Lea</v>
      </c>
      <c r="E1178" s="7" t="s">
        <v>17150</v>
      </c>
      <c r="F1178" s="43" t="s">
        <v>17163</v>
      </c>
      <c r="G1178" s="7" t="s">
        <v>4238</v>
      </c>
      <c r="H1178" s="43" t="s">
        <v>17215</v>
      </c>
      <c r="I1178" s="43" t="str">
        <f>VLOOKUP(G1178,SCC_xref!$D$6:$E$260,2,FALSE)</f>
        <v>Compressor Engines</v>
      </c>
      <c r="J1178" s="7">
        <v>51.68</v>
      </c>
      <c r="K1178" s="7" t="s">
        <v>17135</v>
      </c>
      <c r="L1178" s="7" t="s">
        <v>17135</v>
      </c>
      <c r="M1178" s="7" t="s">
        <v>17135</v>
      </c>
      <c r="N1178" s="7" t="s">
        <v>17135</v>
      </c>
    </row>
    <row r="1179" spans="1:14" x14ac:dyDescent="0.2">
      <c r="A1179" s="43" t="s">
        <v>17062</v>
      </c>
      <c r="B1179" s="7" t="str">
        <f t="shared" si="20"/>
        <v>35</v>
      </c>
      <c r="C1179" s="7" t="s">
        <v>17105</v>
      </c>
      <c r="D1179" s="7" t="str">
        <f>VLOOKUP(C1179,fips_xref!$K$2:$L$53,2,FALSE)</f>
        <v>Lea</v>
      </c>
      <c r="E1179" s="7" t="s">
        <v>17236</v>
      </c>
      <c r="F1179" s="43" t="s">
        <v>17237</v>
      </c>
      <c r="G1179" s="7" t="s">
        <v>1544</v>
      </c>
      <c r="H1179" s="43" t="s">
        <v>17426</v>
      </c>
      <c r="I1179" s="43" t="str">
        <f>VLOOKUP(G1179,SCC_xref!$D$6:$E$260,2,FALSE)</f>
        <v>Natural Gas Production, Flares</v>
      </c>
      <c r="J1179" s="7" t="s">
        <v>17135</v>
      </c>
      <c r="K1179" s="7">
        <v>52.3</v>
      </c>
      <c r="L1179" s="7" t="s">
        <v>17135</v>
      </c>
      <c r="M1179" s="7" t="s">
        <v>17135</v>
      </c>
      <c r="N1179" s="7" t="s">
        <v>17135</v>
      </c>
    </row>
    <row r="1180" spans="1:14" x14ac:dyDescent="0.2">
      <c r="A1180" s="43" t="s">
        <v>17062</v>
      </c>
      <c r="B1180" s="7" t="str">
        <f t="shared" si="20"/>
        <v>35</v>
      </c>
      <c r="C1180" s="7" t="s">
        <v>17105</v>
      </c>
      <c r="D1180" s="7" t="str">
        <f>VLOOKUP(C1180,fips_xref!$K$2:$L$53,2,FALSE)</f>
        <v>Lea</v>
      </c>
      <c r="E1180" s="7" t="s">
        <v>17150</v>
      </c>
      <c r="F1180" s="43" t="s">
        <v>17151</v>
      </c>
      <c r="G1180" s="7" t="s">
        <v>4238</v>
      </c>
      <c r="H1180" s="43" t="s">
        <v>17379</v>
      </c>
      <c r="I1180" s="43" t="str">
        <f>VLOOKUP(G1180,SCC_xref!$D$6:$E$260,2,FALSE)</f>
        <v>Compressor Engines</v>
      </c>
      <c r="J1180" s="7">
        <v>52.95</v>
      </c>
      <c r="K1180" s="7" t="s">
        <v>17135</v>
      </c>
      <c r="L1180" s="7" t="s">
        <v>17135</v>
      </c>
      <c r="M1180" s="7" t="s">
        <v>17135</v>
      </c>
      <c r="N1180" s="7" t="s">
        <v>17135</v>
      </c>
    </row>
    <row r="1181" spans="1:14" x14ac:dyDescent="0.2">
      <c r="A1181" s="43" t="s">
        <v>17062</v>
      </c>
      <c r="B1181" s="7" t="str">
        <f t="shared" si="20"/>
        <v>35</v>
      </c>
      <c r="C1181" s="7" t="s">
        <v>17105</v>
      </c>
      <c r="D1181" s="7" t="str">
        <f>VLOOKUP(C1181,fips_xref!$K$2:$L$53,2,FALSE)</f>
        <v>Lea</v>
      </c>
      <c r="E1181" s="7" t="s">
        <v>17132</v>
      </c>
      <c r="F1181" s="43" t="s">
        <v>17167</v>
      </c>
      <c r="G1181" s="7" t="s">
        <v>5578</v>
      </c>
      <c r="H1181" s="43" t="s">
        <v>17168</v>
      </c>
      <c r="I1181" s="43" t="str">
        <f>VLOOKUP(G1181,SCC_xref!$D$6:$E$260,2,FALSE)</f>
        <v>Compressor Engines</v>
      </c>
      <c r="J1181" s="7" t="s">
        <v>17135</v>
      </c>
      <c r="K1181" s="7" t="s">
        <v>17135</v>
      </c>
      <c r="L1181" s="7">
        <v>53.17</v>
      </c>
      <c r="M1181" s="7" t="s">
        <v>17135</v>
      </c>
      <c r="N1181" s="7" t="s">
        <v>17135</v>
      </c>
    </row>
    <row r="1182" spans="1:14" x14ac:dyDescent="0.2">
      <c r="A1182" s="43" t="s">
        <v>17062</v>
      </c>
      <c r="B1182" s="7" t="str">
        <f t="shared" si="20"/>
        <v>35</v>
      </c>
      <c r="C1182" s="7" t="s">
        <v>17105</v>
      </c>
      <c r="D1182" s="7" t="str">
        <f>VLOOKUP(C1182,fips_xref!$K$2:$L$53,2,FALSE)</f>
        <v>Lea</v>
      </c>
      <c r="E1182" s="7" t="s">
        <v>17150</v>
      </c>
      <c r="F1182" s="43" t="s">
        <v>17151</v>
      </c>
      <c r="G1182" s="7" t="s">
        <v>4240</v>
      </c>
      <c r="H1182" s="43" t="s">
        <v>17271</v>
      </c>
      <c r="I1182" s="43" t="str">
        <f>VLOOKUP(G1182,SCC_xref!$D$6:$E$260,2,FALSE)</f>
        <v>Compressor Engines</v>
      </c>
      <c r="J1182" s="7">
        <v>53.18</v>
      </c>
      <c r="K1182" s="7" t="s">
        <v>17135</v>
      </c>
      <c r="L1182" s="7" t="s">
        <v>17135</v>
      </c>
      <c r="M1182" s="7" t="s">
        <v>17135</v>
      </c>
      <c r="N1182" s="7" t="s">
        <v>17135</v>
      </c>
    </row>
    <row r="1183" spans="1:14" x14ac:dyDescent="0.2">
      <c r="A1183" s="43" t="s">
        <v>17062</v>
      </c>
      <c r="B1183" s="7" t="str">
        <f t="shared" si="20"/>
        <v>35</v>
      </c>
      <c r="C1183" s="7" t="s">
        <v>17105</v>
      </c>
      <c r="D1183" s="7" t="str">
        <f>VLOOKUP(C1183,fips_xref!$K$2:$L$53,2,FALSE)</f>
        <v>Lea</v>
      </c>
      <c r="E1183" s="7" t="s">
        <v>17231</v>
      </c>
      <c r="F1183" s="43" t="s">
        <v>17264</v>
      </c>
      <c r="G1183" s="7" t="s">
        <v>4254</v>
      </c>
      <c r="H1183" s="43" t="s">
        <v>17427</v>
      </c>
      <c r="I1183" s="43" t="str">
        <f>VLOOKUP(G1183,SCC_xref!$D$6:$E$260,2,FALSE)</f>
        <v>Permitted Fugitives</v>
      </c>
      <c r="J1183" s="7" t="s">
        <v>17135</v>
      </c>
      <c r="K1183" s="7">
        <v>53.8</v>
      </c>
      <c r="L1183" s="7" t="s">
        <v>17135</v>
      </c>
      <c r="M1183" s="7" t="s">
        <v>17135</v>
      </c>
      <c r="N1183" s="7" t="s">
        <v>17135</v>
      </c>
    </row>
    <row r="1184" spans="1:14" x14ac:dyDescent="0.2">
      <c r="A1184" s="43" t="s">
        <v>17062</v>
      </c>
      <c r="B1184" s="7" t="str">
        <f t="shared" si="20"/>
        <v>35</v>
      </c>
      <c r="C1184" s="7" t="s">
        <v>17105</v>
      </c>
      <c r="D1184" s="7" t="str">
        <f>VLOOKUP(C1184,fips_xref!$K$2:$L$53,2,FALSE)</f>
        <v>Lea</v>
      </c>
      <c r="E1184" s="7" t="s">
        <v>17150</v>
      </c>
      <c r="F1184" s="43" t="s">
        <v>17163</v>
      </c>
      <c r="G1184" s="7" t="s">
        <v>4238</v>
      </c>
      <c r="H1184" s="43" t="s">
        <v>17186</v>
      </c>
      <c r="I1184" s="43" t="str">
        <f>VLOOKUP(G1184,SCC_xref!$D$6:$E$260,2,FALSE)</f>
        <v>Compressor Engines</v>
      </c>
      <c r="J1184" s="7">
        <v>54.22</v>
      </c>
      <c r="K1184" s="7" t="s">
        <v>17135</v>
      </c>
      <c r="L1184" s="7" t="s">
        <v>17135</v>
      </c>
      <c r="M1184" s="7" t="s">
        <v>17135</v>
      </c>
      <c r="N1184" s="7" t="s">
        <v>17135</v>
      </c>
    </row>
    <row r="1185" spans="1:14" x14ac:dyDescent="0.2">
      <c r="A1185" s="43" t="s">
        <v>17062</v>
      </c>
      <c r="B1185" s="7" t="str">
        <f t="shared" si="20"/>
        <v>35</v>
      </c>
      <c r="C1185" s="7" t="s">
        <v>17105</v>
      </c>
      <c r="D1185" s="7" t="str">
        <f>VLOOKUP(C1185,fips_xref!$K$2:$L$53,2,FALSE)</f>
        <v>Lea</v>
      </c>
      <c r="E1185" s="7" t="s">
        <v>17132</v>
      </c>
      <c r="F1185" s="43" t="s">
        <v>17190</v>
      </c>
      <c r="G1185" s="7" t="s">
        <v>5576</v>
      </c>
      <c r="H1185" s="43" t="s">
        <v>17191</v>
      </c>
      <c r="I1185" s="43" t="str">
        <f>VLOOKUP(G1185,SCC_xref!$D$6:$E$260,2,FALSE)</f>
        <v>Compressor Engines</v>
      </c>
      <c r="J1185" s="7">
        <v>55.33</v>
      </c>
      <c r="K1185" s="7" t="s">
        <v>17135</v>
      </c>
      <c r="L1185" s="7" t="s">
        <v>17135</v>
      </c>
      <c r="M1185" s="7" t="s">
        <v>17135</v>
      </c>
      <c r="N1185" s="7" t="s">
        <v>17135</v>
      </c>
    </row>
    <row r="1186" spans="1:14" x14ac:dyDescent="0.2">
      <c r="A1186" s="43" t="s">
        <v>17062</v>
      </c>
      <c r="B1186" s="7" t="str">
        <f t="shared" si="20"/>
        <v>35</v>
      </c>
      <c r="C1186" s="7" t="s">
        <v>17105</v>
      </c>
      <c r="D1186" s="7" t="str">
        <f>VLOOKUP(C1186,fips_xref!$K$2:$L$53,2,FALSE)</f>
        <v>Lea</v>
      </c>
      <c r="E1186" s="7" t="s">
        <v>17150</v>
      </c>
      <c r="F1186" s="43" t="s">
        <v>17163</v>
      </c>
      <c r="G1186" s="7" t="s">
        <v>5578</v>
      </c>
      <c r="H1186" s="43" t="s">
        <v>17182</v>
      </c>
      <c r="I1186" s="43" t="str">
        <f>VLOOKUP(G1186,SCC_xref!$D$6:$E$260,2,FALSE)</f>
        <v>Compressor Engines</v>
      </c>
      <c r="J1186" s="7">
        <v>55.59</v>
      </c>
      <c r="K1186" s="7" t="s">
        <v>17135</v>
      </c>
      <c r="L1186" s="7" t="s">
        <v>17135</v>
      </c>
      <c r="M1186" s="7" t="s">
        <v>17135</v>
      </c>
      <c r="N1186" s="7" t="s">
        <v>17135</v>
      </c>
    </row>
    <row r="1187" spans="1:14" x14ac:dyDescent="0.2">
      <c r="A1187" s="43" t="s">
        <v>17062</v>
      </c>
      <c r="B1187" s="7" t="str">
        <f t="shared" si="20"/>
        <v>35</v>
      </c>
      <c r="C1187" s="7" t="s">
        <v>17105</v>
      </c>
      <c r="D1187" s="7" t="str">
        <f>VLOOKUP(C1187,fips_xref!$K$2:$L$53,2,FALSE)</f>
        <v>Lea</v>
      </c>
      <c r="E1187" s="7" t="s">
        <v>17306</v>
      </c>
      <c r="F1187" s="43" t="s">
        <v>17307</v>
      </c>
      <c r="G1187" s="7" t="s">
        <v>4240</v>
      </c>
      <c r="H1187" s="43" t="s">
        <v>17424</v>
      </c>
      <c r="I1187" s="43" t="str">
        <f>VLOOKUP(G1187,SCC_xref!$D$6:$E$260,2,FALSE)</f>
        <v>Compressor Engines</v>
      </c>
      <c r="J1187" s="7" t="s">
        <v>17135</v>
      </c>
      <c r="K1187" s="7" t="s">
        <v>17135</v>
      </c>
      <c r="L1187" s="7">
        <v>55.62</v>
      </c>
      <c r="M1187" s="7" t="s">
        <v>17135</v>
      </c>
      <c r="N1187" s="7" t="s">
        <v>17135</v>
      </c>
    </row>
    <row r="1188" spans="1:14" x14ac:dyDescent="0.2">
      <c r="A1188" s="43" t="s">
        <v>17062</v>
      </c>
      <c r="B1188" s="7" t="str">
        <f t="shared" si="20"/>
        <v>35</v>
      </c>
      <c r="C1188" s="7" t="s">
        <v>17105</v>
      </c>
      <c r="D1188" s="7" t="str">
        <f>VLOOKUP(C1188,fips_xref!$K$2:$L$53,2,FALSE)</f>
        <v>Lea</v>
      </c>
      <c r="E1188" s="7" t="s">
        <v>17159</v>
      </c>
      <c r="F1188" s="43" t="s">
        <v>17160</v>
      </c>
      <c r="G1188" s="7" t="s">
        <v>4242</v>
      </c>
      <c r="H1188" s="43" t="s">
        <v>17161</v>
      </c>
      <c r="I1188" s="43" t="str">
        <f>VLOOKUP(G1188,SCC_xref!$D$6:$E$260,2,FALSE)</f>
        <v>Compressor Engines</v>
      </c>
      <c r="J1188" s="7">
        <v>56.83</v>
      </c>
      <c r="K1188" s="7" t="s">
        <v>17135</v>
      </c>
      <c r="L1188" s="7" t="s">
        <v>17135</v>
      </c>
      <c r="M1188" s="7" t="s">
        <v>17135</v>
      </c>
      <c r="N1188" s="7" t="s">
        <v>17135</v>
      </c>
    </row>
    <row r="1189" spans="1:14" x14ac:dyDescent="0.2">
      <c r="A1189" s="43" t="s">
        <v>17062</v>
      </c>
      <c r="B1189" s="7" t="str">
        <f t="shared" si="20"/>
        <v>35</v>
      </c>
      <c r="C1189" s="7" t="s">
        <v>17105</v>
      </c>
      <c r="D1189" s="7" t="str">
        <f>VLOOKUP(C1189,fips_xref!$K$2:$L$53,2,FALSE)</f>
        <v>Lea</v>
      </c>
      <c r="E1189" s="7" t="s">
        <v>17153</v>
      </c>
      <c r="F1189" s="43" t="s">
        <v>17154</v>
      </c>
      <c r="G1189" s="7" t="s">
        <v>4254</v>
      </c>
      <c r="H1189" s="43" t="s">
        <v>17428</v>
      </c>
      <c r="I1189" s="43" t="str">
        <f>VLOOKUP(G1189,SCC_xref!$D$6:$E$260,2,FALSE)</f>
        <v>Permitted Fugitives</v>
      </c>
      <c r="J1189" s="7" t="s">
        <v>17135</v>
      </c>
      <c r="K1189" s="7">
        <v>58.1</v>
      </c>
      <c r="L1189" s="7" t="s">
        <v>17135</v>
      </c>
      <c r="M1189" s="7" t="s">
        <v>17135</v>
      </c>
      <c r="N1189" s="7" t="s">
        <v>17135</v>
      </c>
    </row>
    <row r="1190" spans="1:14" x14ac:dyDescent="0.2">
      <c r="A1190" s="43" t="s">
        <v>17062</v>
      </c>
      <c r="B1190" s="7" t="str">
        <f t="shared" ref="B1190:B1253" si="21">LEFT(C1190,2)</f>
        <v>35</v>
      </c>
      <c r="C1190" s="7" t="s">
        <v>17063</v>
      </c>
      <c r="D1190" s="7" t="str">
        <f>VLOOKUP(C1190,fips_xref!$K$2:$L$53,2,FALSE)</f>
        <v>Eddy</v>
      </c>
      <c r="E1190" s="7" t="s">
        <v>17153</v>
      </c>
      <c r="F1190" s="43" t="s">
        <v>17165</v>
      </c>
      <c r="G1190" s="7" t="s">
        <v>4238</v>
      </c>
      <c r="H1190" s="43" t="s">
        <v>17336</v>
      </c>
      <c r="I1190" s="43" t="str">
        <f>VLOOKUP(G1190,SCC_xref!$D$6:$E$260,2,FALSE)</f>
        <v>Compressor Engines</v>
      </c>
      <c r="J1190" s="7">
        <v>58.14</v>
      </c>
      <c r="K1190" s="7" t="s">
        <v>17135</v>
      </c>
      <c r="L1190" s="7" t="s">
        <v>17135</v>
      </c>
      <c r="M1190" s="7" t="s">
        <v>17135</v>
      </c>
      <c r="N1190" s="7" t="s">
        <v>17135</v>
      </c>
    </row>
    <row r="1191" spans="1:14" x14ac:dyDescent="0.2">
      <c r="A1191" s="43" t="s">
        <v>17062</v>
      </c>
      <c r="B1191" s="7" t="str">
        <f t="shared" si="21"/>
        <v>35</v>
      </c>
      <c r="C1191" s="7" t="s">
        <v>17105</v>
      </c>
      <c r="D1191" s="7" t="str">
        <f>VLOOKUP(C1191,fips_xref!$K$2:$L$53,2,FALSE)</f>
        <v>Lea</v>
      </c>
      <c r="E1191" s="7" t="s">
        <v>17132</v>
      </c>
      <c r="F1191" s="43" t="s">
        <v>17167</v>
      </c>
      <c r="G1191" s="7" t="s">
        <v>5578</v>
      </c>
      <c r="H1191" s="43" t="s">
        <v>17168</v>
      </c>
      <c r="I1191" s="43" t="str">
        <f>VLOOKUP(G1191,SCC_xref!$D$6:$E$260,2,FALSE)</f>
        <v>Compressor Engines</v>
      </c>
      <c r="J1191" s="7" t="s">
        <v>17135</v>
      </c>
      <c r="K1191" s="7" t="s">
        <v>17135</v>
      </c>
      <c r="L1191" s="7">
        <v>58.28</v>
      </c>
      <c r="M1191" s="7" t="s">
        <v>17135</v>
      </c>
      <c r="N1191" s="7" t="s">
        <v>17135</v>
      </c>
    </row>
    <row r="1192" spans="1:14" x14ac:dyDescent="0.2">
      <c r="A1192" s="43" t="s">
        <v>17062</v>
      </c>
      <c r="B1192" s="7" t="str">
        <f t="shared" si="21"/>
        <v>35</v>
      </c>
      <c r="C1192" s="7" t="s">
        <v>17105</v>
      </c>
      <c r="D1192" s="7" t="str">
        <f>VLOOKUP(C1192,fips_xref!$K$2:$L$53,2,FALSE)</f>
        <v>Lea</v>
      </c>
      <c r="E1192" s="7" t="s">
        <v>17201</v>
      </c>
      <c r="F1192" s="43" t="s">
        <v>17320</v>
      </c>
      <c r="G1192" s="7" t="s">
        <v>4252</v>
      </c>
      <c r="H1192" s="43" t="s">
        <v>17417</v>
      </c>
      <c r="I1192" s="43" t="str">
        <f>VLOOKUP(G1192,SCC_xref!$D$6:$E$260,2,FALSE)</f>
        <v>Natural Gas Production, Flares</v>
      </c>
      <c r="J1192" s="7" t="s">
        <v>17135</v>
      </c>
      <c r="K1192" s="7" t="s">
        <v>17135</v>
      </c>
      <c r="L1192" s="7" t="s">
        <v>17135</v>
      </c>
      <c r="M1192" s="7">
        <v>58.3</v>
      </c>
      <c r="N1192" s="7" t="s">
        <v>17135</v>
      </c>
    </row>
    <row r="1193" spans="1:14" x14ac:dyDescent="0.2">
      <c r="A1193" s="43" t="s">
        <v>17062</v>
      </c>
      <c r="B1193" s="7" t="str">
        <f t="shared" si="21"/>
        <v>35</v>
      </c>
      <c r="C1193" s="7" t="s">
        <v>17105</v>
      </c>
      <c r="D1193" s="7" t="str">
        <f>VLOOKUP(C1193,fips_xref!$K$2:$L$53,2,FALSE)</f>
        <v>Lea</v>
      </c>
      <c r="E1193" s="7" t="s">
        <v>17201</v>
      </c>
      <c r="F1193" s="43" t="s">
        <v>17202</v>
      </c>
      <c r="G1193" s="7" t="s">
        <v>4238</v>
      </c>
      <c r="H1193" s="43" t="s">
        <v>17395</v>
      </c>
      <c r="I1193" s="43" t="str">
        <f>VLOOKUP(G1193,SCC_xref!$D$6:$E$260,2,FALSE)</f>
        <v>Compressor Engines</v>
      </c>
      <c r="J1193" s="7" t="s">
        <v>17135</v>
      </c>
      <c r="K1193" s="7">
        <v>58.47</v>
      </c>
      <c r="L1193" s="7" t="s">
        <v>17135</v>
      </c>
      <c r="M1193" s="7" t="s">
        <v>17135</v>
      </c>
      <c r="N1193" s="7" t="s">
        <v>17135</v>
      </c>
    </row>
    <row r="1194" spans="1:14" x14ac:dyDescent="0.2">
      <c r="A1194" s="43" t="s">
        <v>17062</v>
      </c>
      <c r="B1194" s="7" t="str">
        <f t="shared" si="21"/>
        <v>35</v>
      </c>
      <c r="C1194" s="7" t="s">
        <v>17105</v>
      </c>
      <c r="D1194" s="7" t="str">
        <f>VLOOKUP(C1194,fips_xref!$K$2:$L$53,2,FALSE)</f>
        <v>Lea</v>
      </c>
      <c r="E1194" s="7" t="s">
        <v>17201</v>
      </c>
      <c r="F1194" s="43" t="s">
        <v>17202</v>
      </c>
      <c r="G1194" s="7" t="s">
        <v>4238</v>
      </c>
      <c r="H1194" s="43" t="s">
        <v>17395</v>
      </c>
      <c r="I1194" s="43" t="str">
        <f>VLOOKUP(G1194,SCC_xref!$D$6:$E$260,2,FALSE)</f>
        <v>Compressor Engines</v>
      </c>
      <c r="J1194" s="7" t="s">
        <v>17135</v>
      </c>
      <c r="K1194" s="7" t="s">
        <v>17135</v>
      </c>
      <c r="L1194" s="7">
        <v>59.2</v>
      </c>
      <c r="M1194" s="7" t="s">
        <v>17135</v>
      </c>
      <c r="N1194" s="7" t="s">
        <v>17135</v>
      </c>
    </row>
    <row r="1195" spans="1:14" x14ac:dyDescent="0.2">
      <c r="A1195" s="43" t="s">
        <v>17062</v>
      </c>
      <c r="B1195" s="7" t="str">
        <f t="shared" si="21"/>
        <v>35</v>
      </c>
      <c r="C1195" s="7" t="s">
        <v>17105</v>
      </c>
      <c r="D1195" s="7" t="str">
        <f>VLOOKUP(C1195,fips_xref!$K$2:$L$53,2,FALSE)</f>
        <v>Lea</v>
      </c>
      <c r="E1195" s="7" t="s">
        <v>17150</v>
      </c>
      <c r="F1195" s="43" t="s">
        <v>17163</v>
      </c>
      <c r="G1195" s="7" t="s">
        <v>5578</v>
      </c>
      <c r="H1195" s="43" t="s">
        <v>17183</v>
      </c>
      <c r="I1195" s="43" t="str">
        <f>VLOOKUP(G1195,SCC_xref!$D$6:$E$260,2,FALSE)</f>
        <v>Compressor Engines</v>
      </c>
      <c r="J1195" s="7">
        <v>59.24</v>
      </c>
      <c r="K1195" s="7" t="s">
        <v>17135</v>
      </c>
      <c r="L1195" s="7" t="s">
        <v>17135</v>
      </c>
      <c r="M1195" s="7" t="s">
        <v>17135</v>
      </c>
      <c r="N1195" s="7" t="s">
        <v>17135</v>
      </c>
    </row>
    <row r="1196" spans="1:14" x14ac:dyDescent="0.2">
      <c r="A1196" s="43" t="s">
        <v>17062</v>
      </c>
      <c r="B1196" s="7" t="str">
        <f t="shared" si="21"/>
        <v>35</v>
      </c>
      <c r="C1196" s="7" t="s">
        <v>17105</v>
      </c>
      <c r="D1196" s="7" t="str">
        <f>VLOOKUP(C1196,fips_xref!$K$2:$L$53,2,FALSE)</f>
        <v>Lea</v>
      </c>
      <c r="E1196" s="7" t="s">
        <v>17150</v>
      </c>
      <c r="F1196" s="43" t="s">
        <v>17163</v>
      </c>
      <c r="G1196" s="7" t="s">
        <v>5578</v>
      </c>
      <c r="H1196" s="43" t="s">
        <v>17181</v>
      </c>
      <c r="I1196" s="43" t="str">
        <f>VLOOKUP(G1196,SCC_xref!$D$6:$E$260,2,FALSE)</f>
        <v>Compressor Engines</v>
      </c>
      <c r="J1196" s="7">
        <v>59.27</v>
      </c>
      <c r="K1196" s="7" t="s">
        <v>17135</v>
      </c>
      <c r="L1196" s="7" t="s">
        <v>17135</v>
      </c>
      <c r="M1196" s="7" t="s">
        <v>17135</v>
      </c>
      <c r="N1196" s="7" t="s">
        <v>17135</v>
      </c>
    </row>
    <row r="1197" spans="1:14" x14ac:dyDescent="0.2">
      <c r="A1197" s="43" t="s">
        <v>17062</v>
      </c>
      <c r="B1197" s="7" t="str">
        <f t="shared" si="21"/>
        <v>35</v>
      </c>
      <c r="C1197" s="7" t="s">
        <v>17105</v>
      </c>
      <c r="D1197" s="7" t="str">
        <f>VLOOKUP(C1197,fips_xref!$K$2:$L$53,2,FALSE)</f>
        <v>Lea</v>
      </c>
      <c r="E1197" s="7" t="s">
        <v>17132</v>
      </c>
      <c r="F1197" s="43" t="s">
        <v>17167</v>
      </c>
      <c r="G1197" s="7" t="s">
        <v>5578</v>
      </c>
      <c r="H1197" s="43" t="s">
        <v>17198</v>
      </c>
      <c r="I1197" s="43" t="str">
        <f>VLOOKUP(G1197,SCC_xref!$D$6:$E$260,2,FALSE)</f>
        <v>Compressor Engines</v>
      </c>
      <c r="J1197" s="7" t="s">
        <v>17135</v>
      </c>
      <c r="K1197" s="7" t="s">
        <v>17135</v>
      </c>
      <c r="L1197" s="7">
        <v>59.37</v>
      </c>
      <c r="M1197" s="7" t="s">
        <v>17135</v>
      </c>
      <c r="N1197" s="7" t="s">
        <v>17135</v>
      </c>
    </row>
    <row r="1198" spans="1:14" x14ac:dyDescent="0.2">
      <c r="A1198" s="43" t="s">
        <v>17062</v>
      </c>
      <c r="B1198" s="7" t="str">
        <f t="shared" si="21"/>
        <v>35</v>
      </c>
      <c r="C1198" s="7" t="s">
        <v>17105</v>
      </c>
      <c r="D1198" s="7" t="str">
        <f>VLOOKUP(C1198,fips_xref!$K$2:$L$53,2,FALSE)</f>
        <v>Lea</v>
      </c>
      <c r="E1198" s="7" t="s">
        <v>17132</v>
      </c>
      <c r="F1198" s="43" t="s">
        <v>17167</v>
      </c>
      <c r="G1198" s="7" t="s">
        <v>5578</v>
      </c>
      <c r="H1198" s="43" t="s">
        <v>17168</v>
      </c>
      <c r="I1198" s="43" t="str">
        <f>VLOOKUP(G1198,SCC_xref!$D$6:$E$260,2,FALSE)</f>
        <v>Compressor Engines</v>
      </c>
      <c r="J1198" s="7" t="s">
        <v>17135</v>
      </c>
      <c r="K1198" s="7" t="s">
        <v>17135</v>
      </c>
      <c r="L1198" s="7">
        <v>59.64</v>
      </c>
      <c r="M1198" s="7" t="s">
        <v>17135</v>
      </c>
      <c r="N1198" s="7" t="s">
        <v>17135</v>
      </c>
    </row>
    <row r="1199" spans="1:14" x14ac:dyDescent="0.2">
      <c r="A1199" s="43" t="s">
        <v>17062</v>
      </c>
      <c r="B1199" s="7" t="str">
        <f t="shared" si="21"/>
        <v>35</v>
      </c>
      <c r="C1199" s="7" t="s">
        <v>17063</v>
      </c>
      <c r="D1199" s="7" t="str">
        <f>VLOOKUP(C1199,fips_xref!$K$2:$L$53,2,FALSE)</f>
        <v>Eddy</v>
      </c>
      <c r="E1199" s="7" t="s">
        <v>17153</v>
      </c>
      <c r="F1199" s="43" t="s">
        <v>17165</v>
      </c>
      <c r="G1199" s="7" t="s">
        <v>4238</v>
      </c>
      <c r="H1199" s="43" t="s">
        <v>17272</v>
      </c>
      <c r="I1199" s="43" t="str">
        <f>VLOOKUP(G1199,SCC_xref!$D$6:$E$260,2,FALSE)</f>
        <v>Compressor Engines</v>
      </c>
      <c r="J1199" s="7">
        <v>61.89</v>
      </c>
      <c r="K1199" s="7" t="s">
        <v>17135</v>
      </c>
      <c r="L1199" s="7" t="s">
        <v>17135</v>
      </c>
      <c r="M1199" s="7" t="s">
        <v>17135</v>
      </c>
      <c r="N1199" s="7" t="s">
        <v>17135</v>
      </c>
    </row>
    <row r="1200" spans="1:14" x14ac:dyDescent="0.2">
      <c r="A1200" s="43" t="s">
        <v>17062</v>
      </c>
      <c r="B1200" s="7" t="str">
        <f t="shared" si="21"/>
        <v>35</v>
      </c>
      <c r="C1200" s="7" t="s">
        <v>17105</v>
      </c>
      <c r="D1200" s="7" t="str">
        <f>VLOOKUP(C1200,fips_xref!$K$2:$L$53,2,FALSE)</f>
        <v>Lea</v>
      </c>
      <c r="E1200" s="7" t="s">
        <v>17132</v>
      </c>
      <c r="F1200" s="43" t="s">
        <v>17167</v>
      </c>
      <c r="G1200" s="7" t="s">
        <v>5578</v>
      </c>
      <c r="H1200" s="43" t="s">
        <v>17168</v>
      </c>
      <c r="I1200" s="43" t="str">
        <f>VLOOKUP(G1200,SCC_xref!$D$6:$E$260,2,FALSE)</f>
        <v>Compressor Engines</v>
      </c>
      <c r="J1200" s="7" t="s">
        <v>17135</v>
      </c>
      <c r="K1200" s="7" t="s">
        <v>17135</v>
      </c>
      <c r="L1200" s="7">
        <v>61.91</v>
      </c>
      <c r="M1200" s="7" t="s">
        <v>17135</v>
      </c>
      <c r="N1200" s="7" t="s">
        <v>17135</v>
      </c>
    </row>
    <row r="1201" spans="1:14" x14ac:dyDescent="0.2">
      <c r="A1201" s="43" t="s">
        <v>17062</v>
      </c>
      <c r="B1201" s="7" t="str">
        <f t="shared" si="21"/>
        <v>35</v>
      </c>
      <c r="C1201" s="7" t="s">
        <v>17105</v>
      </c>
      <c r="D1201" s="7" t="str">
        <f>VLOOKUP(C1201,fips_xref!$K$2:$L$53,2,FALSE)</f>
        <v>Lea</v>
      </c>
      <c r="E1201" s="7" t="s">
        <v>17201</v>
      </c>
      <c r="F1201" s="43" t="s">
        <v>17202</v>
      </c>
      <c r="G1201" s="7" t="s">
        <v>4238</v>
      </c>
      <c r="H1201" s="43" t="s">
        <v>17395</v>
      </c>
      <c r="I1201" s="43" t="str">
        <f>VLOOKUP(G1201,SCC_xref!$D$6:$E$260,2,FALSE)</f>
        <v>Compressor Engines</v>
      </c>
      <c r="J1201" s="7" t="s">
        <v>17135</v>
      </c>
      <c r="K1201" s="7">
        <v>63.01</v>
      </c>
      <c r="L1201" s="7" t="s">
        <v>17135</v>
      </c>
      <c r="M1201" s="7" t="s">
        <v>17135</v>
      </c>
      <c r="N1201" s="7" t="s">
        <v>17135</v>
      </c>
    </row>
    <row r="1202" spans="1:14" x14ac:dyDescent="0.2">
      <c r="A1202" s="43" t="s">
        <v>17062</v>
      </c>
      <c r="B1202" s="7" t="str">
        <f t="shared" si="21"/>
        <v>35</v>
      </c>
      <c r="C1202" s="7" t="s">
        <v>17105</v>
      </c>
      <c r="D1202" s="7" t="str">
        <f>VLOOKUP(C1202,fips_xref!$K$2:$L$53,2,FALSE)</f>
        <v>Lea</v>
      </c>
      <c r="E1202" s="7" t="s">
        <v>17201</v>
      </c>
      <c r="F1202" s="43" t="s">
        <v>17202</v>
      </c>
      <c r="G1202" s="7" t="s">
        <v>4238</v>
      </c>
      <c r="H1202" s="43" t="s">
        <v>17395</v>
      </c>
      <c r="I1202" s="43" t="str">
        <f>VLOOKUP(G1202,SCC_xref!$D$6:$E$260,2,FALSE)</f>
        <v>Compressor Engines</v>
      </c>
      <c r="J1202" s="7" t="s">
        <v>17135</v>
      </c>
      <c r="K1202" s="7" t="s">
        <v>17135</v>
      </c>
      <c r="L1202" s="7">
        <v>63.79</v>
      </c>
      <c r="M1202" s="7" t="s">
        <v>17135</v>
      </c>
      <c r="N1202" s="7" t="s">
        <v>17135</v>
      </c>
    </row>
    <row r="1203" spans="1:14" x14ac:dyDescent="0.2">
      <c r="A1203" s="43" t="s">
        <v>17062</v>
      </c>
      <c r="B1203" s="7" t="str">
        <f t="shared" si="21"/>
        <v>35</v>
      </c>
      <c r="C1203" s="7" t="s">
        <v>17105</v>
      </c>
      <c r="D1203" s="7" t="str">
        <f>VLOOKUP(C1203,fips_xref!$K$2:$L$53,2,FALSE)</f>
        <v>Lea</v>
      </c>
      <c r="E1203" s="7" t="s">
        <v>17150</v>
      </c>
      <c r="F1203" s="43" t="s">
        <v>17163</v>
      </c>
      <c r="G1203" s="7" t="s">
        <v>5578</v>
      </c>
      <c r="H1203" s="43" t="s">
        <v>17182</v>
      </c>
      <c r="I1203" s="43" t="str">
        <f>VLOOKUP(G1203,SCC_xref!$D$6:$E$260,2,FALSE)</f>
        <v>Compressor Engines</v>
      </c>
      <c r="J1203" s="7">
        <v>64.22</v>
      </c>
      <c r="K1203" s="7" t="s">
        <v>17135</v>
      </c>
      <c r="L1203" s="7" t="s">
        <v>17135</v>
      </c>
      <c r="M1203" s="7" t="s">
        <v>17135</v>
      </c>
      <c r="N1203" s="7" t="s">
        <v>17135</v>
      </c>
    </row>
    <row r="1204" spans="1:14" x14ac:dyDescent="0.2">
      <c r="A1204" s="43" t="s">
        <v>17062</v>
      </c>
      <c r="B1204" s="7" t="str">
        <f t="shared" si="21"/>
        <v>35</v>
      </c>
      <c r="C1204" s="7" t="s">
        <v>17105</v>
      </c>
      <c r="D1204" s="7" t="str">
        <f>VLOOKUP(C1204,fips_xref!$K$2:$L$53,2,FALSE)</f>
        <v>Lea</v>
      </c>
      <c r="E1204" s="7" t="s">
        <v>17236</v>
      </c>
      <c r="F1204" s="43" t="s">
        <v>17237</v>
      </c>
      <c r="G1204" s="7" t="s">
        <v>1544</v>
      </c>
      <c r="H1204" s="43" t="s">
        <v>17426</v>
      </c>
      <c r="I1204" s="43" t="str">
        <f>VLOOKUP(G1204,SCC_xref!$D$6:$E$260,2,FALSE)</f>
        <v>Natural Gas Production, Flares</v>
      </c>
      <c r="J1204" s="7">
        <v>64.3</v>
      </c>
      <c r="K1204" s="7" t="s">
        <v>17135</v>
      </c>
      <c r="L1204" s="7" t="s">
        <v>17135</v>
      </c>
      <c r="M1204" s="7" t="s">
        <v>17135</v>
      </c>
      <c r="N1204" s="7" t="s">
        <v>17135</v>
      </c>
    </row>
    <row r="1205" spans="1:14" x14ac:dyDescent="0.2">
      <c r="A1205" s="43" t="s">
        <v>17062</v>
      </c>
      <c r="B1205" s="7" t="str">
        <f t="shared" si="21"/>
        <v>35</v>
      </c>
      <c r="C1205" s="7" t="s">
        <v>17105</v>
      </c>
      <c r="D1205" s="7" t="str">
        <f>VLOOKUP(C1205,fips_xref!$K$2:$L$53,2,FALSE)</f>
        <v>Lea</v>
      </c>
      <c r="E1205" s="7" t="s">
        <v>17236</v>
      </c>
      <c r="F1205" s="43" t="s">
        <v>17237</v>
      </c>
      <c r="G1205" s="7" t="s">
        <v>1544</v>
      </c>
      <c r="H1205" s="43" t="s">
        <v>17426</v>
      </c>
      <c r="I1205" s="43" t="str">
        <f>VLOOKUP(G1205,SCC_xref!$D$6:$E$260,2,FALSE)</f>
        <v>Natural Gas Production, Flares</v>
      </c>
      <c r="J1205" s="7" t="s">
        <v>17135</v>
      </c>
      <c r="K1205" s="7" t="s">
        <v>17135</v>
      </c>
      <c r="L1205" s="7">
        <v>64.5</v>
      </c>
      <c r="M1205" s="7" t="s">
        <v>17135</v>
      </c>
      <c r="N1205" s="7" t="s">
        <v>17135</v>
      </c>
    </row>
    <row r="1206" spans="1:14" x14ac:dyDescent="0.2">
      <c r="A1206" s="43" t="s">
        <v>17062</v>
      </c>
      <c r="B1206" s="7" t="str">
        <f t="shared" si="21"/>
        <v>35</v>
      </c>
      <c r="C1206" s="7" t="s">
        <v>17105</v>
      </c>
      <c r="D1206" s="7" t="str">
        <f>VLOOKUP(C1206,fips_xref!$K$2:$L$53,2,FALSE)</f>
        <v>Lea</v>
      </c>
      <c r="E1206" s="7" t="s">
        <v>17201</v>
      </c>
      <c r="F1206" s="43" t="s">
        <v>17320</v>
      </c>
      <c r="G1206" s="7" t="s">
        <v>1126</v>
      </c>
      <c r="H1206" s="43" t="s">
        <v>17410</v>
      </c>
      <c r="I1206" s="43" t="str">
        <f>VLOOKUP(G1206,SCC_xref!$D$6:$E$260,2,FALSE)</f>
        <v>Permitted Fugitives</v>
      </c>
      <c r="J1206" s="7" t="s">
        <v>17135</v>
      </c>
      <c r="K1206" s="7">
        <v>67.42</v>
      </c>
      <c r="L1206" s="7" t="s">
        <v>17135</v>
      </c>
      <c r="M1206" s="7" t="s">
        <v>17135</v>
      </c>
      <c r="N1206" s="7" t="s">
        <v>17135</v>
      </c>
    </row>
    <row r="1207" spans="1:14" x14ac:dyDescent="0.2">
      <c r="A1207" s="43" t="s">
        <v>17062</v>
      </c>
      <c r="B1207" s="7" t="str">
        <f t="shared" si="21"/>
        <v>35</v>
      </c>
      <c r="C1207" s="7" t="s">
        <v>17105</v>
      </c>
      <c r="D1207" s="7" t="str">
        <f>VLOOKUP(C1207,fips_xref!$K$2:$L$53,2,FALSE)</f>
        <v>Lea</v>
      </c>
      <c r="E1207" s="7" t="s">
        <v>17201</v>
      </c>
      <c r="F1207" s="43" t="s">
        <v>17322</v>
      </c>
      <c r="G1207" s="7" t="s">
        <v>5578</v>
      </c>
      <c r="H1207" s="43" t="s">
        <v>17407</v>
      </c>
      <c r="I1207" s="43" t="str">
        <f>VLOOKUP(G1207,SCC_xref!$D$6:$E$260,2,FALSE)</f>
        <v>Compressor Engines</v>
      </c>
      <c r="J1207" s="7" t="s">
        <v>17135</v>
      </c>
      <c r="K1207" s="7" t="s">
        <v>17135</v>
      </c>
      <c r="L1207" s="7">
        <v>68.959999999999994</v>
      </c>
      <c r="M1207" s="7" t="s">
        <v>17135</v>
      </c>
      <c r="N1207" s="7" t="s">
        <v>17135</v>
      </c>
    </row>
    <row r="1208" spans="1:14" x14ac:dyDescent="0.2">
      <c r="A1208" s="43" t="s">
        <v>17062</v>
      </c>
      <c r="B1208" s="7" t="str">
        <f t="shared" si="21"/>
        <v>35</v>
      </c>
      <c r="C1208" s="7" t="s">
        <v>17063</v>
      </c>
      <c r="D1208" s="7" t="str">
        <f>VLOOKUP(C1208,fips_xref!$K$2:$L$53,2,FALSE)</f>
        <v>Eddy</v>
      </c>
      <c r="E1208" s="7" t="s">
        <v>17201</v>
      </c>
      <c r="F1208" s="43" t="s">
        <v>17322</v>
      </c>
      <c r="G1208" s="7" t="s">
        <v>4238</v>
      </c>
      <c r="H1208" s="43" t="s">
        <v>17407</v>
      </c>
      <c r="I1208" s="43" t="str">
        <f>VLOOKUP(G1208,SCC_xref!$D$6:$E$260,2,FALSE)</f>
        <v>Compressor Engines</v>
      </c>
      <c r="J1208" s="7" t="s">
        <v>17135</v>
      </c>
      <c r="K1208" s="7" t="s">
        <v>17135</v>
      </c>
      <c r="L1208" s="7">
        <v>69.53</v>
      </c>
      <c r="M1208" s="7" t="s">
        <v>17135</v>
      </c>
      <c r="N1208" s="7" t="s">
        <v>17135</v>
      </c>
    </row>
    <row r="1209" spans="1:14" x14ac:dyDescent="0.2">
      <c r="A1209" s="43" t="s">
        <v>17062</v>
      </c>
      <c r="B1209" s="7" t="str">
        <f t="shared" si="21"/>
        <v>35</v>
      </c>
      <c r="C1209" s="7" t="s">
        <v>17105</v>
      </c>
      <c r="D1209" s="7" t="str">
        <f>VLOOKUP(C1209,fips_xref!$K$2:$L$53,2,FALSE)</f>
        <v>Lea</v>
      </c>
      <c r="E1209" s="7" t="s">
        <v>17150</v>
      </c>
      <c r="F1209" s="43" t="s">
        <v>17163</v>
      </c>
      <c r="G1209" s="7" t="s">
        <v>5578</v>
      </c>
      <c r="H1209" s="43" t="s">
        <v>17181</v>
      </c>
      <c r="I1209" s="43" t="str">
        <f>VLOOKUP(G1209,SCC_xref!$D$6:$E$260,2,FALSE)</f>
        <v>Compressor Engines</v>
      </c>
      <c r="J1209" s="7">
        <v>71.14</v>
      </c>
      <c r="K1209" s="7" t="s">
        <v>17135</v>
      </c>
      <c r="L1209" s="7" t="s">
        <v>17135</v>
      </c>
      <c r="M1209" s="7" t="s">
        <v>17135</v>
      </c>
      <c r="N1209" s="7" t="s">
        <v>17135</v>
      </c>
    </row>
    <row r="1210" spans="1:14" x14ac:dyDescent="0.2">
      <c r="A1210" s="43" t="s">
        <v>17062</v>
      </c>
      <c r="B1210" s="7" t="str">
        <f t="shared" si="21"/>
        <v>35</v>
      </c>
      <c r="C1210" s="7" t="s">
        <v>17105</v>
      </c>
      <c r="D1210" s="7" t="str">
        <f>VLOOKUP(C1210,fips_xref!$K$2:$L$53,2,FALSE)</f>
        <v>Lea</v>
      </c>
      <c r="E1210" s="7" t="s">
        <v>17153</v>
      </c>
      <c r="F1210" s="43" t="s">
        <v>17154</v>
      </c>
      <c r="G1210" s="7" t="s">
        <v>4240</v>
      </c>
      <c r="H1210" s="43" t="s">
        <v>17249</v>
      </c>
      <c r="I1210" s="43" t="str">
        <f>VLOOKUP(G1210,SCC_xref!$D$6:$E$260,2,FALSE)</f>
        <v>Compressor Engines</v>
      </c>
      <c r="J1210" s="7">
        <v>71.569999999999993</v>
      </c>
      <c r="K1210" s="7" t="s">
        <v>17135</v>
      </c>
      <c r="L1210" s="7" t="s">
        <v>17135</v>
      </c>
      <c r="M1210" s="7" t="s">
        <v>17135</v>
      </c>
      <c r="N1210" s="7" t="s">
        <v>17135</v>
      </c>
    </row>
    <row r="1211" spans="1:14" x14ac:dyDescent="0.2">
      <c r="A1211" s="43" t="s">
        <v>17062</v>
      </c>
      <c r="B1211" s="7" t="str">
        <f t="shared" si="21"/>
        <v>35</v>
      </c>
      <c r="C1211" s="7" t="s">
        <v>17109</v>
      </c>
      <c r="D1211" s="7" t="str">
        <f>VLOOKUP(C1211,fips_xref!$K$2:$L$53,2,FALSE)</f>
        <v>De Baca</v>
      </c>
      <c r="E1211" s="7" t="s">
        <v>17201</v>
      </c>
      <c r="F1211" s="43" t="s">
        <v>17295</v>
      </c>
      <c r="G1211" s="7" t="s">
        <v>4252</v>
      </c>
      <c r="H1211" s="43" t="s">
        <v>17334</v>
      </c>
      <c r="I1211" s="43" t="str">
        <f>VLOOKUP(G1211,SCC_xref!$D$6:$E$260,2,FALSE)</f>
        <v>Natural Gas Production, Flares</v>
      </c>
      <c r="J1211" s="7" t="s">
        <v>17135</v>
      </c>
      <c r="K1211" s="7" t="s">
        <v>17135</v>
      </c>
      <c r="L1211" s="7" t="s">
        <v>17135</v>
      </c>
      <c r="M1211" s="7">
        <v>72.099999999999994</v>
      </c>
      <c r="N1211" s="7" t="s">
        <v>17135</v>
      </c>
    </row>
    <row r="1212" spans="1:14" x14ac:dyDescent="0.2">
      <c r="A1212" s="43" t="s">
        <v>17062</v>
      </c>
      <c r="B1212" s="7" t="str">
        <f t="shared" si="21"/>
        <v>35</v>
      </c>
      <c r="C1212" s="7" t="s">
        <v>17105</v>
      </c>
      <c r="D1212" s="7" t="str">
        <f>VLOOKUP(C1212,fips_xref!$K$2:$L$53,2,FALSE)</f>
        <v>Lea</v>
      </c>
      <c r="E1212" s="7" t="s">
        <v>17236</v>
      </c>
      <c r="F1212" s="43" t="s">
        <v>17237</v>
      </c>
      <c r="G1212" s="7" t="s">
        <v>5580</v>
      </c>
      <c r="H1212" s="43" t="s">
        <v>17359</v>
      </c>
      <c r="I1212" s="43" t="str">
        <f>VLOOKUP(G1212,SCC_xref!$D$6:$E$260,2,FALSE)</f>
        <v>Compressor Engines</v>
      </c>
      <c r="J1212" s="7" t="s">
        <v>17135</v>
      </c>
      <c r="K1212" s="7" t="s">
        <v>17135</v>
      </c>
      <c r="L1212" s="7">
        <v>74.7</v>
      </c>
      <c r="M1212" s="7" t="s">
        <v>17135</v>
      </c>
      <c r="N1212" s="7" t="s">
        <v>17135</v>
      </c>
    </row>
    <row r="1213" spans="1:14" x14ac:dyDescent="0.2">
      <c r="A1213" s="43" t="s">
        <v>17062</v>
      </c>
      <c r="B1213" s="7" t="str">
        <f t="shared" si="21"/>
        <v>35</v>
      </c>
      <c r="C1213" s="7" t="s">
        <v>17063</v>
      </c>
      <c r="D1213" s="7" t="str">
        <f>VLOOKUP(C1213,fips_xref!$K$2:$L$53,2,FALSE)</f>
        <v>Eddy</v>
      </c>
      <c r="E1213" s="7" t="s">
        <v>17222</v>
      </c>
      <c r="F1213" s="43" t="s">
        <v>17223</v>
      </c>
      <c r="G1213" s="7" t="s">
        <v>5576</v>
      </c>
      <c r="H1213" s="43" t="s">
        <v>17300</v>
      </c>
      <c r="I1213" s="43" t="str">
        <f>VLOOKUP(G1213,SCC_xref!$D$6:$E$260,2,FALSE)</f>
        <v>Compressor Engines</v>
      </c>
      <c r="J1213" s="7">
        <v>76.959999999999994</v>
      </c>
      <c r="K1213" s="7" t="s">
        <v>17135</v>
      </c>
      <c r="L1213" s="7" t="s">
        <v>17135</v>
      </c>
      <c r="M1213" s="7" t="s">
        <v>17135</v>
      </c>
      <c r="N1213" s="7" t="s">
        <v>17135</v>
      </c>
    </row>
    <row r="1214" spans="1:14" x14ac:dyDescent="0.2">
      <c r="A1214" s="43" t="s">
        <v>17062</v>
      </c>
      <c r="B1214" s="7" t="str">
        <f t="shared" si="21"/>
        <v>35</v>
      </c>
      <c r="C1214" s="7" t="s">
        <v>17105</v>
      </c>
      <c r="D1214" s="7" t="str">
        <f>VLOOKUP(C1214,fips_xref!$K$2:$L$53,2,FALSE)</f>
        <v>Lea</v>
      </c>
      <c r="E1214" s="7" t="s">
        <v>17150</v>
      </c>
      <c r="F1214" s="43" t="s">
        <v>17151</v>
      </c>
      <c r="G1214" s="7" t="s">
        <v>4240</v>
      </c>
      <c r="H1214" s="43" t="s">
        <v>17292</v>
      </c>
      <c r="I1214" s="43" t="str">
        <f>VLOOKUP(G1214,SCC_xref!$D$6:$E$260,2,FALSE)</f>
        <v>Compressor Engines</v>
      </c>
      <c r="J1214" s="7">
        <v>77.41</v>
      </c>
      <c r="K1214" s="7" t="s">
        <v>17135</v>
      </c>
      <c r="L1214" s="7" t="s">
        <v>17135</v>
      </c>
      <c r="M1214" s="7" t="s">
        <v>17135</v>
      </c>
      <c r="N1214" s="7" t="s">
        <v>17135</v>
      </c>
    </row>
    <row r="1215" spans="1:14" x14ac:dyDescent="0.2">
      <c r="A1215" s="43" t="s">
        <v>17062</v>
      </c>
      <c r="B1215" s="7" t="str">
        <f t="shared" si="21"/>
        <v>35</v>
      </c>
      <c r="C1215" s="7" t="s">
        <v>17063</v>
      </c>
      <c r="D1215" s="7" t="str">
        <f>VLOOKUP(C1215,fips_xref!$K$2:$L$53,2,FALSE)</f>
        <v>Eddy</v>
      </c>
      <c r="E1215" s="7" t="s">
        <v>17222</v>
      </c>
      <c r="F1215" s="43" t="s">
        <v>17223</v>
      </c>
      <c r="G1215" s="7" t="s">
        <v>5576</v>
      </c>
      <c r="H1215" s="43" t="s">
        <v>17300</v>
      </c>
      <c r="I1215" s="43" t="str">
        <f>VLOOKUP(G1215,SCC_xref!$D$6:$E$260,2,FALSE)</f>
        <v>Compressor Engines</v>
      </c>
      <c r="J1215" s="7">
        <v>77.81</v>
      </c>
      <c r="K1215" s="7" t="s">
        <v>17135</v>
      </c>
      <c r="L1215" s="7" t="s">
        <v>17135</v>
      </c>
      <c r="M1215" s="7" t="s">
        <v>17135</v>
      </c>
      <c r="N1215" s="7" t="s">
        <v>17135</v>
      </c>
    </row>
    <row r="1216" spans="1:14" x14ac:dyDescent="0.2">
      <c r="A1216" s="43" t="s">
        <v>17062</v>
      </c>
      <c r="B1216" s="7" t="str">
        <f t="shared" si="21"/>
        <v>35</v>
      </c>
      <c r="C1216" s="7" t="s">
        <v>17105</v>
      </c>
      <c r="D1216" s="7" t="str">
        <f>VLOOKUP(C1216,fips_xref!$K$2:$L$53,2,FALSE)</f>
        <v>Lea</v>
      </c>
      <c r="E1216" s="7" t="s">
        <v>17207</v>
      </c>
      <c r="F1216" s="43" t="s">
        <v>17208</v>
      </c>
      <c r="G1216" s="7" t="s">
        <v>4240</v>
      </c>
      <c r="H1216" s="43" t="s">
        <v>17313</v>
      </c>
      <c r="I1216" s="43" t="str">
        <f>VLOOKUP(G1216,SCC_xref!$D$6:$E$260,2,FALSE)</f>
        <v>Compressor Engines</v>
      </c>
      <c r="J1216" s="7">
        <v>77.849999999999994</v>
      </c>
      <c r="K1216" s="7" t="s">
        <v>17135</v>
      </c>
      <c r="L1216" s="7" t="s">
        <v>17135</v>
      </c>
      <c r="M1216" s="7" t="s">
        <v>17135</v>
      </c>
      <c r="N1216" s="7" t="s">
        <v>17135</v>
      </c>
    </row>
    <row r="1217" spans="1:14" x14ac:dyDescent="0.2">
      <c r="A1217" s="43" t="s">
        <v>17062</v>
      </c>
      <c r="B1217" s="7" t="str">
        <f t="shared" si="21"/>
        <v>35</v>
      </c>
      <c r="C1217" s="7" t="s">
        <v>17104</v>
      </c>
      <c r="D1217" s="7" t="str">
        <f>VLOOKUP(C1217,fips_xref!$K$2:$L$53,2,FALSE)</f>
        <v>Chaves</v>
      </c>
      <c r="E1217" s="7" t="s">
        <v>17139</v>
      </c>
      <c r="F1217" s="43" t="s">
        <v>17261</v>
      </c>
      <c r="G1217" s="7" t="s">
        <v>4238</v>
      </c>
      <c r="H1217" s="43" t="s">
        <v>17419</v>
      </c>
      <c r="I1217" s="43" t="str">
        <f>VLOOKUP(G1217,SCC_xref!$D$6:$E$260,2,FALSE)</f>
        <v>Compressor Engines</v>
      </c>
      <c r="J1217" s="7">
        <v>78.099999999999994</v>
      </c>
      <c r="K1217" s="7" t="s">
        <v>17135</v>
      </c>
      <c r="L1217" s="7" t="s">
        <v>17135</v>
      </c>
      <c r="M1217" s="7" t="s">
        <v>17135</v>
      </c>
      <c r="N1217" s="7" t="s">
        <v>17135</v>
      </c>
    </row>
    <row r="1218" spans="1:14" x14ac:dyDescent="0.2">
      <c r="A1218" s="43" t="s">
        <v>17062</v>
      </c>
      <c r="B1218" s="7" t="str">
        <f t="shared" si="21"/>
        <v>35</v>
      </c>
      <c r="C1218" s="7" t="s">
        <v>17104</v>
      </c>
      <c r="D1218" s="7" t="str">
        <f>VLOOKUP(C1218,fips_xref!$K$2:$L$53,2,FALSE)</f>
        <v>Chaves</v>
      </c>
      <c r="E1218" s="7" t="s">
        <v>17139</v>
      </c>
      <c r="F1218" s="43" t="s">
        <v>17261</v>
      </c>
      <c r="G1218" s="7" t="s">
        <v>4238</v>
      </c>
      <c r="H1218" s="43" t="s">
        <v>17419</v>
      </c>
      <c r="I1218" s="43" t="str">
        <f>VLOOKUP(G1218,SCC_xref!$D$6:$E$260,2,FALSE)</f>
        <v>Compressor Engines</v>
      </c>
      <c r="J1218" s="7">
        <v>78.3</v>
      </c>
      <c r="K1218" s="7" t="s">
        <v>17135</v>
      </c>
      <c r="L1218" s="7" t="s">
        <v>17135</v>
      </c>
      <c r="M1218" s="7" t="s">
        <v>17135</v>
      </c>
      <c r="N1218" s="7" t="s">
        <v>17135</v>
      </c>
    </row>
    <row r="1219" spans="1:14" x14ac:dyDescent="0.2">
      <c r="A1219" s="43" t="s">
        <v>17062</v>
      </c>
      <c r="B1219" s="7" t="str">
        <f t="shared" si="21"/>
        <v>35</v>
      </c>
      <c r="C1219" s="7" t="s">
        <v>17105</v>
      </c>
      <c r="D1219" s="7" t="str">
        <f>VLOOKUP(C1219,fips_xref!$K$2:$L$53,2,FALSE)</f>
        <v>Lea</v>
      </c>
      <c r="E1219" s="7" t="s">
        <v>17159</v>
      </c>
      <c r="F1219" s="43" t="s">
        <v>17160</v>
      </c>
      <c r="G1219" s="7" t="s">
        <v>4242</v>
      </c>
      <c r="H1219" s="43" t="s">
        <v>17161</v>
      </c>
      <c r="I1219" s="43" t="str">
        <f>VLOOKUP(G1219,SCC_xref!$D$6:$E$260,2,FALSE)</f>
        <v>Compressor Engines</v>
      </c>
      <c r="J1219" s="7">
        <v>78.59</v>
      </c>
      <c r="K1219" s="7" t="s">
        <v>17135</v>
      </c>
      <c r="L1219" s="7" t="s">
        <v>17135</v>
      </c>
      <c r="M1219" s="7" t="s">
        <v>17135</v>
      </c>
      <c r="N1219" s="7" t="s">
        <v>17135</v>
      </c>
    </row>
    <row r="1220" spans="1:14" x14ac:dyDescent="0.2">
      <c r="A1220" s="43" t="s">
        <v>17062</v>
      </c>
      <c r="B1220" s="7" t="str">
        <f t="shared" si="21"/>
        <v>35</v>
      </c>
      <c r="C1220" s="7" t="s">
        <v>17105</v>
      </c>
      <c r="D1220" s="7" t="str">
        <f>VLOOKUP(C1220,fips_xref!$K$2:$L$53,2,FALSE)</f>
        <v>Lea</v>
      </c>
      <c r="E1220" s="7" t="s">
        <v>17201</v>
      </c>
      <c r="F1220" s="43" t="s">
        <v>17320</v>
      </c>
      <c r="G1220" s="7" t="s">
        <v>5576</v>
      </c>
      <c r="H1220" s="43" t="s">
        <v>17335</v>
      </c>
      <c r="I1220" s="43" t="str">
        <f>VLOOKUP(G1220,SCC_xref!$D$6:$E$260,2,FALSE)</f>
        <v>Compressor Engines</v>
      </c>
      <c r="J1220" s="7">
        <v>79.010000000000005</v>
      </c>
      <c r="K1220" s="7" t="s">
        <v>17135</v>
      </c>
      <c r="L1220" s="7" t="s">
        <v>17135</v>
      </c>
      <c r="M1220" s="7" t="s">
        <v>17135</v>
      </c>
      <c r="N1220" s="7" t="s">
        <v>17135</v>
      </c>
    </row>
    <row r="1221" spans="1:14" x14ac:dyDescent="0.2">
      <c r="A1221" s="43" t="s">
        <v>17062</v>
      </c>
      <c r="B1221" s="7" t="str">
        <f t="shared" si="21"/>
        <v>35</v>
      </c>
      <c r="C1221" s="7" t="s">
        <v>17063</v>
      </c>
      <c r="D1221" s="7" t="str">
        <f>VLOOKUP(C1221,fips_xref!$K$2:$L$53,2,FALSE)</f>
        <v>Eddy</v>
      </c>
      <c r="E1221" s="7" t="s">
        <v>17153</v>
      </c>
      <c r="F1221" s="43" t="s">
        <v>17165</v>
      </c>
      <c r="G1221" s="7" t="s">
        <v>4238</v>
      </c>
      <c r="H1221" s="43" t="s">
        <v>17327</v>
      </c>
      <c r="I1221" s="43" t="str">
        <f>VLOOKUP(G1221,SCC_xref!$D$6:$E$260,2,FALSE)</f>
        <v>Compressor Engines</v>
      </c>
      <c r="J1221" s="7">
        <v>79.87</v>
      </c>
      <c r="K1221" s="7" t="s">
        <v>17135</v>
      </c>
      <c r="L1221" s="7" t="s">
        <v>17135</v>
      </c>
      <c r="M1221" s="7" t="s">
        <v>17135</v>
      </c>
      <c r="N1221" s="7" t="s">
        <v>17135</v>
      </c>
    </row>
    <row r="1222" spans="1:14" x14ac:dyDescent="0.2">
      <c r="A1222" s="43" t="s">
        <v>17062</v>
      </c>
      <c r="B1222" s="7" t="str">
        <f t="shared" si="21"/>
        <v>35</v>
      </c>
      <c r="C1222" s="7" t="s">
        <v>17105</v>
      </c>
      <c r="D1222" s="7" t="str">
        <f>VLOOKUP(C1222,fips_xref!$K$2:$L$53,2,FALSE)</f>
        <v>Lea</v>
      </c>
      <c r="E1222" s="7" t="s">
        <v>17201</v>
      </c>
      <c r="F1222" s="43" t="s">
        <v>17320</v>
      </c>
      <c r="G1222" s="7" t="s">
        <v>5576</v>
      </c>
      <c r="H1222" s="43" t="s">
        <v>17335</v>
      </c>
      <c r="I1222" s="43" t="str">
        <f>VLOOKUP(G1222,SCC_xref!$D$6:$E$260,2,FALSE)</f>
        <v>Compressor Engines</v>
      </c>
      <c r="J1222" s="7">
        <v>80.61</v>
      </c>
      <c r="K1222" s="7" t="s">
        <v>17135</v>
      </c>
      <c r="L1222" s="7" t="s">
        <v>17135</v>
      </c>
      <c r="M1222" s="7" t="s">
        <v>17135</v>
      </c>
      <c r="N1222" s="7" t="s">
        <v>17135</v>
      </c>
    </row>
    <row r="1223" spans="1:14" x14ac:dyDescent="0.2">
      <c r="A1223" s="43" t="s">
        <v>17062</v>
      </c>
      <c r="B1223" s="7" t="str">
        <f t="shared" si="21"/>
        <v>35</v>
      </c>
      <c r="C1223" s="7" t="s">
        <v>17063</v>
      </c>
      <c r="D1223" s="7" t="str">
        <f>VLOOKUP(C1223,fips_xref!$K$2:$L$53,2,FALSE)</f>
        <v>Eddy</v>
      </c>
      <c r="E1223" s="7" t="s">
        <v>17153</v>
      </c>
      <c r="F1223" s="43" t="s">
        <v>17165</v>
      </c>
      <c r="G1223" s="7" t="s">
        <v>3326</v>
      </c>
      <c r="H1223" s="43" t="s">
        <v>17338</v>
      </c>
      <c r="I1223" s="43" t="str">
        <f>VLOOKUP(G1223,SCC_xref!$D$6:$E$260,2,FALSE)</f>
        <v>Compressor Engines</v>
      </c>
      <c r="J1223" s="7">
        <v>84.71</v>
      </c>
      <c r="K1223" s="7" t="s">
        <v>17135</v>
      </c>
      <c r="L1223" s="7" t="s">
        <v>17135</v>
      </c>
      <c r="M1223" s="7" t="s">
        <v>17135</v>
      </c>
      <c r="N1223" s="7" t="s">
        <v>17135</v>
      </c>
    </row>
    <row r="1224" spans="1:14" x14ac:dyDescent="0.2">
      <c r="A1224" s="43" t="s">
        <v>17062</v>
      </c>
      <c r="B1224" s="7" t="str">
        <f t="shared" si="21"/>
        <v>35</v>
      </c>
      <c r="C1224" s="7" t="s">
        <v>17105</v>
      </c>
      <c r="D1224" s="7" t="str">
        <f>VLOOKUP(C1224,fips_xref!$K$2:$L$53,2,FALSE)</f>
        <v>Lea</v>
      </c>
      <c r="E1224" s="7" t="s">
        <v>17132</v>
      </c>
      <c r="F1224" s="43" t="s">
        <v>17173</v>
      </c>
      <c r="G1224" s="7" t="s">
        <v>5578</v>
      </c>
      <c r="H1224" s="43" t="s">
        <v>17347</v>
      </c>
      <c r="I1224" s="43" t="str">
        <f>VLOOKUP(G1224,SCC_xref!$D$6:$E$260,2,FALSE)</f>
        <v>Compressor Engines</v>
      </c>
      <c r="J1224" s="7">
        <v>84.83</v>
      </c>
      <c r="K1224" s="7" t="s">
        <v>17135</v>
      </c>
      <c r="L1224" s="7" t="s">
        <v>17135</v>
      </c>
      <c r="M1224" s="7" t="s">
        <v>17135</v>
      </c>
      <c r="N1224" s="7" t="s">
        <v>17135</v>
      </c>
    </row>
    <row r="1225" spans="1:14" x14ac:dyDescent="0.2">
      <c r="A1225" s="43" t="s">
        <v>17062</v>
      </c>
      <c r="B1225" s="7" t="str">
        <f t="shared" si="21"/>
        <v>35</v>
      </c>
      <c r="C1225" s="7" t="s">
        <v>17105</v>
      </c>
      <c r="D1225" s="7" t="str">
        <f>VLOOKUP(C1225,fips_xref!$K$2:$L$53,2,FALSE)</f>
        <v>Lea</v>
      </c>
      <c r="E1225" s="7" t="s">
        <v>17150</v>
      </c>
      <c r="F1225" s="43" t="s">
        <v>17175</v>
      </c>
      <c r="G1225" s="7" t="s">
        <v>4238</v>
      </c>
      <c r="H1225" s="43" t="s">
        <v>17192</v>
      </c>
      <c r="I1225" s="43" t="str">
        <f>VLOOKUP(G1225,SCC_xref!$D$6:$E$260,2,FALSE)</f>
        <v>Compressor Engines</v>
      </c>
      <c r="J1225" s="7">
        <v>85.09</v>
      </c>
      <c r="K1225" s="7" t="s">
        <v>17135</v>
      </c>
      <c r="L1225" s="7" t="s">
        <v>17135</v>
      </c>
      <c r="M1225" s="7" t="s">
        <v>17135</v>
      </c>
      <c r="N1225" s="7" t="s">
        <v>17135</v>
      </c>
    </row>
    <row r="1226" spans="1:14" x14ac:dyDescent="0.2">
      <c r="A1226" s="43" t="s">
        <v>17062</v>
      </c>
      <c r="B1226" s="7" t="str">
        <f t="shared" si="21"/>
        <v>35</v>
      </c>
      <c r="C1226" s="7" t="s">
        <v>17105</v>
      </c>
      <c r="D1226" s="7" t="str">
        <f>VLOOKUP(C1226,fips_xref!$K$2:$L$53,2,FALSE)</f>
        <v>Lea</v>
      </c>
      <c r="E1226" s="7" t="s">
        <v>17150</v>
      </c>
      <c r="F1226" s="43" t="s">
        <v>17163</v>
      </c>
      <c r="G1226" s="7" t="s">
        <v>5578</v>
      </c>
      <c r="H1226" s="43" t="s">
        <v>17183</v>
      </c>
      <c r="I1226" s="43" t="str">
        <f>VLOOKUP(G1226,SCC_xref!$D$6:$E$260,2,FALSE)</f>
        <v>Compressor Engines</v>
      </c>
      <c r="J1226" s="7">
        <v>85.88</v>
      </c>
      <c r="K1226" s="7" t="s">
        <v>17135</v>
      </c>
      <c r="L1226" s="7" t="s">
        <v>17135</v>
      </c>
      <c r="M1226" s="7" t="s">
        <v>17135</v>
      </c>
      <c r="N1226" s="7" t="s">
        <v>17135</v>
      </c>
    </row>
    <row r="1227" spans="1:14" x14ac:dyDescent="0.2">
      <c r="A1227" s="43" t="s">
        <v>17062</v>
      </c>
      <c r="B1227" s="7" t="str">
        <f t="shared" si="21"/>
        <v>35</v>
      </c>
      <c r="C1227" s="7" t="s">
        <v>17105</v>
      </c>
      <c r="D1227" s="7" t="str">
        <f>VLOOKUP(C1227,fips_xref!$K$2:$L$53,2,FALSE)</f>
        <v>Lea</v>
      </c>
      <c r="E1227" s="7" t="s">
        <v>17150</v>
      </c>
      <c r="F1227" s="43" t="s">
        <v>17175</v>
      </c>
      <c r="G1227" s="7" t="s">
        <v>4238</v>
      </c>
      <c r="H1227" s="43" t="s">
        <v>17192</v>
      </c>
      <c r="I1227" s="43" t="str">
        <f>VLOOKUP(G1227,SCC_xref!$D$6:$E$260,2,FALSE)</f>
        <v>Compressor Engines</v>
      </c>
      <c r="J1227" s="7">
        <v>87.93</v>
      </c>
      <c r="K1227" s="7" t="s">
        <v>17135</v>
      </c>
      <c r="L1227" s="7" t="s">
        <v>17135</v>
      </c>
      <c r="M1227" s="7" t="s">
        <v>17135</v>
      </c>
      <c r="N1227" s="7" t="s">
        <v>17135</v>
      </c>
    </row>
    <row r="1228" spans="1:14" x14ac:dyDescent="0.2">
      <c r="A1228" s="43" t="s">
        <v>17062</v>
      </c>
      <c r="B1228" s="7" t="str">
        <f t="shared" si="21"/>
        <v>35</v>
      </c>
      <c r="C1228" s="7" t="s">
        <v>17105</v>
      </c>
      <c r="D1228" s="7" t="str">
        <f>VLOOKUP(C1228,fips_xref!$K$2:$L$53,2,FALSE)</f>
        <v>Lea</v>
      </c>
      <c r="E1228" s="7" t="s">
        <v>17150</v>
      </c>
      <c r="F1228" s="43" t="s">
        <v>17163</v>
      </c>
      <c r="G1228" s="7" t="s">
        <v>5578</v>
      </c>
      <c r="H1228" s="43" t="s">
        <v>17183</v>
      </c>
      <c r="I1228" s="43" t="str">
        <f>VLOOKUP(G1228,SCC_xref!$D$6:$E$260,2,FALSE)</f>
        <v>Compressor Engines</v>
      </c>
      <c r="J1228" s="7">
        <v>88.01</v>
      </c>
      <c r="K1228" s="7" t="s">
        <v>17135</v>
      </c>
      <c r="L1228" s="7" t="s">
        <v>17135</v>
      </c>
      <c r="M1228" s="7" t="s">
        <v>17135</v>
      </c>
      <c r="N1228" s="7" t="s">
        <v>17135</v>
      </c>
    </row>
    <row r="1229" spans="1:14" x14ac:dyDescent="0.2">
      <c r="A1229" s="43" t="s">
        <v>17062</v>
      </c>
      <c r="B1229" s="7" t="str">
        <f t="shared" si="21"/>
        <v>35</v>
      </c>
      <c r="C1229" s="7" t="s">
        <v>17104</v>
      </c>
      <c r="D1229" s="7" t="str">
        <f>VLOOKUP(C1229,fips_xref!$K$2:$L$53,2,FALSE)</f>
        <v>Chaves</v>
      </c>
      <c r="E1229" s="7" t="s">
        <v>17193</v>
      </c>
      <c r="F1229" s="43" t="s">
        <v>17246</v>
      </c>
      <c r="G1229" s="7" t="s">
        <v>4240</v>
      </c>
      <c r="H1229" s="43" t="s">
        <v>17247</v>
      </c>
      <c r="I1229" s="43" t="str">
        <f>VLOOKUP(G1229,SCC_xref!$D$6:$E$260,2,FALSE)</f>
        <v>Compressor Engines</v>
      </c>
      <c r="J1229" s="7">
        <v>90.2</v>
      </c>
      <c r="K1229" s="7" t="s">
        <v>17135</v>
      </c>
      <c r="L1229" s="7" t="s">
        <v>17135</v>
      </c>
      <c r="M1229" s="7" t="s">
        <v>17135</v>
      </c>
      <c r="N1229" s="7" t="s">
        <v>17135</v>
      </c>
    </row>
    <row r="1230" spans="1:14" x14ac:dyDescent="0.2">
      <c r="A1230" s="43" t="s">
        <v>17062</v>
      </c>
      <c r="B1230" s="7" t="str">
        <f t="shared" si="21"/>
        <v>35</v>
      </c>
      <c r="C1230" s="7" t="s">
        <v>17105</v>
      </c>
      <c r="D1230" s="7" t="str">
        <f>VLOOKUP(C1230,fips_xref!$K$2:$L$53,2,FALSE)</f>
        <v>Lea</v>
      </c>
      <c r="E1230" s="7" t="s">
        <v>17150</v>
      </c>
      <c r="F1230" s="43" t="s">
        <v>17151</v>
      </c>
      <c r="G1230" s="7" t="s">
        <v>4238</v>
      </c>
      <c r="H1230" s="43" t="s">
        <v>17355</v>
      </c>
      <c r="I1230" s="43" t="str">
        <f>VLOOKUP(G1230,SCC_xref!$D$6:$E$260,2,FALSE)</f>
        <v>Compressor Engines</v>
      </c>
      <c r="J1230" s="7">
        <v>90.43</v>
      </c>
      <c r="K1230" s="7" t="s">
        <v>17135</v>
      </c>
      <c r="L1230" s="7" t="s">
        <v>17135</v>
      </c>
      <c r="M1230" s="7" t="s">
        <v>17135</v>
      </c>
      <c r="N1230" s="7" t="s">
        <v>17135</v>
      </c>
    </row>
    <row r="1231" spans="1:14" x14ac:dyDescent="0.2">
      <c r="A1231" s="43" t="s">
        <v>17062</v>
      </c>
      <c r="B1231" s="7" t="str">
        <f t="shared" si="21"/>
        <v>35</v>
      </c>
      <c r="C1231" s="7" t="s">
        <v>17105</v>
      </c>
      <c r="D1231" s="7" t="str">
        <f>VLOOKUP(C1231,fips_xref!$K$2:$L$53,2,FALSE)</f>
        <v>Lea</v>
      </c>
      <c r="E1231" s="7" t="s">
        <v>17150</v>
      </c>
      <c r="F1231" s="43" t="s">
        <v>17151</v>
      </c>
      <c r="G1231" s="7" t="s">
        <v>4238</v>
      </c>
      <c r="H1231" s="43" t="s">
        <v>17368</v>
      </c>
      <c r="I1231" s="43" t="str">
        <f>VLOOKUP(G1231,SCC_xref!$D$6:$E$260,2,FALSE)</f>
        <v>Compressor Engines</v>
      </c>
      <c r="J1231" s="7">
        <v>90.43</v>
      </c>
      <c r="K1231" s="7" t="s">
        <v>17135</v>
      </c>
      <c r="L1231" s="7" t="s">
        <v>17135</v>
      </c>
      <c r="M1231" s="7" t="s">
        <v>17135</v>
      </c>
      <c r="N1231" s="7" t="s">
        <v>17135</v>
      </c>
    </row>
    <row r="1232" spans="1:14" x14ac:dyDescent="0.2">
      <c r="A1232" s="43" t="s">
        <v>17062</v>
      </c>
      <c r="B1232" s="7" t="str">
        <f t="shared" si="21"/>
        <v>35</v>
      </c>
      <c r="C1232" s="7" t="s">
        <v>17105</v>
      </c>
      <c r="D1232" s="7" t="str">
        <f>VLOOKUP(C1232,fips_xref!$K$2:$L$53,2,FALSE)</f>
        <v>Lea</v>
      </c>
      <c r="E1232" s="7" t="s">
        <v>17150</v>
      </c>
      <c r="F1232" s="43" t="s">
        <v>17163</v>
      </c>
      <c r="G1232" s="7" t="s">
        <v>5578</v>
      </c>
      <c r="H1232" s="43" t="s">
        <v>17179</v>
      </c>
      <c r="I1232" s="43" t="str">
        <f>VLOOKUP(G1232,SCC_xref!$D$6:$E$260,2,FALSE)</f>
        <v>Compressor Engines</v>
      </c>
      <c r="J1232" s="7">
        <v>91.23</v>
      </c>
      <c r="K1232" s="7" t="s">
        <v>17135</v>
      </c>
      <c r="L1232" s="7" t="s">
        <v>17135</v>
      </c>
      <c r="M1232" s="7" t="s">
        <v>17135</v>
      </c>
      <c r="N1232" s="7" t="s">
        <v>17135</v>
      </c>
    </row>
    <row r="1233" spans="1:14" x14ac:dyDescent="0.2">
      <c r="A1233" s="43" t="s">
        <v>17062</v>
      </c>
      <c r="B1233" s="7" t="str">
        <f t="shared" si="21"/>
        <v>35</v>
      </c>
      <c r="C1233" s="7" t="s">
        <v>17105</v>
      </c>
      <c r="D1233" s="7" t="str">
        <f>VLOOKUP(C1233,fips_xref!$K$2:$L$53,2,FALSE)</f>
        <v>Lea</v>
      </c>
      <c r="E1233" s="7" t="s">
        <v>17150</v>
      </c>
      <c r="F1233" s="43" t="s">
        <v>17156</v>
      </c>
      <c r="G1233" s="7" t="s">
        <v>4238</v>
      </c>
      <c r="H1233" s="43" t="s">
        <v>17211</v>
      </c>
      <c r="I1233" s="43" t="str">
        <f>VLOOKUP(G1233,SCC_xref!$D$6:$E$260,2,FALSE)</f>
        <v>Compressor Engines</v>
      </c>
      <c r="J1233" s="7" t="s">
        <v>17135</v>
      </c>
      <c r="K1233" s="7" t="s">
        <v>17135</v>
      </c>
      <c r="L1233" s="7">
        <v>91.92</v>
      </c>
      <c r="M1233" s="7" t="s">
        <v>17135</v>
      </c>
      <c r="N1233" s="7" t="s">
        <v>17135</v>
      </c>
    </row>
    <row r="1234" spans="1:14" x14ac:dyDescent="0.2">
      <c r="A1234" s="43" t="s">
        <v>17062</v>
      </c>
      <c r="B1234" s="7" t="str">
        <f t="shared" si="21"/>
        <v>35</v>
      </c>
      <c r="C1234" s="7" t="s">
        <v>17104</v>
      </c>
      <c r="D1234" s="7" t="str">
        <f>VLOOKUP(C1234,fips_xref!$K$2:$L$53,2,FALSE)</f>
        <v>Chaves</v>
      </c>
      <c r="E1234" s="7" t="s">
        <v>17139</v>
      </c>
      <c r="F1234" s="43" t="s">
        <v>17250</v>
      </c>
      <c r="G1234" s="7" t="s">
        <v>3</v>
      </c>
      <c r="H1234" s="43" t="s">
        <v>17423</v>
      </c>
      <c r="I1234" s="43" t="str">
        <f>VLOOKUP(G1234,SCC_xref!$D$6:$E$260,2,FALSE)</f>
        <v>Dehydrator</v>
      </c>
      <c r="J1234" s="7" t="s">
        <v>17135</v>
      </c>
      <c r="K1234" s="7">
        <v>93</v>
      </c>
      <c r="L1234" s="7" t="s">
        <v>17135</v>
      </c>
      <c r="M1234" s="7" t="s">
        <v>17135</v>
      </c>
      <c r="N1234" s="7" t="s">
        <v>17135</v>
      </c>
    </row>
    <row r="1235" spans="1:14" x14ac:dyDescent="0.2">
      <c r="A1235" s="43" t="s">
        <v>17062</v>
      </c>
      <c r="B1235" s="7" t="str">
        <f t="shared" si="21"/>
        <v>35</v>
      </c>
      <c r="C1235" s="7" t="s">
        <v>17105</v>
      </c>
      <c r="D1235" s="7" t="str">
        <f>VLOOKUP(C1235,fips_xref!$K$2:$L$53,2,FALSE)</f>
        <v>Lea</v>
      </c>
      <c r="E1235" s="7" t="s">
        <v>17150</v>
      </c>
      <c r="F1235" s="43" t="s">
        <v>17163</v>
      </c>
      <c r="G1235" s="7" t="s">
        <v>5578</v>
      </c>
      <c r="H1235" s="43" t="s">
        <v>17184</v>
      </c>
      <c r="I1235" s="43" t="str">
        <f>VLOOKUP(G1235,SCC_xref!$D$6:$E$260,2,FALSE)</f>
        <v>Compressor Engines</v>
      </c>
      <c r="J1235" s="7">
        <v>93.38</v>
      </c>
      <c r="K1235" s="7" t="s">
        <v>17135</v>
      </c>
      <c r="L1235" s="7" t="s">
        <v>17135</v>
      </c>
      <c r="M1235" s="7" t="s">
        <v>17135</v>
      </c>
      <c r="N1235" s="7" t="s">
        <v>17135</v>
      </c>
    </row>
    <row r="1236" spans="1:14" x14ac:dyDescent="0.2">
      <c r="A1236" s="43" t="s">
        <v>17062</v>
      </c>
      <c r="B1236" s="7" t="str">
        <f t="shared" si="21"/>
        <v>35</v>
      </c>
      <c r="C1236" s="7" t="s">
        <v>17105</v>
      </c>
      <c r="D1236" s="7" t="str">
        <f>VLOOKUP(C1236,fips_xref!$K$2:$L$53,2,FALSE)</f>
        <v>Lea</v>
      </c>
      <c r="E1236" s="7" t="s">
        <v>17150</v>
      </c>
      <c r="F1236" s="43" t="s">
        <v>17163</v>
      </c>
      <c r="G1236" s="7" t="s">
        <v>5578</v>
      </c>
      <c r="H1236" s="43" t="s">
        <v>17183</v>
      </c>
      <c r="I1236" s="43" t="str">
        <f>VLOOKUP(G1236,SCC_xref!$D$6:$E$260,2,FALSE)</f>
        <v>Compressor Engines</v>
      </c>
      <c r="J1236" s="7">
        <v>94.19</v>
      </c>
      <c r="K1236" s="7" t="s">
        <v>17135</v>
      </c>
      <c r="L1236" s="7" t="s">
        <v>17135</v>
      </c>
      <c r="M1236" s="7" t="s">
        <v>17135</v>
      </c>
      <c r="N1236" s="7" t="s">
        <v>17135</v>
      </c>
    </row>
    <row r="1237" spans="1:14" x14ac:dyDescent="0.2">
      <c r="A1237" s="43" t="s">
        <v>17062</v>
      </c>
      <c r="B1237" s="7" t="str">
        <f t="shared" si="21"/>
        <v>35</v>
      </c>
      <c r="C1237" s="7" t="s">
        <v>17105</v>
      </c>
      <c r="D1237" s="7" t="str">
        <f>VLOOKUP(C1237,fips_xref!$K$2:$L$53,2,FALSE)</f>
        <v>Lea</v>
      </c>
      <c r="E1237" s="7" t="s">
        <v>17132</v>
      </c>
      <c r="F1237" s="43" t="s">
        <v>17173</v>
      </c>
      <c r="G1237" s="7" t="s">
        <v>4238</v>
      </c>
      <c r="H1237" s="43" t="s">
        <v>17200</v>
      </c>
      <c r="I1237" s="43" t="str">
        <f>VLOOKUP(G1237,SCC_xref!$D$6:$E$260,2,FALSE)</f>
        <v>Compressor Engines</v>
      </c>
      <c r="J1237" s="7">
        <v>95.88</v>
      </c>
      <c r="K1237" s="7" t="s">
        <v>17135</v>
      </c>
      <c r="L1237" s="7" t="s">
        <v>17135</v>
      </c>
      <c r="M1237" s="7" t="s">
        <v>17135</v>
      </c>
      <c r="N1237" s="7" t="s">
        <v>17135</v>
      </c>
    </row>
    <row r="1238" spans="1:14" x14ac:dyDescent="0.2">
      <c r="A1238" s="43" t="s">
        <v>17062</v>
      </c>
      <c r="B1238" s="7" t="str">
        <f t="shared" si="21"/>
        <v>35</v>
      </c>
      <c r="C1238" s="7" t="s">
        <v>17105</v>
      </c>
      <c r="D1238" s="7" t="str">
        <f>VLOOKUP(C1238,fips_xref!$K$2:$L$53,2,FALSE)</f>
        <v>Lea</v>
      </c>
      <c r="E1238" s="7" t="s">
        <v>17201</v>
      </c>
      <c r="F1238" s="43" t="s">
        <v>17320</v>
      </c>
      <c r="G1238" s="7" t="s">
        <v>5576</v>
      </c>
      <c r="H1238" s="43" t="s">
        <v>17325</v>
      </c>
      <c r="I1238" s="43" t="str">
        <f>VLOOKUP(G1238,SCC_xref!$D$6:$E$260,2,FALSE)</f>
        <v>Compressor Engines</v>
      </c>
      <c r="J1238" s="7">
        <v>99.31</v>
      </c>
      <c r="K1238" s="7" t="s">
        <v>17135</v>
      </c>
      <c r="L1238" s="7" t="s">
        <v>17135</v>
      </c>
      <c r="M1238" s="7" t="s">
        <v>17135</v>
      </c>
      <c r="N1238" s="7" t="s">
        <v>17135</v>
      </c>
    </row>
    <row r="1239" spans="1:14" x14ac:dyDescent="0.2">
      <c r="A1239" s="43" t="s">
        <v>17062</v>
      </c>
      <c r="B1239" s="7" t="str">
        <f t="shared" si="21"/>
        <v>35</v>
      </c>
      <c r="C1239" s="7" t="s">
        <v>17105</v>
      </c>
      <c r="D1239" s="7" t="str">
        <f>VLOOKUP(C1239,fips_xref!$K$2:$L$53,2,FALSE)</f>
        <v>Lea</v>
      </c>
      <c r="E1239" s="7" t="s">
        <v>17150</v>
      </c>
      <c r="F1239" s="43" t="s">
        <v>17151</v>
      </c>
      <c r="G1239" s="7" t="s">
        <v>4238</v>
      </c>
      <c r="H1239" s="43" t="s">
        <v>17367</v>
      </c>
      <c r="I1239" s="43" t="str">
        <f>VLOOKUP(G1239,SCC_xref!$D$6:$E$260,2,FALSE)</f>
        <v>Compressor Engines</v>
      </c>
      <c r="J1239" s="7">
        <v>100.54</v>
      </c>
      <c r="K1239" s="7" t="s">
        <v>17135</v>
      </c>
      <c r="L1239" s="7" t="s">
        <v>17135</v>
      </c>
      <c r="M1239" s="7" t="s">
        <v>17135</v>
      </c>
      <c r="N1239" s="7" t="s">
        <v>17135</v>
      </c>
    </row>
    <row r="1240" spans="1:14" x14ac:dyDescent="0.2">
      <c r="A1240" s="43" t="s">
        <v>17062</v>
      </c>
      <c r="B1240" s="7" t="str">
        <f t="shared" si="21"/>
        <v>35</v>
      </c>
      <c r="C1240" s="7" t="s">
        <v>17105</v>
      </c>
      <c r="D1240" s="7" t="str">
        <f>VLOOKUP(C1240,fips_xref!$K$2:$L$53,2,FALSE)</f>
        <v>Lea</v>
      </c>
      <c r="E1240" s="7" t="s">
        <v>17201</v>
      </c>
      <c r="F1240" s="43" t="s">
        <v>17320</v>
      </c>
      <c r="G1240" s="7" t="s">
        <v>5576</v>
      </c>
      <c r="H1240" s="43" t="s">
        <v>17325</v>
      </c>
      <c r="I1240" s="43" t="str">
        <f>VLOOKUP(G1240,SCC_xref!$D$6:$E$260,2,FALSE)</f>
        <v>Compressor Engines</v>
      </c>
      <c r="J1240" s="7">
        <v>100.62</v>
      </c>
      <c r="K1240" s="7" t="s">
        <v>17135</v>
      </c>
      <c r="L1240" s="7" t="s">
        <v>17135</v>
      </c>
      <c r="M1240" s="7" t="s">
        <v>17135</v>
      </c>
      <c r="N1240" s="7" t="s">
        <v>17135</v>
      </c>
    </row>
    <row r="1241" spans="1:14" x14ac:dyDescent="0.2">
      <c r="A1241" s="43" t="s">
        <v>17062</v>
      </c>
      <c r="B1241" s="7" t="str">
        <f t="shared" si="21"/>
        <v>35</v>
      </c>
      <c r="C1241" s="7" t="s">
        <v>17105</v>
      </c>
      <c r="D1241" s="7" t="str">
        <f>VLOOKUP(C1241,fips_xref!$K$2:$L$53,2,FALSE)</f>
        <v>Lea</v>
      </c>
      <c r="E1241" s="7" t="s">
        <v>17150</v>
      </c>
      <c r="F1241" s="43" t="s">
        <v>17151</v>
      </c>
      <c r="G1241" s="7" t="s">
        <v>4252</v>
      </c>
      <c r="H1241" s="43" t="s">
        <v>17217</v>
      </c>
      <c r="I1241" s="43" t="str">
        <f>VLOOKUP(G1241,SCC_xref!$D$6:$E$260,2,FALSE)</f>
        <v>Natural Gas Production, Flares</v>
      </c>
      <c r="J1241" s="7" t="s">
        <v>17135</v>
      </c>
      <c r="K1241" s="7" t="s">
        <v>17135</v>
      </c>
      <c r="L1241" s="7" t="s">
        <v>17135</v>
      </c>
      <c r="M1241" s="7">
        <v>100.68</v>
      </c>
      <c r="N1241" s="7" t="s">
        <v>17135</v>
      </c>
    </row>
    <row r="1242" spans="1:14" x14ac:dyDescent="0.2">
      <c r="A1242" s="43" t="s">
        <v>17062</v>
      </c>
      <c r="B1242" s="7" t="str">
        <f t="shared" si="21"/>
        <v>35</v>
      </c>
      <c r="C1242" s="7" t="s">
        <v>17105</v>
      </c>
      <c r="D1242" s="7" t="str">
        <f>VLOOKUP(C1242,fips_xref!$K$2:$L$53,2,FALSE)</f>
        <v>Lea</v>
      </c>
      <c r="E1242" s="7" t="s">
        <v>17150</v>
      </c>
      <c r="F1242" s="43" t="s">
        <v>17175</v>
      </c>
      <c r="G1242" s="7" t="s">
        <v>4238</v>
      </c>
      <c r="H1242" s="43" t="s">
        <v>17192</v>
      </c>
      <c r="I1242" s="43" t="str">
        <f>VLOOKUP(G1242,SCC_xref!$D$6:$E$260,2,FALSE)</f>
        <v>Compressor Engines</v>
      </c>
      <c r="J1242" s="7">
        <v>101.03</v>
      </c>
      <c r="K1242" s="7" t="s">
        <v>17135</v>
      </c>
      <c r="L1242" s="7" t="s">
        <v>17135</v>
      </c>
      <c r="M1242" s="7" t="s">
        <v>17135</v>
      </c>
      <c r="N1242" s="7" t="s">
        <v>17135</v>
      </c>
    </row>
    <row r="1243" spans="1:14" x14ac:dyDescent="0.2">
      <c r="A1243" s="43" t="s">
        <v>17062</v>
      </c>
      <c r="B1243" s="7" t="str">
        <f t="shared" si="21"/>
        <v>35</v>
      </c>
      <c r="C1243" s="7" t="s">
        <v>17105</v>
      </c>
      <c r="D1243" s="7" t="str">
        <f>VLOOKUP(C1243,fips_xref!$K$2:$L$53,2,FALSE)</f>
        <v>Lea</v>
      </c>
      <c r="E1243" s="7" t="s">
        <v>17132</v>
      </c>
      <c r="F1243" s="43" t="s">
        <v>17173</v>
      </c>
      <c r="G1243" s="7" t="s">
        <v>4238</v>
      </c>
      <c r="H1243" s="43" t="s">
        <v>17200</v>
      </c>
      <c r="I1243" s="43" t="str">
        <f>VLOOKUP(G1243,SCC_xref!$D$6:$E$260,2,FALSE)</f>
        <v>Compressor Engines</v>
      </c>
      <c r="J1243" s="7">
        <v>103.72</v>
      </c>
      <c r="K1243" s="7" t="s">
        <v>17135</v>
      </c>
      <c r="L1243" s="7" t="s">
        <v>17135</v>
      </c>
      <c r="M1243" s="7" t="s">
        <v>17135</v>
      </c>
      <c r="N1243" s="7" t="s">
        <v>17135</v>
      </c>
    </row>
    <row r="1244" spans="1:14" x14ac:dyDescent="0.2">
      <c r="A1244" s="43" t="s">
        <v>17062</v>
      </c>
      <c r="B1244" s="7" t="str">
        <f t="shared" si="21"/>
        <v>35</v>
      </c>
      <c r="C1244" s="7" t="s">
        <v>17105</v>
      </c>
      <c r="D1244" s="7" t="str">
        <f>VLOOKUP(C1244,fips_xref!$K$2:$L$53,2,FALSE)</f>
        <v>Lea</v>
      </c>
      <c r="E1244" s="7" t="s">
        <v>17201</v>
      </c>
      <c r="F1244" s="43" t="s">
        <v>17304</v>
      </c>
      <c r="G1244" s="7" t="s">
        <v>4240</v>
      </c>
      <c r="H1244" s="43" t="s">
        <v>17331</v>
      </c>
      <c r="I1244" s="43" t="str">
        <f>VLOOKUP(G1244,SCC_xref!$D$6:$E$260,2,FALSE)</f>
        <v>Compressor Engines</v>
      </c>
      <c r="J1244" s="7" t="s">
        <v>17135</v>
      </c>
      <c r="K1244" s="7" t="s">
        <v>17135</v>
      </c>
      <c r="L1244" s="7">
        <v>104.96</v>
      </c>
      <c r="M1244" s="7" t="s">
        <v>17135</v>
      </c>
      <c r="N1244" s="7" t="s">
        <v>17135</v>
      </c>
    </row>
    <row r="1245" spans="1:14" x14ac:dyDescent="0.2">
      <c r="A1245" s="43" t="s">
        <v>17062</v>
      </c>
      <c r="B1245" s="7" t="str">
        <f t="shared" si="21"/>
        <v>35</v>
      </c>
      <c r="C1245" s="7" t="s">
        <v>17105</v>
      </c>
      <c r="D1245" s="7" t="str">
        <f>VLOOKUP(C1245,fips_xref!$K$2:$L$53,2,FALSE)</f>
        <v>Lea</v>
      </c>
      <c r="E1245" s="7" t="s">
        <v>17132</v>
      </c>
      <c r="F1245" s="43" t="s">
        <v>17173</v>
      </c>
      <c r="G1245" s="7" t="s">
        <v>4238</v>
      </c>
      <c r="H1245" s="43" t="s">
        <v>17200</v>
      </c>
      <c r="I1245" s="43" t="str">
        <f>VLOOKUP(G1245,SCC_xref!$D$6:$E$260,2,FALSE)</f>
        <v>Compressor Engines</v>
      </c>
      <c r="J1245" s="7">
        <v>105.79</v>
      </c>
      <c r="K1245" s="7" t="s">
        <v>17135</v>
      </c>
      <c r="L1245" s="7" t="s">
        <v>17135</v>
      </c>
      <c r="M1245" s="7" t="s">
        <v>17135</v>
      </c>
      <c r="N1245" s="7" t="s">
        <v>17135</v>
      </c>
    </row>
    <row r="1246" spans="1:14" x14ac:dyDescent="0.2">
      <c r="A1246" s="43" t="s">
        <v>17062</v>
      </c>
      <c r="B1246" s="7" t="str">
        <f t="shared" si="21"/>
        <v>35</v>
      </c>
      <c r="C1246" s="7" t="s">
        <v>17105</v>
      </c>
      <c r="D1246" s="7" t="str">
        <f>VLOOKUP(C1246,fips_xref!$K$2:$L$53,2,FALSE)</f>
        <v>Lea</v>
      </c>
      <c r="E1246" s="7" t="s">
        <v>17150</v>
      </c>
      <c r="F1246" s="43" t="s">
        <v>17175</v>
      </c>
      <c r="G1246" s="7" t="s">
        <v>4238</v>
      </c>
      <c r="H1246" s="43" t="s">
        <v>17204</v>
      </c>
      <c r="I1246" s="43" t="str">
        <f>VLOOKUP(G1246,SCC_xref!$D$6:$E$260,2,FALSE)</f>
        <v>Compressor Engines</v>
      </c>
      <c r="J1246" s="7">
        <v>106.95</v>
      </c>
      <c r="K1246" s="7" t="s">
        <v>17135</v>
      </c>
      <c r="L1246" s="7" t="s">
        <v>17135</v>
      </c>
      <c r="M1246" s="7" t="s">
        <v>17135</v>
      </c>
      <c r="N1246" s="7" t="s">
        <v>17135</v>
      </c>
    </row>
    <row r="1247" spans="1:14" x14ac:dyDescent="0.2">
      <c r="A1247" s="43" t="s">
        <v>17062</v>
      </c>
      <c r="B1247" s="7" t="str">
        <f t="shared" si="21"/>
        <v>35</v>
      </c>
      <c r="C1247" s="7" t="s">
        <v>17105</v>
      </c>
      <c r="D1247" s="7" t="str">
        <f>VLOOKUP(C1247,fips_xref!$K$2:$L$53,2,FALSE)</f>
        <v>Lea</v>
      </c>
      <c r="E1247" s="7" t="s">
        <v>17150</v>
      </c>
      <c r="F1247" s="43" t="s">
        <v>17151</v>
      </c>
      <c r="G1247" s="7" t="s">
        <v>4240</v>
      </c>
      <c r="H1247" s="43" t="s">
        <v>17276</v>
      </c>
      <c r="I1247" s="43" t="str">
        <f>VLOOKUP(G1247,SCC_xref!$D$6:$E$260,2,FALSE)</f>
        <v>Compressor Engines</v>
      </c>
      <c r="J1247" s="7">
        <v>107.14</v>
      </c>
      <c r="K1247" s="7" t="s">
        <v>17135</v>
      </c>
      <c r="L1247" s="7" t="s">
        <v>17135</v>
      </c>
      <c r="M1247" s="7" t="s">
        <v>17135</v>
      </c>
      <c r="N1247" s="7" t="s">
        <v>17135</v>
      </c>
    </row>
    <row r="1248" spans="1:14" x14ac:dyDescent="0.2">
      <c r="A1248" s="43" t="s">
        <v>17062</v>
      </c>
      <c r="B1248" s="7" t="str">
        <f t="shared" si="21"/>
        <v>35</v>
      </c>
      <c r="C1248" s="7" t="s">
        <v>17105</v>
      </c>
      <c r="D1248" s="7" t="str">
        <f>VLOOKUP(C1248,fips_xref!$K$2:$L$53,2,FALSE)</f>
        <v>Lea</v>
      </c>
      <c r="E1248" s="7" t="s">
        <v>17201</v>
      </c>
      <c r="F1248" s="43" t="s">
        <v>17304</v>
      </c>
      <c r="G1248" s="7" t="s">
        <v>4240</v>
      </c>
      <c r="H1248" s="43" t="s">
        <v>17331</v>
      </c>
      <c r="I1248" s="43" t="str">
        <f>VLOOKUP(G1248,SCC_xref!$D$6:$E$260,2,FALSE)</f>
        <v>Compressor Engines</v>
      </c>
      <c r="J1248" s="7" t="s">
        <v>17135</v>
      </c>
      <c r="K1248" s="7" t="s">
        <v>17135</v>
      </c>
      <c r="L1248" s="7">
        <v>109.2</v>
      </c>
      <c r="M1248" s="7" t="s">
        <v>17135</v>
      </c>
      <c r="N1248" s="7" t="s">
        <v>17135</v>
      </c>
    </row>
    <row r="1249" spans="1:14" x14ac:dyDescent="0.2">
      <c r="A1249" s="43" t="s">
        <v>17062</v>
      </c>
      <c r="B1249" s="7" t="str">
        <f t="shared" si="21"/>
        <v>35</v>
      </c>
      <c r="C1249" s="7" t="s">
        <v>17063</v>
      </c>
      <c r="D1249" s="7" t="str">
        <f>VLOOKUP(C1249,fips_xref!$K$2:$L$53,2,FALSE)</f>
        <v>Eddy</v>
      </c>
      <c r="E1249" s="7" t="s">
        <v>17193</v>
      </c>
      <c r="F1249" s="43" t="s">
        <v>17194</v>
      </c>
      <c r="G1249" s="7" t="s">
        <v>4242</v>
      </c>
      <c r="H1249" s="43" t="s">
        <v>17195</v>
      </c>
      <c r="I1249" s="43" t="str">
        <f>VLOOKUP(G1249,SCC_xref!$D$6:$E$260,2,FALSE)</f>
        <v>Compressor Engines</v>
      </c>
      <c r="J1249" s="7" t="s">
        <v>17135</v>
      </c>
      <c r="K1249" s="7" t="s">
        <v>17135</v>
      </c>
      <c r="L1249" s="7">
        <v>111.9</v>
      </c>
      <c r="M1249" s="7" t="s">
        <v>17135</v>
      </c>
      <c r="N1249" s="7" t="s">
        <v>17135</v>
      </c>
    </row>
    <row r="1250" spans="1:14" x14ac:dyDescent="0.2">
      <c r="A1250" s="43" t="s">
        <v>17062</v>
      </c>
      <c r="B1250" s="7" t="str">
        <f t="shared" si="21"/>
        <v>35</v>
      </c>
      <c r="C1250" s="7" t="s">
        <v>17105</v>
      </c>
      <c r="D1250" s="7" t="str">
        <f>VLOOKUP(C1250,fips_xref!$K$2:$L$53,2,FALSE)</f>
        <v>Lea</v>
      </c>
      <c r="E1250" s="7" t="s">
        <v>17150</v>
      </c>
      <c r="F1250" s="43" t="s">
        <v>17151</v>
      </c>
      <c r="G1250" s="7" t="s">
        <v>4238</v>
      </c>
      <c r="H1250" s="43" t="s">
        <v>17177</v>
      </c>
      <c r="I1250" s="43" t="str">
        <f>VLOOKUP(G1250,SCC_xref!$D$6:$E$260,2,FALSE)</f>
        <v>Compressor Engines</v>
      </c>
      <c r="J1250" s="7">
        <v>114.04</v>
      </c>
      <c r="K1250" s="7" t="s">
        <v>17135</v>
      </c>
      <c r="L1250" s="7" t="s">
        <v>17135</v>
      </c>
      <c r="M1250" s="7" t="s">
        <v>17135</v>
      </c>
      <c r="N1250" s="7" t="s">
        <v>17135</v>
      </c>
    </row>
    <row r="1251" spans="1:14" x14ac:dyDescent="0.2">
      <c r="A1251" s="43" t="s">
        <v>17062</v>
      </c>
      <c r="B1251" s="7" t="str">
        <f t="shared" si="21"/>
        <v>35</v>
      </c>
      <c r="C1251" s="7" t="s">
        <v>17105</v>
      </c>
      <c r="D1251" s="7" t="str">
        <f>VLOOKUP(C1251,fips_xref!$K$2:$L$53,2,FALSE)</f>
        <v>Lea</v>
      </c>
      <c r="E1251" s="7" t="s">
        <v>17150</v>
      </c>
      <c r="F1251" s="43" t="s">
        <v>17175</v>
      </c>
      <c r="G1251" s="7" t="s">
        <v>4238</v>
      </c>
      <c r="H1251" s="43" t="s">
        <v>17204</v>
      </c>
      <c r="I1251" s="43" t="str">
        <f>VLOOKUP(G1251,SCC_xref!$D$6:$E$260,2,FALSE)</f>
        <v>Compressor Engines</v>
      </c>
      <c r="J1251" s="7">
        <v>114.26</v>
      </c>
      <c r="K1251" s="7" t="s">
        <v>17135</v>
      </c>
      <c r="L1251" s="7" t="s">
        <v>17135</v>
      </c>
      <c r="M1251" s="7" t="s">
        <v>17135</v>
      </c>
      <c r="N1251" s="7" t="s">
        <v>17135</v>
      </c>
    </row>
    <row r="1252" spans="1:14" x14ac:dyDescent="0.2">
      <c r="A1252" s="43" t="s">
        <v>17062</v>
      </c>
      <c r="B1252" s="7" t="str">
        <f t="shared" si="21"/>
        <v>35</v>
      </c>
      <c r="C1252" s="7" t="s">
        <v>17105</v>
      </c>
      <c r="D1252" s="7" t="str">
        <f>VLOOKUP(C1252,fips_xref!$K$2:$L$53,2,FALSE)</f>
        <v>Lea</v>
      </c>
      <c r="E1252" s="7" t="s">
        <v>17201</v>
      </c>
      <c r="F1252" s="43" t="s">
        <v>17286</v>
      </c>
      <c r="G1252" s="7" t="s">
        <v>4240</v>
      </c>
      <c r="H1252" s="43" t="s">
        <v>17287</v>
      </c>
      <c r="I1252" s="43" t="str">
        <f>VLOOKUP(G1252,SCC_xref!$D$6:$E$260,2,FALSE)</f>
        <v>Compressor Engines</v>
      </c>
      <c r="J1252" s="7" t="s">
        <v>17135</v>
      </c>
      <c r="K1252" s="7" t="s">
        <v>17135</v>
      </c>
      <c r="L1252" s="7">
        <v>125.1</v>
      </c>
      <c r="M1252" s="7" t="s">
        <v>17135</v>
      </c>
      <c r="N1252" s="7" t="s">
        <v>17135</v>
      </c>
    </row>
    <row r="1253" spans="1:14" x14ac:dyDescent="0.2">
      <c r="A1253" s="43" t="s">
        <v>17062</v>
      </c>
      <c r="B1253" s="7" t="str">
        <f t="shared" si="21"/>
        <v>35</v>
      </c>
      <c r="C1253" s="7" t="s">
        <v>17105</v>
      </c>
      <c r="D1253" s="7" t="str">
        <f>VLOOKUP(C1253,fips_xref!$K$2:$L$53,2,FALSE)</f>
        <v>Lea</v>
      </c>
      <c r="E1253" s="7" t="s">
        <v>17201</v>
      </c>
      <c r="F1253" s="43" t="s">
        <v>17304</v>
      </c>
      <c r="G1253" s="7" t="s">
        <v>4240</v>
      </c>
      <c r="H1253" s="43" t="s">
        <v>17287</v>
      </c>
      <c r="I1253" s="43" t="str">
        <f>VLOOKUP(G1253,SCC_xref!$D$6:$E$260,2,FALSE)</f>
        <v>Compressor Engines</v>
      </c>
      <c r="J1253" s="7" t="s">
        <v>17135</v>
      </c>
      <c r="K1253" s="7" t="s">
        <v>17135</v>
      </c>
      <c r="L1253" s="7">
        <v>125.94</v>
      </c>
      <c r="M1253" s="7" t="s">
        <v>17135</v>
      </c>
      <c r="N1253" s="7" t="s">
        <v>17135</v>
      </c>
    </row>
    <row r="1254" spans="1:14" x14ac:dyDescent="0.2">
      <c r="A1254" s="43" t="s">
        <v>17062</v>
      </c>
      <c r="B1254" s="7" t="str">
        <f t="shared" ref="B1254:B1317" si="22">LEFT(C1254,2)</f>
        <v>35</v>
      </c>
      <c r="C1254" s="7" t="s">
        <v>17105</v>
      </c>
      <c r="D1254" s="7" t="str">
        <f>VLOOKUP(C1254,fips_xref!$K$2:$L$53,2,FALSE)</f>
        <v>Lea</v>
      </c>
      <c r="E1254" s="7" t="s">
        <v>17150</v>
      </c>
      <c r="F1254" s="43" t="s">
        <v>17151</v>
      </c>
      <c r="G1254" s="7" t="s">
        <v>4238</v>
      </c>
      <c r="H1254" s="43" t="s">
        <v>17177</v>
      </c>
      <c r="I1254" s="43" t="str">
        <f>VLOOKUP(G1254,SCC_xref!$D$6:$E$260,2,FALSE)</f>
        <v>Compressor Engines</v>
      </c>
      <c r="J1254" s="7">
        <v>126.71</v>
      </c>
      <c r="K1254" s="7" t="s">
        <v>17135</v>
      </c>
      <c r="L1254" s="7" t="s">
        <v>17135</v>
      </c>
      <c r="M1254" s="7" t="s">
        <v>17135</v>
      </c>
      <c r="N1254" s="7" t="s">
        <v>17135</v>
      </c>
    </row>
    <row r="1255" spans="1:14" x14ac:dyDescent="0.2">
      <c r="A1255" s="43" t="s">
        <v>17062</v>
      </c>
      <c r="B1255" s="7" t="str">
        <f t="shared" si="22"/>
        <v>35</v>
      </c>
      <c r="C1255" s="7" t="s">
        <v>17105</v>
      </c>
      <c r="D1255" s="7" t="str">
        <f>VLOOKUP(C1255,fips_xref!$K$2:$L$53,2,FALSE)</f>
        <v>Lea</v>
      </c>
      <c r="E1255" s="7" t="s">
        <v>17236</v>
      </c>
      <c r="F1255" s="43" t="s">
        <v>17237</v>
      </c>
      <c r="G1255" s="7" t="s">
        <v>4238</v>
      </c>
      <c r="H1255" s="43" t="s">
        <v>17392</v>
      </c>
      <c r="I1255" s="43" t="str">
        <f>VLOOKUP(G1255,SCC_xref!$D$6:$E$260,2,FALSE)</f>
        <v>Compressor Engines</v>
      </c>
      <c r="J1255" s="7">
        <v>128.19999999999999</v>
      </c>
      <c r="K1255" s="7" t="s">
        <v>17135</v>
      </c>
      <c r="L1255" s="7" t="s">
        <v>17135</v>
      </c>
      <c r="M1255" s="7" t="s">
        <v>17135</v>
      </c>
      <c r="N1255" s="7" t="s">
        <v>17135</v>
      </c>
    </row>
    <row r="1256" spans="1:14" x14ac:dyDescent="0.2">
      <c r="A1256" s="43" t="s">
        <v>17062</v>
      </c>
      <c r="B1256" s="7" t="str">
        <f t="shared" si="22"/>
        <v>35</v>
      </c>
      <c r="C1256" s="7" t="s">
        <v>17105</v>
      </c>
      <c r="D1256" s="7" t="str">
        <f>VLOOKUP(C1256,fips_xref!$K$2:$L$53,2,FALSE)</f>
        <v>Lea</v>
      </c>
      <c r="E1256" s="7" t="s">
        <v>17150</v>
      </c>
      <c r="F1256" s="43" t="s">
        <v>17151</v>
      </c>
      <c r="G1256" s="7" t="s">
        <v>4240</v>
      </c>
      <c r="H1256" s="43" t="s">
        <v>17289</v>
      </c>
      <c r="I1256" s="43" t="str">
        <f>VLOOKUP(G1256,SCC_xref!$D$6:$E$260,2,FALSE)</f>
        <v>Compressor Engines</v>
      </c>
      <c r="J1256" s="7">
        <v>128.76</v>
      </c>
      <c r="K1256" s="7" t="s">
        <v>17135</v>
      </c>
      <c r="L1256" s="7" t="s">
        <v>17135</v>
      </c>
      <c r="M1256" s="7" t="s">
        <v>17135</v>
      </c>
      <c r="N1256" s="7" t="s">
        <v>17135</v>
      </c>
    </row>
    <row r="1257" spans="1:14" x14ac:dyDescent="0.2">
      <c r="A1257" s="43" t="s">
        <v>17062</v>
      </c>
      <c r="B1257" s="7" t="str">
        <f t="shared" si="22"/>
        <v>35</v>
      </c>
      <c r="C1257" s="7" t="s">
        <v>17105</v>
      </c>
      <c r="D1257" s="7" t="str">
        <f>VLOOKUP(C1257,fips_xref!$K$2:$L$53,2,FALSE)</f>
        <v>Lea</v>
      </c>
      <c r="E1257" s="7" t="s">
        <v>17150</v>
      </c>
      <c r="F1257" s="43" t="s">
        <v>17151</v>
      </c>
      <c r="G1257" s="7" t="s">
        <v>4238</v>
      </c>
      <c r="H1257" s="43" t="s">
        <v>17365</v>
      </c>
      <c r="I1257" s="43" t="str">
        <f>VLOOKUP(G1257,SCC_xref!$D$6:$E$260,2,FALSE)</f>
        <v>Compressor Engines</v>
      </c>
      <c r="J1257" s="7">
        <v>129.26</v>
      </c>
      <c r="K1257" s="7" t="s">
        <v>17135</v>
      </c>
      <c r="L1257" s="7" t="s">
        <v>17135</v>
      </c>
      <c r="M1257" s="7" t="s">
        <v>17135</v>
      </c>
      <c r="N1257" s="7" t="s">
        <v>17135</v>
      </c>
    </row>
    <row r="1258" spans="1:14" x14ac:dyDescent="0.2">
      <c r="A1258" s="43" t="s">
        <v>17062</v>
      </c>
      <c r="B1258" s="7" t="str">
        <f t="shared" si="22"/>
        <v>35</v>
      </c>
      <c r="C1258" s="7" t="s">
        <v>17105</v>
      </c>
      <c r="D1258" s="7" t="str">
        <f>VLOOKUP(C1258,fips_xref!$K$2:$L$53,2,FALSE)</f>
        <v>Lea</v>
      </c>
      <c r="E1258" s="7" t="s">
        <v>17150</v>
      </c>
      <c r="F1258" s="43" t="s">
        <v>17163</v>
      </c>
      <c r="G1258" s="7" t="s">
        <v>5578</v>
      </c>
      <c r="H1258" s="43" t="s">
        <v>17179</v>
      </c>
      <c r="I1258" s="43" t="str">
        <f>VLOOKUP(G1258,SCC_xref!$D$6:$E$260,2,FALSE)</f>
        <v>Compressor Engines</v>
      </c>
      <c r="J1258" s="7">
        <v>129.30000000000001</v>
      </c>
      <c r="K1258" s="7" t="s">
        <v>17135</v>
      </c>
      <c r="L1258" s="7" t="s">
        <v>17135</v>
      </c>
      <c r="M1258" s="7" t="s">
        <v>17135</v>
      </c>
      <c r="N1258" s="7" t="s">
        <v>17135</v>
      </c>
    </row>
    <row r="1259" spans="1:14" x14ac:dyDescent="0.2">
      <c r="A1259" s="43" t="s">
        <v>17062</v>
      </c>
      <c r="B1259" s="7" t="str">
        <f t="shared" si="22"/>
        <v>35</v>
      </c>
      <c r="C1259" s="7" t="s">
        <v>17105</v>
      </c>
      <c r="D1259" s="7" t="str">
        <f>VLOOKUP(C1259,fips_xref!$K$2:$L$53,2,FALSE)</f>
        <v>Lea</v>
      </c>
      <c r="E1259" s="7" t="s">
        <v>17150</v>
      </c>
      <c r="F1259" s="43" t="s">
        <v>17163</v>
      </c>
      <c r="G1259" s="7" t="s">
        <v>4238</v>
      </c>
      <c r="H1259" s="43" t="s">
        <v>17180</v>
      </c>
      <c r="I1259" s="43" t="str">
        <f>VLOOKUP(G1259,SCC_xref!$D$6:$E$260,2,FALSE)</f>
        <v>Compressor Engines</v>
      </c>
      <c r="J1259" s="7">
        <v>129.97</v>
      </c>
      <c r="K1259" s="7" t="s">
        <v>17135</v>
      </c>
      <c r="L1259" s="7" t="s">
        <v>17135</v>
      </c>
      <c r="M1259" s="7" t="s">
        <v>17135</v>
      </c>
      <c r="N1259" s="7" t="s">
        <v>17135</v>
      </c>
    </row>
    <row r="1260" spans="1:14" x14ac:dyDescent="0.2">
      <c r="A1260" s="43" t="s">
        <v>17062</v>
      </c>
      <c r="B1260" s="7" t="str">
        <f t="shared" si="22"/>
        <v>35</v>
      </c>
      <c r="C1260" s="7" t="s">
        <v>17105</v>
      </c>
      <c r="D1260" s="7" t="str">
        <f>VLOOKUP(C1260,fips_xref!$K$2:$L$53,2,FALSE)</f>
        <v>Lea</v>
      </c>
      <c r="E1260" s="7" t="s">
        <v>17207</v>
      </c>
      <c r="F1260" s="43" t="s">
        <v>17208</v>
      </c>
      <c r="G1260" s="7" t="s">
        <v>4240</v>
      </c>
      <c r="H1260" s="43" t="s">
        <v>17313</v>
      </c>
      <c r="I1260" s="43" t="str">
        <f>VLOOKUP(G1260,SCC_xref!$D$6:$E$260,2,FALSE)</f>
        <v>Compressor Engines</v>
      </c>
      <c r="J1260" s="7" t="s">
        <v>17135</v>
      </c>
      <c r="K1260" s="7" t="s">
        <v>17135</v>
      </c>
      <c r="L1260" s="7">
        <v>131.02000000000001</v>
      </c>
      <c r="M1260" s="7" t="s">
        <v>17135</v>
      </c>
      <c r="N1260" s="7" t="s">
        <v>17135</v>
      </c>
    </row>
    <row r="1261" spans="1:14" x14ac:dyDescent="0.2">
      <c r="A1261" s="43" t="s">
        <v>17062</v>
      </c>
      <c r="B1261" s="7" t="str">
        <f t="shared" si="22"/>
        <v>35</v>
      </c>
      <c r="C1261" s="7" t="s">
        <v>17105</v>
      </c>
      <c r="D1261" s="7" t="str">
        <f>VLOOKUP(C1261,fips_xref!$K$2:$L$53,2,FALSE)</f>
        <v>Lea</v>
      </c>
      <c r="E1261" s="7" t="s">
        <v>17150</v>
      </c>
      <c r="F1261" s="43" t="s">
        <v>17151</v>
      </c>
      <c r="G1261" s="7" t="s">
        <v>4238</v>
      </c>
      <c r="H1261" s="43" t="s">
        <v>17177</v>
      </c>
      <c r="I1261" s="43" t="str">
        <f>VLOOKUP(G1261,SCC_xref!$D$6:$E$260,2,FALSE)</f>
        <v>Compressor Engines</v>
      </c>
      <c r="J1261" s="7">
        <v>132.07</v>
      </c>
      <c r="K1261" s="7" t="s">
        <v>17135</v>
      </c>
      <c r="L1261" s="7" t="s">
        <v>17135</v>
      </c>
      <c r="M1261" s="7" t="s">
        <v>17135</v>
      </c>
      <c r="N1261" s="7" t="s">
        <v>17135</v>
      </c>
    </row>
    <row r="1262" spans="1:14" x14ac:dyDescent="0.2">
      <c r="A1262" s="43" t="s">
        <v>17062</v>
      </c>
      <c r="B1262" s="7" t="str">
        <f t="shared" si="22"/>
        <v>35</v>
      </c>
      <c r="C1262" s="7" t="s">
        <v>17105</v>
      </c>
      <c r="D1262" s="7" t="str">
        <f>VLOOKUP(C1262,fips_xref!$K$2:$L$53,2,FALSE)</f>
        <v>Lea</v>
      </c>
      <c r="E1262" s="7" t="s">
        <v>17306</v>
      </c>
      <c r="F1262" s="43" t="s">
        <v>17307</v>
      </c>
      <c r="G1262" s="7" t="s">
        <v>4240</v>
      </c>
      <c r="H1262" s="43" t="s">
        <v>17424</v>
      </c>
      <c r="I1262" s="43" t="str">
        <f>VLOOKUP(G1262,SCC_xref!$D$6:$E$260,2,FALSE)</f>
        <v>Compressor Engines</v>
      </c>
      <c r="J1262" s="7">
        <v>134.31</v>
      </c>
      <c r="K1262" s="7" t="s">
        <v>17135</v>
      </c>
      <c r="L1262" s="7" t="s">
        <v>17135</v>
      </c>
      <c r="M1262" s="7" t="s">
        <v>17135</v>
      </c>
      <c r="N1262" s="7" t="s">
        <v>17135</v>
      </c>
    </row>
    <row r="1263" spans="1:14" x14ac:dyDescent="0.2">
      <c r="A1263" s="43" t="s">
        <v>17062</v>
      </c>
      <c r="B1263" s="7" t="str">
        <f t="shared" si="22"/>
        <v>35</v>
      </c>
      <c r="C1263" s="7" t="s">
        <v>17105</v>
      </c>
      <c r="D1263" s="7" t="str">
        <f>VLOOKUP(C1263,fips_xref!$K$2:$L$53,2,FALSE)</f>
        <v>Lea</v>
      </c>
      <c r="E1263" s="7" t="s">
        <v>17150</v>
      </c>
      <c r="F1263" s="43" t="s">
        <v>17156</v>
      </c>
      <c r="G1263" s="7" t="s">
        <v>4238</v>
      </c>
      <c r="H1263" s="43" t="s">
        <v>17211</v>
      </c>
      <c r="I1263" s="43" t="str">
        <f>VLOOKUP(G1263,SCC_xref!$D$6:$E$260,2,FALSE)</f>
        <v>Compressor Engines</v>
      </c>
      <c r="J1263" s="7">
        <v>137.29</v>
      </c>
      <c r="K1263" s="7" t="s">
        <v>17135</v>
      </c>
      <c r="L1263" s="7" t="s">
        <v>17135</v>
      </c>
      <c r="M1263" s="7" t="s">
        <v>17135</v>
      </c>
      <c r="N1263" s="7" t="s">
        <v>17135</v>
      </c>
    </row>
    <row r="1264" spans="1:14" x14ac:dyDescent="0.2">
      <c r="A1264" s="43" t="s">
        <v>17062</v>
      </c>
      <c r="B1264" s="7" t="str">
        <f t="shared" si="22"/>
        <v>35</v>
      </c>
      <c r="C1264" s="7" t="s">
        <v>17063</v>
      </c>
      <c r="D1264" s="7" t="str">
        <f>VLOOKUP(C1264,fips_xref!$K$2:$L$53,2,FALSE)</f>
        <v>Eddy</v>
      </c>
      <c r="E1264" s="7" t="s">
        <v>17153</v>
      </c>
      <c r="F1264" s="43" t="s">
        <v>17165</v>
      </c>
      <c r="G1264" s="7" t="s">
        <v>4238</v>
      </c>
      <c r="H1264" s="43" t="s">
        <v>17341</v>
      </c>
      <c r="I1264" s="43" t="str">
        <f>VLOOKUP(G1264,SCC_xref!$D$6:$E$260,2,FALSE)</f>
        <v>Compressor Engines</v>
      </c>
      <c r="J1264" s="7">
        <v>139.08000000000001</v>
      </c>
      <c r="K1264" s="7" t="s">
        <v>17135</v>
      </c>
      <c r="L1264" s="7" t="s">
        <v>17135</v>
      </c>
      <c r="M1264" s="7" t="s">
        <v>17135</v>
      </c>
      <c r="N1264" s="7" t="s">
        <v>17135</v>
      </c>
    </row>
    <row r="1265" spans="1:14" x14ac:dyDescent="0.2">
      <c r="A1265" s="43" t="s">
        <v>17062</v>
      </c>
      <c r="B1265" s="7" t="str">
        <f t="shared" si="22"/>
        <v>35</v>
      </c>
      <c r="C1265" s="7" t="s">
        <v>17105</v>
      </c>
      <c r="D1265" s="7" t="str">
        <f>VLOOKUP(C1265,fips_xref!$K$2:$L$53,2,FALSE)</f>
        <v>Lea</v>
      </c>
      <c r="E1265" s="7" t="s">
        <v>17150</v>
      </c>
      <c r="F1265" s="43" t="s">
        <v>17151</v>
      </c>
      <c r="G1265" s="7" t="s">
        <v>4238</v>
      </c>
      <c r="H1265" s="43" t="s">
        <v>17370</v>
      </c>
      <c r="I1265" s="43" t="str">
        <f>VLOOKUP(G1265,SCC_xref!$D$6:$E$260,2,FALSE)</f>
        <v>Compressor Engines</v>
      </c>
      <c r="J1265" s="7">
        <v>139.35</v>
      </c>
      <c r="K1265" s="7" t="s">
        <v>17135</v>
      </c>
      <c r="L1265" s="7" t="s">
        <v>17135</v>
      </c>
      <c r="M1265" s="7" t="s">
        <v>17135</v>
      </c>
      <c r="N1265" s="7" t="s">
        <v>17135</v>
      </c>
    </row>
    <row r="1266" spans="1:14" x14ac:dyDescent="0.2">
      <c r="A1266" s="43" t="s">
        <v>17062</v>
      </c>
      <c r="B1266" s="7" t="str">
        <f t="shared" si="22"/>
        <v>35</v>
      </c>
      <c r="C1266" s="7" t="s">
        <v>17105</v>
      </c>
      <c r="D1266" s="7" t="str">
        <f>VLOOKUP(C1266,fips_xref!$K$2:$L$53,2,FALSE)</f>
        <v>Lea</v>
      </c>
      <c r="E1266" s="7" t="s">
        <v>17150</v>
      </c>
      <c r="F1266" s="43" t="s">
        <v>17163</v>
      </c>
      <c r="G1266" s="7" t="s">
        <v>5578</v>
      </c>
      <c r="H1266" s="43" t="s">
        <v>17179</v>
      </c>
      <c r="I1266" s="43" t="str">
        <f>VLOOKUP(G1266,SCC_xref!$D$6:$E$260,2,FALSE)</f>
        <v>Compressor Engines</v>
      </c>
      <c r="J1266" s="7">
        <v>139.61000000000001</v>
      </c>
      <c r="K1266" s="7" t="s">
        <v>17135</v>
      </c>
      <c r="L1266" s="7" t="s">
        <v>17135</v>
      </c>
      <c r="M1266" s="7" t="s">
        <v>17135</v>
      </c>
      <c r="N1266" s="7" t="s">
        <v>17135</v>
      </c>
    </row>
    <row r="1267" spans="1:14" x14ac:dyDescent="0.2">
      <c r="A1267" s="43" t="s">
        <v>17062</v>
      </c>
      <c r="B1267" s="7" t="str">
        <f t="shared" si="22"/>
        <v>35</v>
      </c>
      <c r="C1267" s="7" t="s">
        <v>17105</v>
      </c>
      <c r="D1267" s="7" t="str">
        <f>VLOOKUP(C1267,fips_xref!$K$2:$L$53,2,FALSE)</f>
        <v>Lea</v>
      </c>
      <c r="E1267" s="7" t="s">
        <v>17150</v>
      </c>
      <c r="F1267" s="43" t="s">
        <v>17163</v>
      </c>
      <c r="G1267" s="7" t="s">
        <v>5578</v>
      </c>
      <c r="H1267" s="43" t="s">
        <v>17179</v>
      </c>
      <c r="I1267" s="43" t="str">
        <f>VLOOKUP(G1267,SCC_xref!$D$6:$E$260,2,FALSE)</f>
        <v>Compressor Engines</v>
      </c>
      <c r="J1267" s="7">
        <v>143.05000000000001</v>
      </c>
      <c r="K1267" s="7" t="s">
        <v>17135</v>
      </c>
      <c r="L1267" s="7" t="s">
        <v>17135</v>
      </c>
      <c r="M1267" s="7" t="s">
        <v>17135</v>
      </c>
      <c r="N1267" s="7" t="s">
        <v>17135</v>
      </c>
    </row>
    <row r="1268" spans="1:14" x14ac:dyDescent="0.2">
      <c r="A1268" s="43" t="s">
        <v>17062</v>
      </c>
      <c r="B1268" s="7" t="str">
        <f t="shared" si="22"/>
        <v>35</v>
      </c>
      <c r="C1268" s="7" t="s">
        <v>17105</v>
      </c>
      <c r="D1268" s="7" t="str">
        <f>VLOOKUP(C1268,fips_xref!$K$2:$L$53,2,FALSE)</f>
        <v>Lea</v>
      </c>
      <c r="E1268" s="7" t="s">
        <v>17231</v>
      </c>
      <c r="F1268" s="43" t="s">
        <v>17232</v>
      </c>
      <c r="G1268" s="7" t="s">
        <v>1546</v>
      </c>
      <c r="H1268" s="43" t="s">
        <v>17302</v>
      </c>
      <c r="I1268" s="43" t="str">
        <f>VLOOKUP(G1268,SCC_xref!$D$6:$E$260,2,FALSE)</f>
        <v>Natural Gas Production, Flares</v>
      </c>
      <c r="J1268" s="7" t="s">
        <v>17135</v>
      </c>
      <c r="K1268" s="7" t="s">
        <v>17135</v>
      </c>
      <c r="L1268" s="7" t="s">
        <v>17135</v>
      </c>
      <c r="M1268" s="7">
        <v>143.9</v>
      </c>
      <c r="N1268" s="7" t="s">
        <v>17135</v>
      </c>
    </row>
    <row r="1269" spans="1:14" x14ac:dyDescent="0.2">
      <c r="A1269" s="43" t="s">
        <v>17062</v>
      </c>
      <c r="B1269" s="7" t="str">
        <f t="shared" si="22"/>
        <v>35</v>
      </c>
      <c r="C1269" s="7" t="s">
        <v>17063</v>
      </c>
      <c r="D1269" s="7" t="str">
        <f>VLOOKUP(C1269,fips_xref!$K$2:$L$53,2,FALSE)</f>
        <v>Eddy</v>
      </c>
      <c r="E1269" s="7" t="s">
        <v>17193</v>
      </c>
      <c r="F1269" s="43" t="s">
        <v>17194</v>
      </c>
      <c r="G1269" s="7" t="s">
        <v>4242</v>
      </c>
      <c r="H1269" s="43" t="s">
        <v>17195</v>
      </c>
      <c r="I1269" s="43" t="str">
        <f>VLOOKUP(G1269,SCC_xref!$D$6:$E$260,2,FALSE)</f>
        <v>Compressor Engines</v>
      </c>
      <c r="J1269" s="7">
        <v>148.66</v>
      </c>
      <c r="K1269" s="7" t="s">
        <v>17135</v>
      </c>
      <c r="L1269" s="7" t="s">
        <v>17135</v>
      </c>
      <c r="M1269" s="7" t="s">
        <v>17135</v>
      </c>
      <c r="N1269" s="7" t="s">
        <v>17135</v>
      </c>
    </row>
    <row r="1270" spans="1:14" x14ac:dyDescent="0.2">
      <c r="A1270" s="43" t="s">
        <v>17062</v>
      </c>
      <c r="B1270" s="7" t="str">
        <f t="shared" si="22"/>
        <v>35</v>
      </c>
      <c r="C1270" s="7" t="s">
        <v>17105</v>
      </c>
      <c r="D1270" s="7" t="str">
        <f>VLOOKUP(C1270,fips_xref!$K$2:$L$53,2,FALSE)</f>
        <v>Lea</v>
      </c>
      <c r="E1270" s="7" t="s">
        <v>17201</v>
      </c>
      <c r="F1270" s="43" t="s">
        <v>17309</v>
      </c>
      <c r="G1270" s="7" t="s">
        <v>4240</v>
      </c>
      <c r="H1270" s="43" t="s">
        <v>17345</v>
      </c>
      <c r="I1270" s="43" t="str">
        <f>VLOOKUP(G1270,SCC_xref!$D$6:$E$260,2,FALSE)</f>
        <v>Compressor Engines</v>
      </c>
      <c r="J1270" s="7" t="s">
        <v>17135</v>
      </c>
      <c r="K1270" s="7" t="s">
        <v>17135</v>
      </c>
      <c r="L1270" s="7">
        <v>157.82</v>
      </c>
      <c r="M1270" s="7" t="s">
        <v>17135</v>
      </c>
      <c r="N1270" s="7" t="s">
        <v>17135</v>
      </c>
    </row>
    <row r="1271" spans="1:14" x14ac:dyDescent="0.2">
      <c r="A1271" s="43" t="s">
        <v>17062</v>
      </c>
      <c r="B1271" s="7" t="str">
        <f t="shared" si="22"/>
        <v>35</v>
      </c>
      <c r="C1271" s="7" t="s">
        <v>17105</v>
      </c>
      <c r="D1271" s="7" t="str">
        <f>VLOOKUP(C1271,fips_xref!$K$2:$L$53,2,FALSE)</f>
        <v>Lea</v>
      </c>
      <c r="E1271" s="7" t="s">
        <v>17153</v>
      </c>
      <c r="F1271" s="43" t="s">
        <v>17154</v>
      </c>
      <c r="G1271" s="7" t="s">
        <v>4242</v>
      </c>
      <c r="H1271" s="43" t="s">
        <v>17408</v>
      </c>
      <c r="I1271" s="43" t="str">
        <f>VLOOKUP(G1271,SCC_xref!$D$6:$E$260,2,FALSE)</f>
        <v>Compressor Engines</v>
      </c>
      <c r="J1271" s="7">
        <v>158.33000000000001</v>
      </c>
      <c r="K1271" s="7" t="s">
        <v>17135</v>
      </c>
      <c r="L1271" s="7" t="s">
        <v>17135</v>
      </c>
      <c r="M1271" s="7" t="s">
        <v>17135</v>
      </c>
      <c r="N1271" s="7" t="s">
        <v>17135</v>
      </c>
    </row>
    <row r="1272" spans="1:14" x14ac:dyDescent="0.2">
      <c r="A1272" s="43" t="s">
        <v>17062</v>
      </c>
      <c r="B1272" s="7" t="str">
        <f t="shared" si="22"/>
        <v>35</v>
      </c>
      <c r="C1272" s="7" t="s">
        <v>17105</v>
      </c>
      <c r="D1272" s="7" t="str">
        <f>VLOOKUP(C1272,fips_xref!$K$2:$L$53,2,FALSE)</f>
        <v>Lea</v>
      </c>
      <c r="E1272" s="7" t="s">
        <v>17201</v>
      </c>
      <c r="F1272" s="43" t="s">
        <v>17309</v>
      </c>
      <c r="G1272" s="7" t="s">
        <v>4240</v>
      </c>
      <c r="H1272" s="43" t="s">
        <v>17348</v>
      </c>
      <c r="I1272" s="43" t="str">
        <f>VLOOKUP(G1272,SCC_xref!$D$6:$E$260,2,FALSE)</f>
        <v>Compressor Engines</v>
      </c>
      <c r="J1272" s="7" t="s">
        <v>17135</v>
      </c>
      <c r="K1272" s="7" t="s">
        <v>17135</v>
      </c>
      <c r="L1272" s="7">
        <v>164.75</v>
      </c>
      <c r="M1272" s="7" t="s">
        <v>17135</v>
      </c>
      <c r="N1272" s="7" t="s">
        <v>17135</v>
      </c>
    </row>
    <row r="1273" spans="1:14" x14ac:dyDescent="0.2">
      <c r="A1273" s="43" t="s">
        <v>17062</v>
      </c>
      <c r="B1273" s="7" t="str">
        <f t="shared" si="22"/>
        <v>35</v>
      </c>
      <c r="C1273" s="7" t="s">
        <v>17105</v>
      </c>
      <c r="D1273" s="7" t="str">
        <f>VLOOKUP(C1273,fips_xref!$K$2:$L$53,2,FALSE)</f>
        <v>Lea</v>
      </c>
      <c r="E1273" s="7" t="s">
        <v>17150</v>
      </c>
      <c r="F1273" s="43" t="s">
        <v>17187</v>
      </c>
      <c r="G1273" s="7" t="s">
        <v>5578</v>
      </c>
      <c r="H1273" s="43" t="s">
        <v>17356</v>
      </c>
      <c r="I1273" s="43" t="str">
        <f>VLOOKUP(G1273,SCC_xref!$D$6:$E$260,2,FALSE)</f>
        <v>Compressor Engines</v>
      </c>
      <c r="J1273" s="7">
        <v>167.51</v>
      </c>
      <c r="K1273" s="7" t="s">
        <v>17135</v>
      </c>
      <c r="L1273" s="7" t="s">
        <v>17135</v>
      </c>
      <c r="M1273" s="7" t="s">
        <v>17135</v>
      </c>
      <c r="N1273" s="7" t="s">
        <v>17135</v>
      </c>
    </row>
    <row r="1274" spans="1:14" x14ac:dyDescent="0.2">
      <c r="A1274" s="43" t="s">
        <v>17062</v>
      </c>
      <c r="B1274" s="7" t="str">
        <f t="shared" si="22"/>
        <v>35</v>
      </c>
      <c r="C1274" s="7" t="s">
        <v>17063</v>
      </c>
      <c r="D1274" s="7" t="str">
        <f>VLOOKUP(C1274,fips_xref!$K$2:$L$53,2,FALSE)</f>
        <v>Eddy</v>
      </c>
      <c r="E1274" s="7" t="s">
        <v>17153</v>
      </c>
      <c r="F1274" s="43" t="s">
        <v>17165</v>
      </c>
      <c r="G1274" s="7" t="s">
        <v>4238</v>
      </c>
      <c r="H1274" s="43" t="s">
        <v>17338</v>
      </c>
      <c r="I1274" s="43" t="str">
        <f>VLOOKUP(G1274,SCC_xref!$D$6:$E$260,2,FALSE)</f>
        <v>Compressor Engines</v>
      </c>
      <c r="J1274" s="7">
        <v>168.69</v>
      </c>
      <c r="K1274" s="7" t="s">
        <v>17135</v>
      </c>
      <c r="L1274" s="7" t="s">
        <v>17135</v>
      </c>
      <c r="M1274" s="7" t="s">
        <v>17135</v>
      </c>
      <c r="N1274" s="7" t="s">
        <v>17135</v>
      </c>
    </row>
    <row r="1275" spans="1:14" x14ac:dyDescent="0.2">
      <c r="A1275" s="43" t="s">
        <v>17062</v>
      </c>
      <c r="B1275" s="7" t="str">
        <f t="shared" si="22"/>
        <v>35</v>
      </c>
      <c r="C1275" s="7" t="s">
        <v>17063</v>
      </c>
      <c r="D1275" s="7" t="str">
        <f>VLOOKUP(C1275,fips_xref!$K$2:$L$53,2,FALSE)</f>
        <v>Eddy</v>
      </c>
      <c r="E1275" s="7" t="s">
        <v>17153</v>
      </c>
      <c r="F1275" s="43" t="s">
        <v>17165</v>
      </c>
      <c r="G1275" s="7" t="s">
        <v>4238</v>
      </c>
      <c r="H1275" s="43" t="s">
        <v>17350</v>
      </c>
      <c r="I1275" s="43" t="str">
        <f>VLOOKUP(G1275,SCC_xref!$D$6:$E$260,2,FALSE)</f>
        <v>Compressor Engines</v>
      </c>
      <c r="J1275" s="7">
        <v>169.14</v>
      </c>
      <c r="K1275" s="7" t="s">
        <v>17135</v>
      </c>
      <c r="L1275" s="7" t="s">
        <v>17135</v>
      </c>
      <c r="M1275" s="7" t="s">
        <v>17135</v>
      </c>
      <c r="N1275" s="7" t="s">
        <v>17135</v>
      </c>
    </row>
    <row r="1276" spans="1:14" x14ac:dyDescent="0.2">
      <c r="A1276" s="43" t="s">
        <v>17062</v>
      </c>
      <c r="B1276" s="7" t="str">
        <f t="shared" si="22"/>
        <v>35</v>
      </c>
      <c r="C1276" s="7" t="s">
        <v>17105</v>
      </c>
      <c r="D1276" s="7" t="str">
        <f>VLOOKUP(C1276,fips_xref!$K$2:$L$53,2,FALSE)</f>
        <v>Lea</v>
      </c>
      <c r="E1276" s="7" t="s">
        <v>17159</v>
      </c>
      <c r="F1276" s="43" t="s">
        <v>17160</v>
      </c>
      <c r="G1276" s="7" t="s">
        <v>4242</v>
      </c>
      <c r="H1276" s="43" t="s">
        <v>17161</v>
      </c>
      <c r="I1276" s="43" t="str">
        <f>VLOOKUP(G1276,SCC_xref!$D$6:$E$260,2,FALSE)</f>
        <v>Compressor Engines</v>
      </c>
      <c r="J1276" s="7">
        <v>175.82</v>
      </c>
      <c r="K1276" s="7" t="s">
        <v>17135</v>
      </c>
      <c r="L1276" s="7" t="s">
        <v>17135</v>
      </c>
      <c r="M1276" s="7" t="s">
        <v>17135</v>
      </c>
      <c r="N1276" s="7" t="s">
        <v>17135</v>
      </c>
    </row>
    <row r="1277" spans="1:14" x14ac:dyDescent="0.2">
      <c r="A1277" s="43" t="s">
        <v>17062</v>
      </c>
      <c r="B1277" s="7" t="str">
        <f t="shared" si="22"/>
        <v>35</v>
      </c>
      <c r="C1277" s="7" t="s">
        <v>17063</v>
      </c>
      <c r="D1277" s="7" t="str">
        <f>VLOOKUP(C1277,fips_xref!$K$2:$L$53,2,FALSE)</f>
        <v>Eddy</v>
      </c>
      <c r="E1277" s="7" t="s">
        <v>17153</v>
      </c>
      <c r="F1277" s="43" t="s">
        <v>17165</v>
      </c>
      <c r="G1277" s="7" t="s">
        <v>1126</v>
      </c>
      <c r="H1277" s="43" t="s">
        <v>17429</v>
      </c>
      <c r="I1277" s="43" t="str">
        <f>VLOOKUP(G1277,SCC_xref!$D$6:$E$260,2,FALSE)</f>
        <v>Permitted Fugitives</v>
      </c>
      <c r="J1277" s="7" t="s">
        <v>17135</v>
      </c>
      <c r="K1277" s="7">
        <v>178.7</v>
      </c>
      <c r="L1277" s="7" t="s">
        <v>17135</v>
      </c>
      <c r="M1277" s="7" t="s">
        <v>17135</v>
      </c>
      <c r="N1277" s="7" t="s">
        <v>17135</v>
      </c>
    </row>
    <row r="1278" spans="1:14" x14ac:dyDescent="0.2">
      <c r="A1278" s="43" t="s">
        <v>17062</v>
      </c>
      <c r="B1278" s="7" t="str">
        <f t="shared" si="22"/>
        <v>35</v>
      </c>
      <c r="C1278" s="7" t="s">
        <v>17105</v>
      </c>
      <c r="D1278" s="7" t="str">
        <f>VLOOKUP(C1278,fips_xref!$K$2:$L$53,2,FALSE)</f>
        <v>Lea</v>
      </c>
      <c r="E1278" s="7" t="s">
        <v>17231</v>
      </c>
      <c r="F1278" s="43" t="s">
        <v>17264</v>
      </c>
      <c r="G1278" s="7" t="s">
        <v>4252</v>
      </c>
      <c r="H1278" s="43" t="s">
        <v>17278</v>
      </c>
      <c r="I1278" s="43" t="str">
        <f>VLOOKUP(G1278,SCC_xref!$D$6:$E$260,2,FALSE)</f>
        <v>Natural Gas Production, Flares</v>
      </c>
      <c r="J1278" s="7" t="s">
        <v>17135</v>
      </c>
      <c r="K1278" s="7" t="s">
        <v>17135</v>
      </c>
      <c r="L1278" s="7" t="s">
        <v>17135</v>
      </c>
      <c r="M1278" s="7">
        <v>185.5</v>
      </c>
      <c r="N1278" s="7" t="s">
        <v>17135</v>
      </c>
    </row>
    <row r="1279" spans="1:14" x14ac:dyDescent="0.2">
      <c r="A1279" s="43" t="s">
        <v>17062</v>
      </c>
      <c r="B1279" s="7" t="str">
        <f t="shared" si="22"/>
        <v>35</v>
      </c>
      <c r="C1279" s="7" t="s">
        <v>17063</v>
      </c>
      <c r="D1279" s="7" t="str">
        <f>VLOOKUP(C1279,fips_xref!$K$2:$L$53,2,FALSE)</f>
        <v>Eddy</v>
      </c>
      <c r="E1279" s="7" t="s">
        <v>17132</v>
      </c>
      <c r="F1279" s="43" t="s">
        <v>17282</v>
      </c>
      <c r="G1279" s="7" t="s">
        <v>5576</v>
      </c>
      <c r="H1279" s="43" t="s">
        <v>17283</v>
      </c>
      <c r="I1279" s="43" t="str">
        <f>VLOOKUP(G1279,SCC_xref!$D$6:$E$260,2,FALSE)</f>
        <v>Compressor Engines</v>
      </c>
      <c r="J1279" s="7">
        <v>188.56</v>
      </c>
      <c r="K1279" s="7" t="s">
        <v>17135</v>
      </c>
      <c r="L1279" s="7" t="s">
        <v>17135</v>
      </c>
      <c r="M1279" s="7" t="s">
        <v>17135</v>
      </c>
      <c r="N1279" s="7" t="s">
        <v>17135</v>
      </c>
    </row>
    <row r="1280" spans="1:14" x14ac:dyDescent="0.2">
      <c r="A1280" s="43" t="s">
        <v>17062</v>
      </c>
      <c r="B1280" s="7" t="str">
        <f t="shared" si="22"/>
        <v>35</v>
      </c>
      <c r="C1280" s="7" t="s">
        <v>17105</v>
      </c>
      <c r="D1280" s="7" t="str">
        <f>VLOOKUP(C1280,fips_xref!$K$2:$L$53,2,FALSE)</f>
        <v>Lea</v>
      </c>
      <c r="E1280" s="7" t="s">
        <v>17201</v>
      </c>
      <c r="F1280" s="43" t="s">
        <v>17320</v>
      </c>
      <c r="G1280" s="7" t="s">
        <v>4252</v>
      </c>
      <c r="H1280" s="43" t="s">
        <v>17391</v>
      </c>
      <c r="I1280" s="43" t="str">
        <f>VLOOKUP(G1280,SCC_xref!$D$6:$E$260,2,FALSE)</f>
        <v>Natural Gas Production, Flares</v>
      </c>
      <c r="J1280" s="7" t="s">
        <v>17135</v>
      </c>
      <c r="K1280" s="7" t="s">
        <v>17135</v>
      </c>
      <c r="L1280" s="7" t="s">
        <v>17135</v>
      </c>
      <c r="M1280" s="7">
        <v>190.7</v>
      </c>
      <c r="N1280" s="7" t="s">
        <v>17135</v>
      </c>
    </row>
    <row r="1281" spans="1:14" x14ac:dyDescent="0.2">
      <c r="A1281" s="43" t="s">
        <v>17062</v>
      </c>
      <c r="B1281" s="7" t="str">
        <f t="shared" si="22"/>
        <v>35</v>
      </c>
      <c r="C1281" s="7" t="s">
        <v>17105</v>
      </c>
      <c r="D1281" s="7" t="str">
        <f>VLOOKUP(C1281,fips_xref!$K$2:$L$53,2,FALSE)</f>
        <v>Lea</v>
      </c>
      <c r="E1281" s="7" t="s">
        <v>17236</v>
      </c>
      <c r="F1281" s="43" t="s">
        <v>17237</v>
      </c>
      <c r="G1281" s="7" t="s">
        <v>1544</v>
      </c>
      <c r="H1281" s="43" t="s">
        <v>17426</v>
      </c>
      <c r="I1281" s="43" t="str">
        <f>VLOOKUP(G1281,SCC_xref!$D$6:$E$260,2,FALSE)</f>
        <v>Natural Gas Production, Flares</v>
      </c>
      <c r="J1281" s="7" t="s">
        <v>17135</v>
      </c>
      <c r="K1281" s="7" t="s">
        <v>17135</v>
      </c>
      <c r="L1281" s="7" t="s">
        <v>17135</v>
      </c>
      <c r="M1281" s="7">
        <v>191.2</v>
      </c>
      <c r="N1281" s="7" t="s">
        <v>17135</v>
      </c>
    </row>
    <row r="1282" spans="1:14" x14ac:dyDescent="0.2">
      <c r="A1282" s="43" t="s">
        <v>17062</v>
      </c>
      <c r="B1282" s="7" t="str">
        <f t="shared" si="22"/>
        <v>35</v>
      </c>
      <c r="C1282" s="7" t="s">
        <v>17105</v>
      </c>
      <c r="D1282" s="7" t="str">
        <f>VLOOKUP(C1282,fips_xref!$K$2:$L$53,2,FALSE)</f>
        <v>Lea</v>
      </c>
      <c r="E1282" s="7" t="s">
        <v>17236</v>
      </c>
      <c r="F1282" s="43" t="s">
        <v>17237</v>
      </c>
      <c r="G1282" s="7" t="s">
        <v>1544</v>
      </c>
      <c r="H1282" s="43" t="s">
        <v>17360</v>
      </c>
      <c r="I1282" s="43" t="str">
        <f>VLOOKUP(G1282,SCC_xref!$D$6:$E$260,2,FALSE)</f>
        <v>Natural Gas Production, Flares</v>
      </c>
      <c r="J1282" s="7" t="s">
        <v>17135</v>
      </c>
      <c r="K1282" s="7" t="s">
        <v>17135</v>
      </c>
      <c r="L1282" s="7" t="s">
        <v>17135</v>
      </c>
      <c r="M1282" s="7">
        <v>192.2</v>
      </c>
      <c r="N1282" s="7" t="s">
        <v>17135</v>
      </c>
    </row>
    <row r="1283" spans="1:14" x14ac:dyDescent="0.2">
      <c r="A1283" s="43" t="s">
        <v>17062</v>
      </c>
      <c r="B1283" s="7" t="str">
        <f t="shared" si="22"/>
        <v>35</v>
      </c>
      <c r="C1283" s="7" t="s">
        <v>17105</v>
      </c>
      <c r="D1283" s="7" t="str">
        <f>VLOOKUP(C1283,fips_xref!$K$2:$L$53,2,FALSE)</f>
        <v>Lea</v>
      </c>
      <c r="E1283" s="7" t="s">
        <v>17150</v>
      </c>
      <c r="F1283" s="43" t="s">
        <v>17151</v>
      </c>
      <c r="G1283" s="7" t="s">
        <v>10979</v>
      </c>
      <c r="H1283" s="43" t="s">
        <v>17233</v>
      </c>
      <c r="I1283" s="43" t="str">
        <f>VLOOKUP(G1283,SCC_xref!$D$6:$E$260,2,FALSE)</f>
        <v>Natural Gas Production, Other Not Classified</v>
      </c>
      <c r="J1283" s="7" t="s">
        <v>17135</v>
      </c>
      <c r="K1283" s="7" t="s">
        <v>17135</v>
      </c>
      <c r="L1283" s="7" t="s">
        <v>17135</v>
      </c>
      <c r="M1283" s="7">
        <v>194.68</v>
      </c>
      <c r="N1283" s="7" t="s">
        <v>17135</v>
      </c>
    </row>
    <row r="1284" spans="1:14" x14ac:dyDescent="0.2">
      <c r="A1284" s="43" t="s">
        <v>17062</v>
      </c>
      <c r="B1284" s="7" t="str">
        <f t="shared" si="22"/>
        <v>35</v>
      </c>
      <c r="C1284" s="7" t="s">
        <v>17063</v>
      </c>
      <c r="D1284" s="7" t="str">
        <f>VLOOKUP(C1284,fips_xref!$K$2:$L$53,2,FALSE)</f>
        <v>Eddy</v>
      </c>
      <c r="E1284" s="7" t="s">
        <v>17153</v>
      </c>
      <c r="F1284" s="43" t="s">
        <v>17165</v>
      </c>
      <c r="G1284" s="7" t="s">
        <v>4238</v>
      </c>
      <c r="H1284" s="43" t="s">
        <v>17336</v>
      </c>
      <c r="I1284" s="43" t="str">
        <f>VLOOKUP(G1284,SCC_xref!$D$6:$E$260,2,FALSE)</f>
        <v>Compressor Engines</v>
      </c>
      <c r="J1284" s="7">
        <v>196.49</v>
      </c>
      <c r="K1284" s="7" t="s">
        <v>17135</v>
      </c>
      <c r="L1284" s="7" t="s">
        <v>17135</v>
      </c>
      <c r="M1284" s="7" t="s">
        <v>17135</v>
      </c>
      <c r="N1284" s="7" t="s">
        <v>17135</v>
      </c>
    </row>
    <row r="1285" spans="1:14" x14ac:dyDescent="0.2">
      <c r="A1285" s="43" t="s">
        <v>17062</v>
      </c>
      <c r="B1285" s="7" t="str">
        <f t="shared" si="22"/>
        <v>35</v>
      </c>
      <c r="C1285" s="7" t="s">
        <v>17105</v>
      </c>
      <c r="D1285" s="7" t="str">
        <f>VLOOKUP(C1285,fips_xref!$K$2:$L$53,2,FALSE)</f>
        <v>Lea</v>
      </c>
      <c r="E1285" s="7" t="s">
        <v>17150</v>
      </c>
      <c r="F1285" s="43" t="s">
        <v>17156</v>
      </c>
      <c r="G1285" s="7" t="s">
        <v>4238</v>
      </c>
      <c r="H1285" s="43" t="s">
        <v>17211</v>
      </c>
      <c r="I1285" s="43" t="str">
        <f>VLOOKUP(G1285,SCC_xref!$D$6:$E$260,2,FALSE)</f>
        <v>Compressor Engines</v>
      </c>
      <c r="J1285" s="7">
        <v>199.37</v>
      </c>
      <c r="K1285" s="7" t="s">
        <v>17135</v>
      </c>
      <c r="L1285" s="7" t="s">
        <v>17135</v>
      </c>
      <c r="M1285" s="7" t="s">
        <v>17135</v>
      </c>
      <c r="N1285" s="7" t="s">
        <v>17135</v>
      </c>
    </row>
    <row r="1286" spans="1:14" x14ac:dyDescent="0.2">
      <c r="A1286" s="43" t="s">
        <v>17062</v>
      </c>
      <c r="B1286" s="7" t="str">
        <f t="shared" si="22"/>
        <v>35</v>
      </c>
      <c r="C1286" s="7" t="s">
        <v>17105</v>
      </c>
      <c r="D1286" s="7" t="str">
        <f>VLOOKUP(C1286,fips_xref!$K$2:$L$53,2,FALSE)</f>
        <v>Lea</v>
      </c>
      <c r="E1286" s="7" t="s">
        <v>17236</v>
      </c>
      <c r="F1286" s="43" t="s">
        <v>17237</v>
      </c>
      <c r="G1286" s="7" t="s">
        <v>5578</v>
      </c>
      <c r="H1286" s="43" t="s">
        <v>17242</v>
      </c>
      <c r="I1286" s="43" t="str">
        <f>VLOOKUP(G1286,SCC_xref!$D$6:$E$260,2,FALSE)</f>
        <v>Compressor Engines</v>
      </c>
      <c r="J1286" s="7">
        <v>201.8</v>
      </c>
      <c r="K1286" s="7" t="s">
        <v>17135</v>
      </c>
      <c r="L1286" s="7" t="s">
        <v>17135</v>
      </c>
      <c r="M1286" s="7" t="s">
        <v>17135</v>
      </c>
      <c r="N1286" s="7" t="s">
        <v>17135</v>
      </c>
    </row>
    <row r="1287" spans="1:14" x14ac:dyDescent="0.2">
      <c r="A1287" s="43" t="s">
        <v>17062</v>
      </c>
      <c r="B1287" s="7" t="str">
        <f t="shared" si="22"/>
        <v>35</v>
      </c>
      <c r="C1287" s="7" t="s">
        <v>17105</v>
      </c>
      <c r="D1287" s="7" t="str">
        <f>VLOOKUP(C1287,fips_xref!$K$2:$L$53,2,FALSE)</f>
        <v>Lea</v>
      </c>
      <c r="E1287" s="7" t="s">
        <v>17132</v>
      </c>
      <c r="F1287" s="43" t="s">
        <v>17167</v>
      </c>
      <c r="G1287" s="7" t="s">
        <v>5578</v>
      </c>
      <c r="H1287" s="43" t="s">
        <v>17168</v>
      </c>
      <c r="I1287" s="43" t="str">
        <f>VLOOKUP(G1287,SCC_xref!$D$6:$E$260,2,FALSE)</f>
        <v>Compressor Engines</v>
      </c>
      <c r="J1287" s="7">
        <v>207.17</v>
      </c>
      <c r="K1287" s="7" t="s">
        <v>17135</v>
      </c>
      <c r="L1287" s="7" t="s">
        <v>17135</v>
      </c>
      <c r="M1287" s="7" t="s">
        <v>17135</v>
      </c>
      <c r="N1287" s="7" t="s">
        <v>17135</v>
      </c>
    </row>
    <row r="1288" spans="1:14" x14ac:dyDescent="0.2">
      <c r="A1288" s="43" t="s">
        <v>17062</v>
      </c>
      <c r="B1288" s="7" t="str">
        <f t="shared" si="22"/>
        <v>35</v>
      </c>
      <c r="C1288" s="7" t="s">
        <v>17105</v>
      </c>
      <c r="D1288" s="7" t="str">
        <f>VLOOKUP(C1288,fips_xref!$K$2:$L$53,2,FALSE)</f>
        <v>Lea</v>
      </c>
      <c r="E1288" s="7" t="s">
        <v>17236</v>
      </c>
      <c r="F1288" s="43" t="s">
        <v>17237</v>
      </c>
      <c r="G1288" s="7" t="s">
        <v>4238</v>
      </c>
      <c r="H1288" s="43" t="s">
        <v>17392</v>
      </c>
      <c r="I1288" s="43" t="str">
        <f>VLOOKUP(G1288,SCC_xref!$D$6:$E$260,2,FALSE)</f>
        <v>Compressor Engines</v>
      </c>
      <c r="J1288" s="7" t="s">
        <v>17135</v>
      </c>
      <c r="K1288" s="7" t="s">
        <v>17135</v>
      </c>
      <c r="L1288" s="7">
        <v>209.4</v>
      </c>
      <c r="M1288" s="7" t="s">
        <v>17135</v>
      </c>
      <c r="N1288" s="7" t="s">
        <v>17135</v>
      </c>
    </row>
    <row r="1289" spans="1:14" x14ac:dyDescent="0.2">
      <c r="A1289" s="43" t="s">
        <v>17062</v>
      </c>
      <c r="B1289" s="7" t="str">
        <f t="shared" si="22"/>
        <v>35</v>
      </c>
      <c r="C1289" s="7" t="s">
        <v>17063</v>
      </c>
      <c r="D1289" s="7" t="str">
        <f>VLOOKUP(C1289,fips_xref!$K$2:$L$53,2,FALSE)</f>
        <v>Eddy</v>
      </c>
      <c r="E1289" s="7" t="s">
        <v>17153</v>
      </c>
      <c r="F1289" s="43" t="s">
        <v>17165</v>
      </c>
      <c r="G1289" s="7" t="s">
        <v>3326</v>
      </c>
      <c r="H1289" s="43" t="s">
        <v>17327</v>
      </c>
      <c r="I1289" s="43" t="str">
        <f>VLOOKUP(G1289,SCC_xref!$D$6:$E$260,2,FALSE)</f>
        <v>Compressor Engines</v>
      </c>
      <c r="J1289" s="7">
        <v>211.43</v>
      </c>
      <c r="K1289" s="7" t="s">
        <v>17135</v>
      </c>
      <c r="L1289" s="7" t="s">
        <v>17135</v>
      </c>
      <c r="M1289" s="7" t="s">
        <v>17135</v>
      </c>
      <c r="N1289" s="7" t="s">
        <v>17135</v>
      </c>
    </row>
    <row r="1290" spans="1:14" x14ac:dyDescent="0.2">
      <c r="A1290" s="43" t="s">
        <v>17062</v>
      </c>
      <c r="B1290" s="7" t="str">
        <f t="shared" si="22"/>
        <v>35</v>
      </c>
      <c r="C1290" s="7" t="s">
        <v>17105</v>
      </c>
      <c r="D1290" s="7" t="str">
        <f>VLOOKUP(C1290,fips_xref!$K$2:$L$53,2,FALSE)</f>
        <v>Lea</v>
      </c>
      <c r="E1290" s="7" t="s">
        <v>17132</v>
      </c>
      <c r="F1290" s="43" t="s">
        <v>17167</v>
      </c>
      <c r="G1290" s="7" t="s">
        <v>5578</v>
      </c>
      <c r="H1290" s="43" t="s">
        <v>17168</v>
      </c>
      <c r="I1290" s="43" t="str">
        <f>VLOOKUP(G1290,SCC_xref!$D$6:$E$260,2,FALSE)</f>
        <v>Compressor Engines</v>
      </c>
      <c r="J1290" s="7">
        <v>212.32</v>
      </c>
      <c r="K1290" s="7" t="s">
        <v>17135</v>
      </c>
      <c r="L1290" s="7" t="s">
        <v>17135</v>
      </c>
      <c r="M1290" s="7" t="s">
        <v>17135</v>
      </c>
      <c r="N1290" s="7" t="s">
        <v>17135</v>
      </c>
    </row>
    <row r="1291" spans="1:14" x14ac:dyDescent="0.2">
      <c r="A1291" s="43" t="s">
        <v>17062</v>
      </c>
      <c r="B1291" s="7" t="str">
        <f t="shared" si="22"/>
        <v>35</v>
      </c>
      <c r="C1291" s="7" t="s">
        <v>17105</v>
      </c>
      <c r="D1291" s="7" t="str">
        <f>VLOOKUP(C1291,fips_xref!$K$2:$L$53,2,FALSE)</f>
        <v>Lea</v>
      </c>
      <c r="E1291" s="7" t="s">
        <v>17201</v>
      </c>
      <c r="F1291" s="43" t="s">
        <v>17304</v>
      </c>
      <c r="G1291" s="7" t="s">
        <v>4240</v>
      </c>
      <c r="H1291" s="43" t="s">
        <v>17331</v>
      </c>
      <c r="I1291" s="43" t="str">
        <f>VLOOKUP(G1291,SCC_xref!$D$6:$E$260,2,FALSE)</f>
        <v>Compressor Engines</v>
      </c>
      <c r="J1291" s="7">
        <v>213.69</v>
      </c>
      <c r="K1291" s="7" t="s">
        <v>17135</v>
      </c>
      <c r="L1291" s="7" t="s">
        <v>17135</v>
      </c>
      <c r="M1291" s="7" t="s">
        <v>17135</v>
      </c>
      <c r="N1291" s="7" t="s">
        <v>17135</v>
      </c>
    </row>
    <row r="1292" spans="1:14" x14ac:dyDescent="0.2">
      <c r="A1292" s="43" t="s">
        <v>17062</v>
      </c>
      <c r="B1292" s="7" t="str">
        <f t="shared" si="22"/>
        <v>35</v>
      </c>
      <c r="C1292" s="7" t="s">
        <v>17063</v>
      </c>
      <c r="D1292" s="7" t="str">
        <f>VLOOKUP(C1292,fips_xref!$K$2:$L$53,2,FALSE)</f>
        <v>Eddy</v>
      </c>
      <c r="E1292" s="7" t="s">
        <v>17132</v>
      </c>
      <c r="F1292" s="43" t="s">
        <v>17282</v>
      </c>
      <c r="G1292" s="7" t="s">
        <v>5576</v>
      </c>
      <c r="H1292" s="43" t="s">
        <v>17283</v>
      </c>
      <c r="I1292" s="43" t="str">
        <f>VLOOKUP(G1292,SCC_xref!$D$6:$E$260,2,FALSE)</f>
        <v>Compressor Engines</v>
      </c>
      <c r="J1292" s="7">
        <v>217.89</v>
      </c>
      <c r="K1292" s="7" t="s">
        <v>17135</v>
      </c>
      <c r="L1292" s="7" t="s">
        <v>17135</v>
      </c>
      <c r="M1292" s="7" t="s">
        <v>17135</v>
      </c>
      <c r="N1292" s="7" t="s">
        <v>17135</v>
      </c>
    </row>
    <row r="1293" spans="1:14" x14ac:dyDescent="0.2">
      <c r="A1293" s="43" t="s">
        <v>17062</v>
      </c>
      <c r="B1293" s="7" t="str">
        <f t="shared" si="22"/>
        <v>35</v>
      </c>
      <c r="C1293" s="7" t="s">
        <v>17063</v>
      </c>
      <c r="D1293" s="7" t="str">
        <f>VLOOKUP(C1293,fips_xref!$K$2:$L$53,2,FALSE)</f>
        <v>Eddy</v>
      </c>
      <c r="E1293" s="7" t="s">
        <v>17132</v>
      </c>
      <c r="F1293" s="43" t="s">
        <v>17282</v>
      </c>
      <c r="G1293" s="7" t="s">
        <v>5576</v>
      </c>
      <c r="H1293" s="43" t="s">
        <v>17283</v>
      </c>
      <c r="I1293" s="43" t="str">
        <f>VLOOKUP(G1293,SCC_xref!$D$6:$E$260,2,FALSE)</f>
        <v>Compressor Engines</v>
      </c>
      <c r="J1293" s="7">
        <v>220.5</v>
      </c>
      <c r="K1293" s="7" t="s">
        <v>17135</v>
      </c>
      <c r="L1293" s="7" t="s">
        <v>17135</v>
      </c>
      <c r="M1293" s="7" t="s">
        <v>17135</v>
      </c>
      <c r="N1293" s="7" t="s">
        <v>17135</v>
      </c>
    </row>
    <row r="1294" spans="1:14" x14ac:dyDescent="0.2">
      <c r="A1294" s="43" t="s">
        <v>17062</v>
      </c>
      <c r="B1294" s="7" t="str">
        <f t="shared" si="22"/>
        <v>35</v>
      </c>
      <c r="C1294" s="7" t="s">
        <v>17105</v>
      </c>
      <c r="D1294" s="7" t="str">
        <f>VLOOKUP(C1294,fips_xref!$K$2:$L$53,2,FALSE)</f>
        <v>Lea</v>
      </c>
      <c r="E1294" s="7" t="s">
        <v>17201</v>
      </c>
      <c r="F1294" s="43" t="s">
        <v>17304</v>
      </c>
      <c r="G1294" s="7" t="s">
        <v>4240</v>
      </c>
      <c r="H1294" s="43" t="s">
        <v>17331</v>
      </c>
      <c r="I1294" s="43" t="str">
        <f>VLOOKUP(G1294,SCC_xref!$D$6:$E$260,2,FALSE)</f>
        <v>Compressor Engines</v>
      </c>
      <c r="J1294" s="7">
        <v>222.32</v>
      </c>
      <c r="K1294" s="7" t="s">
        <v>17135</v>
      </c>
      <c r="L1294" s="7" t="s">
        <v>17135</v>
      </c>
      <c r="M1294" s="7" t="s">
        <v>17135</v>
      </c>
      <c r="N1294" s="7" t="s">
        <v>17135</v>
      </c>
    </row>
    <row r="1295" spans="1:14" x14ac:dyDescent="0.2">
      <c r="A1295" s="43" t="s">
        <v>17062</v>
      </c>
      <c r="B1295" s="7" t="str">
        <f t="shared" si="22"/>
        <v>35</v>
      </c>
      <c r="C1295" s="7" t="s">
        <v>17105</v>
      </c>
      <c r="D1295" s="7" t="str">
        <f>VLOOKUP(C1295,fips_xref!$K$2:$L$53,2,FALSE)</f>
        <v>Lea</v>
      </c>
      <c r="E1295" s="7" t="s">
        <v>17132</v>
      </c>
      <c r="F1295" s="43" t="s">
        <v>17167</v>
      </c>
      <c r="G1295" s="7" t="s">
        <v>5578</v>
      </c>
      <c r="H1295" s="43" t="s">
        <v>17168</v>
      </c>
      <c r="I1295" s="43" t="str">
        <f>VLOOKUP(G1295,SCC_xref!$D$6:$E$260,2,FALSE)</f>
        <v>Compressor Engines</v>
      </c>
      <c r="J1295" s="7">
        <v>225.25</v>
      </c>
      <c r="K1295" s="7" t="s">
        <v>17135</v>
      </c>
      <c r="L1295" s="7" t="s">
        <v>17135</v>
      </c>
      <c r="M1295" s="7" t="s">
        <v>17135</v>
      </c>
      <c r="N1295" s="7" t="s">
        <v>17135</v>
      </c>
    </row>
    <row r="1296" spans="1:14" x14ac:dyDescent="0.2">
      <c r="A1296" s="43" t="s">
        <v>17062</v>
      </c>
      <c r="B1296" s="7" t="str">
        <f t="shared" si="22"/>
        <v>35</v>
      </c>
      <c r="C1296" s="7" t="s">
        <v>17105</v>
      </c>
      <c r="D1296" s="7" t="str">
        <f>VLOOKUP(C1296,fips_xref!$K$2:$L$53,2,FALSE)</f>
        <v>Lea</v>
      </c>
      <c r="E1296" s="7" t="s">
        <v>17132</v>
      </c>
      <c r="F1296" s="43" t="s">
        <v>17167</v>
      </c>
      <c r="G1296" s="7" t="s">
        <v>5578</v>
      </c>
      <c r="H1296" s="43" t="s">
        <v>17168</v>
      </c>
      <c r="I1296" s="43" t="str">
        <f>VLOOKUP(G1296,SCC_xref!$D$6:$E$260,2,FALSE)</f>
        <v>Compressor Engines</v>
      </c>
      <c r="J1296" s="7">
        <v>226.38</v>
      </c>
      <c r="K1296" s="7" t="s">
        <v>17135</v>
      </c>
      <c r="L1296" s="7" t="s">
        <v>17135</v>
      </c>
      <c r="M1296" s="7" t="s">
        <v>17135</v>
      </c>
      <c r="N1296" s="7" t="s">
        <v>17135</v>
      </c>
    </row>
    <row r="1297" spans="1:14" x14ac:dyDescent="0.2">
      <c r="A1297" s="43" t="s">
        <v>17062</v>
      </c>
      <c r="B1297" s="7" t="str">
        <f t="shared" si="22"/>
        <v>35</v>
      </c>
      <c r="C1297" s="7" t="s">
        <v>17105</v>
      </c>
      <c r="D1297" s="7" t="str">
        <f>VLOOKUP(C1297,fips_xref!$K$2:$L$53,2,FALSE)</f>
        <v>Lea</v>
      </c>
      <c r="E1297" s="7" t="s">
        <v>17150</v>
      </c>
      <c r="F1297" s="43" t="s">
        <v>17187</v>
      </c>
      <c r="G1297" s="7" t="s">
        <v>5578</v>
      </c>
      <c r="H1297" s="43" t="s">
        <v>17356</v>
      </c>
      <c r="I1297" s="43" t="str">
        <f>VLOOKUP(G1297,SCC_xref!$D$6:$E$260,2,FALSE)</f>
        <v>Compressor Engines</v>
      </c>
      <c r="J1297" s="7">
        <v>229.1</v>
      </c>
      <c r="K1297" s="7" t="s">
        <v>17135</v>
      </c>
      <c r="L1297" s="7" t="s">
        <v>17135</v>
      </c>
      <c r="M1297" s="7" t="s">
        <v>17135</v>
      </c>
      <c r="N1297" s="7" t="s">
        <v>17135</v>
      </c>
    </row>
    <row r="1298" spans="1:14" x14ac:dyDescent="0.2">
      <c r="A1298" s="43" t="s">
        <v>17062</v>
      </c>
      <c r="B1298" s="7" t="str">
        <f t="shared" si="22"/>
        <v>35</v>
      </c>
      <c r="C1298" s="7" t="s">
        <v>17105</v>
      </c>
      <c r="D1298" s="7" t="str">
        <f>VLOOKUP(C1298,fips_xref!$K$2:$L$53,2,FALSE)</f>
        <v>Lea</v>
      </c>
      <c r="E1298" s="7" t="s">
        <v>17132</v>
      </c>
      <c r="F1298" s="43" t="s">
        <v>17167</v>
      </c>
      <c r="G1298" s="7" t="s">
        <v>5578</v>
      </c>
      <c r="H1298" s="43" t="s">
        <v>17168</v>
      </c>
      <c r="I1298" s="43" t="str">
        <f>VLOOKUP(G1298,SCC_xref!$D$6:$E$260,2,FALSE)</f>
        <v>Compressor Engines</v>
      </c>
      <c r="J1298" s="7">
        <v>234.9</v>
      </c>
      <c r="K1298" s="7" t="s">
        <v>17135</v>
      </c>
      <c r="L1298" s="7" t="s">
        <v>17135</v>
      </c>
      <c r="M1298" s="7" t="s">
        <v>17135</v>
      </c>
      <c r="N1298" s="7" t="s">
        <v>17135</v>
      </c>
    </row>
    <row r="1299" spans="1:14" x14ac:dyDescent="0.2">
      <c r="A1299" s="43" t="s">
        <v>17062</v>
      </c>
      <c r="B1299" s="7" t="str">
        <f t="shared" si="22"/>
        <v>35</v>
      </c>
      <c r="C1299" s="7" t="s">
        <v>17105</v>
      </c>
      <c r="D1299" s="7" t="str">
        <f>VLOOKUP(C1299,fips_xref!$K$2:$L$53,2,FALSE)</f>
        <v>Lea</v>
      </c>
      <c r="E1299" s="7" t="s">
        <v>17132</v>
      </c>
      <c r="F1299" s="43" t="s">
        <v>17167</v>
      </c>
      <c r="G1299" s="7" t="s">
        <v>5578</v>
      </c>
      <c r="H1299" s="43" t="s">
        <v>17168</v>
      </c>
      <c r="I1299" s="43" t="str">
        <f>VLOOKUP(G1299,SCC_xref!$D$6:$E$260,2,FALSE)</f>
        <v>Compressor Engines</v>
      </c>
      <c r="J1299" s="7">
        <v>236.3</v>
      </c>
      <c r="K1299" s="7" t="s">
        <v>17135</v>
      </c>
      <c r="L1299" s="7" t="s">
        <v>17135</v>
      </c>
      <c r="M1299" s="7" t="s">
        <v>17135</v>
      </c>
      <c r="N1299" s="7" t="s">
        <v>17135</v>
      </c>
    </row>
    <row r="1300" spans="1:14" x14ac:dyDescent="0.2">
      <c r="A1300" s="43" t="s">
        <v>17062</v>
      </c>
      <c r="B1300" s="7" t="str">
        <f t="shared" si="22"/>
        <v>35</v>
      </c>
      <c r="C1300" s="7" t="s">
        <v>17105</v>
      </c>
      <c r="D1300" s="7" t="str">
        <f>VLOOKUP(C1300,fips_xref!$K$2:$L$53,2,FALSE)</f>
        <v>Lea</v>
      </c>
      <c r="E1300" s="7" t="s">
        <v>17201</v>
      </c>
      <c r="F1300" s="43" t="s">
        <v>17322</v>
      </c>
      <c r="G1300" s="7" t="s">
        <v>5578</v>
      </c>
      <c r="H1300" s="43" t="s">
        <v>17407</v>
      </c>
      <c r="I1300" s="43" t="str">
        <f>VLOOKUP(G1300,SCC_xref!$D$6:$E$260,2,FALSE)</f>
        <v>Compressor Engines</v>
      </c>
      <c r="J1300" s="7">
        <v>238.85</v>
      </c>
      <c r="K1300" s="7" t="s">
        <v>17135</v>
      </c>
      <c r="L1300" s="7" t="s">
        <v>17135</v>
      </c>
      <c r="M1300" s="7" t="s">
        <v>17135</v>
      </c>
      <c r="N1300" s="7" t="s">
        <v>17135</v>
      </c>
    </row>
    <row r="1301" spans="1:14" x14ac:dyDescent="0.2">
      <c r="A1301" s="43" t="s">
        <v>17062</v>
      </c>
      <c r="B1301" s="7" t="str">
        <f t="shared" si="22"/>
        <v>35</v>
      </c>
      <c r="C1301" s="7" t="s">
        <v>17063</v>
      </c>
      <c r="D1301" s="7" t="str">
        <f>VLOOKUP(C1301,fips_xref!$K$2:$L$53,2,FALSE)</f>
        <v>Eddy</v>
      </c>
      <c r="E1301" s="7" t="s">
        <v>17201</v>
      </c>
      <c r="F1301" s="43" t="s">
        <v>17322</v>
      </c>
      <c r="G1301" s="7" t="s">
        <v>4238</v>
      </c>
      <c r="H1301" s="43" t="s">
        <v>17407</v>
      </c>
      <c r="I1301" s="43" t="str">
        <f>VLOOKUP(G1301,SCC_xref!$D$6:$E$260,2,FALSE)</f>
        <v>Compressor Engines</v>
      </c>
      <c r="J1301" s="7">
        <v>240.85</v>
      </c>
      <c r="K1301" s="7" t="s">
        <v>17135</v>
      </c>
      <c r="L1301" s="7" t="s">
        <v>17135</v>
      </c>
      <c r="M1301" s="7" t="s">
        <v>17135</v>
      </c>
      <c r="N1301" s="7" t="s">
        <v>17135</v>
      </c>
    </row>
    <row r="1302" spans="1:14" x14ac:dyDescent="0.2">
      <c r="A1302" s="43" t="s">
        <v>17062</v>
      </c>
      <c r="B1302" s="7" t="str">
        <f t="shared" si="22"/>
        <v>35</v>
      </c>
      <c r="C1302" s="7" t="s">
        <v>17105</v>
      </c>
      <c r="D1302" s="7" t="str">
        <f>VLOOKUP(C1302,fips_xref!$K$2:$L$53,2,FALSE)</f>
        <v>Lea</v>
      </c>
      <c r="E1302" s="7" t="s">
        <v>17132</v>
      </c>
      <c r="F1302" s="43" t="s">
        <v>17167</v>
      </c>
      <c r="G1302" s="7" t="s">
        <v>5578</v>
      </c>
      <c r="H1302" s="43" t="s">
        <v>17168</v>
      </c>
      <c r="I1302" s="43" t="str">
        <f>VLOOKUP(G1302,SCC_xref!$D$6:$E$260,2,FALSE)</f>
        <v>Compressor Engines</v>
      </c>
      <c r="J1302" s="7">
        <v>245.37</v>
      </c>
      <c r="K1302" s="7" t="s">
        <v>17135</v>
      </c>
      <c r="L1302" s="7" t="s">
        <v>17135</v>
      </c>
      <c r="M1302" s="7" t="s">
        <v>17135</v>
      </c>
      <c r="N1302" s="7" t="s">
        <v>17135</v>
      </c>
    </row>
    <row r="1303" spans="1:14" x14ac:dyDescent="0.2">
      <c r="A1303" s="43" t="s">
        <v>17062</v>
      </c>
      <c r="B1303" s="7" t="str">
        <f t="shared" si="22"/>
        <v>35</v>
      </c>
      <c r="C1303" s="7" t="s">
        <v>17105</v>
      </c>
      <c r="D1303" s="7" t="str">
        <f>VLOOKUP(C1303,fips_xref!$K$2:$L$53,2,FALSE)</f>
        <v>Lea</v>
      </c>
      <c r="E1303" s="7" t="s">
        <v>17236</v>
      </c>
      <c r="F1303" s="43" t="s">
        <v>17237</v>
      </c>
      <c r="G1303" s="7" t="s">
        <v>4240</v>
      </c>
      <c r="H1303" s="43" t="s">
        <v>17242</v>
      </c>
      <c r="I1303" s="43" t="str">
        <f>VLOOKUP(G1303,SCC_xref!$D$6:$E$260,2,FALSE)</f>
        <v>Compressor Engines</v>
      </c>
      <c r="J1303" s="7">
        <v>247.9</v>
      </c>
      <c r="K1303" s="7" t="s">
        <v>17135</v>
      </c>
      <c r="L1303" s="7" t="s">
        <v>17135</v>
      </c>
      <c r="M1303" s="7" t="s">
        <v>17135</v>
      </c>
      <c r="N1303" s="7" t="s">
        <v>17135</v>
      </c>
    </row>
    <row r="1304" spans="1:14" x14ac:dyDescent="0.2">
      <c r="A1304" s="43" t="s">
        <v>17062</v>
      </c>
      <c r="B1304" s="7" t="str">
        <f t="shared" si="22"/>
        <v>35</v>
      </c>
      <c r="C1304" s="7" t="s">
        <v>17105</v>
      </c>
      <c r="D1304" s="7" t="str">
        <f>VLOOKUP(C1304,fips_xref!$K$2:$L$53,2,FALSE)</f>
        <v>Lea</v>
      </c>
      <c r="E1304" s="7" t="s">
        <v>17150</v>
      </c>
      <c r="F1304" s="43" t="s">
        <v>17187</v>
      </c>
      <c r="G1304" s="7" t="s">
        <v>5578</v>
      </c>
      <c r="H1304" s="43" t="s">
        <v>17378</v>
      </c>
      <c r="I1304" s="43" t="str">
        <f>VLOOKUP(G1304,SCC_xref!$D$6:$E$260,2,FALSE)</f>
        <v>Compressor Engines</v>
      </c>
      <c r="J1304" s="7">
        <v>264.39999999999998</v>
      </c>
      <c r="K1304" s="7" t="s">
        <v>17135</v>
      </c>
      <c r="L1304" s="7" t="s">
        <v>17135</v>
      </c>
      <c r="M1304" s="7" t="s">
        <v>17135</v>
      </c>
      <c r="N1304" s="7" t="s">
        <v>17135</v>
      </c>
    </row>
    <row r="1305" spans="1:14" x14ac:dyDescent="0.2">
      <c r="A1305" s="43" t="s">
        <v>17062</v>
      </c>
      <c r="B1305" s="7" t="str">
        <f t="shared" si="22"/>
        <v>35</v>
      </c>
      <c r="C1305" s="7" t="s">
        <v>17105</v>
      </c>
      <c r="D1305" s="7" t="str">
        <f>VLOOKUP(C1305,fips_xref!$K$2:$L$53,2,FALSE)</f>
        <v>Lea</v>
      </c>
      <c r="E1305" s="7" t="s">
        <v>17132</v>
      </c>
      <c r="F1305" s="43" t="s">
        <v>17167</v>
      </c>
      <c r="G1305" s="7" t="s">
        <v>5578</v>
      </c>
      <c r="H1305" s="43" t="s">
        <v>17168</v>
      </c>
      <c r="I1305" s="43" t="str">
        <f>VLOOKUP(G1305,SCC_xref!$D$6:$E$260,2,FALSE)</f>
        <v>Compressor Engines</v>
      </c>
      <c r="J1305" s="7">
        <v>268.95999999999998</v>
      </c>
      <c r="K1305" s="7" t="s">
        <v>17135</v>
      </c>
      <c r="L1305" s="7" t="s">
        <v>17135</v>
      </c>
      <c r="M1305" s="7" t="s">
        <v>17135</v>
      </c>
      <c r="N1305" s="7" t="s">
        <v>17135</v>
      </c>
    </row>
    <row r="1306" spans="1:14" x14ac:dyDescent="0.2">
      <c r="A1306" s="43" t="s">
        <v>17062</v>
      </c>
      <c r="B1306" s="7" t="str">
        <f t="shared" si="22"/>
        <v>35</v>
      </c>
      <c r="C1306" s="7" t="s">
        <v>17105</v>
      </c>
      <c r="D1306" s="7" t="str">
        <f>VLOOKUP(C1306,fips_xref!$K$2:$L$53,2,FALSE)</f>
        <v>Lea</v>
      </c>
      <c r="E1306" s="7" t="s">
        <v>17132</v>
      </c>
      <c r="F1306" s="43" t="s">
        <v>17167</v>
      </c>
      <c r="G1306" s="7" t="s">
        <v>5578</v>
      </c>
      <c r="H1306" s="43" t="s">
        <v>17198</v>
      </c>
      <c r="I1306" s="43" t="str">
        <f>VLOOKUP(G1306,SCC_xref!$D$6:$E$260,2,FALSE)</f>
        <v>Compressor Engines</v>
      </c>
      <c r="J1306" s="7">
        <v>273.99</v>
      </c>
      <c r="K1306" s="7" t="s">
        <v>17135</v>
      </c>
      <c r="L1306" s="7" t="s">
        <v>17135</v>
      </c>
      <c r="M1306" s="7" t="s">
        <v>17135</v>
      </c>
      <c r="N1306" s="7" t="s">
        <v>17135</v>
      </c>
    </row>
    <row r="1307" spans="1:14" x14ac:dyDescent="0.2">
      <c r="A1307" s="43" t="s">
        <v>17062</v>
      </c>
      <c r="B1307" s="7" t="str">
        <f t="shared" si="22"/>
        <v>35</v>
      </c>
      <c r="C1307" s="7" t="s">
        <v>17105</v>
      </c>
      <c r="D1307" s="7" t="str">
        <f>VLOOKUP(C1307,fips_xref!$K$2:$L$53,2,FALSE)</f>
        <v>Lea</v>
      </c>
      <c r="E1307" s="7" t="s">
        <v>17132</v>
      </c>
      <c r="F1307" s="43" t="s">
        <v>17167</v>
      </c>
      <c r="G1307" s="7" t="s">
        <v>5578</v>
      </c>
      <c r="H1307" s="43" t="s">
        <v>17168</v>
      </c>
      <c r="I1307" s="43" t="str">
        <f>VLOOKUP(G1307,SCC_xref!$D$6:$E$260,2,FALSE)</f>
        <v>Compressor Engines</v>
      </c>
      <c r="J1307" s="7">
        <v>275.25</v>
      </c>
      <c r="K1307" s="7" t="s">
        <v>17135</v>
      </c>
      <c r="L1307" s="7" t="s">
        <v>17135</v>
      </c>
      <c r="M1307" s="7" t="s">
        <v>17135</v>
      </c>
      <c r="N1307" s="7" t="s">
        <v>17135</v>
      </c>
    </row>
    <row r="1308" spans="1:14" x14ac:dyDescent="0.2">
      <c r="A1308" s="43" t="s">
        <v>17062</v>
      </c>
      <c r="B1308" s="7" t="str">
        <f t="shared" si="22"/>
        <v>35</v>
      </c>
      <c r="C1308" s="7" t="s">
        <v>17105</v>
      </c>
      <c r="D1308" s="7" t="str">
        <f>VLOOKUP(C1308,fips_xref!$K$2:$L$53,2,FALSE)</f>
        <v>Lea</v>
      </c>
      <c r="E1308" s="7" t="s">
        <v>17132</v>
      </c>
      <c r="F1308" s="43" t="s">
        <v>17167</v>
      </c>
      <c r="G1308" s="7" t="s">
        <v>5578</v>
      </c>
      <c r="H1308" s="43" t="s">
        <v>17168</v>
      </c>
      <c r="I1308" s="43" t="str">
        <f>VLOOKUP(G1308,SCC_xref!$D$6:$E$260,2,FALSE)</f>
        <v>Compressor Engines</v>
      </c>
      <c r="J1308" s="7">
        <v>285.72000000000003</v>
      </c>
      <c r="K1308" s="7" t="s">
        <v>17135</v>
      </c>
      <c r="L1308" s="7" t="s">
        <v>17135</v>
      </c>
      <c r="M1308" s="7" t="s">
        <v>17135</v>
      </c>
      <c r="N1308" s="7" t="s">
        <v>17135</v>
      </c>
    </row>
    <row r="1309" spans="1:14" x14ac:dyDescent="0.2">
      <c r="A1309" s="43" t="s">
        <v>17062</v>
      </c>
      <c r="B1309" s="7" t="str">
        <f t="shared" si="22"/>
        <v>35</v>
      </c>
      <c r="C1309" s="7" t="s">
        <v>17063</v>
      </c>
      <c r="D1309" s="7" t="str">
        <f>VLOOKUP(C1309,fips_xref!$K$2:$L$53,2,FALSE)</f>
        <v>Eddy</v>
      </c>
      <c r="E1309" s="7" t="s">
        <v>17153</v>
      </c>
      <c r="F1309" s="43" t="s">
        <v>17165</v>
      </c>
      <c r="G1309" s="7" t="s">
        <v>1542</v>
      </c>
      <c r="H1309" s="43" t="s">
        <v>12539</v>
      </c>
      <c r="I1309" s="43" t="str">
        <f>VLOOKUP(G1309,SCC_xref!$D$6:$E$260,2,FALSE)</f>
        <v>Natural Gas Production, Other Not Classified</v>
      </c>
      <c r="J1309" s="7" t="s">
        <v>17135</v>
      </c>
      <c r="K1309" s="7" t="s">
        <v>17135</v>
      </c>
      <c r="L1309" s="7" t="s">
        <v>17135</v>
      </c>
      <c r="M1309" s="7">
        <v>287</v>
      </c>
      <c r="N1309" s="7" t="s">
        <v>17135</v>
      </c>
    </row>
    <row r="1310" spans="1:14" x14ac:dyDescent="0.2">
      <c r="A1310" s="43" t="s">
        <v>17062</v>
      </c>
      <c r="B1310" s="7" t="str">
        <f t="shared" si="22"/>
        <v>35</v>
      </c>
      <c r="C1310" s="7" t="s">
        <v>17063</v>
      </c>
      <c r="D1310" s="7" t="str">
        <f>VLOOKUP(C1310,fips_xref!$K$2:$L$53,2,FALSE)</f>
        <v>Eddy</v>
      </c>
      <c r="E1310" s="7" t="s">
        <v>17153</v>
      </c>
      <c r="F1310" s="43" t="s">
        <v>17165</v>
      </c>
      <c r="G1310" s="7" t="s">
        <v>1544</v>
      </c>
      <c r="H1310" s="43" t="s">
        <v>17138</v>
      </c>
      <c r="I1310" s="43" t="str">
        <f>VLOOKUP(G1310,SCC_xref!$D$6:$E$260,2,FALSE)</f>
        <v>Natural Gas Production, Flares</v>
      </c>
      <c r="J1310" s="7" t="s">
        <v>17135</v>
      </c>
      <c r="K1310" s="7" t="s">
        <v>17135</v>
      </c>
      <c r="L1310" s="7" t="s">
        <v>17135</v>
      </c>
      <c r="M1310" s="7">
        <v>292.92</v>
      </c>
      <c r="N1310" s="7" t="s">
        <v>17135</v>
      </c>
    </row>
    <row r="1311" spans="1:14" x14ac:dyDescent="0.2">
      <c r="A1311" s="43" t="s">
        <v>17062</v>
      </c>
      <c r="B1311" s="7" t="str">
        <f t="shared" si="22"/>
        <v>35</v>
      </c>
      <c r="C1311" s="7" t="s">
        <v>17063</v>
      </c>
      <c r="D1311" s="7" t="str">
        <f>VLOOKUP(C1311,fips_xref!$K$2:$L$53,2,FALSE)</f>
        <v>Eddy</v>
      </c>
      <c r="E1311" s="7" t="s">
        <v>17153</v>
      </c>
      <c r="F1311" s="43" t="s">
        <v>17165</v>
      </c>
      <c r="G1311" s="7" t="s">
        <v>1544</v>
      </c>
      <c r="H1311" s="43" t="s">
        <v>17138</v>
      </c>
      <c r="I1311" s="43" t="str">
        <f>VLOOKUP(G1311,SCC_xref!$D$6:$E$260,2,FALSE)</f>
        <v>Natural Gas Production, Flares</v>
      </c>
      <c r="J1311" s="7" t="s">
        <v>17135</v>
      </c>
      <c r="K1311" s="7" t="s">
        <v>17135</v>
      </c>
      <c r="L1311" s="7" t="s">
        <v>17135</v>
      </c>
      <c r="M1311" s="7">
        <v>292.92</v>
      </c>
      <c r="N1311" s="7" t="s">
        <v>17135</v>
      </c>
    </row>
    <row r="1312" spans="1:14" x14ac:dyDescent="0.2">
      <c r="A1312" s="43" t="s">
        <v>17062</v>
      </c>
      <c r="B1312" s="7" t="str">
        <f t="shared" si="22"/>
        <v>35</v>
      </c>
      <c r="C1312" s="7" t="s">
        <v>17105</v>
      </c>
      <c r="D1312" s="7" t="str">
        <f>VLOOKUP(C1312,fips_xref!$K$2:$L$53,2,FALSE)</f>
        <v>Lea</v>
      </c>
      <c r="E1312" s="7" t="s">
        <v>17236</v>
      </c>
      <c r="F1312" s="43" t="s">
        <v>17237</v>
      </c>
      <c r="G1312" s="7" t="s">
        <v>5578</v>
      </c>
      <c r="H1312" s="43" t="s">
        <v>17242</v>
      </c>
      <c r="I1312" s="43" t="str">
        <f>VLOOKUP(G1312,SCC_xref!$D$6:$E$260,2,FALSE)</f>
        <v>Compressor Engines</v>
      </c>
      <c r="J1312" s="7">
        <v>299.3</v>
      </c>
      <c r="K1312" s="7" t="s">
        <v>17135</v>
      </c>
      <c r="L1312" s="7" t="s">
        <v>17135</v>
      </c>
      <c r="M1312" s="7" t="s">
        <v>17135</v>
      </c>
      <c r="N1312" s="7" t="s">
        <v>17135</v>
      </c>
    </row>
    <row r="1313" spans="1:14" x14ac:dyDescent="0.2">
      <c r="A1313" s="43" t="s">
        <v>17062</v>
      </c>
      <c r="B1313" s="7" t="str">
        <f t="shared" si="22"/>
        <v>35</v>
      </c>
      <c r="C1313" s="7" t="s">
        <v>17105</v>
      </c>
      <c r="D1313" s="7" t="str">
        <f>VLOOKUP(C1313,fips_xref!$K$2:$L$53,2,FALSE)</f>
        <v>Lea</v>
      </c>
      <c r="E1313" s="7" t="s">
        <v>17132</v>
      </c>
      <c r="F1313" s="43" t="s">
        <v>17167</v>
      </c>
      <c r="G1313" s="7" t="s">
        <v>5578</v>
      </c>
      <c r="H1313" s="43" t="s">
        <v>17199</v>
      </c>
      <c r="I1313" s="43" t="str">
        <f>VLOOKUP(G1313,SCC_xref!$D$6:$E$260,2,FALSE)</f>
        <v>Compressor Engines</v>
      </c>
      <c r="J1313" s="7">
        <v>302.49</v>
      </c>
      <c r="K1313" s="7" t="s">
        <v>17135</v>
      </c>
      <c r="L1313" s="7" t="s">
        <v>17135</v>
      </c>
      <c r="M1313" s="7" t="s">
        <v>17135</v>
      </c>
      <c r="N1313" s="7" t="s">
        <v>17135</v>
      </c>
    </row>
    <row r="1314" spans="1:14" x14ac:dyDescent="0.2">
      <c r="A1314" s="43" t="s">
        <v>17062</v>
      </c>
      <c r="B1314" s="7" t="str">
        <f t="shared" si="22"/>
        <v>35</v>
      </c>
      <c r="C1314" s="7" t="s">
        <v>17105</v>
      </c>
      <c r="D1314" s="7" t="str">
        <f>VLOOKUP(C1314,fips_xref!$K$2:$L$53,2,FALSE)</f>
        <v>Lea</v>
      </c>
      <c r="E1314" s="7" t="s">
        <v>17236</v>
      </c>
      <c r="F1314" s="43" t="s">
        <v>17237</v>
      </c>
      <c r="G1314" s="7" t="s">
        <v>5580</v>
      </c>
      <c r="H1314" s="43" t="s">
        <v>17359</v>
      </c>
      <c r="I1314" s="43" t="str">
        <f>VLOOKUP(G1314,SCC_xref!$D$6:$E$260,2,FALSE)</f>
        <v>Compressor Engines</v>
      </c>
      <c r="J1314" s="7">
        <v>319.60000000000002</v>
      </c>
      <c r="K1314" s="7" t="s">
        <v>17135</v>
      </c>
      <c r="L1314" s="7" t="s">
        <v>17135</v>
      </c>
      <c r="M1314" s="7" t="s">
        <v>17135</v>
      </c>
      <c r="N1314" s="7" t="s">
        <v>17135</v>
      </c>
    </row>
    <row r="1315" spans="1:14" x14ac:dyDescent="0.2">
      <c r="A1315" s="43" t="s">
        <v>17062</v>
      </c>
      <c r="B1315" s="7" t="str">
        <f t="shared" si="22"/>
        <v>35</v>
      </c>
      <c r="C1315" s="7" t="s">
        <v>17105</v>
      </c>
      <c r="D1315" s="7" t="str">
        <f>VLOOKUP(C1315,fips_xref!$K$2:$L$53,2,FALSE)</f>
        <v>Lea</v>
      </c>
      <c r="E1315" s="7" t="s">
        <v>17201</v>
      </c>
      <c r="F1315" s="43" t="s">
        <v>17286</v>
      </c>
      <c r="G1315" s="7" t="s">
        <v>4240</v>
      </c>
      <c r="H1315" s="43" t="s">
        <v>17287</v>
      </c>
      <c r="I1315" s="43" t="str">
        <f>VLOOKUP(G1315,SCC_xref!$D$6:$E$260,2,FALSE)</f>
        <v>Compressor Engines</v>
      </c>
      <c r="J1315" s="7">
        <v>322.47000000000003</v>
      </c>
      <c r="K1315" s="7" t="s">
        <v>17135</v>
      </c>
      <c r="L1315" s="7" t="s">
        <v>17135</v>
      </c>
      <c r="M1315" s="7" t="s">
        <v>17135</v>
      </c>
      <c r="N1315" s="7" t="s">
        <v>17135</v>
      </c>
    </row>
    <row r="1316" spans="1:14" x14ac:dyDescent="0.2">
      <c r="A1316" s="43" t="s">
        <v>17062</v>
      </c>
      <c r="B1316" s="7" t="str">
        <f t="shared" si="22"/>
        <v>35</v>
      </c>
      <c r="C1316" s="7" t="s">
        <v>17105</v>
      </c>
      <c r="D1316" s="7" t="str">
        <f>VLOOKUP(C1316,fips_xref!$K$2:$L$53,2,FALSE)</f>
        <v>Lea</v>
      </c>
      <c r="E1316" s="7" t="s">
        <v>17201</v>
      </c>
      <c r="F1316" s="43" t="s">
        <v>17202</v>
      </c>
      <c r="G1316" s="7" t="s">
        <v>4238</v>
      </c>
      <c r="H1316" s="43" t="s">
        <v>17395</v>
      </c>
      <c r="I1316" s="43" t="str">
        <f>VLOOKUP(G1316,SCC_xref!$D$6:$E$260,2,FALSE)</f>
        <v>Compressor Engines</v>
      </c>
      <c r="J1316" s="7">
        <v>326.72000000000003</v>
      </c>
      <c r="K1316" s="7" t="s">
        <v>17135</v>
      </c>
      <c r="L1316" s="7" t="s">
        <v>17135</v>
      </c>
      <c r="M1316" s="7" t="s">
        <v>17135</v>
      </c>
      <c r="N1316" s="7" t="s">
        <v>17135</v>
      </c>
    </row>
    <row r="1317" spans="1:14" x14ac:dyDescent="0.2">
      <c r="A1317" s="43" t="s">
        <v>17062</v>
      </c>
      <c r="B1317" s="7" t="str">
        <f t="shared" si="22"/>
        <v>35</v>
      </c>
      <c r="C1317" s="7" t="s">
        <v>17105</v>
      </c>
      <c r="D1317" s="7" t="str">
        <f>VLOOKUP(C1317,fips_xref!$K$2:$L$53,2,FALSE)</f>
        <v>Lea</v>
      </c>
      <c r="E1317" s="7" t="s">
        <v>17201</v>
      </c>
      <c r="F1317" s="43" t="s">
        <v>17304</v>
      </c>
      <c r="G1317" s="7" t="s">
        <v>4240</v>
      </c>
      <c r="H1317" s="43" t="s">
        <v>17287</v>
      </c>
      <c r="I1317" s="43" t="str">
        <f>VLOOKUP(G1317,SCC_xref!$D$6:$E$260,2,FALSE)</f>
        <v>Compressor Engines</v>
      </c>
      <c r="J1317" s="7">
        <v>326.8</v>
      </c>
      <c r="K1317" s="7" t="s">
        <v>17135</v>
      </c>
      <c r="L1317" s="7" t="s">
        <v>17135</v>
      </c>
      <c r="M1317" s="7" t="s">
        <v>17135</v>
      </c>
      <c r="N1317" s="7" t="s">
        <v>17135</v>
      </c>
    </row>
    <row r="1318" spans="1:14" x14ac:dyDescent="0.2">
      <c r="A1318" s="43" t="s">
        <v>17062</v>
      </c>
      <c r="B1318" s="7" t="str">
        <f t="shared" ref="B1318:B1381" si="23">LEFT(C1318,2)</f>
        <v>35</v>
      </c>
      <c r="C1318" s="7" t="s">
        <v>17105</v>
      </c>
      <c r="D1318" s="7" t="str">
        <f>VLOOKUP(C1318,fips_xref!$K$2:$L$53,2,FALSE)</f>
        <v>Lea</v>
      </c>
      <c r="E1318" s="7" t="s">
        <v>17201</v>
      </c>
      <c r="F1318" s="43" t="s">
        <v>17202</v>
      </c>
      <c r="G1318" s="7" t="s">
        <v>4238</v>
      </c>
      <c r="H1318" s="43" t="s">
        <v>17395</v>
      </c>
      <c r="I1318" s="43" t="str">
        <f>VLOOKUP(G1318,SCC_xref!$D$6:$E$260,2,FALSE)</f>
        <v>Compressor Engines</v>
      </c>
      <c r="J1318" s="7">
        <v>352.05</v>
      </c>
      <c r="K1318" s="7" t="s">
        <v>17135</v>
      </c>
      <c r="L1318" s="7" t="s">
        <v>17135</v>
      </c>
      <c r="M1318" s="7" t="s">
        <v>17135</v>
      </c>
      <c r="N1318" s="7" t="s">
        <v>17135</v>
      </c>
    </row>
    <row r="1319" spans="1:14" x14ac:dyDescent="0.2">
      <c r="A1319" s="43" t="s">
        <v>17062</v>
      </c>
      <c r="B1319" s="7" t="str">
        <f t="shared" si="23"/>
        <v>35</v>
      </c>
      <c r="C1319" s="7" t="s">
        <v>17105</v>
      </c>
      <c r="D1319" s="7" t="str">
        <f>VLOOKUP(C1319,fips_xref!$K$2:$L$53,2,FALSE)</f>
        <v>Lea</v>
      </c>
      <c r="E1319" s="7" t="s">
        <v>17201</v>
      </c>
      <c r="F1319" s="43" t="s">
        <v>17309</v>
      </c>
      <c r="G1319" s="7" t="s">
        <v>4240</v>
      </c>
      <c r="H1319" s="43" t="s">
        <v>17345</v>
      </c>
      <c r="I1319" s="43" t="str">
        <f>VLOOKUP(G1319,SCC_xref!$D$6:$E$260,2,FALSE)</f>
        <v>Compressor Engines</v>
      </c>
      <c r="J1319" s="7">
        <v>404.26</v>
      </c>
      <c r="K1319" s="7" t="s">
        <v>17135</v>
      </c>
      <c r="L1319" s="7" t="s">
        <v>17135</v>
      </c>
      <c r="M1319" s="7" t="s">
        <v>17135</v>
      </c>
      <c r="N1319" s="7" t="s">
        <v>17135</v>
      </c>
    </row>
    <row r="1320" spans="1:14" x14ac:dyDescent="0.2">
      <c r="A1320" s="43" t="s">
        <v>17062</v>
      </c>
      <c r="B1320" s="7" t="str">
        <f t="shared" si="23"/>
        <v>35</v>
      </c>
      <c r="C1320" s="7" t="s">
        <v>17105</v>
      </c>
      <c r="D1320" s="7" t="str">
        <f>VLOOKUP(C1320,fips_xref!$K$2:$L$53,2,FALSE)</f>
        <v>Lea</v>
      </c>
      <c r="E1320" s="7" t="s">
        <v>17201</v>
      </c>
      <c r="F1320" s="43" t="s">
        <v>17309</v>
      </c>
      <c r="G1320" s="7" t="s">
        <v>4240</v>
      </c>
      <c r="H1320" s="43" t="s">
        <v>17348</v>
      </c>
      <c r="I1320" s="43" t="str">
        <f>VLOOKUP(G1320,SCC_xref!$D$6:$E$260,2,FALSE)</f>
        <v>Compressor Engines</v>
      </c>
      <c r="J1320" s="7">
        <v>422.01</v>
      </c>
      <c r="K1320" s="7" t="s">
        <v>17135</v>
      </c>
      <c r="L1320" s="7" t="s">
        <v>17135</v>
      </c>
      <c r="M1320" s="7" t="s">
        <v>17135</v>
      </c>
      <c r="N1320" s="7" t="s">
        <v>17135</v>
      </c>
    </row>
    <row r="1321" spans="1:14" x14ac:dyDescent="0.2">
      <c r="A1321" s="43" t="s">
        <v>17062</v>
      </c>
      <c r="B1321" s="7" t="str">
        <f t="shared" si="23"/>
        <v>35</v>
      </c>
      <c r="C1321" s="7" t="s">
        <v>17105</v>
      </c>
      <c r="D1321" s="7" t="str">
        <f>VLOOKUP(C1321,fips_xref!$K$2:$L$53,2,FALSE)</f>
        <v>Lea</v>
      </c>
      <c r="E1321" s="7" t="s">
        <v>17150</v>
      </c>
      <c r="F1321" s="43" t="s">
        <v>17163</v>
      </c>
      <c r="G1321" s="7" t="s">
        <v>10979</v>
      </c>
      <c r="H1321" s="43" t="s">
        <v>17312</v>
      </c>
      <c r="I1321" s="43" t="str">
        <f>VLOOKUP(G1321,SCC_xref!$D$6:$E$260,2,FALSE)</f>
        <v>Natural Gas Production, Other Not Classified</v>
      </c>
      <c r="J1321" s="7" t="s">
        <v>17135</v>
      </c>
      <c r="K1321" s="7" t="s">
        <v>17135</v>
      </c>
      <c r="L1321" s="7" t="s">
        <v>17135</v>
      </c>
      <c r="M1321" s="7">
        <v>591.41999999999996</v>
      </c>
      <c r="N1321" s="7" t="s">
        <v>17135</v>
      </c>
    </row>
    <row r="1322" spans="1:14" x14ac:dyDescent="0.2">
      <c r="A1322" s="43" t="s">
        <v>17062</v>
      </c>
      <c r="B1322" s="7" t="str">
        <f t="shared" si="23"/>
        <v>35</v>
      </c>
      <c r="C1322" s="7" t="s">
        <v>17105</v>
      </c>
      <c r="D1322" s="7" t="str">
        <f>VLOOKUP(C1322,fips_xref!$K$2:$L$53,2,FALSE)</f>
        <v>Lea</v>
      </c>
      <c r="E1322" s="7" t="s">
        <v>17236</v>
      </c>
      <c r="F1322" s="43" t="s">
        <v>17237</v>
      </c>
      <c r="G1322" s="7" t="s">
        <v>28</v>
      </c>
      <c r="H1322" s="43" t="s">
        <v>17263</v>
      </c>
      <c r="I1322" s="43" t="str">
        <f>VLOOKUP(G1322,SCC_xref!$D$6:$E$260,2,FALSE)</f>
        <v>Natural Gas Production, Other Not Classified</v>
      </c>
      <c r="J1322" s="7" t="s">
        <v>17135</v>
      </c>
      <c r="K1322" s="7" t="s">
        <v>17135</v>
      </c>
      <c r="L1322" s="7">
        <v>642.1</v>
      </c>
      <c r="M1322" s="7" t="s">
        <v>17135</v>
      </c>
      <c r="N1322" s="7" t="s">
        <v>17135</v>
      </c>
    </row>
    <row r="1323" spans="1:14" x14ac:dyDescent="0.2">
      <c r="A1323" s="43" t="s">
        <v>17062</v>
      </c>
      <c r="B1323" s="7" t="str">
        <f t="shared" si="23"/>
        <v>35</v>
      </c>
      <c r="C1323" s="7" t="s">
        <v>17105</v>
      </c>
      <c r="D1323" s="7" t="str">
        <f>VLOOKUP(C1323,fips_xref!$K$2:$L$53,2,FALSE)</f>
        <v>Lea</v>
      </c>
      <c r="E1323" s="7" t="s">
        <v>17169</v>
      </c>
      <c r="F1323" s="43" t="s">
        <v>17170</v>
      </c>
      <c r="G1323" s="7" t="s">
        <v>4252</v>
      </c>
      <c r="H1323" s="43" t="s">
        <v>17294</v>
      </c>
      <c r="I1323" s="43" t="str">
        <f>VLOOKUP(G1323,SCC_xref!$D$6:$E$260,2,FALSE)</f>
        <v>Natural Gas Production, Flares</v>
      </c>
      <c r="J1323" s="7" t="s">
        <v>17135</v>
      </c>
      <c r="K1323" s="7" t="s">
        <v>17135</v>
      </c>
      <c r="L1323" s="7" t="s">
        <v>17135</v>
      </c>
      <c r="M1323" s="7">
        <v>770.97</v>
      </c>
      <c r="N1323" s="7" t="s">
        <v>17135</v>
      </c>
    </row>
    <row r="1324" spans="1:14" x14ac:dyDescent="0.2">
      <c r="A1324" s="43" t="s">
        <v>17062</v>
      </c>
      <c r="B1324" s="7" t="str">
        <f t="shared" si="23"/>
        <v>35</v>
      </c>
      <c r="C1324" s="7" t="s">
        <v>17105</v>
      </c>
      <c r="D1324" s="7" t="str">
        <f>VLOOKUP(C1324,fips_xref!$K$2:$L$53,2,FALSE)</f>
        <v>Lea</v>
      </c>
      <c r="E1324" s="7" t="s">
        <v>17150</v>
      </c>
      <c r="F1324" s="43" t="s">
        <v>17156</v>
      </c>
      <c r="G1324" s="7" t="s">
        <v>4252</v>
      </c>
      <c r="H1324" s="43" t="s">
        <v>17162</v>
      </c>
      <c r="I1324" s="43" t="str">
        <f>VLOOKUP(G1324,SCC_xref!$D$6:$E$260,2,FALSE)</f>
        <v>Natural Gas Production, Flares</v>
      </c>
      <c r="J1324" s="7" t="s">
        <v>17135</v>
      </c>
      <c r="K1324" s="7" t="s">
        <v>17135</v>
      </c>
      <c r="L1324" s="7" t="s">
        <v>17135</v>
      </c>
      <c r="M1324" s="7">
        <v>861.16</v>
      </c>
      <c r="N1324" s="7" t="s">
        <v>17135</v>
      </c>
    </row>
    <row r="1325" spans="1:14" x14ac:dyDescent="0.2">
      <c r="A1325" s="43" t="s">
        <v>17062</v>
      </c>
      <c r="B1325" s="7" t="str">
        <f t="shared" si="23"/>
        <v>35</v>
      </c>
      <c r="C1325" s="7" t="s">
        <v>17105</v>
      </c>
      <c r="D1325" s="7" t="str">
        <f>VLOOKUP(C1325,fips_xref!$K$2:$L$53,2,FALSE)</f>
        <v>Lea</v>
      </c>
      <c r="E1325" s="7" t="s">
        <v>17236</v>
      </c>
      <c r="F1325" s="43" t="s">
        <v>17237</v>
      </c>
      <c r="G1325" s="7" t="s">
        <v>28</v>
      </c>
      <c r="H1325" s="43" t="s">
        <v>17263</v>
      </c>
      <c r="I1325" s="43" t="str">
        <f>VLOOKUP(G1325,SCC_xref!$D$6:$E$260,2,FALSE)</f>
        <v>Natural Gas Production, Other Not Classified</v>
      </c>
      <c r="J1325" s="7" t="s">
        <v>17135</v>
      </c>
      <c r="K1325" s="7" t="s">
        <v>17135</v>
      </c>
      <c r="L1325" s="7" t="s">
        <v>17135</v>
      </c>
      <c r="M1325" s="7">
        <v>1205.5</v>
      </c>
      <c r="N1325" s="7" t="s">
        <v>17135</v>
      </c>
    </row>
    <row r="1326" spans="1:14" x14ac:dyDescent="0.2">
      <c r="A1326" s="43" t="s">
        <v>17062</v>
      </c>
      <c r="B1326" s="7" t="str">
        <f t="shared" si="23"/>
        <v>35</v>
      </c>
      <c r="C1326" s="7" t="s">
        <v>17063</v>
      </c>
      <c r="D1326" s="7" t="str">
        <f>VLOOKUP(C1326,fips_xref!$K$2:$L$53,2,FALSE)</f>
        <v>Eddy</v>
      </c>
      <c r="E1326" s="7" t="s">
        <v>17132</v>
      </c>
      <c r="F1326" s="43" t="s">
        <v>17136</v>
      </c>
      <c r="G1326" s="7" t="s">
        <v>3823</v>
      </c>
      <c r="H1326" s="43" t="s">
        <v>17228</v>
      </c>
      <c r="I1326" s="43" t="str">
        <f>VLOOKUP(G1326,SCC_xref!$D$6:$E$260,2,FALSE)</f>
        <v>Process Heaters</v>
      </c>
      <c r="J1326" s="7" t="s">
        <v>17135</v>
      </c>
      <c r="K1326" s="7" t="s">
        <v>17135</v>
      </c>
      <c r="L1326" s="7">
        <v>1435.72</v>
      </c>
      <c r="M1326" s="7" t="s">
        <v>17135</v>
      </c>
      <c r="N1326" s="7" t="s">
        <v>17135</v>
      </c>
    </row>
    <row r="1327" spans="1:14" x14ac:dyDescent="0.2">
      <c r="A1327" s="43" t="s">
        <v>17062</v>
      </c>
      <c r="B1327" s="7" t="str">
        <f t="shared" si="23"/>
        <v>35</v>
      </c>
      <c r="C1327" s="7" t="s">
        <v>17105</v>
      </c>
      <c r="D1327" s="7" t="str">
        <f>VLOOKUP(C1327,fips_xref!$K$2:$L$53,2,FALSE)</f>
        <v>Lea</v>
      </c>
      <c r="E1327" s="7" t="s">
        <v>17153</v>
      </c>
      <c r="F1327" s="43" t="s">
        <v>17154</v>
      </c>
      <c r="G1327" s="7" t="s">
        <v>4252</v>
      </c>
      <c r="H1327" s="43" t="s">
        <v>17294</v>
      </c>
      <c r="I1327" s="43" t="str">
        <f>VLOOKUP(G1327,SCC_xref!$D$6:$E$260,2,FALSE)</f>
        <v>Natural Gas Production, Flares</v>
      </c>
      <c r="J1327" s="7" t="s">
        <v>17135</v>
      </c>
      <c r="K1327" s="7" t="s">
        <v>17135</v>
      </c>
      <c r="L1327" s="7" t="s">
        <v>17135</v>
      </c>
      <c r="M1327" s="7">
        <v>2489.73</v>
      </c>
      <c r="N1327" s="7" t="s">
        <v>17135</v>
      </c>
    </row>
    <row r="1328" spans="1:14" x14ac:dyDescent="0.2">
      <c r="A1328" s="43" t="s">
        <v>17062</v>
      </c>
      <c r="B1328" s="7" t="str">
        <f t="shared" si="23"/>
        <v>35</v>
      </c>
      <c r="C1328" s="7" t="s">
        <v>17105</v>
      </c>
      <c r="D1328" s="7" t="str">
        <f>VLOOKUP(C1328,fips_xref!$K$2:$L$53,2,FALSE)</f>
        <v>Lea</v>
      </c>
      <c r="E1328" s="7" t="s">
        <v>17201</v>
      </c>
      <c r="F1328" s="43" t="s">
        <v>17320</v>
      </c>
      <c r="G1328" s="7" t="s">
        <v>7308</v>
      </c>
      <c r="H1328" s="43" t="s">
        <v>17321</v>
      </c>
      <c r="I1328" s="43" t="str">
        <f>VLOOKUP(G1328,SCC_xref!$D$6:$E$260,2,FALSE)</f>
        <v>Amine Units</v>
      </c>
      <c r="J1328" s="7" t="s">
        <v>17135</v>
      </c>
      <c r="K1328" s="7" t="s">
        <v>17135</v>
      </c>
      <c r="L1328" s="7" t="s">
        <v>17135</v>
      </c>
      <c r="M1328" s="7">
        <v>2758</v>
      </c>
      <c r="N1328" s="7" t="s">
        <v>17135</v>
      </c>
    </row>
    <row r="1329" spans="1:14" x14ac:dyDescent="0.2">
      <c r="A1329" s="43" t="s">
        <v>17062</v>
      </c>
      <c r="B1329" s="7" t="str">
        <f t="shared" si="23"/>
        <v>35</v>
      </c>
      <c r="C1329" s="7" t="s">
        <v>17105</v>
      </c>
      <c r="D1329" s="7" t="str">
        <f>VLOOKUP(C1329,fips_xref!$K$2:$L$53,2,FALSE)</f>
        <v>Lea</v>
      </c>
      <c r="E1329" s="7" t="s">
        <v>17150</v>
      </c>
      <c r="F1329" s="43" t="s">
        <v>17187</v>
      </c>
      <c r="G1329" s="7" t="s">
        <v>1259</v>
      </c>
      <c r="H1329" s="43" t="s">
        <v>17430</v>
      </c>
      <c r="I1329" s="43" t="str">
        <f>VLOOKUP(G1329,SCC_xref!$D$6:$E$260,2,FALSE)</f>
        <v>Dehydrator</v>
      </c>
      <c r="J1329" s="7" t="s">
        <v>17135</v>
      </c>
      <c r="K1329" s="7" t="s">
        <v>17135</v>
      </c>
      <c r="L1329" s="7" t="s">
        <v>17135</v>
      </c>
      <c r="M1329" s="7" t="s">
        <v>17135</v>
      </c>
      <c r="N1329" s="7">
        <v>0.01</v>
      </c>
    </row>
    <row r="1330" spans="1:14" x14ac:dyDescent="0.2">
      <c r="A1330" s="43" t="s">
        <v>17062</v>
      </c>
      <c r="B1330" s="7" t="str">
        <f t="shared" si="23"/>
        <v>35</v>
      </c>
      <c r="C1330" s="7" t="s">
        <v>17105</v>
      </c>
      <c r="D1330" s="7" t="str">
        <f>VLOOKUP(C1330,fips_xref!$K$2:$L$53,2,FALSE)</f>
        <v>Lea</v>
      </c>
      <c r="E1330" s="7" t="s">
        <v>17201</v>
      </c>
      <c r="F1330" s="43" t="s">
        <v>17431</v>
      </c>
      <c r="G1330" s="7" t="s">
        <v>4238</v>
      </c>
      <c r="H1330" s="43" t="s">
        <v>17432</v>
      </c>
      <c r="I1330" s="43" t="str">
        <f>VLOOKUP(G1330,SCC_xref!$D$6:$E$260,2,FALSE)</f>
        <v>Compressor Engines</v>
      </c>
      <c r="J1330" s="7" t="s">
        <v>17135</v>
      </c>
      <c r="K1330" s="7" t="s">
        <v>17135</v>
      </c>
      <c r="L1330" s="7" t="s">
        <v>17135</v>
      </c>
      <c r="M1330" s="7">
        <v>0.03</v>
      </c>
      <c r="N1330" s="7" t="s">
        <v>17135</v>
      </c>
    </row>
    <row r="1331" spans="1:14" x14ac:dyDescent="0.2">
      <c r="A1331" s="43" t="s">
        <v>17062</v>
      </c>
      <c r="B1331" s="7" t="str">
        <f t="shared" si="23"/>
        <v>35</v>
      </c>
      <c r="C1331" s="7" t="s">
        <v>17105</v>
      </c>
      <c r="D1331" s="7" t="str">
        <f>VLOOKUP(C1331,fips_xref!$K$2:$L$53,2,FALSE)</f>
        <v>Lea</v>
      </c>
      <c r="E1331" s="7" t="s">
        <v>17201</v>
      </c>
      <c r="F1331" s="43" t="s">
        <v>17431</v>
      </c>
      <c r="G1331" s="7" t="s">
        <v>5578</v>
      </c>
      <c r="H1331" s="43" t="s">
        <v>17433</v>
      </c>
      <c r="I1331" s="43" t="str">
        <f>VLOOKUP(G1331,SCC_xref!$D$6:$E$260,2,FALSE)</f>
        <v>Compressor Engines</v>
      </c>
      <c r="J1331" s="7" t="s">
        <v>17135</v>
      </c>
      <c r="K1331" s="7" t="s">
        <v>17135</v>
      </c>
      <c r="L1331" s="7" t="s">
        <v>17135</v>
      </c>
      <c r="M1331" s="7">
        <v>0.03</v>
      </c>
      <c r="N1331" s="7" t="s">
        <v>17135</v>
      </c>
    </row>
    <row r="1332" spans="1:14" x14ac:dyDescent="0.2">
      <c r="A1332" s="43" t="s">
        <v>17062</v>
      </c>
      <c r="B1332" s="7" t="str">
        <f t="shared" si="23"/>
        <v>35</v>
      </c>
      <c r="C1332" s="7" t="s">
        <v>17105</v>
      </c>
      <c r="D1332" s="7" t="str">
        <f>VLOOKUP(C1332,fips_xref!$K$2:$L$53,2,FALSE)</f>
        <v>Lea</v>
      </c>
      <c r="E1332" s="7" t="s">
        <v>17231</v>
      </c>
      <c r="F1332" s="43" t="s">
        <v>17264</v>
      </c>
      <c r="G1332" s="7" t="s">
        <v>5576</v>
      </c>
      <c r="H1332" s="43" t="s">
        <v>17265</v>
      </c>
      <c r="I1332" s="43" t="str">
        <f>VLOOKUP(G1332,SCC_xref!$D$6:$E$260,2,FALSE)</f>
        <v>Compressor Engines</v>
      </c>
      <c r="J1332" s="7" t="s">
        <v>17135</v>
      </c>
      <c r="K1332" s="7" t="s">
        <v>17135</v>
      </c>
      <c r="L1332" s="7" t="s">
        <v>17135</v>
      </c>
      <c r="M1332" s="7">
        <v>0.03</v>
      </c>
      <c r="N1332" s="7" t="s">
        <v>17135</v>
      </c>
    </row>
    <row r="1333" spans="1:14" x14ac:dyDescent="0.2">
      <c r="A1333" s="43" t="s">
        <v>17062</v>
      </c>
      <c r="B1333" s="7" t="str">
        <f t="shared" si="23"/>
        <v>35</v>
      </c>
      <c r="C1333" s="7" t="s">
        <v>17105</v>
      </c>
      <c r="D1333" s="7" t="str">
        <f>VLOOKUP(C1333,fips_xref!$K$2:$L$53,2,FALSE)</f>
        <v>Lea</v>
      </c>
      <c r="E1333" s="7" t="s">
        <v>17201</v>
      </c>
      <c r="F1333" s="43" t="s">
        <v>17431</v>
      </c>
      <c r="G1333" s="7" t="s">
        <v>5578</v>
      </c>
      <c r="H1333" s="43" t="s">
        <v>17434</v>
      </c>
      <c r="I1333" s="43" t="str">
        <f>VLOOKUP(G1333,SCC_xref!$D$6:$E$260,2,FALSE)</f>
        <v>Compressor Engines</v>
      </c>
      <c r="J1333" s="7" t="s">
        <v>17135</v>
      </c>
      <c r="K1333" s="7" t="s">
        <v>17135</v>
      </c>
      <c r="L1333" s="7" t="s">
        <v>17135</v>
      </c>
      <c r="M1333" s="7">
        <v>0.04</v>
      </c>
      <c r="N1333" s="7" t="s">
        <v>17135</v>
      </c>
    </row>
    <row r="1334" spans="1:14" x14ac:dyDescent="0.2">
      <c r="A1334" s="43" t="s">
        <v>17062</v>
      </c>
      <c r="B1334" s="7" t="str">
        <f t="shared" si="23"/>
        <v>35</v>
      </c>
      <c r="C1334" s="7" t="s">
        <v>17105</v>
      </c>
      <c r="D1334" s="7" t="str">
        <f>VLOOKUP(C1334,fips_xref!$K$2:$L$53,2,FALSE)</f>
        <v>Lea</v>
      </c>
      <c r="E1334" s="7" t="s">
        <v>17231</v>
      </c>
      <c r="F1334" s="43" t="s">
        <v>17264</v>
      </c>
      <c r="G1334" s="7" t="s">
        <v>5576</v>
      </c>
      <c r="H1334" s="43" t="s">
        <v>17265</v>
      </c>
      <c r="I1334" s="43" t="str">
        <f>VLOOKUP(G1334,SCC_xref!$D$6:$E$260,2,FALSE)</f>
        <v>Compressor Engines</v>
      </c>
      <c r="J1334" s="7" t="s">
        <v>17135</v>
      </c>
      <c r="K1334" s="7" t="s">
        <v>17135</v>
      </c>
      <c r="L1334" s="7" t="s">
        <v>17135</v>
      </c>
      <c r="M1334" s="7">
        <v>0.04</v>
      </c>
      <c r="N1334" s="7" t="s">
        <v>17135</v>
      </c>
    </row>
    <row r="1335" spans="1:14" x14ac:dyDescent="0.2">
      <c r="A1335" s="43" t="s">
        <v>17062</v>
      </c>
      <c r="B1335" s="7" t="str">
        <f t="shared" si="23"/>
        <v>35</v>
      </c>
      <c r="C1335" s="7" t="s">
        <v>17063</v>
      </c>
      <c r="D1335" s="7" t="str">
        <f>VLOOKUP(C1335,fips_xref!$K$2:$L$53,2,FALSE)</f>
        <v>Eddy</v>
      </c>
      <c r="E1335" s="7" t="s">
        <v>17222</v>
      </c>
      <c r="F1335" s="43" t="s">
        <v>17223</v>
      </c>
      <c r="G1335" s="7" t="s">
        <v>4252</v>
      </c>
      <c r="H1335" s="43" t="s">
        <v>17174</v>
      </c>
      <c r="I1335" s="43" t="str">
        <f>VLOOKUP(G1335,SCC_xref!$D$6:$E$260,2,FALSE)</f>
        <v>Natural Gas Production, Flares</v>
      </c>
      <c r="J1335" s="7">
        <v>6.0400000000000002E-2</v>
      </c>
      <c r="K1335" s="7" t="s">
        <v>17135</v>
      </c>
      <c r="L1335" s="7" t="s">
        <v>17135</v>
      </c>
      <c r="M1335" s="7" t="s">
        <v>17135</v>
      </c>
      <c r="N1335" s="7" t="s">
        <v>17135</v>
      </c>
    </row>
    <row r="1336" spans="1:14" x14ac:dyDescent="0.2">
      <c r="A1336" s="43" t="s">
        <v>17062</v>
      </c>
      <c r="B1336" s="7" t="str">
        <f t="shared" si="23"/>
        <v>35</v>
      </c>
      <c r="C1336" s="7" t="s">
        <v>17063</v>
      </c>
      <c r="D1336" s="7" t="str">
        <f>VLOOKUP(C1336,fips_xref!$K$2:$L$53,2,FALSE)</f>
        <v>Eddy</v>
      </c>
      <c r="E1336" s="7" t="s">
        <v>17222</v>
      </c>
      <c r="F1336" s="43" t="s">
        <v>17223</v>
      </c>
      <c r="G1336" s="7" t="s">
        <v>4252</v>
      </c>
      <c r="H1336" s="43" t="s">
        <v>17174</v>
      </c>
      <c r="I1336" s="43" t="str">
        <f>VLOOKUP(G1336,SCC_xref!$D$6:$E$260,2,FALSE)</f>
        <v>Natural Gas Production, Flares</v>
      </c>
      <c r="J1336" s="7" t="s">
        <v>17135</v>
      </c>
      <c r="K1336" s="7">
        <v>0.1</v>
      </c>
      <c r="L1336" s="7" t="s">
        <v>17135</v>
      </c>
      <c r="M1336" s="7" t="s">
        <v>17135</v>
      </c>
      <c r="N1336" s="7" t="s">
        <v>17135</v>
      </c>
    </row>
    <row r="1337" spans="1:14" x14ac:dyDescent="0.2">
      <c r="A1337" s="43" t="s">
        <v>17062</v>
      </c>
      <c r="B1337" s="7" t="str">
        <f t="shared" si="23"/>
        <v>35</v>
      </c>
      <c r="C1337" s="7" t="s">
        <v>17105</v>
      </c>
      <c r="D1337" s="7" t="str">
        <f>VLOOKUP(C1337,fips_xref!$K$2:$L$53,2,FALSE)</f>
        <v>Lea</v>
      </c>
      <c r="E1337" s="7" t="s">
        <v>17150</v>
      </c>
      <c r="F1337" s="43" t="s">
        <v>17151</v>
      </c>
      <c r="G1337" s="7" t="s">
        <v>4252</v>
      </c>
      <c r="H1337" s="43" t="s">
        <v>17337</v>
      </c>
      <c r="I1337" s="43" t="str">
        <f>VLOOKUP(G1337,SCC_xref!$D$6:$E$260,2,FALSE)</f>
        <v>Natural Gas Production, Flares</v>
      </c>
      <c r="J1337" s="7" t="s">
        <v>17135</v>
      </c>
      <c r="K1337" s="7" t="s">
        <v>17135</v>
      </c>
      <c r="L1337" s="7" t="s">
        <v>17135</v>
      </c>
      <c r="M1337" s="7" t="s">
        <v>17135</v>
      </c>
      <c r="N1337" s="7">
        <v>0.1</v>
      </c>
    </row>
    <row r="1338" spans="1:14" x14ac:dyDescent="0.2">
      <c r="A1338" s="43" t="s">
        <v>17062</v>
      </c>
      <c r="B1338" s="7" t="str">
        <f t="shared" si="23"/>
        <v>35</v>
      </c>
      <c r="C1338" s="7" t="s">
        <v>17105</v>
      </c>
      <c r="D1338" s="7" t="str">
        <f>VLOOKUP(C1338,fips_xref!$K$2:$L$53,2,FALSE)</f>
        <v>Lea</v>
      </c>
      <c r="E1338" s="7" t="s">
        <v>17150</v>
      </c>
      <c r="F1338" s="43" t="s">
        <v>17187</v>
      </c>
      <c r="G1338" s="7" t="s">
        <v>1259</v>
      </c>
      <c r="H1338" s="43" t="s">
        <v>17430</v>
      </c>
      <c r="I1338" s="43" t="str">
        <f>VLOOKUP(G1338,SCC_xref!$D$6:$E$260,2,FALSE)</f>
        <v>Dehydrator</v>
      </c>
      <c r="J1338" s="7" t="s">
        <v>17135</v>
      </c>
      <c r="K1338" s="7">
        <v>0.1</v>
      </c>
      <c r="L1338" s="7" t="s">
        <v>17135</v>
      </c>
      <c r="M1338" s="7" t="s">
        <v>17135</v>
      </c>
      <c r="N1338" s="7" t="s">
        <v>17135</v>
      </c>
    </row>
    <row r="1339" spans="1:14" x14ac:dyDescent="0.2">
      <c r="A1339" s="43" t="s">
        <v>17062</v>
      </c>
      <c r="B1339" s="7" t="str">
        <f t="shared" si="23"/>
        <v>35</v>
      </c>
      <c r="C1339" s="7" t="s">
        <v>17105</v>
      </c>
      <c r="D1339" s="7" t="str">
        <f>VLOOKUP(C1339,fips_xref!$K$2:$L$53,2,FALSE)</f>
        <v>Lea</v>
      </c>
      <c r="E1339" s="7" t="s">
        <v>17150</v>
      </c>
      <c r="F1339" s="43" t="s">
        <v>17187</v>
      </c>
      <c r="G1339" s="7" t="s">
        <v>1259</v>
      </c>
      <c r="H1339" s="43" t="s">
        <v>17430</v>
      </c>
      <c r="I1339" s="43" t="str">
        <f>VLOOKUP(G1339,SCC_xref!$D$6:$E$260,2,FALSE)</f>
        <v>Dehydrator</v>
      </c>
      <c r="J1339" s="7">
        <v>0.12</v>
      </c>
      <c r="K1339" s="7" t="s">
        <v>17135</v>
      </c>
      <c r="L1339" s="7" t="s">
        <v>17135</v>
      </c>
      <c r="M1339" s="7" t="s">
        <v>17135</v>
      </c>
      <c r="N1339" s="7" t="s">
        <v>17135</v>
      </c>
    </row>
    <row r="1340" spans="1:14" x14ac:dyDescent="0.2">
      <c r="A1340" s="43" t="s">
        <v>17062</v>
      </c>
      <c r="B1340" s="7" t="str">
        <f t="shared" si="23"/>
        <v>35</v>
      </c>
      <c r="C1340" s="7" t="s">
        <v>17063</v>
      </c>
      <c r="D1340" s="7" t="str">
        <f>VLOOKUP(C1340,fips_xref!$K$2:$L$53,2,FALSE)</f>
        <v>Eddy</v>
      </c>
      <c r="E1340" s="7" t="s">
        <v>17222</v>
      </c>
      <c r="F1340" s="43" t="s">
        <v>17223</v>
      </c>
      <c r="G1340" s="7" t="s">
        <v>4252</v>
      </c>
      <c r="H1340" s="43" t="s">
        <v>17174</v>
      </c>
      <c r="I1340" s="43" t="str">
        <f>VLOOKUP(G1340,SCC_xref!$D$6:$E$260,2,FALSE)</f>
        <v>Natural Gas Production, Flares</v>
      </c>
      <c r="J1340" s="7" t="s">
        <v>17135</v>
      </c>
      <c r="K1340" s="7" t="s">
        <v>17135</v>
      </c>
      <c r="L1340" s="7">
        <v>0.1207</v>
      </c>
      <c r="M1340" s="7" t="s">
        <v>17135</v>
      </c>
      <c r="N1340" s="7" t="s">
        <v>17135</v>
      </c>
    </row>
    <row r="1341" spans="1:14" x14ac:dyDescent="0.2">
      <c r="A1341" s="43" t="s">
        <v>17062</v>
      </c>
      <c r="B1341" s="7" t="str">
        <f t="shared" si="23"/>
        <v>35</v>
      </c>
      <c r="C1341" s="7" t="s">
        <v>17063</v>
      </c>
      <c r="D1341" s="7" t="str">
        <f>VLOOKUP(C1341,fips_xref!$K$2:$L$53,2,FALSE)</f>
        <v>Eddy</v>
      </c>
      <c r="E1341" s="7" t="s">
        <v>17193</v>
      </c>
      <c r="F1341" s="43" t="s">
        <v>17194</v>
      </c>
      <c r="G1341" s="7" t="s">
        <v>11026</v>
      </c>
      <c r="H1341" s="43" t="s">
        <v>17281</v>
      </c>
      <c r="I1341" s="43" t="str">
        <f>VLOOKUP(G1341,SCC_xref!$D$6:$E$260,2,FALSE)</f>
        <v>Permitted Tank Losses</v>
      </c>
      <c r="J1341" s="7" t="s">
        <v>17135</v>
      </c>
      <c r="K1341" s="7">
        <v>0.56940000000000002</v>
      </c>
      <c r="L1341" s="7" t="s">
        <v>17135</v>
      </c>
      <c r="M1341" s="7" t="s">
        <v>17135</v>
      </c>
      <c r="N1341" s="7" t="s">
        <v>17135</v>
      </c>
    </row>
    <row r="1342" spans="1:14" x14ac:dyDescent="0.2">
      <c r="A1342" s="43" t="s">
        <v>17062</v>
      </c>
      <c r="B1342" s="7" t="str">
        <f t="shared" si="23"/>
        <v>35</v>
      </c>
      <c r="C1342" s="7" t="s">
        <v>17105</v>
      </c>
      <c r="D1342" s="7" t="str">
        <f>VLOOKUP(C1342,fips_xref!$K$2:$L$53,2,FALSE)</f>
        <v>Lea</v>
      </c>
      <c r="E1342" s="7" t="s">
        <v>17201</v>
      </c>
      <c r="F1342" s="43" t="s">
        <v>17431</v>
      </c>
      <c r="G1342" s="7" t="s">
        <v>1542</v>
      </c>
      <c r="H1342" s="43" t="s">
        <v>17435</v>
      </c>
      <c r="I1342" s="43" t="str">
        <f>VLOOKUP(G1342,SCC_xref!$D$6:$E$260,2,FALSE)</f>
        <v>Natural Gas Production, Other Not Classified</v>
      </c>
      <c r="J1342" s="7" t="s">
        <v>17135</v>
      </c>
      <c r="K1342" s="7">
        <v>0.5</v>
      </c>
      <c r="L1342" s="7" t="s">
        <v>17135</v>
      </c>
      <c r="M1342" s="7" t="s">
        <v>17135</v>
      </c>
      <c r="N1342" s="7" t="s">
        <v>17135</v>
      </c>
    </row>
    <row r="1343" spans="1:14" x14ac:dyDescent="0.2">
      <c r="A1343" s="43" t="s">
        <v>17062</v>
      </c>
      <c r="B1343" s="7" t="str">
        <f t="shared" si="23"/>
        <v>35</v>
      </c>
      <c r="C1343" s="7" t="s">
        <v>17105</v>
      </c>
      <c r="D1343" s="7" t="str">
        <f>VLOOKUP(C1343,fips_xref!$K$2:$L$53,2,FALSE)</f>
        <v>Lea</v>
      </c>
      <c r="E1343" s="7" t="s">
        <v>17201</v>
      </c>
      <c r="F1343" s="43" t="s">
        <v>17431</v>
      </c>
      <c r="G1343" s="7" t="s">
        <v>1261</v>
      </c>
      <c r="H1343" s="43" t="s">
        <v>17436</v>
      </c>
      <c r="I1343" s="43" t="str">
        <f>VLOOKUP(G1343,SCC_xref!$D$6:$E$260,2,FALSE)</f>
        <v>Amine Units</v>
      </c>
      <c r="J1343" s="7" t="s">
        <v>17135</v>
      </c>
      <c r="K1343" s="7" t="s">
        <v>17135</v>
      </c>
      <c r="L1343" s="7" t="s">
        <v>17135</v>
      </c>
      <c r="M1343" s="7" t="s">
        <v>17135</v>
      </c>
      <c r="N1343" s="7">
        <v>0.5</v>
      </c>
    </row>
    <row r="1344" spans="1:14" x14ac:dyDescent="0.2">
      <c r="A1344" s="43" t="s">
        <v>17062</v>
      </c>
      <c r="B1344" s="7" t="str">
        <f t="shared" si="23"/>
        <v>35</v>
      </c>
      <c r="C1344" s="7" t="s">
        <v>17105</v>
      </c>
      <c r="D1344" s="7" t="str">
        <f>VLOOKUP(C1344,fips_xref!$K$2:$L$53,2,FALSE)</f>
        <v>Lea</v>
      </c>
      <c r="E1344" s="7" t="s">
        <v>17201</v>
      </c>
      <c r="F1344" s="43" t="s">
        <v>17431</v>
      </c>
      <c r="G1344" s="7" t="s">
        <v>1542</v>
      </c>
      <c r="H1344" s="43" t="s">
        <v>17435</v>
      </c>
      <c r="I1344" s="43" t="str">
        <f>VLOOKUP(G1344,SCC_xref!$D$6:$E$260,2,FALSE)</f>
        <v>Natural Gas Production, Other Not Classified</v>
      </c>
      <c r="J1344" s="7" t="s">
        <v>17135</v>
      </c>
      <c r="K1344" s="7" t="s">
        <v>17135</v>
      </c>
      <c r="L1344" s="7" t="s">
        <v>17135</v>
      </c>
      <c r="M1344" s="7" t="s">
        <v>17135</v>
      </c>
      <c r="N1344" s="7">
        <v>0.5</v>
      </c>
    </row>
    <row r="1345" spans="1:14" x14ac:dyDescent="0.2">
      <c r="A1345" s="43" t="s">
        <v>17062</v>
      </c>
      <c r="B1345" s="7" t="str">
        <f t="shared" si="23"/>
        <v>35</v>
      </c>
      <c r="C1345" s="7" t="s">
        <v>17105</v>
      </c>
      <c r="D1345" s="7" t="str">
        <f>VLOOKUP(C1345,fips_xref!$K$2:$L$53,2,FALSE)</f>
        <v>Lea</v>
      </c>
      <c r="E1345" s="7" t="s">
        <v>17153</v>
      </c>
      <c r="F1345" s="43" t="s">
        <v>17154</v>
      </c>
      <c r="G1345" s="7" t="s">
        <v>4252</v>
      </c>
      <c r="H1345" s="43" t="s">
        <v>17413</v>
      </c>
      <c r="I1345" s="43" t="str">
        <f>VLOOKUP(G1345,SCC_xref!$D$6:$E$260,2,FALSE)</f>
        <v>Natural Gas Production, Flares</v>
      </c>
      <c r="J1345" s="7" t="s">
        <v>17135</v>
      </c>
      <c r="K1345" s="7">
        <v>0.55000000000000004</v>
      </c>
      <c r="L1345" s="7" t="s">
        <v>17135</v>
      </c>
      <c r="M1345" s="7" t="s">
        <v>17135</v>
      </c>
      <c r="N1345" s="7" t="s">
        <v>17135</v>
      </c>
    </row>
    <row r="1346" spans="1:14" x14ac:dyDescent="0.2">
      <c r="A1346" s="43" t="s">
        <v>17062</v>
      </c>
      <c r="B1346" s="7" t="str">
        <f t="shared" si="23"/>
        <v>35</v>
      </c>
      <c r="C1346" s="7" t="s">
        <v>17105</v>
      </c>
      <c r="D1346" s="7" t="str">
        <f>VLOOKUP(C1346,fips_xref!$K$2:$L$53,2,FALSE)</f>
        <v>Lea</v>
      </c>
      <c r="E1346" s="7" t="s">
        <v>17201</v>
      </c>
      <c r="F1346" s="43" t="s">
        <v>17431</v>
      </c>
      <c r="G1346" s="7" t="s">
        <v>1261</v>
      </c>
      <c r="H1346" s="43" t="s">
        <v>17436</v>
      </c>
      <c r="I1346" s="43" t="str">
        <f>VLOOKUP(G1346,SCC_xref!$D$6:$E$260,2,FALSE)</f>
        <v>Amine Units</v>
      </c>
      <c r="J1346" s="7">
        <v>0.55000000000000004</v>
      </c>
      <c r="K1346" s="7" t="s">
        <v>17135</v>
      </c>
      <c r="L1346" s="7" t="s">
        <v>17135</v>
      </c>
      <c r="M1346" s="7" t="s">
        <v>17135</v>
      </c>
      <c r="N1346" s="7" t="s">
        <v>17135</v>
      </c>
    </row>
    <row r="1347" spans="1:14" x14ac:dyDescent="0.2">
      <c r="A1347" s="43" t="s">
        <v>17062</v>
      </c>
      <c r="B1347" s="7" t="str">
        <f t="shared" si="23"/>
        <v>35</v>
      </c>
      <c r="C1347" s="7" t="s">
        <v>17105</v>
      </c>
      <c r="D1347" s="7" t="str">
        <f>VLOOKUP(C1347,fips_xref!$K$2:$L$53,2,FALSE)</f>
        <v>Lea</v>
      </c>
      <c r="E1347" s="7" t="s">
        <v>17201</v>
      </c>
      <c r="F1347" s="43" t="s">
        <v>17431</v>
      </c>
      <c r="G1347" s="7" t="s">
        <v>15329</v>
      </c>
      <c r="H1347" s="43" t="s">
        <v>17437</v>
      </c>
      <c r="I1347" s="43" t="str">
        <f>VLOOKUP(G1347,SCC_xref!$D$6:$E$260,2,FALSE)</f>
        <v>Permitted Tank Losses</v>
      </c>
      <c r="J1347" s="7" t="s">
        <v>17135</v>
      </c>
      <c r="K1347" s="7">
        <v>0.6</v>
      </c>
      <c r="L1347" s="7" t="s">
        <v>17135</v>
      </c>
      <c r="M1347" s="7" t="s">
        <v>17135</v>
      </c>
      <c r="N1347" s="7" t="s">
        <v>17135</v>
      </c>
    </row>
    <row r="1348" spans="1:14" x14ac:dyDescent="0.2">
      <c r="A1348" s="43" t="s">
        <v>17062</v>
      </c>
      <c r="B1348" s="7" t="str">
        <f t="shared" si="23"/>
        <v>35</v>
      </c>
      <c r="C1348" s="7" t="s">
        <v>17105</v>
      </c>
      <c r="D1348" s="7" t="str">
        <f>VLOOKUP(C1348,fips_xref!$K$2:$L$53,2,FALSE)</f>
        <v>Lea</v>
      </c>
      <c r="E1348" s="7" t="s">
        <v>17201</v>
      </c>
      <c r="F1348" s="43" t="s">
        <v>17431</v>
      </c>
      <c r="G1348" s="7" t="s">
        <v>1261</v>
      </c>
      <c r="H1348" s="43" t="s">
        <v>17436</v>
      </c>
      <c r="I1348" s="43" t="str">
        <f>VLOOKUP(G1348,SCC_xref!$D$6:$E$260,2,FALSE)</f>
        <v>Amine Units</v>
      </c>
      <c r="J1348" s="7" t="s">
        <v>17135</v>
      </c>
      <c r="K1348" s="7">
        <v>0.61</v>
      </c>
      <c r="L1348" s="7" t="s">
        <v>17135</v>
      </c>
      <c r="M1348" s="7" t="s">
        <v>17135</v>
      </c>
      <c r="N1348" s="7" t="s">
        <v>17135</v>
      </c>
    </row>
    <row r="1349" spans="1:14" x14ac:dyDescent="0.2">
      <c r="A1349" s="43" t="s">
        <v>17062</v>
      </c>
      <c r="B1349" s="7" t="str">
        <f t="shared" si="23"/>
        <v>35</v>
      </c>
      <c r="C1349" s="7" t="s">
        <v>17105</v>
      </c>
      <c r="D1349" s="7" t="str">
        <f>VLOOKUP(C1349,fips_xref!$K$2:$L$53,2,FALSE)</f>
        <v>Lea</v>
      </c>
      <c r="E1349" s="7" t="s">
        <v>17201</v>
      </c>
      <c r="F1349" s="43" t="s">
        <v>17431</v>
      </c>
      <c r="G1349" s="7" t="s">
        <v>5578</v>
      </c>
      <c r="H1349" s="43" t="s">
        <v>17434</v>
      </c>
      <c r="I1349" s="43" t="str">
        <f>VLOOKUP(G1349,SCC_xref!$D$6:$E$260,2,FALSE)</f>
        <v>Compressor Engines</v>
      </c>
      <c r="J1349" s="7" t="s">
        <v>17135</v>
      </c>
      <c r="K1349" s="7" t="s">
        <v>17135</v>
      </c>
      <c r="L1349" s="7" t="s">
        <v>17135</v>
      </c>
      <c r="M1349" s="7" t="s">
        <v>17135</v>
      </c>
      <c r="N1349" s="7">
        <v>0.75</v>
      </c>
    </row>
    <row r="1350" spans="1:14" x14ac:dyDescent="0.2">
      <c r="A1350" s="43" t="s">
        <v>17062</v>
      </c>
      <c r="B1350" s="7" t="str">
        <f t="shared" si="23"/>
        <v>35</v>
      </c>
      <c r="C1350" s="7" t="s">
        <v>17105</v>
      </c>
      <c r="D1350" s="7" t="str">
        <f>VLOOKUP(C1350,fips_xref!$K$2:$L$53,2,FALSE)</f>
        <v>Lea</v>
      </c>
      <c r="E1350" s="7" t="s">
        <v>17201</v>
      </c>
      <c r="F1350" s="43" t="s">
        <v>17431</v>
      </c>
      <c r="G1350" s="7" t="s">
        <v>5576</v>
      </c>
      <c r="H1350" s="43" t="s">
        <v>17438</v>
      </c>
      <c r="I1350" s="43" t="str">
        <f>VLOOKUP(G1350,SCC_xref!$D$6:$E$260,2,FALSE)</f>
        <v>Compressor Engines</v>
      </c>
      <c r="J1350" s="7" t="s">
        <v>17135</v>
      </c>
      <c r="K1350" s="7">
        <v>0.86</v>
      </c>
      <c r="L1350" s="7" t="s">
        <v>17135</v>
      </c>
      <c r="M1350" s="7" t="s">
        <v>17135</v>
      </c>
      <c r="N1350" s="7" t="s">
        <v>17135</v>
      </c>
    </row>
    <row r="1351" spans="1:14" x14ac:dyDescent="0.2">
      <c r="A1351" s="43" t="s">
        <v>17062</v>
      </c>
      <c r="B1351" s="7" t="str">
        <f t="shared" si="23"/>
        <v>35</v>
      </c>
      <c r="C1351" s="7" t="s">
        <v>17105</v>
      </c>
      <c r="D1351" s="7" t="str">
        <f>VLOOKUP(C1351,fips_xref!$K$2:$L$53,2,FALSE)</f>
        <v>Lea</v>
      </c>
      <c r="E1351" s="7" t="s">
        <v>17201</v>
      </c>
      <c r="F1351" s="43" t="s">
        <v>17431</v>
      </c>
      <c r="G1351" s="7" t="s">
        <v>3823</v>
      </c>
      <c r="H1351" s="43" t="s">
        <v>17439</v>
      </c>
      <c r="I1351" s="43" t="str">
        <f>VLOOKUP(G1351,SCC_xref!$D$6:$E$260,2,FALSE)</f>
        <v>Process Heaters</v>
      </c>
      <c r="J1351" s="7" t="s">
        <v>17135</v>
      </c>
      <c r="K1351" s="7" t="s">
        <v>17135</v>
      </c>
      <c r="L1351" s="7">
        <v>1.1000000000000001</v>
      </c>
      <c r="M1351" s="7" t="s">
        <v>17135</v>
      </c>
      <c r="N1351" s="7" t="s">
        <v>17135</v>
      </c>
    </row>
    <row r="1352" spans="1:14" x14ac:dyDescent="0.2">
      <c r="A1352" s="43" t="s">
        <v>17062</v>
      </c>
      <c r="B1352" s="7" t="str">
        <f t="shared" si="23"/>
        <v>35</v>
      </c>
      <c r="C1352" s="7" t="s">
        <v>17105</v>
      </c>
      <c r="D1352" s="7" t="str">
        <f>VLOOKUP(C1352,fips_xref!$K$2:$L$53,2,FALSE)</f>
        <v>Lea</v>
      </c>
      <c r="E1352" s="7" t="s">
        <v>17150</v>
      </c>
      <c r="F1352" s="43" t="s">
        <v>17151</v>
      </c>
      <c r="G1352" s="7" t="s">
        <v>4252</v>
      </c>
      <c r="H1352" s="43" t="s">
        <v>17337</v>
      </c>
      <c r="I1352" s="43" t="str">
        <f>VLOOKUP(G1352,SCC_xref!$D$6:$E$260,2,FALSE)</f>
        <v>Natural Gas Production, Flares</v>
      </c>
      <c r="J1352" s="7">
        <v>1.1299999999999999</v>
      </c>
      <c r="K1352" s="7" t="s">
        <v>17135</v>
      </c>
      <c r="L1352" s="7" t="s">
        <v>17135</v>
      </c>
      <c r="M1352" s="7" t="s">
        <v>17135</v>
      </c>
      <c r="N1352" s="7" t="s">
        <v>17135</v>
      </c>
    </row>
    <row r="1353" spans="1:14" x14ac:dyDescent="0.2">
      <c r="A1353" s="43" t="s">
        <v>17062</v>
      </c>
      <c r="B1353" s="7" t="str">
        <f t="shared" si="23"/>
        <v>35</v>
      </c>
      <c r="C1353" s="7" t="s">
        <v>17105</v>
      </c>
      <c r="D1353" s="7" t="str">
        <f>VLOOKUP(C1353,fips_xref!$K$2:$L$53,2,FALSE)</f>
        <v>Lea</v>
      </c>
      <c r="E1353" s="7" t="s">
        <v>17201</v>
      </c>
      <c r="F1353" s="43" t="s">
        <v>17431</v>
      </c>
      <c r="G1353" s="7" t="s">
        <v>1542</v>
      </c>
      <c r="H1353" s="43" t="s">
        <v>17435</v>
      </c>
      <c r="I1353" s="43" t="str">
        <f>VLOOKUP(G1353,SCC_xref!$D$6:$E$260,2,FALSE)</f>
        <v>Natural Gas Production, Other Not Classified</v>
      </c>
      <c r="J1353" s="7" t="s">
        <v>17135</v>
      </c>
      <c r="K1353" s="7" t="s">
        <v>17135</v>
      </c>
      <c r="L1353" s="7">
        <v>1.2</v>
      </c>
      <c r="M1353" s="7" t="s">
        <v>17135</v>
      </c>
      <c r="N1353" s="7" t="s">
        <v>17135</v>
      </c>
    </row>
    <row r="1354" spans="1:14" x14ac:dyDescent="0.2">
      <c r="A1354" s="43" t="s">
        <v>17062</v>
      </c>
      <c r="B1354" s="7" t="str">
        <f t="shared" si="23"/>
        <v>35</v>
      </c>
      <c r="C1354" s="7" t="s">
        <v>17105</v>
      </c>
      <c r="D1354" s="7" t="str">
        <f>VLOOKUP(C1354,fips_xref!$K$2:$L$53,2,FALSE)</f>
        <v>Lea</v>
      </c>
      <c r="E1354" s="7" t="s">
        <v>17153</v>
      </c>
      <c r="F1354" s="43" t="s">
        <v>17154</v>
      </c>
      <c r="G1354" s="7" t="s">
        <v>4252</v>
      </c>
      <c r="H1354" s="43" t="s">
        <v>17385</v>
      </c>
      <c r="I1354" s="43" t="str">
        <f>VLOOKUP(G1354,SCC_xref!$D$6:$E$260,2,FALSE)</f>
        <v>Natural Gas Production, Flares</v>
      </c>
      <c r="J1354" s="7" t="s">
        <v>17135</v>
      </c>
      <c r="K1354" s="7">
        <v>1.22</v>
      </c>
      <c r="L1354" s="7" t="s">
        <v>17135</v>
      </c>
      <c r="M1354" s="7" t="s">
        <v>17135</v>
      </c>
      <c r="N1354" s="7" t="s">
        <v>17135</v>
      </c>
    </row>
    <row r="1355" spans="1:14" x14ac:dyDescent="0.2">
      <c r="A1355" s="43" t="s">
        <v>17062</v>
      </c>
      <c r="B1355" s="7" t="str">
        <f t="shared" si="23"/>
        <v>35</v>
      </c>
      <c r="C1355" s="7" t="s">
        <v>17105</v>
      </c>
      <c r="D1355" s="7" t="str">
        <f>VLOOKUP(C1355,fips_xref!$K$2:$L$53,2,FALSE)</f>
        <v>Lea</v>
      </c>
      <c r="E1355" s="7" t="s">
        <v>17201</v>
      </c>
      <c r="F1355" s="43" t="s">
        <v>17431</v>
      </c>
      <c r="G1355" s="7" t="s">
        <v>5576</v>
      </c>
      <c r="H1355" s="43" t="s">
        <v>17440</v>
      </c>
      <c r="I1355" s="43" t="str">
        <f>VLOOKUP(G1355,SCC_xref!$D$6:$E$260,2,FALSE)</f>
        <v>Compressor Engines</v>
      </c>
      <c r="J1355" s="7" t="s">
        <v>17135</v>
      </c>
      <c r="K1355" s="7">
        <v>1.3</v>
      </c>
      <c r="L1355" s="7" t="s">
        <v>17135</v>
      </c>
      <c r="M1355" s="7" t="s">
        <v>17135</v>
      </c>
      <c r="N1355" s="7" t="s">
        <v>17135</v>
      </c>
    </row>
    <row r="1356" spans="1:14" x14ac:dyDescent="0.2">
      <c r="A1356" s="43" t="s">
        <v>17062</v>
      </c>
      <c r="B1356" s="7" t="str">
        <f t="shared" si="23"/>
        <v>35</v>
      </c>
      <c r="C1356" s="7" t="s">
        <v>17105</v>
      </c>
      <c r="D1356" s="7" t="str">
        <f>VLOOKUP(C1356,fips_xref!$K$2:$L$53,2,FALSE)</f>
        <v>Lea</v>
      </c>
      <c r="E1356" s="7" t="s">
        <v>17153</v>
      </c>
      <c r="F1356" s="43" t="s">
        <v>17154</v>
      </c>
      <c r="G1356" s="7" t="s">
        <v>4252</v>
      </c>
      <c r="H1356" s="43" t="s">
        <v>17413</v>
      </c>
      <c r="I1356" s="43" t="str">
        <f>VLOOKUP(G1356,SCC_xref!$D$6:$E$260,2,FALSE)</f>
        <v>Natural Gas Production, Flares</v>
      </c>
      <c r="J1356" s="7">
        <v>1.34</v>
      </c>
      <c r="K1356" s="7" t="s">
        <v>17135</v>
      </c>
      <c r="L1356" s="7" t="s">
        <v>17135</v>
      </c>
      <c r="M1356" s="7" t="s">
        <v>17135</v>
      </c>
      <c r="N1356" s="7" t="s">
        <v>17135</v>
      </c>
    </row>
    <row r="1357" spans="1:14" x14ac:dyDescent="0.2">
      <c r="A1357" s="43" t="s">
        <v>17062</v>
      </c>
      <c r="B1357" s="7" t="str">
        <f t="shared" si="23"/>
        <v>35</v>
      </c>
      <c r="C1357" s="7" t="s">
        <v>17105</v>
      </c>
      <c r="D1357" s="7" t="str">
        <f>VLOOKUP(C1357,fips_xref!$K$2:$L$53,2,FALSE)</f>
        <v>Lea</v>
      </c>
      <c r="E1357" s="7" t="s">
        <v>17201</v>
      </c>
      <c r="F1357" s="43" t="s">
        <v>17431</v>
      </c>
      <c r="G1357" s="7" t="s">
        <v>5576</v>
      </c>
      <c r="H1357" s="43" t="s">
        <v>17441</v>
      </c>
      <c r="I1357" s="43" t="str">
        <f>VLOOKUP(G1357,SCC_xref!$D$6:$E$260,2,FALSE)</f>
        <v>Compressor Engines</v>
      </c>
      <c r="J1357" s="7" t="s">
        <v>17135</v>
      </c>
      <c r="K1357" s="7">
        <v>1.41</v>
      </c>
      <c r="L1357" s="7" t="s">
        <v>17135</v>
      </c>
      <c r="M1357" s="7" t="s">
        <v>17135</v>
      </c>
      <c r="N1357" s="7" t="s">
        <v>17135</v>
      </c>
    </row>
    <row r="1358" spans="1:14" x14ac:dyDescent="0.2">
      <c r="A1358" s="43" t="s">
        <v>17062</v>
      </c>
      <c r="B1358" s="7" t="str">
        <f t="shared" si="23"/>
        <v>35</v>
      </c>
      <c r="C1358" s="7" t="s">
        <v>17063</v>
      </c>
      <c r="D1358" s="7" t="str">
        <f>VLOOKUP(C1358,fips_xref!$K$2:$L$53,2,FALSE)</f>
        <v>Eddy</v>
      </c>
      <c r="E1358" s="7" t="s">
        <v>17139</v>
      </c>
      <c r="F1358" s="43" t="s">
        <v>17140</v>
      </c>
      <c r="G1358" s="7" t="s">
        <v>4242</v>
      </c>
      <c r="H1358" s="43" t="s">
        <v>17442</v>
      </c>
      <c r="I1358" s="43" t="str">
        <f>VLOOKUP(G1358,SCC_xref!$D$6:$E$260,2,FALSE)</f>
        <v>Compressor Engines</v>
      </c>
      <c r="J1358" s="7" t="s">
        <v>17135</v>
      </c>
      <c r="K1358" s="7">
        <v>1.57</v>
      </c>
      <c r="L1358" s="7" t="s">
        <v>17135</v>
      </c>
      <c r="M1358" s="7" t="s">
        <v>17135</v>
      </c>
      <c r="N1358" s="7" t="s">
        <v>17135</v>
      </c>
    </row>
    <row r="1359" spans="1:14" x14ac:dyDescent="0.2">
      <c r="A1359" s="43" t="s">
        <v>17062</v>
      </c>
      <c r="B1359" s="7" t="str">
        <f t="shared" si="23"/>
        <v>35</v>
      </c>
      <c r="C1359" s="7" t="s">
        <v>17105</v>
      </c>
      <c r="D1359" s="7" t="str">
        <f>VLOOKUP(C1359,fips_xref!$K$2:$L$53,2,FALSE)</f>
        <v>Lea</v>
      </c>
      <c r="E1359" s="7" t="s">
        <v>17201</v>
      </c>
      <c r="F1359" s="43" t="s">
        <v>17431</v>
      </c>
      <c r="G1359" s="7" t="s">
        <v>5576</v>
      </c>
      <c r="H1359" s="43" t="s">
        <v>17443</v>
      </c>
      <c r="I1359" s="43" t="str">
        <f>VLOOKUP(G1359,SCC_xref!$D$6:$E$260,2,FALSE)</f>
        <v>Compressor Engines</v>
      </c>
      <c r="J1359" s="7" t="s">
        <v>17135</v>
      </c>
      <c r="K1359" s="7">
        <v>1.7</v>
      </c>
      <c r="L1359" s="7" t="s">
        <v>17135</v>
      </c>
      <c r="M1359" s="7" t="s">
        <v>17135</v>
      </c>
      <c r="N1359" s="7" t="s">
        <v>17135</v>
      </c>
    </row>
    <row r="1360" spans="1:14" x14ac:dyDescent="0.2">
      <c r="A1360" s="43" t="s">
        <v>17062</v>
      </c>
      <c r="B1360" s="7" t="str">
        <f t="shared" si="23"/>
        <v>35</v>
      </c>
      <c r="C1360" s="7" t="s">
        <v>17105</v>
      </c>
      <c r="D1360" s="7" t="str">
        <f>VLOOKUP(C1360,fips_xref!$K$2:$L$53,2,FALSE)</f>
        <v>Lea</v>
      </c>
      <c r="E1360" s="7" t="s">
        <v>17169</v>
      </c>
      <c r="F1360" s="43" t="s">
        <v>17170</v>
      </c>
      <c r="G1360" s="7" t="s">
        <v>15327</v>
      </c>
      <c r="H1360" s="43" t="s">
        <v>17444</v>
      </c>
      <c r="I1360" s="43" t="str">
        <f>VLOOKUP(G1360,SCC_xref!$D$6:$E$260,2,FALSE)</f>
        <v>Permitted Tank Losses</v>
      </c>
      <c r="J1360" s="7" t="s">
        <v>17135</v>
      </c>
      <c r="K1360" s="7">
        <v>1.71</v>
      </c>
      <c r="L1360" s="7" t="s">
        <v>17135</v>
      </c>
      <c r="M1360" s="7" t="s">
        <v>17135</v>
      </c>
      <c r="N1360" s="7" t="s">
        <v>17135</v>
      </c>
    </row>
    <row r="1361" spans="1:14" x14ac:dyDescent="0.2">
      <c r="A1361" s="43" t="s">
        <v>17062</v>
      </c>
      <c r="B1361" s="7" t="str">
        <f t="shared" si="23"/>
        <v>35</v>
      </c>
      <c r="C1361" s="7" t="s">
        <v>17105</v>
      </c>
      <c r="D1361" s="7" t="str">
        <f>VLOOKUP(C1361,fips_xref!$K$2:$L$53,2,FALSE)</f>
        <v>Lea</v>
      </c>
      <c r="E1361" s="7" t="s">
        <v>17169</v>
      </c>
      <c r="F1361" s="43" t="s">
        <v>17170</v>
      </c>
      <c r="G1361" s="7" t="s">
        <v>1126</v>
      </c>
      <c r="H1361" s="43" t="s">
        <v>17445</v>
      </c>
      <c r="I1361" s="43" t="str">
        <f>VLOOKUP(G1361,SCC_xref!$D$6:$E$260,2,FALSE)</f>
        <v>Permitted Fugitives</v>
      </c>
      <c r="J1361" s="7" t="s">
        <v>17135</v>
      </c>
      <c r="K1361" s="7">
        <v>1.75</v>
      </c>
      <c r="L1361" s="7" t="s">
        <v>17135</v>
      </c>
      <c r="M1361" s="7" t="s">
        <v>17135</v>
      </c>
      <c r="N1361" s="7" t="s">
        <v>17135</v>
      </c>
    </row>
    <row r="1362" spans="1:14" x14ac:dyDescent="0.2">
      <c r="A1362" s="43" t="s">
        <v>17062</v>
      </c>
      <c r="B1362" s="7" t="str">
        <f t="shared" si="23"/>
        <v>35</v>
      </c>
      <c r="C1362" s="7" t="s">
        <v>17105</v>
      </c>
      <c r="D1362" s="7" t="str">
        <f>VLOOKUP(C1362,fips_xref!$K$2:$L$53,2,FALSE)</f>
        <v>Lea</v>
      </c>
      <c r="E1362" s="7" t="s">
        <v>17201</v>
      </c>
      <c r="F1362" s="43" t="s">
        <v>17431</v>
      </c>
      <c r="G1362" s="7" t="s">
        <v>1261</v>
      </c>
      <c r="H1362" s="43" t="s">
        <v>17436</v>
      </c>
      <c r="I1362" s="43" t="str">
        <f>VLOOKUP(G1362,SCC_xref!$D$6:$E$260,2,FALSE)</f>
        <v>Amine Units</v>
      </c>
      <c r="J1362" s="7" t="s">
        <v>17135</v>
      </c>
      <c r="K1362" s="7" t="s">
        <v>17135</v>
      </c>
      <c r="L1362" s="7">
        <v>1.75</v>
      </c>
      <c r="M1362" s="7" t="s">
        <v>17135</v>
      </c>
      <c r="N1362" s="7" t="s">
        <v>17135</v>
      </c>
    </row>
    <row r="1363" spans="1:14" x14ac:dyDescent="0.2">
      <c r="A1363" s="43" t="s">
        <v>17062</v>
      </c>
      <c r="B1363" s="7" t="str">
        <f t="shared" si="23"/>
        <v>35</v>
      </c>
      <c r="C1363" s="7" t="s">
        <v>17105</v>
      </c>
      <c r="D1363" s="7" t="str">
        <f>VLOOKUP(C1363,fips_xref!$K$2:$L$53,2,FALSE)</f>
        <v>Lea</v>
      </c>
      <c r="E1363" s="7" t="s">
        <v>17201</v>
      </c>
      <c r="F1363" s="43" t="s">
        <v>17431</v>
      </c>
      <c r="G1363" s="7" t="s">
        <v>4252</v>
      </c>
      <c r="H1363" s="43" t="s">
        <v>17417</v>
      </c>
      <c r="I1363" s="43" t="str">
        <f>VLOOKUP(G1363,SCC_xref!$D$6:$E$260,2,FALSE)</f>
        <v>Natural Gas Production, Flares</v>
      </c>
      <c r="J1363" s="7">
        <v>1.8</v>
      </c>
      <c r="K1363" s="7" t="s">
        <v>17135</v>
      </c>
      <c r="L1363" s="7" t="s">
        <v>17135</v>
      </c>
      <c r="M1363" s="7" t="s">
        <v>17135</v>
      </c>
      <c r="N1363" s="7" t="s">
        <v>17135</v>
      </c>
    </row>
    <row r="1364" spans="1:14" x14ac:dyDescent="0.2">
      <c r="A1364" s="43" t="s">
        <v>17062</v>
      </c>
      <c r="B1364" s="7" t="str">
        <f t="shared" si="23"/>
        <v>35</v>
      </c>
      <c r="C1364" s="7" t="s">
        <v>17105</v>
      </c>
      <c r="D1364" s="7" t="str">
        <f>VLOOKUP(C1364,fips_xref!$K$2:$L$53,2,FALSE)</f>
        <v>Lea</v>
      </c>
      <c r="E1364" s="7" t="s">
        <v>17201</v>
      </c>
      <c r="F1364" s="43" t="s">
        <v>17431</v>
      </c>
      <c r="G1364" s="7" t="s">
        <v>3823</v>
      </c>
      <c r="H1364" s="43" t="s">
        <v>17446</v>
      </c>
      <c r="I1364" s="43" t="str">
        <f>VLOOKUP(G1364,SCC_xref!$D$6:$E$260,2,FALSE)</f>
        <v>Process Heaters</v>
      </c>
      <c r="J1364" s="7">
        <v>1.98</v>
      </c>
      <c r="K1364" s="7" t="s">
        <v>17135</v>
      </c>
      <c r="L1364" s="7" t="s">
        <v>17135</v>
      </c>
      <c r="M1364" s="7" t="s">
        <v>17135</v>
      </c>
      <c r="N1364" s="7" t="s">
        <v>17135</v>
      </c>
    </row>
    <row r="1365" spans="1:14" x14ac:dyDescent="0.2">
      <c r="A1365" s="43" t="s">
        <v>17062</v>
      </c>
      <c r="B1365" s="7" t="str">
        <f t="shared" si="23"/>
        <v>35</v>
      </c>
      <c r="C1365" s="7" t="s">
        <v>17105</v>
      </c>
      <c r="D1365" s="7" t="str">
        <f>VLOOKUP(C1365,fips_xref!$K$2:$L$53,2,FALSE)</f>
        <v>Lea</v>
      </c>
      <c r="E1365" s="7" t="s">
        <v>17201</v>
      </c>
      <c r="F1365" s="43" t="s">
        <v>17431</v>
      </c>
      <c r="G1365" s="7" t="s">
        <v>4238</v>
      </c>
      <c r="H1365" s="43" t="s">
        <v>17447</v>
      </c>
      <c r="I1365" s="43" t="str">
        <f>VLOOKUP(G1365,SCC_xref!$D$6:$E$260,2,FALSE)</f>
        <v>Compressor Engines</v>
      </c>
      <c r="J1365" s="7" t="s">
        <v>17135</v>
      </c>
      <c r="K1365" s="7" t="s">
        <v>17135</v>
      </c>
      <c r="L1365" s="7" t="s">
        <v>17135</v>
      </c>
      <c r="M1365" s="7" t="s">
        <v>17135</v>
      </c>
      <c r="N1365" s="7">
        <v>2.17</v>
      </c>
    </row>
    <row r="1366" spans="1:14" x14ac:dyDescent="0.2">
      <c r="A1366" s="43" t="s">
        <v>17062</v>
      </c>
      <c r="B1366" s="7" t="str">
        <f t="shared" si="23"/>
        <v>35</v>
      </c>
      <c r="C1366" s="7" t="s">
        <v>17105</v>
      </c>
      <c r="D1366" s="7" t="str">
        <f>VLOOKUP(C1366,fips_xref!$K$2:$L$53,2,FALSE)</f>
        <v>Lea</v>
      </c>
      <c r="E1366" s="7" t="s">
        <v>17201</v>
      </c>
      <c r="F1366" s="43" t="s">
        <v>17431</v>
      </c>
      <c r="G1366" s="7" t="s">
        <v>5578</v>
      </c>
      <c r="H1366" s="43" t="s">
        <v>17433</v>
      </c>
      <c r="I1366" s="43" t="str">
        <f>VLOOKUP(G1366,SCC_xref!$D$6:$E$260,2,FALSE)</f>
        <v>Compressor Engines</v>
      </c>
      <c r="J1366" s="7" t="s">
        <v>17135</v>
      </c>
      <c r="K1366" s="7" t="s">
        <v>17135</v>
      </c>
      <c r="L1366" s="7" t="s">
        <v>17135</v>
      </c>
      <c r="M1366" s="7" t="s">
        <v>17135</v>
      </c>
      <c r="N1366" s="7">
        <v>2.4</v>
      </c>
    </row>
    <row r="1367" spans="1:14" x14ac:dyDescent="0.2">
      <c r="A1367" s="43" t="s">
        <v>17062</v>
      </c>
      <c r="B1367" s="7" t="str">
        <f t="shared" si="23"/>
        <v>35</v>
      </c>
      <c r="C1367" s="7" t="s">
        <v>17105</v>
      </c>
      <c r="D1367" s="7" t="str">
        <f>VLOOKUP(C1367,fips_xref!$K$2:$L$53,2,FALSE)</f>
        <v>Lea</v>
      </c>
      <c r="E1367" s="7" t="s">
        <v>17201</v>
      </c>
      <c r="F1367" s="43" t="s">
        <v>17431</v>
      </c>
      <c r="G1367" s="7" t="s">
        <v>4238</v>
      </c>
      <c r="H1367" s="43" t="s">
        <v>17432</v>
      </c>
      <c r="I1367" s="43" t="str">
        <f>VLOOKUP(G1367,SCC_xref!$D$6:$E$260,2,FALSE)</f>
        <v>Compressor Engines</v>
      </c>
      <c r="J1367" s="7" t="s">
        <v>17135</v>
      </c>
      <c r="K1367" s="7" t="s">
        <v>17135</v>
      </c>
      <c r="L1367" s="7" t="s">
        <v>17135</v>
      </c>
      <c r="M1367" s="7" t="s">
        <v>17135</v>
      </c>
      <c r="N1367" s="7">
        <v>2.42</v>
      </c>
    </row>
    <row r="1368" spans="1:14" x14ac:dyDescent="0.2">
      <c r="A1368" s="43" t="s">
        <v>17062</v>
      </c>
      <c r="B1368" s="7" t="str">
        <f t="shared" si="23"/>
        <v>35</v>
      </c>
      <c r="C1368" s="7" t="s">
        <v>17105</v>
      </c>
      <c r="D1368" s="7" t="str">
        <f>VLOOKUP(C1368,fips_xref!$K$2:$L$53,2,FALSE)</f>
        <v>Lea</v>
      </c>
      <c r="E1368" s="7" t="s">
        <v>17201</v>
      </c>
      <c r="F1368" s="43" t="s">
        <v>17431</v>
      </c>
      <c r="G1368" s="7" t="s">
        <v>5578</v>
      </c>
      <c r="H1368" s="43" t="s">
        <v>17434</v>
      </c>
      <c r="I1368" s="43" t="str">
        <f>VLOOKUP(G1368,SCC_xref!$D$6:$E$260,2,FALSE)</f>
        <v>Compressor Engines</v>
      </c>
      <c r="J1368" s="7" t="s">
        <v>17135</v>
      </c>
      <c r="K1368" s="7">
        <v>2.4500000000000002</v>
      </c>
      <c r="L1368" s="7" t="s">
        <v>17135</v>
      </c>
      <c r="M1368" s="7" t="s">
        <v>17135</v>
      </c>
      <c r="N1368" s="7" t="s">
        <v>17135</v>
      </c>
    </row>
    <row r="1369" spans="1:14" x14ac:dyDescent="0.2">
      <c r="A1369" s="43" t="s">
        <v>17062</v>
      </c>
      <c r="B1369" s="7" t="str">
        <f t="shared" si="23"/>
        <v>35</v>
      </c>
      <c r="C1369" s="7" t="s">
        <v>17105</v>
      </c>
      <c r="D1369" s="7" t="str">
        <f>VLOOKUP(C1369,fips_xref!$K$2:$L$53,2,FALSE)</f>
        <v>Lea</v>
      </c>
      <c r="E1369" s="7" t="s">
        <v>17150</v>
      </c>
      <c r="F1369" s="43" t="s">
        <v>17151</v>
      </c>
      <c r="G1369" s="7" t="s">
        <v>4252</v>
      </c>
      <c r="H1369" s="43" t="s">
        <v>17337</v>
      </c>
      <c r="I1369" s="43" t="str">
        <f>VLOOKUP(G1369,SCC_xref!$D$6:$E$260,2,FALSE)</f>
        <v>Natural Gas Production, Flares</v>
      </c>
      <c r="J1369" s="7" t="s">
        <v>17135</v>
      </c>
      <c r="K1369" s="7">
        <v>2.48</v>
      </c>
      <c r="L1369" s="7" t="s">
        <v>17135</v>
      </c>
      <c r="M1369" s="7" t="s">
        <v>17135</v>
      </c>
      <c r="N1369" s="7" t="s">
        <v>17135</v>
      </c>
    </row>
    <row r="1370" spans="1:14" x14ac:dyDescent="0.2">
      <c r="A1370" s="43" t="s">
        <v>17062</v>
      </c>
      <c r="B1370" s="7" t="str">
        <f t="shared" si="23"/>
        <v>35</v>
      </c>
      <c r="C1370" s="7" t="s">
        <v>17105</v>
      </c>
      <c r="D1370" s="7" t="str">
        <f>VLOOKUP(C1370,fips_xref!$K$2:$L$53,2,FALSE)</f>
        <v>Lea</v>
      </c>
      <c r="E1370" s="7" t="s">
        <v>17201</v>
      </c>
      <c r="F1370" s="43" t="s">
        <v>17448</v>
      </c>
      <c r="G1370" s="7" t="s">
        <v>1136</v>
      </c>
      <c r="H1370" s="43" t="s">
        <v>17449</v>
      </c>
      <c r="I1370" s="43" t="str">
        <f>VLOOKUP(G1370,SCC_xref!$D$6:$E$260,2,FALSE)</f>
        <v>Permitted Tank Losses</v>
      </c>
      <c r="J1370" s="7" t="s">
        <v>17135</v>
      </c>
      <c r="K1370" s="7">
        <v>2.65</v>
      </c>
      <c r="L1370" s="7" t="s">
        <v>17135</v>
      </c>
      <c r="M1370" s="7" t="s">
        <v>17135</v>
      </c>
      <c r="N1370" s="7" t="s">
        <v>17135</v>
      </c>
    </row>
    <row r="1371" spans="1:14" x14ac:dyDescent="0.2">
      <c r="A1371" s="43" t="s">
        <v>17062</v>
      </c>
      <c r="B1371" s="7" t="str">
        <f t="shared" si="23"/>
        <v>35</v>
      </c>
      <c r="C1371" s="7" t="s">
        <v>17105</v>
      </c>
      <c r="D1371" s="7" t="str">
        <f>VLOOKUP(C1371,fips_xref!$K$2:$L$53,2,FALSE)</f>
        <v>Lea</v>
      </c>
      <c r="E1371" s="7" t="s">
        <v>17153</v>
      </c>
      <c r="F1371" s="43" t="s">
        <v>17154</v>
      </c>
      <c r="G1371" s="7" t="s">
        <v>4252</v>
      </c>
      <c r="H1371" s="43" t="s">
        <v>17385</v>
      </c>
      <c r="I1371" s="43" t="str">
        <f>VLOOKUP(G1371,SCC_xref!$D$6:$E$260,2,FALSE)</f>
        <v>Natural Gas Production, Flares</v>
      </c>
      <c r="J1371" s="7">
        <v>2.96</v>
      </c>
      <c r="K1371" s="7" t="s">
        <v>17135</v>
      </c>
      <c r="L1371" s="7" t="s">
        <v>17135</v>
      </c>
      <c r="M1371" s="7" t="s">
        <v>17135</v>
      </c>
      <c r="N1371" s="7" t="s">
        <v>17135</v>
      </c>
    </row>
    <row r="1372" spans="1:14" x14ac:dyDescent="0.2">
      <c r="A1372" s="43" t="s">
        <v>17062</v>
      </c>
      <c r="B1372" s="7" t="str">
        <f t="shared" si="23"/>
        <v>35</v>
      </c>
      <c r="C1372" s="7" t="s">
        <v>17105</v>
      </c>
      <c r="D1372" s="7" t="str">
        <f>VLOOKUP(C1372,fips_xref!$K$2:$L$53,2,FALSE)</f>
        <v>Lea</v>
      </c>
      <c r="E1372" s="7" t="s">
        <v>17201</v>
      </c>
      <c r="F1372" s="43" t="s">
        <v>17431</v>
      </c>
      <c r="G1372" s="7" t="s">
        <v>5578</v>
      </c>
      <c r="H1372" s="43" t="s">
        <v>17434</v>
      </c>
      <c r="I1372" s="43" t="str">
        <f>VLOOKUP(G1372,SCC_xref!$D$6:$E$260,2,FALSE)</f>
        <v>Compressor Engines</v>
      </c>
      <c r="J1372" s="7" t="s">
        <v>17135</v>
      </c>
      <c r="K1372" s="7" t="s">
        <v>17135</v>
      </c>
      <c r="L1372" s="7" t="s">
        <v>17135</v>
      </c>
      <c r="M1372" s="7" t="s">
        <v>17135</v>
      </c>
      <c r="N1372" s="7">
        <v>3.22</v>
      </c>
    </row>
    <row r="1373" spans="1:14" x14ac:dyDescent="0.2">
      <c r="A1373" s="43" t="s">
        <v>17062</v>
      </c>
      <c r="B1373" s="7" t="str">
        <f t="shared" si="23"/>
        <v>35</v>
      </c>
      <c r="C1373" s="7" t="s">
        <v>17105</v>
      </c>
      <c r="D1373" s="7" t="str">
        <f>VLOOKUP(C1373,fips_xref!$K$2:$L$53,2,FALSE)</f>
        <v>Lea</v>
      </c>
      <c r="E1373" s="7" t="s">
        <v>17201</v>
      </c>
      <c r="F1373" s="43" t="s">
        <v>17431</v>
      </c>
      <c r="G1373" s="7" t="s">
        <v>3823</v>
      </c>
      <c r="H1373" s="43" t="s">
        <v>17446</v>
      </c>
      <c r="I1373" s="43" t="str">
        <f>VLOOKUP(G1373,SCC_xref!$D$6:$E$260,2,FALSE)</f>
        <v>Process Heaters</v>
      </c>
      <c r="J1373" s="7" t="s">
        <v>17135</v>
      </c>
      <c r="K1373" s="7" t="s">
        <v>17135</v>
      </c>
      <c r="L1373" s="7">
        <v>3.33</v>
      </c>
      <c r="M1373" s="7" t="s">
        <v>17135</v>
      </c>
      <c r="N1373" s="7" t="s">
        <v>17135</v>
      </c>
    </row>
    <row r="1374" spans="1:14" x14ac:dyDescent="0.2">
      <c r="A1374" s="43" t="s">
        <v>17062</v>
      </c>
      <c r="B1374" s="7" t="str">
        <f t="shared" si="23"/>
        <v>35</v>
      </c>
      <c r="C1374" s="7" t="s">
        <v>17063</v>
      </c>
      <c r="D1374" s="7" t="str">
        <f>VLOOKUP(C1374,fips_xref!$K$2:$L$53,2,FALSE)</f>
        <v>Eddy</v>
      </c>
      <c r="E1374" s="7" t="s">
        <v>17139</v>
      </c>
      <c r="F1374" s="43" t="s">
        <v>17140</v>
      </c>
      <c r="G1374" s="7" t="s">
        <v>4240</v>
      </c>
      <c r="H1374" s="43" t="s">
        <v>17144</v>
      </c>
      <c r="I1374" s="43" t="str">
        <f>VLOOKUP(G1374,SCC_xref!$D$6:$E$260,2,FALSE)</f>
        <v>Compressor Engines</v>
      </c>
      <c r="J1374" s="7" t="s">
        <v>17135</v>
      </c>
      <c r="K1374" s="7">
        <v>3.36</v>
      </c>
      <c r="L1374" s="7" t="s">
        <v>17135</v>
      </c>
      <c r="M1374" s="7" t="s">
        <v>17135</v>
      </c>
      <c r="N1374" s="7" t="s">
        <v>17135</v>
      </c>
    </row>
    <row r="1375" spans="1:14" x14ac:dyDescent="0.2">
      <c r="A1375" s="43" t="s">
        <v>17062</v>
      </c>
      <c r="B1375" s="7" t="str">
        <f t="shared" si="23"/>
        <v>35</v>
      </c>
      <c r="C1375" s="7" t="s">
        <v>17105</v>
      </c>
      <c r="D1375" s="7" t="str">
        <f>VLOOKUP(C1375,fips_xref!$K$2:$L$53,2,FALSE)</f>
        <v>Lea</v>
      </c>
      <c r="E1375" s="7" t="s">
        <v>17201</v>
      </c>
      <c r="F1375" s="43" t="s">
        <v>17431</v>
      </c>
      <c r="G1375" s="7" t="s">
        <v>3823</v>
      </c>
      <c r="H1375" s="43" t="s">
        <v>17439</v>
      </c>
      <c r="I1375" s="43" t="str">
        <f>VLOOKUP(G1375,SCC_xref!$D$6:$E$260,2,FALSE)</f>
        <v>Process Heaters</v>
      </c>
      <c r="J1375" s="7">
        <v>4.41</v>
      </c>
      <c r="K1375" s="7" t="s">
        <v>17135</v>
      </c>
      <c r="L1375" s="7" t="s">
        <v>17135</v>
      </c>
      <c r="M1375" s="7" t="s">
        <v>17135</v>
      </c>
      <c r="N1375" s="7" t="s">
        <v>17135</v>
      </c>
    </row>
    <row r="1376" spans="1:14" x14ac:dyDescent="0.2">
      <c r="A1376" s="43" t="s">
        <v>17062</v>
      </c>
      <c r="B1376" s="7" t="str">
        <f t="shared" si="23"/>
        <v>35</v>
      </c>
      <c r="C1376" s="7" t="s">
        <v>17105</v>
      </c>
      <c r="D1376" s="7" t="str">
        <f>VLOOKUP(C1376,fips_xref!$K$2:$L$53,2,FALSE)</f>
        <v>Lea</v>
      </c>
      <c r="E1376" s="7" t="s">
        <v>17201</v>
      </c>
      <c r="F1376" s="43" t="s">
        <v>17431</v>
      </c>
      <c r="G1376" s="7" t="s">
        <v>4238</v>
      </c>
      <c r="H1376" s="43" t="s">
        <v>17450</v>
      </c>
      <c r="I1376" s="43" t="str">
        <f>VLOOKUP(G1376,SCC_xref!$D$6:$E$260,2,FALSE)</f>
        <v>Compressor Engines</v>
      </c>
      <c r="J1376" s="7" t="s">
        <v>17135</v>
      </c>
      <c r="K1376" s="7">
        <v>4.72</v>
      </c>
      <c r="L1376" s="7" t="s">
        <v>17135</v>
      </c>
      <c r="M1376" s="7" t="s">
        <v>17135</v>
      </c>
      <c r="N1376" s="7" t="s">
        <v>17135</v>
      </c>
    </row>
    <row r="1377" spans="1:14" x14ac:dyDescent="0.2">
      <c r="A1377" s="43" t="s">
        <v>17062</v>
      </c>
      <c r="B1377" s="7" t="str">
        <f t="shared" si="23"/>
        <v>35</v>
      </c>
      <c r="C1377" s="7" t="s">
        <v>17105</v>
      </c>
      <c r="D1377" s="7" t="str">
        <f>VLOOKUP(C1377,fips_xref!$K$2:$L$53,2,FALSE)</f>
        <v>Lea</v>
      </c>
      <c r="E1377" s="7" t="s">
        <v>17201</v>
      </c>
      <c r="F1377" s="43" t="s">
        <v>17431</v>
      </c>
      <c r="G1377" s="7" t="s">
        <v>4252</v>
      </c>
      <c r="H1377" s="43" t="s">
        <v>17417</v>
      </c>
      <c r="I1377" s="43" t="str">
        <f>VLOOKUP(G1377,SCC_xref!$D$6:$E$260,2,FALSE)</f>
        <v>Natural Gas Production, Flares</v>
      </c>
      <c r="J1377" s="7" t="s">
        <v>17135</v>
      </c>
      <c r="K1377" s="7">
        <v>4.9000000000000004</v>
      </c>
      <c r="L1377" s="7" t="s">
        <v>17135</v>
      </c>
      <c r="M1377" s="7" t="s">
        <v>17135</v>
      </c>
      <c r="N1377" s="7" t="s">
        <v>17135</v>
      </c>
    </row>
    <row r="1378" spans="1:14" x14ac:dyDescent="0.2">
      <c r="A1378" s="43" t="s">
        <v>17062</v>
      </c>
      <c r="B1378" s="7" t="str">
        <f t="shared" si="23"/>
        <v>35</v>
      </c>
      <c r="C1378" s="7" t="s">
        <v>17105</v>
      </c>
      <c r="D1378" s="7" t="str">
        <f>VLOOKUP(C1378,fips_xref!$K$2:$L$53,2,FALSE)</f>
        <v>Lea</v>
      </c>
      <c r="E1378" s="7" t="s">
        <v>17201</v>
      </c>
      <c r="F1378" s="43" t="s">
        <v>17448</v>
      </c>
      <c r="G1378" s="7" t="s">
        <v>4254</v>
      </c>
      <c r="H1378" s="43" t="s">
        <v>17451</v>
      </c>
      <c r="I1378" s="43" t="str">
        <f>VLOOKUP(G1378,SCC_xref!$D$6:$E$260,2,FALSE)</f>
        <v>Permitted Fugitives</v>
      </c>
      <c r="J1378" s="7" t="s">
        <v>17135</v>
      </c>
      <c r="K1378" s="7">
        <v>4.93</v>
      </c>
      <c r="L1378" s="7" t="s">
        <v>17135</v>
      </c>
      <c r="M1378" s="7" t="s">
        <v>17135</v>
      </c>
      <c r="N1378" s="7" t="s">
        <v>17135</v>
      </c>
    </row>
    <row r="1379" spans="1:14" x14ac:dyDescent="0.2">
      <c r="A1379" s="43" t="s">
        <v>17062</v>
      </c>
      <c r="B1379" s="7" t="str">
        <f t="shared" si="23"/>
        <v>35</v>
      </c>
      <c r="C1379" s="7" t="s">
        <v>17105</v>
      </c>
      <c r="D1379" s="7" t="str">
        <f>VLOOKUP(C1379,fips_xref!$K$2:$L$53,2,FALSE)</f>
        <v>Lea</v>
      </c>
      <c r="E1379" s="7" t="s">
        <v>17201</v>
      </c>
      <c r="F1379" s="43" t="s">
        <v>17448</v>
      </c>
      <c r="G1379" s="7" t="s">
        <v>5578</v>
      </c>
      <c r="H1379" s="43" t="s">
        <v>17452</v>
      </c>
      <c r="I1379" s="43" t="str">
        <f>VLOOKUP(G1379,SCC_xref!$D$6:$E$260,2,FALSE)</f>
        <v>Compressor Engines</v>
      </c>
      <c r="J1379" s="7" t="s">
        <v>17135</v>
      </c>
      <c r="K1379" s="7">
        <v>6.7</v>
      </c>
      <c r="L1379" s="7" t="s">
        <v>17135</v>
      </c>
      <c r="M1379" s="7" t="s">
        <v>17135</v>
      </c>
      <c r="N1379" s="7" t="s">
        <v>17135</v>
      </c>
    </row>
    <row r="1380" spans="1:14" x14ac:dyDescent="0.2">
      <c r="A1380" s="43" t="s">
        <v>17062</v>
      </c>
      <c r="B1380" s="7" t="str">
        <f t="shared" si="23"/>
        <v>35</v>
      </c>
      <c r="C1380" s="7" t="s">
        <v>17105</v>
      </c>
      <c r="D1380" s="7" t="str">
        <f>VLOOKUP(C1380,fips_xref!$K$2:$L$53,2,FALSE)</f>
        <v>Lea</v>
      </c>
      <c r="E1380" s="7" t="s">
        <v>17201</v>
      </c>
      <c r="F1380" s="43" t="s">
        <v>17448</v>
      </c>
      <c r="G1380" s="7" t="s">
        <v>4240</v>
      </c>
      <c r="H1380" s="43" t="s">
        <v>17383</v>
      </c>
      <c r="I1380" s="43" t="str">
        <f>VLOOKUP(G1380,SCC_xref!$D$6:$E$260,2,FALSE)</f>
        <v>Compressor Engines</v>
      </c>
      <c r="J1380" s="7" t="s">
        <v>17135</v>
      </c>
      <c r="K1380" s="7">
        <v>7.05</v>
      </c>
      <c r="L1380" s="7" t="s">
        <v>17135</v>
      </c>
      <c r="M1380" s="7" t="s">
        <v>17135</v>
      </c>
      <c r="N1380" s="7" t="s">
        <v>17135</v>
      </c>
    </row>
    <row r="1381" spans="1:14" x14ac:dyDescent="0.2">
      <c r="A1381" s="43" t="s">
        <v>17062</v>
      </c>
      <c r="B1381" s="7" t="str">
        <f t="shared" si="23"/>
        <v>35</v>
      </c>
      <c r="C1381" s="7" t="s">
        <v>17105</v>
      </c>
      <c r="D1381" s="7" t="str">
        <f>VLOOKUP(C1381,fips_xref!$K$2:$L$53,2,FALSE)</f>
        <v>Lea</v>
      </c>
      <c r="E1381" s="7" t="s">
        <v>17201</v>
      </c>
      <c r="F1381" s="43" t="s">
        <v>17448</v>
      </c>
      <c r="G1381" s="7" t="s">
        <v>4240</v>
      </c>
      <c r="H1381" s="43" t="s">
        <v>17383</v>
      </c>
      <c r="I1381" s="43" t="str">
        <f>VLOOKUP(G1381,SCC_xref!$D$6:$E$260,2,FALSE)</f>
        <v>Compressor Engines</v>
      </c>
      <c r="J1381" s="7" t="s">
        <v>17135</v>
      </c>
      <c r="K1381" s="7">
        <v>7.11</v>
      </c>
      <c r="L1381" s="7" t="s">
        <v>17135</v>
      </c>
      <c r="M1381" s="7" t="s">
        <v>17135</v>
      </c>
      <c r="N1381" s="7" t="s">
        <v>17135</v>
      </c>
    </row>
    <row r="1382" spans="1:14" x14ac:dyDescent="0.2">
      <c r="A1382" s="43" t="s">
        <v>17062</v>
      </c>
      <c r="B1382" s="7" t="str">
        <f t="shared" ref="B1382:B1445" si="24">LEFT(C1382,2)</f>
        <v>35</v>
      </c>
      <c r="C1382" s="7" t="s">
        <v>17105</v>
      </c>
      <c r="D1382" s="7" t="str">
        <f>VLOOKUP(C1382,fips_xref!$K$2:$L$53,2,FALSE)</f>
        <v>Lea</v>
      </c>
      <c r="E1382" s="7" t="s">
        <v>17153</v>
      </c>
      <c r="F1382" s="43" t="s">
        <v>17154</v>
      </c>
      <c r="G1382" s="7" t="s">
        <v>4252</v>
      </c>
      <c r="H1382" s="43" t="s">
        <v>17413</v>
      </c>
      <c r="I1382" s="43" t="str">
        <f>VLOOKUP(G1382,SCC_xref!$D$6:$E$260,2,FALSE)</f>
        <v>Natural Gas Production, Flares</v>
      </c>
      <c r="J1382" s="7" t="s">
        <v>17135</v>
      </c>
      <c r="K1382" s="7" t="s">
        <v>17135</v>
      </c>
      <c r="L1382" s="7">
        <v>7.3</v>
      </c>
      <c r="M1382" s="7" t="s">
        <v>17135</v>
      </c>
      <c r="N1382" s="7" t="s">
        <v>17135</v>
      </c>
    </row>
    <row r="1383" spans="1:14" x14ac:dyDescent="0.2">
      <c r="A1383" s="43" t="s">
        <v>17062</v>
      </c>
      <c r="B1383" s="7" t="str">
        <f t="shared" si="24"/>
        <v>35</v>
      </c>
      <c r="C1383" s="7" t="s">
        <v>17105</v>
      </c>
      <c r="D1383" s="7" t="str">
        <f>VLOOKUP(C1383,fips_xref!$K$2:$L$53,2,FALSE)</f>
        <v>Lea</v>
      </c>
      <c r="E1383" s="7" t="s">
        <v>17201</v>
      </c>
      <c r="F1383" s="43" t="s">
        <v>17448</v>
      </c>
      <c r="G1383" s="7" t="s">
        <v>5578</v>
      </c>
      <c r="H1383" s="43" t="s">
        <v>17384</v>
      </c>
      <c r="I1383" s="43" t="str">
        <f>VLOOKUP(G1383,SCC_xref!$D$6:$E$260,2,FALSE)</f>
        <v>Compressor Engines</v>
      </c>
      <c r="J1383" s="7" t="s">
        <v>17135</v>
      </c>
      <c r="K1383" s="7">
        <v>7.3</v>
      </c>
      <c r="L1383" s="7" t="s">
        <v>17135</v>
      </c>
      <c r="M1383" s="7" t="s">
        <v>17135</v>
      </c>
      <c r="N1383" s="7" t="s">
        <v>17135</v>
      </c>
    </row>
    <row r="1384" spans="1:14" x14ac:dyDescent="0.2">
      <c r="A1384" s="43" t="s">
        <v>17062</v>
      </c>
      <c r="B1384" s="7" t="str">
        <f t="shared" si="24"/>
        <v>35</v>
      </c>
      <c r="C1384" s="7" t="s">
        <v>17105</v>
      </c>
      <c r="D1384" s="7" t="str">
        <f>VLOOKUP(C1384,fips_xref!$K$2:$L$53,2,FALSE)</f>
        <v>Lea</v>
      </c>
      <c r="E1384" s="7" t="s">
        <v>17201</v>
      </c>
      <c r="F1384" s="43" t="s">
        <v>17448</v>
      </c>
      <c r="G1384" s="7" t="s">
        <v>5578</v>
      </c>
      <c r="H1384" s="43" t="s">
        <v>17383</v>
      </c>
      <c r="I1384" s="43" t="str">
        <f>VLOOKUP(G1384,SCC_xref!$D$6:$E$260,2,FALSE)</f>
        <v>Compressor Engines</v>
      </c>
      <c r="J1384" s="7" t="s">
        <v>17135</v>
      </c>
      <c r="K1384" s="7">
        <v>7.3</v>
      </c>
      <c r="L1384" s="7" t="s">
        <v>17135</v>
      </c>
      <c r="M1384" s="7" t="s">
        <v>17135</v>
      </c>
      <c r="N1384" s="7" t="s">
        <v>17135</v>
      </c>
    </row>
    <row r="1385" spans="1:14" x14ac:dyDescent="0.2">
      <c r="A1385" s="43" t="s">
        <v>17062</v>
      </c>
      <c r="B1385" s="7" t="str">
        <f t="shared" si="24"/>
        <v>35</v>
      </c>
      <c r="C1385" s="7" t="s">
        <v>17105</v>
      </c>
      <c r="D1385" s="7" t="str">
        <f>VLOOKUP(C1385,fips_xref!$K$2:$L$53,2,FALSE)</f>
        <v>Lea</v>
      </c>
      <c r="E1385" s="7" t="s">
        <v>17201</v>
      </c>
      <c r="F1385" s="43" t="s">
        <v>17448</v>
      </c>
      <c r="G1385" s="7" t="s">
        <v>5578</v>
      </c>
      <c r="H1385" s="43" t="s">
        <v>17453</v>
      </c>
      <c r="I1385" s="43" t="str">
        <f>VLOOKUP(G1385,SCC_xref!$D$6:$E$260,2,FALSE)</f>
        <v>Compressor Engines</v>
      </c>
      <c r="J1385" s="7" t="s">
        <v>17135</v>
      </c>
      <c r="K1385" s="7">
        <v>7.34</v>
      </c>
      <c r="L1385" s="7" t="s">
        <v>17135</v>
      </c>
      <c r="M1385" s="7" t="s">
        <v>17135</v>
      </c>
      <c r="N1385" s="7" t="s">
        <v>17135</v>
      </c>
    </row>
    <row r="1386" spans="1:14" x14ac:dyDescent="0.2">
      <c r="A1386" s="43" t="s">
        <v>17062</v>
      </c>
      <c r="B1386" s="7" t="str">
        <f t="shared" si="24"/>
        <v>35</v>
      </c>
      <c r="C1386" s="7" t="s">
        <v>17105</v>
      </c>
      <c r="D1386" s="7" t="str">
        <f>VLOOKUP(C1386,fips_xref!$K$2:$L$53,2,FALSE)</f>
        <v>Lea</v>
      </c>
      <c r="E1386" s="7" t="s">
        <v>17201</v>
      </c>
      <c r="F1386" s="43" t="s">
        <v>17448</v>
      </c>
      <c r="G1386" s="7" t="s">
        <v>4240</v>
      </c>
      <c r="H1386" s="43" t="s">
        <v>17219</v>
      </c>
      <c r="I1386" s="43" t="str">
        <f>VLOOKUP(G1386,SCC_xref!$D$6:$E$260,2,FALSE)</f>
        <v>Compressor Engines</v>
      </c>
      <c r="J1386" s="7" t="s">
        <v>17135</v>
      </c>
      <c r="K1386" s="7">
        <v>7.44</v>
      </c>
      <c r="L1386" s="7" t="s">
        <v>17135</v>
      </c>
      <c r="M1386" s="7" t="s">
        <v>17135</v>
      </c>
      <c r="N1386" s="7" t="s">
        <v>17135</v>
      </c>
    </row>
    <row r="1387" spans="1:14" x14ac:dyDescent="0.2">
      <c r="A1387" s="43" t="s">
        <v>17062</v>
      </c>
      <c r="B1387" s="7" t="str">
        <f t="shared" si="24"/>
        <v>35</v>
      </c>
      <c r="C1387" s="7" t="s">
        <v>17105</v>
      </c>
      <c r="D1387" s="7" t="str">
        <f>VLOOKUP(C1387,fips_xref!$K$2:$L$53,2,FALSE)</f>
        <v>Lea</v>
      </c>
      <c r="E1387" s="7" t="s">
        <v>17201</v>
      </c>
      <c r="F1387" s="43" t="s">
        <v>17448</v>
      </c>
      <c r="G1387" s="7" t="s">
        <v>4240</v>
      </c>
      <c r="H1387" s="43" t="s">
        <v>17383</v>
      </c>
      <c r="I1387" s="43" t="str">
        <f>VLOOKUP(G1387,SCC_xref!$D$6:$E$260,2,FALSE)</f>
        <v>Compressor Engines</v>
      </c>
      <c r="J1387" s="7" t="s">
        <v>17135</v>
      </c>
      <c r="K1387" s="7">
        <v>7.53</v>
      </c>
      <c r="L1387" s="7" t="s">
        <v>17135</v>
      </c>
      <c r="M1387" s="7" t="s">
        <v>17135</v>
      </c>
      <c r="N1387" s="7" t="s">
        <v>17135</v>
      </c>
    </row>
    <row r="1388" spans="1:14" x14ac:dyDescent="0.2">
      <c r="A1388" s="43" t="s">
        <v>17062</v>
      </c>
      <c r="B1388" s="7" t="str">
        <f t="shared" si="24"/>
        <v>35</v>
      </c>
      <c r="C1388" s="7" t="s">
        <v>17105</v>
      </c>
      <c r="D1388" s="7" t="str">
        <f>VLOOKUP(C1388,fips_xref!$K$2:$L$53,2,FALSE)</f>
        <v>Lea</v>
      </c>
      <c r="E1388" s="7" t="s">
        <v>17150</v>
      </c>
      <c r="F1388" s="43" t="s">
        <v>17151</v>
      </c>
      <c r="G1388" s="7" t="s">
        <v>4252</v>
      </c>
      <c r="H1388" s="43" t="s">
        <v>17337</v>
      </c>
      <c r="I1388" s="43" t="str">
        <f>VLOOKUP(G1388,SCC_xref!$D$6:$E$260,2,FALSE)</f>
        <v>Natural Gas Production, Flares</v>
      </c>
      <c r="J1388" s="7" t="s">
        <v>17135</v>
      </c>
      <c r="K1388" s="7" t="s">
        <v>17135</v>
      </c>
      <c r="L1388" s="7" t="s">
        <v>17135</v>
      </c>
      <c r="M1388" s="7">
        <v>7.72</v>
      </c>
      <c r="N1388" s="7" t="s">
        <v>17135</v>
      </c>
    </row>
    <row r="1389" spans="1:14" x14ac:dyDescent="0.2">
      <c r="A1389" s="43" t="s">
        <v>17062</v>
      </c>
      <c r="B1389" s="7" t="str">
        <f t="shared" si="24"/>
        <v>35</v>
      </c>
      <c r="C1389" s="7" t="s">
        <v>17105</v>
      </c>
      <c r="D1389" s="7" t="str">
        <f>VLOOKUP(C1389,fips_xref!$K$2:$L$53,2,FALSE)</f>
        <v>Lea</v>
      </c>
      <c r="E1389" s="7" t="s">
        <v>17201</v>
      </c>
      <c r="F1389" s="43" t="s">
        <v>17448</v>
      </c>
      <c r="G1389" s="7" t="s">
        <v>5578</v>
      </c>
      <c r="H1389" s="43" t="s">
        <v>17219</v>
      </c>
      <c r="I1389" s="43" t="str">
        <f>VLOOKUP(G1389,SCC_xref!$D$6:$E$260,2,FALSE)</f>
        <v>Compressor Engines</v>
      </c>
      <c r="J1389" s="7" t="s">
        <v>17135</v>
      </c>
      <c r="K1389" s="7">
        <v>7.9</v>
      </c>
      <c r="L1389" s="7" t="s">
        <v>17135</v>
      </c>
      <c r="M1389" s="7" t="s">
        <v>17135</v>
      </c>
      <c r="N1389" s="7" t="s">
        <v>17135</v>
      </c>
    </row>
    <row r="1390" spans="1:14" x14ac:dyDescent="0.2">
      <c r="A1390" s="43" t="s">
        <v>17062</v>
      </c>
      <c r="B1390" s="7" t="str">
        <f t="shared" si="24"/>
        <v>35</v>
      </c>
      <c r="C1390" s="7" t="s">
        <v>17105</v>
      </c>
      <c r="D1390" s="7" t="str">
        <f>VLOOKUP(C1390,fips_xref!$K$2:$L$53,2,FALSE)</f>
        <v>Lea</v>
      </c>
      <c r="E1390" s="7" t="s">
        <v>17201</v>
      </c>
      <c r="F1390" s="43" t="s">
        <v>17431</v>
      </c>
      <c r="G1390" s="7" t="s">
        <v>1542</v>
      </c>
      <c r="H1390" s="43" t="s">
        <v>17435</v>
      </c>
      <c r="I1390" s="43" t="str">
        <f>VLOOKUP(G1390,SCC_xref!$D$6:$E$260,2,FALSE)</f>
        <v>Natural Gas Production, Other Not Classified</v>
      </c>
      <c r="J1390" s="7">
        <v>8.4</v>
      </c>
      <c r="K1390" s="7" t="s">
        <v>17135</v>
      </c>
      <c r="L1390" s="7" t="s">
        <v>17135</v>
      </c>
      <c r="M1390" s="7" t="s">
        <v>17135</v>
      </c>
      <c r="N1390" s="7" t="s">
        <v>17135</v>
      </c>
    </row>
    <row r="1391" spans="1:14" x14ac:dyDescent="0.2">
      <c r="A1391" s="43" t="s">
        <v>17062</v>
      </c>
      <c r="B1391" s="7" t="str">
        <f t="shared" si="24"/>
        <v>35</v>
      </c>
      <c r="C1391" s="7" t="s">
        <v>17105</v>
      </c>
      <c r="D1391" s="7" t="str">
        <f>VLOOKUP(C1391,fips_xref!$K$2:$L$53,2,FALSE)</f>
        <v>Lea</v>
      </c>
      <c r="E1391" s="7" t="s">
        <v>17201</v>
      </c>
      <c r="F1391" s="43" t="s">
        <v>17431</v>
      </c>
      <c r="G1391" s="7" t="s">
        <v>4252</v>
      </c>
      <c r="H1391" s="43" t="s">
        <v>17417</v>
      </c>
      <c r="I1391" s="43" t="str">
        <f>VLOOKUP(G1391,SCC_xref!$D$6:$E$260,2,FALSE)</f>
        <v>Natural Gas Production, Flares</v>
      </c>
      <c r="J1391" s="7" t="s">
        <v>17135</v>
      </c>
      <c r="K1391" s="7" t="s">
        <v>17135</v>
      </c>
      <c r="L1391" s="7">
        <v>8.5500000000000007</v>
      </c>
      <c r="M1391" s="7" t="s">
        <v>17135</v>
      </c>
      <c r="N1391" s="7" t="s">
        <v>17135</v>
      </c>
    </row>
    <row r="1392" spans="1:14" x14ac:dyDescent="0.2">
      <c r="A1392" s="43" t="s">
        <v>17062</v>
      </c>
      <c r="B1392" s="7" t="str">
        <f t="shared" si="24"/>
        <v>35</v>
      </c>
      <c r="C1392" s="7" t="s">
        <v>17063</v>
      </c>
      <c r="D1392" s="7" t="str">
        <f>VLOOKUP(C1392,fips_xref!$K$2:$L$53,2,FALSE)</f>
        <v>Eddy</v>
      </c>
      <c r="E1392" s="7" t="s">
        <v>17153</v>
      </c>
      <c r="F1392" s="43" t="s">
        <v>17165</v>
      </c>
      <c r="G1392" s="7" t="s">
        <v>1544</v>
      </c>
      <c r="H1392" s="43" t="s">
        <v>17138</v>
      </c>
      <c r="I1392" s="43" t="str">
        <f>VLOOKUP(G1392,SCC_xref!$D$6:$E$260,2,FALSE)</f>
        <v>Natural Gas Production, Flares</v>
      </c>
      <c r="J1392" s="7" t="s">
        <v>17135</v>
      </c>
      <c r="K1392" s="7">
        <v>10.01</v>
      </c>
      <c r="L1392" s="7" t="s">
        <v>17135</v>
      </c>
      <c r="M1392" s="7" t="s">
        <v>17135</v>
      </c>
      <c r="N1392" s="7" t="s">
        <v>17135</v>
      </c>
    </row>
    <row r="1393" spans="1:14" x14ac:dyDescent="0.2">
      <c r="A1393" s="43" t="s">
        <v>17062</v>
      </c>
      <c r="B1393" s="7" t="str">
        <f t="shared" si="24"/>
        <v>35</v>
      </c>
      <c r="C1393" s="7" t="s">
        <v>17105</v>
      </c>
      <c r="D1393" s="7" t="str">
        <f>VLOOKUP(C1393,fips_xref!$K$2:$L$53,2,FALSE)</f>
        <v>Lea</v>
      </c>
      <c r="E1393" s="7" t="s">
        <v>17201</v>
      </c>
      <c r="F1393" s="43" t="s">
        <v>17431</v>
      </c>
      <c r="G1393" s="7" t="s">
        <v>5578</v>
      </c>
      <c r="H1393" s="43" t="s">
        <v>17434</v>
      </c>
      <c r="I1393" s="43" t="str">
        <f>VLOOKUP(G1393,SCC_xref!$D$6:$E$260,2,FALSE)</f>
        <v>Compressor Engines</v>
      </c>
      <c r="J1393" s="7" t="s">
        <v>17135</v>
      </c>
      <c r="K1393" s="7">
        <v>10.56</v>
      </c>
      <c r="L1393" s="7" t="s">
        <v>17135</v>
      </c>
      <c r="M1393" s="7" t="s">
        <v>17135</v>
      </c>
      <c r="N1393" s="7" t="s">
        <v>17135</v>
      </c>
    </row>
    <row r="1394" spans="1:14" x14ac:dyDescent="0.2">
      <c r="A1394" s="43" t="s">
        <v>17062</v>
      </c>
      <c r="B1394" s="7" t="str">
        <f t="shared" si="24"/>
        <v>35</v>
      </c>
      <c r="C1394" s="7" t="s">
        <v>17105</v>
      </c>
      <c r="D1394" s="7" t="str">
        <f>VLOOKUP(C1394,fips_xref!$K$2:$L$53,2,FALSE)</f>
        <v>Lea</v>
      </c>
      <c r="E1394" s="7" t="s">
        <v>17201</v>
      </c>
      <c r="F1394" s="43" t="s">
        <v>17448</v>
      </c>
      <c r="G1394" s="7" t="s">
        <v>5578</v>
      </c>
      <c r="H1394" s="43" t="s">
        <v>17349</v>
      </c>
      <c r="I1394" s="43" t="str">
        <f>VLOOKUP(G1394,SCC_xref!$D$6:$E$260,2,FALSE)</f>
        <v>Compressor Engines</v>
      </c>
      <c r="J1394" s="7" t="s">
        <v>17135</v>
      </c>
      <c r="K1394" s="7">
        <v>13.73</v>
      </c>
      <c r="L1394" s="7" t="s">
        <v>17135</v>
      </c>
      <c r="M1394" s="7" t="s">
        <v>17135</v>
      </c>
      <c r="N1394" s="7" t="s">
        <v>17135</v>
      </c>
    </row>
    <row r="1395" spans="1:14" x14ac:dyDescent="0.2">
      <c r="A1395" s="43" t="s">
        <v>17062</v>
      </c>
      <c r="B1395" s="7" t="str">
        <f t="shared" si="24"/>
        <v>35</v>
      </c>
      <c r="C1395" s="7" t="s">
        <v>17063</v>
      </c>
      <c r="D1395" s="7" t="str">
        <f>VLOOKUP(C1395,fips_xref!$K$2:$L$53,2,FALSE)</f>
        <v>Eddy</v>
      </c>
      <c r="E1395" s="7" t="s">
        <v>17139</v>
      </c>
      <c r="F1395" s="43" t="s">
        <v>17140</v>
      </c>
      <c r="G1395" s="7" t="s">
        <v>4242</v>
      </c>
      <c r="H1395" s="43" t="s">
        <v>17442</v>
      </c>
      <c r="I1395" s="43" t="str">
        <f>VLOOKUP(G1395,SCC_xref!$D$6:$E$260,2,FALSE)</f>
        <v>Compressor Engines</v>
      </c>
      <c r="J1395" s="7" t="s">
        <v>17135</v>
      </c>
      <c r="K1395" s="7">
        <v>13.75</v>
      </c>
      <c r="L1395" s="7" t="s">
        <v>17135</v>
      </c>
      <c r="M1395" s="7" t="s">
        <v>17135</v>
      </c>
      <c r="N1395" s="7" t="s">
        <v>17135</v>
      </c>
    </row>
    <row r="1396" spans="1:14" x14ac:dyDescent="0.2">
      <c r="A1396" s="43" t="s">
        <v>17062</v>
      </c>
      <c r="B1396" s="7" t="str">
        <f t="shared" si="24"/>
        <v>35</v>
      </c>
      <c r="C1396" s="7" t="s">
        <v>17063</v>
      </c>
      <c r="D1396" s="7" t="str">
        <f>VLOOKUP(C1396,fips_xref!$K$2:$L$53,2,FALSE)</f>
        <v>Eddy</v>
      </c>
      <c r="E1396" s="7" t="s">
        <v>17139</v>
      </c>
      <c r="F1396" s="43" t="s">
        <v>17140</v>
      </c>
      <c r="G1396" s="7" t="s">
        <v>4240</v>
      </c>
      <c r="H1396" s="43" t="s">
        <v>17144</v>
      </c>
      <c r="I1396" s="43" t="str">
        <f>VLOOKUP(G1396,SCC_xref!$D$6:$E$260,2,FALSE)</f>
        <v>Compressor Engines</v>
      </c>
      <c r="J1396" s="7" t="s">
        <v>17135</v>
      </c>
      <c r="K1396" s="7" t="s">
        <v>17135</v>
      </c>
      <c r="L1396" s="7">
        <v>14.43</v>
      </c>
      <c r="M1396" s="7" t="s">
        <v>17135</v>
      </c>
      <c r="N1396" s="7" t="s">
        <v>17135</v>
      </c>
    </row>
    <row r="1397" spans="1:14" x14ac:dyDescent="0.2">
      <c r="A1397" s="43" t="s">
        <v>17062</v>
      </c>
      <c r="B1397" s="7" t="str">
        <f t="shared" si="24"/>
        <v>35</v>
      </c>
      <c r="C1397" s="7" t="s">
        <v>17063</v>
      </c>
      <c r="D1397" s="7" t="str">
        <f>VLOOKUP(C1397,fips_xref!$K$2:$L$53,2,FALSE)</f>
        <v>Eddy</v>
      </c>
      <c r="E1397" s="7" t="s">
        <v>17139</v>
      </c>
      <c r="F1397" s="43" t="s">
        <v>17140</v>
      </c>
      <c r="G1397" s="7" t="s">
        <v>4240</v>
      </c>
      <c r="H1397" s="43" t="s">
        <v>17144</v>
      </c>
      <c r="I1397" s="43" t="str">
        <f>VLOOKUP(G1397,SCC_xref!$D$6:$E$260,2,FALSE)</f>
        <v>Compressor Engines</v>
      </c>
      <c r="J1397" s="7">
        <v>15.17</v>
      </c>
      <c r="K1397" s="7" t="s">
        <v>17135</v>
      </c>
      <c r="L1397" s="7" t="s">
        <v>17135</v>
      </c>
      <c r="M1397" s="7" t="s">
        <v>17135</v>
      </c>
      <c r="N1397" s="7" t="s">
        <v>17135</v>
      </c>
    </row>
    <row r="1398" spans="1:14" x14ac:dyDescent="0.2">
      <c r="A1398" s="43" t="s">
        <v>17062</v>
      </c>
      <c r="B1398" s="7" t="str">
        <f t="shared" si="24"/>
        <v>35</v>
      </c>
      <c r="C1398" s="7" t="s">
        <v>17105</v>
      </c>
      <c r="D1398" s="7" t="str">
        <f>VLOOKUP(C1398,fips_xref!$K$2:$L$53,2,FALSE)</f>
        <v>Lea</v>
      </c>
      <c r="E1398" s="7" t="s">
        <v>17201</v>
      </c>
      <c r="F1398" s="43" t="s">
        <v>17431</v>
      </c>
      <c r="G1398" s="7" t="s">
        <v>5578</v>
      </c>
      <c r="H1398" s="43" t="s">
        <v>17434</v>
      </c>
      <c r="I1398" s="43" t="str">
        <f>VLOOKUP(G1398,SCC_xref!$D$6:$E$260,2,FALSE)</f>
        <v>Compressor Engines</v>
      </c>
      <c r="J1398" s="7" t="s">
        <v>17135</v>
      </c>
      <c r="K1398" s="7" t="s">
        <v>17135</v>
      </c>
      <c r="L1398" s="7">
        <v>15.93</v>
      </c>
      <c r="M1398" s="7" t="s">
        <v>17135</v>
      </c>
      <c r="N1398" s="7" t="s">
        <v>17135</v>
      </c>
    </row>
    <row r="1399" spans="1:14" x14ac:dyDescent="0.2">
      <c r="A1399" s="43" t="s">
        <v>17062</v>
      </c>
      <c r="B1399" s="7" t="str">
        <f t="shared" si="24"/>
        <v>35</v>
      </c>
      <c r="C1399" s="7" t="s">
        <v>17105</v>
      </c>
      <c r="D1399" s="7" t="str">
        <f>VLOOKUP(C1399,fips_xref!$K$2:$L$53,2,FALSE)</f>
        <v>Lea</v>
      </c>
      <c r="E1399" s="7" t="s">
        <v>17153</v>
      </c>
      <c r="F1399" s="43" t="s">
        <v>17154</v>
      </c>
      <c r="G1399" s="7" t="s">
        <v>4252</v>
      </c>
      <c r="H1399" s="43" t="s">
        <v>17385</v>
      </c>
      <c r="I1399" s="43" t="str">
        <f>VLOOKUP(G1399,SCC_xref!$D$6:$E$260,2,FALSE)</f>
        <v>Natural Gas Production, Flares</v>
      </c>
      <c r="J1399" s="7" t="s">
        <v>17135</v>
      </c>
      <c r="K1399" s="7" t="s">
        <v>17135</v>
      </c>
      <c r="L1399" s="7">
        <v>16.079999999999998</v>
      </c>
      <c r="M1399" s="7" t="s">
        <v>17135</v>
      </c>
      <c r="N1399" s="7" t="s">
        <v>17135</v>
      </c>
    </row>
    <row r="1400" spans="1:14" x14ac:dyDescent="0.2">
      <c r="A1400" s="43" t="s">
        <v>17062</v>
      </c>
      <c r="B1400" s="7" t="str">
        <f t="shared" si="24"/>
        <v>35</v>
      </c>
      <c r="C1400" s="7" t="s">
        <v>17063</v>
      </c>
      <c r="D1400" s="7" t="str">
        <f>VLOOKUP(C1400,fips_xref!$K$2:$L$53,2,FALSE)</f>
        <v>Eddy</v>
      </c>
      <c r="E1400" s="7" t="s">
        <v>17139</v>
      </c>
      <c r="F1400" s="43" t="s">
        <v>17140</v>
      </c>
      <c r="G1400" s="7" t="s">
        <v>3</v>
      </c>
      <c r="H1400" s="43" t="s">
        <v>17146</v>
      </c>
      <c r="I1400" s="43" t="str">
        <f>VLOOKUP(G1400,SCC_xref!$D$6:$E$260,2,FALSE)</f>
        <v>Dehydrator</v>
      </c>
      <c r="J1400" s="7" t="s">
        <v>17135</v>
      </c>
      <c r="K1400" s="7">
        <v>16.899999999999999</v>
      </c>
      <c r="L1400" s="7" t="s">
        <v>17135</v>
      </c>
      <c r="M1400" s="7" t="s">
        <v>17135</v>
      </c>
      <c r="N1400" s="7" t="s">
        <v>17135</v>
      </c>
    </row>
    <row r="1401" spans="1:14" x14ac:dyDescent="0.2">
      <c r="A1401" s="43" t="s">
        <v>17062</v>
      </c>
      <c r="B1401" s="7" t="str">
        <f t="shared" si="24"/>
        <v>35</v>
      </c>
      <c r="C1401" s="7" t="s">
        <v>17105</v>
      </c>
      <c r="D1401" s="7" t="str">
        <f>VLOOKUP(C1401,fips_xref!$K$2:$L$53,2,FALSE)</f>
        <v>Lea</v>
      </c>
      <c r="E1401" s="7" t="s">
        <v>17201</v>
      </c>
      <c r="F1401" s="43" t="s">
        <v>17431</v>
      </c>
      <c r="G1401" s="7" t="s">
        <v>4238</v>
      </c>
      <c r="H1401" s="43" t="s">
        <v>17450</v>
      </c>
      <c r="I1401" s="43" t="str">
        <f>VLOOKUP(G1401,SCC_xref!$D$6:$E$260,2,FALSE)</f>
        <v>Compressor Engines</v>
      </c>
      <c r="J1401" s="7" t="s">
        <v>17135</v>
      </c>
      <c r="K1401" s="7" t="s">
        <v>17135</v>
      </c>
      <c r="L1401" s="7">
        <v>17.22</v>
      </c>
      <c r="M1401" s="7" t="s">
        <v>17135</v>
      </c>
      <c r="N1401" s="7" t="s">
        <v>17135</v>
      </c>
    </row>
    <row r="1402" spans="1:14" x14ac:dyDescent="0.2">
      <c r="A1402" s="43" t="s">
        <v>17062</v>
      </c>
      <c r="B1402" s="7" t="str">
        <f t="shared" si="24"/>
        <v>35</v>
      </c>
      <c r="C1402" s="7" t="s">
        <v>17105</v>
      </c>
      <c r="D1402" s="7" t="str">
        <f>VLOOKUP(C1402,fips_xref!$K$2:$L$53,2,FALSE)</f>
        <v>Lea</v>
      </c>
      <c r="E1402" s="7" t="s">
        <v>17201</v>
      </c>
      <c r="F1402" s="43" t="s">
        <v>17448</v>
      </c>
      <c r="G1402" s="7" t="s">
        <v>5578</v>
      </c>
      <c r="H1402" s="43" t="s">
        <v>17452</v>
      </c>
      <c r="I1402" s="43" t="str">
        <f>VLOOKUP(G1402,SCC_xref!$D$6:$E$260,2,FALSE)</f>
        <v>Compressor Engines</v>
      </c>
      <c r="J1402" s="7" t="s">
        <v>17135</v>
      </c>
      <c r="K1402" s="7" t="s">
        <v>17135</v>
      </c>
      <c r="L1402" s="7">
        <v>20.11</v>
      </c>
      <c r="M1402" s="7" t="s">
        <v>17135</v>
      </c>
      <c r="N1402" s="7" t="s">
        <v>17135</v>
      </c>
    </row>
    <row r="1403" spans="1:14" x14ac:dyDescent="0.2">
      <c r="A1403" s="43" t="s">
        <v>17062</v>
      </c>
      <c r="B1403" s="7" t="str">
        <f t="shared" si="24"/>
        <v>35</v>
      </c>
      <c r="C1403" s="7" t="s">
        <v>17105</v>
      </c>
      <c r="D1403" s="7" t="str">
        <f>VLOOKUP(C1403,fips_xref!$K$2:$L$53,2,FALSE)</f>
        <v>Lea</v>
      </c>
      <c r="E1403" s="7" t="s">
        <v>17201</v>
      </c>
      <c r="F1403" s="43" t="s">
        <v>17448</v>
      </c>
      <c r="G1403" s="7" t="s">
        <v>5578</v>
      </c>
      <c r="H1403" s="43" t="s">
        <v>17452</v>
      </c>
      <c r="I1403" s="43" t="str">
        <f>VLOOKUP(G1403,SCC_xref!$D$6:$E$260,2,FALSE)</f>
        <v>Compressor Engines</v>
      </c>
      <c r="J1403" s="7">
        <v>20.11</v>
      </c>
      <c r="K1403" s="7" t="s">
        <v>17135</v>
      </c>
      <c r="L1403" s="7" t="s">
        <v>17135</v>
      </c>
      <c r="M1403" s="7" t="s">
        <v>17135</v>
      </c>
      <c r="N1403" s="7" t="s">
        <v>17135</v>
      </c>
    </row>
    <row r="1404" spans="1:14" x14ac:dyDescent="0.2">
      <c r="A1404" s="43" t="s">
        <v>17062</v>
      </c>
      <c r="B1404" s="7" t="str">
        <f t="shared" si="24"/>
        <v>35</v>
      </c>
      <c r="C1404" s="7" t="s">
        <v>17063</v>
      </c>
      <c r="D1404" s="7" t="str">
        <f>VLOOKUP(C1404,fips_xref!$K$2:$L$53,2,FALSE)</f>
        <v>Eddy</v>
      </c>
      <c r="E1404" s="7" t="s">
        <v>17139</v>
      </c>
      <c r="F1404" s="43" t="s">
        <v>17140</v>
      </c>
      <c r="G1404" s="7" t="s">
        <v>4242</v>
      </c>
      <c r="H1404" s="43" t="s">
        <v>17442</v>
      </c>
      <c r="I1404" s="43" t="str">
        <f>VLOOKUP(G1404,SCC_xref!$D$6:$E$260,2,FALSE)</f>
        <v>Compressor Engines</v>
      </c>
      <c r="J1404" s="7">
        <v>20.67</v>
      </c>
      <c r="K1404" s="7" t="s">
        <v>17135</v>
      </c>
      <c r="L1404" s="7" t="s">
        <v>17135</v>
      </c>
      <c r="M1404" s="7" t="s">
        <v>17135</v>
      </c>
      <c r="N1404" s="7" t="s">
        <v>17135</v>
      </c>
    </row>
    <row r="1405" spans="1:14" x14ac:dyDescent="0.2">
      <c r="A1405" s="43" t="s">
        <v>17062</v>
      </c>
      <c r="B1405" s="7" t="str">
        <f t="shared" si="24"/>
        <v>35</v>
      </c>
      <c r="C1405" s="7" t="s">
        <v>17105</v>
      </c>
      <c r="D1405" s="7" t="str">
        <f>VLOOKUP(C1405,fips_xref!$K$2:$L$53,2,FALSE)</f>
        <v>Lea</v>
      </c>
      <c r="E1405" s="7" t="s">
        <v>17201</v>
      </c>
      <c r="F1405" s="43" t="s">
        <v>17431</v>
      </c>
      <c r="G1405" s="7" t="s">
        <v>5576</v>
      </c>
      <c r="H1405" s="43" t="s">
        <v>17443</v>
      </c>
      <c r="I1405" s="43" t="str">
        <f>VLOOKUP(G1405,SCC_xref!$D$6:$E$260,2,FALSE)</f>
        <v>Compressor Engines</v>
      </c>
      <c r="J1405" s="7" t="s">
        <v>17135</v>
      </c>
      <c r="K1405" s="7" t="s">
        <v>17135</v>
      </c>
      <c r="L1405" s="7">
        <v>21.02</v>
      </c>
      <c r="M1405" s="7" t="s">
        <v>17135</v>
      </c>
      <c r="N1405" s="7" t="s">
        <v>17135</v>
      </c>
    </row>
    <row r="1406" spans="1:14" x14ac:dyDescent="0.2">
      <c r="A1406" s="43" t="s">
        <v>17062</v>
      </c>
      <c r="B1406" s="7" t="str">
        <f t="shared" si="24"/>
        <v>35</v>
      </c>
      <c r="C1406" s="7" t="s">
        <v>17105</v>
      </c>
      <c r="D1406" s="7" t="str">
        <f>VLOOKUP(C1406,fips_xref!$K$2:$L$53,2,FALSE)</f>
        <v>Lea</v>
      </c>
      <c r="E1406" s="7" t="s">
        <v>17201</v>
      </c>
      <c r="F1406" s="43" t="s">
        <v>17448</v>
      </c>
      <c r="G1406" s="7" t="s">
        <v>4240</v>
      </c>
      <c r="H1406" s="43" t="s">
        <v>17383</v>
      </c>
      <c r="I1406" s="43" t="str">
        <f>VLOOKUP(G1406,SCC_xref!$D$6:$E$260,2,FALSE)</f>
        <v>Compressor Engines</v>
      </c>
      <c r="J1406" s="7" t="s">
        <v>17135</v>
      </c>
      <c r="K1406" s="7" t="s">
        <v>17135</v>
      </c>
      <c r="L1406" s="7">
        <v>21.16</v>
      </c>
      <c r="M1406" s="7" t="s">
        <v>17135</v>
      </c>
      <c r="N1406" s="7" t="s">
        <v>17135</v>
      </c>
    </row>
    <row r="1407" spans="1:14" x14ac:dyDescent="0.2">
      <c r="A1407" s="43" t="s">
        <v>17062</v>
      </c>
      <c r="B1407" s="7" t="str">
        <f t="shared" si="24"/>
        <v>35</v>
      </c>
      <c r="C1407" s="7" t="s">
        <v>17105</v>
      </c>
      <c r="D1407" s="7" t="str">
        <f>VLOOKUP(C1407,fips_xref!$K$2:$L$53,2,FALSE)</f>
        <v>Lea</v>
      </c>
      <c r="E1407" s="7" t="s">
        <v>17201</v>
      </c>
      <c r="F1407" s="43" t="s">
        <v>17448</v>
      </c>
      <c r="G1407" s="7" t="s">
        <v>4240</v>
      </c>
      <c r="H1407" s="43" t="s">
        <v>17383</v>
      </c>
      <c r="I1407" s="43" t="str">
        <f>VLOOKUP(G1407,SCC_xref!$D$6:$E$260,2,FALSE)</f>
        <v>Compressor Engines</v>
      </c>
      <c r="J1407" s="7">
        <v>21.16</v>
      </c>
      <c r="K1407" s="7" t="s">
        <v>17135</v>
      </c>
      <c r="L1407" s="7" t="s">
        <v>17135</v>
      </c>
      <c r="M1407" s="7" t="s">
        <v>17135</v>
      </c>
      <c r="N1407" s="7" t="s">
        <v>17135</v>
      </c>
    </row>
    <row r="1408" spans="1:14" x14ac:dyDescent="0.2">
      <c r="A1408" s="43" t="s">
        <v>17062</v>
      </c>
      <c r="B1408" s="7" t="str">
        <f t="shared" si="24"/>
        <v>35</v>
      </c>
      <c r="C1408" s="7" t="s">
        <v>17063</v>
      </c>
      <c r="D1408" s="7" t="str">
        <f>VLOOKUP(C1408,fips_xref!$K$2:$L$53,2,FALSE)</f>
        <v>Eddy</v>
      </c>
      <c r="E1408" s="7" t="s">
        <v>17139</v>
      </c>
      <c r="F1408" s="43" t="s">
        <v>17140</v>
      </c>
      <c r="G1408" s="7" t="s">
        <v>4242</v>
      </c>
      <c r="H1408" s="43" t="s">
        <v>17442</v>
      </c>
      <c r="I1408" s="43" t="str">
        <f>VLOOKUP(G1408,SCC_xref!$D$6:$E$260,2,FALSE)</f>
        <v>Compressor Engines</v>
      </c>
      <c r="J1408" s="7" t="s">
        <v>17135</v>
      </c>
      <c r="K1408" s="7" t="s">
        <v>17135</v>
      </c>
      <c r="L1408" s="7">
        <v>21.31</v>
      </c>
      <c r="M1408" s="7" t="s">
        <v>17135</v>
      </c>
      <c r="N1408" s="7" t="s">
        <v>17135</v>
      </c>
    </row>
    <row r="1409" spans="1:14" x14ac:dyDescent="0.2">
      <c r="A1409" s="43" t="s">
        <v>17062</v>
      </c>
      <c r="B1409" s="7" t="str">
        <f t="shared" si="24"/>
        <v>35</v>
      </c>
      <c r="C1409" s="7" t="s">
        <v>17063</v>
      </c>
      <c r="D1409" s="7" t="str">
        <f>VLOOKUP(C1409,fips_xref!$K$2:$L$53,2,FALSE)</f>
        <v>Eddy</v>
      </c>
      <c r="E1409" s="7" t="s">
        <v>17139</v>
      </c>
      <c r="F1409" s="43" t="s">
        <v>17140</v>
      </c>
      <c r="G1409" s="7" t="s">
        <v>4242</v>
      </c>
      <c r="H1409" s="43" t="s">
        <v>17442</v>
      </c>
      <c r="I1409" s="43" t="str">
        <f>VLOOKUP(G1409,SCC_xref!$D$6:$E$260,2,FALSE)</f>
        <v>Compressor Engines</v>
      </c>
      <c r="J1409" s="7">
        <v>21.31</v>
      </c>
      <c r="K1409" s="7" t="s">
        <v>17135</v>
      </c>
      <c r="L1409" s="7" t="s">
        <v>17135</v>
      </c>
      <c r="M1409" s="7" t="s">
        <v>17135</v>
      </c>
      <c r="N1409" s="7" t="s">
        <v>17135</v>
      </c>
    </row>
    <row r="1410" spans="1:14" x14ac:dyDescent="0.2">
      <c r="A1410" s="43" t="s">
        <v>17062</v>
      </c>
      <c r="B1410" s="7" t="str">
        <f t="shared" si="24"/>
        <v>35</v>
      </c>
      <c r="C1410" s="7" t="s">
        <v>17105</v>
      </c>
      <c r="D1410" s="7" t="str">
        <f>VLOOKUP(C1410,fips_xref!$K$2:$L$53,2,FALSE)</f>
        <v>Lea</v>
      </c>
      <c r="E1410" s="7" t="s">
        <v>17201</v>
      </c>
      <c r="F1410" s="43" t="s">
        <v>17448</v>
      </c>
      <c r="G1410" s="7" t="s">
        <v>4240</v>
      </c>
      <c r="H1410" s="43" t="s">
        <v>17383</v>
      </c>
      <c r="I1410" s="43" t="str">
        <f>VLOOKUP(G1410,SCC_xref!$D$6:$E$260,2,FALSE)</f>
        <v>Compressor Engines</v>
      </c>
      <c r="J1410" s="7" t="s">
        <v>17135</v>
      </c>
      <c r="K1410" s="7" t="s">
        <v>17135</v>
      </c>
      <c r="L1410" s="7">
        <v>21.34</v>
      </c>
      <c r="M1410" s="7" t="s">
        <v>17135</v>
      </c>
      <c r="N1410" s="7" t="s">
        <v>17135</v>
      </c>
    </row>
    <row r="1411" spans="1:14" x14ac:dyDescent="0.2">
      <c r="A1411" s="43" t="s">
        <v>17062</v>
      </c>
      <c r="B1411" s="7" t="str">
        <f t="shared" si="24"/>
        <v>35</v>
      </c>
      <c r="C1411" s="7" t="s">
        <v>17105</v>
      </c>
      <c r="D1411" s="7" t="str">
        <f>VLOOKUP(C1411,fips_xref!$K$2:$L$53,2,FALSE)</f>
        <v>Lea</v>
      </c>
      <c r="E1411" s="7" t="s">
        <v>17201</v>
      </c>
      <c r="F1411" s="43" t="s">
        <v>17448</v>
      </c>
      <c r="G1411" s="7" t="s">
        <v>4240</v>
      </c>
      <c r="H1411" s="43" t="s">
        <v>17383</v>
      </c>
      <c r="I1411" s="43" t="str">
        <f>VLOOKUP(G1411,SCC_xref!$D$6:$E$260,2,FALSE)</f>
        <v>Compressor Engines</v>
      </c>
      <c r="J1411" s="7">
        <v>21.34</v>
      </c>
      <c r="K1411" s="7" t="s">
        <v>17135</v>
      </c>
      <c r="L1411" s="7" t="s">
        <v>17135</v>
      </c>
      <c r="M1411" s="7" t="s">
        <v>17135</v>
      </c>
      <c r="N1411" s="7" t="s">
        <v>17135</v>
      </c>
    </row>
    <row r="1412" spans="1:14" x14ac:dyDescent="0.2">
      <c r="A1412" s="43" t="s">
        <v>17062</v>
      </c>
      <c r="B1412" s="7" t="str">
        <f t="shared" si="24"/>
        <v>35</v>
      </c>
      <c r="C1412" s="7" t="s">
        <v>17105</v>
      </c>
      <c r="D1412" s="7" t="str">
        <f>VLOOKUP(C1412,fips_xref!$K$2:$L$53,2,FALSE)</f>
        <v>Lea</v>
      </c>
      <c r="E1412" s="7" t="s">
        <v>17201</v>
      </c>
      <c r="F1412" s="43" t="s">
        <v>17431</v>
      </c>
      <c r="G1412" s="7" t="s">
        <v>5576</v>
      </c>
      <c r="H1412" s="43" t="s">
        <v>17438</v>
      </c>
      <c r="I1412" s="43" t="str">
        <f>VLOOKUP(G1412,SCC_xref!$D$6:$E$260,2,FALSE)</f>
        <v>Compressor Engines</v>
      </c>
      <c r="J1412" s="7" t="s">
        <v>17135</v>
      </c>
      <c r="K1412" s="7" t="s">
        <v>17135</v>
      </c>
      <c r="L1412" s="7">
        <v>21.57</v>
      </c>
      <c r="M1412" s="7" t="s">
        <v>17135</v>
      </c>
      <c r="N1412" s="7" t="s">
        <v>17135</v>
      </c>
    </row>
    <row r="1413" spans="1:14" x14ac:dyDescent="0.2">
      <c r="A1413" s="43" t="s">
        <v>17062</v>
      </c>
      <c r="B1413" s="7" t="str">
        <f t="shared" si="24"/>
        <v>35</v>
      </c>
      <c r="C1413" s="7" t="s">
        <v>17105</v>
      </c>
      <c r="D1413" s="7" t="str">
        <f>VLOOKUP(C1413,fips_xref!$K$2:$L$53,2,FALSE)</f>
        <v>Lea</v>
      </c>
      <c r="E1413" s="7" t="s">
        <v>17201</v>
      </c>
      <c r="F1413" s="43" t="s">
        <v>17448</v>
      </c>
      <c r="G1413" s="7" t="s">
        <v>5578</v>
      </c>
      <c r="H1413" s="43" t="s">
        <v>17384</v>
      </c>
      <c r="I1413" s="43" t="str">
        <f>VLOOKUP(G1413,SCC_xref!$D$6:$E$260,2,FALSE)</f>
        <v>Compressor Engines</v>
      </c>
      <c r="J1413" s="7" t="s">
        <v>17135</v>
      </c>
      <c r="K1413" s="7" t="s">
        <v>17135</v>
      </c>
      <c r="L1413" s="7">
        <v>21.91</v>
      </c>
      <c r="M1413" s="7" t="s">
        <v>17135</v>
      </c>
      <c r="N1413" s="7" t="s">
        <v>17135</v>
      </c>
    </row>
    <row r="1414" spans="1:14" x14ac:dyDescent="0.2">
      <c r="A1414" s="43" t="s">
        <v>17062</v>
      </c>
      <c r="B1414" s="7" t="str">
        <f t="shared" si="24"/>
        <v>35</v>
      </c>
      <c r="C1414" s="7" t="s">
        <v>17105</v>
      </c>
      <c r="D1414" s="7" t="str">
        <f>VLOOKUP(C1414,fips_xref!$K$2:$L$53,2,FALSE)</f>
        <v>Lea</v>
      </c>
      <c r="E1414" s="7" t="s">
        <v>17201</v>
      </c>
      <c r="F1414" s="43" t="s">
        <v>17448</v>
      </c>
      <c r="G1414" s="7" t="s">
        <v>5578</v>
      </c>
      <c r="H1414" s="43" t="s">
        <v>17384</v>
      </c>
      <c r="I1414" s="43" t="str">
        <f>VLOOKUP(G1414,SCC_xref!$D$6:$E$260,2,FALSE)</f>
        <v>Compressor Engines</v>
      </c>
      <c r="J1414" s="7">
        <v>21.91</v>
      </c>
      <c r="K1414" s="7" t="s">
        <v>17135</v>
      </c>
      <c r="L1414" s="7" t="s">
        <v>17135</v>
      </c>
      <c r="M1414" s="7" t="s">
        <v>17135</v>
      </c>
      <c r="N1414" s="7" t="s">
        <v>17135</v>
      </c>
    </row>
    <row r="1415" spans="1:14" x14ac:dyDescent="0.2">
      <c r="A1415" s="43" t="s">
        <v>17062</v>
      </c>
      <c r="B1415" s="7" t="str">
        <f t="shared" si="24"/>
        <v>35</v>
      </c>
      <c r="C1415" s="7" t="s">
        <v>17105</v>
      </c>
      <c r="D1415" s="7" t="str">
        <f>VLOOKUP(C1415,fips_xref!$K$2:$L$53,2,FALSE)</f>
        <v>Lea</v>
      </c>
      <c r="E1415" s="7" t="s">
        <v>17201</v>
      </c>
      <c r="F1415" s="43" t="s">
        <v>17448</v>
      </c>
      <c r="G1415" s="7" t="s">
        <v>5578</v>
      </c>
      <c r="H1415" s="43" t="s">
        <v>17383</v>
      </c>
      <c r="I1415" s="43" t="str">
        <f>VLOOKUP(G1415,SCC_xref!$D$6:$E$260,2,FALSE)</f>
        <v>Compressor Engines</v>
      </c>
      <c r="J1415" s="7" t="s">
        <v>17135</v>
      </c>
      <c r="K1415" s="7" t="s">
        <v>17135</v>
      </c>
      <c r="L1415" s="7">
        <v>21.91</v>
      </c>
      <c r="M1415" s="7" t="s">
        <v>17135</v>
      </c>
      <c r="N1415" s="7" t="s">
        <v>17135</v>
      </c>
    </row>
    <row r="1416" spans="1:14" x14ac:dyDescent="0.2">
      <c r="A1416" s="43" t="s">
        <v>17062</v>
      </c>
      <c r="B1416" s="7" t="str">
        <f t="shared" si="24"/>
        <v>35</v>
      </c>
      <c r="C1416" s="7" t="s">
        <v>17105</v>
      </c>
      <c r="D1416" s="7" t="str">
        <f>VLOOKUP(C1416,fips_xref!$K$2:$L$53,2,FALSE)</f>
        <v>Lea</v>
      </c>
      <c r="E1416" s="7" t="s">
        <v>17201</v>
      </c>
      <c r="F1416" s="43" t="s">
        <v>17448</v>
      </c>
      <c r="G1416" s="7" t="s">
        <v>5578</v>
      </c>
      <c r="H1416" s="43" t="s">
        <v>17383</v>
      </c>
      <c r="I1416" s="43" t="str">
        <f>VLOOKUP(G1416,SCC_xref!$D$6:$E$260,2,FALSE)</f>
        <v>Compressor Engines</v>
      </c>
      <c r="J1416" s="7">
        <v>21.91</v>
      </c>
      <c r="K1416" s="7" t="s">
        <v>17135</v>
      </c>
      <c r="L1416" s="7" t="s">
        <v>17135</v>
      </c>
      <c r="M1416" s="7" t="s">
        <v>17135</v>
      </c>
      <c r="N1416" s="7" t="s">
        <v>17135</v>
      </c>
    </row>
    <row r="1417" spans="1:14" x14ac:dyDescent="0.2">
      <c r="A1417" s="43" t="s">
        <v>17062</v>
      </c>
      <c r="B1417" s="7" t="str">
        <f t="shared" si="24"/>
        <v>35</v>
      </c>
      <c r="C1417" s="7" t="s">
        <v>17105</v>
      </c>
      <c r="D1417" s="7" t="str">
        <f>VLOOKUP(C1417,fips_xref!$K$2:$L$53,2,FALSE)</f>
        <v>Lea</v>
      </c>
      <c r="E1417" s="7" t="s">
        <v>17201</v>
      </c>
      <c r="F1417" s="43" t="s">
        <v>17448</v>
      </c>
      <c r="G1417" s="7" t="s">
        <v>5578</v>
      </c>
      <c r="H1417" s="43" t="s">
        <v>17453</v>
      </c>
      <c r="I1417" s="43" t="str">
        <f>VLOOKUP(G1417,SCC_xref!$D$6:$E$260,2,FALSE)</f>
        <v>Compressor Engines</v>
      </c>
      <c r="J1417" s="7" t="s">
        <v>17135</v>
      </c>
      <c r="K1417" s="7" t="s">
        <v>17135</v>
      </c>
      <c r="L1417" s="7">
        <v>22.02</v>
      </c>
      <c r="M1417" s="7" t="s">
        <v>17135</v>
      </c>
      <c r="N1417" s="7" t="s">
        <v>17135</v>
      </c>
    </row>
    <row r="1418" spans="1:14" x14ac:dyDescent="0.2">
      <c r="A1418" s="43" t="s">
        <v>17062</v>
      </c>
      <c r="B1418" s="7" t="str">
        <f t="shared" si="24"/>
        <v>35</v>
      </c>
      <c r="C1418" s="7" t="s">
        <v>17105</v>
      </c>
      <c r="D1418" s="7" t="str">
        <f>VLOOKUP(C1418,fips_xref!$K$2:$L$53,2,FALSE)</f>
        <v>Lea</v>
      </c>
      <c r="E1418" s="7" t="s">
        <v>17201</v>
      </c>
      <c r="F1418" s="43" t="s">
        <v>17448</v>
      </c>
      <c r="G1418" s="7" t="s">
        <v>5578</v>
      </c>
      <c r="H1418" s="43" t="s">
        <v>17453</v>
      </c>
      <c r="I1418" s="43" t="str">
        <f>VLOOKUP(G1418,SCC_xref!$D$6:$E$260,2,FALSE)</f>
        <v>Compressor Engines</v>
      </c>
      <c r="J1418" s="7">
        <v>22.02</v>
      </c>
      <c r="K1418" s="7" t="s">
        <v>17135</v>
      </c>
      <c r="L1418" s="7" t="s">
        <v>17135</v>
      </c>
      <c r="M1418" s="7" t="s">
        <v>17135</v>
      </c>
      <c r="N1418" s="7" t="s">
        <v>17135</v>
      </c>
    </row>
    <row r="1419" spans="1:14" x14ac:dyDescent="0.2">
      <c r="A1419" s="43" t="s">
        <v>17062</v>
      </c>
      <c r="B1419" s="7" t="str">
        <f t="shared" si="24"/>
        <v>35</v>
      </c>
      <c r="C1419" s="7" t="s">
        <v>17105</v>
      </c>
      <c r="D1419" s="7" t="str">
        <f>VLOOKUP(C1419,fips_xref!$K$2:$L$53,2,FALSE)</f>
        <v>Lea</v>
      </c>
      <c r="E1419" s="7" t="s">
        <v>17201</v>
      </c>
      <c r="F1419" s="43" t="s">
        <v>17448</v>
      </c>
      <c r="G1419" s="7" t="s">
        <v>4240</v>
      </c>
      <c r="H1419" s="43" t="s">
        <v>17219</v>
      </c>
      <c r="I1419" s="43" t="str">
        <f>VLOOKUP(G1419,SCC_xref!$D$6:$E$260,2,FALSE)</f>
        <v>Compressor Engines</v>
      </c>
      <c r="J1419" s="7" t="s">
        <v>17135</v>
      </c>
      <c r="K1419" s="7" t="s">
        <v>17135</v>
      </c>
      <c r="L1419" s="7">
        <v>22.33</v>
      </c>
      <c r="M1419" s="7" t="s">
        <v>17135</v>
      </c>
      <c r="N1419" s="7" t="s">
        <v>17135</v>
      </c>
    </row>
    <row r="1420" spans="1:14" x14ac:dyDescent="0.2">
      <c r="A1420" s="43" t="s">
        <v>17062</v>
      </c>
      <c r="B1420" s="7" t="str">
        <f t="shared" si="24"/>
        <v>35</v>
      </c>
      <c r="C1420" s="7" t="s">
        <v>17105</v>
      </c>
      <c r="D1420" s="7" t="str">
        <f>VLOOKUP(C1420,fips_xref!$K$2:$L$53,2,FALSE)</f>
        <v>Lea</v>
      </c>
      <c r="E1420" s="7" t="s">
        <v>17201</v>
      </c>
      <c r="F1420" s="43" t="s">
        <v>17448</v>
      </c>
      <c r="G1420" s="7" t="s">
        <v>4240</v>
      </c>
      <c r="H1420" s="43" t="s">
        <v>17219</v>
      </c>
      <c r="I1420" s="43" t="str">
        <f>VLOOKUP(G1420,SCC_xref!$D$6:$E$260,2,FALSE)</f>
        <v>Compressor Engines</v>
      </c>
      <c r="J1420" s="7">
        <v>22.33</v>
      </c>
      <c r="K1420" s="7" t="s">
        <v>17135</v>
      </c>
      <c r="L1420" s="7" t="s">
        <v>17135</v>
      </c>
      <c r="M1420" s="7" t="s">
        <v>17135</v>
      </c>
      <c r="N1420" s="7" t="s">
        <v>17135</v>
      </c>
    </row>
    <row r="1421" spans="1:14" x14ac:dyDescent="0.2">
      <c r="A1421" s="43" t="s">
        <v>17062</v>
      </c>
      <c r="B1421" s="7" t="str">
        <f t="shared" si="24"/>
        <v>35</v>
      </c>
      <c r="C1421" s="7" t="s">
        <v>17105</v>
      </c>
      <c r="D1421" s="7" t="str">
        <f>VLOOKUP(C1421,fips_xref!$K$2:$L$53,2,FALSE)</f>
        <v>Lea</v>
      </c>
      <c r="E1421" s="7" t="s">
        <v>17201</v>
      </c>
      <c r="F1421" s="43" t="s">
        <v>17431</v>
      </c>
      <c r="G1421" s="7" t="s">
        <v>4238</v>
      </c>
      <c r="H1421" s="43" t="s">
        <v>17447</v>
      </c>
      <c r="I1421" s="43" t="str">
        <f>VLOOKUP(G1421,SCC_xref!$D$6:$E$260,2,FALSE)</f>
        <v>Compressor Engines</v>
      </c>
      <c r="J1421" s="7" t="s">
        <v>17135</v>
      </c>
      <c r="K1421" s="7">
        <v>22.5</v>
      </c>
      <c r="L1421" s="7" t="s">
        <v>17135</v>
      </c>
      <c r="M1421" s="7" t="s">
        <v>17135</v>
      </c>
      <c r="N1421" s="7" t="s">
        <v>17135</v>
      </c>
    </row>
    <row r="1422" spans="1:14" x14ac:dyDescent="0.2">
      <c r="A1422" s="43" t="s">
        <v>17062</v>
      </c>
      <c r="B1422" s="7" t="str">
        <f t="shared" si="24"/>
        <v>35</v>
      </c>
      <c r="C1422" s="7" t="s">
        <v>17105</v>
      </c>
      <c r="D1422" s="7" t="str">
        <f>VLOOKUP(C1422,fips_xref!$K$2:$L$53,2,FALSE)</f>
        <v>Lea</v>
      </c>
      <c r="E1422" s="7" t="s">
        <v>17201</v>
      </c>
      <c r="F1422" s="43" t="s">
        <v>17448</v>
      </c>
      <c r="G1422" s="7" t="s">
        <v>4240</v>
      </c>
      <c r="H1422" s="43" t="s">
        <v>17383</v>
      </c>
      <c r="I1422" s="43" t="str">
        <f>VLOOKUP(G1422,SCC_xref!$D$6:$E$260,2,FALSE)</f>
        <v>Compressor Engines</v>
      </c>
      <c r="J1422" s="7" t="s">
        <v>17135</v>
      </c>
      <c r="K1422" s="7" t="s">
        <v>17135</v>
      </c>
      <c r="L1422" s="7">
        <v>22.6</v>
      </c>
      <c r="M1422" s="7" t="s">
        <v>17135</v>
      </c>
      <c r="N1422" s="7" t="s">
        <v>17135</v>
      </c>
    </row>
    <row r="1423" spans="1:14" x14ac:dyDescent="0.2">
      <c r="A1423" s="43" t="s">
        <v>17062</v>
      </c>
      <c r="B1423" s="7" t="str">
        <f t="shared" si="24"/>
        <v>35</v>
      </c>
      <c r="C1423" s="7" t="s">
        <v>17105</v>
      </c>
      <c r="D1423" s="7" t="str">
        <f>VLOOKUP(C1423,fips_xref!$K$2:$L$53,2,FALSE)</f>
        <v>Lea</v>
      </c>
      <c r="E1423" s="7" t="s">
        <v>17201</v>
      </c>
      <c r="F1423" s="43" t="s">
        <v>17448</v>
      </c>
      <c r="G1423" s="7" t="s">
        <v>4240</v>
      </c>
      <c r="H1423" s="43" t="s">
        <v>17383</v>
      </c>
      <c r="I1423" s="43" t="str">
        <f>VLOOKUP(G1423,SCC_xref!$D$6:$E$260,2,FALSE)</f>
        <v>Compressor Engines</v>
      </c>
      <c r="J1423" s="7">
        <v>22.6</v>
      </c>
      <c r="K1423" s="7" t="s">
        <v>17135</v>
      </c>
      <c r="L1423" s="7" t="s">
        <v>17135</v>
      </c>
      <c r="M1423" s="7" t="s">
        <v>17135</v>
      </c>
      <c r="N1423" s="7" t="s">
        <v>17135</v>
      </c>
    </row>
    <row r="1424" spans="1:14" x14ac:dyDescent="0.2">
      <c r="A1424" s="43" t="s">
        <v>17062</v>
      </c>
      <c r="B1424" s="7" t="str">
        <f t="shared" si="24"/>
        <v>35</v>
      </c>
      <c r="C1424" s="7" t="s">
        <v>17105</v>
      </c>
      <c r="D1424" s="7" t="str">
        <f>VLOOKUP(C1424,fips_xref!$K$2:$L$53,2,FALSE)</f>
        <v>Lea</v>
      </c>
      <c r="E1424" s="7" t="s">
        <v>17201</v>
      </c>
      <c r="F1424" s="43" t="s">
        <v>17448</v>
      </c>
      <c r="G1424" s="7" t="s">
        <v>5578</v>
      </c>
      <c r="H1424" s="43" t="s">
        <v>17219</v>
      </c>
      <c r="I1424" s="43" t="str">
        <f>VLOOKUP(G1424,SCC_xref!$D$6:$E$260,2,FALSE)</f>
        <v>Compressor Engines</v>
      </c>
      <c r="J1424" s="7">
        <v>23.7</v>
      </c>
      <c r="K1424" s="7" t="s">
        <v>17135</v>
      </c>
      <c r="L1424" s="7" t="s">
        <v>17135</v>
      </c>
      <c r="M1424" s="7" t="s">
        <v>17135</v>
      </c>
      <c r="N1424" s="7" t="s">
        <v>17135</v>
      </c>
    </row>
    <row r="1425" spans="1:14" x14ac:dyDescent="0.2">
      <c r="A1425" s="43" t="s">
        <v>17062</v>
      </c>
      <c r="B1425" s="7" t="str">
        <f t="shared" si="24"/>
        <v>35</v>
      </c>
      <c r="C1425" s="7" t="s">
        <v>17105</v>
      </c>
      <c r="D1425" s="7" t="str">
        <f>VLOOKUP(C1425,fips_xref!$K$2:$L$53,2,FALSE)</f>
        <v>Lea</v>
      </c>
      <c r="E1425" s="7" t="s">
        <v>17201</v>
      </c>
      <c r="F1425" s="43" t="s">
        <v>17448</v>
      </c>
      <c r="G1425" s="7" t="s">
        <v>5578</v>
      </c>
      <c r="H1425" s="43" t="s">
        <v>17219</v>
      </c>
      <c r="I1425" s="43" t="str">
        <f>VLOOKUP(G1425,SCC_xref!$D$6:$E$260,2,FALSE)</f>
        <v>Compressor Engines</v>
      </c>
      <c r="J1425" s="7" t="s">
        <v>17135</v>
      </c>
      <c r="K1425" s="7" t="s">
        <v>17135</v>
      </c>
      <c r="L1425" s="7">
        <v>23.7</v>
      </c>
      <c r="M1425" s="7" t="s">
        <v>17135</v>
      </c>
      <c r="N1425" s="7" t="s">
        <v>17135</v>
      </c>
    </row>
    <row r="1426" spans="1:14" x14ac:dyDescent="0.2">
      <c r="A1426" s="43" t="s">
        <v>17062</v>
      </c>
      <c r="B1426" s="7" t="str">
        <f t="shared" si="24"/>
        <v>35</v>
      </c>
      <c r="C1426" s="7" t="s">
        <v>17105</v>
      </c>
      <c r="D1426" s="7" t="str">
        <f>VLOOKUP(C1426,fips_xref!$K$2:$L$53,2,FALSE)</f>
        <v>Lea</v>
      </c>
      <c r="E1426" s="7" t="s">
        <v>17201</v>
      </c>
      <c r="F1426" s="43" t="s">
        <v>17431</v>
      </c>
      <c r="G1426" s="7" t="s">
        <v>4238</v>
      </c>
      <c r="H1426" s="43" t="s">
        <v>17432</v>
      </c>
      <c r="I1426" s="43" t="str">
        <f>VLOOKUP(G1426,SCC_xref!$D$6:$E$260,2,FALSE)</f>
        <v>Compressor Engines</v>
      </c>
      <c r="J1426" s="7" t="s">
        <v>17135</v>
      </c>
      <c r="K1426" s="7">
        <v>25.09</v>
      </c>
      <c r="L1426" s="7" t="s">
        <v>17135</v>
      </c>
      <c r="M1426" s="7" t="s">
        <v>17135</v>
      </c>
      <c r="N1426" s="7" t="s">
        <v>17135</v>
      </c>
    </row>
    <row r="1427" spans="1:14" x14ac:dyDescent="0.2">
      <c r="A1427" s="43" t="s">
        <v>17062</v>
      </c>
      <c r="B1427" s="7" t="str">
        <f t="shared" si="24"/>
        <v>35</v>
      </c>
      <c r="C1427" s="7" t="s">
        <v>17105</v>
      </c>
      <c r="D1427" s="7" t="str">
        <f>VLOOKUP(C1427,fips_xref!$K$2:$L$53,2,FALSE)</f>
        <v>Lea</v>
      </c>
      <c r="E1427" s="7" t="s">
        <v>17201</v>
      </c>
      <c r="F1427" s="43" t="s">
        <v>17431</v>
      </c>
      <c r="G1427" s="7" t="s">
        <v>5578</v>
      </c>
      <c r="H1427" s="43" t="s">
        <v>17433</v>
      </c>
      <c r="I1427" s="43" t="str">
        <f>VLOOKUP(G1427,SCC_xref!$D$6:$E$260,2,FALSE)</f>
        <v>Compressor Engines</v>
      </c>
      <c r="J1427" s="7" t="s">
        <v>17135</v>
      </c>
      <c r="K1427" s="7">
        <v>25.14</v>
      </c>
      <c r="L1427" s="7" t="s">
        <v>17135</v>
      </c>
      <c r="M1427" s="7" t="s">
        <v>17135</v>
      </c>
      <c r="N1427" s="7" t="s">
        <v>17135</v>
      </c>
    </row>
    <row r="1428" spans="1:14" x14ac:dyDescent="0.2">
      <c r="A1428" s="43" t="s">
        <v>17062</v>
      </c>
      <c r="B1428" s="7" t="str">
        <f t="shared" si="24"/>
        <v>35</v>
      </c>
      <c r="C1428" s="7" t="s">
        <v>17105</v>
      </c>
      <c r="D1428" s="7" t="str">
        <f>VLOOKUP(C1428,fips_xref!$K$2:$L$53,2,FALSE)</f>
        <v>Lea</v>
      </c>
      <c r="E1428" s="7" t="s">
        <v>17201</v>
      </c>
      <c r="F1428" s="43" t="s">
        <v>17431</v>
      </c>
      <c r="G1428" s="7" t="s">
        <v>4252</v>
      </c>
      <c r="H1428" s="43" t="s">
        <v>17417</v>
      </c>
      <c r="I1428" s="43" t="str">
        <f>VLOOKUP(G1428,SCC_xref!$D$6:$E$260,2,FALSE)</f>
        <v>Natural Gas Production, Flares</v>
      </c>
      <c r="J1428" s="7" t="s">
        <v>17135</v>
      </c>
      <c r="K1428" s="7" t="s">
        <v>17135</v>
      </c>
      <c r="L1428" s="7" t="s">
        <v>17135</v>
      </c>
      <c r="M1428" s="7">
        <v>27.9</v>
      </c>
      <c r="N1428" s="7" t="s">
        <v>17135</v>
      </c>
    </row>
    <row r="1429" spans="1:14" x14ac:dyDescent="0.2">
      <c r="A1429" s="43" t="s">
        <v>17062</v>
      </c>
      <c r="B1429" s="7" t="str">
        <f t="shared" si="24"/>
        <v>35</v>
      </c>
      <c r="C1429" s="7" t="s">
        <v>17105</v>
      </c>
      <c r="D1429" s="7" t="str">
        <f>VLOOKUP(C1429,fips_xref!$K$2:$L$53,2,FALSE)</f>
        <v>Lea</v>
      </c>
      <c r="E1429" s="7" t="s">
        <v>17201</v>
      </c>
      <c r="F1429" s="43" t="s">
        <v>17431</v>
      </c>
      <c r="G1429" s="7" t="s">
        <v>5578</v>
      </c>
      <c r="H1429" s="43" t="s">
        <v>17434</v>
      </c>
      <c r="I1429" s="43" t="str">
        <f>VLOOKUP(G1429,SCC_xref!$D$6:$E$260,2,FALSE)</f>
        <v>Compressor Engines</v>
      </c>
      <c r="J1429" s="7">
        <v>31.55</v>
      </c>
      <c r="K1429" s="7" t="s">
        <v>17135</v>
      </c>
      <c r="L1429" s="7" t="s">
        <v>17135</v>
      </c>
      <c r="M1429" s="7" t="s">
        <v>17135</v>
      </c>
      <c r="N1429" s="7" t="s">
        <v>17135</v>
      </c>
    </row>
    <row r="1430" spans="1:14" x14ac:dyDescent="0.2">
      <c r="A1430" s="43" t="s">
        <v>17062</v>
      </c>
      <c r="B1430" s="7" t="str">
        <f t="shared" si="24"/>
        <v>35</v>
      </c>
      <c r="C1430" s="7" t="s">
        <v>17105</v>
      </c>
      <c r="D1430" s="7" t="str">
        <f>VLOOKUP(C1430,fips_xref!$K$2:$L$53,2,FALSE)</f>
        <v>Lea</v>
      </c>
      <c r="E1430" s="7" t="s">
        <v>17201</v>
      </c>
      <c r="F1430" s="43" t="s">
        <v>17431</v>
      </c>
      <c r="G1430" s="7" t="s">
        <v>4238</v>
      </c>
      <c r="H1430" s="43" t="s">
        <v>17450</v>
      </c>
      <c r="I1430" s="43" t="str">
        <f>VLOOKUP(G1430,SCC_xref!$D$6:$E$260,2,FALSE)</f>
        <v>Compressor Engines</v>
      </c>
      <c r="J1430" s="7">
        <v>34.76</v>
      </c>
      <c r="K1430" s="7" t="s">
        <v>17135</v>
      </c>
      <c r="L1430" s="7" t="s">
        <v>17135</v>
      </c>
      <c r="M1430" s="7" t="s">
        <v>17135</v>
      </c>
      <c r="N1430" s="7" t="s">
        <v>17135</v>
      </c>
    </row>
    <row r="1431" spans="1:14" x14ac:dyDescent="0.2">
      <c r="A1431" s="43" t="s">
        <v>17062</v>
      </c>
      <c r="B1431" s="7" t="str">
        <f t="shared" si="24"/>
        <v>35</v>
      </c>
      <c r="C1431" s="7" t="s">
        <v>17063</v>
      </c>
      <c r="D1431" s="7" t="str">
        <f>VLOOKUP(C1431,fips_xref!$K$2:$L$53,2,FALSE)</f>
        <v>Eddy</v>
      </c>
      <c r="E1431" s="7" t="s">
        <v>17139</v>
      </c>
      <c r="F1431" s="43" t="s">
        <v>17140</v>
      </c>
      <c r="G1431" s="7" t="s">
        <v>4242</v>
      </c>
      <c r="H1431" s="43" t="s">
        <v>17442</v>
      </c>
      <c r="I1431" s="43" t="str">
        <f>VLOOKUP(G1431,SCC_xref!$D$6:$E$260,2,FALSE)</f>
        <v>Compressor Engines</v>
      </c>
      <c r="J1431" s="7" t="s">
        <v>17135</v>
      </c>
      <c r="K1431" s="7" t="s">
        <v>17135</v>
      </c>
      <c r="L1431" s="7">
        <v>36.479999999999997</v>
      </c>
      <c r="M1431" s="7" t="s">
        <v>17135</v>
      </c>
      <c r="N1431" s="7" t="s">
        <v>17135</v>
      </c>
    </row>
    <row r="1432" spans="1:14" x14ac:dyDescent="0.2">
      <c r="A1432" s="43" t="s">
        <v>17062</v>
      </c>
      <c r="B1432" s="7" t="str">
        <f t="shared" si="24"/>
        <v>35</v>
      </c>
      <c r="C1432" s="7" t="s">
        <v>17105</v>
      </c>
      <c r="D1432" s="7" t="str">
        <f>VLOOKUP(C1432,fips_xref!$K$2:$L$53,2,FALSE)</f>
        <v>Lea</v>
      </c>
      <c r="E1432" s="7" t="s">
        <v>17201</v>
      </c>
      <c r="F1432" s="43" t="s">
        <v>17431</v>
      </c>
      <c r="G1432" s="7" t="s">
        <v>5576</v>
      </c>
      <c r="H1432" s="43" t="s">
        <v>17440</v>
      </c>
      <c r="I1432" s="43" t="str">
        <f>VLOOKUP(G1432,SCC_xref!$D$6:$E$260,2,FALSE)</f>
        <v>Compressor Engines</v>
      </c>
      <c r="J1432" s="7" t="s">
        <v>17135</v>
      </c>
      <c r="K1432" s="7" t="s">
        <v>17135</v>
      </c>
      <c r="L1432" s="7">
        <v>38.159999999999997</v>
      </c>
      <c r="M1432" s="7" t="s">
        <v>17135</v>
      </c>
      <c r="N1432" s="7" t="s">
        <v>17135</v>
      </c>
    </row>
    <row r="1433" spans="1:14" x14ac:dyDescent="0.2">
      <c r="A1433" s="43" t="s">
        <v>17062</v>
      </c>
      <c r="B1433" s="7" t="str">
        <f t="shared" si="24"/>
        <v>35</v>
      </c>
      <c r="C1433" s="7" t="s">
        <v>17105</v>
      </c>
      <c r="D1433" s="7" t="str">
        <f>VLOOKUP(C1433,fips_xref!$K$2:$L$53,2,FALSE)</f>
        <v>Lea</v>
      </c>
      <c r="E1433" s="7" t="s">
        <v>17201</v>
      </c>
      <c r="F1433" s="43" t="s">
        <v>17431</v>
      </c>
      <c r="G1433" s="7" t="s">
        <v>5576</v>
      </c>
      <c r="H1433" s="43" t="s">
        <v>17441</v>
      </c>
      <c r="I1433" s="43" t="str">
        <f>VLOOKUP(G1433,SCC_xref!$D$6:$E$260,2,FALSE)</f>
        <v>Compressor Engines</v>
      </c>
      <c r="J1433" s="7" t="s">
        <v>17135</v>
      </c>
      <c r="K1433" s="7" t="s">
        <v>17135</v>
      </c>
      <c r="L1433" s="7">
        <v>40.53</v>
      </c>
      <c r="M1433" s="7" t="s">
        <v>17135</v>
      </c>
      <c r="N1433" s="7" t="s">
        <v>17135</v>
      </c>
    </row>
    <row r="1434" spans="1:14" x14ac:dyDescent="0.2">
      <c r="A1434" s="43" t="s">
        <v>17062</v>
      </c>
      <c r="B1434" s="7" t="str">
        <f t="shared" si="24"/>
        <v>35</v>
      </c>
      <c r="C1434" s="7" t="s">
        <v>17105</v>
      </c>
      <c r="D1434" s="7" t="str">
        <f>VLOOKUP(C1434,fips_xref!$K$2:$L$53,2,FALSE)</f>
        <v>Lea</v>
      </c>
      <c r="E1434" s="7" t="s">
        <v>17201</v>
      </c>
      <c r="F1434" s="43" t="s">
        <v>17448</v>
      </c>
      <c r="G1434" s="7" t="s">
        <v>5578</v>
      </c>
      <c r="H1434" s="43" t="s">
        <v>17349</v>
      </c>
      <c r="I1434" s="43" t="str">
        <f>VLOOKUP(G1434,SCC_xref!$D$6:$E$260,2,FALSE)</f>
        <v>Compressor Engines</v>
      </c>
      <c r="J1434" s="7" t="s">
        <v>17135</v>
      </c>
      <c r="K1434" s="7" t="s">
        <v>17135</v>
      </c>
      <c r="L1434" s="7">
        <v>41.18</v>
      </c>
      <c r="M1434" s="7" t="s">
        <v>17135</v>
      </c>
      <c r="N1434" s="7" t="s">
        <v>17135</v>
      </c>
    </row>
    <row r="1435" spans="1:14" x14ac:dyDescent="0.2">
      <c r="A1435" s="43" t="s">
        <v>17062</v>
      </c>
      <c r="B1435" s="7" t="str">
        <f t="shared" si="24"/>
        <v>35</v>
      </c>
      <c r="C1435" s="7" t="s">
        <v>17105</v>
      </c>
      <c r="D1435" s="7" t="str">
        <f>VLOOKUP(C1435,fips_xref!$K$2:$L$53,2,FALSE)</f>
        <v>Lea</v>
      </c>
      <c r="E1435" s="7" t="s">
        <v>17201</v>
      </c>
      <c r="F1435" s="43" t="s">
        <v>17448</v>
      </c>
      <c r="G1435" s="7" t="s">
        <v>5578</v>
      </c>
      <c r="H1435" s="43" t="s">
        <v>17349</v>
      </c>
      <c r="I1435" s="43" t="str">
        <f>VLOOKUP(G1435,SCC_xref!$D$6:$E$260,2,FALSE)</f>
        <v>Compressor Engines</v>
      </c>
      <c r="J1435" s="7">
        <v>41.18</v>
      </c>
      <c r="K1435" s="7" t="s">
        <v>17135</v>
      </c>
      <c r="L1435" s="7" t="s">
        <v>17135</v>
      </c>
      <c r="M1435" s="7" t="s">
        <v>17135</v>
      </c>
      <c r="N1435" s="7" t="s">
        <v>17135</v>
      </c>
    </row>
    <row r="1436" spans="1:14" x14ac:dyDescent="0.2">
      <c r="A1436" s="43" t="s">
        <v>17062</v>
      </c>
      <c r="B1436" s="7" t="str">
        <f t="shared" si="24"/>
        <v>35</v>
      </c>
      <c r="C1436" s="7" t="s">
        <v>17105</v>
      </c>
      <c r="D1436" s="7" t="str">
        <f>VLOOKUP(C1436,fips_xref!$K$2:$L$53,2,FALSE)</f>
        <v>Lea</v>
      </c>
      <c r="E1436" s="7" t="s">
        <v>17201</v>
      </c>
      <c r="F1436" s="43" t="s">
        <v>17431</v>
      </c>
      <c r="G1436" s="7" t="s">
        <v>5576</v>
      </c>
      <c r="H1436" s="43" t="s">
        <v>17440</v>
      </c>
      <c r="I1436" s="43" t="str">
        <f>VLOOKUP(G1436,SCC_xref!$D$6:$E$260,2,FALSE)</f>
        <v>Compressor Engines</v>
      </c>
      <c r="J1436" s="7">
        <v>47.81</v>
      </c>
      <c r="K1436" s="7" t="s">
        <v>17135</v>
      </c>
      <c r="L1436" s="7" t="s">
        <v>17135</v>
      </c>
      <c r="M1436" s="7" t="s">
        <v>17135</v>
      </c>
      <c r="N1436" s="7" t="s">
        <v>17135</v>
      </c>
    </row>
    <row r="1437" spans="1:14" x14ac:dyDescent="0.2">
      <c r="A1437" s="43" t="s">
        <v>17062</v>
      </c>
      <c r="B1437" s="7" t="str">
        <f t="shared" si="24"/>
        <v>35</v>
      </c>
      <c r="C1437" s="7" t="s">
        <v>17105</v>
      </c>
      <c r="D1437" s="7" t="str">
        <f>VLOOKUP(C1437,fips_xref!$K$2:$L$53,2,FALSE)</f>
        <v>Lea</v>
      </c>
      <c r="E1437" s="7" t="s">
        <v>17201</v>
      </c>
      <c r="F1437" s="43" t="s">
        <v>17431</v>
      </c>
      <c r="G1437" s="7" t="s">
        <v>5576</v>
      </c>
      <c r="H1437" s="43" t="s">
        <v>17441</v>
      </c>
      <c r="I1437" s="43" t="str">
        <f>VLOOKUP(G1437,SCC_xref!$D$6:$E$260,2,FALSE)</f>
        <v>Compressor Engines</v>
      </c>
      <c r="J1437" s="7">
        <v>50.5</v>
      </c>
      <c r="K1437" s="7" t="s">
        <v>17135</v>
      </c>
      <c r="L1437" s="7" t="s">
        <v>17135</v>
      </c>
      <c r="M1437" s="7" t="s">
        <v>17135</v>
      </c>
      <c r="N1437" s="7" t="s">
        <v>17135</v>
      </c>
    </row>
    <row r="1438" spans="1:14" x14ac:dyDescent="0.2">
      <c r="A1438" s="43" t="s">
        <v>17062</v>
      </c>
      <c r="B1438" s="7" t="str">
        <f t="shared" si="24"/>
        <v>35</v>
      </c>
      <c r="C1438" s="7" t="s">
        <v>17105</v>
      </c>
      <c r="D1438" s="7" t="str">
        <f>VLOOKUP(C1438,fips_xref!$K$2:$L$53,2,FALSE)</f>
        <v>Lea</v>
      </c>
      <c r="E1438" s="7" t="s">
        <v>17201</v>
      </c>
      <c r="F1438" s="43" t="s">
        <v>17431</v>
      </c>
      <c r="G1438" s="7" t="s">
        <v>1126</v>
      </c>
      <c r="H1438" s="43" t="s">
        <v>17454</v>
      </c>
      <c r="I1438" s="43" t="str">
        <f>VLOOKUP(G1438,SCC_xref!$D$6:$E$260,2,FALSE)</f>
        <v>Permitted Fugitives</v>
      </c>
      <c r="J1438" s="7" t="s">
        <v>17135</v>
      </c>
      <c r="K1438" s="7">
        <v>53</v>
      </c>
      <c r="L1438" s="7" t="s">
        <v>17135</v>
      </c>
      <c r="M1438" s="7" t="s">
        <v>17135</v>
      </c>
      <c r="N1438" s="7" t="s">
        <v>17135</v>
      </c>
    </row>
    <row r="1439" spans="1:14" x14ac:dyDescent="0.2">
      <c r="A1439" s="43" t="s">
        <v>17062</v>
      </c>
      <c r="B1439" s="7" t="str">
        <f t="shared" si="24"/>
        <v>35</v>
      </c>
      <c r="C1439" s="7" t="s">
        <v>17105</v>
      </c>
      <c r="D1439" s="7" t="str">
        <f>VLOOKUP(C1439,fips_xref!$K$2:$L$53,2,FALSE)</f>
        <v>Lea</v>
      </c>
      <c r="E1439" s="7" t="s">
        <v>17201</v>
      </c>
      <c r="F1439" s="43" t="s">
        <v>17431</v>
      </c>
      <c r="G1439" s="7" t="s">
        <v>5578</v>
      </c>
      <c r="H1439" s="43" t="s">
        <v>17434</v>
      </c>
      <c r="I1439" s="43" t="str">
        <f>VLOOKUP(G1439,SCC_xref!$D$6:$E$260,2,FALSE)</f>
        <v>Compressor Engines</v>
      </c>
      <c r="J1439" s="7" t="s">
        <v>17135</v>
      </c>
      <c r="K1439" s="7" t="s">
        <v>17135</v>
      </c>
      <c r="L1439" s="7">
        <v>68.7</v>
      </c>
      <c r="M1439" s="7" t="s">
        <v>17135</v>
      </c>
      <c r="N1439" s="7" t="s">
        <v>17135</v>
      </c>
    </row>
    <row r="1440" spans="1:14" x14ac:dyDescent="0.2">
      <c r="A1440" s="43" t="s">
        <v>17062</v>
      </c>
      <c r="B1440" s="7" t="str">
        <f t="shared" si="24"/>
        <v>35</v>
      </c>
      <c r="C1440" s="7" t="s">
        <v>17105</v>
      </c>
      <c r="D1440" s="7" t="str">
        <f>VLOOKUP(C1440,fips_xref!$K$2:$L$53,2,FALSE)</f>
        <v>Lea</v>
      </c>
      <c r="E1440" s="7" t="s">
        <v>17201</v>
      </c>
      <c r="F1440" s="43" t="s">
        <v>17431</v>
      </c>
      <c r="G1440" s="7" t="s">
        <v>4238</v>
      </c>
      <c r="H1440" s="43" t="s">
        <v>17447</v>
      </c>
      <c r="I1440" s="43" t="str">
        <f>VLOOKUP(G1440,SCC_xref!$D$6:$E$260,2,FALSE)</f>
        <v>Compressor Engines</v>
      </c>
      <c r="J1440" s="7" t="s">
        <v>17135</v>
      </c>
      <c r="K1440" s="7" t="s">
        <v>17135</v>
      </c>
      <c r="L1440" s="7">
        <v>82.01</v>
      </c>
      <c r="M1440" s="7" t="s">
        <v>17135</v>
      </c>
      <c r="N1440" s="7" t="s">
        <v>17135</v>
      </c>
    </row>
    <row r="1441" spans="1:14" x14ac:dyDescent="0.2">
      <c r="A1441" s="43" t="s">
        <v>17062</v>
      </c>
      <c r="B1441" s="7" t="str">
        <f t="shared" si="24"/>
        <v>35</v>
      </c>
      <c r="C1441" s="7" t="s">
        <v>17105</v>
      </c>
      <c r="D1441" s="7" t="str">
        <f>VLOOKUP(C1441,fips_xref!$K$2:$L$53,2,FALSE)</f>
        <v>Lea</v>
      </c>
      <c r="E1441" s="7" t="s">
        <v>17201</v>
      </c>
      <c r="F1441" s="43" t="s">
        <v>17431</v>
      </c>
      <c r="G1441" s="7" t="s">
        <v>4238</v>
      </c>
      <c r="H1441" s="43" t="s">
        <v>17432</v>
      </c>
      <c r="I1441" s="43" t="str">
        <f>VLOOKUP(G1441,SCC_xref!$D$6:$E$260,2,FALSE)</f>
        <v>Compressor Engines</v>
      </c>
      <c r="J1441" s="7" t="s">
        <v>17135</v>
      </c>
      <c r="K1441" s="7" t="s">
        <v>17135</v>
      </c>
      <c r="L1441" s="7">
        <v>91.45</v>
      </c>
      <c r="M1441" s="7" t="s">
        <v>17135</v>
      </c>
      <c r="N1441" s="7" t="s">
        <v>17135</v>
      </c>
    </row>
    <row r="1442" spans="1:14" x14ac:dyDescent="0.2">
      <c r="A1442" s="43" t="s">
        <v>17062</v>
      </c>
      <c r="B1442" s="7" t="str">
        <f t="shared" si="24"/>
        <v>35</v>
      </c>
      <c r="C1442" s="7" t="s">
        <v>17105</v>
      </c>
      <c r="D1442" s="7" t="str">
        <f>VLOOKUP(C1442,fips_xref!$K$2:$L$53,2,FALSE)</f>
        <v>Lea</v>
      </c>
      <c r="E1442" s="7" t="s">
        <v>17201</v>
      </c>
      <c r="F1442" s="43" t="s">
        <v>17431</v>
      </c>
      <c r="G1442" s="7" t="s">
        <v>5578</v>
      </c>
      <c r="H1442" s="43" t="s">
        <v>17433</v>
      </c>
      <c r="I1442" s="43" t="str">
        <f>VLOOKUP(G1442,SCC_xref!$D$6:$E$260,2,FALSE)</f>
        <v>Compressor Engines</v>
      </c>
      <c r="J1442" s="7" t="s">
        <v>17135</v>
      </c>
      <c r="K1442" s="7" t="s">
        <v>17135</v>
      </c>
      <c r="L1442" s="7">
        <v>91.63</v>
      </c>
      <c r="M1442" s="7" t="s">
        <v>17135</v>
      </c>
      <c r="N1442" s="7" t="s">
        <v>17135</v>
      </c>
    </row>
    <row r="1443" spans="1:14" x14ac:dyDescent="0.2">
      <c r="A1443" s="43" t="s">
        <v>17062</v>
      </c>
      <c r="B1443" s="7" t="str">
        <f t="shared" si="24"/>
        <v>35</v>
      </c>
      <c r="C1443" s="7" t="s">
        <v>17105</v>
      </c>
      <c r="D1443" s="7" t="str">
        <f>VLOOKUP(C1443,fips_xref!$K$2:$L$53,2,FALSE)</f>
        <v>Lea</v>
      </c>
      <c r="E1443" s="7" t="s">
        <v>17201</v>
      </c>
      <c r="F1443" s="43" t="s">
        <v>17431</v>
      </c>
      <c r="G1443" s="7" t="s">
        <v>5576</v>
      </c>
      <c r="H1443" s="43" t="s">
        <v>17438</v>
      </c>
      <c r="I1443" s="43" t="str">
        <f>VLOOKUP(G1443,SCC_xref!$D$6:$E$260,2,FALSE)</f>
        <v>Compressor Engines</v>
      </c>
      <c r="J1443" s="7">
        <v>98.36</v>
      </c>
      <c r="K1443" s="7" t="s">
        <v>17135</v>
      </c>
      <c r="L1443" s="7" t="s">
        <v>17135</v>
      </c>
      <c r="M1443" s="7" t="s">
        <v>17135</v>
      </c>
      <c r="N1443" s="7" t="s">
        <v>17135</v>
      </c>
    </row>
    <row r="1444" spans="1:14" x14ac:dyDescent="0.2">
      <c r="A1444" s="43" t="s">
        <v>17062</v>
      </c>
      <c r="B1444" s="7" t="str">
        <f t="shared" si="24"/>
        <v>35</v>
      </c>
      <c r="C1444" s="7" t="s">
        <v>17105</v>
      </c>
      <c r="D1444" s="7" t="str">
        <f>VLOOKUP(C1444,fips_xref!$K$2:$L$53,2,FALSE)</f>
        <v>Lea</v>
      </c>
      <c r="E1444" s="7" t="s">
        <v>17201</v>
      </c>
      <c r="F1444" s="43" t="s">
        <v>17431</v>
      </c>
      <c r="G1444" s="7" t="s">
        <v>5576</v>
      </c>
      <c r="H1444" s="43" t="s">
        <v>17443</v>
      </c>
      <c r="I1444" s="43" t="str">
        <f>VLOOKUP(G1444,SCC_xref!$D$6:$E$260,2,FALSE)</f>
        <v>Compressor Engines</v>
      </c>
      <c r="J1444" s="7">
        <v>109.28</v>
      </c>
      <c r="K1444" s="7" t="s">
        <v>17135</v>
      </c>
      <c r="L1444" s="7" t="s">
        <v>17135</v>
      </c>
      <c r="M1444" s="7" t="s">
        <v>17135</v>
      </c>
      <c r="N1444" s="7" t="s">
        <v>17135</v>
      </c>
    </row>
    <row r="1445" spans="1:14" x14ac:dyDescent="0.2">
      <c r="A1445" s="43" t="s">
        <v>17062</v>
      </c>
      <c r="B1445" s="7" t="str">
        <f t="shared" si="24"/>
        <v>35</v>
      </c>
      <c r="C1445" s="7" t="s">
        <v>17105</v>
      </c>
      <c r="D1445" s="7" t="str">
        <f>VLOOKUP(C1445,fips_xref!$K$2:$L$53,2,FALSE)</f>
        <v>Lea</v>
      </c>
      <c r="E1445" s="7" t="s">
        <v>17201</v>
      </c>
      <c r="F1445" s="43" t="s">
        <v>17431</v>
      </c>
      <c r="G1445" s="7" t="s">
        <v>5578</v>
      </c>
      <c r="H1445" s="43" t="s">
        <v>17434</v>
      </c>
      <c r="I1445" s="43" t="str">
        <f>VLOOKUP(G1445,SCC_xref!$D$6:$E$260,2,FALSE)</f>
        <v>Compressor Engines</v>
      </c>
      <c r="J1445" s="7">
        <v>136.02000000000001</v>
      </c>
      <c r="K1445" s="7" t="s">
        <v>17135</v>
      </c>
      <c r="L1445" s="7" t="s">
        <v>17135</v>
      </c>
      <c r="M1445" s="7" t="s">
        <v>17135</v>
      </c>
      <c r="N1445" s="7" t="s">
        <v>17135</v>
      </c>
    </row>
    <row r="1446" spans="1:14" x14ac:dyDescent="0.2">
      <c r="A1446" s="43" t="s">
        <v>17062</v>
      </c>
      <c r="B1446" s="7" t="str">
        <f t="shared" ref="B1446:B1450" si="25">LEFT(C1446,2)</f>
        <v>35</v>
      </c>
      <c r="C1446" s="7" t="s">
        <v>17105</v>
      </c>
      <c r="D1446" s="7" t="str">
        <f>VLOOKUP(C1446,fips_xref!$K$2:$L$53,2,FALSE)</f>
        <v>Lea</v>
      </c>
      <c r="E1446" s="7" t="s">
        <v>17201</v>
      </c>
      <c r="F1446" s="43" t="s">
        <v>17431</v>
      </c>
      <c r="G1446" s="7" t="s">
        <v>4238</v>
      </c>
      <c r="H1446" s="43" t="s">
        <v>17447</v>
      </c>
      <c r="I1446" s="43" t="str">
        <f>VLOOKUP(G1446,SCC_xref!$D$6:$E$260,2,FALSE)</f>
        <v>Compressor Engines</v>
      </c>
      <c r="J1446" s="7">
        <v>165.68</v>
      </c>
      <c r="K1446" s="7" t="s">
        <v>17135</v>
      </c>
      <c r="L1446" s="7" t="s">
        <v>17135</v>
      </c>
      <c r="M1446" s="7" t="s">
        <v>17135</v>
      </c>
      <c r="N1446" s="7" t="s">
        <v>17135</v>
      </c>
    </row>
    <row r="1447" spans="1:14" x14ac:dyDescent="0.2">
      <c r="A1447" s="43" t="s">
        <v>17062</v>
      </c>
      <c r="B1447" s="7" t="str">
        <f t="shared" si="25"/>
        <v>35</v>
      </c>
      <c r="C1447" s="7" t="s">
        <v>17105</v>
      </c>
      <c r="D1447" s="7" t="str">
        <f>VLOOKUP(C1447,fips_xref!$K$2:$L$53,2,FALSE)</f>
        <v>Lea</v>
      </c>
      <c r="E1447" s="7" t="s">
        <v>17201</v>
      </c>
      <c r="F1447" s="43" t="s">
        <v>17431</v>
      </c>
      <c r="G1447" s="7" t="s">
        <v>1261</v>
      </c>
      <c r="H1447" s="43" t="s">
        <v>17436</v>
      </c>
      <c r="I1447" s="43" t="str">
        <f>VLOOKUP(G1447,SCC_xref!$D$6:$E$260,2,FALSE)</f>
        <v>Amine Units</v>
      </c>
      <c r="J1447" s="7" t="s">
        <v>17135</v>
      </c>
      <c r="K1447" s="7" t="s">
        <v>17135</v>
      </c>
      <c r="L1447" s="7" t="s">
        <v>17135</v>
      </c>
      <c r="M1447" s="7">
        <v>173.1</v>
      </c>
      <c r="N1447" s="7" t="s">
        <v>17135</v>
      </c>
    </row>
    <row r="1448" spans="1:14" x14ac:dyDescent="0.2">
      <c r="A1448" s="43" t="s">
        <v>17062</v>
      </c>
      <c r="B1448" s="7" t="str">
        <f t="shared" si="25"/>
        <v>35</v>
      </c>
      <c r="C1448" s="7" t="s">
        <v>17105</v>
      </c>
      <c r="D1448" s="7" t="str">
        <f>VLOOKUP(C1448,fips_xref!$K$2:$L$53,2,FALSE)</f>
        <v>Lea</v>
      </c>
      <c r="E1448" s="7" t="s">
        <v>17201</v>
      </c>
      <c r="F1448" s="43" t="s">
        <v>17431</v>
      </c>
      <c r="G1448" s="7" t="s">
        <v>4238</v>
      </c>
      <c r="H1448" s="43" t="s">
        <v>17432</v>
      </c>
      <c r="I1448" s="43" t="str">
        <f>VLOOKUP(G1448,SCC_xref!$D$6:$E$260,2,FALSE)</f>
        <v>Compressor Engines</v>
      </c>
      <c r="J1448" s="7">
        <v>184.63</v>
      </c>
      <c r="K1448" s="7" t="s">
        <v>17135</v>
      </c>
      <c r="L1448" s="7" t="s">
        <v>17135</v>
      </c>
      <c r="M1448" s="7" t="s">
        <v>17135</v>
      </c>
      <c r="N1448" s="7" t="s">
        <v>17135</v>
      </c>
    </row>
    <row r="1449" spans="1:14" x14ac:dyDescent="0.2">
      <c r="A1449" s="43" t="s">
        <v>17062</v>
      </c>
      <c r="B1449" s="7" t="str">
        <f t="shared" si="25"/>
        <v>35</v>
      </c>
      <c r="C1449" s="7" t="s">
        <v>17105</v>
      </c>
      <c r="D1449" s="7" t="str">
        <f>VLOOKUP(C1449,fips_xref!$K$2:$L$53,2,FALSE)</f>
        <v>Lea</v>
      </c>
      <c r="E1449" s="7" t="s">
        <v>17201</v>
      </c>
      <c r="F1449" s="43" t="s">
        <v>17431</v>
      </c>
      <c r="G1449" s="7" t="s">
        <v>5578</v>
      </c>
      <c r="H1449" s="43" t="s">
        <v>17433</v>
      </c>
      <c r="I1449" s="43" t="str">
        <f>VLOOKUP(G1449,SCC_xref!$D$6:$E$260,2,FALSE)</f>
        <v>Compressor Engines</v>
      </c>
      <c r="J1449" s="7">
        <v>185</v>
      </c>
      <c r="K1449" s="7" t="s">
        <v>17135</v>
      </c>
      <c r="L1449" s="7" t="s">
        <v>17135</v>
      </c>
      <c r="M1449" s="7" t="s">
        <v>17135</v>
      </c>
      <c r="N1449" s="7" t="s">
        <v>17135</v>
      </c>
    </row>
    <row r="1450" spans="1:14" x14ac:dyDescent="0.2">
      <c r="A1450" s="43" t="s">
        <v>17062</v>
      </c>
      <c r="B1450" s="7" t="str">
        <f t="shared" si="25"/>
        <v>35</v>
      </c>
      <c r="C1450" s="7" t="s">
        <v>17105</v>
      </c>
      <c r="D1450" s="7" t="str">
        <f>VLOOKUP(C1450,fips_xref!$K$2:$L$53,2,FALSE)</f>
        <v>Lea</v>
      </c>
      <c r="E1450" s="7" t="s">
        <v>17201</v>
      </c>
      <c r="F1450" s="43" t="s">
        <v>17431</v>
      </c>
      <c r="G1450" s="7" t="s">
        <v>1542</v>
      </c>
      <c r="H1450" s="43" t="s">
        <v>17435</v>
      </c>
      <c r="I1450" s="43" t="str">
        <f>VLOOKUP(G1450,SCC_xref!$D$6:$E$260,2,FALSE)</f>
        <v>Natural Gas Production, Other Not Classified</v>
      </c>
      <c r="J1450" s="7" t="s">
        <v>17135</v>
      </c>
      <c r="K1450" s="7" t="s">
        <v>17135</v>
      </c>
      <c r="L1450" s="7" t="s">
        <v>17135</v>
      </c>
      <c r="M1450" s="7">
        <v>1382.8</v>
      </c>
      <c r="N1450" s="7" t="s">
        <v>17135</v>
      </c>
    </row>
    <row r="1451" spans="1:14" x14ac:dyDescent="0.2">
      <c r="A1451" s="43"/>
      <c r="B1451" s="7"/>
      <c r="C1451" s="7"/>
      <c r="D1451" s="7"/>
      <c r="E1451" s="7"/>
      <c r="F1451" s="43"/>
      <c r="G1451" s="7"/>
      <c r="H1451" s="43"/>
      <c r="I1451" s="43"/>
      <c r="J1451" s="7"/>
      <c r="K1451" s="7"/>
      <c r="L1451" s="7"/>
      <c r="M1451" s="7"/>
      <c r="N1451" s="7"/>
    </row>
    <row r="1452" spans="1:14" x14ac:dyDescent="0.2">
      <c r="A1452" s="43"/>
      <c r="B1452" s="7"/>
      <c r="C1452" s="7"/>
      <c r="D1452" s="7"/>
      <c r="E1452" s="7"/>
      <c r="F1452" s="43"/>
      <c r="G1452" s="7"/>
      <c r="H1452" s="43"/>
      <c r="I1452" s="43"/>
      <c r="J1452" s="7"/>
      <c r="K1452" s="7"/>
      <c r="L1452" s="7"/>
      <c r="M1452" s="7"/>
      <c r="N1452" s="7"/>
    </row>
    <row r="1453" spans="1:14" x14ac:dyDescent="0.2">
      <c r="A1453" s="43"/>
      <c r="B1453" s="7"/>
      <c r="C1453" s="7"/>
      <c r="D1453" s="7"/>
      <c r="E1453" s="7"/>
      <c r="F1453" s="43"/>
      <c r="G1453" s="7"/>
      <c r="H1453" s="43"/>
      <c r="I1453" s="43"/>
      <c r="J1453" s="7"/>
      <c r="K1453" s="7"/>
      <c r="L1453" s="7"/>
      <c r="M1453" s="7"/>
      <c r="N1453" s="7"/>
    </row>
    <row r="1454" spans="1:14" x14ac:dyDescent="0.2">
      <c r="A1454" s="43"/>
      <c r="B1454" s="7"/>
      <c r="C1454" s="7"/>
      <c r="D1454" s="7"/>
      <c r="E1454" s="7"/>
      <c r="F1454" s="43"/>
      <c r="G1454" s="7"/>
      <c r="H1454" s="43"/>
      <c r="I1454" s="43"/>
      <c r="J1454" s="7"/>
      <c r="K1454" s="7"/>
      <c r="L1454" s="7"/>
      <c r="M1454" s="7"/>
      <c r="N1454" s="7"/>
    </row>
    <row r="1455" spans="1:14" x14ac:dyDescent="0.2">
      <c r="A1455" s="43"/>
      <c r="B1455" s="7"/>
      <c r="C1455" s="7"/>
      <c r="D1455" s="7"/>
      <c r="E1455" s="7"/>
      <c r="F1455" s="43"/>
      <c r="G1455" s="7"/>
      <c r="H1455" s="43"/>
      <c r="I1455" s="43"/>
      <c r="J1455" s="7"/>
      <c r="K1455" s="7"/>
      <c r="L1455" s="7"/>
      <c r="M1455" s="7"/>
      <c r="N1455" s="7"/>
    </row>
    <row r="1456" spans="1:14" x14ac:dyDescent="0.2">
      <c r="A1456" s="43"/>
      <c r="B1456" s="7"/>
      <c r="C1456" s="7"/>
      <c r="D1456" s="7"/>
      <c r="E1456" s="7"/>
      <c r="F1456" s="43"/>
      <c r="G1456" s="7"/>
      <c r="H1456" s="43"/>
      <c r="I1456" s="43"/>
      <c r="J1456" s="7"/>
      <c r="K1456" s="7"/>
      <c r="L1456" s="7"/>
      <c r="M1456" s="7"/>
      <c r="N1456" s="7"/>
    </row>
    <row r="1457" spans="1:14" x14ac:dyDescent="0.2">
      <c r="A1457" s="43"/>
      <c r="B1457" s="7"/>
      <c r="C1457" s="7"/>
      <c r="D1457" s="7"/>
      <c r="E1457" s="7"/>
      <c r="F1457" s="43"/>
      <c r="G1457" s="7"/>
      <c r="H1457" s="43"/>
      <c r="I1457" s="43"/>
      <c r="J1457" s="7"/>
      <c r="K1457" s="7"/>
      <c r="L1457" s="7"/>
      <c r="M1457" s="7"/>
      <c r="N1457" s="7"/>
    </row>
    <row r="1458" spans="1:14" x14ac:dyDescent="0.2">
      <c r="A1458" s="43"/>
      <c r="B1458" s="7"/>
      <c r="C1458" s="7"/>
      <c r="D1458" s="7"/>
      <c r="E1458" s="7"/>
      <c r="F1458" s="43"/>
      <c r="G1458" s="7"/>
      <c r="H1458" s="43"/>
      <c r="I1458" s="43"/>
      <c r="J1458" s="7"/>
      <c r="K1458" s="7"/>
      <c r="L1458" s="7"/>
      <c r="M1458" s="7"/>
      <c r="N1458" s="7"/>
    </row>
    <row r="1459" spans="1:14" x14ac:dyDescent="0.2">
      <c r="A1459" s="43"/>
      <c r="B1459" s="7"/>
      <c r="C1459" s="7"/>
      <c r="D1459" s="7"/>
      <c r="E1459" s="7"/>
      <c r="F1459" s="43"/>
      <c r="G1459" s="7"/>
      <c r="H1459" s="43"/>
      <c r="I1459" s="43"/>
      <c r="J1459" s="7"/>
      <c r="K1459" s="7"/>
      <c r="L1459" s="7"/>
      <c r="M1459" s="7"/>
      <c r="N1459" s="7"/>
    </row>
    <row r="1460" spans="1:14" x14ac:dyDescent="0.2">
      <c r="A1460" s="43"/>
      <c r="B1460" s="7"/>
      <c r="C1460" s="7"/>
      <c r="D1460" s="7"/>
      <c r="E1460" s="7"/>
      <c r="F1460" s="43"/>
      <c r="G1460" s="7"/>
      <c r="H1460" s="43"/>
      <c r="I1460" s="43"/>
      <c r="J1460" s="7"/>
      <c r="K1460" s="7"/>
      <c r="L1460" s="7"/>
      <c r="M1460" s="7"/>
      <c r="N1460" s="7"/>
    </row>
    <row r="1461" spans="1:14" x14ac:dyDescent="0.2">
      <c r="A1461" s="43"/>
      <c r="B1461" s="7"/>
      <c r="C1461" s="7"/>
      <c r="D1461" s="7"/>
      <c r="E1461" s="7"/>
      <c r="F1461" s="43"/>
      <c r="G1461" s="7"/>
      <c r="H1461" s="43"/>
      <c r="I1461" s="43"/>
      <c r="J1461" s="7"/>
      <c r="K1461" s="7"/>
      <c r="L1461" s="7"/>
      <c r="M1461" s="7"/>
      <c r="N1461" s="7"/>
    </row>
    <row r="1462" spans="1:14" x14ac:dyDescent="0.2">
      <c r="A1462" s="43"/>
      <c r="B1462" s="7"/>
      <c r="C1462" s="7"/>
      <c r="D1462" s="7"/>
      <c r="E1462" s="7"/>
      <c r="F1462" s="43"/>
      <c r="G1462" s="7"/>
      <c r="H1462" s="43"/>
      <c r="I1462" s="43"/>
      <c r="J1462" s="7"/>
      <c r="K1462" s="7"/>
      <c r="L1462" s="7"/>
      <c r="M1462" s="7"/>
      <c r="N1462" s="7"/>
    </row>
    <row r="1463" spans="1:14" x14ac:dyDescent="0.2">
      <c r="A1463" s="43"/>
      <c r="B1463" s="7"/>
      <c r="C1463" s="7"/>
      <c r="D1463" s="7"/>
      <c r="E1463" s="7"/>
      <c r="F1463" s="43"/>
      <c r="G1463" s="7"/>
      <c r="H1463" s="43"/>
      <c r="I1463" s="43"/>
      <c r="J1463" s="7"/>
      <c r="K1463" s="7"/>
      <c r="L1463" s="7"/>
      <c r="M1463" s="7"/>
      <c r="N1463" s="7"/>
    </row>
    <row r="1464" spans="1:14" x14ac:dyDescent="0.2">
      <c r="A1464" s="43"/>
      <c r="B1464" s="7"/>
      <c r="C1464" s="7"/>
      <c r="D1464" s="7"/>
      <c r="E1464" s="7"/>
      <c r="F1464" s="43"/>
      <c r="G1464" s="7"/>
      <c r="H1464" s="43"/>
      <c r="I1464" s="43"/>
      <c r="J1464" s="7"/>
      <c r="K1464" s="7"/>
      <c r="L1464" s="7"/>
      <c r="M1464" s="7"/>
      <c r="N1464" s="7"/>
    </row>
    <row r="1465" spans="1:14" x14ac:dyDescent="0.2">
      <c r="A1465" s="43"/>
      <c r="B1465" s="7"/>
      <c r="C1465" s="7"/>
      <c r="D1465" s="7"/>
      <c r="E1465" s="7"/>
      <c r="F1465" s="43"/>
      <c r="G1465" s="7"/>
      <c r="H1465" s="43"/>
      <c r="I1465" s="43"/>
      <c r="J1465" s="7"/>
      <c r="K1465" s="7"/>
      <c r="L1465" s="7"/>
      <c r="M1465" s="7"/>
      <c r="N1465" s="7"/>
    </row>
    <row r="1466" spans="1:14" x14ac:dyDescent="0.2">
      <c r="A1466" s="43"/>
      <c r="B1466" s="7"/>
      <c r="C1466" s="7"/>
      <c r="D1466" s="7"/>
      <c r="E1466" s="7"/>
      <c r="F1466" s="43"/>
      <c r="G1466" s="7"/>
      <c r="H1466" s="43"/>
      <c r="I1466" s="43"/>
      <c r="J1466" s="7"/>
      <c r="K1466" s="7"/>
      <c r="L1466" s="7"/>
      <c r="M1466" s="7"/>
      <c r="N1466" s="7"/>
    </row>
    <row r="1467" spans="1:14" x14ac:dyDescent="0.2">
      <c r="A1467" s="43"/>
      <c r="B1467" s="7"/>
      <c r="C1467" s="7"/>
      <c r="D1467" s="7"/>
      <c r="E1467" s="7"/>
      <c r="F1467" s="43"/>
      <c r="G1467" s="7"/>
      <c r="H1467" s="43"/>
      <c r="I1467" s="43"/>
      <c r="J1467" s="7"/>
      <c r="K1467" s="7"/>
      <c r="L1467" s="7"/>
      <c r="M1467" s="7"/>
      <c r="N1467" s="7"/>
    </row>
    <row r="1468" spans="1:14" x14ac:dyDescent="0.2">
      <c r="A1468" s="43"/>
      <c r="B1468" s="7"/>
      <c r="C1468" s="7"/>
      <c r="D1468" s="7"/>
      <c r="E1468" s="7"/>
      <c r="F1468" s="43"/>
      <c r="G1468" s="7"/>
      <c r="H1468" s="43"/>
      <c r="I1468" s="43"/>
      <c r="J1468" s="7"/>
      <c r="K1468" s="7"/>
      <c r="L1468" s="7"/>
      <c r="M1468" s="7"/>
      <c r="N1468" s="7"/>
    </row>
    <row r="1469" spans="1:14" x14ac:dyDescent="0.2">
      <c r="A1469" s="43"/>
      <c r="B1469" s="7"/>
      <c r="C1469" s="7"/>
      <c r="D1469" s="7"/>
      <c r="E1469" s="7"/>
      <c r="F1469" s="43"/>
      <c r="G1469" s="7"/>
      <c r="H1469" s="43"/>
      <c r="I1469" s="43"/>
      <c r="J1469" s="7"/>
      <c r="K1469" s="7"/>
      <c r="L1469" s="7"/>
      <c r="M1469" s="7"/>
      <c r="N1469" s="7"/>
    </row>
    <row r="1470" spans="1:14" x14ac:dyDescent="0.2">
      <c r="A1470" s="43"/>
      <c r="B1470" s="7"/>
      <c r="C1470" s="7"/>
      <c r="D1470" s="7"/>
      <c r="E1470" s="7"/>
      <c r="F1470" s="43"/>
      <c r="G1470" s="7"/>
      <c r="H1470" s="43"/>
      <c r="I1470" s="43"/>
      <c r="J1470" s="7"/>
      <c r="K1470" s="7"/>
      <c r="L1470" s="7"/>
      <c r="M1470" s="7"/>
      <c r="N1470" s="7"/>
    </row>
    <row r="1471" spans="1:14" x14ac:dyDescent="0.2">
      <c r="A1471" s="43"/>
      <c r="B1471" s="7"/>
      <c r="C1471" s="7"/>
      <c r="D1471" s="7"/>
      <c r="E1471" s="7"/>
      <c r="F1471" s="43"/>
      <c r="G1471" s="7"/>
      <c r="H1471" s="43"/>
      <c r="I1471" s="43"/>
      <c r="J1471" s="7"/>
      <c r="K1471" s="7"/>
      <c r="L1471" s="7"/>
      <c r="M1471" s="7"/>
      <c r="N1471" s="7"/>
    </row>
    <row r="1472" spans="1:14" x14ac:dyDescent="0.2">
      <c r="A1472" s="43"/>
      <c r="B1472" s="7"/>
      <c r="C1472" s="7"/>
      <c r="D1472" s="7"/>
      <c r="E1472" s="7"/>
      <c r="F1472" s="43"/>
      <c r="G1472" s="7"/>
      <c r="H1472" s="43"/>
      <c r="I1472" s="43"/>
      <c r="J1472" s="7"/>
      <c r="K1472" s="7"/>
      <c r="L1472" s="7"/>
      <c r="M1472" s="7"/>
      <c r="N1472" s="7"/>
    </row>
    <row r="1473" spans="1:14" x14ac:dyDescent="0.2">
      <c r="A1473" s="43"/>
      <c r="B1473" s="7"/>
      <c r="C1473" s="7"/>
      <c r="D1473" s="7"/>
      <c r="E1473" s="7"/>
      <c r="F1473" s="43"/>
      <c r="G1473" s="7"/>
      <c r="H1473" s="43"/>
      <c r="I1473" s="43"/>
      <c r="J1473" s="7"/>
      <c r="K1473" s="7"/>
      <c r="L1473" s="7"/>
      <c r="M1473" s="7"/>
      <c r="N1473" s="7"/>
    </row>
    <row r="1474" spans="1:14" x14ac:dyDescent="0.2">
      <c r="A1474" s="43"/>
      <c r="B1474" s="7"/>
      <c r="C1474" s="7"/>
      <c r="D1474" s="7"/>
      <c r="E1474" s="7"/>
      <c r="F1474" s="43"/>
      <c r="G1474" s="7"/>
      <c r="H1474" s="43"/>
      <c r="I1474" s="43"/>
      <c r="J1474" s="7"/>
      <c r="K1474" s="7"/>
      <c r="L1474" s="7"/>
      <c r="M1474" s="7"/>
      <c r="N1474" s="7"/>
    </row>
    <row r="1475" spans="1:14" x14ac:dyDescent="0.2">
      <c r="A1475" s="43"/>
      <c r="B1475" s="7"/>
      <c r="C1475" s="7"/>
      <c r="D1475" s="7"/>
      <c r="E1475" s="7"/>
      <c r="F1475" s="43"/>
      <c r="G1475" s="7"/>
      <c r="H1475" s="43"/>
      <c r="I1475" s="43"/>
      <c r="J1475" s="7"/>
      <c r="K1475" s="7"/>
      <c r="L1475" s="7"/>
      <c r="M1475" s="7"/>
      <c r="N1475" s="7"/>
    </row>
    <row r="1476" spans="1:14" x14ac:dyDescent="0.2">
      <c r="A1476" s="43"/>
      <c r="B1476" s="7"/>
      <c r="C1476" s="7"/>
      <c r="D1476" s="7"/>
      <c r="E1476" s="7"/>
      <c r="F1476" s="43"/>
      <c r="G1476" s="7"/>
      <c r="H1476" s="43"/>
      <c r="I1476" s="43"/>
      <c r="J1476" s="7"/>
      <c r="K1476" s="7"/>
      <c r="L1476" s="7"/>
      <c r="M1476" s="7"/>
      <c r="N1476" s="7"/>
    </row>
    <row r="1477" spans="1:14" x14ac:dyDescent="0.2">
      <c r="A1477" s="43"/>
      <c r="B1477" s="7"/>
      <c r="C1477" s="7"/>
      <c r="D1477" s="7"/>
      <c r="E1477" s="7"/>
      <c r="F1477" s="43"/>
      <c r="G1477" s="7"/>
      <c r="H1477" s="43"/>
      <c r="I1477" s="43"/>
      <c r="J1477" s="7"/>
      <c r="K1477" s="7"/>
      <c r="L1477" s="7"/>
      <c r="M1477" s="7"/>
      <c r="N1477" s="7"/>
    </row>
    <row r="1478" spans="1:14" x14ac:dyDescent="0.2">
      <c r="A1478" s="43"/>
      <c r="B1478" s="7"/>
      <c r="C1478" s="7"/>
      <c r="D1478" s="7"/>
      <c r="E1478" s="7"/>
      <c r="F1478" s="43"/>
      <c r="G1478" s="7"/>
      <c r="H1478" s="43"/>
      <c r="I1478" s="43"/>
      <c r="J1478" s="7"/>
      <c r="K1478" s="7"/>
      <c r="L1478" s="7"/>
      <c r="M1478" s="7"/>
      <c r="N1478" s="7"/>
    </row>
    <row r="1479" spans="1:14" x14ac:dyDescent="0.2">
      <c r="A1479" s="43"/>
      <c r="B1479" s="7"/>
      <c r="C1479" s="7"/>
      <c r="D1479" s="7"/>
      <c r="E1479" s="7"/>
      <c r="F1479" s="43"/>
      <c r="G1479" s="7"/>
      <c r="H1479" s="43"/>
      <c r="I1479" s="43"/>
      <c r="J1479" s="7"/>
      <c r="K1479" s="7"/>
      <c r="L1479" s="7"/>
      <c r="M1479" s="7"/>
      <c r="N1479" s="7"/>
    </row>
    <row r="1480" spans="1:14" x14ac:dyDescent="0.2">
      <c r="A1480" s="43"/>
      <c r="B1480" s="7"/>
      <c r="C1480" s="7"/>
      <c r="D1480" s="7"/>
      <c r="E1480" s="7"/>
      <c r="F1480" s="43"/>
      <c r="G1480" s="7"/>
      <c r="H1480" s="43"/>
      <c r="I1480" s="43"/>
      <c r="J1480" s="7"/>
      <c r="K1480" s="7"/>
      <c r="L1480" s="7"/>
      <c r="M1480" s="7"/>
      <c r="N1480" s="7"/>
    </row>
    <row r="1481" spans="1:14" x14ac:dyDescent="0.2">
      <c r="A1481" s="43"/>
      <c r="B1481" s="7"/>
      <c r="C1481" s="7"/>
      <c r="D1481" s="7"/>
      <c r="E1481" s="7"/>
      <c r="F1481" s="43"/>
      <c r="G1481" s="7"/>
      <c r="H1481" s="43"/>
      <c r="I1481" s="43"/>
      <c r="J1481" s="7"/>
      <c r="K1481" s="7"/>
      <c r="L1481" s="7"/>
      <c r="M1481" s="7"/>
      <c r="N1481" s="7"/>
    </row>
    <row r="1482" spans="1:14" x14ac:dyDescent="0.2">
      <c r="A1482" s="43"/>
      <c r="B1482" s="7"/>
      <c r="C1482" s="7"/>
      <c r="D1482" s="7"/>
      <c r="E1482" s="7"/>
      <c r="F1482" s="43"/>
      <c r="G1482" s="7"/>
      <c r="H1482" s="43"/>
      <c r="I1482" s="43"/>
      <c r="J1482" s="7"/>
      <c r="K1482" s="7"/>
      <c r="L1482" s="7"/>
      <c r="M1482" s="7"/>
      <c r="N1482" s="7"/>
    </row>
    <row r="1483" spans="1:14" x14ac:dyDescent="0.2">
      <c r="A1483" s="43"/>
      <c r="B1483" s="7"/>
      <c r="C1483" s="7"/>
      <c r="D1483" s="7"/>
      <c r="E1483" s="7"/>
      <c r="F1483" s="43"/>
      <c r="G1483" s="7"/>
      <c r="H1483" s="43"/>
      <c r="I1483" s="43"/>
      <c r="J1483" s="7"/>
      <c r="K1483" s="7"/>
      <c r="L1483" s="7"/>
      <c r="M1483" s="7"/>
      <c r="N1483" s="7"/>
    </row>
  </sheetData>
  <autoFilter ref="A4:N1450"/>
  <mergeCells count="1">
    <mergeCell ref="J3:N3"/>
  </mergeCells>
  <phoneticPr fontId="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C6417"/>
  <sheetViews>
    <sheetView zoomScaleNormal="100" workbookViewId="0">
      <selection activeCell="G1" sqref="G1:H2"/>
    </sheetView>
  </sheetViews>
  <sheetFormatPr defaultRowHeight="12.75" x14ac:dyDescent="0.2"/>
  <cols>
    <col min="1" max="3" width="10.42578125" customWidth="1"/>
    <col min="4" max="4" width="15.7109375" bestFit="1" customWidth="1"/>
    <col min="5" max="5" width="21.85546875" bestFit="1" customWidth="1"/>
    <col min="6" max="6" width="47.42578125" style="163" bestFit="1" customWidth="1"/>
    <col min="7" max="7" width="32.7109375" customWidth="1"/>
    <col min="8" max="8" width="60" style="36" customWidth="1"/>
    <col min="9" max="9" width="57.42578125" style="36" bestFit="1" customWidth="1"/>
    <col min="10" max="10" width="39.7109375" style="36" customWidth="1"/>
  </cols>
  <sheetData>
    <row r="1" spans="1:29" s="7" customFormat="1" x14ac:dyDescent="0.2">
      <c r="A1" s="85" t="s">
        <v>17059</v>
      </c>
      <c r="B1" s="85"/>
      <c r="C1" s="85"/>
      <c r="D1" s="85"/>
      <c r="F1" s="162"/>
      <c r="H1" s="167"/>
      <c r="I1" s="57"/>
      <c r="J1" s="57"/>
    </row>
    <row r="2" spans="1:29" x14ac:dyDescent="0.2">
      <c r="A2" s="152"/>
      <c r="B2" s="43" t="s">
        <v>17060</v>
      </c>
      <c r="C2" s="47"/>
      <c r="D2" s="47"/>
    </row>
    <row r="3" spans="1:29" ht="15.75" x14ac:dyDescent="0.25">
      <c r="A3" s="198"/>
      <c r="B3" s="7"/>
      <c r="C3" s="7"/>
      <c r="D3" s="7"/>
    </row>
    <row r="4" spans="1:29" x14ac:dyDescent="0.2">
      <c r="A4" s="7"/>
      <c r="B4" s="7"/>
      <c r="C4" s="7"/>
      <c r="D4" s="7"/>
      <c r="E4" s="1"/>
      <c r="F4" s="164"/>
      <c r="G4" s="11"/>
      <c r="H4" s="74"/>
      <c r="I4" s="74"/>
      <c r="J4" s="74"/>
    </row>
    <row r="5" spans="1:29" s="4" customFormat="1" ht="25.5" x14ac:dyDescent="0.2">
      <c r="A5" s="28" t="s">
        <v>5572</v>
      </c>
      <c r="B5" s="28" t="s">
        <v>1893</v>
      </c>
      <c r="C5" s="28" t="s">
        <v>1894</v>
      </c>
      <c r="D5" s="28" t="s">
        <v>2584</v>
      </c>
      <c r="E5" s="28" t="s">
        <v>17455</v>
      </c>
      <c r="F5" s="28" t="s">
        <v>17456</v>
      </c>
      <c r="G5" s="28" t="s">
        <v>792</v>
      </c>
      <c r="H5" s="28" t="s">
        <v>17457</v>
      </c>
      <c r="I5" s="28" t="s">
        <v>17458</v>
      </c>
      <c r="J5" s="28" t="s">
        <v>17058</v>
      </c>
      <c r="K5" s="28" t="s">
        <v>3158</v>
      </c>
      <c r="L5" s="28" t="s">
        <v>3159</v>
      </c>
      <c r="M5" s="152" t="s">
        <v>3160</v>
      </c>
      <c r="N5" s="152" t="s">
        <v>783</v>
      </c>
      <c r="O5" s="152" t="s">
        <v>784</v>
      </c>
      <c r="P5" s="28"/>
      <c r="Q5" s="28"/>
      <c r="R5" s="28"/>
      <c r="S5" s="28"/>
      <c r="T5" s="28"/>
      <c r="U5" s="28"/>
      <c r="V5" s="28"/>
      <c r="W5" s="28"/>
      <c r="X5" s="28"/>
      <c r="Y5" s="28"/>
      <c r="Z5" s="28"/>
      <c r="AA5" s="28"/>
      <c r="AB5" s="28"/>
      <c r="AC5" s="28"/>
    </row>
    <row r="6" spans="1:29" s="6" customFormat="1" x14ac:dyDescent="0.2">
      <c r="A6" s="192" t="s">
        <v>17057</v>
      </c>
      <c r="B6" s="128">
        <v>48</v>
      </c>
      <c r="C6" s="77" t="str">
        <f>VLOOKUP(D6,fips_xref!$A$2:$B$53,2,FALSE)</f>
        <v>48003</v>
      </c>
      <c r="D6" t="s">
        <v>17016</v>
      </c>
      <c r="E6">
        <v>1311</v>
      </c>
      <c r="F6" t="s">
        <v>17459</v>
      </c>
      <c r="G6">
        <v>20200252</v>
      </c>
      <c r="H6" t="s">
        <v>17460</v>
      </c>
      <c r="I6" t="s">
        <v>17461</v>
      </c>
      <c r="J6" t="str">
        <f>VLOOKUP(G6,SCC_xref!$D$6:$E$261,2,FALSE)</f>
        <v>Compressor Engines</v>
      </c>
      <c r="K6" s="129">
        <v>736.84</v>
      </c>
      <c r="L6" s="129">
        <v>42.11</v>
      </c>
      <c r="M6" s="183"/>
      <c r="N6" s="183"/>
      <c r="O6" s="183"/>
    </row>
    <row r="7" spans="1:29" s="6" customFormat="1" x14ac:dyDescent="0.2">
      <c r="A7" s="192" t="s">
        <v>17057</v>
      </c>
      <c r="B7" s="128">
        <v>48</v>
      </c>
      <c r="C7" s="77" t="str">
        <f>VLOOKUP(D7,fips_xref!$A$2:$B$53,2,FALSE)</f>
        <v>48003</v>
      </c>
      <c r="D7" t="s">
        <v>17016</v>
      </c>
      <c r="E7">
        <v>1311</v>
      </c>
      <c r="F7" t="s">
        <v>17459</v>
      </c>
      <c r="G7">
        <v>20200253</v>
      </c>
      <c r="H7" t="s">
        <v>17462</v>
      </c>
      <c r="I7" t="s">
        <v>17461</v>
      </c>
      <c r="J7" t="str">
        <f>VLOOKUP(G7,SCC_xref!$D$6:$E$261,2,FALSE)</f>
        <v>Compressor Engines</v>
      </c>
      <c r="K7" s="129">
        <v>162.99</v>
      </c>
      <c r="L7" s="129">
        <v>24.97</v>
      </c>
      <c r="M7" s="183"/>
      <c r="N7" s="183"/>
      <c r="O7" s="183"/>
    </row>
    <row r="8" spans="1:29" s="6" customFormat="1" x14ac:dyDescent="0.2">
      <c r="A8" s="192" t="s">
        <v>17057</v>
      </c>
      <c r="B8" s="128">
        <v>48</v>
      </c>
      <c r="C8" s="77" t="str">
        <f>VLOOKUP(D8,fips_xref!$A$2:$B$53,2,FALSE)</f>
        <v>48003</v>
      </c>
      <c r="D8" t="s">
        <v>17016</v>
      </c>
      <c r="E8">
        <v>1311</v>
      </c>
      <c r="F8" t="s">
        <v>17459</v>
      </c>
      <c r="G8">
        <v>20200254</v>
      </c>
      <c r="H8" t="s">
        <v>17463</v>
      </c>
      <c r="I8" t="s">
        <v>17461</v>
      </c>
      <c r="J8" t="str">
        <f>VLOOKUP(G8,SCC_xref!$D$6:$E$261,2,FALSE)</f>
        <v>Compressor Engines</v>
      </c>
      <c r="K8" s="129">
        <v>595.9</v>
      </c>
      <c r="L8" s="129">
        <v>44.71</v>
      </c>
      <c r="M8" s="183"/>
      <c r="N8" s="183"/>
      <c r="O8" s="183"/>
    </row>
    <row r="9" spans="1:29" s="6" customFormat="1" x14ac:dyDescent="0.2">
      <c r="A9" s="192" t="s">
        <v>17057</v>
      </c>
      <c r="B9" s="128">
        <v>48</v>
      </c>
      <c r="C9" s="77" t="str">
        <f>VLOOKUP(D9,fips_xref!$A$2:$B$53,2,FALSE)</f>
        <v>48003</v>
      </c>
      <c r="D9" t="s">
        <v>17016</v>
      </c>
      <c r="E9">
        <v>1311</v>
      </c>
      <c r="F9" t="s">
        <v>17459</v>
      </c>
      <c r="G9">
        <v>31000203</v>
      </c>
      <c r="H9" t="s">
        <v>17464</v>
      </c>
      <c r="I9" t="s">
        <v>17465</v>
      </c>
      <c r="J9" t="str">
        <f>VLOOKUP(G9,SCC_xref!$D$6:$E$261,2,FALSE)</f>
        <v>Compressor Engines</v>
      </c>
      <c r="K9" s="129">
        <v>0</v>
      </c>
      <c r="L9" s="129">
        <v>0</v>
      </c>
      <c r="M9" s="183"/>
      <c r="N9" s="183"/>
      <c r="O9" s="183"/>
    </row>
    <row r="10" spans="1:29" s="6" customFormat="1" x14ac:dyDescent="0.2">
      <c r="A10" s="192" t="s">
        <v>17057</v>
      </c>
      <c r="B10" s="128">
        <v>48</v>
      </c>
      <c r="C10" s="77" t="str">
        <f>VLOOKUP(D10,fips_xref!$A$2:$B$53,2,FALSE)</f>
        <v>48003</v>
      </c>
      <c r="D10" t="s">
        <v>17016</v>
      </c>
      <c r="E10">
        <v>1311</v>
      </c>
      <c r="F10" t="s">
        <v>17459</v>
      </c>
      <c r="G10">
        <v>31000205</v>
      </c>
      <c r="H10" t="s">
        <v>17466</v>
      </c>
      <c r="I10" t="s">
        <v>17465</v>
      </c>
      <c r="J10" t="str">
        <f>VLOOKUP(G10,SCC_xref!$D$6:$E$261,2,FALSE)</f>
        <v>Natural Gas Production, Flares</v>
      </c>
      <c r="K10" s="129">
        <v>0</v>
      </c>
      <c r="L10" s="129">
        <v>0</v>
      </c>
      <c r="M10" s="183"/>
      <c r="N10" s="183"/>
      <c r="O10" s="183"/>
    </row>
    <row r="11" spans="1:29" s="6" customFormat="1" x14ac:dyDescent="0.2">
      <c r="A11" s="192" t="s">
        <v>17057</v>
      </c>
      <c r="B11" s="128">
        <v>48</v>
      </c>
      <c r="C11" s="77" t="str">
        <f>VLOOKUP(D11,fips_xref!$A$2:$B$53,2,FALSE)</f>
        <v>48003</v>
      </c>
      <c r="D11" t="s">
        <v>17016</v>
      </c>
      <c r="E11">
        <v>1311</v>
      </c>
      <c r="F11" t="s">
        <v>17459</v>
      </c>
      <c r="G11">
        <v>31000207</v>
      </c>
      <c r="H11" t="s">
        <v>17467</v>
      </c>
      <c r="I11" t="s">
        <v>17465</v>
      </c>
      <c r="J11" t="str">
        <f>VLOOKUP(G11,SCC_xref!$D$6:$E$261,2,FALSE)</f>
        <v>Permitted Fugitives</v>
      </c>
      <c r="K11" s="129">
        <v>0</v>
      </c>
      <c r="L11" s="129">
        <v>1.47</v>
      </c>
      <c r="M11" s="183"/>
      <c r="N11" s="183"/>
      <c r="O11" s="183"/>
    </row>
    <row r="12" spans="1:29" s="6" customFormat="1" x14ac:dyDescent="0.2">
      <c r="A12" s="192" t="s">
        <v>17057</v>
      </c>
      <c r="B12" s="128">
        <v>48</v>
      </c>
      <c r="C12" s="77" t="str">
        <f>VLOOKUP(D12,fips_xref!$A$2:$B$53,2,FALSE)</f>
        <v>48003</v>
      </c>
      <c r="D12" t="s">
        <v>17016</v>
      </c>
      <c r="E12">
        <v>1311</v>
      </c>
      <c r="F12" t="s">
        <v>17459</v>
      </c>
      <c r="G12">
        <v>31000227</v>
      </c>
      <c r="H12" t="s">
        <v>17468</v>
      </c>
      <c r="I12" t="s">
        <v>17469</v>
      </c>
      <c r="J12" t="str">
        <f>VLOOKUP(G12,SCC_xref!$D$6:$E$261,2,FALSE)</f>
        <v>Dehydrator</v>
      </c>
      <c r="K12" s="129">
        <v>0</v>
      </c>
      <c r="L12" s="129">
        <v>0</v>
      </c>
      <c r="M12" s="183"/>
      <c r="N12" s="183"/>
      <c r="O12" s="183"/>
    </row>
    <row r="13" spans="1:29" s="79" customFormat="1" x14ac:dyDescent="0.2">
      <c r="A13" s="192" t="s">
        <v>17057</v>
      </c>
      <c r="B13" s="128">
        <v>48</v>
      </c>
      <c r="C13" s="77" t="str">
        <f>VLOOKUP(D13,fips_xref!$A$2:$B$53,2,FALSE)</f>
        <v>48003</v>
      </c>
      <c r="D13" t="s">
        <v>17016</v>
      </c>
      <c r="E13">
        <v>1311</v>
      </c>
      <c r="F13" t="s">
        <v>17459</v>
      </c>
      <c r="G13">
        <v>31000299</v>
      </c>
      <c r="H13" t="s">
        <v>17470</v>
      </c>
      <c r="I13" t="s">
        <v>17465</v>
      </c>
      <c r="J13" t="str">
        <f>VLOOKUP(G13,SCC_xref!$D$6:$E$261,2,FALSE)</f>
        <v>Natural Gas Production, Other Not Classified</v>
      </c>
      <c r="K13" s="129">
        <v>0.60029999999999994</v>
      </c>
      <c r="L13" s="129">
        <v>6.9699999999999998E-2</v>
      </c>
      <c r="M13" s="183"/>
      <c r="N13" s="183"/>
      <c r="O13" s="183"/>
      <c r="P13" s="6"/>
      <c r="Q13" s="6"/>
      <c r="R13" s="6"/>
      <c r="S13" s="6"/>
      <c r="T13" s="6"/>
      <c r="U13" s="6"/>
      <c r="V13" s="6"/>
    </row>
    <row r="14" spans="1:29" s="79" customFormat="1" x14ac:dyDescent="0.2">
      <c r="A14" s="192" t="s">
        <v>17057</v>
      </c>
      <c r="B14" s="128">
        <v>48</v>
      </c>
      <c r="C14" s="77" t="str">
        <f>VLOOKUP(D14,fips_xref!$A$2:$B$53,2,FALSE)</f>
        <v>48003</v>
      </c>
      <c r="D14" t="s">
        <v>17016</v>
      </c>
      <c r="E14">
        <v>1311</v>
      </c>
      <c r="F14" t="s">
        <v>17459</v>
      </c>
      <c r="G14">
        <v>31000404</v>
      </c>
      <c r="H14" t="s">
        <v>17471</v>
      </c>
      <c r="I14" t="s">
        <v>17465</v>
      </c>
      <c r="J14" t="str">
        <f>VLOOKUP(G14,SCC_xref!$D$6:$E$261,2,FALSE)</f>
        <v>Process Heaters</v>
      </c>
      <c r="K14" s="129">
        <v>0.4556</v>
      </c>
      <c r="L14" s="129">
        <v>2.5100000000000001E-2</v>
      </c>
      <c r="M14" s="183"/>
      <c r="N14" s="183"/>
      <c r="O14" s="183"/>
      <c r="P14" s="6"/>
      <c r="Q14" s="6"/>
      <c r="R14" s="6"/>
      <c r="S14" s="6"/>
      <c r="T14" s="6"/>
      <c r="U14" s="6"/>
      <c r="V14" s="6"/>
    </row>
    <row r="15" spans="1:29" s="79" customFormat="1" x14ac:dyDescent="0.2">
      <c r="A15" s="192" t="s">
        <v>17057</v>
      </c>
      <c r="B15" s="128">
        <v>48</v>
      </c>
      <c r="C15" s="77" t="str">
        <f>VLOOKUP(D15,fips_xref!$A$2:$B$53,2,FALSE)</f>
        <v>48003</v>
      </c>
      <c r="D15" t="s">
        <v>17016</v>
      </c>
      <c r="E15">
        <v>1311</v>
      </c>
      <c r="F15" t="s">
        <v>17459</v>
      </c>
      <c r="G15">
        <v>31088801</v>
      </c>
      <c r="H15" t="s">
        <v>17472</v>
      </c>
      <c r="I15" t="s">
        <v>17465</v>
      </c>
      <c r="J15" t="str">
        <f>VLOOKUP(G15,SCC_xref!$D$6:$E$261,2,FALSE)</f>
        <v>Permitted Fugitives</v>
      </c>
      <c r="K15" s="129">
        <v>0</v>
      </c>
      <c r="L15" s="129">
        <v>8.9019999999999992</v>
      </c>
      <c r="M15" s="183"/>
      <c r="N15" s="183"/>
      <c r="O15" s="183"/>
      <c r="P15" s="6"/>
      <c r="Q15" s="6"/>
      <c r="R15" s="6"/>
      <c r="S15" s="6"/>
      <c r="T15" s="6"/>
      <c r="U15" s="6"/>
      <c r="V15" s="6"/>
    </row>
    <row r="16" spans="1:29" s="79" customFormat="1" x14ac:dyDescent="0.2">
      <c r="A16" s="192" t="s">
        <v>17057</v>
      </c>
      <c r="B16" s="128">
        <v>48</v>
      </c>
      <c r="C16" s="77" t="str">
        <f>VLOOKUP(D16,fips_xref!$A$2:$B$53,2,FALSE)</f>
        <v>48003</v>
      </c>
      <c r="D16" t="s">
        <v>17016</v>
      </c>
      <c r="E16">
        <v>1311</v>
      </c>
      <c r="F16" t="s">
        <v>17459</v>
      </c>
      <c r="G16">
        <v>40301099</v>
      </c>
      <c r="H16" t="s">
        <v>17473</v>
      </c>
      <c r="I16" t="s">
        <v>17474</v>
      </c>
      <c r="J16" t="str">
        <f>VLOOKUP(G16,SCC_xref!$D$6:$E$261,2,FALSE)</f>
        <v>Permitted Tank Losses</v>
      </c>
      <c r="K16" s="129">
        <v>0</v>
      </c>
      <c r="L16" s="129">
        <v>4.8899999999999997</v>
      </c>
      <c r="M16" s="183"/>
      <c r="N16" s="183"/>
      <c r="O16" s="183"/>
      <c r="P16" s="6"/>
      <c r="Q16" s="6"/>
      <c r="R16" s="6"/>
      <c r="S16" s="6"/>
      <c r="T16" s="6"/>
      <c r="U16" s="6"/>
      <c r="V16" s="6"/>
    </row>
    <row r="17" spans="1:22" s="79" customFormat="1" x14ac:dyDescent="0.2">
      <c r="A17" s="192" t="s">
        <v>17057</v>
      </c>
      <c r="B17" s="128">
        <v>48</v>
      </c>
      <c r="C17" s="77" t="str">
        <f>VLOOKUP(D17,fips_xref!$A$2:$B$53,2,FALSE)</f>
        <v>48003</v>
      </c>
      <c r="D17" t="s">
        <v>17016</v>
      </c>
      <c r="E17">
        <v>1311</v>
      </c>
      <c r="F17" t="s">
        <v>17459</v>
      </c>
      <c r="G17">
        <v>40400254</v>
      </c>
      <c r="H17" t="s">
        <v>17475</v>
      </c>
      <c r="I17" t="s">
        <v>17476</v>
      </c>
      <c r="J17" t="str">
        <f>VLOOKUP(G17,SCC_xref!$D$6:$E$261,2,FALSE)</f>
        <v>Permitted Tank Losses</v>
      </c>
      <c r="K17" s="129">
        <v>0</v>
      </c>
      <c r="L17" s="129">
        <v>0.44</v>
      </c>
      <c r="M17" s="183"/>
      <c r="N17" s="183"/>
      <c r="O17" s="183"/>
      <c r="P17" s="6"/>
      <c r="Q17" s="6"/>
      <c r="R17" s="6"/>
      <c r="S17" s="6"/>
      <c r="T17" s="6"/>
      <c r="U17" s="6"/>
      <c r="V17" s="6"/>
    </row>
    <row r="18" spans="1:22" s="79" customFormat="1" x14ac:dyDescent="0.2">
      <c r="A18" s="192" t="s">
        <v>17057</v>
      </c>
      <c r="B18" s="128">
        <v>48</v>
      </c>
      <c r="C18" s="77" t="str">
        <f>VLOOKUP(D18,fips_xref!$A$2:$B$53,2,FALSE)</f>
        <v>48003</v>
      </c>
      <c r="D18" t="s">
        <v>17016</v>
      </c>
      <c r="E18">
        <v>1311</v>
      </c>
      <c r="F18" t="s">
        <v>17459</v>
      </c>
      <c r="G18">
        <v>40400313</v>
      </c>
      <c r="H18" t="s">
        <v>17477</v>
      </c>
      <c r="I18" t="s">
        <v>17478</v>
      </c>
      <c r="J18" t="str">
        <f>VLOOKUP(G18,SCC_xref!$D$6:$E$261,2,FALSE)</f>
        <v>Permitted Tank Losses</v>
      </c>
      <c r="K18" s="129">
        <v>0</v>
      </c>
      <c r="L18" s="129">
        <v>0</v>
      </c>
      <c r="M18" s="183"/>
      <c r="N18" s="183"/>
      <c r="O18" s="183"/>
      <c r="P18" s="6"/>
      <c r="Q18" s="6"/>
      <c r="R18" s="6"/>
      <c r="S18" s="6"/>
      <c r="T18" s="6"/>
      <c r="U18" s="6"/>
      <c r="V18" s="6"/>
    </row>
    <row r="19" spans="1:22" s="79" customFormat="1" x14ac:dyDescent="0.2">
      <c r="A19" s="192" t="s">
        <v>17057</v>
      </c>
      <c r="B19" s="128">
        <v>48</v>
      </c>
      <c r="C19" s="77" t="str">
        <f>VLOOKUP(D19,fips_xref!$A$2:$B$53,2,FALSE)</f>
        <v>48003</v>
      </c>
      <c r="D19" t="s">
        <v>17016</v>
      </c>
      <c r="E19">
        <v>1321</v>
      </c>
      <c r="F19" t="s">
        <v>17479</v>
      </c>
      <c r="G19">
        <v>10200602</v>
      </c>
      <c r="H19" t="s">
        <v>17480</v>
      </c>
      <c r="I19" t="s">
        <v>17481</v>
      </c>
      <c r="J19" t="str">
        <f>VLOOKUP(G19,SCC_xref!$D$6:$E$261,2,FALSE)</f>
        <v>Process Heaters</v>
      </c>
      <c r="K19" s="129">
        <v>2.37</v>
      </c>
      <c r="L19" s="129">
        <v>0.13</v>
      </c>
      <c r="M19" s="183"/>
      <c r="N19" s="183"/>
      <c r="O19" s="183"/>
      <c r="P19" s="6"/>
      <c r="Q19" s="6"/>
      <c r="R19" s="6"/>
      <c r="S19" s="6"/>
      <c r="T19" s="6"/>
      <c r="U19" s="6"/>
      <c r="V19" s="6"/>
    </row>
    <row r="20" spans="1:22" s="79" customFormat="1" x14ac:dyDescent="0.2">
      <c r="A20" s="192" t="s">
        <v>17057</v>
      </c>
      <c r="B20" s="128">
        <v>48</v>
      </c>
      <c r="C20" s="77" t="str">
        <f>VLOOKUP(D20,fips_xref!$A$2:$B$53,2,FALSE)</f>
        <v>48003</v>
      </c>
      <c r="D20" t="s">
        <v>17016</v>
      </c>
      <c r="E20">
        <v>1321</v>
      </c>
      <c r="F20" t="s">
        <v>17479</v>
      </c>
      <c r="G20">
        <v>20100102</v>
      </c>
      <c r="H20" t="s">
        <v>17482</v>
      </c>
      <c r="I20" t="s">
        <v>17483</v>
      </c>
      <c r="J20" t="str">
        <f>VLOOKUP(G20,SCC_xref!$D$6:$E$261,2,FALSE)</f>
        <v>Compressor Engines</v>
      </c>
      <c r="K20" s="129">
        <v>0.65200000000000002</v>
      </c>
      <c r="L20" s="129">
        <v>1.9199999999999998E-2</v>
      </c>
      <c r="M20" s="183"/>
      <c r="N20" s="183"/>
      <c r="O20" s="183"/>
      <c r="P20" s="6"/>
      <c r="Q20" s="6"/>
      <c r="R20" s="6"/>
      <c r="S20" s="6"/>
      <c r="T20" s="6"/>
      <c r="U20" s="6"/>
      <c r="V20" s="6"/>
    </row>
    <row r="21" spans="1:22" s="79" customFormat="1" x14ac:dyDescent="0.2">
      <c r="A21" s="192" t="s">
        <v>17057</v>
      </c>
      <c r="B21" s="128">
        <v>48</v>
      </c>
      <c r="C21" s="77" t="str">
        <f>VLOOKUP(D21,fips_xref!$A$2:$B$53,2,FALSE)</f>
        <v>48003</v>
      </c>
      <c r="D21" t="s">
        <v>17016</v>
      </c>
      <c r="E21">
        <v>1321</v>
      </c>
      <c r="F21" t="s">
        <v>17479</v>
      </c>
      <c r="G21">
        <v>20200203</v>
      </c>
      <c r="H21" t="s">
        <v>17484</v>
      </c>
      <c r="I21" t="s">
        <v>17461</v>
      </c>
      <c r="J21" t="str">
        <f>VLOOKUP(G21,SCC_xref!$D$6:$E$261,2,FALSE)</f>
        <v>Compressor Engines</v>
      </c>
      <c r="K21" s="129">
        <v>108.05</v>
      </c>
      <c r="L21" s="129">
        <v>3.4</v>
      </c>
      <c r="M21" s="183"/>
      <c r="N21" s="183"/>
      <c r="O21" s="183"/>
      <c r="P21" s="6"/>
      <c r="Q21" s="6"/>
      <c r="R21" s="6"/>
      <c r="S21" s="6"/>
      <c r="T21" s="6"/>
      <c r="U21" s="6"/>
      <c r="V21" s="6"/>
    </row>
    <row r="22" spans="1:22" s="79" customFormat="1" x14ac:dyDescent="0.2">
      <c r="A22" s="192" t="s">
        <v>17057</v>
      </c>
      <c r="B22" s="128">
        <v>48</v>
      </c>
      <c r="C22" s="77" t="str">
        <f>VLOOKUP(D22,fips_xref!$A$2:$B$53,2,FALSE)</f>
        <v>48003</v>
      </c>
      <c r="D22" t="s">
        <v>17016</v>
      </c>
      <c r="E22">
        <v>1321</v>
      </c>
      <c r="F22" t="s">
        <v>17479</v>
      </c>
      <c r="G22">
        <v>20200252</v>
      </c>
      <c r="H22" t="s">
        <v>17460</v>
      </c>
      <c r="I22" t="s">
        <v>17461</v>
      </c>
      <c r="J22" t="str">
        <f>VLOOKUP(G22,SCC_xref!$D$6:$E$261,2,FALSE)</f>
        <v>Compressor Engines</v>
      </c>
      <c r="K22" s="129">
        <v>1085.28</v>
      </c>
      <c r="L22" s="129">
        <v>85.32</v>
      </c>
      <c r="M22" s="183"/>
      <c r="N22" s="183"/>
      <c r="O22" s="183"/>
      <c r="P22" s="6"/>
      <c r="Q22" s="6"/>
      <c r="R22" s="6"/>
      <c r="S22" s="6"/>
      <c r="T22" s="6"/>
      <c r="U22" s="6"/>
      <c r="V22" s="6"/>
    </row>
    <row r="23" spans="1:22" s="79" customFormat="1" x14ac:dyDescent="0.2">
      <c r="A23" s="192" t="s">
        <v>17057</v>
      </c>
      <c r="B23" s="128">
        <v>48</v>
      </c>
      <c r="C23" s="77" t="str">
        <f>VLOOKUP(D23,fips_xref!$A$2:$B$53,2,FALSE)</f>
        <v>48003</v>
      </c>
      <c r="D23" t="s">
        <v>17016</v>
      </c>
      <c r="E23">
        <v>1321</v>
      </c>
      <c r="F23" t="s">
        <v>17479</v>
      </c>
      <c r="G23">
        <v>20200253</v>
      </c>
      <c r="H23" t="s">
        <v>17462</v>
      </c>
      <c r="I23" t="s">
        <v>17461</v>
      </c>
      <c r="J23" t="str">
        <f>VLOOKUP(G23,SCC_xref!$D$6:$E$261,2,FALSE)</f>
        <v>Compressor Engines</v>
      </c>
      <c r="K23" s="129">
        <v>404.94</v>
      </c>
      <c r="L23" s="129">
        <v>45.469000000000001</v>
      </c>
      <c r="M23" s="183"/>
      <c r="N23" s="183"/>
      <c r="O23" s="183"/>
      <c r="P23" s="6"/>
      <c r="Q23" s="6"/>
      <c r="R23" s="6"/>
      <c r="S23" s="6"/>
      <c r="T23" s="6"/>
      <c r="U23" s="6"/>
      <c r="V23" s="6"/>
    </row>
    <row r="24" spans="1:22" s="79" customFormat="1" x14ac:dyDescent="0.2">
      <c r="A24" s="192" t="s">
        <v>17057</v>
      </c>
      <c r="B24" s="128">
        <v>48</v>
      </c>
      <c r="C24" s="77" t="str">
        <f>VLOOKUP(D24,fips_xref!$A$2:$B$53,2,FALSE)</f>
        <v>48003</v>
      </c>
      <c r="D24" t="s">
        <v>17016</v>
      </c>
      <c r="E24">
        <v>1321</v>
      </c>
      <c r="F24" t="s">
        <v>17479</v>
      </c>
      <c r="G24">
        <v>20200254</v>
      </c>
      <c r="H24" t="s">
        <v>17463</v>
      </c>
      <c r="I24" t="s">
        <v>17461</v>
      </c>
      <c r="J24" t="str">
        <f>VLOOKUP(G24,SCC_xref!$D$6:$E$261,2,FALSE)</f>
        <v>Compressor Engines</v>
      </c>
      <c r="K24" s="129">
        <v>174.7</v>
      </c>
      <c r="L24" s="129">
        <v>28.151399999999999</v>
      </c>
      <c r="M24" s="183"/>
      <c r="N24" s="183"/>
      <c r="O24" s="183"/>
      <c r="P24" s="6"/>
      <c r="Q24" s="6"/>
      <c r="R24" s="6"/>
      <c r="S24" s="6"/>
      <c r="T24" s="6"/>
      <c r="U24" s="6"/>
      <c r="V24" s="6"/>
    </row>
    <row r="25" spans="1:22" s="172" customFormat="1" x14ac:dyDescent="0.2">
      <c r="A25" s="192" t="s">
        <v>17057</v>
      </c>
      <c r="B25" s="128">
        <v>48</v>
      </c>
      <c r="C25" s="77" t="str">
        <f>VLOOKUP(D25,fips_xref!$A$2:$B$53,2,FALSE)</f>
        <v>48003</v>
      </c>
      <c r="D25" t="s">
        <v>17016</v>
      </c>
      <c r="E25">
        <v>1321</v>
      </c>
      <c r="F25" t="s">
        <v>17479</v>
      </c>
      <c r="G25">
        <v>20300101</v>
      </c>
      <c r="H25" t="s">
        <v>17485</v>
      </c>
      <c r="I25" t="s">
        <v>17461</v>
      </c>
      <c r="J25" t="str">
        <f>VLOOKUP(G25,SCC_xref!$D$6:$E$261,2,FALSE)</f>
        <v>Compressor Engines</v>
      </c>
      <c r="K25" s="129">
        <v>4.19E-2</v>
      </c>
      <c r="L25" s="129">
        <v>3.3999999999999998E-3</v>
      </c>
      <c r="M25" s="183"/>
      <c r="N25" s="183"/>
      <c r="O25" s="183"/>
      <c r="P25" s="171"/>
      <c r="Q25" s="171"/>
      <c r="R25" s="171"/>
      <c r="S25" s="171"/>
      <c r="T25" s="171"/>
      <c r="U25" s="171"/>
      <c r="V25" s="171"/>
    </row>
    <row r="26" spans="1:22" s="79" customFormat="1" x14ac:dyDescent="0.2">
      <c r="A26" s="192" t="s">
        <v>17057</v>
      </c>
      <c r="B26" s="128">
        <v>48</v>
      </c>
      <c r="C26" s="77" t="str">
        <f>VLOOKUP(D26,fips_xref!$A$2:$B$53,2,FALSE)</f>
        <v>48003</v>
      </c>
      <c r="D26" t="s">
        <v>17016</v>
      </c>
      <c r="E26">
        <v>1321</v>
      </c>
      <c r="F26" t="s">
        <v>17479</v>
      </c>
      <c r="G26">
        <v>20300202</v>
      </c>
      <c r="H26" t="s">
        <v>17486</v>
      </c>
      <c r="I26" t="s">
        <v>17461</v>
      </c>
      <c r="J26" t="str">
        <f>VLOOKUP(G26,SCC_xref!$D$6:$E$261,2,FALSE)</f>
        <v>Compressor Engines</v>
      </c>
      <c r="K26" s="129">
        <v>108.04</v>
      </c>
      <c r="L26" s="129">
        <v>5.66</v>
      </c>
      <c r="M26" s="183"/>
      <c r="N26" s="169"/>
      <c r="O26" s="183"/>
      <c r="P26" s="6"/>
      <c r="Q26" s="6"/>
      <c r="R26" s="6"/>
      <c r="S26" s="6"/>
      <c r="T26" s="6"/>
      <c r="U26" s="6"/>
      <c r="V26" s="6"/>
    </row>
    <row r="27" spans="1:22" s="172" customFormat="1" x14ac:dyDescent="0.2">
      <c r="A27" s="192" t="s">
        <v>17057</v>
      </c>
      <c r="B27" s="128">
        <v>48</v>
      </c>
      <c r="C27" s="77" t="str">
        <f>VLOOKUP(D27,fips_xref!$A$2:$B$53,2,FALSE)</f>
        <v>48003</v>
      </c>
      <c r="D27" t="s">
        <v>17016</v>
      </c>
      <c r="E27">
        <v>1321</v>
      </c>
      <c r="F27" t="s">
        <v>17479</v>
      </c>
      <c r="G27">
        <v>30190099</v>
      </c>
      <c r="H27" t="s">
        <v>17487</v>
      </c>
      <c r="I27" t="s">
        <v>17488</v>
      </c>
      <c r="J27" t="str">
        <f>VLOOKUP(G27,SCC_xref!$D$6:$E$261,2,FALSE)</f>
        <v>Natural Gas Production, Other Not Classified</v>
      </c>
      <c r="K27" s="129">
        <v>0.12</v>
      </c>
      <c r="L27" s="129">
        <v>0.4</v>
      </c>
      <c r="M27" s="183"/>
      <c r="N27" s="170"/>
      <c r="O27" s="170"/>
      <c r="P27" s="171"/>
      <c r="Q27" s="171"/>
      <c r="R27" s="171"/>
      <c r="S27" s="171"/>
      <c r="T27" s="171"/>
      <c r="U27" s="171"/>
      <c r="V27" s="171"/>
    </row>
    <row r="28" spans="1:22" s="172" customFormat="1" x14ac:dyDescent="0.2">
      <c r="A28" s="192" t="s">
        <v>17057</v>
      </c>
      <c r="B28" s="128">
        <v>48</v>
      </c>
      <c r="C28" s="77" t="str">
        <f>VLOOKUP(D28,fips_xref!$A$2:$B$53,2,FALSE)</f>
        <v>48003</v>
      </c>
      <c r="D28" t="s">
        <v>17016</v>
      </c>
      <c r="E28">
        <v>1321</v>
      </c>
      <c r="F28" t="s">
        <v>17479</v>
      </c>
      <c r="G28">
        <v>30600104</v>
      </c>
      <c r="H28" t="s">
        <v>17489</v>
      </c>
      <c r="I28" t="s">
        <v>17490</v>
      </c>
      <c r="J28" t="str">
        <f>VLOOKUP(G28,SCC_xref!$D$6:$E$261,2,FALSE)</f>
        <v>Process Heaters</v>
      </c>
      <c r="K28" s="129">
        <v>4.1900000000000004</v>
      </c>
      <c r="L28" s="129">
        <v>0.23</v>
      </c>
      <c r="M28" s="183"/>
      <c r="N28" s="170"/>
      <c r="O28" s="170"/>
      <c r="P28" s="171"/>
      <c r="Q28" s="171"/>
      <c r="R28" s="171"/>
      <c r="S28" s="171"/>
      <c r="T28" s="171"/>
      <c r="U28" s="171"/>
      <c r="V28" s="171"/>
    </row>
    <row r="29" spans="1:22" s="172" customFormat="1" x14ac:dyDescent="0.2">
      <c r="A29" s="192" t="s">
        <v>17057</v>
      </c>
      <c r="B29" s="128">
        <v>48</v>
      </c>
      <c r="C29" s="77" t="str">
        <f>VLOOKUP(D29,fips_xref!$A$2:$B$53,2,FALSE)</f>
        <v>48003</v>
      </c>
      <c r="D29" t="s">
        <v>17016</v>
      </c>
      <c r="E29">
        <v>1321</v>
      </c>
      <c r="F29" t="s">
        <v>17479</v>
      </c>
      <c r="G29">
        <v>30600503</v>
      </c>
      <c r="H29" t="s">
        <v>17491</v>
      </c>
      <c r="I29" t="s">
        <v>17490</v>
      </c>
      <c r="J29" t="str">
        <f>VLOOKUP(G29,SCC_xref!$D$6:$E$261,2,FALSE)</f>
        <v>Natural Gas Production, Other Not Classified</v>
      </c>
      <c r="K29" s="129">
        <v>0</v>
      </c>
      <c r="L29" s="129">
        <v>0</v>
      </c>
      <c r="M29" s="183"/>
      <c r="N29" s="170"/>
      <c r="O29" s="170"/>
      <c r="P29" s="171"/>
      <c r="Q29" s="171"/>
      <c r="R29" s="171"/>
      <c r="S29" s="171"/>
      <c r="T29" s="171"/>
      <c r="U29" s="171"/>
      <c r="V29" s="171"/>
    </row>
    <row r="30" spans="1:22" s="172" customFormat="1" x14ac:dyDescent="0.2">
      <c r="A30" s="192" t="s">
        <v>17057</v>
      </c>
      <c r="B30" s="128">
        <v>48</v>
      </c>
      <c r="C30" s="77" t="str">
        <f>VLOOKUP(D30,fips_xref!$A$2:$B$53,2,FALSE)</f>
        <v>48003</v>
      </c>
      <c r="D30" t="s">
        <v>17016</v>
      </c>
      <c r="E30">
        <v>1321</v>
      </c>
      <c r="F30" t="s">
        <v>17479</v>
      </c>
      <c r="G30">
        <v>30600805</v>
      </c>
      <c r="H30" t="s">
        <v>17492</v>
      </c>
      <c r="I30" t="s">
        <v>17490</v>
      </c>
      <c r="J30" t="str">
        <f>VLOOKUP(G30,SCC_xref!$D$6:$E$261,2,FALSE)</f>
        <v>Natural Gas Production, Other Not Classified</v>
      </c>
      <c r="K30" s="129">
        <v>0</v>
      </c>
      <c r="L30" s="129">
        <v>0.06</v>
      </c>
      <c r="M30" s="183"/>
      <c r="N30" s="170"/>
      <c r="O30" s="170"/>
      <c r="P30" s="171"/>
      <c r="Q30" s="171"/>
      <c r="R30" s="171"/>
      <c r="S30" s="171"/>
      <c r="T30" s="171"/>
      <c r="U30" s="171"/>
      <c r="V30" s="171"/>
    </row>
    <row r="31" spans="1:22" s="172" customFormat="1" x14ac:dyDescent="0.2">
      <c r="A31" s="192" t="s">
        <v>17057</v>
      </c>
      <c r="B31" s="128">
        <v>48</v>
      </c>
      <c r="C31" s="77" t="str">
        <f>VLOOKUP(D31,fips_xref!$A$2:$B$53,2,FALSE)</f>
        <v>48003</v>
      </c>
      <c r="D31" t="s">
        <v>17016</v>
      </c>
      <c r="E31">
        <v>1321</v>
      </c>
      <c r="F31" t="s">
        <v>17479</v>
      </c>
      <c r="G31">
        <v>30699999</v>
      </c>
      <c r="H31" t="s">
        <v>17493</v>
      </c>
      <c r="I31" t="s">
        <v>17490</v>
      </c>
      <c r="J31" t="str">
        <f>VLOOKUP(G31,SCC_xref!$D$6:$E$261,2,FALSE)</f>
        <v>Natural Gas Production, Other Not Classified</v>
      </c>
      <c r="K31" s="129">
        <v>0</v>
      </c>
      <c r="L31" s="129">
        <v>0</v>
      </c>
      <c r="M31" s="183"/>
      <c r="N31" s="170"/>
      <c r="O31" s="170"/>
      <c r="P31" s="171"/>
      <c r="Q31" s="171"/>
      <c r="R31" s="171"/>
      <c r="S31" s="171"/>
      <c r="T31" s="171"/>
      <c r="U31" s="171"/>
      <c r="V31" s="171"/>
    </row>
    <row r="32" spans="1:22" s="172" customFormat="1" x14ac:dyDescent="0.2">
      <c r="A32" s="192" t="s">
        <v>17057</v>
      </c>
      <c r="B32" s="128">
        <v>48</v>
      </c>
      <c r="C32" s="77" t="str">
        <f>VLOOKUP(D32,fips_xref!$A$2:$B$53,2,FALSE)</f>
        <v>48003</v>
      </c>
      <c r="D32" t="s">
        <v>17016</v>
      </c>
      <c r="E32">
        <v>1321</v>
      </c>
      <c r="F32" t="s">
        <v>17479</v>
      </c>
      <c r="G32">
        <v>31000201</v>
      </c>
      <c r="H32" t="s">
        <v>17494</v>
      </c>
      <c r="I32" t="s">
        <v>17465</v>
      </c>
      <c r="J32" t="str">
        <f>VLOOKUP(G32,SCC_xref!$D$6:$E$261,2,FALSE)</f>
        <v>Natural Gas Production, Gas Sweetening: Amine Process</v>
      </c>
      <c r="K32" s="129">
        <v>0.06</v>
      </c>
      <c r="L32" s="129">
        <v>0.12</v>
      </c>
      <c r="M32" s="183"/>
      <c r="N32" s="170"/>
      <c r="O32" s="170"/>
      <c r="P32" s="171"/>
      <c r="Q32" s="171"/>
      <c r="R32" s="171"/>
      <c r="S32" s="171"/>
      <c r="T32" s="171"/>
      <c r="U32" s="171"/>
      <c r="V32" s="171"/>
    </row>
    <row r="33" spans="1:22" s="172" customFormat="1" x14ac:dyDescent="0.2">
      <c r="A33" s="192" t="s">
        <v>17057</v>
      </c>
      <c r="B33" s="128">
        <v>48</v>
      </c>
      <c r="C33" s="77" t="str">
        <f>VLOOKUP(D33,fips_xref!$A$2:$B$53,2,FALSE)</f>
        <v>48003</v>
      </c>
      <c r="D33" t="s">
        <v>17016</v>
      </c>
      <c r="E33">
        <v>1321</v>
      </c>
      <c r="F33" t="s">
        <v>17479</v>
      </c>
      <c r="G33">
        <v>31000205</v>
      </c>
      <c r="H33" t="s">
        <v>17466</v>
      </c>
      <c r="I33" t="s">
        <v>17465</v>
      </c>
      <c r="J33" t="str">
        <f>VLOOKUP(G33,SCC_xref!$D$6:$E$261,2,FALSE)</f>
        <v>Natural Gas Production, Flares</v>
      </c>
      <c r="K33" s="129">
        <v>1.331</v>
      </c>
      <c r="L33" s="129">
        <v>6.9420000000000002</v>
      </c>
      <c r="M33" s="183"/>
      <c r="N33" s="170"/>
      <c r="O33" s="170"/>
      <c r="P33" s="171"/>
      <c r="Q33" s="171"/>
      <c r="R33" s="171"/>
      <c r="S33" s="171"/>
      <c r="T33" s="171"/>
      <c r="U33" s="171"/>
      <c r="V33" s="171"/>
    </row>
    <row r="34" spans="1:22" s="172" customFormat="1" x14ac:dyDescent="0.2">
      <c r="A34" s="192" t="s">
        <v>17057</v>
      </c>
      <c r="B34" s="128">
        <v>48</v>
      </c>
      <c r="C34" s="77" t="str">
        <f>VLOOKUP(D34,fips_xref!$A$2:$B$53,2,FALSE)</f>
        <v>48003</v>
      </c>
      <c r="D34" t="s">
        <v>17016</v>
      </c>
      <c r="E34">
        <v>1321</v>
      </c>
      <c r="F34" t="s">
        <v>17479</v>
      </c>
      <c r="G34">
        <v>31000220</v>
      </c>
      <c r="H34" t="s">
        <v>17495</v>
      </c>
      <c r="I34" t="s">
        <v>17496</v>
      </c>
      <c r="J34" t="str">
        <f>VLOOKUP(G34,SCC_xref!$D$6:$E$261,2,FALSE)</f>
        <v>Natural Gas Production, All Equipt Leak Fugitives</v>
      </c>
      <c r="K34" s="129">
        <v>0</v>
      </c>
      <c r="L34" s="129">
        <v>4.16</v>
      </c>
      <c r="M34" s="183"/>
      <c r="N34" s="170"/>
      <c r="O34" s="170"/>
      <c r="P34" s="171"/>
      <c r="Q34" s="171"/>
      <c r="R34" s="171"/>
      <c r="S34" s="171"/>
      <c r="T34" s="171"/>
      <c r="U34" s="171"/>
      <c r="V34" s="171"/>
    </row>
    <row r="35" spans="1:22" s="172" customFormat="1" x14ac:dyDescent="0.2">
      <c r="A35" s="192" t="s">
        <v>17057</v>
      </c>
      <c r="B35" s="128">
        <v>48</v>
      </c>
      <c r="C35" s="77" t="str">
        <f>VLOOKUP(D35,fips_xref!$A$2:$B$53,2,FALSE)</f>
        <v>48003</v>
      </c>
      <c r="D35" t="s">
        <v>17016</v>
      </c>
      <c r="E35">
        <v>1321</v>
      </c>
      <c r="F35" t="s">
        <v>17479</v>
      </c>
      <c r="G35">
        <v>31000227</v>
      </c>
      <c r="H35" t="s">
        <v>17468</v>
      </c>
      <c r="I35" t="s">
        <v>17469</v>
      </c>
      <c r="J35" t="str">
        <f>VLOOKUP(G35,SCC_xref!$D$6:$E$261,2,FALSE)</f>
        <v>Dehydrator</v>
      </c>
      <c r="K35" s="129">
        <v>0</v>
      </c>
      <c r="L35" s="129">
        <v>1</v>
      </c>
      <c r="M35" s="183"/>
      <c r="N35" s="170"/>
      <c r="O35" s="170"/>
      <c r="P35" s="171"/>
      <c r="Q35" s="171"/>
      <c r="R35" s="171"/>
      <c r="S35" s="171"/>
      <c r="T35" s="171"/>
      <c r="U35" s="171"/>
      <c r="V35" s="171"/>
    </row>
    <row r="36" spans="1:22" s="172" customFormat="1" x14ac:dyDescent="0.2">
      <c r="A36" s="192" t="s">
        <v>17057</v>
      </c>
      <c r="B36" s="128">
        <v>48</v>
      </c>
      <c r="C36" s="77" t="str">
        <f>VLOOKUP(D36,fips_xref!$A$2:$B$53,2,FALSE)</f>
        <v>48003</v>
      </c>
      <c r="D36" t="s">
        <v>17016</v>
      </c>
      <c r="E36">
        <v>1321</v>
      </c>
      <c r="F36" t="s">
        <v>17479</v>
      </c>
      <c r="G36">
        <v>31000228</v>
      </c>
      <c r="H36" t="s">
        <v>17497</v>
      </c>
      <c r="I36" t="s">
        <v>17469</v>
      </c>
      <c r="J36" t="str">
        <f>VLOOKUP(G36,SCC_xref!$D$6:$E$261,2,FALSE)</f>
        <v>Dehydrator</v>
      </c>
      <c r="K36" s="129">
        <v>0.91700000000000004</v>
      </c>
      <c r="L36" s="129">
        <v>5.2999999999999999E-2</v>
      </c>
      <c r="M36" s="183"/>
      <c r="N36" s="170"/>
      <c r="O36" s="170"/>
      <c r="P36" s="171"/>
      <c r="Q36" s="171"/>
      <c r="R36" s="171"/>
      <c r="S36" s="171"/>
      <c r="T36" s="171"/>
      <c r="U36" s="171"/>
      <c r="V36" s="171"/>
    </row>
    <row r="37" spans="1:22" s="172" customFormat="1" x14ac:dyDescent="0.2">
      <c r="A37" s="192" t="s">
        <v>17057</v>
      </c>
      <c r="B37" s="128">
        <v>48</v>
      </c>
      <c r="C37" s="77" t="str">
        <f>VLOOKUP(D37,fips_xref!$A$2:$B$53,2,FALSE)</f>
        <v>48003</v>
      </c>
      <c r="D37" t="s">
        <v>17016</v>
      </c>
      <c r="E37">
        <v>1321</v>
      </c>
      <c r="F37" t="s">
        <v>17479</v>
      </c>
      <c r="G37">
        <v>31000404</v>
      </c>
      <c r="H37" t="s">
        <v>17471</v>
      </c>
      <c r="I37" t="s">
        <v>17465</v>
      </c>
      <c r="J37" t="str">
        <f>VLOOKUP(G37,SCC_xref!$D$6:$E$261,2,FALSE)</f>
        <v>Process Heaters</v>
      </c>
      <c r="K37" s="129">
        <v>13.967000000000001</v>
      </c>
      <c r="L37" s="129">
        <v>0.7631</v>
      </c>
      <c r="M37" s="183"/>
      <c r="N37" s="170"/>
      <c r="O37" s="170"/>
      <c r="P37" s="171"/>
      <c r="Q37" s="171"/>
      <c r="R37" s="171"/>
      <c r="S37" s="171"/>
      <c r="T37" s="171"/>
      <c r="U37" s="171"/>
      <c r="V37" s="171"/>
    </row>
    <row r="38" spans="1:22" s="172" customFormat="1" x14ac:dyDescent="0.2">
      <c r="A38" s="192" t="s">
        <v>17057</v>
      </c>
      <c r="B38" s="128">
        <v>48</v>
      </c>
      <c r="C38" s="77" t="str">
        <f>VLOOKUP(D38,fips_xref!$A$2:$B$53,2,FALSE)</f>
        <v>48003</v>
      </c>
      <c r="D38" t="s">
        <v>17016</v>
      </c>
      <c r="E38">
        <v>1321</v>
      </c>
      <c r="F38" t="s">
        <v>17479</v>
      </c>
      <c r="G38">
        <v>31088802</v>
      </c>
      <c r="H38" t="s">
        <v>17472</v>
      </c>
      <c r="I38" t="s">
        <v>17465</v>
      </c>
      <c r="J38" t="str">
        <f>VLOOKUP(G38,SCC_xref!$D$6:$E$261,2,FALSE)</f>
        <v>Permitted Fugitives</v>
      </c>
      <c r="K38" s="129">
        <v>0</v>
      </c>
      <c r="L38" s="129">
        <v>16.899999999999999</v>
      </c>
      <c r="M38" s="183"/>
      <c r="N38" s="170"/>
      <c r="O38" s="170"/>
      <c r="P38" s="171"/>
      <c r="Q38" s="171"/>
      <c r="R38" s="171"/>
      <c r="S38" s="171"/>
      <c r="T38" s="171"/>
      <c r="U38" s="171"/>
      <c r="V38" s="171"/>
    </row>
    <row r="39" spans="1:22" s="172" customFormat="1" x14ac:dyDescent="0.2">
      <c r="A39" s="192" t="s">
        <v>17057</v>
      </c>
      <c r="B39" s="128">
        <v>48</v>
      </c>
      <c r="C39" s="77" t="str">
        <f>VLOOKUP(D39,fips_xref!$A$2:$B$53,2,FALSE)</f>
        <v>48003</v>
      </c>
      <c r="D39" t="s">
        <v>17016</v>
      </c>
      <c r="E39">
        <v>1321</v>
      </c>
      <c r="F39" t="s">
        <v>17479</v>
      </c>
      <c r="G39">
        <v>31088805</v>
      </c>
      <c r="H39" t="s">
        <v>17472</v>
      </c>
      <c r="I39" t="s">
        <v>17465</v>
      </c>
      <c r="J39" t="str">
        <f>VLOOKUP(G39,SCC_xref!$D$6:$E$261,2,FALSE)</f>
        <v>Permitted Fugitives</v>
      </c>
      <c r="K39" s="129">
        <v>0</v>
      </c>
      <c r="L39" s="129">
        <v>0.71</v>
      </c>
      <c r="M39" s="183"/>
      <c r="N39" s="170"/>
      <c r="O39" s="170"/>
      <c r="P39" s="171"/>
      <c r="Q39" s="171"/>
      <c r="R39" s="171"/>
      <c r="S39" s="171"/>
      <c r="T39" s="171"/>
      <c r="U39" s="171"/>
      <c r="V39" s="171"/>
    </row>
    <row r="40" spans="1:22" s="172" customFormat="1" x14ac:dyDescent="0.2">
      <c r="A40" s="192" t="s">
        <v>17057</v>
      </c>
      <c r="B40" s="128">
        <v>48</v>
      </c>
      <c r="C40" s="77" t="str">
        <f>VLOOKUP(D40,fips_xref!$A$2:$B$53,2,FALSE)</f>
        <v>48003</v>
      </c>
      <c r="D40" t="s">
        <v>17016</v>
      </c>
      <c r="E40">
        <v>1321</v>
      </c>
      <c r="F40" t="s">
        <v>17479</v>
      </c>
      <c r="G40">
        <v>39990013</v>
      </c>
      <c r="H40" t="s">
        <v>17498</v>
      </c>
      <c r="I40" t="s">
        <v>17496</v>
      </c>
      <c r="J40" t="str">
        <f>VLOOKUP(G40,SCC_xref!$D$6:$E$261,2,FALSE)</f>
        <v>Natural Gas Production, Other Not Classified</v>
      </c>
      <c r="K40" s="129">
        <v>3.59</v>
      </c>
      <c r="L40" s="129">
        <v>0.2</v>
      </c>
      <c r="M40" s="183"/>
      <c r="N40" s="170"/>
      <c r="O40" s="170"/>
      <c r="P40" s="171"/>
      <c r="Q40" s="171"/>
      <c r="R40" s="171"/>
      <c r="S40" s="171"/>
      <c r="T40" s="171"/>
      <c r="U40" s="171"/>
      <c r="V40" s="171"/>
    </row>
    <row r="41" spans="1:22" s="172" customFormat="1" x14ac:dyDescent="0.2">
      <c r="A41" s="192" t="s">
        <v>17057</v>
      </c>
      <c r="B41" s="128">
        <v>48</v>
      </c>
      <c r="C41" s="77" t="str">
        <f>VLOOKUP(D41,fips_xref!$A$2:$B$53,2,FALSE)</f>
        <v>48003</v>
      </c>
      <c r="D41" t="s">
        <v>17016</v>
      </c>
      <c r="E41">
        <v>1321</v>
      </c>
      <c r="F41" t="s">
        <v>17479</v>
      </c>
      <c r="G41">
        <v>40300198</v>
      </c>
      <c r="H41" t="s">
        <v>17499</v>
      </c>
      <c r="I41" t="s">
        <v>17474</v>
      </c>
      <c r="J41" t="str">
        <f>VLOOKUP(G41,SCC_xref!$D$6:$E$261,2,FALSE)</f>
        <v>Permitted Tank Losses</v>
      </c>
      <c r="K41" s="129">
        <v>0</v>
      </c>
      <c r="L41" s="129">
        <v>2.42</v>
      </c>
      <c r="M41" s="183"/>
      <c r="N41" s="170"/>
      <c r="O41" s="170"/>
      <c r="P41" s="171"/>
      <c r="Q41" s="171"/>
      <c r="R41" s="171"/>
      <c r="S41" s="171"/>
      <c r="T41" s="171"/>
      <c r="U41" s="171"/>
      <c r="V41" s="171"/>
    </row>
    <row r="42" spans="1:22" s="172" customFormat="1" x14ac:dyDescent="0.2">
      <c r="A42" s="192" t="s">
        <v>17057</v>
      </c>
      <c r="B42" s="128">
        <v>48</v>
      </c>
      <c r="C42" s="77" t="str">
        <f>VLOOKUP(D42,fips_xref!$A$2:$B$53,2,FALSE)</f>
        <v>48003</v>
      </c>
      <c r="D42" t="s">
        <v>17016</v>
      </c>
      <c r="E42">
        <v>1321</v>
      </c>
      <c r="F42" t="s">
        <v>17479</v>
      </c>
      <c r="G42">
        <v>40301012</v>
      </c>
      <c r="H42" t="s">
        <v>17500</v>
      </c>
      <c r="I42" t="s">
        <v>17474</v>
      </c>
      <c r="J42" t="str">
        <f>VLOOKUP(G42,SCC_xref!$D$6:$E$261,2,FALSE)</f>
        <v>Permitted Tank Losses</v>
      </c>
      <c r="K42" s="129">
        <v>0</v>
      </c>
      <c r="L42" s="129">
        <v>0.4</v>
      </c>
      <c r="M42" s="183"/>
      <c r="N42" s="170"/>
      <c r="O42" s="170"/>
      <c r="P42" s="171"/>
      <c r="Q42" s="171"/>
      <c r="R42" s="171"/>
      <c r="S42" s="171"/>
      <c r="T42" s="171"/>
      <c r="U42" s="171"/>
      <c r="V42" s="171"/>
    </row>
    <row r="43" spans="1:22" s="172" customFormat="1" x14ac:dyDescent="0.2">
      <c r="A43" s="192" t="s">
        <v>17057</v>
      </c>
      <c r="B43" s="128">
        <v>48</v>
      </c>
      <c r="C43" s="77" t="str">
        <f>VLOOKUP(D43,fips_xref!$A$2:$B$53,2,FALSE)</f>
        <v>48003</v>
      </c>
      <c r="D43" t="s">
        <v>17016</v>
      </c>
      <c r="E43">
        <v>1321</v>
      </c>
      <c r="F43" t="s">
        <v>17479</v>
      </c>
      <c r="G43">
        <v>40400150</v>
      </c>
      <c r="H43" t="s">
        <v>17501</v>
      </c>
      <c r="I43" t="s">
        <v>17502</v>
      </c>
      <c r="J43" t="str">
        <f>VLOOKUP(G43,SCC_xref!$D$6:$E$261,2,FALSE)</f>
        <v>Permitted Tank Losses</v>
      </c>
      <c r="K43" s="129">
        <v>0</v>
      </c>
      <c r="L43" s="129">
        <v>2.92</v>
      </c>
      <c r="M43" s="183"/>
      <c r="N43" s="170"/>
      <c r="O43" s="170"/>
      <c r="P43" s="171"/>
      <c r="Q43" s="171"/>
      <c r="R43" s="171"/>
      <c r="S43" s="171"/>
      <c r="T43" s="171"/>
      <c r="U43" s="171"/>
      <c r="V43" s="171"/>
    </row>
    <row r="44" spans="1:22" s="172" customFormat="1" x14ac:dyDescent="0.2">
      <c r="A44" s="192" t="s">
        <v>17057</v>
      </c>
      <c r="B44" s="128">
        <v>48</v>
      </c>
      <c r="C44" s="77" t="str">
        <f>VLOOKUP(D44,fips_xref!$A$2:$B$53,2,FALSE)</f>
        <v>48003</v>
      </c>
      <c r="D44" t="s">
        <v>17016</v>
      </c>
      <c r="E44">
        <v>1321</v>
      </c>
      <c r="F44" t="s">
        <v>17479</v>
      </c>
      <c r="G44">
        <v>40600142</v>
      </c>
      <c r="H44" t="s">
        <v>17503</v>
      </c>
      <c r="I44" t="s">
        <v>17504</v>
      </c>
      <c r="J44" t="str">
        <f>VLOOKUP(G44,SCC_xref!$D$6:$E$261,2,FALSE)</f>
        <v>Permitted Tank Losses</v>
      </c>
      <c r="K44" s="129">
        <v>0</v>
      </c>
      <c r="L44" s="129">
        <v>2.25</v>
      </c>
      <c r="M44" s="183"/>
      <c r="N44" s="170"/>
      <c r="O44" s="170"/>
      <c r="P44" s="171"/>
      <c r="Q44" s="171"/>
      <c r="R44" s="171"/>
      <c r="S44" s="171"/>
      <c r="T44" s="171"/>
      <c r="U44" s="171"/>
      <c r="V44" s="171"/>
    </row>
    <row r="45" spans="1:22" s="172" customFormat="1" x14ac:dyDescent="0.2">
      <c r="A45" s="192" t="s">
        <v>17057</v>
      </c>
      <c r="B45" s="128">
        <v>48</v>
      </c>
      <c r="C45" s="77" t="str">
        <f>VLOOKUP(D45,fips_xref!$A$2:$B$53,2,FALSE)</f>
        <v>48033</v>
      </c>
      <c r="D45" t="s">
        <v>17017</v>
      </c>
      <c r="E45">
        <v>1311</v>
      </c>
      <c r="F45" t="s">
        <v>17459</v>
      </c>
      <c r="G45">
        <v>20200252</v>
      </c>
      <c r="H45" t="s">
        <v>17460</v>
      </c>
      <c r="I45" t="s">
        <v>17461</v>
      </c>
      <c r="J45" t="str">
        <f>VLOOKUP(G45,SCC_xref!$D$6:$E$261,2,FALSE)</f>
        <v>Compressor Engines</v>
      </c>
      <c r="K45" s="129">
        <v>135</v>
      </c>
      <c r="L45" s="129">
        <v>5.1020000000000003</v>
      </c>
      <c r="M45" s="183"/>
      <c r="N45" s="170"/>
      <c r="O45" s="170"/>
      <c r="P45" s="171"/>
      <c r="Q45" s="171"/>
      <c r="R45" s="171"/>
      <c r="S45" s="171"/>
      <c r="T45" s="171"/>
      <c r="U45" s="171"/>
      <c r="V45" s="171"/>
    </row>
    <row r="46" spans="1:22" s="172" customFormat="1" x14ac:dyDescent="0.2">
      <c r="A46" s="192" t="s">
        <v>17057</v>
      </c>
      <c r="B46" s="128">
        <v>48</v>
      </c>
      <c r="C46" s="77" t="str">
        <f>VLOOKUP(D46,fips_xref!$A$2:$B$53,2,FALSE)</f>
        <v>48033</v>
      </c>
      <c r="D46" t="s">
        <v>17017</v>
      </c>
      <c r="E46">
        <v>1311</v>
      </c>
      <c r="F46" t="s">
        <v>17459</v>
      </c>
      <c r="G46">
        <v>20200253</v>
      </c>
      <c r="H46" t="s">
        <v>17462</v>
      </c>
      <c r="I46" t="s">
        <v>17461</v>
      </c>
      <c r="J46" t="str">
        <f>VLOOKUP(G46,SCC_xref!$D$6:$E$261,2,FALSE)</f>
        <v>Compressor Engines</v>
      </c>
      <c r="K46" s="129">
        <v>11.51</v>
      </c>
      <c r="L46" s="129">
        <v>0.154</v>
      </c>
      <c r="M46" s="183"/>
      <c r="N46" s="170"/>
      <c r="O46" s="170"/>
      <c r="P46" s="171"/>
      <c r="Q46" s="171"/>
      <c r="R46" s="171"/>
      <c r="S46" s="171"/>
      <c r="T46" s="171"/>
      <c r="U46" s="171"/>
      <c r="V46" s="171"/>
    </row>
    <row r="47" spans="1:22" s="172" customFormat="1" x14ac:dyDescent="0.2">
      <c r="A47" s="192" t="s">
        <v>17057</v>
      </c>
      <c r="B47" s="128">
        <v>48</v>
      </c>
      <c r="C47" s="77" t="str">
        <f>VLOOKUP(D47,fips_xref!$A$2:$B$53,2,FALSE)</f>
        <v>48033</v>
      </c>
      <c r="D47" t="s">
        <v>17017</v>
      </c>
      <c r="E47">
        <v>1311</v>
      </c>
      <c r="F47" t="s">
        <v>17459</v>
      </c>
      <c r="G47">
        <v>31088811</v>
      </c>
      <c r="H47" t="s">
        <v>17505</v>
      </c>
      <c r="I47" t="s">
        <v>17506</v>
      </c>
      <c r="J47" t="str">
        <f>VLOOKUP(G47,SCC_xref!$D$6:$E$261,2,FALSE)</f>
        <v>Permitted Fugitives</v>
      </c>
      <c r="K47" s="129">
        <v>0</v>
      </c>
      <c r="L47" s="129">
        <v>8.6758000000000006</v>
      </c>
      <c r="M47" s="183"/>
      <c r="N47" s="170"/>
      <c r="O47" s="170"/>
      <c r="P47" s="171"/>
      <c r="Q47" s="171"/>
      <c r="R47" s="171"/>
      <c r="S47" s="171"/>
      <c r="T47" s="171"/>
      <c r="U47" s="171"/>
      <c r="V47" s="171"/>
    </row>
    <row r="48" spans="1:22" s="172" customFormat="1" x14ac:dyDescent="0.2">
      <c r="A48" s="192" t="s">
        <v>17057</v>
      </c>
      <c r="B48" s="128">
        <v>48</v>
      </c>
      <c r="C48" s="77" t="str">
        <f>VLOOKUP(D48,fips_xref!$A$2:$B$53,2,FALSE)</f>
        <v>48033</v>
      </c>
      <c r="D48" t="s">
        <v>17017</v>
      </c>
      <c r="E48">
        <v>1311</v>
      </c>
      <c r="F48" t="s">
        <v>17459</v>
      </c>
      <c r="G48">
        <v>40301099</v>
      </c>
      <c r="H48" t="s">
        <v>17473</v>
      </c>
      <c r="I48" t="s">
        <v>17474</v>
      </c>
      <c r="J48" t="str">
        <f>VLOOKUP(G48,SCC_xref!$D$6:$E$261,2,FALSE)</f>
        <v>Permitted Tank Losses</v>
      </c>
      <c r="K48" s="129">
        <v>0</v>
      </c>
      <c r="L48" s="129">
        <v>0.24129999999999999</v>
      </c>
      <c r="M48" s="183"/>
      <c r="N48" s="170"/>
      <c r="O48" s="170"/>
      <c r="P48" s="171"/>
      <c r="Q48" s="171"/>
      <c r="R48" s="171"/>
      <c r="S48" s="171"/>
      <c r="T48" s="171"/>
      <c r="U48" s="171"/>
      <c r="V48" s="171"/>
    </row>
    <row r="49" spans="1:22" s="172" customFormat="1" x14ac:dyDescent="0.2">
      <c r="A49" s="192" t="s">
        <v>17057</v>
      </c>
      <c r="B49" s="128">
        <v>48</v>
      </c>
      <c r="C49" s="77" t="str">
        <f>VLOOKUP(D49,fips_xref!$A$2:$B$53,2,FALSE)</f>
        <v>48033</v>
      </c>
      <c r="D49" t="s">
        <v>17017</v>
      </c>
      <c r="E49">
        <v>1311</v>
      </c>
      <c r="F49" t="s">
        <v>17459</v>
      </c>
      <c r="G49">
        <v>40600135</v>
      </c>
      <c r="H49" t="s">
        <v>17507</v>
      </c>
      <c r="I49" t="s">
        <v>17504</v>
      </c>
      <c r="J49" t="str">
        <f>VLOOKUP(G49,SCC_xref!$D$6:$E$261,2,FALSE)</f>
        <v>Permitted Tank Losses</v>
      </c>
      <c r="K49" s="129">
        <v>0</v>
      </c>
      <c r="L49" s="129">
        <v>1.66E-2</v>
      </c>
      <c r="M49" s="183"/>
      <c r="N49" s="170"/>
      <c r="O49" s="170"/>
      <c r="P49" s="171"/>
      <c r="Q49" s="171"/>
      <c r="R49" s="171"/>
      <c r="S49" s="171"/>
      <c r="T49" s="171"/>
      <c r="U49" s="171"/>
      <c r="V49" s="171"/>
    </row>
    <row r="50" spans="1:22" s="172" customFormat="1" x14ac:dyDescent="0.2">
      <c r="A50" s="192" t="s">
        <v>17057</v>
      </c>
      <c r="B50" s="128">
        <v>48</v>
      </c>
      <c r="C50" s="77" t="str">
        <f>VLOOKUP(D50,fips_xref!$A$2:$B$53,2,FALSE)</f>
        <v>48033</v>
      </c>
      <c r="D50" t="s">
        <v>17017</v>
      </c>
      <c r="E50">
        <v>1321</v>
      </c>
      <c r="F50" t="s">
        <v>17479</v>
      </c>
      <c r="G50">
        <v>20200253</v>
      </c>
      <c r="H50" t="s">
        <v>17462</v>
      </c>
      <c r="I50" t="s">
        <v>17461</v>
      </c>
      <c r="J50" t="str">
        <f>VLOOKUP(G50,SCC_xref!$D$6:$E$261,2,FALSE)</f>
        <v>Compressor Engines</v>
      </c>
      <c r="K50" s="129">
        <v>120.2821</v>
      </c>
      <c r="L50" s="129">
        <v>7.9974999999999996</v>
      </c>
      <c r="M50" s="183"/>
      <c r="N50" s="170"/>
      <c r="O50" s="170"/>
      <c r="P50" s="171"/>
      <c r="Q50" s="171"/>
      <c r="R50" s="171"/>
      <c r="S50" s="171"/>
      <c r="T50" s="171"/>
      <c r="U50" s="171"/>
      <c r="V50" s="171"/>
    </row>
    <row r="51" spans="1:22" s="172" customFormat="1" x14ac:dyDescent="0.2">
      <c r="A51" s="192" t="s">
        <v>17057</v>
      </c>
      <c r="B51" s="128">
        <v>48</v>
      </c>
      <c r="C51" s="77" t="str">
        <f>VLOOKUP(D51,fips_xref!$A$2:$B$53,2,FALSE)</f>
        <v>48033</v>
      </c>
      <c r="D51" t="s">
        <v>17017</v>
      </c>
      <c r="E51">
        <v>1321</v>
      </c>
      <c r="F51" t="s">
        <v>17479</v>
      </c>
      <c r="G51">
        <v>20200254</v>
      </c>
      <c r="H51" t="s">
        <v>17463</v>
      </c>
      <c r="I51" t="s">
        <v>17461</v>
      </c>
      <c r="J51" t="str">
        <f>VLOOKUP(G51,SCC_xref!$D$6:$E$261,2,FALSE)</f>
        <v>Compressor Engines</v>
      </c>
      <c r="K51" s="129">
        <v>48.682699999999997</v>
      </c>
      <c r="L51" s="129">
        <v>6.2126000000000001</v>
      </c>
      <c r="M51" s="183"/>
      <c r="N51" s="170"/>
      <c r="O51" s="170"/>
      <c r="P51" s="171"/>
      <c r="Q51" s="171"/>
      <c r="R51" s="171"/>
      <c r="S51" s="171"/>
      <c r="T51" s="171"/>
      <c r="U51" s="171"/>
      <c r="V51" s="171"/>
    </row>
    <row r="52" spans="1:22" s="172" customFormat="1" x14ac:dyDescent="0.2">
      <c r="A52" s="192" t="s">
        <v>17057</v>
      </c>
      <c r="B52" s="128">
        <v>48</v>
      </c>
      <c r="C52" s="77" t="str">
        <f>VLOOKUP(D52,fips_xref!$A$2:$B$53,2,FALSE)</f>
        <v>48033</v>
      </c>
      <c r="D52" t="s">
        <v>17017</v>
      </c>
      <c r="E52">
        <v>1321</v>
      </c>
      <c r="F52" t="s">
        <v>17479</v>
      </c>
      <c r="G52">
        <v>31000227</v>
      </c>
      <c r="H52" t="s">
        <v>17468</v>
      </c>
      <c r="I52" t="s">
        <v>17469</v>
      </c>
      <c r="J52" t="str">
        <f>VLOOKUP(G52,SCC_xref!$D$6:$E$261,2,FALSE)</f>
        <v>Dehydrator</v>
      </c>
      <c r="K52" s="129">
        <v>0</v>
      </c>
      <c r="L52" s="129">
        <v>2.7191000000000001</v>
      </c>
      <c r="M52" s="183"/>
      <c r="N52" s="170"/>
      <c r="O52" s="170"/>
      <c r="P52" s="171"/>
      <c r="Q52" s="171"/>
      <c r="R52" s="171"/>
      <c r="S52" s="171"/>
      <c r="T52" s="171"/>
      <c r="U52" s="171"/>
      <c r="V52" s="171"/>
    </row>
    <row r="53" spans="1:22" s="172" customFormat="1" x14ac:dyDescent="0.2">
      <c r="A53" s="192" t="s">
        <v>17057</v>
      </c>
      <c r="B53" s="128">
        <v>48</v>
      </c>
      <c r="C53" s="77" t="str">
        <f>VLOOKUP(D53,fips_xref!$A$2:$B$53,2,FALSE)</f>
        <v>48033</v>
      </c>
      <c r="D53" t="s">
        <v>17017</v>
      </c>
      <c r="E53">
        <v>1321</v>
      </c>
      <c r="F53" t="s">
        <v>17479</v>
      </c>
      <c r="G53">
        <v>31000299</v>
      </c>
      <c r="H53" t="s">
        <v>17470</v>
      </c>
      <c r="I53" t="s">
        <v>17465</v>
      </c>
      <c r="J53" t="str">
        <f>VLOOKUP(G53,SCC_xref!$D$6:$E$261,2,FALSE)</f>
        <v>Natural Gas Production, Other Not Classified</v>
      </c>
      <c r="K53" s="129">
        <v>0</v>
      </c>
      <c r="L53" s="129">
        <v>0</v>
      </c>
      <c r="M53" s="183"/>
      <c r="N53" s="170"/>
      <c r="O53" s="170"/>
      <c r="P53" s="171"/>
      <c r="Q53" s="171"/>
      <c r="R53" s="171"/>
      <c r="S53" s="171"/>
      <c r="T53" s="171"/>
      <c r="U53" s="171"/>
      <c r="V53" s="171"/>
    </row>
    <row r="54" spans="1:22" s="172" customFormat="1" x14ac:dyDescent="0.2">
      <c r="A54" s="192" t="s">
        <v>17057</v>
      </c>
      <c r="B54" s="128">
        <v>48</v>
      </c>
      <c r="C54" s="77" t="str">
        <f>VLOOKUP(D54,fips_xref!$A$2:$B$53,2,FALSE)</f>
        <v>48033</v>
      </c>
      <c r="D54" t="s">
        <v>17017</v>
      </c>
      <c r="E54">
        <v>1321</v>
      </c>
      <c r="F54" t="s">
        <v>17479</v>
      </c>
      <c r="G54">
        <v>31000404</v>
      </c>
      <c r="H54" t="s">
        <v>17471</v>
      </c>
      <c r="I54" t="s">
        <v>17465</v>
      </c>
      <c r="J54" t="str">
        <f>VLOOKUP(G54,SCC_xref!$D$6:$E$261,2,FALSE)</f>
        <v>Process Heaters</v>
      </c>
      <c r="K54" s="129">
        <v>2.4093</v>
      </c>
      <c r="L54" s="129">
        <v>0.13250000000000001</v>
      </c>
      <c r="M54" s="183"/>
      <c r="N54" s="170"/>
      <c r="O54" s="170"/>
      <c r="P54" s="171"/>
      <c r="Q54" s="171"/>
      <c r="R54" s="171"/>
      <c r="S54" s="171"/>
      <c r="T54" s="171"/>
      <c r="U54" s="171"/>
      <c r="V54" s="171"/>
    </row>
    <row r="55" spans="1:22" s="172" customFormat="1" x14ac:dyDescent="0.2">
      <c r="A55" s="192" t="s">
        <v>17057</v>
      </c>
      <c r="B55" s="128">
        <v>48</v>
      </c>
      <c r="C55" s="77" t="str">
        <f>VLOOKUP(D55,fips_xref!$A$2:$B$53,2,FALSE)</f>
        <v>48033</v>
      </c>
      <c r="D55" t="s">
        <v>17017</v>
      </c>
      <c r="E55">
        <v>1321</v>
      </c>
      <c r="F55" t="s">
        <v>17479</v>
      </c>
      <c r="G55">
        <v>31088801</v>
      </c>
      <c r="H55" t="s">
        <v>17472</v>
      </c>
      <c r="I55" t="s">
        <v>17465</v>
      </c>
      <c r="J55" t="str">
        <f>VLOOKUP(G55,SCC_xref!$D$6:$E$261,2,FALSE)</f>
        <v>Permitted Fugitives</v>
      </c>
      <c r="K55" s="129">
        <v>0</v>
      </c>
      <c r="L55" s="129">
        <v>11.3873</v>
      </c>
      <c r="M55" s="183"/>
      <c r="N55" s="170"/>
      <c r="O55" s="170"/>
      <c r="P55" s="171"/>
      <c r="Q55" s="171"/>
      <c r="R55" s="171"/>
      <c r="S55" s="171"/>
      <c r="T55" s="171"/>
      <c r="U55" s="171"/>
      <c r="V55" s="171"/>
    </row>
    <row r="56" spans="1:22" s="172" customFormat="1" x14ac:dyDescent="0.2">
      <c r="A56" s="192" t="s">
        <v>17057</v>
      </c>
      <c r="B56" s="128">
        <v>48</v>
      </c>
      <c r="C56" s="77" t="str">
        <f>VLOOKUP(D56,fips_xref!$A$2:$B$53,2,FALSE)</f>
        <v>48079</v>
      </c>
      <c r="D56" t="s">
        <v>17041</v>
      </c>
      <c r="E56">
        <v>4612</v>
      </c>
      <c r="F56" t="s">
        <v>17508</v>
      </c>
      <c r="G56">
        <v>20200253</v>
      </c>
      <c r="H56" t="s">
        <v>17462</v>
      </c>
      <c r="I56" t="s">
        <v>17461</v>
      </c>
      <c r="J56" t="str">
        <f>VLOOKUP(G56,SCC_xref!$D$6:$E$261,2,FALSE)</f>
        <v>Compressor Engines</v>
      </c>
      <c r="K56" s="129">
        <v>19.0474</v>
      </c>
      <c r="L56" s="129">
        <v>0.2485</v>
      </c>
      <c r="M56" s="183"/>
      <c r="N56" s="170"/>
      <c r="O56" s="170"/>
      <c r="P56" s="171"/>
      <c r="Q56" s="171"/>
      <c r="R56" s="171"/>
      <c r="S56" s="171"/>
      <c r="T56" s="171"/>
      <c r="U56" s="171"/>
      <c r="V56" s="171"/>
    </row>
    <row r="57" spans="1:22" s="172" customFormat="1" x14ac:dyDescent="0.2">
      <c r="A57" s="192" t="s">
        <v>17057</v>
      </c>
      <c r="B57" s="128">
        <v>48</v>
      </c>
      <c r="C57" s="77" t="str">
        <f>VLOOKUP(D57,fips_xref!$A$2:$B$53,2,FALSE)</f>
        <v>48079</v>
      </c>
      <c r="D57" t="s">
        <v>17041</v>
      </c>
      <c r="E57">
        <v>4612</v>
      </c>
      <c r="F57" t="s">
        <v>17508</v>
      </c>
      <c r="G57">
        <v>20200254</v>
      </c>
      <c r="H57" t="s">
        <v>17463</v>
      </c>
      <c r="I57" t="s">
        <v>17461</v>
      </c>
      <c r="J57" t="str">
        <f>VLOOKUP(G57,SCC_xref!$D$6:$E$261,2,FALSE)</f>
        <v>Compressor Engines</v>
      </c>
      <c r="K57" s="129">
        <v>25.3201</v>
      </c>
      <c r="L57" s="129">
        <v>3.5327999999999999</v>
      </c>
      <c r="M57" s="183"/>
      <c r="N57" s="170"/>
      <c r="O57" s="170"/>
      <c r="P57" s="171"/>
      <c r="Q57" s="171"/>
      <c r="R57" s="171"/>
      <c r="S57" s="171"/>
      <c r="T57" s="171"/>
      <c r="U57" s="171"/>
      <c r="V57" s="171"/>
    </row>
    <row r="58" spans="1:22" s="172" customFormat="1" x14ac:dyDescent="0.2">
      <c r="A58" s="192" t="s">
        <v>17057</v>
      </c>
      <c r="B58" s="128">
        <v>48</v>
      </c>
      <c r="C58" s="77" t="str">
        <f>VLOOKUP(D58,fips_xref!$A$2:$B$53,2,FALSE)</f>
        <v>48079</v>
      </c>
      <c r="D58" t="s">
        <v>17041</v>
      </c>
      <c r="E58">
        <v>4612</v>
      </c>
      <c r="F58" t="s">
        <v>17508</v>
      </c>
      <c r="G58">
        <v>31000220</v>
      </c>
      <c r="H58" t="s">
        <v>17495</v>
      </c>
      <c r="I58" t="s">
        <v>17496</v>
      </c>
      <c r="J58" t="str">
        <f>VLOOKUP(G58,SCC_xref!$D$6:$E$261,2,FALSE)</f>
        <v>Natural Gas Production, All Equipt Leak Fugitives</v>
      </c>
      <c r="K58" s="129">
        <v>0</v>
      </c>
      <c r="L58" s="129">
        <v>1.0494000000000001</v>
      </c>
      <c r="M58" s="183"/>
      <c r="N58" s="170"/>
      <c r="O58" s="170"/>
      <c r="P58" s="171"/>
      <c r="Q58" s="171"/>
      <c r="R58" s="171"/>
      <c r="S58" s="171"/>
      <c r="T58" s="171"/>
      <c r="U58" s="171"/>
      <c r="V58" s="171"/>
    </row>
    <row r="59" spans="1:22" s="172" customFormat="1" x14ac:dyDescent="0.2">
      <c r="A59" s="192" t="s">
        <v>17057</v>
      </c>
      <c r="B59" s="128">
        <v>48</v>
      </c>
      <c r="C59" s="77" t="str">
        <f>VLOOKUP(D59,fips_xref!$A$2:$B$53,2,FALSE)</f>
        <v>48079</v>
      </c>
      <c r="D59" t="s">
        <v>17041</v>
      </c>
      <c r="E59">
        <v>4612</v>
      </c>
      <c r="F59" t="s">
        <v>17508</v>
      </c>
      <c r="G59">
        <v>40400199</v>
      </c>
      <c r="H59" t="s">
        <v>17493</v>
      </c>
      <c r="I59" t="s">
        <v>17502</v>
      </c>
      <c r="J59" t="str">
        <f>VLOOKUP(G59,SCC_xref!$D$6:$E$261,2,FALSE)</f>
        <v>Natural Gas Production, Other Not Classified</v>
      </c>
      <c r="K59" s="129">
        <v>0</v>
      </c>
      <c r="L59" s="129">
        <v>6.0000000000000001E-3</v>
      </c>
      <c r="M59" s="183"/>
      <c r="N59" s="170"/>
      <c r="O59" s="170"/>
      <c r="P59" s="171"/>
      <c r="Q59" s="171"/>
      <c r="R59" s="171"/>
      <c r="S59" s="171"/>
      <c r="T59" s="171"/>
      <c r="U59" s="171"/>
      <c r="V59" s="171"/>
    </row>
    <row r="60" spans="1:22" s="172" customFormat="1" x14ac:dyDescent="0.2">
      <c r="A60" s="192" t="s">
        <v>17057</v>
      </c>
      <c r="B60" s="128">
        <v>48</v>
      </c>
      <c r="C60" s="77" t="str">
        <f>VLOOKUP(D60,fips_xref!$A$2:$B$53,2,FALSE)</f>
        <v>48081</v>
      </c>
      <c r="D60" t="s">
        <v>1523</v>
      </c>
      <c r="E60">
        <v>1321</v>
      </c>
      <c r="F60" t="s">
        <v>17479</v>
      </c>
      <c r="G60">
        <v>20200201</v>
      </c>
      <c r="H60" t="s">
        <v>17509</v>
      </c>
      <c r="I60" t="s">
        <v>17461</v>
      </c>
      <c r="J60" t="str">
        <f>VLOOKUP(G60,SCC_xref!$D$6:$E$261,2,FALSE)</f>
        <v>Compressor Engines</v>
      </c>
      <c r="K60" s="129">
        <v>21.29</v>
      </c>
      <c r="L60" s="129">
        <v>0.14000000000000001</v>
      </c>
      <c r="M60" s="183"/>
      <c r="N60" s="170"/>
      <c r="O60" s="170"/>
      <c r="P60" s="171"/>
      <c r="Q60" s="171"/>
      <c r="R60" s="171"/>
      <c r="S60" s="171"/>
      <c r="T60" s="171"/>
      <c r="U60" s="171"/>
      <c r="V60" s="171"/>
    </row>
    <row r="61" spans="1:22" s="172" customFormat="1" x14ac:dyDescent="0.2">
      <c r="A61" s="192" t="s">
        <v>17057</v>
      </c>
      <c r="B61" s="128">
        <v>48</v>
      </c>
      <c r="C61" s="77" t="str">
        <f>VLOOKUP(D61,fips_xref!$A$2:$B$53,2,FALSE)</f>
        <v>48081</v>
      </c>
      <c r="D61" t="s">
        <v>1523</v>
      </c>
      <c r="E61">
        <v>1321</v>
      </c>
      <c r="F61" t="s">
        <v>17479</v>
      </c>
      <c r="G61">
        <v>20200252</v>
      </c>
      <c r="H61" t="s">
        <v>17460</v>
      </c>
      <c r="I61" t="s">
        <v>17461</v>
      </c>
      <c r="J61" t="str">
        <f>VLOOKUP(G61,SCC_xref!$D$6:$E$261,2,FALSE)</f>
        <v>Compressor Engines</v>
      </c>
      <c r="K61" s="129">
        <v>283.48</v>
      </c>
      <c r="L61" s="129">
        <v>10.74</v>
      </c>
      <c r="M61" s="183"/>
      <c r="N61" s="170"/>
      <c r="O61" s="170"/>
      <c r="P61" s="171"/>
      <c r="Q61" s="171"/>
      <c r="R61" s="171"/>
      <c r="S61" s="171"/>
      <c r="T61" s="171"/>
      <c r="U61" s="171"/>
      <c r="V61" s="171"/>
    </row>
    <row r="62" spans="1:22" s="172" customFormat="1" x14ac:dyDescent="0.2">
      <c r="A62" s="192" t="s">
        <v>17057</v>
      </c>
      <c r="B62" s="128">
        <v>48</v>
      </c>
      <c r="C62" s="77" t="str">
        <f>VLOOKUP(D62,fips_xref!$A$2:$B$53,2,FALSE)</f>
        <v>48081</v>
      </c>
      <c r="D62" t="s">
        <v>1523</v>
      </c>
      <c r="E62">
        <v>1321</v>
      </c>
      <c r="F62" t="s">
        <v>17479</v>
      </c>
      <c r="G62">
        <v>20200253</v>
      </c>
      <c r="H62" t="s">
        <v>17462</v>
      </c>
      <c r="I62" t="s">
        <v>17461</v>
      </c>
      <c r="J62" t="str">
        <f>VLOOKUP(G62,SCC_xref!$D$6:$E$261,2,FALSE)</f>
        <v>Compressor Engines</v>
      </c>
      <c r="K62" s="129">
        <v>10.41</v>
      </c>
      <c r="L62" s="129">
        <v>4.5199999999999996</v>
      </c>
      <c r="M62" s="183"/>
      <c r="N62" s="170"/>
      <c r="O62" s="170"/>
      <c r="P62" s="171"/>
      <c r="Q62" s="171"/>
      <c r="R62" s="171"/>
      <c r="S62" s="171"/>
      <c r="T62" s="171"/>
      <c r="U62" s="171"/>
      <c r="V62" s="171"/>
    </row>
    <row r="63" spans="1:22" s="172" customFormat="1" x14ac:dyDescent="0.2">
      <c r="A63" s="192" t="s">
        <v>17057</v>
      </c>
      <c r="B63" s="128">
        <v>48</v>
      </c>
      <c r="C63" s="77" t="str">
        <f>VLOOKUP(D63,fips_xref!$A$2:$B$53,2,FALSE)</f>
        <v>48081</v>
      </c>
      <c r="D63" t="s">
        <v>1523</v>
      </c>
      <c r="E63">
        <v>1321</v>
      </c>
      <c r="F63" t="s">
        <v>17479</v>
      </c>
      <c r="G63">
        <v>20200254</v>
      </c>
      <c r="H63" t="s">
        <v>17463</v>
      </c>
      <c r="I63" t="s">
        <v>17461</v>
      </c>
      <c r="J63" t="str">
        <f>VLOOKUP(G63,SCC_xref!$D$6:$E$261,2,FALSE)</f>
        <v>Compressor Engines</v>
      </c>
      <c r="K63" s="129">
        <v>24.06</v>
      </c>
      <c r="L63" s="129">
        <v>12.67</v>
      </c>
      <c r="M63" s="183"/>
      <c r="N63" s="175"/>
      <c r="O63" s="175"/>
      <c r="P63" s="171"/>
      <c r="Q63" s="171"/>
      <c r="R63" s="171"/>
      <c r="S63" s="171"/>
      <c r="T63" s="171"/>
      <c r="U63" s="171"/>
      <c r="V63" s="171"/>
    </row>
    <row r="64" spans="1:22" s="172" customFormat="1" x14ac:dyDescent="0.2">
      <c r="A64" s="192" t="s">
        <v>17057</v>
      </c>
      <c r="B64" s="128">
        <v>48</v>
      </c>
      <c r="C64" s="77" t="str">
        <f>VLOOKUP(D64,fips_xref!$A$2:$B$53,2,FALSE)</f>
        <v>48081</v>
      </c>
      <c r="D64" t="s">
        <v>1523</v>
      </c>
      <c r="E64">
        <v>1321</v>
      </c>
      <c r="F64" t="s">
        <v>17479</v>
      </c>
      <c r="G64">
        <v>31000205</v>
      </c>
      <c r="H64" t="s">
        <v>17466</v>
      </c>
      <c r="I64" t="s">
        <v>17465</v>
      </c>
      <c r="J64" t="str">
        <f>VLOOKUP(G64,SCC_xref!$D$6:$E$261,2,FALSE)</f>
        <v>Natural Gas Production, Flares</v>
      </c>
      <c r="K64" s="129">
        <v>4.5</v>
      </c>
      <c r="L64" s="129">
        <v>0.33119999999999999</v>
      </c>
      <c r="M64" s="183"/>
      <c r="N64" s="175"/>
      <c r="O64" s="175"/>
      <c r="P64" s="171"/>
      <c r="Q64" s="171"/>
      <c r="R64" s="171"/>
      <c r="S64" s="171"/>
      <c r="T64" s="171"/>
      <c r="U64" s="171"/>
      <c r="V64" s="171"/>
    </row>
    <row r="65" spans="1:22" s="172" customFormat="1" x14ac:dyDescent="0.2">
      <c r="A65" s="192" t="s">
        <v>17057</v>
      </c>
      <c r="B65" s="128">
        <v>48</v>
      </c>
      <c r="C65" s="77" t="str">
        <f>VLOOKUP(D65,fips_xref!$A$2:$B$53,2,FALSE)</f>
        <v>48081</v>
      </c>
      <c r="D65" t="s">
        <v>1523</v>
      </c>
      <c r="E65">
        <v>1321</v>
      </c>
      <c r="F65" t="s">
        <v>17479</v>
      </c>
      <c r="G65">
        <v>31000227</v>
      </c>
      <c r="H65" t="s">
        <v>17468</v>
      </c>
      <c r="I65" t="s">
        <v>17469</v>
      </c>
      <c r="J65" t="str">
        <f>VLOOKUP(G65,SCC_xref!$D$6:$E$261,2,FALSE)</f>
        <v>Dehydrator</v>
      </c>
      <c r="K65" s="129">
        <v>0</v>
      </c>
      <c r="L65" s="129">
        <v>0.71</v>
      </c>
      <c r="M65" s="183"/>
      <c r="N65" s="175"/>
      <c r="O65" s="175"/>
      <c r="P65" s="171"/>
      <c r="Q65" s="171"/>
      <c r="R65" s="171"/>
      <c r="S65" s="171"/>
      <c r="T65" s="171"/>
      <c r="U65" s="171"/>
      <c r="V65" s="171"/>
    </row>
    <row r="66" spans="1:22" s="172" customFormat="1" x14ac:dyDescent="0.2">
      <c r="A66" s="192" t="s">
        <v>17057</v>
      </c>
      <c r="B66" s="128">
        <v>48</v>
      </c>
      <c r="C66" s="77" t="str">
        <f>VLOOKUP(D66,fips_xref!$A$2:$B$53,2,FALSE)</f>
        <v>48081</v>
      </c>
      <c r="D66" t="s">
        <v>1523</v>
      </c>
      <c r="E66">
        <v>1321</v>
      </c>
      <c r="F66" t="s">
        <v>17479</v>
      </c>
      <c r="G66">
        <v>31000228</v>
      </c>
      <c r="H66" t="s">
        <v>17497</v>
      </c>
      <c r="I66" t="s">
        <v>17469</v>
      </c>
      <c r="J66" t="str">
        <f>VLOOKUP(G66,SCC_xref!$D$6:$E$261,2,FALSE)</f>
        <v>Dehydrator</v>
      </c>
      <c r="K66" s="129">
        <v>0.24</v>
      </c>
      <c r="L66" s="129">
        <v>1.2999999999999999E-2</v>
      </c>
      <c r="M66" s="183"/>
      <c r="N66" s="175"/>
      <c r="O66" s="175"/>
      <c r="P66" s="171"/>
      <c r="Q66" s="171"/>
      <c r="R66" s="171"/>
      <c r="S66" s="171"/>
      <c r="T66" s="171"/>
      <c r="U66" s="171"/>
      <c r="V66" s="171"/>
    </row>
    <row r="67" spans="1:22" s="172" customFormat="1" x14ac:dyDescent="0.2">
      <c r="A67" s="192" t="s">
        <v>17057</v>
      </c>
      <c r="B67" s="128">
        <v>48</v>
      </c>
      <c r="C67" s="77" t="str">
        <f>VLOOKUP(D67,fips_xref!$A$2:$B$53,2,FALSE)</f>
        <v>48081</v>
      </c>
      <c r="D67" t="s">
        <v>1523</v>
      </c>
      <c r="E67">
        <v>1321</v>
      </c>
      <c r="F67" t="s">
        <v>17479</v>
      </c>
      <c r="G67">
        <v>31000299</v>
      </c>
      <c r="H67" t="s">
        <v>17470</v>
      </c>
      <c r="I67" t="s">
        <v>17465</v>
      </c>
      <c r="J67" t="str">
        <f>VLOOKUP(G67,SCC_xref!$D$6:$E$261,2,FALSE)</f>
        <v>Natural Gas Production, Other Not Classified</v>
      </c>
      <c r="K67" s="129">
        <v>0</v>
      </c>
      <c r="L67" s="129">
        <v>0</v>
      </c>
      <c r="M67" s="175"/>
      <c r="N67" s="175"/>
      <c r="O67" s="175"/>
      <c r="P67" s="171"/>
      <c r="Q67" s="171"/>
      <c r="R67" s="171"/>
      <c r="S67" s="171"/>
      <c r="T67" s="171"/>
      <c r="U67" s="171"/>
      <c r="V67" s="171"/>
    </row>
    <row r="68" spans="1:22" s="172" customFormat="1" x14ac:dyDescent="0.2">
      <c r="A68" s="192" t="s">
        <v>17057</v>
      </c>
      <c r="B68" s="128">
        <v>48</v>
      </c>
      <c r="C68" s="77" t="str">
        <f>VLOOKUP(D68,fips_xref!$A$2:$B$53,2,FALSE)</f>
        <v>48081</v>
      </c>
      <c r="D68" t="s">
        <v>1523</v>
      </c>
      <c r="E68">
        <v>1321</v>
      </c>
      <c r="F68" t="s">
        <v>17479</v>
      </c>
      <c r="G68">
        <v>31000404</v>
      </c>
      <c r="H68" t="s">
        <v>17471</v>
      </c>
      <c r="I68" t="s">
        <v>17465</v>
      </c>
      <c r="J68" t="str">
        <f>VLOOKUP(G68,SCC_xref!$D$6:$E$261,2,FALSE)</f>
        <v>Process Heaters</v>
      </c>
      <c r="K68" s="129">
        <v>28.13</v>
      </c>
      <c r="L68" s="129">
        <v>1.5590999999999999</v>
      </c>
      <c r="M68" s="175"/>
      <c r="N68" s="175"/>
      <c r="O68" s="175"/>
      <c r="P68" s="171"/>
      <c r="Q68" s="171"/>
      <c r="R68" s="171"/>
      <c r="S68" s="171"/>
      <c r="T68" s="171"/>
      <c r="U68" s="171"/>
      <c r="V68" s="171"/>
    </row>
    <row r="69" spans="1:22" s="172" customFormat="1" x14ac:dyDescent="0.2">
      <c r="A69" s="192" t="s">
        <v>17057</v>
      </c>
      <c r="B69" s="128">
        <v>48</v>
      </c>
      <c r="C69" s="77" t="str">
        <f>VLOOKUP(D69,fips_xref!$A$2:$B$53,2,FALSE)</f>
        <v>48081</v>
      </c>
      <c r="D69" t="s">
        <v>1523</v>
      </c>
      <c r="E69">
        <v>1321</v>
      </c>
      <c r="F69" t="s">
        <v>17479</v>
      </c>
      <c r="G69">
        <v>31088801</v>
      </c>
      <c r="H69" t="s">
        <v>17472</v>
      </c>
      <c r="I69" t="s">
        <v>17465</v>
      </c>
      <c r="J69" t="str">
        <f>VLOOKUP(G69,SCC_xref!$D$6:$E$261,2,FALSE)</f>
        <v>Permitted Fugitives</v>
      </c>
      <c r="K69" s="129">
        <v>0</v>
      </c>
      <c r="L69" s="129">
        <v>84.67</v>
      </c>
      <c r="M69" s="175"/>
      <c r="N69" s="175"/>
      <c r="O69" s="175"/>
      <c r="P69" s="171"/>
      <c r="Q69" s="171"/>
      <c r="R69" s="171"/>
      <c r="S69" s="171"/>
      <c r="T69" s="171"/>
      <c r="U69" s="171"/>
      <c r="V69" s="171"/>
    </row>
    <row r="70" spans="1:22" s="172" customFormat="1" x14ac:dyDescent="0.2">
      <c r="A70" s="192" t="s">
        <v>17057</v>
      </c>
      <c r="B70" s="128">
        <v>48</v>
      </c>
      <c r="C70" s="77" t="str">
        <f>VLOOKUP(D70,fips_xref!$A$2:$B$53,2,FALSE)</f>
        <v>48081</v>
      </c>
      <c r="D70" t="s">
        <v>1523</v>
      </c>
      <c r="E70">
        <v>1321</v>
      </c>
      <c r="F70" t="s">
        <v>17479</v>
      </c>
      <c r="G70">
        <v>40400311</v>
      </c>
      <c r="H70" t="s">
        <v>17477</v>
      </c>
      <c r="I70" t="s">
        <v>17478</v>
      </c>
      <c r="J70" t="str">
        <f>VLOOKUP(G70,SCC_xref!$D$6:$E$261,2,FALSE)</f>
        <v>Permitted Tank Losses</v>
      </c>
      <c r="K70" s="129">
        <v>0</v>
      </c>
      <c r="L70" s="129">
        <v>15.3</v>
      </c>
      <c r="M70" s="175"/>
      <c r="N70" s="175"/>
      <c r="O70" s="175"/>
      <c r="P70" s="171"/>
      <c r="Q70" s="171"/>
      <c r="R70" s="171"/>
      <c r="S70" s="171"/>
      <c r="T70" s="171"/>
      <c r="U70" s="171"/>
      <c r="V70" s="171"/>
    </row>
    <row r="71" spans="1:22" s="172" customFormat="1" x14ac:dyDescent="0.2">
      <c r="A71" s="192" t="s">
        <v>17057</v>
      </c>
      <c r="B71" s="128">
        <v>48</v>
      </c>
      <c r="C71" s="77" t="str">
        <f>VLOOKUP(D71,fips_xref!$A$2:$B$53,2,FALSE)</f>
        <v>48081</v>
      </c>
      <c r="D71" t="s">
        <v>1523</v>
      </c>
      <c r="E71">
        <v>1321</v>
      </c>
      <c r="F71" t="s">
        <v>17479</v>
      </c>
      <c r="G71">
        <v>40600132</v>
      </c>
      <c r="H71" t="s">
        <v>17510</v>
      </c>
      <c r="I71" t="s">
        <v>17504</v>
      </c>
      <c r="J71" t="str">
        <f>VLOOKUP(G71,SCC_xref!$D$6:$E$261,2,FALSE)</f>
        <v>Permitted Tank Losses</v>
      </c>
      <c r="K71" s="129">
        <v>0</v>
      </c>
      <c r="L71" s="129">
        <v>0.68</v>
      </c>
      <c r="M71" s="175"/>
      <c r="N71" s="175"/>
      <c r="O71" s="175"/>
      <c r="P71" s="171"/>
      <c r="Q71" s="171"/>
      <c r="R71" s="171"/>
      <c r="S71" s="171"/>
      <c r="T71" s="171"/>
      <c r="U71" s="171"/>
      <c r="V71" s="171"/>
    </row>
    <row r="72" spans="1:22" s="172" customFormat="1" x14ac:dyDescent="0.2">
      <c r="A72" s="192" t="s">
        <v>17057</v>
      </c>
      <c r="B72" s="128">
        <v>48</v>
      </c>
      <c r="C72" s="77" t="str">
        <f>VLOOKUP(D72,fips_xref!$A$2:$B$53,2,FALSE)</f>
        <v>48081</v>
      </c>
      <c r="D72" t="s">
        <v>1523</v>
      </c>
      <c r="E72">
        <v>1321</v>
      </c>
      <c r="F72" t="s">
        <v>17479</v>
      </c>
      <c r="G72">
        <v>40899999</v>
      </c>
      <c r="H72" t="s">
        <v>17511</v>
      </c>
      <c r="I72" t="s">
        <v>17512</v>
      </c>
      <c r="J72" t="str">
        <f>VLOOKUP(G72,SCC_xref!$D$6:$E$261,2,FALSE)</f>
        <v>Natural Gas Production, Other Not Classified</v>
      </c>
      <c r="K72" s="129">
        <v>0</v>
      </c>
      <c r="L72" s="129">
        <v>1.94</v>
      </c>
      <c r="M72" s="175"/>
      <c r="N72" s="175"/>
      <c r="O72" s="175"/>
      <c r="P72" s="171"/>
      <c r="Q72" s="171"/>
      <c r="R72" s="171"/>
      <c r="S72" s="171"/>
      <c r="T72" s="171"/>
      <c r="U72" s="171"/>
      <c r="V72" s="171"/>
    </row>
    <row r="73" spans="1:22" s="172" customFormat="1" x14ac:dyDescent="0.2">
      <c r="A73" s="192" t="s">
        <v>17057</v>
      </c>
      <c r="B73" s="128">
        <v>48</v>
      </c>
      <c r="C73" s="77" t="str">
        <f>VLOOKUP(D73,fips_xref!$A$2:$B$53,2,FALSE)</f>
        <v>48103</v>
      </c>
      <c r="D73" t="s">
        <v>17014</v>
      </c>
      <c r="E73">
        <v>1311</v>
      </c>
      <c r="F73" t="s">
        <v>17459</v>
      </c>
      <c r="G73">
        <v>10200601</v>
      </c>
      <c r="H73" t="s">
        <v>17513</v>
      </c>
      <c r="I73" t="s">
        <v>17481</v>
      </c>
      <c r="J73" t="str">
        <f>VLOOKUP(G73,SCC_xref!$D$6:$E$261,2,FALSE)</f>
        <v>Process Heaters</v>
      </c>
      <c r="K73" s="129">
        <v>22.2485</v>
      </c>
      <c r="L73" s="129">
        <v>1.2886</v>
      </c>
      <c r="M73" s="175"/>
      <c r="N73" s="175"/>
      <c r="O73" s="175"/>
      <c r="P73" s="171"/>
      <c r="Q73" s="171"/>
      <c r="R73" s="171"/>
      <c r="S73" s="171"/>
      <c r="T73" s="171"/>
      <c r="U73" s="171"/>
      <c r="V73" s="171"/>
    </row>
    <row r="74" spans="1:22" s="172" customFormat="1" x14ac:dyDescent="0.2">
      <c r="A74" s="192" t="s">
        <v>17057</v>
      </c>
      <c r="B74" s="128">
        <v>48</v>
      </c>
      <c r="C74" s="77" t="str">
        <f>VLOOKUP(D74,fips_xref!$A$2:$B$53,2,FALSE)</f>
        <v>48103</v>
      </c>
      <c r="D74" t="s">
        <v>17014</v>
      </c>
      <c r="E74">
        <v>1311</v>
      </c>
      <c r="F74" t="s">
        <v>17459</v>
      </c>
      <c r="G74">
        <v>20200102</v>
      </c>
      <c r="H74" t="s">
        <v>17514</v>
      </c>
      <c r="I74" t="s">
        <v>17461</v>
      </c>
      <c r="J74" t="str">
        <f>VLOOKUP(G74,SCC_xref!$D$6:$E$261,2,FALSE)</f>
        <v>Compressor Engines</v>
      </c>
      <c r="K74" s="129">
        <v>4.4600000000000001E-2</v>
      </c>
      <c r="L74" s="129">
        <v>3.5999999999999999E-3</v>
      </c>
      <c r="M74" s="175"/>
      <c r="N74" s="175"/>
      <c r="O74" s="175"/>
      <c r="P74" s="171"/>
      <c r="Q74" s="171"/>
      <c r="R74" s="171"/>
      <c r="S74" s="171"/>
      <c r="T74" s="171"/>
      <c r="U74" s="171"/>
      <c r="V74" s="171"/>
    </row>
    <row r="75" spans="1:22" s="172" customFormat="1" x14ac:dyDescent="0.2">
      <c r="A75" s="192" t="s">
        <v>17057</v>
      </c>
      <c r="B75" s="128">
        <v>48</v>
      </c>
      <c r="C75" s="77" t="str">
        <f>VLOOKUP(D75,fips_xref!$A$2:$B$53,2,FALSE)</f>
        <v>48103</v>
      </c>
      <c r="D75" t="s">
        <v>17014</v>
      </c>
      <c r="E75">
        <v>1311</v>
      </c>
      <c r="F75" t="s">
        <v>17459</v>
      </c>
      <c r="G75">
        <v>20200252</v>
      </c>
      <c r="H75" t="s">
        <v>17460</v>
      </c>
      <c r="I75" t="s">
        <v>17461</v>
      </c>
      <c r="J75" t="str">
        <f>VLOOKUP(G75,SCC_xref!$D$6:$E$261,2,FALSE)</f>
        <v>Compressor Engines</v>
      </c>
      <c r="K75" s="129">
        <v>4320.5388999999996</v>
      </c>
      <c r="L75" s="129">
        <v>189.36869999999999</v>
      </c>
      <c r="M75" s="175"/>
      <c r="N75" s="175"/>
      <c r="O75" s="175"/>
      <c r="P75" s="171"/>
      <c r="Q75" s="171"/>
      <c r="R75" s="171"/>
      <c r="S75" s="171"/>
      <c r="T75" s="171"/>
      <c r="U75" s="171"/>
      <c r="V75" s="171"/>
    </row>
    <row r="76" spans="1:22" s="172" customFormat="1" x14ac:dyDescent="0.2">
      <c r="A76" s="192" t="s">
        <v>17057</v>
      </c>
      <c r="B76" s="128">
        <v>48</v>
      </c>
      <c r="C76" s="77" t="str">
        <f>VLOOKUP(D76,fips_xref!$A$2:$B$53,2,FALSE)</f>
        <v>48103</v>
      </c>
      <c r="D76" t="s">
        <v>17014</v>
      </c>
      <c r="E76">
        <v>1311</v>
      </c>
      <c r="F76" t="s">
        <v>17459</v>
      </c>
      <c r="G76">
        <v>20200253</v>
      </c>
      <c r="H76" t="s">
        <v>17462</v>
      </c>
      <c r="I76" t="s">
        <v>17461</v>
      </c>
      <c r="J76" t="str">
        <f>VLOOKUP(G76,SCC_xref!$D$6:$E$261,2,FALSE)</f>
        <v>Compressor Engines</v>
      </c>
      <c r="K76" s="129">
        <v>195.6978</v>
      </c>
      <c r="L76" s="129">
        <v>78.991100000000003</v>
      </c>
      <c r="M76" s="175"/>
      <c r="N76" s="175"/>
      <c r="O76" s="175"/>
      <c r="P76" s="171"/>
      <c r="Q76" s="171"/>
      <c r="R76" s="171"/>
      <c r="S76" s="171"/>
      <c r="T76" s="171"/>
      <c r="U76" s="171"/>
      <c r="V76" s="171"/>
    </row>
    <row r="77" spans="1:22" s="172" customFormat="1" x14ac:dyDescent="0.2">
      <c r="A77" s="192" t="s">
        <v>17057</v>
      </c>
      <c r="B77" s="128">
        <v>48</v>
      </c>
      <c r="C77" s="77" t="str">
        <f>VLOOKUP(D77,fips_xref!$A$2:$B$53,2,FALSE)</f>
        <v>48103</v>
      </c>
      <c r="D77" t="s">
        <v>17014</v>
      </c>
      <c r="E77">
        <v>1311</v>
      </c>
      <c r="F77" t="s">
        <v>17459</v>
      </c>
      <c r="G77">
        <v>20200254</v>
      </c>
      <c r="H77" t="s">
        <v>17463</v>
      </c>
      <c r="I77" t="s">
        <v>17461</v>
      </c>
      <c r="J77" t="str">
        <f>VLOOKUP(G77,SCC_xref!$D$6:$E$261,2,FALSE)</f>
        <v>Compressor Engines</v>
      </c>
      <c r="K77" s="129">
        <v>114.883</v>
      </c>
      <c r="L77" s="129">
        <v>57.259799999999998</v>
      </c>
      <c r="M77" s="175"/>
      <c r="N77" s="175"/>
      <c r="O77" s="175"/>
      <c r="P77" s="171"/>
      <c r="Q77" s="171"/>
      <c r="R77" s="171"/>
      <c r="S77" s="171"/>
      <c r="T77" s="171"/>
      <c r="U77" s="171"/>
      <c r="V77" s="171"/>
    </row>
    <row r="78" spans="1:22" s="172" customFormat="1" x14ac:dyDescent="0.2">
      <c r="A78" s="192" t="s">
        <v>17057</v>
      </c>
      <c r="B78" s="128">
        <v>48</v>
      </c>
      <c r="C78" s="77" t="str">
        <f>VLOOKUP(D78,fips_xref!$A$2:$B$53,2,FALSE)</f>
        <v>48103</v>
      </c>
      <c r="D78" t="s">
        <v>17014</v>
      </c>
      <c r="E78">
        <v>1311</v>
      </c>
      <c r="F78" t="s">
        <v>17459</v>
      </c>
      <c r="G78">
        <v>30600104</v>
      </c>
      <c r="H78" t="s">
        <v>17489</v>
      </c>
      <c r="I78" t="s">
        <v>17490</v>
      </c>
      <c r="J78" t="str">
        <f>VLOOKUP(G78,SCC_xref!$D$6:$E$261,2,FALSE)</f>
        <v>Process Heaters</v>
      </c>
      <c r="K78" s="129">
        <v>2.3938000000000001</v>
      </c>
      <c r="L78" s="129">
        <v>0.13239999999999999</v>
      </c>
      <c r="M78" s="175"/>
      <c r="N78" s="175"/>
      <c r="O78" s="175"/>
      <c r="P78" s="171"/>
      <c r="Q78" s="171"/>
      <c r="R78" s="171"/>
      <c r="S78" s="171"/>
      <c r="T78" s="171"/>
      <c r="U78" s="171"/>
      <c r="V78" s="171"/>
    </row>
    <row r="79" spans="1:22" s="172" customFormat="1" x14ac:dyDescent="0.2">
      <c r="A79" s="192" t="s">
        <v>17057</v>
      </c>
      <c r="B79" s="128">
        <v>48</v>
      </c>
      <c r="C79" s="77" t="str">
        <f>VLOOKUP(D79,fips_xref!$A$2:$B$53,2,FALSE)</f>
        <v>48103</v>
      </c>
      <c r="D79" t="s">
        <v>17014</v>
      </c>
      <c r="E79">
        <v>1311</v>
      </c>
      <c r="F79" t="s">
        <v>17459</v>
      </c>
      <c r="G79">
        <v>30600401</v>
      </c>
      <c r="H79" t="s">
        <v>17515</v>
      </c>
      <c r="I79" t="s">
        <v>17490</v>
      </c>
      <c r="J79" t="str">
        <f>VLOOKUP(G79,SCC_xref!$D$6:$E$261,2,FALSE)</f>
        <v>Natural Gas Production, Flares</v>
      </c>
      <c r="K79" s="129">
        <v>0</v>
      </c>
      <c r="L79" s="129">
        <v>0</v>
      </c>
      <c r="M79" s="175"/>
      <c r="N79" s="175"/>
      <c r="O79" s="175"/>
      <c r="P79" s="171"/>
      <c r="Q79" s="171"/>
      <c r="R79" s="171"/>
      <c r="S79" s="171"/>
      <c r="T79" s="171"/>
      <c r="U79" s="171"/>
      <c r="V79" s="171"/>
    </row>
    <row r="80" spans="1:22" s="172" customFormat="1" x14ac:dyDescent="0.2">
      <c r="A80" s="192" t="s">
        <v>17057</v>
      </c>
      <c r="B80" s="128">
        <v>48</v>
      </c>
      <c r="C80" s="77" t="str">
        <f>VLOOKUP(D80,fips_xref!$A$2:$B$53,2,FALSE)</f>
        <v>48103</v>
      </c>
      <c r="D80" t="s">
        <v>17014</v>
      </c>
      <c r="E80">
        <v>1311</v>
      </c>
      <c r="F80" t="s">
        <v>17459</v>
      </c>
      <c r="G80">
        <v>30600701</v>
      </c>
      <c r="H80" t="s">
        <v>17516</v>
      </c>
      <c r="I80" t="s">
        <v>17490</v>
      </c>
      <c r="J80" t="str">
        <f>VLOOKUP(G80,SCC_xref!$D$6:$E$261,2,FALSE)</f>
        <v>Natural Gas Production, Other Not Classified</v>
      </c>
      <c r="K80" s="129">
        <v>0</v>
      </c>
      <c r="L80" s="129">
        <v>0.94610000000000005</v>
      </c>
      <c r="M80" s="175"/>
      <c r="N80" s="175"/>
      <c r="O80" s="175"/>
      <c r="P80" s="171"/>
      <c r="Q80" s="171"/>
      <c r="R80" s="171"/>
      <c r="S80" s="171"/>
      <c r="T80" s="171"/>
      <c r="U80" s="171"/>
      <c r="V80" s="171"/>
    </row>
    <row r="81" spans="1:22" s="172" customFormat="1" x14ac:dyDescent="0.2">
      <c r="A81" s="192" t="s">
        <v>17057</v>
      </c>
      <c r="B81" s="128">
        <v>48</v>
      </c>
      <c r="C81" s="77" t="str">
        <f>VLOOKUP(D81,fips_xref!$A$2:$B$53,2,FALSE)</f>
        <v>48103</v>
      </c>
      <c r="D81" t="s">
        <v>17014</v>
      </c>
      <c r="E81">
        <v>1311</v>
      </c>
      <c r="F81" t="s">
        <v>17459</v>
      </c>
      <c r="G81">
        <v>30600903</v>
      </c>
      <c r="H81" t="s">
        <v>17517</v>
      </c>
      <c r="I81" t="s">
        <v>17490</v>
      </c>
      <c r="J81" t="str">
        <f>VLOOKUP(G81,SCC_xref!$D$6:$E$261,2,FALSE)</f>
        <v>Natural Gas Production, Other Not Classified</v>
      </c>
      <c r="K81" s="129">
        <v>7.8120000000000003</v>
      </c>
      <c r="L81" s="129">
        <v>8.5853000000000002</v>
      </c>
      <c r="M81" s="175"/>
      <c r="N81" s="175"/>
      <c r="O81" s="175"/>
      <c r="P81" s="171"/>
      <c r="Q81" s="171"/>
      <c r="R81" s="171"/>
      <c r="S81" s="171"/>
      <c r="T81" s="171"/>
      <c r="U81" s="171"/>
      <c r="V81" s="171"/>
    </row>
    <row r="82" spans="1:22" s="172" customFormat="1" x14ac:dyDescent="0.2">
      <c r="A82" s="192" t="s">
        <v>17057</v>
      </c>
      <c r="B82" s="128">
        <v>48</v>
      </c>
      <c r="C82" s="77" t="str">
        <f>VLOOKUP(D82,fips_xref!$A$2:$B$53,2,FALSE)</f>
        <v>48103</v>
      </c>
      <c r="D82" t="s">
        <v>17014</v>
      </c>
      <c r="E82">
        <v>1311</v>
      </c>
      <c r="F82" t="s">
        <v>17459</v>
      </c>
      <c r="G82">
        <v>31000105</v>
      </c>
      <c r="H82" t="s">
        <v>17518</v>
      </c>
      <c r="I82" t="s">
        <v>17465</v>
      </c>
      <c r="J82" t="str">
        <f>VLOOKUP(G82,SCC_xref!$D$6:$E$261,2,FALSE)</f>
        <v>Natural Gas Production, Other Not Classified</v>
      </c>
      <c r="K82" s="129">
        <v>0</v>
      </c>
      <c r="L82" s="129">
        <v>3.2056</v>
      </c>
      <c r="M82" s="175"/>
      <c r="N82" s="175"/>
      <c r="O82" s="175"/>
      <c r="P82" s="171"/>
      <c r="Q82" s="171"/>
      <c r="R82" s="171"/>
      <c r="S82" s="171"/>
      <c r="T82" s="171"/>
      <c r="U82" s="171"/>
      <c r="V82" s="171"/>
    </row>
    <row r="83" spans="1:22" s="172" customFormat="1" x14ac:dyDescent="0.2">
      <c r="A83" s="192" t="s">
        <v>17057</v>
      </c>
      <c r="B83" s="128">
        <v>48</v>
      </c>
      <c r="C83" s="77" t="str">
        <f>VLOOKUP(D83,fips_xref!$A$2:$B$53,2,FALSE)</f>
        <v>48103</v>
      </c>
      <c r="D83" t="s">
        <v>17014</v>
      </c>
      <c r="E83">
        <v>1311</v>
      </c>
      <c r="F83" t="s">
        <v>17459</v>
      </c>
      <c r="G83">
        <v>31000202</v>
      </c>
      <c r="H83" t="s">
        <v>17519</v>
      </c>
      <c r="I83" t="s">
        <v>17465</v>
      </c>
      <c r="J83" t="str">
        <f>VLOOKUP(G83,SCC_xref!$D$6:$E$261,2,FALSE)</f>
        <v>Natural Gas Production, Gas Stripping Operations</v>
      </c>
      <c r="K83" s="129">
        <v>0</v>
      </c>
      <c r="L83" s="129">
        <v>0</v>
      </c>
      <c r="M83" s="175"/>
      <c r="N83" s="175"/>
      <c r="O83" s="175"/>
      <c r="P83" s="171"/>
      <c r="Q83" s="171"/>
      <c r="R83" s="171"/>
      <c r="S83" s="171"/>
      <c r="T83" s="171"/>
      <c r="U83" s="171"/>
      <c r="V83" s="171"/>
    </row>
    <row r="84" spans="1:22" s="172" customFormat="1" x14ac:dyDescent="0.2">
      <c r="A84" s="192" t="s">
        <v>17057</v>
      </c>
      <c r="B84" s="128">
        <v>48</v>
      </c>
      <c r="C84" s="77" t="str">
        <f>VLOOKUP(D84,fips_xref!$A$2:$B$53,2,FALSE)</f>
        <v>48103</v>
      </c>
      <c r="D84" t="s">
        <v>17014</v>
      </c>
      <c r="E84">
        <v>1311</v>
      </c>
      <c r="F84" t="s">
        <v>17459</v>
      </c>
      <c r="G84">
        <v>31000205</v>
      </c>
      <c r="H84" t="s">
        <v>17466</v>
      </c>
      <c r="I84" t="s">
        <v>17465</v>
      </c>
      <c r="J84" t="str">
        <f>VLOOKUP(G84,SCC_xref!$D$6:$E$261,2,FALSE)</f>
        <v>Natural Gas Production, Flares</v>
      </c>
      <c r="K84" s="129">
        <v>0.38</v>
      </c>
      <c r="L84" s="129">
        <v>0.35</v>
      </c>
      <c r="M84" s="175"/>
      <c r="N84" s="175"/>
      <c r="O84" s="175"/>
      <c r="P84" s="171"/>
      <c r="Q84" s="171"/>
      <c r="R84" s="171"/>
      <c r="S84" s="171"/>
      <c r="T84" s="171"/>
      <c r="U84" s="171"/>
      <c r="V84" s="171"/>
    </row>
    <row r="85" spans="1:22" s="172" customFormat="1" ht="13.5" customHeight="1" x14ac:dyDescent="0.2">
      <c r="A85" s="192" t="s">
        <v>17057</v>
      </c>
      <c r="B85" s="128">
        <v>48</v>
      </c>
      <c r="C85" s="77" t="str">
        <f>VLOOKUP(D85,fips_xref!$A$2:$B$53,2,FALSE)</f>
        <v>48103</v>
      </c>
      <c r="D85" t="s">
        <v>17014</v>
      </c>
      <c r="E85">
        <v>1311</v>
      </c>
      <c r="F85" t="s">
        <v>17459</v>
      </c>
      <c r="G85">
        <v>31000207</v>
      </c>
      <c r="H85" t="s">
        <v>17467</v>
      </c>
      <c r="I85" t="s">
        <v>17465</v>
      </c>
      <c r="J85" t="str">
        <f>VLOOKUP(G85,SCC_xref!$D$6:$E$261,2,FALSE)</f>
        <v>Permitted Fugitives</v>
      </c>
      <c r="K85" s="129">
        <v>0</v>
      </c>
      <c r="L85" s="129">
        <v>8.8263999999999996</v>
      </c>
      <c r="M85" s="175"/>
      <c r="N85" s="175"/>
      <c r="O85" s="175"/>
      <c r="P85" s="171"/>
      <c r="Q85" s="171"/>
      <c r="R85" s="171"/>
      <c r="S85" s="171"/>
      <c r="T85" s="171"/>
      <c r="U85" s="171"/>
      <c r="V85" s="171"/>
    </row>
    <row r="86" spans="1:22" s="172" customFormat="1" x14ac:dyDescent="0.2">
      <c r="A86" s="192" t="s">
        <v>17057</v>
      </c>
      <c r="B86" s="128">
        <v>48</v>
      </c>
      <c r="C86" s="77" t="str">
        <f>VLOOKUP(D86,fips_xref!$A$2:$B$53,2,FALSE)</f>
        <v>48103</v>
      </c>
      <c r="D86" t="s">
        <v>17014</v>
      </c>
      <c r="E86">
        <v>1311</v>
      </c>
      <c r="F86" t="s">
        <v>17459</v>
      </c>
      <c r="G86">
        <v>31000215</v>
      </c>
      <c r="H86" t="s">
        <v>17520</v>
      </c>
      <c r="I86" t="s">
        <v>17496</v>
      </c>
      <c r="J86" t="str">
        <f>VLOOKUP(G86,SCC_xref!$D$6:$E$261,2,FALSE)</f>
        <v>Natural Gas Production, Flares Combusting Gases &gt;1000 BTU/scf</v>
      </c>
      <c r="K86" s="129">
        <v>0.01</v>
      </c>
      <c r="L86" s="129">
        <v>0.02</v>
      </c>
      <c r="M86" s="175"/>
      <c r="N86" s="175"/>
      <c r="O86" s="175"/>
      <c r="P86" s="171"/>
      <c r="Q86" s="171"/>
      <c r="R86" s="171"/>
      <c r="S86" s="171"/>
      <c r="T86" s="171"/>
      <c r="U86" s="171"/>
      <c r="V86" s="171"/>
    </row>
    <row r="87" spans="1:22" s="172" customFormat="1" x14ac:dyDescent="0.2">
      <c r="A87" s="192" t="s">
        <v>17057</v>
      </c>
      <c r="B87" s="128">
        <v>48</v>
      </c>
      <c r="C87" s="77" t="str">
        <f>VLOOKUP(D87,fips_xref!$A$2:$B$53,2,FALSE)</f>
        <v>48103</v>
      </c>
      <c r="D87" t="s">
        <v>17014</v>
      </c>
      <c r="E87">
        <v>1311</v>
      </c>
      <c r="F87" t="s">
        <v>17459</v>
      </c>
      <c r="G87">
        <v>31000220</v>
      </c>
      <c r="H87" t="s">
        <v>17495</v>
      </c>
      <c r="I87" t="s">
        <v>17496</v>
      </c>
      <c r="J87" t="str">
        <f>VLOOKUP(G87,SCC_xref!$D$6:$E$261,2,FALSE)</f>
        <v>Natural Gas Production, All Equipt Leak Fugitives</v>
      </c>
      <c r="K87" s="129">
        <v>0</v>
      </c>
      <c r="L87" s="129">
        <v>7.8</v>
      </c>
      <c r="M87" s="175"/>
      <c r="N87" s="175"/>
      <c r="O87" s="175"/>
      <c r="P87" s="171"/>
      <c r="Q87" s="171"/>
      <c r="R87" s="171"/>
      <c r="S87" s="171"/>
      <c r="T87" s="171"/>
      <c r="U87" s="171"/>
      <c r="V87" s="171"/>
    </row>
    <row r="88" spans="1:22" s="172" customFormat="1" x14ac:dyDescent="0.2">
      <c r="A88" s="192" t="s">
        <v>17057</v>
      </c>
      <c r="B88" s="128">
        <v>48</v>
      </c>
      <c r="C88" s="77" t="str">
        <f>VLOOKUP(D88,fips_xref!$A$2:$B$53,2,FALSE)</f>
        <v>48103</v>
      </c>
      <c r="D88" t="s">
        <v>17014</v>
      </c>
      <c r="E88">
        <v>1311</v>
      </c>
      <c r="F88" t="s">
        <v>17459</v>
      </c>
      <c r="G88">
        <v>31000299</v>
      </c>
      <c r="H88" t="s">
        <v>17470</v>
      </c>
      <c r="I88" t="s">
        <v>17465</v>
      </c>
      <c r="J88" t="str">
        <f>VLOOKUP(G88,SCC_xref!$D$6:$E$261,2,FALSE)</f>
        <v>Natural Gas Production, Other Not Classified</v>
      </c>
      <c r="K88" s="129">
        <v>0</v>
      </c>
      <c r="L88" s="129">
        <v>0</v>
      </c>
      <c r="M88" s="175"/>
      <c r="N88" s="175"/>
      <c r="O88" s="175"/>
      <c r="P88" s="171"/>
      <c r="Q88" s="171"/>
      <c r="R88" s="171"/>
      <c r="S88" s="171"/>
      <c r="T88" s="171"/>
      <c r="U88" s="171"/>
      <c r="V88" s="171"/>
    </row>
    <row r="89" spans="1:22" s="172" customFormat="1" x14ac:dyDescent="0.2">
      <c r="A89" s="192" t="s">
        <v>17057</v>
      </c>
      <c r="B89" s="128">
        <v>48</v>
      </c>
      <c r="C89" s="77" t="str">
        <f>VLOOKUP(D89,fips_xref!$A$2:$B$53,2,FALSE)</f>
        <v>48103</v>
      </c>
      <c r="D89" t="s">
        <v>17014</v>
      </c>
      <c r="E89">
        <v>1311</v>
      </c>
      <c r="F89" t="s">
        <v>17459</v>
      </c>
      <c r="G89">
        <v>31000404</v>
      </c>
      <c r="H89" t="s">
        <v>17471</v>
      </c>
      <c r="I89" t="s">
        <v>17465</v>
      </c>
      <c r="J89" t="str">
        <f>VLOOKUP(G89,SCC_xref!$D$6:$E$261,2,FALSE)</f>
        <v>Process Heaters</v>
      </c>
      <c r="K89" s="129">
        <v>0.20649999999999999</v>
      </c>
      <c r="L89" s="129">
        <v>1.14E-2</v>
      </c>
      <c r="M89" s="175"/>
      <c r="N89" s="175"/>
      <c r="O89" s="175"/>
      <c r="P89" s="171"/>
      <c r="Q89" s="171"/>
      <c r="R89" s="171"/>
      <c r="S89" s="171"/>
      <c r="T89" s="171"/>
      <c r="U89" s="171"/>
      <c r="V89" s="171"/>
    </row>
    <row r="90" spans="1:22" s="172" customFormat="1" ht="12.75" customHeight="1" x14ac:dyDescent="0.2">
      <c r="A90" s="192" t="s">
        <v>17057</v>
      </c>
      <c r="B90" s="128">
        <v>48</v>
      </c>
      <c r="C90" s="77" t="str">
        <f>VLOOKUP(D90,fips_xref!$A$2:$B$53,2,FALSE)</f>
        <v>48103</v>
      </c>
      <c r="D90" t="s">
        <v>17014</v>
      </c>
      <c r="E90">
        <v>1311</v>
      </c>
      <c r="F90" t="s">
        <v>17459</v>
      </c>
      <c r="G90">
        <v>31088801</v>
      </c>
      <c r="H90" t="s">
        <v>17472</v>
      </c>
      <c r="I90" t="s">
        <v>17465</v>
      </c>
      <c r="J90" t="str">
        <f>VLOOKUP(G90,SCC_xref!$D$6:$E$261,2,FALSE)</f>
        <v>Permitted Fugitives</v>
      </c>
      <c r="K90" s="129">
        <v>0</v>
      </c>
      <c r="L90" s="129">
        <v>7.7740999999999998</v>
      </c>
      <c r="M90" s="175"/>
      <c r="N90" s="175"/>
      <c r="O90" s="175"/>
      <c r="P90" s="171"/>
      <c r="Q90" s="171"/>
      <c r="R90" s="171"/>
      <c r="S90" s="171"/>
      <c r="T90" s="171"/>
      <c r="U90" s="171"/>
      <c r="V90" s="171"/>
    </row>
    <row r="91" spans="1:22" s="172" customFormat="1" ht="14.25" customHeight="1" x14ac:dyDescent="0.2">
      <c r="A91" s="192" t="s">
        <v>17057</v>
      </c>
      <c r="B91" s="128">
        <v>48</v>
      </c>
      <c r="C91" s="77" t="str">
        <f>VLOOKUP(D91,fips_xref!$A$2:$B$53,2,FALSE)</f>
        <v>48103</v>
      </c>
      <c r="D91" t="s">
        <v>17014</v>
      </c>
      <c r="E91">
        <v>1311</v>
      </c>
      <c r="F91" t="s">
        <v>17459</v>
      </c>
      <c r="G91">
        <v>31088811</v>
      </c>
      <c r="H91" t="s">
        <v>17505</v>
      </c>
      <c r="I91" t="s">
        <v>17506</v>
      </c>
      <c r="J91" t="str">
        <f>VLOOKUP(G91,SCC_xref!$D$6:$E$261,2,FALSE)</f>
        <v>Permitted Fugitives</v>
      </c>
      <c r="K91" s="129">
        <v>0</v>
      </c>
      <c r="L91" s="129">
        <v>20.0167</v>
      </c>
      <c r="M91" s="175"/>
      <c r="N91" s="175"/>
      <c r="O91" s="175"/>
      <c r="P91" s="171"/>
      <c r="Q91" s="171"/>
      <c r="R91" s="171"/>
      <c r="S91" s="171"/>
      <c r="T91" s="171"/>
      <c r="U91" s="171"/>
      <c r="V91" s="171"/>
    </row>
    <row r="92" spans="1:22" s="172" customFormat="1" x14ac:dyDescent="0.2">
      <c r="A92" s="192" t="s">
        <v>17057</v>
      </c>
      <c r="B92" s="128">
        <v>48</v>
      </c>
      <c r="C92" s="77" t="str">
        <f>VLOOKUP(D92,fips_xref!$A$2:$B$53,2,FALSE)</f>
        <v>48103</v>
      </c>
      <c r="D92" t="s">
        <v>17014</v>
      </c>
      <c r="E92">
        <v>1311</v>
      </c>
      <c r="F92" t="s">
        <v>17459</v>
      </c>
      <c r="G92">
        <v>38500101</v>
      </c>
      <c r="H92" t="s">
        <v>17521</v>
      </c>
      <c r="I92" t="s">
        <v>17522</v>
      </c>
      <c r="J92" t="str">
        <f>VLOOKUP(G92,SCC_xref!$D$6:$E$261,2,FALSE)</f>
        <v>Natural Gas Production, Other Not Classified</v>
      </c>
      <c r="K92" s="129">
        <v>0</v>
      </c>
      <c r="L92" s="129">
        <v>6.1664000000000003</v>
      </c>
      <c r="M92" s="175"/>
      <c r="N92" s="175"/>
      <c r="O92" s="175"/>
      <c r="P92" s="171"/>
      <c r="Q92" s="171"/>
      <c r="R92" s="171"/>
      <c r="S92" s="171"/>
      <c r="T92" s="171"/>
      <c r="U92" s="171"/>
      <c r="V92" s="171"/>
    </row>
    <row r="93" spans="1:22" s="172" customFormat="1" x14ac:dyDescent="0.2">
      <c r="A93" s="192" t="s">
        <v>17057</v>
      </c>
      <c r="B93" s="128">
        <v>48</v>
      </c>
      <c r="C93" s="77" t="str">
        <f>VLOOKUP(D93,fips_xref!$A$2:$B$53,2,FALSE)</f>
        <v>48103</v>
      </c>
      <c r="D93" t="s">
        <v>17014</v>
      </c>
      <c r="E93">
        <v>1311</v>
      </c>
      <c r="F93" t="s">
        <v>17459</v>
      </c>
      <c r="G93">
        <v>40100311</v>
      </c>
      <c r="H93" t="s">
        <v>17523</v>
      </c>
      <c r="I93" t="s">
        <v>17524</v>
      </c>
      <c r="J93" t="str">
        <f>VLOOKUP(G93,SCC_xref!$D$6:$E$261,2,FALSE)</f>
        <v>Natural Gas Production, Other Not Classified</v>
      </c>
      <c r="K93" s="129">
        <v>0</v>
      </c>
      <c r="L93" s="129">
        <v>0.16</v>
      </c>
      <c r="M93" s="175"/>
      <c r="N93" s="175"/>
      <c r="O93" s="175"/>
      <c r="P93" s="171"/>
      <c r="Q93" s="171"/>
      <c r="R93" s="171"/>
      <c r="S93" s="171"/>
      <c r="T93" s="171"/>
      <c r="U93" s="171"/>
      <c r="V93" s="171"/>
    </row>
    <row r="94" spans="1:22" s="172" customFormat="1" x14ac:dyDescent="0.2">
      <c r="A94" s="192" t="s">
        <v>17057</v>
      </c>
      <c r="B94" s="128">
        <v>48</v>
      </c>
      <c r="C94" s="77" t="str">
        <f>VLOOKUP(D94,fips_xref!$A$2:$B$53,2,FALSE)</f>
        <v>48103</v>
      </c>
      <c r="D94" t="s">
        <v>17014</v>
      </c>
      <c r="E94">
        <v>1311</v>
      </c>
      <c r="F94" t="s">
        <v>17459</v>
      </c>
      <c r="G94">
        <v>40300198</v>
      </c>
      <c r="H94" t="s">
        <v>17499</v>
      </c>
      <c r="I94" t="s">
        <v>17474</v>
      </c>
      <c r="J94" t="str">
        <f>VLOOKUP(G94,SCC_xref!$D$6:$E$261,2,FALSE)</f>
        <v>Permitted Tank Losses</v>
      </c>
      <c r="K94" s="129">
        <v>0</v>
      </c>
      <c r="L94" s="129">
        <v>1.4782999999999999</v>
      </c>
      <c r="M94" s="175"/>
      <c r="N94" s="175"/>
      <c r="O94" s="175"/>
      <c r="P94" s="171"/>
      <c r="Q94" s="171"/>
      <c r="R94" s="171"/>
      <c r="S94" s="171"/>
      <c r="T94" s="171"/>
      <c r="U94" s="171"/>
      <c r="V94" s="171"/>
    </row>
    <row r="95" spans="1:22" s="172" customFormat="1" x14ac:dyDescent="0.2">
      <c r="A95" s="192" t="s">
        <v>17057</v>
      </c>
      <c r="B95" s="128">
        <v>48</v>
      </c>
      <c r="C95" s="77" t="str">
        <f>VLOOKUP(D95,fips_xref!$A$2:$B$53,2,FALSE)</f>
        <v>48103</v>
      </c>
      <c r="D95" t="s">
        <v>17014</v>
      </c>
      <c r="E95">
        <v>1311</v>
      </c>
      <c r="F95" t="s">
        <v>17459</v>
      </c>
      <c r="G95">
        <v>40300199</v>
      </c>
      <c r="H95" t="s">
        <v>17525</v>
      </c>
      <c r="I95" t="s">
        <v>17474</v>
      </c>
      <c r="J95" t="str">
        <f>VLOOKUP(G95,SCC_xref!$D$6:$E$261,2,FALSE)</f>
        <v>Permitted Tank Losses</v>
      </c>
      <c r="K95" s="129">
        <v>0</v>
      </c>
      <c r="L95" s="129">
        <v>16.746600000000001</v>
      </c>
      <c r="M95" s="175"/>
      <c r="N95" s="175"/>
      <c r="O95" s="175"/>
      <c r="P95" s="171"/>
      <c r="Q95" s="171"/>
      <c r="R95" s="171"/>
      <c r="S95" s="171"/>
      <c r="T95" s="171"/>
      <c r="U95" s="171"/>
      <c r="V95" s="171"/>
    </row>
    <row r="96" spans="1:22" s="172" customFormat="1" ht="11.25" customHeight="1" x14ac:dyDescent="0.2">
      <c r="A96" s="192" t="s">
        <v>17057</v>
      </c>
      <c r="B96" s="128">
        <v>48</v>
      </c>
      <c r="C96" s="77" t="str">
        <f>VLOOKUP(D96,fips_xref!$A$2:$B$53,2,FALSE)</f>
        <v>48103</v>
      </c>
      <c r="D96" t="s">
        <v>17014</v>
      </c>
      <c r="E96">
        <v>1311</v>
      </c>
      <c r="F96" t="s">
        <v>17459</v>
      </c>
      <c r="G96">
        <v>40301009</v>
      </c>
      <c r="H96" t="s">
        <v>17526</v>
      </c>
      <c r="I96" t="s">
        <v>17474</v>
      </c>
      <c r="J96" t="str">
        <f>VLOOKUP(G96,SCC_xref!$D$6:$E$261,2,FALSE)</f>
        <v>Permitted Tank Losses</v>
      </c>
      <c r="K96" s="129">
        <v>0</v>
      </c>
      <c r="L96" s="129">
        <v>9.74</v>
      </c>
      <c r="M96" s="175"/>
      <c r="N96" s="175"/>
      <c r="O96" s="175"/>
      <c r="P96" s="171"/>
      <c r="Q96" s="171"/>
      <c r="R96" s="171"/>
      <c r="S96" s="171"/>
      <c r="T96" s="171"/>
      <c r="U96" s="171"/>
      <c r="V96" s="171"/>
    </row>
    <row r="97" spans="1:22" s="172" customFormat="1" ht="11.25" customHeight="1" x14ac:dyDescent="0.2">
      <c r="A97" s="192" t="s">
        <v>17057</v>
      </c>
      <c r="B97" s="128">
        <v>48</v>
      </c>
      <c r="C97" s="77" t="str">
        <f>VLOOKUP(D97,fips_xref!$A$2:$B$53,2,FALSE)</f>
        <v>48103</v>
      </c>
      <c r="D97" t="s">
        <v>17014</v>
      </c>
      <c r="E97">
        <v>1311</v>
      </c>
      <c r="F97" t="s">
        <v>17459</v>
      </c>
      <c r="G97">
        <v>40301010</v>
      </c>
      <c r="H97" t="s">
        <v>17527</v>
      </c>
      <c r="I97" t="s">
        <v>17474</v>
      </c>
      <c r="J97" t="str">
        <f>VLOOKUP(G97,SCC_xref!$D$6:$E$261,2,FALSE)</f>
        <v>Permitted Tank Losses</v>
      </c>
      <c r="K97" s="129">
        <v>0</v>
      </c>
      <c r="L97" s="129">
        <v>2.0539000000000001</v>
      </c>
      <c r="M97" s="175"/>
      <c r="N97" s="175"/>
      <c r="O97" s="175"/>
      <c r="P97" s="171"/>
      <c r="Q97" s="171"/>
      <c r="R97" s="171"/>
      <c r="S97" s="171"/>
      <c r="T97" s="171"/>
      <c r="U97" s="171"/>
      <c r="V97" s="171"/>
    </row>
    <row r="98" spans="1:22" s="172" customFormat="1" ht="11.25" customHeight="1" x14ac:dyDescent="0.2">
      <c r="A98" s="192" t="s">
        <v>17057</v>
      </c>
      <c r="B98" s="128">
        <v>48</v>
      </c>
      <c r="C98" s="77" t="str">
        <f>VLOOKUP(D98,fips_xref!$A$2:$B$53,2,FALSE)</f>
        <v>48103</v>
      </c>
      <c r="D98" t="s">
        <v>17014</v>
      </c>
      <c r="E98">
        <v>1311</v>
      </c>
      <c r="F98" t="s">
        <v>17459</v>
      </c>
      <c r="G98">
        <v>40301099</v>
      </c>
      <c r="H98" t="s">
        <v>17473</v>
      </c>
      <c r="I98" t="s">
        <v>17474</v>
      </c>
      <c r="J98" t="str">
        <f>VLOOKUP(G98,SCC_xref!$D$6:$E$261,2,FALSE)</f>
        <v>Permitted Tank Losses</v>
      </c>
      <c r="K98" s="129">
        <v>0</v>
      </c>
      <c r="L98" s="129">
        <v>20.68</v>
      </c>
      <c r="M98" s="175"/>
      <c r="N98" s="175"/>
      <c r="O98" s="175"/>
      <c r="P98" s="171"/>
      <c r="Q98" s="171"/>
      <c r="R98" s="171"/>
      <c r="S98" s="171"/>
      <c r="T98" s="171"/>
      <c r="U98" s="171"/>
      <c r="V98" s="171"/>
    </row>
    <row r="99" spans="1:22" s="172" customFormat="1" ht="11.25" customHeight="1" x14ac:dyDescent="0.2">
      <c r="A99" s="192" t="s">
        <v>17057</v>
      </c>
      <c r="B99" s="128">
        <v>48</v>
      </c>
      <c r="C99" s="77" t="str">
        <f>VLOOKUP(D99,fips_xref!$A$2:$B$53,2,FALSE)</f>
        <v>48103</v>
      </c>
      <c r="D99" t="s">
        <v>17014</v>
      </c>
      <c r="E99">
        <v>1311</v>
      </c>
      <c r="F99" t="s">
        <v>17459</v>
      </c>
      <c r="G99">
        <v>40400254</v>
      </c>
      <c r="H99" t="s">
        <v>17475</v>
      </c>
      <c r="I99" t="s">
        <v>17476</v>
      </c>
      <c r="J99" t="str">
        <f>VLOOKUP(G99,SCC_xref!$D$6:$E$261,2,FALSE)</f>
        <v>Permitted Tank Losses</v>
      </c>
      <c r="K99" s="129">
        <v>0</v>
      </c>
      <c r="L99" s="129">
        <v>4.1399999999999997</v>
      </c>
      <c r="M99" s="175"/>
      <c r="N99" s="175"/>
      <c r="O99" s="175"/>
      <c r="P99" s="171"/>
      <c r="Q99" s="171"/>
      <c r="R99" s="171"/>
      <c r="S99" s="171"/>
      <c r="T99" s="171"/>
      <c r="U99" s="171"/>
      <c r="V99" s="171"/>
    </row>
    <row r="100" spans="1:22" s="172" customFormat="1" x14ac:dyDescent="0.2">
      <c r="A100" s="192" t="s">
        <v>17057</v>
      </c>
      <c r="B100" s="128">
        <v>48</v>
      </c>
      <c r="C100" s="77" t="str">
        <f>VLOOKUP(D100,fips_xref!$A$2:$B$53,2,FALSE)</f>
        <v>48103</v>
      </c>
      <c r="D100" t="s">
        <v>17014</v>
      </c>
      <c r="E100">
        <v>1311</v>
      </c>
      <c r="F100" t="s">
        <v>17459</v>
      </c>
      <c r="G100">
        <v>40400302</v>
      </c>
      <c r="H100" t="s">
        <v>17528</v>
      </c>
      <c r="I100" t="s">
        <v>17465</v>
      </c>
      <c r="J100" t="str">
        <f>VLOOKUP(G100,SCC_xref!$D$6:$E$261,2,FALSE)</f>
        <v>Permitted Tank Losses</v>
      </c>
      <c r="K100" s="129">
        <v>0</v>
      </c>
      <c r="L100" s="129">
        <v>0.64</v>
      </c>
      <c r="M100" s="175"/>
      <c r="N100" s="175"/>
      <c r="O100" s="175"/>
      <c r="P100" s="171"/>
      <c r="Q100" s="171"/>
      <c r="R100" s="171"/>
      <c r="S100" s="171"/>
      <c r="T100" s="171"/>
      <c r="U100" s="171"/>
      <c r="V100" s="171"/>
    </row>
    <row r="101" spans="1:22" s="172" customFormat="1" x14ac:dyDescent="0.2">
      <c r="A101" s="192" t="s">
        <v>17057</v>
      </c>
      <c r="B101" s="128">
        <v>48</v>
      </c>
      <c r="C101" s="77" t="str">
        <f>VLOOKUP(D101,fips_xref!$A$2:$B$53,2,FALSE)</f>
        <v>48103</v>
      </c>
      <c r="D101" t="s">
        <v>17014</v>
      </c>
      <c r="E101">
        <v>1311</v>
      </c>
      <c r="F101" t="s">
        <v>17459</v>
      </c>
      <c r="G101">
        <v>40400311</v>
      </c>
      <c r="H101" t="s">
        <v>17477</v>
      </c>
      <c r="I101" t="s">
        <v>17478</v>
      </c>
      <c r="J101" t="str">
        <f>VLOOKUP(G101,SCC_xref!$D$6:$E$261,2,FALSE)</f>
        <v>Permitted Tank Losses</v>
      </c>
      <c r="K101" s="129">
        <v>0</v>
      </c>
      <c r="L101" s="129">
        <v>14.1975</v>
      </c>
      <c r="M101" s="175"/>
      <c r="N101" s="175"/>
      <c r="O101" s="175"/>
      <c r="P101" s="171"/>
      <c r="Q101" s="171"/>
      <c r="R101" s="171"/>
      <c r="S101" s="171"/>
      <c r="T101" s="171"/>
      <c r="U101" s="171"/>
      <c r="V101" s="171"/>
    </row>
    <row r="102" spans="1:22" s="172" customFormat="1" ht="12.75" customHeight="1" x14ac:dyDescent="0.2">
      <c r="A102" s="192" t="s">
        <v>17057</v>
      </c>
      <c r="B102" s="128">
        <v>48</v>
      </c>
      <c r="C102" s="77" t="str">
        <f>VLOOKUP(D102,fips_xref!$A$2:$B$53,2,FALSE)</f>
        <v>48103</v>
      </c>
      <c r="D102" t="s">
        <v>17014</v>
      </c>
      <c r="E102">
        <v>1311</v>
      </c>
      <c r="F102" t="s">
        <v>17459</v>
      </c>
      <c r="G102">
        <v>40400312</v>
      </c>
      <c r="H102" t="s">
        <v>17477</v>
      </c>
      <c r="I102" t="s">
        <v>17478</v>
      </c>
      <c r="J102" t="str">
        <f>VLOOKUP(G102,SCC_xref!$D$6:$E$261,2,FALSE)</f>
        <v>Permitted Tank Losses</v>
      </c>
      <c r="K102" s="129">
        <v>0</v>
      </c>
      <c r="L102" s="129">
        <v>1.55E-2</v>
      </c>
      <c r="M102" s="175"/>
      <c r="N102" s="175"/>
      <c r="O102" s="175"/>
      <c r="P102" s="171"/>
      <c r="Q102" s="171"/>
      <c r="R102" s="171"/>
      <c r="S102" s="171"/>
      <c r="T102" s="171"/>
      <c r="U102" s="171"/>
      <c r="V102" s="171"/>
    </row>
    <row r="103" spans="1:22" s="172" customFormat="1" ht="14.25" customHeight="1" x14ac:dyDescent="0.2">
      <c r="A103" s="192" t="s">
        <v>17057</v>
      </c>
      <c r="B103" s="128">
        <v>48</v>
      </c>
      <c r="C103" s="77" t="str">
        <f>VLOOKUP(D103,fips_xref!$A$2:$B$53,2,FALSE)</f>
        <v>48103</v>
      </c>
      <c r="D103" t="s">
        <v>17014</v>
      </c>
      <c r="E103">
        <v>1311</v>
      </c>
      <c r="F103" t="s">
        <v>17459</v>
      </c>
      <c r="G103">
        <v>40400316</v>
      </c>
      <c r="H103" t="s">
        <v>17477</v>
      </c>
      <c r="I103" t="s">
        <v>17478</v>
      </c>
      <c r="J103" t="str">
        <f>VLOOKUP(G103,SCC_xref!$D$6:$E$261,2,FALSE)</f>
        <v>Permitted Tank Losses</v>
      </c>
      <c r="K103" s="129">
        <v>0</v>
      </c>
      <c r="L103" s="129">
        <v>1E-4</v>
      </c>
      <c r="M103" s="175"/>
      <c r="N103" s="175"/>
      <c r="O103" s="175"/>
      <c r="P103" s="171"/>
      <c r="Q103" s="171"/>
      <c r="R103" s="171"/>
      <c r="S103" s="171"/>
      <c r="T103" s="171"/>
      <c r="U103" s="171"/>
      <c r="V103" s="171"/>
    </row>
    <row r="104" spans="1:22" s="172" customFormat="1" x14ac:dyDescent="0.2">
      <c r="A104" s="192" t="s">
        <v>17057</v>
      </c>
      <c r="B104" s="128">
        <v>48</v>
      </c>
      <c r="C104" s="77" t="str">
        <f>VLOOKUP(D104,fips_xref!$A$2:$B$53,2,FALSE)</f>
        <v>48103</v>
      </c>
      <c r="D104" t="s">
        <v>17014</v>
      </c>
      <c r="E104">
        <v>1311</v>
      </c>
      <c r="F104" t="s">
        <v>17459</v>
      </c>
      <c r="G104">
        <v>40899999</v>
      </c>
      <c r="H104" t="s">
        <v>17511</v>
      </c>
      <c r="I104" t="s">
        <v>17512</v>
      </c>
      <c r="J104" t="str">
        <f>VLOOKUP(G104,SCC_xref!$D$6:$E$261,2,FALSE)</f>
        <v>Natural Gas Production, Other Not Classified</v>
      </c>
      <c r="K104" s="129">
        <v>0</v>
      </c>
      <c r="L104" s="129">
        <v>0.22</v>
      </c>
      <c r="M104" s="175"/>
      <c r="N104" s="175"/>
      <c r="O104" s="175"/>
      <c r="P104" s="171"/>
      <c r="Q104" s="171"/>
      <c r="R104" s="171"/>
      <c r="S104" s="171"/>
      <c r="T104" s="171"/>
      <c r="U104" s="171"/>
      <c r="V104" s="171"/>
    </row>
    <row r="105" spans="1:22" s="172" customFormat="1" x14ac:dyDescent="0.2">
      <c r="A105" s="192" t="s">
        <v>17057</v>
      </c>
      <c r="B105" s="128">
        <v>48</v>
      </c>
      <c r="C105" s="77" t="str">
        <f>VLOOKUP(D105,fips_xref!$A$2:$B$53,2,FALSE)</f>
        <v>48103</v>
      </c>
      <c r="D105" t="s">
        <v>17014</v>
      </c>
      <c r="E105">
        <v>1321</v>
      </c>
      <c r="F105" t="s">
        <v>17479</v>
      </c>
      <c r="G105">
        <v>10200602</v>
      </c>
      <c r="H105" t="s">
        <v>17480</v>
      </c>
      <c r="I105" t="s">
        <v>17481</v>
      </c>
      <c r="J105" t="str">
        <f>VLOOKUP(G105,SCC_xref!$D$6:$E$261,2,FALSE)</f>
        <v>Process Heaters</v>
      </c>
      <c r="K105" s="129">
        <v>24.844200000000001</v>
      </c>
      <c r="L105" s="129">
        <v>1.4216</v>
      </c>
      <c r="M105" s="175"/>
      <c r="N105" s="175"/>
      <c r="O105" s="175"/>
      <c r="P105" s="171"/>
      <c r="Q105" s="171"/>
      <c r="R105" s="171"/>
      <c r="S105" s="171"/>
      <c r="T105" s="171"/>
      <c r="U105" s="171"/>
      <c r="V105" s="171"/>
    </row>
    <row r="106" spans="1:22" s="172" customFormat="1" x14ac:dyDescent="0.2">
      <c r="A106" s="192" t="s">
        <v>17057</v>
      </c>
      <c r="B106" s="128">
        <v>48</v>
      </c>
      <c r="C106" s="77" t="str">
        <f>VLOOKUP(D106,fips_xref!$A$2:$B$53,2,FALSE)</f>
        <v>48103</v>
      </c>
      <c r="D106" t="s">
        <v>17014</v>
      </c>
      <c r="E106">
        <v>1321</v>
      </c>
      <c r="F106" t="s">
        <v>17479</v>
      </c>
      <c r="G106">
        <v>10200603</v>
      </c>
      <c r="H106" t="s">
        <v>17529</v>
      </c>
      <c r="I106" t="s">
        <v>17481</v>
      </c>
      <c r="J106" t="str">
        <f>VLOOKUP(G106,SCC_xref!$D$6:$E$261,2,FALSE)</f>
        <v>Process Heaters</v>
      </c>
      <c r="K106" s="129">
        <v>2.6395</v>
      </c>
      <c r="L106" s="129">
        <v>0.14510000000000001</v>
      </c>
      <c r="M106" s="175"/>
      <c r="N106" s="175"/>
      <c r="O106" s="175"/>
      <c r="P106" s="171"/>
      <c r="Q106" s="171"/>
      <c r="R106" s="171"/>
      <c r="S106" s="171"/>
      <c r="T106" s="171"/>
      <c r="U106" s="171"/>
      <c r="V106" s="171"/>
    </row>
    <row r="107" spans="1:22" s="172" customFormat="1" x14ac:dyDescent="0.2">
      <c r="A107" s="192" t="s">
        <v>17057</v>
      </c>
      <c r="B107" s="128">
        <v>48</v>
      </c>
      <c r="C107" s="77" t="str">
        <f>VLOOKUP(D107,fips_xref!$A$2:$B$53,2,FALSE)</f>
        <v>48103</v>
      </c>
      <c r="D107" t="s">
        <v>17014</v>
      </c>
      <c r="E107">
        <v>1321</v>
      </c>
      <c r="F107" t="s">
        <v>17479</v>
      </c>
      <c r="G107">
        <v>20200102</v>
      </c>
      <c r="H107" t="s">
        <v>17514</v>
      </c>
      <c r="I107" t="s">
        <v>17461</v>
      </c>
      <c r="J107" t="str">
        <f>VLOOKUP(G107,SCC_xref!$D$6:$E$261,2,FALSE)</f>
        <v>Compressor Engines</v>
      </c>
      <c r="K107" s="129">
        <v>0</v>
      </c>
      <c r="L107" s="129">
        <v>0</v>
      </c>
      <c r="M107" s="175"/>
      <c r="N107" s="175"/>
      <c r="O107" s="175"/>
      <c r="P107" s="171"/>
      <c r="Q107" s="171"/>
      <c r="R107" s="171"/>
      <c r="S107" s="171"/>
      <c r="T107" s="171"/>
      <c r="U107" s="171"/>
      <c r="V107" s="171"/>
    </row>
    <row r="108" spans="1:22" s="172" customFormat="1" ht="13.5" customHeight="1" x14ac:dyDescent="0.2">
      <c r="A108" s="192" t="s">
        <v>17057</v>
      </c>
      <c r="B108" s="128">
        <v>48</v>
      </c>
      <c r="C108" s="77" t="str">
        <f>VLOOKUP(D108,fips_xref!$A$2:$B$53,2,FALSE)</f>
        <v>48103</v>
      </c>
      <c r="D108" t="s">
        <v>17014</v>
      </c>
      <c r="E108">
        <v>1321</v>
      </c>
      <c r="F108" t="s">
        <v>17479</v>
      </c>
      <c r="G108">
        <v>20200202</v>
      </c>
      <c r="H108" t="s">
        <v>17530</v>
      </c>
      <c r="I108" t="s">
        <v>17461</v>
      </c>
      <c r="J108" t="str">
        <f>VLOOKUP(G108,SCC_xref!$D$6:$E$261,2,FALSE)</f>
        <v>Compressor Engines</v>
      </c>
      <c r="K108" s="129">
        <v>0</v>
      </c>
      <c r="L108" s="129">
        <v>0</v>
      </c>
      <c r="M108" s="175"/>
      <c r="N108" s="175"/>
      <c r="O108" s="175"/>
      <c r="P108" s="171"/>
      <c r="Q108" s="171"/>
      <c r="R108" s="171"/>
      <c r="S108" s="171"/>
      <c r="T108" s="171"/>
      <c r="U108" s="171"/>
      <c r="V108" s="171"/>
    </row>
    <row r="109" spans="1:22" s="172" customFormat="1" x14ac:dyDescent="0.2">
      <c r="A109" s="192" t="s">
        <v>17057</v>
      </c>
      <c r="B109" s="128">
        <v>48</v>
      </c>
      <c r="C109" s="77" t="str">
        <f>VLOOKUP(D109,fips_xref!$A$2:$B$53,2,FALSE)</f>
        <v>48103</v>
      </c>
      <c r="D109" t="s">
        <v>17014</v>
      </c>
      <c r="E109">
        <v>1321</v>
      </c>
      <c r="F109" t="s">
        <v>17479</v>
      </c>
      <c r="G109">
        <v>20200252</v>
      </c>
      <c r="H109" t="s">
        <v>17460</v>
      </c>
      <c r="I109" t="s">
        <v>17461</v>
      </c>
      <c r="J109" t="str">
        <f>VLOOKUP(G109,SCC_xref!$D$6:$E$261,2,FALSE)</f>
        <v>Compressor Engines</v>
      </c>
      <c r="K109" s="129">
        <v>304.33319999999998</v>
      </c>
      <c r="L109" s="129">
        <v>10.244</v>
      </c>
      <c r="M109" s="175"/>
      <c r="N109" s="175"/>
      <c r="O109" s="175"/>
      <c r="P109" s="171"/>
      <c r="Q109" s="171"/>
      <c r="R109" s="171"/>
      <c r="S109" s="171"/>
      <c r="T109" s="171"/>
      <c r="U109" s="171"/>
      <c r="V109" s="171"/>
    </row>
    <row r="110" spans="1:22" s="172" customFormat="1" x14ac:dyDescent="0.2">
      <c r="A110" s="192" t="s">
        <v>17057</v>
      </c>
      <c r="B110" s="128">
        <v>48</v>
      </c>
      <c r="C110" s="77" t="str">
        <f>VLOOKUP(D110,fips_xref!$A$2:$B$53,2,FALSE)</f>
        <v>48103</v>
      </c>
      <c r="D110" t="s">
        <v>17014</v>
      </c>
      <c r="E110">
        <v>1321</v>
      </c>
      <c r="F110" t="s">
        <v>17479</v>
      </c>
      <c r="G110">
        <v>20200253</v>
      </c>
      <c r="H110" t="s">
        <v>17462</v>
      </c>
      <c r="I110" t="s">
        <v>17461</v>
      </c>
      <c r="J110" t="str">
        <f>VLOOKUP(G110,SCC_xref!$D$6:$E$261,2,FALSE)</f>
        <v>Compressor Engines</v>
      </c>
      <c r="K110" s="129">
        <v>35.024500000000003</v>
      </c>
      <c r="L110" s="129">
        <v>2.9872000000000001</v>
      </c>
      <c r="M110" s="175"/>
      <c r="N110" s="175"/>
      <c r="O110" s="175"/>
      <c r="P110" s="171"/>
      <c r="Q110" s="171"/>
      <c r="R110" s="171"/>
      <c r="S110" s="171"/>
      <c r="T110" s="171"/>
      <c r="U110" s="171"/>
      <c r="V110" s="171"/>
    </row>
    <row r="111" spans="1:22" s="172" customFormat="1" ht="14.25" customHeight="1" x14ac:dyDescent="0.2">
      <c r="A111" s="192" t="s">
        <v>17057</v>
      </c>
      <c r="B111" s="128">
        <v>48</v>
      </c>
      <c r="C111" s="77" t="str">
        <f>VLOOKUP(D111,fips_xref!$A$2:$B$53,2,FALSE)</f>
        <v>48103</v>
      </c>
      <c r="D111" t="s">
        <v>17014</v>
      </c>
      <c r="E111">
        <v>1321</v>
      </c>
      <c r="F111" t="s">
        <v>17479</v>
      </c>
      <c r="G111">
        <v>20200254</v>
      </c>
      <c r="H111" t="s">
        <v>17463</v>
      </c>
      <c r="I111" t="s">
        <v>17461</v>
      </c>
      <c r="J111" t="str">
        <f>VLOOKUP(G111,SCC_xref!$D$6:$E$261,2,FALSE)</f>
        <v>Compressor Engines</v>
      </c>
      <c r="K111" s="129">
        <v>10.5633</v>
      </c>
      <c r="L111" s="129">
        <v>5.3422000000000001</v>
      </c>
      <c r="M111" s="175"/>
      <c r="N111" s="175"/>
      <c r="O111" s="175"/>
      <c r="P111" s="171"/>
      <c r="Q111" s="171"/>
      <c r="R111" s="171"/>
      <c r="S111" s="171"/>
      <c r="T111" s="171"/>
      <c r="U111" s="171"/>
      <c r="V111" s="171"/>
    </row>
    <row r="112" spans="1:22" s="172" customFormat="1" x14ac:dyDescent="0.2">
      <c r="A112" s="192" t="s">
        <v>17057</v>
      </c>
      <c r="B112" s="128">
        <v>48</v>
      </c>
      <c r="C112" s="77" t="str">
        <f>VLOOKUP(D112,fips_xref!$A$2:$B$53,2,FALSE)</f>
        <v>48103</v>
      </c>
      <c r="D112" t="s">
        <v>17014</v>
      </c>
      <c r="E112">
        <v>1321</v>
      </c>
      <c r="F112" t="s">
        <v>17479</v>
      </c>
      <c r="G112">
        <v>20200255</v>
      </c>
      <c r="H112" t="s">
        <v>17531</v>
      </c>
      <c r="I112" t="s">
        <v>17461</v>
      </c>
      <c r="J112" t="str">
        <f>VLOOKUP(G112,SCC_xref!$D$6:$E$261,2,FALSE)</f>
        <v>Compressor Engines</v>
      </c>
      <c r="K112" s="129">
        <v>129.2097</v>
      </c>
      <c r="L112" s="129">
        <v>50.919899999999998</v>
      </c>
      <c r="M112" s="175"/>
      <c r="N112" s="175"/>
      <c r="O112" s="175"/>
      <c r="P112" s="171"/>
      <c r="Q112" s="171"/>
      <c r="R112" s="171"/>
      <c r="S112" s="171"/>
      <c r="T112" s="171"/>
      <c r="U112" s="171"/>
      <c r="V112" s="171"/>
    </row>
    <row r="113" spans="1:22" s="172" customFormat="1" x14ac:dyDescent="0.2">
      <c r="A113" s="192" t="s">
        <v>17057</v>
      </c>
      <c r="B113" s="128">
        <v>48</v>
      </c>
      <c r="C113" s="77" t="str">
        <f>VLOOKUP(D113,fips_xref!$A$2:$B$53,2,FALSE)</f>
        <v>48103</v>
      </c>
      <c r="D113" t="s">
        <v>17014</v>
      </c>
      <c r="E113">
        <v>1321</v>
      </c>
      <c r="F113" t="s">
        <v>17479</v>
      </c>
      <c r="G113">
        <v>31000105</v>
      </c>
      <c r="H113" t="s">
        <v>17518</v>
      </c>
      <c r="I113" t="s">
        <v>17465</v>
      </c>
      <c r="J113" t="str">
        <f>VLOOKUP(G113,SCC_xref!$D$6:$E$261,2,FALSE)</f>
        <v>Natural Gas Production, Other Not Classified</v>
      </c>
      <c r="K113" s="129">
        <v>0</v>
      </c>
      <c r="L113" s="129">
        <v>3.2698</v>
      </c>
      <c r="M113" s="175"/>
      <c r="N113" s="175"/>
      <c r="O113" s="175"/>
      <c r="P113" s="171"/>
      <c r="Q113" s="171"/>
      <c r="R113" s="171"/>
      <c r="S113" s="171"/>
      <c r="T113" s="171"/>
      <c r="U113" s="171"/>
      <c r="V113" s="171"/>
    </row>
    <row r="114" spans="1:22" s="172" customFormat="1" x14ac:dyDescent="0.2">
      <c r="A114" s="192" t="s">
        <v>17057</v>
      </c>
      <c r="B114" s="128">
        <v>48</v>
      </c>
      <c r="C114" s="77" t="str">
        <f>VLOOKUP(D114,fips_xref!$A$2:$B$53,2,FALSE)</f>
        <v>48103</v>
      </c>
      <c r="D114" t="s">
        <v>17014</v>
      </c>
      <c r="E114">
        <v>1321</v>
      </c>
      <c r="F114" t="s">
        <v>17479</v>
      </c>
      <c r="G114">
        <v>31000205</v>
      </c>
      <c r="H114" t="s">
        <v>17466</v>
      </c>
      <c r="I114" t="s">
        <v>17465</v>
      </c>
      <c r="J114" t="str">
        <f>VLOOKUP(G114,SCC_xref!$D$6:$E$261,2,FALSE)</f>
        <v>Natural Gas Production, Flares</v>
      </c>
      <c r="K114" s="129">
        <v>0.51</v>
      </c>
      <c r="L114" s="129">
        <v>0.52500000000000002</v>
      </c>
      <c r="M114" s="175"/>
      <c r="N114" s="175"/>
      <c r="O114" s="175"/>
      <c r="P114" s="171"/>
      <c r="Q114" s="171"/>
      <c r="R114" s="171"/>
      <c r="S114" s="171"/>
      <c r="T114" s="171"/>
      <c r="U114" s="171"/>
      <c r="V114" s="171"/>
    </row>
    <row r="115" spans="1:22" s="172" customFormat="1" x14ac:dyDescent="0.2">
      <c r="A115" s="192" t="s">
        <v>17057</v>
      </c>
      <c r="B115" s="128">
        <v>48</v>
      </c>
      <c r="C115" s="77" t="str">
        <f>VLOOKUP(D115,fips_xref!$A$2:$B$53,2,FALSE)</f>
        <v>48103</v>
      </c>
      <c r="D115" t="s">
        <v>17014</v>
      </c>
      <c r="E115">
        <v>1321</v>
      </c>
      <c r="F115" t="s">
        <v>17479</v>
      </c>
      <c r="G115">
        <v>31000299</v>
      </c>
      <c r="H115" t="s">
        <v>17470</v>
      </c>
      <c r="I115" t="s">
        <v>17465</v>
      </c>
      <c r="J115" t="str">
        <f>VLOOKUP(G115,SCC_xref!$D$6:$E$261,2,FALSE)</f>
        <v>Natural Gas Production, Other Not Classified</v>
      </c>
      <c r="K115" s="129">
        <v>0</v>
      </c>
      <c r="L115" s="129">
        <v>0</v>
      </c>
      <c r="M115" s="175"/>
      <c r="N115" s="175"/>
      <c r="O115" s="175"/>
      <c r="P115" s="171"/>
      <c r="Q115" s="171"/>
      <c r="R115" s="171"/>
      <c r="S115" s="171"/>
      <c r="T115" s="171"/>
      <c r="U115" s="171"/>
      <c r="V115" s="171"/>
    </row>
    <row r="116" spans="1:22" s="172" customFormat="1" x14ac:dyDescent="0.2">
      <c r="A116" s="192" t="s">
        <v>17057</v>
      </c>
      <c r="B116" s="128">
        <v>48</v>
      </c>
      <c r="C116" s="77" t="str">
        <f>VLOOKUP(D116,fips_xref!$A$2:$B$53,2,FALSE)</f>
        <v>48103</v>
      </c>
      <c r="D116" t="s">
        <v>17014</v>
      </c>
      <c r="E116">
        <v>1321</v>
      </c>
      <c r="F116" t="s">
        <v>17479</v>
      </c>
      <c r="G116">
        <v>31000302</v>
      </c>
      <c r="H116" t="s">
        <v>17532</v>
      </c>
      <c r="I116" t="s">
        <v>17506</v>
      </c>
      <c r="J116" t="str">
        <f>VLOOKUP(G116,SCC_xref!$D$6:$E$261,2,FALSE)</f>
        <v>Dehydrator</v>
      </c>
      <c r="K116" s="129">
        <v>0.32850000000000001</v>
      </c>
      <c r="L116" s="129">
        <v>1.8100000000000002E-2</v>
      </c>
      <c r="M116" s="175"/>
      <c r="N116" s="175"/>
      <c r="O116" s="175"/>
      <c r="P116" s="171"/>
      <c r="Q116" s="171"/>
      <c r="R116" s="171"/>
      <c r="S116" s="171"/>
      <c r="T116" s="171"/>
      <c r="U116" s="171"/>
      <c r="V116" s="171"/>
    </row>
    <row r="117" spans="1:22" s="172" customFormat="1" x14ac:dyDescent="0.2">
      <c r="A117" s="192" t="s">
        <v>17057</v>
      </c>
      <c r="B117" s="128">
        <v>48</v>
      </c>
      <c r="C117" s="77" t="str">
        <f>VLOOKUP(D117,fips_xref!$A$2:$B$53,2,FALSE)</f>
        <v>48103</v>
      </c>
      <c r="D117" t="s">
        <v>17014</v>
      </c>
      <c r="E117">
        <v>1321</v>
      </c>
      <c r="F117" t="s">
        <v>17479</v>
      </c>
      <c r="G117">
        <v>31000503</v>
      </c>
      <c r="H117" t="s">
        <v>17533</v>
      </c>
      <c r="I117" t="s">
        <v>17506</v>
      </c>
      <c r="J117" t="str">
        <f>VLOOKUP(G117,SCC_xref!$D$6:$E$261,2,FALSE)</f>
        <v>Natural Gas Production, Other Not Classified</v>
      </c>
      <c r="K117" s="129">
        <v>0</v>
      </c>
      <c r="L117" s="129">
        <v>10.744999999999999</v>
      </c>
      <c r="M117" s="175"/>
      <c r="N117" s="175"/>
      <c r="O117" s="175"/>
      <c r="P117" s="171"/>
      <c r="Q117" s="171"/>
      <c r="R117" s="171"/>
      <c r="S117" s="171"/>
      <c r="T117" s="171"/>
      <c r="U117" s="171"/>
      <c r="V117" s="171"/>
    </row>
    <row r="118" spans="1:22" s="172" customFormat="1" x14ac:dyDescent="0.2">
      <c r="A118" s="192" t="s">
        <v>17057</v>
      </c>
      <c r="B118" s="128">
        <v>48</v>
      </c>
      <c r="C118" s="77" t="str">
        <f>VLOOKUP(D118,fips_xref!$A$2:$B$53,2,FALSE)</f>
        <v>48103</v>
      </c>
      <c r="D118" t="s">
        <v>17014</v>
      </c>
      <c r="E118">
        <v>1321</v>
      </c>
      <c r="F118" t="s">
        <v>17479</v>
      </c>
      <c r="G118">
        <v>31000506</v>
      </c>
      <c r="H118" t="s">
        <v>17534</v>
      </c>
      <c r="I118" t="s">
        <v>17506</v>
      </c>
      <c r="J118" t="str">
        <f>VLOOKUP(G118,SCC_xref!$D$6:$E$261,2,FALSE)</f>
        <v>Natural Gas Production, Other Not Classified</v>
      </c>
      <c r="K118" s="129">
        <v>0</v>
      </c>
      <c r="L118" s="129">
        <v>9.1454000000000004</v>
      </c>
      <c r="M118" s="175"/>
      <c r="N118" s="175"/>
      <c r="O118" s="175"/>
      <c r="P118" s="171"/>
      <c r="Q118" s="171"/>
      <c r="R118" s="171"/>
      <c r="S118" s="171"/>
      <c r="T118" s="171"/>
      <c r="U118" s="171"/>
      <c r="V118" s="171"/>
    </row>
    <row r="119" spans="1:22" s="172" customFormat="1" ht="12.75" customHeight="1" x14ac:dyDescent="0.2">
      <c r="A119" s="192" t="s">
        <v>17057</v>
      </c>
      <c r="B119" s="128">
        <v>48</v>
      </c>
      <c r="C119" s="77" t="str">
        <f>VLOOKUP(D119,fips_xref!$A$2:$B$53,2,FALSE)</f>
        <v>48103</v>
      </c>
      <c r="D119" t="s">
        <v>17014</v>
      </c>
      <c r="E119">
        <v>1321</v>
      </c>
      <c r="F119" t="s">
        <v>17479</v>
      </c>
      <c r="G119">
        <v>31088811</v>
      </c>
      <c r="H119" t="s">
        <v>17505</v>
      </c>
      <c r="I119" t="s">
        <v>17506</v>
      </c>
      <c r="J119" t="str">
        <f>VLOOKUP(G119,SCC_xref!$D$6:$E$261,2,FALSE)</f>
        <v>Permitted Fugitives</v>
      </c>
      <c r="K119" s="129">
        <v>0</v>
      </c>
      <c r="L119" s="129">
        <v>75.141900000000007</v>
      </c>
      <c r="M119" s="175"/>
      <c r="N119" s="175"/>
      <c r="O119" s="175"/>
      <c r="P119" s="171"/>
      <c r="Q119" s="171"/>
      <c r="R119" s="171"/>
      <c r="S119" s="171"/>
      <c r="T119" s="171"/>
      <c r="U119" s="171"/>
      <c r="V119" s="171"/>
    </row>
    <row r="120" spans="1:22" s="172" customFormat="1" ht="12.75" customHeight="1" x14ac:dyDescent="0.2">
      <c r="A120" s="192" t="s">
        <v>17057</v>
      </c>
      <c r="B120" s="128">
        <v>48</v>
      </c>
      <c r="C120" s="77" t="str">
        <f>VLOOKUP(D120,fips_xref!$A$2:$B$53,2,FALSE)</f>
        <v>48103</v>
      </c>
      <c r="D120" t="s">
        <v>17014</v>
      </c>
      <c r="E120">
        <v>1321</v>
      </c>
      <c r="F120" t="s">
        <v>17479</v>
      </c>
      <c r="G120">
        <v>38500101</v>
      </c>
      <c r="H120" t="s">
        <v>17521</v>
      </c>
      <c r="I120" t="s">
        <v>17522</v>
      </c>
      <c r="J120" t="str">
        <f>VLOOKUP(G120,SCC_xref!$D$6:$E$261,2,FALSE)</f>
        <v>Natural Gas Production, Other Not Classified</v>
      </c>
      <c r="K120" s="129">
        <v>0</v>
      </c>
      <c r="L120" s="129">
        <v>1.498</v>
      </c>
      <c r="M120" s="175"/>
      <c r="N120" s="175"/>
      <c r="O120" s="175"/>
      <c r="P120" s="171"/>
      <c r="Q120" s="171"/>
      <c r="R120" s="171"/>
      <c r="S120" s="171"/>
      <c r="T120" s="171"/>
      <c r="U120" s="171"/>
      <c r="V120" s="171"/>
    </row>
    <row r="121" spans="1:22" s="172" customFormat="1" ht="12.75" customHeight="1" x14ac:dyDescent="0.2">
      <c r="A121" s="192" t="s">
        <v>17057</v>
      </c>
      <c r="B121" s="128">
        <v>48</v>
      </c>
      <c r="C121" s="77" t="str">
        <f>VLOOKUP(D121,fips_xref!$A$2:$B$53,2,FALSE)</f>
        <v>48103</v>
      </c>
      <c r="D121" t="s">
        <v>17014</v>
      </c>
      <c r="E121">
        <v>1321</v>
      </c>
      <c r="F121" t="s">
        <v>17479</v>
      </c>
      <c r="G121">
        <v>40400302</v>
      </c>
      <c r="H121" t="s">
        <v>17528</v>
      </c>
      <c r="I121" t="s">
        <v>17465</v>
      </c>
      <c r="J121" t="str">
        <f>VLOOKUP(G121,SCC_xref!$D$6:$E$261,2,FALSE)</f>
        <v>Permitted Tank Losses</v>
      </c>
      <c r="K121" s="129">
        <v>0</v>
      </c>
      <c r="L121" s="129">
        <v>0.64529999999999998</v>
      </c>
      <c r="M121" s="175"/>
      <c r="N121" s="175"/>
      <c r="O121" s="175"/>
      <c r="P121" s="171"/>
      <c r="Q121" s="171"/>
      <c r="R121" s="171"/>
      <c r="S121" s="171"/>
      <c r="T121" s="171"/>
      <c r="U121" s="171"/>
      <c r="V121" s="171"/>
    </row>
    <row r="122" spans="1:22" s="172" customFormat="1" ht="12.75" customHeight="1" x14ac:dyDescent="0.2">
      <c r="A122" s="192" t="s">
        <v>17057</v>
      </c>
      <c r="B122" s="128">
        <v>48</v>
      </c>
      <c r="C122" s="77" t="str">
        <f>VLOOKUP(D122,fips_xref!$A$2:$B$53,2,FALSE)</f>
        <v>48103</v>
      </c>
      <c r="D122" t="s">
        <v>17014</v>
      </c>
      <c r="E122">
        <v>4922</v>
      </c>
      <c r="F122" t="s">
        <v>17535</v>
      </c>
      <c r="G122">
        <v>20200201</v>
      </c>
      <c r="H122" t="s">
        <v>17509</v>
      </c>
      <c r="I122" t="s">
        <v>17461</v>
      </c>
      <c r="J122" t="str">
        <f>VLOOKUP(G122,SCC_xref!$D$6:$E$261,2,FALSE)</f>
        <v>Compressor Engines</v>
      </c>
      <c r="K122" s="129">
        <v>0.109</v>
      </c>
      <c r="L122" s="129">
        <v>8.0000000000000004E-4</v>
      </c>
      <c r="M122" s="175"/>
      <c r="N122" s="175"/>
      <c r="O122" s="175"/>
      <c r="P122" s="171"/>
      <c r="Q122" s="171"/>
      <c r="R122" s="171"/>
      <c r="S122" s="171"/>
      <c r="T122" s="171"/>
      <c r="U122" s="171"/>
      <c r="V122" s="171"/>
    </row>
    <row r="123" spans="1:22" s="172" customFormat="1" ht="12.75" customHeight="1" x14ac:dyDescent="0.2">
      <c r="A123" s="192" t="s">
        <v>17057</v>
      </c>
      <c r="B123" s="128">
        <v>48</v>
      </c>
      <c r="C123" s="77" t="str">
        <f>VLOOKUP(D123,fips_xref!$A$2:$B$53,2,FALSE)</f>
        <v>48103</v>
      </c>
      <c r="D123" t="s">
        <v>17014</v>
      </c>
      <c r="E123">
        <v>4922</v>
      </c>
      <c r="F123" t="s">
        <v>17535</v>
      </c>
      <c r="G123">
        <v>30600402</v>
      </c>
      <c r="H123" t="s">
        <v>17536</v>
      </c>
      <c r="I123" t="s">
        <v>17490</v>
      </c>
      <c r="J123" t="str">
        <f>VLOOKUP(G123,SCC_xref!$D$6:$E$261,2,FALSE)</f>
        <v>Natural Gas Production, Other Not Classified</v>
      </c>
      <c r="K123" s="129">
        <v>0</v>
      </c>
      <c r="L123" s="129">
        <v>0</v>
      </c>
      <c r="M123" s="175"/>
      <c r="N123" s="175"/>
      <c r="O123" s="175"/>
      <c r="P123" s="171"/>
      <c r="Q123" s="171"/>
      <c r="R123" s="171"/>
      <c r="S123" s="171"/>
      <c r="T123" s="171"/>
      <c r="U123" s="171"/>
      <c r="V123" s="171"/>
    </row>
    <row r="124" spans="1:22" s="172" customFormat="1" ht="12.75" customHeight="1" x14ac:dyDescent="0.2">
      <c r="A124" s="192" t="s">
        <v>17057</v>
      </c>
      <c r="B124" s="128">
        <v>48</v>
      </c>
      <c r="C124" s="77" t="str">
        <f>VLOOKUP(D124,fips_xref!$A$2:$B$53,2,FALSE)</f>
        <v>48105</v>
      </c>
      <c r="D124" t="s">
        <v>17013</v>
      </c>
      <c r="E124">
        <v>1311</v>
      </c>
      <c r="F124" t="s">
        <v>17459</v>
      </c>
      <c r="G124">
        <v>20200253</v>
      </c>
      <c r="H124" t="s">
        <v>17462</v>
      </c>
      <c r="I124" t="s">
        <v>17461</v>
      </c>
      <c r="J124" t="str">
        <f>VLOOKUP(G124,SCC_xref!$D$6:$E$261,2,FALSE)</f>
        <v>Compressor Engines</v>
      </c>
      <c r="K124" s="129">
        <v>57.25</v>
      </c>
      <c r="L124" s="129">
        <v>22.37</v>
      </c>
      <c r="M124" s="175"/>
      <c r="N124" s="175"/>
      <c r="O124" s="175"/>
      <c r="P124" s="171"/>
      <c r="Q124" s="171"/>
      <c r="R124" s="171"/>
      <c r="S124" s="171"/>
      <c r="T124" s="171"/>
      <c r="U124" s="171"/>
      <c r="V124" s="171"/>
    </row>
    <row r="125" spans="1:22" s="172" customFormat="1" ht="12.75" customHeight="1" x14ac:dyDescent="0.2">
      <c r="A125" s="192" t="s">
        <v>17057</v>
      </c>
      <c r="B125" s="128">
        <v>48</v>
      </c>
      <c r="C125" s="77" t="str">
        <f>VLOOKUP(D125,fips_xref!$A$2:$B$53,2,FALSE)</f>
        <v>48105</v>
      </c>
      <c r="D125" t="s">
        <v>17013</v>
      </c>
      <c r="E125">
        <v>1311</v>
      </c>
      <c r="F125" t="s">
        <v>17459</v>
      </c>
      <c r="G125">
        <v>20200254</v>
      </c>
      <c r="H125" t="s">
        <v>17463</v>
      </c>
      <c r="I125" t="s">
        <v>17461</v>
      </c>
      <c r="J125" t="str">
        <f>VLOOKUP(G125,SCC_xref!$D$6:$E$261,2,FALSE)</f>
        <v>Compressor Engines</v>
      </c>
      <c r="K125" s="129">
        <v>500.02359999999999</v>
      </c>
      <c r="L125" s="129">
        <v>23.431999999999999</v>
      </c>
      <c r="M125" s="175"/>
      <c r="N125" s="175"/>
      <c r="O125" s="175"/>
      <c r="P125" s="171"/>
      <c r="Q125" s="171"/>
      <c r="R125" s="171"/>
      <c r="S125" s="171"/>
      <c r="T125" s="171"/>
      <c r="U125" s="171"/>
      <c r="V125" s="171"/>
    </row>
    <row r="126" spans="1:22" s="172" customFormat="1" ht="12.75" customHeight="1" x14ac:dyDescent="0.2">
      <c r="A126" s="192" t="s">
        <v>17057</v>
      </c>
      <c r="B126" s="128">
        <v>48</v>
      </c>
      <c r="C126" s="77" t="str">
        <f>VLOOKUP(D126,fips_xref!$A$2:$B$53,2,FALSE)</f>
        <v>48105</v>
      </c>
      <c r="D126" t="s">
        <v>17013</v>
      </c>
      <c r="E126">
        <v>1311</v>
      </c>
      <c r="F126" t="s">
        <v>17459</v>
      </c>
      <c r="G126">
        <v>31000203</v>
      </c>
      <c r="H126" t="s">
        <v>17464</v>
      </c>
      <c r="I126" t="s">
        <v>17465</v>
      </c>
      <c r="J126" t="str">
        <f>VLOOKUP(G126,SCC_xref!$D$6:$E$261,2,FALSE)</f>
        <v>Compressor Engines</v>
      </c>
      <c r="K126" s="129">
        <v>0.02</v>
      </c>
      <c r="L126" s="129">
        <v>0.08</v>
      </c>
      <c r="M126" s="175"/>
      <c r="N126" s="175"/>
      <c r="O126" s="175"/>
      <c r="P126" s="171"/>
      <c r="Q126" s="171"/>
      <c r="R126" s="171"/>
      <c r="S126" s="171"/>
      <c r="T126" s="171"/>
      <c r="U126" s="171"/>
      <c r="V126" s="171"/>
    </row>
    <row r="127" spans="1:22" s="172" customFormat="1" ht="12.75" customHeight="1" x14ac:dyDescent="0.2">
      <c r="A127" s="192" t="s">
        <v>17057</v>
      </c>
      <c r="B127" s="128">
        <v>48</v>
      </c>
      <c r="C127" s="77" t="str">
        <f>VLOOKUP(D127,fips_xref!$A$2:$B$53,2,FALSE)</f>
        <v>48105</v>
      </c>
      <c r="D127" t="s">
        <v>17013</v>
      </c>
      <c r="E127">
        <v>1311</v>
      </c>
      <c r="F127" t="s">
        <v>17459</v>
      </c>
      <c r="G127">
        <v>31000205</v>
      </c>
      <c r="H127" t="s">
        <v>17466</v>
      </c>
      <c r="I127" t="s">
        <v>17465</v>
      </c>
      <c r="J127" t="str">
        <f>VLOOKUP(G127,SCC_xref!$D$6:$E$261,2,FALSE)</f>
        <v>Natural Gas Production, Flares</v>
      </c>
      <c r="K127" s="129">
        <v>0.1076</v>
      </c>
      <c r="L127" s="129">
        <v>0.18579999999999999</v>
      </c>
      <c r="M127" s="175"/>
      <c r="N127" s="175"/>
      <c r="O127" s="175"/>
      <c r="P127" s="171"/>
      <c r="Q127" s="171"/>
      <c r="R127" s="171"/>
      <c r="S127" s="171"/>
      <c r="T127" s="171"/>
      <c r="U127" s="171"/>
      <c r="V127" s="171"/>
    </row>
    <row r="128" spans="1:22" s="172" customFormat="1" ht="12.75" customHeight="1" x14ac:dyDescent="0.2">
      <c r="A128" s="192" t="s">
        <v>17057</v>
      </c>
      <c r="B128" s="128">
        <v>48</v>
      </c>
      <c r="C128" s="77" t="str">
        <f>VLOOKUP(D128,fips_xref!$A$2:$B$53,2,FALSE)</f>
        <v>48105</v>
      </c>
      <c r="D128" t="s">
        <v>17013</v>
      </c>
      <c r="E128">
        <v>1311</v>
      </c>
      <c r="F128" t="s">
        <v>17459</v>
      </c>
      <c r="G128">
        <v>31000207</v>
      </c>
      <c r="H128" t="s">
        <v>17467</v>
      </c>
      <c r="I128" t="s">
        <v>17465</v>
      </c>
      <c r="J128" t="str">
        <f>VLOOKUP(G128,SCC_xref!$D$6:$E$261,2,FALSE)</f>
        <v>Permitted Fugitives</v>
      </c>
      <c r="K128" s="129">
        <v>0</v>
      </c>
      <c r="L128" s="129">
        <v>8.0489999999999995</v>
      </c>
      <c r="M128" s="175"/>
      <c r="N128" s="175"/>
      <c r="O128" s="175"/>
      <c r="P128" s="171"/>
      <c r="Q128" s="171"/>
      <c r="R128" s="171"/>
      <c r="S128" s="171"/>
      <c r="T128" s="171"/>
      <c r="U128" s="171"/>
      <c r="V128" s="171"/>
    </row>
    <row r="129" spans="1:22" s="172" customFormat="1" ht="12.75" customHeight="1" x14ac:dyDescent="0.2">
      <c r="A129" s="192" t="s">
        <v>17057</v>
      </c>
      <c r="B129" s="128">
        <v>48</v>
      </c>
      <c r="C129" s="77" t="str">
        <f>VLOOKUP(D129,fips_xref!$A$2:$B$53,2,FALSE)</f>
        <v>48105</v>
      </c>
      <c r="D129" t="s">
        <v>17013</v>
      </c>
      <c r="E129">
        <v>1311</v>
      </c>
      <c r="F129" t="s">
        <v>17459</v>
      </c>
      <c r="G129">
        <v>31000220</v>
      </c>
      <c r="H129" t="s">
        <v>17495</v>
      </c>
      <c r="I129" t="s">
        <v>17496</v>
      </c>
      <c r="J129" t="str">
        <f>VLOOKUP(G129,SCC_xref!$D$6:$E$261,2,FALSE)</f>
        <v>Natural Gas Production, All Equipt Leak Fugitives</v>
      </c>
      <c r="K129" s="129">
        <v>0</v>
      </c>
      <c r="L129" s="129">
        <v>1.6969000000000001</v>
      </c>
      <c r="M129" s="175"/>
      <c r="N129" s="175"/>
      <c r="O129" s="175"/>
      <c r="P129" s="171"/>
      <c r="Q129" s="171"/>
      <c r="R129" s="171"/>
      <c r="S129" s="171"/>
      <c r="T129" s="171"/>
      <c r="U129" s="171"/>
      <c r="V129" s="171"/>
    </row>
    <row r="130" spans="1:22" s="172" customFormat="1" ht="12.75" customHeight="1" x14ac:dyDescent="0.2">
      <c r="A130" s="192" t="s">
        <v>17057</v>
      </c>
      <c r="B130" s="128">
        <v>48</v>
      </c>
      <c r="C130" s="77" t="str">
        <f>VLOOKUP(D130,fips_xref!$A$2:$B$53,2,FALSE)</f>
        <v>48105</v>
      </c>
      <c r="D130" t="s">
        <v>17013</v>
      </c>
      <c r="E130">
        <v>1311</v>
      </c>
      <c r="F130" t="s">
        <v>17459</v>
      </c>
      <c r="G130">
        <v>31000228</v>
      </c>
      <c r="H130" t="s">
        <v>17497</v>
      </c>
      <c r="I130" t="s">
        <v>17469</v>
      </c>
      <c r="J130" t="str">
        <f>VLOOKUP(G130,SCC_xref!$D$6:$E$261,2,FALSE)</f>
        <v>Dehydrator</v>
      </c>
      <c r="K130" s="129">
        <v>0</v>
      </c>
      <c r="L130" s="129">
        <v>0</v>
      </c>
      <c r="M130" s="175"/>
      <c r="N130" s="175"/>
      <c r="O130" s="175"/>
      <c r="P130" s="171"/>
      <c r="Q130" s="171"/>
      <c r="R130" s="171"/>
      <c r="S130" s="171"/>
      <c r="T130" s="171"/>
      <c r="U130" s="171"/>
      <c r="V130" s="171"/>
    </row>
    <row r="131" spans="1:22" s="172" customFormat="1" ht="12.75" customHeight="1" x14ac:dyDescent="0.2">
      <c r="A131" s="192" t="s">
        <v>17057</v>
      </c>
      <c r="B131" s="128">
        <v>48</v>
      </c>
      <c r="C131" s="77" t="str">
        <f>VLOOKUP(D131,fips_xref!$A$2:$B$53,2,FALSE)</f>
        <v>48105</v>
      </c>
      <c r="D131" t="s">
        <v>17013</v>
      </c>
      <c r="E131">
        <v>1311</v>
      </c>
      <c r="F131" t="s">
        <v>17459</v>
      </c>
      <c r="G131">
        <v>31000299</v>
      </c>
      <c r="H131" t="s">
        <v>17470</v>
      </c>
      <c r="I131" t="s">
        <v>17465</v>
      </c>
      <c r="J131" t="str">
        <f>VLOOKUP(G131,SCC_xref!$D$6:$E$261,2,FALSE)</f>
        <v>Natural Gas Production, Other Not Classified</v>
      </c>
      <c r="K131" s="129">
        <v>0</v>
      </c>
      <c r="L131" s="129">
        <v>0</v>
      </c>
      <c r="M131" s="175"/>
      <c r="N131" s="175"/>
      <c r="O131" s="175"/>
      <c r="P131" s="171"/>
      <c r="Q131" s="171"/>
      <c r="R131" s="171"/>
      <c r="S131" s="171"/>
      <c r="T131" s="171"/>
      <c r="U131" s="171"/>
      <c r="V131" s="171"/>
    </row>
    <row r="132" spans="1:22" s="172" customFormat="1" ht="12.75" customHeight="1" x14ac:dyDescent="0.2">
      <c r="A132" s="192" t="s">
        <v>17057</v>
      </c>
      <c r="B132" s="128">
        <v>48</v>
      </c>
      <c r="C132" s="77" t="str">
        <f>VLOOKUP(D132,fips_xref!$A$2:$B$53,2,FALSE)</f>
        <v>48105</v>
      </c>
      <c r="D132" t="s">
        <v>17013</v>
      </c>
      <c r="E132">
        <v>1311</v>
      </c>
      <c r="F132" t="s">
        <v>17459</v>
      </c>
      <c r="G132">
        <v>31000301</v>
      </c>
      <c r="H132" t="s">
        <v>17537</v>
      </c>
      <c r="I132" t="s">
        <v>17506</v>
      </c>
      <c r="J132" t="str">
        <f>VLOOKUP(G132,SCC_xref!$D$6:$E$261,2,FALSE)</f>
        <v>Dehydrator</v>
      </c>
      <c r="K132" s="129">
        <v>0</v>
      </c>
      <c r="L132" s="129">
        <v>0.17019999999999999</v>
      </c>
      <c r="M132" s="175"/>
      <c r="N132" s="175"/>
      <c r="O132" s="175"/>
      <c r="P132" s="171"/>
      <c r="Q132" s="171"/>
      <c r="R132" s="171"/>
      <c r="S132" s="171"/>
      <c r="T132" s="171"/>
      <c r="U132" s="171"/>
      <c r="V132" s="171"/>
    </row>
    <row r="133" spans="1:22" s="172" customFormat="1" ht="12.75" customHeight="1" x14ac:dyDescent="0.2">
      <c r="A133" s="192" t="s">
        <v>17057</v>
      </c>
      <c r="B133" s="128">
        <v>48</v>
      </c>
      <c r="C133" s="77" t="str">
        <f>VLOOKUP(D133,fips_xref!$A$2:$B$53,2,FALSE)</f>
        <v>48105</v>
      </c>
      <c r="D133" t="s">
        <v>17013</v>
      </c>
      <c r="E133">
        <v>1311</v>
      </c>
      <c r="F133" t="s">
        <v>17459</v>
      </c>
      <c r="G133">
        <v>31000302</v>
      </c>
      <c r="H133" t="s">
        <v>17532</v>
      </c>
      <c r="I133" t="s">
        <v>17506</v>
      </c>
      <c r="J133" t="str">
        <f>VLOOKUP(G133,SCC_xref!$D$6:$E$261,2,FALSE)</f>
        <v>Dehydrator</v>
      </c>
      <c r="K133" s="129">
        <v>0.43940000000000001</v>
      </c>
      <c r="L133" s="129">
        <v>2.4199999999999999E-2</v>
      </c>
      <c r="M133" s="175"/>
      <c r="N133" s="175"/>
      <c r="O133" s="175"/>
      <c r="P133" s="171"/>
      <c r="Q133" s="171"/>
      <c r="R133" s="171"/>
      <c r="S133" s="171"/>
      <c r="T133" s="171"/>
      <c r="U133" s="171"/>
      <c r="V133" s="171"/>
    </row>
    <row r="134" spans="1:22" s="172" customFormat="1" ht="12.75" customHeight="1" x14ac:dyDescent="0.2">
      <c r="A134" s="192" t="s">
        <v>17057</v>
      </c>
      <c r="B134" s="128">
        <v>48</v>
      </c>
      <c r="C134" s="77" t="str">
        <f>VLOOKUP(D134,fips_xref!$A$2:$B$53,2,FALSE)</f>
        <v>48105</v>
      </c>
      <c r="D134" t="s">
        <v>17013</v>
      </c>
      <c r="E134">
        <v>1311</v>
      </c>
      <c r="F134" t="s">
        <v>17459</v>
      </c>
      <c r="G134">
        <v>31000305</v>
      </c>
      <c r="H134" t="s">
        <v>17538</v>
      </c>
      <c r="I134" t="s">
        <v>17469</v>
      </c>
      <c r="J134" t="str">
        <f>VLOOKUP(G134,SCC_xref!$D$6:$E$261,2,FALSE)</f>
        <v>Natural Gas Processing Facilities, Gas Sweeting: Amine Process</v>
      </c>
      <c r="K134" s="129">
        <v>0</v>
      </c>
      <c r="L134" s="129">
        <v>0</v>
      </c>
      <c r="M134" s="175"/>
      <c r="N134" s="175"/>
      <c r="O134" s="175"/>
      <c r="P134" s="171"/>
      <c r="Q134" s="171"/>
      <c r="R134" s="171"/>
      <c r="S134" s="171"/>
      <c r="T134" s="171"/>
      <c r="U134" s="171"/>
      <c r="V134" s="171"/>
    </row>
    <row r="135" spans="1:22" s="172" customFormat="1" ht="12.75" customHeight="1" x14ac:dyDescent="0.2">
      <c r="A135" s="192" t="s">
        <v>17057</v>
      </c>
      <c r="B135" s="128">
        <v>48</v>
      </c>
      <c r="C135" s="77" t="str">
        <f>VLOOKUP(D135,fips_xref!$A$2:$B$53,2,FALSE)</f>
        <v>48105</v>
      </c>
      <c r="D135" t="s">
        <v>17013</v>
      </c>
      <c r="E135">
        <v>1311</v>
      </c>
      <c r="F135" t="s">
        <v>17459</v>
      </c>
      <c r="G135">
        <v>31000307</v>
      </c>
      <c r="H135" t="s">
        <v>17539</v>
      </c>
      <c r="I135" t="s">
        <v>17506</v>
      </c>
      <c r="J135" t="str">
        <f>VLOOKUP(G135,SCC_xref!$D$6:$E$261,2,FALSE)</f>
        <v>Natural Gas Processing Facilities, Relief Valves</v>
      </c>
      <c r="K135" s="129">
        <v>0</v>
      </c>
      <c r="L135" s="129">
        <v>0</v>
      </c>
      <c r="M135" s="175"/>
      <c r="N135" s="175"/>
      <c r="O135" s="175"/>
      <c r="P135" s="171"/>
      <c r="Q135" s="171"/>
      <c r="R135" s="171"/>
      <c r="S135" s="171"/>
      <c r="T135" s="171"/>
      <c r="U135" s="171"/>
      <c r="V135" s="171"/>
    </row>
    <row r="136" spans="1:22" s="172" customFormat="1" ht="12.75" customHeight="1" x14ac:dyDescent="0.2">
      <c r="A136" s="192" t="s">
        <v>17057</v>
      </c>
      <c r="B136" s="128">
        <v>48</v>
      </c>
      <c r="C136" s="77" t="str">
        <f>VLOOKUP(D136,fips_xref!$A$2:$B$53,2,FALSE)</f>
        <v>48105</v>
      </c>
      <c r="D136" t="s">
        <v>17013</v>
      </c>
      <c r="E136">
        <v>1311</v>
      </c>
      <c r="F136" t="s">
        <v>17459</v>
      </c>
      <c r="G136">
        <v>31000404</v>
      </c>
      <c r="H136" t="s">
        <v>17471</v>
      </c>
      <c r="I136" t="s">
        <v>17465</v>
      </c>
      <c r="J136" t="str">
        <f>VLOOKUP(G136,SCC_xref!$D$6:$E$261,2,FALSE)</f>
        <v>Process Heaters</v>
      </c>
      <c r="K136" s="129">
        <v>1.31</v>
      </c>
      <c r="L136" s="129">
        <v>7.0000000000000007E-2</v>
      </c>
      <c r="M136" s="175"/>
      <c r="N136" s="175"/>
      <c r="O136" s="175"/>
      <c r="P136" s="171"/>
      <c r="Q136" s="171"/>
      <c r="R136" s="171"/>
      <c r="S136" s="171"/>
      <c r="T136" s="171"/>
      <c r="U136" s="171"/>
      <c r="V136" s="171"/>
    </row>
    <row r="137" spans="1:22" s="172" customFormat="1" ht="12.75" customHeight="1" x14ac:dyDescent="0.2">
      <c r="A137" s="192" t="s">
        <v>17057</v>
      </c>
      <c r="B137" s="128">
        <v>48</v>
      </c>
      <c r="C137" s="77" t="str">
        <f>VLOOKUP(D137,fips_xref!$A$2:$B$53,2,FALSE)</f>
        <v>48105</v>
      </c>
      <c r="D137" t="s">
        <v>17013</v>
      </c>
      <c r="E137">
        <v>1311</v>
      </c>
      <c r="F137" t="s">
        <v>17459</v>
      </c>
      <c r="G137">
        <v>31000405</v>
      </c>
      <c r="H137" t="s">
        <v>17540</v>
      </c>
      <c r="I137" t="s">
        <v>17465</v>
      </c>
      <c r="J137" t="str">
        <f>VLOOKUP(G137,SCC_xref!$D$6:$E$261,2,FALSE)</f>
        <v>Process Heaters</v>
      </c>
      <c r="K137" s="129">
        <v>1.9772000000000001</v>
      </c>
      <c r="L137" s="129">
        <v>0.1087</v>
      </c>
      <c r="M137" s="175"/>
      <c r="N137" s="175"/>
      <c r="O137" s="175"/>
      <c r="P137" s="171"/>
      <c r="Q137" s="171"/>
      <c r="R137" s="171"/>
      <c r="S137" s="171"/>
      <c r="T137" s="171"/>
      <c r="U137" s="171"/>
      <c r="V137" s="171"/>
    </row>
    <row r="138" spans="1:22" s="172" customFormat="1" ht="12.75" customHeight="1" x14ac:dyDescent="0.2">
      <c r="A138" s="192" t="s">
        <v>17057</v>
      </c>
      <c r="B138" s="128">
        <v>48</v>
      </c>
      <c r="C138" s="77" t="str">
        <f>VLOOKUP(D138,fips_xref!$A$2:$B$53,2,FALSE)</f>
        <v>48105</v>
      </c>
      <c r="D138" t="s">
        <v>17013</v>
      </c>
      <c r="E138">
        <v>1311</v>
      </c>
      <c r="F138" t="s">
        <v>17459</v>
      </c>
      <c r="G138">
        <v>39990013</v>
      </c>
      <c r="H138" t="s">
        <v>17498</v>
      </c>
      <c r="I138" t="s">
        <v>17496</v>
      </c>
      <c r="J138" t="str">
        <f>VLOOKUP(G138,SCC_xref!$D$6:$E$261,2,FALSE)</f>
        <v>Natural Gas Production, Other Not Classified</v>
      </c>
      <c r="K138" s="129">
        <v>0.4178</v>
      </c>
      <c r="L138" s="129">
        <v>0.17019999999999999</v>
      </c>
      <c r="M138" s="175"/>
      <c r="N138" s="175"/>
      <c r="O138" s="175"/>
      <c r="P138" s="171"/>
      <c r="Q138" s="171"/>
      <c r="R138" s="171"/>
      <c r="S138" s="171"/>
      <c r="T138" s="171"/>
      <c r="U138" s="171"/>
      <c r="V138" s="171"/>
    </row>
    <row r="139" spans="1:22" s="172" customFormat="1" ht="12.75" customHeight="1" x14ac:dyDescent="0.2">
      <c r="A139" s="192" t="s">
        <v>17057</v>
      </c>
      <c r="B139" s="128">
        <v>48</v>
      </c>
      <c r="C139" s="77" t="str">
        <f>VLOOKUP(D139,fips_xref!$A$2:$B$53,2,FALSE)</f>
        <v>48105</v>
      </c>
      <c r="D139" t="s">
        <v>17013</v>
      </c>
      <c r="E139">
        <v>1311</v>
      </c>
      <c r="F139" t="s">
        <v>17459</v>
      </c>
      <c r="G139">
        <v>40300199</v>
      </c>
      <c r="H139" t="s">
        <v>17525</v>
      </c>
      <c r="I139" t="s">
        <v>17474</v>
      </c>
      <c r="J139" t="str">
        <f>VLOOKUP(G139,SCC_xref!$D$6:$E$261,2,FALSE)</f>
        <v>Permitted Tank Losses</v>
      </c>
      <c r="K139" s="129">
        <v>0</v>
      </c>
      <c r="L139" s="129">
        <v>4.423</v>
      </c>
      <c r="M139" s="168"/>
      <c r="N139" s="170"/>
      <c r="O139" s="170"/>
      <c r="P139" s="171"/>
      <c r="Q139" s="171"/>
      <c r="R139" s="171"/>
      <c r="S139" s="171"/>
      <c r="T139" s="171"/>
      <c r="U139" s="171"/>
      <c r="V139" s="171"/>
    </row>
    <row r="140" spans="1:22" s="172" customFormat="1" ht="12.75" customHeight="1" x14ac:dyDescent="0.2">
      <c r="A140" s="192" t="s">
        <v>17057</v>
      </c>
      <c r="B140" s="128">
        <v>48</v>
      </c>
      <c r="C140" s="77" t="str">
        <f>VLOOKUP(D140,fips_xref!$A$2:$B$53,2,FALSE)</f>
        <v>48105</v>
      </c>
      <c r="D140" t="s">
        <v>17013</v>
      </c>
      <c r="E140">
        <v>1311</v>
      </c>
      <c r="F140" t="s">
        <v>17459</v>
      </c>
      <c r="G140">
        <v>40301099</v>
      </c>
      <c r="H140" t="s">
        <v>17473</v>
      </c>
      <c r="I140" t="s">
        <v>17474</v>
      </c>
      <c r="J140" t="str">
        <f>VLOOKUP(G140,SCC_xref!$D$6:$E$261,2,FALSE)</f>
        <v>Permitted Tank Losses</v>
      </c>
      <c r="K140" s="129">
        <v>0</v>
      </c>
      <c r="L140" s="129">
        <v>9.17</v>
      </c>
      <c r="M140" s="168"/>
      <c r="N140" s="170"/>
      <c r="O140" s="170"/>
      <c r="P140" s="171"/>
      <c r="Q140" s="171"/>
      <c r="R140" s="171"/>
      <c r="S140" s="171"/>
      <c r="T140" s="171"/>
      <c r="U140" s="171"/>
      <c r="V140" s="171"/>
    </row>
    <row r="141" spans="1:22" s="172" customFormat="1" ht="12.75" customHeight="1" x14ac:dyDescent="0.2">
      <c r="A141" s="192" t="s">
        <v>17057</v>
      </c>
      <c r="B141" s="128">
        <v>48</v>
      </c>
      <c r="C141" s="77" t="str">
        <f>VLOOKUP(D141,fips_xref!$A$2:$B$53,2,FALSE)</f>
        <v>48105</v>
      </c>
      <c r="D141" t="s">
        <v>17013</v>
      </c>
      <c r="E141">
        <v>1311</v>
      </c>
      <c r="F141" t="s">
        <v>17459</v>
      </c>
      <c r="G141">
        <v>40400301</v>
      </c>
      <c r="H141" t="s">
        <v>17541</v>
      </c>
      <c r="I141" t="s">
        <v>17465</v>
      </c>
      <c r="J141" t="str">
        <f>VLOOKUP(G141,SCC_xref!$D$6:$E$261,2,FALSE)</f>
        <v>Permitted Tank Losses</v>
      </c>
      <c r="K141" s="129">
        <v>0</v>
      </c>
      <c r="L141" s="129">
        <v>0</v>
      </c>
      <c r="M141" s="168"/>
      <c r="N141" s="170"/>
      <c r="O141" s="170"/>
      <c r="P141" s="171"/>
      <c r="Q141" s="171"/>
      <c r="R141" s="171"/>
      <c r="S141" s="171"/>
      <c r="T141" s="171"/>
      <c r="U141" s="171"/>
      <c r="V141" s="171"/>
    </row>
    <row r="142" spans="1:22" s="172" customFormat="1" ht="12.75" customHeight="1" x14ac:dyDescent="0.2">
      <c r="A142" s="192" t="s">
        <v>17057</v>
      </c>
      <c r="B142" s="128">
        <v>48</v>
      </c>
      <c r="C142" s="77" t="str">
        <f>VLOOKUP(D142,fips_xref!$A$2:$B$53,2,FALSE)</f>
        <v>48105</v>
      </c>
      <c r="D142" t="s">
        <v>17013</v>
      </c>
      <c r="E142">
        <v>1311</v>
      </c>
      <c r="F142" t="s">
        <v>17459</v>
      </c>
      <c r="G142">
        <v>40600199</v>
      </c>
      <c r="H142" t="s">
        <v>17542</v>
      </c>
      <c r="I142" t="s">
        <v>17504</v>
      </c>
      <c r="J142" t="str">
        <f>VLOOKUP(G142,SCC_xref!$D$6:$E$261,2,FALSE)</f>
        <v>Permitted Tank Losses</v>
      </c>
      <c r="K142" s="129">
        <v>0</v>
      </c>
      <c r="L142" s="129">
        <v>1.4</v>
      </c>
      <c r="M142" s="168"/>
      <c r="N142" s="170"/>
      <c r="O142" s="170"/>
      <c r="P142" s="171"/>
      <c r="Q142" s="171"/>
      <c r="R142" s="171"/>
      <c r="S142" s="171"/>
      <c r="T142" s="171"/>
      <c r="U142" s="171"/>
      <c r="V142" s="171"/>
    </row>
    <row r="143" spans="1:22" s="172" customFormat="1" ht="12.75" customHeight="1" x14ac:dyDescent="0.2">
      <c r="A143" s="192" t="s">
        <v>17057</v>
      </c>
      <c r="B143" s="128">
        <v>48</v>
      </c>
      <c r="C143" s="77" t="str">
        <f>VLOOKUP(D143,fips_xref!$A$2:$B$53,2,FALSE)</f>
        <v>48105</v>
      </c>
      <c r="D143" t="s">
        <v>17013</v>
      </c>
      <c r="E143">
        <v>1311</v>
      </c>
      <c r="F143" t="s">
        <v>17459</v>
      </c>
      <c r="G143">
        <v>40899999</v>
      </c>
      <c r="H143" t="s">
        <v>17511</v>
      </c>
      <c r="I143" t="s">
        <v>17512</v>
      </c>
      <c r="J143" t="str">
        <f>VLOOKUP(G143,SCC_xref!$D$6:$E$261,2,FALSE)</f>
        <v>Natural Gas Production, Other Not Classified</v>
      </c>
      <c r="K143" s="129">
        <v>0</v>
      </c>
      <c r="L143" s="129">
        <v>0.73</v>
      </c>
      <c r="M143" s="168"/>
      <c r="N143" s="170"/>
      <c r="O143" s="170"/>
      <c r="P143" s="171"/>
      <c r="Q143" s="171"/>
      <c r="R143" s="171"/>
      <c r="S143" s="171"/>
      <c r="T143" s="171"/>
      <c r="U143" s="171"/>
      <c r="V143" s="171"/>
    </row>
    <row r="144" spans="1:22" s="172" customFormat="1" ht="12.75" customHeight="1" x14ac:dyDescent="0.2">
      <c r="A144" s="192" t="s">
        <v>17057</v>
      </c>
      <c r="B144" s="128">
        <v>48</v>
      </c>
      <c r="C144" s="77" t="str">
        <f>VLOOKUP(D144,fips_xref!$A$2:$B$53,2,FALSE)</f>
        <v>48105</v>
      </c>
      <c r="D144" t="s">
        <v>17013</v>
      </c>
      <c r="E144">
        <v>1321</v>
      </c>
      <c r="F144" t="s">
        <v>17479</v>
      </c>
      <c r="G144">
        <v>20200253</v>
      </c>
      <c r="H144" t="s">
        <v>17462</v>
      </c>
      <c r="I144" t="s">
        <v>17461</v>
      </c>
      <c r="J144" t="str">
        <f>VLOOKUP(G144,SCC_xref!$D$6:$E$261,2,FALSE)</f>
        <v>Compressor Engines</v>
      </c>
      <c r="K144" s="129">
        <v>772.20069999999998</v>
      </c>
      <c r="L144" s="129">
        <v>51.048099999999998</v>
      </c>
      <c r="M144" s="168"/>
      <c r="N144" s="170"/>
      <c r="O144" s="170"/>
      <c r="P144" s="171"/>
      <c r="Q144" s="171"/>
      <c r="R144" s="171"/>
      <c r="S144" s="171"/>
      <c r="T144" s="171"/>
      <c r="U144" s="171"/>
      <c r="V144" s="171"/>
    </row>
    <row r="145" spans="1:22" s="172" customFormat="1" ht="15" customHeight="1" x14ac:dyDescent="0.2">
      <c r="A145" s="192" t="s">
        <v>17057</v>
      </c>
      <c r="B145" s="128">
        <v>48</v>
      </c>
      <c r="C145" s="77" t="str">
        <f>VLOOKUP(D145,fips_xref!$A$2:$B$53,2,FALSE)</f>
        <v>48105</v>
      </c>
      <c r="D145" t="s">
        <v>17013</v>
      </c>
      <c r="E145">
        <v>1321</v>
      </c>
      <c r="F145" t="s">
        <v>17479</v>
      </c>
      <c r="G145">
        <v>20200254</v>
      </c>
      <c r="H145" t="s">
        <v>17463</v>
      </c>
      <c r="I145" t="s">
        <v>17461</v>
      </c>
      <c r="J145" t="str">
        <f>VLOOKUP(G145,SCC_xref!$D$6:$E$261,2,FALSE)</f>
        <v>Compressor Engines</v>
      </c>
      <c r="K145" s="129">
        <v>345.70119999999997</v>
      </c>
      <c r="L145" s="129">
        <v>49.713299999999997</v>
      </c>
      <c r="M145" s="168"/>
      <c r="N145" s="170"/>
      <c r="O145" s="170"/>
      <c r="P145" s="171"/>
      <c r="Q145" s="171"/>
      <c r="R145" s="171"/>
      <c r="S145" s="171"/>
      <c r="T145" s="171"/>
      <c r="U145" s="171"/>
      <c r="V145" s="171"/>
    </row>
    <row r="146" spans="1:22" s="172" customFormat="1" ht="14.25" customHeight="1" x14ac:dyDescent="0.2">
      <c r="A146" s="192" t="s">
        <v>17057</v>
      </c>
      <c r="B146" s="128">
        <v>48</v>
      </c>
      <c r="C146" s="77" t="str">
        <f>VLOOKUP(D146,fips_xref!$A$2:$B$53,2,FALSE)</f>
        <v>48105</v>
      </c>
      <c r="D146" t="s">
        <v>17013</v>
      </c>
      <c r="E146">
        <v>1321</v>
      </c>
      <c r="F146" t="s">
        <v>17479</v>
      </c>
      <c r="G146">
        <v>30600402</v>
      </c>
      <c r="H146" t="s">
        <v>17536</v>
      </c>
      <c r="I146" t="s">
        <v>17490</v>
      </c>
      <c r="J146" t="str">
        <f>VLOOKUP(G146,SCC_xref!$D$6:$E$261,2,FALSE)</f>
        <v>Natural Gas Production, Other Not Classified</v>
      </c>
      <c r="K146" s="129">
        <v>0</v>
      </c>
      <c r="L146" s="129">
        <v>0</v>
      </c>
      <c r="M146" s="168"/>
      <c r="N146" s="170"/>
      <c r="O146" s="170"/>
      <c r="P146" s="171"/>
      <c r="Q146" s="171"/>
      <c r="R146" s="171"/>
      <c r="S146" s="171"/>
      <c r="T146" s="171"/>
      <c r="U146" s="171"/>
      <c r="V146" s="171"/>
    </row>
    <row r="147" spans="1:22" s="172" customFormat="1" ht="14.25" customHeight="1" x14ac:dyDescent="0.2">
      <c r="A147" s="192" t="s">
        <v>17057</v>
      </c>
      <c r="B147" s="128">
        <v>48</v>
      </c>
      <c r="C147" s="77" t="str">
        <f>VLOOKUP(D147,fips_xref!$A$2:$B$53,2,FALSE)</f>
        <v>48105</v>
      </c>
      <c r="D147" t="s">
        <v>17013</v>
      </c>
      <c r="E147">
        <v>1321</v>
      </c>
      <c r="F147" t="s">
        <v>17479</v>
      </c>
      <c r="G147">
        <v>31000202</v>
      </c>
      <c r="H147" t="s">
        <v>17519</v>
      </c>
      <c r="I147" t="s">
        <v>17465</v>
      </c>
      <c r="J147" t="str">
        <f>VLOOKUP(G147,SCC_xref!$D$6:$E$261,2,FALSE)</f>
        <v>Natural Gas Production, Gas Stripping Operations</v>
      </c>
      <c r="K147" s="129">
        <v>2.72</v>
      </c>
      <c r="L147" s="129">
        <v>1.08</v>
      </c>
      <c r="M147" s="168"/>
      <c r="N147" s="170"/>
      <c r="O147" s="170"/>
      <c r="P147" s="171"/>
      <c r="Q147" s="171"/>
      <c r="R147" s="171"/>
      <c r="S147" s="171"/>
      <c r="T147" s="171"/>
      <c r="U147" s="171"/>
      <c r="V147" s="171"/>
    </row>
    <row r="148" spans="1:22" s="172" customFormat="1" ht="14.25" customHeight="1" x14ac:dyDescent="0.2">
      <c r="A148" s="192" t="s">
        <v>17057</v>
      </c>
      <c r="B148" s="128">
        <v>48</v>
      </c>
      <c r="C148" s="77" t="str">
        <f>VLOOKUP(D148,fips_xref!$A$2:$B$53,2,FALSE)</f>
        <v>48105</v>
      </c>
      <c r="D148" t="s">
        <v>17013</v>
      </c>
      <c r="E148">
        <v>1321</v>
      </c>
      <c r="F148" t="s">
        <v>17479</v>
      </c>
      <c r="G148">
        <v>31000205</v>
      </c>
      <c r="H148" t="s">
        <v>17466</v>
      </c>
      <c r="I148" t="s">
        <v>17465</v>
      </c>
      <c r="J148" t="str">
        <f>VLOOKUP(G148,SCC_xref!$D$6:$E$261,2,FALSE)</f>
        <v>Natural Gas Production, Flares</v>
      </c>
      <c r="K148" s="129">
        <v>3.6114999999999999</v>
      </c>
      <c r="L148" s="129">
        <v>0.62190000000000001</v>
      </c>
      <c r="M148" s="168"/>
      <c r="N148" s="170"/>
      <c r="O148" s="170"/>
      <c r="P148" s="171"/>
      <c r="Q148" s="171"/>
      <c r="R148" s="171"/>
      <c r="S148" s="171"/>
      <c r="T148" s="171"/>
      <c r="U148" s="171"/>
      <c r="V148" s="171"/>
    </row>
    <row r="149" spans="1:22" s="172" customFormat="1" ht="14.25" customHeight="1" x14ac:dyDescent="0.2">
      <c r="A149" s="192" t="s">
        <v>17057</v>
      </c>
      <c r="B149" s="128">
        <v>48</v>
      </c>
      <c r="C149" s="77" t="str">
        <f>VLOOKUP(D149,fips_xref!$A$2:$B$53,2,FALSE)</f>
        <v>48105</v>
      </c>
      <c r="D149" t="s">
        <v>17013</v>
      </c>
      <c r="E149">
        <v>1321</v>
      </c>
      <c r="F149" t="s">
        <v>17479</v>
      </c>
      <c r="G149">
        <v>31000207</v>
      </c>
      <c r="H149" t="s">
        <v>17467</v>
      </c>
      <c r="I149" t="s">
        <v>17465</v>
      </c>
      <c r="J149" t="str">
        <f>VLOOKUP(G149,SCC_xref!$D$6:$E$261,2,FALSE)</f>
        <v>Permitted Fugitives</v>
      </c>
      <c r="K149" s="129">
        <v>0</v>
      </c>
      <c r="L149" s="129">
        <v>17.161999999999999</v>
      </c>
      <c r="M149" s="168"/>
      <c r="N149" s="170"/>
      <c r="O149" s="170"/>
      <c r="P149" s="171"/>
      <c r="Q149" s="171"/>
      <c r="R149" s="171"/>
      <c r="S149" s="171"/>
      <c r="T149" s="171"/>
      <c r="U149" s="171"/>
      <c r="V149" s="171"/>
    </row>
    <row r="150" spans="1:22" s="172" customFormat="1" ht="14.25" customHeight="1" x14ac:dyDescent="0.2">
      <c r="A150" s="192" t="s">
        <v>17057</v>
      </c>
      <c r="B150" s="128">
        <v>48</v>
      </c>
      <c r="C150" s="77" t="str">
        <f>VLOOKUP(D150,fips_xref!$A$2:$B$53,2,FALSE)</f>
        <v>48105</v>
      </c>
      <c r="D150" t="s">
        <v>17013</v>
      </c>
      <c r="E150">
        <v>1321</v>
      </c>
      <c r="F150" t="s">
        <v>17479</v>
      </c>
      <c r="G150">
        <v>31000220</v>
      </c>
      <c r="H150" t="s">
        <v>17495</v>
      </c>
      <c r="I150" t="s">
        <v>17496</v>
      </c>
      <c r="J150" t="str">
        <f>VLOOKUP(G150,SCC_xref!$D$6:$E$261,2,FALSE)</f>
        <v>Natural Gas Production, All Equipt Leak Fugitives</v>
      </c>
      <c r="K150" s="129">
        <v>0</v>
      </c>
      <c r="L150" s="129">
        <v>20.261399999999998</v>
      </c>
      <c r="M150" s="168"/>
      <c r="N150" s="170"/>
      <c r="O150" s="170"/>
      <c r="P150" s="171"/>
      <c r="Q150" s="171"/>
      <c r="R150" s="171"/>
      <c r="S150" s="171"/>
      <c r="T150" s="171"/>
      <c r="U150" s="171"/>
      <c r="V150" s="171"/>
    </row>
    <row r="151" spans="1:22" s="172" customFormat="1" ht="14.25" customHeight="1" x14ac:dyDescent="0.2">
      <c r="A151" s="192" t="s">
        <v>17057</v>
      </c>
      <c r="B151" s="128">
        <v>48</v>
      </c>
      <c r="C151" s="77" t="str">
        <f>VLOOKUP(D151,fips_xref!$A$2:$B$53,2,FALSE)</f>
        <v>48105</v>
      </c>
      <c r="D151" t="s">
        <v>17013</v>
      </c>
      <c r="E151">
        <v>1321</v>
      </c>
      <c r="F151" t="s">
        <v>17479</v>
      </c>
      <c r="G151">
        <v>31000227</v>
      </c>
      <c r="H151" t="s">
        <v>17468</v>
      </c>
      <c r="I151" t="s">
        <v>17469</v>
      </c>
      <c r="J151" t="str">
        <f>VLOOKUP(G151,SCC_xref!$D$6:$E$261,2,FALSE)</f>
        <v>Dehydrator</v>
      </c>
      <c r="K151" s="129">
        <v>0</v>
      </c>
      <c r="L151" s="129">
        <v>6.8315000000000001</v>
      </c>
      <c r="M151" s="168"/>
      <c r="N151" s="170"/>
      <c r="O151" s="170"/>
      <c r="P151" s="171"/>
      <c r="Q151" s="171"/>
      <c r="R151" s="171"/>
      <c r="S151" s="171"/>
      <c r="T151" s="171"/>
      <c r="U151" s="171"/>
      <c r="V151" s="171"/>
    </row>
    <row r="152" spans="1:22" s="172" customFormat="1" ht="14.25" customHeight="1" x14ac:dyDescent="0.2">
      <c r="A152" s="192" t="s">
        <v>17057</v>
      </c>
      <c r="B152" s="128">
        <v>48</v>
      </c>
      <c r="C152" s="77" t="str">
        <f>VLOOKUP(D152,fips_xref!$A$2:$B$53,2,FALSE)</f>
        <v>48105</v>
      </c>
      <c r="D152" t="s">
        <v>17013</v>
      </c>
      <c r="E152">
        <v>1321</v>
      </c>
      <c r="F152" t="s">
        <v>17479</v>
      </c>
      <c r="G152">
        <v>31000228</v>
      </c>
      <c r="H152" t="s">
        <v>17497</v>
      </c>
      <c r="I152" t="s">
        <v>17469</v>
      </c>
      <c r="J152" t="str">
        <f>VLOOKUP(G152,SCC_xref!$D$6:$E$261,2,FALSE)</f>
        <v>Dehydrator</v>
      </c>
      <c r="K152" s="129">
        <v>0.86</v>
      </c>
      <c r="L152" s="129">
        <v>0.05</v>
      </c>
      <c r="M152" s="168"/>
      <c r="N152" s="170"/>
      <c r="O152" s="170"/>
      <c r="P152" s="171"/>
      <c r="Q152" s="171"/>
      <c r="R152" s="171"/>
      <c r="S152" s="171"/>
      <c r="T152" s="171"/>
      <c r="U152" s="171"/>
      <c r="V152" s="171"/>
    </row>
    <row r="153" spans="1:22" s="172" customFormat="1" x14ac:dyDescent="0.2">
      <c r="A153" s="192" t="s">
        <v>17057</v>
      </c>
      <c r="B153" s="128">
        <v>48</v>
      </c>
      <c r="C153" s="77" t="str">
        <f>VLOOKUP(D153,fips_xref!$A$2:$B$53,2,FALSE)</f>
        <v>48105</v>
      </c>
      <c r="D153" t="s">
        <v>17013</v>
      </c>
      <c r="E153">
        <v>1321</v>
      </c>
      <c r="F153" t="s">
        <v>17479</v>
      </c>
      <c r="G153">
        <v>31000305</v>
      </c>
      <c r="H153" t="s">
        <v>17538</v>
      </c>
      <c r="I153" t="s">
        <v>17469</v>
      </c>
      <c r="J153" t="str">
        <f>VLOOKUP(G153,SCC_xref!$D$6:$E$261,2,FALSE)</f>
        <v>Natural Gas Processing Facilities, Gas Sweeting: Amine Process</v>
      </c>
      <c r="K153" s="129">
        <v>0</v>
      </c>
      <c r="L153" s="129">
        <v>0.55900000000000005</v>
      </c>
      <c r="M153" s="168"/>
      <c r="N153" s="170"/>
      <c r="O153" s="170"/>
      <c r="P153" s="171"/>
      <c r="Q153" s="171"/>
      <c r="R153" s="171"/>
      <c r="S153" s="171"/>
      <c r="T153" s="171"/>
      <c r="U153" s="171"/>
      <c r="V153" s="171"/>
    </row>
    <row r="154" spans="1:22" s="172" customFormat="1" ht="14.25" customHeight="1" x14ac:dyDescent="0.2">
      <c r="A154" s="192" t="s">
        <v>17057</v>
      </c>
      <c r="B154" s="128">
        <v>48</v>
      </c>
      <c r="C154" s="77" t="str">
        <f>VLOOKUP(D154,fips_xref!$A$2:$B$53,2,FALSE)</f>
        <v>48105</v>
      </c>
      <c r="D154" t="s">
        <v>17013</v>
      </c>
      <c r="E154">
        <v>1321</v>
      </c>
      <c r="F154" t="s">
        <v>17479</v>
      </c>
      <c r="G154">
        <v>31000404</v>
      </c>
      <c r="H154" t="s">
        <v>17471</v>
      </c>
      <c r="I154" t="s">
        <v>17465</v>
      </c>
      <c r="J154" t="str">
        <f>VLOOKUP(G154,SCC_xref!$D$6:$E$261,2,FALSE)</f>
        <v>Process Heaters</v>
      </c>
      <c r="K154" s="129">
        <v>43.081200000000003</v>
      </c>
      <c r="L154" s="129">
        <v>2.3765999999999998</v>
      </c>
      <c r="M154" s="168"/>
      <c r="N154" s="170"/>
      <c r="O154" s="170"/>
      <c r="P154" s="171"/>
      <c r="Q154" s="171"/>
      <c r="R154" s="171"/>
      <c r="S154" s="171"/>
      <c r="T154" s="171"/>
      <c r="U154" s="171"/>
      <c r="V154" s="171"/>
    </row>
    <row r="155" spans="1:22" s="172" customFormat="1" ht="14.25" customHeight="1" x14ac:dyDescent="0.2">
      <c r="A155" s="192" t="s">
        <v>17057</v>
      </c>
      <c r="B155" s="128">
        <v>48</v>
      </c>
      <c r="C155" s="77" t="str">
        <f>VLOOKUP(D155,fips_xref!$A$2:$B$53,2,FALSE)</f>
        <v>48105</v>
      </c>
      <c r="D155" t="s">
        <v>17013</v>
      </c>
      <c r="E155">
        <v>1321</v>
      </c>
      <c r="F155" t="s">
        <v>17479</v>
      </c>
      <c r="G155">
        <v>31000405</v>
      </c>
      <c r="H155" t="s">
        <v>17540</v>
      </c>
      <c r="I155" t="s">
        <v>17465</v>
      </c>
      <c r="J155" t="str">
        <f>VLOOKUP(G155,SCC_xref!$D$6:$E$261,2,FALSE)</f>
        <v>Process Heaters</v>
      </c>
      <c r="K155" s="129">
        <v>4.72</v>
      </c>
      <c r="L155" s="129">
        <v>0.26</v>
      </c>
      <c r="M155" s="168"/>
      <c r="N155" s="170"/>
      <c r="O155" s="170"/>
      <c r="P155" s="171"/>
      <c r="Q155" s="171"/>
      <c r="R155" s="171"/>
      <c r="S155" s="171"/>
      <c r="T155" s="171"/>
      <c r="U155" s="171"/>
      <c r="V155" s="171"/>
    </row>
    <row r="156" spans="1:22" s="172" customFormat="1" ht="14.25" customHeight="1" x14ac:dyDescent="0.2">
      <c r="A156" s="192" t="s">
        <v>17057</v>
      </c>
      <c r="B156" s="128">
        <v>48</v>
      </c>
      <c r="C156" s="77" t="str">
        <f>VLOOKUP(D156,fips_xref!$A$2:$B$53,2,FALSE)</f>
        <v>48105</v>
      </c>
      <c r="D156" t="s">
        <v>17013</v>
      </c>
      <c r="E156">
        <v>1321</v>
      </c>
      <c r="F156" t="s">
        <v>17479</v>
      </c>
      <c r="G156">
        <v>31088801</v>
      </c>
      <c r="H156" t="s">
        <v>17472</v>
      </c>
      <c r="I156" t="s">
        <v>17465</v>
      </c>
      <c r="J156" t="str">
        <f>VLOOKUP(G156,SCC_xref!$D$6:$E$261,2,FALSE)</f>
        <v>Permitted Fugitives</v>
      </c>
      <c r="K156" s="129">
        <v>0</v>
      </c>
      <c r="L156" s="129">
        <v>10.595000000000001</v>
      </c>
      <c r="M156" s="168"/>
      <c r="N156" s="170"/>
      <c r="O156" s="170"/>
      <c r="P156" s="171"/>
      <c r="Q156" s="171"/>
      <c r="R156" s="171"/>
      <c r="S156" s="171"/>
      <c r="T156" s="171"/>
      <c r="U156" s="171"/>
      <c r="V156" s="171"/>
    </row>
    <row r="157" spans="1:22" s="172" customFormat="1" ht="14.25" customHeight="1" x14ac:dyDescent="0.2">
      <c r="A157" s="192" t="s">
        <v>17057</v>
      </c>
      <c r="B157" s="128">
        <v>48</v>
      </c>
      <c r="C157" s="77" t="str">
        <f>VLOOKUP(D157,fips_xref!$A$2:$B$53,2,FALSE)</f>
        <v>48105</v>
      </c>
      <c r="D157" t="s">
        <v>17013</v>
      </c>
      <c r="E157">
        <v>1321</v>
      </c>
      <c r="F157" t="s">
        <v>17479</v>
      </c>
      <c r="G157">
        <v>31088811</v>
      </c>
      <c r="H157" t="s">
        <v>17505</v>
      </c>
      <c r="I157" t="s">
        <v>17506</v>
      </c>
      <c r="J157" t="str">
        <f>VLOOKUP(G157,SCC_xref!$D$6:$E$261,2,FALSE)</f>
        <v>Permitted Fugitives</v>
      </c>
      <c r="K157" s="129">
        <v>0</v>
      </c>
      <c r="L157" s="129">
        <v>6.3</v>
      </c>
      <c r="M157" s="168"/>
      <c r="N157" s="170"/>
      <c r="O157" s="170"/>
      <c r="P157" s="171"/>
      <c r="Q157" s="171"/>
      <c r="R157" s="171"/>
      <c r="S157" s="171"/>
      <c r="T157" s="171"/>
      <c r="U157" s="171"/>
      <c r="V157" s="171"/>
    </row>
    <row r="158" spans="1:22" s="172" customFormat="1" ht="14.25" customHeight="1" x14ac:dyDescent="0.2">
      <c r="A158" s="192" t="s">
        <v>17057</v>
      </c>
      <c r="B158" s="128">
        <v>48</v>
      </c>
      <c r="C158" s="77" t="str">
        <f>VLOOKUP(D158,fips_xref!$A$2:$B$53,2,FALSE)</f>
        <v>48105</v>
      </c>
      <c r="D158" t="s">
        <v>17013</v>
      </c>
      <c r="E158">
        <v>1321</v>
      </c>
      <c r="F158" t="s">
        <v>17479</v>
      </c>
      <c r="G158">
        <v>40100398</v>
      </c>
      <c r="H158" t="s">
        <v>17543</v>
      </c>
      <c r="I158" t="s">
        <v>17544</v>
      </c>
      <c r="J158" t="str">
        <f>VLOOKUP(G158,SCC_xref!$D$6:$E$261,2,FALSE)</f>
        <v>Natural Gas Production, Other Not Classified</v>
      </c>
      <c r="K158" s="129">
        <v>0</v>
      </c>
      <c r="L158" s="129">
        <v>0</v>
      </c>
      <c r="M158" s="168"/>
      <c r="N158" s="170"/>
      <c r="O158" s="170"/>
      <c r="P158" s="171"/>
      <c r="Q158" s="171"/>
      <c r="R158" s="171"/>
      <c r="S158" s="171"/>
      <c r="T158" s="171"/>
      <c r="U158" s="171"/>
      <c r="V158" s="171"/>
    </row>
    <row r="159" spans="1:22" s="172" customFormat="1" ht="14.25" customHeight="1" x14ac:dyDescent="0.2">
      <c r="A159" s="192" t="s">
        <v>17057</v>
      </c>
      <c r="B159" s="128">
        <v>48</v>
      </c>
      <c r="C159" s="77" t="str">
        <f>VLOOKUP(D159,fips_xref!$A$2:$B$53,2,FALSE)</f>
        <v>48105</v>
      </c>
      <c r="D159" t="s">
        <v>17013</v>
      </c>
      <c r="E159">
        <v>1321</v>
      </c>
      <c r="F159" t="s">
        <v>17479</v>
      </c>
      <c r="G159">
        <v>40300107</v>
      </c>
      <c r="H159" t="s">
        <v>17545</v>
      </c>
      <c r="I159" t="s">
        <v>17474</v>
      </c>
      <c r="J159" t="str">
        <f>VLOOKUP(G159,SCC_xref!$D$6:$E$261,2,FALSE)</f>
        <v>Permitted Tank Losses</v>
      </c>
      <c r="K159" s="129">
        <v>0</v>
      </c>
      <c r="L159" s="129">
        <v>0</v>
      </c>
      <c r="M159" s="168"/>
      <c r="N159" s="170"/>
      <c r="O159" s="170"/>
      <c r="P159" s="171"/>
      <c r="Q159" s="171"/>
      <c r="R159" s="171"/>
      <c r="S159" s="171"/>
      <c r="T159" s="171"/>
      <c r="U159" s="171"/>
      <c r="V159" s="171"/>
    </row>
    <row r="160" spans="1:22" s="172" customFormat="1" ht="14.25" customHeight="1" x14ac:dyDescent="0.2">
      <c r="A160" s="192" t="s">
        <v>17057</v>
      </c>
      <c r="B160" s="128">
        <v>48</v>
      </c>
      <c r="C160" s="77" t="str">
        <f>VLOOKUP(D160,fips_xref!$A$2:$B$53,2,FALSE)</f>
        <v>48105</v>
      </c>
      <c r="D160" t="s">
        <v>17013</v>
      </c>
      <c r="E160">
        <v>1321</v>
      </c>
      <c r="F160" t="s">
        <v>17479</v>
      </c>
      <c r="G160">
        <v>40300198</v>
      </c>
      <c r="H160" t="s">
        <v>17499</v>
      </c>
      <c r="I160" t="s">
        <v>17474</v>
      </c>
      <c r="J160" t="str">
        <f>VLOOKUP(G160,SCC_xref!$D$6:$E$261,2,FALSE)</f>
        <v>Permitted Tank Losses</v>
      </c>
      <c r="K160" s="129">
        <v>0</v>
      </c>
      <c r="L160" s="129">
        <v>0.5</v>
      </c>
      <c r="M160" s="168"/>
      <c r="N160" s="170"/>
      <c r="O160" s="170"/>
      <c r="P160" s="171"/>
      <c r="Q160" s="171"/>
      <c r="R160" s="171"/>
      <c r="S160" s="171"/>
      <c r="T160" s="171"/>
      <c r="U160" s="171"/>
      <c r="V160" s="171"/>
    </row>
    <row r="161" spans="1:22" s="172" customFormat="1" ht="14.25" customHeight="1" x14ac:dyDescent="0.2">
      <c r="A161" s="192" t="s">
        <v>17057</v>
      </c>
      <c r="B161" s="128">
        <v>48</v>
      </c>
      <c r="C161" s="77" t="str">
        <f>VLOOKUP(D161,fips_xref!$A$2:$B$53,2,FALSE)</f>
        <v>48105</v>
      </c>
      <c r="D161" t="s">
        <v>17013</v>
      </c>
      <c r="E161">
        <v>1321</v>
      </c>
      <c r="F161" t="s">
        <v>17479</v>
      </c>
      <c r="G161">
        <v>40400302</v>
      </c>
      <c r="H161" t="s">
        <v>17528</v>
      </c>
      <c r="I161" t="s">
        <v>17465</v>
      </c>
      <c r="J161" t="str">
        <f>VLOOKUP(G161,SCC_xref!$D$6:$E$261,2,FALSE)</f>
        <v>Permitted Tank Losses</v>
      </c>
      <c r="K161" s="129">
        <v>0</v>
      </c>
      <c r="L161" s="129">
        <v>37.92</v>
      </c>
      <c r="M161" s="168"/>
      <c r="N161" s="170"/>
      <c r="O161" s="170"/>
      <c r="P161" s="171"/>
      <c r="Q161" s="171"/>
      <c r="R161" s="171"/>
      <c r="S161" s="171"/>
      <c r="T161" s="171"/>
      <c r="U161" s="171"/>
      <c r="V161" s="171"/>
    </row>
    <row r="162" spans="1:22" s="172" customFormat="1" ht="14.25" customHeight="1" x14ac:dyDescent="0.2">
      <c r="A162" s="192" t="s">
        <v>17057</v>
      </c>
      <c r="B162" s="128">
        <v>48</v>
      </c>
      <c r="C162" s="77" t="str">
        <f>VLOOKUP(D162,fips_xref!$A$2:$B$53,2,FALSE)</f>
        <v>48105</v>
      </c>
      <c r="D162" t="s">
        <v>17013</v>
      </c>
      <c r="E162">
        <v>1321</v>
      </c>
      <c r="F162" t="s">
        <v>17479</v>
      </c>
      <c r="G162">
        <v>40400311</v>
      </c>
      <c r="H162" t="s">
        <v>17477</v>
      </c>
      <c r="I162" t="s">
        <v>17478</v>
      </c>
      <c r="J162" t="str">
        <f>VLOOKUP(G162,SCC_xref!$D$6:$E$261,2,FALSE)</f>
        <v>Permitted Tank Losses</v>
      </c>
      <c r="K162" s="129">
        <v>0</v>
      </c>
      <c r="L162" s="129">
        <v>0</v>
      </c>
      <c r="M162" s="168"/>
      <c r="N162" s="170"/>
      <c r="O162" s="170"/>
      <c r="P162" s="171"/>
      <c r="Q162" s="171"/>
      <c r="R162" s="171"/>
      <c r="S162" s="171"/>
      <c r="T162" s="171"/>
      <c r="U162" s="171"/>
      <c r="V162" s="171"/>
    </row>
    <row r="163" spans="1:22" s="168" customFormat="1" x14ac:dyDescent="0.2">
      <c r="A163" s="192" t="s">
        <v>17057</v>
      </c>
      <c r="B163" s="128">
        <v>48</v>
      </c>
      <c r="C163" s="77" t="str">
        <f>VLOOKUP(D163,fips_xref!$A$2:$B$53,2,FALSE)</f>
        <v>48105</v>
      </c>
      <c r="D163" t="s">
        <v>17013</v>
      </c>
      <c r="E163">
        <v>1321</v>
      </c>
      <c r="F163" t="s">
        <v>17479</v>
      </c>
      <c r="G163">
        <v>40400315</v>
      </c>
      <c r="H163" t="s">
        <v>17477</v>
      </c>
      <c r="I163" t="s">
        <v>17478</v>
      </c>
      <c r="J163" t="str">
        <f>VLOOKUP(G163,SCC_xref!$D$6:$E$261,2,FALSE)</f>
        <v>Permitted Tank Losses</v>
      </c>
      <c r="K163" s="129">
        <v>0</v>
      </c>
      <c r="L163" s="129">
        <v>0</v>
      </c>
      <c r="M163" s="174"/>
      <c r="N163" s="174"/>
      <c r="O163" s="174"/>
      <c r="P163" s="171"/>
      <c r="Q163" s="171"/>
      <c r="R163" s="171"/>
      <c r="S163" s="171"/>
      <c r="T163" s="171"/>
      <c r="U163" s="171"/>
      <c r="V163" s="171"/>
    </row>
    <row r="164" spans="1:22" s="168" customFormat="1" x14ac:dyDescent="0.2">
      <c r="A164" s="192" t="s">
        <v>17057</v>
      </c>
      <c r="B164" s="128">
        <v>48</v>
      </c>
      <c r="C164" s="77" t="str">
        <f>VLOOKUP(D164,fips_xref!$A$2:$B$53,2,FALSE)</f>
        <v>48105</v>
      </c>
      <c r="D164" t="s">
        <v>17013</v>
      </c>
      <c r="E164">
        <v>1321</v>
      </c>
      <c r="F164" t="s">
        <v>17479</v>
      </c>
      <c r="G164">
        <v>40600130</v>
      </c>
      <c r="H164" t="s">
        <v>17546</v>
      </c>
      <c r="I164" t="s">
        <v>17504</v>
      </c>
      <c r="J164" t="str">
        <f>VLOOKUP(G164,SCC_xref!$D$6:$E$261,2,FALSE)</f>
        <v>Permitted Tank Losses</v>
      </c>
      <c r="K164" s="129">
        <v>0</v>
      </c>
      <c r="L164" s="129">
        <v>0.03</v>
      </c>
      <c r="M164" s="174"/>
      <c r="N164" s="174"/>
      <c r="O164" s="174"/>
      <c r="P164" s="171"/>
      <c r="Q164" s="171"/>
      <c r="R164" s="171"/>
      <c r="S164" s="171"/>
      <c r="T164" s="171"/>
      <c r="U164" s="171"/>
      <c r="V164" s="171"/>
    </row>
    <row r="165" spans="1:22" s="168" customFormat="1" x14ac:dyDescent="0.2">
      <c r="A165" s="192" t="s">
        <v>17057</v>
      </c>
      <c r="B165" s="128">
        <v>48</v>
      </c>
      <c r="C165" s="77" t="str">
        <f>VLOOKUP(D165,fips_xref!$A$2:$B$53,2,FALSE)</f>
        <v>48105</v>
      </c>
      <c r="D165" t="s">
        <v>17013</v>
      </c>
      <c r="E165">
        <v>1321</v>
      </c>
      <c r="F165" t="s">
        <v>17479</v>
      </c>
      <c r="G165">
        <v>40600132</v>
      </c>
      <c r="H165" t="s">
        <v>17510</v>
      </c>
      <c r="I165" t="s">
        <v>17504</v>
      </c>
      <c r="J165" t="str">
        <f>VLOOKUP(G165,SCC_xref!$D$6:$E$261,2,FALSE)</f>
        <v>Permitted Tank Losses</v>
      </c>
      <c r="K165" s="129">
        <v>0</v>
      </c>
      <c r="L165" s="129">
        <v>2.3334000000000001</v>
      </c>
      <c r="M165" s="174"/>
      <c r="N165" s="174"/>
      <c r="O165" s="174"/>
      <c r="P165" s="171"/>
      <c r="Q165" s="171"/>
      <c r="R165" s="171"/>
      <c r="S165" s="171"/>
      <c r="T165" s="171"/>
      <c r="U165" s="171"/>
      <c r="V165" s="171"/>
    </row>
    <row r="166" spans="1:22" s="168" customFormat="1" x14ac:dyDescent="0.2">
      <c r="A166" s="192" t="s">
        <v>17057</v>
      </c>
      <c r="B166" s="128">
        <v>48</v>
      </c>
      <c r="C166" s="77" t="str">
        <f>VLOOKUP(D166,fips_xref!$A$2:$B$53,2,FALSE)</f>
        <v>48105</v>
      </c>
      <c r="D166" t="s">
        <v>17013</v>
      </c>
      <c r="E166">
        <v>1321</v>
      </c>
      <c r="F166" t="s">
        <v>17479</v>
      </c>
      <c r="G166">
        <v>40600199</v>
      </c>
      <c r="H166" t="s">
        <v>17542</v>
      </c>
      <c r="I166" t="s">
        <v>17504</v>
      </c>
      <c r="J166" t="str">
        <f>VLOOKUP(G166,SCC_xref!$D$6:$E$261,2,FALSE)</f>
        <v>Permitted Tank Losses</v>
      </c>
      <c r="K166" s="129">
        <v>0</v>
      </c>
      <c r="L166" s="129">
        <v>0</v>
      </c>
      <c r="M166" s="174"/>
      <c r="N166" s="174"/>
      <c r="O166" s="174"/>
      <c r="P166" s="171"/>
      <c r="Q166" s="171"/>
      <c r="R166" s="171"/>
      <c r="S166" s="171"/>
      <c r="T166" s="171"/>
      <c r="U166" s="171"/>
      <c r="V166" s="171"/>
    </row>
    <row r="167" spans="1:22" s="168" customFormat="1" x14ac:dyDescent="0.2">
      <c r="A167" s="192" t="s">
        <v>17057</v>
      </c>
      <c r="B167" s="128">
        <v>48</v>
      </c>
      <c r="C167" s="77" t="str">
        <f>VLOOKUP(D167,fips_xref!$A$2:$B$53,2,FALSE)</f>
        <v>48105</v>
      </c>
      <c r="D167" t="s">
        <v>17013</v>
      </c>
      <c r="E167">
        <v>1321</v>
      </c>
      <c r="F167" t="s">
        <v>17479</v>
      </c>
      <c r="G167">
        <v>40703297</v>
      </c>
      <c r="H167" t="s">
        <v>17547</v>
      </c>
      <c r="I167" t="s">
        <v>17548</v>
      </c>
      <c r="J167" t="str">
        <f>VLOOKUP(G167,SCC_xref!$D$6:$E$261,2,FALSE)</f>
        <v>Natural Gas Production, Other Not Classified</v>
      </c>
      <c r="K167" s="129">
        <v>0</v>
      </c>
      <c r="L167" s="129">
        <v>0.27</v>
      </c>
      <c r="M167" s="174"/>
      <c r="N167" s="174"/>
      <c r="O167" s="174"/>
      <c r="P167" s="171"/>
      <c r="Q167" s="171"/>
      <c r="R167" s="171"/>
      <c r="S167" s="171"/>
      <c r="T167" s="171"/>
      <c r="U167" s="171"/>
      <c r="V167" s="171"/>
    </row>
    <row r="168" spans="1:22" s="168" customFormat="1" x14ac:dyDescent="0.2">
      <c r="A168" s="192" t="s">
        <v>17057</v>
      </c>
      <c r="B168" s="128">
        <v>48</v>
      </c>
      <c r="C168" s="77" t="str">
        <f>VLOOKUP(D168,fips_xref!$A$2:$B$53,2,FALSE)</f>
        <v>48105</v>
      </c>
      <c r="D168" t="s">
        <v>17013</v>
      </c>
      <c r="E168">
        <v>1321</v>
      </c>
      <c r="F168" t="s">
        <v>17479</v>
      </c>
      <c r="G168">
        <v>40705697</v>
      </c>
      <c r="H168" t="s">
        <v>17549</v>
      </c>
      <c r="I168" t="s">
        <v>17548</v>
      </c>
      <c r="J168" t="str">
        <f>VLOOKUP(G168,SCC_xref!$D$6:$E$261,2,FALSE)</f>
        <v>Natural Gas Production, Other Not Classified</v>
      </c>
      <c r="K168" s="129">
        <v>0</v>
      </c>
      <c r="L168" s="129">
        <v>0</v>
      </c>
      <c r="M168" s="174"/>
      <c r="N168" s="174"/>
      <c r="O168" s="174"/>
      <c r="P168" s="171"/>
      <c r="Q168" s="171"/>
      <c r="R168" s="171"/>
      <c r="S168" s="171"/>
      <c r="T168" s="171"/>
      <c r="U168" s="171"/>
      <c r="V168" s="171"/>
    </row>
    <row r="169" spans="1:22" s="168" customFormat="1" x14ac:dyDescent="0.2">
      <c r="A169" s="192" t="s">
        <v>17057</v>
      </c>
      <c r="B169" s="128">
        <v>48</v>
      </c>
      <c r="C169" s="77" t="str">
        <f>VLOOKUP(D169,fips_xref!$A$2:$B$53,2,FALSE)</f>
        <v>48105</v>
      </c>
      <c r="D169" t="s">
        <v>17013</v>
      </c>
      <c r="E169">
        <v>1321</v>
      </c>
      <c r="F169" t="s">
        <v>17479</v>
      </c>
      <c r="G169">
        <v>40899995</v>
      </c>
      <c r="H169" t="s">
        <v>17550</v>
      </c>
      <c r="I169" t="s">
        <v>17512</v>
      </c>
      <c r="J169" t="str">
        <f>VLOOKUP(G169,SCC_xref!$D$6:$E$261,2,FALSE)</f>
        <v>Natural Gas Production, Other Not Classified</v>
      </c>
      <c r="K169" s="129">
        <v>0</v>
      </c>
      <c r="L169" s="129">
        <v>5.49</v>
      </c>
      <c r="M169" s="174"/>
      <c r="N169" s="174"/>
      <c r="O169" s="174"/>
      <c r="P169" s="171"/>
      <c r="Q169" s="171"/>
      <c r="R169" s="171"/>
      <c r="S169" s="171"/>
      <c r="T169" s="171"/>
      <c r="U169" s="171"/>
      <c r="V169" s="171"/>
    </row>
    <row r="170" spans="1:22" s="168" customFormat="1" x14ac:dyDescent="0.2">
      <c r="A170" s="192" t="s">
        <v>17057</v>
      </c>
      <c r="B170" s="128">
        <v>48</v>
      </c>
      <c r="C170" s="77" t="str">
        <f>VLOOKUP(D170,fips_xref!$A$2:$B$53,2,FALSE)</f>
        <v>48105</v>
      </c>
      <c r="D170" t="s">
        <v>17013</v>
      </c>
      <c r="E170">
        <v>4922</v>
      </c>
      <c r="F170" t="s">
        <v>17535</v>
      </c>
      <c r="G170">
        <v>20200201</v>
      </c>
      <c r="H170" t="s">
        <v>17509</v>
      </c>
      <c r="I170" t="s">
        <v>17461</v>
      </c>
      <c r="J170" t="str">
        <f>VLOOKUP(G170,SCC_xref!$D$6:$E$261,2,FALSE)</f>
        <v>Compressor Engines</v>
      </c>
      <c r="K170" s="129">
        <v>153.19999999999999</v>
      </c>
      <c r="L170" s="129">
        <v>1.36</v>
      </c>
      <c r="M170" s="174"/>
      <c r="N170" s="174"/>
      <c r="O170" s="174"/>
      <c r="P170" s="171"/>
      <c r="Q170" s="171"/>
      <c r="R170" s="171"/>
      <c r="S170" s="171"/>
      <c r="T170" s="171"/>
      <c r="U170" s="171"/>
      <c r="V170" s="171"/>
    </row>
    <row r="171" spans="1:22" s="168" customFormat="1" x14ac:dyDescent="0.2">
      <c r="A171" s="192" t="s">
        <v>17057</v>
      </c>
      <c r="B171" s="128">
        <v>48</v>
      </c>
      <c r="C171" s="77" t="str">
        <f>VLOOKUP(D171,fips_xref!$A$2:$B$53,2,FALSE)</f>
        <v>48105</v>
      </c>
      <c r="D171" t="s">
        <v>17013</v>
      </c>
      <c r="E171">
        <v>4922</v>
      </c>
      <c r="F171" t="s">
        <v>17535</v>
      </c>
      <c r="G171">
        <v>20200253</v>
      </c>
      <c r="H171" t="s">
        <v>17462</v>
      </c>
      <c r="I171" t="s">
        <v>17461</v>
      </c>
      <c r="J171" t="str">
        <f>VLOOKUP(G171,SCC_xref!$D$6:$E$261,2,FALSE)</f>
        <v>Compressor Engines</v>
      </c>
      <c r="K171" s="129">
        <v>0.99160000000000004</v>
      </c>
      <c r="L171" s="129">
        <v>3.3946000000000001</v>
      </c>
      <c r="M171" s="174"/>
      <c r="N171" s="174"/>
      <c r="O171" s="174"/>
      <c r="P171" s="171"/>
      <c r="Q171" s="171"/>
      <c r="R171" s="171"/>
      <c r="S171" s="171"/>
      <c r="T171" s="171"/>
      <c r="U171" s="171"/>
      <c r="V171" s="171"/>
    </row>
    <row r="172" spans="1:22" s="168" customFormat="1" x14ac:dyDescent="0.2">
      <c r="A172" s="192" t="s">
        <v>17057</v>
      </c>
      <c r="B172" s="128">
        <v>48</v>
      </c>
      <c r="C172" s="77" t="str">
        <f>VLOOKUP(D172,fips_xref!$A$2:$B$53,2,FALSE)</f>
        <v>48105</v>
      </c>
      <c r="D172" t="s">
        <v>17013</v>
      </c>
      <c r="E172">
        <v>4922</v>
      </c>
      <c r="F172" t="s">
        <v>17535</v>
      </c>
      <c r="G172">
        <v>30600402</v>
      </c>
      <c r="H172" t="s">
        <v>17536</v>
      </c>
      <c r="I172" t="s">
        <v>17490</v>
      </c>
      <c r="J172" t="str">
        <f>VLOOKUP(G172,SCC_xref!$D$6:$E$261,2,FALSE)</f>
        <v>Natural Gas Production, Other Not Classified</v>
      </c>
      <c r="K172" s="129">
        <v>0</v>
      </c>
      <c r="L172" s="129">
        <v>0</v>
      </c>
      <c r="M172" s="174"/>
      <c r="N172" s="174"/>
      <c r="O172" s="174"/>
      <c r="P172" s="171"/>
      <c r="Q172" s="171"/>
      <c r="R172" s="171"/>
      <c r="S172" s="171"/>
      <c r="T172" s="171"/>
      <c r="U172" s="171"/>
      <c r="V172" s="171"/>
    </row>
    <row r="173" spans="1:22" s="168" customFormat="1" x14ac:dyDescent="0.2">
      <c r="A173" s="192" t="s">
        <v>17057</v>
      </c>
      <c r="B173" s="128">
        <v>48</v>
      </c>
      <c r="C173" s="77" t="str">
        <f>VLOOKUP(D173,fips_xref!$A$2:$B$53,2,FALSE)</f>
        <v>48105</v>
      </c>
      <c r="D173" t="s">
        <v>17013</v>
      </c>
      <c r="E173">
        <v>4922</v>
      </c>
      <c r="F173" t="s">
        <v>17535</v>
      </c>
      <c r="G173">
        <v>31000215</v>
      </c>
      <c r="H173" t="s">
        <v>17520</v>
      </c>
      <c r="I173" t="s">
        <v>17496</v>
      </c>
      <c r="J173" t="str">
        <f>VLOOKUP(G173,SCC_xref!$D$6:$E$261,2,FALSE)</f>
        <v>Natural Gas Production, Flares Combusting Gases &gt;1000 BTU/scf</v>
      </c>
      <c r="K173" s="129">
        <v>0.19620000000000001</v>
      </c>
      <c r="L173" s="129">
        <v>0</v>
      </c>
      <c r="M173" s="174"/>
      <c r="N173" s="174"/>
      <c r="O173" s="174"/>
      <c r="P173" s="171"/>
      <c r="Q173" s="171"/>
      <c r="R173" s="171"/>
      <c r="S173" s="171"/>
      <c r="T173" s="171"/>
      <c r="U173" s="171"/>
      <c r="V173" s="171"/>
    </row>
    <row r="174" spans="1:22" s="168" customFormat="1" x14ac:dyDescent="0.2">
      <c r="A174" s="192" t="s">
        <v>17057</v>
      </c>
      <c r="B174" s="128">
        <v>48</v>
      </c>
      <c r="C174" s="77" t="str">
        <f>VLOOKUP(D174,fips_xref!$A$2:$B$53,2,FALSE)</f>
        <v>48105</v>
      </c>
      <c r="D174" t="s">
        <v>17013</v>
      </c>
      <c r="E174">
        <v>4922</v>
      </c>
      <c r="F174" t="s">
        <v>17535</v>
      </c>
      <c r="G174">
        <v>31000227</v>
      </c>
      <c r="H174" t="s">
        <v>17468</v>
      </c>
      <c r="I174" t="s">
        <v>17469</v>
      </c>
      <c r="J174" t="str">
        <f>VLOOKUP(G174,SCC_xref!$D$6:$E$261,2,FALSE)</f>
        <v>Dehydrator</v>
      </c>
      <c r="K174" s="129">
        <v>0.124</v>
      </c>
      <c r="L174" s="129">
        <v>6.7999999999999996E-3</v>
      </c>
      <c r="M174" s="174"/>
      <c r="N174" s="174"/>
      <c r="O174" s="174"/>
      <c r="P174" s="171"/>
      <c r="Q174" s="171"/>
      <c r="R174" s="171"/>
      <c r="S174" s="171"/>
      <c r="T174" s="171"/>
      <c r="U174" s="171"/>
      <c r="V174" s="171"/>
    </row>
    <row r="175" spans="1:22" s="168" customFormat="1" x14ac:dyDescent="0.2">
      <c r="A175" s="192" t="s">
        <v>17057</v>
      </c>
      <c r="B175" s="128">
        <v>48</v>
      </c>
      <c r="C175" s="77" t="str">
        <f>VLOOKUP(D175,fips_xref!$A$2:$B$53,2,FALSE)</f>
        <v>48105</v>
      </c>
      <c r="D175" t="s">
        <v>17013</v>
      </c>
      <c r="E175">
        <v>4922</v>
      </c>
      <c r="F175" t="s">
        <v>17535</v>
      </c>
      <c r="G175">
        <v>31000304</v>
      </c>
      <c r="H175" t="s">
        <v>17551</v>
      </c>
      <c r="I175" t="s">
        <v>17506</v>
      </c>
      <c r="J175" t="str">
        <f>VLOOKUP(G175,SCC_xref!$D$6:$E$261,2,FALSE)</f>
        <v>Dehydrator</v>
      </c>
      <c r="K175" s="129">
        <v>0</v>
      </c>
      <c r="L175" s="129">
        <v>1.6657</v>
      </c>
      <c r="M175" s="174"/>
      <c r="N175" s="174"/>
      <c r="O175" s="174"/>
      <c r="P175" s="171"/>
      <c r="Q175" s="171"/>
      <c r="R175" s="171"/>
      <c r="S175" s="171"/>
      <c r="T175" s="171"/>
      <c r="U175" s="171"/>
      <c r="V175" s="171"/>
    </row>
    <row r="176" spans="1:22" s="168" customFormat="1" x14ac:dyDescent="0.2">
      <c r="A176" s="192" t="s">
        <v>17057</v>
      </c>
      <c r="B176" s="128">
        <v>48</v>
      </c>
      <c r="C176" s="77" t="str">
        <f>VLOOKUP(D176,fips_xref!$A$2:$B$53,2,FALSE)</f>
        <v>48105</v>
      </c>
      <c r="D176" t="s">
        <v>17013</v>
      </c>
      <c r="E176">
        <v>4922</v>
      </c>
      <c r="F176" t="s">
        <v>17535</v>
      </c>
      <c r="G176">
        <v>31088801</v>
      </c>
      <c r="H176" t="s">
        <v>17472</v>
      </c>
      <c r="I176" t="s">
        <v>17465</v>
      </c>
      <c r="J176" t="str">
        <f>VLOOKUP(G176,SCC_xref!$D$6:$E$261,2,FALSE)</f>
        <v>Permitted Fugitives</v>
      </c>
      <c r="K176" s="129">
        <v>0</v>
      </c>
      <c r="L176" s="129">
        <v>1.02</v>
      </c>
      <c r="M176" s="174"/>
      <c r="N176" s="174"/>
      <c r="O176" s="174"/>
      <c r="P176" s="171"/>
      <c r="Q176" s="171"/>
      <c r="R176" s="171"/>
      <c r="S176" s="171"/>
      <c r="T176" s="171"/>
      <c r="U176" s="171"/>
      <c r="V176" s="171"/>
    </row>
    <row r="177" spans="1:22" s="168" customFormat="1" x14ac:dyDescent="0.2">
      <c r="A177" s="192" t="s">
        <v>17057</v>
      </c>
      <c r="B177" s="128">
        <v>48</v>
      </c>
      <c r="C177" s="77" t="str">
        <f>VLOOKUP(D177,fips_xref!$A$2:$B$53,2,FALSE)</f>
        <v>48105</v>
      </c>
      <c r="D177" t="s">
        <v>17013</v>
      </c>
      <c r="E177">
        <v>4922</v>
      </c>
      <c r="F177" t="s">
        <v>17535</v>
      </c>
      <c r="G177">
        <v>40301099</v>
      </c>
      <c r="H177" t="s">
        <v>17473</v>
      </c>
      <c r="I177" t="s">
        <v>17474</v>
      </c>
      <c r="J177" t="str">
        <f>VLOOKUP(G177,SCC_xref!$D$6:$E$261,2,FALSE)</f>
        <v>Permitted Tank Losses</v>
      </c>
      <c r="K177" s="129">
        <v>0</v>
      </c>
      <c r="L177" s="129">
        <v>2.7000000000000001E-3</v>
      </c>
      <c r="M177" s="174"/>
      <c r="N177" s="174"/>
      <c r="O177" s="174"/>
      <c r="P177" s="171"/>
      <c r="Q177" s="171"/>
      <c r="R177" s="171"/>
      <c r="S177" s="171"/>
      <c r="T177" s="171"/>
      <c r="U177" s="171"/>
      <c r="V177" s="171"/>
    </row>
    <row r="178" spans="1:22" s="168" customFormat="1" x14ac:dyDescent="0.2">
      <c r="A178" s="192" t="s">
        <v>17057</v>
      </c>
      <c r="B178" s="128">
        <v>48</v>
      </c>
      <c r="C178" s="77" t="str">
        <f>VLOOKUP(D178,fips_xref!$A$2:$B$53,2,FALSE)</f>
        <v>48105</v>
      </c>
      <c r="D178" t="s">
        <v>17013</v>
      </c>
      <c r="E178">
        <v>4922</v>
      </c>
      <c r="F178" t="s">
        <v>17535</v>
      </c>
      <c r="G178">
        <v>40400154</v>
      </c>
      <c r="H178" t="s">
        <v>17475</v>
      </c>
      <c r="I178" t="s">
        <v>17502</v>
      </c>
      <c r="J178" t="str">
        <f>VLOOKUP(G178,SCC_xref!$D$6:$E$261,2,FALSE)</f>
        <v>Permitted Tank Losses</v>
      </c>
      <c r="K178" s="129">
        <v>0</v>
      </c>
      <c r="L178" s="129">
        <v>0.1439</v>
      </c>
      <c r="M178" s="174"/>
      <c r="N178" s="174"/>
      <c r="O178" s="174"/>
      <c r="P178" s="171"/>
      <c r="Q178" s="171"/>
      <c r="R178" s="171"/>
      <c r="S178" s="171"/>
      <c r="T178" s="171"/>
      <c r="U178" s="171"/>
      <c r="V178" s="171"/>
    </row>
    <row r="179" spans="1:22" s="168" customFormat="1" x14ac:dyDescent="0.2">
      <c r="A179" s="192" t="s">
        <v>17057</v>
      </c>
      <c r="B179" s="128">
        <v>48</v>
      </c>
      <c r="C179" s="77" t="str">
        <f>VLOOKUP(D179,fips_xref!$A$2:$B$53,2,FALSE)</f>
        <v>48105</v>
      </c>
      <c r="D179" t="s">
        <v>17013</v>
      </c>
      <c r="E179">
        <v>4922</v>
      </c>
      <c r="F179" t="s">
        <v>17535</v>
      </c>
      <c r="G179">
        <v>40400311</v>
      </c>
      <c r="H179" t="s">
        <v>17477</v>
      </c>
      <c r="I179" t="s">
        <v>17478</v>
      </c>
      <c r="J179" t="str">
        <f>VLOOKUP(G179,SCC_xref!$D$6:$E$261,2,FALSE)</f>
        <v>Permitted Tank Losses</v>
      </c>
      <c r="K179" s="129">
        <v>0</v>
      </c>
      <c r="L179" s="129">
        <v>1.0691999999999999</v>
      </c>
      <c r="M179" s="174"/>
      <c r="N179" s="174"/>
      <c r="O179" s="174"/>
      <c r="P179" s="171"/>
      <c r="Q179" s="171"/>
      <c r="R179" s="171"/>
      <c r="S179" s="171"/>
      <c r="T179" s="171"/>
      <c r="U179" s="171"/>
      <c r="V179" s="171"/>
    </row>
    <row r="180" spans="1:22" s="168" customFormat="1" x14ac:dyDescent="0.2">
      <c r="A180" s="192" t="s">
        <v>17057</v>
      </c>
      <c r="B180" s="128">
        <v>48</v>
      </c>
      <c r="C180" s="77" t="str">
        <f>VLOOKUP(D180,fips_xref!$A$2:$B$53,2,FALSE)</f>
        <v>48109</v>
      </c>
      <c r="D180" t="s">
        <v>17018</v>
      </c>
      <c r="E180">
        <v>4922</v>
      </c>
      <c r="F180" t="s">
        <v>17535</v>
      </c>
      <c r="G180">
        <v>20100201</v>
      </c>
      <c r="H180" t="s">
        <v>17552</v>
      </c>
      <c r="I180" t="s">
        <v>17483</v>
      </c>
      <c r="J180" t="str">
        <f>VLOOKUP(G180,SCC_xref!$D$6:$E$261,2,FALSE)</f>
        <v>Compressor Engines</v>
      </c>
      <c r="K180" s="129">
        <v>0.17899999999999999</v>
      </c>
      <c r="L180" s="129">
        <v>1.6899999999999998E-2</v>
      </c>
      <c r="M180" s="174"/>
      <c r="N180" s="174"/>
      <c r="O180" s="174"/>
      <c r="P180" s="171"/>
      <c r="Q180" s="171"/>
      <c r="R180" s="171"/>
      <c r="S180" s="171"/>
      <c r="T180" s="171"/>
      <c r="U180" s="171"/>
      <c r="V180" s="171"/>
    </row>
    <row r="181" spans="1:22" s="168" customFormat="1" x14ac:dyDescent="0.2">
      <c r="A181" s="192" t="s">
        <v>17057</v>
      </c>
      <c r="B181" s="128">
        <v>48</v>
      </c>
      <c r="C181" s="77" t="str">
        <f>VLOOKUP(D181,fips_xref!$A$2:$B$53,2,FALSE)</f>
        <v>48109</v>
      </c>
      <c r="D181" t="s">
        <v>17018</v>
      </c>
      <c r="E181">
        <v>4922</v>
      </c>
      <c r="F181" t="s">
        <v>17535</v>
      </c>
      <c r="G181">
        <v>20200201</v>
      </c>
      <c r="H181" t="s">
        <v>17509</v>
      </c>
      <c r="I181" t="s">
        <v>17461</v>
      </c>
      <c r="J181" t="str">
        <f>VLOOKUP(G181,SCC_xref!$D$6:$E$261,2,FALSE)</f>
        <v>Compressor Engines</v>
      </c>
      <c r="K181" s="129">
        <v>674.99260000000004</v>
      </c>
      <c r="L181" s="129">
        <v>1.6328</v>
      </c>
      <c r="M181" s="174"/>
      <c r="N181" s="174"/>
      <c r="O181" s="174"/>
      <c r="P181" s="171"/>
      <c r="Q181" s="171"/>
      <c r="R181" s="171"/>
      <c r="S181" s="171"/>
      <c r="T181" s="171"/>
      <c r="U181" s="171"/>
      <c r="V181" s="171"/>
    </row>
    <row r="182" spans="1:22" s="168" customFormat="1" x14ac:dyDescent="0.2">
      <c r="A182" s="192" t="s">
        <v>17057</v>
      </c>
      <c r="B182" s="128">
        <v>48</v>
      </c>
      <c r="C182" s="77" t="str">
        <f>VLOOKUP(D182,fips_xref!$A$2:$B$53,2,FALSE)</f>
        <v>48109</v>
      </c>
      <c r="D182" t="s">
        <v>17018</v>
      </c>
      <c r="E182">
        <v>4922</v>
      </c>
      <c r="F182" t="s">
        <v>17535</v>
      </c>
      <c r="G182">
        <v>20200253</v>
      </c>
      <c r="H182" t="s">
        <v>17462</v>
      </c>
      <c r="I182" t="s">
        <v>17461</v>
      </c>
      <c r="J182" t="str">
        <f>VLOOKUP(G182,SCC_xref!$D$6:$E$261,2,FALSE)</f>
        <v>Compressor Engines</v>
      </c>
      <c r="K182" s="129">
        <v>0.16839999999999999</v>
      </c>
      <c r="L182" s="129">
        <v>2.2000000000000001E-3</v>
      </c>
      <c r="M182" s="174"/>
      <c r="N182" s="174"/>
      <c r="O182" s="174"/>
      <c r="P182" s="171"/>
      <c r="Q182" s="171"/>
      <c r="R182" s="171"/>
      <c r="S182" s="171"/>
      <c r="T182" s="171"/>
      <c r="U182" s="171"/>
      <c r="V182" s="171"/>
    </row>
    <row r="183" spans="1:22" s="168" customFormat="1" x14ac:dyDescent="0.2">
      <c r="A183" s="192" t="s">
        <v>17057</v>
      </c>
      <c r="B183" s="128">
        <v>48</v>
      </c>
      <c r="C183" s="77" t="str">
        <f>VLOOKUP(D183,fips_xref!$A$2:$B$53,2,FALSE)</f>
        <v>48109</v>
      </c>
      <c r="D183" t="s">
        <v>17018</v>
      </c>
      <c r="E183">
        <v>4922</v>
      </c>
      <c r="F183" t="s">
        <v>17535</v>
      </c>
      <c r="G183">
        <v>20200254</v>
      </c>
      <c r="H183" t="s">
        <v>17463</v>
      </c>
      <c r="I183" t="s">
        <v>17461</v>
      </c>
      <c r="J183" t="str">
        <f>VLOOKUP(G183,SCC_xref!$D$6:$E$261,2,FALSE)</f>
        <v>Compressor Engines</v>
      </c>
      <c r="K183" s="129">
        <v>10.272600000000001</v>
      </c>
      <c r="L183" s="129">
        <v>5.8083999999999998</v>
      </c>
      <c r="M183" s="174"/>
      <c r="N183" s="174"/>
      <c r="O183" s="174"/>
      <c r="P183" s="171"/>
      <c r="Q183" s="171"/>
      <c r="R183" s="171"/>
      <c r="S183" s="171"/>
      <c r="T183" s="171"/>
      <c r="U183" s="171"/>
      <c r="V183" s="171"/>
    </row>
    <row r="184" spans="1:22" s="168" customFormat="1" x14ac:dyDescent="0.2">
      <c r="A184" s="192" t="s">
        <v>17057</v>
      </c>
      <c r="B184" s="128">
        <v>48</v>
      </c>
      <c r="C184" s="77" t="str">
        <f>VLOOKUP(D184,fips_xref!$A$2:$B$53,2,FALSE)</f>
        <v>48109</v>
      </c>
      <c r="D184" t="s">
        <v>17018</v>
      </c>
      <c r="E184">
        <v>4922</v>
      </c>
      <c r="F184" t="s">
        <v>17535</v>
      </c>
      <c r="G184">
        <v>20300202</v>
      </c>
      <c r="H184" t="s">
        <v>17486</v>
      </c>
      <c r="I184" t="s">
        <v>17461</v>
      </c>
      <c r="J184" t="str">
        <f>VLOOKUP(G184,SCC_xref!$D$6:$E$261,2,FALSE)</f>
        <v>Compressor Engines</v>
      </c>
      <c r="K184" s="129">
        <v>41.247799999999998</v>
      </c>
      <c r="L184" s="129">
        <v>0.2707</v>
      </c>
      <c r="M184" s="174"/>
      <c r="N184" s="174"/>
      <c r="O184" s="174"/>
      <c r="P184" s="171"/>
      <c r="Q184" s="171"/>
      <c r="R184" s="171"/>
      <c r="S184" s="171"/>
      <c r="T184" s="171"/>
      <c r="U184" s="171"/>
      <c r="V184" s="171"/>
    </row>
    <row r="185" spans="1:22" s="168" customFormat="1" x14ac:dyDescent="0.2">
      <c r="A185" s="192" t="s">
        <v>17057</v>
      </c>
      <c r="B185" s="128">
        <v>48</v>
      </c>
      <c r="C185" s="77" t="str">
        <f>VLOOKUP(D185,fips_xref!$A$2:$B$53,2,FALSE)</f>
        <v>48109</v>
      </c>
      <c r="D185" t="s">
        <v>17018</v>
      </c>
      <c r="E185">
        <v>4922</v>
      </c>
      <c r="F185" t="s">
        <v>17535</v>
      </c>
      <c r="G185">
        <v>30600402</v>
      </c>
      <c r="H185" t="s">
        <v>17536</v>
      </c>
      <c r="I185" t="s">
        <v>17490</v>
      </c>
      <c r="J185" t="str">
        <f>VLOOKUP(G185,SCC_xref!$D$6:$E$261,2,FALSE)</f>
        <v>Natural Gas Production, Other Not Classified</v>
      </c>
      <c r="K185" s="129">
        <v>0</v>
      </c>
      <c r="L185" s="129">
        <v>0</v>
      </c>
      <c r="M185" s="174"/>
      <c r="N185" s="174"/>
      <c r="O185" s="174"/>
      <c r="P185" s="171"/>
      <c r="Q185" s="171"/>
      <c r="R185" s="171"/>
      <c r="S185" s="171"/>
      <c r="T185" s="171"/>
      <c r="U185" s="171"/>
      <c r="V185" s="171"/>
    </row>
    <row r="186" spans="1:22" s="77" customFormat="1" x14ac:dyDescent="0.2">
      <c r="A186" s="192" t="s">
        <v>17057</v>
      </c>
      <c r="B186" s="128">
        <v>48</v>
      </c>
      <c r="C186" s="77" t="str">
        <f>VLOOKUP(D186,fips_xref!$A$2:$B$53,2,FALSE)</f>
        <v>48109</v>
      </c>
      <c r="D186" t="s">
        <v>17018</v>
      </c>
      <c r="E186">
        <v>4922</v>
      </c>
      <c r="F186" t="s">
        <v>17535</v>
      </c>
      <c r="G186">
        <v>31000207</v>
      </c>
      <c r="H186" t="s">
        <v>17467</v>
      </c>
      <c r="I186" t="s">
        <v>17465</v>
      </c>
      <c r="J186" t="str">
        <f>VLOOKUP(G186,SCC_xref!$D$6:$E$261,2,FALSE)</f>
        <v>Permitted Fugitives</v>
      </c>
      <c r="K186" s="129">
        <v>0</v>
      </c>
      <c r="L186" s="129">
        <v>0.22</v>
      </c>
      <c r="M186" s="174"/>
      <c r="N186" s="174"/>
      <c r="O186" s="174"/>
      <c r="P186" s="171"/>
      <c r="Q186" s="6"/>
      <c r="R186" s="6"/>
      <c r="S186" s="6"/>
      <c r="T186" s="6"/>
      <c r="U186" s="6"/>
      <c r="V186" s="6"/>
    </row>
    <row r="187" spans="1:22" s="77" customFormat="1" x14ac:dyDescent="0.2">
      <c r="A187" s="192" t="s">
        <v>17057</v>
      </c>
      <c r="B187" s="128">
        <v>48</v>
      </c>
      <c r="C187" s="77" t="str">
        <f>VLOOKUP(D187,fips_xref!$A$2:$B$53,2,FALSE)</f>
        <v>48109</v>
      </c>
      <c r="D187" t="s">
        <v>17018</v>
      </c>
      <c r="E187">
        <v>4922</v>
      </c>
      <c r="F187" t="s">
        <v>17535</v>
      </c>
      <c r="G187">
        <v>31088801</v>
      </c>
      <c r="H187" t="s">
        <v>17472</v>
      </c>
      <c r="I187" t="s">
        <v>17465</v>
      </c>
      <c r="J187" t="str">
        <f>VLOOKUP(G187,SCC_xref!$D$6:$E$261,2,FALSE)</f>
        <v>Permitted Fugitives</v>
      </c>
      <c r="K187" s="129">
        <v>0</v>
      </c>
      <c r="L187" s="129">
        <v>0.22</v>
      </c>
      <c r="M187" s="174"/>
      <c r="N187" s="174"/>
      <c r="O187" s="174"/>
      <c r="P187" s="171"/>
      <c r="Q187" s="6"/>
      <c r="R187" s="6"/>
      <c r="S187" s="6"/>
      <c r="T187" s="6"/>
      <c r="U187" s="6"/>
      <c r="V187" s="6"/>
    </row>
    <row r="188" spans="1:22" s="77" customFormat="1" x14ac:dyDescent="0.2">
      <c r="A188" s="192" t="s">
        <v>17057</v>
      </c>
      <c r="B188" s="128">
        <v>48</v>
      </c>
      <c r="C188" s="77" t="str">
        <f>VLOOKUP(D188,fips_xref!$A$2:$B$53,2,FALSE)</f>
        <v>48115</v>
      </c>
      <c r="D188" t="s">
        <v>17019</v>
      </c>
      <c r="E188">
        <v>4922</v>
      </c>
      <c r="F188" t="s">
        <v>17535</v>
      </c>
      <c r="G188">
        <v>20200201</v>
      </c>
      <c r="H188" t="s">
        <v>17509</v>
      </c>
      <c r="I188" t="s">
        <v>17461</v>
      </c>
      <c r="J188" t="str">
        <f>VLOOKUP(G188,SCC_xref!$D$6:$E$261,2,FALSE)</f>
        <v>Compressor Engines</v>
      </c>
      <c r="K188" s="129">
        <v>29.7134</v>
      </c>
      <c r="L188" s="129">
        <v>2.3066</v>
      </c>
      <c r="M188" s="174"/>
      <c r="N188" s="174"/>
      <c r="O188" s="174"/>
      <c r="P188" s="171"/>
      <c r="Q188" s="6"/>
      <c r="R188" s="6"/>
      <c r="S188" s="6"/>
      <c r="T188" s="6"/>
      <c r="U188" s="6"/>
      <c r="V188" s="6"/>
    </row>
    <row r="189" spans="1:22" s="77" customFormat="1" x14ac:dyDescent="0.2">
      <c r="A189" s="192" t="s">
        <v>17057</v>
      </c>
      <c r="B189" s="128">
        <v>48</v>
      </c>
      <c r="C189" s="77" t="str">
        <f>VLOOKUP(D189,fips_xref!$A$2:$B$53,2,FALSE)</f>
        <v>48115</v>
      </c>
      <c r="D189" t="s">
        <v>17019</v>
      </c>
      <c r="E189">
        <v>4922</v>
      </c>
      <c r="F189" t="s">
        <v>17535</v>
      </c>
      <c r="G189">
        <v>31000220</v>
      </c>
      <c r="H189" t="s">
        <v>17495</v>
      </c>
      <c r="I189" t="s">
        <v>17496</v>
      </c>
      <c r="J189" t="str">
        <f>VLOOKUP(G189,SCC_xref!$D$6:$E$261,2,FALSE)</f>
        <v>Natural Gas Production, All Equipt Leak Fugitives</v>
      </c>
      <c r="K189" s="129">
        <v>0</v>
      </c>
      <c r="L189" s="129">
        <v>0.58499999999999996</v>
      </c>
      <c r="M189" s="174"/>
      <c r="N189" s="174"/>
      <c r="O189" s="174"/>
      <c r="P189" s="171"/>
      <c r="Q189" s="6"/>
      <c r="R189" s="6"/>
      <c r="S189" s="6"/>
      <c r="T189" s="6"/>
      <c r="U189" s="6"/>
      <c r="V189" s="6"/>
    </row>
    <row r="190" spans="1:22" s="77" customFormat="1" x14ac:dyDescent="0.2">
      <c r="A190" s="192" t="s">
        <v>17057</v>
      </c>
      <c r="B190" s="128">
        <v>48</v>
      </c>
      <c r="C190" s="77" t="str">
        <f>VLOOKUP(D190,fips_xref!$A$2:$B$53,2,FALSE)</f>
        <v>48135</v>
      </c>
      <c r="D190" t="s">
        <v>17015</v>
      </c>
      <c r="E190">
        <v>1311</v>
      </c>
      <c r="F190" t="s">
        <v>17459</v>
      </c>
      <c r="G190">
        <v>20200252</v>
      </c>
      <c r="H190" t="s">
        <v>17460</v>
      </c>
      <c r="I190" t="s">
        <v>17461</v>
      </c>
      <c r="J190" t="str">
        <f>VLOOKUP(G190,SCC_xref!$D$6:$E$261,2,FALSE)</f>
        <v>Compressor Engines</v>
      </c>
      <c r="K190" s="129">
        <v>973.58</v>
      </c>
      <c r="L190" s="129">
        <v>73.459999999999994</v>
      </c>
      <c r="M190" s="174"/>
      <c r="N190" s="174"/>
      <c r="O190" s="174"/>
      <c r="P190" s="171"/>
      <c r="Q190" s="6"/>
      <c r="R190" s="6"/>
      <c r="S190" s="6"/>
      <c r="T190" s="6"/>
      <c r="U190" s="6"/>
      <c r="V190" s="6"/>
    </row>
    <row r="191" spans="1:22" s="77" customFormat="1" x14ac:dyDescent="0.2">
      <c r="A191" s="192" t="s">
        <v>17057</v>
      </c>
      <c r="B191" s="128">
        <v>48</v>
      </c>
      <c r="C191" s="77" t="str">
        <f>VLOOKUP(D191,fips_xref!$A$2:$B$53,2,FALSE)</f>
        <v>48135</v>
      </c>
      <c r="D191" t="s">
        <v>17015</v>
      </c>
      <c r="E191">
        <v>1311</v>
      </c>
      <c r="F191" t="s">
        <v>17459</v>
      </c>
      <c r="G191">
        <v>31000203</v>
      </c>
      <c r="H191" t="s">
        <v>17464</v>
      </c>
      <c r="I191" t="s">
        <v>17465</v>
      </c>
      <c r="J191" t="str">
        <f>VLOOKUP(G191,SCC_xref!$D$6:$E$261,2,FALSE)</f>
        <v>Compressor Engines</v>
      </c>
      <c r="K191" s="129">
        <v>0.01</v>
      </c>
      <c r="L191" s="129">
        <v>0.03</v>
      </c>
      <c r="M191" s="174"/>
      <c r="N191" s="174"/>
      <c r="O191" s="174"/>
      <c r="P191" s="171"/>
      <c r="Q191" s="6"/>
      <c r="R191" s="6"/>
      <c r="S191" s="6"/>
      <c r="T191" s="6"/>
      <c r="U191" s="6"/>
      <c r="V191" s="6"/>
    </row>
    <row r="192" spans="1:22" s="77" customFormat="1" x14ac:dyDescent="0.2">
      <c r="A192" s="192" t="s">
        <v>17057</v>
      </c>
      <c r="B192" s="128">
        <v>48</v>
      </c>
      <c r="C192" s="77" t="str">
        <f>VLOOKUP(D192,fips_xref!$A$2:$B$53,2,FALSE)</f>
        <v>48135</v>
      </c>
      <c r="D192" t="s">
        <v>17015</v>
      </c>
      <c r="E192">
        <v>1311</v>
      </c>
      <c r="F192" t="s">
        <v>17459</v>
      </c>
      <c r="G192">
        <v>31088811</v>
      </c>
      <c r="H192" t="s">
        <v>17505</v>
      </c>
      <c r="I192" t="s">
        <v>17506</v>
      </c>
      <c r="J192" t="str">
        <f>VLOOKUP(G192,SCC_xref!$D$6:$E$261,2,FALSE)</f>
        <v>Permitted Fugitives</v>
      </c>
      <c r="K192" s="129">
        <v>0</v>
      </c>
      <c r="L192" s="129">
        <v>5.0199999999999996</v>
      </c>
      <c r="M192" s="174"/>
      <c r="N192" s="174"/>
      <c r="O192" s="174"/>
      <c r="P192" s="171"/>
      <c r="Q192" s="6"/>
      <c r="R192" s="6"/>
      <c r="S192" s="6"/>
      <c r="T192" s="6"/>
      <c r="U192" s="6"/>
      <c r="V192" s="6"/>
    </row>
    <row r="193" spans="1:22" s="77" customFormat="1" x14ac:dyDescent="0.2">
      <c r="A193" s="192" t="s">
        <v>17057</v>
      </c>
      <c r="B193" s="128">
        <v>48</v>
      </c>
      <c r="C193" s="77" t="str">
        <f>VLOOKUP(D193,fips_xref!$A$2:$B$53,2,FALSE)</f>
        <v>48135</v>
      </c>
      <c r="D193" t="s">
        <v>17015</v>
      </c>
      <c r="E193">
        <v>1311</v>
      </c>
      <c r="F193" t="s">
        <v>17459</v>
      </c>
      <c r="G193">
        <v>40301099</v>
      </c>
      <c r="H193" t="s">
        <v>17473</v>
      </c>
      <c r="I193" t="s">
        <v>17474</v>
      </c>
      <c r="J193" t="str">
        <f>VLOOKUP(G193,SCC_xref!$D$6:$E$261,2,FALSE)</f>
        <v>Permitted Tank Losses</v>
      </c>
      <c r="K193" s="129">
        <v>0</v>
      </c>
      <c r="L193" s="129">
        <v>0</v>
      </c>
      <c r="M193" s="174"/>
      <c r="N193" s="174"/>
      <c r="O193" s="174"/>
      <c r="P193" s="171"/>
      <c r="Q193" s="6"/>
      <c r="R193" s="6"/>
      <c r="S193" s="6"/>
      <c r="T193" s="6"/>
      <c r="U193" s="6"/>
      <c r="V193" s="6"/>
    </row>
    <row r="194" spans="1:22" s="77" customFormat="1" x14ac:dyDescent="0.2">
      <c r="A194" s="192" t="s">
        <v>17057</v>
      </c>
      <c r="B194" s="128">
        <v>48</v>
      </c>
      <c r="C194" s="77" t="str">
        <f>VLOOKUP(D194,fips_xref!$A$2:$B$53,2,FALSE)</f>
        <v>48135</v>
      </c>
      <c r="D194" t="s">
        <v>17015</v>
      </c>
      <c r="E194">
        <v>1311</v>
      </c>
      <c r="F194" t="s">
        <v>17459</v>
      </c>
      <c r="G194">
        <v>40400311</v>
      </c>
      <c r="H194" t="s">
        <v>17477</v>
      </c>
      <c r="I194" t="s">
        <v>17478</v>
      </c>
      <c r="J194" t="str">
        <f>VLOOKUP(G194,SCC_xref!$D$6:$E$261,2,FALSE)</f>
        <v>Permitted Tank Losses</v>
      </c>
      <c r="K194" s="129">
        <v>0</v>
      </c>
      <c r="L194" s="129">
        <v>2.2599999999999998</v>
      </c>
      <c r="M194" s="174"/>
      <c r="N194" s="174"/>
      <c r="O194" s="174"/>
      <c r="P194" s="171"/>
      <c r="Q194" s="6"/>
      <c r="R194" s="6"/>
      <c r="S194" s="6"/>
      <c r="T194" s="6"/>
      <c r="U194" s="6"/>
      <c r="V194" s="6"/>
    </row>
    <row r="195" spans="1:22" s="77" customFormat="1" x14ac:dyDescent="0.2">
      <c r="A195" s="192" t="s">
        <v>17057</v>
      </c>
      <c r="B195" s="128">
        <v>48</v>
      </c>
      <c r="C195" s="77" t="str">
        <f>VLOOKUP(D195,fips_xref!$A$2:$B$53,2,FALSE)</f>
        <v>48135</v>
      </c>
      <c r="D195" t="s">
        <v>17015</v>
      </c>
      <c r="E195">
        <v>1311</v>
      </c>
      <c r="F195" t="s">
        <v>17459</v>
      </c>
      <c r="G195">
        <v>40899995</v>
      </c>
      <c r="H195" t="s">
        <v>17550</v>
      </c>
      <c r="I195" t="s">
        <v>17512</v>
      </c>
      <c r="J195" t="str">
        <f>VLOOKUP(G195,SCC_xref!$D$6:$E$261,2,FALSE)</f>
        <v>Natural Gas Production, Other Not Classified</v>
      </c>
      <c r="K195" s="129">
        <v>0</v>
      </c>
      <c r="L195" s="129">
        <v>1.84</v>
      </c>
      <c r="M195" s="174"/>
      <c r="N195" s="174"/>
      <c r="O195" s="174"/>
      <c r="P195" s="171"/>
      <c r="Q195" s="6"/>
      <c r="R195" s="6"/>
      <c r="S195" s="6"/>
      <c r="T195" s="6"/>
      <c r="U195" s="6"/>
      <c r="V195" s="6"/>
    </row>
    <row r="196" spans="1:22" s="77" customFormat="1" x14ac:dyDescent="0.2">
      <c r="A196" s="192" t="s">
        <v>17057</v>
      </c>
      <c r="B196" s="128">
        <v>48</v>
      </c>
      <c r="C196" s="77" t="str">
        <f>VLOOKUP(D196,fips_xref!$A$2:$B$53,2,FALSE)</f>
        <v>48135</v>
      </c>
      <c r="D196" t="s">
        <v>17015</v>
      </c>
      <c r="E196">
        <v>1321</v>
      </c>
      <c r="F196" t="s">
        <v>17479</v>
      </c>
      <c r="G196">
        <v>10200601</v>
      </c>
      <c r="H196" t="s">
        <v>17513</v>
      </c>
      <c r="I196" t="s">
        <v>17481</v>
      </c>
      <c r="J196" t="str">
        <f>VLOOKUP(G196,SCC_xref!$D$6:$E$261,2,FALSE)</f>
        <v>Process Heaters</v>
      </c>
      <c r="K196" s="129">
        <v>38.04</v>
      </c>
      <c r="L196" s="129">
        <v>2.1</v>
      </c>
      <c r="M196" s="174"/>
      <c r="N196" s="174"/>
      <c r="O196" s="174"/>
      <c r="P196" s="171"/>
      <c r="Q196" s="6"/>
      <c r="R196" s="6"/>
      <c r="S196" s="6"/>
      <c r="T196" s="6"/>
      <c r="U196" s="6"/>
      <c r="V196" s="6"/>
    </row>
    <row r="197" spans="1:22" s="77" customFormat="1" x14ac:dyDescent="0.2">
      <c r="A197" s="192" t="s">
        <v>17057</v>
      </c>
      <c r="B197" s="128">
        <v>48</v>
      </c>
      <c r="C197" s="77" t="str">
        <f>VLOOKUP(D197,fips_xref!$A$2:$B$53,2,FALSE)</f>
        <v>48135</v>
      </c>
      <c r="D197" t="s">
        <v>17015</v>
      </c>
      <c r="E197">
        <v>1321</v>
      </c>
      <c r="F197" t="s">
        <v>17479</v>
      </c>
      <c r="G197">
        <v>20200201</v>
      </c>
      <c r="H197" t="s">
        <v>17509</v>
      </c>
      <c r="I197" t="s">
        <v>17461</v>
      </c>
      <c r="J197" t="str">
        <f>VLOOKUP(G197,SCC_xref!$D$6:$E$261,2,FALSE)</f>
        <v>Compressor Engines</v>
      </c>
      <c r="K197" s="129">
        <v>449.57</v>
      </c>
      <c r="L197" s="129">
        <v>6.7869999999999999</v>
      </c>
      <c r="M197" s="174"/>
      <c r="N197" s="174"/>
      <c r="O197" s="174"/>
      <c r="P197" s="171"/>
      <c r="Q197" s="6"/>
      <c r="R197" s="6"/>
      <c r="S197" s="6"/>
      <c r="T197" s="6"/>
      <c r="U197" s="6"/>
      <c r="V197" s="6"/>
    </row>
    <row r="198" spans="1:22" s="77" customFormat="1" x14ac:dyDescent="0.2">
      <c r="A198" s="192" t="s">
        <v>17057</v>
      </c>
      <c r="B198" s="128">
        <v>48</v>
      </c>
      <c r="C198" s="77" t="str">
        <f>VLOOKUP(D198,fips_xref!$A$2:$B$53,2,FALSE)</f>
        <v>48135</v>
      </c>
      <c r="D198" t="s">
        <v>17015</v>
      </c>
      <c r="E198">
        <v>1321</v>
      </c>
      <c r="F198" t="s">
        <v>17479</v>
      </c>
      <c r="G198">
        <v>20200252</v>
      </c>
      <c r="H198" t="s">
        <v>17460</v>
      </c>
      <c r="I198" t="s">
        <v>17461</v>
      </c>
      <c r="J198" t="str">
        <f>VLOOKUP(G198,SCC_xref!$D$6:$E$261,2,FALSE)</f>
        <v>Compressor Engines</v>
      </c>
      <c r="K198" s="129">
        <v>953.64</v>
      </c>
      <c r="L198" s="129">
        <v>42.674900000000001</v>
      </c>
      <c r="M198" s="174"/>
      <c r="N198" s="174"/>
      <c r="O198" s="174"/>
      <c r="P198" s="171"/>
      <c r="Q198" s="6"/>
      <c r="R198" s="6"/>
      <c r="S198" s="6"/>
      <c r="T198" s="6"/>
      <c r="U198" s="6"/>
      <c r="V198" s="6"/>
    </row>
    <row r="199" spans="1:22" s="77" customFormat="1" x14ac:dyDescent="0.2">
      <c r="A199" s="192" t="s">
        <v>17057</v>
      </c>
      <c r="B199" s="128">
        <v>48</v>
      </c>
      <c r="C199" s="77" t="str">
        <f>VLOOKUP(D199,fips_xref!$A$2:$B$53,2,FALSE)</f>
        <v>48135</v>
      </c>
      <c r="D199" t="s">
        <v>17015</v>
      </c>
      <c r="E199">
        <v>1321</v>
      </c>
      <c r="F199" t="s">
        <v>17479</v>
      </c>
      <c r="G199">
        <v>20200253</v>
      </c>
      <c r="H199" t="s">
        <v>17462</v>
      </c>
      <c r="I199" t="s">
        <v>17461</v>
      </c>
      <c r="J199" t="str">
        <f>VLOOKUP(G199,SCC_xref!$D$6:$E$261,2,FALSE)</f>
        <v>Compressor Engines</v>
      </c>
      <c r="K199" s="129">
        <v>60.22</v>
      </c>
      <c r="L199" s="129">
        <v>21.4285</v>
      </c>
      <c r="M199" s="174"/>
      <c r="N199" s="174"/>
      <c r="O199" s="174"/>
      <c r="P199" s="171"/>
      <c r="Q199" s="6"/>
      <c r="R199" s="6"/>
      <c r="S199" s="6"/>
      <c r="T199" s="6"/>
      <c r="U199" s="6"/>
      <c r="V199" s="6"/>
    </row>
    <row r="200" spans="1:22" s="77" customFormat="1" x14ac:dyDescent="0.2">
      <c r="A200" s="192" t="s">
        <v>17057</v>
      </c>
      <c r="B200" s="128">
        <v>48</v>
      </c>
      <c r="C200" s="77" t="str">
        <f>VLOOKUP(D200,fips_xref!$A$2:$B$53,2,FALSE)</f>
        <v>48135</v>
      </c>
      <c r="D200" t="s">
        <v>17015</v>
      </c>
      <c r="E200">
        <v>1321</v>
      </c>
      <c r="F200" t="s">
        <v>17479</v>
      </c>
      <c r="G200">
        <v>20200254</v>
      </c>
      <c r="H200" t="s">
        <v>17463</v>
      </c>
      <c r="I200" t="s">
        <v>17461</v>
      </c>
      <c r="J200" t="str">
        <f>VLOOKUP(G200,SCC_xref!$D$6:$E$261,2,FALSE)</f>
        <v>Compressor Engines</v>
      </c>
      <c r="K200" s="129">
        <v>38.799999999999997</v>
      </c>
      <c r="L200" s="129">
        <v>8.89</v>
      </c>
      <c r="M200" s="174"/>
      <c r="N200" s="174"/>
      <c r="O200" s="174"/>
      <c r="P200" s="171"/>
      <c r="Q200" s="6"/>
      <c r="R200" s="6"/>
      <c r="S200" s="6"/>
      <c r="T200" s="6"/>
      <c r="U200" s="6"/>
      <c r="V200" s="6"/>
    </row>
    <row r="201" spans="1:22" s="77" customFormat="1" x14ac:dyDescent="0.2">
      <c r="A201" s="192" t="s">
        <v>17057</v>
      </c>
      <c r="B201" s="128">
        <v>48</v>
      </c>
      <c r="C201" s="77" t="str">
        <f>VLOOKUP(D201,fips_xref!$A$2:$B$53,2,FALSE)</f>
        <v>48135</v>
      </c>
      <c r="D201" t="s">
        <v>17015</v>
      </c>
      <c r="E201">
        <v>1321</v>
      </c>
      <c r="F201" t="s">
        <v>17479</v>
      </c>
      <c r="G201">
        <v>30600104</v>
      </c>
      <c r="H201" t="s">
        <v>17489</v>
      </c>
      <c r="I201" t="s">
        <v>17490</v>
      </c>
      <c r="J201" t="str">
        <f>VLOOKUP(G201,SCC_xref!$D$6:$E$261,2,FALSE)</f>
        <v>Process Heaters</v>
      </c>
      <c r="K201" s="129">
        <v>4.4195000000000002</v>
      </c>
      <c r="L201" s="129">
        <v>0.24310000000000001</v>
      </c>
      <c r="M201" s="174"/>
      <c r="N201" s="174"/>
      <c r="O201" s="174"/>
      <c r="P201" s="171"/>
      <c r="Q201" s="6"/>
      <c r="R201" s="6"/>
      <c r="S201" s="6"/>
      <c r="T201" s="6"/>
      <c r="U201" s="6"/>
      <c r="V201" s="6"/>
    </row>
    <row r="202" spans="1:22" s="77" customFormat="1" x14ac:dyDescent="0.2">
      <c r="A202" s="192" t="s">
        <v>17057</v>
      </c>
      <c r="B202" s="128">
        <v>48</v>
      </c>
      <c r="C202" s="77" t="str">
        <f>VLOOKUP(D202,fips_xref!$A$2:$B$53,2,FALSE)</f>
        <v>48135</v>
      </c>
      <c r="D202" t="s">
        <v>17015</v>
      </c>
      <c r="E202">
        <v>1321</v>
      </c>
      <c r="F202" t="s">
        <v>17479</v>
      </c>
      <c r="G202">
        <v>30600105</v>
      </c>
      <c r="H202" t="s">
        <v>17553</v>
      </c>
      <c r="I202" t="s">
        <v>17490</v>
      </c>
      <c r="J202" t="str">
        <f>VLOOKUP(G202,SCC_xref!$D$6:$E$261,2,FALSE)</f>
        <v>Process Heaters</v>
      </c>
      <c r="K202" s="129">
        <v>3.36</v>
      </c>
      <c r="L202" s="129">
        <v>0.19</v>
      </c>
      <c r="M202" s="174"/>
      <c r="N202" s="174"/>
      <c r="O202" s="174"/>
      <c r="P202" s="171"/>
      <c r="Q202" s="6"/>
      <c r="R202" s="6"/>
      <c r="S202" s="6"/>
      <c r="T202" s="6"/>
      <c r="U202" s="6"/>
      <c r="V202" s="6"/>
    </row>
    <row r="203" spans="1:22" s="77" customFormat="1" x14ac:dyDescent="0.2">
      <c r="A203" s="192" t="s">
        <v>17057</v>
      </c>
      <c r="B203" s="128">
        <v>48</v>
      </c>
      <c r="C203" s="77" t="str">
        <f>VLOOKUP(D203,fips_xref!$A$2:$B$53,2,FALSE)</f>
        <v>48135</v>
      </c>
      <c r="D203" t="s">
        <v>17015</v>
      </c>
      <c r="E203">
        <v>1321</v>
      </c>
      <c r="F203" t="s">
        <v>17479</v>
      </c>
      <c r="G203">
        <v>30600401</v>
      </c>
      <c r="H203" t="s">
        <v>17515</v>
      </c>
      <c r="I203" t="s">
        <v>17490</v>
      </c>
      <c r="J203" t="str">
        <f>VLOOKUP(G203,SCC_xref!$D$6:$E$261,2,FALSE)</f>
        <v>Natural Gas Production, Flares</v>
      </c>
      <c r="K203" s="129">
        <v>0</v>
      </c>
      <c r="L203" s="129">
        <v>0</v>
      </c>
      <c r="M203" s="174"/>
      <c r="N203" s="174"/>
      <c r="O203" s="174"/>
      <c r="P203" s="171"/>
      <c r="Q203" s="6"/>
      <c r="R203" s="6"/>
      <c r="S203" s="6"/>
      <c r="T203" s="6"/>
      <c r="U203" s="6"/>
      <c r="V203" s="6"/>
    </row>
    <row r="204" spans="1:22" s="77" customFormat="1" x14ac:dyDescent="0.2">
      <c r="A204" s="192" t="s">
        <v>17057</v>
      </c>
      <c r="B204" s="128">
        <v>48</v>
      </c>
      <c r="C204" s="77" t="str">
        <f>VLOOKUP(D204,fips_xref!$A$2:$B$53,2,FALSE)</f>
        <v>48135</v>
      </c>
      <c r="D204" t="s">
        <v>17015</v>
      </c>
      <c r="E204">
        <v>1321</v>
      </c>
      <c r="F204" t="s">
        <v>17479</v>
      </c>
      <c r="G204">
        <v>30609903</v>
      </c>
      <c r="H204" t="s">
        <v>17554</v>
      </c>
      <c r="I204" t="s">
        <v>17490</v>
      </c>
      <c r="J204" t="str">
        <f>VLOOKUP(G204,SCC_xref!$D$6:$E$261,2,FALSE)</f>
        <v>Natural Gas Production, Other Not Classified</v>
      </c>
      <c r="K204" s="129">
        <v>5.27</v>
      </c>
      <c r="L204" s="129">
        <v>0.28999999999999998</v>
      </c>
      <c r="M204" s="174"/>
      <c r="N204" s="174"/>
      <c r="O204" s="174"/>
      <c r="P204" s="171"/>
      <c r="Q204" s="6"/>
      <c r="R204" s="6"/>
      <c r="S204" s="6"/>
      <c r="T204" s="6"/>
      <c r="U204" s="6"/>
      <c r="V204" s="6"/>
    </row>
    <row r="205" spans="1:22" s="77" customFormat="1" x14ac:dyDescent="0.2">
      <c r="A205" s="192" t="s">
        <v>17057</v>
      </c>
      <c r="B205" s="128">
        <v>48</v>
      </c>
      <c r="C205" s="77" t="str">
        <f>VLOOKUP(D205,fips_xref!$A$2:$B$53,2,FALSE)</f>
        <v>48135</v>
      </c>
      <c r="D205" t="s">
        <v>17015</v>
      </c>
      <c r="E205">
        <v>1321</v>
      </c>
      <c r="F205" t="s">
        <v>17479</v>
      </c>
      <c r="G205">
        <v>31000201</v>
      </c>
      <c r="H205" t="s">
        <v>17494</v>
      </c>
      <c r="I205" t="s">
        <v>17465</v>
      </c>
      <c r="J205" t="str">
        <f>VLOOKUP(G205,SCC_xref!$D$6:$E$261,2,FALSE)</f>
        <v>Natural Gas Production, Gas Sweetening: Amine Process</v>
      </c>
      <c r="K205" s="129">
        <v>5.3319999999999999</v>
      </c>
      <c r="L205" s="129">
        <v>0.23300000000000001</v>
      </c>
      <c r="M205" s="174"/>
      <c r="N205" s="174"/>
      <c r="O205" s="174"/>
      <c r="P205" s="171"/>
      <c r="Q205" s="6"/>
      <c r="R205" s="6"/>
      <c r="S205" s="6"/>
      <c r="T205" s="6"/>
      <c r="U205" s="6"/>
      <c r="V205" s="6"/>
    </row>
    <row r="206" spans="1:22" s="77" customFormat="1" x14ac:dyDescent="0.2">
      <c r="A206" s="192" t="s">
        <v>17057</v>
      </c>
      <c r="B206" s="128">
        <v>48</v>
      </c>
      <c r="C206" s="77" t="str">
        <f>VLOOKUP(D206,fips_xref!$A$2:$B$53,2,FALSE)</f>
        <v>48135</v>
      </c>
      <c r="D206" t="s">
        <v>17015</v>
      </c>
      <c r="E206">
        <v>1321</v>
      </c>
      <c r="F206" t="s">
        <v>17479</v>
      </c>
      <c r="G206">
        <v>31000202</v>
      </c>
      <c r="H206" t="s">
        <v>17519</v>
      </c>
      <c r="I206" t="s">
        <v>17465</v>
      </c>
      <c r="J206" t="str">
        <f>VLOOKUP(G206,SCC_xref!$D$6:$E$261,2,FALSE)</f>
        <v>Natural Gas Production, Gas Stripping Operations</v>
      </c>
      <c r="K206" s="129">
        <v>0</v>
      </c>
      <c r="L206" s="129">
        <v>0</v>
      </c>
      <c r="M206" s="174"/>
      <c r="N206" s="174"/>
      <c r="O206" s="174"/>
      <c r="P206" s="171"/>
      <c r="Q206" s="6"/>
      <c r="R206" s="6"/>
      <c r="S206" s="6"/>
      <c r="T206" s="6"/>
      <c r="U206" s="6"/>
      <c r="V206" s="6"/>
    </row>
    <row r="207" spans="1:22" s="77" customFormat="1" x14ac:dyDescent="0.2">
      <c r="A207" s="192" t="s">
        <v>17057</v>
      </c>
      <c r="B207" s="128">
        <v>48</v>
      </c>
      <c r="C207" s="77" t="str">
        <f>VLOOKUP(D207,fips_xref!$A$2:$B$53,2,FALSE)</f>
        <v>48135</v>
      </c>
      <c r="D207" t="s">
        <v>17015</v>
      </c>
      <c r="E207">
        <v>1321</v>
      </c>
      <c r="F207" t="s">
        <v>17479</v>
      </c>
      <c r="G207">
        <v>31000205</v>
      </c>
      <c r="H207" t="s">
        <v>17466</v>
      </c>
      <c r="I207" t="s">
        <v>17465</v>
      </c>
      <c r="J207" t="str">
        <f>VLOOKUP(G207,SCC_xref!$D$6:$E$261,2,FALSE)</f>
        <v>Natural Gas Production, Flares</v>
      </c>
      <c r="K207" s="129">
        <v>1.3979999999999999</v>
      </c>
      <c r="L207" s="129">
        <v>0.97299999999999998</v>
      </c>
      <c r="M207" s="174"/>
      <c r="N207" s="174"/>
      <c r="O207" s="174"/>
      <c r="P207" s="171"/>
      <c r="Q207" s="6"/>
      <c r="R207" s="6"/>
      <c r="S207" s="6"/>
      <c r="T207" s="6"/>
      <c r="U207" s="6"/>
      <c r="V207" s="6"/>
    </row>
    <row r="208" spans="1:22" s="77" customFormat="1" x14ac:dyDescent="0.2">
      <c r="A208" s="192" t="s">
        <v>17057</v>
      </c>
      <c r="B208" s="128">
        <v>48</v>
      </c>
      <c r="C208" s="77" t="str">
        <f>VLOOKUP(D208,fips_xref!$A$2:$B$53,2,FALSE)</f>
        <v>48135</v>
      </c>
      <c r="D208" t="s">
        <v>17015</v>
      </c>
      <c r="E208">
        <v>1321</v>
      </c>
      <c r="F208" t="s">
        <v>17479</v>
      </c>
      <c r="G208">
        <v>31000227</v>
      </c>
      <c r="H208" t="s">
        <v>17468</v>
      </c>
      <c r="I208" t="s">
        <v>17469</v>
      </c>
      <c r="J208" t="str">
        <f>VLOOKUP(G208,SCC_xref!$D$6:$E$261,2,FALSE)</f>
        <v>Dehydrator</v>
      </c>
      <c r="K208" s="129">
        <v>0</v>
      </c>
      <c r="L208" s="129">
        <v>0</v>
      </c>
      <c r="M208" s="174"/>
      <c r="N208" s="174"/>
      <c r="O208" s="174"/>
      <c r="P208" s="171"/>
      <c r="Q208" s="6"/>
      <c r="R208" s="6"/>
      <c r="S208" s="6"/>
      <c r="T208" s="6"/>
      <c r="U208" s="6"/>
      <c r="V208" s="6"/>
    </row>
    <row r="209" spans="1:22" s="77" customFormat="1" x14ac:dyDescent="0.2">
      <c r="A209" s="192" t="s">
        <v>17057</v>
      </c>
      <c r="B209" s="128">
        <v>48</v>
      </c>
      <c r="C209" s="77" t="str">
        <f>VLOOKUP(D209,fips_xref!$A$2:$B$53,2,FALSE)</f>
        <v>48135</v>
      </c>
      <c r="D209" t="s">
        <v>17015</v>
      </c>
      <c r="E209">
        <v>1321</v>
      </c>
      <c r="F209" t="s">
        <v>17479</v>
      </c>
      <c r="G209">
        <v>31000299</v>
      </c>
      <c r="H209" t="s">
        <v>17470</v>
      </c>
      <c r="I209" t="s">
        <v>17465</v>
      </c>
      <c r="J209" t="str">
        <f>VLOOKUP(G209,SCC_xref!$D$6:$E$261,2,FALSE)</f>
        <v>Natural Gas Production, Other Not Classified</v>
      </c>
      <c r="K209" s="129">
        <v>0.03</v>
      </c>
      <c r="L209" s="129">
        <v>2.75</v>
      </c>
      <c r="M209" s="174"/>
      <c r="N209" s="174"/>
      <c r="O209" s="174"/>
      <c r="P209" s="171"/>
      <c r="Q209" s="6"/>
      <c r="R209" s="6"/>
      <c r="S209" s="6"/>
      <c r="T209" s="6"/>
      <c r="U209" s="6"/>
      <c r="V209" s="6"/>
    </row>
    <row r="210" spans="1:22" s="77" customFormat="1" x14ac:dyDescent="0.2">
      <c r="A210" s="192" t="s">
        <v>17057</v>
      </c>
      <c r="B210" s="128">
        <v>48</v>
      </c>
      <c r="C210" s="77" t="str">
        <f>VLOOKUP(D210,fips_xref!$A$2:$B$53,2,FALSE)</f>
        <v>48135</v>
      </c>
      <c r="D210" t="s">
        <v>17015</v>
      </c>
      <c r="E210">
        <v>1321</v>
      </c>
      <c r="F210" t="s">
        <v>17479</v>
      </c>
      <c r="G210">
        <v>31000404</v>
      </c>
      <c r="H210" t="s">
        <v>17471</v>
      </c>
      <c r="I210" t="s">
        <v>17465</v>
      </c>
      <c r="J210" t="str">
        <f>VLOOKUP(G210,SCC_xref!$D$6:$E$261,2,FALSE)</f>
        <v>Process Heaters</v>
      </c>
      <c r="K210" s="129">
        <v>0</v>
      </c>
      <c r="L210" s="129">
        <v>0</v>
      </c>
      <c r="M210" s="174"/>
      <c r="N210" s="174"/>
      <c r="O210" s="174"/>
      <c r="P210" s="171"/>
      <c r="Q210" s="6"/>
      <c r="R210" s="6"/>
      <c r="S210" s="6"/>
      <c r="T210" s="6"/>
      <c r="U210" s="6"/>
      <c r="V210" s="6"/>
    </row>
    <row r="211" spans="1:22" s="77" customFormat="1" x14ac:dyDescent="0.2">
      <c r="A211" s="192" t="s">
        <v>17057</v>
      </c>
      <c r="B211" s="128">
        <v>48</v>
      </c>
      <c r="C211" s="77" t="str">
        <f>VLOOKUP(D211,fips_xref!$A$2:$B$53,2,FALSE)</f>
        <v>48135</v>
      </c>
      <c r="D211" t="s">
        <v>17015</v>
      </c>
      <c r="E211">
        <v>1321</v>
      </c>
      <c r="F211" t="s">
        <v>17479</v>
      </c>
      <c r="G211">
        <v>31088801</v>
      </c>
      <c r="H211" t="s">
        <v>17472</v>
      </c>
      <c r="I211" t="s">
        <v>17465</v>
      </c>
      <c r="J211" t="str">
        <f>VLOOKUP(G211,SCC_xref!$D$6:$E$261,2,FALSE)</f>
        <v>Permitted Fugitives</v>
      </c>
      <c r="K211" s="129">
        <v>0</v>
      </c>
      <c r="L211" s="129">
        <v>56.52</v>
      </c>
      <c r="M211" s="174"/>
      <c r="N211" s="174"/>
      <c r="O211" s="174"/>
      <c r="P211" s="171"/>
      <c r="Q211" s="6"/>
      <c r="R211" s="6"/>
      <c r="S211" s="6"/>
      <c r="T211" s="6"/>
      <c r="U211" s="6"/>
      <c r="V211" s="6"/>
    </row>
    <row r="212" spans="1:22" s="77" customFormat="1" x14ac:dyDescent="0.2">
      <c r="A212" s="192" t="s">
        <v>17057</v>
      </c>
      <c r="B212" s="128">
        <v>48</v>
      </c>
      <c r="C212" s="77" t="str">
        <f>VLOOKUP(D212,fips_xref!$A$2:$B$53,2,FALSE)</f>
        <v>48135</v>
      </c>
      <c r="D212" t="s">
        <v>17015</v>
      </c>
      <c r="E212">
        <v>1321</v>
      </c>
      <c r="F212" t="s">
        <v>17479</v>
      </c>
      <c r="G212">
        <v>38500101</v>
      </c>
      <c r="H212" t="s">
        <v>17521</v>
      </c>
      <c r="I212" t="s">
        <v>17522</v>
      </c>
      <c r="J212" t="str">
        <f>VLOOKUP(G212,SCC_xref!$D$6:$E$261,2,FALSE)</f>
        <v>Natural Gas Production, Other Not Classified</v>
      </c>
      <c r="K212" s="129">
        <v>0</v>
      </c>
      <c r="L212" s="129">
        <v>4.3170000000000002</v>
      </c>
      <c r="M212" s="174"/>
      <c r="N212" s="174"/>
      <c r="O212" s="174"/>
      <c r="P212" s="171"/>
      <c r="Q212" s="6"/>
      <c r="R212" s="6"/>
      <c r="S212" s="6"/>
      <c r="T212" s="6"/>
      <c r="U212" s="6"/>
      <c r="V212" s="6"/>
    </row>
    <row r="213" spans="1:22" s="77" customFormat="1" x14ac:dyDescent="0.2">
      <c r="A213" s="192" t="s">
        <v>17057</v>
      </c>
      <c r="B213" s="128">
        <v>48</v>
      </c>
      <c r="C213" s="77" t="str">
        <f>VLOOKUP(D213,fips_xref!$A$2:$B$53,2,FALSE)</f>
        <v>48135</v>
      </c>
      <c r="D213" t="s">
        <v>17015</v>
      </c>
      <c r="E213">
        <v>1321</v>
      </c>
      <c r="F213" t="s">
        <v>17479</v>
      </c>
      <c r="G213">
        <v>38500102</v>
      </c>
      <c r="H213" t="s">
        <v>17555</v>
      </c>
      <c r="I213" t="s">
        <v>17522</v>
      </c>
      <c r="J213" t="str">
        <f>VLOOKUP(G213,SCC_xref!$D$6:$E$261,2,FALSE)</f>
        <v>Natural Gas Production, Other Not Classified</v>
      </c>
      <c r="K213" s="129">
        <v>0</v>
      </c>
      <c r="L213" s="129">
        <v>10.59</v>
      </c>
      <c r="M213" s="174"/>
      <c r="N213" s="174"/>
      <c r="O213" s="174"/>
      <c r="P213" s="171"/>
      <c r="Q213" s="6"/>
      <c r="R213" s="6"/>
      <c r="S213" s="6"/>
      <c r="T213" s="6"/>
      <c r="U213" s="6"/>
      <c r="V213" s="6"/>
    </row>
    <row r="214" spans="1:22" s="77" customFormat="1" x14ac:dyDescent="0.2">
      <c r="A214" s="192" t="s">
        <v>17057</v>
      </c>
      <c r="B214" s="128">
        <v>48</v>
      </c>
      <c r="C214" s="77" t="str">
        <f>VLOOKUP(D214,fips_xref!$A$2:$B$53,2,FALSE)</f>
        <v>48135</v>
      </c>
      <c r="D214" t="s">
        <v>17015</v>
      </c>
      <c r="E214">
        <v>1321</v>
      </c>
      <c r="F214" t="s">
        <v>17479</v>
      </c>
      <c r="G214">
        <v>40100398</v>
      </c>
      <c r="H214" t="s">
        <v>17543</v>
      </c>
      <c r="I214" t="s">
        <v>17544</v>
      </c>
      <c r="J214" t="str">
        <f>VLOOKUP(G214,SCC_xref!$D$6:$E$261,2,FALSE)</f>
        <v>Natural Gas Production, Other Not Classified</v>
      </c>
      <c r="K214" s="129">
        <v>0</v>
      </c>
      <c r="L214" s="129">
        <v>0.51</v>
      </c>
      <c r="M214" s="174"/>
      <c r="N214" s="174"/>
      <c r="O214" s="174"/>
      <c r="P214" s="171"/>
      <c r="Q214" s="6"/>
      <c r="R214" s="6"/>
      <c r="S214" s="6"/>
      <c r="T214" s="6"/>
      <c r="U214" s="6"/>
      <c r="V214" s="6"/>
    </row>
    <row r="215" spans="1:22" s="77" customFormat="1" x14ac:dyDescent="0.2">
      <c r="A215" s="192" t="s">
        <v>17057</v>
      </c>
      <c r="B215" s="128">
        <v>48</v>
      </c>
      <c r="C215" s="77" t="str">
        <f>VLOOKUP(D215,fips_xref!$A$2:$B$53,2,FALSE)</f>
        <v>48135</v>
      </c>
      <c r="D215" t="s">
        <v>17015</v>
      </c>
      <c r="E215">
        <v>1321</v>
      </c>
      <c r="F215" t="s">
        <v>17479</v>
      </c>
      <c r="G215">
        <v>40301099</v>
      </c>
      <c r="H215" t="s">
        <v>17473</v>
      </c>
      <c r="I215" t="s">
        <v>17474</v>
      </c>
      <c r="J215" t="str">
        <f>VLOOKUP(G215,SCC_xref!$D$6:$E$261,2,FALSE)</f>
        <v>Permitted Tank Losses</v>
      </c>
      <c r="K215" s="129">
        <v>0</v>
      </c>
      <c r="L215" s="129">
        <v>47.05</v>
      </c>
      <c r="M215" s="174"/>
      <c r="N215" s="174"/>
      <c r="O215" s="174"/>
      <c r="P215" s="171"/>
      <c r="Q215" s="6"/>
      <c r="R215" s="6"/>
      <c r="S215" s="6"/>
      <c r="T215" s="6"/>
      <c r="U215" s="6"/>
      <c r="V215" s="6"/>
    </row>
    <row r="216" spans="1:22" s="77" customFormat="1" x14ac:dyDescent="0.2">
      <c r="A216" s="192" t="s">
        <v>17057</v>
      </c>
      <c r="B216" s="128">
        <v>48</v>
      </c>
      <c r="C216" s="77" t="str">
        <f>VLOOKUP(D216,fips_xref!$A$2:$B$53,2,FALSE)</f>
        <v>48135</v>
      </c>
      <c r="D216" t="s">
        <v>17015</v>
      </c>
      <c r="E216">
        <v>4612</v>
      </c>
      <c r="F216" t="s">
        <v>17508</v>
      </c>
      <c r="G216">
        <v>20200254</v>
      </c>
      <c r="H216" t="s">
        <v>17463</v>
      </c>
      <c r="I216" t="s">
        <v>17461</v>
      </c>
      <c r="J216" t="str">
        <f>VLOOKUP(G216,SCC_xref!$D$6:$E$261,2,FALSE)</f>
        <v>Compressor Engines</v>
      </c>
      <c r="K216" s="129">
        <v>23.074000000000002</v>
      </c>
      <c r="L216" s="129">
        <v>3.22</v>
      </c>
      <c r="M216" s="174"/>
      <c r="N216" s="174"/>
      <c r="O216" s="174"/>
      <c r="P216" s="171"/>
      <c r="Q216" s="6"/>
      <c r="R216" s="6"/>
      <c r="S216" s="6"/>
      <c r="T216" s="6"/>
      <c r="U216" s="6"/>
      <c r="V216" s="6"/>
    </row>
    <row r="217" spans="1:22" s="77" customFormat="1" x14ac:dyDescent="0.2">
      <c r="A217" s="192" t="s">
        <v>17057</v>
      </c>
      <c r="B217" s="128">
        <v>48</v>
      </c>
      <c r="C217" s="77" t="str">
        <f>VLOOKUP(D217,fips_xref!$A$2:$B$53,2,FALSE)</f>
        <v>48135</v>
      </c>
      <c r="D217" t="s">
        <v>17015</v>
      </c>
      <c r="E217">
        <v>4612</v>
      </c>
      <c r="F217" t="s">
        <v>17508</v>
      </c>
      <c r="G217">
        <v>31000220</v>
      </c>
      <c r="H217" t="s">
        <v>17495</v>
      </c>
      <c r="I217" t="s">
        <v>17496</v>
      </c>
      <c r="J217" t="str">
        <f>VLOOKUP(G217,SCC_xref!$D$6:$E$261,2,FALSE)</f>
        <v>Natural Gas Production, All Equipt Leak Fugitives</v>
      </c>
      <c r="K217" s="129">
        <v>0</v>
      </c>
      <c r="L217" s="129">
        <v>6.5136000000000003</v>
      </c>
      <c r="M217" s="174"/>
      <c r="N217" s="174"/>
      <c r="O217" s="174"/>
      <c r="P217" s="171"/>
      <c r="Q217" s="6"/>
      <c r="R217" s="6"/>
      <c r="S217" s="6"/>
      <c r="T217" s="6"/>
      <c r="U217" s="6"/>
      <c r="V217" s="6"/>
    </row>
    <row r="218" spans="1:22" s="77" customFormat="1" x14ac:dyDescent="0.2">
      <c r="A218" s="192" t="s">
        <v>17057</v>
      </c>
      <c r="B218" s="128">
        <v>48</v>
      </c>
      <c r="C218" s="77" t="str">
        <f>VLOOKUP(D218,fips_xref!$A$2:$B$53,2,FALSE)</f>
        <v>48135</v>
      </c>
      <c r="D218" t="s">
        <v>17015</v>
      </c>
      <c r="E218">
        <v>4612</v>
      </c>
      <c r="F218" t="s">
        <v>17508</v>
      </c>
      <c r="G218">
        <v>40301132</v>
      </c>
      <c r="H218" t="s">
        <v>17556</v>
      </c>
      <c r="I218" t="s">
        <v>17474</v>
      </c>
      <c r="J218" t="str">
        <f>VLOOKUP(G218,SCC_xref!$D$6:$E$261,2,FALSE)</f>
        <v>Permitted Tank Losses</v>
      </c>
      <c r="K218" s="129">
        <v>0</v>
      </c>
      <c r="L218" s="129">
        <v>8.4359000000000002</v>
      </c>
      <c r="M218" s="174"/>
      <c r="N218" s="174"/>
      <c r="O218" s="174"/>
      <c r="P218" s="171"/>
      <c r="Q218" s="6"/>
      <c r="R218" s="6"/>
      <c r="S218" s="6"/>
      <c r="T218" s="6"/>
      <c r="U218" s="6"/>
      <c r="V218" s="6"/>
    </row>
    <row r="219" spans="1:22" s="77" customFormat="1" x14ac:dyDescent="0.2">
      <c r="A219" s="192" t="s">
        <v>17057</v>
      </c>
      <c r="B219" s="128">
        <v>48</v>
      </c>
      <c r="C219" s="77" t="str">
        <f>VLOOKUP(D219,fips_xref!$A$2:$B$53,2,FALSE)</f>
        <v>48135</v>
      </c>
      <c r="D219" t="s">
        <v>17015</v>
      </c>
      <c r="E219">
        <v>4612</v>
      </c>
      <c r="F219" t="s">
        <v>17508</v>
      </c>
      <c r="G219">
        <v>40301142</v>
      </c>
      <c r="H219" t="s">
        <v>17557</v>
      </c>
      <c r="I219" t="s">
        <v>17474</v>
      </c>
      <c r="J219" t="str">
        <f>VLOOKUP(G219,SCC_xref!$D$6:$E$261,2,FALSE)</f>
        <v>Permitted Tank Losses</v>
      </c>
      <c r="K219" s="129">
        <v>0</v>
      </c>
      <c r="L219" s="129">
        <v>1.5017</v>
      </c>
      <c r="M219" s="174"/>
      <c r="N219" s="174"/>
      <c r="O219" s="174"/>
      <c r="P219" s="171"/>
      <c r="Q219" s="6"/>
      <c r="R219" s="6"/>
      <c r="S219" s="6"/>
      <c r="T219" s="6"/>
      <c r="U219" s="6"/>
      <c r="V219" s="6"/>
    </row>
    <row r="220" spans="1:22" s="77" customFormat="1" x14ac:dyDescent="0.2">
      <c r="A220" s="192" t="s">
        <v>17057</v>
      </c>
      <c r="B220" s="128">
        <v>48</v>
      </c>
      <c r="C220" s="77" t="str">
        <f>VLOOKUP(D220,fips_xref!$A$2:$B$53,2,FALSE)</f>
        <v>48135</v>
      </c>
      <c r="D220" t="s">
        <v>17015</v>
      </c>
      <c r="E220">
        <v>4612</v>
      </c>
      <c r="F220" t="s">
        <v>17508</v>
      </c>
      <c r="G220">
        <v>40400199</v>
      </c>
      <c r="H220" t="s">
        <v>17493</v>
      </c>
      <c r="I220" t="s">
        <v>17502</v>
      </c>
      <c r="J220" t="str">
        <f>VLOOKUP(G220,SCC_xref!$D$6:$E$261,2,FALSE)</f>
        <v>Natural Gas Production, Other Not Classified</v>
      </c>
      <c r="K220" s="129">
        <v>0</v>
      </c>
      <c r="L220" s="129">
        <v>1.2250000000000001</v>
      </c>
      <c r="M220" s="174"/>
      <c r="N220" s="174"/>
      <c r="O220" s="174"/>
      <c r="P220" s="171"/>
      <c r="Q220" s="6"/>
      <c r="R220" s="6"/>
      <c r="S220" s="6"/>
      <c r="T220" s="6"/>
      <c r="U220" s="6"/>
      <c r="V220" s="6"/>
    </row>
    <row r="221" spans="1:22" s="77" customFormat="1" x14ac:dyDescent="0.2">
      <c r="A221" s="192" t="s">
        <v>17057</v>
      </c>
      <c r="B221" s="128">
        <v>48</v>
      </c>
      <c r="C221" s="77" t="str">
        <f>VLOOKUP(D221,fips_xref!$A$2:$B$53,2,FALSE)</f>
        <v>48135</v>
      </c>
      <c r="D221" t="s">
        <v>17015</v>
      </c>
      <c r="E221">
        <v>4612</v>
      </c>
      <c r="F221" t="s">
        <v>17508</v>
      </c>
      <c r="G221">
        <v>40400301</v>
      </c>
      <c r="H221" t="s">
        <v>17541</v>
      </c>
      <c r="I221" t="s">
        <v>17465</v>
      </c>
      <c r="J221" t="str">
        <f>VLOOKUP(G221,SCC_xref!$D$6:$E$261,2,FALSE)</f>
        <v>Permitted Tank Losses</v>
      </c>
      <c r="K221" s="129">
        <v>0</v>
      </c>
      <c r="L221" s="129">
        <v>13.2469</v>
      </c>
      <c r="M221" s="174"/>
      <c r="N221" s="174"/>
      <c r="O221" s="174"/>
      <c r="P221" s="171"/>
      <c r="Q221" s="6"/>
      <c r="R221" s="6"/>
      <c r="S221" s="6"/>
      <c r="T221" s="6"/>
      <c r="U221" s="6"/>
      <c r="V221" s="6"/>
    </row>
    <row r="222" spans="1:22" s="77" customFormat="1" x14ac:dyDescent="0.2">
      <c r="A222" s="192" t="s">
        <v>17057</v>
      </c>
      <c r="B222" s="128">
        <v>48</v>
      </c>
      <c r="C222" s="77" t="str">
        <f>VLOOKUP(D222,fips_xref!$A$2:$B$53,2,FALSE)</f>
        <v>48135</v>
      </c>
      <c r="D222" t="s">
        <v>17015</v>
      </c>
      <c r="E222">
        <v>4613</v>
      </c>
      <c r="F222" t="s">
        <v>17558</v>
      </c>
      <c r="G222">
        <v>10200603</v>
      </c>
      <c r="H222" t="s">
        <v>17529</v>
      </c>
      <c r="I222" t="s">
        <v>17481</v>
      </c>
      <c r="J222" t="str">
        <f>VLOOKUP(G222,SCC_xref!$D$6:$E$261,2,FALSE)</f>
        <v>Process Heaters</v>
      </c>
      <c r="K222" s="129">
        <v>1.0152000000000001</v>
      </c>
      <c r="L222" s="129">
        <v>2.1213000000000002</v>
      </c>
      <c r="M222" s="174"/>
      <c r="N222" s="174"/>
      <c r="O222" s="174"/>
      <c r="P222" s="171"/>
      <c r="Q222" s="6"/>
      <c r="R222" s="6"/>
      <c r="S222" s="6"/>
      <c r="T222" s="6"/>
      <c r="U222" s="6"/>
      <c r="V222" s="6"/>
    </row>
    <row r="223" spans="1:22" s="77" customFormat="1" x14ac:dyDescent="0.2">
      <c r="A223" s="192" t="s">
        <v>17057</v>
      </c>
      <c r="B223" s="128">
        <v>48</v>
      </c>
      <c r="C223" s="77" t="str">
        <f>VLOOKUP(D223,fips_xref!$A$2:$B$53,2,FALSE)</f>
        <v>48135</v>
      </c>
      <c r="D223" t="s">
        <v>17015</v>
      </c>
      <c r="E223">
        <v>4613</v>
      </c>
      <c r="F223" t="s">
        <v>17558</v>
      </c>
      <c r="G223">
        <v>30600999</v>
      </c>
      <c r="H223" t="s">
        <v>17559</v>
      </c>
      <c r="I223" t="s">
        <v>17490</v>
      </c>
      <c r="J223" t="str">
        <f>VLOOKUP(G223,SCC_xref!$D$6:$E$261,2,FALSE)</f>
        <v>Permitted Fugitives</v>
      </c>
      <c r="K223" s="129">
        <v>3.0144000000000002</v>
      </c>
      <c r="L223" s="129">
        <v>0</v>
      </c>
      <c r="M223" s="174"/>
      <c r="N223" s="174"/>
      <c r="O223" s="174"/>
      <c r="P223" s="171"/>
      <c r="Q223" s="6"/>
      <c r="R223" s="6"/>
      <c r="S223" s="6"/>
      <c r="T223" s="6"/>
      <c r="U223" s="6"/>
      <c r="V223" s="6"/>
    </row>
    <row r="224" spans="1:22" s="77" customFormat="1" x14ac:dyDescent="0.2">
      <c r="A224" s="192" t="s">
        <v>17057</v>
      </c>
      <c r="B224" s="128">
        <v>48</v>
      </c>
      <c r="C224" s="77" t="str">
        <f>VLOOKUP(D224,fips_xref!$A$2:$B$53,2,FALSE)</f>
        <v>48135</v>
      </c>
      <c r="D224" t="s">
        <v>17015</v>
      </c>
      <c r="E224">
        <v>4613</v>
      </c>
      <c r="F224" t="s">
        <v>17558</v>
      </c>
      <c r="G224">
        <v>40300105</v>
      </c>
      <c r="H224" t="s">
        <v>17560</v>
      </c>
      <c r="I224" t="s">
        <v>17474</v>
      </c>
      <c r="J224" t="str">
        <f>VLOOKUP(G224,SCC_xref!$D$6:$E$261,2,FALSE)</f>
        <v>Permitted Tank Losses</v>
      </c>
      <c r="K224" s="129">
        <v>0</v>
      </c>
      <c r="L224" s="129">
        <v>0.39839999999999998</v>
      </c>
      <c r="M224" s="174"/>
      <c r="N224" s="174"/>
      <c r="O224" s="174"/>
      <c r="P224" s="171"/>
      <c r="Q224" s="6"/>
      <c r="R224" s="6"/>
      <c r="S224" s="6"/>
      <c r="T224" s="6"/>
      <c r="U224" s="6"/>
      <c r="V224" s="6"/>
    </row>
    <row r="225" spans="1:22" s="77" customFormat="1" x14ac:dyDescent="0.2">
      <c r="A225" s="192" t="s">
        <v>17057</v>
      </c>
      <c r="B225" s="128">
        <v>48</v>
      </c>
      <c r="C225" s="77" t="str">
        <f>VLOOKUP(D225,fips_xref!$A$2:$B$53,2,FALSE)</f>
        <v>48135</v>
      </c>
      <c r="D225" t="s">
        <v>17015</v>
      </c>
      <c r="E225">
        <v>4613</v>
      </c>
      <c r="F225" t="s">
        <v>17558</v>
      </c>
      <c r="G225">
        <v>40300150</v>
      </c>
      <c r="H225" t="s">
        <v>17561</v>
      </c>
      <c r="I225" t="s">
        <v>17474</v>
      </c>
      <c r="J225" t="str">
        <f>VLOOKUP(G225,SCC_xref!$D$6:$E$261,2,FALSE)</f>
        <v>Permitted Tank Losses</v>
      </c>
      <c r="K225" s="129">
        <v>0</v>
      </c>
      <c r="L225" s="129">
        <v>0.14050000000000001</v>
      </c>
      <c r="M225" s="174"/>
      <c r="N225" s="174"/>
      <c r="O225" s="174"/>
      <c r="P225" s="171"/>
      <c r="Q225" s="6"/>
      <c r="R225" s="6"/>
      <c r="S225" s="6"/>
      <c r="T225" s="6"/>
      <c r="U225" s="6"/>
      <c r="V225" s="6"/>
    </row>
    <row r="226" spans="1:22" s="77" customFormat="1" x14ac:dyDescent="0.2">
      <c r="A226" s="192" t="s">
        <v>17057</v>
      </c>
      <c r="B226" s="128">
        <v>48</v>
      </c>
      <c r="C226" s="77" t="str">
        <f>VLOOKUP(D226,fips_xref!$A$2:$B$53,2,FALSE)</f>
        <v>48135</v>
      </c>
      <c r="D226" t="s">
        <v>17015</v>
      </c>
      <c r="E226">
        <v>4613</v>
      </c>
      <c r="F226" t="s">
        <v>17558</v>
      </c>
      <c r="G226">
        <v>40300152</v>
      </c>
      <c r="H226" t="s">
        <v>17562</v>
      </c>
      <c r="I226" t="s">
        <v>17474</v>
      </c>
      <c r="J226" t="str">
        <f>VLOOKUP(G226,SCC_xref!$D$6:$E$261,2,FALSE)</f>
        <v>Permitted Tank Losses</v>
      </c>
      <c r="K226" s="129">
        <v>0</v>
      </c>
      <c r="L226" s="129">
        <v>2.2890999999999999</v>
      </c>
      <c r="M226" s="174"/>
      <c r="N226" s="174"/>
      <c r="O226" s="174"/>
      <c r="P226" s="171"/>
      <c r="Q226" s="6"/>
      <c r="R226" s="6"/>
      <c r="S226" s="6"/>
      <c r="T226" s="6"/>
      <c r="U226" s="6"/>
      <c r="V226" s="6"/>
    </row>
    <row r="227" spans="1:22" s="77" customFormat="1" x14ac:dyDescent="0.2">
      <c r="A227" s="192" t="s">
        <v>17057</v>
      </c>
      <c r="B227" s="128">
        <v>48</v>
      </c>
      <c r="C227" s="77" t="str">
        <f>VLOOKUP(D227,fips_xref!$A$2:$B$53,2,FALSE)</f>
        <v>48135</v>
      </c>
      <c r="D227" t="s">
        <v>17015</v>
      </c>
      <c r="E227">
        <v>4613</v>
      </c>
      <c r="F227" t="s">
        <v>17558</v>
      </c>
      <c r="G227">
        <v>40300199</v>
      </c>
      <c r="H227" t="s">
        <v>17525</v>
      </c>
      <c r="I227" t="s">
        <v>17474</v>
      </c>
      <c r="J227" t="str">
        <f>VLOOKUP(G227,SCC_xref!$D$6:$E$261,2,FALSE)</f>
        <v>Permitted Tank Losses</v>
      </c>
      <c r="K227" s="129">
        <v>0</v>
      </c>
      <c r="L227" s="129">
        <v>0.58009999999999995</v>
      </c>
      <c r="M227" s="174"/>
      <c r="N227" s="174"/>
      <c r="O227" s="174"/>
      <c r="P227" s="171"/>
      <c r="Q227" s="6"/>
      <c r="R227" s="6"/>
      <c r="S227" s="6"/>
      <c r="T227" s="6"/>
      <c r="U227" s="6"/>
      <c r="V227" s="6"/>
    </row>
    <row r="228" spans="1:22" s="77" customFormat="1" x14ac:dyDescent="0.2">
      <c r="A228" s="192" t="s">
        <v>17057</v>
      </c>
      <c r="B228" s="128">
        <v>48</v>
      </c>
      <c r="C228" s="77" t="str">
        <f>VLOOKUP(D228,fips_xref!$A$2:$B$53,2,FALSE)</f>
        <v>48135</v>
      </c>
      <c r="D228" t="s">
        <v>17015</v>
      </c>
      <c r="E228">
        <v>4613</v>
      </c>
      <c r="F228" t="s">
        <v>17558</v>
      </c>
      <c r="G228">
        <v>40301102</v>
      </c>
      <c r="H228" t="s">
        <v>17563</v>
      </c>
      <c r="I228" t="s">
        <v>17474</v>
      </c>
      <c r="J228" t="str">
        <f>VLOOKUP(G228,SCC_xref!$D$6:$E$261,2,FALSE)</f>
        <v>Permitted Tank Losses</v>
      </c>
      <c r="K228" s="129">
        <v>0</v>
      </c>
      <c r="L228" s="129">
        <v>5.3230000000000004</v>
      </c>
      <c r="M228" s="174"/>
      <c r="N228" s="174"/>
      <c r="O228" s="174"/>
      <c r="P228" s="171"/>
      <c r="Q228" s="6"/>
      <c r="R228" s="6"/>
      <c r="S228" s="6"/>
      <c r="T228" s="6"/>
      <c r="U228" s="6"/>
      <c r="V228" s="6"/>
    </row>
    <row r="229" spans="1:22" s="77" customFormat="1" x14ac:dyDescent="0.2">
      <c r="A229" s="192" t="s">
        <v>17057</v>
      </c>
      <c r="B229" s="128">
        <v>48</v>
      </c>
      <c r="C229" s="77" t="str">
        <f>VLOOKUP(D229,fips_xref!$A$2:$B$53,2,FALSE)</f>
        <v>48135</v>
      </c>
      <c r="D229" t="s">
        <v>17015</v>
      </c>
      <c r="E229">
        <v>4613</v>
      </c>
      <c r="F229" t="s">
        <v>17558</v>
      </c>
      <c r="G229">
        <v>40301131</v>
      </c>
      <c r="H229" t="s">
        <v>17564</v>
      </c>
      <c r="I229" t="s">
        <v>17474</v>
      </c>
      <c r="J229" t="str">
        <f>VLOOKUP(G229,SCC_xref!$D$6:$E$261,2,FALSE)</f>
        <v>Permitted Tank Losses</v>
      </c>
      <c r="K229" s="129">
        <v>0</v>
      </c>
      <c r="L229" s="129">
        <v>15.2995</v>
      </c>
      <c r="M229" s="174"/>
      <c r="N229" s="174"/>
      <c r="O229" s="174"/>
      <c r="P229" s="171"/>
      <c r="Q229" s="6"/>
      <c r="R229" s="6"/>
      <c r="S229" s="6"/>
      <c r="T229" s="6"/>
      <c r="U229" s="6"/>
      <c r="V229" s="6"/>
    </row>
    <row r="230" spans="1:22" s="77" customFormat="1" x14ac:dyDescent="0.2">
      <c r="A230" s="192" t="s">
        <v>17057</v>
      </c>
      <c r="B230" s="128">
        <v>48</v>
      </c>
      <c r="C230" s="77" t="str">
        <f>VLOOKUP(D230,fips_xref!$A$2:$B$53,2,FALSE)</f>
        <v>48135</v>
      </c>
      <c r="D230" t="s">
        <v>17015</v>
      </c>
      <c r="E230">
        <v>4613</v>
      </c>
      <c r="F230" t="s">
        <v>17558</v>
      </c>
      <c r="G230">
        <v>40301141</v>
      </c>
      <c r="H230" t="s">
        <v>17565</v>
      </c>
      <c r="I230" t="s">
        <v>17474</v>
      </c>
      <c r="J230" t="str">
        <f>VLOOKUP(G230,SCC_xref!$D$6:$E$261,2,FALSE)</f>
        <v>Permitted Tank Losses</v>
      </c>
      <c r="K230" s="129">
        <v>0</v>
      </c>
      <c r="L230" s="129">
        <v>36.820399999999999</v>
      </c>
      <c r="M230" s="174"/>
      <c r="N230" s="174"/>
      <c r="O230" s="174"/>
      <c r="P230" s="171"/>
      <c r="Q230" s="6"/>
      <c r="R230" s="6"/>
      <c r="S230" s="6"/>
      <c r="T230" s="6"/>
      <c r="U230" s="6"/>
      <c r="V230" s="6"/>
    </row>
    <row r="231" spans="1:22" s="77" customFormat="1" x14ac:dyDescent="0.2">
      <c r="A231" s="192" t="s">
        <v>17057</v>
      </c>
      <c r="B231" s="128">
        <v>48</v>
      </c>
      <c r="C231" s="77" t="str">
        <f>VLOOKUP(D231,fips_xref!$A$2:$B$53,2,FALSE)</f>
        <v>48135</v>
      </c>
      <c r="D231" t="s">
        <v>17015</v>
      </c>
      <c r="E231">
        <v>4613</v>
      </c>
      <c r="F231" t="s">
        <v>17558</v>
      </c>
      <c r="G231">
        <v>40301144</v>
      </c>
      <c r="H231" t="s">
        <v>17566</v>
      </c>
      <c r="I231" t="s">
        <v>17474</v>
      </c>
      <c r="J231" t="str">
        <f>VLOOKUP(G231,SCC_xref!$D$6:$E$261,2,FALSE)</f>
        <v>Permitted Tank Losses</v>
      </c>
      <c r="K231" s="129">
        <v>0</v>
      </c>
      <c r="L231" s="129">
        <v>5.5100000000000003E-2</v>
      </c>
      <c r="M231" s="174"/>
      <c r="N231" s="174"/>
      <c r="O231" s="174"/>
      <c r="P231" s="171"/>
      <c r="Q231" s="6"/>
      <c r="R231" s="6"/>
      <c r="S231" s="6"/>
      <c r="T231" s="6"/>
      <c r="U231" s="6"/>
      <c r="V231" s="6"/>
    </row>
    <row r="232" spans="1:22" s="77" customFormat="1" x14ac:dyDescent="0.2">
      <c r="A232" s="192" t="s">
        <v>17057</v>
      </c>
      <c r="B232" s="128">
        <v>48</v>
      </c>
      <c r="C232" s="77" t="str">
        <f>VLOOKUP(D232,fips_xref!$A$2:$B$53,2,FALSE)</f>
        <v>48135</v>
      </c>
      <c r="D232" t="s">
        <v>17015</v>
      </c>
      <c r="E232">
        <v>4613</v>
      </c>
      <c r="F232" t="s">
        <v>17558</v>
      </c>
      <c r="G232">
        <v>40301150</v>
      </c>
      <c r="H232" t="s">
        <v>17567</v>
      </c>
      <c r="I232" t="s">
        <v>17474</v>
      </c>
      <c r="J232" t="str">
        <f>VLOOKUP(G232,SCC_xref!$D$6:$E$261,2,FALSE)</f>
        <v>Permitted Tank Losses</v>
      </c>
      <c r="K232" s="129">
        <v>0</v>
      </c>
      <c r="L232" s="129">
        <v>1.5634999999999999</v>
      </c>
      <c r="M232" s="174"/>
      <c r="N232" s="174"/>
      <c r="O232" s="174"/>
      <c r="P232" s="171"/>
      <c r="Q232" s="6"/>
      <c r="R232" s="6"/>
      <c r="S232" s="6"/>
      <c r="T232" s="6"/>
      <c r="U232" s="6"/>
      <c r="V232" s="6"/>
    </row>
    <row r="233" spans="1:22" s="77" customFormat="1" x14ac:dyDescent="0.2">
      <c r="A233" s="192" t="s">
        <v>17057</v>
      </c>
      <c r="B233" s="128">
        <v>48</v>
      </c>
      <c r="C233" s="77" t="str">
        <f>VLOOKUP(D233,fips_xref!$A$2:$B$53,2,FALSE)</f>
        <v>48135</v>
      </c>
      <c r="D233" t="s">
        <v>17015</v>
      </c>
      <c r="E233">
        <v>4613</v>
      </c>
      <c r="F233" t="s">
        <v>17558</v>
      </c>
      <c r="G233">
        <v>40400151</v>
      </c>
      <c r="H233" t="s">
        <v>17568</v>
      </c>
      <c r="I233" t="s">
        <v>17502</v>
      </c>
      <c r="J233" t="str">
        <f>VLOOKUP(G233,SCC_xref!$D$6:$E$261,2,FALSE)</f>
        <v>Permitted Fugitives</v>
      </c>
      <c r="K233" s="129">
        <v>0</v>
      </c>
      <c r="L233" s="129">
        <v>1.08</v>
      </c>
      <c r="M233" s="174"/>
      <c r="N233" s="174"/>
      <c r="O233" s="174"/>
      <c r="P233" s="171"/>
      <c r="Q233" s="6"/>
      <c r="R233" s="6"/>
      <c r="S233" s="6"/>
      <c r="T233" s="6"/>
      <c r="U233" s="6"/>
      <c r="V233" s="6"/>
    </row>
    <row r="234" spans="1:22" s="77" customFormat="1" x14ac:dyDescent="0.2">
      <c r="A234" s="192" t="s">
        <v>17057</v>
      </c>
      <c r="B234" s="128">
        <v>48</v>
      </c>
      <c r="C234" s="77" t="str">
        <f>VLOOKUP(D234,fips_xref!$A$2:$B$53,2,FALSE)</f>
        <v>48135</v>
      </c>
      <c r="D234" t="s">
        <v>17015</v>
      </c>
      <c r="E234">
        <v>4613</v>
      </c>
      <c r="F234" t="s">
        <v>17558</v>
      </c>
      <c r="G234">
        <v>40400152</v>
      </c>
      <c r="H234" t="s">
        <v>17569</v>
      </c>
      <c r="I234" t="s">
        <v>17502</v>
      </c>
      <c r="J234" t="str">
        <f>VLOOKUP(G234,SCC_xref!$D$6:$E$261,2,FALSE)</f>
        <v>Natural Gas Production, Other Not Classified</v>
      </c>
      <c r="K234" s="129">
        <v>0</v>
      </c>
      <c r="L234" s="129">
        <v>12.9145</v>
      </c>
      <c r="M234" s="174"/>
      <c r="N234" s="174"/>
      <c r="O234" s="174"/>
      <c r="P234" s="171"/>
      <c r="Q234" s="6"/>
      <c r="R234" s="6"/>
      <c r="S234" s="6"/>
      <c r="T234" s="6"/>
      <c r="U234" s="6"/>
      <c r="V234" s="6"/>
    </row>
    <row r="235" spans="1:22" s="77" customFormat="1" x14ac:dyDescent="0.2">
      <c r="A235" s="192" t="s">
        <v>17057</v>
      </c>
      <c r="B235" s="128">
        <v>48</v>
      </c>
      <c r="C235" s="77" t="str">
        <f>VLOOKUP(D235,fips_xref!$A$2:$B$53,2,FALSE)</f>
        <v>48135</v>
      </c>
      <c r="D235" t="s">
        <v>17015</v>
      </c>
      <c r="E235">
        <v>4613</v>
      </c>
      <c r="F235" t="s">
        <v>17558</v>
      </c>
      <c r="G235">
        <v>40400153</v>
      </c>
      <c r="H235" t="s">
        <v>17570</v>
      </c>
      <c r="I235" t="s">
        <v>17502</v>
      </c>
      <c r="J235" t="str">
        <f>VLOOKUP(G235,SCC_xref!$D$6:$E$261,2,FALSE)</f>
        <v>Natural Gas Production, Other Not Classified</v>
      </c>
      <c r="K235" s="129">
        <v>0</v>
      </c>
      <c r="L235" s="129">
        <v>11.1645</v>
      </c>
      <c r="M235" s="174"/>
      <c r="N235" s="174"/>
      <c r="O235" s="174"/>
      <c r="P235" s="171"/>
      <c r="Q235" s="6"/>
      <c r="R235" s="6"/>
      <c r="S235" s="6"/>
      <c r="T235" s="6"/>
      <c r="U235" s="6"/>
      <c r="V235" s="6"/>
    </row>
    <row r="236" spans="1:22" s="77" customFormat="1" x14ac:dyDescent="0.2">
      <c r="A236" s="192" t="s">
        <v>17057</v>
      </c>
      <c r="B236" s="128">
        <v>48</v>
      </c>
      <c r="C236" s="77" t="str">
        <f>VLOOKUP(D236,fips_xref!$A$2:$B$53,2,FALSE)</f>
        <v>48135</v>
      </c>
      <c r="D236" t="s">
        <v>17015</v>
      </c>
      <c r="E236">
        <v>4613</v>
      </c>
      <c r="F236" t="s">
        <v>17558</v>
      </c>
      <c r="G236">
        <v>40400160</v>
      </c>
      <c r="H236" t="s">
        <v>17571</v>
      </c>
      <c r="I236" t="s">
        <v>17502</v>
      </c>
      <c r="J236" t="str">
        <f>VLOOKUP(G236,SCC_xref!$D$6:$E$261,2,FALSE)</f>
        <v>Permitted Tank Losses</v>
      </c>
      <c r="K236" s="129">
        <v>0</v>
      </c>
      <c r="L236" s="129">
        <v>4.8461999999999996</v>
      </c>
      <c r="M236" s="174"/>
      <c r="N236" s="174"/>
      <c r="O236" s="174"/>
      <c r="P236" s="171"/>
      <c r="Q236" s="6"/>
      <c r="R236" s="6"/>
      <c r="S236" s="6"/>
      <c r="T236" s="6"/>
      <c r="U236" s="6"/>
      <c r="V236" s="6"/>
    </row>
    <row r="237" spans="1:22" s="77" customFormat="1" x14ac:dyDescent="0.2">
      <c r="A237" s="192" t="s">
        <v>17057</v>
      </c>
      <c r="B237" s="128">
        <v>48</v>
      </c>
      <c r="C237" s="77" t="str">
        <f>VLOOKUP(D237,fips_xref!$A$2:$B$53,2,FALSE)</f>
        <v>48135</v>
      </c>
      <c r="D237" t="s">
        <v>17015</v>
      </c>
      <c r="E237">
        <v>4613</v>
      </c>
      <c r="F237" t="s">
        <v>17558</v>
      </c>
      <c r="G237">
        <v>40400199</v>
      </c>
      <c r="H237" t="s">
        <v>17493</v>
      </c>
      <c r="I237" t="s">
        <v>17502</v>
      </c>
      <c r="J237" t="str">
        <f>VLOOKUP(G237,SCC_xref!$D$6:$E$261,2,FALSE)</f>
        <v>Natural Gas Production, Other Not Classified</v>
      </c>
      <c r="K237" s="129">
        <v>0</v>
      </c>
      <c r="L237" s="129">
        <v>0.7823</v>
      </c>
      <c r="M237" s="174"/>
      <c r="N237" s="174"/>
      <c r="O237" s="174"/>
      <c r="P237" s="171"/>
      <c r="Q237" s="6"/>
      <c r="R237" s="6"/>
      <c r="S237" s="6"/>
      <c r="T237" s="6"/>
      <c r="U237" s="6"/>
      <c r="V237" s="6"/>
    </row>
    <row r="238" spans="1:22" s="77" customFormat="1" x14ac:dyDescent="0.2">
      <c r="A238" s="192" t="s">
        <v>17057</v>
      </c>
      <c r="B238" s="128">
        <v>48</v>
      </c>
      <c r="C238" s="77" t="str">
        <f>VLOOKUP(D238,fips_xref!$A$2:$B$53,2,FALSE)</f>
        <v>48141</v>
      </c>
      <c r="D238" t="s">
        <v>17111</v>
      </c>
      <c r="E238">
        <v>4613</v>
      </c>
      <c r="F238" t="s">
        <v>17558</v>
      </c>
      <c r="G238">
        <v>40400149</v>
      </c>
      <c r="H238" t="s">
        <v>17572</v>
      </c>
      <c r="I238" t="s">
        <v>17502</v>
      </c>
      <c r="J238" t="str">
        <f>VLOOKUP(G238,SCC_xref!$D$6:$E$261,2,FALSE)</f>
        <v>Permitted Tank Losses</v>
      </c>
      <c r="K238" s="129">
        <v>0</v>
      </c>
      <c r="L238" s="129">
        <v>11.6286</v>
      </c>
      <c r="M238" s="174"/>
      <c r="N238" s="174"/>
      <c r="O238" s="174"/>
      <c r="P238" s="171"/>
      <c r="Q238" s="6"/>
      <c r="R238" s="6"/>
      <c r="S238" s="6"/>
      <c r="T238" s="6"/>
      <c r="U238" s="6"/>
      <c r="V238" s="6"/>
    </row>
    <row r="239" spans="1:22" s="77" customFormat="1" x14ac:dyDescent="0.2">
      <c r="A239" s="192" t="s">
        <v>17057</v>
      </c>
      <c r="B239" s="128">
        <v>48</v>
      </c>
      <c r="C239" s="77" t="str">
        <f>VLOOKUP(D239,fips_xref!$A$2:$B$53,2,FALSE)</f>
        <v>48141</v>
      </c>
      <c r="D239" t="s">
        <v>17111</v>
      </c>
      <c r="E239">
        <v>4613</v>
      </c>
      <c r="F239" t="s">
        <v>17558</v>
      </c>
      <c r="G239">
        <v>40400150</v>
      </c>
      <c r="H239" t="s">
        <v>17501</v>
      </c>
      <c r="I239" t="s">
        <v>17502</v>
      </c>
      <c r="J239" t="str">
        <f>VLOOKUP(G239,SCC_xref!$D$6:$E$261,2,FALSE)</f>
        <v>Permitted Tank Losses</v>
      </c>
      <c r="K239" s="129">
        <v>0</v>
      </c>
      <c r="L239" s="129">
        <v>36.747100000000003</v>
      </c>
      <c r="M239" s="174"/>
      <c r="N239" s="174"/>
      <c r="O239" s="174"/>
      <c r="P239" s="171"/>
      <c r="Q239" s="6"/>
      <c r="R239" s="6"/>
      <c r="S239" s="6"/>
      <c r="T239" s="6"/>
      <c r="U239" s="6"/>
      <c r="V239" s="6"/>
    </row>
    <row r="240" spans="1:22" s="77" customFormat="1" x14ac:dyDescent="0.2">
      <c r="A240" s="192" t="s">
        <v>17057</v>
      </c>
      <c r="B240" s="128">
        <v>48</v>
      </c>
      <c r="C240" s="77" t="str">
        <f>VLOOKUP(D240,fips_xref!$A$2:$B$53,2,FALSE)</f>
        <v>48141</v>
      </c>
      <c r="D240" t="s">
        <v>17111</v>
      </c>
      <c r="E240">
        <v>4613</v>
      </c>
      <c r="F240" t="s">
        <v>17558</v>
      </c>
      <c r="G240">
        <v>40400151</v>
      </c>
      <c r="H240" t="s">
        <v>17568</v>
      </c>
      <c r="I240" t="s">
        <v>17502</v>
      </c>
      <c r="J240" t="str">
        <f>VLOOKUP(G240,SCC_xref!$D$6:$E$261,2,FALSE)</f>
        <v>Permitted Fugitives</v>
      </c>
      <c r="K240" s="129">
        <v>0</v>
      </c>
      <c r="L240" s="129">
        <v>2.1002999999999998</v>
      </c>
      <c r="M240" s="174"/>
      <c r="N240" s="174"/>
      <c r="O240" s="174"/>
      <c r="P240" s="171"/>
      <c r="Q240" s="6"/>
      <c r="R240" s="6"/>
      <c r="S240" s="6"/>
      <c r="T240" s="6"/>
      <c r="U240" s="6"/>
      <c r="V240" s="6"/>
    </row>
    <row r="241" spans="1:22" s="77" customFormat="1" x14ac:dyDescent="0.2">
      <c r="A241" s="192" t="s">
        <v>17057</v>
      </c>
      <c r="B241" s="128">
        <v>48</v>
      </c>
      <c r="C241" s="77" t="str">
        <f>VLOOKUP(D241,fips_xref!$A$2:$B$53,2,FALSE)</f>
        <v>48141</v>
      </c>
      <c r="D241" t="s">
        <v>17111</v>
      </c>
      <c r="E241">
        <v>4613</v>
      </c>
      <c r="F241" t="s">
        <v>17558</v>
      </c>
      <c r="G241">
        <v>40400153</v>
      </c>
      <c r="H241" t="s">
        <v>17570</v>
      </c>
      <c r="I241" t="s">
        <v>17502</v>
      </c>
      <c r="J241" t="str">
        <f>VLOOKUP(G241,SCC_xref!$D$6:$E$261,2,FALSE)</f>
        <v>Natural Gas Production, Other Not Classified</v>
      </c>
      <c r="K241" s="129">
        <v>2.7233000000000001</v>
      </c>
      <c r="L241" s="129">
        <v>0</v>
      </c>
      <c r="M241" s="174"/>
      <c r="N241" s="174"/>
      <c r="O241" s="174"/>
      <c r="P241" s="171"/>
      <c r="Q241" s="6"/>
      <c r="R241" s="6"/>
      <c r="S241" s="6"/>
      <c r="T241" s="6"/>
      <c r="U241" s="6"/>
      <c r="V241" s="6"/>
    </row>
    <row r="242" spans="1:22" s="77" customFormat="1" x14ac:dyDescent="0.2">
      <c r="A242" s="192" t="s">
        <v>17057</v>
      </c>
      <c r="B242" s="128">
        <v>48</v>
      </c>
      <c r="C242" s="77" t="str">
        <f>VLOOKUP(D242,fips_xref!$A$2:$B$53,2,FALSE)</f>
        <v>48141</v>
      </c>
      <c r="D242" t="s">
        <v>17111</v>
      </c>
      <c r="E242">
        <v>4613</v>
      </c>
      <c r="F242" t="s">
        <v>17558</v>
      </c>
      <c r="G242">
        <v>40400179</v>
      </c>
      <c r="H242" t="s">
        <v>17573</v>
      </c>
      <c r="I242" t="s">
        <v>17502</v>
      </c>
      <c r="J242" t="str">
        <f>VLOOKUP(G242,SCC_xref!$D$6:$E$261,2,FALSE)</f>
        <v>Permitted Tank Losses</v>
      </c>
      <c r="K242" s="129">
        <v>0</v>
      </c>
      <c r="L242" s="129">
        <v>11.868499999999999</v>
      </c>
      <c r="M242" s="174"/>
      <c r="N242" s="174"/>
      <c r="O242" s="174"/>
      <c r="P242" s="171"/>
      <c r="Q242" s="6"/>
      <c r="R242" s="6"/>
      <c r="S242" s="6"/>
      <c r="T242" s="6"/>
      <c r="U242" s="6"/>
      <c r="V242" s="6"/>
    </row>
    <row r="243" spans="1:22" s="77" customFormat="1" x14ac:dyDescent="0.2">
      <c r="A243" s="192" t="s">
        <v>17057</v>
      </c>
      <c r="B243" s="128">
        <v>48</v>
      </c>
      <c r="C243" s="77" t="str">
        <f>VLOOKUP(D243,fips_xref!$A$2:$B$53,2,FALSE)</f>
        <v>48141</v>
      </c>
      <c r="D243" t="s">
        <v>17111</v>
      </c>
      <c r="E243">
        <v>4613</v>
      </c>
      <c r="F243" t="s">
        <v>17558</v>
      </c>
      <c r="G243">
        <v>40400199</v>
      </c>
      <c r="H243" t="s">
        <v>17493</v>
      </c>
      <c r="I243" t="s">
        <v>17502</v>
      </c>
      <c r="J243" t="str">
        <f>VLOOKUP(G243,SCC_xref!$D$6:$E$261,2,FALSE)</f>
        <v>Natural Gas Production, Other Not Classified</v>
      </c>
      <c r="K243" s="129">
        <v>0.157</v>
      </c>
      <c r="L243" s="129">
        <v>0.31240000000000001</v>
      </c>
      <c r="M243" s="174"/>
      <c r="N243" s="174"/>
      <c r="O243" s="174"/>
      <c r="P243" s="6"/>
      <c r="Q243" s="6"/>
      <c r="R243" s="6"/>
      <c r="S243" s="6"/>
      <c r="T243" s="6"/>
      <c r="U243" s="6"/>
      <c r="V243" s="6"/>
    </row>
    <row r="244" spans="1:22" s="77" customFormat="1" x14ac:dyDescent="0.2">
      <c r="A244" s="192" t="s">
        <v>17057</v>
      </c>
      <c r="B244" s="128">
        <v>48</v>
      </c>
      <c r="C244" s="77" t="str">
        <f>VLOOKUP(D244,fips_xref!$A$2:$B$53,2,FALSE)</f>
        <v>48141</v>
      </c>
      <c r="D244" t="s">
        <v>17111</v>
      </c>
      <c r="E244">
        <v>4922</v>
      </c>
      <c r="F244" t="s">
        <v>17535</v>
      </c>
      <c r="G244">
        <v>20200201</v>
      </c>
      <c r="H244" t="s">
        <v>17509</v>
      </c>
      <c r="I244" t="s">
        <v>17461</v>
      </c>
      <c r="J244" t="str">
        <f>VLOOKUP(G244,SCC_xref!$D$6:$E$261,2,FALSE)</f>
        <v>Compressor Engines</v>
      </c>
      <c r="K244" s="129">
        <v>251.2182</v>
      </c>
      <c r="L244" s="129">
        <v>1.4277</v>
      </c>
      <c r="M244" s="174"/>
      <c r="N244" s="174"/>
      <c r="O244" s="174"/>
      <c r="P244" s="6"/>
      <c r="Q244" s="6"/>
      <c r="R244" s="6"/>
      <c r="S244" s="6"/>
      <c r="T244" s="6"/>
      <c r="U244" s="6"/>
      <c r="V244" s="6"/>
    </row>
    <row r="245" spans="1:22" s="77" customFormat="1" x14ac:dyDescent="0.2">
      <c r="A245" s="192" t="s">
        <v>17057</v>
      </c>
      <c r="B245" s="128">
        <v>48</v>
      </c>
      <c r="C245" s="77" t="str">
        <f>VLOOKUP(D245,fips_xref!$A$2:$B$53,2,FALSE)</f>
        <v>48141</v>
      </c>
      <c r="D245" t="s">
        <v>17111</v>
      </c>
      <c r="E245">
        <v>4922</v>
      </c>
      <c r="F245" t="s">
        <v>17535</v>
      </c>
      <c r="G245">
        <v>20200254</v>
      </c>
      <c r="H245" t="s">
        <v>17463</v>
      </c>
      <c r="I245" t="s">
        <v>17461</v>
      </c>
      <c r="J245" t="str">
        <f>VLOOKUP(G245,SCC_xref!$D$6:$E$261,2,FALSE)</f>
        <v>Compressor Engines</v>
      </c>
      <c r="K245" s="129">
        <v>1.1299999999999999E-2</v>
      </c>
      <c r="L245" s="129">
        <v>1.0200000000000001E-2</v>
      </c>
      <c r="M245" s="174"/>
      <c r="N245" s="174"/>
      <c r="O245" s="174"/>
      <c r="P245" s="6"/>
      <c r="Q245" s="6"/>
      <c r="R245" s="6"/>
      <c r="S245" s="6"/>
      <c r="T245" s="6"/>
      <c r="U245" s="6"/>
      <c r="V245" s="6"/>
    </row>
    <row r="246" spans="1:22" s="77" customFormat="1" x14ac:dyDescent="0.2">
      <c r="A246" s="192" t="s">
        <v>17057</v>
      </c>
      <c r="B246" s="128">
        <v>48</v>
      </c>
      <c r="C246" s="77" t="str">
        <f>VLOOKUP(D246,fips_xref!$A$2:$B$53,2,FALSE)</f>
        <v>48141</v>
      </c>
      <c r="D246" t="s">
        <v>17111</v>
      </c>
      <c r="E246">
        <v>4922</v>
      </c>
      <c r="F246" t="s">
        <v>17535</v>
      </c>
      <c r="G246">
        <v>31000207</v>
      </c>
      <c r="H246" t="s">
        <v>17467</v>
      </c>
      <c r="I246" t="s">
        <v>17465</v>
      </c>
      <c r="J246" t="str">
        <f>VLOOKUP(G246,SCC_xref!$D$6:$E$261,2,FALSE)</f>
        <v>Permitted Fugitives</v>
      </c>
      <c r="K246" s="129">
        <v>0</v>
      </c>
      <c r="L246" s="129">
        <v>1.01</v>
      </c>
      <c r="M246" s="174"/>
      <c r="N246" s="174"/>
      <c r="O246" s="174"/>
      <c r="P246" s="6"/>
      <c r="Q246" s="6"/>
      <c r="R246" s="6"/>
      <c r="S246" s="6"/>
      <c r="T246" s="6"/>
      <c r="U246" s="6"/>
      <c r="V246" s="6"/>
    </row>
    <row r="247" spans="1:22" s="77" customFormat="1" x14ac:dyDescent="0.2">
      <c r="A247" s="192" t="s">
        <v>17057</v>
      </c>
      <c r="B247" s="128">
        <v>48</v>
      </c>
      <c r="C247" s="77" t="str">
        <f>VLOOKUP(D247,fips_xref!$A$2:$B$53,2,FALSE)</f>
        <v>48141</v>
      </c>
      <c r="D247" t="s">
        <v>17111</v>
      </c>
      <c r="E247">
        <v>4922</v>
      </c>
      <c r="F247" t="s">
        <v>17535</v>
      </c>
      <c r="G247">
        <v>31000299</v>
      </c>
      <c r="H247" t="s">
        <v>17470</v>
      </c>
      <c r="I247" t="s">
        <v>17465</v>
      </c>
      <c r="J247" t="str">
        <f>VLOOKUP(G247,SCC_xref!$D$6:$E$261,2,FALSE)</f>
        <v>Natural Gas Production, Other Not Classified</v>
      </c>
      <c r="K247" s="129">
        <v>0</v>
      </c>
      <c r="L247" s="129">
        <v>0</v>
      </c>
      <c r="M247" s="174"/>
      <c r="N247" s="174"/>
      <c r="O247" s="174"/>
      <c r="P247" s="6"/>
      <c r="Q247" s="6"/>
      <c r="R247" s="6"/>
      <c r="S247" s="6"/>
      <c r="T247" s="6"/>
      <c r="U247" s="6"/>
      <c r="V247" s="6"/>
    </row>
    <row r="248" spans="1:22" s="77" customFormat="1" x14ac:dyDescent="0.2">
      <c r="A248" s="192" t="s">
        <v>17057</v>
      </c>
      <c r="B248" s="128">
        <v>48</v>
      </c>
      <c r="C248" s="77" t="str">
        <f>VLOOKUP(D248,fips_xref!$A$2:$B$53,2,FALSE)</f>
        <v>48151</v>
      </c>
      <c r="D248" t="s">
        <v>17112</v>
      </c>
      <c r="E248">
        <v>1321</v>
      </c>
      <c r="F248" t="s">
        <v>17479</v>
      </c>
      <c r="G248">
        <v>20200252</v>
      </c>
      <c r="H248" t="s">
        <v>17460</v>
      </c>
      <c r="I248" t="s">
        <v>17461</v>
      </c>
      <c r="J248" t="str">
        <f>VLOOKUP(G248,SCC_xref!$D$6:$E$261,2,FALSE)</f>
        <v>Compressor Engines</v>
      </c>
      <c r="K248" s="129">
        <v>184.26</v>
      </c>
      <c r="L248" s="129">
        <v>7.27</v>
      </c>
      <c r="M248" s="174"/>
      <c r="N248" s="174"/>
      <c r="O248" s="174"/>
      <c r="P248" s="6"/>
      <c r="Q248" s="6"/>
      <c r="R248" s="6"/>
      <c r="S248" s="6"/>
      <c r="T248" s="6"/>
      <c r="U248" s="6"/>
      <c r="V248" s="6"/>
    </row>
    <row r="249" spans="1:22" s="77" customFormat="1" x14ac:dyDescent="0.2">
      <c r="A249" s="192" t="s">
        <v>17057</v>
      </c>
      <c r="B249" s="128">
        <v>48</v>
      </c>
      <c r="C249" s="77" t="str">
        <f>VLOOKUP(D249,fips_xref!$A$2:$B$53,2,FALSE)</f>
        <v>48151</v>
      </c>
      <c r="D249" t="s">
        <v>17112</v>
      </c>
      <c r="E249">
        <v>1321</v>
      </c>
      <c r="F249" t="s">
        <v>17479</v>
      </c>
      <c r="G249">
        <v>20200254</v>
      </c>
      <c r="H249" t="s">
        <v>17463</v>
      </c>
      <c r="I249" t="s">
        <v>17461</v>
      </c>
      <c r="J249" t="str">
        <f>VLOOKUP(G249,SCC_xref!$D$6:$E$261,2,FALSE)</f>
        <v>Compressor Engines</v>
      </c>
      <c r="K249" s="129">
        <v>11.5</v>
      </c>
      <c r="L249" s="129">
        <v>6.28</v>
      </c>
      <c r="M249" s="174"/>
      <c r="N249" s="174"/>
      <c r="O249" s="174"/>
      <c r="P249" s="6"/>
      <c r="Q249" s="6"/>
      <c r="R249" s="6"/>
      <c r="S249" s="6"/>
      <c r="T249" s="6"/>
      <c r="U249" s="6"/>
      <c r="V249" s="6"/>
    </row>
    <row r="250" spans="1:22" s="77" customFormat="1" x14ac:dyDescent="0.2">
      <c r="A250" s="192" t="s">
        <v>17057</v>
      </c>
      <c r="B250" s="128">
        <v>48</v>
      </c>
      <c r="C250" s="77" t="str">
        <f>VLOOKUP(D250,fips_xref!$A$2:$B$53,2,FALSE)</f>
        <v>48151</v>
      </c>
      <c r="D250" t="s">
        <v>17112</v>
      </c>
      <c r="E250">
        <v>1321</v>
      </c>
      <c r="F250" t="s">
        <v>17479</v>
      </c>
      <c r="G250">
        <v>30600903</v>
      </c>
      <c r="H250" t="s">
        <v>17517</v>
      </c>
      <c r="I250" t="s">
        <v>17490</v>
      </c>
      <c r="J250" t="str">
        <f>VLOOKUP(G250,SCC_xref!$D$6:$E$261,2,FALSE)</f>
        <v>Natural Gas Production, Other Not Classified</v>
      </c>
      <c r="K250" s="129">
        <v>0.26</v>
      </c>
      <c r="L250" s="129">
        <v>0</v>
      </c>
      <c r="M250" s="174"/>
      <c r="N250" s="174"/>
      <c r="O250" s="174"/>
      <c r="P250" s="6"/>
      <c r="Q250" s="6"/>
      <c r="R250" s="6"/>
      <c r="S250" s="6"/>
      <c r="T250" s="6"/>
      <c r="U250" s="6"/>
      <c r="V250" s="6"/>
    </row>
    <row r="251" spans="1:22" s="77" customFormat="1" x14ac:dyDescent="0.2">
      <c r="A251" s="192" t="s">
        <v>17057</v>
      </c>
      <c r="B251" s="128">
        <v>48</v>
      </c>
      <c r="C251" s="77" t="str">
        <f>VLOOKUP(D251,fips_xref!$A$2:$B$53,2,FALSE)</f>
        <v>48151</v>
      </c>
      <c r="D251" t="s">
        <v>17112</v>
      </c>
      <c r="E251">
        <v>1321</v>
      </c>
      <c r="F251" t="s">
        <v>17479</v>
      </c>
      <c r="G251">
        <v>31000220</v>
      </c>
      <c r="H251" t="s">
        <v>17495</v>
      </c>
      <c r="I251" t="s">
        <v>17496</v>
      </c>
      <c r="J251" t="str">
        <f>VLOOKUP(G251,SCC_xref!$D$6:$E$261,2,FALSE)</f>
        <v>Natural Gas Production, All Equipt Leak Fugitives</v>
      </c>
      <c r="K251" s="129">
        <v>0</v>
      </c>
      <c r="L251" s="129">
        <v>16.14</v>
      </c>
      <c r="M251" s="174"/>
      <c r="N251" s="174"/>
      <c r="O251" s="174"/>
      <c r="P251" s="6"/>
      <c r="Q251" s="6"/>
      <c r="R251" s="6"/>
      <c r="S251" s="6"/>
      <c r="T251" s="6"/>
      <c r="U251" s="6"/>
      <c r="V251" s="6"/>
    </row>
    <row r="252" spans="1:22" s="77" customFormat="1" x14ac:dyDescent="0.2">
      <c r="A252" s="192" t="s">
        <v>17057</v>
      </c>
      <c r="B252" s="128">
        <v>48</v>
      </c>
      <c r="C252" s="77" t="str">
        <f>VLOOKUP(D252,fips_xref!$A$2:$B$53,2,FALSE)</f>
        <v>48151</v>
      </c>
      <c r="D252" t="s">
        <v>17112</v>
      </c>
      <c r="E252">
        <v>1321</v>
      </c>
      <c r="F252" t="s">
        <v>17479</v>
      </c>
      <c r="G252">
        <v>31000227</v>
      </c>
      <c r="H252" t="s">
        <v>17468</v>
      </c>
      <c r="I252" t="s">
        <v>17469</v>
      </c>
      <c r="J252" t="str">
        <f>VLOOKUP(G252,SCC_xref!$D$6:$E$261,2,FALSE)</f>
        <v>Dehydrator</v>
      </c>
      <c r="K252" s="129">
        <v>0</v>
      </c>
      <c r="L252" s="129">
        <v>4.04</v>
      </c>
      <c r="M252" s="174"/>
      <c r="N252" s="174"/>
      <c r="O252" s="174"/>
      <c r="P252" s="6"/>
      <c r="Q252" s="6"/>
      <c r="R252" s="6"/>
      <c r="S252" s="6"/>
      <c r="T252" s="6"/>
      <c r="U252" s="6"/>
      <c r="V252" s="6"/>
    </row>
    <row r="253" spans="1:22" s="77" customFormat="1" x14ac:dyDescent="0.2">
      <c r="A253" s="192" t="s">
        <v>17057</v>
      </c>
      <c r="B253" s="128">
        <v>48</v>
      </c>
      <c r="C253" s="77" t="str">
        <f>VLOOKUP(D253,fips_xref!$A$2:$B$53,2,FALSE)</f>
        <v>48151</v>
      </c>
      <c r="D253" t="s">
        <v>17112</v>
      </c>
      <c r="E253">
        <v>1321</v>
      </c>
      <c r="F253" t="s">
        <v>17479</v>
      </c>
      <c r="G253">
        <v>31000305</v>
      </c>
      <c r="H253" t="s">
        <v>17538</v>
      </c>
      <c r="I253" t="s">
        <v>17469</v>
      </c>
      <c r="J253" t="str">
        <f>VLOOKUP(G253,SCC_xref!$D$6:$E$261,2,FALSE)</f>
        <v>Natural Gas Processing Facilities, Gas Sweeting: Amine Process</v>
      </c>
      <c r="K253" s="129">
        <v>0</v>
      </c>
      <c r="L253" s="129">
        <v>0.63</v>
      </c>
      <c r="M253" s="174"/>
      <c r="N253" s="174"/>
      <c r="O253" s="174"/>
      <c r="P253" s="6"/>
      <c r="Q253" s="6"/>
      <c r="R253" s="6"/>
      <c r="S253" s="6"/>
      <c r="T253" s="6"/>
      <c r="U253" s="6"/>
      <c r="V253" s="6"/>
    </row>
    <row r="254" spans="1:22" s="77" customFormat="1" x14ac:dyDescent="0.2">
      <c r="A254" s="192" t="s">
        <v>17057</v>
      </c>
      <c r="B254" s="128">
        <v>48</v>
      </c>
      <c r="C254" s="77" t="str">
        <f>VLOOKUP(D254,fips_xref!$A$2:$B$53,2,FALSE)</f>
        <v>48151</v>
      </c>
      <c r="D254" t="s">
        <v>17112</v>
      </c>
      <c r="E254">
        <v>1321</v>
      </c>
      <c r="F254" t="s">
        <v>17479</v>
      </c>
      <c r="G254">
        <v>31000404</v>
      </c>
      <c r="H254" t="s">
        <v>17471</v>
      </c>
      <c r="I254" t="s">
        <v>17465</v>
      </c>
      <c r="J254" t="str">
        <f>VLOOKUP(G254,SCC_xref!$D$6:$E$261,2,FALSE)</f>
        <v>Process Heaters</v>
      </c>
      <c r="K254" s="129">
        <v>4.18</v>
      </c>
      <c r="L254" s="129">
        <v>0.23039999999999999</v>
      </c>
      <c r="M254" s="174"/>
      <c r="N254" s="174"/>
      <c r="O254" s="174"/>
      <c r="P254" s="6"/>
      <c r="Q254" s="6"/>
      <c r="R254" s="6"/>
      <c r="S254" s="6"/>
      <c r="T254" s="6"/>
      <c r="U254" s="6"/>
      <c r="V254" s="6"/>
    </row>
    <row r="255" spans="1:22" s="77" customFormat="1" x14ac:dyDescent="0.2">
      <c r="A255" s="192" t="s">
        <v>17057</v>
      </c>
      <c r="B255" s="128">
        <v>48</v>
      </c>
      <c r="C255" s="77" t="str">
        <f>VLOOKUP(D255,fips_xref!$A$2:$B$53,2,FALSE)</f>
        <v>48151</v>
      </c>
      <c r="D255" t="s">
        <v>17112</v>
      </c>
      <c r="E255">
        <v>1321</v>
      </c>
      <c r="F255" t="s">
        <v>17479</v>
      </c>
      <c r="G255">
        <v>40400311</v>
      </c>
      <c r="H255" t="s">
        <v>17477</v>
      </c>
      <c r="I255" t="s">
        <v>17478</v>
      </c>
      <c r="J255" t="str">
        <f>VLOOKUP(G255,SCC_xref!$D$6:$E$261,2,FALSE)</f>
        <v>Permitted Tank Losses</v>
      </c>
      <c r="K255" s="129">
        <v>0</v>
      </c>
      <c r="L255" s="129">
        <v>0</v>
      </c>
      <c r="M255" s="174"/>
      <c r="N255" s="174"/>
      <c r="O255" s="174"/>
      <c r="P255" s="6"/>
      <c r="Q255" s="6"/>
      <c r="R255" s="6"/>
      <c r="S255" s="6"/>
      <c r="T255" s="6"/>
      <c r="U255" s="6"/>
      <c r="V255" s="6"/>
    </row>
    <row r="256" spans="1:22" s="77" customFormat="1" x14ac:dyDescent="0.2">
      <c r="A256" s="192" t="s">
        <v>17057</v>
      </c>
      <c r="B256" s="128">
        <v>48</v>
      </c>
      <c r="C256" s="77" t="str">
        <f>VLOOKUP(D256,fips_xref!$A$2:$B$53,2,FALSE)</f>
        <v>48165</v>
      </c>
      <c r="D256" t="s">
        <v>17022</v>
      </c>
      <c r="E256">
        <v>1311</v>
      </c>
      <c r="F256" t="s">
        <v>17459</v>
      </c>
      <c r="G256">
        <v>20200201</v>
      </c>
      <c r="H256" t="s">
        <v>17509</v>
      </c>
      <c r="I256" t="s">
        <v>17461</v>
      </c>
      <c r="J256" t="str">
        <f>VLOOKUP(G256,SCC_xref!$D$6:$E$261,2,FALSE)</f>
        <v>Compressor Engines</v>
      </c>
      <c r="K256" s="129">
        <v>19.433499999999999</v>
      </c>
      <c r="L256" s="129">
        <v>0.17100000000000001</v>
      </c>
      <c r="M256" s="174"/>
      <c r="N256" s="174"/>
      <c r="O256" s="174"/>
      <c r="P256" s="6"/>
      <c r="Q256" s="6"/>
      <c r="R256" s="6"/>
      <c r="S256" s="6"/>
      <c r="T256" s="6"/>
      <c r="U256" s="6"/>
      <c r="V256" s="6"/>
    </row>
    <row r="257" spans="1:22" s="77" customFormat="1" x14ac:dyDescent="0.2">
      <c r="A257" s="192" t="s">
        <v>17057</v>
      </c>
      <c r="B257" s="128">
        <v>48</v>
      </c>
      <c r="C257" s="77" t="str">
        <f>VLOOKUP(D257,fips_xref!$A$2:$B$53,2,FALSE)</f>
        <v>48165</v>
      </c>
      <c r="D257" t="s">
        <v>17022</v>
      </c>
      <c r="E257">
        <v>1311</v>
      </c>
      <c r="F257" t="s">
        <v>17459</v>
      </c>
      <c r="G257">
        <v>20200253</v>
      </c>
      <c r="H257" t="s">
        <v>17462</v>
      </c>
      <c r="I257" t="s">
        <v>17461</v>
      </c>
      <c r="J257" t="str">
        <f>VLOOKUP(G257,SCC_xref!$D$6:$E$261,2,FALSE)</f>
        <v>Compressor Engines</v>
      </c>
      <c r="K257" s="129">
        <v>330.62</v>
      </c>
      <c r="L257" s="129">
        <v>16.28</v>
      </c>
      <c r="M257" s="174"/>
      <c r="N257" s="174"/>
      <c r="O257" s="174"/>
      <c r="P257" s="6"/>
      <c r="Q257" s="6"/>
      <c r="R257" s="6"/>
      <c r="S257" s="6"/>
      <c r="T257" s="6"/>
      <c r="U257" s="6"/>
      <c r="V257" s="6"/>
    </row>
    <row r="258" spans="1:22" s="77" customFormat="1" x14ac:dyDescent="0.2">
      <c r="A258" s="192" t="s">
        <v>17057</v>
      </c>
      <c r="B258" s="128">
        <v>48</v>
      </c>
      <c r="C258" s="77" t="str">
        <f>VLOOKUP(D258,fips_xref!$A$2:$B$53,2,FALSE)</f>
        <v>48165</v>
      </c>
      <c r="D258" t="s">
        <v>17022</v>
      </c>
      <c r="E258">
        <v>1311</v>
      </c>
      <c r="F258" t="s">
        <v>17459</v>
      </c>
      <c r="G258">
        <v>31000199</v>
      </c>
      <c r="H258" t="s">
        <v>17574</v>
      </c>
      <c r="I258" t="s">
        <v>17465</v>
      </c>
      <c r="J258" t="str">
        <f>VLOOKUP(G258,SCC_xref!$D$6:$E$261,2,FALSE)</f>
        <v>Oil Production, Processing Operations: Not Classified</v>
      </c>
      <c r="K258" s="129">
        <v>0</v>
      </c>
      <c r="L258" s="129">
        <v>0.93799999999999994</v>
      </c>
      <c r="M258" s="174"/>
      <c r="N258" s="174"/>
      <c r="O258" s="174"/>
      <c r="P258" s="6"/>
      <c r="Q258" s="6"/>
      <c r="R258" s="6"/>
      <c r="S258" s="6"/>
      <c r="T258" s="6"/>
      <c r="U258" s="6"/>
      <c r="V258" s="6"/>
    </row>
    <row r="259" spans="1:22" s="77" customFormat="1" x14ac:dyDescent="0.2">
      <c r="A259" s="192" t="s">
        <v>17057</v>
      </c>
      <c r="B259" s="128">
        <v>48</v>
      </c>
      <c r="C259" s="77" t="str">
        <f>VLOOKUP(D259,fips_xref!$A$2:$B$53,2,FALSE)</f>
        <v>48165</v>
      </c>
      <c r="D259" t="s">
        <v>17022</v>
      </c>
      <c r="E259">
        <v>1311</v>
      </c>
      <c r="F259" t="s">
        <v>17459</v>
      </c>
      <c r="G259">
        <v>31000205</v>
      </c>
      <c r="H259" t="s">
        <v>17466</v>
      </c>
      <c r="I259" t="s">
        <v>17465</v>
      </c>
      <c r="J259" t="str">
        <f>VLOOKUP(G259,SCC_xref!$D$6:$E$261,2,FALSE)</f>
        <v>Natural Gas Production, Flares</v>
      </c>
      <c r="K259" s="129">
        <v>0.246</v>
      </c>
      <c r="L259" s="129">
        <v>0.1004</v>
      </c>
      <c r="M259" s="174"/>
      <c r="N259" s="174"/>
      <c r="O259" s="174"/>
      <c r="P259" s="6"/>
      <c r="Q259" s="6"/>
      <c r="R259" s="6"/>
      <c r="S259" s="6"/>
      <c r="T259" s="6"/>
      <c r="U259" s="6"/>
      <c r="V259" s="6"/>
    </row>
    <row r="260" spans="1:22" s="77" customFormat="1" x14ac:dyDescent="0.2">
      <c r="A260" s="192" t="s">
        <v>17057</v>
      </c>
      <c r="B260" s="128">
        <v>48</v>
      </c>
      <c r="C260" s="77" t="str">
        <f>VLOOKUP(D260,fips_xref!$A$2:$B$53,2,FALSE)</f>
        <v>48165</v>
      </c>
      <c r="D260" t="s">
        <v>17022</v>
      </c>
      <c r="E260">
        <v>1311</v>
      </c>
      <c r="F260" t="s">
        <v>17459</v>
      </c>
      <c r="G260">
        <v>31000207</v>
      </c>
      <c r="H260" t="s">
        <v>17467</v>
      </c>
      <c r="I260" t="s">
        <v>17465</v>
      </c>
      <c r="J260" t="str">
        <f>VLOOKUP(G260,SCC_xref!$D$6:$E$261,2,FALSE)</f>
        <v>Permitted Fugitives</v>
      </c>
      <c r="K260" s="129">
        <v>0</v>
      </c>
      <c r="L260" s="129">
        <v>9.5844000000000005</v>
      </c>
      <c r="M260" s="174"/>
      <c r="N260" s="174"/>
      <c r="O260" s="174"/>
      <c r="P260" s="6"/>
      <c r="Q260" s="6"/>
      <c r="R260" s="6"/>
      <c r="S260" s="6"/>
      <c r="T260" s="6"/>
      <c r="U260" s="6"/>
      <c r="V260" s="6"/>
    </row>
    <row r="261" spans="1:22" s="77" customFormat="1" x14ac:dyDescent="0.2">
      <c r="A261" s="192" t="s">
        <v>17057</v>
      </c>
      <c r="B261" s="128">
        <v>48</v>
      </c>
      <c r="C261" s="77" t="str">
        <f>VLOOKUP(D261,fips_xref!$A$2:$B$53,2,FALSE)</f>
        <v>48165</v>
      </c>
      <c r="D261" t="s">
        <v>17022</v>
      </c>
      <c r="E261">
        <v>1311</v>
      </c>
      <c r="F261" t="s">
        <v>17459</v>
      </c>
      <c r="G261">
        <v>31000227</v>
      </c>
      <c r="H261" t="s">
        <v>17468</v>
      </c>
      <c r="I261" t="s">
        <v>17469</v>
      </c>
      <c r="J261" t="str">
        <f>VLOOKUP(G261,SCC_xref!$D$6:$E$261,2,FALSE)</f>
        <v>Dehydrator</v>
      </c>
      <c r="K261" s="129">
        <v>0</v>
      </c>
      <c r="L261" s="129">
        <v>0.53239999999999998</v>
      </c>
      <c r="M261" s="174"/>
      <c r="N261" s="174"/>
      <c r="O261" s="174"/>
      <c r="P261" s="6"/>
      <c r="Q261" s="6"/>
      <c r="R261" s="6"/>
      <c r="S261" s="6"/>
      <c r="T261" s="6"/>
      <c r="U261" s="6"/>
      <c r="V261" s="6"/>
    </row>
    <row r="262" spans="1:22" s="77" customFormat="1" x14ac:dyDescent="0.2">
      <c r="A262" s="192" t="s">
        <v>17057</v>
      </c>
      <c r="B262" s="128">
        <v>48</v>
      </c>
      <c r="C262" s="77" t="str">
        <f>VLOOKUP(D262,fips_xref!$A$2:$B$53,2,FALSE)</f>
        <v>48165</v>
      </c>
      <c r="D262" t="s">
        <v>17022</v>
      </c>
      <c r="E262">
        <v>1311</v>
      </c>
      <c r="F262" t="s">
        <v>17459</v>
      </c>
      <c r="G262">
        <v>31000299</v>
      </c>
      <c r="H262" t="s">
        <v>17470</v>
      </c>
      <c r="I262" t="s">
        <v>17465</v>
      </c>
      <c r="J262" t="str">
        <f>VLOOKUP(G262,SCC_xref!$D$6:$E$261,2,FALSE)</f>
        <v>Natural Gas Production, Other Not Classified</v>
      </c>
      <c r="K262" s="129">
        <v>0.44</v>
      </c>
      <c r="L262" s="129">
        <v>0.02</v>
      </c>
      <c r="M262" s="174"/>
      <c r="N262" s="174"/>
      <c r="O262" s="174"/>
      <c r="P262" s="6"/>
      <c r="Q262" s="6"/>
      <c r="R262" s="6"/>
      <c r="S262" s="6"/>
      <c r="T262" s="6"/>
      <c r="U262" s="6"/>
      <c r="V262" s="6"/>
    </row>
    <row r="263" spans="1:22" s="77" customFormat="1" x14ac:dyDescent="0.2">
      <c r="A263" s="192" t="s">
        <v>17057</v>
      </c>
      <c r="B263" s="128">
        <v>48</v>
      </c>
      <c r="C263" s="77" t="str">
        <f>VLOOKUP(D263,fips_xref!$A$2:$B$53,2,FALSE)</f>
        <v>48165</v>
      </c>
      <c r="D263" t="s">
        <v>17022</v>
      </c>
      <c r="E263">
        <v>1311</v>
      </c>
      <c r="F263" t="s">
        <v>17459</v>
      </c>
      <c r="G263">
        <v>31088801</v>
      </c>
      <c r="H263" t="s">
        <v>17472</v>
      </c>
      <c r="I263" t="s">
        <v>17465</v>
      </c>
      <c r="J263" t="str">
        <f>VLOOKUP(G263,SCC_xref!$D$6:$E$261,2,FALSE)</f>
        <v>Permitted Fugitives</v>
      </c>
      <c r="K263" s="129">
        <v>0</v>
      </c>
      <c r="L263" s="129">
        <v>1.784</v>
      </c>
      <c r="M263" s="174"/>
      <c r="N263" s="174"/>
      <c r="O263" s="174"/>
      <c r="P263" s="6"/>
      <c r="Q263" s="6"/>
      <c r="R263" s="6"/>
      <c r="S263" s="6"/>
      <c r="T263" s="6"/>
      <c r="U263" s="6"/>
      <c r="V263" s="6"/>
    </row>
    <row r="264" spans="1:22" s="77" customFormat="1" x14ac:dyDescent="0.2">
      <c r="A264" s="192" t="s">
        <v>17057</v>
      </c>
      <c r="B264" s="128">
        <v>48</v>
      </c>
      <c r="C264" s="77" t="str">
        <f>VLOOKUP(D264,fips_xref!$A$2:$B$53,2,FALSE)</f>
        <v>48165</v>
      </c>
      <c r="D264" t="s">
        <v>17022</v>
      </c>
      <c r="E264">
        <v>1311</v>
      </c>
      <c r="F264" t="s">
        <v>17459</v>
      </c>
      <c r="G264">
        <v>40301012</v>
      </c>
      <c r="H264" t="s">
        <v>17500</v>
      </c>
      <c r="I264" t="s">
        <v>17474</v>
      </c>
      <c r="J264" t="str">
        <f>VLOOKUP(G264,SCC_xref!$D$6:$E$261,2,FALSE)</f>
        <v>Permitted Tank Losses</v>
      </c>
      <c r="K264" s="129">
        <v>0</v>
      </c>
      <c r="L264" s="129">
        <v>0</v>
      </c>
      <c r="M264" s="174"/>
      <c r="N264" s="174"/>
      <c r="O264" s="174"/>
      <c r="P264" s="6"/>
      <c r="Q264" s="6"/>
      <c r="R264" s="6"/>
      <c r="S264" s="6"/>
      <c r="T264" s="6"/>
      <c r="U264" s="6"/>
      <c r="V264" s="6"/>
    </row>
    <row r="265" spans="1:22" s="77" customFormat="1" x14ac:dyDescent="0.2">
      <c r="A265" s="192" t="s">
        <v>17057</v>
      </c>
      <c r="B265" s="128">
        <v>48</v>
      </c>
      <c r="C265" s="77" t="str">
        <f>VLOOKUP(D265,fips_xref!$A$2:$B$53,2,FALSE)</f>
        <v>48165</v>
      </c>
      <c r="D265" t="s">
        <v>17022</v>
      </c>
      <c r="E265">
        <v>1311</v>
      </c>
      <c r="F265" t="s">
        <v>17459</v>
      </c>
      <c r="G265">
        <v>40301099</v>
      </c>
      <c r="H265" t="s">
        <v>17473</v>
      </c>
      <c r="I265" t="s">
        <v>17474</v>
      </c>
      <c r="J265" t="str">
        <f>VLOOKUP(G265,SCC_xref!$D$6:$E$261,2,FALSE)</f>
        <v>Permitted Tank Losses</v>
      </c>
      <c r="K265" s="129">
        <v>0</v>
      </c>
      <c r="L265" s="129">
        <v>7.96</v>
      </c>
      <c r="M265" s="174"/>
      <c r="N265" s="174"/>
      <c r="O265" s="174"/>
      <c r="P265" s="6"/>
      <c r="Q265" s="6"/>
      <c r="R265" s="6"/>
      <c r="S265" s="6"/>
      <c r="T265" s="6"/>
      <c r="U265" s="6"/>
      <c r="V265" s="6"/>
    </row>
    <row r="266" spans="1:22" s="77" customFormat="1" x14ac:dyDescent="0.2">
      <c r="A266" s="192" t="s">
        <v>17057</v>
      </c>
      <c r="B266" s="128">
        <v>48</v>
      </c>
      <c r="C266" s="77" t="str">
        <f>VLOOKUP(D266,fips_xref!$A$2:$B$53,2,FALSE)</f>
        <v>48165</v>
      </c>
      <c r="D266" t="s">
        <v>17022</v>
      </c>
      <c r="E266">
        <v>1311</v>
      </c>
      <c r="F266" t="s">
        <v>17459</v>
      </c>
      <c r="G266">
        <v>40899995</v>
      </c>
      <c r="H266" t="s">
        <v>17550</v>
      </c>
      <c r="I266" t="s">
        <v>17512</v>
      </c>
      <c r="J266" t="str">
        <f>VLOOKUP(G266,SCC_xref!$D$6:$E$261,2,FALSE)</f>
        <v>Natural Gas Production, Other Not Classified</v>
      </c>
      <c r="K266" s="129">
        <v>0</v>
      </c>
      <c r="L266" s="129">
        <v>0.19</v>
      </c>
      <c r="M266" s="174"/>
      <c r="N266" s="174"/>
      <c r="O266" s="174"/>
      <c r="P266" s="6"/>
      <c r="Q266" s="6"/>
      <c r="R266" s="6"/>
      <c r="S266" s="6"/>
      <c r="T266" s="6"/>
      <c r="U266" s="6"/>
      <c r="V266" s="6"/>
    </row>
    <row r="267" spans="1:22" s="77" customFormat="1" x14ac:dyDescent="0.2">
      <c r="A267" s="192" t="s">
        <v>17057</v>
      </c>
      <c r="B267" s="128">
        <v>48</v>
      </c>
      <c r="C267" s="77" t="str">
        <f>VLOOKUP(D267,fips_xref!$A$2:$B$53,2,FALSE)</f>
        <v>48165</v>
      </c>
      <c r="D267" t="s">
        <v>17022</v>
      </c>
      <c r="E267">
        <v>1321</v>
      </c>
      <c r="F267" t="s">
        <v>17479</v>
      </c>
      <c r="G267">
        <v>10200602</v>
      </c>
      <c r="H267" t="s">
        <v>17480</v>
      </c>
      <c r="I267" t="s">
        <v>17481</v>
      </c>
      <c r="J267" t="str">
        <f>VLOOKUP(G267,SCC_xref!$D$6:$E$261,2,FALSE)</f>
        <v>Process Heaters</v>
      </c>
      <c r="K267" s="129">
        <v>18.57</v>
      </c>
      <c r="L267" s="129">
        <v>1.6</v>
      </c>
      <c r="M267" s="174"/>
      <c r="N267" s="174"/>
      <c r="O267" s="174"/>
      <c r="P267" s="6"/>
      <c r="Q267" s="6"/>
      <c r="R267" s="6"/>
      <c r="S267" s="6"/>
      <c r="T267" s="6"/>
      <c r="U267" s="6"/>
      <c r="V267" s="6"/>
    </row>
    <row r="268" spans="1:22" s="77" customFormat="1" x14ac:dyDescent="0.2">
      <c r="A268" s="192" t="s">
        <v>17057</v>
      </c>
      <c r="B268" s="128">
        <v>48</v>
      </c>
      <c r="C268" s="77" t="str">
        <f>VLOOKUP(D268,fips_xref!$A$2:$B$53,2,FALSE)</f>
        <v>48165</v>
      </c>
      <c r="D268" t="s">
        <v>17022</v>
      </c>
      <c r="E268">
        <v>1321</v>
      </c>
      <c r="F268" t="s">
        <v>17479</v>
      </c>
      <c r="G268">
        <v>20200201</v>
      </c>
      <c r="H268" t="s">
        <v>17509</v>
      </c>
      <c r="I268" t="s">
        <v>17461</v>
      </c>
      <c r="J268" t="str">
        <f>VLOOKUP(G268,SCC_xref!$D$6:$E$261,2,FALSE)</f>
        <v>Compressor Engines</v>
      </c>
      <c r="K268" s="129">
        <v>579.55999999999995</v>
      </c>
      <c r="L268" s="129">
        <v>3.73</v>
      </c>
      <c r="M268" s="174"/>
      <c r="N268" s="174"/>
      <c r="O268" s="174"/>
      <c r="P268" s="6"/>
      <c r="Q268" s="6"/>
      <c r="R268" s="6"/>
      <c r="S268" s="6"/>
      <c r="T268" s="6"/>
      <c r="U268" s="6"/>
      <c r="V268" s="6"/>
    </row>
    <row r="269" spans="1:22" s="77" customFormat="1" x14ac:dyDescent="0.2">
      <c r="A269" s="192" t="s">
        <v>17057</v>
      </c>
      <c r="B269" s="128">
        <v>48</v>
      </c>
      <c r="C269" s="77" t="str">
        <f>VLOOKUP(D269,fips_xref!$A$2:$B$53,2,FALSE)</f>
        <v>48165</v>
      </c>
      <c r="D269" t="s">
        <v>17022</v>
      </c>
      <c r="E269">
        <v>1321</v>
      </c>
      <c r="F269" t="s">
        <v>17479</v>
      </c>
      <c r="G269">
        <v>31000205</v>
      </c>
      <c r="H269" t="s">
        <v>17466</v>
      </c>
      <c r="I269" t="s">
        <v>17465</v>
      </c>
      <c r="J269" t="str">
        <f>VLOOKUP(G269,SCC_xref!$D$6:$E$261,2,FALSE)</f>
        <v>Natural Gas Production, Flares</v>
      </c>
      <c r="K269" s="129">
        <v>0.61899999999999999</v>
      </c>
      <c r="L269" s="129">
        <v>2.7370000000000001</v>
      </c>
      <c r="M269" s="174"/>
      <c r="N269" s="174"/>
      <c r="O269" s="174"/>
      <c r="P269" s="6"/>
      <c r="Q269" s="6"/>
      <c r="R269" s="6"/>
      <c r="S269" s="6"/>
      <c r="T269" s="6"/>
      <c r="U269" s="6"/>
      <c r="V269" s="6"/>
    </row>
    <row r="270" spans="1:22" s="77" customFormat="1" x14ac:dyDescent="0.2">
      <c r="A270" s="192" t="s">
        <v>17057</v>
      </c>
      <c r="B270" s="128">
        <v>48</v>
      </c>
      <c r="C270" s="77" t="str">
        <f>VLOOKUP(D270,fips_xref!$A$2:$B$53,2,FALSE)</f>
        <v>48165</v>
      </c>
      <c r="D270" t="s">
        <v>17022</v>
      </c>
      <c r="E270">
        <v>1321</v>
      </c>
      <c r="F270" t="s">
        <v>17479</v>
      </c>
      <c r="G270">
        <v>31000208</v>
      </c>
      <c r="H270" t="s">
        <v>17575</v>
      </c>
      <c r="I270" t="s">
        <v>17506</v>
      </c>
      <c r="J270" t="str">
        <f>VLOOKUP(G270,SCC_xref!$D$6:$E$261,2,FALSE)</f>
        <v>Natural Gas Production, Other Not Classified</v>
      </c>
      <c r="K270" s="129">
        <v>2.65</v>
      </c>
      <c r="L270" s="129">
        <v>0.4</v>
      </c>
      <c r="M270" s="174"/>
      <c r="N270" s="174"/>
      <c r="O270" s="174"/>
      <c r="P270" s="6"/>
      <c r="Q270" s="6"/>
      <c r="R270" s="6"/>
      <c r="S270" s="6"/>
      <c r="T270" s="6"/>
      <c r="U270" s="6"/>
      <c r="V270" s="6"/>
    </row>
    <row r="271" spans="1:22" s="77" customFormat="1" x14ac:dyDescent="0.2">
      <c r="A271" s="192" t="s">
        <v>17057</v>
      </c>
      <c r="B271" s="128">
        <v>48</v>
      </c>
      <c r="C271" s="77" t="str">
        <f>VLOOKUP(D271,fips_xref!$A$2:$B$53,2,FALSE)</f>
        <v>48165</v>
      </c>
      <c r="D271" t="s">
        <v>17022</v>
      </c>
      <c r="E271">
        <v>1321</v>
      </c>
      <c r="F271" t="s">
        <v>17479</v>
      </c>
      <c r="G271">
        <v>31000220</v>
      </c>
      <c r="H271" t="s">
        <v>17495</v>
      </c>
      <c r="I271" t="s">
        <v>17496</v>
      </c>
      <c r="J271" t="str">
        <f>VLOOKUP(G271,SCC_xref!$D$6:$E$261,2,FALSE)</f>
        <v>Natural Gas Production, All Equipt Leak Fugitives</v>
      </c>
      <c r="K271" s="129">
        <v>0</v>
      </c>
      <c r="L271" s="129">
        <v>21.517399999999999</v>
      </c>
      <c r="M271" s="174"/>
      <c r="N271" s="174"/>
      <c r="O271" s="174"/>
      <c r="P271" s="6"/>
      <c r="Q271" s="6"/>
      <c r="R271" s="6"/>
      <c r="S271" s="6"/>
      <c r="T271" s="6"/>
      <c r="U271" s="6"/>
      <c r="V271" s="6"/>
    </row>
    <row r="272" spans="1:22" s="77" customFormat="1" x14ac:dyDescent="0.2">
      <c r="A272" s="192" t="s">
        <v>17057</v>
      </c>
      <c r="B272" s="128">
        <v>48</v>
      </c>
      <c r="C272" s="77" t="str">
        <f>VLOOKUP(D272,fips_xref!$A$2:$B$53,2,FALSE)</f>
        <v>48165</v>
      </c>
      <c r="D272" t="s">
        <v>17022</v>
      </c>
      <c r="E272">
        <v>1321</v>
      </c>
      <c r="F272" t="s">
        <v>17479</v>
      </c>
      <c r="G272">
        <v>31000227</v>
      </c>
      <c r="H272" t="s">
        <v>17468</v>
      </c>
      <c r="I272" t="s">
        <v>17469</v>
      </c>
      <c r="J272" t="str">
        <f>VLOOKUP(G272,SCC_xref!$D$6:$E$261,2,FALSE)</f>
        <v>Dehydrator</v>
      </c>
      <c r="K272" s="129">
        <v>0</v>
      </c>
      <c r="L272" s="129">
        <v>3.8108</v>
      </c>
      <c r="M272" s="174"/>
      <c r="N272" s="174"/>
      <c r="O272" s="174"/>
      <c r="P272" s="6"/>
      <c r="Q272" s="6"/>
      <c r="R272" s="6"/>
      <c r="S272" s="6"/>
      <c r="T272" s="6"/>
      <c r="U272" s="6"/>
      <c r="V272" s="6"/>
    </row>
    <row r="273" spans="1:22" s="77" customFormat="1" x14ac:dyDescent="0.2">
      <c r="A273" s="192" t="s">
        <v>17057</v>
      </c>
      <c r="B273" s="128">
        <v>48</v>
      </c>
      <c r="C273" s="77" t="str">
        <f>VLOOKUP(D273,fips_xref!$A$2:$B$53,2,FALSE)</f>
        <v>48165</v>
      </c>
      <c r="D273" t="s">
        <v>17022</v>
      </c>
      <c r="E273">
        <v>1321</v>
      </c>
      <c r="F273" t="s">
        <v>17479</v>
      </c>
      <c r="G273">
        <v>31000299</v>
      </c>
      <c r="H273" t="s">
        <v>17470</v>
      </c>
      <c r="I273" t="s">
        <v>17465</v>
      </c>
      <c r="J273" t="str">
        <f>VLOOKUP(G273,SCC_xref!$D$6:$E$261,2,FALSE)</f>
        <v>Natural Gas Production, Other Not Classified</v>
      </c>
      <c r="K273" s="129">
        <v>0</v>
      </c>
      <c r="L273" s="129">
        <v>0</v>
      </c>
      <c r="M273" s="174"/>
      <c r="N273" s="174"/>
      <c r="O273" s="174"/>
      <c r="P273" s="6"/>
      <c r="Q273" s="6"/>
      <c r="R273" s="6"/>
      <c r="S273" s="6"/>
      <c r="T273" s="6"/>
      <c r="U273" s="6"/>
      <c r="V273" s="6"/>
    </row>
    <row r="274" spans="1:22" s="77" customFormat="1" x14ac:dyDescent="0.2">
      <c r="A274" s="192" t="s">
        <v>17057</v>
      </c>
      <c r="B274" s="128">
        <v>48</v>
      </c>
      <c r="C274" s="77" t="str">
        <f>VLOOKUP(D274,fips_xref!$A$2:$B$53,2,FALSE)</f>
        <v>48165</v>
      </c>
      <c r="D274" t="s">
        <v>17022</v>
      </c>
      <c r="E274">
        <v>1321</v>
      </c>
      <c r="F274" t="s">
        <v>17479</v>
      </c>
      <c r="G274">
        <v>31000305</v>
      </c>
      <c r="H274" t="s">
        <v>17538</v>
      </c>
      <c r="I274" t="s">
        <v>17469</v>
      </c>
      <c r="J274" t="str">
        <f>VLOOKUP(G274,SCC_xref!$D$6:$E$261,2,FALSE)</f>
        <v>Natural Gas Processing Facilities, Gas Sweeting: Amine Process</v>
      </c>
      <c r="K274" s="129">
        <v>0</v>
      </c>
      <c r="L274" s="129">
        <v>0</v>
      </c>
      <c r="M274" s="174"/>
      <c r="N274" s="174"/>
      <c r="O274" s="174"/>
      <c r="P274" s="6"/>
      <c r="Q274" s="6"/>
      <c r="R274" s="6"/>
      <c r="S274" s="6"/>
      <c r="T274" s="6"/>
      <c r="U274" s="6"/>
      <c r="V274" s="6"/>
    </row>
    <row r="275" spans="1:22" s="77" customFormat="1" x14ac:dyDescent="0.2">
      <c r="A275" s="192" t="s">
        <v>17057</v>
      </c>
      <c r="B275" s="128">
        <v>48</v>
      </c>
      <c r="C275" s="77" t="str">
        <f>VLOOKUP(D275,fips_xref!$A$2:$B$53,2,FALSE)</f>
        <v>48165</v>
      </c>
      <c r="D275" t="s">
        <v>17022</v>
      </c>
      <c r="E275">
        <v>1321</v>
      </c>
      <c r="F275" t="s">
        <v>17479</v>
      </c>
      <c r="G275">
        <v>50300504</v>
      </c>
      <c r="H275" t="s">
        <v>17576</v>
      </c>
      <c r="I275" t="s">
        <v>17577</v>
      </c>
      <c r="J275" t="str">
        <f>VLOOKUP(G275,SCC_xref!$D$6:$E$261,2,FALSE)</f>
        <v>Natural Gas Production, Other Not Classified</v>
      </c>
      <c r="K275" s="129">
        <v>0</v>
      </c>
      <c r="L275" s="129">
        <v>0</v>
      </c>
      <c r="M275" s="174"/>
      <c r="N275" s="174"/>
      <c r="O275" s="174"/>
      <c r="P275" s="6"/>
      <c r="Q275" s="6"/>
      <c r="R275" s="6"/>
      <c r="S275" s="6"/>
      <c r="T275" s="6"/>
      <c r="U275" s="6"/>
      <c r="V275" s="6"/>
    </row>
    <row r="276" spans="1:22" s="77" customFormat="1" x14ac:dyDescent="0.2">
      <c r="A276" s="192" t="s">
        <v>17057</v>
      </c>
      <c r="B276" s="128">
        <v>48</v>
      </c>
      <c r="C276" s="77" t="str">
        <f>VLOOKUP(D276,fips_xref!$A$2:$B$53,2,FALSE)</f>
        <v>48165</v>
      </c>
      <c r="D276" t="s">
        <v>17022</v>
      </c>
      <c r="E276">
        <v>4612</v>
      </c>
      <c r="F276" t="s">
        <v>17508</v>
      </c>
      <c r="G276">
        <v>20200253</v>
      </c>
      <c r="H276" t="s">
        <v>17462</v>
      </c>
      <c r="I276" t="s">
        <v>17461</v>
      </c>
      <c r="J276" t="str">
        <f>VLOOKUP(G276,SCC_xref!$D$6:$E$261,2,FALSE)</f>
        <v>Compressor Engines</v>
      </c>
      <c r="K276" s="129">
        <v>0</v>
      </c>
      <c r="L276" s="129">
        <v>0</v>
      </c>
      <c r="M276" s="174"/>
      <c r="N276" s="174"/>
      <c r="O276" s="174"/>
      <c r="P276" s="6"/>
      <c r="Q276" s="6"/>
      <c r="R276" s="6"/>
      <c r="S276" s="6"/>
      <c r="T276" s="6"/>
      <c r="U276" s="6"/>
      <c r="V276" s="6"/>
    </row>
    <row r="277" spans="1:22" s="77" customFormat="1" x14ac:dyDescent="0.2">
      <c r="A277" s="192" t="s">
        <v>17057</v>
      </c>
      <c r="B277" s="128">
        <v>48</v>
      </c>
      <c r="C277" s="77" t="str">
        <f>VLOOKUP(D277,fips_xref!$A$2:$B$53,2,FALSE)</f>
        <v>48165</v>
      </c>
      <c r="D277" t="s">
        <v>17022</v>
      </c>
      <c r="E277">
        <v>4612</v>
      </c>
      <c r="F277" t="s">
        <v>17508</v>
      </c>
      <c r="G277">
        <v>20200254</v>
      </c>
      <c r="H277" t="s">
        <v>17463</v>
      </c>
      <c r="I277" t="s">
        <v>17461</v>
      </c>
      <c r="J277" t="str">
        <f>VLOOKUP(G277,SCC_xref!$D$6:$E$261,2,FALSE)</f>
        <v>Compressor Engines</v>
      </c>
      <c r="K277" s="129">
        <v>20.337900000000001</v>
      </c>
      <c r="L277" s="129">
        <v>2.8376000000000001</v>
      </c>
      <c r="M277" s="174"/>
      <c r="N277" s="174"/>
      <c r="O277" s="174"/>
      <c r="P277" s="6"/>
      <c r="Q277" s="6"/>
      <c r="R277" s="6"/>
      <c r="S277" s="6"/>
      <c r="T277" s="6"/>
      <c r="U277" s="6"/>
      <c r="V277" s="6"/>
    </row>
    <row r="278" spans="1:22" s="77" customFormat="1" x14ac:dyDescent="0.2">
      <c r="A278" s="192" t="s">
        <v>17057</v>
      </c>
      <c r="B278" s="128">
        <v>48</v>
      </c>
      <c r="C278" s="77" t="str">
        <f>VLOOKUP(D278,fips_xref!$A$2:$B$53,2,FALSE)</f>
        <v>48165</v>
      </c>
      <c r="D278" t="s">
        <v>17022</v>
      </c>
      <c r="E278">
        <v>4612</v>
      </c>
      <c r="F278" t="s">
        <v>17508</v>
      </c>
      <c r="G278">
        <v>31000211</v>
      </c>
      <c r="H278" t="s">
        <v>17578</v>
      </c>
      <c r="I278" t="s">
        <v>17496</v>
      </c>
      <c r="J278" t="str">
        <f>VLOOKUP(G278,SCC_xref!$D$6:$E$261,2,FALSE)</f>
        <v>Natural Gas Production, Other Not Classified</v>
      </c>
      <c r="K278" s="129">
        <v>0</v>
      </c>
      <c r="L278" s="129">
        <v>0.02</v>
      </c>
      <c r="M278" s="174"/>
      <c r="N278" s="174"/>
      <c r="O278" s="174"/>
      <c r="P278" s="6"/>
      <c r="Q278" s="6"/>
      <c r="R278" s="6"/>
      <c r="S278" s="6"/>
      <c r="T278" s="6"/>
      <c r="U278" s="6"/>
      <c r="V278" s="6"/>
    </row>
    <row r="279" spans="1:22" s="77" customFormat="1" x14ac:dyDescent="0.2">
      <c r="A279" s="192" t="s">
        <v>17057</v>
      </c>
      <c r="B279" s="128">
        <v>48</v>
      </c>
      <c r="C279" s="77" t="str">
        <f>VLOOKUP(D279,fips_xref!$A$2:$B$53,2,FALSE)</f>
        <v>48165</v>
      </c>
      <c r="D279" t="s">
        <v>17022</v>
      </c>
      <c r="E279">
        <v>4612</v>
      </c>
      <c r="F279" t="s">
        <v>17508</v>
      </c>
      <c r="G279">
        <v>31000220</v>
      </c>
      <c r="H279" t="s">
        <v>17495</v>
      </c>
      <c r="I279" t="s">
        <v>17496</v>
      </c>
      <c r="J279" t="str">
        <f>VLOOKUP(G279,SCC_xref!$D$6:$E$261,2,FALSE)</f>
        <v>Natural Gas Production, All Equipt Leak Fugitives</v>
      </c>
      <c r="K279" s="129">
        <v>0</v>
      </c>
      <c r="L279" s="129">
        <v>5.9855999999999998</v>
      </c>
      <c r="M279" s="174"/>
      <c r="N279" s="174"/>
      <c r="O279" s="174"/>
      <c r="P279" s="6"/>
      <c r="Q279" s="6"/>
      <c r="R279" s="6"/>
      <c r="S279" s="6"/>
      <c r="T279" s="6"/>
      <c r="U279" s="6"/>
      <c r="V279" s="6"/>
    </row>
    <row r="280" spans="1:22" s="77" customFormat="1" x14ac:dyDescent="0.2">
      <c r="A280" s="192" t="s">
        <v>17057</v>
      </c>
      <c r="B280" s="128">
        <v>48</v>
      </c>
      <c r="C280" s="77" t="str">
        <f>VLOOKUP(D280,fips_xref!$A$2:$B$53,2,FALSE)</f>
        <v>48165</v>
      </c>
      <c r="D280" t="s">
        <v>17022</v>
      </c>
      <c r="E280">
        <v>4612</v>
      </c>
      <c r="F280" t="s">
        <v>17508</v>
      </c>
      <c r="G280">
        <v>31088805</v>
      </c>
      <c r="H280" t="s">
        <v>17472</v>
      </c>
      <c r="I280" t="s">
        <v>17465</v>
      </c>
      <c r="J280" t="str">
        <f>VLOOKUP(G280,SCC_xref!$D$6:$E$261,2,FALSE)</f>
        <v>Permitted Fugitives</v>
      </c>
      <c r="K280" s="129">
        <v>0</v>
      </c>
      <c r="L280" s="129">
        <v>0</v>
      </c>
      <c r="M280" s="174"/>
      <c r="N280" s="174"/>
      <c r="O280" s="174"/>
      <c r="P280" s="6"/>
      <c r="Q280" s="6"/>
      <c r="R280" s="6"/>
      <c r="S280" s="6"/>
      <c r="T280" s="6"/>
      <c r="U280" s="6"/>
      <c r="V280" s="6"/>
    </row>
    <row r="281" spans="1:22" s="77" customFormat="1" x14ac:dyDescent="0.2">
      <c r="A281" s="192" t="s">
        <v>17057</v>
      </c>
      <c r="B281" s="128">
        <v>48</v>
      </c>
      <c r="C281" s="77" t="str">
        <f>VLOOKUP(D281,fips_xref!$A$2:$B$53,2,FALSE)</f>
        <v>48165</v>
      </c>
      <c r="D281" t="s">
        <v>17022</v>
      </c>
      <c r="E281">
        <v>4612</v>
      </c>
      <c r="F281" t="s">
        <v>17508</v>
      </c>
      <c r="G281">
        <v>40301152</v>
      </c>
      <c r="H281" t="s">
        <v>17579</v>
      </c>
      <c r="I281" t="s">
        <v>17474</v>
      </c>
      <c r="J281" t="str">
        <f>VLOOKUP(G281,SCC_xref!$D$6:$E$261,2,FALSE)</f>
        <v>Permitted Tank Losses</v>
      </c>
      <c r="K281" s="129">
        <v>0</v>
      </c>
      <c r="L281" s="129">
        <v>3.2454000000000001</v>
      </c>
      <c r="M281" s="174"/>
      <c r="N281" s="174"/>
      <c r="O281" s="174"/>
      <c r="P281" s="6"/>
      <c r="Q281" s="6"/>
      <c r="R281" s="6"/>
      <c r="S281" s="6"/>
      <c r="T281" s="6"/>
      <c r="U281" s="6"/>
      <c r="V281" s="6"/>
    </row>
    <row r="282" spans="1:22" s="77" customFormat="1" x14ac:dyDescent="0.2">
      <c r="A282" s="192" t="s">
        <v>17057</v>
      </c>
      <c r="B282" s="128">
        <v>48</v>
      </c>
      <c r="C282" s="77" t="str">
        <f>VLOOKUP(D282,fips_xref!$A$2:$B$53,2,FALSE)</f>
        <v>48165</v>
      </c>
      <c r="D282" t="s">
        <v>17022</v>
      </c>
      <c r="E282">
        <v>4612</v>
      </c>
      <c r="F282" t="s">
        <v>17508</v>
      </c>
      <c r="G282">
        <v>40400312</v>
      </c>
      <c r="H282" t="s">
        <v>17477</v>
      </c>
      <c r="I282" t="s">
        <v>17478</v>
      </c>
      <c r="J282" t="str">
        <f>VLOOKUP(G282,SCC_xref!$D$6:$E$261,2,FALSE)</f>
        <v>Permitted Tank Losses</v>
      </c>
      <c r="K282" s="129">
        <v>0</v>
      </c>
      <c r="L282" s="129">
        <v>2.5356000000000001</v>
      </c>
      <c r="M282" s="174"/>
      <c r="N282" s="174"/>
      <c r="O282" s="174"/>
      <c r="P282" s="6"/>
      <c r="Q282" s="6"/>
      <c r="R282" s="6"/>
      <c r="S282" s="6"/>
      <c r="T282" s="6"/>
      <c r="U282" s="6"/>
      <c r="V282" s="6"/>
    </row>
    <row r="283" spans="1:22" s="77" customFormat="1" x14ac:dyDescent="0.2">
      <c r="A283" s="192" t="s">
        <v>17057</v>
      </c>
      <c r="B283" s="128">
        <v>48</v>
      </c>
      <c r="C283" s="77" t="str">
        <f>VLOOKUP(D283,fips_xref!$A$2:$B$53,2,FALSE)</f>
        <v>48165</v>
      </c>
      <c r="D283" t="s">
        <v>17022</v>
      </c>
      <c r="E283">
        <v>4619</v>
      </c>
      <c r="F283" t="s">
        <v>17580</v>
      </c>
      <c r="G283">
        <v>20200201</v>
      </c>
      <c r="H283" t="s">
        <v>17509</v>
      </c>
      <c r="I283" t="s">
        <v>17461</v>
      </c>
      <c r="J283" t="str">
        <f>VLOOKUP(G283,SCC_xref!$D$6:$E$261,2,FALSE)</f>
        <v>Compressor Engines</v>
      </c>
      <c r="K283" s="129">
        <v>3.35</v>
      </c>
      <c r="L283" s="129">
        <v>0.11</v>
      </c>
      <c r="M283" s="174"/>
      <c r="N283" s="174"/>
      <c r="O283" s="174"/>
      <c r="P283" s="6"/>
      <c r="Q283" s="6"/>
      <c r="R283" s="6"/>
      <c r="S283" s="6"/>
      <c r="T283" s="6"/>
      <c r="U283" s="6"/>
      <c r="V283" s="6"/>
    </row>
    <row r="284" spans="1:22" s="77" customFormat="1" x14ac:dyDescent="0.2">
      <c r="A284" s="192" t="s">
        <v>17057</v>
      </c>
      <c r="B284" s="128">
        <v>48</v>
      </c>
      <c r="C284" s="77" t="str">
        <f>VLOOKUP(D284,fips_xref!$A$2:$B$53,2,FALSE)</f>
        <v>48165</v>
      </c>
      <c r="D284" t="s">
        <v>17022</v>
      </c>
      <c r="E284">
        <v>4619</v>
      </c>
      <c r="F284" t="s">
        <v>17580</v>
      </c>
      <c r="G284">
        <v>31000205</v>
      </c>
      <c r="H284" t="s">
        <v>17466</v>
      </c>
      <c r="I284" t="s">
        <v>17465</v>
      </c>
      <c r="J284" t="str">
        <f>VLOOKUP(G284,SCC_xref!$D$6:$E$261,2,FALSE)</f>
        <v>Natural Gas Production, Flares</v>
      </c>
      <c r="K284" s="129">
        <v>8.9399999999999993E-2</v>
      </c>
      <c r="L284" s="129">
        <v>2.0000000000000001E-4</v>
      </c>
      <c r="M284" s="174"/>
      <c r="N284" s="174"/>
      <c r="O284" s="174"/>
      <c r="P284" s="6"/>
      <c r="Q284" s="6"/>
      <c r="R284" s="6"/>
      <c r="S284" s="6"/>
      <c r="T284" s="6"/>
      <c r="U284" s="6"/>
      <c r="V284" s="6"/>
    </row>
    <row r="285" spans="1:22" s="77" customFormat="1" x14ac:dyDescent="0.2">
      <c r="A285" s="192" t="s">
        <v>17057</v>
      </c>
      <c r="B285" s="128">
        <v>48</v>
      </c>
      <c r="C285" s="77" t="str">
        <f>VLOOKUP(D285,fips_xref!$A$2:$B$53,2,FALSE)</f>
        <v>48165</v>
      </c>
      <c r="D285" t="s">
        <v>17022</v>
      </c>
      <c r="E285">
        <v>4619</v>
      </c>
      <c r="F285" t="s">
        <v>17580</v>
      </c>
      <c r="G285">
        <v>31000299</v>
      </c>
      <c r="H285" t="s">
        <v>17470</v>
      </c>
      <c r="I285" t="s">
        <v>17465</v>
      </c>
      <c r="J285" t="str">
        <f>VLOOKUP(G285,SCC_xref!$D$6:$E$261,2,FALSE)</f>
        <v>Natural Gas Production, Other Not Classified</v>
      </c>
      <c r="K285" s="129">
        <v>1.6652</v>
      </c>
      <c r="L285" s="129">
        <v>0.60860000000000003</v>
      </c>
      <c r="M285" s="174"/>
      <c r="N285" s="174"/>
      <c r="O285" s="174"/>
      <c r="P285" s="6"/>
      <c r="Q285" s="6"/>
      <c r="R285" s="6"/>
      <c r="S285" s="6"/>
      <c r="T285" s="6"/>
      <c r="U285" s="6"/>
      <c r="V285" s="6"/>
    </row>
    <row r="286" spans="1:22" s="77" customFormat="1" x14ac:dyDescent="0.2">
      <c r="A286" s="192" t="s">
        <v>17057</v>
      </c>
      <c r="B286" s="128">
        <v>48</v>
      </c>
      <c r="C286" s="77" t="str">
        <f>VLOOKUP(D286,fips_xref!$A$2:$B$53,2,FALSE)</f>
        <v>48165</v>
      </c>
      <c r="D286" t="s">
        <v>17022</v>
      </c>
      <c r="E286">
        <v>4619</v>
      </c>
      <c r="F286" t="s">
        <v>17580</v>
      </c>
      <c r="G286">
        <v>31088801</v>
      </c>
      <c r="H286" t="s">
        <v>17472</v>
      </c>
      <c r="I286" t="s">
        <v>17465</v>
      </c>
      <c r="J286" t="str">
        <f>VLOOKUP(G286,SCC_xref!$D$6:$E$261,2,FALSE)</f>
        <v>Permitted Fugitives</v>
      </c>
      <c r="K286" s="129">
        <v>0</v>
      </c>
      <c r="L286" s="129">
        <v>18.030200000000001</v>
      </c>
      <c r="M286" s="174"/>
      <c r="N286" s="174"/>
      <c r="O286" s="174"/>
      <c r="P286" s="6"/>
      <c r="Q286" s="6"/>
      <c r="R286" s="6"/>
      <c r="S286" s="6"/>
      <c r="T286" s="6"/>
      <c r="U286" s="6"/>
      <c r="V286" s="6"/>
    </row>
    <row r="287" spans="1:22" s="77" customFormat="1" x14ac:dyDescent="0.2">
      <c r="A287" s="192" t="s">
        <v>17057</v>
      </c>
      <c r="B287" s="128">
        <v>48</v>
      </c>
      <c r="C287" s="77" t="str">
        <f>VLOOKUP(D287,fips_xref!$A$2:$B$53,2,FALSE)</f>
        <v>48165</v>
      </c>
      <c r="D287" t="s">
        <v>17022</v>
      </c>
      <c r="E287">
        <v>4619</v>
      </c>
      <c r="F287" t="s">
        <v>17580</v>
      </c>
      <c r="G287">
        <v>39900601</v>
      </c>
      <c r="H287" t="s">
        <v>17581</v>
      </c>
      <c r="I287" t="s">
        <v>17582</v>
      </c>
      <c r="J287" t="str">
        <f>VLOOKUP(G287,SCC_xref!$D$6:$E$261,2,FALSE)</f>
        <v>Process Heaters</v>
      </c>
      <c r="K287" s="129">
        <v>0.4597</v>
      </c>
      <c r="L287" s="129">
        <v>7.6E-3</v>
      </c>
      <c r="M287" s="174"/>
      <c r="N287" s="174"/>
      <c r="O287" s="174"/>
      <c r="P287" s="6"/>
      <c r="Q287" s="6"/>
      <c r="R287" s="6"/>
      <c r="S287" s="6"/>
      <c r="T287" s="6"/>
      <c r="U287" s="6"/>
      <c r="V287" s="6"/>
    </row>
    <row r="288" spans="1:22" s="77" customFormat="1" x14ac:dyDescent="0.2">
      <c r="A288" s="192" t="s">
        <v>17057</v>
      </c>
      <c r="B288" s="128">
        <v>48</v>
      </c>
      <c r="C288" s="77" t="str">
        <f>VLOOKUP(D288,fips_xref!$A$2:$B$53,2,FALSE)</f>
        <v>48165</v>
      </c>
      <c r="D288" t="s">
        <v>17022</v>
      </c>
      <c r="E288">
        <v>4619</v>
      </c>
      <c r="F288" t="s">
        <v>17580</v>
      </c>
      <c r="G288">
        <v>40781604</v>
      </c>
      <c r="H288" t="s">
        <v>17583</v>
      </c>
      <c r="I288" t="s">
        <v>17548</v>
      </c>
      <c r="J288" t="str">
        <f>VLOOKUP(G288,SCC_xref!$D$6:$E$261,2,FALSE)</f>
        <v>Natural Gas Production, Other Not Classified</v>
      </c>
      <c r="K288" s="129">
        <v>0</v>
      </c>
      <c r="L288" s="129">
        <v>0</v>
      </c>
      <c r="M288" s="174"/>
      <c r="N288" s="174"/>
      <c r="O288" s="174"/>
      <c r="P288" s="6"/>
      <c r="Q288" s="6"/>
      <c r="R288" s="6"/>
      <c r="S288" s="6"/>
      <c r="T288" s="6"/>
      <c r="U288" s="6"/>
      <c r="V288" s="6"/>
    </row>
    <row r="289" spans="1:22" s="77" customFormat="1" x14ac:dyDescent="0.2">
      <c r="A289" s="192" t="s">
        <v>17057</v>
      </c>
      <c r="B289" s="128">
        <v>48</v>
      </c>
      <c r="C289" s="77" t="str">
        <f>VLOOKUP(D289,fips_xref!$A$2:$B$53,2,FALSE)</f>
        <v>48165</v>
      </c>
      <c r="D289" t="s">
        <v>17022</v>
      </c>
      <c r="E289">
        <v>4922</v>
      </c>
      <c r="F289" t="s">
        <v>17535</v>
      </c>
      <c r="G289">
        <v>20200201</v>
      </c>
      <c r="H289" t="s">
        <v>17509</v>
      </c>
      <c r="I289" t="s">
        <v>17461</v>
      </c>
      <c r="J289" t="str">
        <f>VLOOKUP(G289,SCC_xref!$D$6:$E$261,2,FALSE)</f>
        <v>Compressor Engines</v>
      </c>
      <c r="K289" s="129">
        <v>93.628900000000002</v>
      </c>
      <c r="L289" s="129">
        <v>0.61419999999999997</v>
      </c>
      <c r="M289" s="174"/>
      <c r="N289" s="174"/>
      <c r="O289" s="174"/>
      <c r="P289" s="6"/>
      <c r="Q289" s="6"/>
      <c r="R289" s="6"/>
      <c r="S289" s="6"/>
      <c r="T289" s="6"/>
      <c r="U289" s="6"/>
      <c r="V289" s="6"/>
    </row>
    <row r="290" spans="1:22" s="77" customFormat="1" x14ac:dyDescent="0.2">
      <c r="A290" s="192" t="s">
        <v>17057</v>
      </c>
      <c r="B290" s="128">
        <v>48</v>
      </c>
      <c r="C290" s="77" t="str">
        <f>VLOOKUP(D290,fips_xref!$A$2:$B$53,2,FALSE)</f>
        <v>48165</v>
      </c>
      <c r="D290" t="s">
        <v>17022</v>
      </c>
      <c r="E290">
        <v>4922</v>
      </c>
      <c r="F290" t="s">
        <v>17535</v>
      </c>
      <c r="G290">
        <v>20200253</v>
      </c>
      <c r="H290" t="s">
        <v>17462</v>
      </c>
      <c r="I290" t="s">
        <v>17461</v>
      </c>
      <c r="J290" t="str">
        <f>VLOOKUP(G290,SCC_xref!$D$6:$E$261,2,FALSE)</f>
        <v>Compressor Engines</v>
      </c>
      <c r="K290" s="129">
        <v>46.956299999999999</v>
      </c>
      <c r="L290" s="129">
        <v>10.3293</v>
      </c>
      <c r="M290" s="174"/>
      <c r="N290" s="174"/>
      <c r="O290" s="174"/>
      <c r="P290" s="6"/>
      <c r="Q290" s="6"/>
      <c r="R290" s="6"/>
      <c r="S290" s="6"/>
      <c r="T290" s="6"/>
      <c r="U290" s="6"/>
      <c r="V290" s="6"/>
    </row>
    <row r="291" spans="1:22" s="77" customFormat="1" x14ac:dyDescent="0.2">
      <c r="A291" s="192" t="s">
        <v>17057</v>
      </c>
      <c r="B291" s="128">
        <v>48</v>
      </c>
      <c r="C291" s="77" t="str">
        <f>VLOOKUP(D291,fips_xref!$A$2:$B$53,2,FALSE)</f>
        <v>48165</v>
      </c>
      <c r="D291" t="s">
        <v>17022</v>
      </c>
      <c r="E291">
        <v>4922</v>
      </c>
      <c r="F291" t="s">
        <v>17535</v>
      </c>
      <c r="G291">
        <v>20200254</v>
      </c>
      <c r="H291" t="s">
        <v>17463</v>
      </c>
      <c r="I291" t="s">
        <v>17461</v>
      </c>
      <c r="J291" t="str">
        <f>VLOOKUP(G291,SCC_xref!$D$6:$E$261,2,FALSE)</f>
        <v>Compressor Engines</v>
      </c>
      <c r="K291" s="129">
        <v>11.7898</v>
      </c>
      <c r="L291" s="129">
        <v>3.9298999999999999</v>
      </c>
      <c r="M291" s="174"/>
      <c r="N291" s="174"/>
      <c r="O291" s="174"/>
      <c r="P291" s="6"/>
      <c r="Q291" s="6"/>
      <c r="R291" s="6"/>
      <c r="S291" s="6"/>
      <c r="T291" s="6"/>
      <c r="U291" s="6"/>
      <c r="V291" s="6"/>
    </row>
    <row r="292" spans="1:22" s="77" customFormat="1" x14ac:dyDescent="0.2">
      <c r="A292" s="192" t="s">
        <v>17057</v>
      </c>
      <c r="B292" s="128">
        <v>48</v>
      </c>
      <c r="C292" s="77" t="str">
        <f>VLOOKUP(D292,fips_xref!$A$2:$B$53,2,FALSE)</f>
        <v>48165</v>
      </c>
      <c r="D292" t="s">
        <v>17022</v>
      </c>
      <c r="E292">
        <v>4922</v>
      </c>
      <c r="F292" t="s">
        <v>17535</v>
      </c>
      <c r="G292">
        <v>31000220</v>
      </c>
      <c r="H292" t="s">
        <v>17495</v>
      </c>
      <c r="I292" t="s">
        <v>17496</v>
      </c>
      <c r="J292" t="str">
        <f>VLOOKUP(G292,SCC_xref!$D$6:$E$261,2,FALSE)</f>
        <v>Natural Gas Production, All Equipt Leak Fugitives</v>
      </c>
      <c r="K292" s="129">
        <v>0</v>
      </c>
      <c r="L292" s="129">
        <v>0.42199999999999999</v>
      </c>
      <c r="M292" s="174"/>
      <c r="N292" s="174"/>
      <c r="O292" s="174"/>
      <c r="P292" s="6"/>
      <c r="Q292" s="6"/>
      <c r="R292" s="6"/>
      <c r="S292" s="6"/>
      <c r="T292" s="6"/>
      <c r="U292" s="6"/>
      <c r="V292" s="6"/>
    </row>
    <row r="293" spans="1:22" s="77" customFormat="1" x14ac:dyDescent="0.2">
      <c r="A293" s="192" t="s">
        <v>17057</v>
      </c>
      <c r="B293" s="128">
        <v>48</v>
      </c>
      <c r="C293" s="77" t="str">
        <f>VLOOKUP(D293,fips_xref!$A$2:$B$53,2,FALSE)</f>
        <v>48165</v>
      </c>
      <c r="D293" t="s">
        <v>17022</v>
      </c>
      <c r="E293">
        <v>4922</v>
      </c>
      <c r="F293" t="s">
        <v>17535</v>
      </c>
      <c r="G293">
        <v>31000299</v>
      </c>
      <c r="H293" t="s">
        <v>17470</v>
      </c>
      <c r="I293" t="s">
        <v>17465</v>
      </c>
      <c r="J293" t="str">
        <f>VLOOKUP(G293,SCC_xref!$D$6:$E$261,2,FALSE)</f>
        <v>Natural Gas Production, Other Not Classified</v>
      </c>
      <c r="K293" s="129">
        <v>0</v>
      </c>
      <c r="L293" s="129">
        <v>0</v>
      </c>
      <c r="M293" s="174"/>
      <c r="N293" s="174"/>
      <c r="O293" s="174"/>
      <c r="P293" s="6"/>
      <c r="Q293" s="6"/>
      <c r="R293" s="6"/>
      <c r="S293" s="6"/>
      <c r="T293" s="6"/>
      <c r="U293" s="6"/>
      <c r="V293" s="6"/>
    </row>
    <row r="294" spans="1:22" s="77" customFormat="1" x14ac:dyDescent="0.2">
      <c r="A294" s="192" t="s">
        <v>17057</v>
      </c>
      <c r="B294" s="128">
        <v>48</v>
      </c>
      <c r="C294" s="77" t="str">
        <f>VLOOKUP(D294,fips_xref!$A$2:$B$53,2,FALSE)</f>
        <v>48165</v>
      </c>
      <c r="D294" t="s">
        <v>17022</v>
      </c>
      <c r="E294">
        <v>4922</v>
      </c>
      <c r="F294" t="s">
        <v>17535</v>
      </c>
      <c r="G294">
        <v>31000301</v>
      </c>
      <c r="H294" t="s">
        <v>17537</v>
      </c>
      <c r="I294" t="s">
        <v>17506</v>
      </c>
      <c r="J294" t="str">
        <f>VLOOKUP(G294,SCC_xref!$D$6:$E$261,2,FALSE)</f>
        <v>Dehydrator</v>
      </c>
      <c r="K294" s="129">
        <v>0</v>
      </c>
      <c r="L294" s="129">
        <v>2.2464</v>
      </c>
      <c r="M294" s="174"/>
      <c r="N294" s="174"/>
      <c r="O294" s="174"/>
      <c r="P294" s="6"/>
      <c r="Q294" s="6"/>
      <c r="R294" s="6"/>
      <c r="S294" s="6"/>
      <c r="T294" s="6"/>
      <c r="U294" s="6"/>
      <c r="V294" s="6"/>
    </row>
    <row r="295" spans="1:22" s="77" customFormat="1" x14ac:dyDescent="0.2">
      <c r="A295" s="192" t="s">
        <v>17057</v>
      </c>
      <c r="B295" s="128">
        <v>48</v>
      </c>
      <c r="C295" s="77" t="str">
        <f>VLOOKUP(D295,fips_xref!$A$2:$B$53,2,FALSE)</f>
        <v>48165</v>
      </c>
      <c r="D295" t="s">
        <v>17022</v>
      </c>
      <c r="E295">
        <v>4922</v>
      </c>
      <c r="F295" t="s">
        <v>17535</v>
      </c>
      <c r="G295">
        <v>31000302</v>
      </c>
      <c r="H295" t="s">
        <v>17532</v>
      </c>
      <c r="I295" t="s">
        <v>17506</v>
      </c>
      <c r="J295" t="str">
        <f>VLOOKUP(G295,SCC_xref!$D$6:$E$261,2,FALSE)</f>
        <v>Dehydrator</v>
      </c>
      <c r="K295" s="129">
        <v>0.21179999999999999</v>
      </c>
      <c r="L295" s="129">
        <v>1.17E-2</v>
      </c>
      <c r="M295" s="174"/>
      <c r="N295" s="174"/>
      <c r="O295" s="174"/>
      <c r="P295" s="6"/>
      <c r="Q295" s="6"/>
      <c r="R295" s="6"/>
      <c r="S295" s="6"/>
      <c r="T295" s="6"/>
      <c r="U295" s="6"/>
      <c r="V295" s="6"/>
    </row>
    <row r="296" spans="1:22" s="77" customFormat="1" x14ac:dyDescent="0.2">
      <c r="A296" s="192" t="s">
        <v>17057</v>
      </c>
      <c r="B296" s="128">
        <v>48</v>
      </c>
      <c r="C296" s="77" t="str">
        <f>VLOOKUP(D296,fips_xref!$A$2:$B$53,2,FALSE)</f>
        <v>48165</v>
      </c>
      <c r="D296" t="s">
        <v>17022</v>
      </c>
      <c r="E296">
        <v>4922</v>
      </c>
      <c r="F296" t="s">
        <v>17535</v>
      </c>
      <c r="G296">
        <v>31000404</v>
      </c>
      <c r="H296" t="s">
        <v>17471</v>
      </c>
      <c r="I296" t="s">
        <v>17465</v>
      </c>
      <c r="J296" t="str">
        <f>VLOOKUP(G296,SCC_xref!$D$6:$E$261,2,FALSE)</f>
        <v>Process Heaters</v>
      </c>
      <c r="K296" s="129">
        <v>2.7652999999999999</v>
      </c>
      <c r="L296" s="129">
        <v>0.15210000000000001</v>
      </c>
      <c r="M296" s="174"/>
      <c r="N296" s="174"/>
      <c r="O296" s="174"/>
      <c r="P296" s="6"/>
      <c r="Q296" s="6"/>
      <c r="R296" s="6"/>
      <c r="S296" s="6"/>
      <c r="T296" s="6"/>
      <c r="U296" s="6"/>
      <c r="V296" s="6"/>
    </row>
    <row r="297" spans="1:22" s="77" customFormat="1" x14ac:dyDescent="0.2">
      <c r="A297" s="192" t="s">
        <v>17057</v>
      </c>
      <c r="B297" s="128">
        <v>48</v>
      </c>
      <c r="C297" s="77" t="str">
        <f>VLOOKUP(D297,fips_xref!$A$2:$B$53,2,FALSE)</f>
        <v>48165</v>
      </c>
      <c r="D297" t="s">
        <v>17022</v>
      </c>
      <c r="E297">
        <v>4922</v>
      </c>
      <c r="F297" t="s">
        <v>17535</v>
      </c>
      <c r="G297">
        <v>31088801</v>
      </c>
      <c r="H297" t="s">
        <v>17472</v>
      </c>
      <c r="I297" t="s">
        <v>17465</v>
      </c>
      <c r="J297" t="str">
        <f>VLOOKUP(G297,SCC_xref!$D$6:$E$261,2,FALSE)</f>
        <v>Permitted Fugitives</v>
      </c>
      <c r="K297" s="129">
        <v>0</v>
      </c>
      <c r="L297" s="129">
        <v>0.57840000000000003</v>
      </c>
      <c r="M297" s="174"/>
      <c r="N297" s="174"/>
      <c r="O297" s="174"/>
      <c r="P297" s="6"/>
      <c r="Q297" s="6"/>
      <c r="R297" s="6"/>
      <c r="S297" s="6"/>
      <c r="T297" s="6"/>
      <c r="U297" s="6"/>
      <c r="V297" s="6"/>
    </row>
    <row r="298" spans="1:22" s="77" customFormat="1" x14ac:dyDescent="0.2">
      <c r="A298" s="192" t="s">
        <v>17057</v>
      </c>
      <c r="B298" s="128">
        <v>48</v>
      </c>
      <c r="C298" s="77" t="str">
        <f>VLOOKUP(D298,fips_xref!$A$2:$B$53,2,FALSE)</f>
        <v>48165</v>
      </c>
      <c r="D298" t="s">
        <v>17022</v>
      </c>
      <c r="E298">
        <v>4922</v>
      </c>
      <c r="F298" t="s">
        <v>17535</v>
      </c>
      <c r="G298">
        <v>40300104</v>
      </c>
      <c r="H298" t="s">
        <v>17584</v>
      </c>
      <c r="I298" t="s">
        <v>17474</v>
      </c>
      <c r="J298" t="str">
        <f>VLOOKUP(G298,SCC_xref!$D$6:$E$261,2,FALSE)</f>
        <v>Permitted Tank Losses</v>
      </c>
      <c r="K298" s="129">
        <v>0</v>
      </c>
      <c r="L298" s="129">
        <v>0.64059999999999995</v>
      </c>
      <c r="M298" s="174"/>
      <c r="N298" s="174"/>
      <c r="O298" s="174"/>
      <c r="P298" s="6"/>
      <c r="Q298" s="6"/>
      <c r="R298" s="6"/>
      <c r="S298" s="6"/>
      <c r="T298" s="6"/>
      <c r="U298" s="6"/>
      <c r="V298" s="6"/>
    </row>
    <row r="299" spans="1:22" s="77" customFormat="1" x14ac:dyDescent="0.2">
      <c r="A299" s="192" t="s">
        <v>17057</v>
      </c>
      <c r="B299" s="128">
        <v>48</v>
      </c>
      <c r="C299" s="77" t="str">
        <f>VLOOKUP(D299,fips_xref!$A$2:$B$53,2,FALSE)</f>
        <v>48173</v>
      </c>
      <c r="D299" t="s">
        <v>17024</v>
      </c>
      <c r="E299">
        <v>4922</v>
      </c>
      <c r="F299" t="s">
        <v>17535</v>
      </c>
      <c r="G299">
        <v>20200201</v>
      </c>
      <c r="H299" t="s">
        <v>17509</v>
      </c>
      <c r="I299" t="s">
        <v>17461</v>
      </c>
      <c r="J299" t="str">
        <f>VLOOKUP(G299,SCC_xref!$D$6:$E$261,2,FALSE)</f>
        <v>Compressor Engines</v>
      </c>
      <c r="K299" s="129">
        <v>5.95</v>
      </c>
      <c r="L299" s="129">
        <v>5.0500000000000003E-2</v>
      </c>
      <c r="M299" s="174"/>
      <c r="N299" s="174"/>
      <c r="O299" s="174"/>
      <c r="P299" s="6"/>
      <c r="Q299" s="6"/>
      <c r="R299" s="6"/>
      <c r="S299" s="6"/>
      <c r="T299" s="6"/>
      <c r="U299" s="6"/>
      <c r="V299" s="6"/>
    </row>
    <row r="300" spans="1:22" s="77" customFormat="1" x14ac:dyDescent="0.2">
      <c r="A300" s="192" t="s">
        <v>17057</v>
      </c>
      <c r="B300" s="128">
        <v>48</v>
      </c>
      <c r="C300" s="77" t="str">
        <f>VLOOKUP(D300,fips_xref!$A$2:$B$53,2,FALSE)</f>
        <v>48173</v>
      </c>
      <c r="D300" t="s">
        <v>17024</v>
      </c>
      <c r="E300">
        <v>4922</v>
      </c>
      <c r="F300" t="s">
        <v>17535</v>
      </c>
      <c r="G300">
        <v>30600402</v>
      </c>
      <c r="H300" t="s">
        <v>17536</v>
      </c>
      <c r="I300" t="s">
        <v>17490</v>
      </c>
      <c r="J300" t="str">
        <f>VLOOKUP(G300,SCC_xref!$D$6:$E$261,2,FALSE)</f>
        <v>Natural Gas Production, Other Not Classified</v>
      </c>
      <c r="K300" s="129">
        <v>0</v>
      </c>
      <c r="L300" s="129">
        <v>0</v>
      </c>
      <c r="M300" s="174"/>
      <c r="N300" s="174"/>
      <c r="O300" s="174"/>
      <c r="P300" s="6"/>
      <c r="Q300" s="6"/>
      <c r="R300" s="6"/>
      <c r="S300" s="6"/>
      <c r="T300" s="6"/>
      <c r="U300" s="6"/>
      <c r="V300" s="6"/>
    </row>
    <row r="301" spans="1:22" s="77" customFormat="1" x14ac:dyDescent="0.2">
      <c r="A301" s="192" t="s">
        <v>17057</v>
      </c>
      <c r="B301" s="128">
        <v>48</v>
      </c>
      <c r="C301" s="77" t="str">
        <f>VLOOKUP(D301,fips_xref!$A$2:$B$53,2,FALSE)</f>
        <v>48219</v>
      </c>
      <c r="D301" t="s">
        <v>17025</v>
      </c>
      <c r="E301">
        <v>1311</v>
      </c>
      <c r="F301" t="s">
        <v>17459</v>
      </c>
      <c r="G301">
        <v>20200253</v>
      </c>
      <c r="H301" t="s">
        <v>17462</v>
      </c>
      <c r="I301" t="s">
        <v>17461</v>
      </c>
      <c r="J301" t="str">
        <f>VLOOKUP(G301,SCC_xref!$D$6:$E$261,2,FALSE)</f>
        <v>Compressor Engines</v>
      </c>
      <c r="K301" s="129">
        <v>0</v>
      </c>
      <c r="L301" s="129">
        <v>0</v>
      </c>
      <c r="M301" s="174"/>
      <c r="N301" s="174"/>
      <c r="O301" s="174"/>
      <c r="P301" s="6"/>
      <c r="Q301" s="6"/>
      <c r="R301" s="6"/>
      <c r="S301" s="6"/>
      <c r="T301" s="6"/>
      <c r="U301" s="6"/>
      <c r="V301" s="6"/>
    </row>
    <row r="302" spans="1:22" s="77" customFormat="1" x14ac:dyDescent="0.2">
      <c r="A302" s="192" t="s">
        <v>17057</v>
      </c>
      <c r="B302" s="128">
        <v>48</v>
      </c>
      <c r="C302" s="77" t="str">
        <f>VLOOKUP(D302,fips_xref!$A$2:$B$53,2,FALSE)</f>
        <v>48219</v>
      </c>
      <c r="D302" t="s">
        <v>17025</v>
      </c>
      <c r="E302">
        <v>1311</v>
      </c>
      <c r="F302" t="s">
        <v>17459</v>
      </c>
      <c r="G302">
        <v>31000205</v>
      </c>
      <c r="H302" t="s">
        <v>17466</v>
      </c>
      <c r="I302" t="s">
        <v>17465</v>
      </c>
      <c r="J302" t="str">
        <f>VLOOKUP(G302,SCC_xref!$D$6:$E$261,2,FALSE)</f>
        <v>Natural Gas Production, Flares</v>
      </c>
      <c r="K302" s="129">
        <v>0.09</v>
      </c>
      <c r="L302" s="129">
        <v>0</v>
      </c>
      <c r="M302" s="174"/>
      <c r="N302" s="174"/>
      <c r="O302" s="174"/>
      <c r="P302" s="6"/>
      <c r="Q302" s="6"/>
      <c r="R302" s="6"/>
      <c r="S302" s="6"/>
      <c r="T302" s="6"/>
      <c r="U302" s="6"/>
      <c r="V302" s="6"/>
    </row>
    <row r="303" spans="1:22" s="77" customFormat="1" x14ac:dyDescent="0.2">
      <c r="A303" s="192" t="s">
        <v>17057</v>
      </c>
      <c r="B303" s="128">
        <v>48</v>
      </c>
      <c r="C303" s="77" t="str">
        <f>VLOOKUP(D303,fips_xref!$A$2:$B$53,2,FALSE)</f>
        <v>48219</v>
      </c>
      <c r="D303" t="s">
        <v>17025</v>
      </c>
      <c r="E303">
        <v>1311</v>
      </c>
      <c r="F303" t="s">
        <v>17459</v>
      </c>
      <c r="G303">
        <v>31000220</v>
      </c>
      <c r="H303" t="s">
        <v>17495</v>
      </c>
      <c r="I303" t="s">
        <v>17496</v>
      </c>
      <c r="J303" t="str">
        <f>VLOOKUP(G303,SCC_xref!$D$6:$E$261,2,FALSE)</f>
        <v>Natural Gas Production, All Equipt Leak Fugitives</v>
      </c>
      <c r="K303" s="129">
        <v>0</v>
      </c>
      <c r="L303" s="129">
        <v>8.5</v>
      </c>
      <c r="M303" s="174"/>
      <c r="N303" s="174"/>
      <c r="O303" s="174"/>
      <c r="P303" s="6"/>
      <c r="Q303" s="6"/>
      <c r="R303" s="6"/>
      <c r="S303" s="6"/>
      <c r="T303" s="6"/>
      <c r="U303" s="6"/>
      <c r="V303" s="6"/>
    </row>
    <row r="304" spans="1:22" s="77" customFormat="1" x14ac:dyDescent="0.2">
      <c r="A304" s="192" t="s">
        <v>17057</v>
      </c>
      <c r="B304" s="128">
        <v>48</v>
      </c>
      <c r="C304" s="77" t="str">
        <f>VLOOKUP(D304,fips_xref!$A$2:$B$53,2,FALSE)</f>
        <v>48219</v>
      </c>
      <c r="D304" t="s">
        <v>17025</v>
      </c>
      <c r="E304">
        <v>1311</v>
      </c>
      <c r="F304" t="s">
        <v>17459</v>
      </c>
      <c r="G304">
        <v>31000299</v>
      </c>
      <c r="H304" t="s">
        <v>17470</v>
      </c>
      <c r="I304" t="s">
        <v>17465</v>
      </c>
      <c r="J304" t="str">
        <f>VLOOKUP(G304,SCC_xref!$D$6:$E$261,2,FALSE)</f>
        <v>Natural Gas Production, Other Not Classified</v>
      </c>
      <c r="K304" s="129">
        <v>0</v>
      </c>
      <c r="L304" s="129">
        <v>0</v>
      </c>
      <c r="M304" s="174"/>
      <c r="N304" s="174"/>
      <c r="O304" s="174"/>
      <c r="P304" s="6"/>
      <c r="Q304" s="6"/>
      <c r="R304" s="6"/>
      <c r="S304" s="6"/>
      <c r="T304" s="6"/>
      <c r="U304" s="6"/>
      <c r="V304" s="6"/>
    </row>
    <row r="305" spans="1:22" s="77" customFormat="1" x14ac:dyDescent="0.2">
      <c r="A305" s="192" t="s">
        <v>17057</v>
      </c>
      <c r="B305" s="128">
        <v>48</v>
      </c>
      <c r="C305" s="77" t="str">
        <f>VLOOKUP(D305,fips_xref!$A$2:$B$53,2,FALSE)</f>
        <v>48219</v>
      </c>
      <c r="D305" t="s">
        <v>17025</v>
      </c>
      <c r="E305">
        <v>1311</v>
      </c>
      <c r="F305" t="s">
        <v>17459</v>
      </c>
      <c r="G305">
        <v>40300198</v>
      </c>
      <c r="H305" t="s">
        <v>17499</v>
      </c>
      <c r="I305" t="s">
        <v>17474</v>
      </c>
      <c r="J305" t="str">
        <f>VLOOKUP(G305,SCC_xref!$D$6:$E$261,2,FALSE)</f>
        <v>Permitted Tank Losses</v>
      </c>
      <c r="K305" s="129">
        <v>0</v>
      </c>
      <c r="L305" s="129">
        <v>3.48</v>
      </c>
      <c r="M305" s="174"/>
      <c r="N305" s="174"/>
      <c r="O305" s="174"/>
      <c r="P305" s="6"/>
      <c r="Q305" s="6"/>
      <c r="R305" s="6"/>
      <c r="S305" s="6"/>
      <c r="T305" s="6"/>
      <c r="U305" s="6"/>
      <c r="V305" s="6"/>
    </row>
    <row r="306" spans="1:22" s="77" customFormat="1" x14ac:dyDescent="0.2">
      <c r="A306" s="192" t="s">
        <v>17057</v>
      </c>
      <c r="B306" s="128">
        <v>48</v>
      </c>
      <c r="C306" s="77" t="str">
        <f>VLOOKUP(D306,fips_xref!$A$2:$B$53,2,FALSE)</f>
        <v>48219</v>
      </c>
      <c r="D306" t="s">
        <v>17025</v>
      </c>
      <c r="E306">
        <v>1321</v>
      </c>
      <c r="F306" t="s">
        <v>17479</v>
      </c>
      <c r="G306">
        <v>20200202</v>
      </c>
      <c r="H306" t="s">
        <v>17530</v>
      </c>
      <c r="I306" t="s">
        <v>17461</v>
      </c>
      <c r="J306" t="str">
        <f>VLOOKUP(G306,SCC_xref!$D$6:$E$261,2,FALSE)</f>
        <v>Compressor Engines</v>
      </c>
      <c r="K306" s="129">
        <v>114.74</v>
      </c>
      <c r="L306" s="129">
        <v>5.09</v>
      </c>
      <c r="M306" s="174"/>
      <c r="N306" s="174"/>
      <c r="O306" s="174"/>
      <c r="P306" s="6"/>
      <c r="Q306" s="6"/>
      <c r="R306" s="6"/>
      <c r="S306" s="6"/>
      <c r="T306" s="6"/>
      <c r="U306" s="6"/>
      <c r="V306" s="6"/>
    </row>
    <row r="307" spans="1:22" s="77" customFormat="1" x14ac:dyDescent="0.2">
      <c r="A307" s="192" t="s">
        <v>17057</v>
      </c>
      <c r="B307" s="128">
        <v>48</v>
      </c>
      <c r="C307" s="77" t="str">
        <f>VLOOKUP(D307,fips_xref!$A$2:$B$53,2,FALSE)</f>
        <v>48219</v>
      </c>
      <c r="D307" t="s">
        <v>17025</v>
      </c>
      <c r="E307">
        <v>1321</v>
      </c>
      <c r="F307" t="s">
        <v>17479</v>
      </c>
      <c r="G307">
        <v>20200252</v>
      </c>
      <c r="H307" t="s">
        <v>17460</v>
      </c>
      <c r="I307" t="s">
        <v>17461</v>
      </c>
      <c r="J307" t="str">
        <f>VLOOKUP(G307,SCC_xref!$D$6:$E$261,2,FALSE)</f>
        <v>Compressor Engines</v>
      </c>
      <c r="K307" s="129">
        <v>114.74</v>
      </c>
      <c r="L307" s="129">
        <v>5.09</v>
      </c>
      <c r="M307" s="174"/>
      <c r="N307" s="174"/>
      <c r="O307" s="174"/>
      <c r="P307" s="6"/>
      <c r="Q307" s="6"/>
      <c r="R307" s="6"/>
      <c r="S307" s="6"/>
      <c r="T307" s="6"/>
      <c r="U307" s="6"/>
      <c r="V307" s="6"/>
    </row>
    <row r="308" spans="1:22" s="77" customFormat="1" x14ac:dyDescent="0.2">
      <c r="A308" s="192" t="s">
        <v>17057</v>
      </c>
      <c r="B308" s="128">
        <v>48</v>
      </c>
      <c r="C308" s="77" t="str">
        <f>VLOOKUP(D308,fips_xref!$A$2:$B$53,2,FALSE)</f>
        <v>48219</v>
      </c>
      <c r="D308" t="s">
        <v>17025</v>
      </c>
      <c r="E308">
        <v>1321</v>
      </c>
      <c r="F308" t="s">
        <v>17479</v>
      </c>
      <c r="G308">
        <v>30600104</v>
      </c>
      <c r="H308" t="s">
        <v>17489</v>
      </c>
      <c r="I308" t="s">
        <v>17490</v>
      </c>
      <c r="J308" t="str">
        <f>VLOOKUP(G308,SCC_xref!$D$6:$E$261,2,FALSE)</f>
        <v>Process Heaters</v>
      </c>
      <c r="K308" s="129">
        <v>31.14</v>
      </c>
      <c r="L308" s="129">
        <v>2.68</v>
      </c>
      <c r="M308" s="174"/>
      <c r="N308" s="174"/>
      <c r="O308" s="174"/>
      <c r="P308" s="6"/>
      <c r="Q308" s="6"/>
      <c r="R308" s="6"/>
      <c r="S308" s="6"/>
      <c r="T308" s="6"/>
      <c r="U308" s="6"/>
      <c r="V308" s="6"/>
    </row>
    <row r="309" spans="1:22" s="77" customFormat="1" x14ac:dyDescent="0.2">
      <c r="A309" s="192" t="s">
        <v>17057</v>
      </c>
      <c r="B309" s="128">
        <v>48</v>
      </c>
      <c r="C309" s="77" t="str">
        <f>VLOOKUP(D309,fips_xref!$A$2:$B$53,2,FALSE)</f>
        <v>48219</v>
      </c>
      <c r="D309" t="s">
        <v>17025</v>
      </c>
      <c r="E309">
        <v>1321</v>
      </c>
      <c r="F309" t="s">
        <v>17479</v>
      </c>
      <c r="G309">
        <v>30600105</v>
      </c>
      <c r="H309" t="s">
        <v>17553</v>
      </c>
      <c r="I309" t="s">
        <v>17490</v>
      </c>
      <c r="J309" t="str">
        <f>VLOOKUP(G309,SCC_xref!$D$6:$E$261,2,FALSE)</f>
        <v>Process Heaters</v>
      </c>
      <c r="K309" s="129">
        <v>0.91</v>
      </c>
      <c r="L309" s="129">
        <v>0.05</v>
      </c>
      <c r="M309" s="174"/>
      <c r="N309" s="174"/>
      <c r="O309" s="174"/>
      <c r="P309" s="6"/>
      <c r="Q309" s="6"/>
      <c r="R309" s="6"/>
      <c r="S309" s="6"/>
      <c r="T309" s="6"/>
      <c r="U309" s="6"/>
      <c r="V309" s="6"/>
    </row>
    <row r="310" spans="1:22" s="77" customFormat="1" x14ac:dyDescent="0.2">
      <c r="A310" s="192" t="s">
        <v>17057</v>
      </c>
      <c r="B310" s="128">
        <v>48</v>
      </c>
      <c r="C310" s="77" t="str">
        <f>VLOOKUP(D310,fips_xref!$A$2:$B$53,2,FALSE)</f>
        <v>48219</v>
      </c>
      <c r="D310" t="s">
        <v>17025</v>
      </c>
      <c r="E310">
        <v>1321</v>
      </c>
      <c r="F310" t="s">
        <v>17479</v>
      </c>
      <c r="G310">
        <v>31000205</v>
      </c>
      <c r="H310" t="s">
        <v>17466</v>
      </c>
      <c r="I310" t="s">
        <v>17465</v>
      </c>
      <c r="J310" t="str">
        <f>VLOOKUP(G310,SCC_xref!$D$6:$E$261,2,FALSE)</f>
        <v>Natural Gas Production, Flares</v>
      </c>
      <c r="K310" s="129">
        <v>0.16</v>
      </c>
      <c r="L310" s="129">
        <v>0</v>
      </c>
      <c r="M310" s="174"/>
      <c r="N310" s="174"/>
      <c r="O310" s="174"/>
      <c r="P310" s="6"/>
      <c r="Q310" s="6"/>
      <c r="R310" s="6"/>
      <c r="S310" s="6"/>
      <c r="T310" s="6"/>
      <c r="U310" s="6"/>
      <c r="V310" s="6"/>
    </row>
    <row r="311" spans="1:22" s="77" customFormat="1" x14ac:dyDescent="0.2">
      <c r="A311" s="192" t="s">
        <v>17057</v>
      </c>
      <c r="B311" s="128">
        <v>48</v>
      </c>
      <c r="C311" s="77" t="str">
        <f>VLOOKUP(D311,fips_xref!$A$2:$B$53,2,FALSE)</f>
        <v>48219</v>
      </c>
      <c r="D311" t="s">
        <v>17025</v>
      </c>
      <c r="E311">
        <v>1321</v>
      </c>
      <c r="F311" t="s">
        <v>17479</v>
      </c>
      <c r="G311">
        <v>31000209</v>
      </c>
      <c r="H311" t="s">
        <v>17585</v>
      </c>
      <c r="I311" t="s">
        <v>17496</v>
      </c>
      <c r="J311" t="str">
        <f>VLOOKUP(G311,SCC_xref!$D$6:$E$261,2,FALSE)</f>
        <v>Natural Gas Production, Incinerators Burning Waste Gas or Augmented Waste Gas</v>
      </c>
      <c r="K311" s="129">
        <v>4.47</v>
      </c>
      <c r="L311" s="129">
        <v>0.25</v>
      </c>
      <c r="M311" s="174"/>
      <c r="N311" s="174"/>
      <c r="O311" s="174"/>
      <c r="P311" s="6"/>
      <c r="Q311" s="6"/>
      <c r="R311" s="6"/>
      <c r="S311" s="6"/>
      <c r="T311" s="6"/>
      <c r="U311" s="6"/>
      <c r="V311" s="6"/>
    </row>
    <row r="312" spans="1:22" s="77" customFormat="1" x14ac:dyDescent="0.2">
      <c r="A312" s="192" t="s">
        <v>17057</v>
      </c>
      <c r="B312" s="128">
        <v>48</v>
      </c>
      <c r="C312" s="77" t="str">
        <f>VLOOKUP(D312,fips_xref!$A$2:$B$53,2,FALSE)</f>
        <v>48219</v>
      </c>
      <c r="D312" t="s">
        <v>17025</v>
      </c>
      <c r="E312">
        <v>1321</v>
      </c>
      <c r="F312" t="s">
        <v>17479</v>
      </c>
      <c r="G312">
        <v>31000220</v>
      </c>
      <c r="H312" t="s">
        <v>17495</v>
      </c>
      <c r="I312" t="s">
        <v>17496</v>
      </c>
      <c r="J312" t="str">
        <f>VLOOKUP(G312,SCC_xref!$D$6:$E$261,2,FALSE)</f>
        <v>Natural Gas Production, All Equipt Leak Fugitives</v>
      </c>
      <c r="K312" s="129">
        <v>0</v>
      </c>
      <c r="L312" s="129">
        <v>72.239999999999995</v>
      </c>
      <c r="M312" s="174"/>
      <c r="N312" s="174"/>
      <c r="O312" s="174"/>
      <c r="P312" s="6"/>
      <c r="Q312" s="6"/>
      <c r="R312" s="6"/>
      <c r="S312" s="6"/>
      <c r="T312" s="6"/>
      <c r="U312" s="6"/>
      <c r="V312" s="6"/>
    </row>
    <row r="313" spans="1:22" s="77" customFormat="1" x14ac:dyDescent="0.2">
      <c r="A313" s="192" t="s">
        <v>17057</v>
      </c>
      <c r="B313" s="128">
        <v>48</v>
      </c>
      <c r="C313" s="77" t="str">
        <f>VLOOKUP(D313,fips_xref!$A$2:$B$53,2,FALSE)</f>
        <v>48219</v>
      </c>
      <c r="D313" t="s">
        <v>17025</v>
      </c>
      <c r="E313">
        <v>1321</v>
      </c>
      <c r="F313" t="s">
        <v>17479</v>
      </c>
      <c r="G313">
        <v>31000299</v>
      </c>
      <c r="H313" t="s">
        <v>17470</v>
      </c>
      <c r="I313" t="s">
        <v>17465</v>
      </c>
      <c r="J313" t="str">
        <f>VLOOKUP(G313,SCC_xref!$D$6:$E$261,2,FALSE)</f>
        <v>Natural Gas Production, Other Not Classified</v>
      </c>
      <c r="K313" s="129">
        <v>0</v>
      </c>
      <c r="L313" s="129">
        <v>0.01</v>
      </c>
      <c r="M313" s="174"/>
      <c r="N313" s="174"/>
      <c r="O313" s="174"/>
      <c r="P313" s="6"/>
      <c r="Q313" s="6"/>
      <c r="R313" s="6"/>
      <c r="S313" s="6"/>
      <c r="T313" s="6"/>
      <c r="U313" s="6"/>
      <c r="V313" s="6"/>
    </row>
    <row r="314" spans="1:22" s="77" customFormat="1" x14ac:dyDescent="0.2">
      <c r="A314" s="192" t="s">
        <v>17057</v>
      </c>
      <c r="B314" s="128">
        <v>48</v>
      </c>
      <c r="C314" s="77" t="str">
        <f>VLOOKUP(D314,fips_xref!$A$2:$B$53,2,FALSE)</f>
        <v>48219</v>
      </c>
      <c r="D314" t="s">
        <v>17025</v>
      </c>
      <c r="E314">
        <v>1321</v>
      </c>
      <c r="F314" t="s">
        <v>17479</v>
      </c>
      <c r="G314">
        <v>31088801</v>
      </c>
      <c r="H314" t="s">
        <v>17472</v>
      </c>
      <c r="I314" t="s">
        <v>17465</v>
      </c>
      <c r="J314" t="str">
        <f>VLOOKUP(G314,SCC_xref!$D$6:$E$261,2,FALSE)</f>
        <v>Permitted Fugitives</v>
      </c>
      <c r="K314" s="129">
        <v>0</v>
      </c>
      <c r="L314" s="129">
        <v>3.03</v>
      </c>
      <c r="M314" s="174"/>
      <c r="N314" s="174"/>
      <c r="O314" s="174"/>
      <c r="P314" s="6"/>
      <c r="Q314" s="6"/>
      <c r="R314" s="6"/>
      <c r="S314" s="6"/>
      <c r="T314" s="6"/>
      <c r="U314" s="6"/>
      <c r="V314" s="6"/>
    </row>
    <row r="315" spans="1:22" s="77" customFormat="1" x14ac:dyDescent="0.2">
      <c r="A315" s="192" t="s">
        <v>17057</v>
      </c>
      <c r="B315" s="128">
        <v>48</v>
      </c>
      <c r="C315" s="77" t="str">
        <f>VLOOKUP(D315,fips_xref!$A$2:$B$53,2,FALSE)</f>
        <v>48219</v>
      </c>
      <c r="D315" t="s">
        <v>17025</v>
      </c>
      <c r="E315">
        <v>1321</v>
      </c>
      <c r="F315" t="s">
        <v>17479</v>
      </c>
      <c r="G315">
        <v>38500101</v>
      </c>
      <c r="H315" t="s">
        <v>17521</v>
      </c>
      <c r="I315" t="s">
        <v>17522</v>
      </c>
      <c r="J315" t="str">
        <f>VLOOKUP(G315,SCC_xref!$D$6:$E$261,2,FALSE)</f>
        <v>Natural Gas Production, Other Not Classified</v>
      </c>
      <c r="K315" s="129">
        <v>0</v>
      </c>
      <c r="L315" s="129">
        <v>1.49</v>
      </c>
      <c r="M315" s="174"/>
      <c r="N315" s="174"/>
      <c r="O315" s="174"/>
      <c r="P315" s="6"/>
      <c r="Q315" s="6"/>
      <c r="R315" s="6"/>
      <c r="S315" s="6"/>
      <c r="T315" s="6"/>
      <c r="U315" s="6"/>
      <c r="V315" s="6"/>
    </row>
    <row r="316" spans="1:22" s="77" customFormat="1" x14ac:dyDescent="0.2">
      <c r="A316" s="192" t="s">
        <v>17057</v>
      </c>
      <c r="B316" s="128">
        <v>48</v>
      </c>
      <c r="C316" s="77" t="str">
        <f>VLOOKUP(D316,fips_xref!$A$2:$B$53,2,FALSE)</f>
        <v>48219</v>
      </c>
      <c r="D316" t="s">
        <v>17025</v>
      </c>
      <c r="E316">
        <v>1321</v>
      </c>
      <c r="F316" t="s">
        <v>17479</v>
      </c>
      <c r="G316">
        <v>40202505</v>
      </c>
      <c r="H316" t="s">
        <v>17586</v>
      </c>
      <c r="I316" t="s">
        <v>17544</v>
      </c>
      <c r="J316" t="str">
        <f>VLOOKUP(G316,SCC_xref!$D$6:$E$261,2,FALSE)</f>
        <v>Natural Gas Production, Other Not Classified</v>
      </c>
      <c r="K316" s="129">
        <v>0</v>
      </c>
      <c r="L316" s="129">
        <v>0.01</v>
      </c>
      <c r="M316" s="174"/>
      <c r="N316" s="174"/>
      <c r="O316" s="174"/>
      <c r="P316" s="6"/>
      <c r="Q316" s="6"/>
      <c r="R316" s="6"/>
      <c r="S316" s="6"/>
      <c r="T316" s="6"/>
      <c r="U316" s="6"/>
      <c r="V316" s="6"/>
    </row>
    <row r="317" spans="1:22" s="77" customFormat="1" x14ac:dyDescent="0.2">
      <c r="A317" s="192" t="s">
        <v>17057</v>
      </c>
      <c r="B317" s="128">
        <v>48</v>
      </c>
      <c r="C317" s="77" t="str">
        <f>VLOOKUP(D317,fips_xref!$A$2:$B$53,2,FALSE)</f>
        <v>48219</v>
      </c>
      <c r="D317" t="s">
        <v>17025</v>
      </c>
      <c r="E317">
        <v>1321</v>
      </c>
      <c r="F317" t="s">
        <v>17479</v>
      </c>
      <c r="G317">
        <v>40400312</v>
      </c>
      <c r="H317" t="s">
        <v>17477</v>
      </c>
      <c r="I317" t="s">
        <v>17478</v>
      </c>
      <c r="J317" t="str">
        <f>VLOOKUP(G317,SCC_xref!$D$6:$E$261,2,FALSE)</f>
        <v>Permitted Tank Losses</v>
      </c>
      <c r="K317" s="129">
        <v>0</v>
      </c>
      <c r="L317" s="129">
        <v>13.96</v>
      </c>
      <c r="M317" s="174"/>
      <c r="N317" s="174"/>
      <c r="O317" s="174"/>
      <c r="P317" s="6"/>
      <c r="Q317" s="6"/>
      <c r="R317" s="6"/>
      <c r="S317" s="6"/>
      <c r="T317" s="6"/>
      <c r="U317" s="6"/>
      <c r="V317" s="6"/>
    </row>
    <row r="318" spans="1:22" s="77" customFormat="1" x14ac:dyDescent="0.2">
      <c r="A318" s="192" t="s">
        <v>17057</v>
      </c>
      <c r="B318" s="128">
        <v>48</v>
      </c>
      <c r="C318" s="77" t="str">
        <f>VLOOKUP(D318,fips_xref!$A$2:$B$53,2,FALSE)</f>
        <v>48219</v>
      </c>
      <c r="D318" t="s">
        <v>17025</v>
      </c>
      <c r="E318">
        <v>1321</v>
      </c>
      <c r="F318" t="s">
        <v>17479</v>
      </c>
      <c r="G318">
        <v>40600199</v>
      </c>
      <c r="H318" t="s">
        <v>17542</v>
      </c>
      <c r="I318" t="s">
        <v>17504</v>
      </c>
      <c r="J318" t="str">
        <f>VLOOKUP(G318,SCC_xref!$D$6:$E$261,2,FALSE)</f>
        <v>Permitted Tank Losses</v>
      </c>
      <c r="K318" s="129">
        <v>0</v>
      </c>
      <c r="L318" s="129">
        <v>19.678000000000001</v>
      </c>
      <c r="M318" s="174"/>
      <c r="N318" s="174"/>
      <c r="O318" s="174"/>
      <c r="P318" s="6"/>
      <c r="Q318" s="6"/>
      <c r="R318" s="6"/>
      <c r="S318" s="6"/>
      <c r="T318" s="6"/>
      <c r="U318" s="6"/>
      <c r="V318" s="6"/>
    </row>
    <row r="319" spans="1:22" s="77" customFormat="1" x14ac:dyDescent="0.2">
      <c r="A319" s="192" t="s">
        <v>17057</v>
      </c>
      <c r="B319" s="128">
        <v>48</v>
      </c>
      <c r="C319" s="77" t="str">
        <f>VLOOKUP(D319,fips_xref!$A$2:$B$53,2,FALSE)</f>
        <v>48227</v>
      </c>
      <c r="D319" t="s">
        <v>17026</v>
      </c>
      <c r="E319">
        <v>1311</v>
      </c>
      <c r="F319" t="s">
        <v>17459</v>
      </c>
      <c r="G319">
        <v>10200602</v>
      </c>
      <c r="H319" t="s">
        <v>17480</v>
      </c>
      <c r="I319" t="s">
        <v>17481</v>
      </c>
      <c r="J319" t="str">
        <f>VLOOKUP(G319,SCC_xref!$D$6:$E$261,2,FALSE)</f>
        <v>Process Heaters</v>
      </c>
      <c r="K319" s="129">
        <v>20.9099</v>
      </c>
      <c r="L319" s="129">
        <v>1.149</v>
      </c>
      <c r="M319" s="174"/>
      <c r="N319" s="174"/>
      <c r="O319" s="174"/>
      <c r="P319" s="6"/>
      <c r="Q319" s="6"/>
      <c r="R319" s="6"/>
      <c r="S319" s="6"/>
      <c r="T319" s="6"/>
      <c r="U319" s="6"/>
      <c r="V319" s="6"/>
    </row>
    <row r="320" spans="1:22" s="77" customFormat="1" x14ac:dyDescent="0.2">
      <c r="A320" s="192" t="s">
        <v>17057</v>
      </c>
      <c r="B320" s="128">
        <v>48</v>
      </c>
      <c r="C320" s="77" t="str">
        <f>VLOOKUP(D320,fips_xref!$A$2:$B$53,2,FALSE)</f>
        <v>48227</v>
      </c>
      <c r="D320" t="s">
        <v>17026</v>
      </c>
      <c r="E320">
        <v>1311</v>
      </c>
      <c r="F320" t="s">
        <v>17459</v>
      </c>
      <c r="G320">
        <v>20200252</v>
      </c>
      <c r="H320" t="s">
        <v>17460</v>
      </c>
      <c r="I320" t="s">
        <v>17461</v>
      </c>
      <c r="J320" t="str">
        <f>VLOOKUP(G320,SCC_xref!$D$6:$E$261,2,FALSE)</f>
        <v>Compressor Engines</v>
      </c>
      <c r="K320" s="129">
        <v>448.3245</v>
      </c>
      <c r="L320" s="129">
        <v>16.171600000000002</v>
      </c>
      <c r="M320" s="174"/>
      <c r="N320" s="174"/>
      <c r="O320" s="174"/>
      <c r="P320" s="6"/>
      <c r="Q320" s="6"/>
      <c r="R320" s="6"/>
      <c r="S320" s="6"/>
      <c r="T320" s="6"/>
      <c r="U320" s="6"/>
      <c r="V320" s="6"/>
    </row>
    <row r="321" spans="1:22" s="77" customFormat="1" x14ac:dyDescent="0.2">
      <c r="A321" s="192" t="s">
        <v>17057</v>
      </c>
      <c r="B321" s="128">
        <v>48</v>
      </c>
      <c r="C321" s="77" t="str">
        <f>VLOOKUP(D321,fips_xref!$A$2:$B$53,2,FALSE)</f>
        <v>48227</v>
      </c>
      <c r="D321" t="s">
        <v>17026</v>
      </c>
      <c r="E321">
        <v>1311</v>
      </c>
      <c r="F321" t="s">
        <v>17459</v>
      </c>
      <c r="G321">
        <v>20200253</v>
      </c>
      <c r="H321" t="s">
        <v>17462</v>
      </c>
      <c r="I321" t="s">
        <v>17461</v>
      </c>
      <c r="J321" t="str">
        <f>VLOOKUP(G321,SCC_xref!$D$6:$E$261,2,FALSE)</f>
        <v>Compressor Engines</v>
      </c>
      <c r="K321" s="129">
        <v>548.44989999999996</v>
      </c>
      <c r="L321" s="129">
        <v>15.440799999999999</v>
      </c>
      <c r="M321" s="174"/>
      <c r="N321" s="174"/>
      <c r="O321" s="174"/>
      <c r="P321" s="6"/>
      <c r="Q321" s="6"/>
      <c r="R321" s="6"/>
      <c r="S321" s="6"/>
      <c r="T321" s="6"/>
      <c r="U321" s="6"/>
      <c r="V321" s="6"/>
    </row>
    <row r="322" spans="1:22" s="77" customFormat="1" x14ac:dyDescent="0.2">
      <c r="A322" s="192" t="s">
        <v>17057</v>
      </c>
      <c r="B322" s="128">
        <v>48</v>
      </c>
      <c r="C322" s="77" t="str">
        <f>VLOOKUP(D322,fips_xref!$A$2:$B$53,2,FALSE)</f>
        <v>48227</v>
      </c>
      <c r="D322" t="s">
        <v>17026</v>
      </c>
      <c r="E322">
        <v>1311</v>
      </c>
      <c r="F322" t="s">
        <v>17459</v>
      </c>
      <c r="G322">
        <v>20200254</v>
      </c>
      <c r="H322" t="s">
        <v>17463</v>
      </c>
      <c r="I322" t="s">
        <v>17461</v>
      </c>
      <c r="J322" t="str">
        <f>VLOOKUP(G322,SCC_xref!$D$6:$E$261,2,FALSE)</f>
        <v>Compressor Engines</v>
      </c>
      <c r="K322" s="129">
        <v>298.62889999999999</v>
      </c>
      <c r="L322" s="129">
        <v>8.6349999999999998</v>
      </c>
      <c r="M322" s="174"/>
      <c r="N322" s="174"/>
      <c r="O322" s="174"/>
      <c r="P322" s="6"/>
      <c r="Q322" s="6"/>
      <c r="R322" s="6"/>
      <c r="S322" s="6"/>
      <c r="T322" s="6"/>
      <c r="U322" s="6"/>
      <c r="V322" s="6"/>
    </row>
    <row r="323" spans="1:22" s="77" customFormat="1" x14ac:dyDescent="0.2">
      <c r="A323" s="192" t="s">
        <v>17057</v>
      </c>
      <c r="B323" s="128">
        <v>48</v>
      </c>
      <c r="C323" s="77" t="str">
        <f>VLOOKUP(D323,fips_xref!$A$2:$B$53,2,FALSE)</f>
        <v>48227</v>
      </c>
      <c r="D323" t="s">
        <v>17026</v>
      </c>
      <c r="E323">
        <v>1311</v>
      </c>
      <c r="F323" t="s">
        <v>17459</v>
      </c>
      <c r="G323">
        <v>30188599</v>
      </c>
      <c r="H323" t="s">
        <v>17587</v>
      </c>
      <c r="I323" t="s">
        <v>17588</v>
      </c>
      <c r="J323" t="str">
        <f>VLOOKUP(G323,SCC_xref!$D$6:$E$261,2,FALSE)</f>
        <v>Natural Gas Production, Other Not Classified</v>
      </c>
      <c r="K323" s="129">
        <v>0</v>
      </c>
      <c r="L323" s="129">
        <v>0</v>
      </c>
      <c r="M323" s="174"/>
      <c r="N323" s="174"/>
      <c r="O323" s="174"/>
      <c r="P323" s="6"/>
      <c r="Q323" s="6"/>
      <c r="R323" s="6"/>
      <c r="S323" s="6"/>
      <c r="T323" s="6"/>
      <c r="U323" s="6"/>
      <c r="V323" s="6"/>
    </row>
    <row r="324" spans="1:22" s="77" customFormat="1" x14ac:dyDescent="0.2">
      <c r="A324" s="192" t="s">
        <v>17057</v>
      </c>
      <c r="B324" s="128">
        <v>48</v>
      </c>
      <c r="C324" s="77" t="str">
        <f>VLOOKUP(D324,fips_xref!$A$2:$B$53,2,FALSE)</f>
        <v>48227</v>
      </c>
      <c r="D324" t="s">
        <v>17026</v>
      </c>
      <c r="E324">
        <v>1311</v>
      </c>
      <c r="F324" t="s">
        <v>17459</v>
      </c>
      <c r="G324">
        <v>31000205</v>
      </c>
      <c r="H324" t="s">
        <v>17466</v>
      </c>
      <c r="I324" t="s">
        <v>17465</v>
      </c>
      <c r="J324" t="str">
        <f>VLOOKUP(G324,SCC_xref!$D$6:$E$261,2,FALSE)</f>
        <v>Natural Gas Production, Flares</v>
      </c>
      <c r="K324" s="129">
        <v>2.1497999999999999</v>
      </c>
      <c r="L324" s="129">
        <v>1.7043999999999999</v>
      </c>
      <c r="M324" s="174"/>
      <c r="N324" s="174"/>
      <c r="O324" s="174"/>
      <c r="P324" s="6"/>
      <c r="Q324" s="6"/>
      <c r="R324" s="6"/>
      <c r="S324" s="6"/>
      <c r="T324" s="6"/>
      <c r="U324" s="6"/>
      <c r="V324" s="6"/>
    </row>
    <row r="325" spans="1:22" s="77" customFormat="1" x14ac:dyDescent="0.2">
      <c r="A325" s="192" t="s">
        <v>17057</v>
      </c>
      <c r="B325" s="128">
        <v>48</v>
      </c>
      <c r="C325" s="77" t="str">
        <f>VLOOKUP(D325,fips_xref!$A$2:$B$53,2,FALSE)</f>
        <v>48227</v>
      </c>
      <c r="D325" t="s">
        <v>17026</v>
      </c>
      <c r="E325">
        <v>1311</v>
      </c>
      <c r="F325" t="s">
        <v>17459</v>
      </c>
      <c r="G325">
        <v>31000207</v>
      </c>
      <c r="H325" t="s">
        <v>17467</v>
      </c>
      <c r="I325" t="s">
        <v>17465</v>
      </c>
      <c r="J325" t="str">
        <f>VLOOKUP(G325,SCC_xref!$D$6:$E$261,2,FALSE)</f>
        <v>Permitted Fugitives</v>
      </c>
      <c r="K325" s="129">
        <v>0</v>
      </c>
      <c r="L325" s="129">
        <v>4.1849999999999996</v>
      </c>
      <c r="M325" s="174"/>
      <c r="N325" s="174"/>
      <c r="O325" s="174"/>
      <c r="P325" s="6"/>
      <c r="Q325" s="6"/>
      <c r="R325" s="6"/>
      <c r="S325" s="6"/>
      <c r="T325" s="6"/>
      <c r="U325" s="6"/>
      <c r="V325" s="6"/>
    </row>
    <row r="326" spans="1:22" s="77" customFormat="1" x14ac:dyDescent="0.2">
      <c r="A326" s="192" t="s">
        <v>17057</v>
      </c>
      <c r="B326" s="128">
        <v>48</v>
      </c>
      <c r="C326" s="77" t="str">
        <f>VLOOKUP(D326,fips_xref!$A$2:$B$53,2,FALSE)</f>
        <v>48227</v>
      </c>
      <c r="D326" t="s">
        <v>17026</v>
      </c>
      <c r="E326">
        <v>1311</v>
      </c>
      <c r="F326" t="s">
        <v>17459</v>
      </c>
      <c r="G326">
        <v>31000209</v>
      </c>
      <c r="H326" t="s">
        <v>17585</v>
      </c>
      <c r="I326" t="s">
        <v>17496</v>
      </c>
      <c r="J326" t="str">
        <f>VLOOKUP(G326,SCC_xref!$D$6:$E$261,2,FALSE)</f>
        <v>Natural Gas Production, Incinerators Burning Waste Gas or Augmented Waste Gas</v>
      </c>
      <c r="K326" s="129">
        <v>5.68</v>
      </c>
      <c r="L326" s="129">
        <v>0.31</v>
      </c>
      <c r="M326" s="174"/>
      <c r="N326" s="174"/>
      <c r="O326" s="174"/>
      <c r="P326" s="6"/>
      <c r="Q326" s="6"/>
      <c r="R326" s="6"/>
      <c r="S326" s="6"/>
      <c r="T326" s="6"/>
      <c r="U326" s="6"/>
      <c r="V326" s="6"/>
    </row>
    <row r="327" spans="1:22" s="77" customFormat="1" x14ac:dyDescent="0.2">
      <c r="A327" s="192" t="s">
        <v>17057</v>
      </c>
      <c r="B327" s="128">
        <v>48</v>
      </c>
      <c r="C327" s="77" t="str">
        <f>VLOOKUP(D327,fips_xref!$A$2:$B$53,2,FALSE)</f>
        <v>48227</v>
      </c>
      <c r="D327" t="s">
        <v>17026</v>
      </c>
      <c r="E327">
        <v>1311</v>
      </c>
      <c r="F327" t="s">
        <v>17459</v>
      </c>
      <c r="G327">
        <v>31000227</v>
      </c>
      <c r="H327" t="s">
        <v>17468</v>
      </c>
      <c r="I327" t="s">
        <v>17469</v>
      </c>
      <c r="J327" t="str">
        <f>VLOOKUP(G327,SCC_xref!$D$6:$E$261,2,FALSE)</f>
        <v>Dehydrator</v>
      </c>
      <c r="K327" s="129">
        <v>0</v>
      </c>
      <c r="L327" s="129">
        <v>0</v>
      </c>
      <c r="M327" s="174"/>
      <c r="N327" s="174"/>
      <c r="O327" s="174"/>
      <c r="P327" s="6"/>
      <c r="Q327" s="6"/>
      <c r="R327" s="6"/>
      <c r="S327" s="6"/>
      <c r="T327" s="6"/>
      <c r="U327" s="6"/>
      <c r="V327" s="6"/>
    </row>
    <row r="328" spans="1:22" s="77" customFormat="1" x14ac:dyDescent="0.2">
      <c r="A328" s="192" t="s">
        <v>17057</v>
      </c>
      <c r="B328" s="128">
        <v>48</v>
      </c>
      <c r="C328" s="77" t="str">
        <f>VLOOKUP(D328,fips_xref!$A$2:$B$53,2,FALSE)</f>
        <v>48227</v>
      </c>
      <c r="D328" t="s">
        <v>17026</v>
      </c>
      <c r="E328">
        <v>1311</v>
      </c>
      <c r="F328" t="s">
        <v>17459</v>
      </c>
      <c r="G328">
        <v>31000299</v>
      </c>
      <c r="H328" t="s">
        <v>17470</v>
      </c>
      <c r="I328" t="s">
        <v>17465</v>
      </c>
      <c r="J328" t="str">
        <f>VLOOKUP(G328,SCC_xref!$D$6:$E$261,2,FALSE)</f>
        <v>Natural Gas Production, Other Not Classified</v>
      </c>
      <c r="K328" s="129">
        <v>0</v>
      </c>
      <c r="L328" s="129">
        <v>0.09</v>
      </c>
      <c r="M328" s="174"/>
      <c r="N328" s="174"/>
      <c r="O328" s="174"/>
      <c r="P328" s="6"/>
      <c r="Q328" s="6"/>
      <c r="R328" s="6"/>
      <c r="S328" s="6"/>
      <c r="T328" s="6"/>
      <c r="U328" s="6"/>
      <c r="V328" s="6"/>
    </row>
    <row r="329" spans="1:22" s="77" customFormat="1" x14ac:dyDescent="0.2">
      <c r="A329" s="192" t="s">
        <v>17057</v>
      </c>
      <c r="B329" s="128">
        <v>48</v>
      </c>
      <c r="C329" s="77" t="str">
        <f>VLOOKUP(D329,fips_xref!$A$2:$B$53,2,FALSE)</f>
        <v>48227</v>
      </c>
      <c r="D329" t="s">
        <v>17026</v>
      </c>
      <c r="E329">
        <v>1311</v>
      </c>
      <c r="F329" t="s">
        <v>17459</v>
      </c>
      <c r="G329">
        <v>31000404</v>
      </c>
      <c r="H329" t="s">
        <v>17471</v>
      </c>
      <c r="I329" t="s">
        <v>17465</v>
      </c>
      <c r="J329" t="str">
        <f>VLOOKUP(G329,SCC_xref!$D$6:$E$261,2,FALSE)</f>
        <v>Process Heaters</v>
      </c>
      <c r="K329" s="129">
        <v>18.62</v>
      </c>
      <c r="L329" s="129">
        <v>0.70179999999999998</v>
      </c>
      <c r="M329" s="174"/>
      <c r="N329" s="174"/>
      <c r="O329" s="174"/>
      <c r="P329" s="6"/>
      <c r="Q329" s="6"/>
      <c r="R329" s="6"/>
      <c r="S329" s="6"/>
      <c r="T329" s="6"/>
      <c r="U329" s="6"/>
      <c r="V329" s="6"/>
    </row>
    <row r="330" spans="1:22" s="77" customFormat="1" x14ac:dyDescent="0.2">
      <c r="A330" s="192" t="s">
        <v>17057</v>
      </c>
      <c r="B330" s="128">
        <v>48</v>
      </c>
      <c r="C330" s="77" t="str">
        <f>VLOOKUP(D330,fips_xref!$A$2:$B$53,2,FALSE)</f>
        <v>48227</v>
      </c>
      <c r="D330" t="s">
        <v>17026</v>
      </c>
      <c r="E330">
        <v>1311</v>
      </c>
      <c r="F330" t="s">
        <v>17459</v>
      </c>
      <c r="G330">
        <v>31000414</v>
      </c>
      <c r="H330" t="s">
        <v>17589</v>
      </c>
      <c r="I330" t="s">
        <v>17465</v>
      </c>
      <c r="J330" t="str">
        <f>VLOOKUP(G330,SCC_xref!$D$6:$E$261,2,FALSE)</f>
        <v>Natural Gas Production, Other Not Classified</v>
      </c>
      <c r="K330" s="129">
        <v>17.350000000000001</v>
      </c>
      <c r="L330" s="129">
        <v>0.95199999999999996</v>
      </c>
      <c r="M330" s="174"/>
      <c r="N330" s="174"/>
      <c r="O330" s="174"/>
      <c r="P330" s="6"/>
      <c r="Q330" s="6"/>
      <c r="R330" s="6"/>
      <c r="S330" s="6"/>
      <c r="T330" s="6"/>
      <c r="U330" s="6"/>
      <c r="V330" s="6"/>
    </row>
    <row r="331" spans="1:22" s="77" customFormat="1" x14ac:dyDescent="0.2">
      <c r="A331" s="192" t="s">
        <v>17057</v>
      </c>
      <c r="B331" s="128">
        <v>48</v>
      </c>
      <c r="C331" s="77" t="str">
        <f>VLOOKUP(D331,fips_xref!$A$2:$B$53,2,FALSE)</f>
        <v>48227</v>
      </c>
      <c r="D331" t="s">
        <v>17026</v>
      </c>
      <c r="E331">
        <v>1311</v>
      </c>
      <c r="F331" t="s">
        <v>17459</v>
      </c>
      <c r="G331">
        <v>31088801</v>
      </c>
      <c r="H331" t="s">
        <v>17472</v>
      </c>
      <c r="I331" t="s">
        <v>17465</v>
      </c>
      <c r="J331" t="str">
        <f>VLOOKUP(G331,SCC_xref!$D$6:$E$261,2,FALSE)</f>
        <v>Permitted Fugitives</v>
      </c>
      <c r="K331" s="129">
        <v>0</v>
      </c>
      <c r="L331" s="129">
        <v>42.552</v>
      </c>
      <c r="M331" s="174"/>
      <c r="N331" s="174"/>
      <c r="O331" s="174"/>
      <c r="P331" s="6"/>
      <c r="Q331" s="6"/>
      <c r="R331" s="6"/>
      <c r="S331" s="6"/>
      <c r="T331" s="6"/>
      <c r="U331" s="6"/>
      <c r="V331" s="6"/>
    </row>
    <row r="332" spans="1:22" s="77" customFormat="1" x14ac:dyDescent="0.2">
      <c r="A332" s="192" t="s">
        <v>17057</v>
      </c>
      <c r="B332" s="128">
        <v>48</v>
      </c>
      <c r="C332" s="77" t="str">
        <f>VLOOKUP(D332,fips_xref!$A$2:$B$53,2,FALSE)</f>
        <v>48227</v>
      </c>
      <c r="D332" t="s">
        <v>17026</v>
      </c>
      <c r="E332">
        <v>1311</v>
      </c>
      <c r="F332" t="s">
        <v>17459</v>
      </c>
      <c r="G332">
        <v>40301099</v>
      </c>
      <c r="H332" t="s">
        <v>17473</v>
      </c>
      <c r="I332" t="s">
        <v>17474</v>
      </c>
      <c r="J332" t="str">
        <f>VLOOKUP(G332,SCC_xref!$D$6:$E$261,2,FALSE)</f>
        <v>Permitted Tank Losses</v>
      </c>
      <c r="K332" s="129">
        <v>0</v>
      </c>
      <c r="L332" s="129">
        <v>16.611000000000001</v>
      </c>
      <c r="M332" s="174"/>
      <c r="N332" s="174"/>
      <c r="O332" s="174"/>
      <c r="P332" s="6"/>
      <c r="Q332" s="6"/>
      <c r="R332" s="6"/>
      <c r="S332" s="6"/>
      <c r="T332" s="6"/>
      <c r="U332" s="6"/>
      <c r="V332" s="6"/>
    </row>
    <row r="333" spans="1:22" s="77" customFormat="1" x14ac:dyDescent="0.2">
      <c r="A333" s="192" t="s">
        <v>17057</v>
      </c>
      <c r="B333" s="128">
        <v>48</v>
      </c>
      <c r="C333" s="77" t="str">
        <f>VLOOKUP(D333,fips_xref!$A$2:$B$53,2,FALSE)</f>
        <v>48227</v>
      </c>
      <c r="D333" t="s">
        <v>17026</v>
      </c>
      <c r="E333">
        <v>1311</v>
      </c>
      <c r="F333" t="s">
        <v>17459</v>
      </c>
      <c r="G333">
        <v>40600140</v>
      </c>
      <c r="H333" t="s">
        <v>17590</v>
      </c>
      <c r="I333" t="s">
        <v>17504</v>
      </c>
      <c r="J333" t="str">
        <f>VLOOKUP(G333,SCC_xref!$D$6:$E$261,2,FALSE)</f>
        <v>Permitted Tank Losses</v>
      </c>
      <c r="K333" s="129">
        <v>0</v>
      </c>
      <c r="L333" s="129">
        <v>0</v>
      </c>
      <c r="M333" s="174"/>
      <c r="N333" s="174"/>
      <c r="O333" s="174"/>
      <c r="P333" s="6"/>
      <c r="Q333" s="6"/>
      <c r="R333" s="6"/>
      <c r="S333" s="6"/>
      <c r="T333" s="6"/>
      <c r="U333" s="6"/>
      <c r="V333" s="6"/>
    </row>
    <row r="334" spans="1:22" s="77" customFormat="1" x14ac:dyDescent="0.2">
      <c r="A334" s="192" t="s">
        <v>17057</v>
      </c>
      <c r="B334" s="128">
        <v>48</v>
      </c>
      <c r="C334" s="77" t="str">
        <f>VLOOKUP(D334,fips_xref!$A$2:$B$53,2,FALSE)</f>
        <v>48227</v>
      </c>
      <c r="D334" t="s">
        <v>17026</v>
      </c>
      <c r="E334">
        <v>1311</v>
      </c>
      <c r="F334" t="s">
        <v>17459</v>
      </c>
      <c r="G334">
        <v>40899999</v>
      </c>
      <c r="H334" t="s">
        <v>17511</v>
      </c>
      <c r="I334" t="s">
        <v>17512</v>
      </c>
      <c r="J334" t="str">
        <f>VLOOKUP(G334,SCC_xref!$D$6:$E$261,2,FALSE)</f>
        <v>Natural Gas Production, Other Not Classified</v>
      </c>
      <c r="K334" s="129">
        <v>0</v>
      </c>
      <c r="L334" s="129">
        <v>1.91</v>
      </c>
      <c r="M334" s="174"/>
      <c r="N334" s="174"/>
      <c r="O334" s="174"/>
      <c r="P334" s="6"/>
      <c r="Q334" s="6"/>
      <c r="R334" s="6"/>
      <c r="S334" s="6"/>
      <c r="T334" s="6"/>
      <c r="U334" s="6"/>
      <c r="V334" s="6"/>
    </row>
    <row r="335" spans="1:22" s="77" customFormat="1" x14ac:dyDescent="0.2">
      <c r="A335" s="192" t="s">
        <v>17057</v>
      </c>
      <c r="B335" s="128">
        <v>48</v>
      </c>
      <c r="C335" s="77" t="str">
        <f>VLOOKUP(D335,fips_xref!$A$2:$B$53,2,FALSE)</f>
        <v>48227</v>
      </c>
      <c r="D335" t="s">
        <v>17026</v>
      </c>
      <c r="E335">
        <v>4612</v>
      </c>
      <c r="F335" t="s">
        <v>17508</v>
      </c>
      <c r="G335">
        <v>40301012</v>
      </c>
      <c r="H335" t="s">
        <v>17500</v>
      </c>
      <c r="I335" t="s">
        <v>17474</v>
      </c>
      <c r="J335" t="str">
        <f>VLOOKUP(G335,SCC_xref!$D$6:$E$261,2,FALSE)</f>
        <v>Permitted Tank Losses</v>
      </c>
      <c r="K335" s="129">
        <v>0</v>
      </c>
      <c r="L335" s="129">
        <v>4.069</v>
      </c>
      <c r="M335" s="174"/>
      <c r="N335" s="174"/>
      <c r="O335" s="174"/>
      <c r="P335" s="6"/>
      <c r="Q335" s="6"/>
      <c r="R335" s="6"/>
      <c r="S335" s="6"/>
      <c r="T335" s="6"/>
      <c r="U335" s="6"/>
      <c r="V335" s="6"/>
    </row>
    <row r="336" spans="1:22" s="77" customFormat="1" x14ac:dyDescent="0.2">
      <c r="A336" s="192" t="s">
        <v>17057</v>
      </c>
      <c r="B336" s="128">
        <v>48</v>
      </c>
      <c r="C336" s="77" t="str">
        <f>VLOOKUP(D336,fips_xref!$A$2:$B$53,2,FALSE)</f>
        <v>48227</v>
      </c>
      <c r="D336" t="s">
        <v>17026</v>
      </c>
      <c r="E336">
        <v>4612</v>
      </c>
      <c r="F336" t="s">
        <v>17508</v>
      </c>
      <c r="G336">
        <v>40388801</v>
      </c>
      <c r="H336" t="s">
        <v>17472</v>
      </c>
      <c r="I336" t="s">
        <v>17474</v>
      </c>
      <c r="J336" t="str">
        <f>VLOOKUP(G336,SCC_xref!$D$6:$E$261,2,FALSE)</f>
        <v>Permitted Fugitives</v>
      </c>
      <c r="K336" s="129">
        <v>0</v>
      </c>
      <c r="L336" s="129">
        <v>0.18099999999999999</v>
      </c>
      <c r="M336" s="174"/>
      <c r="N336" s="174"/>
      <c r="O336" s="174"/>
      <c r="P336" s="6"/>
      <c r="Q336" s="6"/>
      <c r="R336" s="6"/>
      <c r="S336" s="6"/>
      <c r="T336" s="6"/>
      <c r="U336" s="6"/>
      <c r="V336" s="6"/>
    </row>
    <row r="337" spans="1:22" s="77" customFormat="1" x14ac:dyDescent="0.2">
      <c r="A337" s="192" t="s">
        <v>17057</v>
      </c>
      <c r="B337" s="128">
        <v>48</v>
      </c>
      <c r="C337" s="77" t="str">
        <f>VLOOKUP(D337,fips_xref!$A$2:$B$53,2,FALSE)</f>
        <v>48229</v>
      </c>
      <c r="D337" t="s">
        <v>17027</v>
      </c>
      <c r="E337">
        <v>4922</v>
      </c>
      <c r="F337" t="s">
        <v>17535</v>
      </c>
      <c r="G337">
        <v>20200201</v>
      </c>
      <c r="H337" t="s">
        <v>17509</v>
      </c>
      <c r="I337" t="s">
        <v>17461</v>
      </c>
      <c r="J337" t="str">
        <f>VLOOKUP(G337,SCC_xref!$D$6:$E$261,2,FALSE)</f>
        <v>Compressor Engines</v>
      </c>
      <c r="K337" s="129">
        <v>125.5886</v>
      </c>
      <c r="L337" s="129">
        <v>1.4117</v>
      </c>
      <c r="M337" s="174"/>
      <c r="N337" s="174"/>
      <c r="O337" s="174"/>
      <c r="P337" s="6"/>
      <c r="Q337" s="6"/>
      <c r="R337" s="6"/>
      <c r="S337" s="6"/>
      <c r="T337" s="6"/>
      <c r="U337" s="6"/>
      <c r="V337" s="6"/>
    </row>
    <row r="338" spans="1:22" s="77" customFormat="1" x14ac:dyDescent="0.2">
      <c r="A338" s="192" t="s">
        <v>17057</v>
      </c>
      <c r="B338" s="128">
        <v>48</v>
      </c>
      <c r="C338" s="77" t="str">
        <f>VLOOKUP(D338,fips_xref!$A$2:$B$53,2,FALSE)</f>
        <v>48229</v>
      </c>
      <c r="D338" t="s">
        <v>17027</v>
      </c>
      <c r="E338">
        <v>4922</v>
      </c>
      <c r="F338" t="s">
        <v>17535</v>
      </c>
      <c r="G338">
        <v>20300202</v>
      </c>
      <c r="H338" t="s">
        <v>17486</v>
      </c>
      <c r="I338" t="s">
        <v>17461</v>
      </c>
      <c r="J338" t="str">
        <f>VLOOKUP(G338,SCC_xref!$D$6:$E$261,2,FALSE)</f>
        <v>Compressor Engines</v>
      </c>
      <c r="K338" s="129">
        <v>282.50749999999999</v>
      </c>
      <c r="L338" s="129">
        <v>1.8539000000000001</v>
      </c>
      <c r="M338" s="174"/>
      <c r="N338" s="174"/>
      <c r="O338" s="174"/>
      <c r="P338" s="6"/>
      <c r="Q338" s="6"/>
      <c r="R338" s="6"/>
      <c r="S338" s="6"/>
      <c r="T338" s="6"/>
      <c r="U338" s="6"/>
      <c r="V338" s="6"/>
    </row>
    <row r="339" spans="1:22" s="77" customFormat="1" x14ac:dyDescent="0.2">
      <c r="A339" s="192" t="s">
        <v>17057</v>
      </c>
      <c r="B339" s="128">
        <v>48</v>
      </c>
      <c r="C339" s="77" t="str">
        <f>VLOOKUP(D339,fips_xref!$A$2:$B$53,2,FALSE)</f>
        <v>48229</v>
      </c>
      <c r="D339" t="s">
        <v>17027</v>
      </c>
      <c r="E339">
        <v>4922</v>
      </c>
      <c r="F339" t="s">
        <v>17535</v>
      </c>
      <c r="G339">
        <v>30600402</v>
      </c>
      <c r="H339" t="s">
        <v>17536</v>
      </c>
      <c r="I339" t="s">
        <v>17490</v>
      </c>
      <c r="J339" t="str">
        <f>VLOOKUP(G339,SCC_xref!$D$6:$E$261,2,FALSE)</f>
        <v>Natural Gas Production, Other Not Classified</v>
      </c>
      <c r="K339" s="129">
        <v>0</v>
      </c>
      <c r="L339" s="129">
        <v>0</v>
      </c>
      <c r="M339" s="174"/>
      <c r="N339" s="174"/>
      <c r="O339" s="174"/>
      <c r="P339" s="6"/>
      <c r="Q339" s="6"/>
      <c r="R339" s="6"/>
      <c r="S339" s="6"/>
      <c r="T339" s="6"/>
      <c r="U339" s="6"/>
      <c r="V339" s="6"/>
    </row>
    <row r="340" spans="1:22" s="77" customFormat="1" x14ac:dyDescent="0.2">
      <c r="A340" s="192" t="s">
        <v>17057</v>
      </c>
      <c r="B340" s="128">
        <v>48</v>
      </c>
      <c r="C340" s="77" t="str">
        <f>VLOOKUP(D340,fips_xref!$A$2:$B$53,2,FALSE)</f>
        <v>48229</v>
      </c>
      <c r="D340" t="s">
        <v>17027</v>
      </c>
      <c r="E340">
        <v>4922</v>
      </c>
      <c r="F340" t="s">
        <v>17535</v>
      </c>
      <c r="G340">
        <v>31000203</v>
      </c>
      <c r="H340" t="s">
        <v>17464</v>
      </c>
      <c r="I340" t="s">
        <v>17465</v>
      </c>
      <c r="J340" t="str">
        <f>VLOOKUP(G340,SCC_xref!$D$6:$E$261,2,FALSE)</f>
        <v>Compressor Engines</v>
      </c>
      <c r="K340" s="129">
        <v>2.47E-2</v>
      </c>
      <c r="L340" s="129">
        <v>1.8499999999999999E-2</v>
      </c>
      <c r="M340" s="174"/>
      <c r="N340" s="174"/>
      <c r="O340" s="174"/>
      <c r="P340" s="6"/>
      <c r="Q340" s="6"/>
      <c r="R340" s="6"/>
      <c r="S340" s="6"/>
      <c r="T340" s="6"/>
      <c r="U340" s="6"/>
      <c r="V340" s="6"/>
    </row>
    <row r="341" spans="1:22" s="77" customFormat="1" x14ac:dyDescent="0.2">
      <c r="A341" s="192" t="s">
        <v>17057</v>
      </c>
      <c r="B341" s="128">
        <v>48</v>
      </c>
      <c r="C341" s="77" t="str">
        <f>VLOOKUP(D341,fips_xref!$A$2:$B$53,2,FALSE)</f>
        <v>48229</v>
      </c>
      <c r="D341" t="s">
        <v>17027</v>
      </c>
      <c r="E341">
        <v>4922</v>
      </c>
      <c r="F341" t="s">
        <v>17535</v>
      </c>
      <c r="G341">
        <v>31000299</v>
      </c>
      <c r="H341" t="s">
        <v>17470</v>
      </c>
      <c r="I341" t="s">
        <v>17465</v>
      </c>
      <c r="J341" t="str">
        <f>VLOOKUP(G341,SCC_xref!$D$6:$E$261,2,FALSE)</f>
        <v>Natural Gas Production, Other Not Classified</v>
      </c>
      <c r="K341" s="129">
        <v>0</v>
      </c>
      <c r="L341" s="129">
        <v>0</v>
      </c>
      <c r="M341" s="174"/>
      <c r="N341" s="174"/>
      <c r="O341" s="174"/>
      <c r="P341" s="6"/>
      <c r="Q341" s="6"/>
      <c r="R341" s="6"/>
      <c r="S341" s="6"/>
      <c r="T341" s="6"/>
      <c r="U341" s="6"/>
      <c r="V341" s="6"/>
    </row>
    <row r="342" spans="1:22" s="77" customFormat="1" x14ac:dyDescent="0.2">
      <c r="A342" s="192" t="s">
        <v>17057</v>
      </c>
      <c r="B342" s="128">
        <v>48</v>
      </c>
      <c r="C342" s="77" t="str">
        <f>VLOOKUP(D342,fips_xref!$A$2:$B$53,2,FALSE)</f>
        <v>48229</v>
      </c>
      <c r="D342" t="s">
        <v>17027</v>
      </c>
      <c r="E342">
        <v>4922</v>
      </c>
      <c r="F342" t="s">
        <v>17535</v>
      </c>
      <c r="G342">
        <v>31088802</v>
      </c>
      <c r="H342" t="s">
        <v>17472</v>
      </c>
      <c r="I342" t="s">
        <v>17465</v>
      </c>
      <c r="J342" t="str">
        <f>VLOOKUP(G342,SCC_xref!$D$6:$E$261,2,FALSE)</f>
        <v>Permitted Fugitives</v>
      </c>
      <c r="K342" s="129">
        <v>0</v>
      </c>
      <c r="L342" s="129">
        <v>1.1399999999999999</v>
      </c>
      <c r="M342" s="174"/>
      <c r="N342" s="174"/>
      <c r="O342" s="174"/>
      <c r="P342" s="6"/>
      <c r="Q342" s="6"/>
      <c r="R342" s="6"/>
      <c r="S342" s="6"/>
      <c r="T342" s="6"/>
      <c r="U342" s="6"/>
      <c r="V342" s="6"/>
    </row>
    <row r="343" spans="1:22" s="77" customFormat="1" x14ac:dyDescent="0.2">
      <c r="A343" s="192" t="s">
        <v>17057</v>
      </c>
      <c r="B343" s="128">
        <v>48</v>
      </c>
      <c r="C343" s="77" t="str">
        <f>VLOOKUP(D343,fips_xref!$A$2:$B$53,2,FALSE)</f>
        <v>48229</v>
      </c>
      <c r="D343" t="s">
        <v>17027</v>
      </c>
      <c r="E343">
        <v>4922</v>
      </c>
      <c r="F343" t="s">
        <v>17535</v>
      </c>
      <c r="G343">
        <v>31088811</v>
      </c>
      <c r="H343" t="s">
        <v>17505</v>
      </c>
      <c r="I343" t="s">
        <v>17506</v>
      </c>
      <c r="J343" t="str">
        <f>VLOOKUP(G343,SCC_xref!$D$6:$E$261,2,FALSE)</f>
        <v>Permitted Fugitives</v>
      </c>
      <c r="K343" s="129">
        <v>0</v>
      </c>
      <c r="L343" s="129">
        <v>0.56999999999999995</v>
      </c>
      <c r="M343" s="174"/>
      <c r="N343" s="174"/>
      <c r="O343" s="174"/>
      <c r="P343" s="6"/>
      <c r="Q343" s="6"/>
      <c r="R343" s="6"/>
      <c r="S343" s="6"/>
      <c r="T343" s="6"/>
      <c r="U343" s="6"/>
      <c r="V343" s="6"/>
    </row>
    <row r="344" spans="1:22" s="77" customFormat="1" x14ac:dyDescent="0.2">
      <c r="A344" s="192" t="s">
        <v>17057</v>
      </c>
      <c r="B344" s="128">
        <v>48</v>
      </c>
      <c r="C344" s="77" t="str">
        <f>VLOOKUP(D344,fips_xref!$A$2:$B$53,2,FALSE)</f>
        <v>48235</v>
      </c>
      <c r="D344" t="s">
        <v>17028</v>
      </c>
      <c r="E344">
        <v>1321</v>
      </c>
      <c r="F344" t="s">
        <v>17479</v>
      </c>
      <c r="G344">
        <v>10200603</v>
      </c>
      <c r="H344" t="s">
        <v>17529</v>
      </c>
      <c r="I344" t="s">
        <v>17481</v>
      </c>
      <c r="J344" t="str">
        <f>VLOOKUP(G344,SCC_xref!$D$6:$E$261,2,FALSE)</f>
        <v>Process Heaters</v>
      </c>
      <c r="K344" s="129">
        <v>0.3972</v>
      </c>
      <c r="L344" s="129">
        <v>2.18E-2</v>
      </c>
      <c r="M344" s="174"/>
      <c r="N344" s="174"/>
      <c r="O344" s="174"/>
      <c r="P344" s="6"/>
      <c r="Q344" s="6"/>
      <c r="R344" s="6"/>
      <c r="S344" s="6"/>
      <c r="T344" s="6"/>
      <c r="U344" s="6"/>
      <c r="V344" s="6"/>
    </row>
    <row r="345" spans="1:22" s="77" customFormat="1" x14ac:dyDescent="0.2">
      <c r="A345" s="192" t="s">
        <v>17057</v>
      </c>
      <c r="B345" s="128">
        <v>48</v>
      </c>
      <c r="C345" s="77" t="str">
        <f>VLOOKUP(D345,fips_xref!$A$2:$B$53,2,FALSE)</f>
        <v>48235</v>
      </c>
      <c r="D345" t="s">
        <v>17028</v>
      </c>
      <c r="E345">
        <v>1321</v>
      </c>
      <c r="F345" t="s">
        <v>17479</v>
      </c>
      <c r="G345">
        <v>20200252</v>
      </c>
      <c r="H345" t="s">
        <v>17460</v>
      </c>
      <c r="I345" t="s">
        <v>17461</v>
      </c>
      <c r="J345" t="str">
        <f>VLOOKUP(G345,SCC_xref!$D$6:$E$261,2,FALSE)</f>
        <v>Compressor Engines</v>
      </c>
      <c r="K345" s="129">
        <v>108.26</v>
      </c>
      <c r="L345" s="129">
        <v>4.1100000000000003</v>
      </c>
      <c r="M345" s="174"/>
      <c r="N345" s="174"/>
      <c r="O345" s="174"/>
      <c r="P345" s="6"/>
      <c r="Q345" s="6"/>
      <c r="R345" s="6"/>
      <c r="S345" s="6"/>
      <c r="T345" s="6"/>
      <c r="U345" s="6"/>
      <c r="V345" s="6"/>
    </row>
    <row r="346" spans="1:22" s="77" customFormat="1" x14ac:dyDescent="0.2">
      <c r="A346" s="192" t="s">
        <v>17057</v>
      </c>
      <c r="B346" s="128">
        <v>48</v>
      </c>
      <c r="C346" s="77" t="str">
        <f>VLOOKUP(D346,fips_xref!$A$2:$B$53,2,FALSE)</f>
        <v>48235</v>
      </c>
      <c r="D346" t="s">
        <v>17028</v>
      </c>
      <c r="E346">
        <v>1321</v>
      </c>
      <c r="F346" t="s">
        <v>17479</v>
      </c>
      <c r="G346">
        <v>20200253</v>
      </c>
      <c r="H346" t="s">
        <v>17462</v>
      </c>
      <c r="I346" t="s">
        <v>17461</v>
      </c>
      <c r="J346" t="str">
        <f>VLOOKUP(G346,SCC_xref!$D$6:$E$261,2,FALSE)</f>
        <v>Compressor Engines</v>
      </c>
      <c r="K346" s="129">
        <v>116.102</v>
      </c>
      <c r="L346" s="129">
        <v>6.0359999999999996</v>
      </c>
      <c r="M346" s="174"/>
      <c r="N346" s="174"/>
      <c r="O346" s="174"/>
      <c r="P346" s="6"/>
      <c r="Q346" s="6"/>
      <c r="R346" s="6"/>
      <c r="S346" s="6"/>
      <c r="T346" s="6"/>
      <c r="U346" s="6"/>
      <c r="V346" s="6"/>
    </row>
    <row r="347" spans="1:22" s="77" customFormat="1" x14ac:dyDescent="0.2">
      <c r="A347" s="192" t="s">
        <v>17057</v>
      </c>
      <c r="B347" s="128">
        <v>48</v>
      </c>
      <c r="C347" s="77" t="str">
        <f>VLOOKUP(D347,fips_xref!$A$2:$B$53,2,FALSE)</f>
        <v>48235</v>
      </c>
      <c r="D347" t="s">
        <v>17028</v>
      </c>
      <c r="E347">
        <v>1321</v>
      </c>
      <c r="F347" t="s">
        <v>17479</v>
      </c>
      <c r="G347">
        <v>20200254</v>
      </c>
      <c r="H347" t="s">
        <v>17463</v>
      </c>
      <c r="I347" t="s">
        <v>17461</v>
      </c>
      <c r="J347" t="str">
        <f>VLOOKUP(G347,SCC_xref!$D$6:$E$261,2,FALSE)</f>
        <v>Compressor Engines</v>
      </c>
      <c r="K347" s="129">
        <v>109.41849999999999</v>
      </c>
      <c r="L347" s="129">
        <v>32.825499999999998</v>
      </c>
      <c r="M347" s="174"/>
      <c r="N347" s="174"/>
      <c r="O347" s="174"/>
      <c r="P347" s="6"/>
      <c r="Q347" s="6"/>
      <c r="R347" s="6"/>
      <c r="S347" s="6"/>
      <c r="T347" s="6"/>
      <c r="U347" s="6"/>
      <c r="V347" s="6"/>
    </row>
    <row r="348" spans="1:22" s="77" customFormat="1" x14ac:dyDescent="0.2">
      <c r="A348" s="192" t="s">
        <v>17057</v>
      </c>
      <c r="B348" s="128">
        <v>48</v>
      </c>
      <c r="C348" s="77" t="str">
        <f>VLOOKUP(D348,fips_xref!$A$2:$B$53,2,FALSE)</f>
        <v>48235</v>
      </c>
      <c r="D348" t="s">
        <v>17028</v>
      </c>
      <c r="E348">
        <v>1321</v>
      </c>
      <c r="F348" t="s">
        <v>17479</v>
      </c>
      <c r="G348">
        <v>28888801</v>
      </c>
      <c r="H348" t="s">
        <v>17472</v>
      </c>
      <c r="I348" t="s">
        <v>17461</v>
      </c>
      <c r="J348" t="str">
        <f>VLOOKUP(G348,SCC_xref!$D$6:$E$261,2,FALSE)</f>
        <v>Permitted Fugitives</v>
      </c>
      <c r="K348" s="129">
        <v>8.9999999999999998E-4</v>
      </c>
      <c r="L348" s="129">
        <v>1.4E-3</v>
      </c>
      <c r="M348" s="174"/>
      <c r="N348" s="174"/>
      <c r="O348" s="174"/>
      <c r="P348" s="6"/>
      <c r="Q348" s="6"/>
      <c r="R348" s="6"/>
      <c r="S348" s="6"/>
      <c r="T348" s="6"/>
      <c r="U348" s="6"/>
      <c r="V348" s="6"/>
    </row>
    <row r="349" spans="1:22" s="77" customFormat="1" x14ac:dyDescent="0.2">
      <c r="A349" s="192" t="s">
        <v>17057</v>
      </c>
      <c r="B349" s="128">
        <v>48</v>
      </c>
      <c r="C349" s="77" t="str">
        <f>VLOOKUP(D349,fips_xref!$A$2:$B$53,2,FALSE)</f>
        <v>48235</v>
      </c>
      <c r="D349" t="s">
        <v>17028</v>
      </c>
      <c r="E349">
        <v>1321</v>
      </c>
      <c r="F349" t="s">
        <v>17479</v>
      </c>
      <c r="G349">
        <v>30699999</v>
      </c>
      <c r="H349" t="s">
        <v>17493</v>
      </c>
      <c r="I349" t="s">
        <v>17490</v>
      </c>
      <c r="J349" t="str">
        <f>VLOOKUP(G349,SCC_xref!$D$6:$E$261,2,FALSE)</f>
        <v>Natural Gas Production, Other Not Classified</v>
      </c>
      <c r="K349" s="129">
        <v>0</v>
      </c>
      <c r="L349" s="129">
        <v>0</v>
      </c>
      <c r="M349" s="174"/>
      <c r="N349" s="174"/>
      <c r="O349" s="174"/>
      <c r="P349" s="6"/>
      <c r="Q349" s="6"/>
      <c r="R349" s="6"/>
      <c r="S349" s="6"/>
      <c r="T349" s="6"/>
      <c r="U349" s="6"/>
      <c r="V349" s="6"/>
    </row>
    <row r="350" spans="1:22" s="77" customFormat="1" x14ac:dyDescent="0.2">
      <c r="A350" s="192" t="s">
        <v>17057</v>
      </c>
      <c r="B350" s="128">
        <v>48</v>
      </c>
      <c r="C350" s="77" t="str">
        <f>VLOOKUP(D350,fips_xref!$A$2:$B$53,2,FALSE)</f>
        <v>48235</v>
      </c>
      <c r="D350" t="s">
        <v>17028</v>
      </c>
      <c r="E350">
        <v>1321</v>
      </c>
      <c r="F350" t="s">
        <v>17479</v>
      </c>
      <c r="G350">
        <v>31000205</v>
      </c>
      <c r="H350" t="s">
        <v>17466</v>
      </c>
      <c r="I350" t="s">
        <v>17465</v>
      </c>
      <c r="J350" t="str">
        <f>VLOOKUP(G350,SCC_xref!$D$6:$E$261,2,FALSE)</f>
        <v>Natural Gas Production, Flares</v>
      </c>
      <c r="K350" s="129">
        <v>0.28079999999999999</v>
      </c>
      <c r="L350" s="129">
        <v>1.5291999999999999</v>
      </c>
      <c r="M350" s="174"/>
      <c r="N350" s="174"/>
      <c r="O350" s="174"/>
      <c r="P350" s="6"/>
      <c r="Q350" s="6"/>
      <c r="R350" s="6"/>
      <c r="S350" s="6"/>
      <c r="T350" s="6"/>
      <c r="U350" s="6"/>
      <c r="V350" s="6"/>
    </row>
    <row r="351" spans="1:22" s="77" customFormat="1" x14ac:dyDescent="0.2">
      <c r="A351" s="192" t="s">
        <v>17057</v>
      </c>
      <c r="B351" s="128">
        <v>48</v>
      </c>
      <c r="C351" s="77" t="str">
        <f>VLOOKUP(D351,fips_xref!$A$2:$B$53,2,FALSE)</f>
        <v>48235</v>
      </c>
      <c r="D351" t="s">
        <v>17028</v>
      </c>
      <c r="E351">
        <v>1321</v>
      </c>
      <c r="F351" t="s">
        <v>17479</v>
      </c>
      <c r="G351">
        <v>31000207</v>
      </c>
      <c r="H351" t="s">
        <v>17467</v>
      </c>
      <c r="I351" t="s">
        <v>17465</v>
      </c>
      <c r="J351" t="str">
        <f>VLOOKUP(G351,SCC_xref!$D$6:$E$261,2,FALSE)</f>
        <v>Permitted Fugitives</v>
      </c>
      <c r="K351" s="129">
        <v>0</v>
      </c>
      <c r="L351" s="129">
        <v>9.8820999999999994</v>
      </c>
      <c r="M351" s="174"/>
      <c r="N351" s="174"/>
      <c r="O351" s="174"/>
      <c r="P351" s="6"/>
      <c r="Q351" s="6"/>
      <c r="R351" s="6"/>
      <c r="S351" s="6"/>
      <c r="T351" s="6"/>
      <c r="U351" s="6"/>
      <c r="V351" s="6"/>
    </row>
    <row r="352" spans="1:22" s="77" customFormat="1" x14ac:dyDescent="0.2">
      <c r="A352" s="192" t="s">
        <v>17057</v>
      </c>
      <c r="B352" s="128">
        <v>48</v>
      </c>
      <c r="C352" s="77" t="str">
        <f>VLOOKUP(D352,fips_xref!$A$2:$B$53,2,FALSE)</f>
        <v>48235</v>
      </c>
      <c r="D352" t="s">
        <v>17028</v>
      </c>
      <c r="E352">
        <v>1321</v>
      </c>
      <c r="F352" t="s">
        <v>17479</v>
      </c>
      <c r="G352">
        <v>31000227</v>
      </c>
      <c r="H352" t="s">
        <v>17468</v>
      </c>
      <c r="I352" t="s">
        <v>17469</v>
      </c>
      <c r="J352" t="str">
        <f>VLOOKUP(G352,SCC_xref!$D$6:$E$261,2,FALSE)</f>
        <v>Dehydrator</v>
      </c>
      <c r="K352" s="129">
        <v>0</v>
      </c>
      <c r="L352" s="129">
        <v>4.45</v>
      </c>
      <c r="M352" s="174"/>
      <c r="N352" s="174"/>
      <c r="O352" s="174"/>
      <c r="P352" s="6"/>
      <c r="Q352" s="6"/>
      <c r="R352" s="6"/>
      <c r="S352" s="6"/>
      <c r="T352" s="6"/>
      <c r="U352" s="6"/>
      <c r="V352" s="6"/>
    </row>
    <row r="353" spans="1:22" s="77" customFormat="1" x14ac:dyDescent="0.2">
      <c r="A353" s="192" t="s">
        <v>17057</v>
      </c>
      <c r="B353" s="128">
        <v>48</v>
      </c>
      <c r="C353" s="77" t="str">
        <f>VLOOKUP(D353,fips_xref!$A$2:$B$53,2,FALSE)</f>
        <v>48235</v>
      </c>
      <c r="D353" t="s">
        <v>17028</v>
      </c>
      <c r="E353">
        <v>1321</v>
      </c>
      <c r="F353" t="s">
        <v>17479</v>
      </c>
      <c r="G353">
        <v>31000228</v>
      </c>
      <c r="H353" t="s">
        <v>17497</v>
      </c>
      <c r="I353" t="s">
        <v>17469</v>
      </c>
      <c r="J353" t="str">
        <f>VLOOKUP(G353,SCC_xref!$D$6:$E$261,2,FALSE)</f>
        <v>Dehydrator</v>
      </c>
      <c r="K353" s="129">
        <v>0.15</v>
      </c>
      <c r="L353" s="129">
        <v>0.01</v>
      </c>
      <c r="M353" s="174"/>
      <c r="N353" s="174"/>
      <c r="O353" s="174"/>
      <c r="P353" s="6"/>
      <c r="Q353" s="6"/>
      <c r="R353" s="6"/>
      <c r="S353" s="6"/>
      <c r="T353" s="6"/>
      <c r="U353" s="6"/>
      <c r="V353" s="6"/>
    </row>
    <row r="354" spans="1:22" s="77" customFormat="1" x14ac:dyDescent="0.2">
      <c r="A354" s="192" t="s">
        <v>17057</v>
      </c>
      <c r="B354" s="128">
        <v>48</v>
      </c>
      <c r="C354" s="77" t="str">
        <f>VLOOKUP(D354,fips_xref!$A$2:$B$53,2,FALSE)</f>
        <v>48235</v>
      </c>
      <c r="D354" t="s">
        <v>17028</v>
      </c>
      <c r="E354">
        <v>1321</v>
      </c>
      <c r="F354" t="s">
        <v>17479</v>
      </c>
      <c r="G354">
        <v>31000299</v>
      </c>
      <c r="H354" t="s">
        <v>17470</v>
      </c>
      <c r="I354" t="s">
        <v>17465</v>
      </c>
      <c r="J354" t="str">
        <f>VLOOKUP(G354,SCC_xref!$D$6:$E$261,2,FALSE)</f>
        <v>Natural Gas Production, Other Not Classified</v>
      </c>
      <c r="K354" s="129">
        <v>0</v>
      </c>
      <c r="L354" s="129">
        <v>0.1027</v>
      </c>
      <c r="M354" s="174"/>
      <c r="N354" s="174"/>
      <c r="O354" s="174"/>
      <c r="P354" s="6"/>
      <c r="Q354" s="6"/>
      <c r="R354" s="6"/>
      <c r="S354" s="6"/>
      <c r="T354" s="6"/>
      <c r="U354" s="6"/>
      <c r="V354" s="6"/>
    </row>
    <row r="355" spans="1:22" s="77" customFormat="1" x14ac:dyDescent="0.2">
      <c r="A355" s="192" t="s">
        <v>17057</v>
      </c>
      <c r="B355" s="128">
        <v>48</v>
      </c>
      <c r="C355" s="77" t="str">
        <f>VLOOKUP(D355,fips_xref!$A$2:$B$53,2,FALSE)</f>
        <v>48235</v>
      </c>
      <c r="D355" t="s">
        <v>17028</v>
      </c>
      <c r="E355">
        <v>1321</v>
      </c>
      <c r="F355" t="s">
        <v>17479</v>
      </c>
      <c r="G355">
        <v>31000404</v>
      </c>
      <c r="H355" t="s">
        <v>17471</v>
      </c>
      <c r="I355" t="s">
        <v>17465</v>
      </c>
      <c r="J355" t="str">
        <f>VLOOKUP(G355,SCC_xref!$D$6:$E$261,2,FALSE)</f>
        <v>Process Heaters</v>
      </c>
      <c r="K355" s="129">
        <v>3.1326000000000001</v>
      </c>
      <c r="L355" s="129">
        <v>0.1714</v>
      </c>
      <c r="M355" s="174"/>
      <c r="N355" s="174"/>
      <c r="O355" s="174"/>
      <c r="P355" s="6"/>
      <c r="Q355" s="6"/>
      <c r="R355" s="6"/>
      <c r="S355" s="6"/>
      <c r="T355" s="6"/>
      <c r="U355" s="6"/>
      <c r="V355" s="6"/>
    </row>
    <row r="356" spans="1:22" s="77" customFormat="1" x14ac:dyDescent="0.2">
      <c r="A356" s="192" t="s">
        <v>17057</v>
      </c>
      <c r="B356" s="128">
        <v>48</v>
      </c>
      <c r="C356" s="77" t="str">
        <f>VLOOKUP(D356,fips_xref!$A$2:$B$53,2,FALSE)</f>
        <v>48235</v>
      </c>
      <c r="D356" t="s">
        <v>17028</v>
      </c>
      <c r="E356">
        <v>1321</v>
      </c>
      <c r="F356" t="s">
        <v>17479</v>
      </c>
      <c r="G356">
        <v>31088801</v>
      </c>
      <c r="H356" t="s">
        <v>17472</v>
      </c>
      <c r="I356" t="s">
        <v>17465</v>
      </c>
      <c r="J356" t="str">
        <f>VLOOKUP(G356,SCC_xref!$D$6:$E$261,2,FALSE)</f>
        <v>Permitted Fugitives</v>
      </c>
      <c r="K356" s="129">
        <v>0</v>
      </c>
      <c r="L356" s="129">
        <v>13.62</v>
      </c>
      <c r="M356" s="174"/>
      <c r="N356" s="174"/>
      <c r="O356" s="174"/>
      <c r="P356" s="6"/>
      <c r="Q356" s="6"/>
      <c r="R356" s="6"/>
      <c r="S356" s="6"/>
      <c r="T356" s="6"/>
      <c r="U356" s="6"/>
      <c r="V356" s="6"/>
    </row>
    <row r="357" spans="1:22" s="77" customFormat="1" x14ac:dyDescent="0.2">
      <c r="A357" s="192" t="s">
        <v>17057</v>
      </c>
      <c r="B357" s="128">
        <v>48</v>
      </c>
      <c r="C357" s="77" t="str">
        <f>VLOOKUP(D357,fips_xref!$A$2:$B$53,2,FALSE)</f>
        <v>48235</v>
      </c>
      <c r="D357" t="s">
        <v>17028</v>
      </c>
      <c r="E357">
        <v>1321</v>
      </c>
      <c r="F357" t="s">
        <v>17479</v>
      </c>
      <c r="G357">
        <v>40300199</v>
      </c>
      <c r="H357" t="s">
        <v>17525</v>
      </c>
      <c r="I357" t="s">
        <v>17474</v>
      </c>
      <c r="J357" t="str">
        <f>VLOOKUP(G357,SCC_xref!$D$6:$E$261,2,FALSE)</f>
        <v>Permitted Tank Losses</v>
      </c>
      <c r="K357" s="129">
        <v>0</v>
      </c>
      <c r="L357" s="129">
        <v>2.82</v>
      </c>
      <c r="M357" s="174"/>
      <c r="N357" s="174"/>
      <c r="O357" s="174"/>
      <c r="P357" s="6"/>
      <c r="Q357" s="6"/>
      <c r="R357" s="6"/>
      <c r="S357" s="6"/>
      <c r="T357" s="6"/>
      <c r="U357" s="6"/>
      <c r="V357" s="6"/>
    </row>
    <row r="358" spans="1:22" s="77" customFormat="1" x14ac:dyDescent="0.2">
      <c r="A358" s="192" t="s">
        <v>17057</v>
      </c>
      <c r="B358" s="128">
        <v>48</v>
      </c>
      <c r="C358" s="77" t="str">
        <f>VLOOKUP(D358,fips_xref!$A$2:$B$53,2,FALSE)</f>
        <v>48235</v>
      </c>
      <c r="D358" t="s">
        <v>17028</v>
      </c>
      <c r="E358">
        <v>1321</v>
      </c>
      <c r="F358" t="s">
        <v>17479</v>
      </c>
      <c r="G358">
        <v>40301008</v>
      </c>
      <c r="H358" t="s">
        <v>17591</v>
      </c>
      <c r="I358" t="s">
        <v>17474</v>
      </c>
      <c r="J358" t="str">
        <f>VLOOKUP(G358,SCC_xref!$D$6:$E$261,2,FALSE)</f>
        <v>Permitted Tank Losses</v>
      </c>
      <c r="K358" s="129">
        <v>0</v>
      </c>
      <c r="L358" s="129">
        <v>2.1425000000000001</v>
      </c>
      <c r="M358" s="174"/>
      <c r="N358" s="174"/>
      <c r="O358" s="174"/>
      <c r="P358" s="6"/>
      <c r="Q358" s="6"/>
      <c r="R358" s="6"/>
      <c r="S358" s="6"/>
      <c r="T358" s="6"/>
      <c r="U358" s="6"/>
      <c r="V358" s="6"/>
    </row>
    <row r="359" spans="1:22" s="77" customFormat="1" x14ac:dyDescent="0.2">
      <c r="A359" s="192" t="s">
        <v>17057</v>
      </c>
      <c r="B359" s="128">
        <v>48</v>
      </c>
      <c r="C359" s="77" t="str">
        <f>VLOOKUP(D359,fips_xref!$A$2:$B$53,2,FALSE)</f>
        <v>48235</v>
      </c>
      <c r="D359" t="s">
        <v>17028</v>
      </c>
      <c r="E359">
        <v>1321</v>
      </c>
      <c r="F359" t="s">
        <v>17479</v>
      </c>
      <c r="G359">
        <v>40400311</v>
      </c>
      <c r="H359" t="s">
        <v>17477</v>
      </c>
      <c r="I359" t="s">
        <v>17478</v>
      </c>
      <c r="J359" t="str">
        <f>VLOOKUP(G359,SCC_xref!$D$6:$E$261,2,FALSE)</f>
        <v>Permitted Tank Losses</v>
      </c>
      <c r="K359" s="129">
        <v>0</v>
      </c>
      <c r="L359" s="129">
        <v>14.581</v>
      </c>
      <c r="M359" s="174"/>
      <c r="N359" s="174"/>
      <c r="O359" s="174"/>
      <c r="P359" s="6"/>
      <c r="Q359" s="6"/>
      <c r="R359" s="6"/>
      <c r="S359" s="6"/>
      <c r="T359" s="6"/>
      <c r="U359" s="6"/>
      <c r="V359" s="6"/>
    </row>
    <row r="360" spans="1:22" s="77" customFormat="1" x14ac:dyDescent="0.2">
      <c r="A360" s="192" t="s">
        <v>17057</v>
      </c>
      <c r="B360" s="128">
        <v>48</v>
      </c>
      <c r="C360" s="77" t="str">
        <f>VLOOKUP(D360,fips_xref!$A$2:$B$53,2,FALSE)</f>
        <v>48235</v>
      </c>
      <c r="D360" t="s">
        <v>17028</v>
      </c>
      <c r="E360">
        <v>1321</v>
      </c>
      <c r="F360" t="s">
        <v>17479</v>
      </c>
      <c r="G360">
        <v>40600132</v>
      </c>
      <c r="H360" t="s">
        <v>17510</v>
      </c>
      <c r="I360" t="s">
        <v>17504</v>
      </c>
      <c r="J360" t="str">
        <f>VLOOKUP(G360,SCC_xref!$D$6:$E$261,2,FALSE)</f>
        <v>Permitted Tank Losses</v>
      </c>
      <c r="K360" s="129">
        <v>0</v>
      </c>
      <c r="L360" s="129">
        <v>0.15</v>
      </c>
      <c r="M360" s="174"/>
      <c r="N360" s="174"/>
      <c r="O360" s="174"/>
      <c r="P360" s="6"/>
      <c r="Q360" s="6"/>
      <c r="R360" s="6"/>
      <c r="S360" s="6"/>
      <c r="T360" s="6"/>
      <c r="U360" s="6"/>
      <c r="V360" s="6"/>
    </row>
    <row r="361" spans="1:22" s="77" customFormat="1" x14ac:dyDescent="0.2">
      <c r="A361" s="192" t="s">
        <v>17057</v>
      </c>
      <c r="B361" s="128">
        <v>48</v>
      </c>
      <c r="C361" s="77" t="str">
        <f>VLOOKUP(D361,fips_xref!$A$2:$B$53,2,FALSE)</f>
        <v>48235</v>
      </c>
      <c r="D361" t="s">
        <v>17028</v>
      </c>
      <c r="E361">
        <v>1321</v>
      </c>
      <c r="F361" t="s">
        <v>17479</v>
      </c>
      <c r="G361">
        <v>40600142</v>
      </c>
      <c r="H361" t="s">
        <v>17503</v>
      </c>
      <c r="I361" t="s">
        <v>17504</v>
      </c>
      <c r="J361" t="str">
        <f>VLOOKUP(G361,SCC_xref!$D$6:$E$261,2,FALSE)</f>
        <v>Permitted Tank Losses</v>
      </c>
      <c r="K361" s="129">
        <v>0</v>
      </c>
      <c r="L361" s="129">
        <v>10.0215</v>
      </c>
      <c r="M361" s="174"/>
      <c r="N361" s="174"/>
      <c r="O361" s="174"/>
      <c r="P361" s="6"/>
      <c r="Q361" s="6"/>
      <c r="R361" s="6"/>
      <c r="S361" s="6"/>
      <c r="T361" s="6"/>
      <c r="U361" s="6"/>
      <c r="V361" s="6"/>
    </row>
    <row r="362" spans="1:22" s="77" customFormat="1" x14ac:dyDescent="0.2">
      <c r="A362" s="192" t="s">
        <v>17057</v>
      </c>
      <c r="B362" s="128">
        <v>48</v>
      </c>
      <c r="C362" s="77" t="str">
        <f>VLOOKUP(D362,fips_xref!$A$2:$B$53,2,FALSE)</f>
        <v>48235</v>
      </c>
      <c r="D362" t="s">
        <v>17028</v>
      </c>
      <c r="E362">
        <v>1321</v>
      </c>
      <c r="F362" t="s">
        <v>17479</v>
      </c>
      <c r="G362">
        <v>40714698</v>
      </c>
      <c r="H362" t="s">
        <v>17592</v>
      </c>
      <c r="I362" t="s">
        <v>17593</v>
      </c>
      <c r="J362" t="str">
        <f>VLOOKUP(G362,SCC_xref!$D$6:$E$261,2,FALSE)</f>
        <v>Natural Gas Production, Other Not Classified</v>
      </c>
      <c r="K362" s="129">
        <v>0</v>
      </c>
      <c r="L362" s="129">
        <v>0.44869999999999999</v>
      </c>
      <c r="M362" s="174"/>
      <c r="N362" s="174"/>
      <c r="O362" s="174"/>
      <c r="P362" s="6"/>
      <c r="Q362" s="6"/>
      <c r="R362" s="6"/>
      <c r="S362" s="6"/>
      <c r="T362" s="6"/>
      <c r="U362" s="6"/>
      <c r="V362" s="6"/>
    </row>
    <row r="363" spans="1:22" s="77" customFormat="1" x14ac:dyDescent="0.2">
      <c r="A363" s="192" t="s">
        <v>17057</v>
      </c>
      <c r="B363" s="128">
        <v>48</v>
      </c>
      <c r="C363" s="77" t="str">
        <f>VLOOKUP(D363,fips_xref!$A$2:$B$53,2,FALSE)</f>
        <v>48263</v>
      </c>
      <c r="D363" t="s">
        <v>17030</v>
      </c>
      <c r="E363">
        <v>1311</v>
      </c>
      <c r="F363" t="s">
        <v>17459</v>
      </c>
      <c r="G363">
        <v>20200254</v>
      </c>
      <c r="H363" t="s">
        <v>17463</v>
      </c>
      <c r="I363" t="s">
        <v>17461</v>
      </c>
      <c r="J363" t="str">
        <f>VLOOKUP(G363,SCC_xref!$D$6:$E$261,2,FALSE)</f>
        <v>Compressor Engines</v>
      </c>
      <c r="K363" s="129">
        <v>20.93</v>
      </c>
      <c r="L363" s="129">
        <v>1.99</v>
      </c>
      <c r="M363" s="174"/>
      <c r="N363" s="174"/>
      <c r="O363" s="174"/>
      <c r="P363" s="6"/>
      <c r="Q363" s="6"/>
      <c r="R363" s="6"/>
      <c r="S363" s="6"/>
      <c r="T363" s="6"/>
      <c r="U363" s="6"/>
      <c r="V363" s="6"/>
    </row>
    <row r="364" spans="1:22" s="77" customFormat="1" x14ac:dyDescent="0.2">
      <c r="A364" s="192" t="s">
        <v>17057</v>
      </c>
      <c r="B364" s="128">
        <v>48</v>
      </c>
      <c r="C364" s="77" t="str">
        <f>VLOOKUP(D364,fips_xref!$A$2:$B$53,2,FALSE)</f>
        <v>48263</v>
      </c>
      <c r="D364" t="s">
        <v>17030</v>
      </c>
      <c r="E364">
        <v>1311</v>
      </c>
      <c r="F364" t="s">
        <v>17459</v>
      </c>
      <c r="G364">
        <v>31088801</v>
      </c>
      <c r="H364" t="s">
        <v>17472</v>
      </c>
      <c r="I364" t="s">
        <v>17465</v>
      </c>
      <c r="J364" t="str">
        <f>VLOOKUP(G364,SCC_xref!$D$6:$E$261,2,FALSE)</f>
        <v>Permitted Fugitives</v>
      </c>
      <c r="K364" s="129">
        <v>0</v>
      </c>
      <c r="L364" s="129">
        <v>0.19</v>
      </c>
      <c r="M364" s="174"/>
      <c r="N364" s="174"/>
      <c r="O364" s="174"/>
      <c r="P364" s="6"/>
      <c r="Q364" s="6"/>
      <c r="R364" s="6"/>
      <c r="S364" s="6"/>
      <c r="T364" s="6"/>
      <c r="U364" s="6"/>
      <c r="V364" s="6"/>
    </row>
    <row r="365" spans="1:22" s="77" customFormat="1" x14ac:dyDescent="0.2">
      <c r="A365" s="192" t="s">
        <v>17057</v>
      </c>
      <c r="B365" s="128">
        <v>48</v>
      </c>
      <c r="C365" s="77" t="str">
        <f>VLOOKUP(D365,fips_xref!$A$2:$B$53,2,FALSE)</f>
        <v>48263</v>
      </c>
      <c r="D365" t="s">
        <v>17030</v>
      </c>
      <c r="E365">
        <v>1321</v>
      </c>
      <c r="F365" t="s">
        <v>17479</v>
      </c>
      <c r="G365">
        <v>30688801</v>
      </c>
      <c r="H365" t="s">
        <v>17472</v>
      </c>
      <c r="I365" t="s">
        <v>17490</v>
      </c>
      <c r="J365" t="str">
        <f>VLOOKUP(G365,SCC_xref!$D$6:$E$261,2,FALSE)</f>
        <v>Natural Gas Production, Flares</v>
      </c>
      <c r="K365" s="129">
        <v>0</v>
      </c>
      <c r="L365" s="129">
        <v>0</v>
      </c>
      <c r="M365" s="174"/>
      <c r="N365" s="174"/>
      <c r="O365" s="174"/>
      <c r="P365" s="6"/>
      <c r="Q365" s="6"/>
      <c r="R365" s="6"/>
      <c r="S365" s="6"/>
      <c r="T365" s="6"/>
      <c r="U365" s="6"/>
      <c r="V365" s="6"/>
    </row>
    <row r="366" spans="1:22" s="77" customFormat="1" x14ac:dyDescent="0.2">
      <c r="A366" s="192" t="s">
        <v>17057</v>
      </c>
      <c r="B366" s="128">
        <v>48</v>
      </c>
      <c r="C366" s="77" t="str">
        <f>VLOOKUP(D366,fips_xref!$A$2:$B$53,2,FALSE)</f>
        <v>48263</v>
      </c>
      <c r="D366" t="s">
        <v>17030</v>
      </c>
      <c r="E366">
        <v>1321</v>
      </c>
      <c r="F366" t="s">
        <v>17479</v>
      </c>
      <c r="G366">
        <v>31000201</v>
      </c>
      <c r="H366" t="s">
        <v>17494</v>
      </c>
      <c r="I366" t="s">
        <v>17465</v>
      </c>
      <c r="J366" t="str">
        <f>VLOOKUP(G366,SCC_xref!$D$6:$E$261,2,FALSE)</f>
        <v>Natural Gas Production, Gas Sweetening: Amine Process</v>
      </c>
      <c r="K366" s="129">
        <v>0</v>
      </c>
      <c r="L366" s="129">
        <v>0</v>
      </c>
      <c r="M366" s="174"/>
      <c r="N366" s="174"/>
      <c r="O366" s="174"/>
      <c r="P366" s="6"/>
      <c r="Q366" s="6"/>
      <c r="R366" s="6"/>
      <c r="S366" s="6"/>
      <c r="T366" s="6"/>
      <c r="U366" s="6"/>
      <c r="V366" s="6"/>
    </row>
    <row r="367" spans="1:22" s="77" customFormat="1" x14ac:dyDescent="0.2">
      <c r="A367" s="192" t="s">
        <v>17057</v>
      </c>
      <c r="B367" s="128">
        <v>48</v>
      </c>
      <c r="C367" s="77" t="str">
        <f>VLOOKUP(D367,fips_xref!$A$2:$B$53,2,FALSE)</f>
        <v>48263</v>
      </c>
      <c r="D367" t="s">
        <v>17030</v>
      </c>
      <c r="E367">
        <v>1321</v>
      </c>
      <c r="F367" t="s">
        <v>17479</v>
      </c>
      <c r="G367">
        <v>31000203</v>
      </c>
      <c r="H367" t="s">
        <v>17464</v>
      </c>
      <c r="I367" t="s">
        <v>17465</v>
      </c>
      <c r="J367" t="str">
        <f>VLOOKUP(G367,SCC_xref!$D$6:$E$261,2,FALSE)</f>
        <v>Compressor Engines</v>
      </c>
      <c r="K367" s="129">
        <v>467.95</v>
      </c>
      <c r="L367" s="129">
        <v>34.299999999999997</v>
      </c>
      <c r="M367" s="174"/>
      <c r="N367" s="174"/>
      <c r="O367" s="174"/>
      <c r="P367" s="6"/>
      <c r="Q367" s="6"/>
      <c r="R367" s="6"/>
      <c r="S367" s="6"/>
      <c r="T367" s="6"/>
      <c r="U367" s="6"/>
      <c r="V367" s="6"/>
    </row>
    <row r="368" spans="1:22" s="77" customFormat="1" x14ac:dyDescent="0.2">
      <c r="A368" s="192" t="s">
        <v>17057</v>
      </c>
      <c r="B368" s="128">
        <v>48</v>
      </c>
      <c r="C368" s="77" t="str">
        <f>VLOOKUP(D368,fips_xref!$A$2:$B$53,2,FALSE)</f>
        <v>48263</v>
      </c>
      <c r="D368" t="s">
        <v>17030</v>
      </c>
      <c r="E368">
        <v>1321</v>
      </c>
      <c r="F368" t="s">
        <v>17479</v>
      </c>
      <c r="G368">
        <v>31000205</v>
      </c>
      <c r="H368" t="s">
        <v>17466</v>
      </c>
      <c r="I368" t="s">
        <v>17465</v>
      </c>
      <c r="J368" t="str">
        <f>VLOOKUP(G368,SCC_xref!$D$6:$E$261,2,FALSE)</f>
        <v>Natural Gas Production, Flares</v>
      </c>
      <c r="K368" s="129">
        <v>5.3179999999999996</v>
      </c>
      <c r="L368" s="129">
        <v>0</v>
      </c>
      <c r="M368" s="174"/>
      <c r="N368" s="174"/>
      <c r="O368" s="174"/>
      <c r="P368" s="6"/>
      <c r="Q368" s="6"/>
      <c r="R368" s="6"/>
      <c r="S368" s="6"/>
      <c r="T368" s="6"/>
      <c r="U368" s="6"/>
      <c r="V368" s="6"/>
    </row>
    <row r="369" spans="1:22" s="77" customFormat="1" x14ac:dyDescent="0.2">
      <c r="A369" s="192" t="s">
        <v>17057</v>
      </c>
      <c r="B369" s="128">
        <v>48</v>
      </c>
      <c r="C369" s="77" t="str">
        <f>VLOOKUP(D369,fips_xref!$A$2:$B$53,2,FALSE)</f>
        <v>48263</v>
      </c>
      <c r="D369" t="s">
        <v>17030</v>
      </c>
      <c r="E369">
        <v>1321</v>
      </c>
      <c r="F369" t="s">
        <v>17479</v>
      </c>
      <c r="G369">
        <v>31000227</v>
      </c>
      <c r="H369" t="s">
        <v>17468</v>
      </c>
      <c r="I369" t="s">
        <v>17469</v>
      </c>
      <c r="J369" t="str">
        <f>VLOOKUP(G369,SCC_xref!$D$6:$E$261,2,FALSE)</f>
        <v>Dehydrator</v>
      </c>
      <c r="K369" s="129">
        <v>0</v>
      </c>
      <c r="L369" s="129">
        <v>16.948</v>
      </c>
      <c r="M369" s="174"/>
      <c r="N369" s="174"/>
      <c r="O369" s="174"/>
      <c r="P369" s="6"/>
      <c r="Q369" s="6"/>
      <c r="R369" s="6"/>
      <c r="S369" s="6"/>
      <c r="T369" s="6"/>
      <c r="U369" s="6"/>
      <c r="V369" s="6"/>
    </row>
    <row r="370" spans="1:22" s="77" customFormat="1" x14ac:dyDescent="0.2">
      <c r="A370" s="192" t="s">
        <v>17057</v>
      </c>
      <c r="B370" s="128">
        <v>48</v>
      </c>
      <c r="C370" s="77" t="str">
        <f>VLOOKUP(D370,fips_xref!$A$2:$B$53,2,FALSE)</f>
        <v>48263</v>
      </c>
      <c r="D370" t="s">
        <v>17030</v>
      </c>
      <c r="E370">
        <v>1321</v>
      </c>
      <c r="F370" t="s">
        <v>17479</v>
      </c>
      <c r="G370">
        <v>31000228</v>
      </c>
      <c r="H370" t="s">
        <v>17497</v>
      </c>
      <c r="I370" t="s">
        <v>17469</v>
      </c>
      <c r="J370" t="str">
        <f>VLOOKUP(G370,SCC_xref!$D$6:$E$261,2,FALSE)</f>
        <v>Dehydrator</v>
      </c>
      <c r="K370" s="129">
        <v>5.83</v>
      </c>
      <c r="L370" s="129">
        <v>0.32100000000000001</v>
      </c>
      <c r="M370" s="174"/>
      <c r="N370" s="174"/>
      <c r="O370" s="174"/>
      <c r="P370" s="6"/>
      <c r="Q370" s="6"/>
      <c r="R370" s="6"/>
      <c r="S370" s="6"/>
      <c r="T370" s="6"/>
      <c r="U370" s="6"/>
      <c r="V370" s="6"/>
    </row>
    <row r="371" spans="1:22" s="77" customFormat="1" x14ac:dyDescent="0.2">
      <c r="A371" s="192" t="s">
        <v>17057</v>
      </c>
      <c r="B371" s="128">
        <v>48</v>
      </c>
      <c r="C371" s="77" t="str">
        <f>VLOOKUP(D371,fips_xref!$A$2:$B$53,2,FALSE)</f>
        <v>48263</v>
      </c>
      <c r="D371" t="s">
        <v>17030</v>
      </c>
      <c r="E371">
        <v>1321</v>
      </c>
      <c r="F371" t="s">
        <v>17479</v>
      </c>
      <c r="G371">
        <v>31000404</v>
      </c>
      <c r="H371" t="s">
        <v>17471</v>
      </c>
      <c r="I371" t="s">
        <v>17465</v>
      </c>
      <c r="J371" t="str">
        <f>VLOOKUP(G371,SCC_xref!$D$6:$E$261,2,FALSE)</f>
        <v>Process Heaters</v>
      </c>
      <c r="K371" s="129">
        <v>9.5299999999999994</v>
      </c>
      <c r="L371" s="129">
        <v>0.78</v>
      </c>
      <c r="M371" s="174"/>
      <c r="N371" s="174"/>
      <c r="O371" s="174"/>
      <c r="P371" s="6"/>
      <c r="Q371" s="6"/>
      <c r="R371" s="6"/>
      <c r="S371" s="6"/>
      <c r="T371" s="6"/>
      <c r="U371" s="6"/>
      <c r="V371" s="6"/>
    </row>
    <row r="372" spans="1:22" s="77" customFormat="1" x14ac:dyDescent="0.2">
      <c r="A372" s="192" t="s">
        <v>17057</v>
      </c>
      <c r="B372" s="128">
        <v>48</v>
      </c>
      <c r="C372" s="77" t="str">
        <f>VLOOKUP(D372,fips_xref!$A$2:$B$53,2,FALSE)</f>
        <v>48263</v>
      </c>
      <c r="D372" t="s">
        <v>17030</v>
      </c>
      <c r="E372">
        <v>1321</v>
      </c>
      <c r="F372" t="s">
        <v>17479</v>
      </c>
      <c r="G372">
        <v>31088801</v>
      </c>
      <c r="H372" t="s">
        <v>17472</v>
      </c>
      <c r="I372" t="s">
        <v>17465</v>
      </c>
      <c r="J372" t="str">
        <f>VLOOKUP(G372,SCC_xref!$D$6:$E$261,2,FALSE)</f>
        <v>Permitted Fugitives</v>
      </c>
      <c r="K372" s="129">
        <v>0</v>
      </c>
      <c r="L372" s="129">
        <v>11.25</v>
      </c>
      <c r="M372" s="174"/>
      <c r="N372" s="174"/>
      <c r="O372" s="174"/>
      <c r="P372" s="6"/>
      <c r="Q372" s="6"/>
      <c r="R372" s="6"/>
      <c r="S372" s="6"/>
      <c r="T372" s="6"/>
      <c r="U372" s="6"/>
      <c r="V372" s="6"/>
    </row>
    <row r="373" spans="1:22" s="77" customFormat="1" x14ac:dyDescent="0.2">
      <c r="A373" s="192" t="s">
        <v>17057</v>
      </c>
      <c r="B373" s="128">
        <v>48</v>
      </c>
      <c r="C373" s="77" t="str">
        <f>VLOOKUP(D373,fips_xref!$A$2:$B$53,2,FALSE)</f>
        <v>48301</v>
      </c>
      <c r="D373" t="s">
        <v>17032</v>
      </c>
      <c r="E373">
        <v>1311</v>
      </c>
      <c r="F373" t="s">
        <v>17459</v>
      </c>
      <c r="G373">
        <v>20200253</v>
      </c>
      <c r="H373" t="s">
        <v>17462</v>
      </c>
      <c r="I373" t="s">
        <v>17461</v>
      </c>
      <c r="J373" t="str">
        <f>VLOOKUP(G373,SCC_xref!$D$6:$E$261,2,FALSE)</f>
        <v>Compressor Engines</v>
      </c>
      <c r="K373" s="129">
        <v>48.63</v>
      </c>
      <c r="L373" s="129">
        <v>11.48</v>
      </c>
      <c r="M373" s="174"/>
      <c r="N373" s="174"/>
      <c r="O373" s="174"/>
      <c r="P373" s="6"/>
      <c r="Q373" s="6"/>
      <c r="R373" s="6"/>
      <c r="S373" s="6"/>
      <c r="T373" s="6"/>
      <c r="U373" s="6"/>
      <c r="V373" s="6"/>
    </row>
    <row r="374" spans="1:22" s="77" customFormat="1" x14ac:dyDescent="0.2">
      <c r="A374" s="192" t="s">
        <v>17057</v>
      </c>
      <c r="B374" s="128">
        <v>48</v>
      </c>
      <c r="C374" s="77" t="str">
        <f>VLOOKUP(D374,fips_xref!$A$2:$B$53,2,FALSE)</f>
        <v>48301</v>
      </c>
      <c r="D374" t="s">
        <v>17032</v>
      </c>
      <c r="E374">
        <v>1311</v>
      </c>
      <c r="F374" t="s">
        <v>17459</v>
      </c>
      <c r="G374">
        <v>31000207</v>
      </c>
      <c r="H374" t="s">
        <v>17467</v>
      </c>
      <c r="I374" t="s">
        <v>17465</v>
      </c>
      <c r="J374" t="str">
        <f>VLOOKUP(G374,SCC_xref!$D$6:$E$261,2,FALSE)</f>
        <v>Permitted Fugitives</v>
      </c>
      <c r="K374" s="129">
        <v>0</v>
      </c>
      <c r="L374" s="129">
        <v>2.12</v>
      </c>
      <c r="M374" s="174"/>
      <c r="N374" s="174"/>
      <c r="O374" s="174"/>
      <c r="P374" s="6"/>
      <c r="Q374" s="6"/>
      <c r="R374" s="6"/>
      <c r="S374" s="6"/>
      <c r="T374" s="6"/>
      <c r="U374" s="6"/>
      <c r="V374" s="6"/>
    </row>
    <row r="375" spans="1:22" s="77" customFormat="1" x14ac:dyDescent="0.2">
      <c r="A375" s="192" t="s">
        <v>17057</v>
      </c>
      <c r="B375" s="128">
        <v>48</v>
      </c>
      <c r="C375" s="77" t="str">
        <f>VLOOKUP(D375,fips_xref!$A$2:$B$53,2,FALSE)</f>
        <v>48301</v>
      </c>
      <c r="D375" t="s">
        <v>17032</v>
      </c>
      <c r="E375">
        <v>1311</v>
      </c>
      <c r="F375" t="s">
        <v>17459</v>
      </c>
      <c r="G375">
        <v>31000299</v>
      </c>
      <c r="H375" t="s">
        <v>17470</v>
      </c>
      <c r="I375" t="s">
        <v>17465</v>
      </c>
      <c r="J375" t="str">
        <f>VLOOKUP(G375,SCC_xref!$D$6:$E$261,2,FALSE)</f>
        <v>Natural Gas Production, Other Not Classified</v>
      </c>
      <c r="K375" s="129">
        <v>0</v>
      </c>
      <c r="L375" s="129">
        <v>0.36</v>
      </c>
      <c r="M375" s="174"/>
      <c r="N375" s="174"/>
      <c r="O375" s="174"/>
      <c r="P375" s="6"/>
      <c r="Q375" s="6"/>
      <c r="R375" s="6"/>
      <c r="S375" s="6"/>
      <c r="T375" s="6"/>
      <c r="U375" s="6"/>
      <c r="V375" s="6"/>
    </row>
    <row r="376" spans="1:22" s="77" customFormat="1" x14ac:dyDescent="0.2">
      <c r="A376" s="192" t="s">
        <v>17057</v>
      </c>
      <c r="B376" s="128">
        <v>48</v>
      </c>
      <c r="C376" s="77" t="str">
        <f>VLOOKUP(D376,fips_xref!$A$2:$B$53,2,FALSE)</f>
        <v>48301</v>
      </c>
      <c r="D376" t="s">
        <v>17032</v>
      </c>
      <c r="E376">
        <v>1311</v>
      </c>
      <c r="F376" t="s">
        <v>17459</v>
      </c>
      <c r="G376">
        <v>40301099</v>
      </c>
      <c r="H376" t="s">
        <v>17473</v>
      </c>
      <c r="I376" t="s">
        <v>17474</v>
      </c>
      <c r="J376" t="str">
        <f>VLOOKUP(G376,SCC_xref!$D$6:$E$261,2,FALSE)</f>
        <v>Permitted Tank Losses</v>
      </c>
      <c r="K376" s="129">
        <v>0</v>
      </c>
      <c r="L376" s="129">
        <v>5.71</v>
      </c>
      <c r="M376" s="174"/>
      <c r="N376" s="174"/>
      <c r="O376" s="174"/>
      <c r="P376" s="6"/>
      <c r="Q376" s="6"/>
      <c r="R376" s="6"/>
      <c r="S376" s="6"/>
      <c r="T376" s="6"/>
      <c r="U376" s="6"/>
      <c r="V376" s="6"/>
    </row>
    <row r="377" spans="1:22" s="77" customFormat="1" x14ac:dyDescent="0.2">
      <c r="A377" s="192" t="s">
        <v>17057</v>
      </c>
      <c r="B377" s="128">
        <v>48</v>
      </c>
      <c r="C377" s="77" t="str">
        <f>VLOOKUP(D377,fips_xref!$A$2:$B$53,2,FALSE)</f>
        <v>48317</v>
      </c>
      <c r="D377" t="s">
        <v>17035</v>
      </c>
      <c r="E377">
        <v>1311</v>
      </c>
      <c r="F377" t="s">
        <v>17459</v>
      </c>
      <c r="G377">
        <v>20200253</v>
      </c>
      <c r="H377" t="s">
        <v>17462</v>
      </c>
      <c r="I377" t="s">
        <v>17461</v>
      </c>
      <c r="J377" t="str">
        <f>VLOOKUP(G377,SCC_xref!$D$6:$E$261,2,FALSE)</f>
        <v>Compressor Engines</v>
      </c>
      <c r="K377" s="129">
        <v>124.36</v>
      </c>
      <c r="L377" s="129">
        <v>5.2759999999999998</v>
      </c>
      <c r="M377" s="174"/>
      <c r="N377" s="174"/>
      <c r="O377" s="174"/>
      <c r="P377" s="6"/>
      <c r="Q377" s="6"/>
      <c r="R377" s="6"/>
      <c r="S377" s="6"/>
      <c r="T377" s="6"/>
      <c r="U377" s="6"/>
      <c r="V377" s="6"/>
    </row>
    <row r="378" spans="1:22" s="77" customFormat="1" x14ac:dyDescent="0.2">
      <c r="A378" s="192" t="s">
        <v>17057</v>
      </c>
      <c r="B378" s="128">
        <v>48</v>
      </c>
      <c r="C378" s="77" t="str">
        <f>VLOOKUP(D378,fips_xref!$A$2:$B$53,2,FALSE)</f>
        <v>48317</v>
      </c>
      <c r="D378" t="s">
        <v>17035</v>
      </c>
      <c r="E378">
        <v>1311</v>
      </c>
      <c r="F378" t="s">
        <v>17459</v>
      </c>
      <c r="G378">
        <v>31000160</v>
      </c>
      <c r="H378" t="s">
        <v>17594</v>
      </c>
      <c r="I378" t="s">
        <v>17506</v>
      </c>
      <c r="J378" t="str">
        <f>VLOOKUP(G378,SCC_xref!$D$6:$E$261,2,FALSE)</f>
        <v>Natural Gas Production, Flares</v>
      </c>
      <c r="K378" s="129">
        <v>0.86899999999999999</v>
      </c>
      <c r="L378" s="129">
        <v>0</v>
      </c>
      <c r="M378" s="174"/>
      <c r="N378" s="174"/>
      <c r="O378" s="174"/>
      <c r="P378" s="6"/>
      <c r="Q378" s="6"/>
      <c r="R378" s="6"/>
      <c r="S378" s="6"/>
      <c r="T378" s="6"/>
      <c r="U378" s="6"/>
      <c r="V378" s="6"/>
    </row>
    <row r="379" spans="1:22" s="77" customFormat="1" x14ac:dyDescent="0.2">
      <c r="A379" s="192" t="s">
        <v>17057</v>
      </c>
      <c r="B379" s="128">
        <v>48</v>
      </c>
      <c r="C379" s="77" t="str">
        <f>VLOOKUP(D379,fips_xref!$A$2:$B$53,2,FALSE)</f>
        <v>48317</v>
      </c>
      <c r="D379" t="s">
        <v>17035</v>
      </c>
      <c r="E379">
        <v>1311</v>
      </c>
      <c r="F379" t="s">
        <v>17459</v>
      </c>
      <c r="G379">
        <v>31000203</v>
      </c>
      <c r="H379" t="s">
        <v>17464</v>
      </c>
      <c r="I379" t="s">
        <v>17465</v>
      </c>
      <c r="J379" t="str">
        <f>VLOOKUP(G379,SCC_xref!$D$6:$E$261,2,FALSE)</f>
        <v>Compressor Engines</v>
      </c>
      <c r="K379" s="129">
        <v>0</v>
      </c>
      <c r="L379" s="129">
        <v>0</v>
      </c>
      <c r="M379" s="174"/>
      <c r="N379" s="174"/>
      <c r="O379" s="174"/>
      <c r="P379" s="6"/>
      <c r="Q379" s="6"/>
      <c r="R379" s="6"/>
      <c r="S379" s="6"/>
      <c r="T379" s="6"/>
      <c r="U379" s="6"/>
      <c r="V379" s="6"/>
    </row>
    <row r="380" spans="1:22" s="77" customFormat="1" x14ac:dyDescent="0.2">
      <c r="A380" s="192" t="s">
        <v>17057</v>
      </c>
      <c r="B380" s="128">
        <v>48</v>
      </c>
      <c r="C380" s="77" t="str">
        <f>VLOOKUP(D380,fips_xref!$A$2:$B$53,2,FALSE)</f>
        <v>48317</v>
      </c>
      <c r="D380" t="s">
        <v>17035</v>
      </c>
      <c r="E380">
        <v>1311</v>
      </c>
      <c r="F380" t="s">
        <v>17459</v>
      </c>
      <c r="G380">
        <v>31000207</v>
      </c>
      <c r="H380" t="s">
        <v>17467</v>
      </c>
      <c r="I380" t="s">
        <v>17465</v>
      </c>
      <c r="J380" t="str">
        <f>VLOOKUP(G380,SCC_xref!$D$6:$E$261,2,FALSE)</f>
        <v>Permitted Fugitives</v>
      </c>
      <c r="K380" s="129">
        <v>0</v>
      </c>
      <c r="L380" s="129">
        <v>2.0832000000000002</v>
      </c>
      <c r="M380" s="174"/>
      <c r="N380" s="174"/>
      <c r="O380" s="174"/>
      <c r="P380" s="6"/>
      <c r="Q380" s="6"/>
      <c r="R380" s="6"/>
      <c r="S380" s="6"/>
      <c r="T380" s="6"/>
      <c r="U380" s="6"/>
      <c r="V380" s="6"/>
    </row>
    <row r="381" spans="1:22" s="77" customFormat="1" x14ac:dyDescent="0.2">
      <c r="A381" s="192" t="s">
        <v>17057</v>
      </c>
      <c r="B381" s="128">
        <v>48</v>
      </c>
      <c r="C381" s="77" t="str">
        <f>VLOOKUP(D381,fips_xref!$A$2:$B$53,2,FALSE)</f>
        <v>48317</v>
      </c>
      <c r="D381" t="s">
        <v>17035</v>
      </c>
      <c r="E381">
        <v>1311</v>
      </c>
      <c r="F381" t="s">
        <v>17459</v>
      </c>
      <c r="G381">
        <v>31000220</v>
      </c>
      <c r="H381" t="s">
        <v>17495</v>
      </c>
      <c r="I381" t="s">
        <v>17496</v>
      </c>
      <c r="J381" t="str">
        <f>VLOOKUP(G381,SCC_xref!$D$6:$E$261,2,FALSE)</f>
        <v>Natural Gas Production, All Equipt Leak Fugitives</v>
      </c>
      <c r="K381" s="129">
        <v>0</v>
      </c>
      <c r="L381" s="129">
        <v>4.7E-2</v>
      </c>
      <c r="M381" s="174"/>
      <c r="N381" s="174"/>
      <c r="O381" s="174"/>
      <c r="P381" s="6"/>
      <c r="Q381" s="6"/>
      <c r="R381" s="6"/>
      <c r="S381" s="6"/>
      <c r="T381" s="6"/>
      <c r="U381" s="6"/>
      <c r="V381" s="6"/>
    </row>
    <row r="382" spans="1:22" s="77" customFormat="1" x14ac:dyDescent="0.2">
      <c r="A382" s="192" t="s">
        <v>17057</v>
      </c>
      <c r="B382" s="128">
        <v>48</v>
      </c>
      <c r="C382" s="77" t="str">
        <f>VLOOKUP(D382,fips_xref!$A$2:$B$53,2,FALSE)</f>
        <v>48317</v>
      </c>
      <c r="D382" t="s">
        <v>17035</v>
      </c>
      <c r="E382">
        <v>1311</v>
      </c>
      <c r="F382" t="s">
        <v>17459</v>
      </c>
      <c r="G382">
        <v>31000299</v>
      </c>
      <c r="H382" t="s">
        <v>17470</v>
      </c>
      <c r="I382" t="s">
        <v>17465</v>
      </c>
      <c r="J382" t="str">
        <f>VLOOKUP(G382,SCC_xref!$D$6:$E$261,2,FALSE)</f>
        <v>Natural Gas Production, Other Not Classified</v>
      </c>
      <c r="K382" s="129">
        <v>0</v>
      </c>
      <c r="L382" s="129">
        <v>0.05</v>
      </c>
      <c r="M382" s="174"/>
      <c r="N382" s="174"/>
      <c r="O382" s="174"/>
      <c r="P382" s="6"/>
      <c r="Q382" s="6"/>
      <c r="R382" s="6"/>
      <c r="S382" s="6"/>
      <c r="T382" s="6"/>
      <c r="U382" s="6"/>
      <c r="V382" s="6"/>
    </row>
    <row r="383" spans="1:22" s="77" customFormat="1" x14ac:dyDescent="0.2">
      <c r="A383" s="192" t="s">
        <v>17057</v>
      </c>
      <c r="B383" s="128">
        <v>48</v>
      </c>
      <c r="C383" s="77" t="str">
        <f>VLOOKUP(D383,fips_xref!$A$2:$B$53,2,FALSE)</f>
        <v>48317</v>
      </c>
      <c r="D383" t="s">
        <v>17035</v>
      </c>
      <c r="E383">
        <v>1311</v>
      </c>
      <c r="F383" t="s">
        <v>17459</v>
      </c>
      <c r="G383">
        <v>31088801</v>
      </c>
      <c r="H383" t="s">
        <v>17472</v>
      </c>
      <c r="I383" t="s">
        <v>17465</v>
      </c>
      <c r="J383" t="str">
        <f>VLOOKUP(G383,SCC_xref!$D$6:$E$261,2,FALSE)</f>
        <v>Permitted Fugitives</v>
      </c>
      <c r="K383" s="129">
        <v>0</v>
      </c>
      <c r="L383" s="129">
        <v>2.86</v>
      </c>
      <c r="M383" s="174"/>
      <c r="N383" s="174"/>
      <c r="O383" s="174"/>
      <c r="P383" s="6"/>
      <c r="Q383" s="6"/>
      <c r="R383" s="6"/>
      <c r="S383" s="6"/>
      <c r="T383" s="6"/>
      <c r="U383" s="6"/>
      <c r="V383" s="6"/>
    </row>
    <row r="384" spans="1:22" s="77" customFormat="1" x14ac:dyDescent="0.2">
      <c r="A384" s="192" t="s">
        <v>17057</v>
      </c>
      <c r="B384" s="128">
        <v>48</v>
      </c>
      <c r="C384" s="77" t="str">
        <f>VLOOKUP(D384,fips_xref!$A$2:$B$53,2,FALSE)</f>
        <v>48317</v>
      </c>
      <c r="D384" t="s">
        <v>17035</v>
      </c>
      <c r="E384">
        <v>1311</v>
      </c>
      <c r="F384" t="s">
        <v>17459</v>
      </c>
      <c r="G384">
        <v>40301099</v>
      </c>
      <c r="H384" t="s">
        <v>17473</v>
      </c>
      <c r="I384" t="s">
        <v>17474</v>
      </c>
      <c r="J384" t="str">
        <f>VLOOKUP(G384,SCC_xref!$D$6:$E$261,2,FALSE)</f>
        <v>Permitted Tank Losses</v>
      </c>
      <c r="K384" s="129">
        <v>0</v>
      </c>
      <c r="L384" s="129">
        <v>1.72</v>
      </c>
      <c r="M384" s="174"/>
      <c r="N384" s="174"/>
      <c r="O384" s="174"/>
      <c r="P384" s="6"/>
      <c r="Q384" s="6"/>
      <c r="R384" s="6"/>
      <c r="S384" s="6"/>
      <c r="T384" s="6"/>
      <c r="U384" s="6"/>
      <c r="V384" s="6"/>
    </row>
    <row r="385" spans="1:22" s="77" customFormat="1" x14ac:dyDescent="0.2">
      <c r="A385" s="192" t="s">
        <v>17057</v>
      </c>
      <c r="B385" s="128">
        <v>48</v>
      </c>
      <c r="C385" s="77" t="str">
        <f>VLOOKUP(D385,fips_xref!$A$2:$B$53,2,FALSE)</f>
        <v>48317</v>
      </c>
      <c r="D385" t="s">
        <v>17035</v>
      </c>
      <c r="E385">
        <v>1311</v>
      </c>
      <c r="F385" t="s">
        <v>17459</v>
      </c>
      <c r="G385">
        <v>40400311</v>
      </c>
      <c r="H385" t="s">
        <v>17477</v>
      </c>
      <c r="I385" t="s">
        <v>17478</v>
      </c>
      <c r="J385" t="str">
        <f>VLOOKUP(G385,SCC_xref!$D$6:$E$261,2,FALSE)</f>
        <v>Permitted Tank Losses</v>
      </c>
      <c r="K385" s="129">
        <v>0</v>
      </c>
      <c r="L385" s="129">
        <v>0</v>
      </c>
      <c r="M385" s="174"/>
      <c r="N385" s="174"/>
      <c r="O385" s="174"/>
      <c r="P385" s="6"/>
      <c r="Q385" s="6"/>
      <c r="R385" s="6"/>
      <c r="S385" s="6"/>
      <c r="T385" s="6"/>
      <c r="U385" s="6"/>
      <c r="V385" s="6"/>
    </row>
    <row r="386" spans="1:22" s="77" customFormat="1" x14ac:dyDescent="0.2">
      <c r="A386" s="192" t="s">
        <v>17057</v>
      </c>
      <c r="B386" s="128">
        <v>48</v>
      </c>
      <c r="C386" s="77" t="str">
        <f>VLOOKUP(D386,fips_xref!$A$2:$B$53,2,FALSE)</f>
        <v>48317</v>
      </c>
      <c r="D386" t="s">
        <v>17035</v>
      </c>
      <c r="E386">
        <v>1311</v>
      </c>
      <c r="F386" t="s">
        <v>17459</v>
      </c>
      <c r="G386">
        <v>40400312</v>
      </c>
      <c r="H386" t="s">
        <v>17477</v>
      </c>
      <c r="I386" t="s">
        <v>17478</v>
      </c>
      <c r="J386" t="str">
        <f>VLOOKUP(G386,SCC_xref!$D$6:$E$261,2,FALSE)</f>
        <v>Permitted Tank Losses</v>
      </c>
      <c r="K386" s="129">
        <v>0</v>
      </c>
      <c r="L386" s="129">
        <v>4.5570000000000004</v>
      </c>
      <c r="M386" s="174"/>
      <c r="N386" s="174"/>
      <c r="O386" s="174"/>
      <c r="P386" s="6"/>
      <c r="Q386" s="6"/>
      <c r="R386" s="6"/>
      <c r="S386" s="6"/>
      <c r="T386" s="6"/>
      <c r="U386" s="6"/>
      <c r="V386" s="6"/>
    </row>
    <row r="387" spans="1:22" s="77" customFormat="1" x14ac:dyDescent="0.2">
      <c r="A387" s="192" t="s">
        <v>17057</v>
      </c>
      <c r="B387" s="128">
        <v>48</v>
      </c>
      <c r="C387" s="77" t="str">
        <f>VLOOKUP(D387,fips_xref!$A$2:$B$53,2,FALSE)</f>
        <v>48317</v>
      </c>
      <c r="D387" t="s">
        <v>17035</v>
      </c>
      <c r="E387">
        <v>1321</v>
      </c>
      <c r="F387" t="s">
        <v>17479</v>
      </c>
      <c r="G387">
        <v>20200252</v>
      </c>
      <c r="H387" t="s">
        <v>17460</v>
      </c>
      <c r="I387" t="s">
        <v>17461</v>
      </c>
      <c r="J387" t="str">
        <f>VLOOKUP(G387,SCC_xref!$D$6:$E$261,2,FALSE)</f>
        <v>Compressor Engines</v>
      </c>
      <c r="K387" s="129">
        <v>644.21</v>
      </c>
      <c r="L387" s="129">
        <v>27.58</v>
      </c>
      <c r="M387" s="174"/>
      <c r="N387" s="174"/>
      <c r="O387" s="174"/>
      <c r="P387" s="6"/>
      <c r="Q387" s="6"/>
      <c r="R387" s="6"/>
      <c r="S387" s="6"/>
      <c r="T387" s="6"/>
      <c r="U387" s="6"/>
      <c r="V387" s="6"/>
    </row>
    <row r="388" spans="1:22" s="77" customFormat="1" x14ac:dyDescent="0.2">
      <c r="A388" s="192" t="s">
        <v>17057</v>
      </c>
      <c r="B388" s="128">
        <v>48</v>
      </c>
      <c r="C388" s="77" t="str">
        <f>VLOOKUP(D388,fips_xref!$A$2:$B$53,2,FALSE)</f>
        <v>48317</v>
      </c>
      <c r="D388" t="s">
        <v>17035</v>
      </c>
      <c r="E388">
        <v>1321</v>
      </c>
      <c r="F388" t="s">
        <v>17479</v>
      </c>
      <c r="G388">
        <v>20200253</v>
      </c>
      <c r="H388" t="s">
        <v>17462</v>
      </c>
      <c r="I388" t="s">
        <v>17461</v>
      </c>
      <c r="J388" t="str">
        <f>VLOOKUP(G388,SCC_xref!$D$6:$E$261,2,FALSE)</f>
        <v>Compressor Engines</v>
      </c>
      <c r="K388" s="129">
        <v>63.69</v>
      </c>
      <c r="L388" s="129">
        <v>1.1100000000000001</v>
      </c>
      <c r="M388" s="174"/>
      <c r="N388" s="174"/>
      <c r="O388" s="174"/>
      <c r="P388" s="6"/>
      <c r="Q388" s="6"/>
      <c r="R388" s="6"/>
      <c r="S388" s="6"/>
      <c r="T388" s="6"/>
      <c r="U388" s="6"/>
      <c r="V388" s="6"/>
    </row>
    <row r="389" spans="1:22" s="77" customFormat="1" x14ac:dyDescent="0.2">
      <c r="A389" s="192" t="s">
        <v>17057</v>
      </c>
      <c r="B389" s="128">
        <v>48</v>
      </c>
      <c r="C389" s="77" t="str">
        <f>VLOOKUP(D389,fips_xref!$A$2:$B$53,2,FALSE)</f>
        <v>48317</v>
      </c>
      <c r="D389" t="s">
        <v>17035</v>
      </c>
      <c r="E389">
        <v>1321</v>
      </c>
      <c r="F389" t="s">
        <v>17479</v>
      </c>
      <c r="G389">
        <v>30600903</v>
      </c>
      <c r="H389" t="s">
        <v>17517</v>
      </c>
      <c r="I389" t="s">
        <v>17490</v>
      </c>
      <c r="J389" t="str">
        <f>VLOOKUP(G389,SCC_xref!$D$6:$E$261,2,FALSE)</f>
        <v>Natural Gas Production, Other Not Classified</v>
      </c>
      <c r="K389" s="129">
        <v>0.16</v>
      </c>
      <c r="L389" s="129">
        <v>0.24</v>
      </c>
      <c r="M389" s="174"/>
      <c r="N389" s="174"/>
      <c r="O389" s="174"/>
      <c r="P389" s="6"/>
      <c r="Q389" s="6"/>
      <c r="R389" s="6"/>
      <c r="S389" s="6"/>
      <c r="T389" s="6"/>
      <c r="U389" s="6"/>
      <c r="V389" s="6"/>
    </row>
    <row r="390" spans="1:22" s="77" customFormat="1" x14ac:dyDescent="0.2">
      <c r="A390" s="192" t="s">
        <v>17057</v>
      </c>
      <c r="B390" s="128">
        <v>48</v>
      </c>
      <c r="C390" s="77" t="str">
        <f>VLOOKUP(D390,fips_xref!$A$2:$B$53,2,FALSE)</f>
        <v>48317</v>
      </c>
      <c r="D390" t="s">
        <v>17035</v>
      </c>
      <c r="E390">
        <v>1321</v>
      </c>
      <c r="F390" t="s">
        <v>17479</v>
      </c>
      <c r="G390">
        <v>31000201</v>
      </c>
      <c r="H390" t="s">
        <v>17494</v>
      </c>
      <c r="I390" t="s">
        <v>17465</v>
      </c>
      <c r="J390" t="str">
        <f>VLOOKUP(G390,SCC_xref!$D$6:$E$261,2,FALSE)</f>
        <v>Natural Gas Production, Gas Sweetening: Amine Process</v>
      </c>
      <c r="K390" s="129">
        <v>0</v>
      </c>
      <c r="L390" s="129">
        <v>2.64</v>
      </c>
      <c r="M390" s="174"/>
      <c r="N390" s="174"/>
      <c r="O390" s="174"/>
      <c r="P390" s="6"/>
      <c r="Q390" s="6"/>
      <c r="R390" s="6"/>
      <c r="S390" s="6"/>
      <c r="T390" s="6"/>
      <c r="U390" s="6"/>
      <c r="V390" s="6"/>
    </row>
    <row r="391" spans="1:22" s="77" customFormat="1" x14ac:dyDescent="0.2">
      <c r="A391" s="192" t="s">
        <v>17057</v>
      </c>
      <c r="B391" s="128">
        <v>48</v>
      </c>
      <c r="C391" s="77" t="str">
        <f>VLOOKUP(D391,fips_xref!$A$2:$B$53,2,FALSE)</f>
        <v>48317</v>
      </c>
      <c r="D391" t="s">
        <v>17035</v>
      </c>
      <c r="E391">
        <v>1321</v>
      </c>
      <c r="F391" t="s">
        <v>17479</v>
      </c>
      <c r="G391">
        <v>31000227</v>
      </c>
      <c r="H391" t="s">
        <v>17468</v>
      </c>
      <c r="I391" t="s">
        <v>17469</v>
      </c>
      <c r="J391" t="str">
        <f>VLOOKUP(G391,SCC_xref!$D$6:$E$261,2,FALSE)</f>
        <v>Dehydrator</v>
      </c>
      <c r="K391" s="129">
        <v>0</v>
      </c>
      <c r="L391" s="129">
        <v>0.72</v>
      </c>
      <c r="M391" s="174"/>
      <c r="N391" s="174"/>
      <c r="O391" s="174"/>
      <c r="P391" s="6"/>
      <c r="Q391" s="6"/>
      <c r="R391" s="6"/>
      <c r="S391" s="6"/>
      <c r="T391" s="6"/>
      <c r="U391" s="6"/>
      <c r="V391" s="6"/>
    </row>
    <row r="392" spans="1:22" s="77" customFormat="1" x14ac:dyDescent="0.2">
      <c r="A392" s="192" t="s">
        <v>17057</v>
      </c>
      <c r="B392" s="128">
        <v>48</v>
      </c>
      <c r="C392" s="77" t="str">
        <f>VLOOKUP(D392,fips_xref!$A$2:$B$53,2,FALSE)</f>
        <v>48317</v>
      </c>
      <c r="D392" t="s">
        <v>17035</v>
      </c>
      <c r="E392">
        <v>1321</v>
      </c>
      <c r="F392" t="s">
        <v>17479</v>
      </c>
      <c r="G392">
        <v>31000228</v>
      </c>
      <c r="H392" t="s">
        <v>17497</v>
      </c>
      <c r="I392" t="s">
        <v>17469</v>
      </c>
      <c r="J392" t="str">
        <f>VLOOKUP(G392,SCC_xref!$D$6:$E$261,2,FALSE)</f>
        <v>Dehydrator</v>
      </c>
      <c r="K392" s="129">
        <v>0.41</v>
      </c>
      <c r="L392" s="129">
        <v>2.1999999999999999E-2</v>
      </c>
      <c r="M392" s="174"/>
      <c r="N392" s="174"/>
      <c r="O392" s="174"/>
      <c r="P392" s="6"/>
      <c r="Q392" s="6"/>
      <c r="R392" s="6"/>
      <c r="S392" s="6"/>
      <c r="T392" s="6"/>
      <c r="U392" s="6"/>
      <c r="V392" s="6"/>
    </row>
    <row r="393" spans="1:22" s="77" customFormat="1" x14ac:dyDescent="0.2">
      <c r="A393" s="192" t="s">
        <v>17057</v>
      </c>
      <c r="B393" s="128">
        <v>48</v>
      </c>
      <c r="C393" s="77" t="str">
        <f>VLOOKUP(D393,fips_xref!$A$2:$B$53,2,FALSE)</f>
        <v>48317</v>
      </c>
      <c r="D393" t="s">
        <v>17035</v>
      </c>
      <c r="E393">
        <v>1321</v>
      </c>
      <c r="F393" t="s">
        <v>17479</v>
      </c>
      <c r="G393">
        <v>31000299</v>
      </c>
      <c r="H393" t="s">
        <v>17470</v>
      </c>
      <c r="I393" t="s">
        <v>17465</v>
      </c>
      <c r="J393" t="str">
        <f>VLOOKUP(G393,SCC_xref!$D$6:$E$261,2,FALSE)</f>
        <v>Natural Gas Production, Other Not Classified</v>
      </c>
      <c r="K393" s="129">
        <v>0.08</v>
      </c>
      <c r="L393" s="129">
        <v>0.02</v>
      </c>
      <c r="M393" s="174"/>
      <c r="N393" s="174"/>
      <c r="O393" s="174"/>
      <c r="P393" s="6"/>
      <c r="Q393" s="6"/>
      <c r="R393" s="6"/>
      <c r="S393" s="6"/>
      <c r="T393" s="6"/>
      <c r="U393" s="6"/>
      <c r="V393" s="6"/>
    </row>
    <row r="394" spans="1:22" s="77" customFormat="1" x14ac:dyDescent="0.2">
      <c r="A394" s="192" t="s">
        <v>17057</v>
      </c>
      <c r="B394" s="128">
        <v>48</v>
      </c>
      <c r="C394" s="77" t="str">
        <f>VLOOKUP(D394,fips_xref!$A$2:$B$53,2,FALSE)</f>
        <v>48317</v>
      </c>
      <c r="D394" t="s">
        <v>17035</v>
      </c>
      <c r="E394">
        <v>1321</v>
      </c>
      <c r="F394" t="s">
        <v>17479</v>
      </c>
      <c r="G394">
        <v>31000404</v>
      </c>
      <c r="H394" t="s">
        <v>17471</v>
      </c>
      <c r="I394" t="s">
        <v>17465</v>
      </c>
      <c r="J394" t="str">
        <f>VLOOKUP(G394,SCC_xref!$D$6:$E$261,2,FALSE)</f>
        <v>Process Heaters</v>
      </c>
      <c r="K394" s="129">
        <v>5.46</v>
      </c>
      <c r="L394" s="129">
        <v>0.30599999999999999</v>
      </c>
      <c r="M394" s="174"/>
      <c r="N394" s="174"/>
      <c r="O394" s="174"/>
      <c r="P394" s="6"/>
      <c r="Q394" s="6"/>
      <c r="R394" s="6"/>
      <c r="S394" s="6"/>
      <c r="T394" s="6"/>
      <c r="U394" s="6"/>
      <c r="V394" s="6"/>
    </row>
    <row r="395" spans="1:22" s="77" customFormat="1" x14ac:dyDescent="0.2">
      <c r="A395" s="192" t="s">
        <v>17057</v>
      </c>
      <c r="B395" s="128">
        <v>48</v>
      </c>
      <c r="C395" s="77" t="str">
        <f>VLOOKUP(D395,fips_xref!$A$2:$B$53,2,FALSE)</f>
        <v>48317</v>
      </c>
      <c r="D395" t="s">
        <v>17035</v>
      </c>
      <c r="E395">
        <v>1321</v>
      </c>
      <c r="F395" t="s">
        <v>17479</v>
      </c>
      <c r="G395">
        <v>31088801</v>
      </c>
      <c r="H395" t="s">
        <v>17472</v>
      </c>
      <c r="I395" t="s">
        <v>17465</v>
      </c>
      <c r="J395" t="str">
        <f>VLOOKUP(G395,SCC_xref!$D$6:$E$261,2,FALSE)</f>
        <v>Permitted Fugitives</v>
      </c>
      <c r="K395" s="129">
        <v>0</v>
      </c>
      <c r="L395" s="129">
        <v>19.309999999999999</v>
      </c>
      <c r="M395" s="174"/>
      <c r="N395" s="174"/>
      <c r="O395" s="174"/>
      <c r="P395" s="6"/>
      <c r="Q395" s="6"/>
      <c r="R395" s="6"/>
      <c r="S395" s="6"/>
      <c r="T395" s="6"/>
      <c r="U395" s="6"/>
      <c r="V395" s="6"/>
    </row>
    <row r="396" spans="1:22" s="77" customFormat="1" x14ac:dyDescent="0.2">
      <c r="A396" s="192" t="s">
        <v>17057</v>
      </c>
      <c r="B396" s="128">
        <v>48</v>
      </c>
      <c r="C396" s="77" t="str">
        <f>VLOOKUP(D396,fips_xref!$A$2:$B$53,2,FALSE)</f>
        <v>48317</v>
      </c>
      <c r="D396" t="s">
        <v>17035</v>
      </c>
      <c r="E396">
        <v>1321</v>
      </c>
      <c r="F396" t="s">
        <v>17479</v>
      </c>
      <c r="G396">
        <v>40301099</v>
      </c>
      <c r="H396" t="s">
        <v>17473</v>
      </c>
      <c r="I396" t="s">
        <v>17474</v>
      </c>
      <c r="J396" t="str">
        <f>VLOOKUP(G396,SCC_xref!$D$6:$E$261,2,FALSE)</f>
        <v>Permitted Tank Losses</v>
      </c>
      <c r="K396" s="129">
        <v>0</v>
      </c>
      <c r="L396" s="129">
        <v>0</v>
      </c>
      <c r="M396" s="174"/>
      <c r="N396" s="174"/>
      <c r="O396" s="174"/>
      <c r="P396" s="6"/>
      <c r="Q396" s="6"/>
      <c r="R396" s="6"/>
      <c r="S396" s="6"/>
      <c r="T396" s="6"/>
      <c r="U396" s="6"/>
      <c r="V396" s="6"/>
    </row>
    <row r="397" spans="1:22" s="77" customFormat="1" x14ac:dyDescent="0.2">
      <c r="A397" s="192" t="s">
        <v>17057</v>
      </c>
      <c r="B397" s="128">
        <v>48</v>
      </c>
      <c r="C397" s="77" t="str">
        <f>VLOOKUP(D397,fips_xref!$A$2:$B$53,2,FALSE)</f>
        <v>48317</v>
      </c>
      <c r="D397" t="s">
        <v>17035</v>
      </c>
      <c r="E397">
        <v>1321</v>
      </c>
      <c r="F397" t="s">
        <v>17479</v>
      </c>
      <c r="G397">
        <v>40899995</v>
      </c>
      <c r="H397" t="s">
        <v>17550</v>
      </c>
      <c r="I397" t="s">
        <v>17512</v>
      </c>
      <c r="J397" t="str">
        <f>VLOOKUP(G397,SCC_xref!$D$6:$E$261,2,FALSE)</f>
        <v>Natural Gas Production, Other Not Classified</v>
      </c>
      <c r="K397" s="129">
        <v>0</v>
      </c>
      <c r="L397" s="129">
        <v>0.122</v>
      </c>
      <c r="M397" s="174"/>
      <c r="N397" s="174"/>
      <c r="O397" s="174"/>
      <c r="P397" s="6"/>
      <c r="Q397" s="6"/>
      <c r="R397" s="6"/>
      <c r="S397" s="6"/>
      <c r="T397" s="6"/>
      <c r="U397" s="6"/>
      <c r="V397" s="6"/>
    </row>
    <row r="398" spans="1:22" s="77" customFormat="1" x14ac:dyDescent="0.2">
      <c r="A398" s="192" t="s">
        <v>17057</v>
      </c>
      <c r="B398" s="128">
        <v>48</v>
      </c>
      <c r="C398" s="77" t="str">
        <f>VLOOKUP(D398,fips_xref!$A$2:$B$53,2,FALSE)</f>
        <v>48329</v>
      </c>
      <c r="D398" t="s">
        <v>17036</v>
      </c>
      <c r="E398">
        <v>1311</v>
      </c>
      <c r="F398" t="s">
        <v>17459</v>
      </c>
      <c r="G398">
        <v>20200253</v>
      </c>
      <c r="H398" t="s">
        <v>17462</v>
      </c>
      <c r="I398" t="s">
        <v>17461</v>
      </c>
      <c r="J398" t="str">
        <f>VLOOKUP(G398,SCC_xref!$D$6:$E$261,2,FALSE)</f>
        <v>Compressor Engines</v>
      </c>
      <c r="K398" s="129">
        <v>6.7156000000000002</v>
      </c>
      <c r="L398" s="129">
        <v>0.44040000000000001</v>
      </c>
      <c r="M398" s="174"/>
      <c r="N398" s="174"/>
      <c r="O398" s="174"/>
      <c r="P398" s="6"/>
      <c r="Q398" s="6"/>
      <c r="R398" s="6"/>
      <c r="S398" s="6"/>
      <c r="T398" s="6"/>
      <c r="U398" s="6"/>
      <c r="V398" s="6"/>
    </row>
    <row r="399" spans="1:22" s="77" customFormat="1" x14ac:dyDescent="0.2">
      <c r="A399" s="192" t="s">
        <v>17057</v>
      </c>
      <c r="B399" s="128">
        <v>48</v>
      </c>
      <c r="C399" s="77" t="str">
        <f>VLOOKUP(D399,fips_xref!$A$2:$B$53,2,FALSE)</f>
        <v>48329</v>
      </c>
      <c r="D399" t="s">
        <v>17036</v>
      </c>
      <c r="E399">
        <v>1311</v>
      </c>
      <c r="F399" t="s">
        <v>17459</v>
      </c>
      <c r="G399">
        <v>20200254</v>
      </c>
      <c r="H399" t="s">
        <v>17463</v>
      </c>
      <c r="I399" t="s">
        <v>17461</v>
      </c>
      <c r="J399" t="str">
        <f>VLOOKUP(G399,SCC_xref!$D$6:$E$261,2,FALSE)</f>
        <v>Compressor Engines</v>
      </c>
      <c r="K399" s="129">
        <v>237.1926</v>
      </c>
      <c r="L399" s="129">
        <v>84.805899999999994</v>
      </c>
      <c r="M399" s="174"/>
      <c r="N399" s="174"/>
      <c r="O399" s="174"/>
      <c r="P399" s="6"/>
      <c r="Q399" s="6"/>
      <c r="R399" s="6"/>
      <c r="S399" s="6"/>
      <c r="T399" s="6"/>
      <c r="U399" s="6"/>
      <c r="V399" s="6"/>
    </row>
    <row r="400" spans="1:22" s="77" customFormat="1" x14ac:dyDescent="0.2">
      <c r="A400" s="192" t="s">
        <v>17057</v>
      </c>
      <c r="B400" s="128">
        <v>48</v>
      </c>
      <c r="C400" s="77" t="str">
        <f>VLOOKUP(D400,fips_xref!$A$2:$B$53,2,FALSE)</f>
        <v>48329</v>
      </c>
      <c r="D400" t="s">
        <v>17036</v>
      </c>
      <c r="E400">
        <v>1311</v>
      </c>
      <c r="F400" t="s">
        <v>17459</v>
      </c>
      <c r="G400">
        <v>30600903</v>
      </c>
      <c r="H400" t="s">
        <v>17517</v>
      </c>
      <c r="I400" t="s">
        <v>17490</v>
      </c>
      <c r="J400" t="str">
        <f>VLOOKUP(G400,SCC_xref!$D$6:$E$261,2,FALSE)</f>
        <v>Natural Gas Production, Other Not Classified</v>
      </c>
      <c r="K400" s="129">
        <v>0</v>
      </c>
      <c r="L400" s="129">
        <v>0</v>
      </c>
      <c r="M400" s="174"/>
      <c r="N400" s="174"/>
      <c r="O400" s="174"/>
      <c r="P400" s="6"/>
      <c r="Q400" s="6"/>
      <c r="R400" s="6"/>
      <c r="S400" s="6"/>
      <c r="T400" s="6"/>
      <c r="U400" s="6"/>
      <c r="V400" s="6"/>
    </row>
    <row r="401" spans="1:22" s="77" customFormat="1" x14ac:dyDescent="0.2">
      <c r="A401" s="192" t="s">
        <v>17057</v>
      </c>
      <c r="B401" s="128">
        <v>48</v>
      </c>
      <c r="C401" s="77" t="str">
        <f>VLOOKUP(D401,fips_xref!$A$2:$B$53,2,FALSE)</f>
        <v>48329</v>
      </c>
      <c r="D401" t="s">
        <v>17036</v>
      </c>
      <c r="E401">
        <v>1311</v>
      </c>
      <c r="F401" t="s">
        <v>17459</v>
      </c>
      <c r="G401">
        <v>31000202</v>
      </c>
      <c r="H401" t="s">
        <v>17519</v>
      </c>
      <c r="I401" t="s">
        <v>17465</v>
      </c>
      <c r="J401" t="str">
        <f>VLOOKUP(G401,SCC_xref!$D$6:$E$261,2,FALSE)</f>
        <v>Natural Gas Production, Gas Stripping Operations</v>
      </c>
      <c r="K401" s="129">
        <v>0</v>
      </c>
      <c r="L401" s="129">
        <v>0</v>
      </c>
      <c r="M401" s="174"/>
      <c r="N401" s="174"/>
      <c r="O401" s="174"/>
      <c r="P401" s="6"/>
      <c r="Q401" s="6"/>
      <c r="R401" s="6"/>
      <c r="S401" s="6"/>
      <c r="T401" s="6"/>
      <c r="U401" s="6"/>
      <c r="V401" s="6"/>
    </row>
    <row r="402" spans="1:22" s="77" customFormat="1" x14ac:dyDescent="0.2">
      <c r="A402" s="192" t="s">
        <v>17057</v>
      </c>
      <c r="B402" s="128">
        <v>48</v>
      </c>
      <c r="C402" s="77" t="str">
        <f>VLOOKUP(D402,fips_xref!$A$2:$B$53,2,FALSE)</f>
        <v>48329</v>
      </c>
      <c r="D402" t="s">
        <v>17036</v>
      </c>
      <c r="E402">
        <v>1311</v>
      </c>
      <c r="F402" t="s">
        <v>17459</v>
      </c>
      <c r="G402">
        <v>31000205</v>
      </c>
      <c r="H402" t="s">
        <v>17466</v>
      </c>
      <c r="I402" t="s">
        <v>17465</v>
      </c>
      <c r="J402" t="str">
        <f>VLOOKUP(G402,SCC_xref!$D$6:$E$261,2,FALSE)</f>
        <v>Natural Gas Production, Flares</v>
      </c>
      <c r="K402" s="129">
        <v>3.8887999999999998</v>
      </c>
      <c r="L402" s="129">
        <v>6.0713999999999997</v>
      </c>
      <c r="M402" s="174"/>
      <c r="N402" s="174"/>
      <c r="O402" s="174"/>
      <c r="P402" s="6"/>
      <c r="Q402" s="6"/>
      <c r="R402" s="6"/>
      <c r="S402" s="6"/>
      <c r="T402" s="6"/>
      <c r="U402" s="6"/>
      <c r="V402" s="6"/>
    </row>
    <row r="403" spans="1:22" s="77" customFormat="1" x14ac:dyDescent="0.2">
      <c r="A403" s="192" t="s">
        <v>17057</v>
      </c>
      <c r="B403" s="128">
        <v>48</v>
      </c>
      <c r="C403" s="77" t="str">
        <f>VLOOKUP(D403,fips_xref!$A$2:$B$53,2,FALSE)</f>
        <v>48329</v>
      </c>
      <c r="D403" t="s">
        <v>17036</v>
      </c>
      <c r="E403">
        <v>1311</v>
      </c>
      <c r="F403" t="s">
        <v>17459</v>
      </c>
      <c r="G403">
        <v>31000207</v>
      </c>
      <c r="H403" t="s">
        <v>17467</v>
      </c>
      <c r="I403" t="s">
        <v>17465</v>
      </c>
      <c r="J403" t="str">
        <f>VLOOKUP(G403,SCC_xref!$D$6:$E$261,2,FALSE)</f>
        <v>Permitted Fugitives</v>
      </c>
      <c r="K403" s="129">
        <v>0</v>
      </c>
      <c r="L403" s="129">
        <v>1.62</v>
      </c>
      <c r="M403" s="174"/>
      <c r="N403" s="174"/>
      <c r="O403" s="174"/>
      <c r="P403" s="6"/>
      <c r="Q403" s="6"/>
      <c r="R403" s="6"/>
      <c r="S403" s="6"/>
      <c r="T403" s="6"/>
      <c r="U403" s="6"/>
      <c r="V403" s="6"/>
    </row>
    <row r="404" spans="1:22" s="77" customFormat="1" x14ac:dyDescent="0.2">
      <c r="A404" s="192" t="s">
        <v>17057</v>
      </c>
      <c r="B404" s="128">
        <v>48</v>
      </c>
      <c r="C404" s="77" t="str">
        <f>VLOOKUP(D404,fips_xref!$A$2:$B$53,2,FALSE)</f>
        <v>48329</v>
      </c>
      <c r="D404" t="s">
        <v>17036</v>
      </c>
      <c r="E404">
        <v>1311</v>
      </c>
      <c r="F404" t="s">
        <v>17459</v>
      </c>
      <c r="G404">
        <v>31000220</v>
      </c>
      <c r="H404" t="s">
        <v>17495</v>
      </c>
      <c r="I404" t="s">
        <v>17496</v>
      </c>
      <c r="J404" t="str">
        <f>VLOOKUP(G404,SCC_xref!$D$6:$E$261,2,FALSE)</f>
        <v>Natural Gas Production, All Equipt Leak Fugitives</v>
      </c>
      <c r="K404" s="129">
        <v>0</v>
      </c>
      <c r="L404" s="129">
        <v>9.8510000000000009</v>
      </c>
      <c r="M404" s="174"/>
      <c r="N404" s="174"/>
      <c r="O404" s="174"/>
      <c r="P404" s="6"/>
      <c r="Q404" s="6"/>
      <c r="R404" s="6"/>
      <c r="S404" s="6"/>
      <c r="T404" s="6"/>
      <c r="U404" s="6"/>
      <c r="V404" s="6"/>
    </row>
    <row r="405" spans="1:22" s="77" customFormat="1" x14ac:dyDescent="0.2">
      <c r="A405" s="192" t="s">
        <v>17057</v>
      </c>
      <c r="B405" s="128">
        <v>48</v>
      </c>
      <c r="C405" s="77" t="str">
        <f>VLOOKUP(D405,fips_xref!$A$2:$B$53,2,FALSE)</f>
        <v>48329</v>
      </c>
      <c r="D405" t="s">
        <v>17036</v>
      </c>
      <c r="E405">
        <v>1311</v>
      </c>
      <c r="F405" t="s">
        <v>17459</v>
      </c>
      <c r="G405">
        <v>31000227</v>
      </c>
      <c r="H405" t="s">
        <v>17468</v>
      </c>
      <c r="I405" t="s">
        <v>17469</v>
      </c>
      <c r="J405" t="str">
        <f>VLOOKUP(G405,SCC_xref!$D$6:$E$261,2,FALSE)</f>
        <v>Dehydrator</v>
      </c>
      <c r="K405" s="129">
        <v>0</v>
      </c>
      <c r="L405" s="129">
        <v>0</v>
      </c>
      <c r="M405" s="174"/>
      <c r="N405" s="174"/>
      <c r="O405" s="174"/>
      <c r="P405" s="6"/>
      <c r="Q405" s="6"/>
      <c r="R405" s="6"/>
      <c r="S405" s="6"/>
      <c r="T405" s="6"/>
      <c r="U405" s="6"/>
      <c r="V405" s="6"/>
    </row>
    <row r="406" spans="1:22" s="77" customFormat="1" x14ac:dyDescent="0.2">
      <c r="A406" s="192" t="s">
        <v>17057</v>
      </c>
      <c r="B406" s="128">
        <v>48</v>
      </c>
      <c r="C406" s="77" t="str">
        <f>VLOOKUP(D406,fips_xref!$A$2:$B$53,2,FALSE)</f>
        <v>48329</v>
      </c>
      <c r="D406" t="s">
        <v>17036</v>
      </c>
      <c r="E406">
        <v>1311</v>
      </c>
      <c r="F406" t="s">
        <v>17459</v>
      </c>
      <c r="G406">
        <v>31000299</v>
      </c>
      <c r="H406" t="s">
        <v>17470</v>
      </c>
      <c r="I406" t="s">
        <v>17465</v>
      </c>
      <c r="J406" t="str">
        <f>VLOOKUP(G406,SCC_xref!$D$6:$E$261,2,FALSE)</f>
        <v>Natural Gas Production, Other Not Classified</v>
      </c>
      <c r="K406" s="129">
        <v>0</v>
      </c>
      <c r="L406" s="129">
        <v>0</v>
      </c>
      <c r="M406" s="174"/>
      <c r="N406" s="174"/>
      <c r="O406" s="174"/>
      <c r="P406" s="6"/>
      <c r="Q406" s="6"/>
      <c r="R406" s="6"/>
      <c r="S406" s="6"/>
      <c r="T406" s="6"/>
      <c r="U406" s="6"/>
      <c r="V406" s="6"/>
    </row>
    <row r="407" spans="1:22" s="77" customFormat="1" x14ac:dyDescent="0.2">
      <c r="A407" s="192" t="s">
        <v>17057</v>
      </c>
      <c r="B407" s="128">
        <v>48</v>
      </c>
      <c r="C407" s="77" t="str">
        <f>VLOOKUP(D407,fips_xref!$A$2:$B$53,2,FALSE)</f>
        <v>48329</v>
      </c>
      <c r="D407" t="s">
        <v>17036</v>
      </c>
      <c r="E407">
        <v>1311</v>
      </c>
      <c r="F407" t="s">
        <v>17459</v>
      </c>
      <c r="G407">
        <v>31000305</v>
      </c>
      <c r="H407" t="s">
        <v>17538</v>
      </c>
      <c r="I407" t="s">
        <v>17469</v>
      </c>
      <c r="J407" t="str">
        <f>VLOOKUP(G407,SCC_xref!$D$6:$E$261,2,FALSE)</f>
        <v>Natural Gas Processing Facilities, Gas Sweeting: Amine Process</v>
      </c>
      <c r="K407" s="129">
        <v>0</v>
      </c>
      <c r="L407" s="129">
        <v>0</v>
      </c>
      <c r="M407" s="174"/>
      <c r="N407" s="174"/>
      <c r="O407" s="174"/>
      <c r="P407" s="6"/>
      <c r="Q407" s="6"/>
      <c r="R407" s="6"/>
      <c r="S407" s="6"/>
      <c r="T407" s="6"/>
      <c r="U407" s="6"/>
      <c r="V407" s="6"/>
    </row>
    <row r="408" spans="1:22" s="77" customFormat="1" x14ac:dyDescent="0.2">
      <c r="A408" s="192" t="s">
        <v>17057</v>
      </c>
      <c r="B408" s="128">
        <v>48</v>
      </c>
      <c r="C408" s="77" t="str">
        <f>VLOOKUP(D408,fips_xref!$A$2:$B$53,2,FALSE)</f>
        <v>48329</v>
      </c>
      <c r="D408" t="s">
        <v>17036</v>
      </c>
      <c r="E408">
        <v>1311</v>
      </c>
      <c r="F408" t="s">
        <v>17459</v>
      </c>
      <c r="G408">
        <v>31000404</v>
      </c>
      <c r="H408" t="s">
        <v>17471</v>
      </c>
      <c r="I408" t="s">
        <v>17465</v>
      </c>
      <c r="J408" t="str">
        <f>VLOOKUP(G408,SCC_xref!$D$6:$E$261,2,FALSE)</f>
        <v>Process Heaters</v>
      </c>
      <c r="K408" s="129">
        <v>0</v>
      </c>
      <c r="L408" s="129">
        <v>0</v>
      </c>
      <c r="M408" s="174"/>
      <c r="N408" s="174"/>
      <c r="O408" s="174"/>
      <c r="P408" s="6"/>
      <c r="Q408" s="6"/>
      <c r="R408" s="6"/>
      <c r="S408" s="6"/>
      <c r="T408" s="6"/>
      <c r="U408" s="6"/>
      <c r="V408" s="6"/>
    </row>
    <row r="409" spans="1:22" s="77" customFormat="1" x14ac:dyDescent="0.2">
      <c r="A409" s="192" t="s">
        <v>17057</v>
      </c>
      <c r="B409" s="128">
        <v>48</v>
      </c>
      <c r="C409" s="77" t="str">
        <f>VLOOKUP(D409,fips_xref!$A$2:$B$53,2,FALSE)</f>
        <v>48329</v>
      </c>
      <c r="D409" t="s">
        <v>17036</v>
      </c>
      <c r="E409">
        <v>1311</v>
      </c>
      <c r="F409" t="s">
        <v>17459</v>
      </c>
      <c r="G409">
        <v>31088801</v>
      </c>
      <c r="H409" t="s">
        <v>17472</v>
      </c>
      <c r="I409" t="s">
        <v>17465</v>
      </c>
      <c r="J409" t="str">
        <f>VLOOKUP(G409,SCC_xref!$D$6:$E$261,2,FALSE)</f>
        <v>Permitted Fugitives</v>
      </c>
      <c r="K409" s="129">
        <v>0</v>
      </c>
      <c r="L409" s="129">
        <v>21.139500000000002</v>
      </c>
      <c r="M409" s="174"/>
      <c r="N409" s="174"/>
      <c r="O409" s="174"/>
      <c r="P409" s="6"/>
      <c r="Q409" s="6"/>
      <c r="R409" s="6"/>
      <c r="S409" s="6"/>
      <c r="T409" s="6"/>
      <c r="U409" s="6"/>
      <c r="V409" s="6"/>
    </row>
    <row r="410" spans="1:22" s="77" customFormat="1" x14ac:dyDescent="0.2">
      <c r="A410" s="192" t="s">
        <v>17057</v>
      </c>
      <c r="B410" s="128">
        <v>48</v>
      </c>
      <c r="C410" s="77" t="str">
        <f>VLOOKUP(D410,fips_xref!$A$2:$B$53,2,FALSE)</f>
        <v>48329</v>
      </c>
      <c r="D410" t="s">
        <v>17036</v>
      </c>
      <c r="E410">
        <v>1311</v>
      </c>
      <c r="F410" t="s">
        <v>17459</v>
      </c>
      <c r="G410">
        <v>40100398</v>
      </c>
      <c r="H410" t="s">
        <v>17543</v>
      </c>
      <c r="I410" t="s">
        <v>17544</v>
      </c>
      <c r="J410" t="str">
        <f>VLOOKUP(G410,SCC_xref!$D$6:$E$261,2,FALSE)</f>
        <v>Natural Gas Production, Other Not Classified</v>
      </c>
      <c r="K410" s="129">
        <v>0</v>
      </c>
      <c r="L410" s="129">
        <v>0.255</v>
      </c>
      <c r="M410" s="174"/>
      <c r="N410" s="174"/>
      <c r="O410" s="174"/>
      <c r="P410" s="6"/>
      <c r="Q410" s="6"/>
      <c r="R410" s="6"/>
      <c r="S410" s="6"/>
      <c r="T410" s="6"/>
      <c r="U410" s="6"/>
      <c r="V410" s="6"/>
    </row>
    <row r="411" spans="1:22" s="77" customFormat="1" x14ac:dyDescent="0.2">
      <c r="A411" s="192" t="s">
        <v>17057</v>
      </c>
      <c r="B411" s="128">
        <v>48</v>
      </c>
      <c r="C411" s="77" t="str">
        <f>VLOOKUP(D411,fips_xref!$A$2:$B$53,2,FALSE)</f>
        <v>48329</v>
      </c>
      <c r="D411" t="s">
        <v>17036</v>
      </c>
      <c r="E411">
        <v>1311</v>
      </c>
      <c r="F411" t="s">
        <v>17459</v>
      </c>
      <c r="G411">
        <v>40400312</v>
      </c>
      <c r="H411" t="s">
        <v>17477</v>
      </c>
      <c r="I411" t="s">
        <v>17478</v>
      </c>
      <c r="J411" t="str">
        <f>VLOOKUP(G411,SCC_xref!$D$6:$E$261,2,FALSE)</f>
        <v>Permitted Tank Losses</v>
      </c>
      <c r="K411" s="129">
        <v>0</v>
      </c>
      <c r="L411" s="129">
        <v>4.83</v>
      </c>
      <c r="M411" s="174"/>
      <c r="N411" s="174"/>
      <c r="O411" s="174"/>
      <c r="P411" s="6"/>
      <c r="Q411" s="6"/>
      <c r="R411" s="6"/>
      <c r="S411" s="6"/>
      <c r="T411" s="6"/>
      <c r="U411" s="6"/>
      <c r="V411" s="6"/>
    </row>
    <row r="412" spans="1:22" s="77" customFormat="1" x14ac:dyDescent="0.2">
      <c r="A412" s="192" t="s">
        <v>17057</v>
      </c>
      <c r="B412" s="128">
        <v>48</v>
      </c>
      <c r="C412" s="77" t="str">
        <f>VLOOKUP(D412,fips_xref!$A$2:$B$53,2,FALSE)</f>
        <v>48329</v>
      </c>
      <c r="D412" t="s">
        <v>17036</v>
      </c>
      <c r="E412">
        <v>1311</v>
      </c>
      <c r="F412" t="s">
        <v>17459</v>
      </c>
      <c r="G412">
        <v>40600132</v>
      </c>
      <c r="H412" t="s">
        <v>17510</v>
      </c>
      <c r="I412" t="s">
        <v>17504</v>
      </c>
      <c r="J412" t="str">
        <f>VLOOKUP(G412,SCC_xref!$D$6:$E$261,2,FALSE)</f>
        <v>Permitted Tank Losses</v>
      </c>
      <c r="K412" s="129">
        <v>0</v>
      </c>
      <c r="L412" s="129">
        <v>5.84</v>
      </c>
      <c r="M412" s="174"/>
      <c r="N412" s="174"/>
      <c r="O412" s="174"/>
      <c r="P412" s="6"/>
      <c r="Q412" s="6"/>
      <c r="R412" s="6"/>
      <c r="S412" s="6"/>
      <c r="T412" s="6"/>
      <c r="U412" s="6"/>
      <c r="V412" s="6"/>
    </row>
    <row r="413" spans="1:22" s="77" customFormat="1" x14ac:dyDescent="0.2">
      <c r="A413" s="192" t="s">
        <v>17057</v>
      </c>
      <c r="B413" s="128">
        <v>48</v>
      </c>
      <c r="C413" s="77" t="str">
        <f>VLOOKUP(D413,fips_xref!$A$2:$B$53,2,FALSE)</f>
        <v>48329</v>
      </c>
      <c r="D413" t="s">
        <v>17036</v>
      </c>
      <c r="E413">
        <v>1311</v>
      </c>
      <c r="F413" t="s">
        <v>17459</v>
      </c>
      <c r="G413">
        <v>40899999</v>
      </c>
      <c r="H413" t="s">
        <v>17511</v>
      </c>
      <c r="I413" t="s">
        <v>17512</v>
      </c>
      <c r="J413" t="str">
        <f>VLOOKUP(G413,SCC_xref!$D$6:$E$261,2,FALSE)</f>
        <v>Natural Gas Production, Other Not Classified</v>
      </c>
      <c r="K413" s="129">
        <v>0</v>
      </c>
      <c r="L413" s="129">
        <v>0</v>
      </c>
      <c r="M413" s="174"/>
      <c r="N413" s="174"/>
      <c r="O413" s="174"/>
      <c r="P413" s="6"/>
      <c r="Q413" s="6"/>
      <c r="R413" s="6"/>
      <c r="S413" s="6"/>
      <c r="T413" s="6"/>
      <c r="U413" s="6"/>
      <c r="V413" s="6"/>
    </row>
    <row r="414" spans="1:22" s="77" customFormat="1" x14ac:dyDescent="0.2">
      <c r="A414" s="192" t="s">
        <v>17057</v>
      </c>
      <c r="B414" s="128">
        <v>48</v>
      </c>
      <c r="C414" s="77" t="str">
        <f>VLOOKUP(D414,fips_xref!$A$2:$B$53,2,FALSE)</f>
        <v>48329</v>
      </c>
      <c r="D414" t="s">
        <v>17036</v>
      </c>
      <c r="E414">
        <v>1321</v>
      </c>
      <c r="F414" t="s">
        <v>17479</v>
      </c>
      <c r="G414">
        <v>10200602</v>
      </c>
      <c r="H414" t="s">
        <v>17480</v>
      </c>
      <c r="I414" t="s">
        <v>17481</v>
      </c>
      <c r="J414" t="str">
        <f>VLOOKUP(G414,SCC_xref!$D$6:$E$261,2,FALSE)</f>
        <v>Process Heaters</v>
      </c>
      <c r="K414" s="129">
        <v>5.62</v>
      </c>
      <c r="L414" s="129">
        <v>0.31</v>
      </c>
      <c r="M414" s="174"/>
      <c r="N414" s="174"/>
      <c r="O414" s="174"/>
      <c r="P414" s="6"/>
      <c r="Q414" s="6"/>
      <c r="R414" s="6"/>
      <c r="S414" s="6"/>
      <c r="T414" s="6"/>
      <c r="U414" s="6"/>
      <c r="V414" s="6"/>
    </row>
    <row r="415" spans="1:22" s="77" customFormat="1" x14ac:dyDescent="0.2">
      <c r="A415" s="192" t="s">
        <v>17057</v>
      </c>
      <c r="B415" s="128">
        <v>48</v>
      </c>
      <c r="C415" s="77" t="str">
        <f>VLOOKUP(D415,fips_xref!$A$2:$B$53,2,FALSE)</f>
        <v>48329</v>
      </c>
      <c r="D415" t="s">
        <v>17036</v>
      </c>
      <c r="E415">
        <v>1321</v>
      </c>
      <c r="F415" t="s">
        <v>17479</v>
      </c>
      <c r="G415">
        <v>10200603</v>
      </c>
      <c r="H415" t="s">
        <v>17529</v>
      </c>
      <c r="I415" t="s">
        <v>17481</v>
      </c>
      <c r="J415" t="str">
        <f>VLOOKUP(G415,SCC_xref!$D$6:$E$261,2,FALSE)</f>
        <v>Process Heaters</v>
      </c>
      <c r="K415" s="129">
        <v>0.22</v>
      </c>
      <c r="L415" s="129">
        <v>0.01</v>
      </c>
      <c r="M415" s="174"/>
      <c r="N415" s="174"/>
      <c r="O415" s="174"/>
      <c r="P415" s="6"/>
      <c r="Q415" s="6"/>
      <c r="R415" s="6"/>
      <c r="S415" s="6"/>
      <c r="T415" s="6"/>
      <c r="U415" s="6"/>
      <c r="V415" s="6"/>
    </row>
    <row r="416" spans="1:22" s="77" customFormat="1" x14ac:dyDescent="0.2">
      <c r="A416" s="192" t="s">
        <v>17057</v>
      </c>
      <c r="B416" s="128">
        <v>48</v>
      </c>
      <c r="C416" s="77" t="str">
        <f>VLOOKUP(D416,fips_xref!$A$2:$B$53,2,FALSE)</f>
        <v>48329</v>
      </c>
      <c r="D416" t="s">
        <v>17036</v>
      </c>
      <c r="E416">
        <v>1321</v>
      </c>
      <c r="F416" t="s">
        <v>17479</v>
      </c>
      <c r="G416">
        <v>20100102</v>
      </c>
      <c r="H416" t="s">
        <v>17482</v>
      </c>
      <c r="I416" t="s">
        <v>17483</v>
      </c>
      <c r="J416" t="str">
        <f>VLOOKUP(G416,SCC_xref!$D$6:$E$261,2,FALSE)</f>
        <v>Compressor Engines</v>
      </c>
      <c r="K416" s="129">
        <v>0.13</v>
      </c>
      <c r="L416" s="129">
        <v>0.01</v>
      </c>
      <c r="M416" s="174"/>
      <c r="N416" s="174"/>
      <c r="O416" s="174"/>
      <c r="P416" s="6"/>
      <c r="Q416" s="6"/>
      <c r="R416" s="6"/>
      <c r="S416" s="6"/>
      <c r="T416" s="6"/>
      <c r="U416" s="6"/>
      <c r="V416" s="6"/>
    </row>
    <row r="417" spans="1:22" s="77" customFormat="1" x14ac:dyDescent="0.2">
      <c r="A417" s="192" t="s">
        <v>17057</v>
      </c>
      <c r="B417" s="128">
        <v>48</v>
      </c>
      <c r="C417" s="77" t="str">
        <f>VLOOKUP(D417,fips_xref!$A$2:$B$53,2,FALSE)</f>
        <v>48329</v>
      </c>
      <c r="D417" t="s">
        <v>17036</v>
      </c>
      <c r="E417">
        <v>1321</v>
      </c>
      <c r="F417" t="s">
        <v>17479</v>
      </c>
      <c r="G417">
        <v>20200201</v>
      </c>
      <c r="H417" t="s">
        <v>17509</v>
      </c>
      <c r="I417" t="s">
        <v>17461</v>
      </c>
      <c r="J417" t="str">
        <f>VLOOKUP(G417,SCC_xref!$D$6:$E$261,2,FALSE)</f>
        <v>Compressor Engines</v>
      </c>
      <c r="K417" s="129">
        <v>390.4</v>
      </c>
      <c r="L417" s="129">
        <v>34.770000000000003</v>
      </c>
      <c r="M417" s="174"/>
      <c r="N417" s="174"/>
      <c r="O417" s="174"/>
      <c r="P417" s="6"/>
      <c r="Q417" s="6"/>
      <c r="R417" s="6"/>
      <c r="S417" s="6"/>
      <c r="T417" s="6"/>
      <c r="U417" s="6"/>
      <c r="V417" s="6"/>
    </row>
    <row r="418" spans="1:22" s="77" customFormat="1" x14ac:dyDescent="0.2">
      <c r="A418" s="192" t="s">
        <v>17057</v>
      </c>
      <c r="B418" s="128">
        <v>48</v>
      </c>
      <c r="C418" s="77" t="str">
        <f>VLOOKUP(D418,fips_xref!$A$2:$B$53,2,FALSE)</f>
        <v>48329</v>
      </c>
      <c r="D418" t="s">
        <v>17036</v>
      </c>
      <c r="E418">
        <v>1321</v>
      </c>
      <c r="F418" t="s">
        <v>17479</v>
      </c>
      <c r="G418">
        <v>20200252</v>
      </c>
      <c r="H418" t="s">
        <v>17460</v>
      </c>
      <c r="I418" t="s">
        <v>17461</v>
      </c>
      <c r="J418" t="str">
        <f>VLOOKUP(G418,SCC_xref!$D$6:$E$261,2,FALSE)</f>
        <v>Compressor Engines</v>
      </c>
      <c r="K418" s="129">
        <v>1824</v>
      </c>
      <c r="L418" s="129">
        <v>159.5</v>
      </c>
      <c r="M418" s="174"/>
      <c r="N418" s="174"/>
      <c r="O418" s="174"/>
      <c r="P418" s="6"/>
      <c r="Q418" s="6"/>
      <c r="R418" s="6"/>
      <c r="S418" s="6"/>
      <c r="T418" s="6"/>
      <c r="U418" s="6"/>
      <c r="V418" s="6"/>
    </row>
    <row r="419" spans="1:22" s="77" customFormat="1" x14ac:dyDescent="0.2">
      <c r="A419" s="192" t="s">
        <v>17057</v>
      </c>
      <c r="B419" s="128">
        <v>48</v>
      </c>
      <c r="C419" s="77" t="str">
        <f>VLOOKUP(D419,fips_xref!$A$2:$B$53,2,FALSE)</f>
        <v>48329</v>
      </c>
      <c r="D419" t="s">
        <v>17036</v>
      </c>
      <c r="E419">
        <v>1321</v>
      </c>
      <c r="F419" t="s">
        <v>17479</v>
      </c>
      <c r="G419">
        <v>20200253</v>
      </c>
      <c r="H419" t="s">
        <v>17462</v>
      </c>
      <c r="I419" t="s">
        <v>17461</v>
      </c>
      <c r="J419" t="str">
        <f>VLOOKUP(G419,SCC_xref!$D$6:$E$261,2,FALSE)</f>
        <v>Compressor Engines</v>
      </c>
      <c r="K419" s="129">
        <v>161.43</v>
      </c>
      <c r="L419" s="129">
        <v>65.62</v>
      </c>
      <c r="M419" s="174"/>
      <c r="N419" s="174"/>
      <c r="O419" s="174"/>
      <c r="P419" s="6"/>
      <c r="Q419" s="6"/>
      <c r="R419" s="6"/>
      <c r="S419" s="6"/>
      <c r="T419" s="6"/>
      <c r="U419" s="6"/>
      <c r="V419" s="6"/>
    </row>
    <row r="420" spans="1:22" s="77" customFormat="1" x14ac:dyDescent="0.2">
      <c r="A420" s="192" t="s">
        <v>17057</v>
      </c>
      <c r="B420" s="128">
        <v>48</v>
      </c>
      <c r="C420" s="77" t="str">
        <f>VLOOKUP(D420,fips_xref!$A$2:$B$53,2,FALSE)</f>
        <v>48329</v>
      </c>
      <c r="D420" t="s">
        <v>17036</v>
      </c>
      <c r="E420">
        <v>1321</v>
      </c>
      <c r="F420" t="s">
        <v>17479</v>
      </c>
      <c r="G420">
        <v>20200254</v>
      </c>
      <c r="H420" t="s">
        <v>17463</v>
      </c>
      <c r="I420" t="s">
        <v>17461</v>
      </c>
      <c r="J420" t="str">
        <f>VLOOKUP(G420,SCC_xref!$D$6:$E$261,2,FALSE)</f>
        <v>Compressor Engines</v>
      </c>
      <c r="K420" s="129">
        <v>88.52</v>
      </c>
      <c r="L420" s="129">
        <v>20.47</v>
      </c>
      <c r="M420" s="174"/>
      <c r="N420" s="174"/>
      <c r="O420" s="174"/>
      <c r="P420" s="6"/>
      <c r="Q420" s="6"/>
      <c r="R420" s="6"/>
      <c r="S420" s="6"/>
      <c r="T420" s="6"/>
      <c r="U420" s="6"/>
      <c r="V420" s="6"/>
    </row>
    <row r="421" spans="1:22" s="77" customFormat="1" x14ac:dyDescent="0.2">
      <c r="A421" s="192" t="s">
        <v>17057</v>
      </c>
      <c r="B421" s="128">
        <v>48</v>
      </c>
      <c r="C421" s="77" t="str">
        <f>VLOOKUP(D421,fips_xref!$A$2:$B$53,2,FALSE)</f>
        <v>48329</v>
      </c>
      <c r="D421" t="s">
        <v>17036</v>
      </c>
      <c r="E421">
        <v>1321</v>
      </c>
      <c r="F421" t="s">
        <v>17479</v>
      </c>
      <c r="G421">
        <v>31000201</v>
      </c>
      <c r="H421" t="s">
        <v>17494</v>
      </c>
      <c r="I421" t="s">
        <v>17465</v>
      </c>
      <c r="J421" t="str">
        <f>VLOOKUP(G421,SCC_xref!$D$6:$E$261,2,FALSE)</f>
        <v>Natural Gas Production, Gas Sweetening: Amine Process</v>
      </c>
      <c r="K421" s="129">
        <v>0</v>
      </c>
      <c r="L421" s="129">
        <v>0</v>
      </c>
      <c r="M421" s="174"/>
      <c r="N421" s="174"/>
      <c r="O421" s="174"/>
      <c r="P421" s="6"/>
      <c r="Q421" s="6"/>
      <c r="R421" s="6"/>
      <c r="S421" s="6"/>
      <c r="T421" s="6"/>
      <c r="U421" s="6"/>
      <c r="V421" s="6"/>
    </row>
    <row r="422" spans="1:22" s="77" customFormat="1" x14ac:dyDescent="0.2">
      <c r="A422" s="192" t="s">
        <v>17057</v>
      </c>
      <c r="B422" s="128">
        <v>48</v>
      </c>
      <c r="C422" s="77" t="str">
        <f>VLOOKUP(D422,fips_xref!$A$2:$B$53,2,FALSE)</f>
        <v>48329</v>
      </c>
      <c r="D422" t="s">
        <v>17036</v>
      </c>
      <c r="E422">
        <v>1321</v>
      </c>
      <c r="F422" t="s">
        <v>17479</v>
      </c>
      <c r="G422">
        <v>31000205</v>
      </c>
      <c r="H422" t="s">
        <v>17466</v>
      </c>
      <c r="I422" t="s">
        <v>17465</v>
      </c>
      <c r="J422" t="str">
        <f>VLOOKUP(G422,SCC_xref!$D$6:$E$261,2,FALSE)</f>
        <v>Natural Gas Production, Flares</v>
      </c>
      <c r="K422" s="129">
        <v>24.07</v>
      </c>
      <c r="L422" s="129">
        <v>8.9600000000000009</v>
      </c>
      <c r="M422" s="174"/>
      <c r="N422" s="174"/>
      <c r="O422" s="174"/>
      <c r="P422" s="6"/>
      <c r="Q422" s="6"/>
      <c r="R422" s="6"/>
      <c r="S422" s="6"/>
      <c r="T422" s="6"/>
      <c r="U422" s="6"/>
      <c r="V422" s="6"/>
    </row>
    <row r="423" spans="1:22" s="77" customFormat="1" x14ac:dyDescent="0.2">
      <c r="A423" s="192" t="s">
        <v>17057</v>
      </c>
      <c r="B423" s="128">
        <v>48</v>
      </c>
      <c r="C423" s="77" t="str">
        <f>VLOOKUP(D423,fips_xref!$A$2:$B$53,2,FALSE)</f>
        <v>48329</v>
      </c>
      <c r="D423" t="s">
        <v>17036</v>
      </c>
      <c r="E423">
        <v>1321</v>
      </c>
      <c r="F423" t="s">
        <v>17479</v>
      </c>
      <c r="G423">
        <v>31000207</v>
      </c>
      <c r="H423" t="s">
        <v>17467</v>
      </c>
      <c r="I423" t="s">
        <v>17465</v>
      </c>
      <c r="J423" t="str">
        <f>VLOOKUP(G423,SCC_xref!$D$6:$E$261,2,FALSE)</f>
        <v>Permitted Fugitives</v>
      </c>
      <c r="K423" s="129">
        <v>0</v>
      </c>
      <c r="L423" s="129">
        <v>0.2399</v>
      </c>
      <c r="M423" s="174"/>
      <c r="N423" s="174"/>
      <c r="O423" s="174"/>
      <c r="P423" s="6"/>
      <c r="Q423" s="6"/>
      <c r="R423" s="6"/>
      <c r="S423" s="6"/>
      <c r="T423" s="6"/>
      <c r="U423" s="6"/>
      <c r="V423" s="6"/>
    </row>
    <row r="424" spans="1:22" s="77" customFormat="1" x14ac:dyDescent="0.2">
      <c r="A424" s="192" t="s">
        <v>17057</v>
      </c>
      <c r="B424" s="128">
        <v>48</v>
      </c>
      <c r="C424" s="77" t="str">
        <f>VLOOKUP(D424,fips_xref!$A$2:$B$53,2,FALSE)</f>
        <v>48329</v>
      </c>
      <c r="D424" t="s">
        <v>17036</v>
      </c>
      <c r="E424">
        <v>1321</v>
      </c>
      <c r="F424" t="s">
        <v>17479</v>
      </c>
      <c r="G424">
        <v>31000220</v>
      </c>
      <c r="H424" t="s">
        <v>17495</v>
      </c>
      <c r="I424" t="s">
        <v>17496</v>
      </c>
      <c r="J424" t="str">
        <f>VLOOKUP(G424,SCC_xref!$D$6:$E$261,2,FALSE)</f>
        <v>Natural Gas Production, All Equipt Leak Fugitives</v>
      </c>
      <c r="K424" s="129">
        <v>0</v>
      </c>
      <c r="L424" s="129">
        <v>8.89</v>
      </c>
      <c r="M424" s="174"/>
      <c r="N424" s="174"/>
      <c r="O424" s="174"/>
      <c r="P424" s="6"/>
      <c r="Q424" s="6"/>
      <c r="R424" s="6"/>
      <c r="S424" s="6"/>
      <c r="T424" s="6"/>
      <c r="U424" s="6"/>
      <c r="V424" s="6"/>
    </row>
    <row r="425" spans="1:22" s="77" customFormat="1" x14ac:dyDescent="0.2">
      <c r="A425" s="192" t="s">
        <v>17057</v>
      </c>
      <c r="B425" s="128">
        <v>48</v>
      </c>
      <c r="C425" s="77" t="str">
        <f>VLOOKUP(D425,fips_xref!$A$2:$B$53,2,FALSE)</f>
        <v>48329</v>
      </c>
      <c r="D425" t="s">
        <v>17036</v>
      </c>
      <c r="E425">
        <v>1321</v>
      </c>
      <c r="F425" t="s">
        <v>17479</v>
      </c>
      <c r="G425">
        <v>31000227</v>
      </c>
      <c r="H425" t="s">
        <v>17468</v>
      </c>
      <c r="I425" t="s">
        <v>17469</v>
      </c>
      <c r="J425" t="str">
        <f>VLOOKUP(G425,SCC_xref!$D$6:$E$261,2,FALSE)</f>
        <v>Dehydrator</v>
      </c>
      <c r="K425" s="129">
        <v>0</v>
      </c>
      <c r="L425" s="129">
        <v>0.01</v>
      </c>
      <c r="M425" s="174"/>
      <c r="N425" s="174"/>
      <c r="O425" s="174"/>
      <c r="P425" s="6"/>
      <c r="Q425" s="6"/>
      <c r="R425" s="6"/>
      <c r="S425" s="6"/>
      <c r="T425" s="6"/>
      <c r="U425" s="6"/>
      <c r="V425" s="6"/>
    </row>
    <row r="426" spans="1:22" s="77" customFormat="1" x14ac:dyDescent="0.2">
      <c r="A426" s="192" t="s">
        <v>17057</v>
      </c>
      <c r="B426" s="128">
        <v>48</v>
      </c>
      <c r="C426" s="77" t="str">
        <f>VLOOKUP(D426,fips_xref!$A$2:$B$53,2,FALSE)</f>
        <v>48329</v>
      </c>
      <c r="D426" t="s">
        <v>17036</v>
      </c>
      <c r="E426">
        <v>1321</v>
      </c>
      <c r="F426" t="s">
        <v>17479</v>
      </c>
      <c r="G426">
        <v>31000228</v>
      </c>
      <c r="H426" t="s">
        <v>17497</v>
      </c>
      <c r="I426" t="s">
        <v>17469</v>
      </c>
      <c r="J426" t="str">
        <f>VLOOKUP(G426,SCC_xref!$D$6:$E$261,2,FALSE)</f>
        <v>Dehydrator</v>
      </c>
      <c r="K426" s="129">
        <v>0.15</v>
      </c>
      <c r="L426" s="129">
        <v>0.01</v>
      </c>
      <c r="M426" s="174"/>
      <c r="N426" s="174"/>
      <c r="O426" s="174"/>
      <c r="P426" s="6"/>
      <c r="Q426" s="6"/>
      <c r="R426" s="6"/>
      <c r="S426" s="6"/>
      <c r="T426" s="6"/>
      <c r="U426" s="6"/>
      <c r="V426" s="6"/>
    </row>
    <row r="427" spans="1:22" s="77" customFormat="1" x14ac:dyDescent="0.2">
      <c r="A427" s="192" t="s">
        <v>17057</v>
      </c>
      <c r="B427" s="128">
        <v>48</v>
      </c>
      <c r="C427" s="77" t="str">
        <f>VLOOKUP(D427,fips_xref!$A$2:$B$53,2,FALSE)</f>
        <v>48329</v>
      </c>
      <c r="D427" t="s">
        <v>17036</v>
      </c>
      <c r="E427">
        <v>1321</v>
      </c>
      <c r="F427" t="s">
        <v>17479</v>
      </c>
      <c r="G427">
        <v>31000299</v>
      </c>
      <c r="H427" t="s">
        <v>17470</v>
      </c>
      <c r="I427" t="s">
        <v>17465</v>
      </c>
      <c r="J427" t="str">
        <f>VLOOKUP(G427,SCC_xref!$D$6:$E$261,2,FALSE)</f>
        <v>Natural Gas Production, Other Not Classified</v>
      </c>
      <c r="K427" s="129">
        <v>0</v>
      </c>
      <c r="L427" s="129">
        <v>0</v>
      </c>
      <c r="M427" s="174"/>
      <c r="N427" s="174"/>
      <c r="O427" s="174"/>
      <c r="P427" s="6"/>
      <c r="Q427" s="6"/>
      <c r="R427" s="6"/>
      <c r="S427" s="6"/>
      <c r="T427" s="6"/>
      <c r="U427" s="6"/>
      <c r="V427" s="6"/>
    </row>
    <row r="428" spans="1:22" s="77" customFormat="1" x14ac:dyDescent="0.2">
      <c r="A428" s="192" t="s">
        <v>17057</v>
      </c>
      <c r="B428" s="128">
        <v>48</v>
      </c>
      <c r="C428" s="77" t="str">
        <f>VLOOKUP(D428,fips_xref!$A$2:$B$53,2,FALSE)</f>
        <v>48329</v>
      </c>
      <c r="D428" t="s">
        <v>17036</v>
      </c>
      <c r="E428">
        <v>1321</v>
      </c>
      <c r="F428" t="s">
        <v>17479</v>
      </c>
      <c r="G428">
        <v>31000404</v>
      </c>
      <c r="H428" t="s">
        <v>17471</v>
      </c>
      <c r="I428" t="s">
        <v>17465</v>
      </c>
      <c r="J428" t="str">
        <f>VLOOKUP(G428,SCC_xref!$D$6:$E$261,2,FALSE)</f>
        <v>Process Heaters</v>
      </c>
      <c r="K428" s="129">
        <v>12.44</v>
      </c>
      <c r="L428" s="129">
        <v>0.68</v>
      </c>
      <c r="M428" s="174"/>
      <c r="N428" s="174"/>
      <c r="O428" s="174"/>
      <c r="P428" s="6"/>
      <c r="Q428" s="6"/>
      <c r="R428" s="6"/>
      <c r="S428" s="6"/>
      <c r="T428" s="6"/>
      <c r="U428" s="6"/>
      <c r="V428" s="6"/>
    </row>
    <row r="429" spans="1:22" s="77" customFormat="1" x14ac:dyDescent="0.2">
      <c r="A429" s="192" t="s">
        <v>17057</v>
      </c>
      <c r="B429" s="128">
        <v>48</v>
      </c>
      <c r="C429" s="77" t="str">
        <f>VLOOKUP(D429,fips_xref!$A$2:$B$53,2,FALSE)</f>
        <v>48329</v>
      </c>
      <c r="D429" t="s">
        <v>17036</v>
      </c>
      <c r="E429">
        <v>1321</v>
      </c>
      <c r="F429" t="s">
        <v>17479</v>
      </c>
      <c r="G429">
        <v>31088801</v>
      </c>
      <c r="H429" t="s">
        <v>17472</v>
      </c>
      <c r="I429" t="s">
        <v>17465</v>
      </c>
      <c r="J429" t="str">
        <f>VLOOKUP(G429,SCC_xref!$D$6:$E$261,2,FALSE)</f>
        <v>Permitted Fugitives</v>
      </c>
      <c r="K429" s="129">
        <v>0</v>
      </c>
      <c r="L429" s="129">
        <v>4.4320000000000004</v>
      </c>
      <c r="M429" s="174"/>
      <c r="N429" s="174"/>
      <c r="O429" s="174"/>
      <c r="P429" s="6"/>
      <c r="Q429" s="6"/>
      <c r="R429" s="6"/>
      <c r="S429" s="6"/>
      <c r="T429" s="6"/>
      <c r="U429" s="6"/>
      <c r="V429" s="6"/>
    </row>
    <row r="430" spans="1:22" s="77" customFormat="1" x14ac:dyDescent="0.2">
      <c r="A430" s="192" t="s">
        <v>17057</v>
      </c>
      <c r="B430" s="128">
        <v>48</v>
      </c>
      <c r="C430" s="77" t="str">
        <f>VLOOKUP(D430,fips_xref!$A$2:$B$53,2,FALSE)</f>
        <v>48329</v>
      </c>
      <c r="D430" t="s">
        <v>17036</v>
      </c>
      <c r="E430">
        <v>1321</v>
      </c>
      <c r="F430" t="s">
        <v>17479</v>
      </c>
      <c r="G430">
        <v>38500101</v>
      </c>
      <c r="H430" t="s">
        <v>17521</v>
      </c>
      <c r="I430" t="s">
        <v>17522</v>
      </c>
      <c r="J430" t="str">
        <f>VLOOKUP(G430,SCC_xref!$D$6:$E$261,2,FALSE)</f>
        <v>Natural Gas Production, Other Not Classified</v>
      </c>
      <c r="K430" s="129">
        <v>0</v>
      </c>
      <c r="L430" s="129">
        <v>0.43</v>
      </c>
      <c r="M430" s="174"/>
      <c r="N430" s="174"/>
      <c r="O430" s="174"/>
      <c r="P430" s="6"/>
      <c r="Q430" s="6"/>
      <c r="R430" s="6"/>
      <c r="S430" s="6"/>
      <c r="T430" s="6"/>
      <c r="U430" s="6"/>
      <c r="V430" s="6"/>
    </row>
    <row r="431" spans="1:22" s="77" customFormat="1" x14ac:dyDescent="0.2">
      <c r="A431" s="192" t="s">
        <v>17057</v>
      </c>
      <c r="B431" s="128">
        <v>48</v>
      </c>
      <c r="C431" s="77" t="str">
        <f>VLOOKUP(D431,fips_xref!$A$2:$B$53,2,FALSE)</f>
        <v>48329</v>
      </c>
      <c r="D431" t="s">
        <v>17036</v>
      </c>
      <c r="E431">
        <v>1321</v>
      </c>
      <c r="F431" t="s">
        <v>17479</v>
      </c>
      <c r="G431">
        <v>38500102</v>
      </c>
      <c r="H431" t="s">
        <v>17555</v>
      </c>
      <c r="I431" t="s">
        <v>17522</v>
      </c>
      <c r="J431" t="str">
        <f>VLOOKUP(G431,SCC_xref!$D$6:$E$261,2,FALSE)</f>
        <v>Natural Gas Production, Other Not Classified</v>
      </c>
      <c r="K431" s="129">
        <v>0</v>
      </c>
      <c r="L431" s="129">
        <v>1.08</v>
      </c>
      <c r="M431" s="174"/>
      <c r="N431" s="174"/>
      <c r="O431" s="174"/>
      <c r="P431" s="6"/>
      <c r="Q431" s="6"/>
      <c r="R431" s="6"/>
      <c r="S431" s="6"/>
      <c r="T431" s="6"/>
      <c r="U431" s="6"/>
      <c r="V431" s="6"/>
    </row>
    <row r="432" spans="1:22" s="77" customFormat="1" x14ac:dyDescent="0.2">
      <c r="A432" s="192" t="s">
        <v>17057</v>
      </c>
      <c r="B432" s="128">
        <v>48</v>
      </c>
      <c r="C432" s="77" t="str">
        <f>VLOOKUP(D432,fips_xref!$A$2:$B$53,2,FALSE)</f>
        <v>48329</v>
      </c>
      <c r="D432" t="s">
        <v>17036</v>
      </c>
      <c r="E432">
        <v>1321</v>
      </c>
      <c r="F432" t="s">
        <v>17479</v>
      </c>
      <c r="G432">
        <v>40290013</v>
      </c>
      <c r="H432" t="s">
        <v>17595</v>
      </c>
      <c r="I432" t="s">
        <v>17596</v>
      </c>
      <c r="J432" t="str">
        <f>VLOOKUP(G432,SCC_xref!$D$6:$E$261,2,FALSE)</f>
        <v>Natural Gas Production, Other Not Classified</v>
      </c>
      <c r="K432" s="129">
        <v>0.46</v>
      </c>
      <c r="L432" s="129">
        <v>0</v>
      </c>
      <c r="M432" s="174"/>
      <c r="N432" s="174"/>
      <c r="O432" s="174"/>
      <c r="P432" s="6"/>
      <c r="Q432" s="6"/>
      <c r="R432" s="6"/>
      <c r="S432" s="6"/>
      <c r="T432" s="6"/>
      <c r="U432" s="6"/>
      <c r="V432" s="6"/>
    </row>
    <row r="433" spans="1:22" s="77" customFormat="1" x14ac:dyDescent="0.2">
      <c r="A433" s="192" t="s">
        <v>17057</v>
      </c>
      <c r="B433" s="128">
        <v>48</v>
      </c>
      <c r="C433" s="77" t="str">
        <f>VLOOKUP(D433,fips_xref!$A$2:$B$53,2,FALSE)</f>
        <v>48329</v>
      </c>
      <c r="D433" t="s">
        <v>17036</v>
      </c>
      <c r="E433">
        <v>1321</v>
      </c>
      <c r="F433" t="s">
        <v>17479</v>
      </c>
      <c r="G433">
        <v>40301005</v>
      </c>
      <c r="H433" t="s">
        <v>17597</v>
      </c>
      <c r="I433" t="s">
        <v>17474</v>
      </c>
      <c r="J433" t="str">
        <f>VLOOKUP(G433,SCC_xref!$D$6:$E$261,2,FALSE)</f>
        <v>Permitted Tank Losses</v>
      </c>
      <c r="K433" s="129">
        <v>0</v>
      </c>
      <c r="L433" s="129">
        <v>1.21</v>
      </c>
      <c r="M433" s="174"/>
      <c r="N433" s="174"/>
      <c r="O433" s="174"/>
      <c r="P433" s="6"/>
      <c r="Q433" s="6"/>
      <c r="R433" s="6"/>
      <c r="S433" s="6"/>
      <c r="T433" s="6"/>
      <c r="U433" s="6"/>
      <c r="V433" s="6"/>
    </row>
    <row r="434" spans="1:22" s="77" customFormat="1" x14ac:dyDescent="0.2">
      <c r="A434" s="192" t="s">
        <v>17057</v>
      </c>
      <c r="B434" s="128">
        <v>48</v>
      </c>
      <c r="C434" s="77" t="str">
        <f>VLOOKUP(D434,fips_xref!$A$2:$B$53,2,FALSE)</f>
        <v>48329</v>
      </c>
      <c r="D434" t="s">
        <v>17036</v>
      </c>
      <c r="E434">
        <v>1321</v>
      </c>
      <c r="F434" t="s">
        <v>17479</v>
      </c>
      <c r="G434">
        <v>40400154</v>
      </c>
      <c r="H434" t="s">
        <v>17475</v>
      </c>
      <c r="I434" t="s">
        <v>17502</v>
      </c>
      <c r="J434" t="str">
        <f>VLOOKUP(G434,SCC_xref!$D$6:$E$261,2,FALSE)</f>
        <v>Permitted Tank Losses</v>
      </c>
      <c r="K434" s="129">
        <v>0</v>
      </c>
      <c r="L434" s="129">
        <v>0.01</v>
      </c>
      <c r="M434" s="174"/>
      <c r="N434" s="174"/>
      <c r="O434" s="174"/>
      <c r="P434" s="6"/>
      <c r="Q434" s="6"/>
      <c r="R434" s="6"/>
      <c r="S434" s="6"/>
      <c r="T434" s="6"/>
      <c r="U434" s="6"/>
      <c r="V434" s="6"/>
    </row>
    <row r="435" spans="1:22" s="77" customFormat="1" x14ac:dyDescent="0.2">
      <c r="A435" s="192" t="s">
        <v>17057</v>
      </c>
      <c r="B435" s="128">
        <v>48</v>
      </c>
      <c r="C435" s="77" t="str">
        <f>VLOOKUP(D435,fips_xref!$A$2:$B$53,2,FALSE)</f>
        <v>48329</v>
      </c>
      <c r="D435" t="s">
        <v>17036</v>
      </c>
      <c r="E435">
        <v>1321</v>
      </c>
      <c r="F435" t="s">
        <v>17479</v>
      </c>
      <c r="G435">
        <v>40400302</v>
      </c>
      <c r="H435" t="s">
        <v>17528</v>
      </c>
      <c r="I435" t="s">
        <v>17465</v>
      </c>
      <c r="J435" t="str">
        <f>VLOOKUP(G435,SCC_xref!$D$6:$E$261,2,FALSE)</f>
        <v>Permitted Tank Losses</v>
      </c>
      <c r="K435" s="129">
        <v>0</v>
      </c>
      <c r="L435" s="129">
        <v>0.73</v>
      </c>
      <c r="M435" s="174"/>
      <c r="N435" s="174"/>
      <c r="O435" s="174"/>
      <c r="P435" s="6"/>
      <c r="Q435" s="6"/>
      <c r="R435" s="6"/>
      <c r="S435" s="6"/>
      <c r="T435" s="6"/>
      <c r="U435" s="6"/>
      <c r="V435" s="6"/>
    </row>
    <row r="436" spans="1:22" s="77" customFormat="1" x14ac:dyDescent="0.2">
      <c r="A436" s="192" t="s">
        <v>17057</v>
      </c>
      <c r="B436" s="128">
        <v>48</v>
      </c>
      <c r="C436" s="77" t="str">
        <f>VLOOKUP(D436,fips_xref!$A$2:$B$53,2,FALSE)</f>
        <v>48329</v>
      </c>
      <c r="D436" t="s">
        <v>17036</v>
      </c>
      <c r="E436">
        <v>1321</v>
      </c>
      <c r="F436" t="s">
        <v>17479</v>
      </c>
      <c r="G436">
        <v>40400311</v>
      </c>
      <c r="H436" t="s">
        <v>17477</v>
      </c>
      <c r="I436" t="s">
        <v>17478</v>
      </c>
      <c r="J436" t="str">
        <f>VLOOKUP(G436,SCC_xref!$D$6:$E$261,2,FALSE)</f>
        <v>Permitted Tank Losses</v>
      </c>
      <c r="K436" s="129">
        <v>0</v>
      </c>
      <c r="L436" s="129">
        <v>1.98</v>
      </c>
      <c r="M436" s="174"/>
      <c r="N436" s="174"/>
      <c r="O436" s="174"/>
      <c r="P436" s="6"/>
      <c r="Q436" s="6"/>
      <c r="R436" s="6"/>
      <c r="S436" s="6"/>
      <c r="T436" s="6"/>
      <c r="U436" s="6"/>
      <c r="V436" s="6"/>
    </row>
    <row r="437" spans="1:22" s="77" customFormat="1" x14ac:dyDescent="0.2">
      <c r="A437" s="192" t="s">
        <v>17057</v>
      </c>
      <c r="B437" s="128">
        <v>48</v>
      </c>
      <c r="C437" s="77" t="str">
        <f>VLOOKUP(D437,fips_xref!$A$2:$B$53,2,FALSE)</f>
        <v>48329</v>
      </c>
      <c r="D437" t="s">
        <v>17036</v>
      </c>
      <c r="E437">
        <v>1321</v>
      </c>
      <c r="F437" t="s">
        <v>17479</v>
      </c>
      <c r="G437">
        <v>40400314</v>
      </c>
      <c r="H437" t="s">
        <v>17477</v>
      </c>
      <c r="I437" t="s">
        <v>17478</v>
      </c>
      <c r="J437" t="str">
        <f>VLOOKUP(G437,SCC_xref!$D$6:$E$261,2,FALSE)</f>
        <v>Permitted Tank Losses</v>
      </c>
      <c r="K437" s="129">
        <v>0</v>
      </c>
      <c r="L437" s="129">
        <v>0</v>
      </c>
      <c r="M437" s="174"/>
      <c r="N437" s="174"/>
      <c r="O437" s="174"/>
      <c r="P437" s="6"/>
      <c r="Q437" s="6"/>
      <c r="R437" s="6"/>
      <c r="S437" s="6"/>
      <c r="T437" s="6"/>
      <c r="U437" s="6"/>
      <c r="V437" s="6"/>
    </row>
    <row r="438" spans="1:22" s="77" customFormat="1" x14ac:dyDescent="0.2">
      <c r="A438" s="192" t="s">
        <v>17057</v>
      </c>
      <c r="B438" s="128">
        <v>48</v>
      </c>
      <c r="C438" s="77" t="str">
        <f>VLOOKUP(D438,fips_xref!$A$2:$B$53,2,FALSE)</f>
        <v>48329</v>
      </c>
      <c r="D438" t="s">
        <v>17036</v>
      </c>
      <c r="E438">
        <v>1321</v>
      </c>
      <c r="F438" t="s">
        <v>17479</v>
      </c>
      <c r="G438">
        <v>40400315</v>
      </c>
      <c r="H438" t="s">
        <v>17477</v>
      </c>
      <c r="I438" t="s">
        <v>17478</v>
      </c>
      <c r="J438" t="str">
        <f>VLOOKUP(G438,SCC_xref!$D$6:$E$261,2,FALSE)</f>
        <v>Permitted Tank Losses</v>
      </c>
      <c r="K438" s="129">
        <v>0</v>
      </c>
      <c r="L438" s="129">
        <v>0.01</v>
      </c>
      <c r="M438" s="174"/>
      <c r="N438" s="174"/>
      <c r="O438" s="174"/>
      <c r="P438" s="6"/>
      <c r="Q438" s="6"/>
      <c r="R438" s="6"/>
      <c r="S438" s="6"/>
      <c r="T438" s="6"/>
      <c r="U438" s="6"/>
      <c r="V438" s="6"/>
    </row>
    <row r="439" spans="1:22" s="77" customFormat="1" x14ac:dyDescent="0.2">
      <c r="A439" s="192" t="s">
        <v>17057</v>
      </c>
      <c r="B439" s="128">
        <v>48</v>
      </c>
      <c r="C439" s="77" t="str">
        <f>VLOOKUP(D439,fips_xref!$A$2:$B$53,2,FALSE)</f>
        <v>48329</v>
      </c>
      <c r="D439" t="s">
        <v>17036</v>
      </c>
      <c r="E439">
        <v>1321</v>
      </c>
      <c r="F439" t="s">
        <v>17479</v>
      </c>
      <c r="G439">
        <v>40400316</v>
      </c>
      <c r="H439" t="s">
        <v>17477</v>
      </c>
      <c r="I439" t="s">
        <v>17478</v>
      </c>
      <c r="J439" t="str">
        <f>VLOOKUP(G439,SCC_xref!$D$6:$E$261,2,FALSE)</f>
        <v>Permitted Tank Losses</v>
      </c>
      <c r="K439" s="129">
        <v>0</v>
      </c>
      <c r="L439" s="129">
        <v>1.01</v>
      </c>
      <c r="M439" s="174"/>
      <c r="N439" s="174"/>
      <c r="O439" s="174"/>
      <c r="P439" s="6"/>
      <c r="Q439" s="6"/>
      <c r="R439" s="6"/>
      <c r="S439" s="6"/>
      <c r="T439" s="6"/>
      <c r="U439" s="6"/>
      <c r="V439" s="6"/>
    </row>
    <row r="440" spans="1:22" s="77" customFormat="1" x14ac:dyDescent="0.2">
      <c r="A440" s="192" t="s">
        <v>17057</v>
      </c>
      <c r="B440" s="128">
        <v>48</v>
      </c>
      <c r="C440" s="77" t="str">
        <f>VLOOKUP(D440,fips_xref!$A$2:$B$53,2,FALSE)</f>
        <v>48329</v>
      </c>
      <c r="D440" t="s">
        <v>17036</v>
      </c>
      <c r="E440">
        <v>1321</v>
      </c>
      <c r="F440" t="s">
        <v>17479</v>
      </c>
      <c r="G440">
        <v>40600126</v>
      </c>
      <c r="H440" t="s">
        <v>17598</v>
      </c>
      <c r="I440" t="s">
        <v>17504</v>
      </c>
      <c r="J440" t="str">
        <f>VLOOKUP(G440,SCC_xref!$D$6:$E$261,2,FALSE)</f>
        <v>Permitted Tank Losses</v>
      </c>
      <c r="K440" s="129">
        <v>0</v>
      </c>
      <c r="L440" s="129">
        <v>2.2400000000000002</v>
      </c>
      <c r="M440" s="174"/>
      <c r="N440" s="174"/>
      <c r="O440" s="174"/>
      <c r="P440" s="6"/>
      <c r="Q440" s="6"/>
      <c r="R440" s="6"/>
      <c r="S440" s="6"/>
      <c r="T440" s="6"/>
      <c r="U440" s="6"/>
      <c r="V440" s="6"/>
    </row>
    <row r="441" spans="1:22" s="77" customFormat="1" x14ac:dyDescent="0.2">
      <c r="A441" s="192" t="s">
        <v>17057</v>
      </c>
      <c r="B441" s="128">
        <v>48</v>
      </c>
      <c r="C441" s="77" t="str">
        <f>VLOOKUP(D441,fips_xref!$A$2:$B$53,2,FALSE)</f>
        <v>48329</v>
      </c>
      <c r="D441" t="s">
        <v>17036</v>
      </c>
      <c r="E441">
        <v>1321</v>
      </c>
      <c r="F441" t="s">
        <v>17479</v>
      </c>
      <c r="G441">
        <v>40714698</v>
      </c>
      <c r="H441" t="s">
        <v>17592</v>
      </c>
      <c r="I441" t="s">
        <v>17593</v>
      </c>
      <c r="J441" t="str">
        <f>VLOOKUP(G441,SCC_xref!$D$6:$E$261,2,FALSE)</f>
        <v>Natural Gas Production, Other Not Classified</v>
      </c>
      <c r="K441" s="129">
        <v>0</v>
      </c>
      <c r="L441" s="129">
        <v>0.18</v>
      </c>
      <c r="M441" s="174"/>
      <c r="N441" s="174"/>
      <c r="O441" s="174"/>
      <c r="P441" s="6"/>
      <c r="Q441" s="6"/>
      <c r="R441" s="6"/>
      <c r="S441" s="6"/>
      <c r="T441" s="6"/>
      <c r="U441" s="6"/>
      <c r="V441" s="6"/>
    </row>
    <row r="442" spans="1:22" s="77" customFormat="1" x14ac:dyDescent="0.2">
      <c r="A442" s="192" t="s">
        <v>17057</v>
      </c>
      <c r="B442" s="128">
        <v>48</v>
      </c>
      <c r="C442" s="77" t="str">
        <f>VLOOKUP(D442,fips_xref!$A$2:$B$53,2,FALSE)</f>
        <v>48329</v>
      </c>
      <c r="D442" t="s">
        <v>17036</v>
      </c>
      <c r="E442">
        <v>4612</v>
      </c>
      <c r="F442" t="s">
        <v>17508</v>
      </c>
      <c r="G442">
        <v>30600905</v>
      </c>
      <c r="H442" t="s">
        <v>17599</v>
      </c>
      <c r="I442" t="s">
        <v>17490</v>
      </c>
      <c r="J442" t="str">
        <f>VLOOKUP(G442,SCC_xref!$D$6:$E$261,2,FALSE)</f>
        <v>Permitted Fugitives</v>
      </c>
      <c r="K442" s="129">
        <v>0</v>
      </c>
      <c r="L442" s="129">
        <v>0</v>
      </c>
      <c r="M442" s="174"/>
      <c r="N442" s="174"/>
      <c r="O442" s="174"/>
      <c r="P442" s="6"/>
      <c r="Q442" s="6"/>
      <c r="R442" s="6"/>
      <c r="S442" s="6"/>
      <c r="T442" s="6"/>
      <c r="U442" s="6"/>
      <c r="V442" s="6"/>
    </row>
    <row r="443" spans="1:22" s="77" customFormat="1" x14ac:dyDescent="0.2">
      <c r="A443" s="192" t="s">
        <v>17057</v>
      </c>
      <c r="B443" s="128">
        <v>48</v>
      </c>
      <c r="C443" s="77" t="str">
        <f>VLOOKUP(D443,fips_xref!$A$2:$B$53,2,FALSE)</f>
        <v>48329</v>
      </c>
      <c r="D443" t="s">
        <v>17036</v>
      </c>
      <c r="E443">
        <v>4612</v>
      </c>
      <c r="F443" t="s">
        <v>17508</v>
      </c>
      <c r="G443">
        <v>30688801</v>
      </c>
      <c r="H443" t="s">
        <v>17472</v>
      </c>
      <c r="I443" t="s">
        <v>17490</v>
      </c>
      <c r="J443" t="str">
        <f>VLOOKUP(G443,SCC_xref!$D$6:$E$261,2,FALSE)</f>
        <v>Natural Gas Production, Flares</v>
      </c>
      <c r="K443" s="129">
        <v>0</v>
      </c>
      <c r="L443" s="129">
        <v>1.1779999999999999</v>
      </c>
      <c r="M443" s="174"/>
      <c r="N443" s="174"/>
      <c r="O443" s="174"/>
      <c r="P443" s="6"/>
      <c r="Q443" s="6"/>
      <c r="R443" s="6"/>
      <c r="S443" s="6"/>
      <c r="T443" s="6"/>
      <c r="U443" s="6"/>
      <c r="V443" s="6"/>
    </row>
    <row r="444" spans="1:22" s="77" customFormat="1" x14ac:dyDescent="0.2">
      <c r="A444" s="192" t="s">
        <v>17057</v>
      </c>
      <c r="B444" s="128">
        <v>48</v>
      </c>
      <c r="C444" s="77" t="str">
        <f>VLOOKUP(D444,fips_xref!$A$2:$B$53,2,FALSE)</f>
        <v>48329</v>
      </c>
      <c r="D444" t="s">
        <v>17036</v>
      </c>
      <c r="E444">
        <v>4612</v>
      </c>
      <c r="F444" t="s">
        <v>17508</v>
      </c>
      <c r="G444">
        <v>31000207</v>
      </c>
      <c r="H444" t="s">
        <v>17467</v>
      </c>
      <c r="I444" t="s">
        <v>17465</v>
      </c>
      <c r="J444" t="str">
        <f>VLOOKUP(G444,SCC_xref!$D$6:$E$261,2,FALSE)</f>
        <v>Permitted Fugitives</v>
      </c>
      <c r="K444" s="129">
        <v>0</v>
      </c>
      <c r="L444" s="129">
        <v>3.9982000000000002</v>
      </c>
      <c r="M444" s="174"/>
      <c r="N444" s="174"/>
      <c r="O444" s="174"/>
      <c r="P444" s="6"/>
      <c r="Q444" s="6"/>
      <c r="R444" s="6"/>
      <c r="S444" s="6"/>
      <c r="T444" s="6"/>
      <c r="U444" s="6"/>
      <c r="V444" s="6"/>
    </row>
    <row r="445" spans="1:22" s="77" customFormat="1" x14ac:dyDescent="0.2">
      <c r="A445" s="192" t="s">
        <v>17057</v>
      </c>
      <c r="B445" s="128">
        <v>48</v>
      </c>
      <c r="C445" s="77" t="str">
        <f>VLOOKUP(D445,fips_xref!$A$2:$B$53,2,FALSE)</f>
        <v>48329</v>
      </c>
      <c r="D445" t="s">
        <v>17036</v>
      </c>
      <c r="E445">
        <v>4612</v>
      </c>
      <c r="F445" t="s">
        <v>17508</v>
      </c>
      <c r="G445">
        <v>31000211</v>
      </c>
      <c r="H445" t="s">
        <v>17578</v>
      </c>
      <c r="I445" t="s">
        <v>17496</v>
      </c>
      <c r="J445" t="str">
        <f>VLOOKUP(G445,SCC_xref!$D$6:$E$261,2,FALSE)</f>
        <v>Natural Gas Production, Other Not Classified</v>
      </c>
      <c r="K445" s="129">
        <v>0</v>
      </c>
      <c r="L445" s="129">
        <v>0</v>
      </c>
      <c r="M445" s="174"/>
      <c r="N445" s="174"/>
      <c r="O445" s="174"/>
      <c r="P445" s="6"/>
      <c r="Q445" s="6"/>
      <c r="R445" s="6"/>
      <c r="S445" s="6"/>
      <c r="T445" s="6"/>
      <c r="U445" s="6"/>
      <c r="V445" s="6"/>
    </row>
    <row r="446" spans="1:22" s="77" customFormat="1" x14ac:dyDescent="0.2">
      <c r="A446" s="192" t="s">
        <v>17057</v>
      </c>
      <c r="B446" s="128">
        <v>48</v>
      </c>
      <c r="C446" s="77" t="str">
        <f>VLOOKUP(D446,fips_xref!$A$2:$B$53,2,FALSE)</f>
        <v>48329</v>
      </c>
      <c r="D446" t="s">
        <v>17036</v>
      </c>
      <c r="E446">
        <v>4612</v>
      </c>
      <c r="F446" t="s">
        <v>17508</v>
      </c>
      <c r="G446">
        <v>40300101</v>
      </c>
      <c r="H446" t="s">
        <v>17600</v>
      </c>
      <c r="I446" t="s">
        <v>17474</v>
      </c>
      <c r="J446" t="str">
        <f>VLOOKUP(G446,SCC_xref!$D$6:$E$261,2,FALSE)</f>
        <v>Permitted Tank Losses</v>
      </c>
      <c r="K446" s="129">
        <v>0</v>
      </c>
      <c r="L446" s="129">
        <v>0</v>
      </c>
      <c r="M446" s="174"/>
      <c r="N446" s="174"/>
      <c r="O446" s="174"/>
      <c r="P446" s="6"/>
      <c r="Q446" s="6"/>
      <c r="R446" s="6"/>
      <c r="S446" s="6"/>
      <c r="T446" s="6"/>
      <c r="U446" s="6"/>
      <c r="V446" s="6"/>
    </row>
    <row r="447" spans="1:22" s="77" customFormat="1" x14ac:dyDescent="0.2">
      <c r="A447" s="192" t="s">
        <v>17057</v>
      </c>
      <c r="B447" s="128">
        <v>48</v>
      </c>
      <c r="C447" s="77" t="str">
        <f>VLOOKUP(D447,fips_xref!$A$2:$B$53,2,FALSE)</f>
        <v>48329</v>
      </c>
      <c r="D447" t="s">
        <v>17036</v>
      </c>
      <c r="E447">
        <v>4612</v>
      </c>
      <c r="F447" t="s">
        <v>17508</v>
      </c>
      <c r="G447">
        <v>40300198</v>
      </c>
      <c r="H447" t="s">
        <v>17499</v>
      </c>
      <c r="I447" t="s">
        <v>17474</v>
      </c>
      <c r="J447" t="str">
        <f>VLOOKUP(G447,SCC_xref!$D$6:$E$261,2,FALSE)</f>
        <v>Permitted Tank Losses</v>
      </c>
      <c r="K447" s="129">
        <v>0</v>
      </c>
      <c r="L447" s="129">
        <v>2.0000000000000001E-4</v>
      </c>
      <c r="M447" s="174"/>
      <c r="N447" s="174"/>
      <c r="O447" s="174"/>
      <c r="P447" s="6"/>
      <c r="Q447" s="6"/>
      <c r="R447" s="6"/>
      <c r="S447" s="6"/>
      <c r="T447" s="6"/>
      <c r="U447" s="6"/>
      <c r="V447" s="6"/>
    </row>
    <row r="448" spans="1:22" s="77" customFormat="1" x14ac:dyDescent="0.2">
      <c r="A448" s="192" t="s">
        <v>17057</v>
      </c>
      <c r="B448" s="128">
        <v>48</v>
      </c>
      <c r="C448" s="77" t="str">
        <f>VLOOKUP(D448,fips_xref!$A$2:$B$53,2,FALSE)</f>
        <v>48329</v>
      </c>
      <c r="D448" t="s">
        <v>17036</v>
      </c>
      <c r="E448">
        <v>4612</v>
      </c>
      <c r="F448" t="s">
        <v>17508</v>
      </c>
      <c r="G448">
        <v>40300203</v>
      </c>
      <c r="H448" t="s">
        <v>17601</v>
      </c>
      <c r="I448" t="s">
        <v>17474</v>
      </c>
      <c r="J448" t="str">
        <f>VLOOKUP(G448,SCC_xref!$D$6:$E$261,2,FALSE)</f>
        <v>Permitted Tank Losses</v>
      </c>
      <c r="K448" s="129">
        <v>0</v>
      </c>
      <c r="L448" s="129">
        <v>2.7879999999999998</v>
      </c>
      <c r="M448" s="174"/>
      <c r="N448" s="174"/>
      <c r="O448" s="174"/>
      <c r="P448" s="6"/>
      <c r="Q448" s="6"/>
      <c r="R448" s="6"/>
      <c r="S448" s="6"/>
      <c r="T448" s="6"/>
      <c r="U448" s="6"/>
      <c r="V448" s="6"/>
    </row>
    <row r="449" spans="1:22" s="77" customFormat="1" x14ac:dyDescent="0.2">
      <c r="A449" s="192" t="s">
        <v>17057</v>
      </c>
      <c r="B449" s="128">
        <v>48</v>
      </c>
      <c r="C449" s="77" t="str">
        <f>VLOOKUP(D449,fips_xref!$A$2:$B$53,2,FALSE)</f>
        <v>48329</v>
      </c>
      <c r="D449" t="s">
        <v>17036</v>
      </c>
      <c r="E449">
        <v>4612</v>
      </c>
      <c r="F449" t="s">
        <v>17508</v>
      </c>
      <c r="G449">
        <v>40301012</v>
      </c>
      <c r="H449" t="s">
        <v>17500</v>
      </c>
      <c r="I449" t="s">
        <v>17474</v>
      </c>
      <c r="J449" t="str">
        <f>VLOOKUP(G449,SCC_xref!$D$6:$E$261,2,FALSE)</f>
        <v>Permitted Tank Losses</v>
      </c>
      <c r="K449" s="129">
        <v>0</v>
      </c>
      <c r="L449" s="129">
        <v>7.53</v>
      </c>
      <c r="M449" s="174"/>
      <c r="N449" s="174"/>
      <c r="O449" s="174"/>
      <c r="P449" s="6"/>
      <c r="Q449" s="6"/>
      <c r="R449" s="6"/>
      <c r="S449" s="6"/>
      <c r="T449" s="6"/>
      <c r="U449" s="6"/>
      <c r="V449" s="6"/>
    </row>
    <row r="450" spans="1:22" s="77" customFormat="1" x14ac:dyDescent="0.2">
      <c r="A450" s="192" t="s">
        <v>17057</v>
      </c>
      <c r="B450" s="128">
        <v>48</v>
      </c>
      <c r="C450" s="77" t="str">
        <f>VLOOKUP(D450,fips_xref!$A$2:$B$53,2,FALSE)</f>
        <v>48329</v>
      </c>
      <c r="D450" t="s">
        <v>17036</v>
      </c>
      <c r="E450">
        <v>4612</v>
      </c>
      <c r="F450" t="s">
        <v>17508</v>
      </c>
      <c r="G450">
        <v>40301109</v>
      </c>
      <c r="H450" t="s">
        <v>17602</v>
      </c>
      <c r="I450" t="s">
        <v>17474</v>
      </c>
      <c r="J450" t="str">
        <f>VLOOKUP(G450,SCC_xref!$D$6:$E$261,2,FALSE)</f>
        <v>Permitted Tank Losses</v>
      </c>
      <c r="K450" s="129">
        <v>0</v>
      </c>
      <c r="L450" s="129">
        <v>14.455</v>
      </c>
      <c r="M450" s="174"/>
      <c r="N450" s="174"/>
      <c r="O450" s="174"/>
      <c r="P450" s="6"/>
      <c r="Q450" s="6"/>
      <c r="R450" s="6"/>
      <c r="S450" s="6"/>
      <c r="T450" s="6"/>
      <c r="U450" s="6"/>
      <c r="V450" s="6"/>
    </row>
    <row r="451" spans="1:22" s="77" customFormat="1" x14ac:dyDescent="0.2">
      <c r="A451" s="192" t="s">
        <v>17057</v>
      </c>
      <c r="B451" s="128">
        <v>48</v>
      </c>
      <c r="C451" s="77" t="str">
        <f>VLOOKUP(D451,fips_xref!$A$2:$B$53,2,FALSE)</f>
        <v>48329</v>
      </c>
      <c r="D451" t="s">
        <v>17036</v>
      </c>
      <c r="E451">
        <v>4612</v>
      </c>
      <c r="F451" t="s">
        <v>17508</v>
      </c>
      <c r="G451">
        <v>40301110</v>
      </c>
      <c r="H451" t="s">
        <v>17603</v>
      </c>
      <c r="I451" t="s">
        <v>17474</v>
      </c>
      <c r="J451" t="str">
        <f>VLOOKUP(G451,SCC_xref!$D$6:$E$261,2,FALSE)</f>
        <v>Permitted Tank Losses</v>
      </c>
      <c r="K451" s="129">
        <v>0</v>
      </c>
      <c r="L451" s="129">
        <v>9.859</v>
      </c>
      <c r="M451" s="174"/>
      <c r="N451" s="174"/>
      <c r="O451" s="174"/>
      <c r="P451" s="6"/>
      <c r="Q451" s="6"/>
      <c r="R451" s="6"/>
      <c r="S451" s="6"/>
      <c r="T451" s="6"/>
      <c r="U451" s="6"/>
      <c r="V451" s="6"/>
    </row>
    <row r="452" spans="1:22" s="77" customFormat="1" x14ac:dyDescent="0.2">
      <c r="A452" s="192" t="s">
        <v>17057</v>
      </c>
      <c r="B452" s="128">
        <v>48</v>
      </c>
      <c r="C452" s="77" t="str">
        <f>VLOOKUP(D452,fips_xref!$A$2:$B$53,2,FALSE)</f>
        <v>48329</v>
      </c>
      <c r="D452" t="s">
        <v>17036</v>
      </c>
      <c r="E452">
        <v>4612</v>
      </c>
      <c r="F452" t="s">
        <v>17508</v>
      </c>
      <c r="G452">
        <v>40301117</v>
      </c>
      <c r="H452" t="s">
        <v>17604</v>
      </c>
      <c r="I452" t="s">
        <v>17474</v>
      </c>
      <c r="J452" t="str">
        <f>VLOOKUP(G452,SCC_xref!$D$6:$E$261,2,FALSE)</f>
        <v>Permitted Tank Losses</v>
      </c>
      <c r="K452" s="129">
        <v>0</v>
      </c>
      <c r="L452" s="129">
        <v>6.9748000000000001</v>
      </c>
      <c r="M452" s="174"/>
      <c r="N452" s="174"/>
      <c r="O452" s="174"/>
      <c r="P452" s="6"/>
      <c r="Q452" s="6"/>
      <c r="R452" s="6"/>
      <c r="S452" s="6"/>
      <c r="T452" s="6"/>
      <c r="U452" s="6"/>
      <c r="V452" s="6"/>
    </row>
    <row r="453" spans="1:22" s="77" customFormat="1" x14ac:dyDescent="0.2">
      <c r="A453" s="192" t="s">
        <v>17057</v>
      </c>
      <c r="B453" s="128">
        <v>48</v>
      </c>
      <c r="C453" s="77" t="str">
        <f>VLOOKUP(D453,fips_xref!$A$2:$B$53,2,FALSE)</f>
        <v>48329</v>
      </c>
      <c r="D453" t="s">
        <v>17036</v>
      </c>
      <c r="E453">
        <v>4612</v>
      </c>
      <c r="F453" t="s">
        <v>17508</v>
      </c>
      <c r="G453">
        <v>40301132</v>
      </c>
      <c r="H453" t="s">
        <v>17556</v>
      </c>
      <c r="I453" t="s">
        <v>17474</v>
      </c>
      <c r="J453" t="str">
        <f>VLOOKUP(G453,SCC_xref!$D$6:$E$261,2,FALSE)</f>
        <v>Permitted Tank Losses</v>
      </c>
      <c r="K453" s="129">
        <v>0</v>
      </c>
      <c r="L453" s="129">
        <v>13.741</v>
      </c>
      <c r="M453" s="174"/>
      <c r="N453" s="174"/>
      <c r="O453" s="174"/>
      <c r="P453" s="6"/>
      <c r="Q453" s="6"/>
      <c r="R453" s="6"/>
      <c r="S453" s="6"/>
      <c r="T453" s="6"/>
      <c r="U453" s="6"/>
      <c r="V453" s="6"/>
    </row>
    <row r="454" spans="1:22" s="77" customFormat="1" x14ac:dyDescent="0.2">
      <c r="A454" s="192" t="s">
        <v>17057</v>
      </c>
      <c r="B454" s="128">
        <v>48</v>
      </c>
      <c r="C454" s="77" t="str">
        <f>VLOOKUP(D454,fips_xref!$A$2:$B$53,2,FALSE)</f>
        <v>48329</v>
      </c>
      <c r="D454" t="s">
        <v>17036</v>
      </c>
      <c r="E454">
        <v>4612</v>
      </c>
      <c r="F454" t="s">
        <v>17508</v>
      </c>
      <c r="G454">
        <v>40301152</v>
      </c>
      <c r="H454" t="s">
        <v>17579</v>
      </c>
      <c r="I454" t="s">
        <v>17474</v>
      </c>
      <c r="J454" t="str">
        <f>VLOOKUP(G454,SCC_xref!$D$6:$E$261,2,FALSE)</f>
        <v>Permitted Tank Losses</v>
      </c>
      <c r="K454" s="129">
        <v>0</v>
      </c>
      <c r="L454" s="129">
        <v>1.17</v>
      </c>
      <c r="M454" s="174"/>
      <c r="N454" s="174"/>
      <c r="O454" s="174"/>
      <c r="P454" s="6"/>
      <c r="Q454" s="6"/>
      <c r="R454" s="6"/>
      <c r="S454" s="6"/>
      <c r="T454" s="6"/>
      <c r="U454" s="6"/>
      <c r="V454" s="6"/>
    </row>
    <row r="455" spans="1:22" s="77" customFormat="1" x14ac:dyDescent="0.2">
      <c r="A455" s="192" t="s">
        <v>17057</v>
      </c>
      <c r="B455" s="128">
        <v>48</v>
      </c>
      <c r="C455" s="77" t="str">
        <f>VLOOKUP(D455,fips_xref!$A$2:$B$53,2,FALSE)</f>
        <v>48329</v>
      </c>
      <c r="D455" t="s">
        <v>17036</v>
      </c>
      <c r="E455">
        <v>4612</v>
      </c>
      <c r="F455" t="s">
        <v>17508</v>
      </c>
      <c r="G455">
        <v>40388801</v>
      </c>
      <c r="H455" t="s">
        <v>17472</v>
      </c>
      <c r="I455" t="s">
        <v>17474</v>
      </c>
      <c r="J455" t="str">
        <f>VLOOKUP(G455,SCC_xref!$D$6:$E$261,2,FALSE)</f>
        <v>Permitted Fugitives</v>
      </c>
      <c r="K455" s="129">
        <v>0</v>
      </c>
      <c r="L455" s="129">
        <v>0.224</v>
      </c>
      <c r="M455" s="174"/>
      <c r="N455" s="174"/>
      <c r="O455" s="174"/>
      <c r="P455" s="6"/>
      <c r="Q455" s="6"/>
      <c r="R455" s="6"/>
      <c r="S455" s="6"/>
      <c r="T455" s="6"/>
      <c r="U455" s="6"/>
      <c r="V455" s="6"/>
    </row>
    <row r="456" spans="1:22" s="77" customFormat="1" x14ac:dyDescent="0.2">
      <c r="A456" s="192" t="s">
        <v>17057</v>
      </c>
      <c r="B456" s="128">
        <v>48</v>
      </c>
      <c r="C456" s="77" t="str">
        <f>VLOOKUP(D456,fips_xref!$A$2:$B$53,2,FALSE)</f>
        <v>48329</v>
      </c>
      <c r="D456" t="s">
        <v>17036</v>
      </c>
      <c r="E456">
        <v>4612</v>
      </c>
      <c r="F456" t="s">
        <v>17508</v>
      </c>
      <c r="G456">
        <v>40400303</v>
      </c>
      <c r="H456" t="s">
        <v>17605</v>
      </c>
      <c r="I456" t="s">
        <v>17465</v>
      </c>
      <c r="J456" t="str">
        <f>VLOOKUP(G456,SCC_xref!$D$6:$E$261,2,FALSE)</f>
        <v>Permitted Tank Losses</v>
      </c>
      <c r="K456" s="129">
        <v>0</v>
      </c>
      <c r="L456" s="129">
        <v>81.290599999999998</v>
      </c>
      <c r="M456" s="174"/>
      <c r="N456" s="174"/>
      <c r="O456" s="174"/>
      <c r="P456" s="6"/>
      <c r="Q456" s="6"/>
      <c r="R456" s="6"/>
      <c r="S456" s="6"/>
      <c r="T456" s="6"/>
      <c r="U456" s="6"/>
      <c r="V456" s="6"/>
    </row>
    <row r="457" spans="1:22" s="77" customFormat="1" x14ac:dyDescent="0.2">
      <c r="A457" s="192" t="s">
        <v>17057</v>
      </c>
      <c r="B457" s="128">
        <v>48</v>
      </c>
      <c r="C457" s="77" t="str">
        <f>VLOOKUP(D457,fips_xref!$A$2:$B$53,2,FALSE)</f>
        <v>48329</v>
      </c>
      <c r="D457" t="s">
        <v>17036</v>
      </c>
      <c r="E457">
        <v>4922</v>
      </c>
      <c r="F457" t="s">
        <v>17535</v>
      </c>
      <c r="G457">
        <v>10300603</v>
      </c>
      <c r="H457" t="s">
        <v>17606</v>
      </c>
      <c r="I457" t="s">
        <v>17481</v>
      </c>
      <c r="J457" t="str">
        <f>VLOOKUP(G457,SCC_xref!$D$6:$E$261,2,FALSE)</f>
        <v>Process Heaters</v>
      </c>
      <c r="K457" s="129">
        <v>0</v>
      </c>
      <c r="L457" s="129">
        <v>0</v>
      </c>
      <c r="M457" s="174"/>
      <c r="N457" s="174"/>
      <c r="O457" s="174"/>
      <c r="P457" s="6"/>
      <c r="Q457" s="6"/>
      <c r="R457" s="6"/>
      <c r="S457" s="6"/>
      <c r="T457" s="6"/>
      <c r="U457" s="6"/>
      <c r="V457" s="6"/>
    </row>
    <row r="458" spans="1:22" s="77" customFormat="1" x14ac:dyDescent="0.2">
      <c r="A458" s="192" t="s">
        <v>17057</v>
      </c>
      <c r="B458" s="128">
        <v>48</v>
      </c>
      <c r="C458" s="77" t="str">
        <f>VLOOKUP(D458,fips_xref!$A$2:$B$53,2,FALSE)</f>
        <v>48329</v>
      </c>
      <c r="D458" t="s">
        <v>17036</v>
      </c>
      <c r="E458">
        <v>4922</v>
      </c>
      <c r="F458" t="s">
        <v>17535</v>
      </c>
      <c r="G458">
        <v>20200102</v>
      </c>
      <c r="H458" t="s">
        <v>17514</v>
      </c>
      <c r="I458" t="s">
        <v>17461</v>
      </c>
      <c r="J458" t="str">
        <f>VLOOKUP(G458,SCC_xref!$D$6:$E$261,2,FALSE)</f>
        <v>Compressor Engines</v>
      </c>
      <c r="K458" s="129">
        <v>0</v>
      </c>
      <c r="L458" s="129">
        <v>0</v>
      </c>
      <c r="M458" s="174"/>
      <c r="N458" s="174"/>
      <c r="O458" s="174"/>
      <c r="P458" s="6"/>
      <c r="Q458" s="6"/>
      <c r="R458" s="6"/>
      <c r="S458" s="6"/>
      <c r="T458" s="6"/>
      <c r="U458" s="6"/>
      <c r="V458" s="6"/>
    </row>
    <row r="459" spans="1:22" s="77" customFormat="1" x14ac:dyDescent="0.2">
      <c r="A459" s="192" t="s">
        <v>17057</v>
      </c>
      <c r="B459" s="128">
        <v>48</v>
      </c>
      <c r="C459" s="77" t="str">
        <f>VLOOKUP(D459,fips_xref!$A$2:$B$53,2,FALSE)</f>
        <v>48329</v>
      </c>
      <c r="D459" t="s">
        <v>17036</v>
      </c>
      <c r="E459">
        <v>4922</v>
      </c>
      <c r="F459" t="s">
        <v>17535</v>
      </c>
      <c r="G459">
        <v>20200252</v>
      </c>
      <c r="H459" t="s">
        <v>17460</v>
      </c>
      <c r="I459" t="s">
        <v>17461</v>
      </c>
      <c r="J459" t="str">
        <f>VLOOKUP(G459,SCC_xref!$D$6:$E$261,2,FALSE)</f>
        <v>Compressor Engines</v>
      </c>
      <c r="K459" s="129">
        <v>320.98140000000001</v>
      </c>
      <c r="L459" s="129">
        <v>57.028700000000001</v>
      </c>
      <c r="M459" s="174"/>
      <c r="N459" s="174"/>
      <c r="O459" s="174"/>
      <c r="P459" s="6"/>
      <c r="Q459" s="6"/>
      <c r="R459" s="6"/>
      <c r="S459" s="6"/>
      <c r="T459" s="6"/>
      <c r="U459" s="6"/>
      <c r="V459" s="6"/>
    </row>
    <row r="460" spans="1:22" s="77" customFormat="1" x14ac:dyDescent="0.2">
      <c r="A460" s="192" t="s">
        <v>17057</v>
      </c>
      <c r="B460" s="128">
        <v>48</v>
      </c>
      <c r="C460" s="77" t="str">
        <f>VLOOKUP(D460,fips_xref!$A$2:$B$53,2,FALSE)</f>
        <v>48329</v>
      </c>
      <c r="D460" t="s">
        <v>17036</v>
      </c>
      <c r="E460">
        <v>4922</v>
      </c>
      <c r="F460" t="s">
        <v>17535</v>
      </c>
      <c r="G460">
        <v>20200253</v>
      </c>
      <c r="H460" t="s">
        <v>17462</v>
      </c>
      <c r="I460" t="s">
        <v>17461</v>
      </c>
      <c r="J460" t="str">
        <f>VLOOKUP(G460,SCC_xref!$D$6:$E$261,2,FALSE)</f>
        <v>Compressor Engines</v>
      </c>
      <c r="K460" s="129">
        <v>92.619799999999998</v>
      </c>
      <c r="L460" s="129">
        <v>1.2828999999999999</v>
      </c>
      <c r="M460" s="174"/>
      <c r="N460" s="174"/>
      <c r="O460" s="174"/>
      <c r="P460" s="6"/>
      <c r="Q460" s="6"/>
      <c r="R460" s="6"/>
      <c r="S460" s="6"/>
      <c r="T460" s="6"/>
      <c r="U460" s="6"/>
      <c r="V460" s="6"/>
    </row>
    <row r="461" spans="1:22" s="77" customFormat="1" x14ac:dyDescent="0.2">
      <c r="A461" s="192" t="s">
        <v>17057</v>
      </c>
      <c r="B461" s="128">
        <v>48</v>
      </c>
      <c r="C461" s="77" t="str">
        <f>VLOOKUP(D461,fips_xref!$A$2:$B$53,2,FALSE)</f>
        <v>48329</v>
      </c>
      <c r="D461" t="s">
        <v>17036</v>
      </c>
      <c r="E461">
        <v>4922</v>
      </c>
      <c r="F461" t="s">
        <v>17535</v>
      </c>
      <c r="G461">
        <v>20200254</v>
      </c>
      <c r="H461" t="s">
        <v>17463</v>
      </c>
      <c r="I461" t="s">
        <v>17461</v>
      </c>
      <c r="J461" t="str">
        <f>VLOOKUP(G461,SCC_xref!$D$6:$E$261,2,FALSE)</f>
        <v>Compressor Engines</v>
      </c>
      <c r="K461" s="129">
        <v>29.28</v>
      </c>
      <c r="L461" s="129">
        <v>26.367799999999999</v>
      </c>
      <c r="M461" s="174"/>
      <c r="N461" s="174"/>
      <c r="O461" s="174"/>
      <c r="P461" s="6"/>
      <c r="Q461" s="6"/>
      <c r="R461" s="6"/>
      <c r="S461" s="6"/>
      <c r="T461" s="6"/>
      <c r="U461" s="6"/>
      <c r="V461" s="6"/>
    </row>
    <row r="462" spans="1:22" s="77" customFormat="1" x14ac:dyDescent="0.2">
      <c r="A462" s="192" t="s">
        <v>17057</v>
      </c>
      <c r="B462" s="128">
        <v>48</v>
      </c>
      <c r="C462" s="77" t="str">
        <f>VLOOKUP(D462,fips_xref!$A$2:$B$53,2,FALSE)</f>
        <v>48329</v>
      </c>
      <c r="D462" t="s">
        <v>17036</v>
      </c>
      <c r="E462">
        <v>4922</v>
      </c>
      <c r="F462" t="s">
        <v>17535</v>
      </c>
      <c r="G462">
        <v>31000207</v>
      </c>
      <c r="H462" t="s">
        <v>17467</v>
      </c>
      <c r="I462" t="s">
        <v>17465</v>
      </c>
      <c r="J462" t="str">
        <f>VLOOKUP(G462,SCC_xref!$D$6:$E$261,2,FALSE)</f>
        <v>Permitted Fugitives</v>
      </c>
      <c r="K462" s="129">
        <v>0</v>
      </c>
      <c r="L462" s="129">
        <v>7.9898999999999996</v>
      </c>
      <c r="M462" s="174"/>
      <c r="N462" s="174"/>
      <c r="O462" s="174"/>
      <c r="P462" s="6"/>
      <c r="Q462" s="6"/>
      <c r="R462" s="6"/>
      <c r="S462" s="6"/>
      <c r="T462" s="6"/>
      <c r="U462" s="6"/>
      <c r="V462" s="6"/>
    </row>
    <row r="463" spans="1:22" s="77" customFormat="1" x14ac:dyDescent="0.2">
      <c r="A463" s="192" t="s">
        <v>17057</v>
      </c>
      <c r="B463" s="128">
        <v>48</v>
      </c>
      <c r="C463" s="77" t="str">
        <f>VLOOKUP(D463,fips_xref!$A$2:$B$53,2,FALSE)</f>
        <v>48329</v>
      </c>
      <c r="D463" t="s">
        <v>17036</v>
      </c>
      <c r="E463">
        <v>4922</v>
      </c>
      <c r="F463" t="s">
        <v>17535</v>
      </c>
      <c r="G463">
        <v>31000220</v>
      </c>
      <c r="H463" t="s">
        <v>17495</v>
      </c>
      <c r="I463" t="s">
        <v>17496</v>
      </c>
      <c r="J463" t="str">
        <f>VLOOKUP(G463,SCC_xref!$D$6:$E$261,2,FALSE)</f>
        <v>Natural Gas Production, All Equipt Leak Fugitives</v>
      </c>
      <c r="K463" s="129">
        <v>0</v>
      </c>
      <c r="L463" s="129">
        <v>0.73599999999999999</v>
      </c>
      <c r="M463" s="174"/>
      <c r="N463" s="174"/>
      <c r="O463" s="174"/>
      <c r="P463" s="6"/>
      <c r="Q463" s="6"/>
      <c r="R463" s="6"/>
      <c r="S463" s="6"/>
      <c r="T463" s="6"/>
      <c r="U463" s="6"/>
      <c r="V463" s="6"/>
    </row>
    <row r="464" spans="1:22" s="77" customFormat="1" x14ac:dyDescent="0.2">
      <c r="A464" s="192" t="s">
        <v>17057</v>
      </c>
      <c r="B464" s="128">
        <v>48</v>
      </c>
      <c r="C464" s="77" t="str">
        <f>VLOOKUP(D464,fips_xref!$A$2:$B$53,2,FALSE)</f>
        <v>48329</v>
      </c>
      <c r="D464" t="s">
        <v>17036</v>
      </c>
      <c r="E464">
        <v>4922</v>
      </c>
      <c r="F464" t="s">
        <v>17535</v>
      </c>
      <c r="G464">
        <v>31000228</v>
      </c>
      <c r="H464" t="s">
        <v>17497</v>
      </c>
      <c r="I464" t="s">
        <v>17469</v>
      </c>
      <c r="J464" t="str">
        <f>VLOOKUP(G464,SCC_xref!$D$6:$E$261,2,FALSE)</f>
        <v>Dehydrator</v>
      </c>
      <c r="K464" s="129">
        <v>0</v>
      </c>
      <c r="L464" s="129">
        <v>0</v>
      </c>
      <c r="M464" s="174"/>
      <c r="N464" s="174"/>
      <c r="O464" s="174"/>
      <c r="P464" s="6"/>
      <c r="Q464" s="6"/>
      <c r="R464" s="6"/>
      <c r="S464" s="6"/>
      <c r="T464" s="6"/>
      <c r="U464" s="6"/>
      <c r="V464" s="6"/>
    </row>
    <row r="465" spans="1:22" s="77" customFormat="1" x14ac:dyDescent="0.2">
      <c r="A465" s="192" t="s">
        <v>17057</v>
      </c>
      <c r="B465" s="128">
        <v>48</v>
      </c>
      <c r="C465" s="77" t="str">
        <f>VLOOKUP(D465,fips_xref!$A$2:$B$53,2,FALSE)</f>
        <v>48329</v>
      </c>
      <c r="D465" t="s">
        <v>17036</v>
      </c>
      <c r="E465">
        <v>4922</v>
      </c>
      <c r="F465" t="s">
        <v>17535</v>
      </c>
      <c r="G465">
        <v>31000299</v>
      </c>
      <c r="H465" t="s">
        <v>17470</v>
      </c>
      <c r="I465" t="s">
        <v>17465</v>
      </c>
      <c r="J465" t="str">
        <f>VLOOKUP(G465,SCC_xref!$D$6:$E$261,2,FALSE)</f>
        <v>Natural Gas Production, Other Not Classified</v>
      </c>
      <c r="K465" s="129">
        <v>0</v>
      </c>
      <c r="L465" s="129">
        <v>1.78</v>
      </c>
      <c r="M465" s="174"/>
      <c r="N465" s="174"/>
      <c r="O465" s="174"/>
      <c r="P465" s="6"/>
      <c r="Q465" s="6"/>
      <c r="R465" s="6"/>
      <c r="S465" s="6"/>
      <c r="T465" s="6"/>
      <c r="U465" s="6"/>
      <c r="V465" s="6"/>
    </row>
    <row r="466" spans="1:22" s="77" customFormat="1" x14ac:dyDescent="0.2">
      <c r="A466" s="192" t="s">
        <v>17057</v>
      </c>
      <c r="B466" s="128">
        <v>48</v>
      </c>
      <c r="C466" s="77" t="str">
        <f>VLOOKUP(D466,fips_xref!$A$2:$B$53,2,FALSE)</f>
        <v>48329</v>
      </c>
      <c r="D466" t="s">
        <v>17036</v>
      </c>
      <c r="E466">
        <v>4922</v>
      </c>
      <c r="F466" t="s">
        <v>17535</v>
      </c>
      <c r="G466">
        <v>31088801</v>
      </c>
      <c r="H466" t="s">
        <v>17472</v>
      </c>
      <c r="I466" t="s">
        <v>17465</v>
      </c>
      <c r="J466" t="str">
        <f>VLOOKUP(G466,SCC_xref!$D$6:$E$261,2,FALSE)</f>
        <v>Permitted Fugitives</v>
      </c>
      <c r="K466" s="129">
        <v>0</v>
      </c>
      <c r="L466" s="129">
        <v>0</v>
      </c>
      <c r="M466" s="174"/>
      <c r="N466" s="174"/>
      <c r="O466" s="174"/>
      <c r="P466" s="6"/>
      <c r="Q466" s="6"/>
      <c r="R466" s="6"/>
      <c r="S466" s="6"/>
      <c r="T466" s="6"/>
      <c r="U466" s="6"/>
      <c r="V466" s="6"/>
    </row>
    <row r="467" spans="1:22" s="77" customFormat="1" x14ac:dyDescent="0.2">
      <c r="A467" s="192" t="s">
        <v>17057</v>
      </c>
      <c r="B467" s="128">
        <v>48</v>
      </c>
      <c r="C467" s="77" t="str">
        <f>VLOOKUP(D467,fips_xref!$A$2:$B$53,2,FALSE)</f>
        <v>48329</v>
      </c>
      <c r="D467" t="s">
        <v>17036</v>
      </c>
      <c r="E467">
        <v>4922</v>
      </c>
      <c r="F467" t="s">
        <v>17535</v>
      </c>
      <c r="G467">
        <v>31088804</v>
      </c>
      <c r="H467" t="s">
        <v>17472</v>
      </c>
      <c r="I467" t="s">
        <v>17465</v>
      </c>
      <c r="J467" t="str">
        <f>VLOOKUP(G467,SCC_xref!$D$6:$E$261,2,FALSE)</f>
        <v>Permitted Fugitives</v>
      </c>
      <c r="K467" s="129">
        <v>0</v>
      </c>
      <c r="L467" s="129">
        <v>5.0659999999999998</v>
      </c>
      <c r="M467" s="174"/>
      <c r="N467" s="174"/>
      <c r="O467" s="174"/>
      <c r="P467" s="6"/>
      <c r="Q467" s="6"/>
      <c r="R467" s="6"/>
      <c r="S467" s="6"/>
      <c r="T467" s="6"/>
      <c r="U467" s="6"/>
      <c r="V467" s="6"/>
    </row>
    <row r="468" spans="1:22" s="77" customFormat="1" x14ac:dyDescent="0.2">
      <c r="A468" s="192" t="s">
        <v>17057</v>
      </c>
      <c r="B468" s="128">
        <v>48</v>
      </c>
      <c r="C468" s="77" t="str">
        <f>VLOOKUP(D468,fips_xref!$A$2:$B$53,2,FALSE)</f>
        <v>48329</v>
      </c>
      <c r="D468" t="s">
        <v>17036</v>
      </c>
      <c r="E468">
        <v>4922</v>
      </c>
      <c r="F468" t="s">
        <v>17535</v>
      </c>
      <c r="G468">
        <v>40301099</v>
      </c>
      <c r="H468" t="s">
        <v>17473</v>
      </c>
      <c r="I468" t="s">
        <v>17474</v>
      </c>
      <c r="J468" t="str">
        <f>VLOOKUP(G468,SCC_xref!$D$6:$E$261,2,FALSE)</f>
        <v>Permitted Tank Losses</v>
      </c>
      <c r="K468" s="129">
        <v>0</v>
      </c>
      <c r="L468" s="129">
        <v>0.72</v>
      </c>
      <c r="M468" s="174"/>
      <c r="N468" s="174"/>
      <c r="O468" s="174"/>
      <c r="P468" s="6"/>
      <c r="Q468" s="6"/>
      <c r="R468" s="6"/>
      <c r="S468" s="6"/>
      <c r="T468" s="6"/>
      <c r="U468" s="6"/>
      <c r="V468" s="6"/>
    </row>
    <row r="469" spans="1:22" s="77" customFormat="1" x14ac:dyDescent="0.2">
      <c r="A469" s="192" t="s">
        <v>17057</v>
      </c>
      <c r="B469" s="128">
        <v>48</v>
      </c>
      <c r="C469" s="77" t="str">
        <f>VLOOKUP(D469,fips_xref!$A$2:$B$53,2,FALSE)</f>
        <v>48329</v>
      </c>
      <c r="D469" t="s">
        <v>17036</v>
      </c>
      <c r="E469">
        <v>4922</v>
      </c>
      <c r="F469" t="s">
        <v>17535</v>
      </c>
      <c r="G469">
        <v>40400302</v>
      </c>
      <c r="H469" t="s">
        <v>17528</v>
      </c>
      <c r="I469" t="s">
        <v>17465</v>
      </c>
      <c r="J469" t="str">
        <f>VLOOKUP(G469,SCC_xref!$D$6:$E$261,2,FALSE)</f>
        <v>Permitted Tank Losses</v>
      </c>
      <c r="K469" s="129">
        <v>0</v>
      </c>
      <c r="L469" s="129">
        <v>18.11</v>
      </c>
      <c r="M469" s="174"/>
      <c r="N469" s="174"/>
      <c r="O469" s="174"/>
      <c r="P469" s="6"/>
      <c r="Q469" s="6"/>
      <c r="R469" s="6"/>
      <c r="S469" s="6"/>
      <c r="T469" s="6"/>
      <c r="U469" s="6"/>
      <c r="V469" s="6"/>
    </row>
    <row r="470" spans="1:22" s="77" customFormat="1" x14ac:dyDescent="0.2">
      <c r="A470" s="192" t="s">
        <v>17057</v>
      </c>
      <c r="B470" s="128">
        <v>48</v>
      </c>
      <c r="C470" s="77" t="str">
        <f>VLOOKUP(D470,fips_xref!$A$2:$B$53,2,FALSE)</f>
        <v>48329</v>
      </c>
      <c r="D470" t="s">
        <v>17036</v>
      </c>
      <c r="E470">
        <v>4922</v>
      </c>
      <c r="F470" t="s">
        <v>17535</v>
      </c>
      <c r="G470">
        <v>40400311</v>
      </c>
      <c r="H470" t="s">
        <v>17477</v>
      </c>
      <c r="I470" t="s">
        <v>17478</v>
      </c>
      <c r="J470" t="str">
        <f>VLOOKUP(G470,SCC_xref!$D$6:$E$261,2,FALSE)</f>
        <v>Permitted Tank Losses</v>
      </c>
      <c r="K470" s="129">
        <v>0</v>
      </c>
      <c r="L470" s="129">
        <v>0</v>
      </c>
      <c r="M470" s="174"/>
      <c r="N470" s="174"/>
      <c r="O470" s="174"/>
      <c r="P470" s="6"/>
      <c r="Q470" s="6"/>
      <c r="R470" s="6"/>
      <c r="S470" s="6"/>
      <c r="T470" s="6"/>
      <c r="U470" s="6"/>
      <c r="V470" s="6"/>
    </row>
    <row r="471" spans="1:22" s="77" customFormat="1" x14ac:dyDescent="0.2">
      <c r="A471" s="192" t="s">
        <v>17057</v>
      </c>
      <c r="B471" s="128">
        <v>48</v>
      </c>
      <c r="C471" s="77" t="str">
        <f>VLOOKUP(D471,fips_xref!$A$2:$B$53,2,FALSE)</f>
        <v>48329</v>
      </c>
      <c r="D471" t="s">
        <v>17036</v>
      </c>
      <c r="E471">
        <v>4922</v>
      </c>
      <c r="F471" t="s">
        <v>17535</v>
      </c>
      <c r="G471">
        <v>40600199</v>
      </c>
      <c r="H471" t="s">
        <v>17542</v>
      </c>
      <c r="I471" t="s">
        <v>17504</v>
      </c>
      <c r="J471" t="str">
        <f>VLOOKUP(G471,SCC_xref!$D$6:$E$261,2,FALSE)</f>
        <v>Permitted Tank Losses</v>
      </c>
      <c r="K471" s="129">
        <v>0</v>
      </c>
      <c r="L471" s="129">
        <v>0</v>
      </c>
      <c r="M471" s="174"/>
      <c r="N471" s="174"/>
      <c r="O471" s="174"/>
      <c r="P471" s="6"/>
      <c r="Q471" s="6"/>
      <c r="R471" s="6"/>
      <c r="S471" s="6"/>
      <c r="T471" s="6"/>
      <c r="U471" s="6"/>
      <c r="V471" s="6"/>
    </row>
    <row r="472" spans="1:22" s="77" customFormat="1" x14ac:dyDescent="0.2">
      <c r="A472" s="192" t="s">
        <v>17057</v>
      </c>
      <c r="B472" s="128">
        <v>48</v>
      </c>
      <c r="C472" s="77" t="str">
        <f>VLOOKUP(D472,fips_xref!$A$2:$B$53,2,FALSE)</f>
        <v>48329</v>
      </c>
      <c r="D472" t="s">
        <v>17036</v>
      </c>
      <c r="E472">
        <v>4922</v>
      </c>
      <c r="F472" t="s">
        <v>17535</v>
      </c>
      <c r="G472">
        <v>40705604</v>
      </c>
      <c r="H472" t="s">
        <v>17607</v>
      </c>
      <c r="I472" t="s">
        <v>17548</v>
      </c>
      <c r="J472" t="str">
        <f>VLOOKUP(G472,SCC_xref!$D$6:$E$261,2,FALSE)</f>
        <v>Natural Gas Production, Other Not Classified</v>
      </c>
      <c r="K472" s="129">
        <v>0</v>
      </c>
      <c r="L472" s="129">
        <v>0</v>
      </c>
      <c r="M472" s="174"/>
      <c r="N472" s="174"/>
      <c r="O472" s="174"/>
      <c r="P472" s="6"/>
      <c r="Q472" s="6"/>
      <c r="R472" s="6"/>
      <c r="S472" s="6"/>
      <c r="T472" s="6"/>
      <c r="U472" s="6"/>
      <c r="V472" s="6"/>
    </row>
    <row r="473" spans="1:22" s="77" customFormat="1" x14ac:dyDescent="0.2">
      <c r="A473" s="192" t="s">
        <v>17057</v>
      </c>
      <c r="B473" s="128">
        <v>48</v>
      </c>
      <c r="C473" s="77" t="str">
        <f>VLOOKUP(D473,fips_xref!$A$2:$B$53,2,FALSE)</f>
        <v>48353</v>
      </c>
      <c r="D473" t="s">
        <v>17113</v>
      </c>
      <c r="E473">
        <v>4922</v>
      </c>
      <c r="F473" t="s">
        <v>17535</v>
      </c>
      <c r="G473">
        <v>20200201</v>
      </c>
      <c r="H473" t="s">
        <v>17509</v>
      </c>
      <c r="I473" t="s">
        <v>17461</v>
      </c>
      <c r="J473" t="str">
        <f>VLOOKUP(G473,SCC_xref!$D$6:$E$261,2,FALSE)</f>
        <v>Compressor Engines</v>
      </c>
      <c r="K473" s="129">
        <v>1.3100000000000001E-2</v>
      </c>
      <c r="L473" s="129">
        <v>1E-4</v>
      </c>
      <c r="M473" s="174"/>
      <c r="N473" s="174"/>
      <c r="O473" s="174"/>
      <c r="P473" s="6"/>
      <c r="Q473" s="6"/>
      <c r="R473" s="6"/>
      <c r="S473" s="6"/>
      <c r="T473" s="6"/>
      <c r="U473" s="6"/>
      <c r="V473" s="6"/>
    </row>
    <row r="474" spans="1:22" s="77" customFormat="1" x14ac:dyDescent="0.2">
      <c r="A474" s="192" t="s">
        <v>17057</v>
      </c>
      <c r="B474" s="128">
        <v>48</v>
      </c>
      <c r="C474" s="77" t="str">
        <f>VLOOKUP(D474,fips_xref!$A$2:$B$53,2,FALSE)</f>
        <v>48353</v>
      </c>
      <c r="D474" t="s">
        <v>17113</v>
      </c>
      <c r="E474">
        <v>4922</v>
      </c>
      <c r="F474" t="s">
        <v>17535</v>
      </c>
      <c r="G474">
        <v>30600402</v>
      </c>
      <c r="H474" t="s">
        <v>17536</v>
      </c>
      <c r="I474" t="s">
        <v>17490</v>
      </c>
      <c r="J474" t="str">
        <f>VLOOKUP(G474,SCC_xref!$D$6:$E$261,2,FALSE)</f>
        <v>Natural Gas Production, Other Not Classified</v>
      </c>
      <c r="K474" s="129">
        <v>0</v>
      </c>
      <c r="L474" s="129">
        <v>1.21E-2</v>
      </c>
      <c r="M474" s="174"/>
      <c r="N474" s="174"/>
      <c r="O474" s="174"/>
      <c r="P474" s="6"/>
      <c r="Q474" s="6"/>
      <c r="R474" s="6"/>
      <c r="S474" s="6"/>
      <c r="T474" s="6"/>
      <c r="U474" s="6"/>
      <c r="V474" s="6"/>
    </row>
    <row r="475" spans="1:22" s="77" customFormat="1" x14ac:dyDescent="0.2">
      <c r="A475" s="192" t="s">
        <v>17057</v>
      </c>
      <c r="B475" s="128">
        <v>48</v>
      </c>
      <c r="C475" s="77" t="str">
        <f>VLOOKUP(D475,fips_xref!$A$2:$B$53,2,FALSE)</f>
        <v>48371</v>
      </c>
      <c r="D475" t="s">
        <v>17038</v>
      </c>
      <c r="E475">
        <v>1311</v>
      </c>
      <c r="F475" t="s">
        <v>17459</v>
      </c>
      <c r="G475">
        <v>20190099</v>
      </c>
      <c r="H475" t="s">
        <v>17608</v>
      </c>
      <c r="I475" t="s">
        <v>17483</v>
      </c>
      <c r="J475" t="str">
        <f>VLOOKUP(G475,SCC_xref!$D$6:$E$261,2,FALSE)</f>
        <v>Natural Gas Production, Flares</v>
      </c>
      <c r="K475" s="129">
        <v>0.38300000000000001</v>
      </c>
      <c r="L475" s="129">
        <v>0</v>
      </c>
      <c r="M475" s="174"/>
      <c r="N475" s="174"/>
      <c r="O475" s="174"/>
      <c r="P475" s="6"/>
      <c r="Q475" s="6"/>
      <c r="R475" s="6"/>
      <c r="S475" s="6"/>
      <c r="T475" s="6"/>
      <c r="U475" s="6"/>
      <c r="V475" s="6"/>
    </row>
    <row r="476" spans="1:22" s="77" customFormat="1" x14ac:dyDescent="0.2">
      <c r="A476" s="192" t="s">
        <v>17057</v>
      </c>
      <c r="B476" s="128">
        <v>48</v>
      </c>
      <c r="C476" s="77" t="str">
        <f>VLOOKUP(D476,fips_xref!$A$2:$B$53,2,FALSE)</f>
        <v>48371</v>
      </c>
      <c r="D476" t="s">
        <v>17038</v>
      </c>
      <c r="E476">
        <v>1311</v>
      </c>
      <c r="F476" t="s">
        <v>17459</v>
      </c>
      <c r="G476">
        <v>20200252</v>
      </c>
      <c r="H476" t="s">
        <v>17460</v>
      </c>
      <c r="I476" t="s">
        <v>17461</v>
      </c>
      <c r="J476" t="str">
        <f>VLOOKUP(G476,SCC_xref!$D$6:$E$261,2,FALSE)</f>
        <v>Compressor Engines</v>
      </c>
      <c r="K476" s="129">
        <v>461.91660000000002</v>
      </c>
      <c r="L476" s="129">
        <v>20.761299999999999</v>
      </c>
      <c r="M476" s="174"/>
      <c r="N476" s="174"/>
      <c r="O476" s="174"/>
      <c r="P476" s="6"/>
      <c r="Q476" s="6"/>
      <c r="R476" s="6"/>
      <c r="S476" s="6"/>
      <c r="T476" s="6"/>
      <c r="U476" s="6"/>
      <c r="V476" s="6"/>
    </row>
    <row r="477" spans="1:22" s="77" customFormat="1" x14ac:dyDescent="0.2">
      <c r="A477" s="192" t="s">
        <v>17057</v>
      </c>
      <c r="B477" s="128">
        <v>48</v>
      </c>
      <c r="C477" s="77" t="str">
        <f>VLOOKUP(D477,fips_xref!$A$2:$B$53,2,FALSE)</f>
        <v>48371</v>
      </c>
      <c r="D477" t="s">
        <v>17038</v>
      </c>
      <c r="E477">
        <v>1311</v>
      </c>
      <c r="F477" t="s">
        <v>17459</v>
      </c>
      <c r="G477">
        <v>20200253</v>
      </c>
      <c r="H477" t="s">
        <v>17462</v>
      </c>
      <c r="I477" t="s">
        <v>17461</v>
      </c>
      <c r="J477" t="str">
        <f>VLOOKUP(G477,SCC_xref!$D$6:$E$261,2,FALSE)</f>
        <v>Compressor Engines</v>
      </c>
      <c r="K477" s="129">
        <v>637.88670000000002</v>
      </c>
      <c r="L477" s="129">
        <v>20.005700000000001</v>
      </c>
      <c r="M477" s="174"/>
      <c r="N477" s="174"/>
      <c r="O477" s="174"/>
      <c r="P477" s="6"/>
      <c r="Q477" s="6"/>
      <c r="R477" s="6"/>
      <c r="S477" s="6"/>
      <c r="T477" s="6"/>
      <c r="U477" s="6"/>
      <c r="V477" s="6"/>
    </row>
    <row r="478" spans="1:22" s="77" customFormat="1" x14ac:dyDescent="0.2">
      <c r="A478" s="192" t="s">
        <v>17057</v>
      </c>
      <c r="B478" s="128">
        <v>48</v>
      </c>
      <c r="C478" s="77" t="str">
        <f>VLOOKUP(D478,fips_xref!$A$2:$B$53,2,FALSE)</f>
        <v>48371</v>
      </c>
      <c r="D478" t="s">
        <v>17038</v>
      </c>
      <c r="E478">
        <v>1311</v>
      </c>
      <c r="F478" t="s">
        <v>17459</v>
      </c>
      <c r="G478">
        <v>20200254</v>
      </c>
      <c r="H478" t="s">
        <v>17463</v>
      </c>
      <c r="I478" t="s">
        <v>17461</v>
      </c>
      <c r="J478" t="str">
        <f>VLOOKUP(G478,SCC_xref!$D$6:$E$261,2,FALSE)</f>
        <v>Compressor Engines</v>
      </c>
      <c r="K478" s="129">
        <v>437.88729999999998</v>
      </c>
      <c r="L478" s="129">
        <v>22.065899999999999</v>
      </c>
      <c r="M478" s="174"/>
      <c r="N478" s="174"/>
      <c r="O478" s="174"/>
      <c r="P478" s="6"/>
      <c r="Q478" s="6"/>
      <c r="R478" s="6"/>
      <c r="S478" s="6"/>
      <c r="T478" s="6"/>
      <c r="U478" s="6"/>
      <c r="V478" s="6"/>
    </row>
    <row r="479" spans="1:22" s="77" customFormat="1" x14ac:dyDescent="0.2">
      <c r="A479" s="192" t="s">
        <v>17057</v>
      </c>
      <c r="B479" s="128">
        <v>48</v>
      </c>
      <c r="C479" s="77" t="str">
        <f>VLOOKUP(D479,fips_xref!$A$2:$B$53,2,FALSE)</f>
        <v>48371</v>
      </c>
      <c r="D479" t="s">
        <v>17038</v>
      </c>
      <c r="E479">
        <v>1311</v>
      </c>
      <c r="F479" t="s">
        <v>17459</v>
      </c>
      <c r="G479">
        <v>30101011</v>
      </c>
      <c r="H479" t="s">
        <v>17609</v>
      </c>
      <c r="I479" t="s">
        <v>17488</v>
      </c>
      <c r="J479" t="str">
        <f>VLOOKUP(G479,SCC_xref!$D$6:$E$261,2,FALSE)</f>
        <v>Natural Gas Production, Other Not Classified</v>
      </c>
      <c r="K479" s="129">
        <v>0</v>
      </c>
      <c r="L479" s="129">
        <v>0.10489999999999999</v>
      </c>
      <c r="M479" s="174"/>
      <c r="N479" s="174"/>
      <c r="O479" s="174"/>
      <c r="P479" s="6"/>
      <c r="Q479" s="6"/>
      <c r="R479" s="6"/>
      <c r="S479" s="6"/>
      <c r="T479" s="6"/>
      <c r="U479" s="6"/>
      <c r="V479" s="6"/>
    </row>
    <row r="480" spans="1:22" s="77" customFormat="1" x14ac:dyDescent="0.2">
      <c r="A480" s="192" t="s">
        <v>17057</v>
      </c>
      <c r="B480" s="128">
        <v>48</v>
      </c>
      <c r="C480" s="77" t="str">
        <f>VLOOKUP(D480,fips_xref!$A$2:$B$53,2,FALSE)</f>
        <v>48371</v>
      </c>
      <c r="D480" t="s">
        <v>17038</v>
      </c>
      <c r="E480">
        <v>1311</v>
      </c>
      <c r="F480" t="s">
        <v>17459</v>
      </c>
      <c r="G480">
        <v>30600402</v>
      </c>
      <c r="H480" t="s">
        <v>17536</v>
      </c>
      <c r="I480" t="s">
        <v>17490</v>
      </c>
      <c r="J480" t="str">
        <f>VLOOKUP(G480,SCC_xref!$D$6:$E$261,2,FALSE)</f>
        <v>Natural Gas Production, Other Not Classified</v>
      </c>
      <c r="K480" s="129">
        <v>0</v>
      </c>
      <c r="L480" s="129">
        <v>0.04</v>
      </c>
      <c r="M480" s="174"/>
      <c r="N480" s="174"/>
      <c r="O480" s="174"/>
      <c r="P480" s="6"/>
      <c r="Q480" s="6"/>
      <c r="R480" s="6"/>
      <c r="S480" s="6"/>
      <c r="T480" s="6"/>
      <c r="U480" s="6"/>
      <c r="V480" s="6"/>
    </row>
    <row r="481" spans="1:22" s="77" customFormat="1" x14ac:dyDescent="0.2">
      <c r="A481" s="192" t="s">
        <v>17057</v>
      </c>
      <c r="B481" s="128">
        <v>48</v>
      </c>
      <c r="C481" s="77" t="str">
        <f>VLOOKUP(D481,fips_xref!$A$2:$B$53,2,FALSE)</f>
        <v>48371</v>
      </c>
      <c r="D481" t="s">
        <v>17038</v>
      </c>
      <c r="E481">
        <v>1311</v>
      </c>
      <c r="F481" t="s">
        <v>17459</v>
      </c>
      <c r="G481">
        <v>31000199</v>
      </c>
      <c r="H481" t="s">
        <v>17574</v>
      </c>
      <c r="I481" t="s">
        <v>17465</v>
      </c>
      <c r="J481" t="str">
        <f>VLOOKUP(G481,SCC_xref!$D$6:$E$261,2,FALSE)</f>
        <v>Oil Production, Processing Operations: Not Classified</v>
      </c>
      <c r="K481" s="129">
        <v>0</v>
      </c>
      <c r="L481" s="129">
        <v>0.75</v>
      </c>
      <c r="M481" s="174"/>
      <c r="N481" s="174"/>
      <c r="O481" s="174"/>
      <c r="P481" s="6"/>
      <c r="Q481" s="6"/>
      <c r="R481" s="6"/>
      <c r="S481" s="6"/>
      <c r="T481" s="6"/>
      <c r="U481" s="6"/>
      <c r="V481" s="6"/>
    </row>
    <row r="482" spans="1:22" s="77" customFormat="1" x14ac:dyDescent="0.2">
      <c r="A482" s="192" t="s">
        <v>17057</v>
      </c>
      <c r="B482" s="128">
        <v>48</v>
      </c>
      <c r="C482" s="77" t="str">
        <f>VLOOKUP(D482,fips_xref!$A$2:$B$53,2,FALSE)</f>
        <v>48371</v>
      </c>
      <c r="D482" t="s">
        <v>17038</v>
      </c>
      <c r="E482">
        <v>1311</v>
      </c>
      <c r="F482" t="s">
        <v>17459</v>
      </c>
      <c r="G482">
        <v>31000201</v>
      </c>
      <c r="H482" t="s">
        <v>17494</v>
      </c>
      <c r="I482" t="s">
        <v>17465</v>
      </c>
      <c r="J482" t="str">
        <f>VLOOKUP(G482,SCC_xref!$D$6:$E$261,2,FALSE)</f>
        <v>Natural Gas Production, Gas Sweetening: Amine Process</v>
      </c>
      <c r="K482" s="129">
        <v>9.3716000000000008</v>
      </c>
      <c r="L482" s="129">
        <v>0.51539999999999997</v>
      </c>
      <c r="M482" s="174"/>
      <c r="N482" s="174"/>
      <c r="O482" s="174"/>
      <c r="P482" s="6"/>
      <c r="Q482" s="6"/>
      <c r="R482" s="6"/>
      <c r="S482" s="6"/>
      <c r="T482" s="6"/>
      <c r="U482" s="6"/>
      <c r="V482" s="6"/>
    </row>
    <row r="483" spans="1:22" s="77" customFormat="1" x14ac:dyDescent="0.2">
      <c r="A483" s="192" t="s">
        <v>17057</v>
      </c>
      <c r="B483" s="128">
        <v>48</v>
      </c>
      <c r="C483" s="77" t="str">
        <f>VLOOKUP(D483,fips_xref!$A$2:$B$53,2,FALSE)</f>
        <v>48371</v>
      </c>
      <c r="D483" t="s">
        <v>17038</v>
      </c>
      <c r="E483">
        <v>1311</v>
      </c>
      <c r="F483" t="s">
        <v>17459</v>
      </c>
      <c r="G483">
        <v>31000202</v>
      </c>
      <c r="H483" t="s">
        <v>17519</v>
      </c>
      <c r="I483" t="s">
        <v>17465</v>
      </c>
      <c r="J483" t="str">
        <f>VLOOKUP(G483,SCC_xref!$D$6:$E$261,2,FALSE)</f>
        <v>Natural Gas Production, Gas Stripping Operations</v>
      </c>
      <c r="K483" s="129">
        <v>0</v>
      </c>
      <c r="L483" s="129">
        <v>1533.421</v>
      </c>
      <c r="M483" s="174"/>
      <c r="N483" s="174"/>
      <c r="O483" s="174"/>
      <c r="P483" s="6"/>
      <c r="Q483" s="6"/>
      <c r="R483" s="6"/>
      <c r="S483" s="6"/>
      <c r="T483" s="6"/>
      <c r="U483" s="6"/>
      <c r="V483" s="6"/>
    </row>
    <row r="484" spans="1:22" s="77" customFormat="1" x14ac:dyDescent="0.2">
      <c r="A484" s="192" t="s">
        <v>17057</v>
      </c>
      <c r="B484" s="128">
        <v>48</v>
      </c>
      <c r="C484" s="77" t="str">
        <f>VLOOKUP(D484,fips_xref!$A$2:$B$53,2,FALSE)</f>
        <v>48371</v>
      </c>
      <c r="D484" t="s">
        <v>17038</v>
      </c>
      <c r="E484">
        <v>1311</v>
      </c>
      <c r="F484" t="s">
        <v>17459</v>
      </c>
      <c r="G484">
        <v>31000203</v>
      </c>
      <c r="H484" t="s">
        <v>17464</v>
      </c>
      <c r="I484" t="s">
        <v>17465</v>
      </c>
      <c r="J484" t="str">
        <f>VLOOKUP(G484,SCC_xref!$D$6:$E$261,2,FALSE)</f>
        <v>Compressor Engines</v>
      </c>
      <c r="K484" s="129">
        <v>0</v>
      </c>
      <c r="L484" s="129">
        <v>0</v>
      </c>
      <c r="M484" s="174"/>
      <c r="N484" s="174"/>
      <c r="O484" s="174"/>
      <c r="P484" s="6"/>
      <c r="Q484" s="6"/>
      <c r="R484" s="6"/>
      <c r="S484" s="6"/>
      <c r="T484" s="6"/>
      <c r="U484" s="6"/>
      <c r="V484" s="6"/>
    </row>
    <row r="485" spans="1:22" s="77" customFormat="1" x14ac:dyDescent="0.2">
      <c r="A485" s="192" t="s">
        <v>17057</v>
      </c>
      <c r="B485" s="128">
        <v>48</v>
      </c>
      <c r="C485" s="77" t="str">
        <f>VLOOKUP(D485,fips_xref!$A$2:$B$53,2,FALSE)</f>
        <v>48371</v>
      </c>
      <c r="D485" t="s">
        <v>17038</v>
      </c>
      <c r="E485">
        <v>1311</v>
      </c>
      <c r="F485" t="s">
        <v>17459</v>
      </c>
      <c r="G485">
        <v>31000205</v>
      </c>
      <c r="H485" t="s">
        <v>17466</v>
      </c>
      <c r="I485" t="s">
        <v>17465</v>
      </c>
      <c r="J485" t="str">
        <f>VLOOKUP(G485,SCC_xref!$D$6:$E$261,2,FALSE)</f>
        <v>Natural Gas Production, Flares</v>
      </c>
      <c r="K485" s="129">
        <v>1.5E-3</v>
      </c>
      <c r="L485" s="129">
        <v>0</v>
      </c>
      <c r="M485" s="174"/>
      <c r="N485" s="174"/>
      <c r="O485" s="174"/>
      <c r="P485" s="6"/>
      <c r="Q485" s="6"/>
      <c r="R485" s="6"/>
      <c r="S485" s="6"/>
      <c r="T485" s="6"/>
      <c r="U485" s="6"/>
      <c r="V485" s="6"/>
    </row>
    <row r="486" spans="1:22" s="77" customFormat="1" x14ac:dyDescent="0.2">
      <c r="A486" s="192" t="s">
        <v>17057</v>
      </c>
      <c r="B486" s="128">
        <v>48</v>
      </c>
      <c r="C486" s="77" t="str">
        <f>VLOOKUP(D486,fips_xref!$A$2:$B$53,2,FALSE)</f>
        <v>48371</v>
      </c>
      <c r="D486" t="s">
        <v>17038</v>
      </c>
      <c r="E486">
        <v>1311</v>
      </c>
      <c r="F486" t="s">
        <v>17459</v>
      </c>
      <c r="G486">
        <v>31000207</v>
      </c>
      <c r="H486" t="s">
        <v>17467</v>
      </c>
      <c r="I486" t="s">
        <v>17465</v>
      </c>
      <c r="J486" t="str">
        <f>VLOOKUP(G486,SCC_xref!$D$6:$E$261,2,FALSE)</f>
        <v>Permitted Fugitives</v>
      </c>
      <c r="K486" s="129">
        <v>0</v>
      </c>
      <c r="L486" s="129">
        <v>5.9405000000000001</v>
      </c>
      <c r="M486" s="174"/>
      <c r="N486" s="174"/>
      <c r="O486" s="174"/>
      <c r="P486" s="6"/>
      <c r="Q486" s="6"/>
      <c r="R486" s="6"/>
      <c r="S486" s="6"/>
      <c r="T486" s="6"/>
      <c r="U486" s="6"/>
      <c r="V486" s="6"/>
    </row>
    <row r="487" spans="1:22" s="77" customFormat="1" x14ac:dyDescent="0.2">
      <c r="A487" s="192" t="s">
        <v>17057</v>
      </c>
      <c r="B487" s="128">
        <v>48</v>
      </c>
      <c r="C487" s="77" t="str">
        <f>VLOOKUP(D487,fips_xref!$A$2:$B$53,2,FALSE)</f>
        <v>48371</v>
      </c>
      <c r="D487" t="s">
        <v>17038</v>
      </c>
      <c r="E487">
        <v>1311</v>
      </c>
      <c r="F487" t="s">
        <v>17459</v>
      </c>
      <c r="G487">
        <v>31000209</v>
      </c>
      <c r="H487" t="s">
        <v>17585</v>
      </c>
      <c r="I487" t="s">
        <v>17496</v>
      </c>
      <c r="J487" t="str">
        <f>VLOOKUP(G487,SCC_xref!$D$6:$E$261,2,FALSE)</f>
        <v>Natural Gas Production, Incinerators Burning Waste Gas or Augmented Waste Gas</v>
      </c>
      <c r="K487" s="129">
        <v>9.6882000000000001</v>
      </c>
      <c r="L487" s="129">
        <v>0.53290000000000004</v>
      </c>
      <c r="M487" s="174"/>
      <c r="N487" s="174"/>
      <c r="O487" s="174"/>
      <c r="P487" s="6"/>
      <c r="Q487" s="6"/>
      <c r="R487" s="6"/>
      <c r="S487" s="6"/>
      <c r="T487" s="6"/>
      <c r="U487" s="6"/>
      <c r="V487" s="6"/>
    </row>
    <row r="488" spans="1:22" s="77" customFormat="1" x14ac:dyDescent="0.2">
      <c r="A488" s="192" t="s">
        <v>17057</v>
      </c>
      <c r="B488" s="128">
        <v>48</v>
      </c>
      <c r="C488" s="77" t="str">
        <f>VLOOKUP(D488,fips_xref!$A$2:$B$53,2,FALSE)</f>
        <v>48371</v>
      </c>
      <c r="D488" t="s">
        <v>17038</v>
      </c>
      <c r="E488">
        <v>1311</v>
      </c>
      <c r="F488" t="s">
        <v>17459</v>
      </c>
      <c r="G488">
        <v>31000220</v>
      </c>
      <c r="H488" t="s">
        <v>17495</v>
      </c>
      <c r="I488" t="s">
        <v>17496</v>
      </c>
      <c r="J488" t="str">
        <f>VLOOKUP(G488,SCC_xref!$D$6:$E$261,2,FALSE)</f>
        <v>Natural Gas Production, All Equipt Leak Fugitives</v>
      </c>
      <c r="K488" s="129">
        <v>0</v>
      </c>
      <c r="L488" s="129">
        <v>3.3546999999999998</v>
      </c>
      <c r="M488" s="174"/>
      <c r="N488" s="174"/>
      <c r="O488" s="174"/>
      <c r="P488" s="6"/>
      <c r="Q488" s="6"/>
      <c r="R488" s="6"/>
      <c r="S488" s="6"/>
      <c r="T488" s="6"/>
      <c r="U488" s="6"/>
      <c r="V488" s="6"/>
    </row>
    <row r="489" spans="1:22" s="77" customFormat="1" x14ac:dyDescent="0.2">
      <c r="A489" s="192" t="s">
        <v>17057</v>
      </c>
      <c r="B489" s="128">
        <v>48</v>
      </c>
      <c r="C489" s="77" t="str">
        <f>VLOOKUP(D489,fips_xref!$A$2:$B$53,2,FALSE)</f>
        <v>48371</v>
      </c>
      <c r="D489" t="s">
        <v>17038</v>
      </c>
      <c r="E489">
        <v>1311</v>
      </c>
      <c r="F489" t="s">
        <v>17459</v>
      </c>
      <c r="G489">
        <v>31000227</v>
      </c>
      <c r="H489" t="s">
        <v>17468</v>
      </c>
      <c r="I489" t="s">
        <v>17469</v>
      </c>
      <c r="J489" t="str">
        <f>VLOOKUP(G489,SCC_xref!$D$6:$E$261,2,FALSE)</f>
        <v>Dehydrator</v>
      </c>
      <c r="K489" s="129">
        <v>0</v>
      </c>
      <c r="L489" s="129">
        <v>46.390500000000003</v>
      </c>
      <c r="M489" s="174"/>
      <c r="N489" s="174"/>
      <c r="O489" s="174"/>
      <c r="P489" s="6"/>
      <c r="Q489" s="6"/>
      <c r="R489" s="6"/>
      <c r="S489" s="6"/>
      <c r="T489" s="6"/>
      <c r="U489" s="6"/>
      <c r="V489" s="6"/>
    </row>
    <row r="490" spans="1:22" s="77" customFormat="1" x14ac:dyDescent="0.2">
      <c r="A490" s="192" t="s">
        <v>17057</v>
      </c>
      <c r="B490" s="128">
        <v>48</v>
      </c>
      <c r="C490" s="77" t="str">
        <f>VLOOKUP(D490,fips_xref!$A$2:$B$53,2,FALSE)</f>
        <v>48371</v>
      </c>
      <c r="D490" t="s">
        <v>17038</v>
      </c>
      <c r="E490">
        <v>1311</v>
      </c>
      <c r="F490" t="s">
        <v>17459</v>
      </c>
      <c r="G490">
        <v>31000228</v>
      </c>
      <c r="H490" t="s">
        <v>17497</v>
      </c>
      <c r="I490" t="s">
        <v>17469</v>
      </c>
      <c r="J490" t="str">
        <f>VLOOKUP(G490,SCC_xref!$D$6:$E$261,2,FALSE)</f>
        <v>Dehydrator</v>
      </c>
      <c r="K490" s="129">
        <v>3.0783</v>
      </c>
      <c r="L490" s="129">
        <v>0.16919999999999999</v>
      </c>
      <c r="M490" s="174"/>
      <c r="N490" s="174"/>
      <c r="O490" s="174"/>
      <c r="P490" s="6"/>
      <c r="Q490" s="6"/>
      <c r="R490" s="6"/>
      <c r="S490" s="6"/>
      <c r="T490" s="6"/>
      <c r="U490" s="6"/>
      <c r="V490" s="6"/>
    </row>
    <row r="491" spans="1:22" s="77" customFormat="1" x14ac:dyDescent="0.2">
      <c r="A491" s="192" t="s">
        <v>17057</v>
      </c>
      <c r="B491" s="128">
        <v>48</v>
      </c>
      <c r="C491" s="77" t="str">
        <f>VLOOKUP(D491,fips_xref!$A$2:$B$53,2,FALSE)</f>
        <v>48371</v>
      </c>
      <c r="D491" t="s">
        <v>17038</v>
      </c>
      <c r="E491">
        <v>1311</v>
      </c>
      <c r="F491" t="s">
        <v>17459</v>
      </c>
      <c r="G491">
        <v>31000301</v>
      </c>
      <c r="H491" t="s">
        <v>17537</v>
      </c>
      <c r="I491" t="s">
        <v>17506</v>
      </c>
      <c r="J491" t="str">
        <f>VLOOKUP(G491,SCC_xref!$D$6:$E$261,2,FALSE)</f>
        <v>Dehydrator</v>
      </c>
      <c r="K491" s="129">
        <v>0</v>
      </c>
      <c r="L491" s="129">
        <v>1.54E-2</v>
      </c>
      <c r="M491" s="174"/>
      <c r="N491" s="174"/>
      <c r="O491" s="174"/>
      <c r="P491" s="6"/>
      <c r="Q491" s="6"/>
      <c r="R491" s="6"/>
      <c r="S491" s="6"/>
      <c r="T491" s="6"/>
      <c r="U491" s="6"/>
      <c r="V491" s="6"/>
    </row>
    <row r="492" spans="1:22" s="77" customFormat="1" x14ac:dyDescent="0.2">
      <c r="A492" s="192" t="s">
        <v>17057</v>
      </c>
      <c r="B492" s="128">
        <v>48</v>
      </c>
      <c r="C492" s="77" t="str">
        <f>VLOOKUP(D492,fips_xref!$A$2:$B$53,2,FALSE)</f>
        <v>48371</v>
      </c>
      <c r="D492" t="s">
        <v>17038</v>
      </c>
      <c r="E492">
        <v>1311</v>
      </c>
      <c r="F492" t="s">
        <v>17459</v>
      </c>
      <c r="G492">
        <v>31000302</v>
      </c>
      <c r="H492" t="s">
        <v>17532</v>
      </c>
      <c r="I492" t="s">
        <v>17506</v>
      </c>
      <c r="J492" t="str">
        <f>VLOOKUP(G492,SCC_xref!$D$6:$E$261,2,FALSE)</f>
        <v>Dehydrator</v>
      </c>
      <c r="K492" s="129">
        <v>0.70599999999999996</v>
      </c>
      <c r="L492" s="129">
        <v>3.9E-2</v>
      </c>
      <c r="M492" s="174"/>
      <c r="N492" s="174"/>
      <c r="O492" s="174"/>
      <c r="P492" s="6"/>
      <c r="Q492" s="6"/>
      <c r="R492" s="6"/>
      <c r="S492" s="6"/>
      <c r="T492" s="6"/>
      <c r="U492" s="6"/>
      <c r="V492" s="6"/>
    </row>
    <row r="493" spans="1:22" s="77" customFormat="1" x14ac:dyDescent="0.2">
      <c r="A493" s="192" t="s">
        <v>17057</v>
      </c>
      <c r="B493" s="128">
        <v>48</v>
      </c>
      <c r="C493" s="77" t="str">
        <f>VLOOKUP(D493,fips_xref!$A$2:$B$53,2,FALSE)</f>
        <v>48371</v>
      </c>
      <c r="D493" t="s">
        <v>17038</v>
      </c>
      <c r="E493">
        <v>1311</v>
      </c>
      <c r="F493" t="s">
        <v>17459</v>
      </c>
      <c r="G493">
        <v>31000305</v>
      </c>
      <c r="H493" t="s">
        <v>17538</v>
      </c>
      <c r="I493" t="s">
        <v>17469</v>
      </c>
      <c r="J493" t="str">
        <f>VLOOKUP(G493,SCC_xref!$D$6:$E$261,2,FALSE)</f>
        <v>Natural Gas Processing Facilities, Gas Sweeting: Amine Process</v>
      </c>
      <c r="K493" s="129">
        <v>0</v>
      </c>
      <c r="L493" s="129">
        <v>3342.41</v>
      </c>
      <c r="M493" s="174"/>
      <c r="N493" s="174"/>
      <c r="O493" s="174"/>
      <c r="P493" s="6"/>
      <c r="Q493" s="6"/>
      <c r="R493" s="6"/>
      <c r="S493" s="6"/>
      <c r="T493" s="6"/>
      <c r="U493" s="6"/>
      <c r="V493" s="6"/>
    </row>
    <row r="494" spans="1:22" s="77" customFormat="1" x14ac:dyDescent="0.2">
      <c r="A494" s="192" t="s">
        <v>17057</v>
      </c>
      <c r="B494" s="128">
        <v>48</v>
      </c>
      <c r="C494" s="77" t="str">
        <f>VLOOKUP(D494,fips_xref!$A$2:$B$53,2,FALSE)</f>
        <v>48371</v>
      </c>
      <c r="D494" t="s">
        <v>17038</v>
      </c>
      <c r="E494">
        <v>1311</v>
      </c>
      <c r="F494" t="s">
        <v>17459</v>
      </c>
      <c r="G494">
        <v>31000307</v>
      </c>
      <c r="H494" t="s">
        <v>17539</v>
      </c>
      <c r="I494" t="s">
        <v>17506</v>
      </c>
      <c r="J494" t="str">
        <f>VLOOKUP(G494,SCC_xref!$D$6:$E$261,2,FALSE)</f>
        <v>Natural Gas Processing Facilities, Relief Valves</v>
      </c>
      <c r="K494" s="129">
        <v>0</v>
      </c>
      <c r="L494" s="129">
        <v>0</v>
      </c>
      <c r="M494" s="174"/>
      <c r="N494" s="174"/>
      <c r="O494" s="174"/>
      <c r="P494" s="6"/>
      <c r="Q494" s="6"/>
      <c r="R494" s="6"/>
      <c r="S494" s="6"/>
      <c r="T494" s="6"/>
      <c r="U494" s="6"/>
      <c r="V494" s="6"/>
    </row>
    <row r="495" spans="1:22" s="77" customFormat="1" x14ac:dyDescent="0.2">
      <c r="A495" s="192" t="s">
        <v>17057</v>
      </c>
      <c r="B495" s="128">
        <v>48</v>
      </c>
      <c r="C495" s="77" t="str">
        <f>VLOOKUP(D495,fips_xref!$A$2:$B$53,2,FALSE)</f>
        <v>48371</v>
      </c>
      <c r="D495" t="s">
        <v>17038</v>
      </c>
      <c r="E495">
        <v>1311</v>
      </c>
      <c r="F495" t="s">
        <v>17459</v>
      </c>
      <c r="G495">
        <v>31000402</v>
      </c>
      <c r="H495" t="s">
        <v>17610</v>
      </c>
      <c r="I495" t="s">
        <v>17465</v>
      </c>
      <c r="J495" t="str">
        <f>VLOOKUP(G495,SCC_xref!$D$6:$E$261,2,FALSE)</f>
        <v>Process Heaters</v>
      </c>
      <c r="K495" s="129">
        <v>1.4</v>
      </c>
      <c r="L495" s="129">
        <v>0.08</v>
      </c>
      <c r="M495" s="174"/>
      <c r="N495" s="174"/>
      <c r="O495" s="174"/>
      <c r="P495" s="6"/>
      <c r="Q495" s="6"/>
      <c r="R495" s="6"/>
      <c r="S495" s="6"/>
      <c r="T495" s="6"/>
      <c r="U495" s="6"/>
      <c r="V495" s="6"/>
    </row>
    <row r="496" spans="1:22" s="77" customFormat="1" x14ac:dyDescent="0.2">
      <c r="A496" s="192" t="s">
        <v>17057</v>
      </c>
      <c r="B496" s="128">
        <v>48</v>
      </c>
      <c r="C496" s="77" t="str">
        <f>VLOOKUP(D496,fips_xref!$A$2:$B$53,2,FALSE)</f>
        <v>48371</v>
      </c>
      <c r="D496" t="s">
        <v>17038</v>
      </c>
      <c r="E496">
        <v>1311</v>
      </c>
      <c r="F496" t="s">
        <v>17459</v>
      </c>
      <c r="G496">
        <v>31000404</v>
      </c>
      <c r="H496" t="s">
        <v>17471</v>
      </c>
      <c r="I496" t="s">
        <v>17465</v>
      </c>
      <c r="J496" t="str">
        <f>VLOOKUP(G496,SCC_xref!$D$6:$E$261,2,FALSE)</f>
        <v>Process Heaters</v>
      </c>
      <c r="K496" s="129">
        <v>28.733799999999999</v>
      </c>
      <c r="L496" s="129">
        <v>1.5802</v>
      </c>
      <c r="M496" s="174"/>
      <c r="N496" s="174"/>
      <c r="O496" s="174"/>
      <c r="P496" s="6"/>
      <c r="Q496" s="6"/>
      <c r="R496" s="6"/>
      <c r="S496" s="6"/>
      <c r="T496" s="6"/>
      <c r="U496" s="6"/>
      <c r="V496" s="6"/>
    </row>
    <row r="497" spans="1:22" s="77" customFormat="1" x14ac:dyDescent="0.2">
      <c r="A497" s="192" t="s">
        <v>17057</v>
      </c>
      <c r="B497" s="128">
        <v>48</v>
      </c>
      <c r="C497" s="77" t="str">
        <f>VLOOKUP(D497,fips_xref!$A$2:$B$53,2,FALSE)</f>
        <v>48371</v>
      </c>
      <c r="D497" t="s">
        <v>17038</v>
      </c>
      <c r="E497">
        <v>1311</v>
      </c>
      <c r="F497" t="s">
        <v>17459</v>
      </c>
      <c r="G497">
        <v>31088801</v>
      </c>
      <c r="H497" t="s">
        <v>17472</v>
      </c>
      <c r="I497" t="s">
        <v>17465</v>
      </c>
      <c r="J497" t="str">
        <f>VLOOKUP(G497,SCC_xref!$D$6:$E$261,2,FALSE)</f>
        <v>Permitted Fugitives</v>
      </c>
      <c r="K497" s="129">
        <v>0</v>
      </c>
      <c r="L497" s="129">
        <v>0.64300000000000002</v>
      </c>
      <c r="M497" s="174"/>
      <c r="N497" s="174"/>
      <c r="O497" s="174"/>
      <c r="P497" s="6"/>
      <c r="Q497" s="6"/>
      <c r="R497" s="6"/>
      <c r="S497" s="6"/>
      <c r="T497" s="6"/>
      <c r="U497" s="6"/>
      <c r="V497" s="6"/>
    </row>
    <row r="498" spans="1:22" s="77" customFormat="1" x14ac:dyDescent="0.2">
      <c r="A498" s="192" t="s">
        <v>17057</v>
      </c>
      <c r="B498" s="128">
        <v>48</v>
      </c>
      <c r="C498" s="77" t="str">
        <f>VLOOKUP(D498,fips_xref!$A$2:$B$53,2,FALSE)</f>
        <v>48371</v>
      </c>
      <c r="D498" t="s">
        <v>17038</v>
      </c>
      <c r="E498">
        <v>1311</v>
      </c>
      <c r="F498" t="s">
        <v>17459</v>
      </c>
      <c r="G498">
        <v>40300102</v>
      </c>
      <c r="H498" t="s">
        <v>17611</v>
      </c>
      <c r="I498" t="s">
        <v>17474</v>
      </c>
      <c r="J498" t="str">
        <f>VLOOKUP(G498,SCC_xref!$D$6:$E$261,2,FALSE)</f>
        <v>Permitted Tank Losses</v>
      </c>
      <c r="K498" s="129">
        <v>0</v>
      </c>
      <c r="L498" s="129">
        <v>0</v>
      </c>
      <c r="M498" s="174"/>
      <c r="N498" s="174"/>
      <c r="O498" s="174"/>
      <c r="P498" s="6"/>
      <c r="Q498" s="6"/>
      <c r="R498" s="6"/>
      <c r="S498" s="6"/>
      <c r="T498" s="6"/>
      <c r="U498" s="6"/>
      <c r="V498" s="6"/>
    </row>
    <row r="499" spans="1:22" s="77" customFormat="1" x14ac:dyDescent="0.2">
      <c r="A499" s="192" t="s">
        <v>17057</v>
      </c>
      <c r="B499" s="128">
        <v>48</v>
      </c>
      <c r="C499" s="77" t="str">
        <f>VLOOKUP(D499,fips_xref!$A$2:$B$53,2,FALSE)</f>
        <v>48371</v>
      </c>
      <c r="D499" t="s">
        <v>17038</v>
      </c>
      <c r="E499">
        <v>1311</v>
      </c>
      <c r="F499" t="s">
        <v>17459</v>
      </c>
      <c r="G499">
        <v>40400311</v>
      </c>
      <c r="H499" t="s">
        <v>17477</v>
      </c>
      <c r="I499" t="s">
        <v>17478</v>
      </c>
      <c r="J499" t="str">
        <f>VLOOKUP(G499,SCC_xref!$D$6:$E$261,2,FALSE)</f>
        <v>Permitted Tank Losses</v>
      </c>
      <c r="K499" s="129">
        <v>0</v>
      </c>
      <c r="L499" s="129">
        <v>5.4847000000000001</v>
      </c>
      <c r="M499" s="174"/>
      <c r="N499" s="174"/>
      <c r="O499" s="174"/>
      <c r="P499" s="6"/>
      <c r="Q499" s="6"/>
      <c r="R499" s="6"/>
      <c r="S499" s="6"/>
      <c r="T499" s="6"/>
      <c r="U499" s="6"/>
      <c r="V499" s="6"/>
    </row>
    <row r="500" spans="1:22" s="77" customFormat="1" x14ac:dyDescent="0.2">
      <c r="A500" s="192" t="s">
        <v>17057</v>
      </c>
      <c r="B500" s="128">
        <v>48</v>
      </c>
      <c r="C500" s="77" t="str">
        <f>VLOOKUP(D500,fips_xref!$A$2:$B$53,2,FALSE)</f>
        <v>48371</v>
      </c>
      <c r="D500" t="s">
        <v>17038</v>
      </c>
      <c r="E500">
        <v>1311</v>
      </c>
      <c r="F500" t="s">
        <v>17459</v>
      </c>
      <c r="G500">
        <v>40400312</v>
      </c>
      <c r="H500" t="s">
        <v>17477</v>
      </c>
      <c r="I500" t="s">
        <v>17478</v>
      </c>
      <c r="J500" t="str">
        <f>VLOOKUP(G500,SCC_xref!$D$6:$E$261,2,FALSE)</f>
        <v>Permitted Tank Losses</v>
      </c>
      <c r="K500" s="129">
        <v>0</v>
      </c>
      <c r="L500" s="129">
        <v>0.36</v>
      </c>
      <c r="M500" s="174"/>
      <c r="N500" s="174"/>
      <c r="O500" s="174"/>
      <c r="P500" s="6"/>
      <c r="Q500" s="6"/>
      <c r="R500" s="6"/>
      <c r="S500" s="6"/>
      <c r="T500" s="6"/>
      <c r="U500" s="6"/>
      <c r="V500" s="6"/>
    </row>
    <row r="501" spans="1:22" s="77" customFormat="1" x14ac:dyDescent="0.2">
      <c r="A501" s="192" t="s">
        <v>17057</v>
      </c>
      <c r="B501" s="128">
        <v>48</v>
      </c>
      <c r="C501" s="77" t="str">
        <f>VLOOKUP(D501,fips_xref!$A$2:$B$53,2,FALSE)</f>
        <v>48371</v>
      </c>
      <c r="D501" t="s">
        <v>17038</v>
      </c>
      <c r="E501">
        <v>1311</v>
      </c>
      <c r="F501" t="s">
        <v>17459</v>
      </c>
      <c r="G501">
        <v>40600132</v>
      </c>
      <c r="H501" t="s">
        <v>17510</v>
      </c>
      <c r="I501" t="s">
        <v>17504</v>
      </c>
      <c r="J501" t="str">
        <f>VLOOKUP(G501,SCC_xref!$D$6:$E$261,2,FALSE)</f>
        <v>Permitted Tank Losses</v>
      </c>
      <c r="K501" s="129">
        <v>0</v>
      </c>
      <c r="L501" s="129">
        <v>0.21909999999999999</v>
      </c>
      <c r="M501" s="174"/>
      <c r="N501" s="174"/>
      <c r="O501" s="174"/>
      <c r="P501" s="6"/>
      <c r="Q501" s="6"/>
      <c r="R501" s="6"/>
      <c r="S501" s="6"/>
      <c r="T501" s="6"/>
      <c r="U501" s="6"/>
      <c r="V501" s="6"/>
    </row>
    <row r="502" spans="1:22" s="77" customFormat="1" x14ac:dyDescent="0.2">
      <c r="A502" s="192" t="s">
        <v>17057</v>
      </c>
      <c r="B502" s="128">
        <v>48</v>
      </c>
      <c r="C502" s="77" t="str">
        <f>VLOOKUP(D502,fips_xref!$A$2:$B$53,2,FALSE)</f>
        <v>48371</v>
      </c>
      <c r="D502" t="s">
        <v>17038</v>
      </c>
      <c r="E502">
        <v>1311</v>
      </c>
      <c r="F502" t="s">
        <v>17459</v>
      </c>
      <c r="G502">
        <v>40703204</v>
      </c>
      <c r="H502" t="s">
        <v>17612</v>
      </c>
      <c r="I502" t="s">
        <v>17548</v>
      </c>
      <c r="J502" t="str">
        <f>VLOOKUP(G502,SCC_xref!$D$6:$E$261,2,FALSE)</f>
        <v>Natural Gas Production, Other Not Classified</v>
      </c>
      <c r="K502" s="129">
        <v>0</v>
      </c>
      <c r="L502" s="129">
        <v>0.42</v>
      </c>
      <c r="M502" s="174"/>
      <c r="N502" s="174"/>
      <c r="O502" s="174"/>
      <c r="P502" s="6"/>
      <c r="Q502" s="6"/>
      <c r="R502" s="6"/>
      <c r="S502" s="6"/>
      <c r="T502" s="6"/>
      <c r="U502" s="6"/>
      <c r="V502" s="6"/>
    </row>
    <row r="503" spans="1:22" s="77" customFormat="1" x14ac:dyDescent="0.2">
      <c r="A503" s="192" t="s">
        <v>17057</v>
      </c>
      <c r="B503" s="128">
        <v>48</v>
      </c>
      <c r="C503" s="77" t="str">
        <f>VLOOKUP(D503,fips_xref!$A$2:$B$53,2,FALSE)</f>
        <v>48371</v>
      </c>
      <c r="D503" t="s">
        <v>17038</v>
      </c>
      <c r="E503">
        <v>1311</v>
      </c>
      <c r="F503" t="s">
        <v>17459</v>
      </c>
      <c r="G503">
        <v>40703604</v>
      </c>
      <c r="H503" t="s">
        <v>17613</v>
      </c>
      <c r="I503" t="s">
        <v>17548</v>
      </c>
      <c r="J503" t="str">
        <f>VLOOKUP(G503,SCC_xref!$D$6:$E$261,2,FALSE)</f>
        <v>Natural Gas Production, Other Not Classified</v>
      </c>
      <c r="K503" s="129">
        <v>0</v>
      </c>
      <c r="L503" s="129">
        <v>8.5000000000000006E-2</v>
      </c>
      <c r="M503" s="174"/>
      <c r="N503" s="174"/>
      <c r="O503" s="174"/>
      <c r="P503" s="6"/>
      <c r="Q503" s="6"/>
      <c r="R503" s="6"/>
      <c r="S503" s="6"/>
      <c r="T503" s="6"/>
      <c r="U503" s="6"/>
      <c r="V503" s="6"/>
    </row>
    <row r="504" spans="1:22" s="77" customFormat="1" x14ac:dyDescent="0.2">
      <c r="A504" s="192" t="s">
        <v>17057</v>
      </c>
      <c r="B504" s="128">
        <v>48</v>
      </c>
      <c r="C504" s="77" t="str">
        <f>VLOOKUP(D504,fips_xref!$A$2:$B$53,2,FALSE)</f>
        <v>48371</v>
      </c>
      <c r="D504" t="s">
        <v>17038</v>
      </c>
      <c r="E504">
        <v>1311</v>
      </c>
      <c r="F504" t="s">
        <v>17459</v>
      </c>
      <c r="G504">
        <v>40899995</v>
      </c>
      <c r="H504" t="s">
        <v>17550</v>
      </c>
      <c r="I504" t="s">
        <v>17512</v>
      </c>
      <c r="J504" t="str">
        <f>VLOOKUP(G504,SCC_xref!$D$6:$E$261,2,FALSE)</f>
        <v>Natural Gas Production, Other Not Classified</v>
      </c>
      <c r="K504" s="129">
        <v>0</v>
      </c>
      <c r="L504" s="129">
        <v>0.25</v>
      </c>
      <c r="M504" s="174"/>
      <c r="N504" s="174"/>
      <c r="O504" s="174"/>
      <c r="P504" s="6"/>
      <c r="Q504" s="6"/>
      <c r="R504" s="6"/>
      <c r="S504" s="6"/>
      <c r="T504" s="6"/>
      <c r="U504" s="6"/>
      <c r="V504" s="6"/>
    </row>
    <row r="505" spans="1:22" s="77" customFormat="1" x14ac:dyDescent="0.2">
      <c r="A505" s="192" t="s">
        <v>17057</v>
      </c>
      <c r="B505" s="128">
        <v>48</v>
      </c>
      <c r="C505" s="77" t="str">
        <f>VLOOKUP(D505,fips_xref!$A$2:$B$53,2,FALSE)</f>
        <v>48371</v>
      </c>
      <c r="D505" t="s">
        <v>17038</v>
      </c>
      <c r="E505">
        <v>1321</v>
      </c>
      <c r="F505" t="s">
        <v>17479</v>
      </c>
      <c r="G505">
        <v>10200602</v>
      </c>
      <c r="H505" t="s">
        <v>17480</v>
      </c>
      <c r="I505" t="s">
        <v>17481</v>
      </c>
      <c r="J505" t="str">
        <f>VLOOKUP(G505,SCC_xref!$D$6:$E$261,2,FALSE)</f>
        <v>Process Heaters</v>
      </c>
      <c r="K505" s="129">
        <v>8.0455000000000005</v>
      </c>
      <c r="L505" s="129">
        <v>0.4425</v>
      </c>
      <c r="M505" s="174"/>
      <c r="N505" s="174"/>
      <c r="O505" s="174"/>
      <c r="P505" s="6"/>
      <c r="Q505" s="6"/>
      <c r="R505" s="6"/>
      <c r="S505" s="6"/>
      <c r="T505" s="6"/>
      <c r="U505" s="6"/>
      <c r="V505" s="6"/>
    </row>
    <row r="506" spans="1:22" s="77" customFormat="1" x14ac:dyDescent="0.2">
      <c r="A506" s="192" t="s">
        <v>17057</v>
      </c>
      <c r="B506" s="128">
        <v>48</v>
      </c>
      <c r="C506" s="77" t="str">
        <f>VLOOKUP(D506,fips_xref!$A$2:$B$53,2,FALSE)</f>
        <v>48371</v>
      </c>
      <c r="D506" t="s">
        <v>17038</v>
      </c>
      <c r="E506">
        <v>1321</v>
      </c>
      <c r="F506" t="s">
        <v>17479</v>
      </c>
      <c r="G506">
        <v>10300603</v>
      </c>
      <c r="H506" t="s">
        <v>17606</v>
      </c>
      <c r="I506" t="s">
        <v>17481</v>
      </c>
      <c r="J506" t="str">
        <f>VLOOKUP(G506,SCC_xref!$D$6:$E$261,2,FALSE)</f>
        <v>Process Heaters</v>
      </c>
      <c r="K506" s="129">
        <v>4.38</v>
      </c>
      <c r="L506" s="129">
        <v>0.24</v>
      </c>
      <c r="M506" s="174"/>
      <c r="N506" s="174"/>
      <c r="O506" s="174"/>
      <c r="P506" s="6"/>
      <c r="Q506" s="6"/>
      <c r="R506" s="6"/>
      <c r="S506" s="6"/>
      <c r="T506" s="6"/>
      <c r="U506" s="6"/>
      <c r="V506" s="6"/>
    </row>
    <row r="507" spans="1:22" s="77" customFormat="1" x14ac:dyDescent="0.2">
      <c r="A507" s="192" t="s">
        <v>17057</v>
      </c>
      <c r="B507" s="128">
        <v>48</v>
      </c>
      <c r="C507" s="77" t="str">
        <f>VLOOKUP(D507,fips_xref!$A$2:$B$53,2,FALSE)</f>
        <v>48371</v>
      </c>
      <c r="D507" t="s">
        <v>17038</v>
      </c>
      <c r="E507">
        <v>1321</v>
      </c>
      <c r="F507" t="s">
        <v>17479</v>
      </c>
      <c r="G507">
        <v>20200102</v>
      </c>
      <c r="H507" t="s">
        <v>17514</v>
      </c>
      <c r="I507" t="s">
        <v>17461</v>
      </c>
      <c r="J507" t="str">
        <f>VLOOKUP(G507,SCC_xref!$D$6:$E$261,2,FALSE)</f>
        <v>Compressor Engines</v>
      </c>
      <c r="K507" s="129">
        <v>0</v>
      </c>
      <c r="L507" s="129">
        <v>0</v>
      </c>
      <c r="M507" s="174"/>
      <c r="N507" s="174"/>
      <c r="O507" s="174"/>
      <c r="P507" s="6"/>
      <c r="Q507" s="6"/>
      <c r="R507" s="6"/>
      <c r="S507" s="6"/>
      <c r="T507" s="6"/>
      <c r="U507" s="6"/>
      <c r="V507" s="6"/>
    </row>
    <row r="508" spans="1:22" s="77" customFormat="1" x14ac:dyDescent="0.2">
      <c r="A508" s="192" t="s">
        <v>17057</v>
      </c>
      <c r="B508" s="128">
        <v>48</v>
      </c>
      <c r="C508" s="77" t="str">
        <f>VLOOKUP(D508,fips_xref!$A$2:$B$53,2,FALSE)</f>
        <v>48371</v>
      </c>
      <c r="D508" t="s">
        <v>17038</v>
      </c>
      <c r="E508">
        <v>1321</v>
      </c>
      <c r="F508" t="s">
        <v>17479</v>
      </c>
      <c r="G508">
        <v>20200201</v>
      </c>
      <c r="H508" t="s">
        <v>17509</v>
      </c>
      <c r="I508" t="s">
        <v>17461</v>
      </c>
      <c r="J508" t="str">
        <f>VLOOKUP(G508,SCC_xref!$D$6:$E$261,2,FALSE)</f>
        <v>Compressor Engines</v>
      </c>
      <c r="K508" s="129">
        <v>690.88239999999996</v>
      </c>
      <c r="L508" s="129">
        <v>4.0407000000000002</v>
      </c>
      <c r="M508" s="174"/>
      <c r="N508" s="174"/>
      <c r="O508" s="174"/>
      <c r="P508" s="6"/>
      <c r="Q508" s="6"/>
      <c r="R508" s="6"/>
      <c r="S508" s="6"/>
      <c r="T508" s="6"/>
      <c r="U508" s="6"/>
      <c r="V508" s="6"/>
    </row>
    <row r="509" spans="1:22" s="77" customFormat="1" x14ac:dyDescent="0.2">
      <c r="A509" s="192" t="s">
        <v>17057</v>
      </c>
      <c r="B509" s="128">
        <v>48</v>
      </c>
      <c r="C509" s="77" t="str">
        <f>VLOOKUP(D509,fips_xref!$A$2:$B$53,2,FALSE)</f>
        <v>48371</v>
      </c>
      <c r="D509" t="s">
        <v>17038</v>
      </c>
      <c r="E509">
        <v>1321</v>
      </c>
      <c r="F509" t="s">
        <v>17479</v>
      </c>
      <c r="G509">
        <v>20200252</v>
      </c>
      <c r="H509" t="s">
        <v>17460</v>
      </c>
      <c r="I509" t="s">
        <v>17461</v>
      </c>
      <c r="J509" t="str">
        <f>VLOOKUP(G509,SCC_xref!$D$6:$E$261,2,FALSE)</f>
        <v>Compressor Engines</v>
      </c>
      <c r="K509" s="129">
        <v>617.8229</v>
      </c>
      <c r="L509" s="129">
        <v>69.121700000000004</v>
      </c>
      <c r="M509" s="174"/>
      <c r="N509" s="174"/>
      <c r="O509" s="174"/>
      <c r="P509" s="6"/>
      <c r="Q509" s="6"/>
      <c r="R509" s="6"/>
      <c r="S509" s="6"/>
      <c r="T509" s="6"/>
      <c r="U509" s="6"/>
      <c r="V509" s="6"/>
    </row>
    <row r="510" spans="1:22" s="77" customFormat="1" x14ac:dyDescent="0.2">
      <c r="A510" s="192" t="s">
        <v>17057</v>
      </c>
      <c r="B510" s="128">
        <v>48</v>
      </c>
      <c r="C510" s="77" t="str">
        <f>VLOOKUP(D510,fips_xref!$A$2:$B$53,2,FALSE)</f>
        <v>48371</v>
      </c>
      <c r="D510" t="s">
        <v>17038</v>
      </c>
      <c r="E510">
        <v>1321</v>
      </c>
      <c r="F510" t="s">
        <v>17479</v>
      </c>
      <c r="G510">
        <v>20200253</v>
      </c>
      <c r="H510" t="s">
        <v>17462</v>
      </c>
      <c r="I510" t="s">
        <v>17461</v>
      </c>
      <c r="J510" t="str">
        <f>VLOOKUP(G510,SCC_xref!$D$6:$E$261,2,FALSE)</f>
        <v>Compressor Engines</v>
      </c>
      <c r="K510" s="129">
        <v>439.88459999999998</v>
      </c>
      <c r="L510" s="129">
        <v>93.023700000000005</v>
      </c>
      <c r="M510" s="174"/>
      <c r="N510" s="174"/>
      <c r="O510" s="174"/>
      <c r="P510" s="6"/>
      <c r="Q510" s="6"/>
      <c r="R510" s="6"/>
      <c r="S510" s="6"/>
      <c r="T510" s="6"/>
      <c r="U510" s="6"/>
      <c r="V510" s="6"/>
    </row>
    <row r="511" spans="1:22" s="77" customFormat="1" x14ac:dyDescent="0.2">
      <c r="A511" s="192" t="s">
        <v>17057</v>
      </c>
      <c r="B511" s="128">
        <v>48</v>
      </c>
      <c r="C511" s="77" t="str">
        <f>VLOOKUP(D511,fips_xref!$A$2:$B$53,2,FALSE)</f>
        <v>48371</v>
      </c>
      <c r="D511" t="s">
        <v>17038</v>
      </c>
      <c r="E511">
        <v>1321</v>
      </c>
      <c r="F511" t="s">
        <v>17479</v>
      </c>
      <c r="G511">
        <v>20200254</v>
      </c>
      <c r="H511" t="s">
        <v>17463</v>
      </c>
      <c r="I511" t="s">
        <v>17461</v>
      </c>
      <c r="J511" t="str">
        <f>VLOOKUP(G511,SCC_xref!$D$6:$E$261,2,FALSE)</f>
        <v>Compressor Engines</v>
      </c>
      <c r="K511" s="129">
        <v>363.42630000000003</v>
      </c>
      <c r="L511" s="129">
        <v>50.700200000000002</v>
      </c>
      <c r="M511" s="174"/>
      <c r="N511" s="174"/>
      <c r="O511" s="174"/>
      <c r="P511" s="6"/>
      <c r="Q511" s="6"/>
      <c r="R511" s="6"/>
      <c r="S511" s="6"/>
      <c r="T511" s="6"/>
      <c r="U511" s="6"/>
      <c r="V511" s="6"/>
    </row>
    <row r="512" spans="1:22" s="77" customFormat="1" x14ac:dyDescent="0.2">
      <c r="A512" s="192" t="s">
        <v>17057</v>
      </c>
      <c r="B512" s="128">
        <v>48</v>
      </c>
      <c r="C512" s="77" t="str">
        <f>VLOOKUP(D512,fips_xref!$A$2:$B$53,2,FALSE)</f>
        <v>48371</v>
      </c>
      <c r="D512" t="s">
        <v>17038</v>
      </c>
      <c r="E512">
        <v>1321</v>
      </c>
      <c r="F512" t="s">
        <v>17479</v>
      </c>
      <c r="G512">
        <v>20200256</v>
      </c>
      <c r="H512" t="s">
        <v>17614</v>
      </c>
      <c r="I512" t="s">
        <v>17461</v>
      </c>
      <c r="J512" t="str">
        <f>VLOOKUP(G512,SCC_xref!$D$6:$E$261,2,FALSE)</f>
        <v>Compressor Engines</v>
      </c>
      <c r="K512" s="129">
        <v>30.06</v>
      </c>
      <c r="L512" s="129">
        <v>16.869800000000001</v>
      </c>
      <c r="M512" s="174"/>
      <c r="N512" s="174"/>
      <c r="O512" s="174"/>
      <c r="P512" s="6"/>
      <c r="Q512" s="6"/>
      <c r="R512" s="6"/>
      <c r="S512" s="6"/>
      <c r="T512" s="6"/>
      <c r="U512" s="6"/>
      <c r="V512" s="6"/>
    </row>
    <row r="513" spans="1:22" s="77" customFormat="1" x14ac:dyDescent="0.2">
      <c r="A513" s="192" t="s">
        <v>17057</v>
      </c>
      <c r="B513" s="128">
        <v>48</v>
      </c>
      <c r="C513" s="77" t="str">
        <f>VLOOKUP(D513,fips_xref!$A$2:$B$53,2,FALSE)</f>
        <v>48371</v>
      </c>
      <c r="D513" t="s">
        <v>17038</v>
      </c>
      <c r="E513">
        <v>1321</v>
      </c>
      <c r="F513" t="s">
        <v>17479</v>
      </c>
      <c r="G513">
        <v>30600401</v>
      </c>
      <c r="H513" t="s">
        <v>17515</v>
      </c>
      <c r="I513" t="s">
        <v>17490</v>
      </c>
      <c r="J513" t="str">
        <f>VLOOKUP(G513,SCC_xref!$D$6:$E$261,2,FALSE)</f>
        <v>Natural Gas Production, Flares</v>
      </c>
      <c r="K513" s="129">
        <v>0</v>
      </c>
      <c r="L513" s="129">
        <v>2.09</v>
      </c>
      <c r="M513" s="174"/>
      <c r="N513" s="174"/>
      <c r="O513" s="174"/>
      <c r="P513" s="6"/>
      <c r="Q513" s="6"/>
      <c r="R513" s="6"/>
      <c r="S513" s="6"/>
      <c r="T513" s="6"/>
      <c r="U513" s="6"/>
      <c r="V513" s="6"/>
    </row>
    <row r="514" spans="1:22" s="77" customFormat="1" x14ac:dyDescent="0.2">
      <c r="A514" s="192" t="s">
        <v>17057</v>
      </c>
      <c r="B514" s="128">
        <v>48</v>
      </c>
      <c r="C514" s="77" t="str">
        <f>VLOOKUP(D514,fips_xref!$A$2:$B$53,2,FALSE)</f>
        <v>48371</v>
      </c>
      <c r="D514" t="s">
        <v>17038</v>
      </c>
      <c r="E514">
        <v>1321</v>
      </c>
      <c r="F514" t="s">
        <v>17479</v>
      </c>
      <c r="G514">
        <v>31000199</v>
      </c>
      <c r="H514" t="s">
        <v>17574</v>
      </c>
      <c r="I514" t="s">
        <v>17465</v>
      </c>
      <c r="J514" t="str">
        <f>VLOOKUP(G514,SCC_xref!$D$6:$E$261,2,FALSE)</f>
        <v>Oil Production, Processing Operations: Not Classified</v>
      </c>
      <c r="K514" s="129">
        <v>0</v>
      </c>
      <c r="L514" s="129">
        <v>16.376300000000001</v>
      </c>
      <c r="M514" s="174"/>
      <c r="N514" s="174"/>
      <c r="O514" s="174"/>
      <c r="P514" s="6"/>
      <c r="Q514" s="6"/>
      <c r="R514" s="6"/>
      <c r="S514" s="6"/>
      <c r="T514" s="6"/>
      <c r="U514" s="6"/>
      <c r="V514" s="6"/>
    </row>
    <row r="515" spans="1:22" s="77" customFormat="1" x14ac:dyDescent="0.2">
      <c r="A515" s="192" t="s">
        <v>17057</v>
      </c>
      <c r="B515" s="128">
        <v>48</v>
      </c>
      <c r="C515" s="77" t="str">
        <f>VLOOKUP(D515,fips_xref!$A$2:$B$53,2,FALSE)</f>
        <v>48371</v>
      </c>
      <c r="D515" t="s">
        <v>17038</v>
      </c>
      <c r="E515">
        <v>1321</v>
      </c>
      <c r="F515" t="s">
        <v>17479</v>
      </c>
      <c r="G515">
        <v>31000201</v>
      </c>
      <c r="H515" t="s">
        <v>17494</v>
      </c>
      <c r="I515" t="s">
        <v>17465</v>
      </c>
      <c r="J515" t="str">
        <f>VLOOKUP(G515,SCC_xref!$D$6:$E$261,2,FALSE)</f>
        <v>Natural Gas Production, Gas Sweetening: Amine Process</v>
      </c>
      <c r="K515" s="129">
        <v>0</v>
      </c>
      <c r="L515" s="129">
        <v>0.06</v>
      </c>
      <c r="M515" s="174"/>
      <c r="N515" s="174"/>
      <c r="O515" s="174"/>
      <c r="P515" s="6"/>
      <c r="Q515" s="6"/>
      <c r="R515" s="6"/>
      <c r="S515" s="6"/>
      <c r="T515" s="6"/>
      <c r="U515" s="6"/>
      <c r="V515" s="6"/>
    </row>
    <row r="516" spans="1:22" s="77" customFormat="1" x14ac:dyDescent="0.2">
      <c r="A516" s="192" t="s">
        <v>17057</v>
      </c>
      <c r="B516" s="128">
        <v>48</v>
      </c>
      <c r="C516" s="77" t="str">
        <f>VLOOKUP(D516,fips_xref!$A$2:$B$53,2,FALSE)</f>
        <v>48371</v>
      </c>
      <c r="D516" t="s">
        <v>17038</v>
      </c>
      <c r="E516">
        <v>1321</v>
      </c>
      <c r="F516" t="s">
        <v>17479</v>
      </c>
      <c r="G516">
        <v>31000205</v>
      </c>
      <c r="H516" t="s">
        <v>17466</v>
      </c>
      <c r="I516" t="s">
        <v>17465</v>
      </c>
      <c r="J516" t="str">
        <f>VLOOKUP(G516,SCC_xref!$D$6:$E$261,2,FALSE)</f>
        <v>Natural Gas Production, Flares</v>
      </c>
      <c r="K516" s="129">
        <v>2.5312999999999999</v>
      </c>
      <c r="L516" s="129">
        <v>0.28789999999999999</v>
      </c>
      <c r="M516" s="174"/>
      <c r="N516" s="174"/>
      <c r="O516" s="174"/>
      <c r="P516" s="6"/>
      <c r="Q516" s="6"/>
      <c r="R516" s="6"/>
      <c r="S516" s="6"/>
      <c r="T516" s="6"/>
      <c r="U516" s="6"/>
      <c r="V516" s="6"/>
    </row>
    <row r="517" spans="1:22" s="77" customFormat="1" x14ac:dyDescent="0.2">
      <c r="A517" s="192" t="s">
        <v>17057</v>
      </c>
      <c r="B517" s="128">
        <v>48</v>
      </c>
      <c r="C517" s="77" t="str">
        <f>VLOOKUP(D517,fips_xref!$A$2:$B$53,2,FALSE)</f>
        <v>48371</v>
      </c>
      <c r="D517" t="s">
        <v>17038</v>
      </c>
      <c r="E517">
        <v>1321</v>
      </c>
      <c r="F517" t="s">
        <v>17479</v>
      </c>
      <c r="G517">
        <v>31000207</v>
      </c>
      <c r="H517" t="s">
        <v>17467</v>
      </c>
      <c r="I517" t="s">
        <v>17465</v>
      </c>
      <c r="J517" t="str">
        <f>VLOOKUP(G517,SCC_xref!$D$6:$E$261,2,FALSE)</f>
        <v>Permitted Fugitives</v>
      </c>
      <c r="K517" s="129">
        <v>0</v>
      </c>
      <c r="L517" s="129">
        <v>29.917300000000001</v>
      </c>
      <c r="M517" s="174"/>
      <c r="N517" s="174"/>
      <c r="O517" s="174"/>
      <c r="P517" s="6"/>
      <c r="Q517" s="6"/>
      <c r="R517" s="6"/>
      <c r="S517" s="6"/>
      <c r="T517" s="6"/>
      <c r="U517" s="6"/>
      <c r="V517" s="6"/>
    </row>
    <row r="518" spans="1:22" s="77" customFormat="1" x14ac:dyDescent="0.2">
      <c r="A518" s="192" t="s">
        <v>17057</v>
      </c>
      <c r="B518" s="128">
        <v>48</v>
      </c>
      <c r="C518" s="77" t="str">
        <f>VLOOKUP(D518,fips_xref!$A$2:$B$53,2,FALSE)</f>
        <v>48371</v>
      </c>
      <c r="D518" t="s">
        <v>17038</v>
      </c>
      <c r="E518">
        <v>1321</v>
      </c>
      <c r="F518" t="s">
        <v>17479</v>
      </c>
      <c r="G518">
        <v>31000209</v>
      </c>
      <c r="H518" t="s">
        <v>17585</v>
      </c>
      <c r="I518" t="s">
        <v>17496</v>
      </c>
      <c r="J518" t="str">
        <f>VLOOKUP(G518,SCC_xref!$D$6:$E$261,2,FALSE)</f>
        <v>Natural Gas Production, Incinerators Burning Waste Gas or Augmented Waste Gas</v>
      </c>
      <c r="K518" s="129">
        <v>2.77</v>
      </c>
      <c r="L518" s="129">
        <v>0.03</v>
      </c>
      <c r="M518" s="174"/>
      <c r="N518" s="174"/>
      <c r="O518" s="174"/>
      <c r="P518" s="6"/>
      <c r="Q518" s="6"/>
      <c r="R518" s="6"/>
      <c r="S518" s="6"/>
      <c r="T518" s="6"/>
      <c r="U518" s="6"/>
      <c r="V518" s="6"/>
    </row>
    <row r="519" spans="1:22" s="77" customFormat="1" x14ac:dyDescent="0.2">
      <c r="A519" s="192" t="s">
        <v>17057</v>
      </c>
      <c r="B519" s="128">
        <v>48</v>
      </c>
      <c r="C519" s="77" t="str">
        <f>VLOOKUP(D519,fips_xref!$A$2:$B$53,2,FALSE)</f>
        <v>48371</v>
      </c>
      <c r="D519" t="s">
        <v>17038</v>
      </c>
      <c r="E519">
        <v>1321</v>
      </c>
      <c r="F519" t="s">
        <v>17479</v>
      </c>
      <c r="G519">
        <v>31000220</v>
      </c>
      <c r="H519" t="s">
        <v>17495</v>
      </c>
      <c r="I519" t="s">
        <v>17496</v>
      </c>
      <c r="J519" t="str">
        <f>VLOOKUP(G519,SCC_xref!$D$6:$E$261,2,FALSE)</f>
        <v>Natural Gas Production, All Equipt Leak Fugitives</v>
      </c>
      <c r="K519" s="129">
        <v>0</v>
      </c>
      <c r="L519" s="129">
        <v>65.186899999999994</v>
      </c>
      <c r="M519" s="174"/>
      <c r="N519" s="174"/>
      <c r="O519" s="174"/>
      <c r="P519" s="6"/>
      <c r="Q519" s="6"/>
      <c r="R519" s="6"/>
      <c r="S519" s="6"/>
      <c r="T519" s="6"/>
      <c r="U519" s="6"/>
      <c r="V519" s="6"/>
    </row>
    <row r="520" spans="1:22" s="77" customFormat="1" x14ac:dyDescent="0.2">
      <c r="A520" s="192" t="s">
        <v>17057</v>
      </c>
      <c r="B520" s="128">
        <v>48</v>
      </c>
      <c r="C520" s="77" t="str">
        <f>VLOOKUP(D520,fips_xref!$A$2:$B$53,2,FALSE)</f>
        <v>48371</v>
      </c>
      <c r="D520" t="s">
        <v>17038</v>
      </c>
      <c r="E520">
        <v>1321</v>
      </c>
      <c r="F520" t="s">
        <v>17479</v>
      </c>
      <c r="G520">
        <v>31000227</v>
      </c>
      <c r="H520" t="s">
        <v>17468</v>
      </c>
      <c r="I520" t="s">
        <v>17469</v>
      </c>
      <c r="J520" t="str">
        <f>VLOOKUP(G520,SCC_xref!$D$6:$E$261,2,FALSE)</f>
        <v>Dehydrator</v>
      </c>
      <c r="K520" s="129">
        <v>0</v>
      </c>
      <c r="L520" s="129">
        <v>0.94510000000000005</v>
      </c>
      <c r="M520" s="174"/>
      <c r="N520" s="174"/>
      <c r="O520" s="174"/>
      <c r="P520" s="6"/>
      <c r="Q520" s="6"/>
      <c r="R520" s="6"/>
      <c r="S520" s="6"/>
      <c r="T520" s="6"/>
      <c r="U520" s="6"/>
      <c r="V520" s="6"/>
    </row>
    <row r="521" spans="1:22" s="77" customFormat="1" x14ac:dyDescent="0.2">
      <c r="A521" s="192" t="s">
        <v>17057</v>
      </c>
      <c r="B521" s="128">
        <v>48</v>
      </c>
      <c r="C521" s="77" t="str">
        <f>VLOOKUP(D521,fips_xref!$A$2:$B$53,2,FALSE)</f>
        <v>48371</v>
      </c>
      <c r="D521" t="s">
        <v>17038</v>
      </c>
      <c r="E521">
        <v>1321</v>
      </c>
      <c r="F521" t="s">
        <v>17479</v>
      </c>
      <c r="G521">
        <v>31000228</v>
      </c>
      <c r="H521" t="s">
        <v>17497</v>
      </c>
      <c r="I521" t="s">
        <v>17469</v>
      </c>
      <c r="J521" t="str">
        <f>VLOOKUP(G521,SCC_xref!$D$6:$E$261,2,FALSE)</f>
        <v>Dehydrator</v>
      </c>
      <c r="K521" s="129">
        <v>4.38</v>
      </c>
      <c r="L521" s="129">
        <v>0.24</v>
      </c>
      <c r="M521" s="174"/>
      <c r="N521" s="174"/>
      <c r="O521" s="174"/>
      <c r="P521" s="6"/>
      <c r="Q521" s="6"/>
      <c r="R521" s="6"/>
      <c r="S521" s="6"/>
      <c r="T521" s="6"/>
      <c r="U521" s="6"/>
      <c r="V521" s="6"/>
    </row>
    <row r="522" spans="1:22" s="77" customFormat="1" x14ac:dyDescent="0.2">
      <c r="A522" s="192" t="s">
        <v>17057</v>
      </c>
      <c r="B522" s="128">
        <v>48</v>
      </c>
      <c r="C522" s="77" t="str">
        <f>VLOOKUP(D522,fips_xref!$A$2:$B$53,2,FALSE)</f>
        <v>48371</v>
      </c>
      <c r="D522" t="s">
        <v>17038</v>
      </c>
      <c r="E522">
        <v>1321</v>
      </c>
      <c r="F522" t="s">
        <v>17479</v>
      </c>
      <c r="G522">
        <v>31000229</v>
      </c>
      <c r="H522" t="s">
        <v>17615</v>
      </c>
      <c r="I522" t="s">
        <v>17506</v>
      </c>
      <c r="J522" t="str">
        <f>VLOOKUP(G522,SCC_xref!$D$6:$E$261,2,FALSE)</f>
        <v>Natural Gas Production, Gathering Lines</v>
      </c>
      <c r="K522" s="129">
        <v>0</v>
      </c>
      <c r="L522" s="129">
        <v>0</v>
      </c>
      <c r="M522" s="174"/>
      <c r="N522" s="174"/>
      <c r="O522" s="174"/>
      <c r="P522" s="6"/>
      <c r="Q522" s="6"/>
      <c r="R522" s="6"/>
      <c r="S522" s="6"/>
      <c r="T522" s="6"/>
      <c r="U522" s="6"/>
      <c r="V522" s="6"/>
    </row>
    <row r="523" spans="1:22" s="77" customFormat="1" x14ac:dyDescent="0.2">
      <c r="A523" s="192" t="s">
        <v>17057</v>
      </c>
      <c r="B523" s="128">
        <v>48</v>
      </c>
      <c r="C523" s="77" t="str">
        <f>VLOOKUP(D523,fips_xref!$A$2:$B$53,2,FALSE)</f>
        <v>48371</v>
      </c>
      <c r="D523" t="s">
        <v>17038</v>
      </c>
      <c r="E523">
        <v>1321</v>
      </c>
      <c r="F523" t="s">
        <v>17479</v>
      </c>
      <c r="G523">
        <v>31000299</v>
      </c>
      <c r="H523" t="s">
        <v>17470</v>
      </c>
      <c r="I523" t="s">
        <v>17465</v>
      </c>
      <c r="J523" t="str">
        <f>VLOOKUP(G523,SCC_xref!$D$6:$E$261,2,FALSE)</f>
        <v>Natural Gas Production, Other Not Classified</v>
      </c>
      <c r="K523" s="129">
        <v>0</v>
      </c>
      <c r="L523" s="129">
        <v>0</v>
      </c>
      <c r="M523" s="174"/>
      <c r="N523" s="174"/>
      <c r="O523" s="174"/>
      <c r="P523" s="6"/>
      <c r="Q523" s="6"/>
      <c r="R523" s="6"/>
      <c r="S523" s="6"/>
      <c r="T523" s="6"/>
      <c r="U523" s="6"/>
      <c r="V523" s="6"/>
    </row>
    <row r="524" spans="1:22" s="77" customFormat="1" x14ac:dyDescent="0.2">
      <c r="A524" s="192" t="s">
        <v>17057</v>
      </c>
      <c r="B524" s="128">
        <v>48</v>
      </c>
      <c r="C524" s="77" t="str">
        <f>VLOOKUP(D524,fips_xref!$A$2:$B$53,2,FALSE)</f>
        <v>48371</v>
      </c>
      <c r="D524" t="s">
        <v>17038</v>
      </c>
      <c r="E524">
        <v>1321</v>
      </c>
      <c r="F524" t="s">
        <v>17479</v>
      </c>
      <c r="G524">
        <v>31000305</v>
      </c>
      <c r="H524" t="s">
        <v>17538</v>
      </c>
      <c r="I524" t="s">
        <v>17469</v>
      </c>
      <c r="J524" t="str">
        <f>VLOOKUP(G524,SCC_xref!$D$6:$E$261,2,FALSE)</f>
        <v>Natural Gas Processing Facilities, Gas Sweeting: Amine Process</v>
      </c>
      <c r="K524" s="129">
        <v>0</v>
      </c>
      <c r="L524" s="129">
        <v>0</v>
      </c>
      <c r="M524" s="174"/>
      <c r="N524" s="174"/>
      <c r="O524" s="174"/>
      <c r="P524" s="6"/>
      <c r="Q524" s="6"/>
      <c r="R524" s="6"/>
      <c r="S524" s="6"/>
      <c r="T524" s="6"/>
      <c r="U524" s="6"/>
      <c r="V524" s="6"/>
    </row>
    <row r="525" spans="1:22" s="77" customFormat="1" x14ac:dyDescent="0.2">
      <c r="A525" s="192" t="s">
        <v>17057</v>
      </c>
      <c r="B525" s="128">
        <v>48</v>
      </c>
      <c r="C525" s="77" t="str">
        <f>VLOOKUP(D525,fips_xref!$A$2:$B$53,2,FALSE)</f>
        <v>48371</v>
      </c>
      <c r="D525" t="s">
        <v>17038</v>
      </c>
      <c r="E525">
        <v>1321</v>
      </c>
      <c r="F525" t="s">
        <v>17479</v>
      </c>
      <c r="G525">
        <v>31000404</v>
      </c>
      <c r="H525" t="s">
        <v>17471</v>
      </c>
      <c r="I525" t="s">
        <v>17465</v>
      </c>
      <c r="J525" t="str">
        <f>VLOOKUP(G525,SCC_xref!$D$6:$E$261,2,FALSE)</f>
        <v>Process Heaters</v>
      </c>
      <c r="K525" s="129">
        <v>10.7502</v>
      </c>
      <c r="L525" s="129">
        <v>0.59109999999999996</v>
      </c>
      <c r="M525" s="174"/>
      <c r="N525" s="174"/>
      <c r="O525" s="174"/>
      <c r="P525" s="6"/>
      <c r="Q525" s="6"/>
      <c r="R525" s="6"/>
      <c r="S525" s="6"/>
      <c r="T525" s="6"/>
      <c r="U525" s="6"/>
      <c r="V525" s="6"/>
    </row>
    <row r="526" spans="1:22" s="77" customFormat="1" x14ac:dyDescent="0.2">
      <c r="A526" s="192" t="s">
        <v>17057</v>
      </c>
      <c r="B526" s="128">
        <v>48</v>
      </c>
      <c r="C526" s="77" t="str">
        <f>VLOOKUP(D526,fips_xref!$A$2:$B$53,2,FALSE)</f>
        <v>48371</v>
      </c>
      <c r="D526" t="s">
        <v>17038</v>
      </c>
      <c r="E526">
        <v>1321</v>
      </c>
      <c r="F526" t="s">
        <v>17479</v>
      </c>
      <c r="G526">
        <v>31000414</v>
      </c>
      <c r="H526" t="s">
        <v>17589</v>
      </c>
      <c r="I526" t="s">
        <v>17465</v>
      </c>
      <c r="J526" t="str">
        <f>VLOOKUP(G526,SCC_xref!$D$6:$E$261,2,FALSE)</f>
        <v>Natural Gas Production, Other Not Classified</v>
      </c>
      <c r="K526" s="129">
        <v>0.36</v>
      </c>
      <c r="L526" s="129">
        <v>0.02</v>
      </c>
      <c r="M526" s="174"/>
      <c r="N526" s="174"/>
      <c r="O526" s="174"/>
      <c r="P526" s="6"/>
      <c r="Q526" s="6"/>
      <c r="R526" s="6"/>
      <c r="S526" s="6"/>
      <c r="T526" s="6"/>
      <c r="U526" s="6"/>
      <c r="V526" s="6"/>
    </row>
    <row r="527" spans="1:22" s="77" customFormat="1" x14ac:dyDescent="0.2">
      <c r="A527" s="192" t="s">
        <v>17057</v>
      </c>
      <c r="B527" s="128">
        <v>48</v>
      </c>
      <c r="C527" s="77" t="str">
        <f>VLOOKUP(D527,fips_xref!$A$2:$B$53,2,FALSE)</f>
        <v>48371</v>
      </c>
      <c r="D527" t="s">
        <v>17038</v>
      </c>
      <c r="E527">
        <v>1321</v>
      </c>
      <c r="F527" t="s">
        <v>17479</v>
      </c>
      <c r="G527">
        <v>31088801</v>
      </c>
      <c r="H527" t="s">
        <v>17472</v>
      </c>
      <c r="I527" t="s">
        <v>17465</v>
      </c>
      <c r="J527" t="str">
        <f>VLOOKUP(G527,SCC_xref!$D$6:$E$261,2,FALSE)</f>
        <v>Permitted Fugitives</v>
      </c>
      <c r="K527" s="129">
        <v>0</v>
      </c>
      <c r="L527" s="129">
        <v>1.9581</v>
      </c>
      <c r="M527" s="174"/>
      <c r="N527" s="174"/>
      <c r="O527" s="174"/>
      <c r="P527" s="6"/>
      <c r="Q527" s="6"/>
      <c r="R527" s="6"/>
      <c r="S527" s="6"/>
      <c r="T527" s="6"/>
      <c r="U527" s="6"/>
      <c r="V527" s="6"/>
    </row>
    <row r="528" spans="1:22" s="77" customFormat="1" x14ac:dyDescent="0.2">
      <c r="A528" s="192" t="s">
        <v>17057</v>
      </c>
      <c r="B528" s="128">
        <v>48</v>
      </c>
      <c r="C528" s="77" t="str">
        <f>VLOOKUP(D528,fips_xref!$A$2:$B$53,2,FALSE)</f>
        <v>48371</v>
      </c>
      <c r="D528" t="s">
        <v>17038</v>
      </c>
      <c r="E528">
        <v>1321</v>
      </c>
      <c r="F528" t="s">
        <v>17479</v>
      </c>
      <c r="G528">
        <v>38500102</v>
      </c>
      <c r="H528" t="s">
        <v>17555</v>
      </c>
      <c r="I528" t="s">
        <v>17522</v>
      </c>
      <c r="J528" t="str">
        <f>VLOOKUP(G528,SCC_xref!$D$6:$E$261,2,FALSE)</f>
        <v>Natural Gas Production, Other Not Classified</v>
      </c>
      <c r="K528" s="129">
        <v>0</v>
      </c>
      <c r="L528" s="129">
        <v>0</v>
      </c>
      <c r="M528" s="174"/>
      <c r="N528" s="174"/>
      <c r="O528" s="174"/>
      <c r="P528" s="6"/>
      <c r="Q528" s="6"/>
      <c r="R528" s="6"/>
      <c r="S528" s="6"/>
      <c r="T528" s="6"/>
      <c r="U528" s="6"/>
      <c r="V528" s="6"/>
    </row>
    <row r="529" spans="1:22" s="77" customFormat="1" x14ac:dyDescent="0.2">
      <c r="A529" s="192" t="s">
        <v>17057</v>
      </c>
      <c r="B529" s="128">
        <v>48</v>
      </c>
      <c r="C529" s="77" t="str">
        <f>VLOOKUP(D529,fips_xref!$A$2:$B$53,2,FALSE)</f>
        <v>48371</v>
      </c>
      <c r="D529" t="s">
        <v>17038</v>
      </c>
      <c r="E529">
        <v>1321</v>
      </c>
      <c r="F529" t="s">
        <v>17479</v>
      </c>
      <c r="G529">
        <v>40300101</v>
      </c>
      <c r="H529" t="s">
        <v>17600</v>
      </c>
      <c r="I529" t="s">
        <v>17474</v>
      </c>
      <c r="J529" t="str">
        <f>VLOOKUP(G529,SCC_xref!$D$6:$E$261,2,FALSE)</f>
        <v>Permitted Tank Losses</v>
      </c>
      <c r="K529" s="129">
        <v>0</v>
      </c>
      <c r="L529" s="129">
        <v>0</v>
      </c>
      <c r="M529" s="174"/>
      <c r="N529" s="174"/>
      <c r="O529" s="174"/>
      <c r="P529" s="6"/>
      <c r="Q529" s="6"/>
      <c r="R529" s="6"/>
      <c r="S529" s="6"/>
      <c r="T529" s="6"/>
      <c r="U529" s="6"/>
      <c r="V529" s="6"/>
    </row>
    <row r="530" spans="1:22" s="77" customFormat="1" x14ac:dyDescent="0.2">
      <c r="A530" s="192" t="s">
        <v>17057</v>
      </c>
      <c r="B530" s="128">
        <v>48</v>
      </c>
      <c r="C530" s="77" t="str">
        <f>VLOOKUP(D530,fips_xref!$A$2:$B$53,2,FALSE)</f>
        <v>48371</v>
      </c>
      <c r="D530" t="s">
        <v>17038</v>
      </c>
      <c r="E530">
        <v>1321</v>
      </c>
      <c r="F530" t="s">
        <v>17479</v>
      </c>
      <c r="G530">
        <v>40300102</v>
      </c>
      <c r="H530" t="s">
        <v>17611</v>
      </c>
      <c r="I530" t="s">
        <v>17474</v>
      </c>
      <c r="J530" t="str">
        <f>VLOOKUP(G530,SCC_xref!$D$6:$E$261,2,FALSE)</f>
        <v>Permitted Tank Losses</v>
      </c>
      <c r="K530" s="129">
        <v>0</v>
      </c>
      <c r="L530" s="129">
        <v>5.64</v>
      </c>
      <c r="M530" s="174"/>
      <c r="N530" s="174"/>
      <c r="O530" s="174"/>
      <c r="P530" s="6"/>
      <c r="Q530" s="6"/>
      <c r="R530" s="6"/>
      <c r="S530" s="6"/>
      <c r="T530" s="6"/>
      <c r="U530" s="6"/>
      <c r="V530" s="6"/>
    </row>
    <row r="531" spans="1:22" s="77" customFormat="1" x14ac:dyDescent="0.2">
      <c r="A531" s="192" t="s">
        <v>17057</v>
      </c>
      <c r="B531" s="128">
        <v>48</v>
      </c>
      <c r="C531" s="77" t="str">
        <f>VLOOKUP(D531,fips_xref!$A$2:$B$53,2,FALSE)</f>
        <v>48371</v>
      </c>
      <c r="D531" t="s">
        <v>17038</v>
      </c>
      <c r="E531">
        <v>1321</v>
      </c>
      <c r="F531" t="s">
        <v>17479</v>
      </c>
      <c r="G531">
        <v>40300104</v>
      </c>
      <c r="H531" t="s">
        <v>17584</v>
      </c>
      <c r="I531" t="s">
        <v>17474</v>
      </c>
      <c r="J531" t="str">
        <f>VLOOKUP(G531,SCC_xref!$D$6:$E$261,2,FALSE)</f>
        <v>Permitted Tank Losses</v>
      </c>
      <c r="K531" s="129">
        <v>0</v>
      </c>
      <c r="L531" s="129">
        <v>0</v>
      </c>
      <c r="M531" s="174"/>
      <c r="N531" s="174"/>
      <c r="O531" s="174"/>
      <c r="P531" s="6"/>
      <c r="Q531" s="6"/>
      <c r="R531" s="6"/>
      <c r="S531" s="6"/>
      <c r="T531" s="6"/>
      <c r="U531" s="6"/>
      <c r="V531" s="6"/>
    </row>
    <row r="532" spans="1:22" s="77" customFormat="1" x14ac:dyDescent="0.2">
      <c r="A532" s="192" t="s">
        <v>17057</v>
      </c>
      <c r="B532" s="128">
        <v>48</v>
      </c>
      <c r="C532" s="77" t="str">
        <f>VLOOKUP(D532,fips_xref!$A$2:$B$53,2,FALSE)</f>
        <v>48371</v>
      </c>
      <c r="D532" t="s">
        <v>17038</v>
      </c>
      <c r="E532">
        <v>1321</v>
      </c>
      <c r="F532" t="s">
        <v>17479</v>
      </c>
      <c r="G532">
        <v>40300107</v>
      </c>
      <c r="H532" t="s">
        <v>17545</v>
      </c>
      <c r="I532" t="s">
        <v>17474</v>
      </c>
      <c r="J532" t="str">
        <f>VLOOKUP(G532,SCC_xref!$D$6:$E$261,2,FALSE)</f>
        <v>Permitted Tank Losses</v>
      </c>
      <c r="K532" s="129">
        <v>0</v>
      </c>
      <c r="L532" s="129">
        <v>2.9999999999999997E-4</v>
      </c>
      <c r="M532" s="174"/>
      <c r="N532" s="174"/>
      <c r="O532" s="174"/>
      <c r="P532" s="6"/>
      <c r="Q532" s="6"/>
      <c r="R532" s="6"/>
      <c r="S532" s="6"/>
      <c r="T532" s="6"/>
      <c r="U532" s="6"/>
      <c r="V532" s="6"/>
    </row>
    <row r="533" spans="1:22" s="77" customFormat="1" x14ac:dyDescent="0.2">
      <c r="A533" s="192" t="s">
        <v>17057</v>
      </c>
      <c r="B533" s="128">
        <v>48</v>
      </c>
      <c r="C533" s="77" t="str">
        <f>VLOOKUP(D533,fips_xref!$A$2:$B$53,2,FALSE)</f>
        <v>48371</v>
      </c>
      <c r="D533" t="s">
        <v>17038</v>
      </c>
      <c r="E533">
        <v>1321</v>
      </c>
      <c r="F533" t="s">
        <v>17479</v>
      </c>
      <c r="G533">
        <v>40300198</v>
      </c>
      <c r="H533" t="s">
        <v>17499</v>
      </c>
      <c r="I533" t="s">
        <v>17474</v>
      </c>
      <c r="J533" t="str">
        <f>VLOOKUP(G533,SCC_xref!$D$6:$E$261,2,FALSE)</f>
        <v>Permitted Tank Losses</v>
      </c>
      <c r="K533" s="129">
        <v>0</v>
      </c>
      <c r="L533" s="129">
        <v>5.0940000000000003</v>
      </c>
      <c r="M533" s="174"/>
      <c r="N533" s="174"/>
      <c r="O533" s="174"/>
      <c r="P533" s="6"/>
      <c r="Q533" s="6"/>
      <c r="R533" s="6"/>
      <c r="S533" s="6"/>
      <c r="T533" s="6"/>
      <c r="U533" s="6"/>
      <c r="V533" s="6"/>
    </row>
    <row r="534" spans="1:22" s="77" customFormat="1" x14ac:dyDescent="0.2">
      <c r="A534" s="192" t="s">
        <v>17057</v>
      </c>
      <c r="B534" s="128">
        <v>48</v>
      </c>
      <c r="C534" s="77" t="str">
        <f>VLOOKUP(D534,fips_xref!$A$2:$B$53,2,FALSE)</f>
        <v>48371</v>
      </c>
      <c r="D534" t="s">
        <v>17038</v>
      </c>
      <c r="E534">
        <v>1321</v>
      </c>
      <c r="F534" t="s">
        <v>17479</v>
      </c>
      <c r="G534">
        <v>40301011</v>
      </c>
      <c r="H534" t="s">
        <v>17616</v>
      </c>
      <c r="I534" t="s">
        <v>17474</v>
      </c>
      <c r="J534" t="str">
        <f>VLOOKUP(G534,SCC_xref!$D$6:$E$261,2,FALSE)</f>
        <v>Permitted Tank Losses</v>
      </c>
      <c r="K534" s="129">
        <v>0</v>
      </c>
      <c r="L534" s="129">
        <v>1.5114000000000001</v>
      </c>
      <c r="M534" s="174"/>
      <c r="N534" s="174"/>
      <c r="O534" s="174"/>
      <c r="P534" s="6"/>
      <c r="Q534" s="6"/>
      <c r="R534" s="6"/>
      <c r="S534" s="6"/>
      <c r="T534" s="6"/>
      <c r="U534" s="6"/>
      <c r="V534" s="6"/>
    </row>
    <row r="535" spans="1:22" s="77" customFormat="1" x14ac:dyDescent="0.2">
      <c r="A535" s="192" t="s">
        <v>17057</v>
      </c>
      <c r="B535" s="128">
        <v>48</v>
      </c>
      <c r="C535" s="77" t="str">
        <f>VLOOKUP(D535,fips_xref!$A$2:$B$53,2,FALSE)</f>
        <v>48371</v>
      </c>
      <c r="D535" t="s">
        <v>17038</v>
      </c>
      <c r="E535">
        <v>1321</v>
      </c>
      <c r="F535" t="s">
        <v>17479</v>
      </c>
      <c r="G535">
        <v>40301099</v>
      </c>
      <c r="H535" t="s">
        <v>17473</v>
      </c>
      <c r="I535" t="s">
        <v>17474</v>
      </c>
      <c r="J535" t="str">
        <f>VLOOKUP(G535,SCC_xref!$D$6:$E$261,2,FALSE)</f>
        <v>Permitted Tank Losses</v>
      </c>
      <c r="K535" s="129">
        <v>0</v>
      </c>
      <c r="L535" s="129">
        <v>0.05</v>
      </c>
      <c r="M535" s="174"/>
      <c r="N535" s="174"/>
      <c r="O535" s="174"/>
      <c r="P535" s="6"/>
      <c r="Q535" s="6"/>
      <c r="R535" s="6"/>
      <c r="S535" s="6"/>
      <c r="T535" s="6"/>
      <c r="U535" s="6"/>
      <c r="V535" s="6"/>
    </row>
    <row r="536" spans="1:22" s="77" customFormat="1" x14ac:dyDescent="0.2">
      <c r="A536" s="192" t="s">
        <v>17057</v>
      </c>
      <c r="B536" s="128">
        <v>48</v>
      </c>
      <c r="C536" s="77" t="str">
        <f>VLOOKUP(D536,fips_xref!$A$2:$B$53,2,FALSE)</f>
        <v>48371</v>
      </c>
      <c r="D536" t="s">
        <v>17038</v>
      </c>
      <c r="E536">
        <v>1321</v>
      </c>
      <c r="F536" t="s">
        <v>17479</v>
      </c>
      <c r="G536">
        <v>40400302</v>
      </c>
      <c r="H536" t="s">
        <v>17528</v>
      </c>
      <c r="I536" t="s">
        <v>17465</v>
      </c>
      <c r="J536" t="str">
        <f>VLOOKUP(G536,SCC_xref!$D$6:$E$261,2,FALSE)</f>
        <v>Permitted Tank Losses</v>
      </c>
      <c r="K536" s="129">
        <v>0</v>
      </c>
      <c r="L536" s="129">
        <v>16.100000000000001</v>
      </c>
      <c r="M536" s="174"/>
      <c r="N536" s="174"/>
      <c r="O536" s="174"/>
      <c r="P536" s="6"/>
      <c r="Q536" s="6"/>
      <c r="R536" s="6"/>
      <c r="S536" s="6"/>
      <c r="T536" s="6"/>
      <c r="U536" s="6"/>
      <c r="V536" s="6"/>
    </row>
    <row r="537" spans="1:22" s="77" customFormat="1" x14ac:dyDescent="0.2">
      <c r="A537" s="192" t="s">
        <v>17057</v>
      </c>
      <c r="B537" s="128">
        <v>48</v>
      </c>
      <c r="C537" s="77" t="str">
        <f>VLOOKUP(D537,fips_xref!$A$2:$B$53,2,FALSE)</f>
        <v>48371</v>
      </c>
      <c r="D537" t="s">
        <v>17038</v>
      </c>
      <c r="E537">
        <v>1321</v>
      </c>
      <c r="F537" t="s">
        <v>17479</v>
      </c>
      <c r="G537">
        <v>40400312</v>
      </c>
      <c r="H537" t="s">
        <v>17477</v>
      </c>
      <c r="I537" t="s">
        <v>17478</v>
      </c>
      <c r="J537" t="str">
        <f>VLOOKUP(G537,SCC_xref!$D$6:$E$261,2,FALSE)</f>
        <v>Permitted Tank Losses</v>
      </c>
      <c r="K537" s="129">
        <v>0</v>
      </c>
      <c r="L537" s="129">
        <v>9.1595999999999993</v>
      </c>
      <c r="M537" s="174"/>
      <c r="N537" s="174"/>
      <c r="O537" s="174"/>
      <c r="P537" s="6"/>
      <c r="Q537" s="6"/>
      <c r="R537" s="6"/>
      <c r="S537" s="6"/>
      <c r="T537" s="6"/>
      <c r="U537" s="6"/>
      <c r="V537" s="6"/>
    </row>
    <row r="538" spans="1:22" s="77" customFormat="1" x14ac:dyDescent="0.2">
      <c r="A538" s="192" t="s">
        <v>17057</v>
      </c>
      <c r="B538" s="128">
        <v>48</v>
      </c>
      <c r="C538" s="77" t="str">
        <f>VLOOKUP(D538,fips_xref!$A$2:$B$53,2,FALSE)</f>
        <v>48371</v>
      </c>
      <c r="D538" t="s">
        <v>17038</v>
      </c>
      <c r="E538">
        <v>1321</v>
      </c>
      <c r="F538" t="s">
        <v>17479</v>
      </c>
      <c r="G538">
        <v>40400313</v>
      </c>
      <c r="H538" t="s">
        <v>17477</v>
      </c>
      <c r="I538" t="s">
        <v>17478</v>
      </c>
      <c r="J538" t="str">
        <f>VLOOKUP(G538,SCC_xref!$D$6:$E$261,2,FALSE)</f>
        <v>Permitted Tank Losses</v>
      </c>
      <c r="K538" s="129">
        <v>0</v>
      </c>
      <c r="L538" s="129">
        <v>5.1999999999999998E-3</v>
      </c>
      <c r="M538" s="174"/>
      <c r="N538" s="174"/>
      <c r="O538" s="174"/>
      <c r="P538" s="6"/>
      <c r="Q538" s="6"/>
      <c r="R538" s="6"/>
      <c r="S538" s="6"/>
      <c r="T538" s="6"/>
      <c r="U538" s="6"/>
      <c r="V538" s="6"/>
    </row>
    <row r="539" spans="1:22" s="77" customFormat="1" x14ac:dyDescent="0.2">
      <c r="A539" s="192" t="s">
        <v>17057</v>
      </c>
      <c r="B539" s="128">
        <v>48</v>
      </c>
      <c r="C539" s="77" t="str">
        <f>VLOOKUP(D539,fips_xref!$A$2:$B$53,2,FALSE)</f>
        <v>48371</v>
      </c>
      <c r="D539" t="s">
        <v>17038</v>
      </c>
      <c r="E539">
        <v>1321</v>
      </c>
      <c r="F539" t="s">
        <v>17479</v>
      </c>
      <c r="G539">
        <v>40400315</v>
      </c>
      <c r="H539" t="s">
        <v>17477</v>
      </c>
      <c r="I539" t="s">
        <v>17478</v>
      </c>
      <c r="J539" t="str">
        <f>VLOOKUP(G539,SCC_xref!$D$6:$E$261,2,FALSE)</f>
        <v>Permitted Tank Losses</v>
      </c>
      <c r="K539" s="129">
        <v>0</v>
      </c>
      <c r="L539" s="129">
        <v>1.65</v>
      </c>
      <c r="M539" s="174"/>
      <c r="N539" s="174"/>
      <c r="O539" s="174"/>
      <c r="P539" s="6"/>
      <c r="Q539" s="6"/>
      <c r="R539" s="6"/>
      <c r="S539" s="6"/>
      <c r="T539" s="6"/>
      <c r="U539" s="6"/>
      <c r="V539" s="6"/>
    </row>
    <row r="540" spans="1:22" s="77" customFormat="1" x14ac:dyDescent="0.2">
      <c r="A540" s="192" t="s">
        <v>17057</v>
      </c>
      <c r="B540" s="128">
        <v>48</v>
      </c>
      <c r="C540" s="77" t="str">
        <f>VLOOKUP(D540,fips_xref!$A$2:$B$53,2,FALSE)</f>
        <v>48371</v>
      </c>
      <c r="D540" t="s">
        <v>17038</v>
      </c>
      <c r="E540">
        <v>1321</v>
      </c>
      <c r="F540" t="s">
        <v>17479</v>
      </c>
      <c r="G540">
        <v>40600132</v>
      </c>
      <c r="H540" t="s">
        <v>17510</v>
      </c>
      <c r="I540" t="s">
        <v>17504</v>
      </c>
      <c r="J540" t="str">
        <f>VLOOKUP(G540,SCC_xref!$D$6:$E$261,2,FALSE)</f>
        <v>Permitted Tank Losses</v>
      </c>
      <c r="K540" s="129">
        <v>0</v>
      </c>
      <c r="L540" s="129">
        <v>1.1599999999999999</v>
      </c>
      <c r="M540" s="174"/>
      <c r="N540" s="174"/>
      <c r="O540" s="174"/>
      <c r="P540" s="6"/>
      <c r="Q540" s="6"/>
      <c r="R540" s="6"/>
      <c r="S540" s="6"/>
      <c r="T540" s="6"/>
      <c r="U540" s="6"/>
      <c r="V540" s="6"/>
    </row>
    <row r="541" spans="1:22" s="77" customFormat="1" x14ac:dyDescent="0.2">
      <c r="A541" s="192" t="s">
        <v>17057</v>
      </c>
      <c r="B541" s="128">
        <v>48</v>
      </c>
      <c r="C541" s="77" t="str">
        <f>VLOOKUP(D541,fips_xref!$A$2:$B$53,2,FALSE)</f>
        <v>48371</v>
      </c>
      <c r="D541" t="s">
        <v>17038</v>
      </c>
      <c r="E541">
        <v>1321</v>
      </c>
      <c r="F541" t="s">
        <v>17479</v>
      </c>
      <c r="G541">
        <v>40700815</v>
      </c>
      <c r="H541" t="s">
        <v>17617</v>
      </c>
      <c r="I541" t="s">
        <v>17548</v>
      </c>
      <c r="J541" t="str">
        <f>VLOOKUP(G541,SCC_xref!$D$6:$E$261,2,FALSE)</f>
        <v>Natural Gas Production, Other Not Classified</v>
      </c>
      <c r="K541" s="129">
        <v>0</v>
      </c>
      <c r="L541" s="129">
        <v>0.24</v>
      </c>
      <c r="M541" s="174"/>
      <c r="N541" s="174"/>
      <c r="O541" s="174"/>
      <c r="P541" s="6"/>
      <c r="Q541" s="6"/>
      <c r="R541" s="6"/>
      <c r="S541" s="6"/>
      <c r="T541" s="6"/>
      <c r="U541" s="6"/>
      <c r="V541" s="6"/>
    </row>
    <row r="542" spans="1:22" s="77" customFormat="1" x14ac:dyDescent="0.2">
      <c r="A542" s="192" t="s">
        <v>17057</v>
      </c>
      <c r="B542" s="128">
        <v>48</v>
      </c>
      <c r="C542" s="77" t="str">
        <f>VLOOKUP(D542,fips_xref!$A$2:$B$53,2,FALSE)</f>
        <v>48371</v>
      </c>
      <c r="D542" t="s">
        <v>17038</v>
      </c>
      <c r="E542">
        <v>1321</v>
      </c>
      <c r="F542" t="s">
        <v>17479</v>
      </c>
      <c r="G542">
        <v>40700816</v>
      </c>
      <c r="H542" t="s">
        <v>17618</v>
      </c>
      <c r="I542" t="s">
        <v>17548</v>
      </c>
      <c r="J542" t="str">
        <f>VLOOKUP(G542,SCC_xref!$D$6:$E$261,2,FALSE)</f>
        <v>Natural Gas Production, Other Not Classified</v>
      </c>
      <c r="K542" s="129">
        <v>0</v>
      </c>
      <c r="L542" s="129">
        <v>0.502</v>
      </c>
      <c r="M542" s="174"/>
      <c r="N542" s="174"/>
      <c r="O542" s="174"/>
      <c r="P542" s="6"/>
      <c r="Q542" s="6"/>
      <c r="R542" s="6"/>
      <c r="S542" s="6"/>
      <c r="T542" s="6"/>
      <c r="U542" s="6"/>
      <c r="V542" s="6"/>
    </row>
    <row r="543" spans="1:22" s="77" customFormat="1" x14ac:dyDescent="0.2">
      <c r="A543" s="192" t="s">
        <v>17057</v>
      </c>
      <c r="B543" s="128">
        <v>48</v>
      </c>
      <c r="C543" s="77" t="str">
        <f>VLOOKUP(D543,fips_xref!$A$2:$B$53,2,FALSE)</f>
        <v>48371</v>
      </c>
      <c r="D543" t="s">
        <v>17038</v>
      </c>
      <c r="E543">
        <v>1321</v>
      </c>
      <c r="F543" t="s">
        <v>17479</v>
      </c>
      <c r="G543">
        <v>40705603</v>
      </c>
      <c r="H543" t="s">
        <v>17619</v>
      </c>
      <c r="I543" t="s">
        <v>17548</v>
      </c>
      <c r="J543" t="str">
        <f>VLOOKUP(G543,SCC_xref!$D$6:$E$261,2,FALSE)</f>
        <v>Natural Gas Production, Other Not Classified</v>
      </c>
      <c r="K543" s="129">
        <v>0</v>
      </c>
      <c r="L543" s="129">
        <v>1E-4</v>
      </c>
      <c r="M543" s="174"/>
      <c r="N543" s="174"/>
      <c r="O543" s="174"/>
      <c r="P543" s="6"/>
      <c r="Q543" s="6"/>
      <c r="R543" s="6"/>
      <c r="S543" s="6"/>
      <c r="T543" s="6"/>
      <c r="U543" s="6"/>
      <c r="V543" s="6"/>
    </row>
    <row r="544" spans="1:22" s="77" customFormat="1" x14ac:dyDescent="0.2">
      <c r="A544" s="192" t="s">
        <v>17057</v>
      </c>
      <c r="B544" s="128">
        <v>48</v>
      </c>
      <c r="C544" s="77" t="str">
        <f>VLOOKUP(D544,fips_xref!$A$2:$B$53,2,FALSE)</f>
        <v>48371</v>
      </c>
      <c r="D544" t="s">
        <v>17038</v>
      </c>
      <c r="E544">
        <v>4619</v>
      </c>
      <c r="F544" t="s">
        <v>17580</v>
      </c>
      <c r="G544">
        <v>20200252</v>
      </c>
      <c r="H544" t="s">
        <v>17460</v>
      </c>
      <c r="I544" t="s">
        <v>17461</v>
      </c>
      <c r="J544" t="str">
        <f>VLOOKUP(G544,SCC_xref!$D$6:$E$261,2,FALSE)</f>
        <v>Compressor Engines</v>
      </c>
      <c r="K544" s="129">
        <v>570.13430000000005</v>
      </c>
      <c r="L544" s="129">
        <v>42.994599999999998</v>
      </c>
      <c r="M544" s="174"/>
      <c r="N544" s="174"/>
      <c r="O544" s="174"/>
      <c r="P544" s="6"/>
      <c r="Q544" s="6"/>
      <c r="R544" s="6"/>
      <c r="S544" s="6"/>
      <c r="T544" s="6"/>
      <c r="U544" s="6"/>
      <c r="V544" s="6"/>
    </row>
    <row r="545" spans="1:22" s="77" customFormat="1" x14ac:dyDescent="0.2">
      <c r="A545" s="192" t="s">
        <v>17057</v>
      </c>
      <c r="B545" s="128">
        <v>48</v>
      </c>
      <c r="C545" s="77" t="str">
        <f>VLOOKUP(D545,fips_xref!$A$2:$B$53,2,FALSE)</f>
        <v>48371</v>
      </c>
      <c r="D545" t="s">
        <v>17038</v>
      </c>
      <c r="E545">
        <v>4619</v>
      </c>
      <c r="F545" t="s">
        <v>17580</v>
      </c>
      <c r="G545">
        <v>20200254</v>
      </c>
      <c r="H545" t="s">
        <v>17463</v>
      </c>
      <c r="I545" t="s">
        <v>17461</v>
      </c>
      <c r="J545" t="str">
        <f>VLOOKUP(G545,SCC_xref!$D$6:$E$261,2,FALSE)</f>
        <v>Compressor Engines</v>
      </c>
      <c r="K545" s="129">
        <v>24.143000000000001</v>
      </c>
      <c r="L545" s="129">
        <v>10.1409</v>
      </c>
      <c r="M545" s="174"/>
      <c r="N545" s="174"/>
      <c r="O545" s="174"/>
      <c r="P545" s="6"/>
      <c r="Q545" s="6"/>
      <c r="R545" s="6"/>
      <c r="S545" s="6"/>
      <c r="T545" s="6"/>
      <c r="U545" s="6"/>
      <c r="V545" s="6"/>
    </row>
    <row r="546" spans="1:22" s="77" customFormat="1" x14ac:dyDescent="0.2">
      <c r="A546" s="192" t="s">
        <v>17057</v>
      </c>
      <c r="B546" s="128">
        <v>48</v>
      </c>
      <c r="C546" s="77" t="str">
        <f>VLOOKUP(D546,fips_xref!$A$2:$B$53,2,FALSE)</f>
        <v>48371</v>
      </c>
      <c r="D546" t="s">
        <v>17038</v>
      </c>
      <c r="E546">
        <v>4619</v>
      </c>
      <c r="F546" t="s">
        <v>17580</v>
      </c>
      <c r="G546">
        <v>30600402</v>
      </c>
      <c r="H546" t="s">
        <v>17536</v>
      </c>
      <c r="I546" t="s">
        <v>17490</v>
      </c>
      <c r="J546" t="str">
        <f>VLOOKUP(G546,SCC_xref!$D$6:$E$261,2,FALSE)</f>
        <v>Natural Gas Production, Other Not Classified</v>
      </c>
      <c r="K546" s="129">
        <v>0</v>
      </c>
      <c r="L546" s="129">
        <v>0</v>
      </c>
      <c r="M546" s="174"/>
      <c r="N546" s="174"/>
      <c r="O546" s="174"/>
      <c r="P546" s="6"/>
      <c r="Q546" s="6"/>
      <c r="R546" s="6"/>
      <c r="S546" s="6"/>
      <c r="T546" s="6"/>
      <c r="U546" s="6"/>
      <c r="V546" s="6"/>
    </row>
    <row r="547" spans="1:22" s="77" customFormat="1" x14ac:dyDescent="0.2">
      <c r="A547" s="192" t="s">
        <v>17057</v>
      </c>
      <c r="B547" s="128">
        <v>48</v>
      </c>
      <c r="C547" s="77" t="str">
        <f>VLOOKUP(D547,fips_xref!$A$2:$B$53,2,FALSE)</f>
        <v>48371</v>
      </c>
      <c r="D547" t="s">
        <v>17038</v>
      </c>
      <c r="E547">
        <v>4619</v>
      </c>
      <c r="F547" t="s">
        <v>17580</v>
      </c>
      <c r="G547">
        <v>31000220</v>
      </c>
      <c r="H547" t="s">
        <v>17495</v>
      </c>
      <c r="I547" t="s">
        <v>17496</v>
      </c>
      <c r="J547" t="str">
        <f>VLOOKUP(G547,SCC_xref!$D$6:$E$261,2,FALSE)</f>
        <v>Natural Gas Production, All Equipt Leak Fugitives</v>
      </c>
      <c r="K547" s="129">
        <v>0</v>
      </c>
      <c r="L547" s="129">
        <v>5.1799999999999999E-2</v>
      </c>
      <c r="M547" s="174"/>
      <c r="N547" s="174"/>
      <c r="O547" s="174"/>
      <c r="P547" s="6"/>
      <c r="Q547" s="6"/>
      <c r="R547" s="6"/>
      <c r="S547" s="6"/>
      <c r="T547" s="6"/>
      <c r="U547" s="6"/>
      <c r="V547" s="6"/>
    </row>
    <row r="548" spans="1:22" s="77" customFormat="1" x14ac:dyDescent="0.2">
      <c r="A548" s="192" t="s">
        <v>17057</v>
      </c>
      <c r="B548" s="128">
        <v>48</v>
      </c>
      <c r="C548" s="77" t="str">
        <f>VLOOKUP(D548,fips_xref!$A$2:$B$53,2,FALSE)</f>
        <v>48371</v>
      </c>
      <c r="D548" t="s">
        <v>17038</v>
      </c>
      <c r="E548">
        <v>4619</v>
      </c>
      <c r="F548" t="s">
        <v>17580</v>
      </c>
      <c r="G548">
        <v>31000223</v>
      </c>
      <c r="H548" t="s">
        <v>17620</v>
      </c>
      <c r="I548" t="s">
        <v>17506</v>
      </c>
      <c r="J548" t="str">
        <f>VLOOKUP(G548,SCC_xref!$D$6:$E$261,2,FALSE)</f>
        <v>Permitted Fugitives</v>
      </c>
      <c r="K548" s="129">
        <v>0</v>
      </c>
      <c r="L548" s="129">
        <v>0</v>
      </c>
      <c r="M548" s="174"/>
      <c r="N548" s="174"/>
      <c r="O548" s="174"/>
      <c r="P548" s="6"/>
      <c r="Q548" s="6"/>
      <c r="R548" s="6"/>
      <c r="S548" s="6"/>
      <c r="T548" s="6"/>
      <c r="U548" s="6"/>
      <c r="V548" s="6"/>
    </row>
    <row r="549" spans="1:22" s="77" customFormat="1" x14ac:dyDescent="0.2">
      <c r="A549" s="192" t="s">
        <v>17057</v>
      </c>
      <c r="B549" s="128">
        <v>48</v>
      </c>
      <c r="C549" s="77" t="str">
        <f>VLOOKUP(D549,fips_xref!$A$2:$B$53,2,FALSE)</f>
        <v>48371</v>
      </c>
      <c r="D549" t="s">
        <v>17038</v>
      </c>
      <c r="E549">
        <v>4619</v>
      </c>
      <c r="F549" t="s">
        <v>17580</v>
      </c>
      <c r="G549">
        <v>31000227</v>
      </c>
      <c r="H549" t="s">
        <v>17468</v>
      </c>
      <c r="I549" t="s">
        <v>17469</v>
      </c>
      <c r="J549" t="str">
        <f>VLOOKUP(G549,SCC_xref!$D$6:$E$261,2,FALSE)</f>
        <v>Dehydrator</v>
      </c>
      <c r="K549" s="129">
        <v>0</v>
      </c>
      <c r="L549" s="129">
        <v>22.974299999999999</v>
      </c>
      <c r="M549" s="174"/>
      <c r="N549" s="174"/>
      <c r="O549" s="174"/>
      <c r="P549" s="6"/>
      <c r="Q549" s="6"/>
      <c r="R549" s="6"/>
      <c r="S549" s="6"/>
      <c r="T549" s="6"/>
      <c r="U549" s="6"/>
      <c r="V549" s="6"/>
    </row>
    <row r="550" spans="1:22" s="77" customFormat="1" x14ac:dyDescent="0.2">
      <c r="A550" s="192" t="s">
        <v>17057</v>
      </c>
      <c r="B550" s="128">
        <v>48</v>
      </c>
      <c r="C550" s="77" t="str">
        <f>VLOOKUP(D550,fips_xref!$A$2:$B$53,2,FALSE)</f>
        <v>48371</v>
      </c>
      <c r="D550" t="s">
        <v>17038</v>
      </c>
      <c r="E550">
        <v>4619</v>
      </c>
      <c r="F550" t="s">
        <v>17580</v>
      </c>
      <c r="G550">
        <v>31000228</v>
      </c>
      <c r="H550" t="s">
        <v>17497</v>
      </c>
      <c r="I550" t="s">
        <v>17469</v>
      </c>
      <c r="J550" t="str">
        <f>VLOOKUP(G550,SCC_xref!$D$6:$E$261,2,FALSE)</f>
        <v>Dehydrator</v>
      </c>
      <c r="K550" s="129">
        <v>1.5680000000000001</v>
      </c>
      <c r="L550" s="129">
        <v>8.5400000000000004E-2</v>
      </c>
      <c r="M550" s="174"/>
      <c r="N550" s="174"/>
      <c r="O550" s="174"/>
      <c r="P550" s="6"/>
      <c r="Q550" s="6"/>
      <c r="R550" s="6"/>
      <c r="S550" s="6"/>
      <c r="T550" s="6"/>
      <c r="U550" s="6"/>
      <c r="V550" s="6"/>
    </row>
    <row r="551" spans="1:22" s="77" customFormat="1" x14ac:dyDescent="0.2">
      <c r="A551" s="192" t="s">
        <v>17057</v>
      </c>
      <c r="B551" s="128">
        <v>48</v>
      </c>
      <c r="C551" s="77" t="str">
        <f>VLOOKUP(D551,fips_xref!$A$2:$B$53,2,FALSE)</f>
        <v>48371</v>
      </c>
      <c r="D551" t="s">
        <v>17038</v>
      </c>
      <c r="E551">
        <v>4619</v>
      </c>
      <c r="F551" t="s">
        <v>17580</v>
      </c>
      <c r="G551">
        <v>31088801</v>
      </c>
      <c r="H551" t="s">
        <v>17472</v>
      </c>
      <c r="I551" t="s">
        <v>17465</v>
      </c>
      <c r="J551" t="str">
        <f>VLOOKUP(G551,SCC_xref!$D$6:$E$261,2,FALSE)</f>
        <v>Permitted Fugitives</v>
      </c>
      <c r="K551" s="129">
        <v>0</v>
      </c>
      <c r="L551" s="129">
        <v>2.92E-2</v>
      </c>
      <c r="M551" s="174"/>
      <c r="N551" s="174"/>
      <c r="O551" s="174"/>
      <c r="P551" s="6"/>
      <c r="Q551" s="6"/>
      <c r="R551" s="6"/>
      <c r="S551" s="6"/>
      <c r="T551" s="6"/>
      <c r="U551" s="6"/>
      <c r="V551" s="6"/>
    </row>
    <row r="552" spans="1:22" s="77" customFormat="1" x14ac:dyDescent="0.2">
      <c r="A552" s="192" t="s">
        <v>17057</v>
      </c>
      <c r="B552" s="128">
        <v>48</v>
      </c>
      <c r="C552" s="77" t="str">
        <f>VLOOKUP(D552,fips_xref!$A$2:$B$53,2,FALSE)</f>
        <v>48371</v>
      </c>
      <c r="D552" t="s">
        <v>17038</v>
      </c>
      <c r="E552">
        <v>4922</v>
      </c>
      <c r="F552" t="s">
        <v>17535</v>
      </c>
      <c r="G552">
        <v>20200201</v>
      </c>
      <c r="H552" t="s">
        <v>17509</v>
      </c>
      <c r="I552" t="s">
        <v>17461</v>
      </c>
      <c r="J552" t="str">
        <f>VLOOKUP(G552,SCC_xref!$D$6:$E$261,2,FALSE)</f>
        <v>Compressor Engines</v>
      </c>
      <c r="K552" s="129">
        <v>79.8</v>
      </c>
      <c r="L552" s="129">
        <v>0.69089999999999996</v>
      </c>
      <c r="M552" s="174"/>
      <c r="N552" s="174"/>
      <c r="O552" s="174"/>
      <c r="P552" s="6"/>
      <c r="Q552" s="6"/>
      <c r="R552" s="6"/>
      <c r="S552" s="6"/>
      <c r="T552" s="6"/>
      <c r="U552" s="6"/>
      <c r="V552" s="6"/>
    </row>
    <row r="553" spans="1:22" s="77" customFormat="1" x14ac:dyDescent="0.2">
      <c r="A553" s="192" t="s">
        <v>17057</v>
      </c>
      <c r="B553" s="128">
        <v>48</v>
      </c>
      <c r="C553" s="77" t="str">
        <f>VLOOKUP(D553,fips_xref!$A$2:$B$53,2,FALSE)</f>
        <v>48371</v>
      </c>
      <c r="D553" t="s">
        <v>17038</v>
      </c>
      <c r="E553">
        <v>4922</v>
      </c>
      <c r="F553" t="s">
        <v>17535</v>
      </c>
      <c r="G553">
        <v>20200252</v>
      </c>
      <c r="H553" t="s">
        <v>17460</v>
      </c>
      <c r="I553" t="s">
        <v>17461</v>
      </c>
      <c r="J553" t="str">
        <f>VLOOKUP(G553,SCC_xref!$D$6:$E$261,2,FALSE)</f>
        <v>Compressor Engines</v>
      </c>
      <c r="K553" s="129">
        <v>306.3775</v>
      </c>
      <c r="L553" s="129">
        <v>7.2614000000000001</v>
      </c>
      <c r="M553" s="174"/>
      <c r="N553" s="174"/>
      <c r="O553" s="174"/>
      <c r="P553" s="6"/>
      <c r="Q553" s="6"/>
      <c r="R553" s="6"/>
      <c r="S553" s="6"/>
      <c r="T553" s="6"/>
      <c r="U553" s="6"/>
      <c r="V553" s="6"/>
    </row>
    <row r="554" spans="1:22" s="77" customFormat="1" x14ac:dyDescent="0.2">
      <c r="A554" s="192" t="s">
        <v>17057</v>
      </c>
      <c r="B554" s="128">
        <v>48</v>
      </c>
      <c r="C554" s="77" t="str">
        <f>VLOOKUP(D554,fips_xref!$A$2:$B$53,2,FALSE)</f>
        <v>48371</v>
      </c>
      <c r="D554" t="s">
        <v>17038</v>
      </c>
      <c r="E554">
        <v>4922</v>
      </c>
      <c r="F554" t="s">
        <v>17535</v>
      </c>
      <c r="G554">
        <v>20200253</v>
      </c>
      <c r="H554" t="s">
        <v>17462</v>
      </c>
      <c r="I554" t="s">
        <v>17461</v>
      </c>
      <c r="J554" t="str">
        <f>VLOOKUP(G554,SCC_xref!$D$6:$E$261,2,FALSE)</f>
        <v>Compressor Engines</v>
      </c>
      <c r="K554" s="129">
        <v>295.8546</v>
      </c>
      <c r="L554" s="129">
        <v>29.754899999999999</v>
      </c>
      <c r="M554" s="174"/>
      <c r="N554" s="174"/>
      <c r="O554" s="174"/>
      <c r="P554" s="6"/>
      <c r="Q554" s="6"/>
      <c r="R554" s="6"/>
      <c r="S554" s="6"/>
      <c r="T554" s="6"/>
      <c r="U554" s="6"/>
      <c r="V554" s="6"/>
    </row>
    <row r="555" spans="1:22" s="77" customFormat="1" x14ac:dyDescent="0.2">
      <c r="A555" s="192" t="s">
        <v>17057</v>
      </c>
      <c r="B555" s="128">
        <v>48</v>
      </c>
      <c r="C555" s="77" t="str">
        <f>VLOOKUP(D555,fips_xref!$A$2:$B$53,2,FALSE)</f>
        <v>48371</v>
      </c>
      <c r="D555" t="s">
        <v>17038</v>
      </c>
      <c r="E555">
        <v>4922</v>
      </c>
      <c r="F555" t="s">
        <v>17535</v>
      </c>
      <c r="G555">
        <v>20200254</v>
      </c>
      <c r="H555" t="s">
        <v>17463</v>
      </c>
      <c r="I555" t="s">
        <v>17461</v>
      </c>
      <c r="J555" t="str">
        <f>VLOOKUP(G555,SCC_xref!$D$6:$E$261,2,FALSE)</f>
        <v>Compressor Engines</v>
      </c>
      <c r="K555" s="129">
        <v>29.907399999999999</v>
      </c>
      <c r="L555" s="129">
        <v>3.5381</v>
      </c>
      <c r="M555" s="174"/>
      <c r="N555" s="174"/>
      <c r="O555" s="174"/>
      <c r="P555" s="6"/>
      <c r="Q555" s="6"/>
      <c r="R555" s="6"/>
      <c r="S555" s="6"/>
      <c r="T555" s="6"/>
      <c r="U555" s="6"/>
      <c r="V555" s="6"/>
    </row>
    <row r="556" spans="1:22" s="77" customFormat="1" x14ac:dyDescent="0.2">
      <c r="A556" s="192" t="s">
        <v>17057</v>
      </c>
      <c r="B556" s="128">
        <v>48</v>
      </c>
      <c r="C556" s="77" t="str">
        <f>VLOOKUP(D556,fips_xref!$A$2:$B$53,2,FALSE)</f>
        <v>48371</v>
      </c>
      <c r="D556" t="s">
        <v>17038</v>
      </c>
      <c r="E556">
        <v>4922</v>
      </c>
      <c r="F556" t="s">
        <v>17535</v>
      </c>
      <c r="G556">
        <v>30600402</v>
      </c>
      <c r="H556" t="s">
        <v>17536</v>
      </c>
      <c r="I556" t="s">
        <v>17490</v>
      </c>
      <c r="J556" t="str">
        <f>VLOOKUP(G556,SCC_xref!$D$6:$E$261,2,FALSE)</f>
        <v>Natural Gas Production, Other Not Classified</v>
      </c>
      <c r="K556" s="129">
        <v>0</v>
      </c>
      <c r="L556" s="129">
        <v>0.48</v>
      </c>
      <c r="M556" s="174"/>
      <c r="N556" s="174"/>
      <c r="O556" s="174"/>
      <c r="P556" s="6"/>
      <c r="Q556" s="6"/>
      <c r="R556" s="6"/>
      <c r="S556" s="6"/>
      <c r="T556" s="6"/>
      <c r="U556" s="6"/>
      <c r="V556" s="6"/>
    </row>
    <row r="557" spans="1:22" s="77" customFormat="1" x14ac:dyDescent="0.2">
      <c r="A557" s="192" t="s">
        <v>17057</v>
      </c>
      <c r="B557" s="128">
        <v>48</v>
      </c>
      <c r="C557" s="77" t="str">
        <f>VLOOKUP(D557,fips_xref!$A$2:$B$53,2,FALSE)</f>
        <v>48371</v>
      </c>
      <c r="D557" t="s">
        <v>17038</v>
      </c>
      <c r="E557">
        <v>4922</v>
      </c>
      <c r="F557" t="s">
        <v>17535</v>
      </c>
      <c r="G557">
        <v>31000207</v>
      </c>
      <c r="H557" t="s">
        <v>17467</v>
      </c>
      <c r="I557" t="s">
        <v>17465</v>
      </c>
      <c r="J557" t="str">
        <f>VLOOKUP(G557,SCC_xref!$D$6:$E$261,2,FALSE)</f>
        <v>Permitted Fugitives</v>
      </c>
      <c r="K557" s="129">
        <v>0</v>
      </c>
      <c r="L557" s="129">
        <v>0.7661</v>
      </c>
      <c r="M557" s="174"/>
      <c r="N557" s="174"/>
      <c r="O557" s="174"/>
      <c r="P557" s="6"/>
      <c r="Q557" s="6"/>
      <c r="R557" s="6"/>
      <c r="S557" s="6"/>
      <c r="T557" s="6"/>
      <c r="U557" s="6"/>
      <c r="V557" s="6"/>
    </row>
    <row r="558" spans="1:22" s="77" customFormat="1" x14ac:dyDescent="0.2">
      <c r="A558" s="192" t="s">
        <v>17057</v>
      </c>
      <c r="B558" s="128">
        <v>48</v>
      </c>
      <c r="C558" s="77" t="str">
        <f>VLOOKUP(D558,fips_xref!$A$2:$B$53,2,FALSE)</f>
        <v>48371</v>
      </c>
      <c r="D558" t="s">
        <v>17038</v>
      </c>
      <c r="E558">
        <v>4922</v>
      </c>
      <c r="F558" t="s">
        <v>17535</v>
      </c>
      <c r="G558">
        <v>31000220</v>
      </c>
      <c r="H558" t="s">
        <v>17495</v>
      </c>
      <c r="I558" t="s">
        <v>17496</v>
      </c>
      <c r="J558" t="str">
        <f>VLOOKUP(G558,SCC_xref!$D$6:$E$261,2,FALSE)</f>
        <v>Natural Gas Production, All Equipt Leak Fugitives</v>
      </c>
      <c r="K558" s="129">
        <v>0</v>
      </c>
      <c r="L558" s="129">
        <v>0.218</v>
      </c>
      <c r="M558" s="174"/>
      <c r="N558" s="174"/>
      <c r="O558" s="174"/>
      <c r="P558" s="6"/>
      <c r="Q558" s="6"/>
      <c r="R558" s="6"/>
      <c r="S558" s="6"/>
      <c r="T558" s="6"/>
      <c r="U558" s="6"/>
      <c r="V558" s="6"/>
    </row>
    <row r="559" spans="1:22" s="77" customFormat="1" x14ac:dyDescent="0.2">
      <c r="A559" s="192" t="s">
        <v>17057</v>
      </c>
      <c r="B559" s="128">
        <v>48</v>
      </c>
      <c r="C559" s="77" t="str">
        <f>VLOOKUP(D559,fips_xref!$A$2:$B$53,2,FALSE)</f>
        <v>48371</v>
      </c>
      <c r="D559" t="s">
        <v>17038</v>
      </c>
      <c r="E559">
        <v>4922</v>
      </c>
      <c r="F559" t="s">
        <v>17535</v>
      </c>
      <c r="G559">
        <v>31000223</v>
      </c>
      <c r="H559" t="s">
        <v>17620</v>
      </c>
      <c r="I559" t="s">
        <v>17506</v>
      </c>
      <c r="J559" t="str">
        <f>VLOOKUP(G559,SCC_xref!$D$6:$E$261,2,FALSE)</f>
        <v>Permitted Fugitives</v>
      </c>
      <c r="K559" s="129">
        <v>0</v>
      </c>
      <c r="L559" s="129">
        <v>0</v>
      </c>
      <c r="M559" s="174"/>
      <c r="N559" s="174"/>
      <c r="O559" s="174"/>
      <c r="P559" s="6"/>
      <c r="Q559" s="6"/>
      <c r="R559" s="6"/>
      <c r="S559" s="6"/>
      <c r="T559" s="6"/>
      <c r="U559" s="6"/>
      <c r="V559" s="6"/>
    </row>
    <row r="560" spans="1:22" s="77" customFormat="1" x14ac:dyDescent="0.2">
      <c r="A560" s="192" t="s">
        <v>17057</v>
      </c>
      <c r="B560" s="128">
        <v>48</v>
      </c>
      <c r="C560" s="77" t="str">
        <f>VLOOKUP(D560,fips_xref!$A$2:$B$53,2,FALSE)</f>
        <v>48371</v>
      </c>
      <c r="D560" t="s">
        <v>17038</v>
      </c>
      <c r="E560">
        <v>4922</v>
      </c>
      <c r="F560" t="s">
        <v>17535</v>
      </c>
      <c r="G560">
        <v>31000227</v>
      </c>
      <c r="H560" t="s">
        <v>17468</v>
      </c>
      <c r="I560" t="s">
        <v>17469</v>
      </c>
      <c r="J560" t="str">
        <f>VLOOKUP(G560,SCC_xref!$D$6:$E$261,2,FALSE)</f>
        <v>Dehydrator</v>
      </c>
      <c r="K560" s="129">
        <v>0</v>
      </c>
      <c r="L560" s="129">
        <v>0</v>
      </c>
      <c r="M560" s="174"/>
      <c r="N560" s="174"/>
      <c r="O560" s="174"/>
      <c r="P560" s="6"/>
      <c r="Q560" s="6"/>
      <c r="R560" s="6"/>
      <c r="S560" s="6"/>
      <c r="T560" s="6"/>
      <c r="U560" s="6"/>
      <c r="V560" s="6"/>
    </row>
    <row r="561" spans="1:22" s="77" customFormat="1" x14ac:dyDescent="0.2">
      <c r="A561" s="192" t="s">
        <v>17057</v>
      </c>
      <c r="B561" s="128">
        <v>48</v>
      </c>
      <c r="C561" s="77" t="str">
        <f>VLOOKUP(D561,fips_xref!$A$2:$B$53,2,FALSE)</f>
        <v>48371</v>
      </c>
      <c r="D561" t="s">
        <v>17038</v>
      </c>
      <c r="E561">
        <v>4922</v>
      </c>
      <c r="F561" t="s">
        <v>17535</v>
      </c>
      <c r="G561">
        <v>31000228</v>
      </c>
      <c r="H561" t="s">
        <v>17497</v>
      </c>
      <c r="I561" t="s">
        <v>17469</v>
      </c>
      <c r="J561" t="str">
        <f>VLOOKUP(G561,SCC_xref!$D$6:$E$261,2,FALSE)</f>
        <v>Dehydrator</v>
      </c>
      <c r="K561" s="129">
        <v>0.75349999999999995</v>
      </c>
      <c r="L561" s="129">
        <v>4.1399999999999999E-2</v>
      </c>
      <c r="M561" s="174"/>
      <c r="N561" s="174"/>
      <c r="O561" s="174"/>
      <c r="P561" s="6"/>
      <c r="Q561" s="6"/>
      <c r="R561" s="6"/>
      <c r="S561" s="6"/>
      <c r="T561" s="6"/>
      <c r="U561" s="6"/>
      <c r="V561" s="6"/>
    </row>
    <row r="562" spans="1:22" s="77" customFormat="1" x14ac:dyDescent="0.2">
      <c r="A562" s="192" t="s">
        <v>17057</v>
      </c>
      <c r="B562" s="128">
        <v>48</v>
      </c>
      <c r="C562" s="77" t="str">
        <f>VLOOKUP(D562,fips_xref!$A$2:$B$53,2,FALSE)</f>
        <v>48371</v>
      </c>
      <c r="D562" t="s">
        <v>17038</v>
      </c>
      <c r="E562">
        <v>4922</v>
      </c>
      <c r="F562" t="s">
        <v>17535</v>
      </c>
      <c r="G562">
        <v>31000299</v>
      </c>
      <c r="H562" t="s">
        <v>17470</v>
      </c>
      <c r="I562" t="s">
        <v>17465</v>
      </c>
      <c r="J562" t="str">
        <f>VLOOKUP(G562,SCC_xref!$D$6:$E$261,2,FALSE)</f>
        <v>Natural Gas Production, Other Not Classified</v>
      </c>
      <c r="K562" s="129">
        <v>7.2245999999999997</v>
      </c>
      <c r="L562" s="129">
        <v>1.0746</v>
      </c>
      <c r="M562" s="174"/>
      <c r="N562" s="174"/>
      <c r="O562" s="174"/>
      <c r="P562" s="6"/>
      <c r="Q562" s="6"/>
      <c r="R562" s="6"/>
      <c r="S562" s="6"/>
      <c r="T562" s="6"/>
      <c r="U562" s="6"/>
      <c r="V562" s="6"/>
    </row>
    <row r="563" spans="1:22" s="77" customFormat="1" x14ac:dyDescent="0.2">
      <c r="A563" s="192" t="s">
        <v>17057</v>
      </c>
      <c r="B563" s="128">
        <v>48</v>
      </c>
      <c r="C563" s="77" t="str">
        <f>VLOOKUP(D563,fips_xref!$A$2:$B$53,2,FALSE)</f>
        <v>48371</v>
      </c>
      <c r="D563" t="s">
        <v>17038</v>
      </c>
      <c r="E563">
        <v>4922</v>
      </c>
      <c r="F563" t="s">
        <v>17535</v>
      </c>
      <c r="G563">
        <v>31000405</v>
      </c>
      <c r="H563" t="s">
        <v>17540</v>
      </c>
      <c r="I563" t="s">
        <v>17465</v>
      </c>
      <c r="J563" t="str">
        <f>VLOOKUP(G563,SCC_xref!$D$6:$E$261,2,FALSE)</f>
        <v>Process Heaters</v>
      </c>
      <c r="K563" s="129">
        <v>180.64500000000001</v>
      </c>
      <c r="L563" s="129">
        <v>5.23</v>
      </c>
      <c r="M563" s="174"/>
      <c r="N563" s="174"/>
      <c r="O563" s="174"/>
      <c r="P563" s="6"/>
      <c r="Q563" s="6"/>
      <c r="R563" s="6"/>
      <c r="S563" s="6"/>
      <c r="T563" s="6"/>
      <c r="U563" s="6"/>
      <c r="V563" s="6"/>
    </row>
    <row r="564" spans="1:22" s="77" customFormat="1" x14ac:dyDescent="0.2">
      <c r="A564" s="192" t="s">
        <v>17057</v>
      </c>
      <c r="B564" s="128">
        <v>48</v>
      </c>
      <c r="C564" s="77" t="str">
        <f>VLOOKUP(D564,fips_xref!$A$2:$B$53,2,FALSE)</f>
        <v>48371</v>
      </c>
      <c r="D564" t="s">
        <v>17038</v>
      </c>
      <c r="E564">
        <v>4922</v>
      </c>
      <c r="F564" t="s">
        <v>17535</v>
      </c>
      <c r="G564">
        <v>31088801</v>
      </c>
      <c r="H564" t="s">
        <v>17472</v>
      </c>
      <c r="I564" t="s">
        <v>17465</v>
      </c>
      <c r="J564" t="str">
        <f>VLOOKUP(G564,SCC_xref!$D$6:$E$261,2,FALSE)</f>
        <v>Permitted Fugitives</v>
      </c>
      <c r="K564" s="129">
        <v>0</v>
      </c>
      <c r="L564" s="129">
        <v>3.84</v>
      </c>
      <c r="M564" s="174"/>
      <c r="N564" s="174"/>
      <c r="O564" s="174"/>
      <c r="P564" s="6"/>
      <c r="Q564" s="6"/>
      <c r="R564" s="6"/>
      <c r="S564" s="6"/>
      <c r="T564" s="6"/>
      <c r="U564" s="6"/>
      <c r="V564" s="6"/>
    </row>
    <row r="565" spans="1:22" s="77" customFormat="1" x14ac:dyDescent="0.2">
      <c r="A565" s="192" t="s">
        <v>17057</v>
      </c>
      <c r="B565" s="128">
        <v>48</v>
      </c>
      <c r="C565" s="77" t="str">
        <f>VLOOKUP(D565,fips_xref!$A$2:$B$53,2,FALSE)</f>
        <v>48371</v>
      </c>
      <c r="D565" t="s">
        <v>17038</v>
      </c>
      <c r="E565">
        <v>4922</v>
      </c>
      <c r="F565" t="s">
        <v>17535</v>
      </c>
      <c r="G565">
        <v>31088802</v>
      </c>
      <c r="H565" t="s">
        <v>17472</v>
      </c>
      <c r="I565" t="s">
        <v>17465</v>
      </c>
      <c r="J565" t="str">
        <f>VLOOKUP(G565,SCC_xref!$D$6:$E$261,2,FALSE)</f>
        <v>Permitted Fugitives</v>
      </c>
      <c r="K565" s="129">
        <v>0</v>
      </c>
      <c r="L565" s="129">
        <v>4.3799999999999999E-2</v>
      </c>
      <c r="M565" s="174"/>
      <c r="N565" s="174"/>
      <c r="O565" s="174"/>
      <c r="P565" s="6"/>
      <c r="Q565" s="6"/>
      <c r="R565" s="6"/>
      <c r="S565" s="6"/>
      <c r="T565" s="6"/>
      <c r="U565" s="6"/>
      <c r="V565" s="6"/>
    </row>
    <row r="566" spans="1:22" s="77" customFormat="1" x14ac:dyDescent="0.2">
      <c r="A566" s="192" t="s">
        <v>17057</v>
      </c>
      <c r="B566" s="128">
        <v>48</v>
      </c>
      <c r="C566" s="77" t="str">
        <f>VLOOKUP(D566,fips_xref!$A$2:$B$53,2,FALSE)</f>
        <v>48371</v>
      </c>
      <c r="D566" t="s">
        <v>17038</v>
      </c>
      <c r="E566">
        <v>4922</v>
      </c>
      <c r="F566" t="s">
        <v>17535</v>
      </c>
      <c r="G566">
        <v>31088811</v>
      </c>
      <c r="H566" t="s">
        <v>17505</v>
      </c>
      <c r="I566" t="s">
        <v>17506</v>
      </c>
      <c r="J566" t="str">
        <f>VLOOKUP(G566,SCC_xref!$D$6:$E$261,2,FALSE)</f>
        <v>Permitted Fugitives</v>
      </c>
      <c r="K566" s="129">
        <v>0</v>
      </c>
      <c r="L566" s="129">
        <v>0.63239999999999996</v>
      </c>
      <c r="M566" s="174"/>
      <c r="N566" s="174"/>
      <c r="O566" s="174"/>
      <c r="P566" s="6"/>
      <c r="Q566" s="6"/>
      <c r="R566" s="6"/>
      <c r="S566" s="6"/>
      <c r="T566" s="6"/>
      <c r="U566" s="6"/>
      <c r="V566" s="6"/>
    </row>
    <row r="567" spans="1:22" s="77" customFormat="1" x14ac:dyDescent="0.2">
      <c r="A567" s="192" t="s">
        <v>17057</v>
      </c>
      <c r="B567" s="128">
        <v>48</v>
      </c>
      <c r="C567" s="77" t="str">
        <f>VLOOKUP(D567,fips_xref!$A$2:$B$53,2,FALSE)</f>
        <v>48371</v>
      </c>
      <c r="D567" t="s">
        <v>17038</v>
      </c>
      <c r="E567">
        <v>4922</v>
      </c>
      <c r="F567" t="s">
        <v>17535</v>
      </c>
      <c r="G567">
        <v>40300198</v>
      </c>
      <c r="H567" t="s">
        <v>17499</v>
      </c>
      <c r="I567" t="s">
        <v>17474</v>
      </c>
      <c r="J567" t="str">
        <f>VLOOKUP(G567,SCC_xref!$D$6:$E$261,2,FALSE)</f>
        <v>Permitted Tank Losses</v>
      </c>
      <c r="K567" s="129">
        <v>0</v>
      </c>
      <c r="L567" s="129">
        <v>0</v>
      </c>
      <c r="M567" s="174"/>
      <c r="N567" s="174"/>
      <c r="O567" s="174"/>
      <c r="P567" s="6"/>
      <c r="Q567" s="6"/>
      <c r="R567" s="6"/>
      <c r="S567" s="6"/>
      <c r="T567" s="6"/>
      <c r="U567" s="6"/>
      <c r="V567" s="6"/>
    </row>
    <row r="568" spans="1:22" s="77" customFormat="1" x14ac:dyDescent="0.2">
      <c r="A568" s="192" t="s">
        <v>17057</v>
      </c>
      <c r="B568" s="128">
        <v>48</v>
      </c>
      <c r="C568" s="77" t="str">
        <f>VLOOKUP(D568,fips_xref!$A$2:$B$53,2,FALSE)</f>
        <v>48371</v>
      </c>
      <c r="D568" t="s">
        <v>17038</v>
      </c>
      <c r="E568">
        <v>4922</v>
      </c>
      <c r="F568" t="s">
        <v>17535</v>
      </c>
      <c r="G568">
        <v>40301099</v>
      </c>
      <c r="H568" t="s">
        <v>17473</v>
      </c>
      <c r="I568" t="s">
        <v>17474</v>
      </c>
      <c r="J568" t="str">
        <f>VLOOKUP(G568,SCC_xref!$D$6:$E$261,2,FALSE)</f>
        <v>Permitted Tank Losses</v>
      </c>
      <c r="K568" s="129">
        <v>0</v>
      </c>
      <c r="L568" s="129">
        <v>0.56289999999999996</v>
      </c>
      <c r="M568" s="174"/>
      <c r="N568" s="174"/>
      <c r="O568" s="174"/>
      <c r="P568" s="6"/>
      <c r="Q568" s="6"/>
      <c r="R568" s="6"/>
      <c r="S568" s="6"/>
      <c r="T568" s="6"/>
      <c r="U568" s="6"/>
      <c r="V568" s="6"/>
    </row>
    <row r="569" spans="1:22" s="77" customFormat="1" x14ac:dyDescent="0.2">
      <c r="A569" s="192" t="s">
        <v>17057</v>
      </c>
      <c r="B569" s="128">
        <v>48</v>
      </c>
      <c r="C569" s="77" t="str">
        <f>VLOOKUP(D569,fips_xref!$A$2:$B$53,2,FALSE)</f>
        <v>48371</v>
      </c>
      <c r="D569" t="s">
        <v>17038</v>
      </c>
      <c r="E569">
        <v>4922</v>
      </c>
      <c r="F569" t="s">
        <v>17535</v>
      </c>
      <c r="G569">
        <v>40400311</v>
      </c>
      <c r="H569" t="s">
        <v>17477</v>
      </c>
      <c r="I569" t="s">
        <v>17478</v>
      </c>
      <c r="J569" t="str">
        <f>VLOOKUP(G569,SCC_xref!$D$6:$E$261,2,FALSE)</f>
        <v>Permitted Tank Losses</v>
      </c>
      <c r="K569" s="129">
        <v>0</v>
      </c>
      <c r="L569" s="129">
        <v>0.16400000000000001</v>
      </c>
      <c r="M569" s="174"/>
      <c r="N569" s="174"/>
      <c r="O569" s="174"/>
      <c r="P569" s="6"/>
      <c r="Q569" s="6"/>
      <c r="R569" s="6"/>
      <c r="S569" s="6"/>
      <c r="T569" s="6"/>
      <c r="U569" s="6"/>
      <c r="V569" s="6"/>
    </row>
    <row r="570" spans="1:22" s="77" customFormat="1" x14ac:dyDescent="0.2">
      <c r="A570" s="192" t="s">
        <v>17057</v>
      </c>
      <c r="B570" s="128">
        <v>48</v>
      </c>
      <c r="C570" s="77" t="str">
        <f>VLOOKUP(D570,fips_xref!$A$2:$B$53,2,FALSE)</f>
        <v>48371</v>
      </c>
      <c r="D570" t="s">
        <v>17038</v>
      </c>
      <c r="E570">
        <v>4922</v>
      </c>
      <c r="F570" t="s">
        <v>17535</v>
      </c>
      <c r="G570">
        <v>40600132</v>
      </c>
      <c r="H570" t="s">
        <v>17510</v>
      </c>
      <c r="I570" t="s">
        <v>17504</v>
      </c>
      <c r="J570" t="str">
        <f>VLOOKUP(G570,SCC_xref!$D$6:$E$261,2,FALSE)</f>
        <v>Permitted Tank Losses</v>
      </c>
      <c r="K570" s="129">
        <v>0</v>
      </c>
      <c r="L570" s="129">
        <v>3.3599999999999998E-2</v>
      </c>
      <c r="M570" s="174"/>
      <c r="N570" s="174"/>
      <c r="O570" s="174"/>
      <c r="P570" s="6"/>
      <c r="Q570" s="6"/>
      <c r="R570" s="6"/>
      <c r="S570" s="6"/>
      <c r="T570" s="6"/>
      <c r="U570" s="6"/>
      <c r="V570" s="6"/>
    </row>
    <row r="571" spans="1:22" s="77" customFormat="1" x14ac:dyDescent="0.2">
      <c r="A571" s="192" t="s">
        <v>17057</v>
      </c>
      <c r="B571" s="128">
        <v>48</v>
      </c>
      <c r="C571" s="77" t="str">
        <f>VLOOKUP(D571,fips_xref!$A$2:$B$53,2,FALSE)</f>
        <v>48371</v>
      </c>
      <c r="D571" t="s">
        <v>17038</v>
      </c>
      <c r="E571">
        <v>4922</v>
      </c>
      <c r="F571" t="s">
        <v>17535</v>
      </c>
      <c r="G571">
        <v>40714697</v>
      </c>
      <c r="H571" t="s">
        <v>17621</v>
      </c>
      <c r="I571" t="s">
        <v>17593</v>
      </c>
      <c r="J571" t="str">
        <f>VLOOKUP(G571,SCC_xref!$D$6:$E$261,2,FALSE)</f>
        <v>Natural Gas Production, Other Not Classified</v>
      </c>
      <c r="K571" s="129">
        <v>0</v>
      </c>
      <c r="L571" s="129">
        <v>1.5449999999999999</v>
      </c>
      <c r="M571" s="174"/>
      <c r="N571" s="174"/>
      <c r="O571" s="174"/>
      <c r="P571" s="6"/>
      <c r="Q571" s="6"/>
      <c r="R571" s="6"/>
      <c r="S571" s="6"/>
      <c r="T571" s="6"/>
      <c r="U571" s="6"/>
      <c r="V571" s="6"/>
    </row>
    <row r="572" spans="1:22" s="77" customFormat="1" x14ac:dyDescent="0.2">
      <c r="A572" s="192" t="s">
        <v>17057</v>
      </c>
      <c r="B572" s="128">
        <v>48</v>
      </c>
      <c r="C572" s="77" t="str">
        <f>VLOOKUP(D572,fips_xref!$A$2:$B$53,2,FALSE)</f>
        <v>48371</v>
      </c>
      <c r="D572" t="s">
        <v>17038</v>
      </c>
      <c r="E572">
        <v>4922</v>
      </c>
      <c r="F572" t="s">
        <v>17535</v>
      </c>
      <c r="G572">
        <v>40899995</v>
      </c>
      <c r="H572" t="s">
        <v>17550</v>
      </c>
      <c r="I572" t="s">
        <v>17512</v>
      </c>
      <c r="J572" t="str">
        <f>VLOOKUP(G572,SCC_xref!$D$6:$E$261,2,FALSE)</f>
        <v>Natural Gas Production, Other Not Classified</v>
      </c>
      <c r="K572" s="129">
        <v>0</v>
      </c>
      <c r="L572" s="129">
        <v>0.33729999999999999</v>
      </c>
      <c r="M572" s="174"/>
      <c r="N572" s="174"/>
      <c r="O572" s="174"/>
      <c r="P572" s="6"/>
      <c r="Q572" s="6"/>
      <c r="R572" s="6"/>
      <c r="S572" s="6"/>
      <c r="T572" s="6"/>
      <c r="U572" s="6"/>
      <c r="V572" s="6"/>
    </row>
    <row r="573" spans="1:22" s="77" customFormat="1" x14ac:dyDescent="0.2">
      <c r="A573" s="192" t="s">
        <v>17057</v>
      </c>
      <c r="B573" s="128">
        <v>48</v>
      </c>
      <c r="C573" s="77" t="str">
        <f>VLOOKUP(D573,fips_xref!$A$2:$B$53,2,FALSE)</f>
        <v>48383</v>
      </c>
      <c r="D573" t="s">
        <v>17039</v>
      </c>
      <c r="E573">
        <v>1321</v>
      </c>
      <c r="F573" t="s">
        <v>17479</v>
      </c>
      <c r="G573">
        <v>10200603</v>
      </c>
      <c r="H573" t="s">
        <v>17529</v>
      </c>
      <c r="I573" t="s">
        <v>17481</v>
      </c>
      <c r="J573" t="str">
        <f>VLOOKUP(G573,SCC_xref!$D$6:$E$261,2,FALSE)</f>
        <v>Process Heaters</v>
      </c>
      <c r="K573" s="129">
        <v>2.21</v>
      </c>
      <c r="L573" s="129">
        <v>0.13</v>
      </c>
      <c r="M573" s="174"/>
      <c r="N573" s="174"/>
      <c r="O573" s="174"/>
      <c r="P573" s="6"/>
      <c r="Q573" s="6"/>
      <c r="R573" s="6"/>
      <c r="S573" s="6"/>
      <c r="T573" s="6"/>
      <c r="U573" s="6"/>
      <c r="V573" s="6"/>
    </row>
    <row r="574" spans="1:22" s="77" customFormat="1" x14ac:dyDescent="0.2">
      <c r="A574" s="192" t="s">
        <v>17057</v>
      </c>
      <c r="B574" s="128">
        <v>48</v>
      </c>
      <c r="C574" s="77" t="str">
        <f>VLOOKUP(D574,fips_xref!$A$2:$B$53,2,FALSE)</f>
        <v>48383</v>
      </c>
      <c r="D574" t="s">
        <v>17039</v>
      </c>
      <c r="E574">
        <v>1321</v>
      </c>
      <c r="F574" t="s">
        <v>17479</v>
      </c>
      <c r="G574">
        <v>20200252</v>
      </c>
      <c r="H574" t="s">
        <v>17460</v>
      </c>
      <c r="I574" t="s">
        <v>17461</v>
      </c>
      <c r="J574" t="str">
        <f>VLOOKUP(G574,SCC_xref!$D$6:$E$261,2,FALSE)</f>
        <v>Compressor Engines</v>
      </c>
      <c r="K574" s="129">
        <v>382.31599999999997</v>
      </c>
      <c r="L574" s="129">
        <v>25.0899</v>
      </c>
      <c r="M574" s="174"/>
      <c r="N574" s="174"/>
      <c r="O574" s="174"/>
      <c r="P574" s="6"/>
      <c r="Q574" s="6"/>
      <c r="R574" s="6"/>
      <c r="S574" s="6"/>
      <c r="T574" s="6"/>
      <c r="U574" s="6"/>
      <c r="V574" s="6"/>
    </row>
    <row r="575" spans="1:22" s="77" customFormat="1" x14ac:dyDescent="0.2">
      <c r="A575" s="192" t="s">
        <v>17057</v>
      </c>
      <c r="B575" s="128">
        <v>48</v>
      </c>
      <c r="C575" s="77" t="str">
        <f>VLOOKUP(D575,fips_xref!$A$2:$B$53,2,FALSE)</f>
        <v>48383</v>
      </c>
      <c r="D575" t="s">
        <v>17039</v>
      </c>
      <c r="E575">
        <v>1321</v>
      </c>
      <c r="F575" t="s">
        <v>17479</v>
      </c>
      <c r="G575">
        <v>20200253</v>
      </c>
      <c r="H575" t="s">
        <v>17462</v>
      </c>
      <c r="I575" t="s">
        <v>17461</v>
      </c>
      <c r="J575" t="str">
        <f>VLOOKUP(G575,SCC_xref!$D$6:$E$261,2,FALSE)</f>
        <v>Compressor Engines</v>
      </c>
      <c r="K575" s="129">
        <v>43.34</v>
      </c>
      <c r="L575" s="129">
        <v>12.8362</v>
      </c>
      <c r="M575" s="174"/>
      <c r="N575" s="174"/>
      <c r="O575" s="174"/>
      <c r="P575" s="6"/>
      <c r="Q575" s="6"/>
      <c r="R575" s="6"/>
      <c r="S575" s="6"/>
      <c r="T575" s="6"/>
      <c r="U575" s="6"/>
      <c r="V575" s="6"/>
    </row>
    <row r="576" spans="1:22" s="77" customFormat="1" x14ac:dyDescent="0.2">
      <c r="A576" s="192" t="s">
        <v>17057</v>
      </c>
      <c r="B576" s="128">
        <v>48</v>
      </c>
      <c r="C576" s="77" t="str">
        <f>VLOOKUP(D576,fips_xref!$A$2:$B$53,2,FALSE)</f>
        <v>48383</v>
      </c>
      <c r="D576" t="s">
        <v>17039</v>
      </c>
      <c r="E576">
        <v>1321</v>
      </c>
      <c r="F576" t="s">
        <v>17479</v>
      </c>
      <c r="G576">
        <v>20200254</v>
      </c>
      <c r="H576" t="s">
        <v>17463</v>
      </c>
      <c r="I576" t="s">
        <v>17461</v>
      </c>
      <c r="J576" t="str">
        <f>VLOOKUP(G576,SCC_xref!$D$6:$E$261,2,FALSE)</f>
        <v>Compressor Engines</v>
      </c>
      <c r="K576" s="129">
        <v>235.62299999999999</v>
      </c>
      <c r="L576" s="129">
        <v>139.38249999999999</v>
      </c>
      <c r="M576" s="174"/>
      <c r="N576" s="174"/>
      <c r="O576" s="174"/>
      <c r="P576" s="6"/>
      <c r="Q576" s="6"/>
      <c r="R576" s="6"/>
      <c r="S576" s="6"/>
      <c r="T576" s="6"/>
      <c r="U576" s="6"/>
      <c r="V576" s="6"/>
    </row>
    <row r="577" spans="1:22" s="77" customFormat="1" x14ac:dyDescent="0.2">
      <c r="A577" s="192" t="s">
        <v>17057</v>
      </c>
      <c r="B577" s="128">
        <v>48</v>
      </c>
      <c r="C577" s="77" t="str">
        <f>VLOOKUP(D577,fips_xref!$A$2:$B$53,2,FALSE)</f>
        <v>48383</v>
      </c>
      <c r="D577" t="s">
        <v>17039</v>
      </c>
      <c r="E577">
        <v>1321</v>
      </c>
      <c r="F577" t="s">
        <v>17479</v>
      </c>
      <c r="G577">
        <v>30600402</v>
      </c>
      <c r="H577" t="s">
        <v>17536</v>
      </c>
      <c r="I577" t="s">
        <v>17490</v>
      </c>
      <c r="J577" t="str">
        <f>VLOOKUP(G577,SCC_xref!$D$6:$E$261,2,FALSE)</f>
        <v>Natural Gas Production, Other Not Classified</v>
      </c>
      <c r="K577" s="129">
        <v>0</v>
      </c>
      <c r="L577" s="129">
        <v>0</v>
      </c>
      <c r="M577" s="174"/>
      <c r="N577" s="174"/>
      <c r="O577" s="174"/>
      <c r="P577" s="6"/>
      <c r="Q577" s="6"/>
      <c r="R577" s="6"/>
      <c r="S577" s="6"/>
      <c r="T577" s="6"/>
      <c r="U577" s="6"/>
      <c r="V577" s="6"/>
    </row>
    <row r="578" spans="1:22" s="77" customFormat="1" x14ac:dyDescent="0.2">
      <c r="A578" s="192" t="s">
        <v>17057</v>
      </c>
      <c r="B578" s="128">
        <v>48</v>
      </c>
      <c r="C578" s="77" t="str">
        <f>VLOOKUP(D578,fips_xref!$A$2:$B$53,2,FALSE)</f>
        <v>48383</v>
      </c>
      <c r="D578" t="s">
        <v>17039</v>
      </c>
      <c r="E578">
        <v>1321</v>
      </c>
      <c r="F578" t="s">
        <v>17479</v>
      </c>
      <c r="G578">
        <v>31000201</v>
      </c>
      <c r="H578" t="s">
        <v>17494</v>
      </c>
      <c r="I578" t="s">
        <v>17465</v>
      </c>
      <c r="J578" t="str">
        <f>VLOOKUP(G578,SCC_xref!$D$6:$E$261,2,FALSE)</f>
        <v>Natural Gas Production, Gas Sweetening: Amine Process</v>
      </c>
      <c r="K578" s="129">
        <v>1.83</v>
      </c>
      <c r="L578" s="129">
        <v>0.1</v>
      </c>
      <c r="M578" s="174"/>
      <c r="N578" s="174"/>
      <c r="O578" s="174"/>
      <c r="P578" s="6"/>
      <c r="Q578" s="6"/>
      <c r="R578" s="6"/>
      <c r="S578" s="6"/>
      <c r="T578" s="6"/>
      <c r="U578" s="6"/>
      <c r="V578" s="6"/>
    </row>
    <row r="579" spans="1:22" s="77" customFormat="1" x14ac:dyDescent="0.2">
      <c r="A579" s="192" t="s">
        <v>17057</v>
      </c>
      <c r="B579" s="128">
        <v>48</v>
      </c>
      <c r="C579" s="77" t="str">
        <f>VLOOKUP(D579,fips_xref!$A$2:$B$53,2,FALSE)</f>
        <v>48383</v>
      </c>
      <c r="D579" t="s">
        <v>17039</v>
      </c>
      <c r="E579">
        <v>1321</v>
      </c>
      <c r="F579" t="s">
        <v>17479</v>
      </c>
      <c r="G579">
        <v>31000205</v>
      </c>
      <c r="H579" t="s">
        <v>17466</v>
      </c>
      <c r="I579" t="s">
        <v>17465</v>
      </c>
      <c r="J579" t="str">
        <f>VLOOKUP(G579,SCC_xref!$D$6:$E$261,2,FALSE)</f>
        <v>Natural Gas Production, Flares</v>
      </c>
      <c r="K579" s="129">
        <v>0.57410000000000005</v>
      </c>
      <c r="L579" s="129">
        <v>3.2000000000000002E-3</v>
      </c>
      <c r="M579" s="174"/>
      <c r="N579" s="174"/>
      <c r="O579" s="174"/>
      <c r="P579" s="6"/>
      <c r="Q579" s="6"/>
      <c r="R579" s="6"/>
      <c r="S579" s="6"/>
      <c r="T579" s="6"/>
      <c r="U579" s="6"/>
      <c r="V579" s="6"/>
    </row>
    <row r="580" spans="1:22" s="77" customFormat="1" x14ac:dyDescent="0.2">
      <c r="A580" s="192" t="s">
        <v>17057</v>
      </c>
      <c r="B580" s="128">
        <v>48</v>
      </c>
      <c r="C580" s="77" t="str">
        <f>VLOOKUP(D580,fips_xref!$A$2:$B$53,2,FALSE)</f>
        <v>48383</v>
      </c>
      <c r="D580" t="s">
        <v>17039</v>
      </c>
      <c r="E580">
        <v>1321</v>
      </c>
      <c r="F580" t="s">
        <v>17479</v>
      </c>
      <c r="G580">
        <v>31000207</v>
      </c>
      <c r="H580" t="s">
        <v>17467</v>
      </c>
      <c r="I580" t="s">
        <v>17465</v>
      </c>
      <c r="J580" t="str">
        <f>VLOOKUP(G580,SCC_xref!$D$6:$E$261,2,FALSE)</f>
        <v>Permitted Fugitives</v>
      </c>
      <c r="K580" s="129">
        <v>0</v>
      </c>
      <c r="L580" s="129">
        <v>25.921600000000002</v>
      </c>
      <c r="M580" s="174"/>
      <c r="N580" s="174"/>
      <c r="O580" s="174"/>
      <c r="P580" s="6"/>
      <c r="Q580" s="6"/>
      <c r="R580" s="6"/>
      <c r="S580" s="6"/>
      <c r="T580" s="6"/>
      <c r="U580" s="6"/>
      <c r="V580" s="6"/>
    </row>
    <row r="581" spans="1:22" s="77" customFormat="1" x14ac:dyDescent="0.2">
      <c r="A581" s="192" t="s">
        <v>17057</v>
      </c>
      <c r="B581" s="128">
        <v>48</v>
      </c>
      <c r="C581" s="77" t="str">
        <f>VLOOKUP(D581,fips_xref!$A$2:$B$53,2,FALSE)</f>
        <v>48383</v>
      </c>
      <c r="D581" t="s">
        <v>17039</v>
      </c>
      <c r="E581">
        <v>1321</v>
      </c>
      <c r="F581" t="s">
        <v>17479</v>
      </c>
      <c r="G581">
        <v>31000223</v>
      </c>
      <c r="H581" t="s">
        <v>17620</v>
      </c>
      <c r="I581" t="s">
        <v>17506</v>
      </c>
      <c r="J581" t="str">
        <f>VLOOKUP(G581,SCC_xref!$D$6:$E$261,2,FALSE)</f>
        <v>Permitted Fugitives</v>
      </c>
      <c r="K581" s="129">
        <v>0</v>
      </c>
      <c r="L581" s="129">
        <v>0</v>
      </c>
      <c r="M581" s="174"/>
      <c r="N581" s="174"/>
      <c r="O581" s="174"/>
      <c r="P581" s="6"/>
      <c r="Q581" s="6"/>
      <c r="R581" s="6"/>
      <c r="S581" s="6"/>
      <c r="T581" s="6"/>
      <c r="U581" s="6"/>
      <c r="V581" s="6"/>
    </row>
    <row r="582" spans="1:22" s="77" customFormat="1" x14ac:dyDescent="0.2">
      <c r="A582" s="192" t="s">
        <v>17057</v>
      </c>
      <c r="B582" s="128">
        <v>48</v>
      </c>
      <c r="C582" s="77" t="str">
        <f>VLOOKUP(D582,fips_xref!$A$2:$B$53,2,FALSE)</f>
        <v>48383</v>
      </c>
      <c r="D582" t="s">
        <v>17039</v>
      </c>
      <c r="E582">
        <v>1321</v>
      </c>
      <c r="F582" t="s">
        <v>17479</v>
      </c>
      <c r="G582">
        <v>31000227</v>
      </c>
      <c r="H582" t="s">
        <v>17468</v>
      </c>
      <c r="I582" t="s">
        <v>17469</v>
      </c>
      <c r="J582" t="str">
        <f>VLOOKUP(G582,SCC_xref!$D$6:$E$261,2,FALSE)</f>
        <v>Dehydrator</v>
      </c>
      <c r="K582" s="129">
        <v>0</v>
      </c>
      <c r="L582" s="129">
        <v>36.807000000000002</v>
      </c>
      <c r="M582" s="174"/>
      <c r="N582" s="174"/>
      <c r="O582" s="174"/>
      <c r="P582" s="6"/>
      <c r="Q582" s="6"/>
      <c r="R582" s="6"/>
      <c r="S582" s="6"/>
      <c r="T582" s="6"/>
      <c r="U582" s="6"/>
      <c r="V582" s="6"/>
    </row>
    <row r="583" spans="1:22" s="77" customFormat="1" x14ac:dyDescent="0.2">
      <c r="A583" s="192" t="s">
        <v>17057</v>
      </c>
      <c r="B583" s="128">
        <v>48</v>
      </c>
      <c r="C583" s="77" t="str">
        <f>VLOOKUP(D583,fips_xref!$A$2:$B$53,2,FALSE)</f>
        <v>48383</v>
      </c>
      <c r="D583" t="s">
        <v>17039</v>
      </c>
      <c r="E583">
        <v>1321</v>
      </c>
      <c r="F583" t="s">
        <v>17479</v>
      </c>
      <c r="G583">
        <v>31000228</v>
      </c>
      <c r="H583" t="s">
        <v>17497</v>
      </c>
      <c r="I583" t="s">
        <v>17469</v>
      </c>
      <c r="J583" t="str">
        <f>VLOOKUP(G583,SCC_xref!$D$6:$E$261,2,FALSE)</f>
        <v>Dehydrator</v>
      </c>
      <c r="K583" s="129">
        <v>0</v>
      </c>
      <c r="L583" s="129">
        <v>0</v>
      </c>
      <c r="M583" s="174"/>
      <c r="N583" s="174"/>
      <c r="O583" s="174"/>
      <c r="P583" s="6"/>
      <c r="Q583" s="6"/>
      <c r="R583" s="6"/>
      <c r="S583" s="6"/>
      <c r="T583" s="6"/>
      <c r="U583" s="6"/>
      <c r="V583" s="6"/>
    </row>
    <row r="584" spans="1:22" s="77" customFormat="1" x14ac:dyDescent="0.2">
      <c r="A584" s="192" t="s">
        <v>17057</v>
      </c>
      <c r="B584" s="128">
        <v>48</v>
      </c>
      <c r="C584" s="77" t="str">
        <f>VLOOKUP(D584,fips_xref!$A$2:$B$53,2,FALSE)</f>
        <v>48383</v>
      </c>
      <c r="D584" t="s">
        <v>17039</v>
      </c>
      <c r="E584">
        <v>1321</v>
      </c>
      <c r="F584" t="s">
        <v>17479</v>
      </c>
      <c r="G584">
        <v>31000302</v>
      </c>
      <c r="H584" t="s">
        <v>17532</v>
      </c>
      <c r="I584" t="s">
        <v>17506</v>
      </c>
      <c r="J584" t="str">
        <f>VLOOKUP(G584,SCC_xref!$D$6:$E$261,2,FALSE)</f>
        <v>Dehydrator</v>
      </c>
      <c r="K584" s="129">
        <v>0.18</v>
      </c>
      <c r="L584" s="129">
        <v>0.01</v>
      </c>
      <c r="M584" s="174"/>
      <c r="N584" s="174"/>
      <c r="O584" s="174"/>
      <c r="P584" s="6"/>
      <c r="Q584" s="6"/>
      <c r="R584" s="6"/>
      <c r="S584" s="6"/>
      <c r="T584" s="6"/>
      <c r="U584" s="6"/>
      <c r="V584" s="6"/>
    </row>
    <row r="585" spans="1:22" s="77" customFormat="1" x14ac:dyDescent="0.2">
      <c r="A585" s="192" t="s">
        <v>17057</v>
      </c>
      <c r="B585" s="128">
        <v>48</v>
      </c>
      <c r="C585" s="77" t="str">
        <f>VLOOKUP(D585,fips_xref!$A$2:$B$53,2,FALSE)</f>
        <v>48383</v>
      </c>
      <c r="D585" t="s">
        <v>17039</v>
      </c>
      <c r="E585">
        <v>1321</v>
      </c>
      <c r="F585" t="s">
        <v>17479</v>
      </c>
      <c r="G585">
        <v>31000309</v>
      </c>
      <c r="H585" t="s">
        <v>17622</v>
      </c>
      <c r="I585" t="s">
        <v>17506</v>
      </c>
      <c r="J585" t="str">
        <f>VLOOKUP(G585,SCC_xref!$D$6:$E$261,2,FALSE)</f>
        <v>Natural Gas Processing Facilities, Compressor Seals</v>
      </c>
      <c r="K585" s="129">
        <v>0.52070000000000005</v>
      </c>
      <c r="L585" s="129">
        <v>0.29470000000000002</v>
      </c>
      <c r="M585" s="174"/>
      <c r="N585" s="174"/>
      <c r="O585" s="174"/>
      <c r="P585" s="6"/>
      <c r="Q585" s="6"/>
      <c r="R585" s="6"/>
      <c r="S585" s="6"/>
      <c r="T585" s="6"/>
      <c r="U585" s="6"/>
      <c r="V585" s="6"/>
    </row>
    <row r="586" spans="1:22" s="77" customFormat="1" x14ac:dyDescent="0.2">
      <c r="A586" s="192" t="s">
        <v>17057</v>
      </c>
      <c r="B586" s="128">
        <v>48</v>
      </c>
      <c r="C586" s="77" t="str">
        <f>VLOOKUP(D586,fips_xref!$A$2:$B$53,2,FALSE)</f>
        <v>48383</v>
      </c>
      <c r="D586" t="s">
        <v>17039</v>
      </c>
      <c r="E586">
        <v>1321</v>
      </c>
      <c r="F586" t="s">
        <v>17479</v>
      </c>
      <c r="G586">
        <v>31000404</v>
      </c>
      <c r="H586" t="s">
        <v>17471</v>
      </c>
      <c r="I586" t="s">
        <v>17465</v>
      </c>
      <c r="J586" t="str">
        <f>VLOOKUP(G586,SCC_xref!$D$6:$E$261,2,FALSE)</f>
        <v>Process Heaters</v>
      </c>
      <c r="K586" s="129">
        <v>14.87</v>
      </c>
      <c r="L586" s="129">
        <v>0.81</v>
      </c>
      <c r="M586" s="174"/>
      <c r="N586" s="174"/>
      <c r="O586" s="174"/>
      <c r="P586" s="6"/>
      <c r="Q586" s="6"/>
      <c r="R586" s="6"/>
      <c r="S586" s="6"/>
      <c r="T586" s="6"/>
      <c r="U586" s="6"/>
      <c r="V586" s="6"/>
    </row>
    <row r="587" spans="1:22" s="77" customFormat="1" x14ac:dyDescent="0.2">
      <c r="A587" s="192" t="s">
        <v>17057</v>
      </c>
      <c r="B587" s="128">
        <v>48</v>
      </c>
      <c r="C587" s="77" t="str">
        <f>VLOOKUP(D587,fips_xref!$A$2:$B$53,2,FALSE)</f>
        <v>48383</v>
      </c>
      <c r="D587" t="s">
        <v>17039</v>
      </c>
      <c r="E587">
        <v>1321</v>
      </c>
      <c r="F587" t="s">
        <v>17479</v>
      </c>
      <c r="G587">
        <v>31088801</v>
      </c>
      <c r="H587" t="s">
        <v>17472</v>
      </c>
      <c r="I587" t="s">
        <v>17465</v>
      </c>
      <c r="J587" t="str">
        <f>VLOOKUP(G587,SCC_xref!$D$6:$E$261,2,FALSE)</f>
        <v>Permitted Fugitives</v>
      </c>
      <c r="K587" s="129">
        <v>0</v>
      </c>
      <c r="L587" s="129">
        <v>15.5657</v>
      </c>
      <c r="M587" s="174"/>
      <c r="N587" s="174"/>
      <c r="O587" s="174"/>
      <c r="P587" s="6"/>
      <c r="Q587" s="6"/>
      <c r="R587" s="6"/>
      <c r="S587" s="6"/>
      <c r="T587" s="6"/>
      <c r="U587" s="6"/>
      <c r="V587" s="6"/>
    </row>
    <row r="588" spans="1:22" s="77" customFormat="1" x14ac:dyDescent="0.2">
      <c r="A588" s="192" t="s">
        <v>17057</v>
      </c>
      <c r="B588" s="128">
        <v>48</v>
      </c>
      <c r="C588" s="77" t="str">
        <f>VLOOKUP(D588,fips_xref!$A$2:$B$53,2,FALSE)</f>
        <v>48383</v>
      </c>
      <c r="D588" t="s">
        <v>17039</v>
      </c>
      <c r="E588">
        <v>1321</v>
      </c>
      <c r="F588" t="s">
        <v>17479</v>
      </c>
      <c r="G588">
        <v>38500102</v>
      </c>
      <c r="H588" t="s">
        <v>17555</v>
      </c>
      <c r="I588" t="s">
        <v>17522</v>
      </c>
      <c r="J588" t="str">
        <f>VLOOKUP(G588,SCC_xref!$D$6:$E$261,2,FALSE)</f>
        <v>Natural Gas Production, Other Not Classified</v>
      </c>
      <c r="K588" s="129">
        <v>0</v>
      </c>
      <c r="L588" s="129">
        <v>2.37</v>
      </c>
      <c r="M588" s="174"/>
      <c r="N588" s="174"/>
      <c r="O588" s="174"/>
      <c r="P588" s="6"/>
      <c r="Q588" s="6"/>
      <c r="R588" s="6"/>
      <c r="S588" s="6"/>
      <c r="T588" s="6"/>
      <c r="U588" s="6"/>
      <c r="V588" s="6"/>
    </row>
    <row r="589" spans="1:22" s="77" customFormat="1" x14ac:dyDescent="0.2">
      <c r="A589" s="192" t="s">
        <v>17057</v>
      </c>
      <c r="B589" s="128">
        <v>48</v>
      </c>
      <c r="C589" s="77" t="str">
        <f>VLOOKUP(D589,fips_xref!$A$2:$B$53,2,FALSE)</f>
        <v>48383</v>
      </c>
      <c r="D589" t="s">
        <v>17039</v>
      </c>
      <c r="E589">
        <v>1321</v>
      </c>
      <c r="F589" t="s">
        <v>17479</v>
      </c>
      <c r="G589">
        <v>40301018</v>
      </c>
      <c r="H589" t="s">
        <v>17623</v>
      </c>
      <c r="I589" t="s">
        <v>17474</v>
      </c>
      <c r="J589" t="str">
        <f>VLOOKUP(G589,SCC_xref!$D$6:$E$261,2,FALSE)</f>
        <v>Permitted Tank Losses</v>
      </c>
      <c r="K589" s="129">
        <v>0</v>
      </c>
      <c r="L589" s="129">
        <v>7.0000000000000007E-2</v>
      </c>
      <c r="M589" s="174"/>
      <c r="N589" s="174"/>
      <c r="O589" s="174"/>
      <c r="P589" s="6"/>
      <c r="Q589" s="6"/>
      <c r="R589" s="6"/>
      <c r="S589" s="6"/>
      <c r="T589" s="6"/>
      <c r="U589" s="6"/>
      <c r="V589" s="6"/>
    </row>
    <row r="590" spans="1:22" s="77" customFormat="1" x14ac:dyDescent="0.2">
      <c r="A590" s="192" t="s">
        <v>17057</v>
      </c>
      <c r="B590" s="128">
        <v>48</v>
      </c>
      <c r="C590" s="77" t="str">
        <f>VLOOKUP(D590,fips_xref!$A$2:$B$53,2,FALSE)</f>
        <v>48383</v>
      </c>
      <c r="D590" t="s">
        <v>17039</v>
      </c>
      <c r="E590">
        <v>1321</v>
      </c>
      <c r="F590" t="s">
        <v>17479</v>
      </c>
      <c r="G590">
        <v>40301099</v>
      </c>
      <c r="H590" t="s">
        <v>17473</v>
      </c>
      <c r="I590" t="s">
        <v>17474</v>
      </c>
      <c r="J590" t="str">
        <f>VLOOKUP(G590,SCC_xref!$D$6:$E$261,2,FALSE)</f>
        <v>Permitted Tank Losses</v>
      </c>
      <c r="K590" s="129">
        <v>0</v>
      </c>
      <c r="L590" s="129">
        <v>3.5636000000000001</v>
      </c>
      <c r="M590" s="174"/>
      <c r="N590" s="174"/>
      <c r="O590" s="174"/>
      <c r="P590" s="6"/>
      <c r="Q590" s="6"/>
      <c r="R590" s="6"/>
      <c r="S590" s="6"/>
      <c r="T590" s="6"/>
      <c r="U590" s="6"/>
      <c r="V590" s="6"/>
    </row>
    <row r="591" spans="1:22" s="77" customFormat="1" x14ac:dyDescent="0.2">
      <c r="A591" s="192" t="s">
        <v>17057</v>
      </c>
      <c r="B591" s="128">
        <v>48</v>
      </c>
      <c r="C591" s="77" t="str">
        <f>VLOOKUP(D591,fips_xref!$A$2:$B$53,2,FALSE)</f>
        <v>48383</v>
      </c>
      <c r="D591" t="s">
        <v>17039</v>
      </c>
      <c r="E591">
        <v>1321</v>
      </c>
      <c r="F591" t="s">
        <v>17479</v>
      </c>
      <c r="G591">
        <v>40400154</v>
      </c>
      <c r="H591" t="s">
        <v>17475</v>
      </c>
      <c r="I591" t="s">
        <v>17502</v>
      </c>
      <c r="J591" t="str">
        <f>VLOOKUP(G591,SCC_xref!$D$6:$E$261,2,FALSE)</f>
        <v>Permitted Tank Losses</v>
      </c>
      <c r="K591" s="129">
        <v>0</v>
      </c>
      <c r="L591" s="129">
        <v>0.16</v>
      </c>
      <c r="M591" s="174"/>
      <c r="N591" s="174"/>
      <c r="O591" s="174"/>
      <c r="P591" s="6"/>
      <c r="Q591" s="6"/>
      <c r="R591" s="6"/>
      <c r="S591" s="6"/>
      <c r="T591" s="6"/>
      <c r="U591" s="6"/>
      <c r="V591" s="6"/>
    </row>
    <row r="592" spans="1:22" s="77" customFormat="1" x14ac:dyDescent="0.2">
      <c r="A592" s="192" t="s">
        <v>17057</v>
      </c>
      <c r="B592" s="128">
        <v>48</v>
      </c>
      <c r="C592" s="77" t="str">
        <f>VLOOKUP(D592,fips_xref!$A$2:$B$53,2,FALSE)</f>
        <v>48383</v>
      </c>
      <c r="D592" t="s">
        <v>17039</v>
      </c>
      <c r="E592">
        <v>1321</v>
      </c>
      <c r="F592" t="s">
        <v>17479</v>
      </c>
      <c r="G592">
        <v>40400301</v>
      </c>
      <c r="H592" t="s">
        <v>17541</v>
      </c>
      <c r="I592" t="s">
        <v>17465</v>
      </c>
      <c r="J592" t="str">
        <f>VLOOKUP(G592,SCC_xref!$D$6:$E$261,2,FALSE)</f>
        <v>Permitted Tank Losses</v>
      </c>
      <c r="K592" s="129">
        <v>0</v>
      </c>
      <c r="L592" s="129">
        <v>0.01</v>
      </c>
      <c r="M592" s="174"/>
      <c r="N592" s="174"/>
      <c r="O592" s="174"/>
      <c r="P592" s="6"/>
      <c r="Q592" s="6"/>
      <c r="R592" s="6"/>
      <c r="S592" s="6"/>
      <c r="T592" s="6"/>
      <c r="U592" s="6"/>
      <c r="V592" s="6"/>
    </row>
    <row r="593" spans="1:22" s="77" customFormat="1" x14ac:dyDescent="0.2">
      <c r="A593" s="192" t="s">
        <v>17057</v>
      </c>
      <c r="B593" s="128">
        <v>48</v>
      </c>
      <c r="C593" s="77" t="str">
        <f>VLOOKUP(D593,fips_xref!$A$2:$B$53,2,FALSE)</f>
        <v>48389</v>
      </c>
      <c r="D593" t="s">
        <v>17040</v>
      </c>
      <c r="E593">
        <v>1311</v>
      </c>
      <c r="F593" t="s">
        <v>17459</v>
      </c>
      <c r="G593">
        <v>20200252</v>
      </c>
      <c r="H593" t="s">
        <v>17460</v>
      </c>
      <c r="I593" t="s">
        <v>17461</v>
      </c>
      <c r="J593" t="str">
        <f>VLOOKUP(G593,SCC_xref!$D$6:$E$261,2,FALSE)</f>
        <v>Compressor Engines</v>
      </c>
      <c r="K593" s="129">
        <v>0</v>
      </c>
      <c r="L593" s="129">
        <v>0</v>
      </c>
      <c r="M593" s="174"/>
      <c r="N593" s="174"/>
      <c r="O593" s="174"/>
      <c r="P593" s="6"/>
      <c r="Q593" s="6"/>
      <c r="R593" s="6"/>
      <c r="S593" s="6"/>
      <c r="T593" s="6"/>
      <c r="U593" s="6"/>
      <c r="V593" s="6"/>
    </row>
    <row r="594" spans="1:22" s="77" customFormat="1" x14ac:dyDescent="0.2">
      <c r="A594" s="192" t="s">
        <v>17057</v>
      </c>
      <c r="B594" s="128">
        <v>48</v>
      </c>
      <c r="C594" s="77" t="str">
        <f>VLOOKUP(D594,fips_xref!$A$2:$B$53,2,FALSE)</f>
        <v>48389</v>
      </c>
      <c r="D594" t="s">
        <v>17040</v>
      </c>
      <c r="E594">
        <v>1311</v>
      </c>
      <c r="F594" t="s">
        <v>17459</v>
      </c>
      <c r="G594">
        <v>20200253</v>
      </c>
      <c r="H594" t="s">
        <v>17462</v>
      </c>
      <c r="I594" t="s">
        <v>17461</v>
      </c>
      <c r="J594" t="str">
        <f>VLOOKUP(G594,SCC_xref!$D$6:$E$261,2,FALSE)</f>
        <v>Compressor Engines</v>
      </c>
      <c r="K594" s="129">
        <v>5.8837999999999999</v>
      </c>
      <c r="L594" s="129">
        <v>3.1635</v>
      </c>
      <c r="M594" s="174"/>
      <c r="N594" s="174"/>
      <c r="O594" s="174"/>
      <c r="P594" s="6"/>
      <c r="Q594" s="6"/>
      <c r="R594" s="6"/>
      <c r="S594" s="6"/>
      <c r="T594" s="6"/>
      <c r="U594" s="6"/>
      <c r="V594" s="6"/>
    </row>
    <row r="595" spans="1:22" s="77" customFormat="1" x14ac:dyDescent="0.2">
      <c r="A595" s="192" t="s">
        <v>17057</v>
      </c>
      <c r="B595" s="128">
        <v>48</v>
      </c>
      <c r="C595" s="77" t="str">
        <f>VLOOKUP(D595,fips_xref!$A$2:$B$53,2,FALSE)</f>
        <v>48389</v>
      </c>
      <c r="D595" t="s">
        <v>17040</v>
      </c>
      <c r="E595">
        <v>1311</v>
      </c>
      <c r="F595" t="s">
        <v>17459</v>
      </c>
      <c r="G595">
        <v>31000205</v>
      </c>
      <c r="H595" t="s">
        <v>17466</v>
      </c>
      <c r="I595" t="s">
        <v>17465</v>
      </c>
      <c r="J595" t="str">
        <f>VLOOKUP(G595,SCC_xref!$D$6:$E$261,2,FALSE)</f>
        <v>Natural Gas Production, Flares</v>
      </c>
      <c r="K595" s="129">
        <v>0.1095</v>
      </c>
      <c r="L595" s="129">
        <v>6.0000000000000001E-3</v>
      </c>
      <c r="M595" s="174"/>
      <c r="N595" s="174"/>
      <c r="O595" s="174"/>
      <c r="P595" s="6"/>
      <c r="Q595" s="6"/>
      <c r="R595" s="6"/>
      <c r="S595" s="6"/>
      <c r="T595" s="6"/>
      <c r="U595" s="6"/>
      <c r="V595" s="6"/>
    </row>
    <row r="596" spans="1:22" s="77" customFormat="1" x14ac:dyDescent="0.2">
      <c r="A596" s="192" t="s">
        <v>17057</v>
      </c>
      <c r="B596" s="128">
        <v>48</v>
      </c>
      <c r="C596" s="77" t="str">
        <f>VLOOKUP(D596,fips_xref!$A$2:$B$53,2,FALSE)</f>
        <v>48389</v>
      </c>
      <c r="D596" t="s">
        <v>17040</v>
      </c>
      <c r="E596">
        <v>1311</v>
      </c>
      <c r="F596" t="s">
        <v>17459</v>
      </c>
      <c r="G596">
        <v>31000299</v>
      </c>
      <c r="H596" t="s">
        <v>17470</v>
      </c>
      <c r="I596" t="s">
        <v>17465</v>
      </c>
      <c r="J596" t="str">
        <f>VLOOKUP(G596,SCC_xref!$D$6:$E$261,2,FALSE)</f>
        <v>Natural Gas Production, Other Not Classified</v>
      </c>
      <c r="K596" s="129">
        <v>0</v>
      </c>
      <c r="L596" s="129">
        <v>0</v>
      </c>
      <c r="M596" s="174"/>
      <c r="N596" s="174"/>
      <c r="O596" s="174"/>
      <c r="P596" s="6"/>
      <c r="Q596" s="6"/>
      <c r="R596" s="6"/>
      <c r="S596" s="6"/>
      <c r="T596" s="6"/>
      <c r="U596" s="6"/>
      <c r="V596" s="6"/>
    </row>
    <row r="597" spans="1:22" s="77" customFormat="1" x14ac:dyDescent="0.2">
      <c r="A597" s="192" t="s">
        <v>17057</v>
      </c>
      <c r="B597" s="128">
        <v>48</v>
      </c>
      <c r="C597" s="77" t="str">
        <f>VLOOKUP(D597,fips_xref!$A$2:$B$53,2,FALSE)</f>
        <v>48389</v>
      </c>
      <c r="D597" t="s">
        <v>17040</v>
      </c>
      <c r="E597">
        <v>1311</v>
      </c>
      <c r="F597" t="s">
        <v>17459</v>
      </c>
      <c r="G597">
        <v>40301099</v>
      </c>
      <c r="H597" t="s">
        <v>17473</v>
      </c>
      <c r="I597" t="s">
        <v>17474</v>
      </c>
      <c r="J597" t="str">
        <f>VLOOKUP(G597,SCC_xref!$D$6:$E$261,2,FALSE)</f>
        <v>Permitted Tank Losses</v>
      </c>
      <c r="K597" s="129">
        <v>0</v>
      </c>
      <c r="L597" s="129">
        <v>0.34749999999999998</v>
      </c>
      <c r="M597" s="174"/>
      <c r="N597" s="174"/>
      <c r="O597" s="174"/>
      <c r="P597" s="6"/>
      <c r="Q597" s="6"/>
      <c r="R597" s="6"/>
      <c r="S597" s="6"/>
      <c r="T597" s="6"/>
      <c r="U597" s="6"/>
      <c r="V597" s="6"/>
    </row>
    <row r="598" spans="1:22" s="77" customFormat="1" x14ac:dyDescent="0.2">
      <c r="A598" s="192" t="s">
        <v>17057</v>
      </c>
      <c r="B598" s="128">
        <v>48</v>
      </c>
      <c r="C598" s="77" t="str">
        <f>VLOOKUP(D598,fips_xref!$A$2:$B$53,2,FALSE)</f>
        <v>48389</v>
      </c>
      <c r="D598" t="s">
        <v>17040</v>
      </c>
      <c r="E598">
        <v>1311</v>
      </c>
      <c r="F598" t="s">
        <v>17459</v>
      </c>
      <c r="G598">
        <v>40600132</v>
      </c>
      <c r="H598" t="s">
        <v>17510</v>
      </c>
      <c r="I598" t="s">
        <v>17504</v>
      </c>
      <c r="J598" t="str">
        <f>VLOOKUP(G598,SCC_xref!$D$6:$E$261,2,FALSE)</f>
        <v>Permitted Tank Losses</v>
      </c>
      <c r="K598" s="129">
        <v>0</v>
      </c>
      <c r="L598" s="129">
        <v>0</v>
      </c>
      <c r="M598" s="174"/>
      <c r="N598" s="174"/>
      <c r="O598" s="174"/>
      <c r="P598" s="6"/>
      <c r="Q598" s="6"/>
      <c r="R598" s="6"/>
      <c r="S598" s="6"/>
      <c r="T598" s="6"/>
      <c r="U598" s="6"/>
      <c r="V598" s="6"/>
    </row>
    <row r="599" spans="1:22" s="77" customFormat="1" x14ac:dyDescent="0.2">
      <c r="A599" s="192" t="s">
        <v>17057</v>
      </c>
      <c r="B599" s="128">
        <v>48</v>
      </c>
      <c r="C599" s="77" t="str">
        <f>VLOOKUP(D599,fips_xref!$A$2:$B$53,2,FALSE)</f>
        <v>48389</v>
      </c>
      <c r="D599" t="s">
        <v>17040</v>
      </c>
      <c r="E599">
        <v>4922</v>
      </c>
      <c r="F599" t="s">
        <v>17535</v>
      </c>
      <c r="G599">
        <v>10200602</v>
      </c>
      <c r="H599" t="s">
        <v>17480</v>
      </c>
      <c r="I599" t="s">
        <v>17481</v>
      </c>
      <c r="J599" t="str">
        <f>VLOOKUP(G599,SCC_xref!$D$6:$E$261,2,FALSE)</f>
        <v>Process Heaters</v>
      </c>
      <c r="K599" s="129">
        <v>17.75</v>
      </c>
      <c r="L599" s="129">
        <v>0.15290000000000001</v>
      </c>
      <c r="M599" s="174"/>
      <c r="N599" s="174"/>
      <c r="O599" s="174"/>
      <c r="P599" s="6"/>
      <c r="Q599" s="6"/>
      <c r="R599" s="6"/>
      <c r="S599" s="6"/>
      <c r="T599" s="6"/>
      <c r="U599" s="6"/>
      <c r="V599" s="6"/>
    </row>
    <row r="600" spans="1:22" s="77" customFormat="1" x14ac:dyDescent="0.2">
      <c r="A600" s="192" t="s">
        <v>17057</v>
      </c>
      <c r="B600" s="128">
        <v>48</v>
      </c>
      <c r="C600" s="77" t="str">
        <f>VLOOKUP(D600,fips_xref!$A$2:$B$53,2,FALSE)</f>
        <v>48389</v>
      </c>
      <c r="D600" t="s">
        <v>17040</v>
      </c>
      <c r="E600">
        <v>4922</v>
      </c>
      <c r="F600" t="s">
        <v>17535</v>
      </c>
      <c r="G600">
        <v>20200201</v>
      </c>
      <c r="H600" t="s">
        <v>17509</v>
      </c>
      <c r="I600" t="s">
        <v>17461</v>
      </c>
      <c r="J600" t="str">
        <f>VLOOKUP(G600,SCC_xref!$D$6:$E$261,2,FALSE)</f>
        <v>Compressor Engines</v>
      </c>
      <c r="K600" s="129">
        <v>251.89</v>
      </c>
      <c r="L600" s="129">
        <v>1.9319</v>
      </c>
      <c r="M600" s="174"/>
      <c r="N600" s="174"/>
      <c r="O600" s="174"/>
      <c r="P600" s="6"/>
      <c r="Q600" s="6"/>
      <c r="R600" s="6"/>
      <c r="S600" s="6"/>
      <c r="T600" s="6"/>
      <c r="U600" s="6"/>
      <c r="V600" s="6"/>
    </row>
    <row r="601" spans="1:22" s="77" customFormat="1" x14ac:dyDescent="0.2">
      <c r="A601" s="192" t="s">
        <v>17057</v>
      </c>
      <c r="B601" s="128">
        <v>48</v>
      </c>
      <c r="C601" s="77" t="str">
        <f>VLOOKUP(D601,fips_xref!$A$2:$B$53,2,FALSE)</f>
        <v>48389</v>
      </c>
      <c r="D601" t="s">
        <v>17040</v>
      </c>
      <c r="E601">
        <v>4922</v>
      </c>
      <c r="F601" t="s">
        <v>17535</v>
      </c>
      <c r="G601">
        <v>20200252</v>
      </c>
      <c r="H601" t="s">
        <v>17460</v>
      </c>
      <c r="I601" t="s">
        <v>17461</v>
      </c>
      <c r="J601" t="str">
        <f>VLOOKUP(G601,SCC_xref!$D$6:$E$261,2,FALSE)</f>
        <v>Compressor Engines</v>
      </c>
      <c r="K601" s="129">
        <v>68.924000000000007</v>
      </c>
      <c r="L601" s="129">
        <v>0.86460000000000004</v>
      </c>
      <c r="M601" s="174"/>
      <c r="N601" s="174"/>
      <c r="O601" s="174"/>
      <c r="P601" s="6"/>
      <c r="Q601" s="6"/>
      <c r="R601" s="6"/>
      <c r="S601" s="6"/>
      <c r="T601" s="6"/>
      <c r="U601" s="6"/>
      <c r="V601" s="6"/>
    </row>
    <row r="602" spans="1:22" s="77" customFormat="1" x14ac:dyDescent="0.2">
      <c r="A602" s="192" t="s">
        <v>17057</v>
      </c>
      <c r="B602" s="128">
        <v>48</v>
      </c>
      <c r="C602" s="77" t="str">
        <f>VLOOKUP(D602,fips_xref!$A$2:$B$53,2,FALSE)</f>
        <v>48389</v>
      </c>
      <c r="D602" t="s">
        <v>17040</v>
      </c>
      <c r="E602">
        <v>4922</v>
      </c>
      <c r="F602" t="s">
        <v>17535</v>
      </c>
      <c r="G602">
        <v>20200253</v>
      </c>
      <c r="H602" t="s">
        <v>17462</v>
      </c>
      <c r="I602" t="s">
        <v>17461</v>
      </c>
      <c r="J602" t="str">
        <f>VLOOKUP(G602,SCC_xref!$D$6:$E$261,2,FALSE)</f>
        <v>Compressor Engines</v>
      </c>
      <c r="K602" s="129">
        <v>5.7690000000000001</v>
      </c>
      <c r="L602" s="129">
        <v>7.0000000000000001E-3</v>
      </c>
      <c r="M602" s="174"/>
      <c r="N602" s="174"/>
      <c r="O602" s="174"/>
      <c r="P602" s="6"/>
      <c r="Q602" s="6"/>
      <c r="R602" s="6"/>
      <c r="S602" s="6"/>
      <c r="T602" s="6"/>
      <c r="U602" s="6"/>
      <c r="V602" s="6"/>
    </row>
    <row r="603" spans="1:22" s="77" customFormat="1" x14ac:dyDescent="0.2">
      <c r="A603" s="192" t="s">
        <v>17057</v>
      </c>
      <c r="B603" s="128">
        <v>48</v>
      </c>
      <c r="C603" s="77" t="str">
        <f>VLOOKUP(D603,fips_xref!$A$2:$B$53,2,FALSE)</f>
        <v>48389</v>
      </c>
      <c r="D603" t="s">
        <v>17040</v>
      </c>
      <c r="E603">
        <v>4922</v>
      </c>
      <c r="F603" t="s">
        <v>17535</v>
      </c>
      <c r="G603">
        <v>30609903</v>
      </c>
      <c r="H603" t="s">
        <v>17554</v>
      </c>
      <c r="I603" t="s">
        <v>17490</v>
      </c>
      <c r="J603" t="str">
        <f>VLOOKUP(G603,SCC_xref!$D$6:$E$261,2,FALSE)</f>
        <v>Natural Gas Production, Other Not Classified</v>
      </c>
      <c r="K603" s="129">
        <v>0</v>
      </c>
      <c r="L603" s="129">
        <v>0</v>
      </c>
      <c r="M603" s="174"/>
      <c r="N603" s="174"/>
      <c r="O603" s="174"/>
      <c r="P603" s="6"/>
      <c r="Q603" s="6"/>
      <c r="R603" s="6"/>
      <c r="S603" s="6"/>
      <c r="T603" s="6"/>
      <c r="U603" s="6"/>
      <c r="V603" s="6"/>
    </row>
    <row r="604" spans="1:22" s="77" customFormat="1" x14ac:dyDescent="0.2">
      <c r="A604" s="192" t="s">
        <v>17057</v>
      </c>
      <c r="B604" s="128">
        <v>48</v>
      </c>
      <c r="C604" s="77" t="str">
        <f>VLOOKUP(D604,fips_xref!$A$2:$B$53,2,FALSE)</f>
        <v>48389</v>
      </c>
      <c r="D604" t="s">
        <v>17040</v>
      </c>
      <c r="E604">
        <v>4922</v>
      </c>
      <c r="F604" t="s">
        <v>17535</v>
      </c>
      <c r="G604">
        <v>31000203</v>
      </c>
      <c r="H604" t="s">
        <v>17464</v>
      </c>
      <c r="I604" t="s">
        <v>17465</v>
      </c>
      <c r="J604" t="str">
        <f>VLOOKUP(G604,SCC_xref!$D$6:$E$261,2,FALSE)</f>
        <v>Compressor Engines</v>
      </c>
      <c r="K604" s="129">
        <v>21.602</v>
      </c>
      <c r="L604" s="129">
        <v>0.70950000000000002</v>
      </c>
      <c r="M604" s="174"/>
      <c r="N604" s="174"/>
      <c r="O604" s="174"/>
      <c r="P604" s="6"/>
      <c r="Q604" s="6"/>
      <c r="R604" s="6"/>
      <c r="S604" s="6"/>
      <c r="T604" s="6"/>
      <c r="U604" s="6"/>
      <c r="V604" s="6"/>
    </row>
    <row r="605" spans="1:22" s="77" customFormat="1" x14ac:dyDescent="0.2">
      <c r="A605" s="192" t="s">
        <v>17057</v>
      </c>
      <c r="B605" s="128">
        <v>48</v>
      </c>
      <c r="C605" s="77" t="str">
        <f>VLOOKUP(D605,fips_xref!$A$2:$B$53,2,FALSE)</f>
        <v>48389</v>
      </c>
      <c r="D605" t="s">
        <v>17040</v>
      </c>
      <c r="E605">
        <v>4922</v>
      </c>
      <c r="F605" t="s">
        <v>17535</v>
      </c>
      <c r="G605">
        <v>31000205</v>
      </c>
      <c r="H605" t="s">
        <v>17466</v>
      </c>
      <c r="I605" t="s">
        <v>17465</v>
      </c>
      <c r="J605" t="str">
        <f>VLOOKUP(G605,SCC_xref!$D$6:$E$261,2,FALSE)</f>
        <v>Natural Gas Production, Flares</v>
      </c>
      <c r="K605" s="129">
        <v>2.12E-2</v>
      </c>
      <c r="L605" s="129">
        <v>1.2999999999999999E-3</v>
      </c>
      <c r="M605" s="174"/>
      <c r="N605" s="174"/>
      <c r="O605" s="174"/>
      <c r="P605" s="6"/>
      <c r="Q605" s="6"/>
      <c r="R605" s="6"/>
      <c r="S605" s="6"/>
      <c r="T605" s="6"/>
      <c r="U605" s="6"/>
      <c r="V605" s="6"/>
    </row>
    <row r="606" spans="1:22" s="77" customFormat="1" x14ac:dyDescent="0.2">
      <c r="A606" s="192" t="s">
        <v>17057</v>
      </c>
      <c r="B606" s="128">
        <v>48</v>
      </c>
      <c r="C606" s="77" t="str">
        <f>VLOOKUP(D606,fips_xref!$A$2:$B$53,2,FALSE)</f>
        <v>48389</v>
      </c>
      <c r="D606" t="s">
        <v>17040</v>
      </c>
      <c r="E606">
        <v>4922</v>
      </c>
      <c r="F606" t="s">
        <v>17535</v>
      </c>
      <c r="G606">
        <v>31000207</v>
      </c>
      <c r="H606" t="s">
        <v>17467</v>
      </c>
      <c r="I606" t="s">
        <v>17465</v>
      </c>
      <c r="J606" t="str">
        <f>VLOOKUP(G606,SCC_xref!$D$6:$E$261,2,FALSE)</f>
        <v>Permitted Fugitives</v>
      </c>
      <c r="K606" s="129">
        <v>0</v>
      </c>
      <c r="L606" s="129">
        <v>0.66</v>
      </c>
      <c r="M606" s="174"/>
      <c r="N606" s="174"/>
      <c r="O606" s="174"/>
      <c r="P606" s="6"/>
      <c r="Q606" s="6"/>
      <c r="R606" s="6"/>
      <c r="S606" s="6"/>
      <c r="T606" s="6"/>
      <c r="U606" s="6"/>
      <c r="V606" s="6"/>
    </row>
    <row r="607" spans="1:22" s="77" customFormat="1" x14ac:dyDescent="0.2">
      <c r="A607" s="192" t="s">
        <v>17057</v>
      </c>
      <c r="B607" s="128">
        <v>48</v>
      </c>
      <c r="C607" s="77" t="str">
        <f>VLOOKUP(D607,fips_xref!$A$2:$B$53,2,FALSE)</f>
        <v>48389</v>
      </c>
      <c r="D607" t="s">
        <v>17040</v>
      </c>
      <c r="E607">
        <v>4922</v>
      </c>
      <c r="F607" t="s">
        <v>17535</v>
      </c>
      <c r="G607">
        <v>31000227</v>
      </c>
      <c r="H607" t="s">
        <v>17468</v>
      </c>
      <c r="I607" t="s">
        <v>17469</v>
      </c>
      <c r="J607" t="str">
        <f>VLOOKUP(G607,SCC_xref!$D$6:$E$261,2,FALSE)</f>
        <v>Dehydrator</v>
      </c>
      <c r="K607" s="129">
        <v>0</v>
      </c>
      <c r="L607" s="129">
        <v>40.46</v>
      </c>
      <c r="M607" s="174"/>
      <c r="N607" s="174"/>
      <c r="O607" s="174"/>
      <c r="P607" s="6"/>
      <c r="Q607" s="6"/>
      <c r="R607" s="6"/>
      <c r="S607" s="6"/>
      <c r="T607" s="6"/>
      <c r="U607" s="6"/>
      <c r="V607" s="6"/>
    </row>
    <row r="608" spans="1:22" s="77" customFormat="1" x14ac:dyDescent="0.2">
      <c r="A608" s="192" t="s">
        <v>17057</v>
      </c>
      <c r="B608" s="128">
        <v>48</v>
      </c>
      <c r="C608" s="77" t="str">
        <f>VLOOKUP(D608,fips_xref!$A$2:$B$53,2,FALSE)</f>
        <v>48389</v>
      </c>
      <c r="D608" t="s">
        <v>17040</v>
      </c>
      <c r="E608">
        <v>4922</v>
      </c>
      <c r="F608" t="s">
        <v>17535</v>
      </c>
      <c r="G608">
        <v>31000228</v>
      </c>
      <c r="H608" t="s">
        <v>17497</v>
      </c>
      <c r="I608" t="s">
        <v>17469</v>
      </c>
      <c r="J608" t="str">
        <f>VLOOKUP(G608,SCC_xref!$D$6:$E$261,2,FALSE)</f>
        <v>Dehydrator</v>
      </c>
      <c r="K608" s="129">
        <v>1.05</v>
      </c>
      <c r="L608" s="129">
        <v>3.8999999999999998E-3</v>
      </c>
      <c r="M608" s="174"/>
      <c r="N608" s="174"/>
      <c r="O608" s="174"/>
      <c r="P608" s="6"/>
      <c r="Q608" s="6"/>
      <c r="R608" s="6"/>
      <c r="S608" s="6"/>
      <c r="T608" s="6"/>
      <c r="U608" s="6"/>
      <c r="V608" s="6"/>
    </row>
    <row r="609" spans="1:22" s="77" customFormat="1" x14ac:dyDescent="0.2">
      <c r="A609" s="192" t="s">
        <v>17057</v>
      </c>
      <c r="B609" s="128">
        <v>48</v>
      </c>
      <c r="C609" s="77" t="str">
        <f>VLOOKUP(D609,fips_xref!$A$2:$B$53,2,FALSE)</f>
        <v>48389</v>
      </c>
      <c r="D609" t="s">
        <v>17040</v>
      </c>
      <c r="E609">
        <v>4922</v>
      </c>
      <c r="F609" t="s">
        <v>17535</v>
      </c>
      <c r="G609">
        <v>38500102</v>
      </c>
      <c r="H609" t="s">
        <v>17555</v>
      </c>
      <c r="I609" t="s">
        <v>17522</v>
      </c>
      <c r="J609" t="str">
        <f>VLOOKUP(G609,SCC_xref!$D$6:$E$261,2,FALSE)</f>
        <v>Natural Gas Production, Other Not Classified</v>
      </c>
      <c r="K609" s="129">
        <v>0</v>
      </c>
      <c r="L609" s="129">
        <v>0.1673</v>
      </c>
      <c r="M609" s="174"/>
      <c r="N609" s="174"/>
      <c r="O609" s="174"/>
      <c r="P609" s="6"/>
      <c r="Q609" s="6"/>
      <c r="R609" s="6"/>
      <c r="S609" s="6"/>
      <c r="T609" s="6"/>
      <c r="U609" s="6"/>
      <c r="V609" s="6"/>
    </row>
    <row r="610" spans="1:22" s="77" customFormat="1" x14ac:dyDescent="0.2">
      <c r="A610" s="192" t="s">
        <v>17057</v>
      </c>
      <c r="B610" s="128">
        <v>48</v>
      </c>
      <c r="C610" s="77" t="str">
        <f>VLOOKUP(D610,fips_xref!$A$2:$B$53,2,FALSE)</f>
        <v>48389</v>
      </c>
      <c r="D610" t="s">
        <v>17040</v>
      </c>
      <c r="E610">
        <v>4922</v>
      </c>
      <c r="F610" t="s">
        <v>17535</v>
      </c>
      <c r="G610">
        <v>40400302</v>
      </c>
      <c r="H610" t="s">
        <v>17528</v>
      </c>
      <c r="I610" t="s">
        <v>17465</v>
      </c>
      <c r="J610" t="str">
        <f>VLOOKUP(G610,SCC_xref!$D$6:$E$261,2,FALSE)</f>
        <v>Permitted Tank Losses</v>
      </c>
      <c r="K610" s="129">
        <v>0</v>
      </c>
      <c r="L610" s="129">
        <v>1E-3</v>
      </c>
      <c r="M610" s="174"/>
      <c r="N610" s="174"/>
      <c r="O610" s="174"/>
      <c r="P610" s="6"/>
      <c r="Q610" s="6"/>
      <c r="R610" s="6"/>
      <c r="S610" s="6"/>
      <c r="T610" s="6"/>
      <c r="U610" s="6"/>
      <c r="V610" s="6"/>
    </row>
    <row r="611" spans="1:22" s="77" customFormat="1" x14ac:dyDescent="0.2">
      <c r="A611" s="192" t="s">
        <v>17057</v>
      </c>
      <c r="B611" s="128">
        <v>48</v>
      </c>
      <c r="C611" s="77" t="str">
        <f>VLOOKUP(D611,fips_xref!$A$2:$B$53,2,FALSE)</f>
        <v>48415</v>
      </c>
      <c r="D611" t="s">
        <v>17043</v>
      </c>
      <c r="E611">
        <v>1311</v>
      </c>
      <c r="F611" t="s">
        <v>17459</v>
      </c>
      <c r="G611">
        <v>20100201</v>
      </c>
      <c r="H611" t="s">
        <v>17552</v>
      </c>
      <c r="I611" t="s">
        <v>17483</v>
      </c>
      <c r="J611" t="str">
        <f>VLOOKUP(G611,SCC_xref!$D$6:$E$261,2,FALSE)</f>
        <v>Compressor Engines</v>
      </c>
      <c r="K611" s="129">
        <v>85.639399999999995</v>
      </c>
      <c r="L611" s="129">
        <v>25.617699999999999</v>
      </c>
      <c r="M611" s="174"/>
      <c r="N611" s="174"/>
      <c r="O611" s="174"/>
      <c r="P611" s="6"/>
      <c r="Q611" s="6"/>
      <c r="R611" s="6"/>
      <c r="S611" s="6"/>
      <c r="T611" s="6"/>
      <c r="U611" s="6"/>
      <c r="V611" s="6"/>
    </row>
    <row r="612" spans="1:22" s="77" customFormat="1" x14ac:dyDescent="0.2">
      <c r="A612" s="192" t="s">
        <v>17057</v>
      </c>
      <c r="B612" s="128">
        <v>48</v>
      </c>
      <c r="C612" s="77" t="str">
        <f>VLOOKUP(D612,fips_xref!$A$2:$B$53,2,FALSE)</f>
        <v>48415</v>
      </c>
      <c r="D612" t="s">
        <v>17043</v>
      </c>
      <c r="E612">
        <v>1311</v>
      </c>
      <c r="F612" t="s">
        <v>17459</v>
      </c>
      <c r="G612">
        <v>30600402</v>
      </c>
      <c r="H612" t="s">
        <v>17536</v>
      </c>
      <c r="I612" t="s">
        <v>17490</v>
      </c>
      <c r="J612" t="str">
        <f>VLOOKUP(G612,SCC_xref!$D$6:$E$261,2,FALSE)</f>
        <v>Natural Gas Production, Other Not Classified</v>
      </c>
      <c r="K612" s="129">
        <v>0</v>
      </c>
      <c r="L612" s="129">
        <v>0</v>
      </c>
      <c r="M612" s="174"/>
      <c r="N612" s="174"/>
      <c r="O612" s="174"/>
      <c r="P612" s="6"/>
      <c r="Q612" s="6"/>
      <c r="R612" s="6"/>
      <c r="S612" s="6"/>
      <c r="T612" s="6"/>
      <c r="U612" s="6"/>
      <c r="V612" s="6"/>
    </row>
    <row r="613" spans="1:22" s="77" customFormat="1" x14ac:dyDescent="0.2">
      <c r="A613" s="192" t="s">
        <v>17057</v>
      </c>
      <c r="B613" s="128">
        <v>48</v>
      </c>
      <c r="C613" s="77" t="str">
        <f>VLOOKUP(D613,fips_xref!$A$2:$B$53,2,FALSE)</f>
        <v>48415</v>
      </c>
      <c r="D613" t="s">
        <v>17043</v>
      </c>
      <c r="E613">
        <v>1311</v>
      </c>
      <c r="F613" t="s">
        <v>17459</v>
      </c>
      <c r="G613">
        <v>30600903</v>
      </c>
      <c r="H613" t="s">
        <v>17517</v>
      </c>
      <c r="I613" t="s">
        <v>17490</v>
      </c>
      <c r="J613" t="str">
        <f>VLOOKUP(G613,SCC_xref!$D$6:$E$261,2,FALSE)</f>
        <v>Natural Gas Production, Other Not Classified</v>
      </c>
      <c r="K613" s="129">
        <v>0.25369999999999998</v>
      </c>
      <c r="L613" s="129">
        <v>0</v>
      </c>
      <c r="M613" s="174"/>
      <c r="N613" s="174"/>
      <c r="O613" s="174"/>
      <c r="P613" s="6"/>
      <c r="Q613" s="6"/>
      <c r="R613" s="6"/>
      <c r="S613" s="6"/>
      <c r="T613" s="6"/>
      <c r="U613" s="6"/>
      <c r="V613" s="6"/>
    </row>
    <row r="614" spans="1:22" s="77" customFormat="1" x14ac:dyDescent="0.2">
      <c r="A614" s="192" t="s">
        <v>17057</v>
      </c>
      <c r="B614" s="128">
        <v>48</v>
      </c>
      <c r="C614" s="77" t="str">
        <f>VLOOKUP(D614,fips_xref!$A$2:$B$53,2,FALSE)</f>
        <v>48415</v>
      </c>
      <c r="D614" t="s">
        <v>17043</v>
      </c>
      <c r="E614">
        <v>1311</v>
      </c>
      <c r="F614" t="s">
        <v>17459</v>
      </c>
      <c r="G614">
        <v>31000205</v>
      </c>
      <c r="H614" t="s">
        <v>17466</v>
      </c>
      <c r="I614" t="s">
        <v>17465</v>
      </c>
      <c r="J614" t="str">
        <f>VLOOKUP(G614,SCC_xref!$D$6:$E$261,2,FALSE)</f>
        <v>Natural Gas Production, Flares</v>
      </c>
      <c r="K614" s="129">
        <v>1.2103999999999999</v>
      </c>
      <c r="L614" s="129">
        <v>0</v>
      </c>
      <c r="M614" s="174"/>
      <c r="N614" s="174"/>
      <c r="O614" s="174"/>
      <c r="P614" s="6"/>
      <c r="Q614" s="6"/>
      <c r="R614" s="6"/>
      <c r="S614" s="6"/>
      <c r="T614" s="6"/>
      <c r="U614" s="6"/>
      <c r="V614" s="6"/>
    </row>
    <row r="615" spans="1:22" s="77" customFormat="1" x14ac:dyDescent="0.2">
      <c r="A615" s="192" t="s">
        <v>17057</v>
      </c>
      <c r="B615" s="128">
        <v>48</v>
      </c>
      <c r="C615" s="77" t="str">
        <f>VLOOKUP(D615,fips_xref!$A$2:$B$53,2,FALSE)</f>
        <v>48415</v>
      </c>
      <c r="D615" t="s">
        <v>17043</v>
      </c>
      <c r="E615">
        <v>1311</v>
      </c>
      <c r="F615" t="s">
        <v>17459</v>
      </c>
      <c r="G615">
        <v>31000220</v>
      </c>
      <c r="H615" t="s">
        <v>17495</v>
      </c>
      <c r="I615" t="s">
        <v>17496</v>
      </c>
      <c r="J615" t="str">
        <f>VLOOKUP(G615,SCC_xref!$D$6:$E$261,2,FALSE)</f>
        <v>Natural Gas Production, All Equipt Leak Fugitives</v>
      </c>
      <c r="K615" s="129">
        <v>0</v>
      </c>
      <c r="L615" s="129">
        <v>20.9316</v>
      </c>
      <c r="M615" s="174"/>
      <c r="N615" s="174"/>
      <c r="O615" s="174"/>
      <c r="P615" s="6"/>
      <c r="Q615" s="6"/>
      <c r="R615" s="6"/>
      <c r="S615" s="6"/>
      <c r="T615" s="6"/>
      <c r="U615" s="6"/>
      <c r="V615" s="6"/>
    </row>
    <row r="616" spans="1:22" s="77" customFormat="1" x14ac:dyDescent="0.2">
      <c r="A616" s="192" t="s">
        <v>17057</v>
      </c>
      <c r="B616" s="128">
        <v>48</v>
      </c>
      <c r="C616" s="77" t="str">
        <f>VLOOKUP(D616,fips_xref!$A$2:$B$53,2,FALSE)</f>
        <v>48415</v>
      </c>
      <c r="D616" t="s">
        <v>17043</v>
      </c>
      <c r="E616">
        <v>1311</v>
      </c>
      <c r="F616" t="s">
        <v>17459</v>
      </c>
      <c r="G616">
        <v>31000229</v>
      </c>
      <c r="H616" t="s">
        <v>17615</v>
      </c>
      <c r="I616" t="s">
        <v>17506</v>
      </c>
      <c r="J616" t="str">
        <f>VLOOKUP(G616,SCC_xref!$D$6:$E$261,2,FALSE)</f>
        <v>Natural Gas Production, Gathering Lines</v>
      </c>
      <c r="K616" s="129">
        <v>0</v>
      </c>
      <c r="L616" s="129">
        <v>0</v>
      </c>
      <c r="M616" s="174"/>
      <c r="N616" s="174"/>
      <c r="O616" s="174"/>
      <c r="P616" s="6"/>
      <c r="Q616" s="6"/>
      <c r="R616" s="6"/>
      <c r="S616" s="6"/>
      <c r="T616" s="6"/>
      <c r="U616" s="6"/>
      <c r="V616" s="6"/>
    </row>
    <row r="617" spans="1:22" s="77" customFormat="1" x14ac:dyDescent="0.2">
      <c r="A617" s="192" t="s">
        <v>17057</v>
      </c>
      <c r="B617" s="128">
        <v>48</v>
      </c>
      <c r="C617" s="77" t="str">
        <f>VLOOKUP(D617,fips_xref!$A$2:$B$53,2,FALSE)</f>
        <v>48415</v>
      </c>
      <c r="D617" t="s">
        <v>17043</v>
      </c>
      <c r="E617">
        <v>1311</v>
      </c>
      <c r="F617" t="s">
        <v>17459</v>
      </c>
      <c r="G617">
        <v>31000404</v>
      </c>
      <c r="H617" t="s">
        <v>17471</v>
      </c>
      <c r="I617" t="s">
        <v>17465</v>
      </c>
      <c r="J617" t="str">
        <f>VLOOKUP(G617,SCC_xref!$D$6:$E$261,2,FALSE)</f>
        <v>Process Heaters</v>
      </c>
      <c r="K617" s="129">
        <v>17.9877</v>
      </c>
      <c r="L617" s="129">
        <v>0.98929999999999996</v>
      </c>
      <c r="M617" s="174"/>
      <c r="N617" s="174"/>
      <c r="O617" s="174"/>
      <c r="P617" s="6"/>
      <c r="Q617" s="6"/>
      <c r="R617" s="6"/>
      <c r="S617" s="6"/>
      <c r="T617" s="6"/>
      <c r="U617" s="6"/>
      <c r="V617" s="6"/>
    </row>
    <row r="618" spans="1:22" s="77" customFormat="1" x14ac:dyDescent="0.2">
      <c r="A618" s="192" t="s">
        <v>17057</v>
      </c>
      <c r="B618" s="128">
        <v>48</v>
      </c>
      <c r="C618" s="77" t="str">
        <f>VLOOKUP(D618,fips_xref!$A$2:$B$53,2,FALSE)</f>
        <v>48415</v>
      </c>
      <c r="D618" t="s">
        <v>17043</v>
      </c>
      <c r="E618">
        <v>1321</v>
      </c>
      <c r="F618" t="s">
        <v>17479</v>
      </c>
      <c r="G618">
        <v>10200602</v>
      </c>
      <c r="H618" t="s">
        <v>17480</v>
      </c>
      <c r="I618" t="s">
        <v>17481</v>
      </c>
      <c r="J618" t="str">
        <f>VLOOKUP(G618,SCC_xref!$D$6:$E$261,2,FALSE)</f>
        <v>Process Heaters</v>
      </c>
      <c r="K618" s="129">
        <v>21.766999999999999</v>
      </c>
      <c r="L618" s="129">
        <v>1.3371</v>
      </c>
      <c r="M618" s="174"/>
      <c r="N618" s="174"/>
      <c r="O618" s="174"/>
      <c r="P618" s="6"/>
      <c r="Q618" s="6"/>
      <c r="R618" s="6"/>
      <c r="S618" s="6"/>
      <c r="T618" s="6"/>
      <c r="U618" s="6"/>
      <c r="V618" s="6"/>
    </row>
    <row r="619" spans="1:22" s="77" customFormat="1" x14ac:dyDescent="0.2">
      <c r="A619" s="192" t="s">
        <v>17057</v>
      </c>
      <c r="B619" s="128">
        <v>48</v>
      </c>
      <c r="C619" s="77" t="str">
        <f>VLOOKUP(D619,fips_xref!$A$2:$B$53,2,FALSE)</f>
        <v>48415</v>
      </c>
      <c r="D619" t="s">
        <v>17043</v>
      </c>
      <c r="E619">
        <v>1321</v>
      </c>
      <c r="F619" t="s">
        <v>17479</v>
      </c>
      <c r="G619">
        <v>10200603</v>
      </c>
      <c r="H619" t="s">
        <v>17529</v>
      </c>
      <c r="I619" t="s">
        <v>17481</v>
      </c>
      <c r="J619" t="str">
        <f>VLOOKUP(G619,SCC_xref!$D$6:$E$261,2,FALSE)</f>
        <v>Process Heaters</v>
      </c>
      <c r="K619" s="129">
        <v>0.69540000000000002</v>
      </c>
      <c r="L619" s="129">
        <v>3.8199999999999998E-2</v>
      </c>
      <c r="M619" s="174"/>
      <c r="N619" s="174"/>
      <c r="O619" s="174"/>
      <c r="P619" s="6"/>
      <c r="Q619" s="6"/>
      <c r="R619" s="6"/>
      <c r="S619" s="6"/>
      <c r="T619" s="6"/>
      <c r="U619" s="6"/>
      <c r="V619" s="6"/>
    </row>
    <row r="620" spans="1:22" s="77" customFormat="1" x14ac:dyDescent="0.2">
      <c r="A620" s="192" t="s">
        <v>17057</v>
      </c>
      <c r="B620" s="128">
        <v>48</v>
      </c>
      <c r="C620" s="77" t="str">
        <f>VLOOKUP(D620,fips_xref!$A$2:$B$53,2,FALSE)</f>
        <v>48415</v>
      </c>
      <c r="D620" t="s">
        <v>17043</v>
      </c>
      <c r="E620">
        <v>1321</v>
      </c>
      <c r="F620" t="s">
        <v>17479</v>
      </c>
      <c r="G620">
        <v>20200252</v>
      </c>
      <c r="H620" t="s">
        <v>17460</v>
      </c>
      <c r="I620" t="s">
        <v>17461</v>
      </c>
      <c r="J620" t="str">
        <f>VLOOKUP(G620,SCC_xref!$D$6:$E$261,2,FALSE)</f>
        <v>Compressor Engines</v>
      </c>
      <c r="K620" s="129">
        <v>105.8514</v>
      </c>
      <c r="L620" s="129">
        <v>4.0069999999999997</v>
      </c>
      <c r="M620" s="174"/>
      <c r="N620" s="174"/>
      <c r="O620" s="174"/>
      <c r="P620" s="6"/>
      <c r="Q620" s="6"/>
      <c r="R620" s="6"/>
      <c r="S620" s="6"/>
      <c r="T620" s="6"/>
      <c r="U620" s="6"/>
      <c r="V620" s="6"/>
    </row>
    <row r="621" spans="1:22" s="77" customFormat="1" x14ac:dyDescent="0.2">
      <c r="A621" s="192" t="s">
        <v>17057</v>
      </c>
      <c r="B621" s="128">
        <v>48</v>
      </c>
      <c r="C621" s="77" t="str">
        <f>VLOOKUP(D621,fips_xref!$A$2:$B$53,2,FALSE)</f>
        <v>48415</v>
      </c>
      <c r="D621" t="s">
        <v>17043</v>
      </c>
      <c r="E621">
        <v>1321</v>
      </c>
      <c r="F621" t="s">
        <v>17479</v>
      </c>
      <c r="G621">
        <v>20200253</v>
      </c>
      <c r="H621" t="s">
        <v>17462</v>
      </c>
      <c r="I621" t="s">
        <v>17461</v>
      </c>
      <c r="J621" t="str">
        <f>VLOOKUP(G621,SCC_xref!$D$6:$E$261,2,FALSE)</f>
        <v>Compressor Engines</v>
      </c>
      <c r="K621" s="129">
        <v>18.748200000000001</v>
      </c>
      <c r="L621" s="129">
        <v>1.1893</v>
      </c>
      <c r="M621" s="174"/>
      <c r="N621" s="174"/>
      <c r="O621" s="174"/>
      <c r="P621" s="6"/>
      <c r="Q621" s="6"/>
      <c r="R621" s="6"/>
      <c r="S621" s="6"/>
      <c r="T621" s="6"/>
      <c r="U621" s="6"/>
      <c r="V621" s="6"/>
    </row>
    <row r="622" spans="1:22" s="77" customFormat="1" x14ac:dyDescent="0.2">
      <c r="A622" s="192" t="s">
        <v>17057</v>
      </c>
      <c r="B622" s="128">
        <v>48</v>
      </c>
      <c r="C622" s="77" t="str">
        <f>VLOOKUP(D622,fips_xref!$A$2:$B$53,2,FALSE)</f>
        <v>48415</v>
      </c>
      <c r="D622" t="s">
        <v>17043</v>
      </c>
      <c r="E622">
        <v>1321</v>
      </c>
      <c r="F622" t="s">
        <v>17479</v>
      </c>
      <c r="G622">
        <v>20200254</v>
      </c>
      <c r="H622" t="s">
        <v>17463</v>
      </c>
      <c r="I622" t="s">
        <v>17461</v>
      </c>
      <c r="J622" t="str">
        <f>VLOOKUP(G622,SCC_xref!$D$6:$E$261,2,FALSE)</f>
        <v>Compressor Engines</v>
      </c>
      <c r="K622" s="129">
        <v>23.814800000000002</v>
      </c>
      <c r="L622" s="129">
        <v>4.1036000000000001</v>
      </c>
      <c r="M622" s="174"/>
      <c r="N622" s="174"/>
      <c r="O622" s="174"/>
      <c r="P622" s="6"/>
      <c r="Q622" s="6"/>
      <c r="R622" s="6"/>
      <c r="S622" s="6"/>
      <c r="T622" s="6"/>
      <c r="U622" s="6"/>
      <c r="V622" s="6"/>
    </row>
    <row r="623" spans="1:22" s="77" customFormat="1" x14ac:dyDescent="0.2">
      <c r="A623" s="192" t="s">
        <v>17057</v>
      </c>
      <c r="B623" s="128">
        <v>48</v>
      </c>
      <c r="C623" s="77" t="str">
        <f>VLOOKUP(D623,fips_xref!$A$2:$B$53,2,FALSE)</f>
        <v>48415</v>
      </c>
      <c r="D623" t="s">
        <v>17043</v>
      </c>
      <c r="E623">
        <v>1321</v>
      </c>
      <c r="F623" t="s">
        <v>17479</v>
      </c>
      <c r="G623">
        <v>31000203</v>
      </c>
      <c r="H623" t="s">
        <v>17464</v>
      </c>
      <c r="I623" t="s">
        <v>17465</v>
      </c>
      <c r="J623" t="str">
        <f>VLOOKUP(G623,SCC_xref!$D$6:$E$261,2,FALSE)</f>
        <v>Compressor Engines</v>
      </c>
      <c r="K623" s="129">
        <v>0</v>
      </c>
      <c r="L623" s="129">
        <v>0</v>
      </c>
      <c r="M623" s="174"/>
      <c r="N623" s="174"/>
      <c r="O623" s="174"/>
      <c r="P623" s="6"/>
      <c r="Q623" s="6"/>
      <c r="R623" s="6"/>
      <c r="S623" s="6"/>
      <c r="T623" s="6"/>
      <c r="U623" s="6"/>
      <c r="V623" s="6"/>
    </row>
    <row r="624" spans="1:22" s="77" customFormat="1" x14ac:dyDescent="0.2">
      <c r="A624" s="192" t="s">
        <v>17057</v>
      </c>
      <c r="B624" s="128">
        <v>48</v>
      </c>
      <c r="C624" s="77" t="str">
        <f>VLOOKUP(D624,fips_xref!$A$2:$B$53,2,FALSE)</f>
        <v>48415</v>
      </c>
      <c r="D624" t="s">
        <v>17043</v>
      </c>
      <c r="E624">
        <v>1321</v>
      </c>
      <c r="F624" t="s">
        <v>17479</v>
      </c>
      <c r="G624">
        <v>31000205</v>
      </c>
      <c r="H624" t="s">
        <v>17466</v>
      </c>
      <c r="I624" t="s">
        <v>17465</v>
      </c>
      <c r="J624" t="str">
        <f>VLOOKUP(G624,SCC_xref!$D$6:$E$261,2,FALSE)</f>
        <v>Natural Gas Production, Flares</v>
      </c>
      <c r="K624" s="129">
        <v>1.24E-2</v>
      </c>
      <c r="L624" s="129">
        <v>1.2500000000000001E-2</v>
      </c>
      <c r="M624" s="174"/>
      <c r="N624" s="174"/>
      <c r="O624" s="174"/>
      <c r="P624" s="6"/>
      <c r="Q624" s="6"/>
      <c r="R624" s="6"/>
      <c r="S624" s="6"/>
      <c r="T624" s="6"/>
      <c r="U624" s="6"/>
      <c r="V624" s="6"/>
    </row>
    <row r="625" spans="1:22" s="77" customFormat="1" x14ac:dyDescent="0.2">
      <c r="A625" s="192" t="s">
        <v>17057</v>
      </c>
      <c r="B625" s="128">
        <v>48</v>
      </c>
      <c r="C625" s="77" t="str">
        <f>VLOOKUP(D625,fips_xref!$A$2:$B$53,2,FALSE)</f>
        <v>48415</v>
      </c>
      <c r="D625" t="s">
        <v>17043</v>
      </c>
      <c r="E625">
        <v>1321</v>
      </c>
      <c r="F625" t="s">
        <v>17479</v>
      </c>
      <c r="G625">
        <v>31000220</v>
      </c>
      <c r="H625" t="s">
        <v>17495</v>
      </c>
      <c r="I625" t="s">
        <v>17496</v>
      </c>
      <c r="J625" t="str">
        <f>VLOOKUP(G625,SCC_xref!$D$6:$E$261,2,FALSE)</f>
        <v>Natural Gas Production, All Equipt Leak Fugitives</v>
      </c>
      <c r="K625" s="129">
        <v>0</v>
      </c>
      <c r="L625" s="129">
        <v>29.374300000000002</v>
      </c>
      <c r="M625" s="174"/>
      <c r="N625" s="174"/>
      <c r="O625" s="174"/>
      <c r="P625" s="6"/>
      <c r="Q625" s="6"/>
      <c r="R625" s="6"/>
      <c r="S625" s="6"/>
      <c r="T625" s="6"/>
      <c r="U625" s="6"/>
      <c r="V625" s="6"/>
    </row>
    <row r="626" spans="1:22" s="77" customFormat="1" x14ac:dyDescent="0.2">
      <c r="A626" s="192" t="s">
        <v>17057</v>
      </c>
      <c r="B626" s="128">
        <v>48</v>
      </c>
      <c r="C626" s="77" t="str">
        <f>VLOOKUP(D626,fips_xref!$A$2:$B$53,2,FALSE)</f>
        <v>48415</v>
      </c>
      <c r="D626" t="s">
        <v>17043</v>
      </c>
      <c r="E626">
        <v>1321</v>
      </c>
      <c r="F626" t="s">
        <v>17479</v>
      </c>
      <c r="G626">
        <v>31000299</v>
      </c>
      <c r="H626" t="s">
        <v>17470</v>
      </c>
      <c r="I626" t="s">
        <v>17465</v>
      </c>
      <c r="J626" t="str">
        <f>VLOOKUP(G626,SCC_xref!$D$6:$E$261,2,FALSE)</f>
        <v>Natural Gas Production, Other Not Classified</v>
      </c>
      <c r="K626" s="129">
        <v>0</v>
      </c>
      <c r="L626" s="129">
        <v>0</v>
      </c>
      <c r="M626" s="174"/>
      <c r="N626" s="174"/>
      <c r="O626" s="174"/>
      <c r="P626" s="6"/>
      <c r="Q626" s="6"/>
      <c r="R626" s="6"/>
      <c r="S626" s="6"/>
      <c r="T626" s="6"/>
      <c r="U626" s="6"/>
      <c r="V626" s="6"/>
    </row>
    <row r="627" spans="1:22" s="77" customFormat="1" x14ac:dyDescent="0.2">
      <c r="A627" s="192" t="s">
        <v>17057</v>
      </c>
      <c r="B627" s="128">
        <v>48</v>
      </c>
      <c r="C627" s="77" t="str">
        <f>VLOOKUP(D627,fips_xref!$A$2:$B$53,2,FALSE)</f>
        <v>48415</v>
      </c>
      <c r="D627" t="s">
        <v>17043</v>
      </c>
      <c r="E627">
        <v>1321</v>
      </c>
      <c r="F627" t="s">
        <v>17479</v>
      </c>
      <c r="G627">
        <v>31000305</v>
      </c>
      <c r="H627" t="s">
        <v>17538</v>
      </c>
      <c r="I627" t="s">
        <v>17469</v>
      </c>
      <c r="J627" t="str">
        <f>VLOOKUP(G627,SCC_xref!$D$6:$E$261,2,FALSE)</f>
        <v>Natural Gas Processing Facilities, Gas Sweeting: Amine Process</v>
      </c>
      <c r="K627" s="129">
        <v>0</v>
      </c>
      <c r="L627" s="129">
        <v>0</v>
      </c>
      <c r="M627" s="174"/>
      <c r="N627" s="174"/>
      <c r="O627" s="174"/>
      <c r="P627" s="6"/>
      <c r="Q627" s="6"/>
      <c r="R627" s="6"/>
      <c r="S627" s="6"/>
      <c r="T627" s="6"/>
      <c r="U627" s="6"/>
      <c r="V627" s="6"/>
    </row>
    <row r="628" spans="1:22" s="77" customFormat="1" x14ac:dyDescent="0.2">
      <c r="A628" s="192" t="s">
        <v>17057</v>
      </c>
      <c r="B628" s="128">
        <v>48</v>
      </c>
      <c r="C628" s="77" t="str">
        <f>VLOOKUP(D628,fips_xref!$A$2:$B$53,2,FALSE)</f>
        <v>48415</v>
      </c>
      <c r="D628" t="s">
        <v>17043</v>
      </c>
      <c r="E628">
        <v>1321</v>
      </c>
      <c r="F628" t="s">
        <v>17479</v>
      </c>
      <c r="G628">
        <v>38500101</v>
      </c>
      <c r="H628" t="s">
        <v>17521</v>
      </c>
      <c r="I628" t="s">
        <v>17522</v>
      </c>
      <c r="J628" t="str">
        <f>VLOOKUP(G628,SCC_xref!$D$6:$E$261,2,FALSE)</f>
        <v>Natural Gas Production, Other Not Classified</v>
      </c>
      <c r="K628" s="129">
        <v>0</v>
      </c>
      <c r="L628" s="129">
        <v>1.5679000000000001</v>
      </c>
      <c r="M628" s="174"/>
      <c r="N628" s="174"/>
      <c r="O628" s="174"/>
      <c r="P628" s="6"/>
      <c r="Q628" s="6"/>
      <c r="R628" s="6"/>
      <c r="S628" s="6"/>
      <c r="T628" s="6"/>
      <c r="U628" s="6"/>
      <c r="V628" s="6"/>
    </row>
    <row r="629" spans="1:22" s="77" customFormat="1" x14ac:dyDescent="0.2">
      <c r="A629" s="192" t="s">
        <v>17057</v>
      </c>
      <c r="B629" s="128">
        <v>48</v>
      </c>
      <c r="C629" s="77" t="str">
        <f>VLOOKUP(D629,fips_xref!$A$2:$B$53,2,FALSE)</f>
        <v>48415</v>
      </c>
      <c r="D629" t="s">
        <v>17043</v>
      </c>
      <c r="E629">
        <v>1321</v>
      </c>
      <c r="F629" t="s">
        <v>17479</v>
      </c>
      <c r="G629">
        <v>40301012</v>
      </c>
      <c r="H629" t="s">
        <v>17500</v>
      </c>
      <c r="I629" t="s">
        <v>17474</v>
      </c>
      <c r="J629" t="str">
        <f>VLOOKUP(G629,SCC_xref!$D$6:$E$261,2,FALSE)</f>
        <v>Permitted Tank Losses</v>
      </c>
      <c r="K629" s="129">
        <v>0</v>
      </c>
      <c r="L629" s="129">
        <v>1.5593999999999999</v>
      </c>
      <c r="M629" s="174"/>
      <c r="N629" s="174"/>
      <c r="O629" s="174"/>
      <c r="P629" s="6"/>
      <c r="Q629" s="6"/>
      <c r="R629" s="6"/>
      <c r="S629" s="6"/>
      <c r="T629" s="6"/>
      <c r="U629" s="6"/>
      <c r="V629" s="6"/>
    </row>
    <row r="630" spans="1:22" s="77" customFormat="1" x14ac:dyDescent="0.2">
      <c r="A630" s="192" t="s">
        <v>17057</v>
      </c>
      <c r="B630" s="128">
        <v>48</v>
      </c>
      <c r="C630" s="77" t="str">
        <f>VLOOKUP(D630,fips_xref!$A$2:$B$53,2,FALSE)</f>
        <v>48415</v>
      </c>
      <c r="D630" t="s">
        <v>17043</v>
      </c>
      <c r="E630">
        <v>4612</v>
      </c>
      <c r="F630" t="s">
        <v>17508</v>
      </c>
      <c r="G630">
        <v>30688801</v>
      </c>
      <c r="H630" t="s">
        <v>17472</v>
      </c>
      <c r="I630" t="s">
        <v>17490</v>
      </c>
      <c r="J630" t="str">
        <f>VLOOKUP(G630,SCC_xref!$D$6:$E$261,2,FALSE)</f>
        <v>Natural Gas Production, Flares</v>
      </c>
      <c r="K630" s="129">
        <v>0</v>
      </c>
      <c r="L630" s="129">
        <v>6.2222</v>
      </c>
      <c r="M630" s="174"/>
      <c r="N630" s="174"/>
      <c r="O630" s="174"/>
      <c r="P630" s="6"/>
      <c r="Q630" s="6"/>
      <c r="R630" s="6"/>
      <c r="S630" s="6"/>
      <c r="T630" s="6"/>
      <c r="U630" s="6"/>
      <c r="V630" s="6"/>
    </row>
    <row r="631" spans="1:22" s="77" customFormat="1" x14ac:dyDescent="0.2">
      <c r="A631" s="192" t="s">
        <v>17057</v>
      </c>
      <c r="B631" s="128">
        <v>48</v>
      </c>
      <c r="C631" s="77" t="str">
        <f>VLOOKUP(D631,fips_xref!$A$2:$B$53,2,FALSE)</f>
        <v>48415</v>
      </c>
      <c r="D631" t="s">
        <v>17043</v>
      </c>
      <c r="E631">
        <v>4612</v>
      </c>
      <c r="F631" t="s">
        <v>17508</v>
      </c>
      <c r="G631">
        <v>40300204</v>
      </c>
      <c r="H631" t="s">
        <v>17624</v>
      </c>
      <c r="I631" t="s">
        <v>17474</v>
      </c>
      <c r="J631" t="str">
        <f>VLOOKUP(G631,SCC_xref!$D$6:$E$261,2,FALSE)</f>
        <v>Permitted Tank Losses</v>
      </c>
      <c r="K631" s="129">
        <v>0</v>
      </c>
      <c r="L631" s="129">
        <v>47.616799999999998</v>
      </c>
      <c r="M631" s="174"/>
      <c r="N631" s="174"/>
      <c r="O631" s="174"/>
      <c r="P631" s="6"/>
      <c r="Q631" s="6"/>
      <c r="R631" s="6"/>
      <c r="S631" s="6"/>
      <c r="T631" s="6"/>
      <c r="U631" s="6"/>
      <c r="V631" s="6"/>
    </row>
    <row r="632" spans="1:22" s="77" customFormat="1" x14ac:dyDescent="0.2">
      <c r="A632" s="192" t="s">
        <v>17057</v>
      </c>
      <c r="B632" s="128">
        <v>48</v>
      </c>
      <c r="C632" s="77" t="str">
        <f>VLOOKUP(D632,fips_xref!$A$2:$B$53,2,FALSE)</f>
        <v>48415</v>
      </c>
      <c r="D632" t="s">
        <v>17043</v>
      </c>
      <c r="E632">
        <v>4612</v>
      </c>
      <c r="F632" t="s">
        <v>17508</v>
      </c>
      <c r="G632">
        <v>40301132</v>
      </c>
      <c r="H632" t="s">
        <v>17556</v>
      </c>
      <c r="I632" t="s">
        <v>17474</v>
      </c>
      <c r="J632" t="str">
        <f>VLOOKUP(G632,SCC_xref!$D$6:$E$261,2,FALSE)</f>
        <v>Permitted Tank Losses</v>
      </c>
      <c r="K632" s="129">
        <v>0</v>
      </c>
      <c r="L632" s="129">
        <v>20.4116</v>
      </c>
      <c r="M632" s="174"/>
      <c r="N632" s="174"/>
      <c r="O632" s="174"/>
      <c r="P632" s="6"/>
      <c r="Q632" s="6"/>
      <c r="R632" s="6"/>
      <c r="S632" s="6"/>
      <c r="T632" s="6"/>
      <c r="U632" s="6"/>
      <c r="V632" s="6"/>
    </row>
    <row r="633" spans="1:22" s="77" customFormat="1" x14ac:dyDescent="0.2">
      <c r="A633" s="192" t="s">
        <v>17057</v>
      </c>
      <c r="B633" s="128">
        <v>48</v>
      </c>
      <c r="C633" s="77" t="str">
        <f>VLOOKUP(D633,fips_xref!$A$2:$B$53,2,FALSE)</f>
        <v>48415</v>
      </c>
      <c r="D633" t="s">
        <v>17043</v>
      </c>
      <c r="E633">
        <v>4612</v>
      </c>
      <c r="F633" t="s">
        <v>17508</v>
      </c>
      <c r="G633">
        <v>40301152</v>
      </c>
      <c r="H633" t="s">
        <v>17579</v>
      </c>
      <c r="I633" t="s">
        <v>17474</v>
      </c>
      <c r="J633" t="str">
        <f>VLOOKUP(G633,SCC_xref!$D$6:$E$261,2,FALSE)</f>
        <v>Permitted Tank Losses</v>
      </c>
      <c r="K633" s="129">
        <v>0</v>
      </c>
      <c r="L633" s="129">
        <v>0</v>
      </c>
      <c r="M633" s="174"/>
      <c r="N633" s="174"/>
      <c r="O633" s="174"/>
      <c r="P633" s="6"/>
      <c r="Q633" s="6"/>
      <c r="R633" s="6"/>
      <c r="S633" s="6"/>
      <c r="T633" s="6"/>
      <c r="U633" s="6"/>
      <c r="V633" s="6"/>
    </row>
    <row r="634" spans="1:22" s="77" customFormat="1" x14ac:dyDescent="0.2">
      <c r="A634" s="192" t="s">
        <v>17057</v>
      </c>
      <c r="B634" s="128">
        <v>48</v>
      </c>
      <c r="C634" s="77" t="str">
        <f>VLOOKUP(D634,fips_xref!$A$2:$B$53,2,FALSE)</f>
        <v>48415</v>
      </c>
      <c r="D634" t="s">
        <v>17043</v>
      </c>
      <c r="E634">
        <v>4612</v>
      </c>
      <c r="F634" t="s">
        <v>17508</v>
      </c>
      <c r="G634">
        <v>40301201</v>
      </c>
      <c r="H634" t="s">
        <v>17625</v>
      </c>
      <c r="I634" t="s">
        <v>17474</v>
      </c>
      <c r="J634" t="str">
        <f>VLOOKUP(G634,SCC_xref!$D$6:$E$261,2,FALSE)</f>
        <v>Permitted Tank Losses</v>
      </c>
      <c r="K634" s="129">
        <v>0</v>
      </c>
      <c r="L634" s="129">
        <v>0</v>
      </c>
      <c r="M634" s="174"/>
      <c r="N634" s="174"/>
      <c r="O634" s="174"/>
      <c r="P634" s="6"/>
      <c r="Q634" s="6"/>
      <c r="R634" s="6"/>
      <c r="S634" s="6"/>
      <c r="T634" s="6"/>
      <c r="U634" s="6"/>
      <c r="V634" s="6"/>
    </row>
    <row r="635" spans="1:22" s="77" customFormat="1" x14ac:dyDescent="0.2">
      <c r="A635" s="192" t="s">
        <v>17057</v>
      </c>
      <c r="B635" s="128">
        <v>48</v>
      </c>
      <c r="C635" s="77" t="str">
        <f>VLOOKUP(D635,fips_xref!$A$2:$B$53,2,FALSE)</f>
        <v>48415</v>
      </c>
      <c r="D635" t="s">
        <v>17043</v>
      </c>
      <c r="E635">
        <v>4612</v>
      </c>
      <c r="F635" t="s">
        <v>17508</v>
      </c>
      <c r="G635">
        <v>40301204</v>
      </c>
      <c r="H635" t="s">
        <v>17626</v>
      </c>
      <c r="I635" t="s">
        <v>17474</v>
      </c>
      <c r="J635" t="str">
        <f>VLOOKUP(G635,SCC_xref!$D$6:$E$261,2,FALSE)</f>
        <v>Permitted Tank Losses</v>
      </c>
      <c r="K635" s="129">
        <v>0</v>
      </c>
      <c r="L635" s="129">
        <v>2.0000000000000001E-4</v>
      </c>
      <c r="M635" s="174"/>
      <c r="N635" s="174"/>
      <c r="O635" s="174"/>
      <c r="P635" s="6"/>
      <c r="Q635" s="6"/>
      <c r="R635" s="6"/>
      <c r="S635" s="6"/>
      <c r="T635" s="6"/>
      <c r="U635" s="6"/>
      <c r="V635" s="6"/>
    </row>
    <row r="636" spans="1:22" s="77" customFormat="1" x14ac:dyDescent="0.2">
      <c r="A636" s="192" t="s">
        <v>17057</v>
      </c>
      <c r="B636" s="128">
        <v>48</v>
      </c>
      <c r="C636" s="77" t="str">
        <f>VLOOKUP(D636,fips_xref!$A$2:$B$53,2,FALSE)</f>
        <v>48415</v>
      </c>
      <c r="D636" t="s">
        <v>17043</v>
      </c>
      <c r="E636">
        <v>4612</v>
      </c>
      <c r="F636" t="s">
        <v>17508</v>
      </c>
      <c r="G636">
        <v>40301206</v>
      </c>
      <c r="H636" t="s">
        <v>17627</v>
      </c>
      <c r="I636" t="s">
        <v>17474</v>
      </c>
      <c r="J636" t="str">
        <f>VLOOKUP(G636,SCC_xref!$D$6:$E$261,2,FALSE)</f>
        <v>Permitted Tank Losses</v>
      </c>
      <c r="K636" s="129">
        <v>0</v>
      </c>
      <c r="L636" s="129">
        <v>2.9999999999999997E-4</v>
      </c>
      <c r="M636" s="174"/>
      <c r="N636" s="174"/>
      <c r="O636" s="174"/>
      <c r="P636" s="6"/>
      <c r="Q636" s="6"/>
      <c r="R636" s="6"/>
      <c r="S636" s="6"/>
      <c r="T636" s="6"/>
      <c r="U636" s="6"/>
      <c r="V636" s="6"/>
    </row>
    <row r="637" spans="1:22" s="77" customFormat="1" x14ac:dyDescent="0.2">
      <c r="A637" s="192" t="s">
        <v>17057</v>
      </c>
      <c r="B637" s="128">
        <v>48</v>
      </c>
      <c r="C637" s="77" t="str">
        <f>VLOOKUP(D637,fips_xref!$A$2:$B$53,2,FALSE)</f>
        <v>48415</v>
      </c>
      <c r="D637" t="s">
        <v>17043</v>
      </c>
      <c r="E637">
        <v>4612</v>
      </c>
      <c r="F637" t="s">
        <v>17508</v>
      </c>
      <c r="G637">
        <v>40388801</v>
      </c>
      <c r="H637" t="s">
        <v>17472</v>
      </c>
      <c r="I637" t="s">
        <v>17474</v>
      </c>
      <c r="J637" t="str">
        <f>VLOOKUP(G637,SCC_xref!$D$6:$E$261,2,FALSE)</f>
        <v>Permitted Fugitives</v>
      </c>
      <c r="K637" s="129">
        <v>0</v>
      </c>
      <c r="L637" s="129">
        <v>0.14449999999999999</v>
      </c>
      <c r="M637" s="174"/>
      <c r="N637" s="174"/>
      <c r="O637" s="174"/>
      <c r="P637" s="6"/>
      <c r="Q637" s="6"/>
      <c r="R637" s="6"/>
      <c r="S637" s="6"/>
      <c r="T637" s="6"/>
      <c r="U637" s="6"/>
      <c r="V637" s="6"/>
    </row>
    <row r="638" spans="1:22" s="77" customFormat="1" x14ac:dyDescent="0.2">
      <c r="A638" s="192" t="s">
        <v>17057</v>
      </c>
      <c r="B638" s="128">
        <v>48</v>
      </c>
      <c r="C638" s="77" t="str">
        <f>VLOOKUP(D638,fips_xref!$A$2:$B$53,2,FALSE)</f>
        <v>48431</v>
      </c>
      <c r="D638" t="s">
        <v>17044</v>
      </c>
      <c r="E638">
        <v>1311</v>
      </c>
      <c r="F638" t="s">
        <v>17459</v>
      </c>
      <c r="G638">
        <v>20200253</v>
      </c>
      <c r="H638" t="s">
        <v>17462</v>
      </c>
      <c r="I638" t="s">
        <v>17461</v>
      </c>
      <c r="J638" t="str">
        <f>VLOOKUP(G638,SCC_xref!$D$6:$E$261,2,FALSE)</f>
        <v>Compressor Engines</v>
      </c>
      <c r="K638" s="129">
        <v>218.9143</v>
      </c>
      <c r="L638" s="129">
        <v>5.4368999999999996</v>
      </c>
      <c r="M638" s="174"/>
      <c r="N638" s="174"/>
      <c r="O638" s="174"/>
      <c r="P638" s="6"/>
      <c r="Q638" s="6"/>
      <c r="R638" s="6"/>
      <c r="S638" s="6"/>
      <c r="T638" s="6"/>
      <c r="U638" s="6"/>
      <c r="V638" s="6"/>
    </row>
    <row r="639" spans="1:22" s="77" customFormat="1" x14ac:dyDescent="0.2">
      <c r="A639" s="192" t="s">
        <v>17057</v>
      </c>
      <c r="B639" s="128">
        <v>48</v>
      </c>
      <c r="C639" s="77" t="str">
        <f>VLOOKUP(D639,fips_xref!$A$2:$B$53,2,FALSE)</f>
        <v>48431</v>
      </c>
      <c r="D639" t="s">
        <v>17044</v>
      </c>
      <c r="E639">
        <v>1311</v>
      </c>
      <c r="F639" t="s">
        <v>17459</v>
      </c>
      <c r="G639">
        <v>20200254</v>
      </c>
      <c r="H639" t="s">
        <v>17463</v>
      </c>
      <c r="I639" t="s">
        <v>17461</v>
      </c>
      <c r="J639" t="str">
        <f>VLOOKUP(G639,SCC_xref!$D$6:$E$261,2,FALSE)</f>
        <v>Compressor Engines</v>
      </c>
      <c r="K639" s="129">
        <v>79.158299999999997</v>
      </c>
      <c r="L639" s="129">
        <v>29.0562</v>
      </c>
      <c r="M639" s="174"/>
      <c r="N639" s="174"/>
      <c r="O639" s="174"/>
      <c r="P639" s="6"/>
      <c r="Q639" s="6"/>
      <c r="R639" s="6"/>
      <c r="S639" s="6"/>
      <c r="T639" s="6"/>
      <c r="U639" s="6"/>
      <c r="V639" s="6"/>
    </row>
    <row r="640" spans="1:22" s="77" customFormat="1" x14ac:dyDescent="0.2">
      <c r="A640" s="192" t="s">
        <v>17057</v>
      </c>
      <c r="B640" s="128">
        <v>48</v>
      </c>
      <c r="C640" s="77" t="str">
        <f>VLOOKUP(D640,fips_xref!$A$2:$B$53,2,FALSE)</f>
        <v>48431</v>
      </c>
      <c r="D640" t="s">
        <v>17044</v>
      </c>
      <c r="E640">
        <v>1311</v>
      </c>
      <c r="F640" t="s">
        <v>17459</v>
      </c>
      <c r="G640">
        <v>30600104</v>
      </c>
      <c r="H640" t="s">
        <v>17489</v>
      </c>
      <c r="I640" t="s">
        <v>17490</v>
      </c>
      <c r="J640" t="str">
        <f>VLOOKUP(G640,SCC_xref!$D$6:$E$261,2,FALSE)</f>
        <v>Process Heaters</v>
      </c>
      <c r="K640" s="129">
        <v>0.26469999999999999</v>
      </c>
      <c r="L640" s="129">
        <v>1.46E-2</v>
      </c>
      <c r="M640" s="174"/>
      <c r="N640" s="174"/>
      <c r="O640" s="174"/>
      <c r="P640" s="6"/>
      <c r="Q640" s="6"/>
      <c r="R640" s="6"/>
      <c r="S640" s="6"/>
      <c r="T640" s="6"/>
      <c r="U640" s="6"/>
      <c r="V640" s="6"/>
    </row>
    <row r="641" spans="1:22" s="77" customFormat="1" x14ac:dyDescent="0.2">
      <c r="A641" s="192" t="s">
        <v>17057</v>
      </c>
      <c r="B641" s="128">
        <v>48</v>
      </c>
      <c r="C641" s="77" t="str">
        <f>VLOOKUP(D641,fips_xref!$A$2:$B$53,2,FALSE)</f>
        <v>48431</v>
      </c>
      <c r="D641" t="s">
        <v>17044</v>
      </c>
      <c r="E641">
        <v>1311</v>
      </c>
      <c r="F641" t="s">
        <v>17459</v>
      </c>
      <c r="G641">
        <v>31000205</v>
      </c>
      <c r="H641" t="s">
        <v>17466</v>
      </c>
      <c r="I641" t="s">
        <v>17465</v>
      </c>
      <c r="J641" t="str">
        <f>VLOOKUP(G641,SCC_xref!$D$6:$E$261,2,FALSE)</f>
        <v>Natural Gas Production, Flares</v>
      </c>
      <c r="K641" s="129">
        <v>1.52E-2</v>
      </c>
      <c r="L641" s="129">
        <v>3.6400000000000002E-2</v>
      </c>
      <c r="M641" s="174"/>
      <c r="N641" s="174"/>
      <c r="O641" s="174"/>
      <c r="P641" s="6"/>
      <c r="Q641" s="6"/>
      <c r="R641" s="6"/>
      <c r="S641" s="6"/>
      <c r="T641" s="6"/>
      <c r="U641" s="6"/>
      <c r="V641" s="6"/>
    </row>
    <row r="642" spans="1:22" s="77" customFormat="1" x14ac:dyDescent="0.2">
      <c r="A642" s="192" t="s">
        <v>17057</v>
      </c>
      <c r="B642" s="128">
        <v>48</v>
      </c>
      <c r="C642" s="77" t="str">
        <f>VLOOKUP(D642,fips_xref!$A$2:$B$53,2,FALSE)</f>
        <v>48431</v>
      </c>
      <c r="D642" t="s">
        <v>17044</v>
      </c>
      <c r="E642">
        <v>1311</v>
      </c>
      <c r="F642" t="s">
        <v>17459</v>
      </c>
      <c r="G642">
        <v>31000207</v>
      </c>
      <c r="H642" t="s">
        <v>17467</v>
      </c>
      <c r="I642" t="s">
        <v>17465</v>
      </c>
      <c r="J642" t="str">
        <f>VLOOKUP(G642,SCC_xref!$D$6:$E$261,2,FALSE)</f>
        <v>Permitted Fugitives</v>
      </c>
      <c r="K642" s="129">
        <v>0</v>
      </c>
      <c r="L642" s="129">
        <v>5.4</v>
      </c>
      <c r="M642" s="174"/>
      <c r="N642" s="174"/>
      <c r="O642" s="174"/>
      <c r="P642" s="6"/>
      <c r="Q642" s="6"/>
      <c r="R642" s="6"/>
      <c r="S642" s="6"/>
      <c r="T642" s="6"/>
      <c r="U642" s="6"/>
      <c r="V642" s="6"/>
    </row>
    <row r="643" spans="1:22" s="77" customFormat="1" x14ac:dyDescent="0.2">
      <c r="A643" s="192" t="s">
        <v>17057</v>
      </c>
      <c r="B643" s="128">
        <v>48</v>
      </c>
      <c r="C643" s="77" t="str">
        <f>VLOOKUP(D643,fips_xref!$A$2:$B$53,2,FALSE)</f>
        <v>48431</v>
      </c>
      <c r="D643" t="s">
        <v>17044</v>
      </c>
      <c r="E643">
        <v>1311</v>
      </c>
      <c r="F643" t="s">
        <v>17459</v>
      </c>
      <c r="G643">
        <v>31000220</v>
      </c>
      <c r="H643" t="s">
        <v>17495</v>
      </c>
      <c r="I643" t="s">
        <v>17496</v>
      </c>
      <c r="J643" t="str">
        <f>VLOOKUP(G643,SCC_xref!$D$6:$E$261,2,FALSE)</f>
        <v>Natural Gas Production, All Equipt Leak Fugitives</v>
      </c>
      <c r="K643" s="129">
        <v>0</v>
      </c>
      <c r="L643" s="129">
        <v>17.994900000000001</v>
      </c>
      <c r="M643" s="174"/>
      <c r="N643" s="174"/>
      <c r="O643" s="174"/>
      <c r="P643" s="6"/>
      <c r="Q643" s="6"/>
      <c r="R643" s="6"/>
      <c r="S643" s="6"/>
      <c r="T643" s="6"/>
      <c r="U643" s="6"/>
      <c r="V643" s="6"/>
    </row>
    <row r="644" spans="1:22" s="77" customFormat="1" x14ac:dyDescent="0.2">
      <c r="A644" s="192" t="s">
        <v>17057</v>
      </c>
      <c r="B644" s="128">
        <v>48</v>
      </c>
      <c r="C644" s="77" t="str">
        <f>VLOOKUP(D644,fips_xref!$A$2:$B$53,2,FALSE)</f>
        <v>48431</v>
      </c>
      <c r="D644" t="s">
        <v>17044</v>
      </c>
      <c r="E644">
        <v>1311</v>
      </c>
      <c r="F644" t="s">
        <v>17459</v>
      </c>
      <c r="G644">
        <v>31000227</v>
      </c>
      <c r="H644" t="s">
        <v>17468</v>
      </c>
      <c r="I644" t="s">
        <v>17469</v>
      </c>
      <c r="J644" t="str">
        <f>VLOOKUP(G644,SCC_xref!$D$6:$E$261,2,FALSE)</f>
        <v>Dehydrator</v>
      </c>
      <c r="K644" s="129">
        <v>0</v>
      </c>
      <c r="L644" s="129">
        <v>10.0717</v>
      </c>
      <c r="M644" s="174"/>
      <c r="N644" s="174"/>
      <c r="O644" s="174"/>
      <c r="P644" s="6"/>
      <c r="Q644" s="6"/>
      <c r="R644" s="6"/>
      <c r="S644" s="6"/>
      <c r="T644" s="6"/>
      <c r="U644" s="6"/>
      <c r="V644" s="6"/>
    </row>
    <row r="645" spans="1:22" s="77" customFormat="1" x14ac:dyDescent="0.2">
      <c r="A645" s="192" t="s">
        <v>17057</v>
      </c>
      <c r="B645" s="128">
        <v>48</v>
      </c>
      <c r="C645" s="77" t="str">
        <f>VLOOKUP(D645,fips_xref!$A$2:$B$53,2,FALSE)</f>
        <v>48431</v>
      </c>
      <c r="D645" t="s">
        <v>17044</v>
      </c>
      <c r="E645">
        <v>1311</v>
      </c>
      <c r="F645" t="s">
        <v>17459</v>
      </c>
      <c r="G645">
        <v>31000228</v>
      </c>
      <c r="H645" t="s">
        <v>17497</v>
      </c>
      <c r="I645" t="s">
        <v>17469</v>
      </c>
      <c r="J645" t="str">
        <f>VLOOKUP(G645,SCC_xref!$D$6:$E$261,2,FALSE)</f>
        <v>Dehydrator</v>
      </c>
      <c r="K645" s="129">
        <v>0.6784</v>
      </c>
      <c r="L645" s="129">
        <v>3.73E-2</v>
      </c>
      <c r="M645" s="174"/>
      <c r="N645" s="174"/>
      <c r="O645" s="174"/>
      <c r="P645" s="6"/>
      <c r="Q645" s="6"/>
      <c r="R645" s="6"/>
      <c r="S645" s="6"/>
      <c r="T645" s="6"/>
      <c r="U645" s="6"/>
      <c r="V645" s="6"/>
    </row>
    <row r="646" spans="1:22" s="77" customFormat="1" x14ac:dyDescent="0.2">
      <c r="A646" s="192" t="s">
        <v>17057</v>
      </c>
      <c r="B646" s="128">
        <v>48</v>
      </c>
      <c r="C646" s="77" t="str">
        <f>VLOOKUP(D646,fips_xref!$A$2:$B$53,2,FALSE)</f>
        <v>48431</v>
      </c>
      <c r="D646" t="s">
        <v>17044</v>
      </c>
      <c r="E646">
        <v>1311</v>
      </c>
      <c r="F646" t="s">
        <v>17459</v>
      </c>
      <c r="G646">
        <v>31000404</v>
      </c>
      <c r="H646" t="s">
        <v>17471</v>
      </c>
      <c r="I646" t="s">
        <v>17465</v>
      </c>
      <c r="J646" t="str">
        <f>VLOOKUP(G646,SCC_xref!$D$6:$E$261,2,FALSE)</f>
        <v>Process Heaters</v>
      </c>
      <c r="K646" s="129">
        <v>0.64400000000000002</v>
      </c>
      <c r="L646" s="129">
        <v>3.5400000000000001E-2</v>
      </c>
      <c r="M646" s="174"/>
      <c r="N646" s="174"/>
      <c r="O646" s="174"/>
      <c r="P646" s="6"/>
      <c r="Q646" s="6"/>
      <c r="R646" s="6"/>
      <c r="S646" s="6"/>
      <c r="T646" s="6"/>
      <c r="U646" s="6"/>
      <c r="V646" s="6"/>
    </row>
    <row r="647" spans="1:22" s="77" customFormat="1" x14ac:dyDescent="0.2">
      <c r="A647" s="192" t="s">
        <v>17057</v>
      </c>
      <c r="B647" s="128">
        <v>48</v>
      </c>
      <c r="C647" s="77" t="str">
        <f>VLOOKUP(D647,fips_xref!$A$2:$B$53,2,FALSE)</f>
        <v>48431</v>
      </c>
      <c r="D647" t="s">
        <v>17044</v>
      </c>
      <c r="E647">
        <v>1311</v>
      </c>
      <c r="F647" t="s">
        <v>17459</v>
      </c>
      <c r="G647">
        <v>40100398</v>
      </c>
      <c r="H647" t="s">
        <v>17543</v>
      </c>
      <c r="I647" t="s">
        <v>17544</v>
      </c>
      <c r="J647" t="str">
        <f>VLOOKUP(G647,SCC_xref!$D$6:$E$261,2,FALSE)</f>
        <v>Natural Gas Production, Other Not Classified</v>
      </c>
      <c r="K647" s="129">
        <v>0</v>
      </c>
      <c r="L647" s="129">
        <v>0</v>
      </c>
      <c r="M647" s="174"/>
      <c r="N647" s="174"/>
      <c r="O647" s="174"/>
      <c r="P647" s="6"/>
      <c r="Q647" s="6"/>
      <c r="R647" s="6"/>
      <c r="S647" s="6"/>
      <c r="T647" s="6"/>
      <c r="U647" s="6"/>
      <c r="V647" s="6"/>
    </row>
    <row r="648" spans="1:22" s="77" customFormat="1" x14ac:dyDescent="0.2">
      <c r="A648" s="192" t="s">
        <v>17057</v>
      </c>
      <c r="B648" s="128">
        <v>48</v>
      </c>
      <c r="C648" s="77" t="str">
        <f>VLOOKUP(D648,fips_xref!$A$2:$B$53,2,FALSE)</f>
        <v>48431</v>
      </c>
      <c r="D648" t="s">
        <v>17044</v>
      </c>
      <c r="E648">
        <v>1311</v>
      </c>
      <c r="F648" t="s">
        <v>17459</v>
      </c>
      <c r="G648">
        <v>40301099</v>
      </c>
      <c r="H648" t="s">
        <v>17473</v>
      </c>
      <c r="I648" t="s">
        <v>17474</v>
      </c>
      <c r="J648" t="str">
        <f>VLOOKUP(G648,SCC_xref!$D$6:$E$261,2,FALSE)</f>
        <v>Permitted Tank Losses</v>
      </c>
      <c r="K648" s="129">
        <v>0</v>
      </c>
      <c r="L648" s="129">
        <v>2.1299999999999999E-2</v>
      </c>
      <c r="M648" s="174"/>
      <c r="N648" s="174"/>
      <c r="O648" s="174"/>
      <c r="P648" s="6"/>
      <c r="Q648" s="6"/>
      <c r="R648" s="6"/>
      <c r="S648" s="6"/>
      <c r="T648" s="6"/>
      <c r="U648" s="6"/>
      <c r="V648" s="6"/>
    </row>
    <row r="649" spans="1:22" s="77" customFormat="1" x14ac:dyDescent="0.2">
      <c r="A649" s="192" t="s">
        <v>17057</v>
      </c>
      <c r="B649" s="128">
        <v>48</v>
      </c>
      <c r="C649" s="77" t="str">
        <f>VLOOKUP(D649,fips_xref!$A$2:$B$53,2,FALSE)</f>
        <v>48431</v>
      </c>
      <c r="D649" t="s">
        <v>17044</v>
      </c>
      <c r="E649">
        <v>1321</v>
      </c>
      <c r="F649" t="s">
        <v>17479</v>
      </c>
      <c r="G649">
        <v>20200253</v>
      </c>
      <c r="H649" t="s">
        <v>17462</v>
      </c>
      <c r="I649" t="s">
        <v>17461</v>
      </c>
      <c r="J649" t="str">
        <f>VLOOKUP(G649,SCC_xref!$D$6:$E$261,2,FALSE)</f>
        <v>Compressor Engines</v>
      </c>
      <c r="K649" s="129">
        <v>47.8035</v>
      </c>
      <c r="L649" s="129">
        <v>4.7941000000000003</v>
      </c>
      <c r="M649" s="174"/>
      <c r="N649" s="174"/>
      <c r="O649" s="174"/>
      <c r="P649" s="6"/>
      <c r="Q649" s="6"/>
      <c r="R649" s="6"/>
      <c r="S649" s="6"/>
      <c r="T649" s="6"/>
      <c r="U649" s="6"/>
      <c r="V649" s="6"/>
    </row>
    <row r="650" spans="1:22" s="77" customFormat="1" x14ac:dyDescent="0.2">
      <c r="A650" s="192" t="s">
        <v>17057</v>
      </c>
      <c r="B650" s="128">
        <v>48</v>
      </c>
      <c r="C650" s="77" t="str">
        <f>VLOOKUP(D650,fips_xref!$A$2:$B$53,2,FALSE)</f>
        <v>48431</v>
      </c>
      <c r="D650" t="s">
        <v>17044</v>
      </c>
      <c r="E650">
        <v>1321</v>
      </c>
      <c r="F650" t="s">
        <v>17479</v>
      </c>
      <c r="G650">
        <v>20200254</v>
      </c>
      <c r="H650" t="s">
        <v>17463</v>
      </c>
      <c r="I650" t="s">
        <v>17461</v>
      </c>
      <c r="J650" t="str">
        <f>VLOOKUP(G650,SCC_xref!$D$6:$E$261,2,FALSE)</f>
        <v>Compressor Engines</v>
      </c>
      <c r="K650" s="129">
        <v>30.1599</v>
      </c>
      <c r="L650" s="129">
        <v>8.5678000000000001</v>
      </c>
      <c r="M650" s="174"/>
      <c r="N650" s="174"/>
      <c r="O650" s="174"/>
      <c r="P650" s="6"/>
      <c r="Q650" s="6"/>
      <c r="R650" s="6"/>
      <c r="S650" s="6"/>
      <c r="T650" s="6"/>
      <c r="U650" s="6"/>
      <c r="V650" s="6"/>
    </row>
    <row r="651" spans="1:22" s="77" customFormat="1" x14ac:dyDescent="0.2">
      <c r="A651" s="192" t="s">
        <v>17057</v>
      </c>
      <c r="B651" s="128">
        <v>48</v>
      </c>
      <c r="C651" s="77" t="str">
        <f>VLOOKUP(D651,fips_xref!$A$2:$B$53,2,FALSE)</f>
        <v>48431</v>
      </c>
      <c r="D651" t="s">
        <v>17044</v>
      </c>
      <c r="E651">
        <v>1321</v>
      </c>
      <c r="F651" t="s">
        <v>17479</v>
      </c>
      <c r="G651">
        <v>31000205</v>
      </c>
      <c r="H651" t="s">
        <v>17466</v>
      </c>
      <c r="I651" t="s">
        <v>17465</v>
      </c>
      <c r="J651" t="str">
        <f>VLOOKUP(G651,SCC_xref!$D$6:$E$261,2,FALSE)</f>
        <v>Natural Gas Production, Flares</v>
      </c>
      <c r="K651" s="129">
        <v>0.49980000000000002</v>
      </c>
      <c r="L651" s="129">
        <v>0</v>
      </c>
      <c r="M651" s="174"/>
      <c r="N651" s="174"/>
      <c r="O651" s="174"/>
      <c r="P651" s="6"/>
      <c r="Q651" s="6"/>
      <c r="R651" s="6"/>
      <c r="S651" s="6"/>
      <c r="T651" s="6"/>
      <c r="U651" s="6"/>
      <c r="V651" s="6"/>
    </row>
    <row r="652" spans="1:22" s="77" customFormat="1" x14ac:dyDescent="0.2">
      <c r="A652" s="192" t="s">
        <v>17057</v>
      </c>
      <c r="B652" s="128">
        <v>48</v>
      </c>
      <c r="C652" s="77" t="str">
        <f>VLOOKUP(D652,fips_xref!$A$2:$B$53,2,FALSE)</f>
        <v>48431</v>
      </c>
      <c r="D652" t="s">
        <v>17044</v>
      </c>
      <c r="E652">
        <v>1321</v>
      </c>
      <c r="F652" t="s">
        <v>17479</v>
      </c>
      <c r="G652">
        <v>31000299</v>
      </c>
      <c r="H652" t="s">
        <v>17470</v>
      </c>
      <c r="I652" t="s">
        <v>17465</v>
      </c>
      <c r="J652" t="str">
        <f>VLOOKUP(G652,SCC_xref!$D$6:$E$261,2,FALSE)</f>
        <v>Natural Gas Production, Other Not Classified</v>
      </c>
      <c r="K652" s="129">
        <v>0</v>
      </c>
      <c r="L652" s="129">
        <v>0.51449999999999996</v>
      </c>
      <c r="M652" s="174"/>
      <c r="N652" s="174"/>
      <c r="O652" s="174"/>
      <c r="P652" s="6"/>
      <c r="Q652" s="6"/>
      <c r="R652" s="6"/>
      <c r="S652" s="6"/>
      <c r="T652" s="6"/>
      <c r="U652" s="6"/>
      <c r="V652" s="6"/>
    </row>
    <row r="653" spans="1:22" s="77" customFormat="1" x14ac:dyDescent="0.2">
      <c r="A653" s="192" t="s">
        <v>17057</v>
      </c>
      <c r="B653" s="128">
        <v>48</v>
      </c>
      <c r="C653" s="77" t="str">
        <f>VLOOKUP(D653,fips_xref!$A$2:$B$53,2,FALSE)</f>
        <v>48431</v>
      </c>
      <c r="D653" t="s">
        <v>17044</v>
      </c>
      <c r="E653">
        <v>1321</v>
      </c>
      <c r="F653" t="s">
        <v>17479</v>
      </c>
      <c r="G653">
        <v>31000404</v>
      </c>
      <c r="H653" t="s">
        <v>17471</v>
      </c>
      <c r="I653" t="s">
        <v>17465</v>
      </c>
      <c r="J653" t="str">
        <f>VLOOKUP(G653,SCC_xref!$D$6:$E$261,2,FALSE)</f>
        <v>Process Heaters</v>
      </c>
      <c r="K653" s="129">
        <v>2.7345000000000002</v>
      </c>
      <c r="L653" s="129">
        <v>0.15040000000000001</v>
      </c>
      <c r="M653" s="174"/>
      <c r="N653" s="174"/>
      <c r="O653" s="174"/>
      <c r="P653" s="6"/>
      <c r="Q653" s="6"/>
      <c r="R653" s="6"/>
      <c r="S653" s="6"/>
      <c r="T653" s="6"/>
      <c r="U653" s="6"/>
      <c r="V653" s="6"/>
    </row>
    <row r="654" spans="1:22" s="77" customFormat="1" x14ac:dyDescent="0.2">
      <c r="A654" s="192" t="s">
        <v>17057</v>
      </c>
      <c r="B654" s="128">
        <v>48</v>
      </c>
      <c r="C654" s="77" t="str">
        <f>VLOOKUP(D654,fips_xref!$A$2:$B$53,2,FALSE)</f>
        <v>48431</v>
      </c>
      <c r="D654" t="s">
        <v>17044</v>
      </c>
      <c r="E654">
        <v>1321</v>
      </c>
      <c r="F654" t="s">
        <v>17479</v>
      </c>
      <c r="G654">
        <v>31088801</v>
      </c>
      <c r="H654" t="s">
        <v>17472</v>
      </c>
      <c r="I654" t="s">
        <v>17465</v>
      </c>
      <c r="J654" t="str">
        <f>VLOOKUP(G654,SCC_xref!$D$6:$E$261,2,FALSE)</f>
        <v>Permitted Fugitives</v>
      </c>
      <c r="K654" s="129">
        <v>0</v>
      </c>
      <c r="L654" s="129">
        <v>2.5901000000000001</v>
      </c>
      <c r="M654" s="174"/>
      <c r="N654" s="174"/>
      <c r="O654" s="174"/>
      <c r="P654" s="6"/>
      <c r="Q654" s="6"/>
      <c r="R654" s="6"/>
      <c r="S654" s="6"/>
      <c r="T654" s="6"/>
      <c r="U654" s="6"/>
      <c r="V654" s="6"/>
    </row>
    <row r="655" spans="1:22" s="77" customFormat="1" x14ac:dyDescent="0.2">
      <c r="A655" s="192" t="s">
        <v>17057</v>
      </c>
      <c r="B655" s="128">
        <v>48</v>
      </c>
      <c r="C655" s="77" t="str">
        <f>VLOOKUP(D655,fips_xref!$A$2:$B$53,2,FALSE)</f>
        <v>48431</v>
      </c>
      <c r="D655" t="s">
        <v>17044</v>
      </c>
      <c r="E655">
        <v>1321</v>
      </c>
      <c r="F655" t="s">
        <v>17479</v>
      </c>
      <c r="G655">
        <v>40300101</v>
      </c>
      <c r="H655" t="s">
        <v>17600</v>
      </c>
      <c r="I655" t="s">
        <v>17474</v>
      </c>
      <c r="J655" t="str">
        <f>VLOOKUP(G655,SCC_xref!$D$6:$E$261,2,FALSE)</f>
        <v>Permitted Tank Losses</v>
      </c>
      <c r="K655" s="129">
        <v>0</v>
      </c>
      <c r="L655" s="129">
        <v>0.85550000000000004</v>
      </c>
      <c r="M655" s="174"/>
      <c r="N655" s="174"/>
      <c r="O655" s="174"/>
      <c r="P655" s="6"/>
      <c r="Q655" s="6"/>
      <c r="R655" s="6"/>
      <c r="S655" s="6"/>
      <c r="T655" s="6"/>
      <c r="U655" s="6"/>
      <c r="V655" s="6"/>
    </row>
    <row r="656" spans="1:22" s="77" customFormat="1" x14ac:dyDescent="0.2">
      <c r="A656" s="192" t="s">
        <v>17057</v>
      </c>
      <c r="B656" s="128">
        <v>48</v>
      </c>
      <c r="C656" s="77" t="str">
        <f>VLOOKUP(D656,fips_xref!$A$2:$B$53,2,FALSE)</f>
        <v>48435</v>
      </c>
      <c r="D656" t="s">
        <v>17045</v>
      </c>
      <c r="E656">
        <v>1311</v>
      </c>
      <c r="F656" t="s">
        <v>17459</v>
      </c>
      <c r="G656">
        <v>20200253</v>
      </c>
      <c r="H656" t="s">
        <v>17462</v>
      </c>
      <c r="I656" t="s">
        <v>17461</v>
      </c>
      <c r="J656" t="str">
        <f>VLOOKUP(G656,SCC_xref!$D$6:$E$261,2,FALSE)</f>
        <v>Compressor Engines</v>
      </c>
      <c r="K656" s="129">
        <v>13.9</v>
      </c>
      <c r="L656" s="129">
        <v>5.82</v>
      </c>
      <c r="M656" s="174"/>
      <c r="N656" s="174"/>
      <c r="O656" s="174"/>
      <c r="P656" s="6"/>
      <c r="Q656" s="6"/>
      <c r="R656" s="6"/>
      <c r="S656" s="6"/>
      <c r="T656" s="6"/>
      <c r="U656" s="6"/>
      <c r="V656" s="6"/>
    </row>
    <row r="657" spans="1:22" s="77" customFormat="1" x14ac:dyDescent="0.2">
      <c r="A657" s="192" t="s">
        <v>17057</v>
      </c>
      <c r="B657" s="128">
        <v>48</v>
      </c>
      <c r="C657" s="77" t="str">
        <f>VLOOKUP(D657,fips_xref!$A$2:$B$53,2,FALSE)</f>
        <v>48435</v>
      </c>
      <c r="D657" t="s">
        <v>17045</v>
      </c>
      <c r="E657">
        <v>1311</v>
      </c>
      <c r="F657" t="s">
        <v>17459</v>
      </c>
      <c r="G657">
        <v>20200254</v>
      </c>
      <c r="H657" t="s">
        <v>17463</v>
      </c>
      <c r="I657" t="s">
        <v>17461</v>
      </c>
      <c r="J657" t="str">
        <f>VLOOKUP(G657,SCC_xref!$D$6:$E$261,2,FALSE)</f>
        <v>Compressor Engines</v>
      </c>
      <c r="K657" s="129">
        <v>160.79650000000001</v>
      </c>
      <c r="L657" s="129">
        <v>49.739899999999999</v>
      </c>
      <c r="M657" s="174"/>
      <c r="N657" s="174"/>
      <c r="O657" s="174"/>
      <c r="P657" s="6"/>
      <c r="Q657" s="6"/>
      <c r="R657" s="6"/>
      <c r="S657" s="6"/>
      <c r="T657" s="6"/>
      <c r="U657" s="6"/>
      <c r="V657" s="6"/>
    </row>
    <row r="658" spans="1:22" s="77" customFormat="1" x14ac:dyDescent="0.2">
      <c r="A658" s="192" t="s">
        <v>17057</v>
      </c>
      <c r="B658" s="128">
        <v>48</v>
      </c>
      <c r="C658" s="77" t="str">
        <f>VLOOKUP(D658,fips_xref!$A$2:$B$53,2,FALSE)</f>
        <v>48435</v>
      </c>
      <c r="D658" t="s">
        <v>17045</v>
      </c>
      <c r="E658">
        <v>1311</v>
      </c>
      <c r="F658" t="s">
        <v>17459</v>
      </c>
      <c r="G658">
        <v>31000202</v>
      </c>
      <c r="H658" t="s">
        <v>17519</v>
      </c>
      <c r="I658" t="s">
        <v>17465</v>
      </c>
      <c r="J658" t="str">
        <f>VLOOKUP(G658,SCC_xref!$D$6:$E$261,2,FALSE)</f>
        <v>Natural Gas Production, Gas Stripping Operations</v>
      </c>
      <c r="K658" s="129">
        <v>0</v>
      </c>
      <c r="L658" s="129">
        <v>1.115</v>
      </c>
      <c r="M658" s="174"/>
      <c r="N658" s="174"/>
      <c r="O658" s="174"/>
      <c r="P658" s="6"/>
      <c r="Q658" s="6"/>
      <c r="R658" s="6"/>
      <c r="S658" s="6"/>
      <c r="T658" s="6"/>
      <c r="U658" s="6"/>
      <c r="V658" s="6"/>
    </row>
    <row r="659" spans="1:22" s="77" customFormat="1" x14ac:dyDescent="0.2">
      <c r="A659" s="192" t="s">
        <v>17057</v>
      </c>
      <c r="B659" s="128">
        <v>48</v>
      </c>
      <c r="C659" s="77" t="str">
        <f>VLOOKUP(D659,fips_xref!$A$2:$B$53,2,FALSE)</f>
        <v>48435</v>
      </c>
      <c r="D659" t="s">
        <v>17045</v>
      </c>
      <c r="E659">
        <v>1311</v>
      </c>
      <c r="F659" t="s">
        <v>17459</v>
      </c>
      <c r="G659">
        <v>31000207</v>
      </c>
      <c r="H659" t="s">
        <v>17467</v>
      </c>
      <c r="I659" t="s">
        <v>17465</v>
      </c>
      <c r="J659" t="str">
        <f>VLOOKUP(G659,SCC_xref!$D$6:$E$261,2,FALSE)</f>
        <v>Permitted Fugitives</v>
      </c>
      <c r="K659" s="129">
        <v>0</v>
      </c>
      <c r="L659" s="129">
        <v>6.91</v>
      </c>
      <c r="M659" s="174"/>
      <c r="N659" s="174"/>
      <c r="O659" s="174"/>
      <c r="P659" s="6"/>
      <c r="Q659" s="6"/>
      <c r="R659" s="6"/>
      <c r="S659" s="6"/>
      <c r="T659" s="6"/>
      <c r="U659" s="6"/>
      <c r="V659" s="6"/>
    </row>
    <row r="660" spans="1:22" s="77" customFormat="1" x14ac:dyDescent="0.2">
      <c r="A660" s="192" t="s">
        <v>17057</v>
      </c>
      <c r="B660" s="128">
        <v>48</v>
      </c>
      <c r="C660" s="77" t="str">
        <f>VLOOKUP(D660,fips_xref!$A$2:$B$53,2,FALSE)</f>
        <v>48435</v>
      </c>
      <c r="D660" t="s">
        <v>17045</v>
      </c>
      <c r="E660">
        <v>1311</v>
      </c>
      <c r="F660" t="s">
        <v>17459</v>
      </c>
      <c r="G660">
        <v>31000227</v>
      </c>
      <c r="H660" t="s">
        <v>17468</v>
      </c>
      <c r="I660" t="s">
        <v>17469</v>
      </c>
      <c r="J660" t="str">
        <f>VLOOKUP(G660,SCC_xref!$D$6:$E$261,2,FALSE)</f>
        <v>Dehydrator</v>
      </c>
      <c r="K660" s="129">
        <v>0</v>
      </c>
      <c r="L660" s="129">
        <v>0.32</v>
      </c>
      <c r="M660" s="174"/>
      <c r="N660" s="174"/>
      <c r="O660" s="174"/>
      <c r="P660" s="6"/>
      <c r="Q660" s="6"/>
      <c r="R660" s="6"/>
      <c r="S660" s="6"/>
      <c r="T660" s="6"/>
      <c r="U660" s="6"/>
      <c r="V660" s="6"/>
    </row>
    <row r="661" spans="1:22" s="77" customFormat="1" x14ac:dyDescent="0.2">
      <c r="A661" s="192" t="s">
        <v>17057</v>
      </c>
      <c r="B661" s="128">
        <v>48</v>
      </c>
      <c r="C661" s="77" t="str">
        <f>VLOOKUP(D661,fips_xref!$A$2:$B$53,2,FALSE)</f>
        <v>48435</v>
      </c>
      <c r="D661" t="s">
        <v>17045</v>
      </c>
      <c r="E661">
        <v>1311</v>
      </c>
      <c r="F661" t="s">
        <v>17459</v>
      </c>
      <c r="G661">
        <v>31000228</v>
      </c>
      <c r="H661" t="s">
        <v>17497</v>
      </c>
      <c r="I661" t="s">
        <v>17469</v>
      </c>
      <c r="J661" t="str">
        <f>VLOOKUP(G661,SCC_xref!$D$6:$E$261,2,FALSE)</f>
        <v>Dehydrator</v>
      </c>
      <c r="K661" s="129">
        <v>0.59</v>
      </c>
      <c r="L661" s="129">
        <v>0.03</v>
      </c>
      <c r="M661" s="174"/>
      <c r="N661" s="174"/>
      <c r="O661" s="174"/>
      <c r="P661" s="6"/>
      <c r="Q661" s="6"/>
      <c r="R661" s="6"/>
      <c r="S661" s="6"/>
      <c r="T661" s="6"/>
      <c r="U661" s="6"/>
      <c r="V661" s="6"/>
    </row>
    <row r="662" spans="1:22" s="77" customFormat="1" x14ac:dyDescent="0.2">
      <c r="A662" s="192" t="s">
        <v>17057</v>
      </c>
      <c r="B662" s="128">
        <v>48</v>
      </c>
      <c r="C662" s="77" t="str">
        <f>VLOOKUP(D662,fips_xref!$A$2:$B$53,2,FALSE)</f>
        <v>48435</v>
      </c>
      <c r="D662" t="s">
        <v>17045</v>
      </c>
      <c r="E662">
        <v>1311</v>
      </c>
      <c r="F662" t="s">
        <v>17459</v>
      </c>
      <c r="G662">
        <v>31000299</v>
      </c>
      <c r="H662" t="s">
        <v>17470</v>
      </c>
      <c r="I662" t="s">
        <v>17465</v>
      </c>
      <c r="J662" t="str">
        <f>VLOOKUP(G662,SCC_xref!$D$6:$E$261,2,FALSE)</f>
        <v>Natural Gas Production, Other Not Classified</v>
      </c>
      <c r="K662" s="129">
        <v>0</v>
      </c>
      <c r="L662" s="129">
        <v>0</v>
      </c>
      <c r="M662" s="174"/>
      <c r="N662" s="174"/>
      <c r="O662" s="174"/>
      <c r="P662" s="6"/>
      <c r="Q662" s="6"/>
      <c r="R662" s="6"/>
      <c r="S662" s="6"/>
      <c r="T662" s="6"/>
      <c r="U662" s="6"/>
      <c r="V662" s="6"/>
    </row>
    <row r="663" spans="1:22" s="77" customFormat="1" x14ac:dyDescent="0.2">
      <c r="A663" s="192" t="s">
        <v>17057</v>
      </c>
      <c r="B663" s="128">
        <v>48</v>
      </c>
      <c r="C663" s="77" t="str">
        <f>VLOOKUP(D663,fips_xref!$A$2:$B$53,2,FALSE)</f>
        <v>48435</v>
      </c>
      <c r="D663" t="s">
        <v>17045</v>
      </c>
      <c r="E663">
        <v>1311</v>
      </c>
      <c r="F663" t="s">
        <v>17459</v>
      </c>
      <c r="G663">
        <v>31000405</v>
      </c>
      <c r="H663" t="s">
        <v>17540</v>
      </c>
      <c r="I663" t="s">
        <v>17465</v>
      </c>
      <c r="J663" t="str">
        <f>VLOOKUP(G663,SCC_xref!$D$6:$E$261,2,FALSE)</f>
        <v>Process Heaters</v>
      </c>
      <c r="K663" s="129">
        <v>0.751</v>
      </c>
      <c r="L663" s="129">
        <v>1.1559999999999999</v>
      </c>
      <c r="M663" s="174"/>
      <c r="N663" s="174"/>
      <c r="O663" s="174"/>
      <c r="P663" s="6"/>
      <c r="Q663" s="6"/>
      <c r="R663" s="6"/>
      <c r="S663" s="6"/>
      <c r="T663" s="6"/>
      <c r="U663" s="6"/>
      <c r="V663" s="6"/>
    </row>
    <row r="664" spans="1:22" s="77" customFormat="1" x14ac:dyDescent="0.2">
      <c r="A664" s="192" t="s">
        <v>17057</v>
      </c>
      <c r="B664" s="128">
        <v>48</v>
      </c>
      <c r="C664" s="77" t="str">
        <f>VLOOKUP(D664,fips_xref!$A$2:$B$53,2,FALSE)</f>
        <v>48435</v>
      </c>
      <c r="D664" t="s">
        <v>17045</v>
      </c>
      <c r="E664">
        <v>1311</v>
      </c>
      <c r="F664" t="s">
        <v>17459</v>
      </c>
      <c r="G664">
        <v>40301015</v>
      </c>
      <c r="H664" t="s">
        <v>17628</v>
      </c>
      <c r="I664" t="s">
        <v>17474</v>
      </c>
      <c r="J664" t="str">
        <f>VLOOKUP(G664,SCC_xref!$D$6:$E$261,2,FALSE)</f>
        <v>Permitted Tank Losses</v>
      </c>
      <c r="K664" s="129">
        <v>0</v>
      </c>
      <c r="L664" s="129">
        <v>0.52</v>
      </c>
      <c r="M664" s="174"/>
      <c r="N664" s="174"/>
      <c r="O664" s="174"/>
      <c r="P664" s="6"/>
      <c r="Q664" s="6"/>
      <c r="R664" s="6"/>
      <c r="S664" s="6"/>
      <c r="T664" s="6"/>
      <c r="U664" s="6"/>
      <c r="V664" s="6"/>
    </row>
    <row r="665" spans="1:22" s="77" customFormat="1" x14ac:dyDescent="0.2">
      <c r="A665" s="192" t="s">
        <v>17057</v>
      </c>
      <c r="B665" s="128">
        <v>48</v>
      </c>
      <c r="C665" s="77" t="str">
        <f>VLOOKUP(D665,fips_xref!$A$2:$B$53,2,FALSE)</f>
        <v>48435</v>
      </c>
      <c r="D665" t="s">
        <v>17045</v>
      </c>
      <c r="E665">
        <v>1311</v>
      </c>
      <c r="F665" t="s">
        <v>17459</v>
      </c>
      <c r="G665">
        <v>40301098</v>
      </c>
      <c r="H665" t="s">
        <v>17629</v>
      </c>
      <c r="I665" t="s">
        <v>17474</v>
      </c>
      <c r="J665" t="str">
        <f>VLOOKUP(G665,SCC_xref!$D$6:$E$261,2,FALSE)</f>
        <v>Permitted Tank Losses</v>
      </c>
      <c r="K665" s="129">
        <v>0</v>
      </c>
      <c r="L665" s="129">
        <v>4.4800000000000004</v>
      </c>
      <c r="M665" s="174"/>
      <c r="N665" s="174"/>
      <c r="O665" s="174"/>
      <c r="P665" s="6"/>
      <c r="Q665" s="6"/>
      <c r="R665" s="6"/>
      <c r="S665" s="6"/>
      <c r="T665" s="6"/>
      <c r="U665" s="6"/>
      <c r="V665" s="6"/>
    </row>
    <row r="666" spans="1:22" s="77" customFormat="1" x14ac:dyDescent="0.2">
      <c r="A666" s="192" t="s">
        <v>17057</v>
      </c>
      <c r="B666" s="128">
        <v>48</v>
      </c>
      <c r="C666" s="77" t="str">
        <f>VLOOKUP(D666,fips_xref!$A$2:$B$53,2,FALSE)</f>
        <v>48435</v>
      </c>
      <c r="D666" t="s">
        <v>17045</v>
      </c>
      <c r="E666">
        <v>1311</v>
      </c>
      <c r="F666" t="s">
        <v>17459</v>
      </c>
      <c r="G666">
        <v>40600132</v>
      </c>
      <c r="H666" t="s">
        <v>17510</v>
      </c>
      <c r="I666" t="s">
        <v>17504</v>
      </c>
      <c r="J666" t="str">
        <f>VLOOKUP(G666,SCC_xref!$D$6:$E$261,2,FALSE)</f>
        <v>Permitted Tank Losses</v>
      </c>
      <c r="K666" s="129">
        <v>0</v>
      </c>
      <c r="L666" s="129">
        <v>0</v>
      </c>
      <c r="M666" s="174"/>
      <c r="N666" s="174"/>
      <c r="O666" s="174"/>
      <c r="P666" s="6"/>
      <c r="Q666" s="6"/>
      <c r="R666" s="6"/>
      <c r="S666" s="6"/>
      <c r="T666" s="6"/>
      <c r="U666" s="6"/>
      <c r="V666" s="6"/>
    </row>
    <row r="667" spans="1:22" s="77" customFormat="1" x14ac:dyDescent="0.2">
      <c r="A667" s="192" t="s">
        <v>17057</v>
      </c>
      <c r="B667" s="128">
        <v>48</v>
      </c>
      <c r="C667" s="77" t="str">
        <f>VLOOKUP(D667,fips_xref!$A$2:$B$53,2,FALSE)</f>
        <v>48435</v>
      </c>
      <c r="D667" t="s">
        <v>17045</v>
      </c>
      <c r="E667">
        <v>1311</v>
      </c>
      <c r="F667" t="s">
        <v>17459</v>
      </c>
      <c r="G667">
        <v>40899999</v>
      </c>
      <c r="H667" t="s">
        <v>17511</v>
      </c>
      <c r="I667" t="s">
        <v>17512</v>
      </c>
      <c r="J667" t="str">
        <f>VLOOKUP(G667,SCC_xref!$D$6:$E$261,2,FALSE)</f>
        <v>Natural Gas Production, Other Not Classified</v>
      </c>
      <c r="K667" s="129">
        <v>0</v>
      </c>
      <c r="L667" s="129">
        <v>1.23</v>
      </c>
      <c r="M667" s="174"/>
      <c r="N667" s="174"/>
      <c r="O667" s="174"/>
      <c r="P667" s="6"/>
      <c r="Q667" s="6"/>
      <c r="R667" s="6"/>
      <c r="S667" s="6"/>
      <c r="T667" s="6"/>
      <c r="U667" s="6"/>
      <c r="V667" s="6"/>
    </row>
    <row r="668" spans="1:22" s="77" customFormat="1" x14ac:dyDescent="0.2">
      <c r="A668" s="192" t="s">
        <v>17057</v>
      </c>
      <c r="B668" s="128">
        <v>48</v>
      </c>
      <c r="C668" s="77" t="str">
        <f>VLOOKUP(D668,fips_xref!$A$2:$B$53,2,FALSE)</f>
        <v>48435</v>
      </c>
      <c r="D668" t="s">
        <v>17045</v>
      </c>
      <c r="E668">
        <v>1321</v>
      </c>
      <c r="F668" t="s">
        <v>17479</v>
      </c>
      <c r="G668">
        <v>10200602</v>
      </c>
      <c r="H668" t="s">
        <v>17480</v>
      </c>
      <c r="I668" t="s">
        <v>17481</v>
      </c>
      <c r="J668" t="str">
        <f>VLOOKUP(G668,SCC_xref!$D$6:$E$261,2,FALSE)</f>
        <v>Process Heaters</v>
      </c>
      <c r="K668" s="129">
        <v>7.81</v>
      </c>
      <c r="L668" s="129">
        <v>0.16</v>
      </c>
      <c r="M668" s="174"/>
      <c r="N668" s="174"/>
      <c r="O668" s="174"/>
      <c r="P668" s="6"/>
      <c r="Q668" s="6"/>
      <c r="R668" s="6"/>
      <c r="S668" s="6"/>
      <c r="T668" s="6"/>
      <c r="U668" s="6"/>
      <c r="V668" s="6"/>
    </row>
    <row r="669" spans="1:22" s="77" customFormat="1" x14ac:dyDescent="0.2">
      <c r="A669" s="192" t="s">
        <v>17057</v>
      </c>
      <c r="B669" s="128">
        <v>48</v>
      </c>
      <c r="C669" s="77" t="str">
        <f>VLOOKUP(D669,fips_xref!$A$2:$B$53,2,FALSE)</f>
        <v>48435</v>
      </c>
      <c r="D669" t="s">
        <v>17045</v>
      </c>
      <c r="E669">
        <v>1321</v>
      </c>
      <c r="F669" t="s">
        <v>17479</v>
      </c>
      <c r="G669">
        <v>10200603</v>
      </c>
      <c r="H669" t="s">
        <v>17529</v>
      </c>
      <c r="I669" t="s">
        <v>17481</v>
      </c>
      <c r="J669" t="str">
        <f>VLOOKUP(G669,SCC_xref!$D$6:$E$261,2,FALSE)</f>
        <v>Process Heaters</v>
      </c>
      <c r="K669" s="129">
        <v>3.38</v>
      </c>
      <c r="L669" s="129">
        <v>0.25</v>
      </c>
      <c r="M669" s="174"/>
      <c r="N669" s="174"/>
      <c r="O669" s="174"/>
      <c r="P669" s="6"/>
      <c r="Q669" s="6"/>
      <c r="R669" s="6"/>
      <c r="S669" s="6"/>
      <c r="T669" s="6"/>
      <c r="U669" s="6"/>
      <c r="V669" s="6"/>
    </row>
    <row r="670" spans="1:22" s="77" customFormat="1" x14ac:dyDescent="0.2">
      <c r="A670" s="192" t="s">
        <v>17057</v>
      </c>
      <c r="B670" s="128">
        <v>48</v>
      </c>
      <c r="C670" s="77" t="str">
        <f>VLOOKUP(D670,fips_xref!$A$2:$B$53,2,FALSE)</f>
        <v>48435</v>
      </c>
      <c r="D670" t="s">
        <v>17045</v>
      </c>
      <c r="E670">
        <v>1321</v>
      </c>
      <c r="F670" t="s">
        <v>17479</v>
      </c>
      <c r="G670">
        <v>20200252</v>
      </c>
      <c r="H670" t="s">
        <v>17460</v>
      </c>
      <c r="I670" t="s">
        <v>17461</v>
      </c>
      <c r="J670" t="str">
        <f>VLOOKUP(G670,SCC_xref!$D$6:$E$261,2,FALSE)</f>
        <v>Compressor Engines</v>
      </c>
      <c r="K670" s="129">
        <v>588.28150000000005</v>
      </c>
      <c r="L670" s="129">
        <v>46.104599999999998</v>
      </c>
      <c r="M670" s="174"/>
      <c r="N670" s="174"/>
      <c r="O670" s="174"/>
      <c r="P670" s="6"/>
      <c r="Q670" s="6"/>
      <c r="R670" s="6"/>
      <c r="S670" s="6"/>
      <c r="T670" s="6"/>
      <c r="U670" s="6"/>
      <c r="V670" s="6"/>
    </row>
    <row r="671" spans="1:22" s="77" customFormat="1" x14ac:dyDescent="0.2">
      <c r="A671" s="192" t="s">
        <v>17057</v>
      </c>
      <c r="B671" s="128">
        <v>48</v>
      </c>
      <c r="C671" s="77" t="str">
        <f>VLOOKUP(D671,fips_xref!$A$2:$B$53,2,FALSE)</f>
        <v>48435</v>
      </c>
      <c r="D671" t="s">
        <v>17045</v>
      </c>
      <c r="E671">
        <v>1321</v>
      </c>
      <c r="F671" t="s">
        <v>17479</v>
      </c>
      <c r="G671">
        <v>20200253</v>
      </c>
      <c r="H671" t="s">
        <v>17462</v>
      </c>
      <c r="I671" t="s">
        <v>17461</v>
      </c>
      <c r="J671" t="str">
        <f>VLOOKUP(G671,SCC_xref!$D$6:$E$261,2,FALSE)</f>
        <v>Compressor Engines</v>
      </c>
      <c r="K671" s="129">
        <v>142.3802</v>
      </c>
      <c r="L671" s="129">
        <v>38.900700000000001</v>
      </c>
      <c r="M671" s="174"/>
      <c r="N671" s="174"/>
      <c r="O671" s="174"/>
      <c r="P671" s="6"/>
      <c r="Q671" s="6"/>
      <c r="R671" s="6"/>
      <c r="S671" s="6"/>
      <c r="T671" s="6"/>
      <c r="U671" s="6"/>
      <c r="V671" s="6"/>
    </row>
    <row r="672" spans="1:22" s="77" customFormat="1" x14ac:dyDescent="0.2">
      <c r="A672" s="192" t="s">
        <v>17057</v>
      </c>
      <c r="B672" s="128">
        <v>48</v>
      </c>
      <c r="C672" s="77" t="str">
        <f>VLOOKUP(D672,fips_xref!$A$2:$B$53,2,FALSE)</f>
        <v>48435</v>
      </c>
      <c r="D672" t="s">
        <v>17045</v>
      </c>
      <c r="E672">
        <v>1321</v>
      </c>
      <c r="F672" t="s">
        <v>17479</v>
      </c>
      <c r="G672">
        <v>20200254</v>
      </c>
      <c r="H672" t="s">
        <v>17463</v>
      </c>
      <c r="I672" t="s">
        <v>17461</v>
      </c>
      <c r="J672" t="str">
        <f>VLOOKUP(G672,SCC_xref!$D$6:$E$261,2,FALSE)</f>
        <v>Compressor Engines</v>
      </c>
      <c r="K672" s="129">
        <v>63.865000000000002</v>
      </c>
      <c r="L672" s="129">
        <v>34.290100000000002</v>
      </c>
      <c r="M672" s="174"/>
      <c r="N672" s="174"/>
      <c r="O672" s="174"/>
      <c r="P672" s="6"/>
      <c r="Q672" s="6"/>
      <c r="R672" s="6"/>
      <c r="S672" s="6"/>
      <c r="T672" s="6"/>
      <c r="U672" s="6"/>
      <c r="V672" s="6"/>
    </row>
    <row r="673" spans="1:22" s="77" customFormat="1" x14ac:dyDescent="0.2">
      <c r="A673" s="192" t="s">
        <v>17057</v>
      </c>
      <c r="B673" s="128">
        <v>48</v>
      </c>
      <c r="C673" s="77" t="str">
        <f>VLOOKUP(D673,fips_xref!$A$2:$B$53,2,FALSE)</f>
        <v>48435</v>
      </c>
      <c r="D673" t="s">
        <v>17045</v>
      </c>
      <c r="E673">
        <v>1321</v>
      </c>
      <c r="F673" t="s">
        <v>17479</v>
      </c>
      <c r="G673">
        <v>31000202</v>
      </c>
      <c r="H673" t="s">
        <v>17519</v>
      </c>
      <c r="I673" t="s">
        <v>17465</v>
      </c>
      <c r="J673" t="str">
        <f>VLOOKUP(G673,SCC_xref!$D$6:$E$261,2,FALSE)</f>
        <v>Natural Gas Production, Gas Stripping Operations</v>
      </c>
      <c r="K673" s="129">
        <v>0</v>
      </c>
      <c r="L673" s="129">
        <v>8.9999999999999998E-4</v>
      </c>
      <c r="M673" s="174"/>
      <c r="N673" s="174"/>
      <c r="O673" s="174"/>
      <c r="P673" s="6"/>
      <c r="Q673" s="6"/>
      <c r="R673" s="6"/>
      <c r="S673" s="6"/>
      <c r="T673" s="6"/>
      <c r="U673" s="6"/>
      <c r="V673" s="6"/>
    </row>
    <row r="674" spans="1:22" s="77" customFormat="1" x14ac:dyDescent="0.2">
      <c r="A674" s="192" t="s">
        <v>17057</v>
      </c>
      <c r="B674" s="128">
        <v>48</v>
      </c>
      <c r="C674" s="77" t="str">
        <f>VLOOKUP(D674,fips_xref!$A$2:$B$53,2,FALSE)</f>
        <v>48435</v>
      </c>
      <c r="D674" t="s">
        <v>17045</v>
      </c>
      <c r="E674">
        <v>1321</v>
      </c>
      <c r="F674" t="s">
        <v>17479</v>
      </c>
      <c r="G674">
        <v>31000205</v>
      </c>
      <c r="H674" t="s">
        <v>17466</v>
      </c>
      <c r="I674" t="s">
        <v>17465</v>
      </c>
      <c r="J674" t="str">
        <f>VLOOKUP(G674,SCC_xref!$D$6:$E$261,2,FALSE)</f>
        <v>Natural Gas Production, Flares</v>
      </c>
      <c r="K674" s="129">
        <v>2.52</v>
      </c>
      <c r="L674" s="129">
        <v>16.27</v>
      </c>
      <c r="M674" s="174"/>
      <c r="N674" s="174"/>
      <c r="O674" s="174"/>
      <c r="P674" s="6"/>
      <c r="Q674" s="6"/>
      <c r="R674" s="6"/>
      <c r="S674" s="6"/>
      <c r="T674" s="6"/>
      <c r="U674" s="6"/>
      <c r="V674" s="6"/>
    </row>
    <row r="675" spans="1:22" s="77" customFormat="1" x14ac:dyDescent="0.2">
      <c r="A675" s="192" t="s">
        <v>17057</v>
      </c>
      <c r="B675" s="128">
        <v>48</v>
      </c>
      <c r="C675" s="77" t="str">
        <f>VLOOKUP(D675,fips_xref!$A$2:$B$53,2,FALSE)</f>
        <v>48435</v>
      </c>
      <c r="D675" t="s">
        <v>17045</v>
      </c>
      <c r="E675">
        <v>1321</v>
      </c>
      <c r="F675" t="s">
        <v>17479</v>
      </c>
      <c r="G675">
        <v>31000207</v>
      </c>
      <c r="H675" t="s">
        <v>17467</v>
      </c>
      <c r="I675" t="s">
        <v>17465</v>
      </c>
      <c r="J675" t="str">
        <f>VLOOKUP(G675,SCC_xref!$D$6:$E$261,2,FALSE)</f>
        <v>Permitted Fugitives</v>
      </c>
      <c r="K675" s="129">
        <v>0</v>
      </c>
      <c r="L675" s="129">
        <v>7.4</v>
      </c>
      <c r="M675" s="174"/>
      <c r="N675" s="174"/>
      <c r="O675" s="174"/>
      <c r="P675" s="6"/>
      <c r="Q675" s="6"/>
      <c r="R675" s="6"/>
      <c r="S675" s="6"/>
      <c r="T675" s="6"/>
      <c r="U675" s="6"/>
      <c r="V675" s="6"/>
    </row>
    <row r="676" spans="1:22" s="77" customFormat="1" x14ac:dyDescent="0.2">
      <c r="A676" s="192" t="s">
        <v>17057</v>
      </c>
      <c r="B676" s="128">
        <v>48</v>
      </c>
      <c r="C676" s="77" t="str">
        <f>VLOOKUP(D676,fips_xref!$A$2:$B$53,2,FALSE)</f>
        <v>48435</v>
      </c>
      <c r="D676" t="s">
        <v>17045</v>
      </c>
      <c r="E676">
        <v>1321</v>
      </c>
      <c r="F676" t="s">
        <v>17479</v>
      </c>
      <c r="G676">
        <v>31000220</v>
      </c>
      <c r="H676" t="s">
        <v>17495</v>
      </c>
      <c r="I676" t="s">
        <v>17496</v>
      </c>
      <c r="J676" t="str">
        <f>VLOOKUP(G676,SCC_xref!$D$6:$E$261,2,FALSE)</f>
        <v>Natural Gas Production, All Equipt Leak Fugitives</v>
      </c>
      <c r="K676" s="129">
        <v>0</v>
      </c>
      <c r="L676" s="129">
        <v>0.32279999999999998</v>
      </c>
      <c r="M676" s="174"/>
      <c r="N676" s="174"/>
      <c r="O676" s="174"/>
      <c r="P676" s="6"/>
      <c r="Q676" s="6"/>
      <c r="R676" s="6"/>
      <c r="S676" s="6"/>
      <c r="T676" s="6"/>
      <c r="U676" s="6"/>
      <c r="V676" s="6"/>
    </row>
    <row r="677" spans="1:22" s="77" customFormat="1" x14ac:dyDescent="0.2">
      <c r="A677" s="192" t="s">
        <v>17057</v>
      </c>
      <c r="B677" s="128">
        <v>48</v>
      </c>
      <c r="C677" s="77" t="str">
        <f>VLOOKUP(D677,fips_xref!$A$2:$B$53,2,FALSE)</f>
        <v>48435</v>
      </c>
      <c r="D677" t="s">
        <v>17045</v>
      </c>
      <c r="E677">
        <v>1321</v>
      </c>
      <c r="F677" t="s">
        <v>17479</v>
      </c>
      <c r="G677">
        <v>31000227</v>
      </c>
      <c r="H677" t="s">
        <v>17468</v>
      </c>
      <c r="I677" t="s">
        <v>17469</v>
      </c>
      <c r="J677" t="str">
        <f>VLOOKUP(G677,SCC_xref!$D$6:$E$261,2,FALSE)</f>
        <v>Dehydrator</v>
      </c>
      <c r="K677" s="129">
        <v>0</v>
      </c>
      <c r="L677" s="129">
        <v>18.82</v>
      </c>
      <c r="M677" s="174"/>
      <c r="N677" s="174"/>
      <c r="O677" s="174"/>
      <c r="P677" s="6"/>
      <c r="Q677" s="6"/>
      <c r="R677" s="6"/>
      <c r="S677" s="6"/>
      <c r="T677" s="6"/>
      <c r="U677" s="6"/>
      <c r="V677" s="6"/>
    </row>
    <row r="678" spans="1:22" s="77" customFormat="1" x14ac:dyDescent="0.2">
      <c r="A678" s="192" t="s">
        <v>17057</v>
      </c>
      <c r="B678" s="128">
        <v>48</v>
      </c>
      <c r="C678" s="77" t="str">
        <f>VLOOKUP(D678,fips_xref!$A$2:$B$53,2,FALSE)</f>
        <v>48435</v>
      </c>
      <c r="D678" t="s">
        <v>17045</v>
      </c>
      <c r="E678">
        <v>1321</v>
      </c>
      <c r="F678" t="s">
        <v>17479</v>
      </c>
      <c r="G678">
        <v>31000228</v>
      </c>
      <c r="H678" t="s">
        <v>17497</v>
      </c>
      <c r="I678" t="s">
        <v>17469</v>
      </c>
      <c r="J678" t="str">
        <f>VLOOKUP(G678,SCC_xref!$D$6:$E$261,2,FALSE)</f>
        <v>Dehydrator</v>
      </c>
      <c r="K678" s="129">
        <v>2.7416</v>
      </c>
      <c r="L678" s="129">
        <v>0.1482</v>
      </c>
      <c r="M678" s="174"/>
      <c r="N678" s="174"/>
      <c r="O678" s="174"/>
      <c r="P678" s="6"/>
      <c r="Q678" s="6"/>
      <c r="R678" s="6"/>
      <c r="S678" s="6"/>
      <c r="T678" s="6"/>
      <c r="U678" s="6"/>
      <c r="V678" s="6"/>
    </row>
    <row r="679" spans="1:22" s="77" customFormat="1" x14ac:dyDescent="0.2">
      <c r="A679" s="192" t="s">
        <v>17057</v>
      </c>
      <c r="B679" s="128">
        <v>48</v>
      </c>
      <c r="C679" s="77" t="str">
        <f>VLOOKUP(D679,fips_xref!$A$2:$B$53,2,FALSE)</f>
        <v>48435</v>
      </c>
      <c r="D679" t="s">
        <v>17045</v>
      </c>
      <c r="E679">
        <v>1321</v>
      </c>
      <c r="F679" t="s">
        <v>17479</v>
      </c>
      <c r="G679">
        <v>31000305</v>
      </c>
      <c r="H679" t="s">
        <v>17538</v>
      </c>
      <c r="I679" t="s">
        <v>17469</v>
      </c>
      <c r="J679" t="str">
        <f>VLOOKUP(G679,SCC_xref!$D$6:$E$261,2,FALSE)</f>
        <v>Natural Gas Processing Facilities, Gas Sweeting: Amine Process</v>
      </c>
      <c r="K679" s="129">
        <v>0</v>
      </c>
      <c r="L679" s="129">
        <v>3.6139999999999999</v>
      </c>
      <c r="M679" s="174"/>
      <c r="N679" s="174"/>
      <c r="O679" s="174"/>
      <c r="P679" s="6"/>
      <c r="Q679" s="6"/>
      <c r="R679" s="6"/>
      <c r="S679" s="6"/>
      <c r="T679" s="6"/>
      <c r="U679" s="6"/>
      <c r="V679" s="6"/>
    </row>
    <row r="680" spans="1:22" s="77" customFormat="1" x14ac:dyDescent="0.2">
      <c r="A680" s="192" t="s">
        <v>17057</v>
      </c>
      <c r="B680" s="128">
        <v>48</v>
      </c>
      <c r="C680" s="77" t="str">
        <f>VLOOKUP(D680,fips_xref!$A$2:$B$53,2,FALSE)</f>
        <v>48435</v>
      </c>
      <c r="D680" t="s">
        <v>17045</v>
      </c>
      <c r="E680">
        <v>1321</v>
      </c>
      <c r="F680" t="s">
        <v>17479</v>
      </c>
      <c r="G680">
        <v>31000404</v>
      </c>
      <c r="H680" t="s">
        <v>17471</v>
      </c>
      <c r="I680" t="s">
        <v>17465</v>
      </c>
      <c r="J680" t="str">
        <f>VLOOKUP(G680,SCC_xref!$D$6:$E$261,2,FALSE)</f>
        <v>Process Heaters</v>
      </c>
      <c r="K680" s="129">
        <v>1.7609999999999999</v>
      </c>
      <c r="L680" s="129">
        <v>9.69E-2</v>
      </c>
      <c r="M680" s="174"/>
      <c r="N680" s="174"/>
      <c r="O680" s="174"/>
      <c r="P680" s="6"/>
      <c r="Q680" s="6"/>
      <c r="R680" s="6"/>
      <c r="S680" s="6"/>
      <c r="T680" s="6"/>
      <c r="U680" s="6"/>
      <c r="V680" s="6"/>
    </row>
    <row r="681" spans="1:22" s="77" customFormat="1" x14ac:dyDescent="0.2">
      <c r="A681" s="192" t="s">
        <v>17057</v>
      </c>
      <c r="B681" s="128">
        <v>48</v>
      </c>
      <c r="C681" s="77" t="str">
        <f>VLOOKUP(D681,fips_xref!$A$2:$B$53,2,FALSE)</f>
        <v>48435</v>
      </c>
      <c r="D681" t="s">
        <v>17045</v>
      </c>
      <c r="E681">
        <v>1321</v>
      </c>
      <c r="F681" t="s">
        <v>17479</v>
      </c>
      <c r="G681">
        <v>31088801</v>
      </c>
      <c r="H681" t="s">
        <v>17472</v>
      </c>
      <c r="I681" t="s">
        <v>17465</v>
      </c>
      <c r="J681" t="str">
        <f>VLOOKUP(G681,SCC_xref!$D$6:$E$261,2,FALSE)</f>
        <v>Permitted Fugitives</v>
      </c>
      <c r="K681" s="129">
        <v>0</v>
      </c>
      <c r="L681" s="129">
        <v>31.08</v>
      </c>
      <c r="M681" s="174"/>
      <c r="N681" s="174"/>
      <c r="O681" s="174"/>
      <c r="P681" s="6"/>
      <c r="Q681" s="6"/>
      <c r="R681" s="6"/>
      <c r="S681" s="6"/>
      <c r="T681" s="6"/>
      <c r="U681" s="6"/>
      <c r="V681" s="6"/>
    </row>
    <row r="682" spans="1:22" s="77" customFormat="1" x14ac:dyDescent="0.2">
      <c r="A682" s="192" t="s">
        <v>17057</v>
      </c>
      <c r="B682" s="128">
        <v>48</v>
      </c>
      <c r="C682" s="77" t="str">
        <f>VLOOKUP(D682,fips_xref!$A$2:$B$53,2,FALSE)</f>
        <v>48435</v>
      </c>
      <c r="D682" t="s">
        <v>17045</v>
      </c>
      <c r="E682">
        <v>1321</v>
      </c>
      <c r="F682" t="s">
        <v>17479</v>
      </c>
      <c r="G682">
        <v>40300198</v>
      </c>
      <c r="H682" t="s">
        <v>17499</v>
      </c>
      <c r="I682" t="s">
        <v>17474</v>
      </c>
      <c r="J682" t="str">
        <f>VLOOKUP(G682,SCC_xref!$D$6:$E$261,2,FALSE)</f>
        <v>Permitted Tank Losses</v>
      </c>
      <c r="K682" s="129">
        <v>0</v>
      </c>
      <c r="L682" s="129">
        <v>0.45960000000000001</v>
      </c>
      <c r="M682" s="174"/>
      <c r="N682" s="174"/>
      <c r="O682" s="174"/>
      <c r="P682" s="6"/>
      <c r="Q682" s="6"/>
      <c r="R682" s="6"/>
      <c r="S682" s="6"/>
      <c r="T682" s="6"/>
      <c r="U682" s="6"/>
      <c r="V682" s="6"/>
    </row>
    <row r="683" spans="1:22" s="77" customFormat="1" x14ac:dyDescent="0.2">
      <c r="A683" s="192" t="s">
        <v>17057</v>
      </c>
      <c r="B683" s="128">
        <v>48</v>
      </c>
      <c r="C683" s="77" t="str">
        <f>VLOOKUP(D683,fips_xref!$A$2:$B$53,2,FALSE)</f>
        <v>48435</v>
      </c>
      <c r="D683" t="s">
        <v>17045</v>
      </c>
      <c r="E683">
        <v>1321</v>
      </c>
      <c r="F683" t="s">
        <v>17479</v>
      </c>
      <c r="G683">
        <v>40301099</v>
      </c>
      <c r="H683" t="s">
        <v>17473</v>
      </c>
      <c r="I683" t="s">
        <v>17474</v>
      </c>
      <c r="J683" t="str">
        <f>VLOOKUP(G683,SCC_xref!$D$6:$E$261,2,FALSE)</f>
        <v>Permitted Tank Losses</v>
      </c>
      <c r="K683" s="129">
        <v>0</v>
      </c>
      <c r="L683" s="129">
        <v>0.91</v>
      </c>
      <c r="M683" s="174"/>
      <c r="N683" s="174"/>
      <c r="O683" s="174"/>
      <c r="P683" s="6"/>
      <c r="Q683" s="6"/>
      <c r="R683" s="6"/>
      <c r="S683" s="6"/>
      <c r="T683" s="6"/>
      <c r="U683" s="6"/>
      <c r="V683" s="6"/>
    </row>
    <row r="684" spans="1:22" s="77" customFormat="1" x14ac:dyDescent="0.2">
      <c r="A684" s="192" t="s">
        <v>17057</v>
      </c>
      <c r="B684" s="128">
        <v>48</v>
      </c>
      <c r="C684" s="77" t="str">
        <f>VLOOKUP(D684,fips_xref!$A$2:$B$53,2,FALSE)</f>
        <v>48435</v>
      </c>
      <c r="D684" t="s">
        <v>17045</v>
      </c>
      <c r="E684">
        <v>1321</v>
      </c>
      <c r="F684" t="s">
        <v>17479</v>
      </c>
      <c r="G684">
        <v>40400311</v>
      </c>
      <c r="H684" t="s">
        <v>17477</v>
      </c>
      <c r="I684" t="s">
        <v>17478</v>
      </c>
      <c r="J684" t="str">
        <f>VLOOKUP(G684,SCC_xref!$D$6:$E$261,2,FALSE)</f>
        <v>Permitted Tank Losses</v>
      </c>
      <c r="K684" s="129">
        <v>0</v>
      </c>
      <c r="L684" s="129">
        <v>15.8407</v>
      </c>
      <c r="M684" s="174"/>
      <c r="N684" s="174"/>
      <c r="O684" s="174"/>
      <c r="P684" s="6"/>
      <c r="Q684" s="6"/>
      <c r="R684" s="6"/>
      <c r="S684" s="6"/>
      <c r="T684" s="6"/>
      <c r="U684" s="6"/>
      <c r="V684" s="6"/>
    </row>
    <row r="685" spans="1:22" s="77" customFormat="1" x14ac:dyDescent="0.2">
      <c r="A685" s="192" t="s">
        <v>17057</v>
      </c>
      <c r="B685" s="128">
        <v>48</v>
      </c>
      <c r="C685" s="77" t="str">
        <f>VLOOKUP(D685,fips_xref!$A$2:$B$53,2,FALSE)</f>
        <v>48435</v>
      </c>
      <c r="D685" t="s">
        <v>17045</v>
      </c>
      <c r="E685">
        <v>1321</v>
      </c>
      <c r="F685" t="s">
        <v>17479</v>
      </c>
      <c r="G685">
        <v>40600131</v>
      </c>
      <c r="H685" t="s">
        <v>17630</v>
      </c>
      <c r="I685" t="s">
        <v>17504</v>
      </c>
      <c r="J685" t="str">
        <f>VLOOKUP(G685,SCC_xref!$D$6:$E$261,2,FALSE)</f>
        <v>Permitted Tank Losses</v>
      </c>
      <c r="K685" s="129">
        <v>0</v>
      </c>
      <c r="L685" s="129">
        <v>0.6</v>
      </c>
      <c r="M685" s="174"/>
      <c r="N685" s="174"/>
      <c r="O685" s="174"/>
      <c r="P685" s="6"/>
      <c r="Q685" s="6"/>
      <c r="R685" s="6"/>
      <c r="S685" s="6"/>
      <c r="T685" s="6"/>
      <c r="U685" s="6"/>
      <c r="V685" s="6"/>
    </row>
    <row r="686" spans="1:22" s="77" customFormat="1" x14ac:dyDescent="0.2">
      <c r="A686" s="192" t="s">
        <v>17057</v>
      </c>
      <c r="B686" s="128">
        <v>48</v>
      </c>
      <c r="C686" s="77" t="str">
        <f>VLOOKUP(D686,fips_xref!$A$2:$B$53,2,FALSE)</f>
        <v>48435</v>
      </c>
      <c r="D686" t="s">
        <v>17045</v>
      </c>
      <c r="E686">
        <v>1321</v>
      </c>
      <c r="F686" t="s">
        <v>17479</v>
      </c>
      <c r="G686">
        <v>40600140</v>
      </c>
      <c r="H686" t="s">
        <v>17590</v>
      </c>
      <c r="I686" t="s">
        <v>17504</v>
      </c>
      <c r="J686" t="str">
        <f>VLOOKUP(G686,SCC_xref!$D$6:$E$261,2,FALSE)</f>
        <v>Permitted Tank Losses</v>
      </c>
      <c r="K686" s="129">
        <v>0</v>
      </c>
      <c r="L686" s="129">
        <v>9.0300000000000005E-2</v>
      </c>
      <c r="M686" s="174"/>
      <c r="N686" s="174"/>
      <c r="O686" s="174"/>
      <c r="P686" s="6"/>
      <c r="Q686" s="6"/>
      <c r="R686" s="6"/>
      <c r="S686" s="6"/>
      <c r="T686" s="6"/>
      <c r="U686" s="6"/>
      <c r="V686" s="6"/>
    </row>
    <row r="687" spans="1:22" s="77" customFormat="1" x14ac:dyDescent="0.2">
      <c r="A687" s="192" t="s">
        <v>17057</v>
      </c>
      <c r="B687" s="128">
        <v>48</v>
      </c>
      <c r="C687" s="77" t="str">
        <f>VLOOKUP(D687,fips_xref!$A$2:$B$53,2,FALSE)</f>
        <v>48435</v>
      </c>
      <c r="D687" t="s">
        <v>17045</v>
      </c>
      <c r="E687">
        <v>1321</v>
      </c>
      <c r="F687" t="s">
        <v>17479</v>
      </c>
      <c r="G687">
        <v>40899999</v>
      </c>
      <c r="H687" t="s">
        <v>17511</v>
      </c>
      <c r="I687" t="s">
        <v>17512</v>
      </c>
      <c r="J687" t="str">
        <f>VLOOKUP(G687,SCC_xref!$D$6:$E$261,2,FALSE)</f>
        <v>Natural Gas Production, Other Not Classified</v>
      </c>
      <c r="K687" s="129">
        <v>0</v>
      </c>
      <c r="L687" s="129">
        <v>2.09</v>
      </c>
      <c r="M687" s="174"/>
      <c r="N687" s="174"/>
      <c r="O687" s="174"/>
      <c r="P687" s="6"/>
      <c r="Q687" s="6"/>
      <c r="R687" s="6"/>
      <c r="S687" s="6"/>
      <c r="T687" s="6"/>
      <c r="U687" s="6"/>
      <c r="V687" s="6"/>
    </row>
    <row r="688" spans="1:22" s="77" customFormat="1" x14ac:dyDescent="0.2">
      <c r="A688" s="192" t="s">
        <v>17057</v>
      </c>
      <c r="B688" s="128">
        <v>48</v>
      </c>
      <c r="C688" s="77" t="str">
        <f>VLOOKUP(D688,fips_xref!$A$2:$B$53,2,FALSE)</f>
        <v>48435</v>
      </c>
      <c r="D688" t="s">
        <v>17045</v>
      </c>
      <c r="E688">
        <v>4922</v>
      </c>
      <c r="F688" t="s">
        <v>17535</v>
      </c>
      <c r="G688">
        <v>20200253</v>
      </c>
      <c r="H688" t="s">
        <v>17462</v>
      </c>
      <c r="I688" t="s">
        <v>17461</v>
      </c>
      <c r="J688" t="str">
        <f>VLOOKUP(G688,SCC_xref!$D$6:$E$261,2,FALSE)</f>
        <v>Compressor Engines</v>
      </c>
      <c r="K688" s="129">
        <v>1299.0702000000001</v>
      </c>
      <c r="L688" s="129">
        <v>9.3785000000000007</v>
      </c>
      <c r="M688" s="174"/>
      <c r="N688" s="174"/>
      <c r="O688" s="174"/>
      <c r="P688" s="6"/>
      <c r="Q688" s="6"/>
      <c r="R688" s="6"/>
      <c r="S688" s="6"/>
      <c r="T688" s="6"/>
      <c r="U688" s="6"/>
      <c r="V688" s="6"/>
    </row>
    <row r="689" spans="1:22" s="77" customFormat="1" x14ac:dyDescent="0.2">
      <c r="A689" s="192" t="s">
        <v>17057</v>
      </c>
      <c r="B689" s="128">
        <v>48</v>
      </c>
      <c r="C689" s="77" t="str">
        <f>VLOOKUP(D689,fips_xref!$A$2:$B$53,2,FALSE)</f>
        <v>48435</v>
      </c>
      <c r="D689" t="s">
        <v>17045</v>
      </c>
      <c r="E689">
        <v>4922</v>
      </c>
      <c r="F689" t="s">
        <v>17535</v>
      </c>
      <c r="G689">
        <v>30600402</v>
      </c>
      <c r="H689" t="s">
        <v>17536</v>
      </c>
      <c r="I689" t="s">
        <v>17490</v>
      </c>
      <c r="J689" t="str">
        <f>VLOOKUP(G689,SCC_xref!$D$6:$E$261,2,FALSE)</f>
        <v>Natural Gas Production, Other Not Classified</v>
      </c>
      <c r="K689" s="129">
        <v>0</v>
      </c>
      <c r="L689" s="129">
        <v>0.63500000000000001</v>
      </c>
      <c r="M689" s="174"/>
      <c r="N689" s="174"/>
      <c r="O689" s="174"/>
      <c r="P689" s="6"/>
      <c r="Q689" s="6"/>
      <c r="R689" s="6"/>
      <c r="S689" s="6"/>
      <c r="T689" s="6"/>
      <c r="U689" s="6"/>
      <c r="V689" s="6"/>
    </row>
    <row r="690" spans="1:22" s="77" customFormat="1" x14ac:dyDescent="0.2">
      <c r="A690" s="192" t="s">
        <v>17057</v>
      </c>
      <c r="B690" s="128">
        <v>48</v>
      </c>
      <c r="C690" s="77" t="str">
        <f>VLOOKUP(D690,fips_xref!$A$2:$B$53,2,FALSE)</f>
        <v>48435</v>
      </c>
      <c r="D690" t="s">
        <v>17045</v>
      </c>
      <c r="E690">
        <v>4922</v>
      </c>
      <c r="F690" t="s">
        <v>17535</v>
      </c>
      <c r="G690">
        <v>31000215</v>
      </c>
      <c r="H690" t="s">
        <v>17520</v>
      </c>
      <c r="I690" t="s">
        <v>17496</v>
      </c>
      <c r="J690" t="str">
        <f>VLOOKUP(G690,SCC_xref!$D$6:$E$261,2,FALSE)</f>
        <v>Natural Gas Production, Flares Combusting Gases &gt;1000 BTU/scf</v>
      </c>
      <c r="K690" s="129">
        <v>0.29770000000000002</v>
      </c>
      <c r="L690" s="129">
        <v>0</v>
      </c>
      <c r="M690" s="174"/>
      <c r="N690" s="174"/>
      <c r="O690" s="174"/>
      <c r="P690" s="6"/>
      <c r="Q690" s="6"/>
      <c r="R690" s="6"/>
      <c r="S690" s="6"/>
      <c r="T690" s="6"/>
      <c r="U690" s="6"/>
      <c r="V690" s="6"/>
    </row>
    <row r="691" spans="1:22" s="77" customFormat="1" x14ac:dyDescent="0.2">
      <c r="A691" s="192" t="s">
        <v>17057</v>
      </c>
      <c r="B691" s="128">
        <v>48</v>
      </c>
      <c r="C691" s="77" t="str">
        <f>VLOOKUP(D691,fips_xref!$A$2:$B$53,2,FALSE)</f>
        <v>48435</v>
      </c>
      <c r="D691" t="s">
        <v>17045</v>
      </c>
      <c r="E691">
        <v>4922</v>
      </c>
      <c r="F691" t="s">
        <v>17535</v>
      </c>
      <c r="G691">
        <v>31000220</v>
      </c>
      <c r="H691" t="s">
        <v>17495</v>
      </c>
      <c r="I691" t="s">
        <v>17496</v>
      </c>
      <c r="J691" t="str">
        <f>VLOOKUP(G691,SCC_xref!$D$6:$E$261,2,FALSE)</f>
        <v>Natural Gas Production, All Equipt Leak Fugitives</v>
      </c>
      <c r="K691" s="129">
        <v>0</v>
      </c>
      <c r="L691" s="129">
        <v>1.7887999999999999</v>
      </c>
      <c r="M691" s="174"/>
      <c r="N691" s="174"/>
      <c r="O691" s="174"/>
      <c r="P691" s="6"/>
      <c r="Q691" s="6"/>
      <c r="R691" s="6"/>
      <c r="S691" s="6"/>
      <c r="T691" s="6"/>
      <c r="U691" s="6"/>
      <c r="V691" s="6"/>
    </row>
    <row r="692" spans="1:22" s="77" customFormat="1" x14ac:dyDescent="0.2">
      <c r="A692" s="192" t="s">
        <v>17057</v>
      </c>
      <c r="B692" s="128">
        <v>48</v>
      </c>
      <c r="C692" s="77" t="str">
        <f>VLOOKUP(D692,fips_xref!$A$2:$B$53,2,FALSE)</f>
        <v>48435</v>
      </c>
      <c r="D692" t="s">
        <v>17045</v>
      </c>
      <c r="E692">
        <v>4922</v>
      </c>
      <c r="F692" t="s">
        <v>17535</v>
      </c>
      <c r="G692">
        <v>31000227</v>
      </c>
      <c r="H692" t="s">
        <v>17468</v>
      </c>
      <c r="I692" t="s">
        <v>17469</v>
      </c>
      <c r="J692" t="str">
        <f>VLOOKUP(G692,SCC_xref!$D$6:$E$261,2,FALSE)</f>
        <v>Dehydrator</v>
      </c>
      <c r="K692" s="129">
        <v>0</v>
      </c>
      <c r="L692" s="129">
        <v>5.2500999999999998</v>
      </c>
      <c r="M692" s="174"/>
      <c r="N692" s="174"/>
      <c r="O692" s="174"/>
      <c r="P692" s="6"/>
      <c r="Q692" s="6"/>
      <c r="R692" s="6"/>
      <c r="S692" s="6"/>
      <c r="T692" s="6"/>
      <c r="U692" s="6"/>
      <c r="V692" s="6"/>
    </row>
    <row r="693" spans="1:22" s="77" customFormat="1" x14ac:dyDescent="0.2">
      <c r="A693" s="192" t="s">
        <v>17057</v>
      </c>
      <c r="B693" s="128">
        <v>48</v>
      </c>
      <c r="C693" s="77" t="str">
        <f>VLOOKUP(D693,fips_xref!$A$2:$B$53,2,FALSE)</f>
        <v>48435</v>
      </c>
      <c r="D693" t="s">
        <v>17045</v>
      </c>
      <c r="E693">
        <v>4922</v>
      </c>
      <c r="F693" t="s">
        <v>17535</v>
      </c>
      <c r="G693">
        <v>31000228</v>
      </c>
      <c r="H693" t="s">
        <v>17497</v>
      </c>
      <c r="I693" t="s">
        <v>17469</v>
      </c>
      <c r="J693" t="str">
        <f>VLOOKUP(G693,SCC_xref!$D$6:$E$261,2,FALSE)</f>
        <v>Dehydrator</v>
      </c>
      <c r="K693" s="129">
        <v>0.52980000000000005</v>
      </c>
      <c r="L693" s="129">
        <v>2.9100000000000001E-2</v>
      </c>
      <c r="M693" s="174"/>
      <c r="N693" s="174"/>
      <c r="O693" s="174"/>
      <c r="P693" s="6"/>
      <c r="Q693" s="6"/>
      <c r="R693" s="6"/>
      <c r="S693" s="6"/>
      <c r="T693" s="6"/>
      <c r="U693" s="6"/>
      <c r="V693" s="6"/>
    </row>
    <row r="694" spans="1:22" s="77" customFormat="1" x14ac:dyDescent="0.2">
      <c r="A694" s="192" t="s">
        <v>17057</v>
      </c>
      <c r="B694" s="128">
        <v>48</v>
      </c>
      <c r="C694" s="77" t="str">
        <f>VLOOKUP(D694,fips_xref!$A$2:$B$53,2,FALSE)</f>
        <v>48435</v>
      </c>
      <c r="D694" t="s">
        <v>17045</v>
      </c>
      <c r="E694">
        <v>4922</v>
      </c>
      <c r="F694" t="s">
        <v>17535</v>
      </c>
      <c r="G694">
        <v>40400311</v>
      </c>
      <c r="H694" t="s">
        <v>17477</v>
      </c>
      <c r="I694" t="s">
        <v>17478</v>
      </c>
      <c r="J694" t="str">
        <f>VLOOKUP(G694,SCC_xref!$D$6:$E$261,2,FALSE)</f>
        <v>Permitted Tank Losses</v>
      </c>
      <c r="K694" s="129">
        <v>0</v>
      </c>
      <c r="L694" s="129">
        <v>2.6867000000000001</v>
      </c>
      <c r="M694" s="174"/>
      <c r="N694" s="174"/>
      <c r="O694" s="174"/>
      <c r="P694" s="6"/>
      <c r="Q694" s="6"/>
      <c r="R694" s="6"/>
      <c r="S694" s="6"/>
      <c r="T694" s="6"/>
      <c r="U694" s="6"/>
      <c r="V694" s="6"/>
    </row>
    <row r="695" spans="1:22" s="77" customFormat="1" x14ac:dyDescent="0.2">
      <c r="A695" s="192" t="s">
        <v>17057</v>
      </c>
      <c r="B695" s="128">
        <v>48</v>
      </c>
      <c r="C695" s="77" t="str">
        <f>VLOOKUP(D695,fips_xref!$A$2:$B$53,2,FALSE)</f>
        <v>48435</v>
      </c>
      <c r="D695" t="s">
        <v>17045</v>
      </c>
      <c r="E695">
        <v>4922</v>
      </c>
      <c r="F695" t="s">
        <v>17535</v>
      </c>
      <c r="G695">
        <v>40600126</v>
      </c>
      <c r="H695" t="s">
        <v>17598</v>
      </c>
      <c r="I695" t="s">
        <v>17504</v>
      </c>
      <c r="J695" t="str">
        <f>VLOOKUP(G695,SCC_xref!$D$6:$E$261,2,FALSE)</f>
        <v>Permitted Tank Losses</v>
      </c>
      <c r="K695" s="129">
        <v>0</v>
      </c>
      <c r="L695" s="129">
        <v>0.28320000000000001</v>
      </c>
      <c r="M695" s="174"/>
      <c r="N695" s="174"/>
      <c r="O695" s="174"/>
      <c r="P695" s="6"/>
      <c r="Q695" s="6"/>
      <c r="R695" s="6"/>
      <c r="S695" s="6"/>
      <c r="T695" s="6"/>
      <c r="U695" s="6"/>
      <c r="V695" s="6"/>
    </row>
    <row r="696" spans="1:22" s="77" customFormat="1" x14ac:dyDescent="0.2">
      <c r="A696" s="192" t="s">
        <v>17057</v>
      </c>
      <c r="B696" s="128">
        <v>48</v>
      </c>
      <c r="C696" s="77" t="str">
        <f>VLOOKUP(D696,fips_xref!$A$2:$B$53,2,FALSE)</f>
        <v>48435</v>
      </c>
      <c r="D696" t="s">
        <v>17045</v>
      </c>
      <c r="E696">
        <v>4922</v>
      </c>
      <c r="F696" t="s">
        <v>17535</v>
      </c>
      <c r="G696">
        <v>40600135</v>
      </c>
      <c r="H696" t="s">
        <v>17507</v>
      </c>
      <c r="I696" t="s">
        <v>17504</v>
      </c>
      <c r="J696" t="str">
        <f>VLOOKUP(G696,SCC_xref!$D$6:$E$261,2,FALSE)</f>
        <v>Permitted Tank Losses</v>
      </c>
      <c r="K696" s="129">
        <v>0</v>
      </c>
      <c r="L696" s="129">
        <v>0.65369999999999995</v>
      </c>
      <c r="M696" s="174"/>
      <c r="N696" s="174"/>
      <c r="O696" s="174"/>
      <c r="P696" s="6"/>
      <c r="Q696" s="6"/>
      <c r="R696" s="6"/>
      <c r="S696" s="6"/>
      <c r="T696" s="6"/>
      <c r="U696" s="6"/>
      <c r="V696" s="6"/>
    </row>
    <row r="697" spans="1:22" s="77" customFormat="1" x14ac:dyDescent="0.2">
      <c r="A697" s="192" t="s">
        <v>17057</v>
      </c>
      <c r="B697" s="128">
        <v>48</v>
      </c>
      <c r="C697" s="77" t="str">
        <f>VLOOKUP(D697,fips_xref!$A$2:$B$53,2,FALSE)</f>
        <v>48445</v>
      </c>
      <c r="D697" t="s">
        <v>17046</v>
      </c>
      <c r="E697">
        <v>1311</v>
      </c>
      <c r="F697" t="s">
        <v>17459</v>
      </c>
      <c r="G697">
        <v>31000160</v>
      </c>
      <c r="H697" t="s">
        <v>17594</v>
      </c>
      <c r="I697" t="s">
        <v>17506</v>
      </c>
      <c r="J697" t="str">
        <f>VLOOKUP(G697,SCC_xref!$D$6:$E$261,2,FALSE)</f>
        <v>Natural Gas Production, Flares</v>
      </c>
      <c r="K697" s="129">
        <v>0.39</v>
      </c>
      <c r="L697" s="129">
        <v>0</v>
      </c>
      <c r="M697" s="174"/>
      <c r="N697" s="174"/>
      <c r="O697" s="174"/>
      <c r="P697" s="6"/>
      <c r="Q697" s="6"/>
      <c r="R697" s="6"/>
      <c r="S697" s="6"/>
      <c r="T697" s="6"/>
      <c r="U697" s="6"/>
      <c r="V697" s="6"/>
    </row>
    <row r="698" spans="1:22" s="77" customFormat="1" x14ac:dyDescent="0.2">
      <c r="A698" s="192" t="s">
        <v>17057</v>
      </c>
      <c r="B698" s="128">
        <v>48</v>
      </c>
      <c r="C698" s="77" t="str">
        <f>VLOOKUP(D698,fips_xref!$A$2:$B$53,2,FALSE)</f>
        <v>48445</v>
      </c>
      <c r="D698" t="s">
        <v>17046</v>
      </c>
      <c r="E698">
        <v>1311</v>
      </c>
      <c r="F698" t="s">
        <v>17459</v>
      </c>
      <c r="G698">
        <v>31088811</v>
      </c>
      <c r="H698" t="s">
        <v>17505</v>
      </c>
      <c r="I698" t="s">
        <v>17506</v>
      </c>
      <c r="J698" t="str">
        <f>VLOOKUP(G698,SCC_xref!$D$6:$E$261,2,FALSE)</f>
        <v>Permitted Fugitives</v>
      </c>
      <c r="K698" s="129">
        <v>0</v>
      </c>
      <c r="L698" s="129">
        <v>0.44</v>
      </c>
      <c r="M698" s="174"/>
      <c r="N698" s="174"/>
      <c r="O698" s="174"/>
      <c r="P698" s="6"/>
      <c r="Q698" s="6"/>
      <c r="R698" s="6"/>
      <c r="S698" s="6"/>
      <c r="T698" s="6"/>
      <c r="U698" s="6"/>
      <c r="V698" s="6"/>
    </row>
    <row r="699" spans="1:22" s="77" customFormat="1" x14ac:dyDescent="0.2">
      <c r="A699" s="192" t="s">
        <v>17057</v>
      </c>
      <c r="B699" s="128">
        <v>48</v>
      </c>
      <c r="C699" s="77" t="str">
        <f>VLOOKUP(D699,fips_xref!$A$2:$B$53,2,FALSE)</f>
        <v>48445</v>
      </c>
      <c r="D699" t="s">
        <v>17046</v>
      </c>
      <c r="E699">
        <v>1311</v>
      </c>
      <c r="F699" t="s">
        <v>17459</v>
      </c>
      <c r="G699">
        <v>40400312</v>
      </c>
      <c r="H699" t="s">
        <v>17477</v>
      </c>
      <c r="I699" t="s">
        <v>17478</v>
      </c>
      <c r="J699" t="str">
        <f>VLOOKUP(G699,SCC_xref!$D$6:$E$261,2,FALSE)</f>
        <v>Permitted Tank Losses</v>
      </c>
      <c r="K699" s="129">
        <v>0</v>
      </c>
      <c r="L699" s="129">
        <v>0.24</v>
      </c>
      <c r="M699" s="174"/>
      <c r="N699" s="174"/>
      <c r="O699" s="174"/>
      <c r="P699" s="6"/>
      <c r="Q699" s="6"/>
      <c r="R699" s="6"/>
      <c r="S699" s="6"/>
      <c r="T699" s="6"/>
      <c r="U699" s="6"/>
      <c r="V699" s="6"/>
    </row>
    <row r="700" spans="1:22" s="77" customFormat="1" x14ac:dyDescent="0.2">
      <c r="A700" s="192" t="s">
        <v>17057</v>
      </c>
      <c r="B700" s="128">
        <v>48</v>
      </c>
      <c r="C700" s="77" t="str">
        <f>VLOOKUP(D700,fips_xref!$A$2:$B$53,2,FALSE)</f>
        <v>48445</v>
      </c>
      <c r="D700" t="s">
        <v>17046</v>
      </c>
      <c r="E700">
        <v>1311</v>
      </c>
      <c r="F700" t="s">
        <v>17459</v>
      </c>
      <c r="G700">
        <v>40600132</v>
      </c>
      <c r="H700" t="s">
        <v>17510</v>
      </c>
      <c r="I700" t="s">
        <v>17504</v>
      </c>
      <c r="J700" t="str">
        <f>VLOOKUP(G700,SCC_xref!$D$6:$E$261,2,FALSE)</f>
        <v>Permitted Tank Losses</v>
      </c>
      <c r="K700" s="129">
        <v>0</v>
      </c>
      <c r="L700" s="129">
        <v>1.47</v>
      </c>
      <c r="M700" s="174"/>
      <c r="N700" s="174"/>
      <c r="O700" s="174"/>
      <c r="P700" s="6"/>
      <c r="Q700" s="6"/>
      <c r="R700" s="6"/>
      <c r="S700" s="6"/>
      <c r="T700" s="6"/>
      <c r="U700" s="6"/>
      <c r="V700" s="6"/>
    </row>
    <row r="701" spans="1:22" s="77" customFormat="1" x14ac:dyDescent="0.2">
      <c r="A701" s="192" t="s">
        <v>17057</v>
      </c>
      <c r="B701" s="128">
        <v>48</v>
      </c>
      <c r="C701" s="77" t="str">
        <f>VLOOKUP(D701,fips_xref!$A$2:$B$53,2,FALSE)</f>
        <v>48445</v>
      </c>
      <c r="D701" t="s">
        <v>17046</v>
      </c>
      <c r="E701">
        <v>4922</v>
      </c>
      <c r="F701" t="s">
        <v>17535</v>
      </c>
      <c r="G701">
        <v>20200201</v>
      </c>
      <c r="H701" t="s">
        <v>17509</v>
      </c>
      <c r="I701" t="s">
        <v>17461</v>
      </c>
      <c r="J701" t="str">
        <f>VLOOKUP(G701,SCC_xref!$D$6:$E$261,2,FALSE)</f>
        <v>Compressor Engines</v>
      </c>
      <c r="K701" s="129">
        <v>4.0686999999999998</v>
      </c>
      <c r="L701" s="129">
        <v>3.5700000000000003E-2</v>
      </c>
      <c r="M701" s="174"/>
      <c r="N701" s="174"/>
      <c r="O701" s="174"/>
      <c r="P701" s="6"/>
      <c r="Q701" s="6"/>
      <c r="R701" s="6"/>
      <c r="S701" s="6"/>
      <c r="T701" s="6"/>
      <c r="U701" s="6"/>
      <c r="V701" s="6"/>
    </row>
    <row r="702" spans="1:22" s="77" customFormat="1" x14ac:dyDescent="0.2">
      <c r="A702" s="192" t="s">
        <v>17057</v>
      </c>
      <c r="B702" s="128">
        <v>48</v>
      </c>
      <c r="C702" s="77" t="str">
        <f>VLOOKUP(D702,fips_xref!$A$2:$B$53,2,FALSE)</f>
        <v>48445</v>
      </c>
      <c r="D702" t="s">
        <v>17046</v>
      </c>
      <c r="E702">
        <v>4922</v>
      </c>
      <c r="F702" t="s">
        <v>17535</v>
      </c>
      <c r="G702">
        <v>20200253</v>
      </c>
      <c r="H702" t="s">
        <v>17462</v>
      </c>
      <c r="I702" t="s">
        <v>17461</v>
      </c>
      <c r="J702" t="str">
        <f>VLOOKUP(G702,SCC_xref!$D$6:$E$261,2,FALSE)</f>
        <v>Compressor Engines</v>
      </c>
      <c r="K702" s="129">
        <v>6.7999999999999996E-3</v>
      </c>
      <c r="L702" s="129">
        <v>1E-4</v>
      </c>
      <c r="M702" s="174"/>
      <c r="N702" s="174"/>
      <c r="O702" s="174"/>
      <c r="P702" s="6"/>
      <c r="Q702" s="6"/>
      <c r="R702" s="6"/>
      <c r="S702" s="6"/>
      <c r="T702" s="6"/>
      <c r="U702" s="6"/>
      <c r="V702" s="6"/>
    </row>
    <row r="703" spans="1:22" s="77" customFormat="1" x14ac:dyDescent="0.2">
      <c r="A703" s="192" t="s">
        <v>17057</v>
      </c>
      <c r="B703" s="128">
        <v>48</v>
      </c>
      <c r="C703" s="77" t="str">
        <f>VLOOKUP(D703,fips_xref!$A$2:$B$53,2,FALSE)</f>
        <v>48445</v>
      </c>
      <c r="D703" t="s">
        <v>17046</v>
      </c>
      <c r="E703">
        <v>4922</v>
      </c>
      <c r="F703" t="s">
        <v>17535</v>
      </c>
      <c r="G703">
        <v>30600402</v>
      </c>
      <c r="H703" t="s">
        <v>17536</v>
      </c>
      <c r="I703" t="s">
        <v>17490</v>
      </c>
      <c r="J703" t="str">
        <f>VLOOKUP(G703,SCC_xref!$D$6:$E$261,2,FALSE)</f>
        <v>Natural Gas Production, Other Not Classified</v>
      </c>
      <c r="K703" s="129">
        <v>0</v>
      </c>
      <c r="L703" s="129">
        <v>0</v>
      </c>
      <c r="M703" s="174"/>
      <c r="N703" s="174"/>
      <c r="O703" s="174"/>
      <c r="P703" s="6"/>
      <c r="Q703" s="6"/>
      <c r="R703" s="6"/>
      <c r="S703" s="6"/>
      <c r="T703" s="6"/>
      <c r="U703" s="6"/>
      <c r="V703" s="6"/>
    </row>
    <row r="704" spans="1:22" s="77" customFormat="1" x14ac:dyDescent="0.2">
      <c r="A704" s="192" t="s">
        <v>17057</v>
      </c>
      <c r="B704" s="128">
        <v>48</v>
      </c>
      <c r="C704" s="77" t="str">
        <f>VLOOKUP(D704,fips_xref!$A$2:$B$53,2,FALSE)</f>
        <v>48445</v>
      </c>
      <c r="D704" t="s">
        <v>17046</v>
      </c>
      <c r="E704">
        <v>4922</v>
      </c>
      <c r="F704" t="s">
        <v>17535</v>
      </c>
      <c r="G704">
        <v>31000220</v>
      </c>
      <c r="H704" t="s">
        <v>17495</v>
      </c>
      <c r="I704" t="s">
        <v>17496</v>
      </c>
      <c r="J704" t="str">
        <f>VLOOKUP(G704,SCC_xref!$D$6:$E$261,2,FALSE)</f>
        <v>Natural Gas Production, All Equipt Leak Fugitives</v>
      </c>
      <c r="K704" s="129">
        <v>0</v>
      </c>
      <c r="L704" s="129">
        <v>4.5699999999999998E-2</v>
      </c>
      <c r="M704" s="174"/>
      <c r="N704" s="174"/>
      <c r="O704" s="174"/>
      <c r="P704" s="6"/>
      <c r="Q704" s="6"/>
      <c r="R704" s="6"/>
      <c r="S704" s="6"/>
      <c r="T704" s="6"/>
      <c r="U704" s="6"/>
      <c r="V704" s="6"/>
    </row>
    <row r="705" spans="1:22" s="77" customFormat="1" x14ac:dyDescent="0.2">
      <c r="A705" s="192" t="s">
        <v>17057</v>
      </c>
      <c r="B705" s="128">
        <v>48</v>
      </c>
      <c r="C705" s="77" t="str">
        <f>VLOOKUP(D705,fips_xref!$A$2:$B$53,2,FALSE)</f>
        <v>48445</v>
      </c>
      <c r="D705" t="s">
        <v>17046</v>
      </c>
      <c r="E705">
        <v>4922</v>
      </c>
      <c r="F705" t="s">
        <v>17535</v>
      </c>
      <c r="G705">
        <v>40400301</v>
      </c>
      <c r="H705" t="s">
        <v>17541</v>
      </c>
      <c r="I705" t="s">
        <v>17465</v>
      </c>
      <c r="J705" t="str">
        <f>VLOOKUP(G705,SCC_xref!$D$6:$E$261,2,FALSE)</f>
        <v>Permitted Tank Losses</v>
      </c>
      <c r="K705" s="129">
        <v>0</v>
      </c>
      <c r="L705" s="129">
        <v>0.63149999999999995</v>
      </c>
      <c r="M705" s="174"/>
      <c r="N705" s="174"/>
      <c r="O705" s="174"/>
      <c r="P705" s="6"/>
      <c r="Q705" s="6"/>
      <c r="R705" s="6"/>
      <c r="S705" s="6"/>
      <c r="T705" s="6"/>
      <c r="U705" s="6"/>
      <c r="V705" s="6"/>
    </row>
    <row r="706" spans="1:22" s="77" customFormat="1" x14ac:dyDescent="0.2">
      <c r="A706" s="192" t="s">
        <v>17057</v>
      </c>
      <c r="B706" s="128">
        <v>48</v>
      </c>
      <c r="C706" s="77" t="str">
        <f>VLOOKUP(D706,fips_xref!$A$2:$B$53,2,FALSE)</f>
        <v>48461</v>
      </c>
      <c r="D706" t="s">
        <v>17048</v>
      </c>
      <c r="E706">
        <v>1311</v>
      </c>
      <c r="F706" t="s">
        <v>17459</v>
      </c>
      <c r="G706">
        <v>20200252</v>
      </c>
      <c r="H706" t="s">
        <v>17460</v>
      </c>
      <c r="I706" t="s">
        <v>17461</v>
      </c>
      <c r="J706" t="str">
        <f>VLOOKUP(G706,SCC_xref!$D$6:$E$261,2,FALSE)</f>
        <v>Compressor Engines</v>
      </c>
      <c r="K706" s="129">
        <v>798.67430000000002</v>
      </c>
      <c r="L706" s="129">
        <v>39.662599999999998</v>
      </c>
      <c r="M706" s="174"/>
      <c r="N706" s="174"/>
      <c r="O706" s="174"/>
      <c r="P706" s="6"/>
      <c r="Q706" s="6"/>
      <c r="R706" s="6"/>
      <c r="S706" s="6"/>
      <c r="T706" s="6"/>
      <c r="U706" s="6"/>
      <c r="V706" s="6"/>
    </row>
    <row r="707" spans="1:22" s="77" customFormat="1" x14ac:dyDescent="0.2">
      <c r="A707" s="192" t="s">
        <v>17057</v>
      </c>
      <c r="B707" s="128">
        <v>48</v>
      </c>
      <c r="C707" s="77" t="str">
        <f>VLOOKUP(D707,fips_xref!$A$2:$B$53,2,FALSE)</f>
        <v>48461</v>
      </c>
      <c r="D707" t="s">
        <v>17048</v>
      </c>
      <c r="E707">
        <v>1311</v>
      </c>
      <c r="F707" t="s">
        <v>17459</v>
      </c>
      <c r="G707">
        <v>20200253</v>
      </c>
      <c r="H707" t="s">
        <v>17462</v>
      </c>
      <c r="I707" t="s">
        <v>17461</v>
      </c>
      <c r="J707" t="str">
        <f>VLOOKUP(G707,SCC_xref!$D$6:$E$261,2,FALSE)</f>
        <v>Compressor Engines</v>
      </c>
      <c r="K707" s="129">
        <v>457.4126</v>
      </c>
      <c r="L707" s="129">
        <v>84.798100000000005</v>
      </c>
      <c r="M707" s="174"/>
      <c r="N707" s="174"/>
      <c r="O707" s="174"/>
      <c r="P707" s="6"/>
      <c r="Q707" s="6"/>
      <c r="R707" s="6"/>
      <c r="S707" s="6"/>
      <c r="T707" s="6"/>
      <c r="U707" s="6"/>
      <c r="V707" s="6"/>
    </row>
    <row r="708" spans="1:22" s="77" customFormat="1" x14ac:dyDescent="0.2">
      <c r="A708" s="192" t="s">
        <v>17057</v>
      </c>
      <c r="B708" s="128">
        <v>48</v>
      </c>
      <c r="C708" s="77" t="str">
        <f>VLOOKUP(D708,fips_xref!$A$2:$B$53,2,FALSE)</f>
        <v>48461</v>
      </c>
      <c r="D708" t="s">
        <v>17048</v>
      </c>
      <c r="E708">
        <v>1311</v>
      </c>
      <c r="F708" t="s">
        <v>17459</v>
      </c>
      <c r="G708">
        <v>20200254</v>
      </c>
      <c r="H708" t="s">
        <v>17463</v>
      </c>
      <c r="I708" t="s">
        <v>17461</v>
      </c>
      <c r="J708" t="str">
        <f>VLOOKUP(G708,SCC_xref!$D$6:$E$261,2,FALSE)</f>
        <v>Compressor Engines</v>
      </c>
      <c r="K708" s="129">
        <v>114.453</v>
      </c>
      <c r="L708" s="129">
        <v>41.250999999999998</v>
      </c>
      <c r="M708" s="174"/>
      <c r="N708" s="174"/>
      <c r="O708" s="174"/>
      <c r="P708" s="6"/>
      <c r="Q708" s="6"/>
      <c r="R708" s="6"/>
      <c r="S708" s="6"/>
      <c r="T708" s="6"/>
      <c r="U708" s="6"/>
      <c r="V708" s="6"/>
    </row>
    <row r="709" spans="1:22" s="77" customFormat="1" x14ac:dyDescent="0.2">
      <c r="A709" s="192" t="s">
        <v>17057</v>
      </c>
      <c r="B709" s="128">
        <v>48</v>
      </c>
      <c r="C709" s="77" t="str">
        <f>VLOOKUP(D709,fips_xref!$A$2:$B$53,2,FALSE)</f>
        <v>48461</v>
      </c>
      <c r="D709" t="s">
        <v>17048</v>
      </c>
      <c r="E709">
        <v>1311</v>
      </c>
      <c r="F709" t="s">
        <v>17459</v>
      </c>
      <c r="G709">
        <v>30600402</v>
      </c>
      <c r="H709" t="s">
        <v>17536</v>
      </c>
      <c r="I709" t="s">
        <v>17490</v>
      </c>
      <c r="J709" t="str">
        <f>VLOOKUP(G709,SCC_xref!$D$6:$E$261,2,FALSE)</f>
        <v>Natural Gas Production, Other Not Classified</v>
      </c>
      <c r="K709" s="129">
        <v>0</v>
      </c>
      <c r="L709" s="129">
        <v>1.9</v>
      </c>
      <c r="M709" s="174"/>
      <c r="N709" s="174"/>
      <c r="O709" s="174"/>
      <c r="P709" s="6"/>
      <c r="Q709" s="6"/>
      <c r="R709" s="6"/>
      <c r="S709" s="6"/>
      <c r="T709" s="6"/>
      <c r="U709" s="6"/>
      <c r="V709" s="6"/>
    </row>
    <row r="710" spans="1:22" s="77" customFormat="1" x14ac:dyDescent="0.2">
      <c r="A710" s="192" t="s">
        <v>17057</v>
      </c>
      <c r="B710" s="128">
        <v>48</v>
      </c>
      <c r="C710" s="77" t="str">
        <f>VLOOKUP(D710,fips_xref!$A$2:$B$53,2,FALSE)</f>
        <v>48461</v>
      </c>
      <c r="D710" t="s">
        <v>17048</v>
      </c>
      <c r="E710">
        <v>1311</v>
      </c>
      <c r="F710" t="s">
        <v>17459</v>
      </c>
      <c r="G710">
        <v>31000201</v>
      </c>
      <c r="H710" t="s">
        <v>17494</v>
      </c>
      <c r="I710" t="s">
        <v>17465</v>
      </c>
      <c r="J710" t="str">
        <f>VLOOKUP(G710,SCC_xref!$D$6:$E$261,2,FALSE)</f>
        <v>Natural Gas Production, Gas Sweetening: Amine Process</v>
      </c>
      <c r="K710" s="129">
        <v>0</v>
      </c>
      <c r="L710" s="129">
        <v>1.0976999999999999</v>
      </c>
      <c r="M710" s="174"/>
      <c r="N710" s="174"/>
      <c r="O710" s="174"/>
      <c r="P710" s="6"/>
      <c r="Q710" s="6"/>
      <c r="R710" s="6"/>
      <c r="S710" s="6"/>
      <c r="T710" s="6"/>
      <c r="U710" s="6"/>
      <c r="V710" s="6"/>
    </row>
    <row r="711" spans="1:22" s="77" customFormat="1" x14ac:dyDescent="0.2">
      <c r="A711" s="192" t="s">
        <v>17057</v>
      </c>
      <c r="B711" s="128">
        <v>48</v>
      </c>
      <c r="C711" s="77" t="str">
        <f>VLOOKUP(D711,fips_xref!$A$2:$B$53,2,FALSE)</f>
        <v>48461</v>
      </c>
      <c r="D711" t="s">
        <v>17048</v>
      </c>
      <c r="E711">
        <v>1311</v>
      </c>
      <c r="F711" t="s">
        <v>17459</v>
      </c>
      <c r="G711">
        <v>31000203</v>
      </c>
      <c r="H711" t="s">
        <v>17464</v>
      </c>
      <c r="I711" t="s">
        <v>17465</v>
      </c>
      <c r="J711" t="str">
        <f>VLOOKUP(G711,SCC_xref!$D$6:$E$261,2,FALSE)</f>
        <v>Compressor Engines</v>
      </c>
      <c r="K711" s="129">
        <v>0</v>
      </c>
      <c r="L711" s="129">
        <v>0</v>
      </c>
      <c r="M711" s="174"/>
      <c r="N711" s="174"/>
      <c r="O711" s="174"/>
      <c r="P711" s="6"/>
      <c r="Q711" s="6"/>
      <c r="R711" s="6"/>
      <c r="S711" s="6"/>
      <c r="T711" s="6"/>
      <c r="U711" s="6"/>
      <c r="V711" s="6"/>
    </row>
    <row r="712" spans="1:22" s="77" customFormat="1" x14ac:dyDescent="0.2">
      <c r="A712" s="192" t="s">
        <v>17057</v>
      </c>
      <c r="B712" s="128">
        <v>48</v>
      </c>
      <c r="C712" s="77" t="str">
        <f>VLOOKUP(D712,fips_xref!$A$2:$B$53,2,FALSE)</f>
        <v>48461</v>
      </c>
      <c r="D712" t="s">
        <v>17048</v>
      </c>
      <c r="E712">
        <v>1311</v>
      </c>
      <c r="F712" t="s">
        <v>17459</v>
      </c>
      <c r="G712">
        <v>31000205</v>
      </c>
      <c r="H712" t="s">
        <v>17466</v>
      </c>
      <c r="I712" t="s">
        <v>17465</v>
      </c>
      <c r="J712" t="str">
        <f>VLOOKUP(G712,SCC_xref!$D$6:$E$261,2,FALSE)</f>
        <v>Natural Gas Production, Flares</v>
      </c>
      <c r="K712" s="129">
        <v>1.7495000000000001</v>
      </c>
      <c r="L712" s="129">
        <v>1.61E-2</v>
      </c>
      <c r="M712" s="174"/>
      <c r="N712" s="174"/>
      <c r="O712" s="174"/>
      <c r="P712" s="6"/>
      <c r="Q712" s="6"/>
      <c r="R712" s="6"/>
      <c r="S712" s="6"/>
      <c r="T712" s="6"/>
      <c r="U712" s="6"/>
      <c r="V712" s="6"/>
    </row>
    <row r="713" spans="1:22" s="77" customFormat="1" x14ac:dyDescent="0.2">
      <c r="A713" s="192" t="s">
        <v>17057</v>
      </c>
      <c r="B713" s="128">
        <v>48</v>
      </c>
      <c r="C713" s="77" t="str">
        <f>VLOOKUP(D713,fips_xref!$A$2:$B$53,2,FALSE)</f>
        <v>48461</v>
      </c>
      <c r="D713" t="s">
        <v>17048</v>
      </c>
      <c r="E713">
        <v>1311</v>
      </c>
      <c r="F713" t="s">
        <v>17459</v>
      </c>
      <c r="G713">
        <v>31000207</v>
      </c>
      <c r="H713" t="s">
        <v>17467</v>
      </c>
      <c r="I713" t="s">
        <v>17465</v>
      </c>
      <c r="J713" t="str">
        <f>VLOOKUP(G713,SCC_xref!$D$6:$E$261,2,FALSE)</f>
        <v>Permitted Fugitives</v>
      </c>
      <c r="K713" s="129">
        <v>0</v>
      </c>
      <c r="L713" s="129">
        <v>30.917000000000002</v>
      </c>
      <c r="M713" s="174"/>
      <c r="N713" s="174"/>
      <c r="O713" s="174"/>
      <c r="P713" s="6"/>
      <c r="Q713" s="6"/>
      <c r="R713" s="6"/>
      <c r="S713" s="6"/>
      <c r="T713" s="6"/>
      <c r="U713" s="6"/>
      <c r="V713" s="6"/>
    </row>
    <row r="714" spans="1:22" s="77" customFormat="1" x14ac:dyDescent="0.2">
      <c r="A714" s="192" t="s">
        <v>17057</v>
      </c>
      <c r="B714" s="128">
        <v>48</v>
      </c>
      <c r="C714" s="77" t="str">
        <f>VLOOKUP(D714,fips_xref!$A$2:$B$53,2,FALSE)</f>
        <v>48461</v>
      </c>
      <c r="D714" t="s">
        <v>17048</v>
      </c>
      <c r="E714">
        <v>1311</v>
      </c>
      <c r="F714" t="s">
        <v>17459</v>
      </c>
      <c r="G714">
        <v>31000215</v>
      </c>
      <c r="H714" t="s">
        <v>17520</v>
      </c>
      <c r="I714" t="s">
        <v>17496</v>
      </c>
      <c r="J714" t="str">
        <f>VLOOKUP(G714,SCC_xref!$D$6:$E$261,2,FALSE)</f>
        <v>Natural Gas Production, Flares Combusting Gases &gt;1000 BTU/scf</v>
      </c>
      <c r="K714" s="129">
        <v>0.01</v>
      </c>
      <c r="L714" s="129">
        <v>0.03</v>
      </c>
      <c r="M714" s="174"/>
      <c r="N714" s="174"/>
      <c r="O714" s="174"/>
      <c r="P714" s="6"/>
      <c r="Q714" s="6"/>
      <c r="R714" s="6"/>
      <c r="S714" s="6"/>
      <c r="T714" s="6"/>
      <c r="U714" s="6"/>
      <c r="V714" s="6"/>
    </row>
    <row r="715" spans="1:22" s="77" customFormat="1" x14ac:dyDescent="0.2">
      <c r="A715" s="192" t="s">
        <v>17057</v>
      </c>
      <c r="B715" s="128">
        <v>48</v>
      </c>
      <c r="C715" s="77" t="str">
        <f>VLOOKUP(D715,fips_xref!$A$2:$B$53,2,FALSE)</f>
        <v>48461</v>
      </c>
      <c r="D715" t="s">
        <v>17048</v>
      </c>
      <c r="E715">
        <v>1311</v>
      </c>
      <c r="F715" t="s">
        <v>17459</v>
      </c>
      <c r="G715">
        <v>31000220</v>
      </c>
      <c r="H715" t="s">
        <v>17495</v>
      </c>
      <c r="I715" t="s">
        <v>17496</v>
      </c>
      <c r="J715" t="str">
        <f>VLOOKUP(G715,SCC_xref!$D$6:$E$261,2,FALSE)</f>
        <v>Natural Gas Production, All Equipt Leak Fugitives</v>
      </c>
      <c r="K715" s="129">
        <v>0</v>
      </c>
      <c r="L715" s="129">
        <v>12.226000000000001</v>
      </c>
      <c r="M715" s="174"/>
      <c r="N715" s="174"/>
      <c r="O715" s="174"/>
      <c r="P715" s="6"/>
      <c r="Q715" s="6"/>
      <c r="R715" s="6"/>
      <c r="S715" s="6"/>
      <c r="T715" s="6"/>
      <c r="U715" s="6"/>
      <c r="V715" s="6"/>
    </row>
    <row r="716" spans="1:22" s="77" customFormat="1" x14ac:dyDescent="0.2">
      <c r="A716" s="192" t="s">
        <v>17057</v>
      </c>
      <c r="B716" s="128">
        <v>48</v>
      </c>
      <c r="C716" s="77" t="str">
        <f>VLOOKUP(D716,fips_xref!$A$2:$B$53,2,FALSE)</f>
        <v>48461</v>
      </c>
      <c r="D716" t="s">
        <v>17048</v>
      </c>
      <c r="E716">
        <v>1311</v>
      </c>
      <c r="F716" t="s">
        <v>17459</v>
      </c>
      <c r="G716">
        <v>31000223</v>
      </c>
      <c r="H716" t="s">
        <v>17620</v>
      </c>
      <c r="I716" t="s">
        <v>17506</v>
      </c>
      <c r="J716" t="str">
        <f>VLOOKUP(G716,SCC_xref!$D$6:$E$261,2,FALSE)</f>
        <v>Permitted Fugitives</v>
      </c>
      <c r="K716" s="129">
        <v>0</v>
      </c>
      <c r="L716" s="129">
        <v>0</v>
      </c>
      <c r="M716" s="174"/>
      <c r="N716" s="174"/>
      <c r="O716" s="174"/>
      <c r="P716" s="6"/>
      <c r="Q716" s="6"/>
      <c r="R716" s="6"/>
      <c r="S716" s="6"/>
      <c r="T716" s="6"/>
      <c r="U716" s="6"/>
      <c r="V716" s="6"/>
    </row>
    <row r="717" spans="1:22" s="77" customFormat="1" x14ac:dyDescent="0.2">
      <c r="A717" s="192" t="s">
        <v>17057</v>
      </c>
      <c r="B717" s="128">
        <v>48</v>
      </c>
      <c r="C717" s="77" t="str">
        <f>VLOOKUP(D717,fips_xref!$A$2:$B$53,2,FALSE)</f>
        <v>48461</v>
      </c>
      <c r="D717" t="s">
        <v>17048</v>
      </c>
      <c r="E717">
        <v>1311</v>
      </c>
      <c r="F717" t="s">
        <v>17459</v>
      </c>
      <c r="G717">
        <v>31000227</v>
      </c>
      <c r="H717" t="s">
        <v>17468</v>
      </c>
      <c r="I717" t="s">
        <v>17469</v>
      </c>
      <c r="J717" t="str">
        <f>VLOOKUP(G717,SCC_xref!$D$6:$E$261,2,FALSE)</f>
        <v>Dehydrator</v>
      </c>
      <c r="K717" s="129">
        <v>0</v>
      </c>
      <c r="L717" s="129">
        <v>1.8429</v>
      </c>
      <c r="M717" s="174"/>
      <c r="N717" s="174"/>
      <c r="O717" s="174"/>
      <c r="P717" s="6"/>
      <c r="Q717" s="6"/>
      <c r="R717" s="6"/>
      <c r="S717" s="6"/>
      <c r="T717" s="6"/>
      <c r="U717" s="6"/>
      <c r="V717" s="6"/>
    </row>
    <row r="718" spans="1:22" s="77" customFormat="1" x14ac:dyDescent="0.2">
      <c r="A718" s="192" t="s">
        <v>17057</v>
      </c>
      <c r="B718" s="128">
        <v>48</v>
      </c>
      <c r="C718" s="77" t="str">
        <f>VLOOKUP(D718,fips_xref!$A$2:$B$53,2,FALSE)</f>
        <v>48461</v>
      </c>
      <c r="D718" t="s">
        <v>17048</v>
      </c>
      <c r="E718">
        <v>1311</v>
      </c>
      <c r="F718" t="s">
        <v>17459</v>
      </c>
      <c r="G718">
        <v>31000228</v>
      </c>
      <c r="H718" t="s">
        <v>17497</v>
      </c>
      <c r="I718" t="s">
        <v>17469</v>
      </c>
      <c r="J718" t="str">
        <f>VLOOKUP(G718,SCC_xref!$D$6:$E$261,2,FALSE)</f>
        <v>Dehydrator</v>
      </c>
      <c r="K718" s="129">
        <v>0.72970000000000002</v>
      </c>
      <c r="L718" s="129">
        <v>3.6499999999999998E-2</v>
      </c>
      <c r="M718" s="174"/>
      <c r="N718" s="174"/>
      <c r="O718" s="174"/>
      <c r="P718" s="6"/>
      <c r="Q718" s="6"/>
      <c r="R718" s="6"/>
      <c r="S718" s="6"/>
      <c r="T718" s="6"/>
      <c r="U718" s="6"/>
      <c r="V718" s="6"/>
    </row>
    <row r="719" spans="1:22" s="77" customFormat="1" x14ac:dyDescent="0.2">
      <c r="A719" s="192" t="s">
        <v>17057</v>
      </c>
      <c r="B719" s="128">
        <v>48</v>
      </c>
      <c r="C719" s="77" t="str">
        <f>VLOOKUP(D719,fips_xref!$A$2:$B$53,2,FALSE)</f>
        <v>48461</v>
      </c>
      <c r="D719" t="s">
        <v>17048</v>
      </c>
      <c r="E719">
        <v>1311</v>
      </c>
      <c r="F719" t="s">
        <v>17459</v>
      </c>
      <c r="G719">
        <v>31000299</v>
      </c>
      <c r="H719" t="s">
        <v>17470</v>
      </c>
      <c r="I719" t="s">
        <v>17465</v>
      </c>
      <c r="J719" t="str">
        <f>VLOOKUP(G719,SCC_xref!$D$6:$E$261,2,FALSE)</f>
        <v>Natural Gas Production, Other Not Classified</v>
      </c>
      <c r="K719" s="129">
        <v>0</v>
      </c>
      <c r="L719" s="129">
        <v>0</v>
      </c>
      <c r="M719" s="174"/>
      <c r="N719" s="174"/>
      <c r="O719" s="174"/>
      <c r="P719" s="6"/>
      <c r="Q719" s="6"/>
      <c r="R719" s="6"/>
      <c r="S719" s="6"/>
      <c r="T719" s="6"/>
      <c r="U719" s="6"/>
      <c r="V719" s="6"/>
    </row>
    <row r="720" spans="1:22" s="77" customFormat="1" x14ac:dyDescent="0.2">
      <c r="A720" s="192" t="s">
        <v>17057</v>
      </c>
      <c r="B720" s="128">
        <v>48</v>
      </c>
      <c r="C720" s="77" t="str">
        <f>VLOOKUP(D720,fips_xref!$A$2:$B$53,2,FALSE)</f>
        <v>48461</v>
      </c>
      <c r="D720" t="s">
        <v>17048</v>
      </c>
      <c r="E720">
        <v>1311</v>
      </c>
      <c r="F720" t="s">
        <v>17459</v>
      </c>
      <c r="G720">
        <v>31000301</v>
      </c>
      <c r="H720" t="s">
        <v>17537</v>
      </c>
      <c r="I720" t="s">
        <v>17506</v>
      </c>
      <c r="J720" t="str">
        <f>VLOOKUP(G720,SCC_xref!$D$6:$E$261,2,FALSE)</f>
        <v>Dehydrator</v>
      </c>
      <c r="K720" s="129">
        <v>0</v>
      </c>
      <c r="L720" s="129">
        <v>0</v>
      </c>
      <c r="M720" s="174"/>
      <c r="N720" s="174"/>
      <c r="O720" s="174"/>
      <c r="P720" s="6"/>
      <c r="Q720" s="6"/>
      <c r="R720" s="6"/>
      <c r="S720" s="6"/>
      <c r="T720" s="6"/>
      <c r="U720" s="6"/>
      <c r="V720" s="6"/>
    </row>
    <row r="721" spans="1:22" s="77" customFormat="1" x14ac:dyDescent="0.2">
      <c r="A721" s="192" t="s">
        <v>17057</v>
      </c>
      <c r="B721" s="128">
        <v>48</v>
      </c>
      <c r="C721" s="77" t="str">
        <f>VLOOKUP(D721,fips_xref!$A$2:$B$53,2,FALSE)</f>
        <v>48461</v>
      </c>
      <c r="D721" t="s">
        <v>17048</v>
      </c>
      <c r="E721">
        <v>1311</v>
      </c>
      <c r="F721" t="s">
        <v>17459</v>
      </c>
      <c r="G721">
        <v>31000302</v>
      </c>
      <c r="H721" t="s">
        <v>17532</v>
      </c>
      <c r="I721" t="s">
        <v>17506</v>
      </c>
      <c r="J721" t="str">
        <f>VLOOKUP(G721,SCC_xref!$D$6:$E$261,2,FALSE)</f>
        <v>Dehydrator</v>
      </c>
      <c r="K721" s="129">
        <v>3.4102000000000001</v>
      </c>
      <c r="L721" s="129">
        <v>1.0624</v>
      </c>
      <c r="M721" s="174"/>
      <c r="N721" s="174"/>
      <c r="O721" s="174"/>
      <c r="P721" s="6"/>
      <c r="Q721" s="6"/>
      <c r="R721" s="6"/>
      <c r="S721" s="6"/>
      <c r="T721" s="6"/>
      <c r="U721" s="6"/>
      <c r="V721" s="6"/>
    </row>
    <row r="722" spans="1:22" s="77" customFormat="1" x14ac:dyDescent="0.2">
      <c r="A722" s="192" t="s">
        <v>17057</v>
      </c>
      <c r="B722" s="128">
        <v>48</v>
      </c>
      <c r="C722" s="77" t="str">
        <f>VLOOKUP(D722,fips_xref!$A$2:$B$53,2,FALSE)</f>
        <v>48461</v>
      </c>
      <c r="D722" t="s">
        <v>17048</v>
      </c>
      <c r="E722">
        <v>1311</v>
      </c>
      <c r="F722" t="s">
        <v>17459</v>
      </c>
      <c r="G722">
        <v>31000404</v>
      </c>
      <c r="H722" t="s">
        <v>17471</v>
      </c>
      <c r="I722" t="s">
        <v>17465</v>
      </c>
      <c r="J722" t="str">
        <f>VLOOKUP(G722,SCC_xref!$D$6:$E$261,2,FALSE)</f>
        <v>Process Heaters</v>
      </c>
      <c r="K722" s="129">
        <v>6.4481999999999999</v>
      </c>
      <c r="L722" s="129">
        <v>0.35470000000000002</v>
      </c>
      <c r="M722" s="174"/>
      <c r="N722" s="174"/>
      <c r="O722" s="174"/>
      <c r="P722" s="6"/>
      <c r="Q722" s="6"/>
      <c r="R722" s="6"/>
      <c r="S722" s="6"/>
      <c r="T722" s="6"/>
      <c r="U722" s="6"/>
      <c r="V722" s="6"/>
    </row>
    <row r="723" spans="1:22" s="77" customFormat="1" x14ac:dyDescent="0.2">
      <c r="A723" s="192" t="s">
        <v>17057</v>
      </c>
      <c r="B723" s="128">
        <v>48</v>
      </c>
      <c r="C723" s="77" t="str">
        <f>VLOOKUP(D723,fips_xref!$A$2:$B$53,2,FALSE)</f>
        <v>48461</v>
      </c>
      <c r="D723" t="s">
        <v>17048</v>
      </c>
      <c r="E723">
        <v>1311</v>
      </c>
      <c r="F723" t="s">
        <v>17459</v>
      </c>
      <c r="G723">
        <v>40301099</v>
      </c>
      <c r="H723" t="s">
        <v>17473</v>
      </c>
      <c r="I723" t="s">
        <v>17474</v>
      </c>
      <c r="J723" t="str">
        <f>VLOOKUP(G723,SCC_xref!$D$6:$E$261,2,FALSE)</f>
        <v>Permitted Tank Losses</v>
      </c>
      <c r="K723" s="129">
        <v>0</v>
      </c>
      <c r="L723" s="129">
        <v>4.601</v>
      </c>
      <c r="M723" s="174"/>
      <c r="N723" s="174"/>
      <c r="O723" s="174"/>
      <c r="P723" s="6"/>
      <c r="Q723" s="6"/>
      <c r="R723" s="6"/>
      <c r="S723" s="6"/>
      <c r="T723" s="6"/>
      <c r="U723" s="6"/>
      <c r="V723" s="6"/>
    </row>
    <row r="724" spans="1:22" s="77" customFormat="1" x14ac:dyDescent="0.2">
      <c r="A724" s="192" t="s">
        <v>17057</v>
      </c>
      <c r="B724" s="128">
        <v>48</v>
      </c>
      <c r="C724" s="77" t="str">
        <f>VLOOKUP(D724,fips_xref!$A$2:$B$53,2,FALSE)</f>
        <v>48461</v>
      </c>
      <c r="D724" t="s">
        <v>17048</v>
      </c>
      <c r="E724">
        <v>1311</v>
      </c>
      <c r="F724" t="s">
        <v>17459</v>
      </c>
      <c r="G724">
        <v>40400254</v>
      </c>
      <c r="H724" t="s">
        <v>17475</v>
      </c>
      <c r="I724" t="s">
        <v>17476</v>
      </c>
      <c r="J724" t="str">
        <f>VLOOKUP(G724,SCC_xref!$D$6:$E$261,2,FALSE)</f>
        <v>Permitted Tank Losses</v>
      </c>
      <c r="K724" s="129">
        <v>0</v>
      </c>
      <c r="L724" s="129">
        <v>0.56000000000000005</v>
      </c>
      <c r="M724" s="174"/>
      <c r="N724" s="174"/>
      <c r="O724" s="174"/>
      <c r="P724" s="6"/>
      <c r="Q724" s="6"/>
      <c r="R724" s="6"/>
      <c r="S724" s="6"/>
      <c r="T724" s="6"/>
      <c r="U724" s="6"/>
      <c r="V724" s="6"/>
    </row>
    <row r="725" spans="1:22" s="77" customFormat="1" x14ac:dyDescent="0.2">
      <c r="A725" s="192" t="s">
        <v>17057</v>
      </c>
      <c r="B725" s="128">
        <v>48</v>
      </c>
      <c r="C725" s="77" t="str">
        <f>VLOOKUP(D725,fips_xref!$A$2:$B$53,2,FALSE)</f>
        <v>48461</v>
      </c>
      <c r="D725" t="s">
        <v>17048</v>
      </c>
      <c r="E725">
        <v>1311</v>
      </c>
      <c r="F725" t="s">
        <v>17459</v>
      </c>
      <c r="G725">
        <v>40400311</v>
      </c>
      <c r="H725" t="s">
        <v>17477</v>
      </c>
      <c r="I725" t="s">
        <v>17478</v>
      </c>
      <c r="J725" t="str">
        <f>VLOOKUP(G725,SCC_xref!$D$6:$E$261,2,FALSE)</f>
        <v>Permitted Tank Losses</v>
      </c>
      <c r="K725" s="129">
        <v>0</v>
      </c>
      <c r="L725" s="129">
        <v>28.745799999999999</v>
      </c>
      <c r="M725" s="174"/>
      <c r="N725" s="174"/>
      <c r="O725" s="174"/>
      <c r="P725" s="6"/>
      <c r="Q725" s="6"/>
      <c r="R725" s="6"/>
      <c r="S725" s="6"/>
      <c r="T725" s="6"/>
      <c r="U725" s="6"/>
      <c r="V725" s="6"/>
    </row>
    <row r="726" spans="1:22" s="77" customFormat="1" x14ac:dyDescent="0.2">
      <c r="A726" s="192" t="s">
        <v>17057</v>
      </c>
      <c r="B726" s="128">
        <v>48</v>
      </c>
      <c r="C726" s="77" t="str">
        <f>VLOOKUP(D726,fips_xref!$A$2:$B$53,2,FALSE)</f>
        <v>48461</v>
      </c>
      <c r="D726" t="s">
        <v>17048</v>
      </c>
      <c r="E726">
        <v>1311</v>
      </c>
      <c r="F726" t="s">
        <v>17459</v>
      </c>
      <c r="G726">
        <v>40400312</v>
      </c>
      <c r="H726" t="s">
        <v>17477</v>
      </c>
      <c r="I726" t="s">
        <v>17478</v>
      </c>
      <c r="J726" t="str">
        <f>VLOOKUP(G726,SCC_xref!$D$6:$E$261,2,FALSE)</f>
        <v>Permitted Tank Losses</v>
      </c>
      <c r="K726" s="129">
        <v>0</v>
      </c>
      <c r="L726" s="129">
        <v>1.98</v>
      </c>
      <c r="M726" s="174"/>
      <c r="N726" s="174"/>
      <c r="O726" s="174"/>
      <c r="P726" s="6"/>
      <c r="Q726" s="6"/>
      <c r="R726" s="6"/>
      <c r="S726" s="6"/>
      <c r="T726" s="6"/>
      <c r="U726" s="6"/>
      <c r="V726" s="6"/>
    </row>
    <row r="727" spans="1:22" s="77" customFormat="1" x14ac:dyDescent="0.2">
      <c r="A727" s="192" t="s">
        <v>17057</v>
      </c>
      <c r="B727" s="128">
        <v>48</v>
      </c>
      <c r="C727" s="77" t="str">
        <f>VLOOKUP(D727,fips_xref!$A$2:$B$53,2,FALSE)</f>
        <v>48461</v>
      </c>
      <c r="D727" t="s">
        <v>17048</v>
      </c>
      <c r="E727">
        <v>1311</v>
      </c>
      <c r="F727" t="s">
        <v>17459</v>
      </c>
      <c r="G727">
        <v>40600126</v>
      </c>
      <c r="H727" t="s">
        <v>17598</v>
      </c>
      <c r="I727" t="s">
        <v>17504</v>
      </c>
      <c r="J727" t="str">
        <f>VLOOKUP(G727,SCC_xref!$D$6:$E$261,2,FALSE)</f>
        <v>Permitted Tank Losses</v>
      </c>
      <c r="K727" s="129">
        <v>0</v>
      </c>
      <c r="L727" s="129">
        <v>0.31</v>
      </c>
      <c r="M727" s="174"/>
      <c r="N727" s="174"/>
      <c r="O727" s="174"/>
      <c r="P727" s="6"/>
      <c r="Q727" s="6"/>
      <c r="R727" s="6"/>
      <c r="S727" s="6"/>
      <c r="T727" s="6"/>
      <c r="U727" s="6"/>
      <c r="V727" s="6"/>
    </row>
    <row r="728" spans="1:22" s="77" customFormat="1" x14ac:dyDescent="0.2">
      <c r="A728" s="192" t="s">
        <v>17057</v>
      </c>
      <c r="B728" s="128">
        <v>48</v>
      </c>
      <c r="C728" s="77" t="str">
        <f>VLOOKUP(D728,fips_xref!$A$2:$B$53,2,FALSE)</f>
        <v>48461</v>
      </c>
      <c r="D728" t="s">
        <v>17048</v>
      </c>
      <c r="E728">
        <v>1311</v>
      </c>
      <c r="F728" t="s">
        <v>17459</v>
      </c>
      <c r="G728">
        <v>40700815</v>
      </c>
      <c r="H728" t="s">
        <v>17617</v>
      </c>
      <c r="I728" t="s">
        <v>17548</v>
      </c>
      <c r="J728" t="str">
        <f>VLOOKUP(G728,SCC_xref!$D$6:$E$261,2,FALSE)</f>
        <v>Natural Gas Production, Other Not Classified</v>
      </c>
      <c r="K728" s="129">
        <v>0</v>
      </c>
      <c r="L728" s="129">
        <v>8.2900000000000001E-2</v>
      </c>
      <c r="M728" s="174"/>
      <c r="N728" s="174"/>
      <c r="O728" s="174"/>
      <c r="P728" s="6"/>
      <c r="Q728" s="6"/>
      <c r="R728" s="6"/>
      <c r="S728" s="6"/>
      <c r="T728" s="6"/>
      <c r="U728" s="6"/>
      <c r="V728" s="6"/>
    </row>
    <row r="729" spans="1:22" s="77" customFormat="1" x14ac:dyDescent="0.2">
      <c r="A729" s="192" t="s">
        <v>17057</v>
      </c>
      <c r="B729" s="128">
        <v>48</v>
      </c>
      <c r="C729" s="77" t="str">
        <f>VLOOKUP(D729,fips_xref!$A$2:$B$53,2,FALSE)</f>
        <v>48461</v>
      </c>
      <c r="D729" t="s">
        <v>17048</v>
      </c>
      <c r="E729">
        <v>1311</v>
      </c>
      <c r="F729" t="s">
        <v>17459</v>
      </c>
      <c r="G729">
        <v>40899995</v>
      </c>
      <c r="H729" t="s">
        <v>17550</v>
      </c>
      <c r="I729" t="s">
        <v>17512</v>
      </c>
      <c r="J729" t="str">
        <f>VLOOKUP(G729,SCC_xref!$D$6:$E$261,2,FALSE)</f>
        <v>Natural Gas Production, Other Not Classified</v>
      </c>
      <c r="K729" s="129">
        <v>0</v>
      </c>
      <c r="L729" s="129">
        <v>0</v>
      </c>
      <c r="M729" s="174"/>
      <c r="N729" s="174"/>
      <c r="O729" s="174"/>
      <c r="P729" s="6"/>
      <c r="Q729" s="6"/>
      <c r="R729" s="6"/>
      <c r="S729" s="6"/>
      <c r="T729" s="6"/>
      <c r="U729" s="6"/>
      <c r="V729" s="6"/>
    </row>
    <row r="730" spans="1:22" s="77" customFormat="1" x14ac:dyDescent="0.2">
      <c r="A730" s="192" t="s">
        <v>17057</v>
      </c>
      <c r="B730" s="128">
        <v>48</v>
      </c>
      <c r="C730" s="77" t="str">
        <f>VLOOKUP(D730,fips_xref!$A$2:$B$53,2,FALSE)</f>
        <v>48461</v>
      </c>
      <c r="D730" t="s">
        <v>17048</v>
      </c>
      <c r="E730">
        <v>1311</v>
      </c>
      <c r="F730" t="s">
        <v>17459</v>
      </c>
      <c r="G730">
        <v>40899999</v>
      </c>
      <c r="H730" t="s">
        <v>17511</v>
      </c>
      <c r="I730" t="s">
        <v>17512</v>
      </c>
      <c r="J730" t="str">
        <f>VLOOKUP(G730,SCC_xref!$D$6:$E$261,2,FALSE)</f>
        <v>Natural Gas Production, Other Not Classified</v>
      </c>
      <c r="K730" s="129">
        <v>0</v>
      </c>
      <c r="L730" s="129">
        <v>5.79</v>
      </c>
      <c r="M730" s="174"/>
      <c r="N730" s="174"/>
      <c r="O730" s="174"/>
      <c r="P730" s="6"/>
      <c r="Q730" s="6"/>
      <c r="R730" s="6"/>
      <c r="S730" s="6"/>
      <c r="T730" s="6"/>
      <c r="U730" s="6"/>
      <c r="V730" s="6"/>
    </row>
    <row r="731" spans="1:22" s="77" customFormat="1" x14ac:dyDescent="0.2">
      <c r="A731" s="192" t="s">
        <v>17057</v>
      </c>
      <c r="B731" s="128">
        <v>48</v>
      </c>
      <c r="C731" s="77" t="str">
        <f>VLOOKUP(D731,fips_xref!$A$2:$B$53,2,FALSE)</f>
        <v>48461</v>
      </c>
      <c r="D731" t="s">
        <v>17048</v>
      </c>
      <c r="E731">
        <v>1321</v>
      </c>
      <c r="F731" t="s">
        <v>17479</v>
      </c>
      <c r="G731">
        <v>10200602</v>
      </c>
      <c r="H731" t="s">
        <v>17480</v>
      </c>
      <c r="I731" t="s">
        <v>17481</v>
      </c>
      <c r="J731" t="str">
        <f>VLOOKUP(G731,SCC_xref!$D$6:$E$261,2,FALSE)</f>
        <v>Process Heaters</v>
      </c>
      <c r="K731" s="129">
        <v>3.61</v>
      </c>
      <c r="L731" s="129">
        <v>0.2</v>
      </c>
      <c r="M731" s="174"/>
      <c r="N731" s="174"/>
      <c r="O731" s="174"/>
      <c r="P731" s="6"/>
      <c r="Q731" s="6"/>
      <c r="R731" s="6"/>
      <c r="S731" s="6"/>
      <c r="T731" s="6"/>
      <c r="U731" s="6"/>
      <c r="V731" s="6"/>
    </row>
    <row r="732" spans="1:22" s="77" customFormat="1" x14ac:dyDescent="0.2">
      <c r="A732" s="192" t="s">
        <v>17057</v>
      </c>
      <c r="B732" s="128">
        <v>48</v>
      </c>
      <c r="C732" s="77" t="str">
        <f>VLOOKUP(D732,fips_xref!$A$2:$B$53,2,FALSE)</f>
        <v>48461</v>
      </c>
      <c r="D732" t="s">
        <v>17048</v>
      </c>
      <c r="E732">
        <v>1321</v>
      </c>
      <c r="F732" t="s">
        <v>17479</v>
      </c>
      <c r="G732">
        <v>20200252</v>
      </c>
      <c r="H732" t="s">
        <v>17460</v>
      </c>
      <c r="I732" t="s">
        <v>17461</v>
      </c>
      <c r="J732" t="str">
        <f>VLOOKUP(G732,SCC_xref!$D$6:$E$261,2,FALSE)</f>
        <v>Compressor Engines</v>
      </c>
      <c r="K732" s="129">
        <v>14.657999999999999</v>
      </c>
      <c r="L732" s="129">
        <v>1.4297</v>
      </c>
      <c r="M732" s="174"/>
      <c r="N732" s="174"/>
      <c r="O732" s="174"/>
      <c r="P732" s="6"/>
      <c r="Q732" s="6"/>
      <c r="R732" s="6"/>
      <c r="S732" s="6"/>
      <c r="T732" s="6"/>
      <c r="U732" s="6"/>
      <c r="V732" s="6"/>
    </row>
    <row r="733" spans="1:22" s="77" customFormat="1" x14ac:dyDescent="0.2">
      <c r="A733" s="192" t="s">
        <v>17057</v>
      </c>
      <c r="B733" s="128">
        <v>48</v>
      </c>
      <c r="C733" s="77" t="str">
        <f>VLOOKUP(D733,fips_xref!$A$2:$B$53,2,FALSE)</f>
        <v>48461</v>
      </c>
      <c r="D733" t="s">
        <v>17048</v>
      </c>
      <c r="E733">
        <v>1321</v>
      </c>
      <c r="F733" t="s">
        <v>17479</v>
      </c>
      <c r="G733">
        <v>20200253</v>
      </c>
      <c r="H733" t="s">
        <v>17462</v>
      </c>
      <c r="I733" t="s">
        <v>17461</v>
      </c>
      <c r="J733" t="str">
        <f>VLOOKUP(G733,SCC_xref!$D$6:$E$261,2,FALSE)</f>
        <v>Compressor Engines</v>
      </c>
      <c r="K733" s="129">
        <v>35.457000000000001</v>
      </c>
      <c r="L733" s="129">
        <v>6.1989000000000001</v>
      </c>
      <c r="M733" s="174"/>
      <c r="N733" s="174"/>
      <c r="O733" s="174"/>
      <c r="P733" s="6"/>
      <c r="Q733" s="6"/>
      <c r="R733" s="6"/>
      <c r="S733" s="6"/>
      <c r="T733" s="6"/>
      <c r="U733" s="6"/>
      <c r="V733" s="6"/>
    </row>
    <row r="734" spans="1:22" s="77" customFormat="1" x14ac:dyDescent="0.2">
      <c r="A734" s="192" t="s">
        <v>17057</v>
      </c>
      <c r="B734" s="128">
        <v>48</v>
      </c>
      <c r="C734" s="77" t="str">
        <f>VLOOKUP(D734,fips_xref!$A$2:$B$53,2,FALSE)</f>
        <v>48461</v>
      </c>
      <c r="D734" t="s">
        <v>17048</v>
      </c>
      <c r="E734">
        <v>1321</v>
      </c>
      <c r="F734" t="s">
        <v>17479</v>
      </c>
      <c r="G734">
        <v>20200254</v>
      </c>
      <c r="H734" t="s">
        <v>17463</v>
      </c>
      <c r="I734" t="s">
        <v>17461</v>
      </c>
      <c r="J734" t="str">
        <f>VLOOKUP(G734,SCC_xref!$D$6:$E$261,2,FALSE)</f>
        <v>Compressor Engines</v>
      </c>
      <c r="K734" s="129">
        <v>93.075299999999999</v>
      </c>
      <c r="L734" s="129">
        <v>46.217599999999997</v>
      </c>
      <c r="M734" s="174"/>
      <c r="N734" s="174"/>
      <c r="O734" s="174"/>
      <c r="P734" s="6"/>
      <c r="Q734" s="6"/>
      <c r="R734" s="6"/>
      <c r="S734" s="6"/>
      <c r="T734" s="6"/>
      <c r="U734" s="6"/>
      <c r="V734" s="6"/>
    </row>
    <row r="735" spans="1:22" s="77" customFormat="1" x14ac:dyDescent="0.2">
      <c r="A735" s="192" t="s">
        <v>17057</v>
      </c>
      <c r="B735" s="128">
        <v>48</v>
      </c>
      <c r="C735" s="77" t="str">
        <f>VLOOKUP(D735,fips_xref!$A$2:$B$53,2,FALSE)</f>
        <v>48461</v>
      </c>
      <c r="D735" t="s">
        <v>17048</v>
      </c>
      <c r="E735">
        <v>1321</v>
      </c>
      <c r="F735" t="s">
        <v>17479</v>
      </c>
      <c r="G735">
        <v>30600508</v>
      </c>
      <c r="H735" t="s">
        <v>17631</v>
      </c>
      <c r="I735" t="s">
        <v>17632</v>
      </c>
      <c r="J735" t="str">
        <f>VLOOKUP(G735,SCC_xref!$D$6:$E$261,2,FALSE)</f>
        <v>Natural Gas Production, Other Not Classified</v>
      </c>
      <c r="K735" s="129">
        <v>0</v>
      </c>
      <c r="L735" s="129">
        <v>15.371700000000001</v>
      </c>
      <c r="M735" s="174"/>
      <c r="N735" s="174"/>
      <c r="O735" s="174"/>
      <c r="P735" s="6"/>
      <c r="Q735" s="6"/>
      <c r="R735" s="6"/>
      <c r="S735" s="6"/>
      <c r="T735" s="6"/>
      <c r="U735" s="6"/>
      <c r="V735" s="6"/>
    </row>
    <row r="736" spans="1:22" s="77" customFormat="1" x14ac:dyDescent="0.2">
      <c r="A736" s="192" t="s">
        <v>17057</v>
      </c>
      <c r="B736" s="128">
        <v>48</v>
      </c>
      <c r="C736" s="77" t="str">
        <f>VLOOKUP(D736,fips_xref!$A$2:$B$53,2,FALSE)</f>
        <v>48461</v>
      </c>
      <c r="D736" t="s">
        <v>17048</v>
      </c>
      <c r="E736">
        <v>1321</v>
      </c>
      <c r="F736" t="s">
        <v>17479</v>
      </c>
      <c r="G736">
        <v>31000201</v>
      </c>
      <c r="H736" t="s">
        <v>17494</v>
      </c>
      <c r="I736" t="s">
        <v>17465</v>
      </c>
      <c r="J736" t="str">
        <f>VLOOKUP(G736,SCC_xref!$D$6:$E$261,2,FALSE)</f>
        <v>Natural Gas Production, Gas Sweetening: Amine Process</v>
      </c>
      <c r="K736" s="129">
        <v>0</v>
      </c>
      <c r="L736" s="129">
        <v>0</v>
      </c>
      <c r="M736" s="174"/>
      <c r="N736" s="174"/>
      <c r="O736" s="174"/>
      <c r="P736" s="6"/>
      <c r="Q736" s="6"/>
      <c r="R736" s="6"/>
      <c r="S736" s="6"/>
      <c r="T736" s="6"/>
      <c r="U736" s="6"/>
      <c r="V736" s="6"/>
    </row>
    <row r="737" spans="1:22" s="77" customFormat="1" x14ac:dyDescent="0.2">
      <c r="A737" s="192" t="s">
        <v>17057</v>
      </c>
      <c r="B737" s="128">
        <v>48</v>
      </c>
      <c r="C737" s="77" t="str">
        <f>VLOOKUP(D737,fips_xref!$A$2:$B$53,2,FALSE)</f>
        <v>48461</v>
      </c>
      <c r="D737" t="s">
        <v>17048</v>
      </c>
      <c r="E737">
        <v>1321</v>
      </c>
      <c r="F737" t="s">
        <v>17479</v>
      </c>
      <c r="G737">
        <v>31000205</v>
      </c>
      <c r="H737" t="s">
        <v>17466</v>
      </c>
      <c r="I737" t="s">
        <v>17465</v>
      </c>
      <c r="J737" t="str">
        <f>VLOOKUP(G737,SCC_xref!$D$6:$E$261,2,FALSE)</f>
        <v>Natural Gas Production, Flares</v>
      </c>
      <c r="K737" s="129">
        <v>0.54649999999999999</v>
      </c>
      <c r="L737" s="129">
        <v>1.4999999999999999E-2</v>
      </c>
      <c r="M737" s="174"/>
      <c r="N737" s="174"/>
      <c r="O737" s="174"/>
      <c r="P737" s="6"/>
      <c r="Q737" s="6"/>
      <c r="R737" s="6"/>
      <c r="S737" s="6"/>
      <c r="T737" s="6"/>
      <c r="U737" s="6"/>
      <c r="V737" s="6"/>
    </row>
    <row r="738" spans="1:22" s="77" customFormat="1" x14ac:dyDescent="0.2">
      <c r="A738" s="192" t="s">
        <v>17057</v>
      </c>
      <c r="B738" s="128">
        <v>48</v>
      </c>
      <c r="C738" s="77" t="str">
        <f>VLOOKUP(D738,fips_xref!$A$2:$B$53,2,FALSE)</f>
        <v>48461</v>
      </c>
      <c r="D738" t="s">
        <v>17048</v>
      </c>
      <c r="E738">
        <v>1321</v>
      </c>
      <c r="F738" t="s">
        <v>17479</v>
      </c>
      <c r="G738">
        <v>31000220</v>
      </c>
      <c r="H738" t="s">
        <v>17495</v>
      </c>
      <c r="I738" t="s">
        <v>17496</v>
      </c>
      <c r="J738" t="str">
        <f>VLOOKUP(G738,SCC_xref!$D$6:$E$261,2,FALSE)</f>
        <v>Natural Gas Production, All Equipt Leak Fugitives</v>
      </c>
      <c r="K738" s="129">
        <v>0</v>
      </c>
      <c r="L738" s="129">
        <v>4.2622999999999998</v>
      </c>
      <c r="M738" s="174"/>
      <c r="N738" s="174"/>
      <c r="O738" s="174"/>
      <c r="P738" s="6"/>
      <c r="Q738" s="6"/>
      <c r="R738" s="6"/>
      <c r="S738" s="6"/>
      <c r="T738" s="6"/>
      <c r="U738" s="6"/>
      <c r="V738" s="6"/>
    </row>
    <row r="739" spans="1:22" s="77" customFormat="1" x14ac:dyDescent="0.2">
      <c r="A739" s="192" t="s">
        <v>17057</v>
      </c>
      <c r="B739" s="128">
        <v>48</v>
      </c>
      <c r="C739" s="77" t="str">
        <f>VLOOKUP(D739,fips_xref!$A$2:$B$53,2,FALSE)</f>
        <v>48461</v>
      </c>
      <c r="D739" t="s">
        <v>17048</v>
      </c>
      <c r="E739">
        <v>1321</v>
      </c>
      <c r="F739" t="s">
        <v>17479</v>
      </c>
      <c r="G739">
        <v>31000227</v>
      </c>
      <c r="H739" t="s">
        <v>17468</v>
      </c>
      <c r="I739" t="s">
        <v>17469</v>
      </c>
      <c r="J739" t="str">
        <f>VLOOKUP(G739,SCC_xref!$D$6:$E$261,2,FALSE)</f>
        <v>Dehydrator</v>
      </c>
      <c r="K739" s="129">
        <v>0</v>
      </c>
      <c r="L739" s="129">
        <v>7.2478999999999996</v>
      </c>
      <c r="M739" s="174"/>
      <c r="N739" s="174"/>
      <c r="O739" s="174"/>
      <c r="P739" s="6"/>
      <c r="Q739" s="6"/>
      <c r="R739" s="6"/>
      <c r="S739" s="6"/>
      <c r="T739" s="6"/>
      <c r="U739" s="6"/>
      <c r="V739" s="6"/>
    </row>
    <row r="740" spans="1:22" s="77" customFormat="1" x14ac:dyDescent="0.2">
      <c r="A740" s="192" t="s">
        <v>17057</v>
      </c>
      <c r="B740" s="128">
        <v>48</v>
      </c>
      <c r="C740" s="77" t="str">
        <f>VLOOKUP(D740,fips_xref!$A$2:$B$53,2,FALSE)</f>
        <v>48461</v>
      </c>
      <c r="D740" t="s">
        <v>17048</v>
      </c>
      <c r="E740">
        <v>1321</v>
      </c>
      <c r="F740" t="s">
        <v>17479</v>
      </c>
      <c r="G740">
        <v>31000228</v>
      </c>
      <c r="H740" t="s">
        <v>17497</v>
      </c>
      <c r="I740" t="s">
        <v>17469</v>
      </c>
      <c r="J740" t="str">
        <f>VLOOKUP(G740,SCC_xref!$D$6:$E$261,2,FALSE)</f>
        <v>Dehydrator</v>
      </c>
      <c r="K740" s="129">
        <v>3.8800000000000001E-2</v>
      </c>
      <c r="L740" s="129">
        <v>2.0999999999999999E-3</v>
      </c>
      <c r="M740" s="174"/>
      <c r="N740" s="174"/>
      <c r="O740" s="174"/>
      <c r="P740" s="6"/>
      <c r="Q740" s="6"/>
      <c r="R740" s="6"/>
      <c r="S740" s="6"/>
      <c r="T740" s="6"/>
      <c r="U740" s="6"/>
      <c r="V740" s="6"/>
    </row>
    <row r="741" spans="1:22" s="77" customFormat="1" x14ac:dyDescent="0.2">
      <c r="A741" s="192" t="s">
        <v>17057</v>
      </c>
      <c r="B741" s="128">
        <v>48</v>
      </c>
      <c r="C741" s="77" t="str">
        <f>VLOOKUP(D741,fips_xref!$A$2:$B$53,2,FALSE)</f>
        <v>48461</v>
      </c>
      <c r="D741" t="s">
        <v>17048</v>
      </c>
      <c r="E741">
        <v>1321</v>
      </c>
      <c r="F741" t="s">
        <v>17479</v>
      </c>
      <c r="G741">
        <v>31000299</v>
      </c>
      <c r="H741" t="s">
        <v>17470</v>
      </c>
      <c r="I741" t="s">
        <v>17465</v>
      </c>
      <c r="J741" t="str">
        <f>VLOOKUP(G741,SCC_xref!$D$6:$E$261,2,FALSE)</f>
        <v>Natural Gas Production, Other Not Classified</v>
      </c>
      <c r="K741" s="129">
        <v>2.8767</v>
      </c>
      <c r="L741" s="129">
        <v>5.6872999999999996</v>
      </c>
      <c r="M741" s="174"/>
      <c r="N741" s="174"/>
      <c r="O741" s="174"/>
      <c r="P741" s="6"/>
      <c r="Q741" s="6"/>
      <c r="R741" s="6"/>
      <c r="S741" s="6"/>
      <c r="T741" s="6"/>
      <c r="U741" s="6"/>
      <c r="V741" s="6"/>
    </row>
    <row r="742" spans="1:22" s="77" customFormat="1" x14ac:dyDescent="0.2">
      <c r="A742" s="192" t="s">
        <v>17057</v>
      </c>
      <c r="B742" s="128">
        <v>48</v>
      </c>
      <c r="C742" s="77" t="str">
        <f>VLOOKUP(D742,fips_xref!$A$2:$B$53,2,FALSE)</f>
        <v>48461</v>
      </c>
      <c r="D742" t="s">
        <v>17048</v>
      </c>
      <c r="E742">
        <v>1321</v>
      </c>
      <c r="F742" t="s">
        <v>17479</v>
      </c>
      <c r="G742">
        <v>31000405</v>
      </c>
      <c r="H742" t="s">
        <v>17540</v>
      </c>
      <c r="I742" t="s">
        <v>17465</v>
      </c>
      <c r="J742" t="str">
        <f>VLOOKUP(G742,SCC_xref!$D$6:$E$261,2,FALSE)</f>
        <v>Process Heaters</v>
      </c>
      <c r="K742" s="129">
        <v>2.9882</v>
      </c>
      <c r="L742" s="129">
        <v>0.16389999999999999</v>
      </c>
      <c r="M742" s="174"/>
      <c r="N742" s="174"/>
      <c r="O742" s="174"/>
      <c r="P742" s="6"/>
      <c r="Q742" s="6"/>
      <c r="R742" s="6"/>
      <c r="S742" s="6"/>
      <c r="T742" s="6"/>
      <c r="U742" s="6"/>
      <c r="V742" s="6"/>
    </row>
    <row r="743" spans="1:22" s="77" customFormat="1" x14ac:dyDescent="0.2">
      <c r="A743" s="192" t="s">
        <v>17057</v>
      </c>
      <c r="B743" s="128">
        <v>48</v>
      </c>
      <c r="C743" s="77" t="str">
        <f>VLOOKUP(D743,fips_xref!$A$2:$B$53,2,FALSE)</f>
        <v>48461</v>
      </c>
      <c r="D743" t="s">
        <v>17048</v>
      </c>
      <c r="E743">
        <v>1321</v>
      </c>
      <c r="F743" t="s">
        <v>17479</v>
      </c>
      <c r="G743">
        <v>31088811</v>
      </c>
      <c r="H743" t="s">
        <v>17505</v>
      </c>
      <c r="I743" t="s">
        <v>17506</v>
      </c>
      <c r="J743" t="str">
        <f>VLOOKUP(G743,SCC_xref!$D$6:$E$261,2,FALSE)</f>
        <v>Permitted Fugitives</v>
      </c>
      <c r="K743" s="129">
        <v>0</v>
      </c>
      <c r="L743" s="129">
        <v>20.454699999999999</v>
      </c>
      <c r="M743" s="174"/>
      <c r="N743" s="174"/>
      <c r="O743" s="174"/>
      <c r="P743" s="6"/>
      <c r="Q743" s="6"/>
      <c r="R743" s="6"/>
      <c r="S743" s="6"/>
      <c r="T743" s="6"/>
      <c r="U743" s="6"/>
      <c r="V743" s="6"/>
    </row>
    <row r="744" spans="1:22" s="77" customFormat="1" x14ac:dyDescent="0.2">
      <c r="A744" s="192" t="s">
        <v>17057</v>
      </c>
      <c r="B744" s="128">
        <v>48</v>
      </c>
      <c r="C744" s="77" t="str">
        <f>VLOOKUP(D744,fips_xref!$A$2:$B$53,2,FALSE)</f>
        <v>48461</v>
      </c>
      <c r="D744" t="s">
        <v>17048</v>
      </c>
      <c r="E744">
        <v>1321</v>
      </c>
      <c r="F744" t="s">
        <v>17479</v>
      </c>
      <c r="G744">
        <v>38500102</v>
      </c>
      <c r="H744" t="s">
        <v>17555</v>
      </c>
      <c r="I744" t="s">
        <v>17522</v>
      </c>
      <c r="J744" t="str">
        <f>VLOOKUP(G744,SCC_xref!$D$6:$E$261,2,FALSE)</f>
        <v>Natural Gas Production, Other Not Classified</v>
      </c>
      <c r="K744" s="129">
        <v>0</v>
      </c>
      <c r="L744" s="129">
        <v>5.2285000000000004</v>
      </c>
      <c r="M744" s="174"/>
      <c r="N744" s="174"/>
      <c r="O744" s="174"/>
      <c r="P744" s="6"/>
      <c r="Q744" s="6"/>
      <c r="R744" s="6"/>
      <c r="S744" s="6"/>
      <c r="T744" s="6"/>
      <c r="U744" s="6"/>
      <c r="V744" s="6"/>
    </row>
    <row r="745" spans="1:22" s="77" customFormat="1" x14ac:dyDescent="0.2">
      <c r="A745" s="192" t="s">
        <v>17057</v>
      </c>
      <c r="B745" s="128">
        <v>48</v>
      </c>
      <c r="C745" s="77" t="str">
        <f>VLOOKUP(D745,fips_xref!$A$2:$B$53,2,FALSE)</f>
        <v>48461</v>
      </c>
      <c r="D745" t="s">
        <v>17048</v>
      </c>
      <c r="E745">
        <v>1321</v>
      </c>
      <c r="F745" t="s">
        <v>17479</v>
      </c>
      <c r="G745">
        <v>40300198</v>
      </c>
      <c r="H745" t="s">
        <v>17499</v>
      </c>
      <c r="I745" t="s">
        <v>17474</v>
      </c>
      <c r="J745" t="str">
        <f>VLOOKUP(G745,SCC_xref!$D$6:$E$261,2,FALSE)</f>
        <v>Permitted Tank Losses</v>
      </c>
      <c r="K745" s="129">
        <v>0</v>
      </c>
      <c r="L745" s="129">
        <v>4.04</v>
      </c>
      <c r="M745" s="174"/>
      <c r="N745" s="174"/>
      <c r="O745" s="174"/>
      <c r="P745" s="6"/>
      <c r="Q745" s="6"/>
      <c r="R745" s="6"/>
      <c r="S745" s="6"/>
      <c r="T745" s="6"/>
      <c r="U745" s="6"/>
      <c r="V745" s="6"/>
    </row>
    <row r="746" spans="1:22" s="77" customFormat="1" x14ac:dyDescent="0.2">
      <c r="A746" s="192" t="s">
        <v>17057</v>
      </c>
      <c r="B746" s="128">
        <v>48</v>
      </c>
      <c r="C746" s="77" t="str">
        <f>VLOOKUP(D746,fips_xref!$A$2:$B$53,2,FALSE)</f>
        <v>48461</v>
      </c>
      <c r="D746" t="s">
        <v>17048</v>
      </c>
      <c r="E746">
        <v>1321</v>
      </c>
      <c r="F746" t="s">
        <v>17479</v>
      </c>
      <c r="G746">
        <v>40400340</v>
      </c>
      <c r="H746" t="s">
        <v>17633</v>
      </c>
      <c r="I746" t="s">
        <v>17478</v>
      </c>
      <c r="J746" t="str">
        <f>VLOOKUP(G746,SCC_xref!$D$6:$E$261,2,FALSE)</f>
        <v>Permitted Tank Losses</v>
      </c>
      <c r="K746" s="129">
        <v>0</v>
      </c>
      <c r="L746" s="129">
        <v>0</v>
      </c>
      <c r="M746" s="174"/>
      <c r="N746" s="174"/>
      <c r="O746" s="174"/>
      <c r="P746" s="6"/>
      <c r="Q746" s="6"/>
      <c r="R746" s="6"/>
      <c r="S746" s="6"/>
      <c r="T746" s="6"/>
      <c r="U746" s="6"/>
      <c r="V746" s="6"/>
    </row>
    <row r="747" spans="1:22" s="77" customFormat="1" x14ac:dyDescent="0.2">
      <c r="A747" s="192" t="s">
        <v>17057</v>
      </c>
      <c r="B747" s="128">
        <v>48</v>
      </c>
      <c r="C747" s="77" t="str">
        <f>VLOOKUP(D747,fips_xref!$A$2:$B$53,2,FALSE)</f>
        <v>48461</v>
      </c>
      <c r="D747" t="s">
        <v>17048</v>
      </c>
      <c r="E747">
        <v>1321</v>
      </c>
      <c r="F747" t="s">
        <v>17479</v>
      </c>
      <c r="G747">
        <v>40703298</v>
      </c>
      <c r="H747" t="s">
        <v>17634</v>
      </c>
      <c r="I747" t="s">
        <v>17548</v>
      </c>
      <c r="J747" t="str">
        <f>VLOOKUP(G747,SCC_xref!$D$6:$E$261,2,FALSE)</f>
        <v>Natural Gas Production, Other Not Classified</v>
      </c>
      <c r="K747" s="129">
        <v>0</v>
      </c>
      <c r="L747" s="129">
        <v>0.19900000000000001</v>
      </c>
      <c r="M747" s="174"/>
      <c r="N747" s="174"/>
      <c r="O747" s="174"/>
      <c r="P747" s="6"/>
      <c r="Q747" s="6"/>
      <c r="R747" s="6"/>
      <c r="S747" s="6"/>
      <c r="T747" s="6"/>
      <c r="U747" s="6"/>
      <c r="V747" s="6"/>
    </row>
    <row r="748" spans="1:22" s="77" customFormat="1" x14ac:dyDescent="0.2">
      <c r="A748" s="192" t="s">
        <v>17057</v>
      </c>
      <c r="B748" s="128">
        <v>48</v>
      </c>
      <c r="C748" s="77" t="str">
        <f>VLOOKUP(D748,fips_xref!$A$2:$B$53,2,FALSE)</f>
        <v>48461</v>
      </c>
      <c r="D748" t="s">
        <v>17048</v>
      </c>
      <c r="E748">
        <v>4612</v>
      </c>
      <c r="F748" t="s">
        <v>17508</v>
      </c>
      <c r="G748">
        <v>40301012</v>
      </c>
      <c r="H748" t="s">
        <v>17500</v>
      </c>
      <c r="I748" t="s">
        <v>17474</v>
      </c>
      <c r="J748" t="str">
        <f>VLOOKUP(G748,SCC_xref!$D$6:$E$261,2,FALSE)</f>
        <v>Permitted Tank Losses</v>
      </c>
      <c r="K748" s="129">
        <v>0</v>
      </c>
      <c r="L748" s="129">
        <v>15.276</v>
      </c>
      <c r="M748" s="174"/>
      <c r="N748" s="174"/>
      <c r="O748" s="174"/>
      <c r="P748" s="6"/>
      <c r="Q748" s="6"/>
      <c r="R748" s="6"/>
      <c r="S748" s="6"/>
      <c r="T748" s="6"/>
      <c r="U748" s="6"/>
      <c r="V748" s="6"/>
    </row>
    <row r="749" spans="1:22" s="77" customFormat="1" x14ac:dyDescent="0.2">
      <c r="A749" s="192" t="s">
        <v>17057</v>
      </c>
      <c r="B749" s="128">
        <v>48</v>
      </c>
      <c r="C749" s="77" t="str">
        <f>VLOOKUP(D749,fips_xref!$A$2:$B$53,2,FALSE)</f>
        <v>48461</v>
      </c>
      <c r="D749" t="s">
        <v>17048</v>
      </c>
      <c r="E749">
        <v>4612</v>
      </c>
      <c r="F749" t="s">
        <v>17508</v>
      </c>
      <c r="G749">
        <v>40301132</v>
      </c>
      <c r="H749" t="s">
        <v>17556</v>
      </c>
      <c r="I749" t="s">
        <v>17474</v>
      </c>
      <c r="J749" t="str">
        <f>VLOOKUP(G749,SCC_xref!$D$6:$E$261,2,FALSE)</f>
        <v>Permitted Tank Losses</v>
      </c>
      <c r="K749" s="129">
        <v>0</v>
      </c>
      <c r="L749" s="129">
        <v>28.544</v>
      </c>
      <c r="M749" s="174"/>
      <c r="N749" s="174"/>
      <c r="O749" s="174"/>
      <c r="P749" s="6"/>
      <c r="Q749" s="6"/>
      <c r="R749" s="6"/>
      <c r="S749" s="6"/>
      <c r="T749" s="6"/>
      <c r="U749" s="6"/>
      <c r="V749" s="6"/>
    </row>
    <row r="750" spans="1:22" s="77" customFormat="1" x14ac:dyDescent="0.2">
      <c r="A750" s="192" t="s">
        <v>17057</v>
      </c>
      <c r="B750" s="128">
        <v>48</v>
      </c>
      <c r="C750" s="77" t="str">
        <f>VLOOKUP(D750,fips_xref!$A$2:$B$53,2,FALSE)</f>
        <v>48461</v>
      </c>
      <c r="D750" t="s">
        <v>17048</v>
      </c>
      <c r="E750">
        <v>4612</v>
      </c>
      <c r="F750" t="s">
        <v>17508</v>
      </c>
      <c r="G750">
        <v>40388801</v>
      </c>
      <c r="H750" t="s">
        <v>17472</v>
      </c>
      <c r="I750" t="s">
        <v>17474</v>
      </c>
      <c r="J750" t="str">
        <f>VLOOKUP(G750,SCC_xref!$D$6:$E$261,2,FALSE)</f>
        <v>Permitted Fugitives</v>
      </c>
      <c r="K750" s="129">
        <v>0</v>
      </c>
      <c r="L750" s="129">
        <v>0.153</v>
      </c>
      <c r="M750" s="174"/>
      <c r="N750" s="174"/>
      <c r="O750" s="174"/>
      <c r="P750" s="6"/>
      <c r="Q750" s="6"/>
      <c r="R750" s="6"/>
      <c r="S750" s="6"/>
      <c r="T750" s="6"/>
      <c r="U750" s="6"/>
      <c r="V750" s="6"/>
    </row>
    <row r="751" spans="1:22" s="77" customFormat="1" x14ac:dyDescent="0.2">
      <c r="A751" s="192" t="s">
        <v>17057</v>
      </c>
      <c r="B751" s="128">
        <v>48</v>
      </c>
      <c r="C751" s="77" t="str">
        <f>VLOOKUP(D751,fips_xref!$A$2:$B$53,2,FALSE)</f>
        <v>48475</v>
      </c>
      <c r="D751" t="s">
        <v>17049</v>
      </c>
      <c r="E751">
        <v>1311</v>
      </c>
      <c r="F751" t="s">
        <v>17459</v>
      </c>
      <c r="G751">
        <v>20100202</v>
      </c>
      <c r="H751" t="s">
        <v>17635</v>
      </c>
      <c r="I751" t="s">
        <v>17483</v>
      </c>
      <c r="J751" t="str">
        <f>VLOOKUP(G751,SCC_xref!$D$6:$E$261,2,FALSE)</f>
        <v>Compressor Engines</v>
      </c>
      <c r="K751" s="129">
        <v>0</v>
      </c>
      <c r="L751" s="129">
        <v>0</v>
      </c>
      <c r="M751" s="174"/>
      <c r="N751" s="174"/>
      <c r="O751" s="174"/>
      <c r="P751" s="6"/>
      <c r="Q751" s="6"/>
      <c r="R751" s="6"/>
      <c r="S751" s="6"/>
      <c r="T751" s="6"/>
      <c r="U751" s="6"/>
      <c r="V751" s="6"/>
    </row>
    <row r="752" spans="1:22" s="77" customFormat="1" x14ac:dyDescent="0.2">
      <c r="A752" s="192" t="s">
        <v>17057</v>
      </c>
      <c r="B752" s="128">
        <v>48</v>
      </c>
      <c r="C752" s="77" t="str">
        <f>VLOOKUP(D752,fips_xref!$A$2:$B$53,2,FALSE)</f>
        <v>48475</v>
      </c>
      <c r="D752" t="s">
        <v>17049</v>
      </c>
      <c r="E752">
        <v>1311</v>
      </c>
      <c r="F752" t="s">
        <v>17459</v>
      </c>
      <c r="G752">
        <v>20200202</v>
      </c>
      <c r="H752" t="s">
        <v>17530</v>
      </c>
      <c r="I752" t="s">
        <v>17461</v>
      </c>
      <c r="J752" t="str">
        <f>VLOOKUP(G752,SCC_xref!$D$6:$E$261,2,FALSE)</f>
        <v>Compressor Engines</v>
      </c>
      <c r="K752" s="129">
        <v>0</v>
      </c>
      <c r="L752" s="129">
        <v>0</v>
      </c>
      <c r="M752" s="174"/>
      <c r="N752" s="174"/>
      <c r="O752" s="174"/>
      <c r="P752" s="6"/>
      <c r="Q752" s="6"/>
      <c r="R752" s="6"/>
      <c r="S752" s="6"/>
      <c r="T752" s="6"/>
      <c r="U752" s="6"/>
      <c r="V752" s="6"/>
    </row>
    <row r="753" spans="1:22" s="77" customFormat="1" x14ac:dyDescent="0.2">
      <c r="A753" s="192" t="s">
        <v>17057</v>
      </c>
      <c r="B753" s="128">
        <v>48</v>
      </c>
      <c r="C753" s="77" t="str">
        <f>VLOOKUP(D753,fips_xref!$A$2:$B$53,2,FALSE)</f>
        <v>48475</v>
      </c>
      <c r="D753" t="s">
        <v>17049</v>
      </c>
      <c r="E753">
        <v>1311</v>
      </c>
      <c r="F753" t="s">
        <v>17459</v>
      </c>
      <c r="G753">
        <v>20200253</v>
      </c>
      <c r="H753" t="s">
        <v>17462</v>
      </c>
      <c r="I753" t="s">
        <v>17461</v>
      </c>
      <c r="J753" t="str">
        <f>VLOOKUP(G753,SCC_xref!$D$6:$E$261,2,FALSE)</f>
        <v>Compressor Engines</v>
      </c>
      <c r="K753" s="129">
        <v>212.1</v>
      </c>
      <c r="L753" s="129">
        <v>25.477499999999999</v>
      </c>
      <c r="M753" s="174"/>
      <c r="N753" s="174"/>
      <c r="O753" s="174"/>
      <c r="P753" s="6"/>
      <c r="Q753" s="6"/>
      <c r="R753" s="6"/>
      <c r="S753" s="6"/>
      <c r="T753" s="6"/>
      <c r="U753" s="6"/>
      <c r="V753" s="6"/>
    </row>
    <row r="754" spans="1:22" s="77" customFormat="1" x14ac:dyDescent="0.2">
      <c r="A754" s="192" t="s">
        <v>17057</v>
      </c>
      <c r="B754" s="128">
        <v>48</v>
      </c>
      <c r="C754" s="77" t="str">
        <f>VLOOKUP(D754,fips_xref!$A$2:$B$53,2,FALSE)</f>
        <v>48475</v>
      </c>
      <c r="D754" t="s">
        <v>17049</v>
      </c>
      <c r="E754">
        <v>1311</v>
      </c>
      <c r="F754" t="s">
        <v>17459</v>
      </c>
      <c r="G754">
        <v>20200254</v>
      </c>
      <c r="H754" t="s">
        <v>17463</v>
      </c>
      <c r="I754" t="s">
        <v>17461</v>
      </c>
      <c r="J754" t="str">
        <f>VLOOKUP(G754,SCC_xref!$D$6:$E$261,2,FALSE)</f>
        <v>Compressor Engines</v>
      </c>
      <c r="K754" s="129">
        <v>10.84</v>
      </c>
      <c r="L754" s="129">
        <v>13.5457</v>
      </c>
      <c r="M754" s="174"/>
      <c r="N754" s="174"/>
      <c r="O754" s="174"/>
      <c r="P754" s="6"/>
      <c r="Q754" s="6"/>
      <c r="R754" s="6"/>
      <c r="S754" s="6"/>
      <c r="T754" s="6"/>
      <c r="U754" s="6"/>
      <c r="V754" s="6"/>
    </row>
    <row r="755" spans="1:22" s="77" customFormat="1" x14ac:dyDescent="0.2">
      <c r="A755" s="192" t="s">
        <v>17057</v>
      </c>
      <c r="B755" s="128">
        <v>48</v>
      </c>
      <c r="C755" s="77" t="str">
        <f>VLOOKUP(D755,fips_xref!$A$2:$B$53,2,FALSE)</f>
        <v>48475</v>
      </c>
      <c r="D755" t="s">
        <v>17049</v>
      </c>
      <c r="E755">
        <v>1311</v>
      </c>
      <c r="F755" t="s">
        <v>17459</v>
      </c>
      <c r="G755">
        <v>20200256</v>
      </c>
      <c r="H755" t="s">
        <v>17614</v>
      </c>
      <c r="I755" t="s">
        <v>17461</v>
      </c>
      <c r="J755" t="str">
        <f>VLOOKUP(G755,SCC_xref!$D$6:$E$261,2,FALSE)</f>
        <v>Compressor Engines</v>
      </c>
      <c r="K755" s="129">
        <v>15.19</v>
      </c>
      <c r="L755" s="129">
        <v>5.43</v>
      </c>
      <c r="M755" s="174"/>
      <c r="N755" s="174"/>
      <c r="O755" s="174"/>
      <c r="P755" s="6"/>
      <c r="Q755" s="6"/>
      <c r="R755" s="6"/>
      <c r="S755" s="6"/>
      <c r="T755" s="6"/>
      <c r="U755" s="6"/>
      <c r="V755" s="6"/>
    </row>
    <row r="756" spans="1:22" s="77" customFormat="1" x14ac:dyDescent="0.2">
      <c r="A756" s="192" t="s">
        <v>17057</v>
      </c>
      <c r="B756" s="128">
        <v>48</v>
      </c>
      <c r="C756" s="77" t="str">
        <f>VLOOKUP(D756,fips_xref!$A$2:$B$53,2,FALSE)</f>
        <v>48475</v>
      </c>
      <c r="D756" t="s">
        <v>17049</v>
      </c>
      <c r="E756">
        <v>1311</v>
      </c>
      <c r="F756" t="s">
        <v>17459</v>
      </c>
      <c r="G756">
        <v>30600402</v>
      </c>
      <c r="H756" t="s">
        <v>17536</v>
      </c>
      <c r="I756" t="s">
        <v>17490</v>
      </c>
      <c r="J756" t="str">
        <f>VLOOKUP(G756,SCC_xref!$D$6:$E$261,2,FALSE)</f>
        <v>Natural Gas Production, Other Not Classified</v>
      </c>
      <c r="K756" s="129">
        <v>0</v>
      </c>
      <c r="L756" s="129">
        <v>0.76</v>
      </c>
      <c r="M756" s="174"/>
      <c r="N756" s="174"/>
      <c r="O756" s="174"/>
      <c r="P756" s="6"/>
      <c r="Q756" s="6"/>
      <c r="R756" s="6"/>
      <c r="S756" s="6"/>
      <c r="T756" s="6"/>
      <c r="U756" s="6"/>
      <c r="V756" s="6"/>
    </row>
    <row r="757" spans="1:22" s="77" customFormat="1" x14ac:dyDescent="0.2">
      <c r="A757" s="192" t="s">
        <v>17057</v>
      </c>
      <c r="B757" s="128">
        <v>48</v>
      </c>
      <c r="C757" s="77" t="str">
        <f>VLOOKUP(D757,fips_xref!$A$2:$B$53,2,FALSE)</f>
        <v>48475</v>
      </c>
      <c r="D757" t="s">
        <v>17049</v>
      </c>
      <c r="E757">
        <v>1311</v>
      </c>
      <c r="F757" t="s">
        <v>17459</v>
      </c>
      <c r="G757">
        <v>31000203</v>
      </c>
      <c r="H757" t="s">
        <v>17464</v>
      </c>
      <c r="I757" t="s">
        <v>17465</v>
      </c>
      <c r="J757" t="str">
        <f>VLOOKUP(G757,SCC_xref!$D$6:$E$261,2,FALSE)</f>
        <v>Compressor Engines</v>
      </c>
      <c r="K757" s="129">
        <v>0</v>
      </c>
      <c r="L757" s="129">
        <v>0</v>
      </c>
      <c r="M757" s="174"/>
      <c r="N757" s="174"/>
      <c r="O757" s="174"/>
      <c r="P757" s="6"/>
      <c r="Q757" s="6"/>
      <c r="R757" s="6"/>
      <c r="S757" s="6"/>
      <c r="T757" s="6"/>
      <c r="U757" s="6"/>
      <c r="V757" s="6"/>
    </row>
    <row r="758" spans="1:22" s="77" customFormat="1" x14ac:dyDescent="0.2">
      <c r="A758" s="192" t="s">
        <v>17057</v>
      </c>
      <c r="B758" s="128">
        <v>48</v>
      </c>
      <c r="C758" s="77" t="str">
        <f>VLOOKUP(D758,fips_xref!$A$2:$B$53,2,FALSE)</f>
        <v>48475</v>
      </c>
      <c r="D758" t="s">
        <v>17049</v>
      </c>
      <c r="E758">
        <v>1311</v>
      </c>
      <c r="F758" t="s">
        <v>17459</v>
      </c>
      <c r="G758">
        <v>31000205</v>
      </c>
      <c r="H758" t="s">
        <v>17466</v>
      </c>
      <c r="I758" t="s">
        <v>17465</v>
      </c>
      <c r="J758" t="str">
        <f>VLOOKUP(G758,SCC_xref!$D$6:$E$261,2,FALSE)</f>
        <v>Natural Gas Production, Flares</v>
      </c>
      <c r="K758" s="129">
        <v>1.64</v>
      </c>
      <c r="L758" s="129">
        <v>0.06</v>
      </c>
      <c r="M758" s="174"/>
      <c r="N758" s="174"/>
      <c r="O758" s="174"/>
      <c r="P758" s="6"/>
      <c r="Q758" s="6"/>
      <c r="R758" s="6"/>
      <c r="S758" s="6"/>
      <c r="T758" s="6"/>
      <c r="U758" s="6"/>
      <c r="V758" s="6"/>
    </row>
    <row r="759" spans="1:22" s="77" customFormat="1" x14ac:dyDescent="0.2">
      <c r="A759" s="192" t="s">
        <v>17057</v>
      </c>
      <c r="B759" s="128">
        <v>48</v>
      </c>
      <c r="C759" s="77" t="str">
        <f>VLOOKUP(D759,fips_xref!$A$2:$B$53,2,FALSE)</f>
        <v>48475</v>
      </c>
      <c r="D759" t="s">
        <v>17049</v>
      </c>
      <c r="E759">
        <v>1311</v>
      </c>
      <c r="F759" t="s">
        <v>17459</v>
      </c>
      <c r="G759">
        <v>31000207</v>
      </c>
      <c r="H759" t="s">
        <v>17467</v>
      </c>
      <c r="I759" t="s">
        <v>17465</v>
      </c>
      <c r="J759" t="str">
        <f>VLOOKUP(G759,SCC_xref!$D$6:$E$261,2,FALSE)</f>
        <v>Permitted Fugitives</v>
      </c>
      <c r="K759" s="129">
        <v>0</v>
      </c>
      <c r="L759" s="129">
        <v>3.42</v>
      </c>
      <c r="M759" s="174"/>
      <c r="N759" s="174"/>
      <c r="O759" s="174"/>
      <c r="P759" s="6"/>
      <c r="Q759" s="6"/>
      <c r="R759" s="6"/>
      <c r="S759" s="6"/>
      <c r="T759" s="6"/>
      <c r="U759" s="6"/>
      <c r="V759" s="6"/>
    </row>
    <row r="760" spans="1:22" s="77" customFormat="1" x14ac:dyDescent="0.2">
      <c r="A760" s="192" t="s">
        <v>17057</v>
      </c>
      <c r="B760" s="128">
        <v>48</v>
      </c>
      <c r="C760" s="77" t="str">
        <f>VLOOKUP(D760,fips_xref!$A$2:$B$53,2,FALSE)</f>
        <v>48475</v>
      </c>
      <c r="D760" t="s">
        <v>17049</v>
      </c>
      <c r="E760">
        <v>1311</v>
      </c>
      <c r="F760" t="s">
        <v>17459</v>
      </c>
      <c r="G760">
        <v>31000220</v>
      </c>
      <c r="H760" t="s">
        <v>17495</v>
      </c>
      <c r="I760" t="s">
        <v>17496</v>
      </c>
      <c r="J760" t="str">
        <f>VLOOKUP(G760,SCC_xref!$D$6:$E$261,2,FALSE)</f>
        <v>Natural Gas Production, All Equipt Leak Fugitives</v>
      </c>
      <c r="K760" s="129">
        <v>0</v>
      </c>
      <c r="L760" s="129">
        <v>1.32</v>
      </c>
      <c r="M760" s="174"/>
      <c r="N760" s="174"/>
      <c r="O760" s="174"/>
      <c r="P760" s="6"/>
      <c r="Q760" s="6"/>
      <c r="R760" s="6"/>
      <c r="S760" s="6"/>
      <c r="T760" s="6"/>
      <c r="U760" s="6"/>
      <c r="V760" s="6"/>
    </row>
    <row r="761" spans="1:22" s="77" customFormat="1" x14ac:dyDescent="0.2">
      <c r="A761" s="192" t="s">
        <v>17057</v>
      </c>
      <c r="B761" s="128">
        <v>48</v>
      </c>
      <c r="C761" s="77" t="str">
        <f>VLOOKUP(D761,fips_xref!$A$2:$B$53,2,FALSE)</f>
        <v>48475</v>
      </c>
      <c r="D761" t="s">
        <v>17049</v>
      </c>
      <c r="E761">
        <v>1311</v>
      </c>
      <c r="F761" t="s">
        <v>17459</v>
      </c>
      <c r="G761">
        <v>31000227</v>
      </c>
      <c r="H761" t="s">
        <v>17468</v>
      </c>
      <c r="I761" t="s">
        <v>17469</v>
      </c>
      <c r="J761" t="str">
        <f>VLOOKUP(G761,SCC_xref!$D$6:$E$261,2,FALSE)</f>
        <v>Dehydrator</v>
      </c>
      <c r="K761" s="129">
        <v>0</v>
      </c>
      <c r="L761" s="129">
        <v>0.09</v>
      </c>
      <c r="M761" s="174"/>
      <c r="N761" s="174"/>
      <c r="O761" s="174"/>
      <c r="P761" s="6"/>
      <c r="Q761" s="6"/>
      <c r="R761" s="6"/>
      <c r="S761" s="6"/>
      <c r="T761" s="6"/>
      <c r="U761" s="6"/>
      <c r="V761" s="6"/>
    </row>
    <row r="762" spans="1:22" s="77" customFormat="1" x14ac:dyDescent="0.2">
      <c r="A762" s="192" t="s">
        <v>17057</v>
      </c>
      <c r="B762" s="128">
        <v>48</v>
      </c>
      <c r="C762" s="77" t="str">
        <f>VLOOKUP(D762,fips_xref!$A$2:$B$53,2,FALSE)</f>
        <v>48475</v>
      </c>
      <c r="D762" t="s">
        <v>17049</v>
      </c>
      <c r="E762">
        <v>1311</v>
      </c>
      <c r="F762" t="s">
        <v>17459</v>
      </c>
      <c r="G762">
        <v>31000228</v>
      </c>
      <c r="H762" t="s">
        <v>17497</v>
      </c>
      <c r="I762" t="s">
        <v>17469</v>
      </c>
      <c r="J762" t="str">
        <f>VLOOKUP(G762,SCC_xref!$D$6:$E$261,2,FALSE)</f>
        <v>Dehydrator</v>
      </c>
      <c r="K762" s="129">
        <v>0</v>
      </c>
      <c r="L762" s="129">
        <v>0</v>
      </c>
      <c r="M762" s="174"/>
      <c r="N762" s="174"/>
      <c r="O762" s="174"/>
      <c r="P762" s="6"/>
      <c r="Q762" s="6"/>
      <c r="R762" s="6"/>
      <c r="S762" s="6"/>
      <c r="T762" s="6"/>
      <c r="U762" s="6"/>
      <c r="V762" s="6"/>
    </row>
    <row r="763" spans="1:22" s="77" customFormat="1" x14ac:dyDescent="0.2">
      <c r="A763" s="192" t="s">
        <v>17057</v>
      </c>
      <c r="B763" s="128">
        <v>48</v>
      </c>
      <c r="C763" s="77" t="str">
        <f>VLOOKUP(D763,fips_xref!$A$2:$B$53,2,FALSE)</f>
        <v>48475</v>
      </c>
      <c r="D763" t="s">
        <v>17049</v>
      </c>
      <c r="E763">
        <v>1311</v>
      </c>
      <c r="F763" t="s">
        <v>17459</v>
      </c>
      <c r="G763">
        <v>31000299</v>
      </c>
      <c r="H763" t="s">
        <v>17470</v>
      </c>
      <c r="I763" t="s">
        <v>17465</v>
      </c>
      <c r="J763" t="str">
        <f>VLOOKUP(G763,SCC_xref!$D$6:$E$261,2,FALSE)</f>
        <v>Natural Gas Production, Other Not Classified</v>
      </c>
      <c r="K763" s="129">
        <v>0</v>
      </c>
      <c r="L763" s="129">
        <v>1.0900000000000001</v>
      </c>
      <c r="M763" s="174"/>
      <c r="N763" s="174"/>
      <c r="O763" s="174"/>
      <c r="P763" s="6"/>
      <c r="Q763" s="6"/>
      <c r="R763" s="6"/>
      <c r="S763" s="6"/>
      <c r="T763" s="6"/>
      <c r="U763" s="6"/>
      <c r="V763" s="6"/>
    </row>
    <row r="764" spans="1:22" s="77" customFormat="1" x14ac:dyDescent="0.2">
      <c r="A764" s="192" t="s">
        <v>17057</v>
      </c>
      <c r="B764" s="128">
        <v>48</v>
      </c>
      <c r="C764" s="77" t="str">
        <f>VLOOKUP(D764,fips_xref!$A$2:$B$53,2,FALSE)</f>
        <v>48475</v>
      </c>
      <c r="D764" t="s">
        <v>17049</v>
      </c>
      <c r="E764">
        <v>1311</v>
      </c>
      <c r="F764" t="s">
        <v>17459</v>
      </c>
      <c r="G764">
        <v>31000305</v>
      </c>
      <c r="H764" t="s">
        <v>17538</v>
      </c>
      <c r="I764" t="s">
        <v>17469</v>
      </c>
      <c r="J764" t="str">
        <f>VLOOKUP(G764,SCC_xref!$D$6:$E$261,2,FALSE)</f>
        <v>Natural Gas Processing Facilities, Gas Sweeting: Amine Process</v>
      </c>
      <c r="K764" s="129">
        <v>0</v>
      </c>
      <c r="L764" s="129">
        <v>0</v>
      </c>
      <c r="M764" s="174"/>
      <c r="N764" s="174"/>
      <c r="O764" s="174"/>
      <c r="P764" s="6"/>
      <c r="Q764" s="6"/>
      <c r="R764" s="6"/>
      <c r="S764" s="6"/>
      <c r="T764" s="6"/>
      <c r="U764" s="6"/>
      <c r="V764" s="6"/>
    </row>
    <row r="765" spans="1:22" s="77" customFormat="1" x14ac:dyDescent="0.2">
      <c r="A765" s="192" t="s">
        <v>17057</v>
      </c>
      <c r="B765" s="128">
        <v>48</v>
      </c>
      <c r="C765" s="77" t="str">
        <f>VLOOKUP(D765,fips_xref!$A$2:$B$53,2,FALSE)</f>
        <v>48475</v>
      </c>
      <c r="D765" t="s">
        <v>17049</v>
      </c>
      <c r="E765">
        <v>1311</v>
      </c>
      <c r="F765" t="s">
        <v>17459</v>
      </c>
      <c r="G765">
        <v>31000404</v>
      </c>
      <c r="H765" t="s">
        <v>17471</v>
      </c>
      <c r="I765" t="s">
        <v>17465</v>
      </c>
      <c r="J765" t="str">
        <f>VLOOKUP(G765,SCC_xref!$D$6:$E$261,2,FALSE)</f>
        <v>Process Heaters</v>
      </c>
      <c r="K765" s="129">
        <v>0</v>
      </c>
      <c r="L765" s="129">
        <v>0</v>
      </c>
      <c r="M765" s="174"/>
      <c r="N765" s="174"/>
      <c r="O765" s="174"/>
      <c r="P765" s="6"/>
      <c r="Q765" s="6"/>
      <c r="R765" s="6"/>
      <c r="S765" s="6"/>
      <c r="T765" s="6"/>
      <c r="U765" s="6"/>
      <c r="V765" s="6"/>
    </row>
    <row r="766" spans="1:22" s="77" customFormat="1" x14ac:dyDescent="0.2">
      <c r="A766" s="192" t="s">
        <v>17057</v>
      </c>
      <c r="B766" s="128">
        <v>48</v>
      </c>
      <c r="C766" s="77" t="str">
        <f>VLOOKUP(D766,fips_xref!$A$2:$B$53,2,FALSE)</f>
        <v>48475</v>
      </c>
      <c r="D766" t="s">
        <v>17049</v>
      </c>
      <c r="E766">
        <v>1311</v>
      </c>
      <c r="F766" t="s">
        <v>17459</v>
      </c>
      <c r="G766">
        <v>31088801</v>
      </c>
      <c r="H766" t="s">
        <v>17472</v>
      </c>
      <c r="I766" t="s">
        <v>17465</v>
      </c>
      <c r="J766" t="str">
        <f>VLOOKUP(G766,SCC_xref!$D$6:$E$261,2,FALSE)</f>
        <v>Permitted Fugitives</v>
      </c>
      <c r="K766" s="129">
        <v>0</v>
      </c>
      <c r="L766" s="129">
        <v>0.52</v>
      </c>
      <c r="M766" s="174"/>
      <c r="N766" s="174"/>
      <c r="O766" s="174"/>
      <c r="P766" s="6"/>
      <c r="Q766" s="6"/>
      <c r="R766" s="6"/>
      <c r="S766" s="6"/>
      <c r="T766" s="6"/>
      <c r="U766" s="6"/>
      <c r="V766" s="6"/>
    </row>
    <row r="767" spans="1:22" s="77" customFormat="1" x14ac:dyDescent="0.2">
      <c r="A767" s="192" t="s">
        <v>17057</v>
      </c>
      <c r="B767" s="128">
        <v>48</v>
      </c>
      <c r="C767" s="77" t="str">
        <f>VLOOKUP(D767,fips_xref!$A$2:$B$53,2,FALSE)</f>
        <v>48475</v>
      </c>
      <c r="D767" t="s">
        <v>17049</v>
      </c>
      <c r="E767">
        <v>1311</v>
      </c>
      <c r="F767" t="s">
        <v>17459</v>
      </c>
      <c r="G767">
        <v>31088811</v>
      </c>
      <c r="H767" t="s">
        <v>17505</v>
      </c>
      <c r="I767" t="s">
        <v>17506</v>
      </c>
      <c r="J767" t="str">
        <f>VLOOKUP(G767,SCC_xref!$D$6:$E$261,2,FALSE)</f>
        <v>Permitted Fugitives</v>
      </c>
      <c r="K767" s="129">
        <v>0</v>
      </c>
      <c r="L767" s="129">
        <v>0.14000000000000001</v>
      </c>
      <c r="M767" s="174"/>
      <c r="N767" s="174"/>
      <c r="O767" s="174"/>
      <c r="P767" s="6"/>
      <c r="Q767" s="6"/>
      <c r="R767" s="6"/>
      <c r="S767" s="6"/>
      <c r="T767" s="6"/>
      <c r="U767" s="6"/>
      <c r="V767" s="6"/>
    </row>
    <row r="768" spans="1:22" s="77" customFormat="1" x14ac:dyDescent="0.2">
      <c r="A768" s="192" t="s">
        <v>17057</v>
      </c>
      <c r="B768" s="128">
        <v>48</v>
      </c>
      <c r="C768" s="77" t="str">
        <f>VLOOKUP(D768,fips_xref!$A$2:$B$53,2,FALSE)</f>
        <v>48475</v>
      </c>
      <c r="D768" t="s">
        <v>17049</v>
      </c>
      <c r="E768">
        <v>1311</v>
      </c>
      <c r="F768" t="s">
        <v>17459</v>
      </c>
      <c r="G768">
        <v>40300102</v>
      </c>
      <c r="H768" t="s">
        <v>17611</v>
      </c>
      <c r="I768" t="s">
        <v>17474</v>
      </c>
      <c r="J768" t="str">
        <f>VLOOKUP(G768,SCC_xref!$D$6:$E$261,2,FALSE)</f>
        <v>Permitted Tank Losses</v>
      </c>
      <c r="K768" s="129">
        <v>0</v>
      </c>
      <c r="L768" s="129">
        <v>0.35</v>
      </c>
      <c r="M768" s="174"/>
      <c r="N768" s="174"/>
      <c r="O768" s="174"/>
      <c r="P768" s="6"/>
      <c r="Q768" s="6"/>
      <c r="R768" s="6"/>
      <c r="S768" s="6"/>
      <c r="T768" s="6"/>
      <c r="U768" s="6"/>
      <c r="V768" s="6"/>
    </row>
    <row r="769" spans="1:22" s="77" customFormat="1" x14ac:dyDescent="0.2">
      <c r="A769" s="192" t="s">
        <v>17057</v>
      </c>
      <c r="B769" s="128">
        <v>48</v>
      </c>
      <c r="C769" s="77" t="str">
        <f>VLOOKUP(D769,fips_xref!$A$2:$B$53,2,FALSE)</f>
        <v>48475</v>
      </c>
      <c r="D769" t="s">
        <v>17049</v>
      </c>
      <c r="E769">
        <v>1311</v>
      </c>
      <c r="F769" t="s">
        <v>17459</v>
      </c>
      <c r="G769">
        <v>40300199</v>
      </c>
      <c r="H769" t="s">
        <v>17525</v>
      </c>
      <c r="I769" t="s">
        <v>17474</v>
      </c>
      <c r="J769" t="str">
        <f>VLOOKUP(G769,SCC_xref!$D$6:$E$261,2,FALSE)</f>
        <v>Permitted Tank Losses</v>
      </c>
      <c r="K769" s="129">
        <v>0</v>
      </c>
      <c r="L769" s="129">
        <v>0.04</v>
      </c>
      <c r="M769" s="174"/>
      <c r="N769" s="174"/>
      <c r="O769" s="174"/>
      <c r="P769" s="6"/>
      <c r="Q769" s="6"/>
      <c r="R769" s="6"/>
      <c r="S769" s="6"/>
      <c r="T769" s="6"/>
      <c r="U769" s="6"/>
      <c r="V769" s="6"/>
    </row>
    <row r="770" spans="1:22" s="77" customFormat="1" x14ac:dyDescent="0.2">
      <c r="A770" s="192" t="s">
        <v>17057</v>
      </c>
      <c r="B770" s="128">
        <v>48</v>
      </c>
      <c r="C770" s="77" t="str">
        <f>VLOOKUP(D770,fips_xref!$A$2:$B$53,2,FALSE)</f>
        <v>48475</v>
      </c>
      <c r="D770" t="s">
        <v>17049</v>
      </c>
      <c r="E770">
        <v>1311</v>
      </c>
      <c r="F770" t="s">
        <v>17459</v>
      </c>
      <c r="G770">
        <v>40400311</v>
      </c>
      <c r="H770" t="s">
        <v>17477</v>
      </c>
      <c r="I770" t="s">
        <v>17478</v>
      </c>
      <c r="J770" t="str">
        <f>VLOOKUP(G770,SCC_xref!$D$6:$E$261,2,FALSE)</f>
        <v>Permitted Tank Losses</v>
      </c>
      <c r="K770" s="129">
        <v>0</v>
      </c>
      <c r="L770" s="129">
        <v>1.1100000000000001</v>
      </c>
      <c r="M770" s="174"/>
      <c r="N770" s="174"/>
      <c r="O770" s="174"/>
      <c r="P770" s="6"/>
      <c r="Q770" s="6"/>
      <c r="R770" s="6"/>
      <c r="S770" s="6"/>
      <c r="T770" s="6"/>
      <c r="U770" s="6"/>
      <c r="V770" s="6"/>
    </row>
    <row r="771" spans="1:22" s="77" customFormat="1" x14ac:dyDescent="0.2">
      <c r="A771" s="192" t="s">
        <v>17057</v>
      </c>
      <c r="B771" s="128">
        <v>48</v>
      </c>
      <c r="C771" s="77" t="str">
        <f>VLOOKUP(D771,fips_xref!$A$2:$B$53,2,FALSE)</f>
        <v>48475</v>
      </c>
      <c r="D771" t="s">
        <v>17049</v>
      </c>
      <c r="E771">
        <v>1311</v>
      </c>
      <c r="F771" t="s">
        <v>17459</v>
      </c>
      <c r="G771">
        <v>40600126</v>
      </c>
      <c r="H771" t="s">
        <v>17598</v>
      </c>
      <c r="I771" t="s">
        <v>17504</v>
      </c>
      <c r="J771" t="str">
        <f>VLOOKUP(G771,SCC_xref!$D$6:$E$261,2,FALSE)</f>
        <v>Permitted Tank Losses</v>
      </c>
      <c r="K771" s="129">
        <v>0</v>
      </c>
      <c r="L771" s="129">
        <v>0.05</v>
      </c>
      <c r="M771" s="174"/>
      <c r="N771" s="174"/>
      <c r="O771" s="174"/>
      <c r="P771" s="6"/>
      <c r="Q771" s="6"/>
      <c r="R771" s="6"/>
      <c r="S771" s="6"/>
      <c r="T771" s="6"/>
      <c r="U771" s="6"/>
      <c r="V771" s="6"/>
    </row>
    <row r="772" spans="1:22" s="77" customFormat="1" x14ac:dyDescent="0.2">
      <c r="A772" s="192" t="s">
        <v>17057</v>
      </c>
      <c r="B772" s="128">
        <v>48</v>
      </c>
      <c r="C772" s="77" t="str">
        <f>VLOOKUP(D772,fips_xref!$A$2:$B$53,2,FALSE)</f>
        <v>48475</v>
      </c>
      <c r="D772" t="s">
        <v>17049</v>
      </c>
      <c r="E772">
        <v>1311</v>
      </c>
      <c r="F772" t="s">
        <v>17459</v>
      </c>
      <c r="G772">
        <v>40799997</v>
      </c>
      <c r="H772" t="s">
        <v>17636</v>
      </c>
      <c r="I772" t="s">
        <v>17548</v>
      </c>
      <c r="J772" t="str">
        <f>VLOOKUP(G772,SCC_xref!$D$6:$E$261,2,FALSE)</f>
        <v>Natural Gas Production, Other Not Classified</v>
      </c>
      <c r="K772" s="129">
        <v>0</v>
      </c>
      <c r="L772" s="129">
        <v>0</v>
      </c>
      <c r="M772" s="174"/>
      <c r="N772" s="174"/>
      <c r="O772" s="174"/>
      <c r="P772" s="6"/>
      <c r="Q772" s="6"/>
      <c r="R772" s="6"/>
      <c r="S772" s="6"/>
      <c r="T772" s="6"/>
      <c r="U772" s="6"/>
      <c r="V772" s="6"/>
    </row>
    <row r="773" spans="1:22" s="77" customFormat="1" x14ac:dyDescent="0.2">
      <c r="A773" s="192" t="s">
        <v>17057</v>
      </c>
      <c r="B773" s="128">
        <v>48</v>
      </c>
      <c r="C773" s="77" t="str">
        <f>VLOOKUP(D773,fips_xref!$A$2:$B$53,2,FALSE)</f>
        <v>48475</v>
      </c>
      <c r="D773" t="s">
        <v>17049</v>
      </c>
      <c r="E773">
        <v>1311</v>
      </c>
      <c r="F773" t="s">
        <v>17459</v>
      </c>
      <c r="G773">
        <v>40899995</v>
      </c>
      <c r="H773" t="s">
        <v>17550</v>
      </c>
      <c r="I773" t="s">
        <v>17512</v>
      </c>
      <c r="J773" t="str">
        <f>VLOOKUP(G773,SCC_xref!$D$6:$E$261,2,FALSE)</f>
        <v>Natural Gas Production, Other Not Classified</v>
      </c>
      <c r="K773" s="129">
        <v>0</v>
      </c>
      <c r="L773" s="129">
        <v>0.1</v>
      </c>
      <c r="M773" s="174"/>
      <c r="N773" s="174"/>
      <c r="O773" s="174"/>
      <c r="P773" s="6"/>
      <c r="Q773" s="6"/>
      <c r="R773" s="6"/>
      <c r="S773" s="6"/>
      <c r="T773" s="6"/>
      <c r="U773" s="6"/>
      <c r="V773" s="6"/>
    </row>
    <row r="774" spans="1:22" s="77" customFormat="1" x14ac:dyDescent="0.2">
      <c r="A774" s="192" t="s">
        <v>17057</v>
      </c>
      <c r="B774" s="128">
        <v>48</v>
      </c>
      <c r="C774" s="77" t="str">
        <f>VLOOKUP(D774,fips_xref!$A$2:$B$53,2,FALSE)</f>
        <v>48475</v>
      </c>
      <c r="D774" t="s">
        <v>17049</v>
      </c>
      <c r="E774">
        <v>1311</v>
      </c>
      <c r="F774" t="s">
        <v>17459</v>
      </c>
      <c r="G774">
        <v>40899999</v>
      </c>
      <c r="H774" t="s">
        <v>17511</v>
      </c>
      <c r="I774" t="s">
        <v>17512</v>
      </c>
      <c r="J774" t="str">
        <f>VLOOKUP(G774,SCC_xref!$D$6:$E$261,2,FALSE)</f>
        <v>Natural Gas Production, Other Not Classified</v>
      </c>
      <c r="K774" s="129">
        <v>0</v>
      </c>
      <c r="L774" s="129">
        <v>0.24</v>
      </c>
      <c r="M774" s="174"/>
      <c r="N774" s="174"/>
      <c r="O774" s="174"/>
      <c r="P774" s="6"/>
      <c r="Q774" s="6"/>
      <c r="R774" s="6"/>
      <c r="S774" s="6"/>
      <c r="T774" s="6"/>
      <c r="U774" s="6"/>
      <c r="V774" s="6"/>
    </row>
    <row r="775" spans="1:22" s="77" customFormat="1" x14ac:dyDescent="0.2">
      <c r="A775" s="192" t="s">
        <v>17057</v>
      </c>
      <c r="B775" s="128">
        <v>48</v>
      </c>
      <c r="C775" s="77" t="str">
        <f>VLOOKUP(D775,fips_xref!$A$2:$B$53,2,FALSE)</f>
        <v>48475</v>
      </c>
      <c r="D775" t="s">
        <v>17049</v>
      </c>
      <c r="E775">
        <v>4922</v>
      </c>
      <c r="F775" t="s">
        <v>17535</v>
      </c>
      <c r="G775">
        <v>20200253</v>
      </c>
      <c r="H775" t="s">
        <v>17462</v>
      </c>
      <c r="I775" t="s">
        <v>17461</v>
      </c>
      <c r="J775" t="str">
        <f>VLOOKUP(G775,SCC_xref!$D$6:$E$261,2,FALSE)</f>
        <v>Compressor Engines</v>
      </c>
      <c r="K775" s="129">
        <v>161.86000000000001</v>
      </c>
      <c r="L775" s="129">
        <v>1.6359999999999999</v>
      </c>
      <c r="M775" s="174"/>
      <c r="N775" s="174"/>
      <c r="O775" s="174"/>
      <c r="P775" s="6"/>
      <c r="Q775" s="6"/>
      <c r="R775" s="6"/>
      <c r="S775" s="6"/>
      <c r="T775" s="6"/>
      <c r="U775" s="6"/>
      <c r="V775" s="6"/>
    </row>
    <row r="776" spans="1:22" s="77" customFormat="1" x14ac:dyDescent="0.2">
      <c r="A776" s="192" t="s">
        <v>17057</v>
      </c>
      <c r="B776" s="128">
        <v>48</v>
      </c>
      <c r="C776" s="77" t="str">
        <f>VLOOKUP(D776,fips_xref!$A$2:$B$53,2,FALSE)</f>
        <v>48475</v>
      </c>
      <c r="D776" t="s">
        <v>17049</v>
      </c>
      <c r="E776">
        <v>4922</v>
      </c>
      <c r="F776" t="s">
        <v>17535</v>
      </c>
      <c r="G776">
        <v>20200254</v>
      </c>
      <c r="H776" t="s">
        <v>17463</v>
      </c>
      <c r="I776" t="s">
        <v>17461</v>
      </c>
      <c r="J776" t="str">
        <f>VLOOKUP(G776,SCC_xref!$D$6:$E$261,2,FALSE)</f>
        <v>Compressor Engines</v>
      </c>
      <c r="K776" s="129">
        <v>62.77</v>
      </c>
      <c r="L776" s="129">
        <v>9.33</v>
      </c>
      <c r="M776" s="174"/>
      <c r="N776" s="174"/>
      <c r="O776" s="174"/>
      <c r="P776" s="6"/>
      <c r="Q776" s="6"/>
      <c r="R776" s="6"/>
      <c r="S776" s="6"/>
      <c r="T776" s="6"/>
      <c r="U776" s="6"/>
      <c r="V776" s="6"/>
    </row>
    <row r="777" spans="1:22" s="77" customFormat="1" x14ac:dyDescent="0.2">
      <c r="A777" s="192" t="s">
        <v>17057</v>
      </c>
      <c r="B777" s="128">
        <v>48</v>
      </c>
      <c r="C777" s="77" t="str">
        <f>VLOOKUP(D777,fips_xref!$A$2:$B$53,2,FALSE)</f>
        <v>48475</v>
      </c>
      <c r="D777" t="s">
        <v>17049</v>
      </c>
      <c r="E777">
        <v>4922</v>
      </c>
      <c r="F777" t="s">
        <v>17535</v>
      </c>
      <c r="G777">
        <v>30600402</v>
      </c>
      <c r="H777" t="s">
        <v>17536</v>
      </c>
      <c r="I777" t="s">
        <v>17490</v>
      </c>
      <c r="J777" t="str">
        <f>VLOOKUP(G777,SCC_xref!$D$6:$E$261,2,FALSE)</f>
        <v>Natural Gas Production, Other Not Classified</v>
      </c>
      <c r="K777" s="129">
        <v>0</v>
      </c>
      <c r="L777" s="129">
        <v>0</v>
      </c>
      <c r="M777" s="174"/>
      <c r="N777" s="174"/>
      <c r="O777" s="174"/>
      <c r="P777" s="6"/>
      <c r="Q777" s="6"/>
      <c r="R777" s="6"/>
      <c r="S777" s="6"/>
      <c r="T777" s="6"/>
      <c r="U777" s="6"/>
      <c r="V777" s="6"/>
    </row>
    <row r="778" spans="1:22" s="77" customFormat="1" x14ac:dyDescent="0.2">
      <c r="A778" s="192" t="s">
        <v>17057</v>
      </c>
      <c r="B778" s="128">
        <v>48</v>
      </c>
      <c r="C778" s="77" t="str">
        <f>VLOOKUP(D778,fips_xref!$A$2:$B$53,2,FALSE)</f>
        <v>48475</v>
      </c>
      <c r="D778" t="s">
        <v>17049</v>
      </c>
      <c r="E778">
        <v>4922</v>
      </c>
      <c r="F778" t="s">
        <v>17535</v>
      </c>
      <c r="G778">
        <v>31000220</v>
      </c>
      <c r="H778" t="s">
        <v>17495</v>
      </c>
      <c r="I778" t="s">
        <v>17496</v>
      </c>
      <c r="J778" t="str">
        <f>VLOOKUP(G778,SCC_xref!$D$6:$E$261,2,FALSE)</f>
        <v>Natural Gas Production, All Equipt Leak Fugitives</v>
      </c>
      <c r="K778" s="129">
        <v>0</v>
      </c>
      <c r="L778" s="129">
        <v>1.05</v>
      </c>
      <c r="M778" s="174"/>
      <c r="N778" s="174"/>
      <c r="O778" s="174"/>
      <c r="P778" s="6"/>
      <c r="Q778" s="6"/>
      <c r="R778" s="6"/>
      <c r="S778" s="6"/>
      <c r="T778" s="6"/>
      <c r="U778" s="6"/>
      <c r="V778" s="6"/>
    </row>
    <row r="779" spans="1:22" s="77" customFormat="1" x14ac:dyDescent="0.2">
      <c r="A779" s="192" t="s">
        <v>17057</v>
      </c>
      <c r="B779" s="128">
        <v>48</v>
      </c>
      <c r="C779" s="77" t="str">
        <f>VLOOKUP(D779,fips_xref!$A$2:$B$53,2,FALSE)</f>
        <v>48475</v>
      </c>
      <c r="D779" t="s">
        <v>17049</v>
      </c>
      <c r="E779">
        <v>4922</v>
      </c>
      <c r="F779" t="s">
        <v>17535</v>
      </c>
      <c r="G779">
        <v>31000301</v>
      </c>
      <c r="H779" t="s">
        <v>17537</v>
      </c>
      <c r="I779" t="s">
        <v>17506</v>
      </c>
      <c r="J779" t="str">
        <f>VLOOKUP(G779,SCC_xref!$D$6:$E$261,2,FALSE)</f>
        <v>Dehydrator</v>
      </c>
      <c r="K779" s="129">
        <v>0</v>
      </c>
      <c r="L779" s="129">
        <v>0</v>
      </c>
      <c r="M779" s="174"/>
      <c r="N779" s="174"/>
      <c r="O779" s="174"/>
      <c r="P779" s="6"/>
      <c r="Q779" s="6"/>
      <c r="R779" s="6"/>
      <c r="S779" s="6"/>
      <c r="T779" s="6"/>
      <c r="U779" s="6"/>
      <c r="V779" s="6"/>
    </row>
    <row r="780" spans="1:22" s="77" customFormat="1" x14ac:dyDescent="0.2">
      <c r="A780" s="192" t="s">
        <v>17057</v>
      </c>
      <c r="B780" s="128">
        <v>48</v>
      </c>
      <c r="C780" s="77" t="str">
        <f>VLOOKUP(D780,fips_xref!$A$2:$B$53,2,FALSE)</f>
        <v>48475</v>
      </c>
      <c r="D780" t="s">
        <v>17049</v>
      </c>
      <c r="E780">
        <v>4922</v>
      </c>
      <c r="F780" t="s">
        <v>17535</v>
      </c>
      <c r="G780">
        <v>31000302</v>
      </c>
      <c r="H780" t="s">
        <v>17532</v>
      </c>
      <c r="I780" t="s">
        <v>17506</v>
      </c>
      <c r="J780" t="str">
        <f>VLOOKUP(G780,SCC_xref!$D$6:$E$261,2,FALSE)</f>
        <v>Dehydrator</v>
      </c>
      <c r="K780" s="129">
        <v>0</v>
      </c>
      <c r="L780" s="129">
        <v>0</v>
      </c>
      <c r="M780" s="174"/>
      <c r="N780" s="174"/>
      <c r="O780" s="174"/>
      <c r="P780" s="6"/>
      <c r="Q780" s="6"/>
      <c r="R780" s="6"/>
      <c r="S780" s="6"/>
      <c r="T780" s="6"/>
      <c r="U780" s="6"/>
      <c r="V780" s="6"/>
    </row>
    <row r="781" spans="1:22" s="77" customFormat="1" x14ac:dyDescent="0.2">
      <c r="A781" s="192" t="s">
        <v>17057</v>
      </c>
      <c r="B781" s="128">
        <v>48</v>
      </c>
      <c r="C781" s="77" t="str">
        <f>VLOOKUP(D781,fips_xref!$A$2:$B$53,2,FALSE)</f>
        <v>48475</v>
      </c>
      <c r="D781" t="s">
        <v>17049</v>
      </c>
      <c r="E781">
        <v>4922</v>
      </c>
      <c r="F781" t="s">
        <v>17535</v>
      </c>
      <c r="G781">
        <v>31088811</v>
      </c>
      <c r="H781" t="s">
        <v>17505</v>
      </c>
      <c r="I781" t="s">
        <v>17506</v>
      </c>
      <c r="J781" t="str">
        <f>VLOOKUP(G781,SCC_xref!$D$6:$E$261,2,FALSE)</f>
        <v>Permitted Fugitives</v>
      </c>
      <c r="K781" s="129">
        <v>0</v>
      </c>
      <c r="L781" s="129">
        <v>0</v>
      </c>
      <c r="M781" s="174"/>
      <c r="N781" s="174"/>
      <c r="O781" s="174"/>
      <c r="P781" s="6"/>
      <c r="Q781" s="6"/>
      <c r="R781" s="6"/>
      <c r="S781" s="6"/>
      <c r="T781" s="6"/>
      <c r="U781" s="6"/>
      <c r="V781" s="6"/>
    </row>
    <row r="782" spans="1:22" s="77" customFormat="1" x14ac:dyDescent="0.2">
      <c r="A782" s="192" t="s">
        <v>17057</v>
      </c>
      <c r="B782" s="128">
        <v>48</v>
      </c>
      <c r="C782" s="77" t="str">
        <f>VLOOKUP(D782,fips_xref!$A$2:$B$53,2,FALSE)</f>
        <v>48475</v>
      </c>
      <c r="D782" t="s">
        <v>17049</v>
      </c>
      <c r="E782">
        <v>4922</v>
      </c>
      <c r="F782" t="s">
        <v>17535</v>
      </c>
      <c r="G782">
        <v>40301099</v>
      </c>
      <c r="H782" t="s">
        <v>17473</v>
      </c>
      <c r="I782" t="s">
        <v>17474</v>
      </c>
      <c r="J782" t="str">
        <f>VLOOKUP(G782,SCC_xref!$D$6:$E$261,2,FALSE)</f>
        <v>Permitted Tank Losses</v>
      </c>
      <c r="K782" s="129">
        <v>0</v>
      </c>
      <c r="L782" s="129">
        <v>0</v>
      </c>
      <c r="M782" s="174"/>
      <c r="N782" s="174"/>
      <c r="O782" s="174"/>
      <c r="P782" s="6"/>
      <c r="Q782" s="6"/>
      <c r="R782" s="6"/>
      <c r="S782" s="6"/>
      <c r="T782" s="6"/>
      <c r="U782" s="6"/>
      <c r="V782" s="6"/>
    </row>
    <row r="783" spans="1:22" s="77" customFormat="1" x14ac:dyDescent="0.2">
      <c r="A783" s="192" t="s">
        <v>17057</v>
      </c>
      <c r="B783" s="128">
        <v>48</v>
      </c>
      <c r="C783" s="77" t="str">
        <f>VLOOKUP(D783,fips_xref!$A$2:$B$53,2,FALSE)</f>
        <v>48475</v>
      </c>
      <c r="D783" t="s">
        <v>17049</v>
      </c>
      <c r="E783">
        <v>4922</v>
      </c>
      <c r="F783" t="s">
        <v>17535</v>
      </c>
      <c r="G783">
        <v>40400311</v>
      </c>
      <c r="H783" t="s">
        <v>17477</v>
      </c>
      <c r="I783" t="s">
        <v>17478</v>
      </c>
      <c r="J783" t="str">
        <f>VLOOKUP(G783,SCC_xref!$D$6:$E$261,2,FALSE)</f>
        <v>Permitted Tank Losses</v>
      </c>
      <c r="K783" s="129">
        <v>0</v>
      </c>
      <c r="L783" s="129">
        <v>23.41</v>
      </c>
      <c r="M783" s="174"/>
      <c r="N783" s="174"/>
      <c r="O783" s="174"/>
      <c r="P783" s="6"/>
      <c r="Q783" s="6"/>
      <c r="R783" s="6"/>
      <c r="S783" s="6"/>
      <c r="T783" s="6"/>
      <c r="U783" s="6"/>
      <c r="V783" s="6"/>
    </row>
    <row r="784" spans="1:22" s="77" customFormat="1" x14ac:dyDescent="0.2">
      <c r="A784" s="192" t="s">
        <v>17057</v>
      </c>
      <c r="B784" s="128">
        <v>48</v>
      </c>
      <c r="C784" s="77" t="str">
        <f>VLOOKUP(D784,fips_xref!$A$2:$B$53,2,FALSE)</f>
        <v>48475</v>
      </c>
      <c r="D784" t="s">
        <v>17049</v>
      </c>
      <c r="E784">
        <v>4922</v>
      </c>
      <c r="F784" t="s">
        <v>17535</v>
      </c>
      <c r="G784">
        <v>40400313</v>
      </c>
      <c r="H784" t="s">
        <v>17477</v>
      </c>
      <c r="I784" t="s">
        <v>17478</v>
      </c>
      <c r="J784" t="str">
        <f>VLOOKUP(G784,SCC_xref!$D$6:$E$261,2,FALSE)</f>
        <v>Permitted Tank Losses</v>
      </c>
      <c r="K784" s="129">
        <v>0</v>
      </c>
      <c r="L784" s="129">
        <v>4.4999999999999997E-3</v>
      </c>
      <c r="M784" s="174"/>
      <c r="N784" s="174"/>
      <c r="O784" s="174"/>
      <c r="P784" s="6"/>
      <c r="Q784" s="6"/>
      <c r="R784" s="6"/>
      <c r="S784" s="6"/>
      <c r="T784" s="6"/>
      <c r="U784" s="6"/>
      <c r="V784" s="6"/>
    </row>
    <row r="785" spans="1:22" s="77" customFormat="1" x14ac:dyDescent="0.2">
      <c r="A785" s="192" t="s">
        <v>17057</v>
      </c>
      <c r="B785" s="128">
        <v>48</v>
      </c>
      <c r="C785" s="77" t="str">
        <f>VLOOKUP(D785,fips_xref!$A$2:$B$53,2,FALSE)</f>
        <v>48475</v>
      </c>
      <c r="D785" t="s">
        <v>17049</v>
      </c>
      <c r="E785">
        <v>4922</v>
      </c>
      <c r="F785" t="s">
        <v>17535</v>
      </c>
      <c r="G785">
        <v>40899999</v>
      </c>
      <c r="H785" t="s">
        <v>17511</v>
      </c>
      <c r="I785" t="s">
        <v>17512</v>
      </c>
      <c r="J785" t="str">
        <f>VLOOKUP(G785,SCC_xref!$D$6:$E$261,2,FALSE)</f>
        <v>Natural Gas Production, Other Not Classified</v>
      </c>
      <c r="K785" s="129">
        <v>0</v>
      </c>
      <c r="L785" s="129">
        <v>1.98</v>
      </c>
      <c r="M785" s="174"/>
      <c r="N785" s="174"/>
      <c r="O785" s="174"/>
      <c r="P785" s="6"/>
      <c r="Q785" s="6"/>
      <c r="R785" s="6"/>
      <c r="S785" s="6"/>
      <c r="T785" s="6"/>
      <c r="U785" s="6"/>
      <c r="V785" s="6"/>
    </row>
    <row r="786" spans="1:22" s="77" customFormat="1" x14ac:dyDescent="0.2">
      <c r="A786" s="192" t="s">
        <v>17057</v>
      </c>
      <c r="B786" s="128">
        <v>48</v>
      </c>
      <c r="C786" s="77" t="str">
        <f>VLOOKUP(D786,fips_xref!$A$2:$B$53,2,FALSE)</f>
        <v>48495</v>
      </c>
      <c r="D786" t="s">
        <v>17050</v>
      </c>
      <c r="E786">
        <v>1311</v>
      </c>
      <c r="F786" t="s">
        <v>17459</v>
      </c>
      <c r="G786">
        <v>20200252</v>
      </c>
      <c r="H786" t="s">
        <v>17460</v>
      </c>
      <c r="I786" t="s">
        <v>17461</v>
      </c>
      <c r="J786" t="str">
        <f>VLOOKUP(G786,SCC_xref!$D$6:$E$261,2,FALSE)</f>
        <v>Compressor Engines</v>
      </c>
      <c r="K786" s="129">
        <v>8.64</v>
      </c>
      <c r="L786" s="129">
        <v>0.32719999999999999</v>
      </c>
      <c r="M786" s="174"/>
      <c r="N786" s="174"/>
      <c r="O786" s="174"/>
      <c r="P786" s="6"/>
      <c r="Q786" s="6"/>
      <c r="R786" s="6"/>
      <c r="S786" s="6"/>
      <c r="T786" s="6"/>
      <c r="U786" s="6"/>
      <c r="V786" s="6"/>
    </row>
    <row r="787" spans="1:22" s="77" customFormat="1" x14ac:dyDescent="0.2">
      <c r="A787" s="192" t="s">
        <v>17057</v>
      </c>
      <c r="B787" s="128">
        <v>48</v>
      </c>
      <c r="C787" s="77" t="str">
        <f>VLOOKUP(D787,fips_xref!$A$2:$B$53,2,FALSE)</f>
        <v>48495</v>
      </c>
      <c r="D787" t="s">
        <v>17050</v>
      </c>
      <c r="E787">
        <v>1311</v>
      </c>
      <c r="F787" t="s">
        <v>17459</v>
      </c>
      <c r="G787">
        <v>20200253</v>
      </c>
      <c r="H787" t="s">
        <v>17462</v>
      </c>
      <c r="I787" t="s">
        <v>17461</v>
      </c>
      <c r="J787" t="str">
        <f>VLOOKUP(G787,SCC_xref!$D$6:$E$261,2,FALSE)</f>
        <v>Compressor Engines</v>
      </c>
      <c r="K787" s="129">
        <v>110.25109999999999</v>
      </c>
      <c r="L787" s="129">
        <v>1.458</v>
      </c>
      <c r="M787" s="174"/>
      <c r="N787" s="174"/>
      <c r="O787" s="174"/>
      <c r="P787" s="6"/>
      <c r="Q787" s="6"/>
      <c r="R787" s="6"/>
      <c r="S787" s="6"/>
      <c r="T787" s="6"/>
      <c r="U787" s="6"/>
      <c r="V787" s="6"/>
    </row>
    <row r="788" spans="1:22" s="77" customFormat="1" x14ac:dyDescent="0.2">
      <c r="A788" s="192" t="s">
        <v>17057</v>
      </c>
      <c r="B788" s="128">
        <v>48</v>
      </c>
      <c r="C788" s="77" t="str">
        <f>VLOOKUP(D788,fips_xref!$A$2:$B$53,2,FALSE)</f>
        <v>48495</v>
      </c>
      <c r="D788" t="s">
        <v>17050</v>
      </c>
      <c r="E788">
        <v>1311</v>
      </c>
      <c r="F788" t="s">
        <v>17459</v>
      </c>
      <c r="G788">
        <v>20200254</v>
      </c>
      <c r="H788" t="s">
        <v>17463</v>
      </c>
      <c r="I788" t="s">
        <v>17461</v>
      </c>
      <c r="J788" t="str">
        <f>VLOOKUP(G788,SCC_xref!$D$6:$E$261,2,FALSE)</f>
        <v>Compressor Engines</v>
      </c>
      <c r="K788" s="129">
        <v>26</v>
      </c>
      <c r="L788" s="129">
        <v>9.7425999999999995</v>
      </c>
      <c r="M788" s="174"/>
      <c r="N788" s="174"/>
      <c r="O788" s="174"/>
      <c r="P788" s="6"/>
      <c r="Q788" s="6"/>
      <c r="R788" s="6"/>
      <c r="S788" s="6"/>
      <c r="T788" s="6"/>
      <c r="U788" s="6"/>
      <c r="V788" s="6"/>
    </row>
    <row r="789" spans="1:22" s="77" customFormat="1" x14ac:dyDescent="0.2">
      <c r="A789" s="192" t="s">
        <v>17057</v>
      </c>
      <c r="B789" s="128">
        <v>48</v>
      </c>
      <c r="C789" s="77" t="str">
        <f>VLOOKUP(D789,fips_xref!$A$2:$B$53,2,FALSE)</f>
        <v>48495</v>
      </c>
      <c r="D789" t="s">
        <v>17050</v>
      </c>
      <c r="E789">
        <v>1311</v>
      </c>
      <c r="F789" t="s">
        <v>17459</v>
      </c>
      <c r="G789">
        <v>30600402</v>
      </c>
      <c r="H789" t="s">
        <v>17536</v>
      </c>
      <c r="I789" t="s">
        <v>17490</v>
      </c>
      <c r="J789" t="str">
        <f>VLOOKUP(G789,SCC_xref!$D$6:$E$261,2,FALSE)</f>
        <v>Natural Gas Production, Other Not Classified</v>
      </c>
      <c r="K789" s="129">
        <v>0</v>
      </c>
      <c r="L789" s="129">
        <v>1.5E-3</v>
      </c>
      <c r="M789" s="174"/>
      <c r="N789" s="174"/>
      <c r="O789" s="174"/>
      <c r="P789" s="6"/>
      <c r="Q789" s="6"/>
      <c r="R789" s="6"/>
      <c r="S789" s="6"/>
      <c r="T789" s="6"/>
      <c r="U789" s="6"/>
      <c r="V789" s="6"/>
    </row>
    <row r="790" spans="1:22" s="77" customFormat="1" x14ac:dyDescent="0.2">
      <c r="A790" s="192" t="s">
        <v>17057</v>
      </c>
      <c r="B790" s="128">
        <v>48</v>
      </c>
      <c r="C790" s="77" t="str">
        <f>VLOOKUP(D790,fips_xref!$A$2:$B$53,2,FALSE)</f>
        <v>48495</v>
      </c>
      <c r="D790" t="s">
        <v>17050</v>
      </c>
      <c r="E790">
        <v>1311</v>
      </c>
      <c r="F790" t="s">
        <v>17459</v>
      </c>
      <c r="G790">
        <v>31000207</v>
      </c>
      <c r="H790" t="s">
        <v>17467</v>
      </c>
      <c r="I790" t="s">
        <v>17465</v>
      </c>
      <c r="J790" t="str">
        <f>VLOOKUP(G790,SCC_xref!$D$6:$E$261,2,FALSE)</f>
        <v>Permitted Fugitives</v>
      </c>
      <c r="K790" s="129">
        <v>0</v>
      </c>
      <c r="L790" s="129">
        <v>5.56</v>
      </c>
      <c r="M790" s="174"/>
      <c r="N790" s="174"/>
      <c r="O790" s="174"/>
      <c r="P790" s="6"/>
      <c r="Q790" s="6"/>
      <c r="R790" s="6"/>
      <c r="S790" s="6"/>
      <c r="T790" s="6"/>
      <c r="U790" s="6"/>
      <c r="V790" s="6"/>
    </row>
    <row r="791" spans="1:22" s="77" customFormat="1" x14ac:dyDescent="0.2">
      <c r="A791" s="192" t="s">
        <v>17057</v>
      </c>
      <c r="B791" s="128">
        <v>48</v>
      </c>
      <c r="C791" s="77" t="str">
        <f>VLOOKUP(D791,fips_xref!$A$2:$B$53,2,FALSE)</f>
        <v>48495</v>
      </c>
      <c r="D791" t="s">
        <v>17050</v>
      </c>
      <c r="E791">
        <v>1311</v>
      </c>
      <c r="F791" t="s">
        <v>17459</v>
      </c>
      <c r="G791">
        <v>31088802</v>
      </c>
      <c r="H791" t="s">
        <v>17472</v>
      </c>
      <c r="I791" t="s">
        <v>17465</v>
      </c>
      <c r="J791" t="str">
        <f>VLOOKUP(G791,SCC_xref!$D$6:$E$261,2,FALSE)</f>
        <v>Permitted Fugitives</v>
      </c>
      <c r="K791" s="129">
        <v>0</v>
      </c>
      <c r="L791" s="129">
        <v>3.0000000000000001E-3</v>
      </c>
      <c r="M791" s="174"/>
      <c r="N791" s="174"/>
      <c r="O791" s="174"/>
      <c r="P791" s="6"/>
      <c r="Q791" s="6"/>
      <c r="R791" s="6"/>
      <c r="S791" s="6"/>
      <c r="T791" s="6"/>
      <c r="U791" s="6"/>
      <c r="V791" s="6"/>
    </row>
    <row r="792" spans="1:22" s="77" customFormat="1" x14ac:dyDescent="0.2">
      <c r="A792" s="192" t="s">
        <v>17057</v>
      </c>
      <c r="B792" s="128">
        <v>48</v>
      </c>
      <c r="C792" s="77" t="str">
        <f>VLOOKUP(D792,fips_xref!$A$2:$B$53,2,FALSE)</f>
        <v>48495</v>
      </c>
      <c r="D792" t="s">
        <v>17050</v>
      </c>
      <c r="E792">
        <v>1311</v>
      </c>
      <c r="F792" t="s">
        <v>17459</v>
      </c>
      <c r="G792">
        <v>40400311</v>
      </c>
      <c r="H792" t="s">
        <v>17477</v>
      </c>
      <c r="I792" t="s">
        <v>17478</v>
      </c>
      <c r="J792" t="str">
        <f>VLOOKUP(G792,SCC_xref!$D$6:$E$261,2,FALSE)</f>
        <v>Permitted Tank Losses</v>
      </c>
      <c r="K792" s="129">
        <v>0</v>
      </c>
      <c r="L792" s="129">
        <v>0.67</v>
      </c>
      <c r="M792" s="174"/>
      <c r="N792" s="174"/>
      <c r="O792" s="174"/>
      <c r="P792" s="6"/>
      <c r="Q792" s="6"/>
      <c r="R792" s="6"/>
      <c r="S792" s="6"/>
      <c r="T792" s="6"/>
      <c r="U792" s="6"/>
      <c r="V792" s="6"/>
    </row>
    <row r="793" spans="1:22" s="77" customFormat="1" x14ac:dyDescent="0.2">
      <c r="A793" s="192" t="s">
        <v>17057</v>
      </c>
      <c r="B793" s="128">
        <v>48</v>
      </c>
      <c r="C793" s="77" t="str">
        <f>VLOOKUP(D793,fips_xref!$A$2:$B$53,2,FALSE)</f>
        <v>48495</v>
      </c>
      <c r="D793" t="s">
        <v>17050</v>
      </c>
      <c r="E793">
        <v>1311</v>
      </c>
      <c r="F793" t="s">
        <v>17459</v>
      </c>
      <c r="G793">
        <v>40600131</v>
      </c>
      <c r="H793" t="s">
        <v>17630</v>
      </c>
      <c r="I793" t="s">
        <v>17504</v>
      </c>
      <c r="J793" t="str">
        <f>VLOOKUP(G793,SCC_xref!$D$6:$E$261,2,FALSE)</f>
        <v>Permitted Tank Losses</v>
      </c>
      <c r="K793" s="129">
        <v>0</v>
      </c>
      <c r="L793" s="129">
        <v>0.19</v>
      </c>
      <c r="M793" s="174"/>
      <c r="N793" s="174"/>
      <c r="O793" s="174"/>
      <c r="P793" s="6"/>
      <c r="Q793" s="6"/>
      <c r="R793" s="6"/>
      <c r="S793" s="6"/>
      <c r="T793" s="6"/>
      <c r="U793" s="6"/>
      <c r="V793" s="6"/>
    </row>
    <row r="794" spans="1:22" s="77" customFormat="1" x14ac:dyDescent="0.2">
      <c r="A794" s="192" t="s">
        <v>17057</v>
      </c>
      <c r="B794" s="128">
        <v>48</v>
      </c>
      <c r="C794" s="77" t="str">
        <f>VLOOKUP(D794,fips_xref!$A$2:$B$53,2,FALSE)</f>
        <v>48495</v>
      </c>
      <c r="D794" t="s">
        <v>17050</v>
      </c>
      <c r="E794">
        <v>1321</v>
      </c>
      <c r="F794" t="s">
        <v>17479</v>
      </c>
      <c r="G794">
        <v>20200252</v>
      </c>
      <c r="H794" t="s">
        <v>17460</v>
      </c>
      <c r="I794" t="s">
        <v>17461</v>
      </c>
      <c r="J794" t="str">
        <f>VLOOKUP(G794,SCC_xref!$D$6:$E$261,2,FALSE)</f>
        <v>Compressor Engines</v>
      </c>
      <c r="K794" s="129">
        <v>2220.15</v>
      </c>
      <c r="L794" s="129">
        <v>83.73</v>
      </c>
      <c r="M794" s="174"/>
      <c r="N794" s="174"/>
      <c r="O794" s="174"/>
      <c r="P794" s="6"/>
      <c r="Q794" s="6"/>
      <c r="R794" s="6"/>
      <c r="S794" s="6"/>
      <c r="T794" s="6"/>
      <c r="U794" s="6"/>
      <c r="V794" s="6"/>
    </row>
    <row r="795" spans="1:22" s="77" customFormat="1" x14ac:dyDescent="0.2">
      <c r="A795" s="192" t="s">
        <v>17057</v>
      </c>
      <c r="B795" s="128">
        <v>48</v>
      </c>
      <c r="C795" s="77" t="str">
        <f>VLOOKUP(D795,fips_xref!$A$2:$B$53,2,FALSE)</f>
        <v>48495</v>
      </c>
      <c r="D795" t="s">
        <v>17050</v>
      </c>
      <c r="E795">
        <v>1321</v>
      </c>
      <c r="F795" t="s">
        <v>17479</v>
      </c>
      <c r="G795">
        <v>20200253</v>
      </c>
      <c r="H795" t="s">
        <v>17462</v>
      </c>
      <c r="I795" t="s">
        <v>17461</v>
      </c>
      <c r="J795" t="str">
        <f>VLOOKUP(G795,SCC_xref!$D$6:$E$261,2,FALSE)</f>
        <v>Compressor Engines</v>
      </c>
      <c r="K795" s="129">
        <v>26.48</v>
      </c>
      <c r="L795" s="129">
        <v>7.9561999999999999</v>
      </c>
      <c r="M795" s="174"/>
      <c r="N795" s="174"/>
      <c r="O795" s="174"/>
      <c r="P795" s="6"/>
      <c r="Q795" s="6"/>
      <c r="R795" s="6"/>
      <c r="S795" s="6"/>
      <c r="T795" s="6"/>
      <c r="U795" s="6"/>
      <c r="V795" s="6"/>
    </row>
    <row r="796" spans="1:22" s="77" customFormat="1" x14ac:dyDescent="0.2">
      <c r="A796" s="192" t="s">
        <v>17057</v>
      </c>
      <c r="B796" s="128">
        <v>48</v>
      </c>
      <c r="C796" s="77" t="str">
        <f>VLOOKUP(D796,fips_xref!$A$2:$B$53,2,FALSE)</f>
        <v>48495</v>
      </c>
      <c r="D796" t="s">
        <v>17050</v>
      </c>
      <c r="E796">
        <v>1321</v>
      </c>
      <c r="F796" t="s">
        <v>17479</v>
      </c>
      <c r="G796">
        <v>30600104</v>
      </c>
      <c r="H796" t="s">
        <v>17489</v>
      </c>
      <c r="I796" t="s">
        <v>17490</v>
      </c>
      <c r="J796" t="str">
        <f>VLOOKUP(G796,SCC_xref!$D$6:$E$261,2,FALSE)</f>
        <v>Process Heaters</v>
      </c>
      <c r="K796" s="129">
        <v>1.28</v>
      </c>
      <c r="L796" s="129">
        <v>7.0000000000000007E-2</v>
      </c>
      <c r="M796" s="174"/>
      <c r="N796" s="174"/>
      <c r="O796" s="174"/>
      <c r="P796" s="6"/>
      <c r="Q796" s="6"/>
      <c r="R796" s="6"/>
      <c r="S796" s="6"/>
      <c r="T796" s="6"/>
      <c r="U796" s="6"/>
      <c r="V796" s="6"/>
    </row>
    <row r="797" spans="1:22" s="77" customFormat="1" x14ac:dyDescent="0.2">
      <c r="A797" s="192" t="s">
        <v>17057</v>
      </c>
      <c r="B797" s="128">
        <v>48</v>
      </c>
      <c r="C797" s="77" t="str">
        <f>VLOOKUP(D797,fips_xref!$A$2:$B$53,2,FALSE)</f>
        <v>48495</v>
      </c>
      <c r="D797" t="s">
        <v>17050</v>
      </c>
      <c r="E797">
        <v>1321</v>
      </c>
      <c r="F797" t="s">
        <v>17479</v>
      </c>
      <c r="G797">
        <v>30600402</v>
      </c>
      <c r="H797" t="s">
        <v>17536</v>
      </c>
      <c r="I797" t="s">
        <v>17490</v>
      </c>
      <c r="J797" t="str">
        <f>VLOOKUP(G797,SCC_xref!$D$6:$E$261,2,FALSE)</f>
        <v>Natural Gas Production, Other Not Classified</v>
      </c>
      <c r="K797" s="129">
        <v>0</v>
      </c>
      <c r="L797" s="129">
        <v>0</v>
      </c>
      <c r="M797" s="174"/>
      <c r="N797" s="174"/>
      <c r="O797" s="174"/>
      <c r="P797" s="6"/>
      <c r="Q797" s="6"/>
      <c r="R797" s="6"/>
      <c r="S797" s="6"/>
      <c r="T797" s="6"/>
      <c r="U797" s="6"/>
      <c r="V797" s="6"/>
    </row>
    <row r="798" spans="1:22" s="77" customFormat="1" x14ac:dyDescent="0.2">
      <c r="A798" s="192" t="s">
        <v>17057</v>
      </c>
      <c r="B798" s="128">
        <v>48</v>
      </c>
      <c r="C798" s="77" t="str">
        <f>VLOOKUP(D798,fips_xref!$A$2:$B$53,2,FALSE)</f>
        <v>48495</v>
      </c>
      <c r="D798" t="s">
        <v>17050</v>
      </c>
      <c r="E798">
        <v>1321</v>
      </c>
      <c r="F798" t="s">
        <v>17479</v>
      </c>
      <c r="G798">
        <v>30609904</v>
      </c>
      <c r="H798" t="s">
        <v>17637</v>
      </c>
      <c r="I798" t="s">
        <v>17490</v>
      </c>
      <c r="J798" t="str">
        <f>VLOOKUP(G798,SCC_xref!$D$6:$E$261,2,FALSE)</f>
        <v>Natural Gas Production, Flares</v>
      </c>
      <c r="K798" s="129">
        <v>1.1599999999999999</v>
      </c>
      <c r="L798" s="129">
        <v>0.06</v>
      </c>
      <c r="M798" s="174"/>
      <c r="N798" s="174"/>
      <c r="O798" s="174"/>
      <c r="P798" s="6"/>
      <c r="Q798" s="6"/>
      <c r="R798" s="6"/>
      <c r="S798" s="6"/>
      <c r="T798" s="6"/>
      <c r="U798" s="6"/>
      <c r="V798" s="6"/>
    </row>
    <row r="799" spans="1:22" s="77" customFormat="1" x14ac:dyDescent="0.2">
      <c r="A799" s="192" t="s">
        <v>17057</v>
      </c>
      <c r="B799" s="128">
        <v>48</v>
      </c>
      <c r="C799" s="77" t="str">
        <f>VLOOKUP(D799,fips_xref!$A$2:$B$53,2,FALSE)</f>
        <v>48495</v>
      </c>
      <c r="D799" t="s">
        <v>17050</v>
      </c>
      <c r="E799">
        <v>1321</v>
      </c>
      <c r="F799" t="s">
        <v>17479</v>
      </c>
      <c r="G799">
        <v>31000202</v>
      </c>
      <c r="H799" t="s">
        <v>17519</v>
      </c>
      <c r="I799" t="s">
        <v>17465</v>
      </c>
      <c r="J799" t="str">
        <f>VLOOKUP(G799,SCC_xref!$D$6:$E$261,2,FALSE)</f>
        <v>Natural Gas Production, Gas Stripping Operations</v>
      </c>
      <c r="K799" s="129">
        <v>0.63</v>
      </c>
      <c r="L799" s="129">
        <v>0.03</v>
      </c>
      <c r="M799" s="174"/>
      <c r="N799" s="174"/>
      <c r="O799" s="174"/>
      <c r="P799" s="6"/>
      <c r="Q799" s="6"/>
      <c r="R799" s="6"/>
      <c r="S799" s="6"/>
      <c r="T799" s="6"/>
      <c r="U799" s="6"/>
      <c r="V799" s="6"/>
    </row>
    <row r="800" spans="1:22" s="77" customFormat="1" x14ac:dyDescent="0.2">
      <c r="A800" s="192" t="s">
        <v>17057</v>
      </c>
      <c r="B800" s="128">
        <v>48</v>
      </c>
      <c r="C800" s="77" t="str">
        <f>VLOOKUP(D800,fips_xref!$A$2:$B$53,2,FALSE)</f>
        <v>48495</v>
      </c>
      <c r="D800" t="s">
        <v>17050</v>
      </c>
      <c r="E800">
        <v>1321</v>
      </c>
      <c r="F800" t="s">
        <v>17479</v>
      </c>
      <c r="G800">
        <v>31000203</v>
      </c>
      <c r="H800" t="s">
        <v>17464</v>
      </c>
      <c r="I800" t="s">
        <v>17465</v>
      </c>
      <c r="J800" t="str">
        <f>VLOOKUP(G800,SCC_xref!$D$6:$E$261,2,FALSE)</f>
        <v>Compressor Engines</v>
      </c>
      <c r="K800" s="129">
        <v>0</v>
      </c>
      <c r="L800" s="129">
        <v>0</v>
      </c>
      <c r="M800" s="174"/>
      <c r="N800" s="174"/>
      <c r="O800" s="174"/>
      <c r="P800" s="6"/>
      <c r="Q800" s="6"/>
      <c r="R800" s="6"/>
      <c r="S800" s="6"/>
      <c r="T800" s="6"/>
      <c r="U800" s="6"/>
      <c r="V800" s="6"/>
    </row>
    <row r="801" spans="1:22" s="77" customFormat="1" x14ac:dyDescent="0.2">
      <c r="A801" s="192" t="s">
        <v>17057</v>
      </c>
      <c r="B801" s="128">
        <v>48</v>
      </c>
      <c r="C801" s="77" t="str">
        <f>VLOOKUP(D801,fips_xref!$A$2:$B$53,2,FALSE)</f>
        <v>48495</v>
      </c>
      <c r="D801" t="s">
        <v>17050</v>
      </c>
      <c r="E801">
        <v>1321</v>
      </c>
      <c r="F801" t="s">
        <v>17479</v>
      </c>
      <c r="G801">
        <v>31000205</v>
      </c>
      <c r="H801" t="s">
        <v>17466</v>
      </c>
      <c r="I801" t="s">
        <v>17465</v>
      </c>
      <c r="J801" t="str">
        <f>VLOOKUP(G801,SCC_xref!$D$6:$E$261,2,FALSE)</f>
        <v>Natural Gas Production, Flares</v>
      </c>
      <c r="K801" s="129">
        <v>1.92</v>
      </c>
      <c r="L801" s="129">
        <v>3.0800000000000001E-2</v>
      </c>
      <c r="M801" s="174"/>
      <c r="N801" s="174"/>
      <c r="O801" s="174"/>
      <c r="P801" s="6"/>
      <c r="Q801" s="6"/>
      <c r="R801" s="6"/>
      <c r="S801" s="6"/>
      <c r="T801" s="6"/>
      <c r="U801" s="6"/>
      <c r="V801" s="6"/>
    </row>
    <row r="802" spans="1:22" s="77" customFormat="1" x14ac:dyDescent="0.2">
      <c r="A802" s="192" t="s">
        <v>17057</v>
      </c>
      <c r="B802" s="128">
        <v>48</v>
      </c>
      <c r="C802" s="77" t="str">
        <f>VLOOKUP(D802,fips_xref!$A$2:$B$53,2,FALSE)</f>
        <v>48495</v>
      </c>
      <c r="D802" t="s">
        <v>17050</v>
      </c>
      <c r="E802">
        <v>1321</v>
      </c>
      <c r="F802" t="s">
        <v>17479</v>
      </c>
      <c r="G802">
        <v>31000207</v>
      </c>
      <c r="H802" t="s">
        <v>17467</v>
      </c>
      <c r="I802" t="s">
        <v>17465</v>
      </c>
      <c r="J802" t="str">
        <f>VLOOKUP(G802,SCC_xref!$D$6:$E$261,2,FALSE)</f>
        <v>Permitted Fugitives</v>
      </c>
      <c r="K802" s="129">
        <v>0</v>
      </c>
      <c r="L802" s="129">
        <v>3.98</v>
      </c>
      <c r="M802" s="174"/>
      <c r="N802" s="174"/>
      <c r="O802" s="174"/>
      <c r="P802" s="6"/>
      <c r="Q802" s="6"/>
      <c r="R802" s="6"/>
      <c r="S802" s="6"/>
      <c r="T802" s="6"/>
      <c r="U802" s="6"/>
      <c r="V802" s="6"/>
    </row>
    <row r="803" spans="1:22" s="77" customFormat="1" x14ac:dyDescent="0.2">
      <c r="A803" s="192" t="s">
        <v>17057</v>
      </c>
      <c r="B803" s="128">
        <v>48</v>
      </c>
      <c r="C803" s="77" t="str">
        <f>VLOOKUP(D803,fips_xref!$A$2:$B$53,2,FALSE)</f>
        <v>48495</v>
      </c>
      <c r="D803" t="s">
        <v>17050</v>
      </c>
      <c r="E803">
        <v>1321</v>
      </c>
      <c r="F803" t="s">
        <v>17479</v>
      </c>
      <c r="G803">
        <v>31000227</v>
      </c>
      <c r="H803" t="s">
        <v>17468</v>
      </c>
      <c r="I803" t="s">
        <v>17469</v>
      </c>
      <c r="J803" t="str">
        <f>VLOOKUP(G803,SCC_xref!$D$6:$E$261,2,FALSE)</f>
        <v>Dehydrator</v>
      </c>
      <c r="K803" s="129">
        <v>0</v>
      </c>
      <c r="L803" s="129">
        <v>0.52739999999999998</v>
      </c>
      <c r="M803" s="174"/>
      <c r="N803" s="174"/>
      <c r="O803" s="174"/>
      <c r="P803" s="6"/>
      <c r="Q803" s="6"/>
      <c r="R803" s="6"/>
      <c r="S803" s="6"/>
      <c r="T803" s="6"/>
      <c r="U803" s="6"/>
      <c r="V803" s="6"/>
    </row>
    <row r="804" spans="1:22" s="77" customFormat="1" x14ac:dyDescent="0.2">
      <c r="A804" s="192" t="s">
        <v>17057</v>
      </c>
      <c r="B804" s="128">
        <v>48</v>
      </c>
      <c r="C804" s="77" t="str">
        <f>VLOOKUP(D804,fips_xref!$A$2:$B$53,2,FALSE)</f>
        <v>48495</v>
      </c>
      <c r="D804" t="s">
        <v>17050</v>
      </c>
      <c r="E804">
        <v>1321</v>
      </c>
      <c r="F804" t="s">
        <v>17479</v>
      </c>
      <c r="G804">
        <v>31000299</v>
      </c>
      <c r="H804" t="s">
        <v>17470</v>
      </c>
      <c r="I804" t="s">
        <v>17465</v>
      </c>
      <c r="J804" t="str">
        <f>VLOOKUP(G804,SCC_xref!$D$6:$E$261,2,FALSE)</f>
        <v>Natural Gas Production, Other Not Classified</v>
      </c>
      <c r="K804" s="129">
        <v>0</v>
      </c>
      <c r="L804" s="129">
        <v>9.93</v>
      </c>
      <c r="M804" s="174"/>
      <c r="N804" s="174"/>
      <c r="O804" s="174"/>
      <c r="P804" s="6"/>
      <c r="Q804" s="6"/>
      <c r="R804" s="6"/>
      <c r="S804" s="6"/>
      <c r="T804" s="6"/>
      <c r="U804" s="6"/>
      <c r="V804" s="6"/>
    </row>
    <row r="805" spans="1:22" s="77" customFormat="1" x14ac:dyDescent="0.2">
      <c r="A805" s="192" t="s">
        <v>17057</v>
      </c>
      <c r="B805" s="128">
        <v>48</v>
      </c>
      <c r="C805" s="77" t="str">
        <f>VLOOKUP(D805,fips_xref!$A$2:$B$53,2,FALSE)</f>
        <v>48495</v>
      </c>
      <c r="D805" t="s">
        <v>17050</v>
      </c>
      <c r="E805">
        <v>1321</v>
      </c>
      <c r="F805" t="s">
        <v>17479</v>
      </c>
      <c r="G805">
        <v>31000404</v>
      </c>
      <c r="H805" t="s">
        <v>17471</v>
      </c>
      <c r="I805" t="s">
        <v>17465</v>
      </c>
      <c r="J805" t="str">
        <f>VLOOKUP(G805,SCC_xref!$D$6:$E$261,2,FALSE)</f>
        <v>Process Heaters</v>
      </c>
      <c r="K805" s="129">
        <v>14.81</v>
      </c>
      <c r="L805" s="129">
        <v>0.82</v>
      </c>
      <c r="M805" s="174"/>
      <c r="N805" s="174"/>
      <c r="O805" s="174"/>
      <c r="P805" s="6"/>
      <c r="Q805" s="6"/>
      <c r="R805" s="6"/>
      <c r="S805" s="6"/>
      <c r="T805" s="6"/>
      <c r="U805" s="6"/>
      <c r="V805" s="6"/>
    </row>
    <row r="806" spans="1:22" s="77" customFormat="1" x14ac:dyDescent="0.2">
      <c r="A806" s="192" t="s">
        <v>17057</v>
      </c>
      <c r="B806" s="128">
        <v>48</v>
      </c>
      <c r="C806" s="77" t="str">
        <f>VLOOKUP(D806,fips_xref!$A$2:$B$53,2,FALSE)</f>
        <v>48495</v>
      </c>
      <c r="D806" t="s">
        <v>17050</v>
      </c>
      <c r="E806">
        <v>1321</v>
      </c>
      <c r="F806" t="s">
        <v>17479</v>
      </c>
      <c r="G806">
        <v>40301097</v>
      </c>
      <c r="H806" t="s">
        <v>17638</v>
      </c>
      <c r="I806" t="s">
        <v>17474</v>
      </c>
      <c r="J806" t="str">
        <f>VLOOKUP(G806,SCC_xref!$D$6:$E$261,2,FALSE)</f>
        <v>Permitted Tank Losses</v>
      </c>
      <c r="K806" s="129">
        <v>0</v>
      </c>
      <c r="L806" s="129">
        <v>0.6048</v>
      </c>
      <c r="M806" s="174"/>
      <c r="N806" s="174"/>
      <c r="O806" s="174"/>
      <c r="P806" s="6"/>
      <c r="Q806" s="6"/>
      <c r="R806" s="6"/>
      <c r="S806" s="6"/>
      <c r="T806" s="6"/>
      <c r="U806" s="6"/>
      <c r="V806" s="6"/>
    </row>
    <row r="807" spans="1:22" s="77" customFormat="1" x14ac:dyDescent="0.2">
      <c r="A807" s="192" t="s">
        <v>17057</v>
      </c>
      <c r="B807" s="128">
        <v>48</v>
      </c>
      <c r="C807" s="77" t="str">
        <f>VLOOKUP(D807,fips_xref!$A$2:$B$53,2,FALSE)</f>
        <v>48495</v>
      </c>
      <c r="D807" t="s">
        <v>17050</v>
      </c>
      <c r="E807">
        <v>1321</v>
      </c>
      <c r="F807" t="s">
        <v>17479</v>
      </c>
      <c r="G807">
        <v>40301132</v>
      </c>
      <c r="H807" t="s">
        <v>17556</v>
      </c>
      <c r="I807" t="s">
        <v>17474</v>
      </c>
      <c r="J807" t="str">
        <f>VLOOKUP(G807,SCC_xref!$D$6:$E$261,2,FALSE)</f>
        <v>Permitted Tank Losses</v>
      </c>
      <c r="K807" s="129">
        <v>0</v>
      </c>
      <c r="L807" s="129">
        <v>21.474599999999999</v>
      </c>
      <c r="M807" s="174"/>
      <c r="N807" s="174"/>
      <c r="O807" s="174"/>
      <c r="P807" s="6"/>
      <c r="Q807" s="6"/>
      <c r="R807" s="6"/>
      <c r="S807" s="6"/>
      <c r="T807" s="6"/>
      <c r="U807" s="6"/>
      <c r="V807" s="6"/>
    </row>
    <row r="808" spans="1:22" s="77" customFormat="1" x14ac:dyDescent="0.2">
      <c r="A808" s="192" t="s">
        <v>17057</v>
      </c>
      <c r="B808" s="128">
        <v>48</v>
      </c>
      <c r="C808" s="77" t="str">
        <f>VLOOKUP(D808,fips_xref!$A$2:$B$53,2,FALSE)</f>
        <v>48495</v>
      </c>
      <c r="D808" t="s">
        <v>17050</v>
      </c>
      <c r="E808">
        <v>1321</v>
      </c>
      <c r="F808" t="s">
        <v>17479</v>
      </c>
      <c r="G808">
        <v>40600126</v>
      </c>
      <c r="H808" t="s">
        <v>17598</v>
      </c>
      <c r="I808" t="s">
        <v>17504</v>
      </c>
      <c r="J808" t="str">
        <f>VLOOKUP(G808,SCC_xref!$D$6:$E$261,2,FALSE)</f>
        <v>Permitted Tank Losses</v>
      </c>
      <c r="K808" s="129">
        <v>0</v>
      </c>
      <c r="L808" s="129">
        <v>17.45</v>
      </c>
      <c r="M808" s="174"/>
      <c r="N808" s="174"/>
      <c r="O808" s="174"/>
      <c r="P808" s="6"/>
      <c r="Q808" s="6"/>
      <c r="R808" s="6"/>
      <c r="S808" s="6"/>
      <c r="T808" s="6"/>
      <c r="U808" s="6"/>
      <c r="V808" s="6"/>
    </row>
    <row r="809" spans="1:22" s="77" customFormat="1" x14ac:dyDescent="0.2">
      <c r="A809" s="192" t="s">
        <v>17057</v>
      </c>
      <c r="B809" s="128">
        <v>48</v>
      </c>
      <c r="C809" s="77" t="str">
        <f>VLOOKUP(D809,fips_xref!$A$2:$B$53,2,FALSE)</f>
        <v>48495</v>
      </c>
      <c r="D809" t="s">
        <v>17050</v>
      </c>
      <c r="E809">
        <v>1321</v>
      </c>
      <c r="F809" t="s">
        <v>17479</v>
      </c>
      <c r="G809">
        <v>40600131</v>
      </c>
      <c r="H809" t="s">
        <v>17630</v>
      </c>
      <c r="I809" t="s">
        <v>17504</v>
      </c>
      <c r="J809" t="str">
        <f>VLOOKUP(G809,SCC_xref!$D$6:$E$261,2,FALSE)</f>
        <v>Permitted Tank Losses</v>
      </c>
      <c r="K809" s="129">
        <v>0</v>
      </c>
      <c r="L809" s="129">
        <v>0.30099999999999999</v>
      </c>
      <c r="M809" s="174"/>
      <c r="N809" s="174"/>
      <c r="O809" s="174"/>
      <c r="P809" s="6"/>
      <c r="Q809" s="6"/>
      <c r="R809" s="6"/>
      <c r="S809" s="6"/>
      <c r="T809" s="6"/>
      <c r="U809" s="6"/>
      <c r="V809" s="6"/>
    </row>
    <row r="810" spans="1:22" s="77" customFormat="1" x14ac:dyDescent="0.2">
      <c r="A810" s="192" t="s">
        <v>17057</v>
      </c>
      <c r="B810" s="128">
        <v>48</v>
      </c>
      <c r="C810" s="77" t="str">
        <f>VLOOKUP(D810,fips_xref!$A$2:$B$53,2,FALSE)</f>
        <v>48495</v>
      </c>
      <c r="D810" t="s">
        <v>17050</v>
      </c>
      <c r="E810">
        <v>4612</v>
      </c>
      <c r="F810" t="s">
        <v>17508</v>
      </c>
      <c r="G810">
        <v>31000220</v>
      </c>
      <c r="H810" t="s">
        <v>17495</v>
      </c>
      <c r="I810" t="s">
        <v>17496</v>
      </c>
      <c r="J810" t="str">
        <f>VLOOKUP(G810,SCC_xref!$D$6:$E$261,2,FALSE)</f>
        <v>Natural Gas Production, All Equipt Leak Fugitives</v>
      </c>
      <c r="K810" s="129">
        <v>0</v>
      </c>
      <c r="L810" s="129">
        <v>8.19</v>
      </c>
      <c r="M810" s="174"/>
      <c r="N810" s="174"/>
      <c r="O810" s="174"/>
      <c r="P810" s="6"/>
      <c r="Q810" s="6"/>
      <c r="R810" s="6"/>
      <c r="S810" s="6"/>
      <c r="T810" s="6"/>
      <c r="U810" s="6"/>
      <c r="V810" s="6"/>
    </row>
    <row r="811" spans="1:22" s="77" customFormat="1" x14ac:dyDescent="0.2">
      <c r="A811" s="192" t="s">
        <v>17057</v>
      </c>
      <c r="B811" s="128">
        <v>48</v>
      </c>
      <c r="C811" s="77" t="str">
        <f>VLOOKUP(D811,fips_xref!$A$2:$B$53,2,FALSE)</f>
        <v>48495</v>
      </c>
      <c r="D811" t="s">
        <v>17050</v>
      </c>
      <c r="E811">
        <v>4612</v>
      </c>
      <c r="F811" t="s">
        <v>17508</v>
      </c>
      <c r="G811">
        <v>40300101</v>
      </c>
      <c r="H811" t="s">
        <v>17600</v>
      </c>
      <c r="I811" t="s">
        <v>17474</v>
      </c>
      <c r="J811" t="str">
        <f>VLOOKUP(G811,SCC_xref!$D$6:$E$261,2,FALSE)</f>
        <v>Permitted Tank Losses</v>
      </c>
      <c r="K811" s="129">
        <v>0</v>
      </c>
      <c r="L811" s="129">
        <v>0.35510000000000003</v>
      </c>
      <c r="M811" s="174"/>
      <c r="N811" s="174"/>
      <c r="O811" s="174"/>
      <c r="P811" s="6"/>
      <c r="Q811" s="6"/>
      <c r="R811" s="6"/>
      <c r="S811" s="6"/>
      <c r="T811" s="6"/>
      <c r="U811" s="6"/>
      <c r="V811" s="6"/>
    </row>
    <row r="812" spans="1:22" s="77" customFormat="1" x14ac:dyDescent="0.2">
      <c r="A812" s="192" t="s">
        <v>17057</v>
      </c>
      <c r="B812" s="128">
        <v>48</v>
      </c>
      <c r="C812" s="77" t="str">
        <f>VLOOKUP(D812,fips_xref!$A$2:$B$53,2,FALSE)</f>
        <v>48495</v>
      </c>
      <c r="D812" t="s">
        <v>17050</v>
      </c>
      <c r="E812">
        <v>4612</v>
      </c>
      <c r="F812" t="s">
        <v>17508</v>
      </c>
      <c r="G812">
        <v>40300105</v>
      </c>
      <c r="H812" t="s">
        <v>17560</v>
      </c>
      <c r="I812" t="s">
        <v>17474</v>
      </c>
      <c r="J812" t="str">
        <f>VLOOKUP(G812,SCC_xref!$D$6:$E$261,2,FALSE)</f>
        <v>Permitted Tank Losses</v>
      </c>
      <c r="K812" s="129">
        <v>0</v>
      </c>
      <c r="L812" s="129">
        <v>1E-4</v>
      </c>
      <c r="M812" s="174"/>
      <c r="N812" s="174"/>
      <c r="O812" s="174"/>
      <c r="P812" s="6"/>
      <c r="Q812" s="6"/>
      <c r="R812" s="6"/>
      <c r="S812" s="6"/>
      <c r="T812" s="6"/>
      <c r="U812" s="6"/>
      <c r="V812" s="6"/>
    </row>
    <row r="813" spans="1:22" s="77" customFormat="1" x14ac:dyDescent="0.2">
      <c r="A813" s="192" t="s">
        <v>17057</v>
      </c>
      <c r="B813" s="128">
        <v>48</v>
      </c>
      <c r="C813" s="77" t="str">
        <f>VLOOKUP(D813,fips_xref!$A$2:$B$53,2,FALSE)</f>
        <v>48495</v>
      </c>
      <c r="D813" t="s">
        <v>17050</v>
      </c>
      <c r="E813">
        <v>4612</v>
      </c>
      <c r="F813" t="s">
        <v>17508</v>
      </c>
      <c r="G813">
        <v>40300107</v>
      </c>
      <c r="H813" t="s">
        <v>17545</v>
      </c>
      <c r="I813" t="s">
        <v>17474</v>
      </c>
      <c r="J813" t="str">
        <f>VLOOKUP(G813,SCC_xref!$D$6:$E$261,2,FALSE)</f>
        <v>Permitted Tank Losses</v>
      </c>
      <c r="K813" s="129">
        <v>0</v>
      </c>
      <c r="L813" s="129">
        <v>2.0000000000000001E-4</v>
      </c>
      <c r="M813" s="174"/>
      <c r="N813" s="174"/>
      <c r="O813" s="174"/>
      <c r="P813" s="6"/>
      <c r="Q813" s="6"/>
      <c r="R813" s="6"/>
      <c r="S813" s="6"/>
      <c r="T813" s="6"/>
      <c r="U813" s="6"/>
      <c r="V813" s="6"/>
    </row>
    <row r="814" spans="1:22" s="77" customFormat="1" x14ac:dyDescent="0.2">
      <c r="A814" s="192" t="s">
        <v>17057</v>
      </c>
      <c r="B814" s="128">
        <v>48</v>
      </c>
      <c r="C814" s="77" t="str">
        <f>VLOOKUP(D814,fips_xref!$A$2:$B$53,2,FALSE)</f>
        <v>48495</v>
      </c>
      <c r="D814" t="s">
        <v>17050</v>
      </c>
      <c r="E814">
        <v>4612</v>
      </c>
      <c r="F814" t="s">
        <v>17508</v>
      </c>
      <c r="G814">
        <v>40301109</v>
      </c>
      <c r="H814" t="s">
        <v>17602</v>
      </c>
      <c r="I814" t="s">
        <v>17474</v>
      </c>
      <c r="J814" t="str">
        <f>VLOOKUP(G814,SCC_xref!$D$6:$E$261,2,FALSE)</f>
        <v>Permitted Tank Losses</v>
      </c>
      <c r="K814" s="129">
        <v>0</v>
      </c>
      <c r="L814" s="129">
        <v>13.942</v>
      </c>
      <c r="M814" s="174"/>
      <c r="N814" s="174"/>
      <c r="O814" s="174"/>
      <c r="P814" s="6"/>
      <c r="Q814" s="6"/>
      <c r="R814" s="6"/>
      <c r="S814" s="6"/>
      <c r="T814" s="6"/>
      <c r="U814" s="6"/>
      <c r="V814" s="6"/>
    </row>
    <row r="815" spans="1:22" s="77" customFormat="1" x14ac:dyDescent="0.2">
      <c r="A815" s="192" t="s">
        <v>17057</v>
      </c>
      <c r="B815" s="128">
        <v>48</v>
      </c>
      <c r="C815" s="77" t="str">
        <f>VLOOKUP(D815,fips_xref!$A$2:$B$53,2,FALSE)</f>
        <v>48495</v>
      </c>
      <c r="D815" t="s">
        <v>17050</v>
      </c>
      <c r="E815">
        <v>4612</v>
      </c>
      <c r="F815" t="s">
        <v>17508</v>
      </c>
      <c r="G815">
        <v>40301132</v>
      </c>
      <c r="H815" t="s">
        <v>17556</v>
      </c>
      <c r="I815" t="s">
        <v>17474</v>
      </c>
      <c r="J815" t="str">
        <f>VLOOKUP(G815,SCC_xref!$D$6:$E$261,2,FALSE)</f>
        <v>Permitted Tank Losses</v>
      </c>
      <c r="K815" s="129">
        <v>0</v>
      </c>
      <c r="L815" s="129">
        <v>35.8596</v>
      </c>
      <c r="M815" s="174"/>
      <c r="N815" s="174"/>
      <c r="O815" s="174"/>
      <c r="P815" s="6"/>
      <c r="Q815" s="6"/>
      <c r="R815" s="6"/>
      <c r="S815" s="6"/>
      <c r="T815" s="6"/>
      <c r="U815" s="6"/>
      <c r="V815" s="6"/>
    </row>
    <row r="816" spans="1:22" s="77" customFormat="1" x14ac:dyDescent="0.2">
      <c r="A816" s="192" t="s">
        <v>17057</v>
      </c>
      <c r="B816" s="128">
        <v>48</v>
      </c>
      <c r="C816" s="77" t="str">
        <f>VLOOKUP(D816,fips_xref!$A$2:$B$53,2,FALSE)</f>
        <v>48495</v>
      </c>
      <c r="D816" t="s">
        <v>17050</v>
      </c>
      <c r="E816">
        <v>4612</v>
      </c>
      <c r="F816" t="s">
        <v>17508</v>
      </c>
      <c r="G816">
        <v>40301142</v>
      </c>
      <c r="H816" t="s">
        <v>17557</v>
      </c>
      <c r="I816" t="s">
        <v>17474</v>
      </c>
      <c r="J816" t="str">
        <f>VLOOKUP(G816,SCC_xref!$D$6:$E$261,2,FALSE)</f>
        <v>Permitted Tank Losses</v>
      </c>
      <c r="K816" s="129">
        <v>0</v>
      </c>
      <c r="L816" s="129">
        <v>0</v>
      </c>
      <c r="M816" s="174"/>
      <c r="N816" s="174"/>
      <c r="O816" s="174"/>
      <c r="P816" s="6"/>
      <c r="Q816" s="6"/>
      <c r="R816" s="6"/>
      <c r="S816" s="6"/>
      <c r="T816" s="6"/>
      <c r="U816" s="6"/>
      <c r="V816" s="6"/>
    </row>
    <row r="817" spans="1:22" s="77" customFormat="1" x14ac:dyDescent="0.2">
      <c r="A817" s="192" t="s">
        <v>17057</v>
      </c>
      <c r="B817" s="128">
        <v>48</v>
      </c>
      <c r="C817" s="77" t="str">
        <f>VLOOKUP(D817,fips_xref!$A$2:$B$53,2,FALSE)</f>
        <v>48495</v>
      </c>
      <c r="D817" t="s">
        <v>17050</v>
      </c>
      <c r="E817">
        <v>4612</v>
      </c>
      <c r="F817" t="s">
        <v>17508</v>
      </c>
      <c r="G817">
        <v>40388801</v>
      </c>
      <c r="H817" t="s">
        <v>17472</v>
      </c>
      <c r="I817" t="s">
        <v>17474</v>
      </c>
      <c r="J817" t="str">
        <f>VLOOKUP(G817,SCC_xref!$D$6:$E$261,2,FALSE)</f>
        <v>Permitted Fugitives</v>
      </c>
      <c r="K817" s="129">
        <v>0</v>
      </c>
      <c r="L817" s="129">
        <v>9.7299999999999998E-2</v>
      </c>
      <c r="M817" s="174"/>
      <c r="N817" s="174"/>
      <c r="O817" s="174"/>
      <c r="P817" s="6"/>
      <c r="Q817" s="6"/>
      <c r="R817" s="6"/>
      <c r="S817" s="6"/>
      <c r="T817" s="6"/>
      <c r="U817" s="6"/>
      <c r="V817" s="6"/>
    </row>
    <row r="818" spans="1:22" s="77" customFormat="1" x14ac:dyDescent="0.2">
      <c r="A818" s="192" t="s">
        <v>17057</v>
      </c>
      <c r="B818" s="128">
        <v>48</v>
      </c>
      <c r="C818" s="77" t="str">
        <f>VLOOKUP(D818,fips_xref!$A$2:$B$53,2,FALSE)</f>
        <v>48495</v>
      </c>
      <c r="D818" t="s">
        <v>17050</v>
      </c>
      <c r="E818">
        <v>4922</v>
      </c>
      <c r="F818" t="s">
        <v>17535</v>
      </c>
      <c r="G818">
        <v>20200252</v>
      </c>
      <c r="H818" t="s">
        <v>17460</v>
      </c>
      <c r="I818" t="s">
        <v>17461</v>
      </c>
      <c r="J818" t="str">
        <f>VLOOKUP(G818,SCC_xref!$D$6:$E$261,2,FALSE)</f>
        <v>Compressor Engines</v>
      </c>
      <c r="K818" s="129">
        <v>2253.2130999999999</v>
      </c>
      <c r="L818" s="129">
        <v>93.150300000000001</v>
      </c>
      <c r="M818" s="174"/>
      <c r="N818" s="174"/>
      <c r="O818" s="174"/>
      <c r="P818" s="6"/>
      <c r="Q818" s="6"/>
      <c r="R818" s="6"/>
      <c r="S818" s="6"/>
      <c r="T818" s="6"/>
      <c r="U818" s="6"/>
      <c r="V818" s="6"/>
    </row>
    <row r="819" spans="1:22" s="77" customFormat="1" x14ac:dyDescent="0.2">
      <c r="A819" s="192" t="s">
        <v>17057</v>
      </c>
      <c r="B819" s="128">
        <v>48</v>
      </c>
      <c r="C819" s="77" t="str">
        <f>VLOOKUP(D819,fips_xref!$A$2:$B$53,2,FALSE)</f>
        <v>48495</v>
      </c>
      <c r="D819" t="s">
        <v>17050</v>
      </c>
      <c r="E819">
        <v>4922</v>
      </c>
      <c r="F819" t="s">
        <v>17535</v>
      </c>
      <c r="G819">
        <v>20200253</v>
      </c>
      <c r="H819" t="s">
        <v>17462</v>
      </c>
      <c r="I819" t="s">
        <v>17461</v>
      </c>
      <c r="J819" t="str">
        <f>VLOOKUP(G819,SCC_xref!$D$6:$E$261,2,FALSE)</f>
        <v>Compressor Engines</v>
      </c>
      <c r="K819" s="129">
        <v>11.996</v>
      </c>
      <c r="L819" s="129">
        <v>0.15</v>
      </c>
      <c r="M819" s="174"/>
      <c r="N819" s="174"/>
      <c r="O819" s="174"/>
      <c r="P819" s="6"/>
      <c r="Q819" s="6"/>
      <c r="R819" s="6"/>
      <c r="S819" s="6"/>
      <c r="T819" s="6"/>
      <c r="U819" s="6"/>
      <c r="V819" s="6"/>
    </row>
    <row r="820" spans="1:22" s="77" customFormat="1" x14ac:dyDescent="0.2">
      <c r="A820" s="192" t="s">
        <v>17057</v>
      </c>
      <c r="B820" s="128">
        <v>48</v>
      </c>
      <c r="C820" s="77" t="str">
        <f>VLOOKUP(D820,fips_xref!$A$2:$B$53,2,FALSE)</f>
        <v>48495</v>
      </c>
      <c r="D820" t="s">
        <v>17050</v>
      </c>
      <c r="E820">
        <v>4922</v>
      </c>
      <c r="F820" t="s">
        <v>17535</v>
      </c>
      <c r="G820">
        <v>20300201</v>
      </c>
      <c r="H820" t="s">
        <v>17639</v>
      </c>
      <c r="I820" t="s">
        <v>17461</v>
      </c>
      <c r="J820" t="str">
        <f>VLOOKUP(G820,SCC_xref!$D$6:$E$261,2,FALSE)</f>
        <v>Compressor Engines</v>
      </c>
      <c r="K820" s="129">
        <v>1.7999999999999999E-2</v>
      </c>
      <c r="L820" s="129">
        <v>0</v>
      </c>
      <c r="M820" s="174"/>
      <c r="N820" s="174"/>
      <c r="O820" s="174"/>
      <c r="P820" s="6"/>
      <c r="Q820" s="6"/>
      <c r="R820" s="6"/>
      <c r="S820" s="6"/>
      <c r="T820" s="6"/>
      <c r="U820" s="6"/>
      <c r="V820" s="6"/>
    </row>
    <row r="821" spans="1:22" s="77" customFormat="1" x14ac:dyDescent="0.2">
      <c r="A821" s="192" t="s">
        <v>17057</v>
      </c>
      <c r="B821" s="128">
        <v>48</v>
      </c>
      <c r="C821" s="77" t="str">
        <f>VLOOKUP(D821,fips_xref!$A$2:$B$53,2,FALSE)</f>
        <v>48495</v>
      </c>
      <c r="D821" t="s">
        <v>17050</v>
      </c>
      <c r="E821">
        <v>4922</v>
      </c>
      <c r="F821" t="s">
        <v>17535</v>
      </c>
      <c r="G821">
        <v>20300202</v>
      </c>
      <c r="H821" t="s">
        <v>17486</v>
      </c>
      <c r="I821" t="s">
        <v>17461</v>
      </c>
      <c r="J821" t="str">
        <f>VLOOKUP(G821,SCC_xref!$D$6:$E$261,2,FALSE)</f>
        <v>Compressor Engines</v>
      </c>
      <c r="K821" s="129">
        <v>0</v>
      </c>
      <c r="L821" s="129">
        <v>0</v>
      </c>
      <c r="M821" s="174"/>
      <c r="N821" s="174"/>
      <c r="O821" s="174"/>
      <c r="P821" s="6"/>
      <c r="Q821" s="6"/>
      <c r="R821" s="6"/>
      <c r="S821" s="6"/>
      <c r="T821" s="6"/>
      <c r="U821" s="6"/>
      <c r="V821" s="6"/>
    </row>
    <row r="822" spans="1:22" s="77" customFormat="1" x14ac:dyDescent="0.2">
      <c r="A822" s="192" t="s">
        <v>17057</v>
      </c>
      <c r="B822" s="128">
        <v>48</v>
      </c>
      <c r="C822" s="77" t="str">
        <f>VLOOKUP(D822,fips_xref!$A$2:$B$53,2,FALSE)</f>
        <v>48495</v>
      </c>
      <c r="D822" t="s">
        <v>17050</v>
      </c>
      <c r="E822">
        <v>4922</v>
      </c>
      <c r="F822" t="s">
        <v>17535</v>
      </c>
      <c r="G822">
        <v>30600402</v>
      </c>
      <c r="H822" t="s">
        <v>17536</v>
      </c>
      <c r="I822" t="s">
        <v>17490</v>
      </c>
      <c r="J822" t="str">
        <f>VLOOKUP(G822,SCC_xref!$D$6:$E$261,2,FALSE)</f>
        <v>Natural Gas Production, Other Not Classified</v>
      </c>
      <c r="K822" s="129">
        <v>0</v>
      </c>
      <c r="L822" s="129">
        <v>0.76</v>
      </c>
      <c r="M822" s="174"/>
      <c r="N822" s="174"/>
      <c r="O822" s="174"/>
      <c r="P822" s="6"/>
      <c r="Q822" s="6"/>
      <c r="R822" s="6"/>
      <c r="S822" s="6"/>
      <c r="T822" s="6"/>
      <c r="U822" s="6"/>
      <c r="V822" s="6"/>
    </row>
    <row r="823" spans="1:22" s="77" customFormat="1" x14ac:dyDescent="0.2">
      <c r="A823" s="192" t="s">
        <v>17057</v>
      </c>
      <c r="B823" s="128">
        <v>48</v>
      </c>
      <c r="C823" s="77" t="str">
        <f>VLOOKUP(D823,fips_xref!$A$2:$B$53,2,FALSE)</f>
        <v>48495</v>
      </c>
      <c r="D823" t="s">
        <v>17050</v>
      </c>
      <c r="E823">
        <v>4922</v>
      </c>
      <c r="F823" t="s">
        <v>17535</v>
      </c>
      <c r="G823">
        <v>31000207</v>
      </c>
      <c r="H823" t="s">
        <v>17467</v>
      </c>
      <c r="I823" t="s">
        <v>17465</v>
      </c>
      <c r="J823" t="str">
        <f>VLOOKUP(G823,SCC_xref!$D$6:$E$261,2,FALSE)</f>
        <v>Permitted Fugitives</v>
      </c>
      <c r="K823" s="129">
        <v>0</v>
      </c>
      <c r="L823" s="129">
        <v>1.04</v>
      </c>
      <c r="M823" s="174"/>
      <c r="N823" s="174"/>
      <c r="O823" s="174"/>
      <c r="P823" s="6"/>
      <c r="Q823" s="6"/>
      <c r="R823" s="6"/>
      <c r="S823" s="6"/>
      <c r="T823" s="6"/>
      <c r="U823" s="6"/>
      <c r="V823" s="6"/>
    </row>
    <row r="824" spans="1:22" s="77" customFormat="1" x14ac:dyDescent="0.2">
      <c r="A824" s="192" t="s">
        <v>17057</v>
      </c>
      <c r="B824" s="128">
        <v>48</v>
      </c>
      <c r="C824" s="77" t="str">
        <f>VLOOKUP(D824,fips_xref!$A$2:$B$53,2,FALSE)</f>
        <v>48495</v>
      </c>
      <c r="D824" t="s">
        <v>17050</v>
      </c>
      <c r="E824">
        <v>4922</v>
      </c>
      <c r="F824" t="s">
        <v>17535</v>
      </c>
      <c r="G824">
        <v>31000299</v>
      </c>
      <c r="H824" t="s">
        <v>17470</v>
      </c>
      <c r="I824" t="s">
        <v>17465</v>
      </c>
      <c r="J824" t="str">
        <f>VLOOKUP(G824,SCC_xref!$D$6:$E$261,2,FALSE)</f>
        <v>Natural Gas Production, Other Not Classified</v>
      </c>
      <c r="K824" s="129">
        <v>0</v>
      </c>
      <c r="L824" s="129">
        <v>0</v>
      </c>
      <c r="M824" s="174"/>
      <c r="N824" s="174"/>
      <c r="O824" s="174"/>
      <c r="P824" s="6"/>
      <c r="Q824" s="6"/>
      <c r="R824" s="6"/>
      <c r="S824" s="6"/>
      <c r="T824" s="6"/>
      <c r="U824" s="6"/>
      <c r="V824" s="6"/>
    </row>
    <row r="825" spans="1:22" s="77" customFormat="1" x14ac:dyDescent="0.2">
      <c r="A825" s="192" t="s">
        <v>17057</v>
      </c>
      <c r="B825" s="128">
        <v>48</v>
      </c>
      <c r="C825" s="77" t="str">
        <f>VLOOKUP(D825,fips_xref!$A$2:$B$53,2,FALSE)</f>
        <v>48495</v>
      </c>
      <c r="D825" t="s">
        <v>17050</v>
      </c>
      <c r="E825">
        <v>4922</v>
      </c>
      <c r="F825" t="s">
        <v>17535</v>
      </c>
      <c r="G825">
        <v>40300198</v>
      </c>
      <c r="H825" t="s">
        <v>17499</v>
      </c>
      <c r="I825" t="s">
        <v>17474</v>
      </c>
      <c r="J825" t="str">
        <f>VLOOKUP(G825,SCC_xref!$D$6:$E$261,2,FALSE)</f>
        <v>Permitted Tank Losses</v>
      </c>
      <c r="K825" s="129">
        <v>0</v>
      </c>
      <c r="L825" s="129">
        <v>4.84</v>
      </c>
      <c r="M825" s="174"/>
      <c r="N825" s="174"/>
      <c r="O825" s="174"/>
      <c r="P825" s="6"/>
      <c r="Q825" s="6"/>
      <c r="R825" s="6"/>
      <c r="S825" s="6"/>
      <c r="T825" s="6"/>
      <c r="U825" s="6"/>
      <c r="V825" s="6"/>
    </row>
    <row r="826" spans="1:22" s="77" customFormat="1" x14ac:dyDescent="0.2">
      <c r="A826" s="192" t="s">
        <v>17057</v>
      </c>
      <c r="B826" s="128">
        <v>48</v>
      </c>
      <c r="C826" s="77" t="str">
        <f>VLOOKUP(D826,fips_xref!$A$2:$B$53,2,FALSE)</f>
        <v>48495</v>
      </c>
      <c r="D826" t="s">
        <v>17050</v>
      </c>
      <c r="E826">
        <v>4922</v>
      </c>
      <c r="F826" t="s">
        <v>17535</v>
      </c>
      <c r="G826">
        <v>40301099</v>
      </c>
      <c r="H826" t="s">
        <v>17473</v>
      </c>
      <c r="I826" t="s">
        <v>17474</v>
      </c>
      <c r="J826" t="str">
        <f>VLOOKUP(G826,SCC_xref!$D$6:$E$261,2,FALSE)</f>
        <v>Permitted Tank Losses</v>
      </c>
      <c r="K826" s="129">
        <v>0</v>
      </c>
      <c r="L826" s="129">
        <v>0.20499999999999999</v>
      </c>
      <c r="M826" s="174"/>
      <c r="N826" s="174"/>
      <c r="O826" s="174"/>
      <c r="P826" s="6"/>
      <c r="Q826" s="6"/>
      <c r="R826" s="6"/>
      <c r="S826" s="6"/>
      <c r="T826" s="6"/>
      <c r="U826" s="6"/>
      <c r="V826" s="6"/>
    </row>
    <row r="827" spans="1:22" s="77" customFormat="1" x14ac:dyDescent="0.2">
      <c r="A827" s="192" t="s">
        <v>17057</v>
      </c>
      <c r="B827" s="128">
        <v>48</v>
      </c>
      <c r="C827" s="77" t="str">
        <f>VLOOKUP(D827,fips_xref!$A$2:$B$53,2,FALSE)</f>
        <v>48495</v>
      </c>
      <c r="D827" t="s">
        <v>17050</v>
      </c>
      <c r="E827">
        <v>4922</v>
      </c>
      <c r="F827" t="s">
        <v>17535</v>
      </c>
      <c r="G827">
        <v>40899999</v>
      </c>
      <c r="H827" t="s">
        <v>17511</v>
      </c>
      <c r="I827" t="s">
        <v>17512</v>
      </c>
      <c r="J827" t="str">
        <f>VLOOKUP(G827,SCC_xref!$D$6:$E$261,2,FALSE)</f>
        <v>Natural Gas Production, Other Not Classified</v>
      </c>
      <c r="K827" s="129">
        <v>0</v>
      </c>
      <c r="L827" s="129">
        <v>0.1</v>
      </c>
      <c r="M827" s="174"/>
      <c r="N827" s="174"/>
      <c r="O827" s="174"/>
      <c r="P827" s="6"/>
      <c r="Q827" s="6"/>
      <c r="R827" s="6"/>
      <c r="S827" s="6"/>
      <c r="T827" s="6"/>
      <c r="U827" s="6"/>
      <c r="V827" s="6"/>
    </row>
    <row r="828" spans="1:22" s="77" customFormat="1" x14ac:dyDescent="0.2">
      <c r="A828" s="192" t="s">
        <v>17057</v>
      </c>
      <c r="B828" s="128">
        <v>48</v>
      </c>
      <c r="C828" s="77" t="str">
        <f>VLOOKUP(D828,fips_xref!$A$2:$B$53,2,FALSE)</f>
        <v>48501</v>
      </c>
      <c r="D828" t="s">
        <v>17051</v>
      </c>
      <c r="E828">
        <v>1311</v>
      </c>
      <c r="F828" t="s">
        <v>17459</v>
      </c>
      <c r="G828">
        <v>10200602</v>
      </c>
      <c r="H828" t="s">
        <v>17480</v>
      </c>
      <c r="I828" t="s">
        <v>17481</v>
      </c>
      <c r="J828" t="str">
        <f>VLOOKUP(G828,SCC_xref!$D$6:$E$261,2,FALSE)</f>
        <v>Process Heaters</v>
      </c>
      <c r="K828" s="129">
        <v>13.74</v>
      </c>
      <c r="L828" s="129">
        <v>0.76</v>
      </c>
      <c r="M828" s="174"/>
      <c r="N828" s="174"/>
      <c r="O828" s="174"/>
      <c r="P828" s="6"/>
      <c r="Q828" s="6"/>
      <c r="R828" s="6"/>
      <c r="S828" s="6"/>
      <c r="T828" s="6"/>
      <c r="U828" s="6"/>
      <c r="V828" s="6"/>
    </row>
    <row r="829" spans="1:22" s="77" customFormat="1" x14ac:dyDescent="0.2">
      <c r="A829" s="192" t="s">
        <v>17057</v>
      </c>
      <c r="B829" s="128">
        <v>48</v>
      </c>
      <c r="C829" s="77" t="str">
        <f>VLOOKUP(D829,fips_xref!$A$2:$B$53,2,FALSE)</f>
        <v>48501</v>
      </c>
      <c r="D829" t="s">
        <v>17051</v>
      </c>
      <c r="E829">
        <v>1311</v>
      </c>
      <c r="F829" t="s">
        <v>17459</v>
      </c>
      <c r="G829">
        <v>20200102</v>
      </c>
      <c r="H829" t="s">
        <v>17514</v>
      </c>
      <c r="I829" t="s">
        <v>17461</v>
      </c>
      <c r="J829" t="str">
        <f>VLOOKUP(G829,SCC_xref!$D$6:$E$261,2,FALSE)</f>
        <v>Compressor Engines</v>
      </c>
      <c r="K829" s="129">
        <v>3.41</v>
      </c>
      <c r="L829" s="129">
        <v>0.01</v>
      </c>
      <c r="M829" s="174"/>
      <c r="N829" s="174"/>
      <c r="O829" s="174"/>
      <c r="P829" s="6"/>
      <c r="Q829" s="6"/>
      <c r="R829" s="6"/>
      <c r="S829" s="6"/>
      <c r="T829" s="6"/>
      <c r="U829" s="6"/>
      <c r="V829" s="6"/>
    </row>
    <row r="830" spans="1:22" s="77" customFormat="1" x14ac:dyDescent="0.2">
      <c r="A830" s="192" t="s">
        <v>17057</v>
      </c>
      <c r="B830" s="128">
        <v>48</v>
      </c>
      <c r="C830" s="77" t="str">
        <f>VLOOKUP(D830,fips_xref!$A$2:$B$53,2,FALSE)</f>
        <v>48501</v>
      </c>
      <c r="D830" t="s">
        <v>17051</v>
      </c>
      <c r="E830">
        <v>1311</v>
      </c>
      <c r="F830" t="s">
        <v>17459</v>
      </c>
      <c r="G830">
        <v>20300202</v>
      </c>
      <c r="H830" t="s">
        <v>17486</v>
      </c>
      <c r="I830" t="s">
        <v>17461</v>
      </c>
      <c r="J830" t="str">
        <f>VLOOKUP(G830,SCC_xref!$D$6:$E$261,2,FALSE)</f>
        <v>Compressor Engines</v>
      </c>
      <c r="K830" s="129">
        <v>26.3</v>
      </c>
      <c r="L830" s="129">
        <v>0.1399</v>
      </c>
      <c r="M830" s="174"/>
      <c r="N830" s="174"/>
      <c r="O830" s="174"/>
      <c r="P830" s="6"/>
      <c r="Q830" s="6"/>
      <c r="R830" s="6"/>
      <c r="S830" s="6"/>
      <c r="T830" s="6"/>
      <c r="U830" s="6"/>
      <c r="V830" s="6"/>
    </row>
    <row r="831" spans="1:22" s="77" customFormat="1" x14ac:dyDescent="0.2">
      <c r="A831" s="192" t="s">
        <v>17057</v>
      </c>
      <c r="B831" s="128">
        <v>48</v>
      </c>
      <c r="C831" s="77" t="str">
        <f>VLOOKUP(D831,fips_xref!$A$2:$B$53,2,FALSE)</f>
        <v>48501</v>
      </c>
      <c r="D831" t="s">
        <v>17051</v>
      </c>
      <c r="E831">
        <v>1311</v>
      </c>
      <c r="F831" t="s">
        <v>17459</v>
      </c>
      <c r="G831">
        <v>30600815</v>
      </c>
      <c r="H831" t="s">
        <v>17640</v>
      </c>
      <c r="I831" t="s">
        <v>17490</v>
      </c>
      <c r="J831" t="str">
        <f>VLOOKUP(G831,SCC_xref!$D$6:$E$261,2,FALSE)</f>
        <v>Natural Gas Production, Other Not Classified</v>
      </c>
      <c r="K831" s="129">
        <v>0</v>
      </c>
      <c r="L831" s="129">
        <v>1.33</v>
      </c>
      <c r="M831" s="174"/>
      <c r="N831" s="174"/>
      <c r="O831" s="174"/>
      <c r="P831" s="6"/>
      <c r="Q831" s="6"/>
      <c r="R831" s="6"/>
      <c r="S831" s="6"/>
      <c r="T831" s="6"/>
      <c r="U831" s="6"/>
      <c r="V831" s="6"/>
    </row>
    <row r="832" spans="1:22" s="77" customFormat="1" x14ac:dyDescent="0.2">
      <c r="A832" s="192" t="s">
        <v>17057</v>
      </c>
      <c r="B832" s="128">
        <v>48</v>
      </c>
      <c r="C832" s="77" t="str">
        <f>VLOOKUP(D832,fips_xref!$A$2:$B$53,2,FALSE)</f>
        <v>48501</v>
      </c>
      <c r="D832" t="s">
        <v>17051</v>
      </c>
      <c r="E832">
        <v>1311</v>
      </c>
      <c r="F832" t="s">
        <v>17459</v>
      </c>
      <c r="G832">
        <v>30603301</v>
      </c>
      <c r="H832" t="s">
        <v>17641</v>
      </c>
      <c r="I832" t="s">
        <v>17632</v>
      </c>
      <c r="J832" t="str">
        <f>VLOOKUP(G832,SCC_xref!$D$6:$E$261,2,FALSE)</f>
        <v>Natural Gas Production, Flares</v>
      </c>
      <c r="K832" s="129">
        <v>0.35</v>
      </c>
      <c r="L832" s="129">
        <v>11.03</v>
      </c>
      <c r="M832" s="174"/>
      <c r="N832" s="174"/>
      <c r="O832" s="174"/>
      <c r="P832" s="6"/>
      <c r="Q832" s="6"/>
      <c r="R832" s="6"/>
      <c r="S832" s="6"/>
      <c r="T832" s="6"/>
      <c r="U832" s="6"/>
      <c r="V832" s="6"/>
    </row>
    <row r="833" spans="1:22" s="77" customFormat="1" x14ac:dyDescent="0.2">
      <c r="A833" s="192" t="s">
        <v>17057</v>
      </c>
      <c r="B833" s="128">
        <v>48</v>
      </c>
      <c r="C833" s="77" t="str">
        <f>VLOOKUP(D833,fips_xref!$A$2:$B$53,2,FALSE)</f>
        <v>48501</v>
      </c>
      <c r="D833" t="s">
        <v>17051</v>
      </c>
      <c r="E833">
        <v>1311</v>
      </c>
      <c r="F833" t="s">
        <v>17459</v>
      </c>
      <c r="G833">
        <v>30609904</v>
      </c>
      <c r="H833" t="s">
        <v>17637</v>
      </c>
      <c r="I833" t="s">
        <v>17490</v>
      </c>
      <c r="J833" t="str">
        <f>VLOOKUP(G833,SCC_xref!$D$6:$E$261,2,FALSE)</f>
        <v>Natural Gas Production, Flares</v>
      </c>
      <c r="K833" s="129">
        <v>0.62</v>
      </c>
      <c r="L833" s="129">
        <v>0.03</v>
      </c>
      <c r="M833" s="174"/>
      <c r="N833" s="174"/>
      <c r="O833" s="174"/>
      <c r="P833" s="6"/>
      <c r="Q833" s="6"/>
      <c r="R833" s="6"/>
      <c r="S833" s="6"/>
      <c r="T833" s="6"/>
      <c r="U833" s="6"/>
      <c r="V833" s="6"/>
    </row>
    <row r="834" spans="1:22" s="77" customFormat="1" x14ac:dyDescent="0.2">
      <c r="A834" s="192" t="s">
        <v>17057</v>
      </c>
      <c r="B834" s="128">
        <v>48</v>
      </c>
      <c r="C834" s="77" t="str">
        <f>VLOOKUP(D834,fips_xref!$A$2:$B$53,2,FALSE)</f>
        <v>48501</v>
      </c>
      <c r="D834" t="s">
        <v>17051</v>
      </c>
      <c r="E834">
        <v>1311</v>
      </c>
      <c r="F834" t="s">
        <v>17459</v>
      </c>
      <c r="G834">
        <v>31000160</v>
      </c>
      <c r="H834" t="s">
        <v>17594</v>
      </c>
      <c r="I834" t="s">
        <v>17506</v>
      </c>
      <c r="J834" t="str">
        <f>VLOOKUP(G834,SCC_xref!$D$6:$E$261,2,FALSE)</f>
        <v>Natural Gas Production, Flares</v>
      </c>
      <c r="K834" s="129">
        <v>1.2125999999999999</v>
      </c>
      <c r="L834" s="129">
        <v>0</v>
      </c>
      <c r="M834" s="174"/>
      <c r="N834" s="174"/>
      <c r="O834" s="174"/>
      <c r="P834" s="6"/>
      <c r="Q834" s="6"/>
      <c r="R834" s="6"/>
      <c r="S834" s="6"/>
      <c r="T834" s="6"/>
      <c r="U834" s="6"/>
      <c r="V834" s="6"/>
    </row>
    <row r="835" spans="1:22" s="77" customFormat="1" x14ac:dyDescent="0.2">
      <c r="A835" s="192" t="s">
        <v>17057</v>
      </c>
      <c r="B835" s="128">
        <v>48</v>
      </c>
      <c r="C835" s="77" t="str">
        <f>VLOOKUP(D835,fips_xref!$A$2:$B$53,2,FALSE)</f>
        <v>48501</v>
      </c>
      <c r="D835" t="s">
        <v>17051</v>
      </c>
      <c r="E835">
        <v>1311</v>
      </c>
      <c r="F835" t="s">
        <v>17459</v>
      </c>
      <c r="G835">
        <v>31000205</v>
      </c>
      <c r="H835" t="s">
        <v>17466</v>
      </c>
      <c r="I835" t="s">
        <v>17465</v>
      </c>
      <c r="J835" t="str">
        <f>VLOOKUP(G835,SCC_xref!$D$6:$E$261,2,FALSE)</f>
        <v>Natural Gas Production, Flares</v>
      </c>
      <c r="K835" s="129">
        <v>0.21</v>
      </c>
      <c r="L835" s="129">
        <v>0.01</v>
      </c>
      <c r="M835" s="174"/>
      <c r="N835" s="174"/>
      <c r="O835" s="174"/>
      <c r="P835" s="6"/>
      <c r="Q835" s="6"/>
      <c r="R835" s="6"/>
      <c r="S835" s="6"/>
      <c r="T835" s="6"/>
      <c r="U835" s="6"/>
      <c r="V835" s="6"/>
    </row>
    <row r="836" spans="1:22" s="77" customFormat="1" x14ac:dyDescent="0.2">
      <c r="A836" s="192" t="s">
        <v>17057</v>
      </c>
      <c r="B836" s="128">
        <v>48</v>
      </c>
      <c r="C836" s="77" t="str">
        <f>VLOOKUP(D836,fips_xref!$A$2:$B$53,2,FALSE)</f>
        <v>48501</v>
      </c>
      <c r="D836" t="s">
        <v>17051</v>
      </c>
      <c r="E836">
        <v>1311</v>
      </c>
      <c r="F836" t="s">
        <v>17459</v>
      </c>
      <c r="G836">
        <v>31000220</v>
      </c>
      <c r="H836" t="s">
        <v>17495</v>
      </c>
      <c r="I836" t="s">
        <v>17496</v>
      </c>
      <c r="J836" t="str">
        <f>VLOOKUP(G836,SCC_xref!$D$6:$E$261,2,FALSE)</f>
        <v>Natural Gas Production, All Equipt Leak Fugitives</v>
      </c>
      <c r="K836" s="129">
        <v>0</v>
      </c>
      <c r="L836" s="129">
        <v>0.73</v>
      </c>
      <c r="M836" s="174"/>
      <c r="N836" s="174"/>
      <c r="O836" s="174"/>
      <c r="P836" s="6"/>
      <c r="Q836" s="6"/>
      <c r="R836" s="6"/>
      <c r="S836" s="6"/>
      <c r="T836" s="6"/>
      <c r="U836" s="6"/>
      <c r="V836" s="6"/>
    </row>
    <row r="837" spans="1:22" s="77" customFormat="1" x14ac:dyDescent="0.2">
      <c r="A837" s="192" t="s">
        <v>17057</v>
      </c>
      <c r="B837" s="128">
        <v>48</v>
      </c>
      <c r="C837" s="77" t="str">
        <f>VLOOKUP(D837,fips_xref!$A$2:$B$53,2,FALSE)</f>
        <v>48501</v>
      </c>
      <c r="D837" t="s">
        <v>17051</v>
      </c>
      <c r="E837">
        <v>1311</v>
      </c>
      <c r="F837" t="s">
        <v>17459</v>
      </c>
      <c r="G837">
        <v>31000228</v>
      </c>
      <c r="H837" t="s">
        <v>17497</v>
      </c>
      <c r="I837" t="s">
        <v>17469</v>
      </c>
      <c r="J837" t="str">
        <f>VLOOKUP(G837,SCC_xref!$D$6:$E$261,2,FALSE)</f>
        <v>Dehydrator</v>
      </c>
      <c r="K837" s="129">
        <v>0.63</v>
      </c>
      <c r="L837" s="129">
        <v>0.03</v>
      </c>
      <c r="M837" s="174"/>
      <c r="N837" s="174"/>
      <c r="O837" s="174"/>
      <c r="P837" s="6"/>
      <c r="Q837" s="6"/>
      <c r="R837" s="6"/>
      <c r="S837" s="6"/>
      <c r="T837" s="6"/>
      <c r="U837" s="6"/>
      <c r="V837" s="6"/>
    </row>
    <row r="838" spans="1:22" s="77" customFormat="1" x14ac:dyDescent="0.2">
      <c r="A838" s="192" t="s">
        <v>17057</v>
      </c>
      <c r="B838" s="128">
        <v>48</v>
      </c>
      <c r="C838" s="77" t="str">
        <f>VLOOKUP(D838,fips_xref!$A$2:$B$53,2,FALSE)</f>
        <v>48501</v>
      </c>
      <c r="D838" t="s">
        <v>17051</v>
      </c>
      <c r="E838">
        <v>1311</v>
      </c>
      <c r="F838" t="s">
        <v>17459</v>
      </c>
      <c r="G838">
        <v>31000307</v>
      </c>
      <c r="H838" t="s">
        <v>17539</v>
      </c>
      <c r="I838" t="s">
        <v>17506</v>
      </c>
      <c r="J838" t="str">
        <f>VLOOKUP(G838,SCC_xref!$D$6:$E$261,2,FALSE)</f>
        <v>Natural Gas Processing Facilities, Relief Valves</v>
      </c>
      <c r="K838" s="129">
        <v>0</v>
      </c>
      <c r="L838" s="129">
        <v>0.161</v>
      </c>
      <c r="M838" s="174"/>
      <c r="N838" s="174"/>
      <c r="O838" s="174"/>
      <c r="P838" s="6"/>
      <c r="Q838" s="6"/>
      <c r="R838" s="6"/>
      <c r="S838" s="6"/>
      <c r="T838" s="6"/>
      <c r="U838" s="6"/>
      <c r="V838" s="6"/>
    </row>
    <row r="839" spans="1:22" s="77" customFormat="1" x14ac:dyDescent="0.2">
      <c r="A839" s="192" t="s">
        <v>17057</v>
      </c>
      <c r="B839" s="128">
        <v>48</v>
      </c>
      <c r="C839" s="77" t="str">
        <f>VLOOKUP(D839,fips_xref!$A$2:$B$53,2,FALSE)</f>
        <v>48501</v>
      </c>
      <c r="D839" t="s">
        <v>17051</v>
      </c>
      <c r="E839">
        <v>1311</v>
      </c>
      <c r="F839" t="s">
        <v>17459</v>
      </c>
      <c r="G839">
        <v>31000404</v>
      </c>
      <c r="H839" t="s">
        <v>17471</v>
      </c>
      <c r="I839" t="s">
        <v>17465</v>
      </c>
      <c r="J839" t="str">
        <f>VLOOKUP(G839,SCC_xref!$D$6:$E$261,2,FALSE)</f>
        <v>Process Heaters</v>
      </c>
      <c r="K839" s="129">
        <v>110.92</v>
      </c>
      <c r="L839" s="129">
        <v>6.1</v>
      </c>
      <c r="M839" s="174"/>
      <c r="N839" s="174"/>
      <c r="O839" s="174"/>
      <c r="P839" s="6"/>
      <c r="Q839" s="6"/>
      <c r="R839" s="6"/>
      <c r="S839" s="6"/>
      <c r="T839" s="6"/>
      <c r="U839" s="6"/>
      <c r="V839" s="6"/>
    </row>
    <row r="840" spans="1:22" s="77" customFormat="1" x14ac:dyDescent="0.2">
      <c r="A840" s="192" t="s">
        <v>17057</v>
      </c>
      <c r="B840" s="128">
        <v>48</v>
      </c>
      <c r="C840" s="77" t="str">
        <f>VLOOKUP(D840,fips_xref!$A$2:$B$53,2,FALSE)</f>
        <v>48501</v>
      </c>
      <c r="D840" t="s">
        <v>17051</v>
      </c>
      <c r="E840">
        <v>1311</v>
      </c>
      <c r="F840" t="s">
        <v>17459</v>
      </c>
      <c r="G840">
        <v>31000503</v>
      </c>
      <c r="H840" t="s">
        <v>17533</v>
      </c>
      <c r="I840" t="s">
        <v>17506</v>
      </c>
      <c r="J840" t="str">
        <f>VLOOKUP(G840,SCC_xref!$D$6:$E$261,2,FALSE)</f>
        <v>Natural Gas Production, Other Not Classified</v>
      </c>
      <c r="K840" s="129">
        <v>0</v>
      </c>
      <c r="L840" s="129">
        <v>8.0075000000000003</v>
      </c>
      <c r="M840" s="174"/>
      <c r="N840" s="174"/>
      <c r="O840" s="174"/>
      <c r="P840" s="6"/>
      <c r="Q840" s="6"/>
      <c r="R840" s="6"/>
      <c r="S840" s="6"/>
      <c r="T840" s="6"/>
      <c r="U840" s="6"/>
      <c r="V840" s="6"/>
    </row>
    <row r="841" spans="1:22" s="77" customFormat="1" x14ac:dyDescent="0.2">
      <c r="A841" s="192" t="s">
        <v>17057</v>
      </c>
      <c r="B841" s="128">
        <v>48</v>
      </c>
      <c r="C841" s="77" t="str">
        <f>VLOOKUP(D841,fips_xref!$A$2:$B$53,2,FALSE)</f>
        <v>48501</v>
      </c>
      <c r="D841" t="s">
        <v>17051</v>
      </c>
      <c r="E841">
        <v>1311</v>
      </c>
      <c r="F841" t="s">
        <v>17459</v>
      </c>
      <c r="G841">
        <v>31088801</v>
      </c>
      <c r="H841" t="s">
        <v>17472</v>
      </c>
      <c r="I841" t="s">
        <v>17465</v>
      </c>
      <c r="J841" t="str">
        <f>VLOOKUP(G841,SCC_xref!$D$6:$E$261,2,FALSE)</f>
        <v>Permitted Fugitives</v>
      </c>
      <c r="K841" s="129">
        <v>0</v>
      </c>
      <c r="L841" s="129">
        <v>39.088200000000001</v>
      </c>
      <c r="M841" s="174"/>
      <c r="N841" s="174"/>
      <c r="O841" s="174"/>
      <c r="P841" s="6"/>
      <c r="Q841" s="6"/>
      <c r="R841" s="6"/>
      <c r="S841" s="6"/>
      <c r="T841" s="6"/>
      <c r="U841" s="6"/>
      <c r="V841" s="6"/>
    </row>
    <row r="842" spans="1:22" s="77" customFormat="1" x14ac:dyDescent="0.2">
      <c r="A842" s="192" t="s">
        <v>17057</v>
      </c>
      <c r="B842" s="128">
        <v>48</v>
      </c>
      <c r="C842" s="77" t="str">
        <f>VLOOKUP(D842,fips_xref!$A$2:$B$53,2,FALSE)</f>
        <v>48501</v>
      </c>
      <c r="D842" t="s">
        <v>17051</v>
      </c>
      <c r="E842">
        <v>1311</v>
      </c>
      <c r="F842" t="s">
        <v>17459</v>
      </c>
      <c r="G842">
        <v>38500101</v>
      </c>
      <c r="H842" t="s">
        <v>17521</v>
      </c>
      <c r="I842" t="s">
        <v>17522</v>
      </c>
      <c r="J842" t="str">
        <f>VLOOKUP(G842,SCC_xref!$D$6:$E$261,2,FALSE)</f>
        <v>Natural Gas Production, Other Not Classified</v>
      </c>
      <c r="K842" s="129">
        <v>0</v>
      </c>
      <c r="L842" s="129">
        <v>27.13</v>
      </c>
      <c r="M842" s="174"/>
      <c r="N842" s="174"/>
      <c r="O842" s="174"/>
      <c r="P842" s="6"/>
      <c r="Q842" s="6"/>
      <c r="R842" s="6"/>
      <c r="S842" s="6"/>
      <c r="T842" s="6"/>
      <c r="U842" s="6"/>
      <c r="V842" s="6"/>
    </row>
    <row r="843" spans="1:22" s="77" customFormat="1" x14ac:dyDescent="0.2">
      <c r="A843" s="192" t="s">
        <v>17057</v>
      </c>
      <c r="B843" s="128">
        <v>48</v>
      </c>
      <c r="C843" s="77" t="str">
        <f>VLOOKUP(D843,fips_xref!$A$2:$B$53,2,FALSE)</f>
        <v>48501</v>
      </c>
      <c r="D843" t="s">
        <v>17051</v>
      </c>
      <c r="E843">
        <v>1311</v>
      </c>
      <c r="F843" t="s">
        <v>17459</v>
      </c>
      <c r="G843">
        <v>40100296</v>
      </c>
      <c r="H843" t="s">
        <v>17642</v>
      </c>
      <c r="I843" t="s">
        <v>17544</v>
      </c>
      <c r="J843" t="str">
        <f>VLOOKUP(G843,SCC_xref!$D$6:$E$261,2,FALSE)</f>
        <v>Natural Gas Production, Other Not Classified</v>
      </c>
      <c r="K843" s="129">
        <v>0</v>
      </c>
      <c r="L843" s="129">
        <v>0.03</v>
      </c>
      <c r="M843" s="174"/>
      <c r="N843" s="174"/>
      <c r="O843" s="174"/>
      <c r="P843" s="6"/>
      <c r="Q843" s="6"/>
      <c r="R843" s="6"/>
      <c r="S843" s="6"/>
      <c r="T843" s="6"/>
      <c r="U843" s="6"/>
      <c r="V843" s="6"/>
    </row>
    <row r="844" spans="1:22" s="77" customFormat="1" x14ac:dyDescent="0.2">
      <c r="A844" s="192" t="s">
        <v>17057</v>
      </c>
      <c r="B844" s="128">
        <v>48</v>
      </c>
      <c r="C844" s="77" t="str">
        <f>VLOOKUP(D844,fips_xref!$A$2:$B$53,2,FALSE)</f>
        <v>48501</v>
      </c>
      <c r="D844" t="s">
        <v>17051</v>
      </c>
      <c r="E844">
        <v>1311</v>
      </c>
      <c r="F844" t="s">
        <v>17459</v>
      </c>
      <c r="G844">
        <v>40300104</v>
      </c>
      <c r="H844" t="s">
        <v>17584</v>
      </c>
      <c r="I844" t="s">
        <v>17474</v>
      </c>
      <c r="J844" t="str">
        <f>VLOOKUP(G844,SCC_xref!$D$6:$E$261,2,FALSE)</f>
        <v>Permitted Tank Losses</v>
      </c>
      <c r="K844" s="129">
        <v>0</v>
      </c>
      <c r="L844" s="129">
        <v>0.73309999999999997</v>
      </c>
      <c r="M844" s="174"/>
      <c r="N844" s="174"/>
      <c r="O844" s="174"/>
      <c r="P844" s="6"/>
      <c r="Q844" s="6"/>
      <c r="R844" s="6"/>
      <c r="S844" s="6"/>
      <c r="T844" s="6"/>
      <c r="U844" s="6"/>
      <c r="V844" s="6"/>
    </row>
    <row r="845" spans="1:22" s="77" customFormat="1" x14ac:dyDescent="0.2">
      <c r="A845" s="192" t="s">
        <v>17057</v>
      </c>
      <c r="B845" s="128">
        <v>48</v>
      </c>
      <c r="C845" s="77" t="str">
        <f>VLOOKUP(D845,fips_xref!$A$2:$B$53,2,FALSE)</f>
        <v>48501</v>
      </c>
      <c r="D845" t="s">
        <v>17051</v>
      </c>
      <c r="E845">
        <v>1311</v>
      </c>
      <c r="F845" t="s">
        <v>17459</v>
      </c>
      <c r="G845">
        <v>40301099</v>
      </c>
      <c r="H845" t="s">
        <v>17473</v>
      </c>
      <c r="I845" t="s">
        <v>17474</v>
      </c>
      <c r="J845" t="str">
        <f>VLOOKUP(G845,SCC_xref!$D$6:$E$261,2,FALSE)</f>
        <v>Permitted Tank Losses</v>
      </c>
      <c r="K845" s="129">
        <v>0</v>
      </c>
      <c r="L845" s="129">
        <v>2.8111999999999999</v>
      </c>
      <c r="M845" s="174"/>
      <c r="N845" s="174"/>
      <c r="O845" s="174"/>
      <c r="P845" s="6"/>
      <c r="Q845" s="6"/>
      <c r="R845" s="6"/>
      <c r="S845" s="6"/>
      <c r="T845" s="6"/>
      <c r="U845" s="6"/>
      <c r="V845" s="6"/>
    </row>
    <row r="846" spans="1:22" s="77" customFormat="1" x14ac:dyDescent="0.2">
      <c r="A846" s="192" t="s">
        <v>17057</v>
      </c>
      <c r="B846" s="128">
        <v>48</v>
      </c>
      <c r="C846" s="77" t="str">
        <f>VLOOKUP(D846,fips_xref!$A$2:$B$53,2,FALSE)</f>
        <v>48501</v>
      </c>
      <c r="D846" t="s">
        <v>17051</v>
      </c>
      <c r="E846">
        <v>1311</v>
      </c>
      <c r="F846" t="s">
        <v>17459</v>
      </c>
      <c r="G846">
        <v>40400301</v>
      </c>
      <c r="H846" t="s">
        <v>17541</v>
      </c>
      <c r="I846" t="s">
        <v>17465</v>
      </c>
      <c r="J846" t="str">
        <f>VLOOKUP(G846,SCC_xref!$D$6:$E$261,2,FALSE)</f>
        <v>Permitted Tank Losses</v>
      </c>
      <c r="K846" s="129">
        <v>0</v>
      </c>
      <c r="L846" s="129">
        <v>13.750999999999999</v>
      </c>
      <c r="M846" s="174"/>
      <c r="N846" s="174"/>
      <c r="O846" s="174"/>
      <c r="P846" s="6"/>
      <c r="Q846" s="6"/>
      <c r="R846" s="6"/>
      <c r="S846" s="6"/>
      <c r="T846" s="6"/>
      <c r="U846" s="6"/>
      <c r="V846" s="6"/>
    </row>
    <row r="847" spans="1:22" s="77" customFormat="1" x14ac:dyDescent="0.2">
      <c r="A847" s="192" t="s">
        <v>17057</v>
      </c>
      <c r="B847" s="128">
        <v>48</v>
      </c>
      <c r="C847" s="77" t="str">
        <f>VLOOKUP(D847,fips_xref!$A$2:$B$53,2,FALSE)</f>
        <v>48501</v>
      </c>
      <c r="D847" t="s">
        <v>17051</v>
      </c>
      <c r="E847">
        <v>1311</v>
      </c>
      <c r="F847" t="s">
        <v>17459</v>
      </c>
      <c r="G847">
        <v>40600132</v>
      </c>
      <c r="H847" t="s">
        <v>17510</v>
      </c>
      <c r="I847" t="s">
        <v>17504</v>
      </c>
      <c r="J847" t="str">
        <f>VLOOKUP(G847,SCC_xref!$D$6:$E$261,2,FALSE)</f>
        <v>Permitted Tank Losses</v>
      </c>
      <c r="K847" s="129">
        <v>0</v>
      </c>
      <c r="L847" s="129">
        <v>0</v>
      </c>
      <c r="M847" s="174"/>
      <c r="N847" s="174"/>
      <c r="O847" s="174"/>
      <c r="P847" s="6"/>
      <c r="Q847" s="6"/>
      <c r="R847" s="6"/>
      <c r="S847" s="6"/>
      <c r="T847" s="6"/>
      <c r="U847" s="6"/>
      <c r="V847" s="6"/>
    </row>
    <row r="848" spans="1:22" s="77" customFormat="1" x14ac:dyDescent="0.2">
      <c r="A848" s="192" t="s">
        <v>17057</v>
      </c>
      <c r="B848" s="128">
        <v>48</v>
      </c>
      <c r="C848" s="77" t="str">
        <f>VLOOKUP(D848,fips_xref!$A$2:$B$53,2,FALSE)</f>
        <v>48501</v>
      </c>
      <c r="D848" t="s">
        <v>17051</v>
      </c>
      <c r="E848">
        <v>1311</v>
      </c>
      <c r="F848" t="s">
        <v>17459</v>
      </c>
      <c r="G848">
        <v>40700816</v>
      </c>
      <c r="H848" t="s">
        <v>17618</v>
      </c>
      <c r="I848" t="s">
        <v>17548</v>
      </c>
      <c r="J848" t="str">
        <f>VLOOKUP(G848,SCC_xref!$D$6:$E$261,2,FALSE)</f>
        <v>Natural Gas Production, Other Not Classified</v>
      </c>
      <c r="K848" s="129">
        <v>0</v>
      </c>
      <c r="L848" s="129">
        <v>0.215</v>
      </c>
      <c r="M848" s="174"/>
      <c r="N848" s="174"/>
      <c r="O848" s="174"/>
      <c r="P848" s="6"/>
      <c r="Q848" s="6"/>
      <c r="R848" s="6"/>
      <c r="S848" s="6"/>
      <c r="T848" s="6"/>
      <c r="U848" s="6"/>
      <c r="V848" s="6"/>
    </row>
    <row r="849" spans="1:22" s="77" customFormat="1" x14ac:dyDescent="0.2">
      <c r="A849" s="192" t="s">
        <v>17057</v>
      </c>
      <c r="B849" s="128">
        <v>48</v>
      </c>
      <c r="C849" s="77" t="str">
        <f>VLOOKUP(D849,fips_xref!$A$2:$B$53,2,FALSE)</f>
        <v>48501</v>
      </c>
      <c r="D849" t="s">
        <v>17051</v>
      </c>
      <c r="E849">
        <v>1311</v>
      </c>
      <c r="F849" t="s">
        <v>17459</v>
      </c>
      <c r="G849">
        <v>40703203</v>
      </c>
      <c r="H849" t="s">
        <v>17643</v>
      </c>
      <c r="I849" t="s">
        <v>17548</v>
      </c>
      <c r="J849" t="str">
        <f>VLOOKUP(G849,SCC_xref!$D$6:$E$261,2,FALSE)</f>
        <v>Natural Gas Production, Other Not Classified</v>
      </c>
      <c r="K849" s="129">
        <v>0</v>
      </c>
      <c r="L849" s="129">
        <v>0.01</v>
      </c>
      <c r="M849" s="174"/>
      <c r="N849" s="174"/>
      <c r="O849" s="174"/>
      <c r="P849" s="6"/>
      <c r="Q849" s="6"/>
      <c r="R849" s="6"/>
      <c r="S849" s="6"/>
      <c r="T849" s="6"/>
      <c r="U849" s="6"/>
      <c r="V849" s="6"/>
    </row>
    <row r="850" spans="1:22" s="77" customFormat="1" x14ac:dyDescent="0.2">
      <c r="A850" s="192" t="s">
        <v>17057</v>
      </c>
      <c r="B850" s="128">
        <v>48</v>
      </c>
      <c r="C850" s="77" t="str">
        <f>VLOOKUP(D850,fips_xref!$A$2:$B$53,2,FALSE)</f>
        <v>48501</v>
      </c>
      <c r="D850" t="s">
        <v>17051</v>
      </c>
      <c r="E850">
        <v>1311</v>
      </c>
      <c r="F850" t="s">
        <v>17459</v>
      </c>
      <c r="G850">
        <v>40705297</v>
      </c>
      <c r="H850" t="s">
        <v>17644</v>
      </c>
      <c r="I850" t="s">
        <v>17548</v>
      </c>
      <c r="J850" t="str">
        <f>VLOOKUP(G850,SCC_xref!$D$6:$E$261,2,FALSE)</f>
        <v>Natural Gas Production, Other Not Classified</v>
      </c>
      <c r="K850" s="129">
        <v>0</v>
      </c>
      <c r="L850" s="129">
        <v>0.02</v>
      </c>
      <c r="M850" s="174"/>
      <c r="N850" s="174"/>
      <c r="O850" s="174"/>
      <c r="P850" s="6"/>
      <c r="Q850" s="6"/>
      <c r="R850" s="6"/>
      <c r="S850" s="6"/>
      <c r="T850" s="6"/>
      <c r="U850" s="6"/>
      <c r="V850" s="6"/>
    </row>
    <row r="851" spans="1:22" s="77" customFormat="1" x14ac:dyDescent="0.2">
      <c r="A851" s="192" t="s">
        <v>17057</v>
      </c>
      <c r="B851" s="128">
        <v>48</v>
      </c>
      <c r="C851" s="77" t="str">
        <f>VLOOKUP(D851,fips_xref!$A$2:$B$53,2,FALSE)</f>
        <v>48501</v>
      </c>
      <c r="D851" t="s">
        <v>17051</v>
      </c>
      <c r="E851">
        <v>1311</v>
      </c>
      <c r="F851" t="s">
        <v>17459</v>
      </c>
      <c r="G851">
        <v>40799997</v>
      </c>
      <c r="H851" t="s">
        <v>17636</v>
      </c>
      <c r="I851" t="s">
        <v>17548</v>
      </c>
      <c r="J851" t="str">
        <f>VLOOKUP(G851,SCC_xref!$D$6:$E$261,2,FALSE)</f>
        <v>Natural Gas Production, Other Not Classified</v>
      </c>
      <c r="K851" s="129">
        <v>0</v>
      </c>
      <c r="L851" s="129">
        <v>0</v>
      </c>
      <c r="M851" s="174"/>
      <c r="N851" s="174"/>
      <c r="O851" s="174"/>
      <c r="P851" s="6"/>
      <c r="Q851" s="6"/>
      <c r="R851" s="6"/>
      <c r="S851" s="6"/>
      <c r="T851" s="6"/>
      <c r="U851" s="6"/>
      <c r="V851" s="6"/>
    </row>
    <row r="852" spans="1:22" s="77" customFormat="1" x14ac:dyDescent="0.2">
      <c r="A852" s="192" t="s">
        <v>17057</v>
      </c>
      <c r="B852" s="128">
        <v>48</v>
      </c>
      <c r="C852" s="77" t="str">
        <f>VLOOKUP(D852,fips_xref!$A$2:$B$53,2,FALSE)</f>
        <v>48501</v>
      </c>
      <c r="D852" t="s">
        <v>17051</v>
      </c>
      <c r="E852">
        <v>1321</v>
      </c>
      <c r="F852" t="s">
        <v>17479</v>
      </c>
      <c r="G852">
        <v>10200602</v>
      </c>
      <c r="H852" t="s">
        <v>17480</v>
      </c>
      <c r="I852" t="s">
        <v>17481</v>
      </c>
      <c r="J852" t="str">
        <f>VLOOKUP(G852,SCC_xref!$D$6:$E$261,2,FALSE)</f>
        <v>Process Heaters</v>
      </c>
      <c r="K852" s="129">
        <v>10.02</v>
      </c>
      <c r="L852" s="129">
        <v>0.76</v>
      </c>
      <c r="M852" s="174"/>
      <c r="N852" s="174"/>
      <c r="O852" s="174"/>
      <c r="P852" s="6"/>
      <c r="Q852" s="6"/>
      <c r="R852" s="6"/>
      <c r="S852" s="6"/>
      <c r="T852" s="6"/>
      <c r="U852" s="6"/>
      <c r="V852" s="6"/>
    </row>
    <row r="853" spans="1:22" s="77" customFormat="1" x14ac:dyDescent="0.2">
      <c r="A853" s="192" t="s">
        <v>17057</v>
      </c>
      <c r="B853" s="128">
        <v>48</v>
      </c>
      <c r="C853" s="77" t="str">
        <f>VLOOKUP(D853,fips_xref!$A$2:$B$53,2,FALSE)</f>
        <v>48501</v>
      </c>
      <c r="D853" t="s">
        <v>17051</v>
      </c>
      <c r="E853">
        <v>1321</v>
      </c>
      <c r="F853" t="s">
        <v>17479</v>
      </c>
      <c r="G853">
        <v>20200201</v>
      </c>
      <c r="H853" t="s">
        <v>17509</v>
      </c>
      <c r="I853" t="s">
        <v>17461</v>
      </c>
      <c r="J853" t="str">
        <f>VLOOKUP(G853,SCC_xref!$D$6:$E$261,2,FALSE)</f>
        <v>Compressor Engines</v>
      </c>
      <c r="K853" s="129">
        <v>13.95</v>
      </c>
      <c r="L853" s="129">
        <v>0.59</v>
      </c>
      <c r="M853" s="174"/>
      <c r="N853" s="174"/>
      <c r="O853" s="174"/>
      <c r="P853" s="6"/>
      <c r="Q853" s="6"/>
      <c r="R853" s="6"/>
      <c r="S853" s="6"/>
      <c r="T853" s="6"/>
      <c r="U853" s="6"/>
      <c r="V853" s="6"/>
    </row>
    <row r="854" spans="1:22" s="77" customFormat="1" x14ac:dyDescent="0.2">
      <c r="A854" s="192" t="s">
        <v>17057</v>
      </c>
      <c r="B854" s="128">
        <v>48</v>
      </c>
      <c r="C854" s="77" t="str">
        <f>VLOOKUP(D854,fips_xref!$A$2:$B$53,2,FALSE)</f>
        <v>48501</v>
      </c>
      <c r="D854" t="s">
        <v>17051</v>
      </c>
      <c r="E854">
        <v>1321</v>
      </c>
      <c r="F854" t="s">
        <v>17479</v>
      </c>
      <c r="G854">
        <v>30603301</v>
      </c>
      <c r="H854" t="s">
        <v>17641</v>
      </c>
      <c r="I854" t="s">
        <v>17632</v>
      </c>
      <c r="J854" t="str">
        <f>VLOOKUP(G854,SCC_xref!$D$6:$E$261,2,FALSE)</f>
        <v>Natural Gas Production, Flares</v>
      </c>
      <c r="K854" s="129">
        <v>0</v>
      </c>
      <c r="L854" s="129">
        <v>1</v>
      </c>
      <c r="M854" s="174"/>
      <c r="N854" s="174"/>
      <c r="O854" s="174"/>
      <c r="P854" s="6"/>
      <c r="Q854" s="6"/>
      <c r="R854" s="6"/>
      <c r="S854" s="6"/>
      <c r="T854" s="6"/>
      <c r="U854" s="6"/>
      <c r="V854" s="6"/>
    </row>
    <row r="855" spans="1:22" s="77" customFormat="1" x14ac:dyDescent="0.2">
      <c r="A855" s="192" t="s">
        <v>17057</v>
      </c>
      <c r="B855" s="128">
        <v>48</v>
      </c>
      <c r="C855" s="77" t="str">
        <f>VLOOKUP(D855,fips_xref!$A$2:$B$53,2,FALSE)</f>
        <v>48501</v>
      </c>
      <c r="D855" t="s">
        <v>17051</v>
      </c>
      <c r="E855">
        <v>1321</v>
      </c>
      <c r="F855" t="s">
        <v>17479</v>
      </c>
      <c r="G855">
        <v>31000205</v>
      </c>
      <c r="H855" t="s">
        <v>17466</v>
      </c>
      <c r="I855" t="s">
        <v>17465</v>
      </c>
      <c r="J855" t="str">
        <f>VLOOKUP(G855,SCC_xref!$D$6:$E$261,2,FALSE)</f>
        <v>Natural Gas Production, Flares</v>
      </c>
      <c r="K855" s="129">
        <v>2</v>
      </c>
      <c r="L855" s="129">
        <v>0</v>
      </c>
      <c r="M855" s="174"/>
      <c r="N855" s="174"/>
      <c r="O855" s="174"/>
      <c r="P855" s="6"/>
      <c r="Q855" s="6"/>
      <c r="R855" s="6"/>
      <c r="S855" s="6"/>
      <c r="T855" s="6"/>
      <c r="U855" s="6"/>
      <c r="V855" s="6"/>
    </row>
    <row r="856" spans="1:22" s="77" customFormat="1" x14ac:dyDescent="0.2">
      <c r="A856" s="192" t="s">
        <v>17057</v>
      </c>
      <c r="B856" s="128">
        <v>48</v>
      </c>
      <c r="C856" s="77" t="str">
        <f>VLOOKUP(D856,fips_xref!$A$2:$B$53,2,FALSE)</f>
        <v>48501</v>
      </c>
      <c r="D856" t="s">
        <v>17051</v>
      </c>
      <c r="E856">
        <v>1321</v>
      </c>
      <c r="F856" t="s">
        <v>17479</v>
      </c>
      <c r="G856">
        <v>31000299</v>
      </c>
      <c r="H856" t="s">
        <v>17470</v>
      </c>
      <c r="I856" t="s">
        <v>17465</v>
      </c>
      <c r="J856" t="str">
        <f>VLOOKUP(G856,SCC_xref!$D$6:$E$261,2,FALSE)</f>
        <v>Natural Gas Production, Other Not Classified</v>
      </c>
      <c r="K856" s="129">
        <v>10.07</v>
      </c>
      <c r="L856" s="129">
        <v>0.55000000000000004</v>
      </c>
      <c r="M856" s="174"/>
      <c r="N856" s="174"/>
      <c r="O856" s="174"/>
      <c r="P856" s="6"/>
      <c r="Q856" s="6"/>
      <c r="R856" s="6"/>
      <c r="S856" s="6"/>
      <c r="T856" s="6"/>
      <c r="U856" s="6"/>
      <c r="V856" s="6"/>
    </row>
    <row r="857" spans="1:22" s="77" customFormat="1" x14ac:dyDescent="0.2">
      <c r="A857" s="192" t="s">
        <v>17057</v>
      </c>
      <c r="B857" s="128">
        <v>48</v>
      </c>
      <c r="C857" s="77" t="str">
        <f>VLOOKUP(D857,fips_xref!$A$2:$B$53,2,FALSE)</f>
        <v>48501</v>
      </c>
      <c r="D857" t="s">
        <v>17051</v>
      </c>
      <c r="E857">
        <v>1321</v>
      </c>
      <c r="F857" t="s">
        <v>17479</v>
      </c>
      <c r="G857">
        <v>31088801</v>
      </c>
      <c r="H857" t="s">
        <v>17472</v>
      </c>
      <c r="I857" t="s">
        <v>17465</v>
      </c>
      <c r="J857" t="str">
        <f>VLOOKUP(G857,SCC_xref!$D$6:$E$261,2,FALSE)</f>
        <v>Permitted Fugitives</v>
      </c>
      <c r="K857" s="129">
        <v>0</v>
      </c>
      <c r="L857" s="129">
        <v>8.15</v>
      </c>
      <c r="M857" s="174"/>
      <c r="N857" s="174"/>
      <c r="O857" s="174"/>
      <c r="P857" s="6"/>
      <c r="Q857" s="6"/>
      <c r="R857" s="6"/>
      <c r="S857" s="6"/>
      <c r="T857" s="6"/>
      <c r="U857" s="6"/>
      <c r="V857" s="6"/>
    </row>
    <row r="858" spans="1:22" s="77" customFormat="1" x14ac:dyDescent="0.2">
      <c r="A858" s="192" t="s">
        <v>17057</v>
      </c>
      <c r="B858" s="128">
        <v>48</v>
      </c>
      <c r="C858" s="77" t="str">
        <f>VLOOKUP(D858,fips_xref!$A$2:$B$53,2,FALSE)</f>
        <v>48501</v>
      </c>
      <c r="D858" t="s">
        <v>17051</v>
      </c>
      <c r="E858">
        <v>1321</v>
      </c>
      <c r="F858" t="s">
        <v>17479</v>
      </c>
      <c r="G858">
        <v>38500101</v>
      </c>
      <c r="H858" t="s">
        <v>17521</v>
      </c>
      <c r="I858" t="s">
        <v>17522</v>
      </c>
      <c r="J858" t="str">
        <f>VLOOKUP(G858,SCC_xref!$D$6:$E$261,2,FALSE)</f>
        <v>Natural Gas Production, Other Not Classified</v>
      </c>
      <c r="K858" s="129">
        <v>0</v>
      </c>
      <c r="L858" s="129">
        <v>20.41</v>
      </c>
      <c r="M858" s="174"/>
      <c r="N858" s="174"/>
      <c r="O858" s="174"/>
      <c r="P858" s="6"/>
      <c r="Q858" s="6"/>
      <c r="R858" s="6"/>
      <c r="S858" s="6"/>
      <c r="T858" s="6"/>
      <c r="U858" s="6"/>
      <c r="V858" s="6"/>
    </row>
    <row r="859" spans="1:22" s="77" customFormat="1" x14ac:dyDescent="0.2">
      <c r="A859" s="192" t="s">
        <v>17057</v>
      </c>
      <c r="B859" s="128">
        <v>48</v>
      </c>
      <c r="C859" s="77" t="str">
        <f>VLOOKUP(D859,fips_xref!$A$2:$B$53,2,FALSE)</f>
        <v>48501</v>
      </c>
      <c r="D859" t="s">
        <v>17051</v>
      </c>
      <c r="E859">
        <v>4922</v>
      </c>
      <c r="F859" t="s">
        <v>17535</v>
      </c>
      <c r="G859">
        <v>20200252</v>
      </c>
      <c r="H859" t="s">
        <v>17460</v>
      </c>
      <c r="I859" t="s">
        <v>17461</v>
      </c>
      <c r="J859" t="str">
        <f>VLOOKUP(G859,SCC_xref!$D$6:$E$261,2,FALSE)</f>
        <v>Compressor Engines</v>
      </c>
      <c r="K859" s="129">
        <v>836.78489999999999</v>
      </c>
      <c r="L859" s="129">
        <v>23.827300000000001</v>
      </c>
      <c r="M859" s="174"/>
      <c r="N859" s="174"/>
      <c r="O859" s="174"/>
      <c r="P859" s="6"/>
      <c r="Q859" s="6"/>
      <c r="R859" s="6"/>
      <c r="S859" s="6"/>
      <c r="T859" s="6"/>
      <c r="U859" s="6"/>
      <c r="V859" s="6"/>
    </row>
    <row r="860" spans="1:22" s="77" customFormat="1" x14ac:dyDescent="0.2">
      <c r="A860" s="192" t="s">
        <v>17057</v>
      </c>
      <c r="B860" s="128">
        <v>48</v>
      </c>
      <c r="C860" s="77" t="str">
        <f>VLOOKUP(D860,fips_xref!$A$2:$B$53,2,FALSE)</f>
        <v>48501</v>
      </c>
      <c r="D860" t="s">
        <v>17051</v>
      </c>
      <c r="E860">
        <v>4922</v>
      </c>
      <c r="F860" t="s">
        <v>17535</v>
      </c>
      <c r="G860">
        <v>20200253</v>
      </c>
      <c r="H860" t="s">
        <v>17462</v>
      </c>
      <c r="I860" t="s">
        <v>17461</v>
      </c>
      <c r="J860" t="str">
        <f>VLOOKUP(G860,SCC_xref!$D$6:$E$261,2,FALSE)</f>
        <v>Compressor Engines</v>
      </c>
      <c r="K860" s="129">
        <v>5.0900000000000001E-2</v>
      </c>
      <c r="L860" s="129">
        <v>1.5E-3</v>
      </c>
      <c r="M860" s="174"/>
      <c r="N860" s="174"/>
      <c r="O860" s="174"/>
      <c r="P860" s="6"/>
      <c r="Q860" s="6"/>
      <c r="R860" s="6"/>
      <c r="S860" s="6"/>
      <c r="T860" s="6"/>
      <c r="U860" s="6"/>
      <c r="V860" s="6"/>
    </row>
    <row r="861" spans="1:22" s="77" customFormat="1" x14ac:dyDescent="0.2">
      <c r="A861" s="192" t="s">
        <v>17057</v>
      </c>
      <c r="B861" s="128">
        <v>48</v>
      </c>
      <c r="C861" s="77" t="str">
        <f>VLOOKUP(D861,fips_xref!$A$2:$B$53,2,FALSE)</f>
        <v>48501</v>
      </c>
      <c r="D861" t="s">
        <v>17051</v>
      </c>
      <c r="E861">
        <v>4922</v>
      </c>
      <c r="F861" t="s">
        <v>17535</v>
      </c>
      <c r="G861">
        <v>30600402</v>
      </c>
      <c r="H861" t="s">
        <v>17536</v>
      </c>
      <c r="I861" t="s">
        <v>17490</v>
      </c>
      <c r="J861" t="str">
        <f>VLOOKUP(G861,SCC_xref!$D$6:$E$261,2,FALSE)</f>
        <v>Natural Gas Production, Other Not Classified</v>
      </c>
      <c r="K861" s="129">
        <v>0</v>
      </c>
      <c r="L861" s="129">
        <v>0</v>
      </c>
      <c r="M861" s="174"/>
      <c r="N861" s="174"/>
      <c r="O861" s="174"/>
      <c r="P861" s="6"/>
      <c r="Q861" s="6"/>
      <c r="R861" s="6"/>
      <c r="S861" s="6"/>
      <c r="T861" s="6"/>
      <c r="U861" s="6"/>
      <c r="V861" s="6"/>
    </row>
    <row r="862" spans="1:22" s="77" customFormat="1" x14ac:dyDescent="0.2">
      <c r="A862" s="192" t="s">
        <v>17057</v>
      </c>
      <c r="B862" s="128">
        <v>48</v>
      </c>
      <c r="C862" s="77" t="str">
        <f>VLOOKUP(D862,fips_xref!$A$2:$B$53,2,FALSE)</f>
        <v>48501</v>
      </c>
      <c r="D862" t="s">
        <v>17051</v>
      </c>
      <c r="E862">
        <v>4922</v>
      </c>
      <c r="F862" t="s">
        <v>17535</v>
      </c>
      <c r="G862">
        <v>31000207</v>
      </c>
      <c r="H862" t="s">
        <v>17467</v>
      </c>
      <c r="I862" t="s">
        <v>17465</v>
      </c>
      <c r="J862" t="str">
        <f>VLOOKUP(G862,SCC_xref!$D$6:$E$261,2,FALSE)</f>
        <v>Permitted Fugitives</v>
      </c>
      <c r="K862" s="129">
        <v>0</v>
      </c>
      <c r="L862" s="129">
        <v>0.26</v>
      </c>
      <c r="M862" s="174"/>
      <c r="N862" s="174"/>
      <c r="O862" s="174"/>
      <c r="P862" s="6"/>
      <c r="Q862" s="6"/>
      <c r="R862" s="6"/>
      <c r="S862" s="6"/>
      <c r="T862" s="6"/>
      <c r="U862" s="6"/>
      <c r="V862" s="6"/>
    </row>
    <row r="863" spans="1:22" s="77" customFormat="1" x14ac:dyDescent="0.2">
      <c r="A863" s="192"/>
      <c r="B863" s="128"/>
      <c r="D863"/>
      <c r="E863"/>
      <c r="F863"/>
      <c r="G863"/>
      <c r="H863"/>
      <c r="I863"/>
      <c r="J863"/>
      <c r="K863" s="129"/>
      <c r="L863" s="129"/>
      <c r="M863" s="174"/>
      <c r="N863" s="174"/>
      <c r="O863" s="174"/>
      <c r="P863" s="6"/>
      <c r="Q863" s="6"/>
      <c r="R863" s="6"/>
      <c r="S863" s="6"/>
      <c r="T863" s="6"/>
      <c r="U863" s="6"/>
      <c r="V863" s="6"/>
    </row>
    <row r="864" spans="1:22" s="77" customFormat="1" x14ac:dyDescent="0.2">
      <c r="A864" s="192"/>
      <c r="B864" s="128"/>
      <c r="D864"/>
      <c r="E864"/>
      <c r="F864"/>
      <c r="G864"/>
      <c r="H864"/>
      <c r="I864"/>
      <c r="J864"/>
      <c r="K864" s="129"/>
      <c r="L864" s="129"/>
      <c r="M864" s="174"/>
      <c r="N864" s="174"/>
      <c r="O864" s="174"/>
      <c r="P864" s="6"/>
      <c r="Q864" s="6"/>
      <c r="R864" s="6"/>
      <c r="S864" s="6"/>
      <c r="T864" s="6"/>
      <c r="U864" s="6"/>
      <c r="V864" s="6"/>
    </row>
    <row r="865" spans="1:22" s="77" customFormat="1" x14ac:dyDescent="0.2">
      <c r="A865" s="192"/>
      <c r="B865" s="128"/>
      <c r="D865"/>
      <c r="E865"/>
      <c r="F865"/>
      <c r="G865"/>
      <c r="H865"/>
      <c r="I865"/>
      <c r="J865"/>
      <c r="K865" s="129"/>
      <c r="L865" s="129"/>
      <c r="M865" s="174"/>
      <c r="N865" s="174"/>
      <c r="O865" s="174"/>
      <c r="P865" s="6"/>
      <c r="Q865" s="6"/>
      <c r="R865" s="6"/>
      <c r="S865" s="6"/>
      <c r="T865" s="6"/>
      <c r="U865" s="6"/>
      <c r="V865" s="6"/>
    </row>
    <row r="866" spans="1:22" s="77" customFormat="1" x14ac:dyDescent="0.2">
      <c r="A866" s="192"/>
      <c r="B866" s="128"/>
      <c r="D866"/>
      <c r="E866"/>
      <c r="F866"/>
      <c r="G866"/>
      <c r="H866"/>
      <c r="I866"/>
      <c r="J866"/>
      <c r="K866" s="129"/>
      <c r="L866" s="129"/>
      <c r="M866" s="174"/>
      <c r="N866" s="174"/>
      <c r="O866" s="174"/>
      <c r="P866" s="6"/>
      <c r="Q866" s="6"/>
      <c r="R866" s="6"/>
      <c r="S866" s="6"/>
      <c r="T866" s="6"/>
      <c r="U866" s="6"/>
      <c r="V866" s="6"/>
    </row>
    <row r="867" spans="1:22" s="77" customFormat="1" x14ac:dyDescent="0.2">
      <c r="A867" s="192"/>
      <c r="B867" s="128"/>
      <c r="D867"/>
      <c r="E867"/>
      <c r="F867"/>
      <c r="G867"/>
      <c r="H867"/>
      <c r="I867"/>
      <c r="J867"/>
      <c r="K867" s="129"/>
      <c r="L867" s="129"/>
      <c r="M867" s="174"/>
      <c r="N867" s="174"/>
      <c r="O867" s="174"/>
      <c r="P867" s="6"/>
      <c r="Q867" s="6"/>
      <c r="R867" s="6"/>
      <c r="S867" s="6"/>
      <c r="T867" s="6"/>
      <c r="U867" s="6"/>
      <c r="V867" s="6"/>
    </row>
    <row r="868" spans="1:22" s="77" customFormat="1" x14ac:dyDescent="0.2">
      <c r="A868" s="192"/>
      <c r="B868" s="128"/>
      <c r="D868"/>
      <c r="E868"/>
      <c r="F868"/>
      <c r="G868"/>
      <c r="H868"/>
      <c r="I868"/>
      <c r="J868"/>
      <c r="K868" s="129"/>
      <c r="L868" s="129"/>
      <c r="M868" s="174"/>
      <c r="N868" s="174"/>
      <c r="O868" s="174"/>
      <c r="P868" s="6"/>
      <c r="Q868" s="6"/>
      <c r="R868" s="6"/>
      <c r="S868" s="6"/>
      <c r="T868" s="6"/>
      <c r="U868" s="6"/>
      <c r="V868" s="6"/>
    </row>
    <row r="869" spans="1:22" s="77" customFormat="1" x14ac:dyDescent="0.2">
      <c r="A869" s="192"/>
      <c r="B869" s="128"/>
      <c r="D869"/>
      <c r="E869"/>
      <c r="F869"/>
      <c r="G869"/>
      <c r="H869"/>
      <c r="I869"/>
      <c r="J869"/>
      <c r="K869" s="129"/>
      <c r="L869" s="129"/>
      <c r="M869" s="174"/>
      <c r="N869" s="174"/>
      <c r="O869" s="174"/>
      <c r="P869" s="6"/>
      <c r="Q869" s="6"/>
      <c r="R869" s="6"/>
      <c r="S869" s="6"/>
      <c r="T869" s="6"/>
      <c r="U869" s="6"/>
      <c r="V869" s="6"/>
    </row>
    <row r="870" spans="1:22" s="77" customFormat="1" x14ac:dyDescent="0.2">
      <c r="A870" s="192"/>
      <c r="B870" s="128"/>
      <c r="D870"/>
      <c r="E870"/>
      <c r="F870"/>
      <c r="G870"/>
      <c r="H870"/>
      <c r="I870"/>
      <c r="J870"/>
      <c r="K870" s="129"/>
      <c r="L870" s="129"/>
      <c r="M870" s="174"/>
      <c r="N870" s="174"/>
      <c r="O870" s="174"/>
      <c r="P870" s="6"/>
      <c r="Q870" s="6"/>
      <c r="R870" s="6"/>
      <c r="S870" s="6"/>
      <c r="T870" s="6"/>
      <c r="U870" s="6"/>
      <c r="V870" s="6"/>
    </row>
    <row r="871" spans="1:22" s="77" customFormat="1" x14ac:dyDescent="0.2">
      <c r="A871" s="192"/>
      <c r="B871" s="128"/>
      <c r="D871"/>
      <c r="E871"/>
      <c r="F871"/>
      <c r="G871"/>
      <c r="H871"/>
      <c r="I871"/>
      <c r="J871"/>
      <c r="K871" s="129"/>
      <c r="L871" s="129"/>
      <c r="M871" s="174"/>
      <c r="N871" s="174"/>
      <c r="O871" s="174"/>
      <c r="P871" s="6"/>
      <c r="Q871" s="6"/>
      <c r="R871" s="6"/>
      <c r="S871" s="6"/>
      <c r="T871" s="6"/>
      <c r="U871" s="6"/>
      <c r="V871" s="6"/>
    </row>
    <row r="872" spans="1:22" s="77" customFormat="1" x14ac:dyDescent="0.2">
      <c r="A872" s="192"/>
      <c r="B872" s="128"/>
      <c r="D872"/>
      <c r="E872"/>
      <c r="F872"/>
      <c r="G872"/>
      <c r="H872"/>
      <c r="I872"/>
      <c r="J872"/>
      <c r="K872" s="129"/>
      <c r="L872" s="129"/>
      <c r="M872" s="174"/>
      <c r="N872" s="174"/>
      <c r="O872" s="174"/>
      <c r="P872" s="6"/>
      <c r="Q872" s="6"/>
      <c r="R872" s="6"/>
      <c r="S872" s="6"/>
      <c r="T872" s="6"/>
      <c r="U872" s="6"/>
      <c r="V872" s="6"/>
    </row>
    <row r="873" spans="1:22" s="77" customFormat="1" x14ac:dyDescent="0.2">
      <c r="A873" s="192"/>
      <c r="B873" s="128"/>
      <c r="D873"/>
      <c r="E873"/>
      <c r="F873"/>
      <c r="G873"/>
      <c r="H873"/>
      <c r="I873"/>
      <c r="J873"/>
      <c r="K873" s="129"/>
      <c r="L873" s="129"/>
      <c r="M873" s="174"/>
      <c r="N873" s="174"/>
      <c r="O873" s="174"/>
      <c r="P873" s="6"/>
      <c r="Q873" s="6"/>
      <c r="R873" s="6"/>
      <c r="S873" s="6"/>
      <c r="T873" s="6"/>
      <c r="U873" s="6"/>
      <c r="V873" s="6"/>
    </row>
    <row r="874" spans="1:22" s="77" customFormat="1" x14ac:dyDescent="0.2">
      <c r="A874" s="192"/>
      <c r="B874" s="128"/>
      <c r="D874"/>
      <c r="E874"/>
      <c r="F874"/>
      <c r="G874"/>
      <c r="H874"/>
      <c r="I874"/>
      <c r="J874"/>
      <c r="K874" s="129"/>
      <c r="L874" s="129"/>
      <c r="M874" s="174"/>
      <c r="N874" s="174"/>
      <c r="O874" s="174"/>
      <c r="P874" s="6"/>
      <c r="Q874" s="6"/>
      <c r="R874" s="6"/>
      <c r="S874" s="6"/>
      <c r="T874" s="6"/>
      <c r="U874" s="6"/>
      <c r="V874" s="6"/>
    </row>
    <row r="875" spans="1:22" s="77" customFormat="1" x14ac:dyDescent="0.2">
      <c r="A875" s="192"/>
      <c r="B875" s="128"/>
      <c r="D875"/>
      <c r="E875"/>
      <c r="F875"/>
      <c r="G875"/>
      <c r="H875"/>
      <c r="I875"/>
      <c r="J875"/>
      <c r="K875" s="129"/>
      <c r="L875" s="129"/>
      <c r="M875" s="174"/>
      <c r="N875" s="174"/>
      <c r="O875" s="174"/>
      <c r="P875" s="6"/>
      <c r="Q875" s="6"/>
      <c r="R875" s="6"/>
      <c r="S875" s="6"/>
      <c r="T875" s="6"/>
      <c r="U875" s="6"/>
      <c r="V875" s="6"/>
    </row>
    <row r="876" spans="1:22" s="77" customFormat="1" x14ac:dyDescent="0.2">
      <c r="A876" s="192"/>
      <c r="B876" s="128"/>
      <c r="D876"/>
      <c r="E876"/>
      <c r="F876"/>
      <c r="G876"/>
      <c r="H876"/>
      <c r="I876"/>
      <c r="J876"/>
      <c r="K876" s="129"/>
      <c r="L876" s="129"/>
      <c r="M876" s="174"/>
      <c r="N876" s="174"/>
      <c r="O876" s="174"/>
      <c r="P876" s="6"/>
      <c r="Q876" s="6"/>
      <c r="R876" s="6"/>
      <c r="S876" s="6"/>
      <c r="T876" s="6"/>
      <c r="U876" s="6"/>
      <c r="V876" s="6"/>
    </row>
    <row r="877" spans="1:22" s="77" customFormat="1" x14ac:dyDescent="0.2">
      <c r="A877" s="192"/>
      <c r="B877" s="128"/>
      <c r="D877"/>
      <c r="E877"/>
      <c r="F877"/>
      <c r="G877"/>
      <c r="H877"/>
      <c r="I877"/>
      <c r="J877"/>
      <c r="K877" s="129"/>
      <c r="L877" s="129"/>
      <c r="M877" s="174"/>
      <c r="N877" s="174"/>
      <c r="O877" s="174"/>
      <c r="P877" s="6"/>
      <c r="Q877" s="6"/>
      <c r="R877" s="6"/>
      <c r="S877" s="6"/>
      <c r="T877" s="6"/>
      <c r="U877" s="6"/>
      <c r="V877" s="6"/>
    </row>
    <row r="878" spans="1:22" s="77" customFormat="1" x14ac:dyDescent="0.2">
      <c r="A878" s="192"/>
      <c r="B878" s="128"/>
      <c r="D878"/>
      <c r="E878"/>
      <c r="F878"/>
      <c r="G878"/>
      <c r="H878"/>
      <c r="I878"/>
      <c r="J878"/>
      <c r="K878" s="129"/>
      <c r="L878" s="129"/>
      <c r="M878" s="174"/>
      <c r="N878" s="174"/>
      <c r="O878" s="174"/>
      <c r="P878" s="6"/>
      <c r="Q878" s="6"/>
      <c r="R878" s="6"/>
      <c r="S878" s="6"/>
      <c r="T878" s="6"/>
      <c r="U878" s="6"/>
      <c r="V878" s="6"/>
    </row>
    <row r="879" spans="1:22" s="77" customFormat="1" x14ac:dyDescent="0.2">
      <c r="A879" s="192"/>
      <c r="B879" s="128"/>
      <c r="D879"/>
      <c r="E879"/>
      <c r="F879"/>
      <c r="G879"/>
      <c r="H879"/>
      <c r="I879"/>
      <c r="J879"/>
      <c r="K879" s="129"/>
      <c r="L879" s="129"/>
      <c r="M879" s="174"/>
      <c r="N879" s="174"/>
      <c r="O879" s="174"/>
      <c r="P879" s="6"/>
      <c r="Q879" s="6"/>
      <c r="R879" s="6"/>
      <c r="S879" s="6"/>
      <c r="T879" s="6"/>
      <c r="U879" s="6"/>
      <c r="V879" s="6"/>
    </row>
    <row r="880" spans="1:22" s="77" customFormat="1" x14ac:dyDescent="0.2">
      <c r="A880" s="192"/>
      <c r="B880" s="128"/>
      <c r="D880"/>
      <c r="E880"/>
      <c r="F880"/>
      <c r="G880"/>
      <c r="H880"/>
      <c r="I880"/>
      <c r="J880"/>
      <c r="K880" s="129"/>
      <c r="L880" s="129"/>
      <c r="M880" s="174"/>
      <c r="N880" s="174"/>
      <c r="O880" s="174"/>
      <c r="P880" s="6"/>
      <c r="Q880" s="6"/>
      <c r="R880" s="6"/>
      <c r="S880" s="6"/>
      <c r="T880" s="6"/>
      <c r="U880" s="6"/>
      <c r="V880" s="6"/>
    </row>
    <row r="881" spans="1:22" s="77" customFormat="1" x14ac:dyDescent="0.2">
      <c r="A881" s="192"/>
      <c r="B881" s="128"/>
      <c r="D881"/>
      <c r="E881"/>
      <c r="F881"/>
      <c r="G881"/>
      <c r="H881"/>
      <c r="I881"/>
      <c r="J881"/>
      <c r="K881" s="129"/>
      <c r="L881" s="129"/>
      <c r="M881" s="174"/>
      <c r="N881" s="174"/>
      <c r="O881" s="174"/>
      <c r="P881" s="6"/>
      <c r="Q881" s="6"/>
      <c r="R881" s="6"/>
      <c r="S881" s="6"/>
      <c r="T881" s="6"/>
      <c r="U881" s="6"/>
      <c r="V881" s="6"/>
    </row>
    <row r="882" spans="1:22" s="77" customFormat="1" x14ac:dyDescent="0.2">
      <c r="A882" s="192"/>
      <c r="B882" s="128"/>
      <c r="D882"/>
      <c r="E882"/>
      <c r="F882"/>
      <c r="G882"/>
      <c r="H882"/>
      <c r="I882"/>
      <c r="J882"/>
      <c r="K882" s="129"/>
      <c r="L882" s="129"/>
      <c r="M882" s="174"/>
      <c r="N882" s="174"/>
      <c r="O882" s="174"/>
      <c r="P882" s="6"/>
      <c r="Q882" s="6"/>
      <c r="R882" s="6"/>
      <c r="S882" s="6"/>
      <c r="T882" s="6"/>
      <c r="U882" s="6"/>
      <c r="V882" s="6"/>
    </row>
    <row r="883" spans="1:22" s="77" customFormat="1" x14ac:dyDescent="0.2">
      <c r="A883" s="192"/>
      <c r="B883" s="128"/>
      <c r="D883"/>
      <c r="E883"/>
      <c r="F883"/>
      <c r="G883"/>
      <c r="H883"/>
      <c r="I883"/>
      <c r="J883"/>
      <c r="K883" s="129"/>
      <c r="L883" s="129"/>
      <c r="M883" s="174"/>
      <c r="N883" s="174"/>
      <c r="O883" s="174"/>
      <c r="P883" s="6"/>
      <c r="Q883" s="6"/>
      <c r="R883" s="6"/>
      <c r="S883" s="6"/>
      <c r="T883" s="6"/>
      <c r="U883" s="6"/>
      <c r="V883" s="6"/>
    </row>
    <row r="884" spans="1:22" s="77" customFormat="1" x14ac:dyDescent="0.2">
      <c r="A884" s="192"/>
      <c r="B884" s="128"/>
      <c r="D884"/>
      <c r="E884"/>
      <c r="F884"/>
      <c r="G884"/>
      <c r="H884"/>
      <c r="I884"/>
      <c r="J884"/>
      <c r="K884" s="129"/>
      <c r="L884" s="129"/>
      <c r="M884" s="174"/>
      <c r="N884" s="174"/>
      <c r="O884" s="174"/>
      <c r="P884" s="6"/>
      <c r="Q884" s="6"/>
      <c r="R884" s="6"/>
      <c r="S884" s="6"/>
      <c r="T884" s="6"/>
      <c r="U884" s="6"/>
      <c r="V884" s="6"/>
    </row>
    <row r="885" spans="1:22" s="77" customFormat="1" x14ac:dyDescent="0.2">
      <c r="A885" s="192"/>
      <c r="B885" s="128"/>
      <c r="D885"/>
      <c r="E885"/>
      <c r="F885"/>
      <c r="G885"/>
      <c r="H885"/>
      <c r="I885"/>
      <c r="J885"/>
      <c r="K885" s="129"/>
      <c r="L885" s="129"/>
      <c r="M885" s="174"/>
      <c r="N885" s="174"/>
      <c r="O885" s="174"/>
      <c r="P885" s="6"/>
      <c r="Q885" s="6"/>
      <c r="R885" s="6"/>
      <c r="S885" s="6"/>
      <c r="T885" s="6"/>
      <c r="U885" s="6"/>
      <c r="V885" s="6"/>
    </row>
    <row r="886" spans="1:22" s="77" customFormat="1" x14ac:dyDescent="0.2">
      <c r="A886" s="192"/>
      <c r="B886" s="128"/>
      <c r="D886"/>
      <c r="E886"/>
      <c r="F886"/>
      <c r="G886"/>
      <c r="H886"/>
      <c r="I886"/>
      <c r="J886"/>
      <c r="K886" s="129"/>
      <c r="L886" s="129"/>
      <c r="M886" s="174"/>
      <c r="N886" s="174"/>
      <c r="O886" s="174"/>
      <c r="P886" s="6"/>
      <c r="Q886" s="6"/>
      <c r="R886" s="6"/>
      <c r="S886" s="6"/>
      <c r="T886" s="6"/>
      <c r="U886" s="6"/>
      <c r="V886" s="6"/>
    </row>
    <row r="887" spans="1:22" s="77" customFormat="1" x14ac:dyDescent="0.2">
      <c r="A887" s="192"/>
      <c r="B887" s="128"/>
      <c r="D887"/>
      <c r="E887"/>
      <c r="F887"/>
      <c r="G887"/>
      <c r="H887"/>
      <c r="I887"/>
      <c r="J887"/>
      <c r="K887" s="129"/>
      <c r="L887" s="129"/>
      <c r="M887" s="174"/>
      <c r="N887" s="174"/>
      <c r="O887" s="174"/>
      <c r="P887" s="6"/>
      <c r="Q887" s="6"/>
      <c r="R887" s="6"/>
      <c r="S887" s="6"/>
      <c r="T887" s="6"/>
      <c r="U887" s="6"/>
      <c r="V887" s="6"/>
    </row>
    <row r="888" spans="1:22" s="77" customFormat="1" x14ac:dyDescent="0.2">
      <c r="A888" s="192"/>
      <c r="B888" s="128"/>
      <c r="D888"/>
      <c r="E888"/>
      <c r="F888"/>
      <c r="G888"/>
      <c r="H888"/>
      <c r="I888"/>
      <c r="J888"/>
      <c r="K888" s="129"/>
      <c r="L888" s="129"/>
      <c r="M888" s="174"/>
      <c r="N888" s="174"/>
      <c r="O888" s="174"/>
      <c r="P888" s="6"/>
      <c r="Q888" s="6"/>
      <c r="R888" s="6"/>
      <c r="S888" s="6"/>
      <c r="T888" s="6"/>
      <c r="U888" s="6"/>
      <c r="V888" s="6"/>
    </row>
    <row r="889" spans="1:22" s="77" customFormat="1" x14ac:dyDescent="0.2">
      <c r="A889" s="192"/>
      <c r="B889" s="128"/>
      <c r="D889"/>
      <c r="E889"/>
      <c r="F889"/>
      <c r="G889"/>
      <c r="H889"/>
      <c r="I889"/>
      <c r="J889"/>
      <c r="K889" s="129"/>
      <c r="L889" s="129"/>
      <c r="M889" s="174"/>
      <c r="N889" s="174"/>
      <c r="O889" s="174"/>
      <c r="P889" s="6"/>
      <c r="Q889" s="6"/>
      <c r="R889" s="6"/>
      <c r="S889" s="6"/>
      <c r="T889" s="6"/>
      <c r="U889" s="6"/>
      <c r="V889" s="6"/>
    </row>
    <row r="890" spans="1:22" s="77" customFormat="1" x14ac:dyDescent="0.2">
      <c r="A890" s="192"/>
      <c r="B890" s="128"/>
      <c r="D890"/>
      <c r="E890"/>
      <c r="F890"/>
      <c r="G890"/>
      <c r="H890"/>
      <c r="I890"/>
      <c r="J890"/>
      <c r="K890" s="129"/>
      <c r="L890" s="129"/>
      <c r="M890" s="174"/>
      <c r="N890" s="174"/>
      <c r="O890" s="174"/>
      <c r="P890" s="6"/>
      <c r="Q890" s="6"/>
      <c r="R890" s="6"/>
      <c r="S890" s="6"/>
      <c r="T890" s="6"/>
      <c r="U890" s="6"/>
      <c r="V890" s="6"/>
    </row>
    <row r="891" spans="1:22" s="77" customFormat="1" x14ac:dyDescent="0.2">
      <c r="A891" s="192"/>
      <c r="B891" s="128"/>
      <c r="D891"/>
      <c r="E891"/>
      <c r="F891"/>
      <c r="G891"/>
      <c r="H891"/>
      <c r="I891"/>
      <c r="J891"/>
      <c r="K891" s="129"/>
      <c r="L891" s="129"/>
      <c r="M891" s="174"/>
      <c r="N891" s="174"/>
      <c r="O891" s="174"/>
      <c r="P891" s="6"/>
      <c r="Q891" s="6"/>
      <c r="R891" s="6"/>
      <c r="S891" s="6"/>
      <c r="T891" s="6"/>
      <c r="U891" s="6"/>
      <c r="V891" s="6"/>
    </row>
    <row r="892" spans="1:22" s="77" customFormat="1" x14ac:dyDescent="0.2">
      <c r="B892" s="128"/>
      <c r="E892" s="78"/>
      <c r="F892" s="166"/>
      <c r="G892" s="78"/>
      <c r="H892" s="161"/>
      <c r="I892" s="161"/>
      <c r="J892" s="161"/>
      <c r="K892" s="78"/>
      <c r="L892" s="78"/>
      <c r="M892" s="78"/>
      <c r="N892" s="78"/>
      <c r="O892" s="78"/>
      <c r="P892" s="6"/>
      <c r="Q892" s="6"/>
      <c r="R892" s="6"/>
      <c r="S892" s="6"/>
      <c r="T892" s="6"/>
      <c r="U892" s="6"/>
      <c r="V892" s="6"/>
    </row>
    <row r="893" spans="1:22" s="77" customFormat="1" x14ac:dyDescent="0.2">
      <c r="B893" s="128"/>
      <c r="E893" s="78"/>
      <c r="F893" s="166"/>
      <c r="G893" s="78"/>
      <c r="H893" s="161"/>
      <c r="I893" s="161"/>
      <c r="J893" s="161"/>
      <c r="K893" s="78"/>
      <c r="L893" s="78"/>
      <c r="M893" s="78"/>
      <c r="N893" s="78"/>
      <c r="O893" s="78"/>
      <c r="P893" s="6"/>
      <c r="Q893" s="6"/>
      <c r="R893" s="6"/>
      <c r="S893" s="6"/>
      <c r="T893" s="6"/>
      <c r="U893" s="6"/>
      <c r="V893" s="6"/>
    </row>
    <row r="894" spans="1:22" s="77" customFormat="1" x14ac:dyDescent="0.2">
      <c r="B894" s="128"/>
      <c r="E894" s="78"/>
      <c r="F894" s="166"/>
      <c r="G894" s="78"/>
      <c r="H894" s="161"/>
      <c r="I894" s="161"/>
      <c r="J894" s="161"/>
      <c r="K894" s="78"/>
      <c r="L894" s="78"/>
      <c r="M894" s="78"/>
      <c r="N894" s="78"/>
      <c r="O894" s="78"/>
      <c r="P894" s="6"/>
      <c r="Q894" s="6"/>
      <c r="R894" s="6"/>
      <c r="S894" s="6"/>
      <c r="T894" s="6"/>
      <c r="U894" s="6"/>
      <c r="V894" s="6"/>
    </row>
    <row r="895" spans="1:22" s="77" customFormat="1" x14ac:dyDescent="0.2">
      <c r="B895" s="128"/>
      <c r="E895" s="78"/>
      <c r="F895" s="166"/>
      <c r="G895" s="78"/>
      <c r="H895" s="161"/>
      <c r="I895" s="161"/>
      <c r="J895" s="161"/>
      <c r="K895" s="78"/>
      <c r="L895" s="78"/>
      <c r="M895" s="78"/>
      <c r="N895" s="78"/>
      <c r="O895" s="78"/>
      <c r="P895" s="6"/>
      <c r="Q895" s="6"/>
      <c r="R895" s="6"/>
      <c r="S895" s="6"/>
      <c r="T895" s="6"/>
      <c r="U895" s="6"/>
      <c r="V895" s="6"/>
    </row>
    <row r="896" spans="1:22" s="77" customFormat="1" x14ac:dyDescent="0.2">
      <c r="B896" s="128"/>
      <c r="E896" s="78"/>
      <c r="F896" s="166"/>
      <c r="G896" s="78"/>
      <c r="H896" s="161"/>
      <c r="I896" s="161"/>
      <c r="J896" s="161"/>
      <c r="K896" s="78"/>
      <c r="L896" s="78"/>
      <c r="M896" s="78"/>
      <c r="N896" s="78"/>
      <c r="O896" s="78"/>
      <c r="P896" s="6"/>
      <c r="Q896" s="6"/>
      <c r="R896" s="6"/>
      <c r="S896" s="6"/>
      <c r="T896" s="6"/>
      <c r="U896" s="6"/>
      <c r="V896" s="6"/>
    </row>
    <row r="897" spans="2:22" s="77" customFormat="1" x14ac:dyDescent="0.2">
      <c r="B897" s="128"/>
      <c r="E897" s="78"/>
      <c r="F897" s="166"/>
      <c r="G897" s="78"/>
      <c r="H897" s="161"/>
      <c r="I897" s="161"/>
      <c r="J897" s="161"/>
      <c r="K897" s="78"/>
      <c r="L897" s="78"/>
      <c r="M897" s="78"/>
      <c r="N897" s="78"/>
      <c r="O897" s="78"/>
      <c r="P897" s="6"/>
      <c r="Q897" s="6"/>
      <c r="R897" s="6"/>
      <c r="S897" s="6"/>
      <c r="T897" s="6"/>
      <c r="U897" s="6"/>
      <c r="V897" s="6"/>
    </row>
    <row r="898" spans="2:22" s="77" customFormat="1" x14ac:dyDescent="0.2">
      <c r="B898" s="128"/>
      <c r="E898" s="78"/>
      <c r="F898" s="166"/>
      <c r="G898" s="78"/>
      <c r="H898" s="161"/>
      <c r="I898" s="161"/>
      <c r="J898" s="161"/>
      <c r="K898" s="78"/>
      <c r="L898" s="78"/>
      <c r="M898" s="78"/>
      <c r="N898" s="78"/>
      <c r="O898" s="78"/>
      <c r="P898" s="6"/>
      <c r="Q898" s="6"/>
      <c r="R898" s="6"/>
      <c r="S898" s="6"/>
      <c r="T898" s="6"/>
      <c r="U898" s="6"/>
      <c r="V898" s="6"/>
    </row>
    <row r="899" spans="2:22" s="77" customFormat="1" x14ac:dyDescent="0.2">
      <c r="B899" s="128"/>
      <c r="E899" s="78"/>
      <c r="F899" s="166"/>
      <c r="G899" s="78"/>
      <c r="H899" s="161"/>
      <c r="I899" s="161"/>
      <c r="J899" s="161"/>
      <c r="K899" s="78"/>
      <c r="L899" s="78"/>
      <c r="M899" s="78"/>
      <c r="N899" s="78"/>
      <c r="O899" s="78"/>
      <c r="P899" s="6"/>
      <c r="Q899" s="6"/>
      <c r="R899" s="6"/>
      <c r="S899" s="6"/>
      <c r="T899" s="6"/>
      <c r="U899" s="6"/>
      <c r="V899" s="6"/>
    </row>
    <row r="900" spans="2:22" s="77" customFormat="1" x14ac:dyDescent="0.2">
      <c r="B900" s="128"/>
      <c r="E900" s="78"/>
      <c r="F900" s="166"/>
      <c r="G900" s="78"/>
      <c r="H900" s="161"/>
      <c r="I900" s="161"/>
      <c r="J900" s="161"/>
      <c r="K900" s="78"/>
      <c r="L900" s="78"/>
      <c r="M900" s="78"/>
      <c r="N900" s="78"/>
      <c r="O900" s="78"/>
      <c r="P900" s="6"/>
      <c r="Q900" s="6"/>
      <c r="R900" s="6"/>
      <c r="S900" s="6"/>
      <c r="T900" s="6"/>
      <c r="U900" s="6"/>
      <c r="V900" s="6"/>
    </row>
    <row r="901" spans="2:22" s="77" customFormat="1" x14ac:dyDescent="0.2">
      <c r="B901" s="128"/>
      <c r="E901" s="78"/>
      <c r="F901" s="166"/>
      <c r="G901" s="78"/>
      <c r="H901" s="161"/>
      <c r="I901" s="161"/>
      <c r="J901" s="161"/>
      <c r="K901" s="78"/>
      <c r="L901" s="78"/>
      <c r="M901" s="78"/>
      <c r="N901" s="78"/>
      <c r="O901" s="78"/>
      <c r="P901" s="6"/>
      <c r="Q901" s="6"/>
      <c r="R901" s="6"/>
      <c r="S901" s="6"/>
      <c r="T901" s="6"/>
      <c r="U901" s="6"/>
      <c r="V901" s="6"/>
    </row>
    <row r="902" spans="2:22" s="77" customFormat="1" x14ac:dyDescent="0.2">
      <c r="B902" s="128"/>
      <c r="E902" s="78"/>
      <c r="F902" s="166"/>
      <c r="G902" s="78"/>
      <c r="H902" s="161"/>
      <c r="I902" s="161"/>
      <c r="J902" s="161"/>
      <c r="K902" s="78"/>
      <c r="L902" s="78"/>
      <c r="M902" s="78"/>
      <c r="N902" s="78"/>
      <c r="O902" s="78"/>
      <c r="P902" s="6"/>
      <c r="Q902" s="6"/>
      <c r="R902" s="6"/>
      <c r="S902" s="6"/>
      <c r="T902" s="6"/>
      <c r="U902" s="6"/>
      <c r="V902" s="6"/>
    </row>
    <row r="903" spans="2:22" s="77" customFormat="1" x14ac:dyDescent="0.2">
      <c r="B903" s="128"/>
      <c r="E903" s="78"/>
      <c r="F903" s="166"/>
      <c r="G903" s="78"/>
      <c r="H903" s="161"/>
      <c r="I903" s="161"/>
      <c r="J903" s="161"/>
      <c r="K903" s="78"/>
      <c r="L903" s="78"/>
      <c r="M903" s="78"/>
      <c r="N903" s="78"/>
      <c r="O903" s="78"/>
      <c r="P903" s="6"/>
      <c r="Q903" s="6"/>
      <c r="R903" s="6"/>
      <c r="S903" s="6"/>
      <c r="T903" s="6"/>
      <c r="U903" s="6"/>
      <c r="V903" s="6"/>
    </row>
    <row r="904" spans="2:22" s="77" customFormat="1" x14ac:dyDescent="0.2">
      <c r="B904" s="128"/>
      <c r="E904" s="78"/>
      <c r="F904" s="166"/>
      <c r="G904" s="78"/>
      <c r="H904" s="161"/>
      <c r="I904" s="161"/>
      <c r="J904" s="161"/>
      <c r="K904" s="78"/>
      <c r="L904" s="78"/>
      <c r="M904" s="78"/>
      <c r="N904" s="78"/>
      <c r="O904" s="78"/>
      <c r="P904" s="6"/>
      <c r="Q904" s="6"/>
      <c r="R904" s="6"/>
      <c r="S904" s="6"/>
      <c r="T904" s="6"/>
      <c r="U904" s="6"/>
      <c r="V904" s="6"/>
    </row>
    <row r="905" spans="2:22" s="77" customFormat="1" x14ac:dyDescent="0.2">
      <c r="B905" s="128"/>
      <c r="E905" s="78"/>
      <c r="F905" s="166"/>
      <c r="G905" s="78"/>
      <c r="H905" s="161"/>
      <c r="I905" s="161"/>
      <c r="J905" s="161"/>
      <c r="K905" s="78"/>
      <c r="L905" s="78"/>
      <c r="M905" s="78"/>
      <c r="N905" s="78"/>
      <c r="O905" s="78"/>
      <c r="P905" s="6"/>
      <c r="Q905" s="6"/>
      <c r="R905" s="6"/>
      <c r="S905" s="6"/>
      <c r="T905" s="6"/>
      <c r="U905" s="6"/>
      <c r="V905" s="6"/>
    </row>
    <row r="906" spans="2:22" s="77" customFormat="1" x14ac:dyDescent="0.2">
      <c r="B906" s="128"/>
      <c r="E906" s="78"/>
      <c r="F906" s="166"/>
      <c r="G906" s="78"/>
      <c r="H906" s="161"/>
      <c r="I906" s="161"/>
      <c r="J906" s="161"/>
      <c r="K906" s="78"/>
      <c r="L906" s="78"/>
      <c r="M906" s="78"/>
      <c r="N906" s="78"/>
      <c r="O906" s="78"/>
      <c r="P906" s="6"/>
      <c r="Q906" s="6"/>
      <c r="R906" s="6"/>
      <c r="S906" s="6"/>
      <c r="T906" s="6"/>
      <c r="U906" s="6"/>
      <c r="V906" s="6"/>
    </row>
    <row r="907" spans="2:22" s="77" customFormat="1" x14ac:dyDescent="0.2">
      <c r="B907" s="128"/>
      <c r="E907" s="78"/>
      <c r="F907" s="166"/>
      <c r="G907" s="78"/>
      <c r="H907" s="161"/>
      <c r="I907" s="161"/>
      <c r="J907" s="161"/>
      <c r="K907" s="78"/>
      <c r="L907" s="78"/>
      <c r="M907" s="78"/>
      <c r="N907" s="78"/>
      <c r="O907" s="78"/>
      <c r="P907" s="6"/>
      <c r="Q907" s="6"/>
      <c r="R907" s="6"/>
      <c r="S907" s="6"/>
      <c r="T907" s="6"/>
      <c r="U907" s="6"/>
      <c r="V907" s="6"/>
    </row>
    <row r="908" spans="2:22" s="77" customFormat="1" x14ac:dyDescent="0.2">
      <c r="B908" s="128"/>
      <c r="E908" s="78"/>
      <c r="F908" s="166"/>
      <c r="G908" s="78"/>
      <c r="H908" s="161"/>
      <c r="I908" s="161"/>
      <c r="J908" s="161"/>
      <c r="K908" s="78"/>
      <c r="L908" s="78"/>
      <c r="M908" s="78"/>
      <c r="N908" s="78"/>
      <c r="O908" s="78"/>
      <c r="P908" s="6"/>
      <c r="Q908" s="6"/>
      <c r="R908" s="6"/>
      <c r="S908" s="6"/>
      <c r="T908" s="6"/>
      <c r="U908" s="6"/>
      <c r="V908" s="6"/>
    </row>
    <row r="909" spans="2:22" s="77" customFormat="1" x14ac:dyDescent="0.2">
      <c r="B909" s="128"/>
      <c r="E909" s="78"/>
      <c r="F909" s="166"/>
      <c r="G909" s="78"/>
      <c r="H909" s="161"/>
      <c r="I909" s="161"/>
      <c r="J909" s="161"/>
      <c r="K909" s="78"/>
      <c r="L909" s="78"/>
      <c r="M909" s="78"/>
      <c r="N909" s="78"/>
      <c r="O909" s="78"/>
      <c r="P909" s="6"/>
      <c r="Q909" s="6"/>
      <c r="R909" s="6"/>
      <c r="S909" s="6"/>
      <c r="T909" s="6"/>
      <c r="U909" s="6"/>
      <c r="V909" s="6"/>
    </row>
    <row r="910" spans="2:22" s="77" customFormat="1" x14ac:dyDescent="0.2">
      <c r="B910" s="128"/>
      <c r="E910" s="78"/>
      <c r="F910" s="166"/>
      <c r="G910" s="78"/>
      <c r="H910" s="161"/>
      <c r="I910" s="161"/>
      <c r="J910" s="161"/>
      <c r="K910" s="78"/>
      <c r="L910" s="78"/>
      <c r="M910" s="78"/>
      <c r="N910" s="78"/>
      <c r="O910" s="78"/>
      <c r="P910" s="6"/>
      <c r="Q910" s="6"/>
      <c r="R910" s="6"/>
      <c r="S910" s="6"/>
      <c r="T910" s="6"/>
      <c r="U910" s="6"/>
      <c r="V910" s="6"/>
    </row>
    <row r="911" spans="2:22" s="77" customFormat="1" x14ac:dyDescent="0.2">
      <c r="B911" s="128"/>
      <c r="E911" s="78"/>
      <c r="F911" s="166"/>
      <c r="G911" s="78"/>
      <c r="H911" s="161"/>
      <c r="I911" s="161"/>
      <c r="J911" s="161"/>
      <c r="K911" s="78"/>
      <c r="L911" s="78"/>
      <c r="M911" s="78"/>
      <c r="N911" s="78"/>
      <c r="O911" s="78"/>
      <c r="P911" s="6"/>
      <c r="Q911" s="6"/>
      <c r="R911" s="6"/>
      <c r="S911" s="6"/>
      <c r="T911" s="6"/>
      <c r="U911" s="6"/>
      <c r="V911" s="6"/>
    </row>
    <row r="912" spans="2:22" s="77" customFormat="1" x14ac:dyDescent="0.2">
      <c r="B912" s="128"/>
      <c r="E912" s="78"/>
      <c r="F912" s="166"/>
      <c r="G912" s="78"/>
      <c r="H912" s="161"/>
      <c r="I912" s="161"/>
      <c r="J912" s="161"/>
      <c r="K912" s="78"/>
      <c r="L912" s="78"/>
      <c r="M912" s="78"/>
      <c r="N912" s="78"/>
      <c r="O912" s="78"/>
      <c r="P912" s="6"/>
      <c r="Q912" s="6"/>
      <c r="R912" s="6"/>
      <c r="S912" s="6"/>
      <c r="T912" s="6"/>
      <c r="U912" s="6"/>
      <c r="V912" s="6"/>
    </row>
    <row r="913" spans="2:22" s="77" customFormat="1" x14ac:dyDescent="0.2">
      <c r="B913" s="128"/>
      <c r="E913" s="78"/>
      <c r="F913" s="166"/>
      <c r="G913" s="78"/>
      <c r="H913" s="161"/>
      <c r="I913" s="161"/>
      <c r="J913" s="161"/>
      <c r="K913" s="78"/>
      <c r="L913" s="78"/>
      <c r="M913" s="78"/>
      <c r="N913" s="78"/>
      <c r="O913" s="78"/>
      <c r="P913" s="6"/>
      <c r="Q913" s="6"/>
      <c r="R913" s="6"/>
      <c r="S913" s="6"/>
      <c r="T913" s="6"/>
      <c r="U913" s="6"/>
      <c r="V913" s="6"/>
    </row>
    <row r="914" spans="2:22" s="77" customFormat="1" x14ac:dyDescent="0.2">
      <c r="B914" s="128"/>
      <c r="E914" s="78"/>
      <c r="F914" s="166"/>
      <c r="G914" s="78"/>
      <c r="H914" s="161"/>
      <c r="I914" s="161"/>
      <c r="J914" s="161"/>
      <c r="K914" s="78"/>
      <c r="L914" s="78"/>
      <c r="M914" s="78"/>
      <c r="N914" s="78"/>
      <c r="O914" s="78"/>
      <c r="P914" s="6"/>
      <c r="Q914" s="6"/>
      <c r="R914" s="6"/>
      <c r="S914" s="6"/>
      <c r="T914" s="6"/>
      <c r="U914" s="6"/>
      <c r="V914" s="6"/>
    </row>
    <row r="915" spans="2:22" s="77" customFormat="1" x14ac:dyDescent="0.2">
      <c r="B915" s="128"/>
      <c r="E915" s="78"/>
      <c r="F915" s="166"/>
      <c r="G915" s="78"/>
      <c r="H915" s="161"/>
      <c r="I915" s="161"/>
      <c r="J915" s="161"/>
      <c r="K915" s="78"/>
      <c r="L915" s="78"/>
      <c r="M915" s="78"/>
      <c r="N915" s="78"/>
      <c r="O915" s="78"/>
      <c r="P915" s="6"/>
      <c r="Q915" s="6"/>
      <c r="R915" s="6"/>
      <c r="S915" s="6"/>
      <c r="T915" s="6"/>
      <c r="U915" s="6"/>
      <c r="V915" s="6"/>
    </row>
    <row r="916" spans="2:22" s="77" customFormat="1" x14ac:dyDescent="0.2">
      <c r="B916" s="128"/>
      <c r="E916" s="78"/>
      <c r="F916" s="166"/>
      <c r="G916" s="78"/>
      <c r="H916" s="161"/>
      <c r="I916" s="161"/>
      <c r="J916" s="161"/>
      <c r="K916" s="78"/>
      <c r="L916" s="78"/>
      <c r="M916" s="78"/>
      <c r="N916" s="78"/>
      <c r="O916" s="78"/>
      <c r="P916" s="6"/>
      <c r="Q916" s="6"/>
      <c r="R916" s="6"/>
      <c r="S916" s="6"/>
      <c r="T916" s="6"/>
      <c r="U916" s="6"/>
      <c r="V916" s="6"/>
    </row>
    <row r="917" spans="2:22" s="77" customFormat="1" x14ac:dyDescent="0.2">
      <c r="B917" s="128"/>
      <c r="E917" s="78"/>
      <c r="F917" s="166"/>
      <c r="G917" s="78"/>
      <c r="H917" s="161"/>
      <c r="I917" s="161"/>
      <c r="J917" s="161"/>
      <c r="K917" s="78"/>
      <c r="L917" s="78"/>
      <c r="M917" s="78"/>
      <c r="N917" s="78"/>
      <c r="O917" s="78"/>
      <c r="P917" s="6"/>
      <c r="Q917" s="6"/>
      <c r="R917" s="6"/>
      <c r="S917" s="6"/>
      <c r="T917" s="6"/>
      <c r="U917" s="6"/>
      <c r="V917" s="6"/>
    </row>
    <row r="918" spans="2:22" s="77" customFormat="1" x14ac:dyDescent="0.2">
      <c r="B918" s="128"/>
      <c r="E918" s="78"/>
      <c r="F918" s="166"/>
      <c r="G918" s="78"/>
      <c r="H918" s="161"/>
      <c r="I918" s="161"/>
      <c r="J918" s="161"/>
      <c r="K918" s="78"/>
      <c r="L918" s="78"/>
      <c r="M918" s="78"/>
      <c r="N918" s="78"/>
      <c r="O918" s="78"/>
      <c r="P918" s="6"/>
      <c r="Q918" s="6"/>
      <c r="R918" s="6"/>
      <c r="S918" s="6"/>
      <c r="T918" s="6"/>
      <c r="U918" s="6"/>
      <c r="V918" s="6"/>
    </row>
    <row r="919" spans="2:22" s="77" customFormat="1" x14ac:dyDescent="0.2">
      <c r="B919" s="128"/>
      <c r="E919" s="78"/>
      <c r="F919" s="166"/>
      <c r="G919" s="78"/>
      <c r="H919" s="161"/>
      <c r="I919" s="161"/>
      <c r="J919" s="161"/>
      <c r="K919" s="78"/>
      <c r="L919" s="78"/>
      <c r="M919" s="78"/>
      <c r="N919" s="78"/>
      <c r="O919" s="78"/>
      <c r="P919" s="6"/>
      <c r="Q919" s="6"/>
      <c r="R919" s="6"/>
      <c r="S919" s="6"/>
      <c r="T919" s="6"/>
      <c r="U919" s="6"/>
      <c r="V919" s="6"/>
    </row>
    <row r="920" spans="2:22" s="77" customFormat="1" x14ac:dyDescent="0.2">
      <c r="B920" s="128"/>
      <c r="E920" s="78"/>
      <c r="F920" s="166"/>
      <c r="G920" s="78"/>
      <c r="H920" s="161"/>
      <c r="I920" s="161"/>
      <c r="J920" s="161"/>
      <c r="K920" s="78"/>
      <c r="L920" s="78"/>
      <c r="M920" s="78"/>
      <c r="N920" s="78"/>
      <c r="O920" s="78"/>
      <c r="P920" s="6"/>
      <c r="Q920" s="6"/>
      <c r="R920" s="6"/>
      <c r="S920" s="6"/>
      <c r="T920" s="6"/>
      <c r="U920" s="6"/>
      <c r="V920" s="6"/>
    </row>
    <row r="921" spans="2:22" s="77" customFormat="1" x14ac:dyDescent="0.2">
      <c r="B921" s="128"/>
      <c r="E921" s="78"/>
      <c r="F921" s="166"/>
      <c r="G921" s="78"/>
      <c r="H921" s="161"/>
      <c r="I921" s="161"/>
      <c r="J921" s="161"/>
      <c r="K921" s="78"/>
      <c r="L921" s="78"/>
      <c r="M921" s="78"/>
      <c r="N921" s="78"/>
      <c r="O921" s="78"/>
      <c r="P921" s="6"/>
      <c r="Q921" s="6"/>
      <c r="R921" s="6"/>
      <c r="S921" s="6"/>
      <c r="T921" s="6"/>
      <c r="U921" s="6"/>
      <c r="V921" s="6"/>
    </row>
    <row r="922" spans="2:22" s="77" customFormat="1" x14ac:dyDescent="0.2">
      <c r="B922" s="128"/>
      <c r="E922" s="78"/>
      <c r="F922" s="166"/>
      <c r="G922" s="78"/>
      <c r="H922" s="161"/>
      <c r="I922" s="161"/>
      <c r="J922" s="161"/>
      <c r="K922" s="78"/>
      <c r="L922" s="78"/>
      <c r="M922" s="78"/>
      <c r="N922" s="78"/>
      <c r="O922" s="78"/>
      <c r="P922" s="6"/>
      <c r="Q922" s="6"/>
      <c r="R922" s="6"/>
      <c r="S922" s="6"/>
      <c r="T922" s="6"/>
      <c r="U922" s="6"/>
      <c r="V922" s="6"/>
    </row>
    <row r="923" spans="2:22" s="77" customFormat="1" x14ac:dyDescent="0.2">
      <c r="B923" s="128"/>
      <c r="E923" s="78"/>
      <c r="F923" s="166"/>
      <c r="G923" s="78"/>
      <c r="H923" s="161"/>
      <c r="I923" s="161"/>
      <c r="J923" s="161"/>
      <c r="K923" s="78"/>
      <c r="L923" s="78"/>
      <c r="M923" s="78"/>
      <c r="N923" s="78"/>
      <c r="O923" s="78"/>
      <c r="P923" s="6"/>
      <c r="Q923" s="6"/>
      <c r="R923" s="6"/>
      <c r="S923" s="6"/>
      <c r="T923" s="6"/>
      <c r="U923" s="6"/>
      <c r="V923" s="6"/>
    </row>
    <row r="924" spans="2:22" s="77" customFormat="1" x14ac:dyDescent="0.2">
      <c r="B924" s="128"/>
      <c r="E924" s="78"/>
      <c r="F924" s="166"/>
      <c r="G924" s="78"/>
      <c r="H924" s="161"/>
      <c r="I924" s="161"/>
      <c r="J924" s="161"/>
      <c r="K924" s="78"/>
      <c r="L924" s="78"/>
      <c r="M924" s="78"/>
      <c r="N924" s="78"/>
      <c r="O924" s="78"/>
      <c r="P924" s="6"/>
      <c r="Q924" s="6"/>
      <c r="R924" s="6"/>
      <c r="S924" s="6"/>
      <c r="T924" s="6"/>
      <c r="U924" s="6"/>
      <c r="V924" s="6"/>
    </row>
    <row r="925" spans="2:22" s="77" customFormat="1" x14ac:dyDescent="0.2">
      <c r="B925" s="128"/>
      <c r="E925" s="78"/>
      <c r="F925" s="166"/>
      <c r="G925" s="78"/>
      <c r="H925" s="161"/>
      <c r="I925" s="161"/>
      <c r="J925" s="161"/>
      <c r="K925" s="78"/>
      <c r="L925" s="78"/>
      <c r="M925" s="78"/>
      <c r="N925" s="78"/>
      <c r="O925" s="78"/>
      <c r="P925" s="6"/>
      <c r="Q925" s="6"/>
      <c r="R925" s="6"/>
      <c r="S925" s="6"/>
      <c r="T925" s="6"/>
      <c r="U925" s="6"/>
      <c r="V925" s="6"/>
    </row>
    <row r="926" spans="2:22" s="77" customFormat="1" x14ac:dyDescent="0.2">
      <c r="B926" s="128"/>
      <c r="E926" s="78"/>
      <c r="F926" s="166"/>
      <c r="G926" s="78"/>
      <c r="H926" s="161"/>
      <c r="I926" s="161"/>
      <c r="J926" s="161"/>
      <c r="K926" s="78"/>
      <c r="L926" s="78"/>
      <c r="M926" s="78"/>
      <c r="N926" s="78"/>
      <c r="O926" s="78"/>
      <c r="P926" s="6"/>
      <c r="Q926" s="6"/>
      <c r="R926" s="6"/>
      <c r="S926" s="6"/>
      <c r="T926" s="6"/>
      <c r="U926" s="6"/>
      <c r="V926" s="6"/>
    </row>
    <row r="927" spans="2:22" s="77" customFormat="1" x14ac:dyDescent="0.2">
      <c r="B927" s="128"/>
      <c r="E927" s="78"/>
      <c r="F927" s="166"/>
      <c r="G927" s="78"/>
      <c r="H927" s="161"/>
      <c r="I927" s="161"/>
      <c r="J927" s="161"/>
      <c r="K927" s="78"/>
      <c r="L927" s="78"/>
      <c r="M927" s="78"/>
      <c r="N927" s="78"/>
      <c r="O927" s="78"/>
      <c r="P927" s="6"/>
      <c r="Q927" s="6"/>
      <c r="R927" s="6"/>
      <c r="S927" s="6"/>
      <c r="T927" s="6"/>
      <c r="U927" s="6"/>
      <c r="V927" s="6"/>
    </row>
    <row r="928" spans="2:22" s="77" customFormat="1" x14ac:dyDescent="0.2">
      <c r="B928" s="128"/>
      <c r="E928" s="78"/>
      <c r="F928" s="166"/>
      <c r="G928" s="78"/>
      <c r="H928" s="161"/>
      <c r="I928" s="161"/>
      <c r="J928" s="161"/>
      <c r="K928" s="78"/>
      <c r="L928" s="78"/>
      <c r="M928" s="78"/>
      <c r="N928" s="78"/>
      <c r="O928" s="78"/>
      <c r="P928" s="6"/>
      <c r="Q928" s="6"/>
      <c r="R928" s="6"/>
      <c r="S928" s="6"/>
      <c r="T928" s="6"/>
      <c r="U928" s="6"/>
      <c r="V928" s="6"/>
    </row>
    <row r="929" spans="2:22" s="77" customFormat="1" x14ac:dyDescent="0.2">
      <c r="B929" s="128"/>
      <c r="E929" s="78"/>
      <c r="F929" s="166"/>
      <c r="G929" s="78"/>
      <c r="H929" s="161"/>
      <c r="I929" s="161"/>
      <c r="J929" s="161"/>
      <c r="K929" s="78"/>
      <c r="L929" s="78"/>
      <c r="M929" s="78"/>
      <c r="N929" s="78"/>
      <c r="O929" s="78"/>
      <c r="P929" s="6"/>
      <c r="Q929" s="6"/>
      <c r="R929" s="6"/>
      <c r="S929" s="6"/>
      <c r="T929" s="6"/>
      <c r="U929" s="6"/>
      <c r="V929" s="6"/>
    </row>
    <row r="930" spans="2:22" s="77" customFormat="1" x14ac:dyDescent="0.2">
      <c r="B930" s="128"/>
      <c r="E930" s="78"/>
      <c r="F930" s="166"/>
      <c r="G930" s="78"/>
      <c r="H930" s="161"/>
      <c r="I930" s="161"/>
      <c r="J930" s="161"/>
      <c r="K930" s="78"/>
      <c r="L930" s="78"/>
      <c r="M930" s="78"/>
      <c r="N930" s="78"/>
      <c r="O930" s="78"/>
      <c r="P930" s="6"/>
      <c r="Q930" s="6"/>
      <c r="R930" s="6"/>
      <c r="S930" s="6"/>
      <c r="T930" s="6"/>
      <c r="U930" s="6"/>
      <c r="V930" s="6"/>
    </row>
    <row r="931" spans="2:22" s="77" customFormat="1" x14ac:dyDescent="0.2">
      <c r="B931" s="128"/>
      <c r="E931" s="78"/>
      <c r="F931" s="166"/>
      <c r="G931" s="78"/>
      <c r="H931" s="161"/>
      <c r="I931" s="161"/>
      <c r="J931" s="161"/>
      <c r="K931" s="78"/>
      <c r="L931" s="78"/>
      <c r="M931" s="78"/>
      <c r="N931" s="78"/>
      <c r="O931" s="78"/>
      <c r="P931" s="6"/>
      <c r="Q931" s="6"/>
      <c r="R931" s="6"/>
      <c r="S931" s="6"/>
      <c r="T931" s="6"/>
      <c r="U931" s="6"/>
      <c r="V931" s="6"/>
    </row>
    <row r="932" spans="2:22" s="77" customFormat="1" x14ac:dyDescent="0.2">
      <c r="B932" s="128"/>
      <c r="E932" s="78"/>
      <c r="F932" s="166"/>
      <c r="G932" s="78"/>
      <c r="H932" s="161"/>
      <c r="I932" s="161"/>
      <c r="J932" s="161"/>
      <c r="K932" s="78"/>
      <c r="L932" s="78"/>
      <c r="M932" s="78"/>
      <c r="N932" s="78"/>
      <c r="O932" s="78"/>
      <c r="P932" s="6"/>
      <c r="Q932" s="6"/>
      <c r="R932" s="6"/>
      <c r="S932" s="6"/>
      <c r="T932" s="6"/>
      <c r="U932" s="6"/>
      <c r="V932" s="6"/>
    </row>
    <row r="933" spans="2:22" s="77" customFormat="1" x14ac:dyDescent="0.2">
      <c r="B933" s="128"/>
      <c r="E933" s="78"/>
      <c r="F933" s="166"/>
      <c r="G933" s="78"/>
      <c r="H933" s="161"/>
      <c r="I933" s="161"/>
      <c r="J933" s="161"/>
      <c r="K933" s="78"/>
      <c r="L933" s="78"/>
      <c r="M933" s="78"/>
      <c r="N933" s="78"/>
      <c r="O933" s="78"/>
      <c r="P933" s="6"/>
      <c r="Q933" s="6"/>
      <c r="R933" s="6"/>
      <c r="S933" s="6"/>
      <c r="T933" s="6"/>
      <c r="U933" s="6"/>
      <c r="V933" s="6"/>
    </row>
    <row r="934" spans="2:22" s="77" customFormat="1" x14ac:dyDescent="0.2">
      <c r="B934" s="128"/>
      <c r="E934" s="78"/>
      <c r="F934" s="166"/>
      <c r="G934" s="78"/>
      <c r="H934" s="161"/>
      <c r="I934" s="161"/>
      <c r="J934" s="161"/>
      <c r="K934" s="78"/>
      <c r="L934" s="78"/>
      <c r="M934" s="78"/>
      <c r="N934" s="78"/>
      <c r="O934" s="78"/>
      <c r="P934" s="6"/>
      <c r="Q934" s="6"/>
      <c r="R934" s="6"/>
      <c r="S934" s="6"/>
      <c r="T934" s="6"/>
      <c r="U934" s="6"/>
      <c r="V934" s="6"/>
    </row>
    <row r="935" spans="2:22" s="77" customFormat="1" x14ac:dyDescent="0.2">
      <c r="B935" s="128"/>
      <c r="E935" s="78"/>
      <c r="F935" s="166"/>
      <c r="G935" s="78"/>
      <c r="H935" s="161"/>
      <c r="I935" s="161"/>
      <c r="J935" s="161"/>
      <c r="K935" s="78"/>
      <c r="L935" s="78"/>
      <c r="M935" s="78"/>
      <c r="N935" s="78"/>
      <c r="O935" s="78"/>
      <c r="P935" s="6"/>
      <c r="Q935" s="6"/>
      <c r="R935" s="6"/>
      <c r="S935" s="6"/>
      <c r="T935" s="6"/>
      <c r="U935" s="6"/>
      <c r="V935" s="6"/>
    </row>
    <row r="936" spans="2:22" s="77" customFormat="1" x14ac:dyDescent="0.2">
      <c r="B936" s="128"/>
      <c r="E936" s="78"/>
      <c r="F936" s="166"/>
      <c r="G936" s="78"/>
      <c r="H936" s="161"/>
      <c r="I936" s="161"/>
      <c r="J936" s="161"/>
      <c r="K936" s="78"/>
      <c r="L936" s="78"/>
      <c r="M936" s="78"/>
      <c r="N936" s="78"/>
      <c r="O936" s="78"/>
      <c r="P936" s="6"/>
      <c r="Q936" s="6"/>
      <c r="R936" s="6"/>
      <c r="S936" s="6"/>
      <c r="T936" s="6"/>
      <c r="U936" s="6"/>
      <c r="V936" s="6"/>
    </row>
    <row r="937" spans="2:22" s="77" customFormat="1" x14ac:dyDescent="0.2">
      <c r="B937" s="128"/>
      <c r="E937" s="78"/>
      <c r="F937" s="166"/>
      <c r="G937" s="78"/>
      <c r="H937" s="161"/>
      <c r="I937" s="161"/>
      <c r="J937" s="161"/>
      <c r="K937" s="78"/>
      <c r="L937" s="78"/>
      <c r="M937" s="78"/>
      <c r="N937" s="78"/>
      <c r="O937" s="78"/>
      <c r="P937" s="6"/>
      <c r="Q937" s="6"/>
      <c r="R937" s="6"/>
      <c r="S937" s="6"/>
      <c r="T937" s="6"/>
      <c r="U937" s="6"/>
      <c r="V937" s="6"/>
    </row>
    <row r="938" spans="2:22" s="77" customFormat="1" x14ac:dyDescent="0.2">
      <c r="B938" s="128"/>
      <c r="E938" s="78"/>
      <c r="F938" s="166"/>
      <c r="G938" s="78"/>
      <c r="H938" s="161"/>
      <c r="I938" s="161"/>
      <c r="J938" s="161"/>
      <c r="K938" s="78"/>
      <c r="L938" s="78"/>
      <c r="M938" s="78"/>
      <c r="N938" s="78"/>
      <c r="O938" s="78"/>
      <c r="P938" s="6"/>
      <c r="Q938" s="6"/>
      <c r="R938" s="6"/>
      <c r="S938" s="6"/>
      <c r="T938" s="6"/>
      <c r="U938" s="6"/>
      <c r="V938" s="6"/>
    </row>
    <row r="939" spans="2:22" s="77" customFormat="1" x14ac:dyDescent="0.2">
      <c r="B939" s="128"/>
      <c r="E939" s="78"/>
      <c r="F939" s="166"/>
      <c r="G939" s="78"/>
      <c r="H939" s="161"/>
      <c r="I939" s="161"/>
      <c r="J939" s="161"/>
      <c r="K939" s="78"/>
      <c r="L939" s="78"/>
      <c r="M939" s="78"/>
      <c r="N939" s="78"/>
      <c r="O939" s="78"/>
      <c r="P939" s="6"/>
      <c r="Q939" s="6"/>
      <c r="R939" s="6"/>
      <c r="S939" s="6"/>
      <c r="T939" s="6"/>
      <c r="U939" s="6"/>
      <c r="V939" s="6"/>
    </row>
    <row r="940" spans="2:22" s="77" customFormat="1" x14ac:dyDescent="0.2">
      <c r="B940" s="128"/>
      <c r="E940" s="78"/>
      <c r="F940" s="166"/>
      <c r="G940" s="78"/>
      <c r="H940" s="161"/>
      <c r="I940" s="161"/>
      <c r="J940" s="161"/>
      <c r="K940" s="78"/>
      <c r="L940" s="78"/>
      <c r="M940" s="78"/>
      <c r="N940" s="78"/>
      <c r="O940" s="78"/>
      <c r="P940" s="6"/>
      <c r="Q940" s="6"/>
      <c r="R940" s="6"/>
      <c r="S940" s="6"/>
      <c r="T940" s="6"/>
      <c r="U940" s="6"/>
      <c r="V940" s="6"/>
    </row>
    <row r="941" spans="2:22" s="77" customFormat="1" x14ac:dyDescent="0.2">
      <c r="B941" s="128"/>
      <c r="E941" s="78"/>
      <c r="F941" s="166"/>
      <c r="G941" s="78"/>
      <c r="H941" s="161"/>
      <c r="I941" s="161"/>
      <c r="J941" s="161"/>
      <c r="K941" s="78"/>
      <c r="L941" s="78"/>
      <c r="M941" s="78"/>
      <c r="N941" s="78"/>
      <c r="O941" s="78"/>
      <c r="P941" s="6"/>
      <c r="Q941" s="6"/>
      <c r="R941" s="6"/>
      <c r="S941" s="6"/>
      <c r="T941" s="6"/>
      <c r="U941" s="6"/>
      <c r="V941" s="6"/>
    </row>
    <row r="942" spans="2:22" s="77" customFormat="1" x14ac:dyDescent="0.2">
      <c r="B942" s="128"/>
      <c r="E942" s="78"/>
      <c r="F942" s="166"/>
      <c r="G942" s="78"/>
      <c r="H942" s="161"/>
      <c r="I942" s="161"/>
      <c r="J942" s="161"/>
      <c r="K942" s="78"/>
      <c r="L942" s="78"/>
      <c r="M942" s="78"/>
      <c r="N942" s="78"/>
      <c r="O942" s="78"/>
      <c r="P942" s="6"/>
      <c r="Q942" s="6"/>
      <c r="R942" s="6"/>
      <c r="S942" s="6"/>
      <c r="T942" s="6"/>
      <c r="U942" s="6"/>
      <c r="V942" s="6"/>
    </row>
    <row r="943" spans="2:22" s="77" customFormat="1" x14ac:dyDescent="0.2">
      <c r="B943" s="128"/>
      <c r="E943" s="78"/>
      <c r="F943" s="166"/>
      <c r="G943" s="78"/>
      <c r="H943" s="161"/>
      <c r="I943" s="161"/>
      <c r="J943" s="161"/>
      <c r="K943" s="78"/>
      <c r="L943" s="78"/>
      <c r="M943" s="78"/>
      <c r="N943" s="78"/>
      <c r="O943" s="78"/>
      <c r="P943" s="6"/>
      <c r="Q943" s="6"/>
      <c r="R943" s="6"/>
      <c r="S943" s="6"/>
      <c r="T943" s="6"/>
      <c r="U943" s="6"/>
      <c r="V943" s="6"/>
    </row>
    <row r="944" spans="2:22" s="77" customFormat="1" x14ac:dyDescent="0.2">
      <c r="B944" s="128"/>
      <c r="E944" s="78"/>
      <c r="F944" s="166"/>
      <c r="G944" s="78"/>
      <c r="H944" s="161"/>
      <c r="I944" s="161"/>
      <c r="J944" s="161"/>
      <c r="K944" s="78"/>
      <c r="L944" s="78"/>
      <c r="M944" s="78"/>
      <c r="N944" s="78"/>
      <c r="O944" s="78"/>
      <c r="P944" s="6"/>
      <c r="Q944" s="6"/>
      <c r="R944" s="6"/>
      <c r="S944" s="6"/>
      <c r="T944" s="6"/>
      <c r="U944" s="6"/>
      <c r="V944" s="6"/>
    </row>
    <row r="945" spans="2:22" s="77" customFormat="1" x14ac:dyDescent="0.2">
      <c r="B945" s="128"/>
      <c r="E945" s="78"/>
      <c r="F945" s="166"/>
      <c r="G945" s="78"/>
      <c r="H945" s="161"/>
      <c r="I945" s="161"/>
      <c r="J945" s="161"/>
      <c r="K945" s="78"/>
      <c r="L945" s="78"/>
      <c r="M945" s="78"/>
      <c r="N945" s="78"/>
      <c r="O945" s="78"/>
      <c r="P945" s="6"/>
      <c r="Q945" s="6"/>
      <c r="R945" s="6"/>
      <c r="S945" s="6"/>
      <c r="T945" s="6"/>
      <c r="U945" s="6"/>
      <c r="V945" s="6"/>
    </row>
    <row r="946" spans="2:22" s="77" customFormat="1" x14ac:dyDescent="0.2">
      <c r="B946" s="128"/>
      <c r="E946" s="78"/>
      <c r="F946" s="166"/>
      <c r="G946" s="78"/>
      <c r="H946" s="161"/>
      <c r="I946" s="161"/>
      <c r="J946" s="161"/>
      <c r="K946" s="78"/>
      <c r="L946" s="78"/>
      <c r="M946" s="78"/>
      <c r="N946" s="78"/>
      <c r="O946" s="78"/>
      <c r="P946" s="6"/>
      <c r="Q946" s="6"/>
      <c r="R946" s="6"/>
      <c r="S946" s="6"/>
      <c r="T946" s="6"/>
      <c r="U946" s="6"/>
      <c r="V946" s="6"/>
    </row>
    <row r="947" spans="2:22" s="77" customFormat="1" x14ac:dyDescent="0.2">
      <c r="B947" s="128"/>
      <c r="E947" s="78"/>
      <c r="F947" s="166"/>
      <c r="G947" s="78"/>
      <c r="H947" s="161"/>
      <c r="I947" s="161"/>
      <c r="J947" s="161"/>
      <c r="K947" s="78"/>
      <c r="L947" s="78"/>
      <c r="M947" s="78"/>
      <c r="N947" s="78"/>
      <c r="O947" s="78"/>
      <c r="P947" s="6"/>
      <c r="Q947" s="6"/>
      <c r="R947" s="6"/>
      <c r="S947" s="6"/>
      <c r="T947" s="6"/>
      <c r="U947" s="6"/>
      <c r="V947" s="6"/>
    </row>
    <row r="948" spans="2:22" s="77" customFormat="1" x14ac:dyDescent="0.2">
      <c r="B948" s="128"/>
      <c r="E948" s="78"/>
      <c r="F948" s="166"/>
      <c r="G948" s="78"/>
      <c r="H948" s="161"/>
      <c r="I948" s="161"/>
      <c r="J948" s="161"/>
      <c r="K948" s="78"/>
      <c r="L948" s="78"/>
      <c r="M948" s="78"/>
      <c r="N948" s="78"/>
      <c r="O948" s="78"/>
      <c r="P948" s="6"/>
      <c r="Q948" s="6"/>
      <c r="R948" s="6"/>
      <c r="S948" s="6"/>
      <c r="T948" s="6"/>
      <c r="U948" s="6"/>
      <c r="V948" s="6"/>
    </row>
    <row r="949" spans="2:22" s="77" customFormat="1" x14ac:dyDescent="0.2">
      <c r="B949" s="128"/>
      <c r="E949" s="78"/>
      <c r="F949" s="166"/>
      <c r="G949" s="78"/>
      <c r="H949" s="161"/>
      <c r="I949" s="161"/>
      <c r="J949" s="161"/>
      <c r="K949" s="78"/>
      <c r="L949" s="78"/>
      <c r="M949" s="78"/>
      <c r="N949" s="78"/>
      <c r="O949" s="78"/>
      <c r="P949" s="6"/>
      <c r="Q949" s="6"/>
      <c r="R949" s="6"/>
      <c r="S949" s="6"/>
      <c r="T949" s="6"/>
      <c r="U949" s="6"/>
      <c r="V949" s="6"/>
    </row>
    <row r="950" spans="2:22" s="77" customFormat="1" x14ac:dyDescent="0.2">
      <c r="B950" s="128"/>
      <c r="E950" s="78"/>
      <c r="F950" s="166"/>
      <c r="G950" s="78"/>
      <c r="H950" s="161"/>
      <c r="I950" s="161"/>
      <c r="J950" s="161"/>
      <c r="K950" s="78"/>
      <c r="L950" s="78"/>
      <c r="M950" s="78"/>
      <c r="N950" s="78"/>
      <c r="O950" s="78"/>
      <c r="P950" s="6"/>
      <c r="Q950" s="6"/>
      <c r="R950" s="6"/>
      <c r="S950" s="6"/>
      <c r="T950" s="6"/>
      <c r="U950" s="6"/>
      <c r="V950" s="6"/>
    </row>
    <row r="951" spans="2:22" s="77" customFormat="1" x14ac:dyDescent="0.2">
      <c r="B951" s="128"/>
      <c r="E951" s="78"/>
      <c r="F951" s="166"/>
      <c r="G951" s="78"/>
      <c r="H951" s="161"/>
      <c r="I951" s="161"/>
      <c r="J951" s="161"/>
      <c r="K951" s="78"/>
      <c r="L951" s="78"/>
      <c r="M951" s="78"/>
      <c r="N951" s="78"/>
      <c r="O951" s="78"/>
      <c r="P951" s="6"/>
      <c r="Q951" s="6"/>
      <c r="R951" s="6"/>
      <c r="S951" s="6"/>
      <c r="T951" s="6"/>
      <c r="U951" s="6"/>
      <c r="V951" s="6"/>
    </row>
    <row r="952" spans="2:22" s="77" customFormat="1" x14ac:dyDescent="0.2">
      <c r="B952" s="128"/>
      <c r="E952" s="78"/>
      <c r="F952" s="166"/>
      <c r="G952" s="78"/>
      <c r="H952" s="161"/>
      <c r="I952" s="161"/>
      <c r="J952" s="161"/>
      <c r="K952" s="78"/>
      <c r="L952" s="78"/>
      <c r="M952" s="78"/>
      <c r="N952" s="78"/>
      <c r="O952" s="78"/>
      <c r="P952" s="6"/>
      <c r="Q952" s="6"/>
      <c r="R952" s="6"/>
      <c r="S952" s="6"/>
      <c r="T952" s="6"/>
      <c r="U952" s="6"/>
      <c r="V952" s="6"/>
    </row>
    <row r="953" spans="2:22" s="77" customFormat="1" x14ac:dyDescent="0.2">
      <c r="B953" s="128"/>
      <c r="E953" s="78"/>
      <c r="F953" s="166"/>
      <c r="G953" s="78"/>
      <c r="H953" s="161"/>
      <c r="I953" s="161"/>
      <c r="J953" s="161"/>
      <c r="K953" s="78"/>
      <c r="L953" s="78"/>
      <c r="M953" s="78"/>
      <c r="N953" s="78"/>
      <c r="O953" s="78"/>
      <c r="P953" s="6"/>
      <c r="Q953" s="6"/>
      <c r="R953" s="6"/>
      <c r="S953" s="6"/>
      <c r="T953" s="6"/>
      <c r="U953" s="6"/>
      <c r="V953" s="6"/>
    </row>
    <row r="954" spans="2:22" s="77" customFormat="1" x14ac:dyDescent="0.2">
      <c r="B954" s="128"/>
      <c r="E954" s="78"/>
      <c r="F954" s="166"/>
      <c r="G954" s="78"/>
      <c r="H954" s="161"/>
      <c r="I954" s="161"/>
      <c r="J954" s="161"/>
      <c r="K954" s="78"/>
      <c r="L954" s="78"/>
      <c r="M954" s="78"/>
      <c r="N954" s="78"/>
      <c r="O954" s="78"/>
      <c r="P954" s="6"/>
      <c r="Q954" s="6"/>
      <c r="R954" s="6"/>
      <c r="S954" s="6"/>
      <c r="T954" s="6"/>
      <c r="U954" s="6"/>
      <c r="V954" s="6"/>
    </row>
    <row r="955" spans="2:22" s="77" customFormat="1" x14ac:dyDescent="0.2">
      <c r="B955" s="128"/>
      <c r="E955" s="78"/>
      <c r="F955" s="166"/>
      <c r="G955" s="78"/>
      <c r="H955" s="161"/>
      <c r="I955" s="161"/>
      <c r="J955" s="161"/>
      <c r="K955" s="78"/>
      <c r="L955" s="78"/>
      <c r="M955" s="78"/>
      <c r="N955" s="78"/>
      <c r="O955" s="78"/>
      <c r="P955" s="6"/>
      <c r="Q955" s="6"/>
      <c r="R955" s="6"/>
      <c r="S955" s="6"/>
      <c r="T955" s="6"/>
      <c r="U955" s="6"/>
      <c r="V955" s="6"/>
    </row>
    <row r="956" spans="2:22" s="77" customFormat="1" x14ac:dyDescent="0.2">
      <c r="B956" s="128"/>
      <c r="E956" s="78"/>
      <c r="F956" s="166"/>
      <c r="G956" s="78"/>
      <c r="H956" s="161"/>
      <c r="I956" s="161"/>
      <c r="J956" s="161"/>
      <c r="K956" s="78"/>
      <c r="L956" s="78"/>
      <c r="M956" s="78"/>
      <c r="N956" s="78"/>
      <c r="O956" s="78"/>
      <c r="P956" s="6"/>
      <c r="Q956" s="6"/>
      <c r="R956" s="6"/>
      <c r="S956" s="6"/>
      <c r="T956" s="6"/>
      <c r="U956" s="6"/>
      <c r="V956" s="6"/>
    </row>
    <row r="957" spans="2:22" s="77" customFormat="1" x14ac:dyDescent="0.2">
      <c r="B957" s="128"/>
      <c r="E957" s="78"/>
      <c r="F957" s="166"/>
      <c r="G957" s="78"/>
      <c r="H957" s="161"/>
      <c r="I957" s="161"/>
      <c r="J957" s="161"/>
      <c r="K957" s="78"/>
      <c r="L957" s="78"/>
      <c r="M957" s="78"/>
      <c r="N957" s="78"/>
      <c r="O957" s="78"/>
      <c r="P957" s="6"/>
      <c r="Q957" s="6"/>
      <c r="R957" s="6"/>
      <c r="S957" s="6"/>
      <c r="T957" s="6"/>
      <c r="U957" s="6"/>
      <c r="V957" s="6"/>
    </row>
    <row r="958" spans="2:22" s="77" customFormat="1" x14ac:dyDescent="0.2">
      <c r="B958" s="128"/>
      <c r="E958" s="78"/>
      <c r="F958" s="166"/>
      <c r="G958" s="78"/>
      <c r="H958" s="161"/>
      <c r="I958" s="161"/>
      <c r="J958" s="161"/>
      <c r="K958" s="78"/>
      <c r="L958" s="78"/>
      <c r="M958" s="78"/>
      <c r="N958" s="78"/>
      <c r="O958" s="78"/>
      <c r="P958" s="6"/>
      <c r="Q958" s="6"/>
      <c r="R958" s="6"/>
      <c r="S958" s="6"/>
      <c r="T958" s="6"/>
      <c r="U958" s="6"/>
      <c r="V958" s="6"/>
    </row>
    <row r="959" spans="2:22" s="77" customFormat="1" x14ac:dyDescent="0.2">
      <c r="B959" s="128"/>
      <c r="E959" s="78"/>
      <c r="F959" s="166"/>
      <c r="G959" s="78"/>
      <c r="H959" s="161"/>
      <c r="I959" s="161"/>
      <c r="J959" s="161"/>
      <c r="K959" s="78"/>
      <c r="L959" s="78"/>
      <c r="M959" s="78"/>
      <c r="N959" s="78"/>
      <c r="O959" s="78"/>
      <c r="P959" s="6"/>
      <c r="Q959" s="6"/>
      <c r="R959" s="6"/>
      <c r="S959" s="6"/>
      <c r="T959" s="6"/>
      <c r="U959" s="6"/>
      <c r="V959" s="6"/>
    </row>
    <row r="960" spans="2:22" s="77" customFormat="1" x14ac:dyDescent="0.2">
      <c r="B960" s="128"/>
      <c r="E960" s="78"/>
      <c r="F960" s="166"/>
      <c r="G960" s="78"/>
      <c r="H960" s="161"/>
      <c r="I960" s="161"/>
      <c r="J960" s="161"/>
      <c r="K960" s="78"/>
      <c r="L960" s="78"/>
      <c r="M960" s="78"/>
      <c r="N960" s="78"/>
      <c r="O960" s="78"/>
      <c r="P960" s="6"/>
      <c r="Q960" s="6"/>
      <c r="R960" s="6"/>
      <c r="S960" s="6"/>
      <c r="T960" s="6"/>
      <c r="U960" s="6"/>
      <c r="V960" s="6"/>
    </row>
    <row r="961" spans="2:22" s="77" customFormat="1" x14ac:dyDescent="0.2">
      <c r="B961" s="128"/>
      <c r="E961" s="78"/>
      <c r="F961" s="166"/>
      <c r="G961" s="78"/>
      <c r="H961" s="161"/>
      <c r="I961" s="161"/>
      <c r="J961" s="161"/>
      <c r="K961" s="78"/>
      <c r="L961" s="78"/>
      <c r="M961" s="78"/>
      <c r="N961" s="78"/>
      <c r="O961" s="78"/>
      <c r="P961" s="6"/>
      <c r="Q961" s="6"/>
      <c r="R961" s="6"/>
      <c r="S961" s="6"/>
      <c r="T961" s="6"/>
      <c r="U961" s="6"/>
      <c r="V961" s="6"/>
    </row>
    <row r="962" spans="2:22" s="77" customFormat="1" x14ac:dyDescent="0.2">
      <c r="B962" s="128"/>
      <c r="E962" s="78"/>
      <c r="F962" s="166"/>
      <c r="G962" s="78"/>
      <c r="H962" s="161"/>
      <c r="I962" s="161"/>
      <c r="J962" s="161"/>
      <c r="K962" s="78"/>
      <c r="L962" s="78"/>
      <c r="M962" s="78"/>
      <c r="N962" s="78"/>
      <c r="O962" s="78"/>
      <c r="P962" s="6"/>
      <c r="Q962" s="6"/>
      <c r="R962" s="6"/>
      <c r="S962" s="6"/>
      <c r="T962" s="6"/>
      <c r="U962" s="6"/>
      <c r="V962" s="6"/>
    </row>
    <row r="963" spans="2:22" s="77" customFormat="1" x14ac:dyDescent="0.2">
      <c r="B963" s="128"/>
      <c r="E963" s="78"/>
      <c r="F963" s="166"/>
      <c r="G963" s="78"/>
      <c r="H963" s="161"/>
      <c r="I963" s="161"/>
      <c r="J963" s="161"/>
      <c r="K963" s="78"/>
      <c r="L963" s="78"/>
      <c r="M963" s="78"/>
      <c r="N963" s="78"/>
      <c r="O963" s="78"/>
      <c r="P963" s="6"/>
      <c r="Q963" s="6"/>
      <c r="R963" s="6"/>
      <c r="S963" s="6"/>
      <c r="T963" s="6"/>
      <c r="U963" s="6"/>
      <c r="V963" s="6"/>
    </row>
    <row r="964" spans="2:22" s="77" customFormat="1" x14ac:dyDescent="0.2">
      <c r="B964" s="128"/>
      <c r="E964" s="78"/>
      <c r="F964" s="166"/>
      <c r="G964" s="78"/>
      <c r="H964" s="161"/>
      <c r="I964" s="161"/>
      <c r="J964" s="161"/>
      <c r="K964" s="78"/>
      <c r="L964" s="78"/>
      <c r="M964" s="78"/>
      <c r="N964" s="78"/>
      <c r="O964" s="78"/>
      <c r="P964" s="6"/>
      <c r="Q964" s="6"/>
      <c r="R964" s="6"/>
      <c r="S964" s="6"/>
      <c r="T964" s="6"/>
      <c r="U964" s="6"/>
      <c r="V964" s="6"/>
    </row>
    <row r="965" spans="2:22" s="77" customFormat="1" x14ac:dyDescent="0.2">
      <c r="B965" s="128"/>
      <c r="E965" s="78"/>
      <c r="F965" s="166"/>
      <c r="G965" s="78"/>
      <c r="H965" s="161"/>
      <c r="I965" s="161"/>
      <c r="J965" s="161"/>
      <c r="K965" s="78"/>
      <c r="L965" s="78"/>
      <c r="M965" s="78"/>
      <c r="N965" s="78"/>
      <c r="O965" s="78"/>
      <c r="P965" s="6"/>
      <c r="Q965" s="6"/>
      <c r="R965" s="6"/>
      <c r="S965" s="6"/>
      <c r="T965" s="6"/>
      <c r="U965" s="6"/>
      <c r="V965" s="6"/>
    </row>
    <row r="966" spans="2:22" s="77" customFormat="1" x14ac:dyDescent="0.2">
      <c r="B966" s="128"/>
      <c r="E966" s="78"/>
      <c r="F966" s="166"/>
      <c r="G966" s="78"/>
      <c r="H966" s="161"/>
      <c r="I966" s="161"/>
      <c r="J966" s="161"/>
      <c r="K966" s="78"/>
      <c r="L966" s="78"/>
      <c r="M966" s="78"/>
      <c r="N966" s="78"/>
      <c r="O966" s="78"/>
      <c r="P966" s="6"/>
      <c r="Q966" s="6"/>
      <c r="R966" s="6"/>
      <c r="S966" s="6"/>
      <c r="T966" s="6"/>
      <c r="U966" s="6"/>
      <c r="V966" s="6"/>
    </row>
    <row r="967" spans="2:22" s="77" customFormat="1" x14ac:dyDescent="0.2">
      <c r="B967" s="128"/>
      <c r="E967" s="78"/>
      <c r="F967" s="166"/>
      <c r="G967" s="78"/>
      <c r="H967" s="161"/>
      <c r="I967" s="161"/>
      <c r="J967" s="161"/>
      <c r="K967" s="78"/>
      <c r="L967" s="78"/>
      <c r="M967" s="78"/>
      <c r="N967" s="78"/>
      <c r="O967" s="78"/>
      <c r="P967" s="6"/>
      <c r="Q967" s="6"/>
      <c r="R967" s="6"/>
      <c r="S967" s="6"/>
      <c r="T967" s="6"/>
      <c r="U967" s="6"/>
      <c r="V967" s="6"/>
    </row>
    <row r="968" spans="2:22" s="77" customFormat="1" x14ac:dyDescent="0.2">
      <c r="B968" s="128"/>
      <c r="E968" s="78"/>
      <c r="F968" s="166"/>
      <c r="G968" s="78"/>
      <c r="H968" s="161"/>
      <c r="I968" s="161"/>
      <c r="J968" s="161"/>
      <c r="K968" s="78"/>
      <c r="L968" s="78"/>
      <c r="M968" s="78"/>
      <c r="N968" s="78"/>
      <c r="O968" s="78"/>
      <c r="P968" s="6"/>
      <c r="Q968" s="6"/>
      <c r="R968" s="6"/>
      <c r="S968" s="6"/>
      <c r="T968" s="6"/>
      <c r="U968" s="6"/>
      <c r="V968" s="6"/>
    </row>
    <row r="969" spans="2:22" s="77" customFormat="1" x14ac:dyDescent="0.2">
      <c r="B969" s="128"/>
      <c r="E969" s="78"/>
      <c r="F969" s="166"/>
      <c r="G969" s="78"/>
      <c r="H969" s="161"/>
      <c r="I969" s="161"/>
      <c r="J969" s="161"/>
      <c r="K969" s="78"/>
      <c r="L969" s="78"/>
      <c r="M969" s="78"/>
      <c r="N969" s="78"/>
      <c r="O969" s="78"/>
      <c r="P969" s="6"/>
      <c r="Q969" s="6"/>
      <c r="R969" s="6"/>
      <c r="S969" s="6"/>
      <c r="T969" s="6"/>
      <c r="U969" s="6"/>
      <c r="V969" s="6"/>
    </row>
    <row r="970" spans="2:22" s="77" customFormat="1" x14ac:dyDescent="0.2">
      <c r="B970" s="128"/>
      <c r="E970" s="78"/>
      <c r="F970" s="166"/>
      <c r="G970" s="78"/>
      <c r="H970" s="161"/>
      <c r="I970" s="161"/>
      <c r="J970" s="161"/>
      <c r="K970" s="78"/>
      <c r="L970" s="78"/>
      <c r="M970" s="78"/>
      <c r="N970" s="78"/>
      <c r="O970" s="78"/>
      <c r="P970" s="6"/>
      <c r="Q970" s="6"/>
      <c r="R970" s="6"/>
      <c r="S970" s="6"/>
      <c r="T970" s="6"/>
      <c r="U970" s="6"/>
      <c r="V970" s="6"/>
    </row>
    <row r="971" spans="2:22" s="77" customFormat="1" x14ac:dyDescent="0.2">
      <c r="B971" s="128"/>
      <c r="E971" s="78"/>
      <c r="F971" s="166"/>
      <c r="G971" s="78"/>
      <c r="H971" s="161"/>
      <c r="I971" s="161"/>
      <c r="J971" s="161"/>
      <c r="K971" s="78"/>
      <c r="L971" s="78"/>
      <c r="M971" s="78"/>
      <c r="N971" s="78"/>
      <c r="O971" s="78"/>
      <c r="P971" s="6"/>
      <c r="Q971" s="6"/>
      <c r="R971" s="6"/>
      <c r="S971" s="6"/>
      <c r="T971" s="6"/>
      <c r="U971" s="6"/>
      <c r="V971" s="6"/>
    </row>
    <row r="972" spans="2:22" s="77" customFormat="1" x14ac:dyDescent="0.2">
      <c r="B972" s="128"/>
      <c r="E972" s="78"/>
      <c r="F972" s="166"/>
      <c r="G972" s="78"/>
      <c r="H972" s="161"/>
      <c r="I972" s="161"/>
      <c r="J972" s="161"/>
      <c r="K972" s="78"/>
      <c r="L972" s="78"/>
      <c r="M972" s="78"/>
      <c r="N972" s="78"/>
      <c r="O972" s="78"/>
      <c r="P972" s="6"/>
      <c r="Q972" s="6"/>
      <c r="R972" s="6"/>
      <c r="S972" s="6"/>
      <c r="T972" s="6"/>
      <c r="U972" s="6"/>
      <c r="V972" s="6"/>
    </row>
    <row r="973" spans="2:22" s="77" customFormat="1" x14ac:dyDescent="0.2">
      <c r="B973" s="128"/>
      <c r="E973" s="78"/>
      <c r="F973" s="166"/>
      <c r="G973" s="78"/>
      <c r="H973" s="161"/>
      <c r="I973" s="161"/>
      <c r="J973" s="161"/>
      <c r="K973" s="78"/>
      <c r="L973" s="78"/>
      <c r="M973" s="78"/>
      <c r="N973" s="78"/>
      <c r="O973" s="78"/>
      <c r="P973" s="6"/>
      <c r="Q973" s="6"/>
      <c r="R973" s="6"/>
      <c r="S973" s="6"/>
      <c r="T973" s="6"/>
      <c r="U973" s="6"/>
      <c r="V973" s="6"/>
    </row>
    <row r="974" spans="2:22" s="77" customFormat="1" x14ac:dyDescent="0.2">
      <c r="B974" s="128"/>
      <c r="E974" s="78"/>
      <c r="F974" s="166"/>
      <c r="G974" s="78"/>
      <c r="H974" s="161"/>
      <c r="I974" s="161"/>
      <c r="J974" s="161"/>
      <c r="K974" s="78"/>
      <c r="L974" s="78"/>
      <c r="M974" s="78"/>
      <c r="N974" s="78"/>
      <c r="O974" s="78"/>
      <c r="P974" s="6"/>
      <c r="Q974" s="6"/>
      <c r="R974" s="6"/>
      <c r="S974" s="6"/>
      <c r="T974" s="6"/>
      <c r="U974" s="6"/>
      <c r="V974" s="6"/>
    </row>
    <row r="975" spans="2:22" s="77" customFormat="1" x14ac:dyDescent="0.2">
      <c r="B975" s="128"/>
      <c r="E975" s="78"/>
      <c r="F975" s="166"/>
      <c r="G975" s="78"/>
      <c r="H975" s="161"/>
      <c r="I975" s="161"/>
      <c r="J975" s="161"/>
      <c r="K975" s="78"/>
      <c r="L975" s="78"/>
      <c r="M975" s="78"/>
      <c r="N975" s="78"/>
      <c r="O975" s="78"/>
      <c r="P975" s="6"/>
      <c r="Q975" s="6"/>
      <c r="R975" s="6"/>
      <c r="S975" s="6"/>
      <c r="T975" s="6"/>
      <c r="U975" s="6"/>
      <c r="V975" s="6"/>
    </row>
    <row r="976" spans="2:22" s="77" customFormat="1" x14ac:dyDescent="0.2">
      <c r="B976" s="128"/>
      <c r="E976" s="78"/>
      <c r="F976" s="166"/>
      <c r="G976" s="78"/>
      <c r="H976" s="161"/>
      <c r="I976" s="161"/>
      <c r="J976" s="161"/>
      <c r="K976" s="78"/>
      <c r="L976" s="78"/>
      <c r="M976" s="78"/>
      <c r="N976" s="78"/>
      <c r="O976" s="78"/>
      <c r="P976" s="6"/>
      <c r="Q976" s="6"/>
      <c r="R976" s="6"/>
      <c r="S976" s="6"/>
      <c r="T976" s="6"/>
      <c r="U976" s="6"/>
      <c r="V976" s="6"/>
    </row>
    <row r="977" spans="2:22" s="77" customFormat="1" x14ac:dyDescent="0.2">
      <c r="B977" s="128"/>
      <c r="E977" s="78"/>
      <c r="F977" s="166"/>
      <c r="G977" s="78"/>
      <c r="H977" s="161"/>
      <c r="I977" s="161"/>
      <c r="J977" s="161"/>
      <c r="K977" s="78"/>
      <c r="L977" s="78"/>
      <c r="M977" s="78"/>
      <c r="N977" s="78"/>
      <c r="O977" s="78"/>
      <c r="P977" s="6"/>
      <c r="Q977" s="6"/>
      <c r="R977" s="6"/>
      <c r="S977" s="6"/>
      <c r="T977" s="6"/>
      <c r="U977" s="6"/>
      <c r="V977" s="6"/>
    </row>
    <row r="978" spans="2:22" s="77" customFormat="1" x14ac:dyDescent="0.2">
      <c r="B978" s="128"/>
      <c r="E978" s="78"/>
      <c r="F978" s="166"/>
      <c r="G978" s="78"/>
      <c r="H978" s="161"/>
      <c r="I978" s="161"/>
      <c r="J978" s="161"/>
      <c r="K978" s="78"/>
      <c r="L978" s="78"/>
      <c r="M978" s="78"/>
      <c r="N978" s="78"/>
      <c r="O978" s="78"/>
      <c r="P978" s="6"/>
      <c r="Q978" s="6"/>
      <c r="R978" s="6"/>
      <c r="S978" s="6"/>
      <c r="T978" s="6"/>
      <c r="U978" s="6"/>
      <c r="V978" s="6"/>
    </row>
    <row r="979" spans="2:22" s="77" customFormat="1" x14ac:dyDescent="0.2">
      <c r="B979" s="128"/>
      <c r="E979" s="78"/>
      <c r="F979" s="166"/>
      <c r="G979" s="78"/>
      <c r="H979" s="161"/>
      <c r="I979" s="161"/>
      <c r="J979" s="161"/>
      <c r="K979" s="78"/>
      <c r="L979" s="78"/>
      <c r="M979" s="78"/>
      <c r="N979" s="78"/>
      <c r="O979" s="78"/>
      <c r="P979" s="6"/>
      <c r="Q979" s="6"/>
      <c r="R979" s="6"/>
      <c r="S979" s="6"/>
      <c r="T979" s="6"/>
      <c r="U979" s="6"/>
      <c r="V979" s="6"/>
    </row>
    <row r="980" spans="2:22" s="77" customFormat="1" x14ac:dyDescent="0.2">
      <c r="B980" s="128"/>
      <c r="E980" s="78"/>
      <c r="F980" s="166"/>
      <c r="G980" s="78"/>
      <c r="H980" s="161"/>
      <c r="I980" s="161"/>
      <c r="J980" s="161"/>
      <c r="K980" s="78"/>
      <c r="L980" s="78"/>
      <c r="M980" s="78"/>
      <c r="N980" s="78"/>
      <c r="O980" s="78"/>
      <c r="P980" s="6"/>
      <c r="Q980" s="6"/>
      <c r="R980" s="6"/>
      <c r="S980" s="6"/>
      <c r="T980" s="6"/>
      <c r="U980" s="6"/>
      <c r="V980" s="6"/>
    </row>
    <row r="981" spans="2:22" s="77" customFormat="1" x14ac:dyDescent="0.2">
      <c r="B981" s="128"/>
      <c r="E981" s="78"/>
      <c r="F981" s="166"/>
      <c r="G981" s="78"/>
      <c r="H981" s="161"/>
      <c r="I981" s="161"/>
      <c r="J981" s="161"/>
      <c r="K981" s="78"/>
      <c r="L981" s="78"/>
      <c r="M981" s="78"/>
      <c r="N981" s="78"/>
      <c r="O981" s="78"/>
      <c r="P981" s="6"/>
      <c r="Q981" s="6"/>
      <c r="R981" s="6"/>
      <c r="S981" s="6"/>
      <c r="T981" s="6"/>
      <c r="U981" s="6"/>
      <c r="V981" s="6"/>
    </row>
    <row r="982" spans="2:22" s="77" customFormat="1" x14ac:dyDescent="0.2">
      <c r="B982" s="128"/>
      <c r="E982" s="78"/>
      <c r="F982" s="166"/>
      <c r="G982" s="78"/>
      <c r="H982" s="161"/>
      <c r="I982" s="161"/>
      <c r="J982" s="161"/>
      <c r="K982" s="78"/>
      <c r="L982" s="78"/>
      <c r="M982" s="78"/>
      <c r="N982" s="78"/>
      <c r="O982" s="78"/>
      <c r="P982" s="6"/>
      <c r="Q982" s="6"/>
      <c r="R982" s="6"/>
      <c r="S982" s="6"/>
      <c r="T982" s="6"/>
      <c r="U982" s="6"/>
      <c r="V982" s="6"/>
    </row>
    <row r="983" spans="2:22" s="77" customFormat="1" x14ac:dyDescent="0.2">
      <c r="B983" s="128"/>
      <c r="E983" s="78"/>
      <c r="F983" s="166"/>
      <c r="G983" s="78"/>
      <c r="H983" s="161"/>
      <c r="I983" s="161"/>
      <c r="J983" s="161"/>
      <c r="K983" s="78"/>
      <c r="L983" s="78"/>
      <c r="M983" s="78"/>
      <c r="N983" s="78"/>
      <c r="O983" s="78"/>
      <c r="P983" s="6"/>
      <c r="Q983" s="6"/>
      <c r="R983" s="6"/>
      <c r="S983" s="6"/>
      <c r="T983" s="6"/>
      <c r="U983" s="6"/>
      <c r="V983" s="6"/>
    </row>
    <row r="984" spans="2:22" s="77" customFormat="1" x14ac:dyDescent="0.2">
      <c r="B984" s="128"/>
      <c r="E984" s="78"/>
      <c r="F984" s="166"/>
      <c r="G984" s="78"/>
      <c r="H984" s="161"/>
      <c r="I984" s="161"/>
      <c r="J984" s="161"/>
      <c r="K984" s="78"/>
      <c r="L984" s="78"/>
      <c r="M984" s="78"/>
      <c r="N984" s="78"/>
      <c r="O984" s="78"/>
      <c r="P984" s="6"/>
      <c r="Q984" s="6"/>
      <c r="R984" s="6"/>
      <c r="S984" s="6"/>
      <c r="T984" s="6"/>
      <c r="U984" s="6"/>
      <c r="V984" s="6"/>
    </row>
    <row r="985" spans="2:22" s="77" customFormat="1" x14ac:dyDescent="0.2">
      <c r="B985" s="128"/>
      <c r="E985" s="78"/>
      <c r="F985" s="166"/>
      <c r="G985" s="78"/>
      <c r="H985" s="161"/>
      <c r="I985" s="161"/>
      <c r="J985" s="161"/>
      <c r="K985" s="78"/>
      <c r="L985" s="78"/>
      <c r="M985" s="78"/>
      <c r="N985" s="78"/>
      <c r="O985" s="78"/>
      <c r="P985" s="6"/>
      <c r="Q985" s="6"/>
      <c r="R985" s="6"/>
      <c r="S985" s="6"/>
      <c r="T985" s="6"/>
      <c r="U985" s="6"/>
      <c r="V985" s="6"/>
    </row>
    <row r="986" spans="2:22" s="77" customFormat="1" x14ac:dyDescent="0.2">
      <c r="B986" s="128"/>
      <c r="E986" s="78"/>
      <c r="F986" s="166"/>
      <c r="G986" s="78"/>
      <c r="H986" s="161"/>
      <c r="I986" s="161"/>
      <c r="J986" s="161"/>
      <c r="K986" s="78"/>
      <c r="L986" s="78"/>
      <c r="M986" s="78"/>
      <c r="N986" s="78"/>
      <c r="O986" s="78"/>
      <c r="P986" s="6"/>
      <c r="Q986" s="6"/>
      <c r="R986" s="6"/>
      <c r="S986" s="6"/>
      <c r="T986" s="6"/>
      <c r="U986" s="6"/>
      <c r="V986" s="6"/>
    </row>
    <row r="987" spans="2:22" s="77" customFormat="1" x14ac:dyDescent="0.2">
      <c r="B987" s="128"/>
      <c r="E987" s="78"/>
      <c r="F987" s="166"/>
      <c r="G987" s="78"/>
      <c r="H987" s="161"/>
      <c r="I987" s="161"/>
      <c r="J987" s="161"/>
      <c r="K987" s="78"/>
      <c r="L987" s="78"/>
      <c r="M987" s="78"/>
      <c r="N987" s="78"/>
      <c r="O987" s="78"/>
      <c r="P987" s="6"/>
      <c r="Q987" s="6"/>
      <c r="R987" s="6"/>
      <c r="S987" s="6"/>
      <c r="T987" s="6"/>
      <c r="U987" s="6"/>
      <c r="V987" s="6"/>
    </row>
    <row r="988" spans="2:22" s="77" customFormat="1" x14ac:dyDescent="0.2">
      <c r="B988" s="128"/>
      <c r="E988" s="78"/>
      <c r="F988" s="166"/>
      <c r="G988" s="78"/>
      <c r="H988" s="161"/>
      <c r="I988" s="161"/>
      <c r="J988" s="161"/>
      <c r="K988" s="78"/>
      <c r="L988" s="78"/>
      <c r="M988" s="78"/>
      <c r="N988" s="78"/>
      <c r="O988" s="78"/>
      <c r="P988" s="6"/>
      <c r="Q988" s="6"/>
      <c r="R988" s="6"/>
      <c r="S988" s="6"/>
      <c r="T988" s="6"/>
      <c r="U988" s="6"/>
      <c r="V988" s="6"/>
    </row>
    <row r="989" spans="2:22" s="77" customFormat="1" x14ac:dyDescent="0.2">
      <c r="B989" s="128"/>
      <c r="E989" s="78"/>
      <c r="F989" s="166"/>
      <c r="G989" s="78"/>
      <c r="H989" s="161"/>
      <c r="I989" s="161"/>
      <c r="J989" s="161"/>
      <c r="K989" s="78"/>
      <c r="L989" s="78"/>
      <c r="M989" s="78"/>
      <c r="N989" s="78"/>
      <c r="O989" s="78"/>
      <c r="P989" s="6"/>
      <c r="Q989" s="6"/>
      <c r="R989" s="6"/>
      <c r="S989" s="6"/>
      <c r="T989" s="6"/>
      <c r="U989" s="6"/>
      <c r="V989" s="6"/>
    </row>
    <row r="990" spans="2:22" s="77" customFormat="1" x14ac:dyDescent="0.2">
      <c r="B990" s="128"/>
      <c r="E990" s="78"/>
      <c r="F990" s="166"/>
      <c r="G990" s="78"/>
      <c r="H990" s="161"/>
      <c r="I990" s="161"/>
      <c r="J990" s="161"/>
      <c r="K990" s="78"/>
      <c r="L990" s="78"/>
      <c r="M990" s="78"/>
      <c r="N990" s="78"/>
      <c r="O990" s="78"/>
      <c r="P990" s="6"/>
      <c r="Q990" s="6"/>
      <c r="R990" s="6"/>
      <c r="S990" s="6"/>
      <c r="T990" s="6"/>
      <c r="U990" s="6"/>
      <c r="V990" s="6"/>
    </row>
    <row r="991" spans="2:22" s="77" customFormat="1" x14ac:dyDescent="0.2">
      <c r="B991" s="128"/>
      <c r="E991" s="78"/>
      <c r="F991" s="166"/>
      <c r="G991" s="78"/>
      <c r="H991" s="161"/>
      <c r="I991" s="161"/>
      <c r="J991" s="161"/>
      <c r="K991" s="78"/>
      <c r="L991" s="78"/>
      <c r="M991" s="78"/>
      <c r="N991" s="78"/>
      <c r="O991" s="78"/>
      <c r="P991" s="6"/>
      <c r="Q991" s="6"/>
      <c r="R991" s="6"/>
      <c r="S991" s="6"/>
      <c r="T991" s="6"/>
      <c r="U991" s="6"/>
      <c r="V991" s="6"/>
    </row>
    <row r="992" spans="2:22" s="77" customFormat="1" x14ac:dyDescent="0.2">
      <c r="B992" s="128"/>
      <c r="E992" s="78"/>
      <c r="F992" s="166"/>
      <c r="G992" s="78"/>
      <c r="H992" s="161"/>
      <c r="I992" s="161"/>
      <c r="J992" s="161"/>
      <c r="K992" s="78"/>
      <c r="L992" s="78"/>
      <c r="M992" s="78"/>
      <c r="N992" s="78"/>
      <c r="O992" s="78"/>
      <c r="P992" s="6"/>
      <c r="Q992" s="6"/>
      <c r="R992" s="6"/>
      <c r="S992" s="6"/>
      <c r="T992" s="6"/>
      <c r="U992" s="6"/>
      <c r="V992" s="6"/>
    </row>
    <row r="993" spans="2:22" s="77" customFormat="1" x14ac:dyDescent="0.2">
      <c r="B993" s="128"/>
      <c r="E993" s="78"/>
      <c r="F993" s="166"/>
      <c r="G993" s="78"/>
      <c r="H993" s="161"/>
      <c r="I993" s="161"/>
      <c r="J993" s="161"/>
      <c r="K993" s="78"/>
      <c r="L993" s="78"/>
      <c r="M993" s="78"/>
      <c r="N993" s="78"/>
      <c r="O993" s="78"/>
      <c r="P993" s="6"/>
      <c r="Q993" s="6"/>
      <c r="R993" s="6"/>
      <c r="S993" s="6"/>
      <c r="T993" s="6"/>
      <c r="U993" s="6"/>
      <c r="V993" s="6"/>
    </row>
    <row r="994" spans="2:22" s="77" customFormat="1" x14ac:dyDescent="0.2">
      <c r="B994" s="128"/>
      <c r="E994" s="78"/>
      <c r="F994" s="166"/>
      <c r="G994" s="78"/>
      <c r="H994" s="161"/>
      <c r="I994" s="161"/>
      <c r="J994" s="161"/>
      <c r="K994" s="78"/>
      <c r="L994" s="78"/>
      <c r="M994" s="78"/>
      <c r="N994" s="78"/>
      <c r="O994" s="78"/>
      <c r="P994" s="6"/>
      <c r="Q994" s="6"/>
      <c r="R994" s="6"/>
      <c r="S994" s="6"/>
      <c r="T994" s="6"/>
      <c r="U994" s="6"/>
      <c r="V994" s="6"/>
    </row>
    <row r="995" spans="2:22" s="77" customFormat="1" x14ac:dyDescent="0.2">
      <c r="B995" s="128"/>
      <c r="E995" s="78"/>
      <c r="F995" s="166"/>
      <c r="G995" s="78"/>
      <c r="H995" s="161"/>
      <c r="I995" s="161"/>
      <c r="J995" s="161"/>
      <c r="K995" s="78"/>
      <c r="L995" s="78"/>
      <c r="M995" s="78"/>
      <c r="N995" s="78"/>
      <c r="O995" s="78"/>
      <c r="P995" s="6"/>
      <c r="Q995" s="6"/>
      <c r="R995" s="6"/>
      <c r="S995" s="6"/>
      <c r="T995" s="6"/>
      <c r="U995" s="6"/>
      <c r="V995" s="6"/>
    </row>
    <row r="996" spans="2:22" s="77" customFormat="1" x14ac:dyDescent="0.2">
      <c r="B996" s="128"/>
      <c r="E996" s="78"/>
      <c r="F996" s="166"/>
      <c r="G996" s="78"/>
      <c r="H996" s="161"/>
      <c r="I996" s="161"/>
      <c r="J996" s="161"/>
      <c r="K996" s="78"/>
      <c r="L996" s="78"/>
      <c r="M996" s="78"/>
      <c r="N996" s="78"/>
      <c r="O996" s="78"/>
      <c r="P996" s="6"/>
      <c r="Q996" s="6"/>
      <c r="R996" s="6"/>
      <c r="S996" s="6"/>
      <c r="T996" s="6"/>
      <c r="U996" s="6"/>
      <c r="V996" s="6"/>
    </row>
    <row r="997" spans="2:22" s="77" customFormat="1" x14ac:dyDescent="0.2">
      <c r="B997" s="128"/>
      <c r="E997" s="78"/>
      <c r="F997" s="166"/>
      <c r="G997" s="78"/>
      <c r="H997" s="161"/>
      <c r="I997" s="161"/>
      <c r="J997" s="161"/>
      <c r="K997" s="78"/>
      <c r="L997" s="78"/>
      <c r="M997" s="78"/>
      <c r="N997" s="78"/>
      <c r="O997" s="78"/>
      <c r="P997" s="6"/>
      <c r="Q997" s="6"/>
      <c r="R997" s="6"/>
      <c r="S997" s="6"/>
      <c r="T997" s="6"/>
      <c r="U997" s="6"/>
      <c r="V997" s="6"/>
    </row>
    <row r="998" spans="2:22" s="77" customFormat="1" x14ac:dyDescent="0.2">
      <c r="B998" s="128"/>
      <c r="E998" s="78"/>
      <c r="F998" s="166"/>
      <c r="G998" s="78"/>
      <c r="H998" s="161"/>
      <c r="I998" s="161"/>
      <c r="J998" s="161"/>
      <c r="K998" s="78"/>
      <c r="L998" s="78"/>
      <c r="M998" s="78"/>
      <c r="N998" s="78"/>
      <c r="O998" s="78"/>
      <c r="P998" s="6"/>
      <c r="Q998" s="6"/>
      <c r="R998" s="6"/>
      <c r="S998" s="6"/>
      <c r="T998" s="6"/>
      <c r="U998" s="6"/>
      <c r="V998" s="6"/>
    </row>
    <row r="999" spans="2:22" s="77" customFormat="1" x14ac:dyDescent="0.2">
      <c r="B999" s="128"/>
      <c r="E999" s="78"/>
      <c r="F999" s="166"/>
      <c r="G999" s="78"/>
      <c r="H999" s="161"/>
      <c r="I999" s="161"/>
      <c r="J999" s="161"/>
      <c r="K999" s="78"/>
      <c r="L999" s="78"/>
      <c r="M999" s="78"/>
      <c r="N999" s="78"/>
      <c r="O999" s="78"/>
      <c r="P999" s="6"/>
      <c r="Q999" s="6"/>
      <c r="R999" s="6"/>
      <c r="S999" s="6"/>
      <c r="T999" s="6"/>
      <c r="U999" s="6"/>
      <c r="V999" s="6"/>
    </row>
    <row r="1000" spans="2:22" s="77" customFormat="1" x14ac:dyDescent="0.2">
      <c r="B1000" s="128"/>
      <c r="E1000" s="78"/>
      <c r="F1000" s="166"/>
      <c r="G1000" s="78"/>
      <c r="H1000" s="161"/>
      <c r="I1000" s="161"/>
      <c r="J1000" s="161"/>
      <c r="K1000" s="78"/>
      <c r="L1000" s="78"/>
      <c r="M1000" s="78"/>
      <c r="N1000" s="78"/>
      <c r="O1000" s="78"/>
      <c r="P1000" s="6"/>
      <c r="Q1000" s="6"/>
      <c r="R1000" s="6"/>
      <c r="S1000" s="6"/>
      <c r="T1000" s="6"/>
      <c r="U1000" s="6"/>
      <c r="V1000" s="6"/>
    </row>
    <row r="1001" spans="2:22" s="77" customFormat="1" x14ac:dyDescent="0.2">
      <c r="B1001" s="128"/>
      <c r="E1001" s="78"/>
      <c r="F1001" s="166"/>
      <c r="G1001" s="78"/>
      <c r="H1001" s="161"/>
      <c r="I1001" s="161"/>
      <c r="J1001" s="161"/>
      <c r="K1001" s="78"/>
      <c r="L1001" s="78"/>
      <c r="M1001" s="78"/>
      <c r="N1001" s="78"/>
      <c r="O1001" s="78"/>
      <c r="P1001" s="6"/>
      <c r="Q1001" s="6"/>
      <c r="R1001" s="6"/>
      <c r="S1001" s="6"/>
      <c r="T1001" s="6"/>
      <c r="U1001" s="6"/>
      <c r="V1001" s="6"/>
    </row>
    <row r="1002" spans="2:22" s="77" customFormat="1" x14ac:dyDescent="0.2">
      <c r="B1002" s="128"/>
      <c r="E1002" s="78"/>
      <c r="F1002" s="166"/>
      <c r="G1002" s="78"/>
      <c r="H1002" s="161"/>
      <c r="I1002" s="161"/>
      <c r="J1002" s="161"/>
      <c r="K1002" s="78"/>
      <c r="L1002" s="78"/>
      <c r="M1002" s="78"/>
      <c r="N1002" s="78"/>
      <c r="O1002" s="78"/>
      <c r="P1002" s="6"/>
      <c r="Q1002" s="6"/>
      <c r="R1002" s="6"/>
      <c r="S1002" s="6"/>
      <c r="T1002" s="6"/>
      <c r="U1002" s="6"/>
      <c r="V1002" s="6"/>
    </row>
    <row r="1003" spans="2:22" s="77" customFormat="1" x14ac:dyDescent="0.2">
      <c r="B1003" s="128"/>
      <c r="E1003" s="78"/>
      <c r="F1003" s="166"/>
      <c r="G1003" s="78"/>
      <c r="H1003" s="161"/>
      <c r="I1003" s="161"/>
      <c r="J1003" s="161"/>
      <c r="K1003" s="78"/>
      <c r="L1003" s="78"/>
      <c r="M1003" s="78"/>
      <c r="N1003" s="78"/>
      <c r="O1003" s="78"/>
      <c r="P1003" s="6"/>
      <c r="Q1003" s="6"/>
      <c r="R1003" s="6"/>
      <c r="S1003" s="6"/>
      <c r="T1003" s="6"/>
      <c r="U1003" s="6"/>
      <c r="V1003" s="6"/>
    </row>
    <row r="1004" spans="2:22" s="77" customFormat="1" x14ac:dyDescent="0.2">
      <c r="B1004" s="128"/>
      <c r="E1004" s="78"/>
      <c r="F1004" s="166"/>
      <c r="G1004" s="78"/>
      <c r="H1004" s="161"/>
      <c r="I1004" s="161"/>
      <c r="J1004" s="161"/>
      <c r="K1004" s="78"/>
      <c r="L1004" s="78"/>
      <c r="M1004" s="78"/>
      <c r="N1004" s="78"/>
      <c r="O1004" s="78"/>
      <c r="P1004" s="6"/>
      <c r="Q1004" s="6"/>
      <c r="R1004" s="6"/>
      <c r="S1004" s="6"/>
      <c r="T1004" s="6"/>
      <c r="U1004" s="6"/>
      <c r="V1004" s="6"/>
    </row>
    <row r="1005" spans="2:22" s="77" customFormat="1" x14ac:dyDescent="0.2">
      <c r="B1005" s="128"/>
      <c r="E1005" s="78"/>
      <c r="F1005" s="166"/>
      <c r="G1005" s="78"/>
      <c r="H1005" s="161"/>
      <c r="I1005" s="161"/>
      <c r="J1005" s="161"/>
      <c r="K1005" s="78"/>
      <c r="L1005" s="78"/>
      <c r="M1005" s="78"/>
      <c r="N1005" s="78"/>
      <c r="O1005" s="78"/>
      <c r="P1005" s="6"/>
      <c r="Q1005" s="6"/>
      <c r="R1005" s="6"/>
      <c r="S1005" s="6"/>
      <c r="T1005" s="6"/>
      <c r="U1005" s="6"/>
      <c r="V1005" s="6"/>
    </row>
    <row r="1006" spans="2:22" s="77" customFormat="1" x14ac:dyDescent="0.2">
      <c r="B1006" s="128"/>
      <c r="E1006" s="78"/>
      <c r="F1006" s="166"/>
      <c r="G1006" s="78"/>
      <c r="H1006" s="161"/>
      <c r="I1006" s="161"/>
      <c r="J1006" s="161"/>
      <c r="K1006" s="78"/>
      <c r="L1006" s="78"/>
      <c r="M1006" s="78"/>
      <c r="N1006" s="78"/>
      <c r="O1006" s="78"/>
      <c r="P1006" s="6"/>
      <c r="Q1006" s="6"/>
      <c r="R1006" s="6"/>
      <c r="S1006" s="6"/>
      <c r="T1006" s="6"/>
      <c r="U1006" s="6"/>
      <c r="V1006" s="6"/>
    </row>
    <row r="1007" spans="2:22" s="77" customFormat="1" x14ac:dyDescent="0.2">
      <c r="B1007" s="128"/>
      <c r="E1007" s="78"/>
      <c r="F1007" s="166"/>
      <c r="G1007" s="78"/>
      <c r="H1007" s="161"/>
      <c r="I1007" s="161"/>
      <c r="J1007" s="161"/>
      <c r="K1007" s="78"/>
      <c r="L1007" s="78"/>
      <c r="M1007" s="78"/>
      <c r="N1007" s="78"/>
      <c r="O1007" s="78"/>
      <c r="P1007" s="6"/>
      <c r="Q1007" s="6"/>
      <c r="R1007" s="6"/>
      <c r="S1007" s="6"/>
      <c r="T1007" s="6"/>
      <c r="U1007" s="6"/>
      <c r="V1007" s="6"/>
    </row>
    <row r="1008" spans="2:22" s="77" customFormat="1" x14ac:dyDescent="0.2">
      <c r="B1008" s="128"/>
      <c r="E1008" s="78"/>
      <c r="F1008" s="166"/>
      <c r="G1008" s="78"/>
      <c r="H1008" s="161"/>
      <c r="I1008" s="161"/>
      <c r="J1008" s="161"/>
      <c r="K1008" s="78"/>
      <c r="L1008" s="78"/>
      <c r="M1008" s="78"/>
      <c r="N1008" s="78"/>
      <c r="O1008" s="78"/>
      <c r="P1008" s="6"/>
      <c r="Q1008" s="6"/>
      <c r="R1008" s="6"/>
      <c r="S1008" s="6"/>
      <c r="T1008" s="6"/>
      <c r="U1008" s="6"/>
      <c r="V1008" s="6"/>
    </row>
    <row r="1009" spans="2:22" s="77" customFormat="1" x14ac:dyDescent="0.2">
      <c r="B1009" s="128"/>
      <c r="E1009" s="78"/>
      <c r="F1009" s="166"/>
      <c r="G1009" s="78"/>
      <c r="H1009" s="161"/>
      <c r="I1009" s="161"/>
      <c r="J1009" s="161"/>
      <c r="K1009" s="78"/>
      <c r="L1009" s="78"/>
      <c r="M1009" s="78"/>
      <c r="N1009" s="78"/>
      <c r="O1009" s="78"/>
      <c r="P1009" s="6"/>
      <c r="Q1009" s="6"/>
      <c r="R1009" s="6"/>
      <c r="S1009" s="6"/>
      <c r="T1009" s="6"/>
      <c r="U1009" s="6"/>
      <c r="V1009" s="6"/>
    </row>
    <row r="1010" spans="2:22" s="77" customFormat="1" x14ac:dyDescent="0.2">
      <c r="B1010" s="128"/>
      <c r="E1010" s="78"/>
      <c r="F1010" s="166"/>
      <c r="G1010" s="78"/>
      <c r="H1010" s="161"/>
      <c r="I1010" s="161"/>
      <c r="J1010" s="161"/>
      <c r="K1010" s="78"/>
      <c r="L1010" s="78"/>
      <c r="M1010" s="78"/>
      <c r="N1010" s="78"/>
      <c r="O1010" s="78"/>
      <c r="P1010" s="6"/>
      <c r="Q1010" s="6"/>
      <c r="R1010" s="6"/>
      <c r="S1010" s="6"/>
      <c r="T1010" s="6"/>
      <c r="U1010" s="6"/>
      <c r="V1010" s="6"/>
    </row>
    <row r="1011" spans="2:22" s="77" customFormat="1" x14ac:dyDescent="0.2">
      <c r="B1011" s="128"/>
      <c r="E1011" s="78"/>
      <c r="F1011" s="166"/>
      <c r="G1011" s="78"/>
      <c r="H1011" s="161"/>
      <c r="I1011" s="161"/>
      <c r="J1011" s="161"/>
      <c r="K1011" s="78"/>
      <c r="L1011" s="78"/>
      <c r="M1011" s="78"/>
      <c r="N1011" s="78"/>
      <c r="O1011" s="78"/>
      <c r="P1011" s="6"/>
      <c r="Q1011" s="6"/>
      <c r="R1011" s="6"/>
      <c r="S1011" s="6"/>
      <c r="T1011" s="6"/>
      <c r="U1011" s="6"/>
      <c r="V1011" s="6"/>
    </row>
    <row r="1012" spans="2:22" s="77" customFormat="1" x14ac:dyDescent="0.2">
      <c r="B1012" s="128"/>
      <c r="E1012" s="78"/>
      <c r="F1012" s="166"/>
      <c r="G1012" s="78"/>
      <c r="H1012" s="161"/>
      <c r="I1012" s="161"/>
      <c r="J1012" s="161"/>
      <c r="K1012" s="78"/>
      <c r="L1012" s="78"/>
      <c r="M1012" s="78"/>
      <c r="N1012" s="78"/>
      <c r="O1012" s="78"/>
      <c r="P1012" s="6"/>
      <c r="Q1012" s="6"/>
      <c r="R1012" s="6"/>
      <c r="S1012" s="6"/>
      <c r="T1012" s="6"/>
      <c r="U1012" s="6"/>
      <c r="V1012" s="6"/>
    </row>
    <row r="1013" spans="2:22" s="77" customFormat="1" x14ac:dyDescent="0.2">
      <c r="B1013" s="128"/>
      <c r="E1013" s="78"/>
      <c r="F1013" s="166"/>
      <c r="G1013" s="78"/>
      <c r="H1013" s="161"/>
      <c r="I1013" s="161"/>
      <c r="J1013" s="161"/>
      <c r="K1013" s="78"/>
      <c r="L1013" s="78"/>
      <c r="M1013" s="78"/>
      <c r="N1013" s="78"/>
      <c r="O1013" s="78"/>
      <c r="P1013" s="6"/>
      <c r="Q1013" s="6"/>
      <c r="R1013" s="6"/>
      <c r="S1013" s="6"/>
      <c r="T1013" s="6"/>
      <c r="U1013" s="6"/>
      <c r="V1013" s="6"/>
    </row>
    <row r="1014" spans="2:22" s="77" customFormat="1" x14ac:dyDescent="0.2">
      <c r="B1014" s="128"/>
      <c r="E1014" s="78"/>
      <c r="F1014" s="166"/>
      <c r="G1014" s="78"/>
      <c r="H1014" s="161"/>
      <c r="I1014" s="161"/>
      <c r="J1014" s="161"/>
      <c r="K1014" s="78"/>
      <c r="L1014" s="78"/>
      <c r="M1014" s="78"/>
      <c r="N1014" s="78"/>
      <c r="O1014" s="78"/>
      <c r="P1014" s="6"/>
      <c r="Q1014" s="6"/>
      <c r="R1014" s="6"/>
      <c r="S1014" s="6"/>
      <c r="T1014" s="6"/>
      <c r="U1014" s="6"/>
      <c r="V1014" s="6"/>
    </row>
    <row r="1015" spans="2:22" s="77" customFormat="1" x14ac:dyDescent="0.2">
      <c r="B1015" s="128"/>
      <c r="E1015" s="78"/>
      <c r="F1015" s="166"/>
      <c r="G1015" s="78"/>
      <c r="H1015" s="161"/>
      <c r="I1015" s="161"/>
      <c r="J1015" s="161"/>
      <c r="K1015" s="78"/>
      <c r="L1015" s="78"/>
      <c r="M1015" s="78"/>
      <c r="N1015" s="78"/>
      <c r="O1015" s="78"/>
      <c r="P1015" s="6"/>
      <c r="Q1015" s="6"/>
      <c r="R1015" s="6"/>
      <c r="S1015" s="6"/>
      <c r="T1015" s="6"/>
      <c r="U1015" s="6"/>
      <c r="V1015" s="6"/>
    </row>
    <row r="1016" spans="2:22" s="77" customFormat="1" x14ac:dyDescent="0.2">
      <c r="B1016" s="128"/>
      <c r="E1016" s="78"/>
      <c r="F1016" s="166"/>
      <c r="G1016" s="78"/>
      <c r="H1016" s="161"/>
      <c r="I1016" s="161"/>
      <c r="J1016" s="161"/>
      <c r="K1016" s="78"/>
      <c r="L1016" s="78"/>
      <c r="M1016" s="78"/>
      <c r="N1016" s="78"/>
      <c r="O1016" s="78"/>
      <c r="P1016" s="6"/>
      <c r="Q1016" s="6"/>
      <c r="R1016" s="6"/>
      <c r="S1016" s="6"/>
      <c r="T1016" s="6"/>
      <c r="U1016" s="6"/>
      <c r="V1016" s="6"/>
    </row>
    <row r="1017" spans="2:22" s="77" customFormat="1" x14ac:dyDescent="0.2">
      <c r="B1017" s="128"/>
      <c r="E1017" s="78"/>
      <c r="F1017" s="166"/>
      <c r="G1017" s="78"/>
      <c r="H1017" s="161"/>
      <c r="I1017" s="161"/>
      <c r="J1017" s="161"/>
      <c r="K1017" s="78"/>
      <c r="L1017" s="78"/>
      <c r="M1017" s="78"/>
      <c r="N1017" s="78"/>
      <c r="O1017" s="78"/>
      <c r="P1017" s="6"/>
      <c r="Q1017" s="6"/>
      <c r="R1017" s="6"/>
      <c r="S1017" s="6"/>
      <c r="T1017" s="6"/>
      <c r="U1017" s="6"/>
      <c r="V1017" s="6"/>
    </row>
    <row r="1018" spans="2:22" s="77" customFormat="1" x14ac:dyDescent="0.2">
      <c r="B1018" s="128"/>
      <c r="E1018" s="78"/>
      <c r="F1018" s="166"/>
      <c r="G1018" s="78"/>
      <c r="H1018" s="161"/>
      <c r="I1018" s="161"/>
      <c r="J1018" s="161"/>
      <c r="K1018" s="78"/>
      <c r="L1018" s="78"/>
      <c r="M1018" s="78"/>
      <c r="N1018" s="78"/>
      <c r="O1018" s="78"/>
      <c r="P1018" s="6"/>
      <c r="Q1018" s="6"/>
      <c r="R1018" s="6"/>
      <c r="S1018" s="6"/>
      <c r="T1018" s="6"/>
      <c r="U1018" s="6"/>
      <c r="V1018" s="6"/>
    </row>
    <row r="1019" spans="2:22" s="77" customFormat="1" x14ac:dyDescent="0.2">
      <c r="B1019" s="128"/>
      <c r="E1019" s="78"/>
      <c r="F1019" s="166"/>
      <c r="G1019" s="78"/>
      <c r="H1019" s="161"/>
      <c r="I1019" s="161"/>
      <c r="J1019" s="161"/>
      <c r="K1019" s="78"/>
      <c r="L1019" s="78"/>
      <c r="M1019" s="78"/>
      <c r="N1019" s="78"/>
      <c r="O1019" s="78"/>
      <c r="P1019" s="6"/>
      <c r="Q1019" s="6"/>
      <c r="R1019" s="6"/>
      <c r="S1019" s="6"/>
      <c r="T1019" s="6"/>
      <c r="U1019" s="6"/>
      <c r="V1019" s="6"/>
    </row>
    <row r="1020" spans="2:22" s="77" customFormat="1" x14ac:dyDescent="0.2">
      <c r="B1020" s="128"/>
      <c r="E1020" s="78"/>
      <c r="F1020" s="166"/>
      <c r="G1020" s="78"/>
      <c r="H1020" s="161"/>
      <c r="I1020" s="161"/>
      <c r="J1020" s="161"/>
      <c r="K1020" s="78"/>
      <c r="L1020" s="78"/>
      <c r="M1020" s="78"/>
      <c r="N1020" s="78"/>
      <c r="O1020" s="78"/>
      <c r="P1020" s="6"/>
      <c r="Q1020" s="6"/>
      <c r="R1020" s="6"/>
      <c r="S1020" s="6"/>
      <c r="T1020" s="6"/>
      <c r="U1020" s="6"/>
      <c r="V1020" s="6"/>
    </row>
    <row r="1021" spans="2:22" s="77" customFormat="1" x14ac:dyDescent="0.2">
      <c r="B1021" s="128"/>
      <c r="E1021" s="78"/>
      <c r="F1021" s="166"/>
      <c r="G1021" s="78"/>
      <c r="H1021" s="161"/>
      <c r="I1021" s="161"/>
      <c r="J1021" s="161"/>
      <c r="K1021" s="78"/>
      <c r="L1021" s="78"/>
      <c r="M1021" s="78"/>
      <c r="N1021" s="78"/>
      <c r="O1021" s="78"/>
      <c r="P1021" s="6"/>
      <c r="Q1021" s="6"/>
      <c r="R1021" s="6"/>
      <c r="S1021" s="6"/>
      <c r="T1021" s="6"/>
      <c r="U1021" s="6"/>
      <c r="V1021" s="6"/>
    </row>
    <row r="1022" spans="2:22" s="77" customFormat="1" x14ac:dyDescent="0.2">
      <c r="B1022" s="128"/>
      <c r="E1022" s="78"/>
      <c r="F1022" s="166"/>
      <c r="G1022" s="78"/>
      <c r="H1022" s="161"/>
      <c r="I1022" s="161"/>
      <c r="J1022" s="161"/>
      <c r="K1022" s="78"/>
      <c r="L1022" s="78"/>
      <c r="M1022" s="78"/>
      <c r="N1022" s="78"/>
      <c r="O1022" s="78"/>
      <c r="P1022" s="6"/>
      <c r="Q1022" s="6"/>
      <c r="R1022" s="6"/>
      <c r="S1022" s="6"/>
      <c r="T1022" s="6"/>
      <c r="U1022" s="6"/>
      <c r="V1022" s="6"/>
    </row>
    <row r="1023" spans="2:22" s="77" customFormat="1" x14ac:dyDescent="0.2">
      <c r="B1023" s="128"/>
      <c r="E1023" s="78"/>
      <c r="F1023" s="166"/>
      <c r="G1023" s="78"/>
      <c r="H1023" s="161"/>
      <c r="I1023" s="161"/>
      <c r="J1023" s="161"/>
      <c r="K1023" s="78"/>
      <c r="L1023" s="78"/>
      <c r="M1023" s="78"/>
      <c r="N1023" s="78"/>
      <c r="O1023" s="78"/>
      <c r="P1023" s="6"/>
      <c r="Q1023" s="6"/>
      <c r="R1023" s="6"/>
      <c r="S1023" s="6"/>
      <c r="T1023" s="6"/>
      <c r="U1023" s="6"/>
      <c r="V1023" s="6"/>
    </row>
    <row r="1024" spans="2:22" s="77" customFormat="1" x14ac:dyDescent="0.2">
      <c r="B1024" s="128"/>
      <c r="E1024" s="78"/>
      <c r="F1024" s="166"/>
      <c r="G1024" s="78"/>
      <c r="H1024" s="161"/>
      <c r="I1024" s="161"/>
      <c r="J1024" s="161"/>
      <c r="K1024" s="78"/>
      <c r="L1024" s="78"/>
      <c r="M1024" s="78"/>
      <c r="N1024" s="78"/>
      <c r="O1024" s="78"/>
      <c r="P1024" s="6"/>
      <c r="Q1024" s="6"/>
      <c r="R1024" s="6"/>
      <c r="S1024" s="6"/>
      <c r="T1024" s="6"/>
      <c r="U1024" s="6"/>
      <c r="V1024" s="6"/>
    </row>
    <row r="1025" spans="2:22" s="77" customFormat="1" x14ac:dyDescent="0.2">
      <c r="B1025" s="128"/>
      <c r="E1025" s="78"/>
      <c r="F1025" s="166"/>
      <c r="G1025" s="78"/>
      <c r="H1025" s="161"/>
      <c r="I1025" s="161"/>
      <c r="J1025" s="161"/>
      <c r="K1025" s="78"/>
      <c r="L1025" s="78"/>
      <c r="M1025" s="78"/>
      <c r="N1025" s="78"/>
      <c r="O1025" s="78"/>
      <c r="P1025" s="6"/>
      <c r="Q1025" s="6"/>
      <c r="R1025" s="6"/>
      <c r="S1025" s="6"/>
      <c r="T1025" s="6"/>
      <c r="U1025" s="6"/>
      <c r="V1025" s="6"/>
    </row>
    <row r="1026" spans="2:22" s="77" customFormat="1" x14ac:dyDescent="0.2">
      <c r="B1026" s="128"/>
      <c r="E1026" s="78"/>
      <c r="F1026" s="166"/>
      <c r="G1026" s="78"/>
      <c r="H1026" s="161"/>
      <c r="I1026" s="161"/>
      <c r="J1026" s="161"/>
      <c r="K1026" s="78"/>
      <c r="L1026" s="78"/>
      <c r="M1026" s="78"/>
      <c r="N1026" s="78"/>
      <c r="O1026" s="78"/>
      <c r="P1026" s="6"/>
      <c r="Q1026" s="6"/>
      <c r="R1026" s="6"/>
      <c r="S1026" s="6"/>
      <c r="T1026" s="6"/>
      <c r="U1026" s="6"/>
      <c r="V1026" s="6"/>
    </row>
    <row r="1027" spans="2:22" s="77" customFormat="1" x14ac:dyDescent="0.2">
      <c r="B1027" s="128"/>
      <c r="E1027" s="78"/>
      <c r="F1027" s="166"/>
      <c r="G1027" s="78"/>
      <c r="H1027" s="161"/>
      <c r="I1027" s="161"/>
      <c r="J1027" s="161"/>
      <c r="K1027" s="78"/>
      <c r="L1027" s="78"/>
      <c r="M1027" s="78"/>
      <c r="N1027" s="78"/>
      <c r="O1027" s="78"/>
      <c r="P1027" s="6"/>
      <c r="Q1027" s="6"/>
      <c r="R1027" s="6"/>
      <c r="S1027" s="6"/>
      <c r="T1027" s="6"/>
      <c r="U1027" s="6"/>
      <c r="V1027" s="6"/>
    </row>
    <row r="1028" spans="2:22" s="77" customFormat="1" x14ac:dyDescent="0.2">
      <c r="B1028" s="128"/>
      <c r="E1028" s="78"/>
      <c r="F1028" s="166"/>
      <c r="G1028" s="78"/>
      <c r="H1028" s="161"/>
      <c r="I1028" s="161"/>
      <c r="J1028" s="161"/>
      <c r="K1028" s="78"/>
      <c r="L1028" s="78"/>
      <c r="M1028" s="78"/>
      <c r="N1028" s="78"/>
      <c r="O1028" s="78"/>
      <c r="P1028" s="6"/>
      <c r="Q1028" s="6"/>
      <c r="R1028" s="6"/>
      <c r="S1028" s="6"/>
      <c r="T1028" s="6"/>
      <c r="U1028" s="6"/>
      <c r="V1028" s="6"/>
    </row>
    <row r="1029" spans="2:22" s="77" customFormat="1" x14ac:dyDescent="0.2">
      <c r="B1029" s="128"/>
      <c r="E1029" s="78"/>
      <c r="F1029" s="166"/>
      <c r="G1029" s="78"/>
      <c r="H1029" s="161"/>
      <c r="I1029" s="161"/>
      <c r="J1029" s="161"/>
      <c r="K1029" s="78"/>
      <c r="L1029" s="78"/>
      <c r="M1029" s="78"/>
      <c r="N1029" s="78"/>
      <c r="O1029" s="78"/>
      <c r="P1029" s="6"/>
      <c r="Q1029" s="6"/>
      <c r="R1029" s="6"/>
      <c r="S1029" s="6"/>
      <c r="T1029" s="6"/>
      <c r="U1029" s="6"/>
      <c r="V1029" s="6"/>
    </row>
    <row r="1030" spans="2:22" s="77" customFormat="1" x14ac:dyDescent="0.2">
      <c r="B1030" s="128"/>
      <c r="E1030" s="78"/>
      <c r="F1030" s="166"/>
      <c r="G1030" s="78"/>
      <c r="H1030" s="161"/>
      <c r="I1030" s="161"/>
      <c r="J1030" s="161"/>
      <c r="K1030" s="78"/>
      <c r="L1030" s="78"/>
      <c r="M1030" s="78"/>
      <c r="N1030" s="78"/>
      <c r="O1030" s="78"/>
      <c r="P1030" s="6"/>
      <c r="Q1030" s="6"/>
      <c r="R1030" s="6"/>
      <c r="S1030" s="6"/>
      <c r="T1030" s="6"/>
      <c r="U1030" s="6"/>
      <c r="V1030" s="6"/>
    </row>
    <row r="1031" spans="2:22" s="77" customFormat="1" x14ac:dyDescent="0.2">
      <c r="B1031" s="128"/>
      <c r="E1031" s="78"/>
      <c r="F1031" s="166"/>
      <c r="G1031" s="78"/>
      <c r="H1031" s="161"/>
      <c r="I1031" s="161"/>
      <c r="J1031" s="161"/>
      <c r="K1031" s="78"/>
      <c r="L1031" s="78"/>
      <c r="M1031" s="78"/>
      <c r="N1031" s="78"/>
      <c r="O1031" s="78"/>
      <c r="P1031" s="6"/>
      <c r="Q1031" s="6"/>
      <c r="R1031" s="6"/>
      <c r="S1031" s="6"/>
      <c r="T1031" s="6"/>
      <c r="U1031" s="6"/>
      <c r="V1031" s="6"/>
    </row>
    <row r="1032" spans="2:22" s="77" customFormat="1" x14ac:dyDescent="0.2">
      <c r="B1032" s="128"/>
      <c r="E1032" s="78"/>
      <c r="F1032" s="166"/>
      <c r="G1032" s="78"/>
      <c r="H1032" s="161"/>
      <c r="I1032" s="161"/>
      <c r="J1032" s="161"/>
      <c r="K1032" s="78"/>
      <c r="L1032" s="78"/>
      <c r="M1032" s="78"/>
      <c r="N1032" s="78"/>
      <c r="O1032" s="78"/>
      <c r="P1032" s="6"/>
      <c r="Q1032" s="6"/>
      <c r="R1032" s="6"/>
      <c r="S1032" s="6"/>
      <c r="T1032" s="6"/>
      <c r="U1032" s="6"/>
      <c r="V1032" s="6"/>
    </row>
    <row r="1033" spans="2:22" s="77" customFormat="1" x14ac:dyDescent="0.2">
      <c r="B1033" s="128"/>
      <c r="E1033" s="78"/>
      <c r="F1033" s="166"/>
      <c r="G1033" s="78"/>
      <c r="H1033" s="161"/>
      <c r="I1033" s="161"/>
      <c r="J1033" s="161"/>
      <c r="K1033" s="78"/>
      <c r="L1033" s="78"/>
      <c r="M1033" s="78"/>
      <c r="N1033" s="78"/>
      <c r="O1033" s="78"/>
      <c r="P1033" s="6"/>
      <c r="Q1033" s="6"/>
      <c r="R1033" s="6"/>
      <c r="S1033" s="6"/>
      <c r="T1033" s="6"/>
      <c r="U1033" s="6"/>
      <c r="V1033" s="6"/>
    </row>
    <row r="1034" spans="2:22" s="77" customFormat="1" x14ac:dyDescent="0.2">
      <c r="B1034" s="128"/>
      <c r="E1034" s="78"/>
      <c r="F1034" s="166"/>
      <c r="G1034" s="78"/>
      <c r="H1034" s="161"/>
      <c r="I1034" s="161"/>
      <c r="J1034" s="161"/>
      <c r="K1034" s="78"/>
      <c r="L1034" s="78"/>
      <c r="M1034" s="78"/>
      <c r="N1034" s="78"/>
      <c r="O1034" s="78"/>
      <c r="P1034" s="6"/>
      <c r="Q1034" s="6"/>
      <c r="R1034" s="6"/>
      <c r="S1034" s="6"/>
      <c r="T1034" s="6"/>
      <c r="U1034" s="6"/>
      <c r="V1034" s="6"/>
    </row>
    <row r="1035" spans="2:22" s="77" customFormat="1" x14ac:dyDescent="0.2">
      <c r="B1035" s="128"/>
      <c r="E1035" s="78"/>
      <c r="F1035" s="166"/>
      <c r="G1035" s="78"/>
      <c r="H1035" s="161"/>
      <c r="I1035" s="161"/>
      <c r="J1035" s="161"/>
      <c r="K1035" s="78"/>
      <c r="L1035" s="78"/>
      <c r="M1035" s="78"/>
      <c r="N1035" s="78"/>
      <c r="O1035" s="78"/>
      <c r="P1035" s="6"/>
      <c r="Q1035" s="6"/>
      <c r="R1035" s="6"/>
      <c r="S1035" s="6"/>
      <c r="T1035" s="6"/>
      <c r="U1035" s="6"/>
      <c r="V1035" s="6"/>
    </row>
    <row r="1036" spans="2:22" s="77" customFormat="1" x14ac:dyDescent="0.2">
      <c r="B1036" s="128"/>
      <c r="E1036" s="78"/>
      <c r="F1036" s="166"/>
      <c r="G1036" s="78"/>
      <c r="H1036" s="161"/>
      <c r="I1036" s="161"/>
      <c r="J1036" s="161"/>
      <c r="K1036" s="78"/>
      <c r="L1036" s="78"/>
      <c r="M1036" s="78"/>
      <c r="N1036" s="78"/>
      <c r="O1036" s="78"/>
      <c r="P1036" s="6"/>
      <c r="Q1036" s="6"/>
      <c r="R1036" s="6"/>
      <c r="S1036" s="6"/>
      <c r="T1036" s="6"/>
      <c r="U1036" s="6"/>
      <c r="V1036" s="6"/>
    </row>
    <row r="1037" spans="2:22" s="77" customFormat="1" x14ac:dyDescent="0.2">
      <c r="B1037" s="128"/>
      <c r="E1037" s="78"/>
      <c r="F1037" s="166"/>
      <c r="G1037" s="78"/>
      <c r="H1037" s="161"/>
      <c r="I1037" s="161"/>
      <c r="J1037" s="161"/>
      <c r="K1037" s="78"/>
      <c r="L1037" s="78"/>
      <c r="M1037" s="78"/>
      <c r="N1037" s="78"/>
      <c r="O1037" s="78"/>
      <c r="P1037" s="6"/>
      <c r="Q1037" s="6"/>
      <c r="R1037" s="6"/>
      <c r="S1037" s="6"/>
      <c r="T1037" s="6"/>
      <c r="U1037" s="6"/>
      <c r="V1037" s="6"/>
    </row>
    <row r="1038" spans="2:22" s="77" customFormat="1" x14ac:dyDescent="0.2">
      <c r="B1038" s="128"/>
      <c r="E1038" s="78"/>
      <c r="F1038" s="166"/>
      <c r="G1038" s="78"/>
      <c r="H1038" s="161"/>
      <c r="I1038" s="161"/>
      <c r="J1038" s="161"/>
      <c r="K1038" s="78"/>
      <c r="L1038" s="78"/>
      <c r="M1038" s="78"/>
      <c r="N1038" s="78"/>
      <c r="O1038" s="78"/>
      <c r="P1038" s="6"/>
      <c r="Q1038" s="6"/>
      <c r="R1038" s="6"/>
      <c r="S1038" s="6"/>
      <c r="T1038" s="6"/>
      <c r="U1038" s="6"/>
      <c r="V1038" s="6"/>
    </row>
    <row r="1039" spans="2:22" s="77" customFormat="1" x14ac:dyDescent="0.2">
      <c r="B1039" s="128"/>
      <c r="E1039" s="78"/>
      <c r="F1039" s="166"/>
      <c r="G1039" s="78"/>
      <c r="H1039" s="161"/>
      <c r="I1039" s="161"/>
      <c r="J1039" s="161"/>
      <c r="K1039" s="78"/>
      <c r="L1039" s="78"/>
      <c r="M1039" s="78"/>
      <c r="N1039" s="78"/>
      <c r="O1039" s="78"/>
      <c r="P1039" s="6"/>
      <c r="Q1039" s="6"/>
      <c r="R1039" s="6"/>
      <c r="S1039" s="6"/>
      <c r="T1039" s="6"/>
      <c r="U1039" s="6"/>
      <c r="V1039" s="6"/>
    </row>
    <row r="1040" spans="2:22" s="77" customFormat="1" x14ac:dyDescent="0.2">
      <c r="B1040" s="128"/>
      <c r="E1040" s="78"/>
      <c r="F1040" s="166"/>
      <c r="G1040" s="78"/>
      <c r="H1040" s="161"/>
      <c r="I1040" s="161"/>
      <c r="J1040" s="161"/>
      <c r="K1040" s="78"/>
      <c r="L1040" s="78"/>
      <c r="M1040" s="78"/>
      <c r="N1040" s="78"/>
      <c r="O1040" s="78"/>
      <c r="P1040" s="6"/>
      <c r="Q1040" s="6"/>
      <c r="R1040" s="6"/>
      <c r="S1040" s="6"/>
      <c r="T1040" s="6"/>
      <c r="U1040" s="6"/>
      <c r="V1040" s="6"/>
    </row>
    <row r="1041" spans="2:22" s="77" customFormat="1" x14ac:dyDescent="0.2">
      <c r="B1041" s="128"/>
      <c r="E1041" s="78"/>
      <c r="F1041" s="166"/>
      <c r="G1041" s="78"/>
      <c r="H1041" s="161"/>
      <c r="I1041" s="161"/>
      <c r="J1041" s="161"/>
      <c r="K1041" s="78"/>
      <c r="L1041" s="78"/>
      <c r="M1041" s="78"/>
      <c r="N1041" s="78"/>
      <c r="O1041" s="78"/>
      <c r="P1041" s="6"/>
      <c r="Q1041" s="6"/>
      <c r="R1041" s="6"/>
      <c r="S1041" s="6"/>
      <c r="T1041" s="6"/>
      <c r="U1041" s="6"/>
      <c r="V1041" s="6"/>
    </row>
    <row r="1042" spans="2:22" s="77" customFormat="1" x14ac:dyDescent="0.2">
      <c r="B1042" s="128"/>
      <c r="E1042" s="78"/>
      <c r="F1042" s="166"/>
      <c r="G1042" s="78"/>
      <c r="H1042" s="161"/>
      <c r="I1042" s="161"/>
      <c r="J1042" s="161"/>
      <c r="K1042" s="78"/>
      <c r="L1042" s="78"/>
      <c r="M1042" s="78"/>
      <c r="N1042" s="78"/>
      <c r="O1042" s="78"/>
      <c r="P1042" s="6"/>
      <c r="Q1042" s="6"/>
      <c r="R1042" s="6"/>
      <c r="S1042" s="6"/>
      <c r="T1042" s="6"/>
      <c r="U1042" s="6"/>
      <c r="V1042" s="6"/>
    </row>
    <row r="1043" spans="2:22" s="77" customFormat="1" x14ac:dyDescent="0.2">
      <c r="B1043" s="128"/>
      <c r="E1043" s="78"/>
      <c r="F1043" s="166"/>
      <c r="G1043" s="78"/>
      <c r="H1043" s="161"/>
      <c r="I1043" s="161"/>
      <c r="J1043" s="161"/>
      <c r="K1043" s="78"/>
      <c r="L1043" s="78"/>
      <c r="M1043" s="78"/>
      <c r="N1043" s="78"/>
      <c r="O1043" s="78"/>
      <c r="P1043" s="6"/>
      <c r="Q1043" s="6"/>
      <c r="R1043" s="6"/>
      <c r="S1043" s="6"/>
      <c r="T1043" s="6"/>
      <c r="U1043" s="6"/>
      <c r="V1043" s="6"/>
    </row>
    <row r="1044" spans="2:22" s="77" customFormat="1" x14ac:dyDescent="0.2">
      <c r="B1044" s="128"/>
      <c r="E1044" s="78"/>
      <c r="F1044" s="166"/>
      <c r="G1044" s="78"/>
      <c r="H1044" s="161"/>
      <c r="I1044" s="161"/>
      <c r="J1044" s="161"/>
      <c r="K1044" s="78"/>
      <c r="L1044" s="78"/>
      <c r="M1044" s="78"/>
      <c r="N1044" s="78"/>
      <c r="O1044" s="78"/>
      <c r="P1044" s="6"/>
      <c r="Q1044" s="6"/>
      <c r="R1044" s="6"/>
      <c r="S1044" s="6"/>
      <c r="T1044" s="6"/>
      <c r="U1044" s="6"/>
      <c r="V1044" s="6"/>
    </row>
    <row r="1045" spans="2:22" s="77" customFormat="1" x14ac:dyDescent="0.2">
      <c r="B1045" s="128"/>
      <c r="E1045" s="78"/>
      <c r="F1045" s="166"/>
      <c r="G1045" s="78"/>
      <c r="H1045" s="161"/>
      <c r="I1045" s="161"/>
      <c r="J1045" s="161"/>
      <c r="K1045" s="78"/>
      <c r="L1045" s="78"/>
      <c r="M1045" s="78"/>
      <c r="N1045" s="78"/>
      <c r="O1045" s="78"/>
      <c r="P1045" s="6"/>
      <c r="Q1045" s="6"/>
      <c r="R1045" s="6"/>
      <c r="S1045" s="6"/>
      <c r="T1045" s="6"/>
      <c r="U1045" s="6"/>
      <c r="V1045" s="6"/>
    </row>
    <row r="1046" spans="2:22" s="77" customFormat="1" x14ac:dyDescent="0.2">
      <c r="B1046" s="128"/>
      <c r="E1046" s="78"/>
      <c r="F1046" s="166"/>
      <c r="G1046" s="78"/>
      <c r="H1046" s="161"/>
      <c r="I1046" s="161"/>
      <c r="J1046" s="161"/>
      <c r="K1046" s="78"/>
      <c r="L1046" s="78"/>
      <c r="M1046" s="78"/>
      <c r="N1046" s="78"/>
      <c r="O1046" s="78"/>
      <c r="P1046" s="6"/>
      <c r="Q1046" s="6"/>
      <c r="R1046" s="6"/>
      <c r="S1046" s="6"/>
      <c r="T1046" s="6"/>
      <c r="U1046" s="6"/>
      <c r="V1046" s="6"/>
    </row>
    <row r="1047" spans="2:22" s="77" customFormat="1" x14ac:dyDescent="0.2">
      <c r="B1047" s="128"/>
      <c r="E1047" s="78"/>
      <c r="F1047" s="166"/>
      <c r="G1047" s="78"/>
      <c r="H1047" s="161"/>
      <c r="I1047" s="161"/>
      <c r="J1047" s="161"/>
      <c r="K1047" s="78"/>
      <c r="L1047" s="78"/>
      <c r="M1047" s="78"/>
      <c r="N1047" s="78"/>
      <c r="O1047" s="78"/>
      <c r="P1047" s="6"/>
      <c r="Q1047" s="6"/>
      <c r="R1047" s="6"/>
      <c r="S1047" s="6"/>
      <c r="T1047" s="6"/>
      <c r="U1047" s="6"/>
      <c r="V1047" s="6"/>
    </row>
    <row r="1048" spans="2:22" s="77" customFormat="1" x14ac:dyDescent="0.2">
      <c r="B1048" s="128"/>
      <c r="E1048" s="78"/>
      <c r="F1048" s="166"/>
      <c r="G1048" s="78"/>
      <c r="H1048" s="161"/>
      <c r="I1048" s="161"/>
      <c r="J1048" s="161"/>
      <c r="K1048" s="78"/>
      <c r="L1048" s="78"/>
      <c r="M1048" s="78"/>
      <c r="N1048" s="78"/>
      <c r="O1048" s="78"/>
      <c r="P1048" s="6"/>
      <c r="Q1048" s="6"/>
      <c r="R1048" s="6"/>
      <c r="S1048" s="6"/>
      <c r="T1048" s="6"/>
      <c r="U1048" s="6"/>
      <c r="V1048" s="6"/>
    </row>
    <row r="1049" spans="2:22" s="77" customFormat="1" x14ac:dyDescent="0.2">
      <c r="B1049" s="128"/>
      <c r="E1049" s="78"/>
      <c r="F1049" s="166"/>
      <c r="G1049" s="78"/>
      <c r="H1049" s="161"/>
      <c r="I1049" s="161"/>
      <c r="J1049" s="161"/>
      <c r="K1049" s="78"/>
      <c r="L1049" s="78"/>
      <c r="M1049" s="78"/>
      <c r="N1049" s="78"/>
      <c r="O1049" s="78"/>
      <c r="P1049" s="6"/>
      <c r="Q1049" s="6"/>
      <c r="R1049" s="6"/>
      <c r="S1049" s="6"/>
      <c r="T1049" s="6"/>
      <c r="U1049" s="6"/>
      <c r="V1049" s="6"/>
    </row>
    <row r="1050" spans="2:22" s="77" customFormat="1" x14ac:dyDescent="0.2">
      <c r="B1050" s="128"/>
      <c r="E1050" s="78"/>
      <c r="F1050" s="166"/>
      <c r="G1050" s="78"/>
      <c r="H1050" s="161"/>
      <c r="I1050" s="161"/>
      <c r="J1050" s="161"/>
      <c r="K1050" s="78"/>
      <c r="L1050" s="78"/>
      <c r="M1050" s="78"/>
      <c r="N1050" s="78"/>
      <c r="O1050" s="78"/>
      <c r="P1050" s="6"/>
      <c r="Q1050" s="6"/>
      <c r="R1050" s="6"/>
      <c r="S1050" s="6"/>
      <c r="T1050" s="6"/>
      <c r="U1050" s="6"/>
      <c r="V1050" s="6"/>
    </row>
    <row r="1051" spans="2:22" s="77" customFormat="1" x14ac:dyDescent="0.2">
      <c r="B1051" s="128"/>
      <c r="E1051" s="78"/>
      <c r="F1051" s="166"/>
      <c r="G1051" s="78"/>
      <c r="H1051" s="161"/>
      <c r="I1051" s="161"/>
      <c r="J1051" s="161"/>
      <c r="K1051" s="78"/>
      <c r="L1051" s="78"/>
      <c r="M1051" s="78"/>
      <c r="N1051" s="78"/>
      <c r="O1051" s="78"/>
      <c r="P1051" s="6"/>
      <c r="Q1051" s="6"/>
      <c r="R1051" s="6"/>
      <c r="S1051" s="6"/>
      <c r="T1051" s="6"/>
      <c r="U1051" s="6"/>
      <c r="V1051" s="6"/>
    </row>
    <row r="1052" spans="2:22" s="77" customFormat="1" x14ac:dyDescent="0.2">
      <c r="B1052" s="128"/>
      <c r="E1052" s="78"/>
      <c r="F1052" s="166"/>
      <c r="G1052" s="78"/>
      <c r="H1052" s="161"/>
      <c r="I1052" s="161"/>
      <c r="J1052" s="161"/>
      <c r="K1052" s="78"/>
      <c r="L1052" s="78"/>
      <c r="M1052" s="78"/>
      <c r="N1052" s="78"/>
      <c r="O1052" s="78"/>
      <c r="P1052" s="6"/>
      <c r="Q1052" s="6"/>
      <c r="R1052" s="6"/>
      <c r="S1052" s="6"/>
      <c r="T1052" s="6"/>
      <c r="U1052" s="6"/>
      <c r="V1052" s="6"/>
    </row>
    <row r="1053" spans="2:22" s="77" customFormat="1" x14ac:dyDescent="0.2">
      <c r="B1053" s="128"/>
      <c r="E1053" s="78"/>
      <c r="F1053" s="166"/>
      <c r="G1053" s="78"/>
      <c r="H1053" s="161"/>
      <c r="I1053" s="161"/>
      <c r="J1053" s="161"/>
      <c r="K1053" s="78"/>
      <c r="L1053" s="78"/>
      <c r="M1053" s="78"/>
      <c r="N1053" s="78"/>
      <c r="O1053" s="78"/>
      <c r="P1053" s="6"/>
      <c r="Q1053" s="6"/>
      <c r="R1053" s="6"/>
      <c r="S1053" s="6"/>
      <c r="T1053" s="6"/>
      <c r="U1053" s="6"/>
      <c r="V1053" s="6"/>
    </row>
    <row r="1054" spans="2:22" s="77" customFormat="1" x14ac:dyDescent="0.2">
      <c r="B1054" s="128"/>
      <c r="E1054" s="78"/>
      <c r="F1054" s="166"/>
      <c r="G1054" s="78"/>
      <c r="H1054" s="161"/>
      <c r="I1054" s="161"/>
      <c r="J1054" s="161"/>
      <c r="K1054" s="78"/>
      <c r="L1054" s="78"/>
      <c r="M1054" s="78"/>
      <c r="N1054" s="78"/>
      <c r="O1054" s="78"/>
      <c r="P1054" s="6"/>
      <c r="Q1054" s="6"/>
      <c r="R1054" s="6"/>
      <c r="S1054" s="6"/>
      <c r="T1054" s="6"/>
      <c r="U1054" s="6"/>
      <c r="V1054" s="6"/>
    </row>
    <row r="1055" spans="2:22" s="77" customFormat="1" x14ac:dyDescent="0.2">
      <c r="B1055" s="128"/>
      <c r="E1055" s="78"/>
      <c r="F1055" s="166"/>
      <c r="G1055" s="78"/>
      <c r="H1055" s="161"/>
      <c r="I1055" s="161"/>
      <c r="J1055" s="161"/>
      <c r="K1055" s="78"/>
      <c r="L1055" s="78"/>
      <c r="M1055" s="78"/>
      <c r="N1055" s="78"/>
      <c r="O1055" s="78"/>
      <c r="P1055" s="6"/>
      <c r="Q1055" s="6"/>
      <c r="R1055" s="6"/>
      <c r="S1055" s="6"/>
      <c r="T1055" s="6"/>
      <c r="U1055" s="6"/>
      <c r="V1055" s="6"/>
    </row>
    <row r="1056" spans="2:22" s="77" customFormat="1" x14ac:dyDescent="0.2">
      <c r="B1056" s="128"/>
      <c r="E1056" s="78"/>
      <c r="F1056" s="166"/>
      <c r="G1056" s="78"/>
      <c r="H1056" s="161"/>
      <c r="I1056" s="161"/>
      <c r="J1056" s="161"/>
      <c r="K1056" s="78"/>
      <c r="L1056" s="78"/>
      <c r="M1056" s="78"/>
      <c r="N1056" s="78"/>
      <c r="O1056" s="78"/>
      <c r="P1056" s="6"/>
      <c r="Q1056" s="6"/>
      <c r="R1056" s="6"/>
      <c r="S1056" s="6"/>
      <c r="T1056" s="6"/>
      <c r="U1056" s="6"/>
      <c r="V1056" s="6"/>
    </row>
    <row r="1057" spans="2:22" s="77" customFormat="1" x14ac:dyDescent="0.2">
      <c r="B1057" s="128"/>
      <c r="E1057" s="78"/>
      <c r="F1057" s="166"/>
      <c r="G1057" s="78"/>
      <c r="H1057" s="161"/>
      <c r="I1057" s="161"/>
      <c r="J1057" s="161"/>
      <c r="K1057" s="78"/>
      <c r="L1057" s="78"/>
      <c r="M1057" s="78"/>
      <c r="N1057" s="78"/>
      <c r="O1057" s="78"/>
      <c r="P1057" s="6"/>
      <c r="Q1057" s="6"/>
      <c r="R1057" s="6"/>
      <c r="S1057" s="6"/>
      <c r="T1057" s="6"/>
      <c r="U1057" s="6"/>
      <c r="V1057" s="6"/>
    </row>
    <row r="1058" spans="2:22" s="77" customFormat="1" x14ac:dyDescent="0.2">
      <c r="B1058" s="128"/>
      <c r="E1058" s="78"/>
      <c r="F1058" s="166"/>
      <c r="G1058" s="78"/>
      <c r="H1058" s="161"/>
      <c r="I1058" s="161"/>
      <c r="J1058" s="161"/>
      <c r="K1058" s="78"/>
      <c r="L1058" s="78"/>
      <c r="M1058" s="78"/>
      <c r="N1058" s="78"/>
      <c r="O1058" s="78"/>
      <c r="P1058" s="6"/>
      <c r="Q1058" s="6"/>
      <c r="R1058" s="6"/>
      <c r="S1058" s="6"/>
      <c r="T1058" s="6"/>
      <c r="U1058" s="6"/>
      <c r="V1058" s="6"/>
    </row>
    <row r="1059" spans="2:22" s="77" customFormat="1" x14ac:dyDescent="0.2">
      <c r="B1059" s="128"/>
      <c r="E1059" s="78"/>
      <c r="F1059" s="166"/>
      <c r="G1059" s="78"/>
      <c r="H1059" s="161"/>
      <c r="I1059" s="161"/>
      <c r="J1059" s="161"/>
      <c r="K1059" s="78"/>
      <c r="L1059" s="78"/>
      <c r="M1059" s="78"/>
      <c r="N1059" s="78"/>
      <c r="O1059" s="78"/>
      <c r="P1059" s="6"/>
      <c r="Q1059" s="6"/>
      <c r="R1059" s="6"/>
      <c r="S1059" s="6"/>
      <c r="T1059" s="6"/>
      <c r="U1059" s="6"/>
      <c r="V1059" s="6"/>
    </row>
    <row r="1060" spans="2:22" s="77" customFormat="1" x14ac:dyDescent="0.2">
      <c r="B1060" s="128"/>
      <c r="E1060" s="78"/>
      <c r="F1060" s="166"/>
      <c r="G1060" s="78"/>
      <c r="H1060" s="161"/>
      <c r="I1060" s="161"/>
      <c r="J1060" s="161"/>
      <c r="K1060" s="78"/>
      <c r="L1060" s="78"/>
      <c r="M1060" s="78"/>
      <c r="N1060" s="78"/>
      <c r="O1060" s="78"/>
      <c r="P1060" s="6"/>
      <c r="Q1060" s="6"/>
      <c r="R1060" s="6"/>
      <c r="S1060" s="6"/>
      <c r="T1060" s="6"/>
      <c r="U1060" s="6"/>
      <c r="V1060" s="6"/>
    </row>
    <row r="1061" spans="2:22" s="77" customFormat="1" x14ac:dyDescent="0.2">
      <c r="B1061" s="128"/>
      <c r="E1061" s="78"/>
      <c r="F1061" s="166"/>
      <c r="G1061" s="78"/>
      <c r="H1061" s="161"/>
      <c r="I1061" s="161"/>
      <c r="J1061" s="161"/>
      <c r="K1061" s="78"/>
      <c r="L1061" s="78"/>
      <c r="M1061" s="78"/>
      <c r="N1061" s="78"/>
      <c r="O1061" s="78"/>
      <c r="P1061" s="6"/>
      <c r="Q1061" s="6"/>
      <c r="R1061" s="6"/>
      <c r="S1061" s="6"/>
      <c r="T1061" s="6"/>
      <c r="U1061" s="6"/>
      <c r="V1061" s="6"/>
    </row>
    <row r="1062" spans="2:22" s="77" customFormat="1" x14ac:dyDescent="0.2">
      <c r="B1062" s="128"/>
      <c r="E1062" s="78"/>
      <c r="F1062" s="166"/>
      <c r="G1062" s="78"/>
      <c r="H1062" s="161"/>
      <c r="I1062" s="161"/>
      <c r="J1062" s="161"/>
      <c r="K1062" s="78"/>
      <c r="L1062" s="78"/>
      <c r="M1062" s="78"/>
      <c r="N1062" s="78"/>
      <c r="O1062" s="78"/>
      <c r="P1062" s="6"/>
      <c r="Q1062" s="6"/>
      <c r="R1062" s="6"/>
      <c r="S1062" s="6"/>
      <c r="T1062" s="6"/>
      <c r="U1062" s="6"/>
      <c r="V1062" s="6"/>
    </row>
    <row r="1063" spans="2:22" s="77" customFormat="1" x14ac:dyDescent="0.2">
      <c r="B1063" s="128"/>
      <c r="E1063" s="78"/>
      <c r="F1063" s="166"/>
      <c r="G1063" s="78"/>
      <c r="H1063" s="161"/>
      <c r="I1063" s="161"/>
      <c r="J1063" s="161"/>
      <c r="K1063" s="78"/>
      <c r="L1063" s="78"/>
      <c r="M1063" s="78"/>
      <c r="N1063" s="78"/>
      <c r="O1063" s="78"/>
      <c r="P1063" s="6"/>
      <c r="Q1063" s="6"/>
      <c r="R1063" s="6"/>
      <c r="S1063" s="6"/>
      <c r="T1063" s="6"/>
      <c r="U1063" s="6"/>
      <c r="V1063" s="6"/>
    </row>
    <row r="1064" spans="2:22" s="77" customFormat="1" x14ac:dyDescent="0.2">
      <c r="B1064" s="128"/>
      <c r="E1064" s="78"/>
      <c r="F1064" s="166"/>
      <c r="G1064" s="78"/>
      <c r="H1064" s="161"/>
      <c r="I1064" s="161"/>
      <c r="J1064" s="161"/>
      <c r="K1064" s="78"/>
      <c r="L1064" s="78"/>
      <c r="M1064" s="78"/>
      <c r="N1064" s="78"/>
      <c r="O1064" s="78"/>
      <c r="P1064" s="6"/>
      <c r="Q1064" s="6"/>
      <c r="R1064" s="6"/>
      <c r="S1064" s="6"/>
      <c r="T1064" s="6"/>
      <c r="U1064" s="6"/>
      <c r="V1064" s="6"/>
    </row>
    <row r="1065" spans="2:22" s="77" customFormat="1" x14ac:dyDescent="0.2">
      <c r="B1065" s="128"/>
      <c r="E1065" s="78"/>
      <c r="F1065" s="166"/>
      <c r="G1065" s="78"/>
      <c r="H1065" s="161"/>
      <c r="I1065" s="161"/>
      <c r="J1065" s="161"/>
      <c r="K1065" s="78"/>
      <c r="L1065" s="78"/>
      <c r="M1065" s="78"/>
      <c r="N1065" s="78"/>
      <c r="O1065" s="78"/>
      <c r="P1065" s="6"/>
      <c r="Q1065" s="6"/>
      <c r="R1065" s="6"/>
      <c r="S1065" s="6"/>
      <c r="T1065" s="6"/>
      <c r="U1065" s="6"/>
      <c r="V1065" s="6"/>
    </row>
    <row r="1066" spans="2:22" s="77" customFormat="1" x14ac:dyDescent="0.2">
      <c r="B1066" s="128"/>
      <c r="E1066" s="78"/>
      <c r="F1066" s="166"/>
      <c r="G1066" s="78"/>
      <c r="H1066" s="161"/>
      <c r="I1066" s="161"/>
      <c r="J1066" s="161"/>
      <c r="K1066" s="78"/>
      <c r="L1066" s="78"/>
      <c r="M1066" s="78"/>
      <c r="N1066" s="78"/>
      <c r="O1066" s="78"/>
      <c r="P1066" s="6"/>
      <c r="Q1066" s="6"/>
      <c r="R1066" s="6"/>
      <c r="S1066" s="6"/>
      <c r="T1066" s="6"/>
      <c r="U1066" s="6"/>
      <c r="V1066" s="6"/>
    </row>
    <row r="1067" spans="2:22" s="77" customFormat="1" x14ac:dyDescent="0.2">
      <c r="B1067" s="128"/>
      <c r="E1067" s="78"/>
      <c r="F1067" s="166"/>
      <c r="G1067" s="78"/>
      <c r="H1067" s="161"/>
      <c r="I1067" s="161"/>
      <c r="J1067" s="161"/>
      <c r="K1067" s="78"/>
      <c r="L1067" s="78"/>
      <c r="M1067" s="78"/>
      <c r="N1067" s="78"/>
      <c r="O1067" s="78"/>
      <c r="P1067" s="6"/>
      <c r="Q1067" s="6"/>
      <c r="R1067" s="6"/>
      <c r="S1067" s="6"/>
      <c r="T1067" s="6"/>
      <c r="U1067" s="6"/>
      <c r="V1067" s="6"/>
    </row>
    <row r="1068" spans="2:22" s="77" customFormat="1" x14ac:dyDescent="0.2">
      <c r="B1068" s="128"/>
      <c r="E1068" s="78"/>
      <c r="F1068" s="166"/>
      <c r="G1068" s="78"/>
      <c r="H1068" s="161"/>
      <c r="I1068" s="161"/>
      <c r="J1068" s="161"/>
      <c r="K1068" s="78"/>
      <c r="L1068" s="78"/>
      <c r="M1068" s="78"/>
      <c r="N1068" s="78"/>
      <c r="O1068" s="78"/>
      <c r="P1068" s="6"/>
      <c r="Q1068" s="6"/>
      <c r="R1068" s="6"/>
      <c r="S1068" s="6"/>
      <c r="T1068" s="6"/>
      <c r="U1068" s="6"/>
      <c r="V1068" s="6"/>
    </row>
    <row r="1069" spans="2:22" s="77" customFormat="1" x14ac:dyDescent="0.2">
      <c r="B1069" s="128"/>
      <c r="E1069" s="78"/>
      <c r="F1069" s="166"/>
      <c r="G1069" s="78"/>
      <c r="H1069" s="161"/>
      <c r="I1069" s="161"/>
      <c r="J1069" s="161"/>
      <c r="K1069" s="78"/>
      <c r="L1069" s="78"/>
      <c r="M1069" s="78"/>
      <c r="N1069" s="78"/>
      <c r="O1069" s="78"/>
      <c r="P1069" s="6"/>
      <c r="Q1069" s="6"/>
      <c r="R1069" s="6"/>
      <c r="S1069" s="6"/>
      <c r="T1069" s="6"/>
      <c r="U1069" s="6"/>
      <c r="V1069" s="6"/>
    </row>
    <row r="1070" spans="2:22" s="77" customFormat="1" x14ac:dyDescent="0.2">
      <c r="B1070" s="128"/>
      <c r="E1070" s="78"/>
      <c r="F1070" s="166"/>
      <c r="G1070" s="78"/>
      <c r="H1070" s="161"/>
      <c r="I1070" s="161"/>
      <c r="J1070" s="161"/>
      <c r="K1070" s="78"/>
      <c r="L1070" s="78"/>
      <c r="M1070" s="78"/>
      <c r="N1070" s="78"/>
      <c r="O1070" s="78"/>
      <c r="P1070" s="6"/>
      <c r="Q1070" s="6"/>
      <c r="R1070" s="6"/>
      <c r="S1070" s="6"/>
      <c r="T1070" s="6"/>
      <c r="U1070" s="6"/>
      <c r="V1070" s="6"/>
    </row>
    <row r="1071" spans="2:22" s="77" customFormat="1" x14ac:dyDescent="0.2">
      <c r="B1071" s="128"/>
      <c r="E1071" s="78"/>
      <c r="F1071" s="166"/>
      <c r="G1071" s="78"/>
      <c r="H1071" s="161"/>
      <c r="I1071" s="161"/>
      <c r="J1071" s="161"/>
      <c r="K1071" s="78"/>
      <c r="L1071" s="78"/>
      <c r="M1071" s="78"/>
      <c r="N1071" s="78"/>
      <c r="O1071" s="78"/>
      <c r="P1071" s="6"/>
      <c r="Q1071" s="6"/>
      <c r="R1071" s="6"/>
      <c r="S1071" s="6"/>
      <c r="T1071" s="6"/>
      <c r="U1071" s="6"/>
      <c r="V1071" s="6"/>
    </row>
    <row r="1072" spans="2:22" s="77" customFormat="1" x14ac:dyDescent="0.2">
      <c r="B1072" s="128"/>
      <c r="E1072" s="78"/>
      <c r="F1072" s="166"/>
      <c r="G1072" s="78"/>
      <c r="H1072" s="161"/>
      <c r="I1072" s="161"/>
      <c r="J1072" s="161"/>
      <c r="K1072" s="78"/>
      <c r="L1072" s="78"/>
      <c r="M1072" s="78"/>
      <c r="N1072" s="78"/>
      <c r="O1072" s="78"/>
      <c r="P1072" s="6"/>
      <c r="Q1072" s="6"/>
      <c r="R1072" s="6"/>
      <c r="S1072" s="6"/>
      <c r="T1072" s="6"/>
      <c r="U1072" s="6"/>
      <c r="V1072" s="6"/>
    </row>
    <row r="1073" spans="2:22" s="77" customFormat="1" x14ac:dyDescent="0.2">
      <c r="B1073" s="128"/>
      <c r="E1073" s="78"/>
      <c r="F1073" s="166"/>
      <c r="G1073" s="78"/>
      <c r="H1073" s="161"/>
      <c r="I1073" s="161"/>
      <c r="J1073" s="161"/>
      <c r="K1073" s="78"/>
      <c r="L1073" s="78"/>
      <c r="M1073" s="78"/>
      <c r="N1073" s="78"/>
      <c r="O1073" s="78"/>
      <c r="P1073" s="6"/>
      <c r="Q1073" s="6"/>
      <c r="R1073" s="6"/>
      <c r="S1073" s="6"/>
      <c r="T1073" s="6"/>
      <c r="U1073" s="6"/>
      <c r="V1073" s="6"/>
    </row>
    <row r="1074" spans="2:22" s="77" customFormat="1" x14ac:dyDescent="0.2">
      <c r="B1074" s="128"/>
      <c r="E1074" s="78"/>
      <c r="F1074" s="166"/>
      <c r="G1074" s="78"/>
      <c r="H1074" s="161"/>
      <c r="I1074" s="161"/>
      <c r="J1074" s="161"/>
      <c r="K1074" s="78"/>
      <c r="L1074" s="78"/>
      <c r="M1074" s="78"/>
      <c r="N1074" s="78"/>
      <c r="O1074" s="78"/>
      <c r="P1074" s="6"/>
      <c r="Q1074" s="6"/>
      <c r="R1074" s="6"/>
      <c r="S1074" s="6"/>
      <c r="T1074" s="6"/>
      <c r="U1074" s="6"/>
      <c r="V1074" s="6"/>
    </row>
    <row r="1075" spans="2:22" s="77" customFormat="1" x14ac:dyDescent="0.2">
      <c r="B1075" s="128"/>
      <c r="E1075" s="78"/>
      <c r="F1075" s="166"/>
      <c r="G1075" s="78"/>
      <c r="H1075" s="161"/>
      <c r="I1075" s="161"/>
      <c r="J1075" s="161"/>
      <c r="K1075" s="78"/>
      <c r="L1075" s="78"/>
      <c r="M1075" s="78"/>
      <c r="N1075" s="78"/>
      <c r="O1075" s="78"/>
      <c r="P1075" s="6"/>
      <c r="Q1075" s="6"/>
      <c r="R1075" s="6"/>
      <c r="S1075" s="6"/>
      <c r="T1075" s="6"/>
      <c r="U1075" s="6"/>
      <c r="V1075" s="6"/>
    </row>
    <row r="1076" spans="2:22" s="77" customFormat="1" x14ac:dyDescent="0.2">
      <c r="B1076" s="128"/>
      <c r="E1076" s="78"/>
      <c r="F1076" s="166"/>
      <c r="G1076" s="78"/>
      <c r="H1076" s="161"/>
      <c r="I1076" s="161"/>
      <c r="J1076" s="161"/>
      <c r="K1076" s="78"/>
      <c r="L1076" s="78"/>
      <c r="M1076" s="78"/>
      <c r="N1076" s="78"/>
      <c r="O1076" s="78"/>
      <c r="P1076" s="6"/>
      <c r="Q1076" s="6"/>
      <c r="R1076" s="6"/>
      <c r="S1076" s="6"/>
      <c r="T1076" s="6"/>
      <c r="U1076" s="6"/>
      <c r="V1076" s="6"/>
    </row>
    <row r="1077" spans="2:22" s="77" customFormat="1" x14ac:dyDescent="0.2">
      <c r="B1077" s="128"/>
      <c r="E1077" s="78"/>
      <c r="F1077" s="166"/>
      <c r="G1077" s="78"/>
      <c r="H1077" s="161"/>
      <c r="I1077" s="161"/>
      <c r="J1077" s="161"/>
      <c r="K1077" s="78"/>
      <c r="L1077" s="78"/>
      <c r="M1077" s="78"/>
      <c r="N1077" s="78"/>
      <c r="O1077" s="78"/>
      <c r="P1077" s="6"/>
      <c r="Q1077" s="6"/>
      <c r="R1077" s="6"/>
      <c r="S1077" s="6"/>
      <c r="T1077" s="6"/>
      <c r="U1077" s="6"/>
      <c r="V1077" s="6"/>
    </row>
    <row r="1078" spans="2:22" s="77" customFormat="1" x14ac:dyDescent="0.2">
      <c r="B1078" s="128"/>
      <c r="E1078" s="78"/>
      <c r="F1078" s="166"/>
      <c r="G1078" s="78"/>
      <c r="H1078" s="161"/>
      <c r="I1078" s="161"/>
      <c r="J1078" s="161"/>
      <c r="K1078" s="78"/>
      <c r="L1078" s="78"/>
      <c r="M1078" s="78"/>
      <c r="N1078" s="78"/>
      <c r="O1078" s="78"/>
      <c r="P1078" s="6"/>
      <c r="Q1078" s="6"/>
      <c r="R1078" s="6"/>
      <c r="S1078" s="6"/>
      <c r="T1078" s="6"/>
      <c r="U1078" s="6"/>
      <c r="V1078" s="6"/>
    </row>
    <row r="1079" spans="2:22" s="77" customFormat="1" x14ac:dyDescent="0.2">
      <c r="B1079" s="128"/>
      <c r="E1079" s="78"/>
      <c r="F1079" s="166"/>
      <c r="G1079" s="78"/>
      <c r="H1079" s="161"/>
      <c r="I1079" s="161"/>
      <c r="J1079" s="161"/>
      <c r="K1079" s="78"/>
      <c r="L1079" s="78"/>
      <c r="M1079" s="78"/>
      <c r="N1079" s="78"/>
      <c r="O1079" s="78"/>
      <c r="P1079" s="6"/>
      <c r="Q1079" s="6"/>
      <c r="R1079" s="6"/>
      <c r="S1079" s="6"/>
      <c r="T1079" s="6"/>
      <c r="U1079" s="6"/>
      <c r="V1079" s="6"/>
    </row>
    <row r="1080" spans="2:22" s="77" customFormat="1" x14ac:dyDescent="0.2">
      <c r="B1080" s="128"/>
      <c r="E1080" s="78"/>
      <c r="F1080" s="166"/>
      <c r="G1080" s="78"/>
      <c r="H1080" s="161"/>
      <c r="I1080" s="161"/>
      <c r="J1080" s="161"/>
      <c r="K1080" s="78"/>
      <c r="L1080" s="78"/>
      <c r="M1080" s="78"/>
      <c r="N1080" s="78"/>
      <c r="O1080" s="78"/>
      <c r="P1080" s="6"/>
      <c r="Q1080" s="6"/>
      <c r="R1080" s="6"/>
      <c r="S1080" s="6"/>
      <c r="T1080" s="6"/>
      <c r="U1080" s="6"/>
      <c r="V1080" s="6"/>
    </row>
    <row r="1081" spans="2:22" s="77" customFormat="1" x14ac:dyDescent="0.2">
      <c r="B1081" s="128"/>
      <c r="E1081" s="78"/>
      <c r="F1081" s="166"/>
      <c r="G1081" s="78"/>
      <c r="H1081" s="161"/>
      <c r="I1081" s="161"/>
      <c r="J1081" s="161"/>
      <c r="K1081" s="78"/>
      <c r="L1081" s="78"/>
      <c r="M1081" s="78"/>
      <c r="N1081" s="78"/>
      <c r="O1081" s="78"/>
      <c r="P1081" s="6"/>
      <c r="Q1081" s="6"/>
      <c r="R1081" s="6"/>
      <c r="S1081" s="6"/>
      <c r="T1081" s="6"/>
      <c r="U1081" s="6"/>
      <c r="V1081" s="6"/>
    </row>
    <row r="1082" spans="2:22" s="77" customFormat="1" x14ac:dyDescent="0.2">
      <c r="B1082" s="128"/>
      <c r="E1082" s="78"/>
      <c r="F1082" s="166"/>
      <c r="G1082" s="78"/>
      <c r="H1082" s="161"/>
      <c r="I1082" s="161"/>
      <c r="J1082" s="161"/>
      <c r="K1082" s="78"/>
      <c r="L1082" s="78"/>
      <c r="M1082" s="78"/>
      <c r="N1082" s="78"/>
      <c r="O1082" s="78"/>
      <c r="P1082" s="6"/>
      <c r="Q1082" s="6"/>
      <c r="R1082" s="6"/>
      <c r="S1082" s="6"/>
      <c r="T1082" s="6"/>
      <c r="U1082" s="6"/>
      <c r="V1082" s="6"/>
    </row>
    <row r="1083" spans="2:22" s="77" customFormat="1" x14ac:dyDescent="0.2">
      <c r="B1083" s="128"/>
      <c r="E1083" s="78"/>
      <c r="F1083" s="166"/>
      <c r="G1083" s="78"/>
      <c r="H1083" s="161"/>
      <c r="I1083" s="161"/>
      <c r="J1083" s="161"/>
      <c r="K1083" s="78"/>
      <c r="L1083" s="78"/>
      <c r="M1083" s="78"/>
      <c r="N1083" s="78"/>
      <c r="O1083" s="78"/>
      <c r="P1083" s="6"/>
      <c r="Q1083" s="6"/>
      <c r="R1083" s="6"/>
      <c r="S1083" s="6"/>
      <c r="T1083" s="6"/>
      <c r="U1083" s="6"/>
      <c r="V1083" s="6"/>
    </row>
    <row r="1084" spans="2:22" s="77" customFormat="1" x14ac:dyDescent="0.2">
      <c r="B1084" s="128"/>
      <c r="E1084" s="78"/>
      <c r="F1084" s="166"/>
      <c r="G1084" s="78"/>
      <c r="H1084" s="161"/>
      <c r="I1084" s="161"/>
      <c r="J1084" s="161"/>
      <c r="K1084" s="78"/>
      <c r="L1084" s="78"/>
      <c r="M1084" s="78"/>
      <c r="N1084" s="78"/>
      <c r="O1084" s="78"/>
      <c r="P1084" s="6"/>
      <c r="Q1084" s="6"/>
      <c r="R1084" s="6"/>
      <c r="S1084" s="6"/>
      <c r="T1084" s="6"/>
      <c r="U1084" s="6"/>
      <c r="V1084" s="6"/>
    </row>
    <row r="1085" spans="2:22" s="77" customFormat="1" x14ac:dyDescent="0.2">
      <c r="B1085" s="128"/>
      <c r="E1085" s="78"/>
      <c r="F1085" s="166"/>
      <c r="G1085" s="78"/>
      <c r="H1085" s="161"/>
      <c r="I1085" s="161"/>
      <c r="J1085" s="161"/>
      <c r="K1085" s="78"/>
      <c r="L1085" s="78"/>
      <c r="M1085" s="78"/>
      <c r="N1085" s="78"/>
      <c r="O1085" s="78"/>
      <c r="P1085" s="6"/>
      <c r="Q1085" s="6"/>
      <c r="R1085" s="6"/>
      <c r="S1085" s="6"/>
      <c r="T1085" s="6"/>
      <c r="U1085" s="6"/>
      <c r="V1085" s="6"/>
    </row>
    <row r="1086" spans="2:22" s="77" customFormat="1" x14ac:dyDescent="0.2">
      <c r="B1086" s="128"/>
      <c r="E1086" s="78"/>
      <c r="F1086" s="166"/>
      <c r="G1086" s="78"/>
      <c r="H1086" s="161"/>
      <c r="I1086" s="161"/>
      <c r="J1086" s="161"/>
      <c r="K1086" s="78"/>
      <c r="L1086" s="78"/>
      <c r="M1086" s="78"/>
      <c r="N1086" s="78"/>
      <c r="O1086" s="78"/>
      <c r="P1086" s="6"/>
      <c r="Q1086" s="6"/>
      <c r="R1086" s="6"/>
      <c r="S1086" s="6"/>
      <c r="T1086" s="6"/>
      <c r="U1086" s="6"/>
      <c r="V1086" s="6"/>
    </row>
    <row r="1087" spans="2:22" s="77" customFormat="1" x14ac:dyDescent="0.2">
      <c r="B1087" s="128"/>
      <c r="E1087" s="78"/>
      <c r="F1087" s="166"/>
      <c r="G1087" s="78"/>
      <c r="H1087" s="161"/>
      <c r="I1087" s="161"/>
      <c r="J1087" s="161"/>
      <c r="K1087" s="78"/>
      <c r="L1087" s="78"/>
      <c r="M1087" s="78"/>
      <c r="N1087" s="78"/>
      <c r="O1087" s="78"/>
      <c r="P1087" s="6"/>
      <c r="Q1087" s="6"/>
      <c r="R1087" s="6"/>
      <c r="S1087" s="6"/>
      <c r="T1087" s="6"/>
      <c r="U1087" s="6"/>
      <c r="V1087" s="6"/>
    </row>
    <row r="1088" spans="2:22" s="77" customFormat="1" x14ac:dyDescent="0.2">
      <c r="B1088" s="128"/>
      <c r="E1088" s="78"/>
      <c r="F1088" s="166"/>
      <c r="G1088" s="78"/>
      <c r="H1088" s="161"/>
      <c r="I1088" s="161"/>
      <c r="J1088" s="161"/>
      <c r="K1088" s="78"/>
      <c r="L1088" s="78"/>
      <c r="M1088" s="78"/>
      <c r="N1088" s="78"/>
      <c r="O1088" s="78"/>
      <c r="P1088" s="6"/>
      <c r="Q1088" s="6"/>
      <c r="R1088" s="6"/>
      <c r="S1088" s="6"/>
      <c r="T1088" s="6"/>
      <c r="U1088" s="6"/>
      <c r="V1088" s="6"/>
    </row>
    <row r="1089" spans="2:22" s="77" customFormat="1" x14ac:dyDescent="0.2">
      <c r="B1089" s="128"/>
      <c r="E1089" s="78"/>
      <c r="F1089" s="166"/>
      <c r="G1089" s="78"/>
      <c r="H1089" s="161"/>
      <c r="I1089" s="161"/>
      <c r="J1089" s="161"/>
      <c r="K1089" s="78"/>
      <c r="L1089" s="78"/>
      <c r="M1089" s="78"/>
      <c r="N1089" s="78"/>
      <c r="O1089" s="78"/>
      <c r="P1089" s="6"/>
      <c r="Q1089" s="6"/>
      <c r="R1089" s="6"/>
      <c r="S1089" s="6"/>
      <c r="T1089" s="6"/>
      <c r="U1089" s="6"/>
      <c r="V1089" s="6"/>
    </row>
    <row r="1090" spans="2:22" s="77" customFormat="1" x14ac:dyDescent="0.2">
      <c r="B1090" s="128"/>
      <c r="E1090" s="78"/>
      <c r="F1090" s="166"/>
      <c r="G1090" s="78"/>
      <c r="H1090" s="161"/>
      <c r="I1090" s="161"/>
      <c r="J1090" s="161"/>
      <c r="K1090" s="78"/>
      <c r="L1090" s="78"/>
      <c r="M1090" s="78"/>
      <c r="N1090" s="78"/>
      <c r="O1090" s="78"/>
      <c r="P1090" s="6"/>
      <c r="Q1090" s="6"/>
      <c r="R1090" s="6"/>
      <c r="S1090" s="6"/>
      <c r="T1090" s="6"/>
      <c r="U1090" s="6"/>
      <c r="V1090" s="6"/>
    </row>
    <row r="1091" spans="2:22" s="77" customFormat="1" x14ac:dyDescent="0.2">
      <c r="B1091" s="128"/>
      <c r="E1091" s="78"/>
      <c r="F1091" s="166"/>
      <c r="G1091" s="78"/>
      <c r="H1091" s="161"/>
      <c r="I1091" s="161"/>
      <c r="J1091" s="161"/>
      <c r="K1091" s="78"/>
      <c r="L1091" s="78"/>
      <c r="M1091" s="78"/>
      <c r="N1091" s="78"/>
      <c r="O1091" s="78"/>
      <c r="P1091" s="6"/>
      <c r="Q1091" s="6"/>
      <c r="R1091" s="6"/>
      <c r="S1091" s="6"/>
      <c r="T1091" s="6"/>
      <c r="U1091" s="6"/>
      <c r="V1091" s="6"/>
    </row>
    <row r="1092" spans="2:22" s="77" customFormat="1" x14ac:dyDescent="0.2">
      <c r="B1092" s="128"/>
      <c r="E1092" s="78"/>
      <c r="F1092" s="166"/>
      <c r="G1092" s="78"/>
      <c r="H1092" s="161"/>
      <c r="I1092" s="161"/>
      <c r="J1092" s="161"/>
      <c r="K1092" s="78"/>
      <c r="L1092" s="78"/>
      <c r="M1092" s="78"/>
      <c r="N1092" s="78"/>
      <c r="O1092" s="78"/>
      <c r="P1092" s="6"/>
      <c r="Q1092" s="6"/>
      <c r="R1092" s="6"/>
      <c r="S1092" s="6"/>
      <c r="T1092" s="6"/>
      <c r="U1092" s="6"/>
      <c r="V1092" s="6"/>
    </row>
    <row r="1093" spans="2:22" s="77" customFormat="1" x14ac:dyDescent="0.2">
      <c r="B1093" s="128"/>
      <c r="E1093" s="78"/>
      <c r="F1093" s="166"/>
      <c r="G1093" s="78"/>
      <c r="H1093" s="161"/>
      <c r="I1093" s="161"/>
      <c r="J1093" s="161"/>
      <c r="K1093" s="78"/>
      <c r="L1093" s="78"/>
      <c r="M1093" s="78"/>
      <c r="N1093" s="78"/>
      <c r="O1093" s="78"/>
      <c r="P1093" s="6"/>
      <c r="Q1093" s="6"/>
      <c r="R1093" s="6"/>
      <c r="S1093" s="6"/>
      <c r="T1093" s="6"/>
      <c r="U1093" s="6"/>
      <c r="V1093" s="6"/>
    </row>
    <row r="1094" spans="2:22" s="77" customFormat="1" x14ac:dyDescent="0.2">
      <c r="B1094" s="128"/>
      <c r="E1094" s="78"/>
      <c r="F1094" s="166"/>
      <c r="G1094" s="78"/>
      <c r="H1094" s="161"/>
      <c r="I1094" s="161"/>
      <c r="J1094" s="161"/>
      <c r="K1094" s="78"/>
      <c r="L1094" s="78"/>
      <c r="M1094" s="78"/>
      <c r="N1094" s="78"/>
      <c r="O1094" s="78"/>
      <c r="P1094" s="6"/>
      <c r="Q1094" s="6"/>
      <c r="R1094" s="6"/>
      <c r="S1094" s="6"/>
      <c r="T1094" s="6"/>
      <c r="U1094" s="6"/>
      <c r="V1094" s="6"/>
    </row>
    <row r="1095" spans="2:22" s="77" customFormat="1" x14ac:dyDescent="0.2">
      <c r="B1095" s="128"/>
      <c r="E1095" s="78"/>
      <c r="F1095" s="166"/>
      <c r="G1095" s="78"/>
      <c r="H1095" s="161"/>
      <c r="I1095" s="161"/>
      <c r="J1095" s="161"/>
      <c r="K1095" s="78"/>
      <c r="L1095" s="78"/>
      <c r="M1095" s="78"/>
      <c r="N1095" s="78"/>
      <c r="O1095" s="78"/>
      <c r="P1095" s="6"/>
      <c r="Q1095" s="6"/>
      <c r="R1095" s="6"/>
      <c r="S1095" s="6"/>
      <c r="T1095" s="6"/>
      <c r="U1095" s="6"/>
      <c r="V1095" s="6"/>
    </row>
    <row r="1096" spans="2:22" s="77" customFormat="1" x14ac:dyDescent="0.2">
      <c r="B1096" s="128"/>
      <c r="E1096" s="78"/>
      <c r="F1096" s="166"/>
      <c r="G1096" s="78"/>
      <c r="H1096" s="161"/>
      <c r="I1096" s="161"/>
      <c r="J1096" s="161"/>
      <c r="K1096" s="78"/>
      <c r="L1096" s="78"/>
      <c r="M1096" s="78"/>
      <c r="N1096" s="78"/>
      <c r="O1096" s="78"/>
      <c r="P1096" s="6"/>
      <c r="Q1096" s="6"/>
      <c r="R1096" s="6"/>
      <c r="S1096" s="6"/>
      <c r="T1096" s="6"/>
      <c r="U1096" s="6"/>
      <c r="V1096" s="6"/>
    </row>
    <row r="1097" spans="2:22" s="77" customFormat="1" x14ac:dyDescent="0.2">
      <c r="B1097" s="128"/>
      <c r="E1097" s="78"/>
      <c r="F1097" s="166"/>
      <c r="G1097" s="78"/>
      <c r="H1097" s="161"/>
      <c r="I1097" s="161"/>
      <c r="J1097" s="161"/>
      <c r="K1097" s="78"/>
      <c r="L1097" s="78"/>
      <c r="M1097" s="78"/>
      <c r="N1097" s="78"/>
      <c r="O1097" s="78"/>
      <c r="P1097" s="6"/>
      <c r="Q1097" s="6"/>
      <c r="R1097" s="6"/>
      <c r="S1097" s="6"/>
      <c r="T1097" s="6"/>
      <c r="U1097" s="6"/>
      <c r="V1097" s="6"/>
    </row>
    <row r="1098" spans="2:22" s="77" customFormat="1" x14ac:dyDescent="0.2">
      <c r="B1098" s="128"/>
      <c r="E1098" s="78"/>
      <c r="F1098" s="166"/>
      <c r="G1098" s="78"/>
      <c r="H1098" s="161"/>
      <c r="I1098" s="161"/>
      <c r="J1098" s="161"/>
      <c r="K1098" s="78"/>
      <c r="L1098" s="78"/>
      <c r="M1098" s="78"/>
      <c r="N1098" s="78"/>
      <c r="O1098" s="78"/>
      <c r="P1098" s="6"/>
      <c r="Q1098" s="6"/>
      <c r="R1098" s="6"/>
      <c r="S1098" s="6"/>
      <c r="T1098" s="6"/>
      <c r="U1098" s="6"/>
      <c r="V1098" s="6"/>
    </row>
    <row r="1099" spans="2:22" s="77" customFormat="1" x14ac:dyDescent="0.2">
      <c r="B1099" s="128"/>
      <c r="E1099" s="78"/>
      <c r="F1099" s="166"/>
      <c r="G1099" s="78"/>
      <c r="H1099" s="161"/>
      <c r="I1099" s="161"/>
      <c r="J1099" s="161"/>
      <c r="K1099" s="78"/>
      <c r="L1099" s="78"/>
      <c r="M1099" s="78"/>
      <c r="N1099" s="78"/>
      <c r="O1099" s="78"/>
      <c r="P1099" s="6"/>
      <c r="Q1099" s="6"/>
      <c r="R1099" s="6"/>
      <c r="S1099" s="6"/>
      <c r="T1099" s="6"/>
      <c r="U1099" s="6"/>
      <c r="V1099" s="6"/>
    </row>
    <row r="1100" spans="2:22" s="77" customFormat="1" x14ac:dyDescent="0.2">
      <c r="B1100" s="128"/>
      <c r="E1100" s="78"/>
      <c r="F1100" s="166"/>
      <c r="G1100" s="78"/>
      <c r="H1100" s="161"/>
      <c r="I1100" s="161"/>
      <c r="J1100" s="161"/>
      <c r="K1100" s="78"/>
      <c r="L1100" s="78"/>
      <c r="M1100" s="78"/>
      <c r="N1100" s="78"/>
      <c r="O1100" s="78"/>
      <c r="P1100" s="6"/>
      <c r="Q1100" s="6"/>
      <c r="R1100" s="6"/>
      <c r="S1100" s="6"/>
      <c r="T1100" s="6"/>
      <c r="U1100" s="6"/>
      <c r="V1100" s="6"/>
    </row>
    <row r="1101" spans="2:22" s="77" customFormat="1" x14ac:dyDescent="0.2">
      <c r="B1101" s="128"/>
      <c r="E1101" s="78"/>
      <c r="F1101" s="166"/>
      <c r="G1101" s="78"/>
      <c r="H1101" s="161"/>
      <c r="I1101" s="161"/>
      <c r="J1101" s="161"/>
      <c r="K1101" s="78"/>
      <c r="L1101" s="78"/>
      <c r="M1101" s="78"/>
      <c r="N1101" s="78"/>
      <c r="O1101" s="78"/>
      <c r="P1101" s="6"/>
      <c r="Q1101" s="6"/>
      <c r="R1101" s="6"/>
      <c r="S1101" s="6"/>
      <c r="T1101" s="6"/>
      <c r="U1101" s="6"/>
      <c r="V1101" s="6"/>
    </row>
    <row r="1102" spans="2:22" s="77" customFormat="1" x14ac:dyDescent="0.2">
      <c r="B1102" s="128"/>
      <c r="E1102" s="78"/>
      <c r="F1102" s="166"/>
      <c r="G1102" s="78"/>
      <c r="H1102" s="161"/>
      <c r="I1102" s="161"/>
      <c r="J1102" s="161"/>
      <c r="K1102" s="78"/>
      <c r="L1102" s="78"/>
      <c r="M1102" s="78"/>
      <c r="N1102" s="78"/>
      <c r="O1102" s="78"/>
      <c r="P1102" s="6"/>
      <c r="Q1102" s="6"/>
      <c r="R1102" s="6"/>
      <c r="S1102" s="6"/>
      <c r="T1102" s="6"/>
      <c r="U1102" s="6"/>
      <c r="V1102" s="6"/>
    </row>
    <row r="1103" spans="2:22" s="77" customFormat="1" x14ac:dyDescent="0.2">
      <c r="B1103" s="128"/>
      <c r="E1103" s="78"/>
      <c r="F1103" s="166"/>
      <c r="G1103" s="78"/>
      <c r="H1103" s="161"/>
      <c r="I1103" s="161"/>
      <c r="J1103" s="161"/>
      <c r="K1103" s="78"/>
      <c r="L1103" s="78"/>
      <c r="M1103" s="78"/>
      <c r="N1103" s="78"/>
      <c r="O1103" s="78"/>
      <c r="P1103" s="6"/>
      <c r="Q1103" s="6"/>
      <c r="R1103" s="6"/>
      <c r="S1103" s="6"/>
      <c r="T1103" s="6"/>
      <c r="U1103" s="6"/>
      <c r="V1103" s="6"/>
    </row>
    <row r="1104" spans="2:22" s="77" customFormat="1" x14ac:dyDescent="0.2">
      <c r="B1104" s="128"/>
      <c r="E1104" s="78"/>
      <c r="F1104" s="166"/>
      <c r="G1104" s="78"/>
      <c r="H1104" s="161"/>
      <c r="I1104" s="161"/>
      <c r="J1104" s="161"/>
      <c r="K1104" s="78"/>
      <c r="L1104" s="78"/>
      <c r="M1104" s="78"/>
      <c r="N1104" s="78"/>
      <c r="O1104" s="78"/>
      <c r="P1104" s="6"/>
      <c r="Q1104" s="6"/>
      <c r="R1104" s="6"/>
      <c r="S1104" s="6"/>
      <c r="T1104" s="6"/>
      <c r="U1104" s="6"/>
      <c r="V1104" s="6"/>
    </row>
    <row r="1105" spans="2:22" s="77" customFormat="1" x14ac:dyDescent="0.2">
      <c r="B1105" s="128"/>
      <c r="E1105" s="78"/>
      <c r="F1105" s="166"/>
      <c r="G1105" s="78"/>
      <c r="H1105" s="161"/>
      <c r="I1105" s="161"/>
      <c r="J1105" s="161"/>
      <c r="K1105" s="78"/>
      <c r="L1105" s="78"/>
      <c r="M1105" s="78"/>
      <c r="N1105" s="78"/>
      <c r="O1105" s="78"/>
      <c r="P1105" s="6"/>
      <c r="Q1105" s="6"/>
      <c r="R1105" s="6"/>
      <c r="S1105" s="6"/>
      <c r="T1105" s="6"/>
      <c r="U1105" s="6"/>
      <c r="V1105" s="6"/>
    </row>
    <row r="1106" spans="2:22" s="77" customFormat="1" x14ac:dyDescent="0.2">
      <c r="B1106" s="128"/>
      <c r="E1106" s="78"/>
      <c r="F1106" s="166"/>
      <c r="G1106" s="78"/>
      <c r="H1106" s="161"/>
      <c r="I1106" s="161"/>
      <c r="J1106" s="161"/>
      <c r="K1106" s="78"/>
      <c r="L1106" s="78"/>
      <c r="M1106" s="78"/>
      <c r="N1106" s="78"/>
      <c r="O1106" s="78"/>
      <c r="P1106" s="6"/>
      <c r="Q1106" s="6"/>
      <c r="R1106" s="6"/>
      <c r="S1106" s="6"/>
      <c r="T1106" s="6"/>
      <c r="U1106" s="6"/>
      <c r="V1106" s="6"/>
    </row>
    <row r="1107" spans="2:22" s="77" customFormat="1" x14ac:dyDescent="0.2">
      <c r="B1107" s="128"/>
      <c r="E1107" s="78"/>
      <c r="F1107" s="166"/>
      <c r="G1107" s="78"/>
      <c r="H1107" s="161"/>
      <c r="I1107" s="161"/>
      <c r="J1107" s="161"/>
      <c r="K1107" s="78"/>
      <c r="L1107" s="78"/>
      <c r="M1107" s="78"/>
      <c r="N1107" s="78"/>
      <c r="O1107" s="78"/>
      <c r="P1107" s="6"/>
      <c r="Q1107" s="6"/>
      <c r="R1107" s="6"/>
      <c r="S1107" s="6"/>
      <c r="T1107" s="6"/>
      <c r="U1107" s="6"/>
      <c r="V1107" s="6"/>
    </row>
    <row r="1108" spans="2:22" s="77" customFormat="1" x14ac:dyDescent="0.2">
      <c r="B1108" s="128"/>
      <c r="E1108" s="78"/>
      <c r="F1108" s="166"/>
      <c r="G1108" s="78"/>
      <c r="H1108" s="161"/>
      <c r="I1108" s="161"/>
      <c r="J1108" s="161"/>
      <c r="K1108" s="78"/>
      <c r="L1108" s="78"/>
      <c r="M1108" s="78"/>
      <c r="N1108" s="78"/>
      <c r="O1108" s="78"/>
      <c r="P1108" s="6"/>
      <c r="Q1108" s="6"/>
      <c r="R1108" s="6"/>
      <c r="S1108" s="6"/>
      <c r="T1108" s="6"/>
      <c r="U1108" s="6"/>
      <c r="V1108" s="6"/>
    </row>
    <row r="1109" spans="2:22" s="77" customFormat="1" x14ac:dyDescent="0.2">
      <c r="B1109" s="128"/>
      <c r="E1109" s="78"/>
      <c r="F1109" s="166"/>
      <c r="G1109" s="78"/>
      <c r="H1109" s="161"/>
      <c r="I1109" s="161"/>
      <c r="J1109" s="161"/>
      <c r="K1109" s="78"/>
      <c r="L1109" s="78"/>
      <c r="M1109" s="78"/>
      <c r="N1109" s="78"/>
      <c r="O1109" s="78"/>
      <c r="P1109" s="6"/>
      <c r="Q1109" s="6"/>
      <c r="R1109" s="6"/>
      <c r="S1109" s="6"/>
      <c r="T1109" s="6"/>
      <c r="U1109" s="6"/>
      <c r="V1109" s="6"/>
    </row>
    <row r="1110" spans="2:22" s="77" customFormat="1" x14ac:dyDescent="0.2">
      <c r="B1110" s="128"/>
      <c r="E1110" s="78"/>
      <c r="F1110" s="166"/>
      <c r="G1110" s="78"/>
      <c r="H1110" s="161"/>
      <c r="I1110" s="161"/>
      <c r="J1110" s="161"/>
      <c r="K1110" s="78"/>
      <c r="L1110" s="78"/>
      <c r="M1110" s="78"/>
      <c r="N1110" s="78"/>
      <c r="O1110" s="78"/>
      <c r="P1110" s="6"/>
      <c r="Q1110" s="6"/>
      <c r="R1110" s="6"/>
      <c r="S1110" s="6"/>
      <c r="T1110" s="6"/>
      <c r="U1110" s="6"/>
      <c r="V1110" s="6"/>
    </row>
    <row r="1111" spans="2:22" s="77" customFormat="1" x14ac:dyDescent="0.2">
      <c r="B1111" s="128"/>
      <c r="E1111" s="78"/>
      <c r="F1111" s="166"/>
      <c r="G1111" s="78"/>
      <c r="H1111" s="161"/>
      <c r="I1111" s="161"/>
      <c r="J1111" s="161"/>
      <c r="K1111" s="78"/>
      <c r="L1111" s="78"/>
      <c r="M1111" s="78"/>
      <c r="N1111" s="78"/>
      <c r="O1111" s="78"/>
      <c r="P1111" s="6"/>
      <c r="Q1111" s="6"/>
      <c r="R1111" s="6"/>
      <c r="S1111" s="6"/>
      <c r="T1111" s="6"/>
      <c r="U1111" s="6"/>
      <c r="V1111" s="6"/>
    </row>
    <row r="1112" spans="2:22" s="77" customFormat="1" x14ac:dyDescent="0.2">
      <c r="B1112" s="128"/>
      <c r="E1112" s="78"/>
      <c r="F1112" s="166"/>
      <c r="G1112" s="78"/>
      <c r="H1112" s="161"/>
      <c r="I1112" s="161"/>
      <c r="J1112" s="161"/>
      <c r="K1112" s="78"/>
      <c r="L1112" s="78"/>
      <c r="M1112" s="78"/>
      <c r="N1112" s="78"/>
      <c r="O1112" s="78"/>
      <c r="P1112" s="6"/>
      <c r="Q1112" s="6"/>
      <c r="R1112" s="6"/>
      <c r="S1112" s="6"/>
      <c r="T1112" s="6"/>
      <c r="U1112" s="6"/>
      <c r="V1112" s="6"/>
    </row>
    <row r="1113" spans="2:22" s="77" customFormat="1" x14ac:dyDescent="0.2">
      <c r="B1113" s="128"/>
      <c r="E1113" s="78"/>
      <c r="F1113" s="166"/>
      <c r="G1113" s="78"/>
      <c r="H1113" s="161"/>
      <c r="I1113" s="161"/>
      <c r="J1113" s="161"/>
      <c r="K1113" s="78"/>
      <c r="L1113" s="78"/>
      <c r="M1113" s="78"/>
      <c r="N1113" s="78"/>
      <c r="O1113" s="78"/>
      <c r="P1113" s="6"/>
      <c r="Q1113" s="6"/>
      <c r="R1113" s="6"/>
      <c r="S1113" s="6"/>
      <c r="T1113" s="6"/>
      <c r="U1113" s="6"/>
      <c r="V1113" s="6"/>
    </row>
    <row r="1114" spans="2:22" s="77" customFormat="1" x14ac:dyDescent="0.2">
      <c r="B1114" s="128"/>
      <c r="E1114" s="78"/>
      <c r="F1114" s="166"/>
      <c r="G1114" s="78"/>
      <c r="H1114" s="161"/>
      <c r="I1114" s="161"/>
      <c r="J1114" s="161"/>
      <c r="K1114" s="78"/>
      <c r="L1114" s="78"/>
      <c r="M1114" s="78"/>
      <c r="N1114" s="78"/>
      <c r="O1114" s="78"/>
      <c r="P1114" s="6"/>
      <c r="Q1114" s="6"/>
      <c r="R1114" s="6"/>
      <c r="S1114" s="6"/>
      <c r="T1114" s="6"/>
      <c r="U1114" s="6"/>
      <c r="V1114" s="6"/>
    </row>
    <row r="1115" spans="2:22" s="77" customFormat="1" x14ac:dyDescent="0.2">
      <c r="B1115" s="128"/>
      <c r="E1115" s="78"/>
      <c r="F1115" s="166"/>
      <c r="G1115" s="78"/>
      <c r="H1115" s="161"/>
      <c r="I1115" s="161"/>
      <c r="J1115" s="161"/>
      <c r="K1115" s="78"/>
      <c r="L1115" s="78"/>
      <c r="M1115" s="78"/>
      <c r="N1115" s="78"/>
      <c r="O1115" s="78"/>
      <c r="P1115" s="6"/>
      <c r="Q1115" s="6"/>
      <c r="R1115" s="6"/>
      <c r="S1115" s="6"/>
      <c r="T1115" s="6"/>
      <c r="U1115" s="6"/>
      <c r="V1115" s="6"/>
    </row>
    <row r="1116" spans="2:22" s="77" customFormat="1" x14ac:dyDescent="0.2">
      <c r="B1116" s="128"/>
      <c r="E1116" s="78"/>
      <c r="F1116" s="166"/>
      <c r="G1116" s="78"/>
      <c r="H1116" s="161"/>
      <c r="I1116" s="161"/>
      <c r="J1116" s="161"/>
      <c r="K1116" s="78"/>
      <c r="L1116" s="78"/>
      <c r="M1116" s="78"/>
      <c r="N1116" s="78"/>
      <c r="O1116" s="78"/>
      <c r="P1116" s="6"/>
      <c r="Q1116" s="6"/>
      <c r="R1116" s="6"/>
      <c r="S1116" s="6"/>
      <c r="T1116" s="6"/>
      <c r="U1116" s="6"/>
      <c r="V1116" s="6"/>
    </row>
    <row r="1117" spans="2:22" s="77" customFormat="1" x14ac:dyDescent="0.2">
      <c r="B1117" s="128"/>
      <c r="E1117" s="78"/>
      <c r="F1117" s="166"/>
      <c r="G1117" s="78"/>
      <c r="H1117" s="161"/>
      <c r="I1117" s="161"/>
      <c r="J1117" s="161"/>
      <c r="K1117" s="78"/>
      <c r="L1117" s="78"/>
      <c r="M1117" s="78"/>
      <c r="N1117" s="78"/>
      <c r="O1117" s="78"/>
      <c r="P1117" s="6"/>
      <c r="Q1117" s="6"/>
      <c r="R1117" s="6"/>
      <c r="S1117" s="6"/>
      <c r="T1117" s="6"/>
      <c r="U1117" s="6"/>
      <c r="V1117" s="6"/>
    </row>
    <row r="1118" spans="2:22" s="77" customFormat="1" x14ac:dyDescent="0.2">
      <c r="B1118" s="128"/>
      <c r="E1118" s="78"/>
      <c r="F1118" s="166"/>
      <c r="G1118" s="78"/>
      <c r="H1118" s="161"/>
      <c r="I1118" s="161"/>
      <c r="J1118" s="161"/>
      <c r="K1118" s="78"/>
      <c r="L1118" s="78"/>
      <c r="M1118" s="78"/>
      <c r="N1118" s="78"/>
      <c r="O1118" s="78"/>
      <c r="P1118" s="6"/>
      <c r="Q1118" s="6"/>
      <c r="R1118" s="6"/>
      <c r="S1118" s="6"/>
      <c r="T1118" s="6"/>
      <c r="U1118" s="6"/>
      <c r="V1118" s="6"/>
    </row>
    <row r="1119" spans="2:22" s="77" customFormat="1" x14ac:dyDescent="0.2">
      <c r="B1119" s="128"/>
      <c r="E1119" s="78"/>
      <c r="F1119" s="166"/>
      <c r="G1119" s="78"/>
      <c r="H1119" s="161"/>
      <c r="I1119" s="161"/>
      <c r="J1119" s="161"/>
      <c r="K1119" s="78"/>
      <c r="L1119" s="78"/>
      <c r="M1119" s="78"/>
      <c r="N1119" s="78"/>
      <c r="O1119" s="78"/>
      <c r="P1119" s="6"/>
      <c r="Q1119" s="6"/>
      <c r="R1119" s="6"/>
      <c r="S1119" s="6"/>
      <c r="T1119" s="6"/>
      <c r="U1119" s="6"/>
      <c r="V1119" s="6"/>
    </row>
    <row r="1120" spans="2:22" s="77" customFormat="1" x14ac:dyDescent="0.2">
      <c r="B1120" s="128"/>
      <c r="E1120" s="78"/>
      <c r="F1120" s="166"/>
      <c r="G1120" s="78"/>
      <c r="H1120" s="161"/>
      <c r="I1120" s="161"/>
      <c r="J1120" s="161"/>
      <c r="K1120" s="78"/>
      <c r="L1120" s="78"/>
      <c r="M1120" s="78"/>
      <c r="N1120" s="78"/>
      <c r="O1120" s="78"/>
      <c r="P1120" s="6"/>
      <c r="Q1120" s="6"/>
      <c r="R1120" s="6"/>
      <c r="S1120" s="6"/>
      <c r="T1120" s="6"/>
      <c r="U1120" s="6"/>
      <c r="V1120" s="6"/>
    </row>
    <row r="1121" spans="2:22" s="77" customFormat="1" x14ac:dyDescent="0.2">
      <c r="B1121" s="128"/>
      <c r="E1121" s="78"/>
      <c r="F1121" s="166"/>
      <c r="G1121" s="78"/>
      <c r="H1121" s="161"/>
      <c r="I1121" s="161"/>
      <c r="J1121" s="161"/>
      <c r="K1121" s="78"/>
      <c r="L1121" s="78"/>
      <c r="M1121" s="78"/>
      <c r="N1121" s="78"/>
      <c r="O1121" s="78"/>
      <c r="P1121" s="6"/>
      <c r="Q1121" s="6"/>
      <c r="R1121" s="6"/>
      <c r="S1121" s="6"/>
      <c r="T1121" s="6"/>
      <c r="U1121" s="6"/>
      <c r="V1121" s="6"/>
    </row>
    <row r="1122" spans="2:22" s="77" customFormat="1" x14ac:dyDescent="0.2">
      <c r="B1122" s="128"/>
      <c r="E1122" s="78"/>
      <c r="F1122" s="166"/>
      <c r="G1122" s="78"/>
      <c r="H1122" s="161"/>
      <c r="I1122" s="161"/>
      <c r="J1122" s="161"/>
      <c r="K1122" s="78"/>
      <c r="L1122" s="78"/>
      <c r="M1122" s="78"/>
      <c r="N1122" s="78"/>
      <c r="O1122" s="78"/>
      <c r="P1122" s="6"/>
      <c r="Q1122" s="6"/>
      <c r="R1122" s="6"/>
      <c r="S1122" s="6"/>
      <c r="T1122" s="6"/>
      <c r="U1122" s="6"/>
      <c r="V1122" s="6"/>
    </row>
    <row r="1123" spans="2:22" s="77" customFormat="1" x14ac:dyDescent="0.2">
      <c r="B1123" s="128"/>
      <c r="E1123" s="78"/>
      <c r="F1123" s="166"/>
      <c r="G1123" s="78"/>
      <c r="H1123" s="161"/>
      <c r="I1123" s="161"/>
      <c r="J1123" s="161"/>
      <c r="K1123" s="78"/>
      <c r="L1123" s="78"/>
      <c r="M1123" s="78"/>
      <c r="N1123" s="78"/>
      <c r="O1123" s="78"/>
      <c r="P1123" s="6"/>
      <c r="Q1123" s="6"/>
      <c r="R1123" s="6"/>
      <c r="S1123" s="6"/>
      <c r="T1123" s="6"/>
      <c r="U1123" s="6"/>
      <c r="V1123" s="6"/>
    </row>
    <row r="1124" spans="2:22" s="77" customFormat="1" x14ac:dyDescent="0.2">
      <c r="B1124" s="128"/>
      <c r="E1124" s="78"/>
      <c r="F1124" s="166"/>
      <c r="G1124" s="78"/>
      <c r="H1124" s="161"/>
      <c r="I1124" s="161"/>
      <c r="J1124" s="161"/>
      <c r="K1124" s="78"/>
      <c r="L1124" s="78"/>
      <c r="M1124" s="78"/>
      <c r="N1124" s="78"/>
      <c r="O1124" s="78"/>
      <c r="P1124" s="6"/>
      <c r="Q1124" s="6"/>
      <c r="R1124" s="6"/>
      <c r="S1124" s="6"/>
      <c r="T1124" s="6"/>
      <c r="U1124" s="6"/>
      <c r="V1124" s="6"/>
    </row>
    <row r="1125" spans="2:22" s="77" customFormat="1" x14ac:dyDescent="0.2">
      <c r="B1125" s="128"/>
      <c r="E1125" s="78"/>
      <c r="F1125" s="166"/>
      <c r="G1125" s="78"/>
      <c r="H1125" s="161"/>
      <c r="I1125" s="161"/>
      <c r="J1125" s="161"/>
      <c r="K1125" s="78"/>
      <c r="L1125" s="78"/>
      <c r="M1125" s="78"/>
      <c r="N1125" s="78"/>
      <c r="O1125" s="78"/>
      <c r="P1125" s="6"/>
      <c r="Q1125" s="6"/>
      <c r="R1125" s="6"/>
      <c r="S1125" s="6"/>
      <c r="T1125" s="6"/>
      <c r="U1125" s="6"/>
      <c r="V1125" s="6"/>
    </row>
    <row r="1126" spans="2:22" s="77" customFormat="1" x14ac:dyDescent="0.2">
      <c r="B1126" s="128"/>
      <c r="E1126" s="78"/>
      <c r="F1126" s="166"/>
      <c r="G1126" s="78"/>
      <c r="H1126" s="161"/>
      <c r="I1126" s="161"/>
      <c r="J1126" s="161"/>
      <c r="K1126" s="78"/>
      <c r="L1126" s="78"/>
      <c r="M1126" s="78"/>
      <c r="N1126" s="78"/>
      <c r="O1126" s="78"/>
      <c r="P1126" s="6"/>
      <c r="Q1126" s="6"/>
      <c r="R1126" s="6"/>
      <c r="S1126" s="6"/>
      <c r="T1126" s="6"/>
      <c r="U1126" s="6"/>
      <c r="V1126" s="6"/>
    </row>
    <row r="1127" spans="2:22" s="77" customFormat="1" x14ac:dyDescent="0.2">
      <c r="B1127" s="128"/>
      <c r="E1127" s="78"/>
      <c r="F1127" s="166"/>
      <c r="G1127" s="78"/>
      <c r="H1127" s="161"/>
      <c r="I1127" s="161"/>
      <c r="J1127" s="161"/>
      <c r="K1127" s="78"/>
      <c r="L1127" s="78"/>
      <c r="M1127" s="78"/>
      <c r="N1127" s="78"/>
      <c r="O1127" s="78"/>
      <c r="P1127" s="6"/>
      <c r="Q1127" s="6"/>
      <c r="R1127" s="6"/>
      <c r="S1127" s="6"/>
      <c r="T1127" s="6"/>
      <c r="U1127" s="6"/>
      <c r="V1127" s="6"/>
    </row>
    <row r="1128" spans="2:22" s="77" customFormat="1" x14ac:dyDescent="0.2">
      <c r="B1128" s="128"/>
      <c r="E1128" s="78"/>
      <c r="F1128" s="166"/>
      <c r="G1128" s="78"/>
      <c r="H1128" s="161"/>
      <c r="I1128" s="161"/>
      <c r="J1128" s="161"/>
      <c r="K1128" s="78"/>
      <c r="L1128" s="78"/>
      <c r="M1128" s="78"/>
      <c r="N1128" s="78"/>
      <c r="O1128" s="78"/>
      <c r="P1128" s="6"/>
      <c r="Q1128" s="6"/>
      <c r="R1128" s="6"/>
      <c r="S1128" s="6"/>
      <c r="T1128" s="6"/>
      <c r="U1128" s="6"/>
      <c r="V1128" s="6"/>
    </row>
    <row r="1129" spans="2:22" s="77" customFormat="1" x14ac:dyDescent="0.2">
      <c r="B1129" s="128"/>
      <c r="E1129" s="78"/>
      <c r="F1129" s="166"/>
      <c r="G1129" s="78"/>
      <c r="H1129" s="161"/>
      <c r="I1129" s="161"/>
      <c r="J1129" s="161"/>
      <c r="K1129" s="78"/>
      <c r="L1129" s="78"/>
      <c r="M1129" s="78"/>
      <c r="N1129" s="78"/>
      <c r="O1129" s="78"/>
      <c r="P1129" s="6"/>
      <c r="Q1129" s="6"/>
      <c r="R1129" s="6"/>
      <c r="S1129" s="6"/>
      <c r="T1129" s="6"/>
      <c r="U1129" s="6"/>
      <c r="V1129" s="6"/>
    </row>
    <row r="1130" spans="2:22" s="77" customFormat="1" x14ac:dyDescent="0.2">
      <c r="B1130" s="128"/>
      <c r="E1130" s="78"/>
      <c r="F1130" s="166"/>
      <c r="G1130" s="78"/>
      <c r="H1130" s="161"/>
      <c r="I1130" s="161"/>
      <c r="J1130" s="161"/>
      <c r="K1130" s="78"/>
      <c r="L1130" s="78"/>
      <c r="M1130" s="78"/>
      <c r="N1130" s="78"/>
      <c r="O1130" s="78"/>
      <c r="P1130" s="6"/>
      <c r="Q1130" s="6"/>
      <c r="R1130" s="6"/>
      <c r="S1130" s="6"/>
      <c r="T1130" s="6"/>
      <c r="U1130" s="6"/>
      <c r="V1130" s="6"/>
    </row>
    <row r="1131" spans="2:22" s="77" customFormat="1" x14ac:dyDescent="0.2">
      <c r="B1131" s="128"/>
      <c r="E1131" s="78"/>
      <c r="F1131" s="166"/>
      <c r="G1131" s="78"/>
      <c r="H1131" s="161"/>
      <c r="I1131" s="161"/>
      <c r="J1131" s="161"/>
      <c r="K1131" s="78"/>
      <c r="L1131" s="78"/>
      <c r="M1131" s="78"/>
      <c r="N1131" s="78"/>
      <c r="O1131" s="78"/>
      <c r="P1131" s="6"/>
      <c r="Q1131" s="6"/>
      <c r="R1131" s="6"/>
      <c r="S1131" s="6"/>
      <c r="T1131" s="6"/>
      <c r="U1131" s="6"/>
      <c r="V1131" s="6"/>
    </row>
    <row r="1132" spans="2:22" s="77" customFormat="1" x14ac:dyDescent="0.2">
      <c r="B1132" s="128"/>
      <c r="E1132" s="78"/>
      <c r="F1132" s="166"/>
      <c r="G1132" s="78"/>
      <c r="H1132" s="161"/>
      <c r="I1132" s="161"/>
      <c r="J1132" s="161"/>
      <c r="K1132" s="78"/>
      <c r="L1132" s="78"/>
      <c r="M1132" s="78"/>
      <c r="N1132" s="78"/>
      <c r="O1132" s="78"/>
      <c r="P1132" s="6"/>
      <c r="Q1132" s="6"/>
      <c r="R1132" s="6"/>
      <c r="S1132" s="6"/>
      <c r="T1132" s="6"/>
      <c r="U1132" s="6"/>
      <c r="V1132" s="6"/>
    </row>
    <row r="1133" spans="2:22" s="77" customFormat="1" x14ac:dyDescent="0.2">
      <c r="B1133" s="128"/>
      <c r="E1133" s="78"/>
      <c r="F1133" s="166"/>
      <c r="G1133" s="78"/>
      <c r="H1133" s="161"/>
      <c r="I1133" s="161"/>
      <c r="J1133" s="161"/>
      <c r="K1133" s="78"/>
      <c r="L1133" s="78"/>
      <c r="M1133" s="78"/>
      <c r="N1133" s="78"/>
      <c r="O1133" s="78"/>
      <c r="P1133" s="6"/>
      <c r="Q1133" s="6"/>
      <c r="R1133" s="6"/>
      <c r="S1133" s="6"/>
      <c r="T1133" s="6"/>
      <c r="U1133" s="6"/>
      <c r="V1133" s="6"/>
    </row>
    <row r="1134" spans="2:22" s="77" customFormat="1" x14ac:dyDescent="0.2">
      <c r="B1134" s="128"/>
      <c r="E1134" s="78"/>
      <c r="F1134" s="166"/>
      <c r="G1134" s="78"/>
      <c r="H1134" s="161"/>
      <c r="I1134" s="161"/>
      <c r="J1134" s="161"/>
      <c r="K1134" s="78"/>
      <c r="L1134" s="78"/>
      <c r="M1134" s="78"/>
      <c r="N1134" s="78"/>
      <c r="O1134" s="78"/>
      <c r="P1134" s="6"/>
      <c r="Q1134" s="6"/>
      <c r="R1134" s="6"/>
      <c r="S1134" s="6"/>
      <c r="T1134" s="6"/>
      <c r="U1134" s="6"/>
      <c r="V1134" s="6"/>
    </row>
    <row r="1135" spans="2:22" s="77" customFormat="1" x14ac:dyDescent="0.2">
      <c r="B1135" s="128"/>
      <c r="E1135" s="78"/>
      <c r="F1135" s="166"/>
      <c r="G1135" s="78"/>
      <c r="H1135" s="161"/>
      <c r="I1135" s="161"/>
      <c r="J1135" s="161"/>
      <c r="K1135" s="78"/>
      <c r="L1135" s="78"/>
      <c r="M1135" s="78"/>
      <c r="N1135" s="78"/>
      <c r="O1135" s="78"/>
      <c r="P1135" s="6"/>
      <c r="Q1135" s="6"/>
      <c r="R1135" s="6"/>
      <c r="S1135" s="6"/>
      <c r="T1135" s="6"/>
      <c r="U1135" s="6"/>
      <c r="V1135" s="6"/>
    </row>
    <row r="1136" spans="2:22" s="77" customFormat="1" x14ac:dyDescent="0.2">
      <c r="B1136" s="128"/>
      <c r="E1136" s="78"/>
      <c r="F1136" s="166"/>
      <c r="G1136" s="78"/>
      <c r="H1136" s="161"/>
      <c r="I1136" s="161"/>
      <c r="J1136" s="161"/>
      <c r="K1136" s="78"/>
      <c r="L1136" s="78"/>
      <c r="M1136" s="78"/>
      <c r="N1136" s="78"/>
      <c r="O1136" s="78"/>
      <c r="P1136" s="6"/>
      <c r="Q1136" s="6"/>
      <c r="R1136" s="6"/>
      <c r="S1136" s="6"/>
      <c r="T1136" s="6"/>
      <c r="U1136" s="6"/>
      <c r="V1136" s="6"/>
    </row>
    <row r="1137" spans="2:22" s="77" customFormat="1" x14ac:dyDescent="0.2">
      <c r="B1137" s="128"/>
      <c r="E1137" s="78"/>
      <c r="F1137" s="166"/>
      <c r="G1137" s="78"/>
      <c r="H1137" s="161"/>
      <c r="I1137" s="161"/>
      <c r="J1137" s="161"/>
      <c r="K1137" s="78"/>
      <c r="L1137" s="78"/>
      <c r="M1137" s="78"/>
      <c r="N1137" s="78"/>
      <c r="O1137" s="78"/>
      <c r="P1137" s="6"/>
      <c r="Q1137" s="6"/>
      <c r="R1137" s="6"/>
      <c r="S1137" s="6"/>
      <c r="T1137" s="6"/>
      <c r="U1137" s="6"/>
      <c r="V1137" s="6"/>
    </row>
    <row r="1138" spans="2:22" s="77" customFormat="1" x14ac:dyDescent="0.2">
      <c r="B1138" s="128"/>
      <c r="E1138" s="78"/>
      <c r="F1138" s="166"/>
      <c r="G1138" s="78"/>
      <c r="H1138" s="161"/>
      <c r="I1138" s="161"/>
      <c r="J1138" s="161"/>
      <c r="K1138" s="78"/>
      <c r="L1138" s="78"/>
      <c r="M1138" s="78"/>
      <c r="N1138" s="78"/>
      <c r="O1138" s="78"/>
      <c r="P1138" s="6"/>
      <c r="Q1138" s="6"/>
      <c r="R1138" s="6"/>
      <c r="S1138" s="6"/>
      <c r="T1138" s="6"/>
      <c r="U1138" s="6"/>
      <c r="V1138" s="6"/>
    </row>
    <row r="1139" spans="2:22" s="77" customFormat="1" x14ac:dyDescent="0.2">
      <c r="B1139" s="128"/>
      <c r="E1139" s="78"/>
      <c r="F1139" s="166"/>
      <c r="G1139" s="78"/>
      <c r="H1139" s="161"/>
      <c r="I1139" s="161"/>
      <c r="J1139" s="161"/>
      <c r="K1139" s="78"/>
      <c r="L1139" s="78"/>
      <c r="M1139" s="78"/>
      <c r="N1139" s="78"/>
      <c r="O1139" s="78"/>
      <c r="P1139" s="6"/>
      <c r="Q1139" s="6"/>
      <c r="R1139" s="6"/>
      <c r="S1139" s="6"/>
      <c r="T1139" s="6"/>
      <c r="U1139" s="6"/>
      <c r="V1139" s="6"/>
    </row>
    <row r="1140" spans="2:22" s="77" customFormat="1" x14ac:dyDescent="0.2">
      <c r="B1140" s="128"/>
      <c r="E1140" s="78"/>
      <c r="F1140" s="166"/>
      <c r="G1140" s="78"/>
      <c r="H1140" s="161"/>
      <c r="I1140" s="161"/>
      <c r="J1140" s="161"/>
      <c r="K1140" s="78"/>
      <c r="L1140" s="78"/>
      <c r="M1140" s="78"/>
      <c r="N1140" s="78"/>
      <c r="O1140" s="78"/>
      <c r="P1140" s="6"/>
      <c r="Q1140" s="6"/>
      <c r="R1140" s="6"/>
      <c r="S1140" s="6"/>
      <c r="T1140" s="6"/>
      <c r="U1140" s="6"/>
      <c r="V1140" s="6"/>
    </row>
    <row r="1141" spans="2:22" s="77" customFormat="1" x14ac:dyDescent="0.2">
      <c r="B1141" s="128"/>
      <c r="E1141" s="78"/>
      <c r="F1141" s="166"/>
      <c r="G1141" s="78"/>
      <c r="H1141" s="161"/>
      <c r="I1141" s="161"/>
      <c r="J1141" s="161"/>
      <c r="K1141" s="78"/>
      <c r="L1141" s="78"/>
      <c r="M1141" s="78"/>
      <c r="N1141" s="78"/>
      <c r="O1141" s="78"/>
      <c r="P1141" s="6"/>
      <c r="Q1141" s="6"/>
      <c r="R1141" s="6"/>
      <c r="S1141" s="6"/>
      <c r="T1141" s="6"/>
      <c r="U1141" s="6"/>
      <c r="V1141" s="6"/>
    </row>
    <row r="1142" spans="2:22" s="77" customFormat="1" x14ac:dyDescent="0.2">
      <c r="B1142" s="128"/>
      <c r="E1142" s="78"/>
      <c r="F1142" s="166"/>
      <c r="G1142" s="78"/>
      <c r="H1142" s="161"/>
      <c r="I1142" s="161"/>
      <c r="J1142" s="161"/>
      <c r="K1142" s="78"/>
      <c r="L1142" s="78"/>
      <c r="M1142" s="78"/>
      <c r="N1142" s="78"/>
      <c r="O1142" s="78"/>
      <c r="P1142" s="6"/>
      <c r="Q1142" s="6"/>
      <c r="R1142" s="6"/>
      <c r="S1142" s="6"/>
      <c r="T1142" s="6"/>
      <c r="U1142" s="6"/>
      <c r="V1142" s="6"/>
    </row>
    <row r="1143" spans="2:22" s="77" customFormat="1" x14ac:dyDescent="0.2">
      <c r="B1143" s="128"/>
      <c r="E1143" s="78"/>
      <c r="F1143" s="166"/>
      <c r="G1143" s="78"/>
      <c r="H1143" s="161"/>
      <c r="I1143" s="161"/>
      <c r="J1143" s="161"/>
      <c r="K1143" s="78"/>
      <c r="L1143" s="78"/>
      <c r="M1143" s="78"/>
      <c r="N1143" s="78"/>
      <c r="O1143" s="78"/>
      <c r="P1143" s="6"/>
      <c r="Q1143" s="6"/>
      <c r="R1143" s="6"/>
      <c r="S1143" s="6"/>
      <c r="T1143" s="6"/>
      <c r="U1143" s="6"/>
      <c r="V1143" s="6"/>
    </row>
    <row r="1144" spans="2:22" s="77" customFormat="1" x14ac:dyDescent="0.2">
      <c r="B1144" s="128"/>
      <c r="E1144" s="78"/>
      <c r="F1144" s="166"/>
      <c r="G1144" s="78"/>
      <c r="H1144" s="161"/>
      <c r="I1144" s="161"/>
      <c r="J1144" s="161"/>
      <c r="K1144" s="78"/>
      <c r="L1144" s="78"/>
      <c r="M1144" s="78"/>
      <c r="N1144" s="78"/>
      <c r="O1144" s="78"/>
      <c r="P1144" s="6"/>
      <c r="Q1144" s="6"/>
      <c r="R1144" s="6"/>
      <c r="S1144" s="6"/>
      <c r="T1144" s="6"/>
      <c r="U1144" s="6"/>
      <c r="V1144" s="6"/>
    </row>
    <row r="1145" spans="2:22" s="77" customFormat="1" x14ac:dyDescent="0.2">
      <c r="B1145" s="128"/>
      <c r="E1145" s="78"/>
      <c r="F1145" s="166"/>
      <c r="G1145" s="78"/>
      <c r="H1145" s="161"/>
      <c r="I1145" s="161"/>
      <c r="J1145" s="161"/>
      <c r="K1145" s="78"/>
      <c r="L1145" s="78"/>
      <c r="M1145" s="78"/>
      <c r="N1145" s="78"/>
      <c r="O1145" s="78"/>
      <c r="P1145" s="6"/>
      <c r="Q1145" s="6"/>
      <c r="R1145" s="6"/>
      <c r="S1145" s="6"/>
      <c r="T1145" s="6"/>
      <c r="U1145" s="6"/>
      <c r="V1145" s="6"/>
    </row>
    <row r="1146" spans="2:22" s="77" customFormat="1" x14ac:dyDescent="0.2">
      <c r="B1146" s="128"/>
      <c r="E1146" s="78"/>
      <c r="F1146" s="166"/>
      <c r="G1146" s="78"/>
      <c r="H1146" s="161"/>
      <c r="I1146" s="161"/>
      <c r="J1146" s="161"/>
      <c r="K1146" s="78"/>
      <c r="L1146" s="78"/>
      <c r="M1146" s="78"/>
      <c r="N1146" s="78"/>
      <c r="O1146" s="78"/>
      <c r="P1146" s="6"/>
      <c r="Q1146" s="6"/>
      <c r="R1146" s="6"/>
      <c r="S1146" s="6"/>
      <c r="T1146" s="6"/>
      <c r="U1146" s="6"/>
      <c r="V1146" s="6"/>
    </row>
    <row r="1147" spans="2:22" s="77" customFormat="1" x14ac:dyDescent="0.2">
      <c r="B1147" s="128"/>
      <c r="E1147" s="78"/>
      <c r="F1147" s="166"/>
      <c r="G1147" s="78"/>
      <c r="H1147" s="161"/>
      <c r="I1147" s="161"/>
      <c r="J1147" s="161"/>
      <c r="K1147" s="78"/>
      <c r="L1147" s="78"/>
      <c r="M1147" s="78"/>
      <c r="N1147" s="78"/>
      <c r="O1147" s="78"/>
      <c r="P1147" s="6"/>
      <c r="Q1147" s="6"/>
      <c r="R1147" s="6"/>
      <c r="S1147" s="6"/>
      <c r="T1147" s="6"/>
      <c r="U1147" s="6"/>
      <c r="V1147" s="6"/>
    </row>
    <row r="1148" spans="2:22" s="77" customFormat="1" x14ac:dyDescent="0.2">
      <c r="B1148" s="128"/>
      <c r="E1148" s="78"/>
      <c r="F1148" s="166"/>
      <c r="G1148" s="78"/>
      <c r="H1148" s="161"/>
      <c r="I1148" s="161"/>
      <c r="J1148" s="161"/>
      <c r="K1148" s="78"/>
      <c r="L1148" s="78"/>
      <c r="M1148" s="78"/>
      <c r="N1148" s="78"/>
      <c r="O1148" s="78"/>
      <c r="P1148" s="6"/>
      <c r="Q1148" s="6"/>
      <c r="R1148" s="6"/>
      <c r="S1148" s="6"/>
      <c r="T1148" s="6"/>
      <c r="U1148" s="6"/>
      <c r="V1148" s="6"/>
    </row>
    <row r="1149" spans="2:22" s="77" customFormat="1" x14ac:dyDescent="0.2">
      <c r="B1149" s="128"/>
      <c r="E1149" s="78"/>
      <c r="F1149" s="166"/>
      <c r="G1149" s="78"/>
      <c r="H1149" s="161"/>
      <c r="I1149" s="161"/>
      <c r="J1149" s="161"/>
      <c r="K1149" s="78"/>
      <c r="L1149" s="78"/>
      <c r="M1149" s="78"/>
      <c r="N1149" s="78"/>
      <c r="O1149" s="78"/>
      <c r="P1149" s="6"/>
      <c r="Q1149" s="6"/>
      <c r="R1149" s="6"/>
      <c r="S1149" s="6"/>
      <c r="T1149" s="6"/>
      <c r="U1149" s="6"/>
      <c r="V1149" s="6"/>
    </row>
    <row r="1150" spans="2:22" s="77" customFormat="1" x14ac:dyDescent="0.2">
      <c r="B1150" s="128"/>
      <c r="E1150" s="78"/>
      <c r="F1150" s="166"/>
      <c r="G1150" s="78"/>
      <c r="H1150" s="161"/>
      <c r="I1150" s="161"/>
      <c r="J1150" s="161"/>
      <c r="K1150" s="78"/>
      <c r="L1150" s="78"/>
      <c r="M1150" s="78"/>
      <c r="N1150" s="78"/>
      <c r="O1150" s="78"/>
      <c r="P1150" s="6"/>
      <c r="Q1150" s="6"/>
      <c r="R1150" s="6"/>
      <c r="S1150" s="6"/>
      <c r="T1150" s="6"/>
      <c r="U1150" s="6"/>
      <c r="V1150" s="6"/>
    </row>
    <row r="1151" spans="2:22" s="77" customFormat="1" x14ac:dyDescent="0.2">
      <c r="B1151" s="128"/>
      <c r="E1151" s="78"/>
      <c r="F1151" s="166"/>
      <c r="G1151" s="78"/>
      <c r="H1151" s="161"/>
      <c r="I1151" s="161"/>
      <c r="J1151" s="161"/>
      <c r="K1151" s="78"/>
      <c r="L1151" s="78"/>
      <c r="M1151" s="78"/>
      <c r="N1151" s="78"/>
      <c r="O1151" s="78"/>
      <c r="P1151" s="6"/>
      <c r="Q1151" s="6"/>
      <c r="R1151" s="6"/>
      <c r="S1151" s="6"/>
      <c r="T1151" s="6"/>
      <c r="U1151" s="6"/>
      <c r="V1151" s="6"/>
    </row>
    <row r="1152" spans="2:22" s="77" customFormat="1" x14ac:dyDescent="0.2">
      <c r="B1152" s="128"/>
      <c r="E1152" s="78"/>
      <c r="F1152" s="166"/>
      <c r="G1152" s="78"/>
      <c r="H1152" s="161"/>
      <c r="I1152" s="161"/>
      <c r="J1152" s="161"/>
      <c r="K1152" s="78"/>
      <c r="L1152" s="78"/>
      <c r="M1152" s="78"/>
      <c r="N1152" s="78"/>
      <c r="O1152" s="78"/>
      <c r="P1152" s="6"/>
      <c r="Q1152" s="6"/>
      <c r="R1152" s="6"/>
      <c r="S1152" s="6"/>
      <c r="T1152" s="6"/>
      <c r="U1152" s="6"/>
      <c r="V1152" s="6"/>
    </row>
    <row r="1153" spans="2:22" s="77" customFormat="1" x14ac:dyDescent="0.2">
      <c r="B1153" s="128"/>
      <c r="E1153" s="78"/>
      <c r="F1153" s="166"/>
      <c r="G1153" s="78"/>
      <c r="H1153" s="161"/>
      <c r="I1153" s="161"/>
      <c r="J1153" s="161"/>
      <c r="K1153" s="78"/>
      <c r="L1153" s="78"/>
      <c r="M1153" s="78"/>
      <c r="N1153" s="78"/>
      <c r="O1153" s="78"/>
      <c r="P1153" s="6"/>
      <c r="Q1153" s="6"/>
      <c r="R1153" s="6"/>
      <c r="S1153" s="6"/>
      <c r="T1153" s="6"/>
      <c r="U1153" s="6"/>
      <c r="V1153" s="6"/>
    </row>
    <row r="1154" spans="2:22" s="77" customFormat="1" x14ac:dyDescent="0.2">
      <c r="B1154" s="128"/>
      <c r="E1154" s="78"/>
      <c r="F1154" s="166"/>
      <c r="G1154" s="78"/>
      <c r="H1154" s="161"/>
      <c r="I1154" s="161"/>
      <c r="J1154" s="161"/>
      <c r="K1154" s="78"/>
      <c r="L1154" s="78"/>
      <c r="M1154" s="78"/>
      <c r="N1154" s="78"/>
      <c r="O1154" s="78"/>
      <c r="P1154" s="6"/>
      <c r="Q1154" s="6"/>
      <c r="R1154" s="6"/>
      <c r="S1154" s="6"/>
      <c r="T1154" s="6"/>
      <c r="U1154" s="6"/>
      <c r="V1154" s="6"/>
    </row>
    <row r="1155" spans="2:22" s="77" customFormat="1" x14ac:dyDescent="0.2">
      <c r="B1155" s="128"/>
      <c r="E1155" s="78"/>
      <c r="F1155" s="166"/>
      <c r="G1155" s="78"/>
      <c r="H1155" s="161"/>
      <c r="I1155" s="161"/>
      <c r="J1155" s="161"/>
      <c r="K1155" s="78"/>
      <c r="L1155" s="78"/>
      <c r="M1155" s="78"/>
      <c r="N1155" s="78"/>
      <c r="O1155" s="78"/>
      <c r="P1155" s="6"/>
      <c r="Q1155" s="6"/>
      <c r="R1155" s="6"/>
      <c r="S1155" s="6"/>
      <c r="T1155" s="6"/>
      <c r="U1155" s="6"/>
      <c r="V1155" s="6"/>
    </row>
    <row r="1156" spans="2:22" s="77" customFormat="1" x14ac:dyDescent="0.2">
      <c r="B1156" s="128"/>
      <c r="E1156" s="78"/>
      <c r="F1156" s="166"/>
      <c r="G1156" s="78"/>
      <c r="H1156" s="161"/>
      <c r="I1156" s="161"/>
      <c r="J1156" s="161"/>
      <c r="K1156" s="78"/>
      <c r="L1156" s="78"/>
      <c r="M1156" s="78"/>
      <c r="N1156" s="78"/>
      <c r="O1156" s="78"/>
      <c r="P1156" s="6"/>
      <c r="Q1156" s="6"/>
      <c r="R1156" s="6"/>
      <c r="S1156" s="6"/>
      <c r="T1156" s="6"/>
      <c r="U1156" s="6"/>
      <c r="V1156" s="6"/>
    </row>
    <row r="1157" spans="2:22" s="77" customFormat="1" x14ac:dyDescent="0.2">
      <c r="B1157" s="128"/>
      <c r="E1157" s="78"/>
      <c r="F1157" s="166"/>
      <c r="G1157" s="78"/>
      <c r="H1157" s="161"/>
      <c r="I1157" s="161"/>
      <c r="J1157" s="161"/>
      <c r="K1157" s="78"/>
      <c r="L1157" s="78"/>
      <c r="M1157" s="78"/>
      <c r="N1157" s="78"/>
      <c r="O1157" s="78"/>
      <c r="P1157" s="6"/>
      <c r="Q1157" s="6"/>
      <c r="R1157" s="6"/>
      <c r="S1157" s="6"/>
      <c r="T1157" s="6"/>
      <c r="U1157" s="6"/>
      <c r="V1157" s="6"/>
    </row>
    <row r="1158" spans="2:22" s="77" customFormat="1" x14ac:dyDescent="0.2">
      <c r="B1158" s="128"/>
      <c r="E1158" s="78"/>
      <c r="F1158" s="166"/>
      <c r="G1158" s="78"/>
      <c r="H1158" s="161"/>
      <c r="I1158" s="161"/>
      <c r="J1158" s="161"/>
      <c r="K1158" s="78"/>
      <c r="L1158" s="78"/>
      <c r="M1158" s="78"/>
      <c r="N1158" s="78"/>
      <c r="O1158" s="78"/>
      <c r="P1158" s="6"/>
      <c r="Q1158" s="6"/>
      <c r="R1158" s="6"/>
      <c r="S1158" s="6"/>
      <c r="T1158" s="6"/>
      <c r="U1158" s="6"/>
      <c r="V1158" s="6"/>
    </row>
    <row r="1159" spans="2:22" s="77" customFormat="1" x14ac:dyDescent="0.2">
      <c r="B1159" s="128"/>
      <c r="E1159" s="78"/>
      <c r="F1159" s="166"/>
      <c r="G1159" s="78"/>
      <c r="H1159" s="161"/>
      <c r="I1159" s="161"/>
      <c r="J1159" s="161"/>
      <c r="K1159" s="78"/>
      <c r="L1159" s="78"/>
      <c r="M1159" s="78"/>
      <c r="N1159" s="78"/>
      <c r="O1159" s="78"/>
      <c r="P1159" s="6"/>
      <c r="Q1159" s="6"/>
      <c r="R1159" s="6"/>
      <c r="S1159" s="6"/>
      <c r="T1159" s="6"/>
      <c r="U1159" s="6"/>
      <c r="V1159" s="6"/>
    </row>
    <row r="1160" spans="2:22" s="77" customFormat="1" x14ac:dyDescent="0.2">
      <c r="B1160" s="128"/>
      <c r="E1160" s="78"/>
      <c r="F1160" s="166"/>
      <c r="G1160" s="78"/>
      <c r="H1160" s="161"/>
      <c r="I1160" s="161"/>
      <c r="J1160" s="161"/>
      <c r="K1160" s="78"/>
      <c r="L1160" s="78"/>
      <c r="M1160" s="78"/>
      <c r="N1160" s="78"/>
      <c r="O1160" s="78"/>
      <c r="P1160" s="6"/>
      <c r="Q1160" s="6"/>
      <c r="R1160" s="6"/>
      <c r="S1160" s="6"/>
      <c r="T1160" s="6"/>
      <c r="U1160" s="6"/>
      <c r="V1160" s="6"/>
    </row>
    <row r="1161" spans="2:22" s="77" customFormat="1" x14ac:dyDescent="0.2">
      <c r="B1161" s="128"/>
      <c r="E1161" s="78"/>
      <c r="F1161" s="166"/>
      <c r="G1161" s="78"/>
      <c r="H1161" s="161"/>
      <c r="I1161" s="161"/>
      <c r="J1161" s="161"/>
      <c r="K1161" s="78"/>
      <c r="L1161" s="78"/>
      <c r="M1161" s="78"/>
      <c r="N1161" s="78"/>
      <c r="O1161" s="78"/>
      <c r="P1161" s="6"/>
      <c r="Q1161" s="6"/>
      <c r="R1161" s="6"/>
      <c r="S1161" s="6"/>
      <c r="T1161" s="6"/>
      <c r="U1161" s="6"/>
      <c r="V1161" s="6"/>
    </row>
    <row r="1162" spans="2:22" s="77" customFormat="1" x14ac:dyDescent="0.2">
      <c r="B1162" s="128"/>
      <c r="E1162" s="78"/>
      <c r="F1162" s="166"/>
      <c r="G1162" s="78"/>
      <c r="H1162" s="161"/>
      <c r="I1162" s="161"/>
      <c r="J1162" s="161"/>
      <c r="K1162" s="78"/>
      <c r="L1162" s="78"/>
      <c r="M1162" s="78"/>
      <c r="N1162" s="78"/>
      <c r="O1162" s="78"/>
      <c r="P1162" s="6"/>
      <c r="Q1162" s="6"/>
      <c r="R1162" s="6"/>
      <c r="S1162" s="6"/>
      <c r="T1162" s="6"/>
      <c r="U1162" s="6"/>
      <c r="V1162" s="6"/>
    </row>
    <row r="1163" spans="2:22" s="77" customFormat="1" x14ac:dyDescent="0.2">
      <c r="B1163" s="128"/>
      <c r="E1163" s="78"/>
      <c r="F1163" s="166"/>
      <c r="G1163" s="78"/>
      <c r="H1163" s="161"/>
      <c r="I1163" s="161"/>
      <c r="J1163" s="161"/>
      <c r="K1163" s="78"/>
      <c r="L1163" s="78"/>
      <c r="M1163" s="78"/>
      <c r="N1163" s="78"/>
      <c r="O1163" s="78"/>
      <c r="P1163" s="6"/>
      <c r="Q1163" s="6"/>
      <c r="R1163" s="6"/>
      <c r="S1163" s="6"/>
      <c r="T1163" s="6"/>
      <c r="U1163" s="6"/>
      <c r="V1163" s="6"/>
    </row>
    <row r="1164" spans="2:22" s="77" customFormat="1" x14ac:dyDescent="0.2">
      <c r="B1164" s="128"/>
      <c r="E1164" s="78"/>
      <c r="F1164" s="166"/>
      <c r="G1164" s="78"/>
      <c r="H1164" s="161"/>
      <c r="I1164" s="161"/>
      <c r="J1164" s="161"/>
      <c r="K1164" s="78"/>
      <c r="L1164" s="78"/>
      <c r="M1164" s="78"/>
      <c r="N1164" s="78"/>
      <c r="O1164" s="78"/>
      <c r="P1164" s="6"/>
      <c r="Q1164" s="6"/>
      <c r="R1164" s="6"/>
      <c r="S1164" s="6"/>
      <c r="T1164" s="6"/>
      <c r="U1164" s="6"/>
      <c r="V1164" s="6"/>
    </row>
    <row r="1165" spans="2:22" s="77" customFormat="1" x14ac:dyDescent="0.2">
      <c r="B1165" s="128"/>
      <c r="E1165" s="78"/>
      <c r="F1165" s="166"/>
      <c r="G1165" s="78"/>
      <c r="H1165" s="161"/>
      <c r="I1165" s="161"/>
      <c r="J1165" s="161"/>
      <c r="K1165" s="78"/>
      <c r="L1165" s="78"/>
      <c r="M1165" s="78"/>
      <c r="N1165" s="78"/>
      <c r="O1165" s="78"/>
      <c r="P1165" s="6"/>
      <c r="Q1165" s="6"/>
      <c r="R1165" s="6"/>
      <c r="S1165" s="6"/>
      <c r="T1165" s="6"/>
      <c r="U1165" s="6"/>
      <c r="V1165" s="6"/>
    </row>
    <row r="1166" spans="2:22" s="77" customFormat="1" x14ac:dyDescent="0.2">
      <c r="B1166" s="128"/>
      <c r="E1166" s="78"/>
      <c r="F1166" s="166"/>
      <c r="G1166" s="78"/>
      <c r="H1166" s="161"/>
      <c r="I1166" s="161"/>
      <c r="J1166" s="161"/>
      <c r="K1166" s="78"/>
      <c r="L1166" s="78"/>
      <c r="M1166" s="78"/>
      <c r="N1166" s="78"/>
      <c r="O1166" s="78"/>
      <c r="P1166" s="6"/>
      <c r="Q1166" s="6"/>
      <c r="R1166" s="6"/>
      <c r="S1166" s="6"/>
      <c r="T1166" s="6"/>
      <c r="U1166" s="6"/>
      <c r="V1166" s="6"/>
    </row>
    <row r="1167" spans="2:22" s="77" customFormat="1" x14ac:dyDescent="0.2">
      <c r="B1167" s="128"/>
      <c r="E1167" s="78"/>
      <c r="F1167" s="166"/>
      <c r="G1167" s="78"/>
      <c r="H1167" s="161"/>
      <c r="I1167" s="161"/>
      <c r="J1167" s="161"/>
      <c r="K1167" s="78"/>
      <c r="L1167" s="78"/>
      <c r="M1167" s="78"/>
      <c r="N1167" s="78"/>
      <c r="O1167" s="78"/>
      <c r="P1167" s="6"/>
      <c r="Q1167" s="6"/>
      <c r="R1167" s="6"/>
      <c r="S1167" s="6"/>
      <c r="T1167" s="6"/>
      <c r="U1167" s="6"/>
      <c r="V1167" s="6"/>
    </row>
    <row r="1168" spans="2:22" s="77" customFormat="1" x14ac:dyDescent="0.2">
      <c r="B1168" s="128"/>
      <c r="E1168" s="78"/>
      <c r="F1168" s="166"/>
      <c r="G1168" s="78"/>
      <c r="H1168" s="161"/>
      <c r="I1168" s="161"/>
      <c r="J1168" s="161"/>
      <c r="K1168" s="78"/>
      <c r="L1168" s="78"/>
      <c r="M1168" s="78"/>
      <c r="N1168" s="78"/>
      <c r="O1168" s="78"/>
      <c r="P1168" s="6"/>
      <c r="Q1168" s="6"/>
      <c r="R1168" s="6"/>
      <c r="S1168" s="6"/>
      <c r="T1168" s="6"/>
      <c r="U1168" s="6"/>
      <c r="V1168" s="6"/>
    </row>
    <row r="1169" spans="2:22" s="77" customFormat="1" x14ac:dyDescent="0.2">
      <c r="B1169" s="128"/>
      <c r="E1169" s="78"/>
      <c r="F1169" s="166"/>
      <c r="G1169" s="78"/>
      <c r="H1169" s="161"/>
      <c r="I1169" s="161"/>
      <c r="J1169" s="161"/>
      <c r="K1169" s="78"/>
      <c r="L1169" s="78"/>
      <c r="M1169" s="78"/>
      <c r="N1169" s="78"/>
      <c r="O1169" s="78"/>
      <c r="P1169" s="6"/>
      <c r="Q1169" s="6"/>
      <c r="R1169" s="6"/>
      <c r="S1169" s="6"/>
      <c r="T1169" s="6"/>
      <c r="U1169" s="6"/>
      <c r="V1169" s="6"/>
    </row>
    <row r="1170" spans="2:22" s="77" customFormat="1" x14ac:dyDescent="0.2">
      <c r="B1170" s="128"/>
      <c r="E1170" s="78"/>
      <c r="F1170" s="166"/>
      <c r="G1170" s="78"/>
      <c r="H1170" s="161"/>
      <c r="I1170" s="161"/>
      <c r="J1170" s="161"/>
      <c r="K1170" s="78"/>
      <c r="L1170" s="78"/>
      <c r="M1170" s="78"/>
      <c r="N1170" s="78"/>
      <c r="O1170" s="78"/>
      <c r="P1170" s="6"/>
      <c r="Q1170" s="6"/>
      <c r="R1170" s="6"/>
      <c r="S1170" s="6"/>
      <c r="T1170" s="6"/>
      <c r="U1170" s="6"/>
      <c r="V1170" s="6"/>
    </row>
    <row r="1171" spans="2:22" s="77" customFormat="1" x14ac:dyDescent="0.2">
      <c r="B1171" s="128"/>
      <c r="E1171" s="78"/>
      <c r="F1171" s="166"/>
      <c r="G1171" s="78"/>
      <c r="H1171" s="161"/>
      <c r="I1171" s="161"/>
      <c r="J1171" s="161"/>
      <c r="K1171" s="78"/>
      <c r="L1171" s="78"/>
      <c r="M1171" s="78"/>
      <c r="N1171" s="78"/>
      <c r="O1171" s="78"/>
      <c r="P1171" s="6"/>
      <c r="Q1171" s="6"/>
      <c r="R1171" s="6"/>
      <c r="S1171" s="6"/>
      <c r="T1171" s="6"/>
      <c r="U1171" s="6"/>
      <c r="V1171" s="6"/>
    </row>
    <row r="1172" spans="2:22" s="77" customFormat="1" x14ac:dyDescent="0.2">
      <c r="B1172" s="128"/>
      <c r="E1172" s="78"/>
      <c r="F1172" s="166"/>
      <c r="G1172" s="78"/>
      <c r="H1172" s="161"/>
      <c r="I1172" s="161"/>
      <c r="J1172" s="161"/>
      <c r="K1172" s="78"/>
      <c r="L1172" s="78"/>
      <c r="M1172" s="78"/>
      <c r="N1172" s="78"/>
      <c r="O1172" s="78"/>
      <c r="P1172" s="6"/>
      <c r="Q1172" s="6"/>
      <c r="R1172" s="6"/>
      <c r="S1172" s="6"/>
      <c r="T1172" s="6"/>
      <c r="U1172" s="6"/>
      <c r="V1172" s="6"/>
    </row>
    <row r="1173" spans="2:22" s="77" customFormat="1" x14ac:dyDescent="0.2">
      <c r="B1173" s="128"/>
      <c r="E1173" s="78"/>
      <c r="F1173" s="166"/>
      <c r="G1173" s="78"/>
      <c r="H1173" s="161"/>
      <c r="I1173" s="161"/>
      <c r="J1173" s="161"/>
      <c r="K1173" s="78"/>
      <c r="L1173" s="78"/>
      <c r="M1173" s="78"/>
      <c r="N1173" s="78"/>
      <c r="O1173" s="78"/>
      <c r="P1173" s="6"/>
      <c r="Q1173" s="6"/>
      <c r="R1173" s="6"/>
      <c r="S1173" s="6"/>
      <c r="T1173" s="6"/>
      <c r="U1173" s="6"/>
      <c r="V1173" s="6"/>
    </row>
    <row r="1174" spans="2:22" s="77" customFormat="1" x14ac:dyDescent="0.2">
      <c r="B1174" s="128"/>
      <c r="E1174" s="78"/>
      <c r="F1174" s="166"/>
      <c r="G1174" s="78"/>
      <c r="H1174" s="161"/>
      <c r="I1174" s="161"/>
      <c r="J1174" s="161"/>
      <c r="K1174" s="78"/>
      <c r="L1174" s="78"/>
      <c r="M1174" s="78"/>
      <c r="N1174" s="78"/>
      <c r="O1174" s="78"/>
      <c r="P1174" s="6"/>
      <c r="Q1174" s="6"/>
      <c r="R1174" s="6"/>
      <c r="S1174" s="6"/>
      <c r="T1174" s="6"/>
      <c r="U1174" s="6"/>
      <c r="V1174" s="6"/>
    </row>
    <row r="1175" spans="2:22" s="77" customFormat="1" x14ac:dyDescent="0.2">
      <c r="B1175" s="128"/>
      <c r="E1175" s="78"/>
      <c r="F1175" s="166"/>
      <c r="G1175" s="78"/>
      <c r="H1175" s="161"/>
      <c r="I1175" s="161"/>
      <c r="J1175" s="161"/>
      <c r="K1175" s="78"/>
      <c r="L1175" s="78"/>
      <c r="M1175" s="78"/>
      <c r="N1175" s="78"/>
      <c r="O1175" s="78"/>
      <c r="P1175" s="6"/>
      <c r="Q1175" s="6"/>
      <c r="R1175" s="6"/>
      <c r="S1175" s="6"/>
      <c r="T1175" s="6"/>
      <c r="U1175" s="6"/>
      <c r="V1175" s="6"/>
    </row>
    <row r="1176" spans="2:22" s="77" customFormat="1" x14ac:dyDescent="0.2">
      <c r="B1176" s="128"/>
      <c r="E1176" s="78"/>
      <c r="F1176" s="166"/>
      <c r="G1176" s="78"/>
      <c r="H1176" s="161"/>
      <c r="I1176" s="161"/>
      <c r="J1176" s="161"/>
      <c r="K1176" s="78"/>
      <c r="L1176" s="78"/>
      <c r="M1176" s="78"/>
      <c r="N1176" s="78"/>
      <c r="O1176" s="78"/>
      <c r="P1176" s="6"/>
      <c r="Q1176" s="6"/>
      <c r="R1176" s="6"/>
      <c r="S1176" s="6"/>
      <c r="T1176" s="6"/>
      <c r="U1176" s="6"/>
      <c r="V1176" s="6"/>
    </row>
    <row r="1177" spans="2:22" s="77" customFormat="1" x14ac:dyDescent="0.2">
      <c r="B1177" s="128"/>
      <c r="E1177" s="78"/>
      <c r="F1177" s="166"/>
      <c r="G1177" s="78"/>
      <c r="H1177" s="161"/>
      <c r="I1177" s="161"/>
      <c r="J1177" s="161"/>
      <c r="K1177" s="78"/>
      <c r="L1177" s="78"/>
      <c r="M1177" s="78"/>
      <c r="N1177" s="78"/>
      <c r="O1177" s="78"/>
      <c r="P1177" s="6"/>
      <c r="Q1177" s="6"/>
      <c r="R1177" s="6"/>
      <c r="S1177" s="6"/>
      <c r="T1177" s="6"/>
      <c r="U1177" s="6"/>
      <c r="V1177" s="6"/>
    </row>
    <row r="1178" spans="2:22" s="77" customFormat="1" x14ac:dyDescent="0.2">
      <c r="B1178" s="128"/>
      <c r="E1178" s="78"/>
      <c r="F1178" s="166"/>
      <c r="G1178" s="78"/>
      <c r="H1178" s="161"/>
      <c r="I1178" s="161"/>
      <c r="J1178" s="161"/>
      <c r="K1178" s="78"/>
      <c r="L1178" s="78"/>
      <c r="M1178" s="78"/>
      <c r="N1178" s="78"/>
      <c r="O1178" s="78"/>
      <c r="P1178" s="6"/>
      <c r="Q1178" s="6"/>
      <c r="R1178" s="6"/>
      <c r="S1178" s="6"/>
      <c r="T1178" s="6"/>
      <c r="U1178" s="6"/>
      <c r="V1178" s="6"/>
    </row>
    <row r="1179" spans="2:22" s="77" customFormat="1" x14ac:dyDescent="0.2">
      <c r="B1179" s="128"/>
      <c r="E1179" s="78"/>
      <c r="F1179" s="166"/>
      <c r="G1179" s="78"/>
      <c r="H1179" s="161"/>
      <c r="I1179" s="161"/>
      <c r="J1179" s="161"/>
      <c r="K1179" s="78"/>
      <c r="L1179" s="78"/>
      <c r="M1179" s="78"/>
      <c r="N1179" s="78"/>
      <c r="O1179" s="78"/>
      <c r="P1179" s="6"/>
      <c r="Q1179" s="6"/>
      <c r="R1179" s="6"/>
      <c r="S1179" s="6"/>
      <c r="T1179" s="6"/>
      <c r="U1179" s="6"/>
      <c r="V1179" s="6"/>
    </row>
    <row r="1180" spans="2:22" s="77" customFormat="1" x14ac:dyDescent="0.2">
      <c r="B1180" s="128"/>
      <c r="E1180" s="78"/>
      <c r="F1180" s="166"/>
      <c r="G1180" s="78"/>
      <c r="H1180" s="161"/>
      <c r="I1180" s="161"/>
      <c r="J1180" s="161"/>
      <c r="K1180" s="78"/>
      <c r="L1180" s="78"/>
      <c r="M1180" s="78"/>
      <c r="N1180" s="78"/>
      <c r="O1180" s="78"/>
      <c r="P1180" s="6"/>
      <c r="Q1180" s="6"/>
      <c r="R1180" s="6"/>
      <c r="S1180" s="6"/>
      <c r="T1180" s="6"/>
      <c r="U1180" s="6"/>
      <c r="V1180" s="6"/>
    </row>
    <row r="1181" spans="2:22" s="77" customFormat="1" x14ac:dyDescent="0.2">
      <c r="B1181" s="128"/>
      <c r="E1181" s="78"/>
      <c r="F1181" s="166"/>
      <c r="G1181" s="78"/>
      <c r="H1181" s="161"/>
      <c r="I1181" s="161"/>
      <c r="J1181" s="161"/>
      <c r="K1181" s="78"/>
      <c r="L1181" s="78"/>
      <c r="M1181" s="78"/>
      <c r="N1181" s="78"/>
      <c r="O1181" s="78"/>
      <c r="P1181" s="6"/>
      <c r="Q1181" s="6"/>
      <c r="R1181" s="6"/>
      <c r="S1181" s="6"/>
      <c r="T1181" s="6"/>
      <c r="U1181" s="6"/>
      <c r="V1181" s="6"/>
    </row>
    <row r="1182" spans="2:22" s="77" customFormat="1" x14ac:dyDescent="0.2">
      <c r="B1182" s="128"/>
      <c r="E1182" s="78"/>
      <c r="F1182" s="166"/>
      <c r="G1182" s="78"/>
      <c r="H1182" s="161"/>
      <c r="I1182" s="161"/>
      <c r="J1182" s="161"/>
      <c r="K1182" s="78"/>
      <c r="L1182" s="78"/>
      <c r="M1182" s="78"/>
      <c r="N1182" s="78"/>
      <c r="O1182" s="78"/>
      <c r="P1182" s="6"/>
      <c r="Q1182" s="6"/>
      <c r="R1182" s="6"/>
      <c r="S1182" s="6"/>
      <c r="T1182" s="6"/>
      <c r="U1182" s="6"/>
      <c r="V1182" s="6"/>
    </row>
    <row r="1183" spans="2:22" s="77" customFormat="1" x14ac:dyDescent="0.2">
      <c r="B1183" s="128"/>
      <c r="E1183" s="78"/>
      <c r="F1183" s="166"/>
      <c r="G1183" s="78"/>
      <c r="H1183" s="161"/>
      <c r="I1183" s="161"/>
      <c r="J1183" s="161"/>
      <c r="K1183" s="78"/>
      <c r="L1183" s="78"/>
      <c r="M1183" s="78"/>
      <c r="N1183" s="78"/>
      <c r="O1183" s="78"/>
      <c r="P1183" s="6"/>
      <c r="Q1183" s="6"/>
      <c r="R1183" s="6"/>
      <c r="S1183" s="6"/>
      <c r="T1183" s="6"/>
      <c r="U1183" s="6"/>
      <c r="V1183" s="6"/>
    </row>
    <row r="1184" spans="2:22" s="77" customFormat="1" x14ac:dyDescent="0.2">
      <c r="B1184" s="128"/>
      <c r="E1184" s="78"/>
      <c r="F1184" s="166"/>
      <c r="G1184" s="78"/>
      <c r="H1184" s="161"/>
      <c r="I1184" s="161"/>
      <c r="J1184" s="161"/>
      <c r="K1184" s="78"/>
      <c r="L1184" s="78"/>
      <c r="M1184" s="78"/>
      <c r="N1184" s="78"/>
      <c r="O1184" s="78"/>
      <c r="P1184" s="6"/>
      <c r="Q1184" s="6"/>
      <c r="R1184" s="6"/>
      <c r="S1184" s="6"/>
      <c r="T1184" s="6"/>
      <c r="U1184" s="6"/>
      <c r="V1184" s="6"/>
    </row>
    <row r="1185" spans="2:22" s="77" customFormat="1" x14ac:dyDescent="0.2">
      <c r="B1185" s="128"/>
      <c r="E1185" s="78"/>
      <c r="F1185" s="166"/>
      <c r="G1185" s="78"/>
      <c r="H1185" s="161"/>
      <c r="I1185" s="161"/>
      <c r="J1185" s="161"/>
      <c r="K1185" s="78"/>
      <c r="L1185" s="78"/>
      <c r="M1185" s="78"/>
      <c r="N1185" s="78"/>
      <c r="O1185" s="78"/>
      <c r="P1185" s="6"/>
      <c r="Q1185" s="6"/>
      <c r="R1185" s="6"/>
      <c r="S1185" s="6"/>
      <c r="T1185" s="6"/>
      <c r="U1185" s="6"/>
      <c r="V1185" s="6"/>
    </row>
    <row r="1186" spans="2:22" s="77" customFormat="1" x14ac:dyDescent="0.2">
      <c r="B1186" s="128"/>
      <c r="E1186" s="78"/>
      <c r="F1186" s="166"/>
      <c r="G1186" s="78"/>
      <c r="H1186" s="161"/>
      <c r="I1186" s="161"/>
      <c r="J1186" s="161"/>
      <c r="K1186" s="78"/>
      <c r="L1186" s="78"/>
      <c r="M1186" s="78"/>
      <c r="N1186" s="78"/>
      <c r="O1186" s="78"/>
      <c r="P1186" s="6"/>
      <c r="Q1186" s="6"/>
      <c r="R1186" s="6"/>
      <c r="S1186" s="6"/>
      <c r="T1186" s="6"/>
      <c r="U1186" s="6"/>
      <c r="V1186" s="6"/>
    </row>
    <row r="1187" spans="2:22" s="77" customFormat="1" x14ac:dyDescent="0.2">
      <c r="B1187" s="128"/>
      <c r="E1187" s="78"/>
      <c r="F1187" s="166"/>
      <c r="G1187" s="78"/>
      <c r="H1187" s="161"/>
      <c r="I1187" s="161"/>
      <c r="J1187" s="161"/>
      <c r="K1187" s="78"/>
      <c r="L1187" s="78"/>
      <c r="M1187" s="78"/>
      <c r="N1187" s="78"/>
      <c r="O1187" s="78"/>
      <c r="P1187" s="6"/>
      <c r="Q1187" s="6"/>
      <c r="R1187" s="6"/>
      <c r="S1187" s="6"/>
      <c r="T1187" s="6"/>
      <c r="U1187" s="6"/>
      <c r="V1187" s="6"/>
    </row>
    <row r="1188" spans="2:22" s="77" customFormat="1" x14ac:dyDescent="0.2">
      <c r="B1188" s="128"/>
      <c r="E1188" s="78"/>
      <c r="F1188" s="166"/>
      <c r="G1188" s="78"/>
      <c r="H1188" s="161"/>
      <c r="I1188" s="161"/>
      <c r="J1188" s="161"/>
      <c r="K1188" s="78"/>
      <c r="L1188" s="78"/>
      <c r="M1188" s="78"/>
      <c r="N1188" s="78"/>
      <c r="O1188" s="78"/>
      <c r="P1188" s="6"/>
      <c r="Q1188" s="6"/>
      <c r="R1188" s="6"/>
      <c r="S1188" s="6"/>
      <c r="T1188" s="6"/>
      <c r="U1188" s="6"/>
      <c r="V1188" s="6"/>
    </row>
    <row r="1189" spans="2:22" s="77" customFormat="1" x14ac:dyDescent="0.2">
      <c r="B1189" s="128"/>
      <c r="E1189" s="78"/>
      <c r="F1189" s="166"/>
      <c r="G1189" s="78"/>
      <c r="H1189" s="161"/>
      <c r="I1189" s="161"/>
      <c r="J1189" s="161"/>
      <c r="K1189" s="78"/>
      <c r="L1189" s="78"/>
      <c r="M1189" s="78"/>
      <c r="N1189" s="78"/>
      <c r="O1189" s="78"/>
      <c r="P1189" s="6"/>
      <c r="Q1189" s="6"/>
      <c r="R1189" s="6"/>
      <c r="S1189" s="6"/>
      <c r="T1189" s="6"/>
      <c r="U1189" s="6"/>
      <c r="V1189" s="6"/>
    </row>
    <row r="1190" spans="2:22" s="77" customFormat="1" x14ac:dyDescent="0.2">
      <c r="B1190" s="128"/>
      <c r="E1190" s="78"/>
      <c r="F1190" s="166"/>
      <c r="G1190" s="78"/>
      <c r="H1190" s="161"/>
      <c r="I1190" s="161"/>
      <c r="J1190" s="161"/>
      <c r="K1190" s="78"/>
      <c r="L1190" s="78"/>
      <c r="M1190" s="78"/>
      <c r="N1190" s="78"/>
      <c r="O1190" s="78"/>
      <c r="P1190" s="6"/>
      <c r="Q1190" s="6"/>
      <c r="R1190" s="6"/>
      <c r="S1190" s="6"/>
      <c r="T1190" s="6"/>
      <c r="U1190" s="6"/>
      <c r="V1190" s="6"/>
    </row>
    <row r="1191" spans="2:22" s="77" customFormat="1" x14ac:dyDescent="0.2">
      <c r="B1191" s="128"/>
      <c r="E1191" s="78"/>
      <c r="F1191" s="166"/>
      <c r="G1191" s="78"/>
      <c r="H1191" s="161"/>
      <c r="I1191" s="161"/>
      <c r="J1191" s="161"/>
      <c r="K1191" s="78"/>
      <c r="L1191" s="78"/>
      <c r="M1191" s="78"/>
      <c r="N1191" s="78"/>
      <c r="O1191" s="78"/>
      <c r="P1191" s="6"/>
      <c r="Q1191" s="6"/>
      <c r="R1191" s="6"/>
      <c r="S1191" s="6"/>
      <c r="T1191" s="6"/>
      <c r="U1191" s="6"/>
      <c r="V1191" s="6"/>
    </row>
    <row r="1192" spans="2:22" s="77" customFormat="1" x14ac:dyDescent="0.2">
      <c r="B1192" s="128"/>
      <c r="E1192" s="78"/>
      <c r="F1192" s="166"/>
      <c r="G1192" s="78"/>
      <c r="H1192" s="161"/>
      <c r="I1192" s="161"/>
      <c r="J1192" s="161"/>
      <c r="K1192" s="78"/>
      <c r="L1192" s="78"/>
      <c r="M1192" s="78"/>
      <c r="N1192" s="78"/>
      <c r="O1192" s="78"/>
      <c r="P1192" s="6"/>
      <c r="Q1192" s="6"/>
      <c r="R1192" s="6"/>
      <c r="S1192" s="6"/>
      <c r="T1192" s="6"/>
      <c r="U1192" s="6"/>
      <c r="V1192" s="6"/>
    </row>
    <row r="1193" spans="2:22" s="77" customFormat="1" x14ac:dyDescent="0.2">
      <c r="B1193" s="128"/>
      <c r="E1193" s="78"/>
      <c r="F1193" s="166"/>
      <c r="G1193" s="78"/>
      <c r="H1193" s="161"/>
      <c r="I1193" s="161"/>
      <c r="J1193" s="161"/>
      <c r="K1193" s="78"/>
      <c r="L1193" s="78"/>
      <c r="M1193" s="78"/>
      <c r="N1193" s="78"/>
      <c r="O1193" s="78"/>
      <c r="P1193" s="6"/>
      <c r="Q1193" s="6"/>
      <c r="R1193" s="6"/>
      <c r="S1193" s="6"/>
      <c r="T1193" s="6"/>
      <c r="U1193" s="6"/>
      <c r="V1193" s="6"/>
    </row>
    <row r="1194" spans="2:22" s="77" customFormat="1" x14ac:dyDescent="0.2">
      <c r="B1194" s="128"/>
      <c r="E1194" s="78"/>
      <c r="F1194" s="166"/>
      <c r="G1194" s="78"/>
      <c r="H1194" s="161"/>
      <c r="I1194" s="161"/>
      <c r="J1194" s="161"/>
      <c r="K1194" s="78"/>
      <c r="L1194" s="78"/>
      <c r="M1194" s="78"/>
      <c r="N1194" s="78"/>
      <c r="O1194" s="78"/>
      <c r="P1194" s="6"/>
      <c r="Q1194" s="6"/>
      <c r="R1194" s="6"/>
      <c r="S1194" s="6"/>
      <c r="T1194" s="6"/>
      <c r="U1194" s="6"/>
      <c r="V1194" s="6"/>
    </row>
    <row r="1195" spans="2:22" s="77" customFormat="1" x14ac:dyDescent="0.2">
      <c r="B1195" s="128"/>
      <c r="E1195" s="78"/>
      <c r="F1195" s="166"/>
      <c r="G1195" s="78"/>
      <c r="H1195" s="161"/>
      <c r="I1195" s="161"/>
      <c r="J1195" s="161"/>
      <c r="K1195" s="78"/>
      <c r="L1195" s="78"/>
      <c r="M1195" s="78"/>
      <c r="N1195" s="78"/>
      <c r="O1195" s="78"/>
      <c r="P1195" s="6"/>
      <c r="Q1195" s="6"/>
      <c r="R1195" s="6"/>
      <c r="S1195" s="6"/>
      <c r="T1195" s="6"/>
      <c r="U1195" s="6"/>
      <c r="V1195" s="6"/>
    </row>
    <row r="1196" spans="2:22" s="77" customFormat="1" x14ac:dyDescent="0.2">
      <c r="B1196" s="128"/>
      <c r="E1196" s="78"/>
      <c r="F1196" s="166"/>
      <c r="G1196" s="78"/>
      <c r="H1196" s="161"/>
      <c r="I1196" s="161"/>
      <c r="J1196" s="161"/>
      <c r="K1196" s="78"/>
      <c r="L1196" s="78"/>
      <c r="M1196" s="78"/>
      <c r="N1196" s="78"/>
      <c r="O1196" s="78"/>
      <c r="P1196" s="6"/>
      <c r="Q1196" s="6"/>
      <c r="R1196" s="6"/>
      <c r="S1196" s="6"/>
      <c r="T1196" s="6"/>
      <c r="U1196" s="6"/>
      <c r="V1196" s="6"/>
    </row>
    <row r="1197" spans="2:22" s="77" customFormat="1" x14ac:dyDescent="0.2">
      <c r="B1197" s="128"/>
      <c r="E1197" s="78"/>
      <c r="F1197" s="166"/>
      <c r="G1197" s="78"/>
      <c r="H1197" s="161"/>
      <c r="I1197" s="161"/>
      <c r="J1197" s="161"/>
      <c r="K1197" s="78"/>
      <c r="L1197" s="78"/>
      <c r="M1197" s="78"/>
      <c r="N1197" s="78"/>
      <c r="O1197" s="78"/>
      <c r="P1197" s="6"/>
      <c r="Q1197" s="6"/>
      <c r="R1197" s="6"/>
      <c r="S1197" s="6"/>
      <c r="T1197" s="6"/>
      <c r="U1197" s="6"/>
      <c r="V1197" s="6"/>
    </row>
    <row r="1198" spans="2:22" s="77" customFormat="1" x14ac:dyDescent="0.2">
      <c r="B1198" s="128"/>
      <c r="E1198" s="78"/>
      <c r="F1198" s="166"/>
      <c r="G1198" s="78"/>
      <c r="H1198" s="161"/>
      <c r="I1198" s="161"/>
      <c r="J1198" s="161"/>
      <c r="K1198" s="78"/>
      <c r="L1198" s="78"/>
      <c r="M1198" s="78"/>
      <c r="N1198" s="78"/>
      <c r="O1198" s="78"/>
      <c r="P1198" s="6"/>
      <c r="Q1198" s="6"/>
      <c r="R1198" s="6"/>
      <c r="S1198" s="6"/>
      <c r="T1198" s="6"/>
      <c r="U1198" s="6"/>
      <c r="V1198" s="6"/>
    </row>
    <row r="1199" spans="2:22" s="77" customFormat="1" x14ac:dyDescent="0.2">
      <c r="B1199" s="128"/>
      <c r="E1199" s="78"/>
      <c r="F1199" s="166"/>
      <c r="G1199" s="78"/>
      <c r="H1199" s="161"/>
      <c r="I1199" s="161"/>
      <c r="J1199" s="161"/>
      <c r="K1199" s="78"/>
      <c r="L1199" s="78"/>
      <c r="M1199" s="78"/>
      <c r="N1199" s="78"/>
      <c r="O1199" s="78"/>
      <c r="P1199" s="6"/>
      <c r="Q1199" s="6"/>
      <c r="R1199" s="6"/>
      <c r="S1199" s="6"/>
      <c r="T1199" s="6"/>
      <c r="U1199" s="6"/>
      <c r="V1199" s="6"/>
    </row>
    <row r="1200" spans="2:22" s="77" customFormat="1" x14ac:dyDescent="0.2">
      <c r="B1200" s="128"/>
      <c r="E1200" s="78"/>
      <c r="F1200" s="166"/>
      <c r="G1200" s="78"/>
      <c r="H1200" s="161"/>
      <c r="I1200" s="161"/>
      <c r="J1200" s="161"/>
      <c r="K1200" s="78"/>
      <c r="L1200" s="78"/>
      <c r="M1200" s="78"/>
      <c r="N1200" s="78"/>
      <c r="O1200" s="78"/>
      <c r="P1200" s="6"/>
      <c r="Q1200" s="6"/>
      <c r="R1200" s="6"/>
      <c r="S1200" s="6"/>
      <c r="T1200" s="6"/>
      <c r="U1200" s="6"/>
      <c r="V1200" s="6"/>
    </row>
    <row r="1201" spans="2:22" s="77" customFormat="1" x14ac:dyDescent="0.2">
      <c r="B1201" s="128"/>
      <c r="E1201" s="78"/>
      <c r="F1201" s="166"/>
      <c r="G1201" s="78"/>
      <c r="H1201" s="161"/>
      <c r="I1201" s="161"/>
      <c r="J1201" s="161"/>
      <c r="K1201" s="78"/>
      <c r="L1201" s="78"/>
      <c r="M1201" s="78"/>
      <c r="N1201" s="78"/>
      <c r="O1201" s="78"/>
      <c r="P1201" s="6"/>
      <c r="Q1201" s="6"/>
      <c r="R1201" s="6"/>
      <c r="S1201" s="6"/>
      <c r="T1201" s="6"/>
      <c r="U1201" s="6"/>
      <c r="V1201" s="6"/>
    </row>
    <row r="1202" spans="2:22" s="77" customFormat="1" x14ac:dyDescent="0.2">
      <c r="B1202" s="128"/>
      <c r="E1202" s="78"/>
      <c r="F1202" s="166"/>
      <c r="G1202" s="78"/>
      <c r="H1202" s="161"/>
      <c r="I1202" s="161"/>
      <c r="J1202" s="161"/>
      <c r="K1202" s="78"/>
      <c r="L1202" s="78"/>
      <c r="M1202" s="78"/>
      <c r="N1202" s="78"/>
      <c r="O1202" s="78"/>
      <c r="P1202" s="6"/>
      <c r="Q1202" s="6"/>
      <c r="R1202" s="6"/>
      <c r="S1202" s="6"/>
      <c r="T1202" s="6"/>
      <c r="U1202" s="6"/>
      <c r="V1202" s="6"/>
    </row>
    <row r="1203" spans="2:22" s="77" customFormat="1" x14ac:dyDescent="0.2">
      <c r="B1203" s="128"/>
      <c r="E1203" s="78"/>
      <c r="F1203" s="166"/>
      <c r="G1203" s="78"/>
      <c r="H1203" s="161"/>
      <c r="I1203" s="161"/>
      <c r="J1203" s="161"/>
      <c r="K1203" s="78"/>
      <c r="L1203" s="78"/>
      <c r="M1203" s="78"/>
      <c r="N1203" s="78"/>
      <c r="O1203" s="78"/>
      <c r="P1203" s="6"/>
      <c r="Q1203" s="6"/>
      <c r="R1203" s="6"/>
      <c r="S1203" s="6"/>
      <c r="T1203" s="6"/>
      <c r="U1203" s="6"/>
      <c r="V1203" s="6"/>
    </row>
    <row r="1204" spans="2:22" s="77" customFormat="1" x14ac:dyDescent="0.2">
      <c r="B1204" s="128"/>
      <c r="E1204" s="78"/>
      <c r="F1204" s="166"/>
      <c r="G1204" s="78"/>
      <c r="H1204" s="161"/>
      <c r="I1204" s="161"/>
      <c r="J1204" s="161"/>
      <c r="K1204" s="78"/>
      <c r="L1204" s="78"/>
      <c r="M1204" s="78"/>
      <c r="N1204" s="78"/>
      <c r="O1204" s="78"/>
      <c r="P1204" s="6"/>
      <c r="Q1204" s="6"/>
      <c r="R1204" s="6"/>
      <c r="S1204" s="6"/>
      <c r="T1204" s="6"/>
      <c r="U1204" s="6"/>
      <c r="V1204" s="6"/>
    </row>
    <row r="1205" spans="2:22" s="77" customFormat="1" x14ac:dyDescent="0.2">
      <c r="B1205" s="128"/>
      <c r="E1205" s="78"/>
      <c r="F1205" s="166"/>
      <c r="G1205" s="78"/>
      <c r="H1205" s="161"/>
      <c r="I1205" s="161"/>
      <c r="J1205" s="161"/>
      <c r="K1205" s="78"/>
      <c r="L1205" s="78"/>
      <c r="M1205" s="78"/>
      <c r="N1205" s="78"/>
      <c r="O1205" s="78"/>
      <c r="P1205" s="6"/>
      <c r="Q1205" s="6"/>
      <c r="R1205" s="6"/>
      <c r="S1205" s="6"/>
      <c r="T1205" s="6"/>
      <c r="U1205" s="6"/>
      <c r="V1205" s="6"/>
    </row>
    <row r="1206" spans="2:22" s="77" customFormat="1" x14ac:dyDescent="0.2">
      <c r="B1206" s="128"/>
      <c r="E1206" s="78"/>
      <c r="F1206" s="166"/>
      <c r="G1206" s="78"/>
      <c r="H1206" s="161"/>
      <c r="I1206" s="161"/>
      <c r="J1206" s="161"/>
      <c r="K1206" s="78"/>
      <c r="L1206" s="78"/>
      <c r="M1206" s="78"/>
      <c r="N1206" s="78"/>
      <c r="O1206" s="78"/>
      <c r="P1206" s="6"/>
      <c r="Q1206" s="6"/>
      <c r="R1206" s="6"/>
      <c r="S1206" s="6"/>
      <c r="T1206" s="6"/>
      <c r="U1206" s="6"/>
      <c r="V1206" s="6"/>
    </row>
    <row r="1207" spans="2:22" s="77" customFormat="1" x14ac:dyDescent="0.2">
      <c r="B1207" s="128"/>
      <c r="E1207" s="78"/>
      <c r="F1207" s="166"/>
      <c r="G1207" s="78"/>
      <c r="H1207" s="161"/>
      <c r="I1207" s="161"/>
      <c r="J1207" s="161"/>
      <c r="K1207" s="78"/>
      <c r="L1207" s="78"/>
      <c r="M1207" s="78"/>
      <c r="N1207" s="78"/>
      <c r="O1207" s="78"/>
      <c r="P1207" s="6"/>
      <c r="Q1207" s="6"/>
      <c r="R1207" s="6"/>
      <c r="S1207" s="6"/>
      <c r="T1207" s="6"/>
      <c r="U1207" s="6"/>
      <c r="V1207" s="6"/>
    </row>
    <row r="1208" spans="2:22" s="77" customFormat="1" x14ac:dyDescent="0.2">
      <c r="B1208" s="128"/>
      <c r="E1208" s="78"/>
      <c r="F1208" s="166"/>
      <c r="G1208" s="78"/>
      <c r="H1208" s="161"/>
      <c r="I1208" s="161"/>
      <c r="J1208" s="161"/>
      <c r="K1208" s="78"/>
      <c r="L1208" s="78"/>
      <c r="M1208" s="78"/>
      <c r="N1208" s="78"/>
      <c r="O1208" s="78"/>
      <c r="P1208" s="6"/>
      <c r="Q1208" s="6"/>
      <c r="R1208" s="6"/>
      <c r="S1208" s="6"/>
      <c r="T1208" s="6"/>
      <c r="U1208" s="6"/>
      <c r="V1208" s="6"/>
    </row>
    <row r="1209" spans="2:22" s="77" customFormat="1" x14ac:dyDescent="0.2">
      <c r="B1209" s="128"/>
      <c r="E1209" s="78"/>
      <c r="F1209" s="166"/>
      <c r="G1209" s="78"/>
      <c r="H1209" s="161"/>
      <c r="I1209" s="161"/>
      <c r="J1209" s="161"/>
      <c r="K1209" s="78"/>
      <c r="L1209" s="78"/>
      <c r="M1209" s="78"/>
      <c r="N1209" s="78"/>
      <c r="O1209" s="78"/>
      <c r="P1209" s="6"/>
      <c r="Q1209" s="6"/>
      <c r="R1209" s="6"/>
      <c r="S1209" s="6"/>
      <c r="T1209" s="6"/>
      <c r="U1209" s="6"/>
      <c r="V1209" s="6"/>
    </row>
    <row r="1210" spans="2:22" s="77" customFormat="1" x14ac:dyDescent="0.2">
      <c r="B1210" s="128"/>
      <c r="E1210" s="78"/>
      <c r="F1210" s="166"/>
      <c r="G1210" s="78"/>
      <c r="H1210" s="161"/>
      <c r="I1210" s="161"/>
      <c r="J1210" s="161"/>
      <c r="K1210" s="78"/>
      <c r="L1210" s="78"/>
      <c r="M1210" s="78"/>
      <c r="N1210" s="78"/>
      <c r="O1210" s="78"/>
      <c r="P1210" s="6"/>
      <c r="Q1210" s="6"/>
      <c r="R1210" s="6"/>
      <c r="S1210" s="6"/>
      <c r="T1210" s="6"/>
      <c r="U1210" s="6"/>
      <c r="V1210" s="6"/>
    </row>
    <row r="1211" spans="2:22" s="77" customFormat="1" x14ac:dyDescent="0.2">
      <c r="B1211" s="128"/>
      <c r="E1211" s="78"/>
      <c r="F1211" s="166"/>
      <c r="G1211" s="78"/>
      <c r="H1211" s="161"/>
      <c r="I1211" s="161"/>
      <c r="J1211" s="161"/>
      <c r="K1211" s="78"/>
      <c r="L1211" s="78"/>
      <c r="M1211" s="78"/>
      <c r="N1211" s="78"/>
      <c r="O1211" s="78"/>
      <c r="P1211" s="6"/>
      <c r="Q1211" s="6"/>
      <c r="R1211" s="6"/>
      <c r="S1211" s="6"/>
      <c r="T1211" s="6"/>
      <c r="U1211" s="6"/>
      <c r="V1211" s="6"/>
    </row>
    <row r="1212" spans="2:22" s="77" customFormat="1" x14ac:dyDescent="0.2">
      <c r="B1212" s="128"/>
      <c r="E1212" s="78"/>
      <c r="F1212" s="166"/>
      <c r="G1212" s="78"/>
      <c r="H1212" s="161"/>
      <c r="I1212" s="161"/>
      <c r="J1212" s="161"/>
      <c r="K1212" s="78"/>
      <c r="L1212" s="78"/>
      <c r="M1212" s="78"/>
      <c r="N1212" s="78"/>
      <c r="O1212" s="78"/>
      <c r="P1212" s="6"/>
      <c r="Q1212" s="6"/>
      <c r="R1212" s="6"/>
      <c r="S1212" s="6"/>
      <c r="T1212" s="6"/>
      <c r="U1212" s="6"/>
      <c r="V1212" s="6"/>
    </row>
    <row r="1213" spans="2:22" s="77" customFormat="1" x14ac:dyDescent="0.2">
      <c r="B1213" s="128"/>
      <c r="E1213" s="78"/>
      <c r="F1213" s="166"/>
      <c r="G1213" s="78"/>
      <c r="H1213" s="161"/>
      <c r="I1213" s="161"/>
      <c r="J1213" s="161"/>
      <c r="K1213" s="78"/>
      <c r="L1213" s="78"/>
      <c r="M1213" s="78"/>
      <c r="N1213" s="78"/>
      <c r="O1213" s="78"/>
      <c r="P1213" s="6"/>
      <c r="Q1213" s="6"/>
      <c r="R1213" s="6"/>
      <c r="S1213" s="6"/>
      <c r="T1213" s="6"/>
      <c r="U1213" s="6"/>
      <c r="V1213" s="6"/>
    </row>
    <row r="1214" spans="2:22" s="77" customFormat="1" x14ac:dyDescent="0.2">
      <c r="B1214" s="128"/>
      <c r="E1214" s="78"/>
      <c r="F1214" s="166"/>
      <c r="G1214" s="78"/>
      <c r="H1214" s="161"/>
      <c r="I1214" s="161"/>
      <c r="J1214" s="161"/>
      <c r="K1214" s="78"/>
      <c r="L1214" s="78"/>
      <c r="M1214" s="78"/>
      <c r="N1214" s="78"/>
      <c r="O1214" s="78"/>
      <c r="P1214" s="6"/>
      <c r="Q1214" s="6"/>
      <c r="R1214" s="6"/>
      <c r="S1214" s="6"/>
      <c r="T1214" s="6"/>
      <c r="U1214" s="6"/>
      <c r="V1214" s="6"/>
    </row>
    <row r="1215" spans="2:22" s="77" customFormat="1" x14ac:dyDescent="0.2">
      <c r="B1215" s="128"/>
      <c r="E1215" s="78"/>
      <c r="F1215" s="166"/>
      <c r="G1215" s="78"/>
      <c r="H1215" s="161"/>
      <c r="I1215" s="161"/>
      <c r="J1215" s="161"/>
      <c r="K1215" s="78"/>
      <c r="L1215" s="78"/>
      <c r="M1215" s="78"/>
      <c r="N1215" s="78"/>
      <c r="O1215" s="78"/>
      <c r="P1215" s="6"/>
      <c r="Q1215" s="6"/>
      <c r="R1215" s="6"/>
      <c r="S1215" s="6"/>
      <c r="T1215" s="6"/>
      <c r="U1215" s="6"/>
      <c r="V1215" s="6"/>
    </row>
    <row r="1216" spans="2:22" s="77" customFormat="1" x14ac:dyDescent="0.2">
      <c r="B1216" s="128"/>
      <c r="E1216" s="78"/>
      <c r="F1216" s="166"/>
      <c r="G1216" s="78"/>
      <c r="H1216" s="161"/>
      <c r="I1216" s="161"/>
      <c r="J1216" s="161"/>
      <c r="K1216" s="78"/>
      <c r="L1216" s="78"/>
      <c r="M1216" s="78"/>
      <c r="N1216" s="78"/>
      <c r="O1216" s="78"/>
      <c r="P1216" s="6"/>
      <c r="Q1216" s="6"/>
      <c r="R1216" s="6"/>
      <c r="S1216" s="6"/>
      <c r="T1216" s="6"/>
      <c r="U1216" s="6"/>
      <c r="V1216" s="6"/>
    </row>
    <row r="1217" spans="2:22" s="77" customFormat="1" x14ac:dyDescent="0.2">
      <c r="B1217" s="128"/>
      <c r="E1217" s="78"/>
      <c r="F1217" s="166"/>
      <c r="G1217" s="78"/>
      <c r="H1217" s="161"/>
      <c r="I1217" s="161"/>
      <c r="J1217" s="161"/>
      <c r="K1217" s="78"/>
      <c r="L1217" s="78"/>
      <c r="M1217" s="78"/>
      <c r="N1217" s="78"/>
      <c r="O1217" s="78"/>
      <c r="P1217" s="6"/>
      <c r="Q1217" s="6"/>
      <c r="R1217" s="6"/>
      <c r="S1217" s="6"/>
      <c r="T1217" s="6"/>
      <c r="U1217" s="6"/>
      <c r="V1217" s="6"/>
    </row>
    <row r="1218" spans="2:22" s="77" customFormat="1" x14ac:dyDescent="0.2">
      <c r="B1218" s="128"/>
      <c r="E1218" s="78"/>
      <c r="F1218" s="166"/>
      <c r="G1218" s="78"/>
      <c r="H1218" s="161"/>
      <c r="I1218" s="161"/>
      <c r="J1218" s="161"/>
      <c r="K1218" s="78"/>
      <c r="L1218" s="78"/>
      <c r="M1218" s="78"/>
      <c r="N1218" s="78"/>
      <c r="O1218" s="78"/>
      <c r="P1218" s="6"/>
      <c r="Q1218" s="6"/>
      <c r="R1218" s="6"/>
      <c r="S1218" s="6"/>
      <c r="T1218" s="6"/>
      <c r="U1218" s="6"/>
      <c r="V1218" s="6"/>
    </row>
    <row r="1219" spans="2:22" s="77" customFormat="1" x14ac:dyDescent="0.2">
      <c r="B1219" s="128"/>
      <c r="E1219" s="78"/>
      <c r="F1219" s="166"/>
      <c r="G1219" s="78"/>
      <c r="H1219" s="161"/>
      <c r="I1219" s="161"/>
      <c r="J1219" s="161"/>
      <c r="K1219" s="78"/>
      <c r="L1219" s="78"/>
      <c r="M1219" s="78"/>
      <c r="N1219" s="78"/>
      <c r="O1219" s="78"/>
      <c r="P1219" s="6"/>
      <c r="Q1219" s="6"/>
      <c r="R1219" s="6"/>
      <c r="S1219" s="6"/>
      <c r="T1219" s="6"/>
      <c r="U1219" s="6"/>
      <c r="V1219" s="6"/>
    </row>
    <row r="1220" spans="2:22" s="77" customFormat="1" x14ac:dyDescent="0.2">
      <c r="B1220" s="128"/>
      <c r="E1220" s="78"/>
      <c r="F1220" s="166"/>
      <c r="G1220" s="78"/>
      <c r="H1220" s="161"/>
      <c r="I1220" s="161"/>
      <c r="J1220" s="161"/>
      <c r="K1220" s="78"/>
      <c r="L1220" s="78"/>
      <c r="M1220" s="78"/>
      <c r="N1220" s="78"/>
      <c r="O1220" s="78"/>
      <c r="P1220" s="6"/>
      <c r="Q1220" s="6"/>
      <c r="R1220" s="6"/>
      <c r="S1220" s="6"/>
      <c r="T1220" s="6"/>
      <c r="U1220" s="6"/>
      <c r="V1220" s="6"/>
    </row>
    <row r="1221" spans="2:22" s="77" customFormat="1" x14ac:dyDescent="0.2">
      <c r="B1221" s="128"/>
      <c r="E1221" s="78"/>
      <c r="F1221" s="166"/>
      <c r="G1221" s="78"/>
      <c r="H1221" s="161"/>
      <c r="I1221" s="161"/>
      <c r="J1221" s="161"/>
      <c r="K1221" s="78"/>
      <c r="L1221" s="78"/>
      <c r="M1221" s="78"/>
      <c r="N1221" s="78"/>
      <c r="O1221" s="78"/>
      <c r="P1221" s="6"/>
      <c r="Q1221" s="6"/>
      <c r="R1221" s="6"/>
      <c r="S1221" s="6"/>
      <c r="T1221" s="6"/>
      <c r="U1221" s="6"/>
      <c r="V1221" s="6"/>
    </row>
    <row r="1222" spans="2:22" s="77" customFormat="1" x14ac:dyDescent="0.2">
      <c r="B1222" s="128"/>
      <c r="E1222" s="78"/>
      <c r="F1222" s="166"/>
      <c r="G1222" s="78"/>
      <c r="H1222" s="161"/>
      <c r="I1222" s="161"/>
      <c r="J1222" s="161"/>
      <c r="K1222" s="78"/>
      <c r="L1222" s="78"/>
      <c r="M1222" s="78"/>
      <c r="N1222" s="78"/>
      <c r="O1222" s="78"/>
      <c r="P1222" s="6"/>
      <c r="Q1222" s="6"/>
      <c r="R1222" s="6"/>
      <c r="S1222" s="6"/>
      <c r="T1222" s="6"/>
      <c r="U1222" s="6"/>
      <c r="V1222" s="6"/>
    </row>
    <row r="1223" spans="2:22" s="77" customFormat="1" x14ac:dyDescent="0.2">
      <c r="B1223" s="128"/>
      <c r="E1223" s="78"/>
      <c r="F1223" s="166"/>
      <c r="G1223" s="78"/>
      <c r="H1223" s="161"/>
      <c r="I1223" s="161"/>
      <c r="J1223" s="161"/>
      <c r="K1223" s="78"/>
      <c r="L1223" s="78"/>
      <c r="M1223" s="78"/>
      <c r="N1223" s="78"/>
      <c r="O1223" s="78"/>
      <c r="P1223" s="6"/>
      <c r="Q1223" s="6"/>
      <c r="R1223" s="6"/>
      <c r="S1223" s="6"/>
      <c r="T1223" s="6"/>
      <c r="U1223" s="6"/>
      <c r="V1223" s="6"/>
    </row>
    <row r="1224" spans="2:22" s="77" customFormat="1" x14ac:dyDescent="0.2">
      <c r="B1224" s="128"/>
      <c r="E1224" s="78"/>
      <c r="F1224" s="166"/>
      <c r="G1224" s="78"/>
      <c r="H1224" s="161"/>
      <c r="I1224" s="161"/>
      <c r="J1224" s="161"/>
      <c r="K1224" s="78"/>
      <c r="L1224" s="78"/>
      <c r="M1224" s="78"/>
      <c r="N1224" s="78"/>
      <c r="O1224" s="78"/>
      <c r="P1224" s="6"/>
      <c r="Q1224" s="6"/>
      <c r="R1224" s="6"/>
      <c r="S1224" s="6"/>
      <c r="T1224" s="6"/>
      <c r="U1224" s="6"/>
      <c r="V1224" s="6"/>
    </row>
    <row r="1225" spans="2:22" s="77" customFormat="1" x14ac:dyDescent="0.2">
      <c r="B1225" s="128"/>
      <c r="E1225" s="78"/>
      <c r="F1225" s="166"/>
      <c r="G1225" s="78"/>
      <c r="H1225" s="161"/>
      <c r="I1225" s="161"/>
      <c r="J1225" s="161"/>
      <c r="K1225" s="78"/>
      <c r="L1225" s="78"/>
      <c r="M1225" s="78"/>
      <c r="N1225" s="78"/>
      <c r="O1225" s="78"/>
      <c r="P1225" s="6"/>
      <c r="Q1225" s="6"/>
      <c r="R1225" s="6"/>
      <c r="S1225" s="6"/>
      <c r="T1225" s="6"/>
      <c r="U1225" s="6"/>
      <c r="V1225" s="6"/>
    </row>
    <row r="1226" spans="2:22" s="77" customFormat="1" x14ac:dyDescent="0.2">
      <c r="B1226" s="128"/>
      <c r="E1226" s="78"/>
      <c r="F1226" s="166"/>
      <c r="G1226" s="78"/>
      <c r="H1226" s="161"/>
      <c r="I1226" s="161"/>
      <c r="J1226" s="161"/>
      <c r="K1226" s="78"/>
      <c r="L1226" s="78"/>
      <c r="M1226" s="78"/>
      <c r="N1226" s="78"/>
      <c r="O1226" s="78"/>
      <c r="P1226" s="6"/>
      <c r="Q1226" s="6"/>
      <c r="R1226" s="6"/>
      <c r="S1226" s="6"/>
      <c r="T1226" s="6"/>
      <c r="U1226" s="6"/>
      <c r="V1226" s="6"/>
    </row>
    <row r="1227" spans="2:22" s="77" customFormat="1" x14ac:dyDescent="0.2">
      <c r="B1227" s="128"/>
      <c r="E1227" s="78"/>
      <c r="F1227" s="166"/>
      <c r="G1227" s="78"/>
      <c r="H1227" s="161"/>
      <c r="I1227" s="161"/>
      <c r="J1227" s="161"/>
      <c r="K1227" s="78"/>
      <c r="L1227" s="78"/>
      <c r="M1227" s="78"/>
      <c r="N1227" s="78"/>
      <c r="O1227" s="78"/>
      <c r="P1227" s="6"/>
      <c r="Q1227" s="6"/>
      <c r="R1227" s="6"/>
      <c r="S1227" s="6"/>
      <c r="T1227" s="6"/>
      <c r="U1227" s="6"/>
      <c r="V1227" s="6"/>
    </row>
    <row r="1228" spans="2:22" s="77" customFormat="1" x14ac:dyDescent="0.2">
      <c r="B1228" s="128"/>
      <c r="E1228" s="78"/>
      <c r="F1228" s="166"/>
      <c r="G1228" s="78"/>
      <c r="H1228" s="161"/>
      <c r="I1228" s="161"/>
      <c r="J1228" s="161"/>
      <c r="K1228" s="78"/>
      <c r="L1228" s="78"/>
      <c r="M1228" s="78"/>
      <c r="N1228" s="78"/>
      <c r="O1228" s="78"/>
      <c r="P1228" s="6"/>
      <c r="Q1228" s="6"/>
      <c r="R1228" s="6"/>
      <c r="S1228" s="6"/>
      <c r="T1228" s="6"/>
      <c r="U1228" s="6"/>
      <c r="V1228" s="6"/>
    </row>
    <row r="1229" spans="2:22" s="77" customFormat="1" x14ac:dyDescent="0.2">
      <c r="B1229" s="128"/>
      <c r="E1229" s="78"/>
      <c r="F1229" s="166"/>
      <c r="G1229" s="78"/>
      <c r="H1229" s="161"/>
      <c r="I1229" s="161"/>
      <c r="J1229" s="161"/>
      <c r="K1229" s="78"/>
      <c r="L1229" s="78"/>
      <c r="M1229" s="78"/>
      <c r="N1229" s="78"/>
      <c r="O1229" s="78"/>
      <c r="P1229" s="6"/>
      <c r="Q1229" s="6"/>
      <c r="R1229" s="6"/>
      <c r="S1229" s="6"/>
      <c r="T1229" s="6"/>
      <c r="U1229" s="6"/>
      <c r="V1229" s="6"/>
    </row>
    <row r="1230" spans="2:22" s="77" customFormat="1" x14ac:dyDescent="0.2">
      <c r="B1230" s="128"/>
      <c r="E1230" s="78"/>
      <c r="F1230" s="166"/>
      <c r="G1230" s="78"/>
      <c r="H1230" s="161"/>
      <c r="I1230" s="161"/>
      <c r="J1230" s="161"/>
      <c r="K1230" s="78"/>
      <c r="L1230" s="78"/>
      <c r="M1230" s="78"/>
      <c r="N1230" s="78"/>
      <c r="O1230" s="78"/>
      <c r="P1230" s="6"/>
      <c r="Q1230" s="6"/>
      <c r="R1230" s="6"/>
      <c r="S1230" s="6"/>
      <c r="T1230" s="6"/>
      <c r="U1230" s="6"/>
      <c r="V1230" s="6"/>
    </row>
    <row r="1231" spans="2:22" s="77" customFormat="1" x14ac:dyDescent="0.2">
      <c r="B1231" s="128"/>
      <c r="E1231" s="78"/>
      <c r="F1231" s="166"/>
      <c r="G1231" s="78"/>
      <c r="H1231" s="161"/>
      <c r="I1231" s="161"/>
      <c r="J1231" s="161"/>
      <c r="K1231" s="78"/>
      <c r="L1231" s="78"/>
      <c r="M1231" s="78"/>
      <c r="N1231" s="78"/>
      <c r="O1231" s="78"/>
      <c r="P1231" s="6"/>
      <c r="Q1231" s="6"/>
      <c r="R1231" s="6"/>
      <c r="S1231" s="6"/>
      <c r="T1231" s="6"/>
      <c r="U1231" s="6"/>
      <c r="V1231" s="6"/>
    </row>
    <row r="1232" spans="2:22" s="77" customFormat="1" x14ac:dyDescent="0.2">
      <c r="B1232" s="128"/>
      <c r="E1232" s="78"/>
      <c r="F1232" s="166"/>
      <c r="G1232" s="78"/>
      <c r="H1232" s="161"/>
      <c r="I1232" s="161"/>
      <c r="J1232" s="161"/>
      <c r="K1232" s="78"/>
      <c r="L1232" s="78"/>
      <c r="M1232" s="78"/>
      <c r="N1232" s="78"/>
      <c r="O1232" s="78"/>
      <c r="P1232" s="6"/>
      <c r="Q1232" s="6"/>
      <c r="R1232" s="6"/>
      <c r="S1232" s="6"/>
      <c r="T1232" s="6"/>
      <c r="U1232" s="6"/>
      <c r="V1232" s="6"/>
    </row>
    <row r="1233" spans="2:22" s="77" customFormat="1" x14ac:dyDescent="0.2">
      <c r="B1233" s="128"/>
      <c r="E1233" s="78"/>
      <c r="F1233" s="166"/>
      <c r="G1233" s="78"/>
      <c r="H1233" s="161"/>
      <c r="I1233" s="161"/>
      <c r="J1233" s="161"/>
      <c r="K1233" s="78"/>
      <c r="L1233" s="78"/>
      <c r="M1233" s="78"/>
      <c r="N1233" s="78"/>
      <c r="O1233" s="78"/>
      <c r="P1233" s="6"/>
      <c r="Q1233" s="6"/>
      <c r="R1233" s="6"/>
      <c r="S1233" s="6"/>
      <c r="T1233" s="6"/>
      <c r="U1233" s="6"/>
      <c r="V1233" s="6"/>
    </row>
    <row r="1234" spans="2:22" s="77" customFormat="1" x14ac:dyDescent="0.2">
      <c r="B1234" s="128"/>
      <c r="E1234" s="78"/>
      <c r="F1234" s="166"/>
      <c r="G1234" s="78"/>
      <c r="H1234" s="161"/>
      <c r="I1234" s="161"/>
      <c r="J1234" s="161"/>
      <c r="K1234" s="78"/>
      <c r="L1234" s="78"/>
      <c r="M1234" s="78"/>
      <c r="N1234" s="78"/>
      <c r="O1234" s="78"/>
      <c r="P1234" s="6"/>
      <c r="Q1234" s="6"/>
      <c r="R1234" s="6"/>
      <c r="S1234" s="6"/>
      <c r="T1234" s="6"/>
      <c r="U1234" s="6"/>
      <c r="V1234" s="6"/>
    </row>
    <row r="1235" spans="2:22" s="77" customFormat="1" x14ac:dyDescent="0.2">
      <c r="B1235" s="128"/>
      <c r="E1235" s="78"/>
      <c r="F1235" s="166"/>
      <c r="G1235" s="78"/>
      <c r="H1235" s="161"/>
      <c r="I1235" s="161"/>
      <c r="J1235" s="161"/>
      <c r="K1235" s="78"/>
      <c r="L1235" s="78"/>
      <c r="M1235" s="78"/>
      <c r="N1235" s="78"/>
      <c r="O1235" s="78"/>
      <c r="P1235" s="6"/>
      <c r="Q1235" s="6"/>
      <c r="R1235" s="6"/>
      <c r="S1235" s="6"/>
      <c r="T1235" s="6"/>
      <c r="U1235" s="6"/>
      <c r="V1235" s="6"/>
    </row>
    <row r="1236" spans="2:22" s="77" customFormat="1" x14ac:dyDescent="0.2">
      <c r="B1236" s="128"/>
      <c r="E1236" s="78"/>
      <c r="F1236" s="166"/>
      <c r="G1236" s="78"/>
      <c r="H1236" s="161"/>
      <c r="I1236" s="161"/>
      <c r="J1236" s="161"/>
      <c r="K1236" s="78"/>
      <c r="L1236" s="78"/>
      <c r="M1236" s="78"/>
      <c r="N1236" s="78"/>
      <c r="O1236" s="78"/>
      <c r="P1236" s="6"/>
      <c r="Q1236" s="6"/>
      <c r="R1236" s="6"/>
      <c r="S1236" s="6"/>
      <c r="T1236" s="6"/>
      <c r="U1236" s="6"/>
      <c r="V1236" s="6"/>
    </row>
    <row r="1237" spans="2:22" s="77" customFormat="1" x14ac:dyDescent="0.2">
      <c r="B1237" s="128"/>
      <c r="E1237" s="78"/>
      <c r="F1237" s="166"/>
      <c r="G1237" s="78"/>
      <c r="H1237" s="161"/>
      <c r="I1237" s="161"/>
      <c r="J1237" s="161"/>
      <c r="K1237" s="78"/>
      <c r="L1237" s="78"/>
      <c r="M1237" s="78"/>
      <c r="N1237" s="78"/>
      <c r="O1237" s="78"/>
      <c r="P1237" s="6"/>
      <c r="Q1237" s="6"/>
      <c r="R1237" s="6"/>
      <c r="S1237" s="6"/>
      <c r="T1237" s="6"/>
      <c r="U1237" s="6"/>
      <c r="V1237" s="6"/>
    </row>
    <row r="1238" spans="2:22" s="77" customFormat="1" x14ac:dyDescent="0.2">
      <c r="B1238" s="128"/>
      <c r="E1238" s="78"/>
      <c r="F1238" s="166"/>
      <c r="G1238" s="78"/>
      <c r="H1238" s="161"/>
      <c r="I1238" s="161"/>
      <c r="J1238" s="161"/>
      <c r="K1238" s="78"/>
      <c r="L1238" s="78"/>
      <c r="M1238" s="78"/>
      <c r="N1238" s="78"/>
      <c r="O1238" s="78"/>
      <c r="P1238" s="6"/>
      <c r="Q1238" s="6"/>
      <c r="R1238" s="6"/>
      <c r="S1238" s="6"/>
      <c r="T1238" s="6"/>
      <c r="U1238" s="6"/>
      <c r="V1238" s="6"/>
    </row>
    <row r="1239" spans="2:22" s="77" customFormat="1" x14ac:dyDescent="0.2">
      <c r="B1239" s="128"/>
      <c r="E1239" s="78"/>
      <c r="F1239" s="166"/>
      <c r="G1239" s="78"/>
      <c r="H1239" s="161"/>
      <c r="I1239" s="161"/>
      <c r="J1239" s="161"/>
      <c r="K1239" s="78"/>
      <c r="L1239" s="78"/>
      <c r="M1239" s="78"/>
      <c r="N1239" s="78"/>
      <c r="O1239" s="78"/>
      <c r="P1239" s="6"/>
      <c r="Q1239" s="6"/>
      <c r="R1239" s="6"/>
      <c r="S1239" s="6"/>
      <c r="T1239" s="6"/>
      <c r="U1239" s="6"/>
      <c r="V1239" s="6"/>
    </row>
    <row r="1240" spans="2:22" s="77" customFormat="1" x14ac:dyDescent="0.2">
      <c r="B1240" s="128"/>
      <c r="E1240" s="78"/>
      <c r="F1240" s="166"/>
      <c r="G1240" s="78"/>
      <c r="H1240" s="161"/>
      <c r="I1240" s="161"/>
      <c r="J1240" s="161"/>
      <c r="K1240" s="78"/>
      <c r="L1240" s="78"/>
      <c r="M1240" s="78"/>
      <c r="N1240" s="78"/>
      <c r="O1240" s="78"/>
      <c r="P1240" s="6"/>
      <c r="Q1240" s="6"/>
      <c r="R1240" s="6"/>
      <c r="S1240" s="6"/>
      <c r="T1240" s="6"/>
      <c r="U1240" s="6"/>
      <c r="V1240" s="6"/>
    </row>
    <row r="1241" spans="2:22" s="77" customFormat="1" x14ac:dyDescent="0.2">
      <c r="B1241" s="128"/>
      <c r="E1241" s="78"/>
      <c r="F1241" s="166"/>
      <c r="G1241" s="78"/>
      <c r="H1241" s="161"/>
      <c r="I1241" s="161"/>
      <c r="J1241" s="161"/>
      <c r="K1241" s="78"/>
      <c r="L1241" s="78"/>
      <c r="M1241" s="78"/>
      <c r="N1241" s="78"/>
      <c r="O1241" s="78"/>
      <c r="P1241" s="6"/>
      <c r="Q1241" s="6"/>
      <c r="R1241" s="6"/>
      <c r="S1241" s="6"/>
      <c r="T1241" s="6"/>
      <c r="U1241" s="6"/>
      <c r="V1241" s="6"/>
    </row>
    <row r="1242" spans="2:22" s="77" customFormat="1" x14ac:dyDescent="0.2">
      <c r="B1242" s="128"/>
      <c r="E1242" s="78"/>
      <c r="F1242" s="166"/>
      <c r="G1242" s="78"/>
      <c r="H1242" s="161"/>
      <c r="I1242" s="161"/>
      <c r="J1242" s="161"/>
      <c r="K1242" s="78"/>
      <c r="L1242" s="78"/>
      <c r="M1242" s="78"/>
      <c r="N1242" s="78"/>
      <c r="O1242" s="78"/>
      <c r="P1242" s="6"/>
      <c r="Q1242" s="6"/>
      <c r="R1242" s="6"/>
      <c r="S1242" s="6"/>
      <c r="T1242" s="6"/>
      <c r="U1242" s="6"/>
      <c r="V1242" s="6"/>
    </row>
    <row r="1243" spans="2:22" s="77" customFormat="1" x14ac:dyDescent="0.2">
      <c r="B1243" s="128"/>
      <c r="E1243" s="78"/>
      <c r="F1243" s="166"/>
      <c r="G1243" s="78"/>
      <c r="H1243" s="161"/>
      <c r="I1243" s="161"/>
      <c r="J1243" s="161"/>
      <c r="K1243" s="78"/>
      <c r="L1243" s="78"/>
      <c r="M1243" s="78"/>
      <c r="N1243" s="78"/>
      <c r="O1243" s="78"/>
      <c r="P1243" s="6"/>
      <c r="Q1243" s="6"/>
      <c r="R1243" s="6"/>
      <c r="S1243" s="6"/>
      <c r="T1243" s="6"/>
      <c r="U1243" s="6"/>
      <c r="V1243" s="6"/>
    </row>
    <row r="1244" spans="2:22" s="77" customFormat="1" x14ac:dyDescent="0.2">
      <c r="B1244" s="128"/>
      <c r="E1244" s="78"/>
      <c r="F1244" s="166"/>
      <c r="G1244" s="78"/>
      <c r="H1244" s="161"/>
      <c r="I1244" s="161"/>
      <c r="J1244" s="161"/>
      <c r="K1244" s="78"/>
      <c r="L1244" s="78"/>
      <c r="M1244" s="78"/>
      <c r="N1244" s="78"/>
      <c r="O1244" s="78"/>
      <c r="P1244" s="6"/>
      <c r="Q1244" s="6"/>
      <c r="R1244" s="6"/>
      <c r="S1244" s="6"/>
      <c r="T1244" s="6"/>
      <c r="U1244" s="6"/>
      <c r="V1244" s="6"/>
    </row>
    <row r="1245" spans="2:22" s="77" customFormat="1" x14ac:dyDescent="0.2">
      <c r="B1245" s="128"/>
      <c r="E1245" s="78"/>
      <c r="F1245" s="166"/>
      <c r="G1245" s="78"/>
      <c r="H1245" s="161"/>
      <c r="I1245" s="161"/>
      <c r="J1245" s="161"/>
      <c r="K1245" s="78"/>
      <c r="L1245" s="78"/>
      <c r="M1245" s="78"/>
      <c r="N1245" s="78"/>
      <c r="O1245" s="78"/>
      <c r="P1245" s="6"/>
      <c r="Q1245" s="6"/>
      <c r="R1245" s="6"/>
      <c r="S1245" s="6"/>
      <c r="T1245" s="6"/>
      <c r="U1245" s="6"/>
      <c r="V1245" s="6"/>
    </row>
    <row r="1246" spans="2:22" s="77" customFormat="1" x14ac:dyDescent="0.2">
      <c r="B1246" s="128"/>
      <c r="E1246" s="78"/>
      <c r="F1246" s="166"/>
      <c r="G1246" s="78"/>
      <c r="H1246" s="161"/>
      <c r="I1246" s="161"/>
      <c r="J1246" s="161"/>
      <c r="K1246" s="78"/>
      <c r="L1246" s="78"/>
      <c r="M1246" s="78"/>
      <c r="N1246" s="78"/>
      <c r="O1246" s="78"/>
      <c r="P1246" s="6"/>
      <c r="Q1246" s="6"/>
      <c r="R1246" s="6"/>
      <c r="S1246" s="6"/>
      <c r="T1246" s="6"/>
      <c r="U1246" s="6"/>
      <c r="V1246" s="6"/>
    </row>
    <row r="1247" spans="2:22" s="77" customFormat="1" x14ac:dyDescent="0.2">
      <c r="B1247" s="128"/>
      <c r="E1247" s="78"/>
      <c r="F1247" s="166"/>
      <c r="G1247" s="78"/>
      <c r="H1247" s="161"/>
      <c r="I1247" s="161"/>
      <c r="J1247" s="161"/>
      <c r="K1247" s="78"/>
      <c r="L1247" s="78"/>
      <c r="M1247" s="78"/>
      <c r="N1247" s="78"/>
      <c r="O1247" s="78"/>
      <c r="P1247" s="6"/>
      <c r="Q1247" s="6"/>
      <c r="R1247" s="6"/>
      <c r="S1247" s="6"/>
      <c r="T1247" s="6"/>
      <c r="U1247" s="6"/>
      <c r="V1247" s="6"/>
    </row>
    <row r="1248" spans="2:22" s="77" customFormat="1" x14ac:dyDescent="0.2">
      <c r="B1248" s="128"/>
      <c r="E1248" s="78"/>
      <c r="F1248" s="166"/>
      <c r="G1248" s="78"/>
      <c r="H1248" s="161"/>
      <c r="I1248" s="161"/>
      <c r="J1248" s="161"/>
      <c r="K1248" s="78"/>
      <c r="L1248" s="78"/>
      <c r="M1248" s="78"/>
      <c r="N1248" s="78"/>
      <c r="O1248" s="78"/>
      <c r="P1248" s="6"/>
      <c r="Q1248" s="6"/>
      <c r="R1248" s="6"/>
      <c r="S1248" s="6"/>
      <c r="T1248" s="6"/>
      <c r="U1248" s="6"/>
      <c r="V1248" s="6"/>
    </row>
    <row r="1249" spans="2:22" s="77" customFormat="1" x14ac:dyDescent="0.2">
      <c r="B1249" s="128"/>
      <c r="E1249" s="78"/>
      <c r="F1249" s="166"/>
      <c r="G1249" s="78"/>
      <c r="H1249" s="161"/>
      <c r="I1249" s="161"/>
      <c r="J1249" s="161"/>
      <c r="K1249" s="78"/>
      <c r="L1249" s="78"/>
      <c r="M1249" s="78"/>
      <c r="N1249" s="78"/>
      <c r="O1249" s="78"/>
      <c r="P1249" s="6"/>
      <c r="Q1249" s="6"/>
      <c r="R1249" s="6"/>
      <c r="S1249" s="6"/>
      <c r="T1249" s="6"/>
      <c r="U1249" s="6"/>
      <c r="V1249" s="6"/>
    </row>
    <row r="1250" spans="2:22" s="77" customFormat="1" x14ac:dyDescent="0.2">
      <c r="B1250" s="128"/>
      <c r="E1250" s="78"/>
      <c r="F1250" s="166"/>
      <c r="G1250" s="78"/>
      <c r="H1250" s="161"/>
      <c r="I1250" s="161"/>
      <c r="J1250" s="161"/>
      <c r="K1250" s="78"/>
      <c r="L1250" s="78"/>
      <c r="M1250" s="78"/>
      <c r="N1250" s="78"/>
      <c r="O1250" s="78"/>
      <c r="P1250" s="6"/>
      <c r="Q1250" s="6"/>
      <c r="R1250" s="6"/>
      <c r="S1250" s="6"/>
      <c r="T1250" s="6"/>
      <c r="U1250" s="6"/>
      <c r="V1250" s="6"/>
    </row>
    <row r="1251" spans="2:22" s="77" customFormat="1" x14ac:dyDescent="0.2">
      <c r="B1251" s="128"/>
      <c r="E1251" s="78"/>
      <c r="F1251" s="166"/>
      <c r="G1251" s="78"/>
      <c r="H1251" s="161"/>
      <c r="I1251" s="161"/>
      <c r="J1251" s="161"/>
      <c r="K1251" s="78"/>
      <c r="L1251" s="78"/>
      <c r="M1251" s="78"/>
      <c r="N1251" s="78"/>
      <c r="O1251" s="78"/>
      <c r="P1251" s="6"/>
      <c r="Q1251" s="6"/>
      <c r="R1251" s="6"/>
      <c r="S1251" s="6"/>
      <c r="T1251" s="6"/>
      <c r="U1251" s="6"/>
      <c r="V1251" s="6"/>
    </row>
    <row r="1252" spans="2:22" s="77" customFormat="1" x14ac:dyDescent="0.2">
      <c r="B1252" s="128"/>
      <c r="E1252" s="78"/>
      <c r="F1252" s="166"/>
      <c r="G1252" s="78"/>
      <c r="H1252" s="161"/>
      <c r="I1252" s="161"/>
      <c r="J1252" s="161"/>
      <c r="K1252" s="78"/>
      <c r="L1252" s="78"/>
      <c r="M1252" s="78"/>
      <c r="N1252" s="78"/>
      <c r="O1252" s="78"/>
      <c r="P1252" s="6"/>
      <c r="Q1252" s="6"/>
      <c r="R1252" s="6"/>
      <c r="S1252" s="6"/>
      <c r="T1252" s="6"/>
      <c r="U1252" s="6"/>
      <c r="V1252" s="6"/>
    </row>
    <row r="1253" spans="2:22" s="77" customFormat="1" x14ac:dyDescent="0.2">
      <c r="B1253" s="128"/>
      <c r="E1253" s="78"/>
      <c r="F1253" s="166"/>
      <c r="G1253" s="78"/>
      <c r="H1253" s="161"/>
      <c r="I1253" s="161"/>
      <c r="J1253" s="161"/>
      <c r="K1253" s="78"/>
      <c r="L1253" s="78"/>
      <c r="M1253" s="78"/>
      <c r="N1253" s="78"/>
      <c r="O1253" s="78"/>
      <c r="P1253" s="6"/>
      <c r="Q1253" s="6"/>
      <c r="R1253" s="6"/>
      <c r="S1253" s="6"/>
      <c r="T1253" s="6"/>
      <c r="U1253" s="6"/>
      <c r="V1253" s="6"/>
    </row>
    <row r="1254" spans="2:22" s="77" customFormat="1" x14ac:dyDescent="0.2">
      <c r="B1254" s="128"/>
      <c r="E1254" s="78"/>
      <c r="F1254" s="166"/>
      <c r="G1254" s="78"/>
      <c r="H1254" s="161"/>
      <c r="I1254" s="161"/>
      <c r="J1254" s="161"/>
      <c r="K1254" s="78"/>
      <c r="L1254" s="78"/>
      <c r="M1254" s="78"/>
      <c r="N1254" s="78"/>
      <c r="O1254" s="78"/>
      <c r="P1254" s="6"/>
      <c r="Q1254" s="6"/>
      <c r="R1254" s="6"/>
      <c r="S1254" s="6"/>
      <c r="T1254" s="6"/>
      <c r="U1254" s="6"/>
      <c r="V1254" s="6"/>
    </row>
    <row r="1255" spans="2:22" s="77" customFormat="1" x14ac:dyDescent="0.2">
      <c r="B1255" s="128"/>
      <c r="E1255" s="78"/>
      <c r="F1255" s="166"/>
      <c r="G1255" s="78"/>
      <c r="H1255" s="161"/>
      <c r="I1255" s="161"/>
      <c r="J1255" s="161"/>
      <c r="K1255" s="78"/>
      <c r="L1255" s="78"/>
      <c r="M1255" s="78"/>
      <c r="N1255" s="78"/>
      <c r="O1255" s="78"/>
      <c r="P1255" s="6"/>
      <c r="Q1255" s="6"/>
      <c r="R1255" s="6"/>
      <c r="S1255" s="6"/>
      <c r="T1255" s="6"/>
      <c r="U1255" s="6"/>
      <c r="V1255" s="6"/>
    </row>
    <row r="1256" spans="2:22" s="77" customFormat="1" x14ac:dyDescent="0.2">
      <c r="B1256" s="128"/>
      <c r="E1256" s="78"/>
      <c r="F1256" s="166"/>
      <c r="G1256" s="78"/>
      <c r="H1256" s="161"/>
      <c r="I1256" s="161"/>
      <c r="J1256" s="161"/>
      <c r="K1256" s="78"/>
      <c r="L1256" s="78"/>
      <c r="M1256" s="78"/>
      <c r="N1256" s="78"/>
      <c r="O1256" s="78"/>
      <c r="P1256" s="6"/>
      <c r="Q1256" s="6"/>
      <c r="R1256" s="6"/>
      <c r="S1256" s="6"/>
      <c r="T1256" s="6"/>
      <c r="U1256" s="6"/>
      <c r="V1256" s="6"/>
    </row>
    <row r="1257" spans="2:22" s="77" customFormat="1" x14ac:dyDescent="0.2">
      <c r="B1257" s="128"/>
      <c r="E1257" s="78"/>
      <c r="F1257" s="166"/>
      <c r="G1257" s="78"/>
      <c r="H1257" s="161"/>
      <c r="I1257" s="161"/>
      <c r="J1257" s="161"/>
      <c r="K1257" s="78"/>
      <c r="L1257" s="78"/>
      <c r="M1257" s="78"/>
      <c r="N1257" s="78"/>
      <c r="O1257" s="78"/>
      <c r="P1257" s="6"/>
      <c r="Q1257" s="6"/>
      <c r="R1257" s="6"/>
      <c r="S1257" s="6"/>
      <c r="T1257" s="6"/>
      <c r="U1257" s="6"/>
      <c r="V1257" s="6"/>
    </row>
    <row r="1258" spans="2:22" s="77" customFormat="1" x14ac:dyDescent="0.2">
      <c r="B1258" s="128"/>
      <c r="E1258" s="78"/>
      <c r="F1258" s="166"/>
      <c r="G1258" s="78"/>
      <c r="H1258" s="161"/>
      <c r="I1258" s="161"/>
      <c r="J1258" s="161"/>
      <c r="K1258" s="78"/>
      <c r="L1258" s="78"/>
      <c r="M1258" s="78"/>
      <c r="N1258" s="78"/>
      <c r="O1258" s="78"/>
      <c r="P1258" s="6"/>
      <c r="Q1258" s="6"/>
      <c r="R1258" s="6"/>
      <c r="S1258" s="6"/>
      <c r="T1258" s="6"/>
      <c r="U1258" s="6"/>
      <c r="V1258" s="6"/>
    </row>
    <row r="1259" spans="2:22" s="77" customFormat="1" x14ac:dyDescent="0.2">
      <c r="B1259" s="128"/>
      <c r="E1259" s="78"/>
      <c r="F1259" s="166"/>
      <c r="G1259" s="78"/>
      <c r="H1259" s="161"/>
      <c r="I1259" s="161"/>
      <c r="J1259" s="161"/>
      <c r="K1259" s="78"/>
      <c r="L1259" s="78"/>
      <c r="M1259" s="78"/>
      <c r="N1259" s="78"/>
      <c r="O1259" s="78"/>
      <c r="P1259" s="6"/>
      <c r="Q1259" s="6"/>
      <c r="R1259" s="6"/>
      <c r="S1259" s="6"/>
      <c r="T1259" s="6"/>
      <c r="U1259" s="6"/>
      <c r="V1259" s="6"/>
    </row>
    <row r="1260" spans="2:22" s="77" customFormat="1" x14ac:dyDescent="0.2">
      <c r="B1260" s="128"/>
      <c r="E1260" s="78"/>
      <c r="F1260" s="166"/>
      <c r="G1260" s="78"/>
      <c r="H1260" s="161"/>
      <c r="I1260" s="161"/>
      <c r="J1260" s="161"/>
      <c r="K1260" s="78"/>
      <c r="L1260" s="78"/>
      <c r="M1260" s="78"/>
      <c r="N1260" s="78"/>
      <c r="O1260" s="78"/>
      <c r="P1260" s="6"/>
      <c r="Q1260" s="6"/>
      <c r="R1260" s="6"/>
      <c r="S1260" s="6"/>
      <c r="T1260" s="6"/>
      <c r="U1260" s="6"/>
      <c r="V1260" s="6"/>
    </row>
    <row r="1261" spans="2:22" s="77" customFormat="1" x14ac:dyDescent="0.2">
      <c r="B1261" s="128"/>
      <c r="E1261" s="78"/>
      <c r="F1261" s="166"/>
      <c r="G1261" s="78"/>
      <c r="H1261" s="161"/>
      <c r="I1261" s="161"/>
      <c r="J1261" s="161"/>
      <c r="K1261" s="78"/>
      <c r="L1261" s="78"/>
      <c r="M1261" s="78"/>
      <c r="N1261" s="78"/>
      <c r="O1261" s="78"/>
      <c r="P1261" s="6"/>
      <c r="Q1261" s="6"/>
      <c r="R1261" s="6"/>
      <c r="S1261" s="6"/>
      <c r="T1261" s="6"/>
      <c r="U1261" s="6"/>
      <c r="V1261" s="6"/>
    </row>
    <row r="1262" spans="2:22" s="77" customFormat="1" x14ac:dyDescent="0.2">
      <c r="B1262" s="128"/>
      <c r="E1262" s="78"/>
      <c r="F1262" s="166"/>
      <c r="G1262" s="78"/>
      <c r="H1262" s="161"/>
      <c r="I1262" s="161"/>
      <c r="J1262" s="161"/>
      <c r="K1262" s="78"/>
      <c r="L1262" s="78"/>
      <c r="M1262" s="78"/>
      <c r="N1262" s="78"/>
      <c r="O1262" s="78"/>
      <c r="P1262" s="6"/>
      <c r="Q1262" s="6"/>
      <c r="R1262" s="6"/>
      <c r="S1262" s="6"/>
      <c r="T1262" s="6"/>
      <c r="U1262" s="6"/>
      <c r="V1262" s="6"/>
    </row>
    <row r="1263" spans="2:22" s="77" customFormat="1" x14ac:dyDescent="0.2">
      <c r="B1263" s="128"/>
      <c r="E1263" s="78"/>
      <c r="F1263" s="166"/>
      <c r="G1263" s="78"/>
      <c r="H1263" s="161"/>
      <c r="I1263" s="161"/>
      <c r="J1263" s="161"/>
      <c r="K1263" s="78"/>
      <c r="L1263" s="78"/>
      <c r="M1263" s="78"/>
      <c r="N1263" s="78"/>
      <c r="O1263" s="78"/>
      <c r="P1263" s="6"/>
      <c r="Q1263" s="6"/>
      <c r="R1263" s="6"/>
      <c r="S1263" s="6"/>
      <c r="T1263" s="6"/>
      <c r="U1263" s="6"/>
      <c r="V1263" s="6"/>
    </row>
    <row r="1264" spans="2:22" s="77" customFormat="1" x14ac:dyDescent="0.2">
      <c r="B1264" s="128"/>
      <c r="E1264" s="78"/>
      <c r="F1264" s="166"/>
      <c r="G1264" s="78"/>
      <c r="H1264" s="161"/>
      <c r="I1264" s="161"/>
      <c r="J1264" s="161"/>
      <c r="K1264" s="78"/>
      <c r="L1264" s="78"/>
      <c r="M1264" s="78"/>
      <c r="N1264" s="78"/>
      <c r="O1264" s="78"/>
      <c r="P1264" s="6"/>
      <c r="Q1264" s="6"/>
      <c r="R1264" s="6"/>
      <c r="S1264" s="6"/>
      <c r="T1264" s="6"/>
      <c r="U1264" s="6"/>
      <c r="V1264" s="6"/>
    </row>
    <row r="1265" spans="2:22" s="77" customFormat="1" x14ac:dyDescent="0.2">
      <c r="B1265" s="128"/>
      <c r="E1265" s="78"/>
      <c r="F1265" s="166"/>
      <c r="G1265" s="78"/>
      <c r="H1265" s="161"/>
      <c r="I1265" s="161"/>
      <c r="J1265" s="161"/>
      <c r="K1265" s="78"/>
      <c r="L1265" s="78"/>
      <c r="M1265" s="78"/>
      <c r="N1265" s="78"/>
      <c r="O1265" s="78"/>
      <c r="P1265" s="6"/>
      <c r="Q1265" s="6"/>
      <c r="R1265" s="6"/>
      <c r="S1265" s="6"/>
      <c r="T1265" s="6"/>
      <c r="U1265" s="6"/>
      <c r="V1265" s="6"/>
    </row>
    <row r="1266" spans="2:22" s="77" customFormat="1" x14ac:dyDescent="0.2">
      <c r="B1266" s="128"/>
      <c r="E1266" s="78"/>
      <c r="F1266" s="166"/>
      <c r="G1266" s="78"/>
      <c r="H1266" s="161"/>
      <c r="I1266" s="161"/>
      <c r="J1266" s="161"/>
      <c r="K1266" s="78"/>
      <c r="L1266" s="78"/>
      <c r="M1266" s="78"/>
      <c r="N1266" s="78"/>
      <c r="O1266" s="78"/>
      <c r="P1266" s="6"/>
      <c r="Q1266" s="6"/>
      <c r="R1266" s="6"/>
      <c r="S1266" s="6"/>
      <c r="T1266" s="6"/>
      <c r="U1266" s="6"/>
      <c r="V1266" s="6"/>
    </row>
    <row r="1267" spans="2:22" s="77" customFormat="1" x14ac:dyDescent="0.2">
      <c r="B1267" s="128"/>
      <c r="E1267" s="78"/>
      <c r="F1267" s="166"/>
      <c r="G1267" s="78"/>
      <c r="H1267" s="161"/>
      <c r="I1267" s="161"/>
      <c r="J1267" s="161"/>
      <c r="K1267" s="78"/>
      <c r="L1267" s="78"/>
      <c r="M1267" s="78"/>
      <c r="N1267" s="78"/>
      <c r="O1267" s="78"/>
      <c r="P1267" s="6"/>
      <c r="Q1267" s="6"/>
      <c r="R1267" s="6"/>
      <c r="S1267" s="6"/>
      <c r="T1267" s="6"/>
      <c r="U1267" s="6"/>
      <c r="V1267" s="6"/>
    </row>
    <row r="1268" spans="2:22" s="77" customFormat="1" x14ac:dyDescent="0.2">
      <c r="B1268" s="128"/>
      <c r="E1268" s="78"/>
      <c r="F1268" s="166"/>
      <c r="G1268" s="78"/>
      <c r="H1268" s="161"/>
      <c r="I1268" s="161"/>
      <c r="J1268" s="161"/>
      <c r="K1268" s="78"/>
      <c r="L1268" s="78"/>
      <c r="M1268" s="78"/>
      <c r="N1268" s="78"/>
      <c r="O1268" s="78"/>
      <c r="P1268" s="6"/>
      <c r="Q1268" s="6"/>
      <c r="R1268" s="6"/>
      <c r="S1268" s="6"/>
      <c r="T1268" s="6"/>
      <c r="U1268" s="6"/>
      <c r="V1268" s="6"/>
    </row>
    <row r="1269" spans="2:22" s="77" customFormat="1" x14ac:dyDescent="0.2">
      <c r="B1269" s="128"/>
      <c r="E1269" s="78"/>
      <c r="F1269" s="166"/>
      <c r="G1269" s="78"/>
      <c r="H1269" s="161"/>
      <c r="I1269" s="161"/>
      <c r="J1269" s="161"/>
      <c r="K1269" s="78"/>
      <c r="L1269" s="78"/>
      <c r="M1269" s="78"/>
      <c r="N1269" s="78"/>
      <c r="O1269" s="78"/>
      <c r="P1269" s="6"/>
      <c r="Q1269" s="6"/>
      <c r="R1269" s="6"/>
      <c r="S1269" s="6"/>
      <c r="T1269" s="6"/>
      <c r="U1269" s="6"/>
      <c r="V1269" s="6"/>
    </row>
    <row r="1270" spans="2:22" s="77" customFormat="1" x14ac:dyDescent="0.2">
      <c r="B1270" s="128"/>
      <c r="E1270" s="78"/>
      <c r="F1270" s="166"/>
      <c r="G1270" s="78"/>
      <c r="H1270" s="161"/>
      <c r="I1270" s="161"/>
      <c r="J1270" s="161"/>
      <c r="K1270" s="78"/>
      <c r="L1270" s="78"/>
      <c r="M1270" s="78"/>
      <c r="N1270" s="78"/>
      <c r="O1270" s="78"/>
      <c r="P1270" s="6"/>
      <c r="Q1270" s="6"/>
      <c r="R1270" s="6"/>
      <c r="S1270" s="6"/>
      <c r="T1270" s="6"/>
      <c r="U1270" s="6"/>
      <c r="V1270" s="6"/>
    </row>
    <row r="1271" spans="2:22" s="77" customFormat="1" x14ac:dyDescent="0.2">
      <c r="B1271" s="128"/>
      <c r="E1271" s="78"/>
      <c r="F1271" s="166"/>
      <c r="G1271" s="78"/>
      <c r="H1271" s="161"/>
      <c r="I1271" s="161"/>
      <c r="J1271" s="161"/>
      <c r="K1271" s="78"/>
      <c r="L1271" s="78"/>
      <c r="M1271" s="78"/>
      <c r="N1271" s="78"/>
      <c r="O1271" s="78"/>
      <c r="P1271" s="6"/>
      <c r="Q1271" s="6"/>
      <c r="R1271" s="6"/>
      <c r="S1271" s="6"/>
      <c r="T1271" s="6"/>
      <c r="U1271" s="6"/>
      <c r="V1271" s="6"/>
    </row>
    <row r="1272" spans="2:22" s="77" customFormat="1" x14ac:dyDescent="0.2">
      <c r="B1272" s="128"/>
      <c r="E1272" s="78"/>
      <c r="F1272" s="166"/>
      <c r="G1272" s="78"/>
      <c r="H1272" s="161"/>
      <c r="I1272" s="161"/>
      <c r="J1272" s="161"/>
      <c r="K1272" s="78"/>
      <c r="L1272" s="78"/>
      <c r="M1272" s="78"/>
      <c r="N1272" s="78"/>
      <c r="O1272" s="78"/>
      <c r="P1272" s="6"/>
      <c r="Q1272" s="6"/>
      <c r="R1272" s="6"/>
      <c r="S1272" s="6"/>
      <c r="T1272" s="6"/>
      <c r="U1272" s="6"/>
      <c r="V1272" s="6"/>
    </row>
    <row r="1273" spans="2:22" s="77" customFormat="1" x14ac:dyDescent="0.2">
      <c r="B1273" s="128"/>
      <c r="E1273" s="78"/>
      <c r="F1273" s="166"/>
      <c r="G1273" s="78"/>
      <c r="H1273" s="161"/>
      <c r="I1273" s="161"/>
      <c r="J1273" s="161"/>
      <c r="K1273" s="78"/>
      <c r="L1273" s="78"/>
      <c r="M1273" s="78"/>
      <c r="N1273" s="78"/>
      <c r="O1273" s="78"/>
      <c r="P1273" s="6"/>
      <c r="Q1273" s="6"/>
      <c r="R1273" s="6"/>
      <c r="S1273" s="6"/>
      <c r="T1273" s="6"/>
      <c r="U1273" s="6"/>
      <c r="V1273" s="6"/>
    </row>
    <row r="1274" spans="2:22" s="77" customFormat="1" x14ac:dyDescent="0.2">
      <c r="B1274" s="128"/>
      <c r="E1274" s="78"/>
      <c r="F1274" s="166"/>
      <c r="G1274" s="78"/>
      <c r="H1274" s="161"/>
      <c r="I1274" s="161"/>
      <c r="J1274" s="161"/>
      <c r="K1274" s="78"/>
      <c r="L1274" s="78"/>
      <c r="M1274" s="78"/>
      <c r="N1274" s="78"/>
      <c r="O1274" s="78"/>
      <c r="P1274" s="6"/>
      <c r="Q1274" s="6"/>
      <c r="R1274" s="6"/>
      <c r="S1274" s="6"/>
      <c r="T1274" s="6"/>
      <c r="U1274" s="6"/>
      <c r="V1274" s="6"/>
    </row>
    <row r="1275" spans="2:22" s="77" customFormat="1" x14ac:dyDescent="0.2">
      <c r="B1275" s="128"/>
      <c r="E1275" s="78"/>
      <c r="F1275" s="166"/>
      <c r="G1275" s="78"/>
      <c r="H1275" s="161"/>
      <c r="I1275" s="161"/>
      <c r="J1275" s="161"/>
      <c r="K1275" s="78"/>
      <c r="L1275" s="78"/>
      <c r="M1275" s="78"/>
      <c r="N1275" s="78"/>
      <c r="O1275" s="78"/>
      <c r="P1275" s="6"/>
      <c r="Q1275" s="6"/>
      <c r="R1275" s="6"/>
      <c r="S1275" s="6"/>
      <c r="T1275" s="6"/>
      <c r="U1275" s="6"/>
      <c r="V1275" s="6"/>
    </row>
    <row r="1276" spans="2:22" s="77" customFormat="1" x14ac:dyDescent="0.2">
      <c r="B1276" s="128"/>
      <c r="E1276" s="78"/>
      <c r="F1276" s="166"/>
      <c r="G1276" s="78"/>
      <c r="H1276" s="161"/>
      <c r="I1276" s="161"/>
      <c r="J1276" s="161"/>
      <c r="K1276" s="78"/>
      <c r="L1276" s="78"/>
      <c r="M1276" s="78"/>
      <c r="N1276" s="78"/>
      <c r="O1276" s="78"/>
      <c r="P1276" s="6"/>
      <c r="Q1276" s="6"/>
      <c r="R1276" s="6"/>
      <c r="S1276" s="6"/>
      <c r="T1276" s="6"/>
      <c r="U1276" s="6"/>
      <c r="V1276" s="6"/>
    </row>
    <row r="1277" spans="2:22" s="77" customFormat="1" x14ac:dyDescent="0.2">
      <c r="B1277" s="128"/>
      <c r="E1277" s="78"/>
      <c r="F1277" s="166"/>
      <c r="G1277" s="78"/>
      <c r="H1277" s="161"/>
      <c r="I1277" s="161"/>
      <c r="J1277" s="161"/>
      <c r="K1277" s="78"/>
      <c r="L1277" s="78"/>
      <c r="M1277" s="78"/>
      <c r="N1277" s="78"/>
      <c r="O1277" s="78"/>
      <c r="P1277" s="6"/>
      <c r="Q1277" s="6"/>
      <c r="R1277" s="6"/>
      <c r="S1277" s="6"/>
      <c r="T1277" s="6"/>
      <c r="U1277" s="6"/>
      <c r="V1277" s="6"/>
    </row>
    <row r="1278" spans="2:22" s="77" customFormat="1" x14ac:dyDescent="0.2">
      <c r="B1278" s="128"/>
      <c r="E1278" s="78"/>
      <c r="F1278" s="166"/>
      <c r="G1278" s="78"/>
      <c r="H1278" s="161"/>
      <c r="I1278" s="161"/>
      <c r="J1278" s="161"/>
      <c r="K1278" s="78"/>
      <c r="L1278" s="78"/>
      <c r="M1278" s="78"/>
      <c r="N1278" s="78"/>
      <c r="O1278" s="78"/>
      <c r="P1278" s="6"/>
      <c r="Q1278" s="6"/>
      <c r="R1278" s="6"/>
      <c r="S1278" s="6"/>
      <c r="T1278" s="6"/>
      <c r="U1278" s="6"/>
      <c r="V1278" s="6"/>
    </row>
    <row r="1279" spans="2:22" s="77" customFormat="1" x14ac:dyDescent="0.2">
      <c r="B1279" s="128"/>
      <c r="E1279" s="78"/>
      <c r="F1279" s="166"/>
      <c r="G1279" s="78"/>
      <c r="H1279" s="161"/>
      <c r="I1279" s="161"/>
      <c r="J1279" s="161"/>
      <c r="K1279" s="78"/>
      <c r="L1279" s="78"/>
      <c r="M1279" s="78"/>
      <c r="N1279" s="78"/>
      <c r="O1279" s="78"/>
      <c r="P1279" s="6"/>
      <c r="Q1279" s="6"/>
      <c r="R1279" s="6"/>
      <c r="S1279" s="6"/>
      <c r="T1279" s="6"/>
      <c r="U1279" s="6"/>
      <c r="V1279" s="6"/>
    </row>
    <row r="1280" spans="2:22" s="77" customFormat="1" x14ac:dyDescent="0.2">
      <c r="B1280" s="128"/>
      <c r="E1280" s="78"/>
      <c r="F1280" s="166"/>
      <c r="G1280" s="78"/>
      <c r="H1280" s="161"/>
      <c r="I1280" s="161"/>
      <c r="J1280" s="161"/>
      <c r="K1280" s="78"/>
      <c r="L1280" s="78"/>
      <c r="M1280" s="78"/>
      <c r="N1280" s="78"/>
      <c r="O1280" s="78"/>
      <c r="P1280" s="6"/>
      <c r="Q1280" s="6"/>
      <c r="R1280" s="6"/>
      <c r="S1280" s="6"/>
      <c r="T1280" s="6"/>
      <c r="U1280" s="6"/>
      <c r="V1280" s="6"/>
    </row>
    <row r="1281" spans="2:22" s="77" customFormat="1" x14ac:dyDescent="0.2">
      <c r="B1281" s="128"/>
      <c r="E1281" s="78"/>
      <c r="F1281" s="166"/>
      <c r="G1281" s="78"/>
      <c r="H1281" s="161"/>
      <c r="I1281" s="161"/>
      <c r="J1281" s="161"/>
      <c r="K1281" s="78"/>
      <c r="L1281" s="78"/>
      <c r="M1281" s="78"/>
      <c r="N1281" s="78"/>
      <c r="O1281" s="78"/>
      <c r="P1281" s="6"/>
      <c r="Q1281" s="6"/>
      <c r="R1281" s="6"/>
      <c r="S1281" s="6"/>
      <c r="T1281" s="6"/>
      <c r="U1281" s="6"/>
      <c r="V1281" s="6"/>
    </row>
    <row r="1282" spans="2:22" s="77" customFormat="1" x14ac:dyDescent="0.2">
      <c r="B1282" s="128"/>
      <c r="E1282" s="78"/>
      <c r="F1282" s="166"/>
      <c r="G1282" s="78"/>
      <c r="H1282" s="161"/>
      <c r="I1282" s="161"/>
      <c r="J1282" s="161"/>
      <c r="K1282" s="78"/>
      <c r="L1282" s="78"/>
      <c r="M1282" s="78"/>
      <c r="N1282" s="78"/>
      <c r="O1282" s="78"/>
      <c r="P1282" s="6"/>
      <c r="Q1282" s="6"/>
      <c r="R1282" s="6"/>
      <c r="S1282" s="6"/>
      <c r="T1282" s="6"/>
      <c r="U1282" s="6"/>
      <c r="V1282" s="6"/>
    </row>
    <row r="1283" spans="2:22" s="77" customFormat="1" x14ac:dyDescent="0.2">
      <c r="B1283" s="128"/>
      <c r="E1283" s="78"/>
      <c r="F1283" s="166"/>
      <c r="G1283" s="78"/>
      <c r="H1283" s="161"/>
      <c r="I1283" s="161"/>
      <c r="J1283" s="161"/>
      <c r="K1283" s="78"/>
      <c r="L1283" s="78"/>
      <c r="M1283" s="78"/>
      <c r="N1283" s="78"/>
      <c r="O1283" s="78"/>
      <c r="P1283" s="6"/>
      <c r="Q1283" s="6"/>
      <c r="R1283" s="6"/>
      <c r="S1283" s="6"/>
      <c r="T1283" s="6"/>
      <c r="U1283" s="6"/>
      <c r="V1283" s="6"/>
    </row>
    <row r="1284" spans="2:22" s="77" customFormat="1" x14ac:dyDescent="0.2">
      <c r="B1284" s="128"/>
      <c r="E1284" s="78"/>
      <c r="F1284" s="166"/>
      <c r="G1284" s="78"/>
      <c r="H1284" s="161"/>
      <c r="I1284" s="161"/>
      <c r="J1284" s="161"/>
      <c r="K1284" s="78"/>
      <c r="L1284" s="78"/>
      <c r="M1284" s="78"/>
      <c r="N1284" s="78"/>
      <c r="O1284" s="78"/>
      <c r="P1284" s="6"/>
      <c r="Q1284" s="6"/>
      <c r="R1284" s="6"/>
      <c r="S1284" s="6"/>
      <c r="T1284" s="6"/>
      <c r="U1284" s="6"/>
      <c r="V1284" s="6"/>
    </row>
    <row r="1285" spans="2:22" s="77" customFormat="1" x14ac:dyDescent="0.2">
      <c r="B1285" s="128"/>
      <c r="E1285" s="78"/>
      <c r="F1285" s="166"/>
      <c r="G1285" s="78"/>
      <c r="H1285" s="161"/>
      <c r="I1285" s="161"/>
      <c r="J1285" s="161"/>
      <c r="K1285" s="78"/>
      <c r="L1285" s="78"/>
      <c r="M1285" s="78"/>
      <c r="N1285" s="78"/>
      <c r="O1285" s="78"/>
      <c r="P1285" s="6"/>
      <c r="Q1285" s="6"/>
      <c r="R1285" s="6"/>
      <c r="S1285" s="6"/>
      <c r="T1285" s="6"/>
      <c r="U1285" s="6"/>
      <c r="V1285" s="6"/>
    </row>
    <row r="1286" spans="2:22" s="77" customFormat="1" x14ac:dyDescent="0.2">
      <c r="B1286" s="128"/>
      <c r="E1286" s="78"/>
      <c r="F1286" s="166"/>
      <c r="G1286" s="78"/>
      <c r="H1286" s="161"/>
      <c r="I1286" s="161"/>
      <c r="J1286" s="161"/>
      <c r="K1286" s="78"/>
      <c r="L1286" s="78"/>
      <c r="M1286" s="78"/>
      <c r="N1286" s="78"/>
      <c r="O1286" s="78"/>
      <c r="P1286" s="6"/>
      <c r="Q1286" s="6"/>
      <c r="R1286" s="6"/>
      <c r="S1286" s="6"/>
      <c r="T1286" s="6"/>
      <c r="U1286" s="6"/>
      <c r="V1286" s="6"/>
    </row>
    <row r="1287" spans="2:22" s="77" customFormat="1" x14ac:dyDescent="0.2">
      <c r="B1287" s="128"/>
      <c r="E1287" s="78"/>
      <c r="F1287" s="166"/>
      <c r="G1287" s="78"/>
      <c r="H1287" s="161"/>
      <c r="I1287" s="161"/>
      <c r="J1287" s="161"/>
      <c r="K1287" s="78"/>
      <c r="L1287" s="78"/>
      <c r="M1287" s="78"/>
      <c r="N1287" s="78"/>
      <c r="O1287" s="78"/>
      <c r="P1287" s="6"/>
      <c r="Q1287" s="6"/>
      <c r="R1287" s="6"/>
      <c r="S1287" s="6"/>
      <c r="T1287" s="6"/>
      <c r="U1287" s="6"/>
      <c r="V1287" s="6"/>
    </row>
    <row r="1288" spans="2:22" s="77" customFormat="1" x14ac:dyDescent="0.2">
      <c r="B1288" s="128"/>
      <c r="E1288" s="78"/>
      <c r="F1288" s="166"/>
      <c r="G1288" s="78"/>
      <c r="H1288" s="161"/>
      <c r="I1288" s="161"/>
      <c r="J1288" s="161"/>
      <c r="K1288" s="78"/>
      <c r="L1288" s="78"/>
      <c r="M1288" s="78"/>
      <c r="N1288" s="78"/>
      <c r="O1288" s="78"/>
      <c r="P1288" s="6"/>
      <c r="Q1288" s="6"/>
      <c r="R1288" s="6"/>
      <c r="S1288" s="6"/>
      <c r="T1288" s="6"/>
      <c r="U1288" s="6"/>
      <c r="V1288" s="6"/>
    </row>
    <row r="1289" spans="2:22" s="77" customFormat="1" x14ac:dyDescent="0.2">
      <c r="B1289" s="128"/>
      <c r="E1289" s="78"/>
      <c r="F1289" s="166"/>
      <c r="G1289" s="78"/>
      <c r="H1289" s="161"/>
      <c r="I1289" s="161"/>
      <c r="J1289" s="161"/>
      <c r="K1289" s="78"/>
      <c r="L1289" s="78"/>
      <c r="M1289" s="78"/>
      <c r="N1289" s="78"/>
      <c r="O1289" s="78"/>
      <c r="P1289" s="6"/>
      <c r="Q1289" s="6"/>
      <c r="R1289" s="6"/>
      <c r="S1289" s="6"/>
      <c r="T1289" s="6"/>
      <c r="U1289" s="6"/>
      <c r="V1289" s="6"/>
    </row>
    <row r="1290" spans="2:22" s="77" customFormat="1" x14ac:dyDescent="0.2">
      <c r="B1290" s="128"/>
      <c r="E1290" s="78"/>
      <c r="F1290" s="166"/>
      <c r="G1290" s="78"/>
      <c r="H1290" s="161"/>
      <c r="I1290" s="161"/>
      <c r="J1290" s="161"/>
      <c r="K1290" s="78"/>
      <c r="L1290" s="78"/>
      <c r="M1290" s="78"/>
      <c r="N1290" s="78"/>
      <c r="O1290" s="78"/>
      <c r="P1290" s="6"/>
      <c r="Q1290" s="6"/>
      <c r="R1290" s="6"/>
      <c r="S1290" s="6"/>
      <c r="T1290" s="6"/>
      <c r="U1290" s="6"/>
      <c r="V1290" s="6"/>
    </row>
    <row r="1291" spans="2:22" s="77" customFormat="1" x14ac:dyDescent="0.2">
      <c r="B1291" s="128"/>
      <c r="E1291" s="78"/>
      <c r="F1291" s="166"/>
      <c r="G1291" s="78"/>
      <c r="H1291" s="161"/>
      <c r="I1291" s="161"/>
      <c r="J1291" s="161"/>
      <c r="K1291" s="78"/>
      <c r="L1291" s="78"/>
      <c r="M1291" s="78"/>
      <c r="N1291" s="78"/>
      <c r="O1291" s="78"/>
      <c r="P1291" s="6"/>
      <c r="Q1291" s="6"/>
      <c r="R1291" s="6"/>
      <c r="S1291" s="6"/>
      <c r="T1291" s="6"/>
      <c r="U1291" s="6"/>
      <c r="V1291" s="6"/>
    </row>
    <row r="1292" spans="2:22" s="77" customFormat="1" x14ac:dyDescent="0.2">
      <c r="B1292" s="128"/>
      <c r="E1292" s="78"/>
      <c r="F1292" s="166"/>
      <c r="G1292" s="78"/>
      <c r="H1292" s="161"/>
      <c r="I1292" s="161"/>
      <c r="J1292" s="161"/>
      <c r="K1292" s="78"/>
      <c r="L1292" s="78"/>
      <c r="M1292" s="78"/>
      <c r="N1292" s="78"/>
      <c r="O1292" s="78"/>
      <c r="P1292" s="6"/>
      <c r="Q1292" s="6"/>
      <c r="R1292" s="6"/>
      <c r="S1292" s="6"/>
      <c r="T1292" s="6"/>
      <c r="U1292" s="6"/>
      <c r="V1292" s="6"/>
    </row>
    <row r="1293" spans="2:22" s="77" customFormat="1" x14ac:dyDescent="0.2">
      <c r="B1293" s="128"/>
      <c r="E1293" s="78"/>
      <c r="F1293" s="166"/>
      <c r="G1293" s="78"/>
      <c r="H1293" s="161"/>
      <c r="I1293" s="161"/>
      <c r="J1293" s="161"/>
      <c r="K1293" s="78"/>
      <c r="L1293" s="78"/>
      <c r="M1293" s="78"/>
      <c r="N1293" s="78"/>
      <c r="O1293" s="78"/>
      <c r="P1293" s="6"/>
      <c r="Q1293" s="6"/>
      <c r="R1293" s="6"/>
      <c r="S1293" s="6"/>
      <c r="T1293" s="6"/>
      <c r="U1293" s="6"/>
      <c r="V1293" s="6"/>
    </row>
    <row r="1294" spans="2:22" s="77" customFormat="1" x14ac:dyDescent="0.2">
      <c r="B1294" s="128"/>
      <c r="E1294" s="78"/>
      <c r="F1294" s="166"/>
      <c r="G1294" s="78"/>
      <c r="H1294" s="161"/>
      <c r="I1294" s="161"/>
      <c r="J1294" s="161"/>
      <c r="K1294" s="78"/>
      <c r="L1294" s="78"/>
      <c r="M1294" s="78"/>
      <c r="N1294" s="78"/>
      <c r="O1294" s="78"/>
      <c r="P1294" s="6"/>
      <c r="Q1294" s="6"/>
      <c r="R1294" s="6"/>
      <c r="S1294" s="6"/>
      <c r="T1294" s="6"/>
      <c r="U1294" s="6"/>
      <c r="V1294" s="6"/>
    </row>
    <row r="1295" spans="2:22" s="77" customFormat="1" x14ac:dyDescent="0.2">
      <c r="B1295" s="128"/>
      <c r="E1295" s="78"/>
      <c r="F1295" s="166"/>
      <c r="G1295" s="78"/>
      <c r="H1295" s="161"/>
      <c r="I1295" s="161"/>
      <c r="J1295" s="161"/>
      <c r="K1295" s="78"/>
      <c r="L1295" s="78"/>
      <c r="M1295" s="78"/>
      <c r="N1295" s="78"/>
      <c r="O1295" s="78"/>
      <c r="P1295" s="6"/>
      <c r="Q1295" s="6"/>
      <c r="R1295" s="6"/>
      <c r="S1295" s="6"/>
      <c r="T1295" s="6"/>
      <c r="U1295" s="6"/>
      <c r="V1295" s="6"/>
    </row>
    <row r="1296" spans="2:22" s="77" customFormat="1" x14ac:dyDescent="0.2">
      <c r="B1296" s="128"/>
      <c r="E1296" s="78"/>
      <c r="F1296" s="166"/>
      <c r="G1296" s="78"/>
      <c r="H1296" s="161"/>
      <c r="I1296" s="161"/>
      <c r="J1296" s="161"/>
      <c r="K1296" s="78"/>
      <c r="L1296" s="78"/>
      <c r="M1296" s="78"/>
      <c r="N1296" s="78"/>
      <c r="O1296" s="78"/>
      <c r="P1296" s="6"/>
      <c r="Q1296" s="6"/>
      <c r="R1296" s="6"/>
      <c r="S1296" s="6"/>
      <c r="T1296" s="6"/>
      <c r="U1296" s="6"/>
      <c r="V1296" s="6"/>
    </row>
    <row r="1297" spans="2:22" s="77" customFormat="1" x14ac:dyDescent="0.2">
      <c r="B1297" s="128"/>
      <c r="E1297" s="78"/>
      <c r="F1297" s="166"/>
      <c r="G1297" s="78"/>
      <c r="H1297" s="161"/>
      <c r="I1297" s="161"/>
      <c r="J1297" s="161"/>
      <c r="K1297" s="78"/>
      <c r="L1297" s="78"/>
      <c r="M1297" s="78"/>
      <c r="N1297" s="78"/>
      <c r="O1297" s="78"/>
      <c r="P1297" s="6"/>
      <c r="Q1297" s="6"/>
      <c r="R1297" s="6"/>
      <c r="S1297" s="6"/>
      <c r="T1297" s="6"/>
      <c r="U1297" s="6"/>
      <c r="V1297" s="6"/>
    </row>
    <row r="1298" spans="2:22" s="77" customFormat="1" x14ac:dyDescent="0.2">
      <c r="B1298" s="128"/>
      <c r="E1298" s="78"/>
      <c r="F1298" s="166"/>
      <c r="G1298" s="78"/>
      <c r="H1298" s="161"/>
      <c r="I1298" s="161"/>
      <c r="J1298" s="161"/>
      <c r="K1298" s="78"/>
      <c r="L1298" s="78"/>
      <c r="M1298" s="78"/>
      <c r="N1298" s="78"/>
      <c r="O1298" s="78"/>
      <c r="P1298" s="6"/>
      <c r="Q1298" s="6"/>
      <c r="R1298" s="6"/>
      <c r="S1298" s="6"/>
      <c r="T1298" s="6"/>
      <c r="U1298" s="6"/>
      <c r="V1298" s="6"/>
    </row>
    <row r="1299" spans="2:22" s="77" customFormat="1" x14ac:dyDescent="0.2">
      <c r="B1299" s="128"/>
      <c r="E1299" s="78"/>
      <c r="F1299" s="166"/>
      <c r="G1299" s="78"/>
      <c r="H1299" s="161"/>
      <c r="I1299" s="161"/>
      <c r="J1299" s="161"/>
      <c r="K1299" s="78"/>
      <c r="L1299" s="78"/>
      <c r="M1299" s="78"/>
      <c r="N1299" s="78"/>
      <c r="O1299" s="78"/>
      <c r="P1299" s="6"/>
      <c r="Q1299" s="6"/>
      <c r="R1299" s="6"/>
      <c r="S1299" s="6"/>
      <c r="T1299" s="6"/>
      <c r="U1299" s="6"/>
      <c r="V1299" s="6"/>
    </row>
    <row r="1300" spans="2:22" s="77" customFormat="1" x14ac:dyDescent="0.2">
      <c r="B1300" s="128"/>
      <c r="E1300" s="78"/>
      <c r="F1300" s="166"/>
      <c r="G1300" s="78"/>
      <c r="H1300" s="161"/>
      <c r="I1300" s="161"/>
      <c r="J1300" s="161"/>
      <c r="K1300" s="78"/>
      <c r="L1300" s="78"/>
      <c r="M1300" s="78"/>
      <c r="N1300" s="78"/>
      <c r="O1300" s="78"/>
      <c r="P1300" s="6"/>
      <c r="Q1300" s="6"/>
      <c r="R1300" s="6"/>
      <c r="S1300" s="6"/>
      <c r="T1300" s="6"/>
      <c r="U1300" s="6"/>
      <c r="V1300" s="6"/>
    </row>
    <row r="1301" spans="2:22" s="77" customFormat="1" x14ac:dyDescent="0.2">
      <c r="B1301" s="128"/>
      <c r="E1301" s="78"/>
      <c r="F1301" s="166"/>
      <c r="G1301" s="78"/>
      <c r="H1301" s="161"/>
      <c r="I1301" s="161"/>
      <c r="J1301" s="161"/>
      <c r="K1301" s="78"/>
      <c r="L1301" s="78"/>
      <c r="M1301" s="78"/>
      <c r="N1301" s="78"/>
      <c r="O1301" s="78"/>
      <c r="P1301" s="6"/>
      <c r="Q1301" s="6"/>
      <c r="R1301" s="6"/>
      <c r="S1301" s="6"/>
      <c r="T1301" s="6"/>
      <c r="U1301" s="6"/>
      <c r="V1301" s="6"/>
    </row>
    <row r="1302" spans="2:22" s="77" customFormat="1" x14ac:dyDescent="0.2">
      <c r="B1302" s="128"/>
      <c r="E1302" s="78"/>
      <c r="F1302" s="166"/>
      <c r="G1302" s="78"/>
      <c r="H1302" s="161"/>
      <c r="I1302" s="161"/>
      <c r="J1302" s="161"/>
      <c r="K1302" s="78"/>
      <c r="L1302" s="78"/>
      <c r="M1302" s="78"/>
      <c r="N1302" s="78"/>
      <c r="O1302" s="78"/>
      <c r="P1302" s="6"/>
      <c r="Q1302" s="6"/>
      <c r="R1302" s="6"/>
      <c r="S1302" s="6"/>
      <c r="T1302" s="6"/>
      <c r="U1302" s="6"/>
      <c r="V1302" s="6"/>
    </row>
    <row r="1303" spans="2:22" s="77" customFormat="1" x14ac:dyDescent="0.2">
      <c r="B1303" s="128"/>
      <c r="E1303" s="78"/>
      <c r="F1303" s="166"/>
      <c r="G1303" s="78"/>
      <c r="H1303" s="161"/>
      <c r="I1303" s="161"/>
      <c r="J1303" s="161"/>
      <c r="K1303" s="78"/>
      <c r="L1303" s="78"/>
      <c r="M1303" s="78"/>
      <c r="N1303" s="78"/>
      <c r="O1303" s="78"/>
      <c r="P1303" s="6"/>
      <c r="Q1303" s="6"/>
      <c r="R1303" s="6"/>
      <c r="S1303" s="6"/>
      <c r="T1303" s="6"/>
      <c r="U1303" s="6"/>
      <c r="V1303" s="6"/>
    </row>
    <row r="1304" spans="2:22" s="77" customFormat="1" x14ac:dyDescent="0.2">
      <c r="B1304" s="128"/>
      <c r="E1304" s="78"/>
      <c r="F1304" s="166"/>
      <c r="G1304" s="78"/>
      <c r="H1304" s="161"/>
      <c r="I1304" s="161"/>
      <c r="J1304" s="161"/>
      <c r="K1304" s="78"/>
      <c r="L1304" s="78"/>
      <c r="M1304" s="78"/>
      <c r="N1304" s="78"/>
      <c r="O1304" s="78"/>
      <c r="P1304" s="6"/>
      <c r="Q1304" s="6"/>
      <c r="R1304" s="6"/>
      <c r="S1304" s="6"/>
      <c r="T1304" s="6"/>
      <c r="U1304" s="6"/>
      <c r="V1304" s="6"/>
    </row>
    <row r="1305" spans="2:22" s="77" customFormat="1" x14ac:dyDescent="0.2">
      <c r="B1305" s="128"/>
      <c r="E1305" s="78"/>
      <c r="F1305" s="166"/>
      <c r="G1305" s="78"/>
      <c r="H1305" s="161"/>
      <c r="I1305" s="161"/>
      <c r="J1305" s="161"/>
      <c r="K1305" s="78"/>
      <c r="L1305" s="78"/>
      <c r="M1305" s="78"/>
      <c r="N1305" s="78"/>
      <c r="O1305" s="78"/>
      <c r="P1305" s="6"/>
      <c r="Q1305" s="6"/>
      <c r="R1305" s="6"/>
      <c r="S1305" s="6"/>
      <c r="T1305" s="6"/>
      <c r="U1305" s="6"/>
      <c r="V1305" s="6"/>
    </row>
    <row r="1306" spans="2:22" s="77" customFormat="1" x14ac:dyDescent="0.2">
      <c r="B1306" s="128"/>
      <c r="E1306" s="78"/>
      <c r="F1306" s="166"/>
      <c r="G1306" s="78"/>
      <c r="H1306" s="161"/>
      <c r="I1306" s="161"/>
      <c r="J1306" s="161"/>
      <c r="K1306" s="78"/>
      <c r="L1306" s="78"/>
      <c r="M1306" s="78"/>
      <c r="N1306" s="78"/>
      <c r="O1306" s="78"/>
      <c r="P1306" s="6"/>
      <c r="Q1306" s="6"/>
      <c r="R1306" s="6"/>
      <c r="S1306" s="6"/>
      <c r="T1306" s="6"/>
      <c r="U1306" s="6"/>
      <c r="V1306" s="6"/>
    </row>
    <row r="1307" spans="2:22" s="77" customFormat="1" x14ac:dyDescent="0.2">
      <c r="B1307" s="128"/>
      <c r="E1307" s="78"/>
      <c r="F1307" s="166"/>
      <c r="G1307" s="78"/>
      <c r="H1307" s="161"/>
      <c r="I1307" s="161"/>
      <c r="J1307" s="161"/>
      <c r="K1307" s="78"/>
      <c r="L1307" s="78"/>
      <c r="M1307" s="78"/>
      <c r="N1307" s="78"/>
      <c r="O1307" s="78"/>
      <c r="P1307" s="6"/>
      <c r="Q1307" s="6"/>
      <c r="R1307" s="6"/>
      <c r="S1307" s="6"/>
      <c r="T1307" s="6"/>
      <c r="U1307" s="6"/>
      <c r="V1307" s="6"/>
    </row>
    <row r="1308" spans="2:22" s="77" customFormat="1" x14ac:dyDescent="0.2">
      <c r="B1308" s="128"/>
      <c r="E1308" s="78"/>
      <c r="F1308" s="166"/>
      <c r="G1308" s="78"/>
      <c r="H1308" s="161"/>
      <c r="I1308" s="161"/>
      <c r="J1308" s="161"/>
      <c r="K1308" s="78"/>
      <c r="L1308" s="78"/>
      <c r="M1308" s="78"/>
      <c r="N1308" s="78"/>
      <c r="O1308" s="78"/>
      <c r="P1308" s="6"/>
      <c r="Q1308" s="6"/>
      <c r="R1308" s="6"/>
      <c r="S1308" s="6"/>
      <c r="T1308" s="6"/>
      <c r="U1308" s="6"/>
      <c r="V1308" s="6"/>
    </row>
    <row r="1309" spans="2:22" s="77" customFormat="1" x14ac:dyDescent="0.2">
      <c r="B1309" s="128"/>
      <c r="E1309" s="78"/>
      <c r="F1309" s="166"/>
      <c r="G1309" s="78"/>
      <c r="H1309" s="161"/>
      <c r="I1309" s="161"/>
      <c r="J1309" s="161"/>
      <c r="K1309" s="78"/>
      <c r="L1309" s="78"/>
      <c r="M1309" s="78"/>
      <c r="N1309" s="78"/>
      <c r="O1309" s="78"/>
      <c r="P1309" s="6"/>
      <c r="Q1309" s="6"/>
      <c r="R1309" s="6"/>
      <c r="S1309" s="6"/>
      <c r="T1309" s="6"/>
      <c r="U1309" s="6"/>
      <c r="V1309" s="6"/>
    </row>
    <row r="1310" spans="2:22" s="77" customFormat="1" x14ac:dyDescent="0.2">
      <c r="B1310" s="128"/>
      <c r="E1310" s="78"/>
      <c r="F1310" s="166"/>
      <c r="G1310" s="78"/>
      <c r="H1310" s="161"/>
      <c r="I1310" s="161"/>
      <c r="J1310" s="161"/>
      <c r="K1310" s="78"/>
      <c r="L1310" s="78"/>
      <c r="M1310" s="78"/>
      <c r="N1310" s="78"/>
      <c r="O1310" s="78"/>
      <c r="P1310" s="6"/>
      <c r="Q1310" s="6"/>
      <c r="R1310" s="6"/>
      <c r="S1310" s="6"/>
      <c r="T1310" s="6"/>
      <c r="U1310" s="6"/>
      <c r="V1310" s="6"/>
    </row>
    <row r="1311" spans="2:22" s="77" customFormat="1" x14ac:dyDescent="0.2">
      <c r="B1311" s="128"/>
      <c r="E1311" s="78"/>
      <c r="F1311" s="166"/>
      <c r="G1311" s="78"/>
      <c r="H1311" s="161"/>
      <c r="I1311" s="161"/>
      <c r="J1311" s="161"/>
      <c r="K1311" s="78"/>
      <c r="L1311" s="78"/>
      <c r="M1311" s="78"/>
      <c r="N1311" s="78"/>
      <c r="O1311" s="78"/>
      <c r="P1311" s="6"/>
      <c r="Q1311" s="6"/>
      <c r="R1311" s="6"/>
      <c r="S1311" s="6"/>
      <c r="T1311" s="6"/>
      <c r="U1311" s="6"/>
      <c r="V1311" s="6"/>
    </row>
    <row r="1312" spans="2:22" s="77" customFormat="1" x14ac:dyDescent="0.2">
      <c r="B1312" s="128"/>
      <c r="E1312" s="78"/>
      <c r="F1312" s="166"/>
      <c r="G1312" s="78"/>
      <c r="H1312" s="161"/>
      <c r="I1312" s="161"/>
      <c r="J1312" s="161"/>
      <c r="K1312" s="78"/>
      <c r="L1312" s="78"/>
      <c r="M1312" s="78"/>
      <c r="N1312" s="78"/>
      <c r="O1312" s="78"/>
      <c r="P1312" s="6"/>
      <c r="Q1312" s="6"/>
      <c r="R1312" s="6"/>
      <c r="S1312" s="6"/>
      <c r="T1312" s="6"/>
      <c r="U1312" s="6"/>
      <c r="V1312" s="6"/>
    </row>
    <row r="1313" spans="2:22" s="77" customFormat="1" x14ac:dyDescent="0.2">
      <c r="B1313" s="128"/>
      <c r="E1313" s="78"/>
      <c r="F1313" s="166"/>
      <c r="G1313" s="78"/>
      <c r="H1313" s="161"/>
      <c r="I1313" s="161"/>
      <c r="J1313" s="161"/>
      <c r="K1313" s="78"/>
      <c r="L1313" s="78"/>
      <c r="M1313" s="78"/>
      <c r="N1313" s="78"/>
      <c r="O1313" s="78"/>
      <c r="P1313" s="6"/>
      <c r="Q1313" s="6"/>
      <c r="R1313" s="6"/>
      <c r="S1313" s="6"/>
      <c r="T1313" s="6"/>
      <c r="U1313" s="6"/>
      <c r="V1313" s="6"/>
    </row>
    <row r="1314" spans="2:22" s="77" customFormat="1" x14ac:dyDescent="0.2">
      <c r="B1314" s="128"/>
      <c r="E1314" s="78"/>
      <c r="F1314" s="166"/>
      <c r="G1314" s="78"/>
      <c r="H1314" s="161"/>
      <c r="I1314" s="161"/>
      <c r="J1314" s="161"/>
      <c r="K1314" s="78"/>
      <c r="L1314" s="78"/>
      <c r="M1314" s="78"/>
      <c r="N1314" s="78"/>
      <c r="O1314" s="78"/>
      <c r="P1314" s="6"/>
      <c r="Q1314" s="6"/>
      <c r="R1314" s="6"/>
      <c r="S1314" s="6"/>
      <c r="T1314" s="6"/>
      <c r="U1314" s="6"/>
      <c r="V1314" s="6"/>
    </row>
    <row r="1315" spans="2:22" s="77" customFormat="1" x14ac:dyDescent="0.2">
      <c r="B1315" s="128"/>
      <c r="E1315" s="78"/>
      <c r="F1315" s="166"/>
      <c r="G1315" s="78"/>
      <c r="H1315" s="161"/>
      <c r="I1315" s="161"/>
      <c r="J1315" s="161"/>
      <c r="K1315" s="78"/>
      <c r="L1315" s="78"/>
      <c r="M1315" s="78"/>
      <c r="N1315" s="78"/>
      <c r="O1315" s="78"/>
      <c r="P1315" s="6"/>
      <c r="Q1315" s="6"/>
      <c r="R1315" s="6"/>
      <c r="S1315" s="6"/>
      <c r="T1315" s="6"/>
      <c r="U1315" s="6"/>
      <c r="V1315" s="6"/>
    </row>
    <row r="1316" spans="2:22" s="77" customFormat="1" x14ac:dyDescent="0.2">
      <c r="B1316" s="128"/>
      <c r="E1316" s="78"/>
      <c r="F1316" s="166"/>
      <c r="G1316" s="78"/>
      <c r="H1316" s="161"/>
      <c r="I1316" s="161"/>
      <c r="J1316" s="161"/>
      <c r="K1316" s="78"/>
      <c r="L1316" s="78"/>
      <c r="M1316" s="78"/>
      <c r="N1316" s="78"/>
      <c r="O1316" s="78"/>
      <c r="P1316" s="6"/>
      <c r="Q1316" s="6"/>
      <c r="R1316" s="6"/>
      <c r="S1316" s="6"/>
      <c r="T1316" s="6"/>
      <c r="U1316" s="6"/>
      <c r="V1316" s="6"/>
    </row>
    <row r="1317" spans="2:22" s="77" customFormat="1" x14ac:dyDescent="0.2">
      <c r="B1317" s="128"/>
      <c r="E1317" s="78"/>
      <c r="F1317" s="166"/>
      <c r="G1317" s="78"/>
      <c r="H1317" s="161"/>
      <c r="I1317" s="161"/>
      <c r="J1317" s="161"/>
      <c r="K1317" s="78"/>
      <c r="L1317" s="78"/>
      <c r="M1317" s="78"/>
      <c r="N1317" s="78"/>
      <c r="O1317" s="78"/>
      <c r="P1317" s="6"/>
      <c r="Q1317" s="6"/>
      <c r="R1317" s="6"/>
      <c r="S1317" s="6"/>
      <c r="T1317" s="6"/>
      <c r="U1317" s="6"/>
      <c r="V1317" s="6"/>
    </row>
    <row r="1318" spans="2:22" s="77" customFormat="1" x14ac:dyDescent="0.2">
      <c r="B1318" s="128"/>
      <c r="E1318" s="78"/>
      <c r="F1318" s="166"/>
      <c r="G1318" s="78"/>
      <c r="H1318" s="161"/>
      <c r="I1318" s="161"/>
      <c r="J1318" s="161"/>
      <c r="K1318" s="78"/>
      <c r="L1318" s="78"/>
      <c r="M1318" s="78"/>
      <c r="N1318" s="78"/>
      <c r="O1318" s="78"/>
      <c r="P1318" s="6"/>
      <c r="Q1318" s="6"/>
      <c r="R1318" s="6"/>
      <c r="S1318" s="6"/>
      <c r="T1318" s="6"/>
      <c r="U1318" s="6"/>
      <c r="V1318" s="6"/>
    </row>
    <row r="1319" spans="2:22" s="77" customFormat="1" x14ac:dyDescent="0.2">
      <c r="B1319" s="128"/>
      <c r="E1319" s="78"/>
      <c r="F1319" s="166"/>
      <c r="G1319" s="78"/>
      <c r="H1319" s="161"/>
      <c r="I1319" s="161"/>
      <c r="J1319" s="161"/>
      <c r="K1319" s="78"/>
      <c r="L1319" s="78"/>
      <c r="M1319" s="78"/>
      <c r="N1319" s="78"/>
      <c r="O1319" s="78"/>
      <c r="P1319" s="6"/>
      <c r="Q1319" s="6"/>
      <c r="R1319" s="6"/>
      <c r="S1319" s="6"/>
      <c r="T1319" s="6"/>
      <c r="U1319" s="6"/>
      <c r="V1319" s="6"/>
    </row>
    <row r="1320" spans="2:22" s="77" customFormat="1" x14ac:dyDescent="0.2">
      <c r="B1320" s="128"/>
      <c r="E1320" s="78"/>
      <c r="F1320" s="166"/>
      <c r="G1320" s="78"/>
      <c r="H1320" s="161"/>
      <c r="I1320" s="161"/>
      <c r="J1320" s="161"/>
      <c r="K1320" s="78"/>
      <c r="L1320" s="78"/>
      <c r="M1320" s="78"/>
      <c r="N1320" s="78"/>
      <c r="O1320" s="78"/>
      <c r="P1320" s="6"/>
      <c r="Q1320" s="6"/>
      <c r="R1320" s="6"/>
      <c r="S1320" s="6"/>
      <c r="T1320" s="6"/>
      <c r="U1320" s="6"/>
      <c r="V1320" s="6"/>
    </row>
    <row r="1321" spans="2:22" s="77" customFormat="1" x14ac:dyDescent="0.2">
      <c r="B1321" s="128"/>
      <c r="E1321" s="78"/>
      <c r="F1321" s="166"/>
      <c r="G1321" s="78"/>
      <c r="H1321" s="161"/>
      <c r="I1321" s="161"/>
      <c r="J1321" s="161"/>
      <c r="K1321" s="78"/>
      <c r="L1321" s="78"/>
      <c r="M1321" s="78"/>
      <c r="N1321" s="78"/>
      <c r="O1321" s="78"/>
      <c r="P1321" s="6"/>
      <c r="Q1321" s="6"/>
      <c r="R1321" s="6"/>
      <c r="S1321" s="6"/>
      <c r="T1321" s="6"/>
      <c r="U1321" s="6"/>
      <c r="V1321" s="6"/>
    </row>
    <row r="1322" spans="2:22" s="77" customFormat="1" x14ac:dyDescent="0.2">
      <c r="B1322" s="128"/>
      <c r="E1322" s="78"/>
      <c r="F1322" s="166"/>
      <c r="G1322" s="78"/>
      <c r="H1322" s="161"/>
      <c r="I1322" s="161"/>
      <c r="J1322" s="161"/>
      <c r="K1322" s="78"/>
      <c r="L1322" s="78"/>
      <c r="M1322" s="78"/>
      <c r="N1322" s="78"/>
      <c r="O1322" s="78"/>
      <c r="P1322" s="6"/>
      <c r="Q1322" s="6"/>
      <c r="R1322" s="6"/>
      <c r="S1322" s="6"/>
      <c r="T1322" s="6"/>
      <c r="U1322" s="6"/>
      <c r="V1322" s="6"/>
    </row>
    <row r="1323" spans="2:22" s="77" customFormat="1" x14ac:dyDescent="0.2">
      <c r="B1323" s="128"/>
      <c r="E1323" s="78"/>
      <c r="F1323" s="166"/>
      <c r="G1323" s="78"/>
      <c r="H1323" s="161"/>
      <c r="I1323" s="161"/>
      <c r="J1323" s="161"/>
      <c r="K1323" s="78"/>
      <c r="L1323" s="78"/>
      <c r="M1323" s="78"/>
      <c r="N1323" s="78"/>
      <c r="O1323" s="78"/>
      <c r="P1323" s="6"/>
      <c r="Q1323" s="6"/>
      <c r="R1323" s="6"/>
      <c r="S1323" s="6"/>
      <c r="T1323" s="6"/>
      <c r="U1323" s="6"/>
      <c r="V1323" s="6"/>
    </row>
    <row r="1324" spans="2:22" s="77" customFormat="1" x14ac:dyDescent="0.2">
      <c r="B1324" s="128"/>
      <c r="E1324" s="78"/>
      <c r="F1324" s="166"/>
      <c r="G1324" s="78"/>
      <c r="H1324" s="161"/>
      <c r="I1324" s="161"/>
      <c r="J1324" s="161"/>
      <c r="K1324" s="78"/>
      <c r="L1324" s="78"/>
      <c r="M1324" s="78"/>
      <c r="N1324" s="78"/>
      <c r="O1324" s="78"/>
      <c r="P1324" s="6"/>
      <c r="Q1324" s="6"/>
      <c r="R1324" s="6"/>
      <c r="S1324" s="6"/>
      <c r="T1324" s="6"/>
      <c r="U1324" s="6"/>
      <c r="V1324" s="6"/>
    </row>
    <row r="1325" spans="2:22" s="77" customFormat="1" x14ac:dyDescent="0.2">
      <c r="B1325" s="128"/>
      <c r="E1325" s="78"/>
      <c r="F1325" s="166"/>
      <c r="G1325" s="78"/>
      <c r="H1325" s="161"/>
      <c r="I1325" s="161"/>
      <c r="J1325" s="161"/>
      <c r="K1325" s="78"/>
      <c r="L1325" s="78"/>
      <c r="M1325" s="78"/>
      <c r="N1325" s="78"/>
      <c r="O1325" s="78"/>
      <c r="P1325" s="6"/>
      <c r="Q1325" s="6"/>
      <c r="R1325" s="6"/>
      <c r="S1325" s="6"/>
      <c r="T1325" s="6"/>
      <c r="U1325" s="6"/>
      <c r="V1325" s="6"/>
    </row>
    <row r="1326" spans="2:22" s="77" customFormat="1" x14ac:dyDescent="0.2">
      <c r="B1326" s="128"/>
      <c r="E1326" s="78"/>
      <c r="F1326" s="166"/>
      <c r="G1326" s="78"/>
      <c r="H1326" s="161"/>
      <c r="I1326" s="161"/>
      <c r="J1326" s="161"/>
      <c r="K1326" s="78"/>
      <c r="L1326" s="78"/>
      <c r="M1326" s="78"/>
      <c r="N1326" s="78"/>
      <c r="O1326" s="78"/>
      <c r="P1326" s="6"/>
      <c r="Q1326" s="6"/>
      <c r="R1326" s="6"/>
      <c r="S1326" s="6"/>
      <c r="T1326" s="6"/>
      <c r="U1326" s="6"/>
      <c r="V1326" s="6"/>
    </row>
    <row r="1327" spans="2:22" s="77" customFormat="1" x14ac:dyDescent="0.2">
      <c r="B1327" s="128"/>
      <c r="E1327" s="78"/>
      <c r="F1327" s="166"/>
      <c r="G1327" s="78"/>
      <c r="H1327" s="161"/>
      <c r="I1327" s="161"/>
      <c r="J1327" s="161"/>
      <c r="K1327" s="78"/>
      <c r="L1327" s="78"/>
      <c r="M1327" s="78"/>
      <c r="N1327" s="78"/>
      <c r="O1327" s="78"/>
      <c r="P1327" s="6"/>
      <c r="Q1327" s="6"/>
      <c r="R1327" s="6"/>
      <c r="S1327" s="6"/>
      <c r="T1327" s="6"/>
      <c r="U1327" s="6"/>
      <c r="V1327" s="6"/>
    </row>
    <row r="1328" spans="2:22" s="77" customFormat="1" x14ac:dyDescent="0.2">
      <c r="B1328" s="128"/>
      <c r="E1328" s="78"/>
      <c r="F1328" s="166"/>
      <c r="G1328" s="78"/>
      <c r="H1328" s="161"/>
      <c r="I1328" s="161"/>
      <c r="J1328" s="161"/>
      <c r="K1328" s="78"/>
      <c r="L1328" s="78"/>
      <c r="M1328" s="78"/>
      <c r="N1328" s="78"/>
      <c r="O1328" s="78"/>
      <c r="P1328" s="6"/>
      <c r="Q1328" s="6"/>
      <c r="R1328" s="6"/>
      <c r="S1328" s="6"/>
      <c r="T1328" s="6"/>
      <c r="U1328" s="6"/>
      <c r="V1328" s="6"/>
    </row>
    <row r="1329" spans="2:22" s="77" customFormat="1" x14ac:dyDescent="0.2">
      <c r="B1329" s="128"/>
      <c r="E1329" s="78"/>
      <c r="F1329" s="166"/>
      <c r="G1329" s="78"/>
      <c r="H1329" s="161"/>
      <c r="I1329" s="161"/>
      <c r="J1329" s="161"/>
      <c r="K1329" s="78"/>
      <c r="L1329" s="78"/>
      <c r="M1329" s="78"/>
      <c r="N1329" s="78"/>
      <c r="O1329" s="78"/>
      <c r="P1329" s="6"/>
      <c r="Q1329" s="6"/>
      <c r="R1329" s="6"/>
      <c r="S1329" s="6"/>
      <c r="T1329" s="6"/>
      <c r="U1329" s="6"/>
      <c r="V1329" s="6"/>
    </row>
    <row r="1330" spans="2:22" s="77" customFormat="1" x14ac:dyDescent="0.2">
      <c r="B1330" s="128"/>
      <c r="E1330" s="78"/>
      <c r="F1330" s="166"/>
      <c r="G1330" s="78"/>
      <c r="H1330" s="161"/>
      <c r="I1330" s="161"/>
      <c r="J1330" s="161"/>
      <c r="K1330" s="78"/>
      <c r="L1330" s="78"/>
      <c r="M1330" s="78"/>
      <c r="N1330" s="78"/>
      <c r="O1330" s="78"/>
      <c r="P1330" s="6"/>
      <c r="Q1330" s="6"/>
      <c r="R1330" s="6"/>
      <c r="S1330" s="6"/>
      <c r="T1330" s="6"/>
      <c r="U1330" s="6"/>
      <c r="V1330" s="6"/>
    </row>
    <row r="1331" spans="2:22" s="77" customFormat="1" x14ac:dyDescent="0.2">
      <c r="B1331" s="128"/>
      <c r="E1331" s="78"/>
      <c r="F1331" s="166"/>
      <c r="G1331" s="78"/>
      <c r="H1331" s="161"/>
      <c r="I1331" s="161"/>
      <c r="J1331" s="161"/>
      <c r="K1331" s="78"/>
      <c r="L1331" s="78"/>
      <c r="M1331" s="78"/>
      <c r="N1331" s="78"/>
      <c r="O1331" s="78"/>
      <c r="P1331" s="6"/>
      <c r="Q1331" s="6"/>
      <c r="R1331" s="6"/>
      <c r="S1331" s="6"/>
      <c r="T1331" s="6"/>
      <c r="U1331" s="6"/>
      <c r="V1331" s="6"/>
    </row>
    <row r="1332" spans="2:22" s="77" customFormat="1" x14ac:dyDescent="0.2">
      <c r="B1332" s="128"/>
      <c r="E1332" s="78"/>
      <c r="F1332" s="166"/>
      <c r="G1332" s="78"/>
      <c r="H1332" s="161"/>
      <c r="I1332" s="161"/>
      <c r="J1332" s="161"/>
      <c r="K1332" s="78"/>
      <c r="L1332" s="78"/>
      <c r="M1332" s="78"/>
      <c r="N1332" s="78"/>
      <c r="O1332" s="78"/>
      <c r="P1332" s="6"/>
      <c r="Q1332" s="6"/>
      <c r="R1332" s="6"/>
      <c r="S1332" s="6"/>
      <c r="T1332" s="6"/>
      <c r="U1332" s="6"/>
      <c r="V1332" s="6"/>
    </row>
    <row r="1333" spans="2:22" s="77" customFormat="1" x14ac:dyDescent="0.2">
      <c r="B1333" s="128"/>
      <c r="E1333" s="78"/>
      <c r="F1333" s="166"/>
      <c r="G1333" s="78"/>
      <c r="H1333" s="161"/>
      <c r="I1333" s="161"/>
      <c r="J1333" s="161"/>
      <c r="K1333" s="78"/>
      <c r="L1333" s="78"/>
      <c r="M1333" s="78"/>
      <c r="N1333" s="78"/>
      <c r="O1333" s="78"/>
      <c r="P1333" s="6"/>
      <c r="Q1333" s="6"/>
      <c r="R1333" s="6"/>
      <c r="S1333" s="6"/>
      <c r="T1333" s="6"/>
      <c r="U1333" s="6"/>
      <c r="V1333" s="6"/>
    </row>
    <row r="1334" spans="2:22" s="77" customFormat="1" x14ac:dyDescent="0.2">
      <c r="B1334" s="128"/>
      <c r="E1334" s="78"/>
      <c r="F1334" s="166"/>
      <c r="G1334" s="78"/>
      <c r="H1334" s="161"/>
      <c r="I1334" s="161"/>
      <c r="J1334" s="161"/>
      <c r="K1334" s="78"/>
      <c r="L1334" s="78"/>
      <c r="M1334" s="78"/>
      <c r="N1334" s="78"/>
      <c r="O1334" s="78"/>
      <c r="P1334" s="6"/>
      <c r="Q1334" s="6"/>
      <c r="R1334" s="6"/>
      <c r="S1334" s="6"/>
      <c r="T1334" s="6"/>
      <c r="U1334" s="6"/>
      <c r="V1334" s="6"/>
    </row>
    <row r="1335" spans="2:22" s="77" customFormat="1" x14ac:dyDescent="0.2">
      <c r="B1335" s="128"/>
      <c r="E1335" s="78"/>
      <c r="F1335" s="166"/>
      <c r="G1335" s="78"/>
      <c r="H1335" s="161"/>
      <c r="I1335" s="161"/>
      <c r="J1335" s="161"/>
      <c r="K1335" s="78"/>
      <c r="L1335" s="78"/>
      <c r="M1335" s="78"/>
      <c r="N1335" s="78"/>
      <c r="O1335" s="78"/>
      <c r="P1335" s="6"/>
      <c r="Q1335" s="6"/>
      <c r="R1335" s="6"/>
      <c r="S1335" s="6"/>
      <c r="T1335" s="6"/>
      <c r="U1335" s="6"/>
      <c r="V1335" s="6"/>
    </row>
    <row r="1336" spans="2:22" s="77" customFormat="1" x14ac:dyDescent="0.2">
      <c r="B1336" s="128"/>
      <c r="E1336" s="78"/>
      <c r="F1336" s="166"/>
      <c r="G1336" s="78"/>
      <c r="H1336" s="161"/>
      <c r="I1336" s="161"/>
      <c r="J1336" s="161"/>
      <c r="K1336" s="78"/>
      <c r="L1336" s="78"/>
      <c r="M1336" s="78"/>
      <c r="N1336" s="78"/>
      <c r="O1336" s="78"/>
      <c r="P1336" s="6"/>
      <c r="Q1336" s="6"/>
      <c r="R1336" s="6"/>
      <c r="S1336" s="6"/>
      <c r="T1336" s="6"/>
      <c r="U1336" s="6"/>
      <c r="V1336" s="6"/>
    </row>
    <row r="1337" spans="2:22" s="77" customFormat="1" x14ac:dyDescent="0.2">
      <c r="B1337" s="128"/>
      <c r="E1337" s="78"/>
      <c r="F1337" s="166"/>
      <c r="G1337" s="78"/>
      <c r="H1337" s="161"/>
      <c r="I1337" s="161"/>
      <c r="J1337" s="161"/>
      <c r="K1337" s="78"/>
      <c r="L1337" s="78"/>
      <c r="M1337" s="78"/>
      <c r="N1337" s="78"/>
      <c r="O1337" s="78"/>
      <c r="P1337" s="6"/>
      <c r="Q1337" s="6"/>
      <c r="R1337" s="6"/>
      <c r="S1337" s="6"/>
      <c r="T1337" s="6"/>
      <c r="U1337" s="6"/>
      <c r="V1337" s="6"/>
    </row>
    <row r="1338" spans="2:22" s="77" customFormat="1" x14ac:dyDescent="0.2">
      <c r="B1338" s="128"/>
      <c r="E1338" s="78"/>
      <c r="F1338" s="166"/>
      <c r="G1338" s="78"/>
      <c r="H1338" s="161"/>
      <c r="I1338" s="161"/>
      <c r="J1338" s="161"/>
      <c r="K1338" s="78"/>
      <c r="L1338" s="78"/>
      <c r="M1338" s="78"/>
      <c r="N1338" s="78"/>
      <c r="O1338" s="78"/>
      <c r="P1338" s="6"/>
      <c r="Q1338" s="6"/>
      <c r="R1338" s="6"/>
      <c r="S1338" s="6"/>
      <c r="T1338" s="6"/>
      <c r="U1338" s="6"/>
      <c r="V1338" s="6"/>
    </row>
    <row r="1339" spans="2:22" s="77" customFormat="1" x14ac:dyDescent="0.2">
      <c r="B1339" s="128"/>
      <c r="E1339" s="78"/>
      <c r="F1339" s="166"/>
      <c r="G1339" s="78"/>
      <c r="H1339" s="161"/>
      <c r="I1339" s="161"/>
      <c r="J1339" s="161"/>
      <c r="K1339" s="78"/>
      <c r="L1339" s="78"/>
      <c r="M1339" s="78"/>
      <c r="N1339" s="78"/>
      <c r="O1339" s="78"/>
      <c r="P1339" s="6"/>
      <c r="Q1339" s="6"/>
      <c r="R1339" s="6"/>
      <c r="S1339" s="6"/>
      <c r="T1339" s="6"/>
      <c r="U1339" s="6"/>
      <c r="V1339" s="6"/>
    </row>
    <row r="1340" spans="2:22" s="77" customFormat="1" x14ac:dyDescent="0.2">
      <c r="B1340" s="128"/>
      <c r="E1340" s="78"/>
      <c r="F1340" s="166"/>
      <c r="G1340" s="78"/>
      <c r="H1340" s="161"/>
      <c r="I1340" s="161"/>
      <c r="J1340" s="161"/>
      <c r="K1340" s="78"/>
      <c r="L1340" s="78"/>
      <c r="M1340" s="78"/>
      <c r="N1340" s="78"/>
      <c r="O1340" s="78"/>
      <c r="P1340" s="6"/>
      <c r="Q1340" s="6"/>
      <c r="R1340" s="6"/>
      <c r="S1340" s="6"/>
      <c r="T1340" s="6"/>
      <c r="U1340" s="6"/>
      <c r="V1340" s="6"/>
    </row>
    <row r="1341" spans="2:22" s="77" customFormat="1" x14ac:dyDescent="0.2">
      <c r="B1341" s="128"/>
      <c r="E1341" s="78"/>
      <c r="F1341" s="166"/>
      <c r="G1341" s="78"/>
      <c r="H1341" s="161"/>
      <c r="I1341" s="161"/>
      <c r="J1341" s="161"/>
      <c r="K1341" s="78"/>
      <c r="L1341" s="78"/>
      <c r="M1341" s="78"/>
      <c r="N1341" s="78"/>
      <c r="O1341" s="78"/>
      <c r="P1341" s="6"/>
      <c r="Q1341" s="6"/>
      <c r="R1341" s="6"/>
      <c r="S1341" s="6"/>
      <c r="T1341" s="6"/>
      <c r="U1341" s="6"/>
      <c r="V1341" s="6"/>
    </row>
    <row r="1342" spans="2:22" s="77" customFormat="1" x14ac:dyDescent="0.2">
      <c r="B1342" s="128"/>
      <c r="E1342" s="78"/>
      <c r="F1342" s="166"/>
      <c r="G1342" s="78"/>
      <c r="H1342" s="161"/>
      <c r="I1342" s="161"/>
      <c r="J1342" s="161"/>
      <c r="K1342" s="78"/>
      <c r="L1342" s="78"/>
      <c r="M1342" s="78"/>
      <c r="N1342" s="78"/>
      <c r="O1342" s="78"/>
      <c r="P1342" s="6"/>
      <c r="Q1342" s="6"/>
      <c r="R1342" s="6"/>
      <c r="S1342" s="6"/>
      <c r="T1342" s="6"/>
      <c r="U1342" s="6"/>
      <c r="V1342" s="6"/>
    </row>
    <row r="1343" spans="2:22" s="77" customFormat="1" x14ac:dyDescent="0.2">
      <c r="B1343" s="128"/>
      <c r="E1343" s="78"/>
      <c r="F1343" s="166"/>
      <c r="G1343" s="78"/>
      <c r="H1343" s="161"/>
      <c r="I1343" s="161"/>
      <c r="J1343" s="161"/>
      <c r="K1343" s="78"/>
      <c r="L1343" s="78"/>
      <c r="M1343" s="78"/>
      <c r="N1343" s="78"/>
      <c r="O1343" s="78"/>
      <c r="P1343" s="6"/>
      <c r="Q1343" s="6"/>
      <c r="R1343" s="6"/>
      <c r="S1343" s="6"/>
      <c r="T1343" s="6"/>
      <c r="U1343" s="6"/>
      <c r="V1343" s="6"/>
    </row>
    <row r="1344" spans="2:22" s="77" customFormat="1" x14ac:dyDescent="0.2">
      <c r="B1344" s="128"/>
      <c r="E1344" s="78"/>
      <c r="F1344" s="166"/>
      <c r="G1344" s="78"/>
      <c r="H1344" s="161"/>
      <c r="I1344" s="161"/>
      <c r="J1344" s="161"/>
      <c r="K1344" s="78"/>
      <c r="L1344" s="78"/>
      <c r="M1344" s="78"/>
      <c r="N1344" s="78"/>
      <c r="O1344" s="78"/>
      <c r="P1344" s="6"/>
      <c r="Q1344" s="6"/>
      <c r="R1344" s="6"/>
      <c r="S1344" s="6"/>
      <c r="T1344" s="6"/>
      <c r="U1344" s="6"/>
      <c r="V1344" s="6"/>
    </row>
    <row r="1345" spans="2:22" s="77" customFormat="1" x14ac:dyDescent="0.2">
      <c r="B1345" s="128"/>
      <c r="E1345" s="78"/>
      <c r="F1345" s="166"/>
      <c r="G1345" s="78"/>
      <c r="H1345" s="161"/>
      <c r="I1345" s="161"/>
      <c r="J1345" s="161"/>
      <c r="K1345" s="78"/>
      <c r="L1345" s="78"/>
      <c r="M1345" s="78"/>
      <c r="N1345" s="78"/>
      <c r="O1345" s="78"/>
      <c r="P1345" s="6"/>
      <c r="Q1345" s="6"/>
      <c r="R1345" s="6"/>
      <c r="S1345" s="6"/>
      <c r="T1345" s="6"/>
      <c r="U1345" s="6"/>
      <c r="V1345" s="6"/>
    </row>
    <row r="1346" spans="2:22" s="77" customFormat="1" x14ac:dyDescent="0.2">
      <c r="B1346" s="128"/>
      <c r="E1346" s="78"/>
      <c r="F1346" s="166"/>
      <c r="G1346" s="78"/>
      <c r="H1346" s="161"/>
      <c r="I1346" s="161"/>
      <c r="J1346" s="161"/>
      <c r="K1346" s="78"/>
      <c r="L1346" s="78"/>
      <c r="M1346" s="78"/>
      <c r="N1346" s="78"/>
      <c r="O1346" s="78"/>
      <c r="P1346" s="6"/>
      <c r="Q1346" s="6"/>
      <c r="R1346" s="6"/>
      <c r="S1346" s="6"/>
      <c r="T1346" s="6"/>
      <c r="U1346" s="6"/>
      <c r="V1346" s="6"/>
    </row>
    <row r="1347" spans="2:22" s="77" customFormat="1" x14ac:dyDescent="0.2">
      <c r="B1347" s="128"/>
      <c r="E1347" s="78"/>
      <c r="F1347" s="166"/>
      <c r="G1347" s="78"/>
      <c r="H1347" s="161"/>
      <c r="I1347" s="161"/>
      <c r="J1347" s="161"/>
      <c r="K1347" s="78"/>
      <c r="L1347" s="78"/>
      <c r="M1347" s="78"/>
      <c r="N1347" s="78"/>
      <c r="O1347" s="78"/>
      <c r="P1347" s="6"/>
      <c r="Q1347" s="6"/>
      <c r="R1347" s="6"/>
      <c r="S1347" s="6"/>
      <c r="T1347" s="6"/>
      <c r="U1347" s="6"/>
      <c r="V1347" s="6"/>
    </row>
    <row r="1348" spans="2:22" s="77" customFormat="1" x14ac:dyDescent="0.2">
      <c r="B1348" s="128"/>
      <c r="E1348" s="78"/>
      <c r="F1348" s="166"/>
      <c r="G1348" s="78"/>
      <c r="H1348" s="161"/>
      <c r="I1348" s="161"/>
      <c r="J1348" s="161"/>
      <c r="K1348" s="78"/>
      <c r="L1348" s="78"/>
      <c r="M1348" s="78"/>
      <c r="N1348" s="78"/>
      <c r="O1348" s="78"/>
      <c r="P1348" s="6"/>
      <c r="Q1348" s="6"/>
      <c r="R1348" s="6"/>
      <c r="S1348" s="6"/>
      <c r="T1348" s="6"/>
      <c r="U1348" s="6"/>
      <c r="V1348" s="6"/>
    </row>
    <row r="1349" spans="2:22" s="77" customFormat="1" x14ac:dyDescent="0.2">
      <c r="B1349" s="128"/>
      <c r="E1349" s="78"/>
      <c r="F1349" s="166"/>
      <c r="G1349" s="78"/>
      <c r="H1349" s="161"/>
      <c r="I1349" s="161"/>
      <c r="J1349" s="161"/>
      <c r="K1349" s="78"/>
      <c r="L1349" s="78"/>
      <c r="M1349" s="78"/>
      <c r="N1349" s="78"/>
      <c r="O1349" s="78"/>
      <c r="P1349" s="6"/>
      <c r="Q1349" s="6"/>
      <c r="R1349" s="6"/>
      <c r="S1349" s="6"/>
      <c r="T1349" s="6"/>
      <c r="U1349" s="6"/>
      <c r="V1349" s="6"/>
    </row>
    <row r="1350" spans="2:22" s="77" customFormat="1" x14ac:dyDescent="0.2">
      <c r="B1350" s="128"/>
      <c r="E1350" s="78"/>
      <c r="F1350" s="166"/>
      <c r="G1350" s="78"/>
      <c r="H1350" s="161"/>
      <c r="I1350" s="161"/>
      <c r="J1350" s="161"/>
      <c r="K1350" s="78"/>
      <c r="L1350" s="78"/>
      <c r="M1350" s="78"/>
      <c r="N1350" s="78"/>
      <c r="O1350" s="78"/>
      <c r="P1350" s="6"/>
      <c r="Q1350" s="6"/>
      <c r="R1350" s="6"/>
      <c r="S1350" s="6"/>
      <c r="T1350" s="6"/>
      <c r="U1350" s="6"/>
      <c r="V1350" s="6"/>
    </row>
    <row r="1351" spans="2:22" s="77" customFormat="1" x14ac:dyDescent="0.2">
      <c r="B1351" s="128"/>
      <c r="E1351" s="78"/>
      <c r="F1351" s="166"/>
      <c r="G1351" s="78"/>
      <c r="H1351" s="161"/>
      <c r="I1351" s="161"/>
      <c r="J1351" s="161"/>
      <c r="K1351" s="78"/>
      <c r="L1351" s="78"/>
      <c r="M1351" s="78"/>
      <c r="N1351" s="78"/>
      <c r="O1351" s="78"/>
      <c r="P1351" s="6"/>
      <c r="Q1351" s="6"/>
      <c r="R1351" s="6"/>
      <c r="S1351" s="6"/>
      <c r="T1351" s="6"/>
      <c r="U1351" s="6"/>
      <c r="V1351" s="6"/>
    </row>
    <row r="1352" spans="2:22" s="77" customFormat="1" x14ac:dyDescent="0.2">
      <c r="B1352" s="128"/>
      <c r="E1352" s="78"/>
      <c r="F1352" s="166"/>
      <c r="G1352" s="78"/>
      <c r="H1352" s="161"/>
      <c r="I1352" s="161"/>
      <c r="J1352" s="161"/>
      <c r="K1352" s="78"/>
      <c r="L1352" s="78"/>
      <c r="M1352" s="78"/>
      <c r="N1352" s="78"/>
      <c r="O1352" s="78"/>
      <c r="P1352" s="6"/>
      <c r="Q1352" s="6"/>
      <c r="R1352" s="6"/>
      <c r="S1352" s="6"/>
      <c r="T1352" s="6"/>
      <c r="U1352" s="6"/>
      <c r="V1352" s="6"/>
    </row>
    <row r="1353" spans="2:22" s="77" customFormat="1" x14ac:dyDescent="0.2">
      <c r="B1353" s="128"/>
      <c r="E1353" s="78"/>
      <c r="F1353" s="166"/>
      <c r="G1353" s="78"/>
      <c r="H1353" s="161"/>
      <c r="I1353" s="161"/>
      <c r="J1353" s="161"/>
      <c r="K1353" s="78"/>
      <c r="L1353" s="78"/>
      <c r="M1353" s="78"/>
      <c r="N1353" s="78"/>
      <c r="O1353" s="78"/>
      <c r="P1353" s="6"/>
      <c r="Q1353" s="6"/>
      <c r="R1353" s="6"/>
      <c r="S1353" s="6"/>
      <c r="T1353" s="6"/>
      <c r="U1353" s="6"/>
      <c r="V1353" s="6"/>
    </row>
    <row r="1354" spans="2:22" s="77" customFormat="1" x14ac:dyDescent="0.2">
      <c r="B1354" s="128"/>
      <c r="E1354" s="78"/>
      <c r="F1354" s="166"/>
      <c r="G1354" s="78"/>
      <c r="H1354" s="161"/>
      <c r="I1354" s="161"/>
      <c r="J1354" s="161"/>
      <c r="K1354" s="78"/>
      <c r="L1354" s="78"/>
      <c r="M1354" s="78"/>
      <c r="N1354" s="78"/>
      <c r="O1354" s="78"/>
      <c r="P1354" s="6"/>
      <c r="Q1354" s="6"/>
      <c r="R1354" s="6"/>
      <c r="S1354" s="6"/>
      <c r="T1354" s="6"/>
      <c r="U1354" s="6"/>
      <c r="V1354" s="6"/>
    </row>
    <row r="1355" spans="2:22" s="77" customFormat="1" x14ac:dyDescent="0.2">
      <c r="B1355" s="128"/>
      <c r="E1355" s="78"/>
      <c r="F1355" s="166"/>
      <c r="G1355" s="78"/>
      <c r="H1355" s="161"/>
      <c r="I1355" s="161"/>
      <c r="J1355" s="161"/>
      <c r="K1355" s="78"/>
      <c r="L1355" s="78"/>
      <c r="M1355" s="78"/>
      <c r="N1355" s="78"/>
      <c r="O1355" s="78"/>
      <c r="P1355" s="6"/>
      <c r="Q1355" s="6"/>
      <c r="R1355" s="6"/>
      <c r="S1355" s="6"/>
      <c r="T1355" s="6"/>
      <c r="U1355" s="6"/>
      <c r="V1355" s="6"/>
    </row>
    <row r="1356" spans="2:22" s="77" customFormat="1" x14ac:dyDescent="0.2">
      <c r="B1356" s="128"/>
      <c r="E1356" s="78"/>
      <c r="F1356" s="166"/>
      <c r="G1356" s="78"/>
      <c r="H1356" s="161"/>
      <c r="I1356" s="161"/>
      <c r="J1356" s="161"/>
      <c r="K1356" s="78"/>
      <c r="L1356" s="78"/>
      <c r="M1356" s="78"/>
      <c r="N1356" s="78"/>
      <c r="O1356" s="78"/>
      <c r="P1356" s="6"/>
      <c r="Q1356" s="6"/>
      <c r="R1356" s="6"/>
      <c r="S1356" s="6"/>
      <c r="T1356" s="6"/>
      <c r="U1356" s="6"/>
      <c r="V1356" s="6"/>
    </row>
    <row r="1357" spans="2:22" s="77" customFormat="1" x14ac:dyDescent="0.2">
      <c r="B1357" s="128"/>
      <c r="E1357" s="78"/>
      <c r="F1357" s="166"/>
      <c r="G1357" s="78"/>
      <c r="H1357" s="161"/>
      <c r="I1357" s="161"/>
      <c r="J1357" s="161"/>
      <c r="K1357" s="78"/>
      <c r="L1357" s="78"/>
      <c r="M1357" s="78"/>
      <c r="N1357" s="78"/>
      <c r="O1357" s="78"/>
      <c r="P1357" s="6"/>
      <c r="Q1357" s="6"/>
      <c r="R1357" s="6"/>
      <c r="S1357" s="6"/>
      <c r="T1357" s="6"/>
      <c r="U1357" s="6"/>
      <c r="V1357" s="6"/>
    </row>
    <row r="1358" spans="2:22" s="77" customFormat="1" x14ac:dyDescent="0.2">
      <c r="B1358" s="128"/>
      <c r="E1358" s="78"/>
      <c r="F1358" s="166"/>
      <c r="G1358" s="78"/>
      <c r="H1358" s="161"/>
      <c r="I1358" s="161"/>
      <c r="J1358" s="161"/>
      <c r="K1358" s="78"/>
      <c r="L1358" s="78"/>
      <c r="M1358" s="78"/>
      <c r="N1358" s="78"/>
      <c r="O1358" s="78"/>
      <c r="P1358" s="6"/>
      <c r="Q1358" s="6"/>
      <c r="R1358" s="6"/>
      <c r="S1358" s="6"/>
      <c r="T1358" s="6"/>
      <c r="U1358" s="6"/>
      <c r="V1358" s="6"/>
    </row>
    <row r="1359" spans="2:22" s="77" customFormat="1" x14ac:dyDescent="0.2">
      <c r="B1359" s="128"/>
      <c r="E1359" s="78"/>
      <c r="F1359" s="166"/>
      <c r="G1359" s="78"/>
      <c r="H1359" s="161"/>
      <c r="I1359" s="161"/>
      <c r="J1359" s="161"/>
      <c r="K1359" s="78"/>
      <c r="L1359" s="78"/>
      <c r="M1359" s="78"/>
      <c r="N1359" s="78"/>
      <c r="O1359" s="78"/>
      <c r="P1359" s="6"/>
      <c r="Q1359" s="6"/>
      <c r="R1359" s="6"/>
      <c r="S1359" s="6"/>
      <c r="T1359" s="6"/>
      <c r="U1359" s="6"/>
      <c r="V1359" s="6"/>
    </row>
    <row r="1360" spans="2:22" s="77" customFormat="1" x14ac:dyDescent="0.2">
      <c r="B1360" s="128"/>
      <c r="E1360" s="78"/>
      <c r="F1360" s="166"/>
      <c r="G1360" s="78"/>
      <c r="H1360" s="161"/>
      <c r="I1360" s="161"/>
      <c r="J1360" s="161"/>
      <c r="K1360" s="78"/>
      <c r="L1360" s="78"/>
      <c r="M1360" s="78"/>
      <c r="N1360" s="78"/>
      <c r="O1360" s="78"/>
      <c r="P1360" s="6"/>
      <c r="Q1360" s="6"/>
      <c r="R1360" s="6"/>
      <c r="S1360" s="6"/>
      <c r="T1360" s="6"/>
      <c r="U1360" s="6"/>
      <c r="V1360" s="6"/>
    </row>
    <row r="1361" spans="2:22" s="77" customFormat="1" x14ac:dyDescent="0.2">
      <c r="B1361" s="128"/>
      <c r="E1361" s="78"/>
      <c r="F1361" s="166"/>
      <c r="G1361" s="78"/>
      <c r="H1361" s="161"/>
      <c r="I1361" s="161"/>
      <c r="J1361" s="161"/>
      <c r="K1361" s="78"/>
      <c r="L1361" s="78"/>
      <c r="M1361" s="78"/>
      <c r="N1361" s="78"/>
      <c r="O1361" s="78"/>
      <c r="P1361" s="6"/>
      <c r="Q1361" s="6"/>
      <c r="R1361" s="6"/>
      <c r="S1361" s="6"/>
      <c r="T1361" s="6"/>
      <c r="U1361" s="6"/>
      <c r="V1361" s="6"/>
    </row>
    <row r="1362" spans="2:22" s="77" customFormat="1" x14ac:dyDescent="0.2">
      <c r="B1362" s="128"/>
      <c r="E1362" s="78"/>
      <c r="F1362" s="166"/>
      <c r="G1362" s="78"/>
      <c r="H1362" s="161"/>
      <c r="I1362" s="161"/>
      <c r="J1362" s="161"/>
      <c r="K1362" s="78"/>
      <c r="L1362" s="78"/>
      <c r="M1362" s="78"/>
      <c r="N1362" s="78"/>
      <c r="O1362" s="78"/>
      <c r="P1362" s="6"/>
      <c r="Q1362" s="6"/>
      <c r="R1362" s="6"/>
      <c r="S1362" s="6"/>
      <c r="T1362" s="6"/>
      <c r="U1362" s="6"/>
      <c r="V1362" s="6"/>
    </row>
    <row r="1363" spans="2:22" s="77" customFormat="1" x14ac:dyDescent="0.2">
      <c r="B1363" s="128"/>
      <c r="E1363" s="78"/>
      <c r="F1363" s="166"/>
      <c r="G1363" s="78"/>
      <c r="H1363" s="161"/>
      <c r="I1363" s="161"/>
      <c r="J1363" s="161"/>
      <c r="K1363" s="78"/>
      <c r="L1363" s="78"/>
      <c r="M1363" s="78"/>
      <c r="N1363" s="78"/>
      <c r="O1363" s="78"/>
      <c r="P1363" s="6"/>
      <c r="Q1363" s="6"/>
      <c r="R1363" s="6"/>
      <c r="S1363" s="6"/>
      <c r="T1363" s="6"/>
      <c r="U1363" s="6"/>
      <c r="V1363" s="6"/>
    </row>
    <row r="1364" spans="2:22" s="77" customFormat="1" x14ac:dyDescent="0.2">
      <c r="B1364" s="128"/>
      <c r="E1364" s="78"/>
      <c r="F1364" s="166"/>
      <c r="G1364" s="78"/>
      <c r="H1364" s="161"/>
      <c r="I1364" s="161"/>
      <c r="J1364" s="161"/>
      <c r="K1364" s="78"/>
      <c r="L1364" s="78"/>
      <c r="M1364" s="78"/>
      <c r="N1364" s="78"/>
      <c r="O1364" s="78"/>
      <c r="P1364" s="6"/>
      <c r="Q1364" s="6"/>
      <c r="R1364" s="6"/>
      <c r="S1364" s="6"/>
      <c r="T1364" s="6"/>
      <c r="U1364" s="6"/>
      <c r="V1364" s="6"/>
    </row>
    <row r="1365" spans="2:22" s="77" customFormat="1" x14ac:dyDescent="0.2">
      <c r="B1365" s="128"/>
      <c r="E1365" s="78"/>
      <c r="F1365" s="166"/>
      <c r="G1365" s="78"/>
      <c r="H1365" s="161"/>
      <c r="I1365" s="161"/>
      <c r="J1365" s="161"/>
      <c r="K1365" s="78"/>
      <c r="L1365" s="78"/>
      <c r="M1365" s="78"/>
      <c r="N1365" s="78"/>
      <c r="O1365" s="78"/>
      <c r="P1365" s="6"/>
      <c r="Q1365" s="6"/>
      <c r="R1365" s="6"/>
      <c r="S1365" s="6"/>
      <c r="T1365" s="6"/>
      <c r="U1365" s="6"/>
      <c r="V1365" s="6"/>
    </row>
    <row r="1366" spans="2:22" s="77" customFormat="1" x14ac:dyDescent="0.2">
      <c r="B1366" s="128"/>
      <c r="E1366" s="78"/>
      <c r="F1366" s="166"/>
      <c r="G1366" s="78"/>
      <c r="H1366" s="161"/>
      <c r="I1366" s="161"/>
      <c r="J1366" s="161"/>
      <c r="K1366" s="78"/>
      <c r="L1366" s="78"/>
      <c r="M1366" s="78"/>
      <c r="N1366" s="78"/>
      <c r="O1366" s="78"/>
      <c r="P1366" s="6"/>
      <c r="Q1366" s="6"/>
      <c r="R1366" s="6"/>
      <c r="S1366" s="6"/>
      <c r="T1366" s="6"/>
      <c r="U1366" s="6"/>
      <c r="V1366" s="6"/>
    </row>
    <row r="1367" spans="2:22" s="77" customFormat="1" x14ac:dyDescent="0.2">
      <c r="B1367" s="128"/>
      <c r="E1367" s="78"/>
      <c r="F1367" s="166"/>
      <c r="G1367" s="78"/>
      <c r="H1367" s="161"/>
      <c r="I1367" s="161"/>
      <c r="J1367" s="161"/>
      <c r="K1367" s="78"/>
      <c r="L1367" s="78"/>
      <c r="M1367" s="78"/>
      <c r="N1367" s="78"/>
      <c r="O1367" s="78"/>
      <c r="P1367" s="6"/>
      <c r="Q1367" s="6"/>
      <c r="R1367" s="6"/>
      <c r="S1367" s="6"/>
      <c r="T1367" s="6"/>
      <c r="U1367" s="6"/>
      <c r="V1367" s="6"/>
    </row>
    <row r="1368" spans="2:22" s="77" customFormat="1" x14ac:dyDescent="0.2">
      <c r="B1368" s="128"/>
      <c r="E1368" s="78"/>
      <c r="F1368" s="166"/>
      <c r="G1368" s="78"/>
      <c r="H1368" s="161"/>
      <c r="I1368" s="161"/>
      <c r="J1368" s="161"/>
      <c r="K1368" s="78"/>
      <c r="L1368" s="78"/>
      <c r="M1368" s="78"/>
      <c r="N1368" s="78"/>
      <c r="O1368" s="78"/>
      <c r="P1368" s="6"/>
      <c r="Q1368" s="6"/>
      <c r="R1368" s="6"/>
      <c r="S1368" s="6"/>
      <c r="T1368" s="6"/>
      <c r="U1368" s="6"/>
      <c r="V1368" s="6"/>
    </row>
    <row r="1369" spans="2:22" s="77" customFormat="1" x14ac:dyDescent="0.2">
      <c r="B1369" s="128"/>
      <c r="E1369" s="78"/>
      <c r="F1369" s="166"/>
      <c r="G1369" s="78"/>
      <c r="H1369" s="161"/>
      <c r="I1369" s="161"/>
      <c r="J1369" s="161"/>
      <c r="K1369" s="78"/>
      <c r="L1369" s="78"/>
      <c r="M1369" s="78"/>
      <c r="N1369" s="78"/>
      <c r="O1369" s="78"/>
      <c r="P1369" s="6"/>
      <c r="Q1369" s="6"/>
      <c r="R1369" s="6"/>
      <c r="S1369" s="6"/>
      <c r="T1369" s="6"/>
      <c r="U1369" s="6"/>
      <c r="V1369" s="6"/>
    </row>
    <row r="1370" spans="2:22" s="77" customFormat="1" x14ac:dyDescent="0.2">
      <c r="B1370" s="128"/>
      <c r="E1370" s="78"/>
      <c r="F1370" s="166"/>
      <c r="G1370" s="78"/>
      <c r="H1370" s="161"/>
      <c r="I1370" s="161"/>
      <c r="J1370" s="161"/>
      <c r="K1370" s="78"/>
      <c r="L1370" s="78"/>
      <c r="M1370" s="78"/>
      <c r="N1370" s="78"/>
      <c r="O1370" s="78"/>
      <c r="P1370" s="6"/>
      <c r="Q1370" s="6"/>
      <c r="R1370" s="6"/>
      <c r="S1370" s="6"/>
      <c r="T1370" s="6"/>
      <c r="U1370" s="6"/>
      <c r="V1370" s="6"/>
    </row>
    <row r="1371" spans="2:22" s="77" customFormat="1" x14ac:dyDescent="0.2">
      <c r="B1371" s="128"/>
      <c r="E1371" s="78"/>
      <c r="F1371" s="166"/>
      <c r="G1371" s="78"/>
      <c r="H1371" s="161"/>
      <c r="I1371" s="161"/>
      <c r="J1371" s="161"/>
      <c r="K1371" s="78"/>
      <c r="L1371" s="78"/>
      <c r="M1371" s="78"/>
      <c r="N1371" s="78"/>
      <c r="O1371" s="78"/>
      <c r="P1371" s="6"/>
      <c r="Q1371" s="6"/>
      <c r="R1371" s="6"/>
      <c r="S1371" s="6"/>
      <c r="T1371" s="6"/>
      <c r="U1371" s="6"/>
      <c r="V1371" s="6"/>
    </row>
    <row r="1372" spans="2:22" s="77" customFormat="1" x14ac:dyDescent="0.2">
      <c r="B1372" s="128"/>
      <c r="E1372" s="78"/>
      <c r="F1372" s="166"/>
      <c r="G1372" s="78"/>
      <c r="H1372" s="161"/>
      <c r="I1372" s="161"/>
      <c r="J1372" s="161"/>
      <c r="K1372" s="78"/>
      <c r="L1372" s="78"/>
      <c r="M1372" s="78"/>
      <c r="N1372" s="78"/>
      <c r="O1372" s="78"/>
      <c r="P1372" s="6"/>
      <c r="Q1372" s="6"/>
      <c r="R1372" s="6"/>
      <c r="S1372" s="6"/>
      <c r="T1372" s="6"/>
      <c r="U1372" s="6"/>
      <c r="V1372" s="6"/>
    </row>
    <row r="1373" spans="2:22" s="77" customFormat="1" x14ac:dyDescent="0.2">
      <c r="B1373" s="128"/>
      <c r="E1373" s="78"/>
      <c r="F1373" s="166"/>
      <c r="G1373" s="78"/>
      <c r="H1373" s="161"/>
      <c r="I1373" s="161"/>
      <c r="J1373" s="161"/>
      <c r="K1373" s="78"/>
      <c r="L1373" s="78"/>
      <c r="M1373" s="78"/>
      <c r="N1373" s="78"/>
      <c r="O1373" s="78"/>
      <c r="P1373" s="6"/>
      <c r="Q1373" s="6"/>
      <c r="R1373" s="6"/>
      <c r="S1373" s="6"/>
      <c r="T1373" s="6"/>
      <c r="U1373" s="6"/>
      <c r="V1373" s="6"/>
    </row>
    <row r="1374" spans="2:22" s="77" customFormat="1" x14ac:dyDescent="0.2">
      <c r="B1374" s="128"/>
      <c r="E1374" s="78"/>
      <c r="F1374" s="166"/>
      <c r="G1374" s="78"/>
      <c r="H1374" s="161"/>
      <c r="I1374" s="161"/>
      <c r="J1374" s="161"/>
      <c r="K1374" s="78"/>
      <c r="L1374" s="78"/>
      <c r="M1374" s="78"/>
      <c r="N1374" s="78"/>
      <c r="O1374" s="78"/>
      <c r="P1374" s="6"/>
      <c r="Q1374" s="6"/>
      <c r="R1374" s="6"/>
      <c r="S1374" s="6"/>
      <c r="T1374" s="6"/>
      <c r="U1374" s="6"/>
      <c r="V1374" s="6"/>
    </row>
    <row r="1375" spans="2:22" s="77" customFormat="1" x14ac:dyDescent="0.2">
      <c r="B1375" s="128"/>
      <c r="E1375" s="78"/>
      <c r="F1375" s="166"/>
      <c r="G1375" s="78"/>
      <c r="H1375" s="161"/>
      <c r="I1375" s="161"/>
      <c r="J1375" s="161"/>
      <c r="K1375" s="78"/>
      <c r="L1375" s="78"/>
      <c r="M1375" s="78"/>
      <c r="N1375" s="78"/>
      <c r="O1375" s="78"/>
      <c r="P1375" s="6"/>
      <c r="Q1375" s="6"/>
      <c r="R1375" s="6"/>
      <c r="S1375" s="6"/>
      <c r="T1375" s="6"/>
      <c r="U1375" s="6"/>
      <c r="V1375" s="6"/>
    </row>
    <row r="1376" spans="2:22" s="77" customFormat="1" x14ac:dyDescent="0.2">
      <c r="B1376" s="128"/>
      <c r="E1376" s="78"/>
      <c r="F1376" s="166"/>
      <c r="G1376" s="78"/>
      <c r="H1376" s="161"/>
      <c r="I1376" s="161"/>
      <c r="J1376" s="161"/>
      <c r="K1376" s="78"/>
      <c r="L1376" s="78"/>
      <c r="M1376" s="78"/>
      <c r="N1376" s="78"/>
      <c r="O1376" s="78"/>
      <c r="P1376" s="6"/>
      <c r="Q1376" s="6"/>
      <c r="R1376" s="6"/>
      <c r="S1376" s="6"/>
      <c r="T1376" s="6"/>
      <c r="U1376" s="6"/>
      <c r="V1376" s="6"/>
    </row>
    <row r="1377" spans="2:22" s="77" customFormat="1" x14ac:dyDescent="0.2">
      <c r="B1377" s="128"/>
      <c r="E1377" s="78"/>
      <c r="F1377" s="166"/>
      <c r="G1377" s="78"/>
      <c r="H1377" s="161"/>
      <c r="I1377" s="161"/>
      <c r="J1377" s="161"/>
      <c r="K1377" s="78"/>
      <c r="L1377" s="78"/>
      <c r="M1377" s="78"/>
      <c r="N1377" s="78"/>
      <c r="O1377" s="78"/>
      <c r="P1377" s="6"/>
      <c r="Q1377" s="6"/>
      <c r="R1377" s="6"/>
      <c r="S1377" s="6"/>
      <c r="T1377" s="6"/>
      <c r="U1377" s="6"/>
      <c r="V1377" s="6"/>
    </row>
    <row r="1378" spans="2:22" s="77" customFormat="1" x14ac:dyDescent="0.2">
      <c r="B1378" s="128"/>
      <c r="E1378" s="78"/>
      <c r="F1378" s="166"/>
      <c r="G1378" s="78"/>
      <c r="H1378" s="161"/>
      <c r="I1378" s="161"/>
      <c r="J1378" s="161"/>
      <c r="K1378" s="78"/>
      <c r="L1378" s="78"/>
      <c r="M1378" s="78"/>
      <c r="N1378" s="78"/>
      <c r="O1378" s="78"/>
      <c r="P1378" s="6"/>
      <c r="Q1378" s="6"/>
      <c r="R1378" s="6"/>
      <c r="S1378" s="6"/>
      <c r="T1378" s="6"/>
      <c r="U1378" s="6"/>
      <c r="V1378" s="6"/>
    </row>
    <row r="1379" spans="2:22" s="77" customFormat="1" x14ac:dyDescent="0.2">
      <c r="B1379" s="128"/>
      <c r="E1379" s="78"/>
      <c r="F1379" s="166"/>
      <c r="G1379" s="78"/>
      <c r="H1379" s="161"/>
      <c r="I1379" s="161"/>
      <c r="J1379" s="161"/>
      <c r="K1379" s="78"/>
      <c r="L1379" s="78"/>
      <c r="M1379" s="78"/>
      <c r="N1379" s="78"/>
      <c r="O1379" s="78"/>
      <c r="P1379" s="6"/>
      <c r="Q1379" s="6"/>
      <c r="R1379" s="6"/>
      <c r="S1379" s="6"/>
      <c r="T1379" s="6"/>
      <c r="U1379" s="6"/>
      <c r="V1379" s="6"/>
    </row>
    <row r="1380" spans="2:22" s="77" customFormat="1" x14ac:dyDescent="0.2">
      <c r="B1380" s="128"/>
      <c r="E1380" s="78"/>
      <c r="F1380" s="166"/>
      <c r="G1380" s="78"/>
      <c r="H1380" s="161"/>
      <c r="I1380" s="161"/>
      <c r="J1380" s="161"/>
      <c r="K1380" s="78"/>
      <c r="L1380" s="78"/>
      <c r="M1380" s="78"/>
      <c r="N1380" s="78"/>
      <c r="O1380" s="78"/>
      <c r="P1380" s="6"/>
      <c r="Q1380" s="6"/>
      <c r="R1380" s="6"/>
      <c r="S1380" s="6"/>
      <c r="T1380" s="6"/>
      <c r="U1380" s="6"/>
      <c r="V1380" s="6"/>
    </row>
    <row r="1381" spans="2:22" s="77" customFormat="1" x14ac:dyDescent="0.2">
      <c r="B1381" s="128"/>
      <c r="E1381" s="78"/>
      <c r="F1381" s="166"/>
      <c r="G1381" s="78"/>
      <c r="H1381" s="161"/>
      <c r="I1381" s="161"/>
      <c r="J1381" s="161"/>
      <c r="K1381" s="78"/>
      <c r="L1381" s="78"/>
      <c r="M1381" s="78"/>
      <c r="N1381" s="78"/>
      <c r="O1381" s="78"/>
      <c r="P1381" s="6"/>
      <c r="Q1381" s="6"/>
      <c r="R1381" s="6"/>
      <c r="S1381" s="6"/>
      <c r="T1381" s="6"/>
      <c r="U1381" s="6"/>
      <c r="V1381" s="6"/>
    </row>
    <row r="1382" spans="2:22" s="77" customFormat="1" x14ac:dyDescent="0.2">
      <c r="B1382" s="128"/>
      <c r="E1382" s="78"/>
      <c r="F1382" s="166"/>
      <c r="G1382" s="78"/>
      <c r="H1382" s="161"/>
      <c r="I1382" s="161"/>
      <c r="J1382" s="161"/>
      <c r="K1382" s="78"/>
      <c r="L1382" s="78"/>
      <c r="M1382" s="78"/>
      <c r="N1382" s="78"/>
      <c r="O1382" s="78"/>
      <c r="P1382" s="6"/>
      <c r="Q1382" s="6"/>
      <c r="R1382" s="6"/>
      <c r="S1382" s="6"/>
      <c r="T1382" s="6"/>
      <c r="U1382" s="6"/>
      <c r="V1382" s="6"/>
    </row>
    <row r="1383" spans="2:22" s="77" customFormat="1" x14ac:dyDescent="0.2">
      <c r="B1383" s="128"/>
      <c r="E1383" s="78"/>
      <c r="F1383" s="166"/>
      <c r="G1383" s="78"/>
      <c r="H1383" s="161"/>
      <c r="I1383" s="161"/>
      <c r="J1383" s="161"/>
      <c r="K1383" s="78"/>
      <c r="L1383" s="78"/>
      <c r="M1383" s="78"/>
      <c r="N1383" s="78"/>
      <c r="O1383" s="78"/>
      <c r="P1383" s="6"/>
      <c r="Q1383" s="6"/>
      <c r="R1383" s="6"/>
      <c r="S1383" s="6"/>
      <c r="T1383" s="6"/>
      <c r="U1383" s="6"/>
      <c r="V1383" s="6"/>
    </row>
    <row r="1384" spans="2:22" s="77" customFormat="1" x14ac:dyDescent="0.2">
      <c r="B1384" s="128"/>
      <c r="E1384" s="78"/>
      <c r="F1384" s="166"/>
      <c r="G1384" s="78"/>
      <c r="H1384" s="161"/>
      <c r="I1384" s="161"/>
      <c r="J1384" s="161"/>
      <c r="K1384" s="78"/>
      <c r="L1384" s="78"/>
      <c r="M1384" s="78"/>
      <c r="N1384" s="78"/>
      <c r="O1384" s="78"/>
      <c r="P1384" s="6"/>
      <c r="Q1384" s="6"/>
      <c r="R1384" s="6"/>
      <c r="S1384" s="6"/>
      <c r="T1384" s="6"/>
      <c r="U1384" s="6"/>
      <c r="V1384" s="6"/>
    </row>
    <row r="1385" spans="2:22" s="77" customFormat="1" x14ac:dyDescent="0.2">
      <c r="B1385" s="128"/>
      <c r="E1385" s="78"/>
      <c r="F1385" s="166"/>
      <c r="G1385" s="78"/>
      <c r="H1385" s="161"/>
      <c r="I1385" s="161"/>
      <c r="J1385" s="161"/>
      <c r="K1385" s="78"/>
      <c r="L1385" s="78"/>
      <c r="M1385" s="78"/>
      <c r="N1385" s="78"/>
      <c r="O1385" s="78"/>
      <c r="P1385" s="6"/>
      <c r="Q1385" s="6"/>
      <c r="R1385" s="6"/>
      <c r="S1385" s="6"/>
      <c r="T1385" s="6"/>
      <c r="U1385" s="6"/>
      <c r="V1385" s="6"/>
    </row>
    <row r="1386" spans="2:22" s="77" customFormat="1" x14ac:dyDescent="0.2">
      <c r="B1386" s="128"/>
      <c r="E1386" s="78"/>
      <c r="F1386" s="166"/>
      <c r="G1386" s="78"/>
      <c r="H1386" s="161"/>
      <c r="I1386" s="161"/>
      <c r="J1386" s="161"/>
      <c r="K1386" s="78"/>
      <c r="L1386" s="78"/>
      <c r="M1386" s="78"/>
      <c r="N1386" s="78"/>
      <c r="O1386" s="78"/>
      <c r="P1386" s="6"/>
      <c r="Q1386" s="6"/>
      <c r="R1386" s="6"/>
      <c r="S1386" s="6"/>
      <c r="T1386" s="6"/>
      <c r="U1386" s="6"/>
      <c r="V1386" s="6"/>
    </row>
    <row r="1387" spans="2:22" s="77" customFormat="1" x14ac:dyDescent="0.2">
      <c r="B1387" s="128"/>
      <c r="E1387" s="78"/>
      <c r="F1387" s="166"/>
      <c r="G1387" s="78"/>
      <c r="H1387" s="161"/>
      <c r="I1387" s="161"/>
      <c r="J1387" s="161"/>
      <c r="K1387" s="78"/>
      <c r="L1387" s="78"/>
      <c r="M1387" s="78"/>
      <c r="N1387" s="78"/>
      <c r="O1387" s="78"/>
      <c r="P1387" s="6"/>
      <c r="Q1387" s="6"/>
      <c r="R1387" s="6"/>
      <c r="S1387" s="6"/>
      <c r="T1387" s="6"/>
      <c r="U1387" s="6"/>
      <c r="V1387" s="6"/>
    </row>
    <row r="1388" spans="2:22" s="77" customFormat="1" x14ac:dyDescent="0.2">
      <c r="B1388" s="128"/>
      <c r="E1388" s="78"/>
      <c r="F1388" s="166"/>
      <c r="G1388" s="78"/>
      <c r="H1388" s="161"/>
      <c r="I1388" s="161"/>
      <c r="J1388" s="161"/>
      <c r="K1388" s="78"/>
      <c r="L1388" s="78"/>
      <c r="M1388" s="78"/>
      <c r="N1388" s="78"/>
      <c r="O1388" s="78"/>
      <c r="P1388" s="6"/>
      <c r="Q1388" s="6"/>
      <c r="R1388" s="6"/>
      <c r="S1388" s="6"/>
      <c r="T1388" s="6"/>
      <c r="U1388" s="6"/>
      <c r="V1388" s="6"/>
    </row>
    <row r="1389" spans="2:22" s="77" customFormat="1" x14ac:dyDescent="0.2">
      <c r="B1389" s="128"/>
      <c r="E1389" s="78"/>
      <c r="F1389" s="166"/>
      <c r="G1389" s="78"/>
      <c r="H1389" s="161"/>
      <c r="I1389" s="161"/>
      <c r="J1389" s="161"/>
      <c r="K1389" s="78"/>
      <c r="L1389" s="78"/>
      <c r="M1389" s="78"/>
      <c r="N1389" s="78"/>
      <c r="O1389" s="78"/>
      <c r="P1389" s="6"/>
      <c r="Q1389" s="6"/>
      <c r="R1389" s="6"/>
      <c r="S1389" s="6"/>
      <c r="T1389" s="6"/>
      <c r="U1389" s="6"/>
      <c r="V1389" s="6"/>
    </row>
    <row r="1390" spans="2:22" s="77" customFormat="1" x14ac:dyDescent="0.2">
      <c r="B1390" s="128"/>
      <c r="E1390" s="78"/>
      <c r="F1390" s="166"/>
      <c r="G1390" s="78"/>
      <c r="H1390" s="161"/>
      <c r="I1390" s="161"/>
      <c r="J1390" s="161"/>
      <c r="K1390" s="78"/>
      <c r="L1390" s="78"/>
      <c r="M1390" s="78"/>
      <c r="N1390" s="78"/>
      <c r="O1390" s="78"/>
      <c r="P1390" s="6"/>
      <c r="Q1390" s="6"/>
      <c r="R1390" s="6"/>
      <c r="S1390" s="6"/>
      <c r="T1390" s="6"/>
      <c r="U1390" s="6"/>
      <c r="V1390" s="6"/>
    </row>
    <row r="1391" spans="2:22" s="77" customFormat="1" x14ac:dyDescent="0.2">
      <c r="B1391" s="128"/>
      <c r="E1391" s="78"/>
      <c r="F1391" s="166"/>
      <c r="G1391" s="78"/>
      <c r="H1391" s="161"/>
      <c r="I1391" s="161"/>
      <c r="J1391" s="161"/>
      <c r="K1391" s="78"/>
      <c r="L1391" s="78"/>
      <c r="M1391" s="78"/>
      <c r="N1391" s="78"/>
      <c r="O1391" s="78"/>
      <c r="P1391" s="6"/>
      <c r="Q1391" s="6"/>
      <c r="R1391" s="6"/>
      <c r="S1391" s="6"/>
      <c r="T1391" s="6"/>
      <c r="U1391" s="6"/>
      <c r="V1391" s="6"/>
    </row>
    <row r="1392" spans="2:22" s="77" customFormat="1" x14ac:dyDescent="0.2">
      <c r="B1392" s="128"/>
      <c r="E1392" s="78"/>
      <c r="F1392" s="166"/>
      <c r="G1392" s="78"/>
      <c r="H1392" s="161"/>
      <c r="I1392" s="161"/>
      <c r="J1392" s="161"/>
      <c r="K1392" s="78"/>
      <c r="L1392" s="78"/>
      <c r="M1392" s="78"/>
      <c r="N1392" s="78"/>
      <c r="O1392" s="78"/>
      <c r="P1392" s="6"/>
      <c r="Q1392" s="6"/>
      <c r="R1392" s="6"/>
      <c r="S1392" s="6"/>
      <c r="T1392" s="6"/>
      <c r="U1392" s="6"/>
      <c r="V1392" s="6"/>
    </row>
    <row r="1393" spans="2:22" s="77" customFormat="1" x14ac:dyDescent="0.2">
      <c r="B1393" s="128"/>
      <c r="E1393" s="78"/>
      <c r="F1393" s="166"/>
      <c r="G1393" s="78"/>
      <c r="H1393" s="161"/>
      <c r="I1393" s="161"/>
      <c r="J1393" s="161"/>
      <c r="K1393" s="78"/>
      <c r="L1393" s="78"/>
      <c r="M1393" s="78"/>
      <c r="N1393" s="78"/>
      <c r="O1393" s="78"/>
      <c r="P1393" s="6"/>
      <c r="Q1393" s="6"/>
      <c r="R1393" s="6"/>
      <c r="S1393" s="6"/>
      <c r="T1393" s="6"/>
      <c r="U1393" s="6"/>
      <c r="V1393" s="6"/>
    </row>
    <row r="1394" spans="2:22" s="77" customFormat="1" x14ac:dyDescent="0.2">
      <c r="B1394" s="128"/>
      <c r="E1394" s="78"/>
      <c r="F1394" s="166"/>
      <c r="G1394" s="78"/>
      <c r="H1394" s="161"/>
      <c r="I1394" s="161"/>
      <c r="J1394" s="161"/>
      <c r="K1394" s="78"/>
      <c r="L1394" s="78"/>
      <c r="M1394" s="78"/>
      <c r="N1394" s="78"/>
      <c r="O1394" s="78"/>
      <c r="P1394" s="6"/>
      <c r="Q1394" s="6"/>
      <c r="R1394" s="6"/>
      <c r="S1394" s="6"/>
      <c r="T1394" s="6"/>
      <c r="U1394" s="6"/>
      <c r="V1394" s="6"/>
    </row>
    <row r="1395" spans="2:22" s="77" customFormat="1" x14ac:dyDescent="0.2">
      <c r="B1395" s="128"/>
      <c r="E1395" s="78"/>
      <c r="F1395" s="166"/>
      <c r="G1395" s="78"/>
      <c r="H1395" s="161"/>
      <c r="I1395" s="161"/>
      <c r="J1395" s="161"/>
      <c r="K1395" s="78"/>
      <c r="L1395" s="78"/>
      <c r="M1395" s="78"/>
      <c r="N1395" s="78"/>
      <c r="O1395" s="78"/>
      <c r="P1395" s="6"/>
      <c r="Q1395" s="6"/>
      <c r="R1395" s="6"/>
      <c r="S1395" s="6"/>
      <c r="T1395" s="6"/>
      <c r="U1395" s="6"/>
      <c r="V1395" s="6"/>
    </row>
    <row r="1396" spans="2:22" s="77" customFormat="1" x14ac:dyDescent="0.2">
      <c r="B1396" s="128"/>
      <c r="E1396" s="78"/>
      <c r="F1396" s="166"/>
      <c r="G1396" s="78"/>
      <c r="H1396" s="161"/>
      <c r="I1396" s="161"/>
      <c r="J1396" s="161"/>
      <c r="K1396" s="78"/>
      <c r="L1396" s="78"/>
      <c r="M1396" s="78"/>
      <c r="N1396" s="78"/>
      <c r="O1396" s="78"/>
      <c r="P1396" s="6"/>
      <c r="Q1396" s="6"/>
      <c r="R1396" s="6"/>
      <c r="S1396" s="6"/>
      <c r="T1396" s="6"/>
      <c r="U1396" s="6"/>
      <c r="V1396" s="6"/>
    </row>
    <row r="1397" spans="2:22" s="77" customFormat="1" x14ac:dyDescent="0.2">
      <c r="B1397" s="128"/>
      <c r="E1397" s="78"/>
      <c r="F1397" s="166"/>
      <c r="G1397" s="78"/>
      <c r="H1397" s="161"/>
      <c r="I1397" s="161"/>
      <c r="J1397" s="161"/>
      <c r="K1397" s="78"/>
      <c r="L1397" s="78"/>
      <c r="M1397" s="78"/>
      <c r="N1397" s="78"/>
      <c r="O1397" s="78"/>
      <c r="P1397" s="6"/>
      <c r="Q1397" s="6"/>
      <c r="R1397" s="6"/>
      <c r="S1397" s="6"/>
      <c r="T1397" s="6"/>
      <c r="U1397" s="6"/>
      <c r="V1397" s="6"/>
    </row>
    <row r="1398" spans="2:22" s="77" customFormat="1" x14ac:dyDescent="0.2">
      <c r="B1398" s="128"/>
      <c r="E1398" s="78"/>
      <c r="F1398" s="166"/>
      <c r="G1398" s="78"/>
      <c r="H1398" s="161"/>
      <c r="I1398" s="161"/>
      <c r="J1398" s="161"/>
      <c r="K1398" s="78"/>
      <c r="L1398" s="78"/>
      <c r="M1398" s="78"/>
      <c r="N1398" s="78"/>
      <c r="O1398" s="78"/>
      <c r="P1398" s="6"/>
      <c r="Q1398" s="6"/>
      <c r="R1398" s="6"/>
      <c r="S1398" s="6"/>
      <c r="T1398" s="6"/>
      <c r="U1398" s="6"/>
      <c r="V1398" s="6"/>
    </row>
    <row r="1399" spans="2:22" s="77" customFormat="1" x14ac:dyDescent="0.2">
      <c r="B1399" s="128"/>
      <c r="E1399" s="78"/>
      <c r="F1399" s="166"/>
      <c r="G1399" s="78"/>
      <c r="H1399" s="161"/>
      <c r="I1399" s="161"/>
      <c r="J1399" s="161"/>
      <c r="K1399" s="78"/>
      <c r="L1399" s="78"/>
      <c r="M1399" s="78"/>
      <c r="N1399" s="78"/>
      <c r="O1399" s="78"/>
      <c r="P1399" s="6"/>
      <c r="Q1399" s="6"/>
      <c r="R1399" s="6"/>
      <c r="S1399" s="6"/>
      <c r="T1399" s="6"/>
      <c r="U1399" s="6"/>
      <c r="V1399" s="6"/>
    </row>
    <row r="1400" spans="2:22" s="77" customFormat="1" x14ac:dyDescent="0.2">
      <c r="B1400" s="128"/>
      <c r="E1400" s="78"/>
      <c r="F1400" s="166"/>
      <c r="G1400" s="78"/>
      <c r="H1400" s="161"/>
      <c r="I1400" s="161"/>
      <c r="J1400" s="161"/>
      <c r="K1400" s="78"/>
      <c r="L1400" s="78"/>
      <c r="M1400" s="78"/>
      <c r="N1400" s="78"/>
      <c r="O1400" s="78"/>
      <c r="P1400" s="6"/>
      <c r="Q1400" s="6"/>
      <c r="R1400" s="6"/>
      <c r="S1400" s="6"/>
      <c r="T1400" s="6"/>
      <c r="U1400" s="6"/>
      <c r="V1400" s="6"/>
    </row>
    <row r="1401" spans="2:22" s="77" customFormat="1" x14ac:dyDescent="0.2">
      <c r="B1401" s="128"/>
      <c r="E1401" s="78"/>
      <c r="F1401" s="166"/>
      <c r="G1401" s="78"/>
      <c r="H1401" s="161"/>
      <c r="I1401" s="161"/>
      <c r="J1401" s="161"/>
      <c r="K1401" s="78"/>
      <c r="L1401" s="78"/>
      <c r="M1401" s="78"/>
      <c r="N1401" s="78"/>
      <c r="O1401" s="78"/>
      <c r="P1401" s="6"/>
      <c r="Q1401" s="6"/>
      <c r="R1401" s="6"/>
      <c r="S1401" s="6"/>
      <c r="T1401" s="6"/>
      <c r="U1401" s="6"/>
      <c r="V1401" s="6"/>
    </row>
    <row r="1402" spans="2:22" s="77" customFormat="1" x14ac:dyDescent="0.2">
      <c r="B1402" s="128"/>
      <c r="E1402" s="78"/>
      <c r="F1402" s="166"/>
      <c r="G1402" s="78"/>
      <c r="H1402" s="161"/>
      <c r="I1402" s="161"/>
      <c r="J1402" s="161"/>
      <c r="K1402" s="78"/>
      <c r="L1402" s="78"/>
      <c r="M1402" s="78"/>
      <c r="N1402" s="78"/>
      <c r="O1402" s="78"/>
      <c r="P1402" s="6"/>
      <c r="Q1402" s="6"/>
      <c r="R1402" s="6"/>
      <c r="S1402" s="6"/>
      <c r="T1402" s="6"/>
      <c r="U1402" s="6"/>
      <c r="V1402" s="6"/>
    </row>
    <row r="1403" spans="2:22" s="77" customFormat="1" x14ac:dyDescent="0.2">
      <c r="B1403" s="128"/>
      <c r="E1403" s="78"/>
      <c r="F1403" s="166"/>
      <c r="G1403" s="78"/>
      <c r="H1403" s="161"/>
      <c r="I1403" s="161"/>
      <c r="J1403" s="161"/>
      <c r="K1403" s="78"/>
      <c r="L1403" s="78"/>
      <c r="M1403" s="78"/>
      <c r="N1403" s="78"/>
      <c r="O1403" s="78"/>
      <c r="P1403" s="6"/>
      <c r="Q1403" s="6"/>
      <c r="R1403" s="6"/>
      <c r="S1403" s="6"/>
      <c r="T1403" s="6"/>
      <c r="U1403" s="6"/>
      <c r="V1403" s="6"/>
    </row>
    <row r="1404" spans="2:22" s="77" customFormat="1" x14ac:dyDescent="0.2">
      <c r="B1404" s="128"/>
      <c r="E1404" s="78"/>
      <c r="F1404" s="166"/>
      <c r="G1404" s="78"/>
      <c r="H1404" s="161"/>
      <c r="I1404" s="161"/>
      <c r="J1404" s="161"/>
      <c r="K1404" s="78"/>
      <c r="L1404" s="78"/>
      <c r="M1404" s="78"/>
      <c r="N1404" s="78"/>
      <c r="O1404" s="78"/>
      <c r="P1404" s="6"/>
      <c r="Q1404" s="6"/>
      <c r="R1404" s="6"/>
      <c r="S1404" s="6"/>
      <c r="T1404" s="6"/>
      <c r="U1404" s="6"/>
      <c r="V1404" s="6"/>
    </row>
    <row r="1405" spans="2:22" s="77" customFormat="1" x14ac:dyDescent="0.2">
      <c r="B1405" s="128"/>
      <c r="E1405" s="78"/>
      <c r="F1405" s="166"/>
      <c r="G1405" s="78"/>
      <c r="H1405" s="161"/>
      <c r="I1405" s="161"/>
      <c r="J1405" s="161"/>
      <c r="K1405" s="78"/>
      <c r="L1405" s="78"/>
      <c r="M1405" s="78"/>
      <c r="N1405" s="78"/>
      <c r="O1405" s="78"/>
      <c r="P1405" s="6"/>
      <c r="Q1405" s="6"/>
      <c r="R1405" s="6"/>
      <c r="S1405" s="6"/>
      <c r="T1405" s="6"/>
      <c r="U1405" s="6"/>
      <c r="V1405" s="6"/>
    </row>
    <row r="1406" spans="2:22" s="77" customFormat="1" x14ac:dyDescent="0.2">
      <c r="B1406" s="128"/>
      <c r="E1406" s="78"/>
      <c r="F1406" s="166"/>
      <c r="G1406" s="78"/>
      <c r="H1406" s="161"/>
      <c r="I1406" s="161"/>
      <c r="J1406" s="161"/>
      <c r="K1406" s="78"/>
      <c r="L1406" s="78"/>
      <c r="M1406" s="78"/>
      <c r="N1406" s="78"/>
      <c r="O1406" s="78"/>
      <c r="P1406" s="6"/>
      <c r="Q1406" s="6"/>
      <c r="R1406" s="6"/>
      <c r="S1406" s="6"/>
      <c r="T1406" s="6"/>
      <c r="U1406" s="6"/>
      <c r="V1406" s="6"/>
    </row>
    <row r="1407" spans="2:22" s="77" customFormat="1" x14ac:dyDescent="0.2">
      <c r="B1407" s="128"/>
      <c r="E1407" s="78"/>
      <c r="F1407" s="166"/>
      <c r="G1407" s="78"/>
      <c r="H1407" s="161"/>
      <c r="I1407" s="161"/>
      <c r="J1407" s="161"/>
      <c r="K1407" s="78"/>
      <c r="L1407" s="78"/>
      <c r="M1407" s="78"/>
      <c r="N1407" s="78"/>
      <c r="O1407" s="78"/>
      <c r="P1407" s="6"/>
      <c r="Q1407" s="6"/>
      <c r="R1407" s="6"/>
      <c r="S1407" s="6"/>
      <c r="T1407" s="6"/>
      <c r="U1407" s="6"/>
      <c r="V1407" s="6"/>
    </row>
    <row r="1408" spans="2:22" s="77" customFormat="1" x14ac:dyDescent="0.2">
      <c r="B1408" s="128"/>
      <c r="E1408" s="78"/>
      <c r="F1408" s="166"/>
      <c r="G1408" s="78"/>
      <c r="H1408" s="161"/>
      <c r="I1408" s="161"/>
      <c r="J1408" s="161"/>
      <c r="K1408" s="78"/>
      <c r="L1408" s="78"/>
      <c r="M1408" s="78"/>
      <c r="N1408" s="78"/>
      <c r="O1408" s="78"/>
      <c r="P1408" s="6"/>
      <c r="Q1408" s="6"/>
      <c r="R1408" s="6"/>
      <c r="S1408" s="6"/>
      <c r="T1408" s="6"/>
      <c r="U1408" s="6"/>
      <c r="V1408" s="6"/>
    </row>
    <row r="1409" spans="2:22" s="77" customFormat="1" x14ac:dyDescent="0.2">
      <c r="B1409" s="128"/>
      <c r="E1409" s="78"/>
      <c r="F1409" s="166"/>
      <c r="G1409" s="78"/>
      <c r="H1409" s="161"/>
      <c r="I1409" s="161"/>
      <c r="J1409" s="161"/>
      <c r="K1409" s="78"/>
      <c r="L1409" s="78"/>
      <c r="M1409" s="78"/>
      <c r="N1409" s="78"/>
      <c r="O1409" s="78"/>
      <c r="P1409" s="6"/>
      <c r="Q1409" s="6"/>
      <c r="R1409" s="6"/>
      <c r="S1409" s="6"/>
      <c r="T1409" s="6"/>
      <c r="U1409" s="6"/>
      <c r="V1409" s="6"/>
    </row>
    <row r="1410" spans="2:22" s="77" customFormat="1" x14ac:dyDescent="0.2">
      <c r="B1410" s="128"/>
      <c r="E1410" s="78"/>
      <c r="F1410" s="166"/>
      <c r="G1410" s="78"/>
      <c r="H1410" s="161"/>
      <c r="I1410" s="161"/>
      <c r="J1410" s="161"/>
      <c r="K1410" s="78"/>
      <c r="L1410" s="78"/>
      <c r="M1410" s="78"/>
      <c r="N1410" s="78"/>
      <c r="O1410" s="78"/>
      <c r="P1410" s="6"/>
      <c r="Q1410" s="6"/>
      <c r="R1410" s="6"/>
      <c r="S1410" s="6"/>
      <c r="T1410" s="6"/>
      <c r="U1410" s="6"/>
      <c r="V1410" s="6"/>
    </row>
    <row r="1411" spans="2:22" s="77" customFormat="1" x14ac:dyDescent="0.2">
      <c r="B1411" s="128"/>
      <c r="E1411" s="78"/>
      <c r="F1411" s="166"/>
      <c r="G1411" s="78"/>
      <c r="H1411" s="161"/>
      <c r="I1411" s="161"/>
      <c r="J1411" s="161"/>
      <c r="K1411" s="78"/>
      <c r="L1411" s="78"/>
      <c r="M1411" s="78"/>
      <c r="N1411" s="78"/>
      <c r="O1411" s="78"/>
      <c r="P1411" s="6"/>
      <c r="Q1411" s="6"/>
      <c r="R1411" s="6"/>
      <c r="S1411" s="6"/>
      <c r="T1411" s="6"/>
      <c r="U1411" s="6"/>
      <c r="V1411" s="6"/>
    </row>
    <row r="1412" spans="2:22" s="77" customFormat="1" x14ac:dyDescent="0.2">
      <c r="B1412" s="128"/>
      <c r="E1412" s="78"/>
      <c r="F1412" s="166"/>
      <c r="G1412" s="78"/>
      <c r="H1412" s="161"/>
      <c r="I1412" s="161"/>
      <c r="J1412" s="161"/>
      <c r="K1412" s="78"/>
      <c r="L1412" s="78"/>
      <c r="M1412" s="78"/>
      <c r="N1412" s="78"/>
      <c r="O1412" s="78"/>
      <c r="P1412" s="6"/>
      <c r="Q1412" s="6"/>
      <c r="R1412" s="6"/>
      <c r="S1412" s="6"/>
      <c r="T1412" s="6"/>
      <c r="U1412" s="6"/>
      <c r="V1412" s="6"/>
    </row>
    <row r="1413" spans="2:22" s="77" customFormat="1" x14ac:dyDescent="0.2">
      <c r="B1413" s="128"/>
      <c r="E1413" s="78"/>
      <c r="F1413" s="166"/>
      <c r="G1413" s="78"/>
      <c r="H1413" s="161"/>
      <c r="I1413" s="161"/>
      <c r="J1413" s="161"/>
      <c r="K1413" s="78"/>
      <c r="L1413" s="78"/>
      <c r="M1413" s="78"/>
      <c r="N1413" s="78"/>
      <c r="O1413" s="78"/>
      <c r="P1413" s="6"/>
      <c r="Q1413" s="6"/>
      <c r="R1413" s="6"/>
      <c r="S1413" s="6"/>
      <c r="T1413" s="6"/>
      <c r="U1413" s="6"/>
      <c r="V1413" s="6"/>
    </row>
    <row r="1414" spans="2:22" s="77" customFormat="1" x14ac:dyDescent="0.2">
      <c r="B1414" s="128"/>
      <c r="E1414" s="78"/>
      <c r="F1414" s="166"/>
      <c r="G1414" s="78"/>
      <c r="H1414" s="161"/>
      <c r="I1414" s="161"/>
      <c r="J1414" s="161"/>
      <c r="K1414" s="78"/>
      <c r="L1414" s="78"/>
      <c r="M1414" s="78"/>
      <c r="N1414" s="78"/>
      <c r="O1414" s="78"/>
      <c r="P1414" s="6"/>
      <c r="Q1414" s="6"/>
      <c r="R1414" s="6"/>
      <c r="S1414" s="6"/>
      <c r="T1414" s="6"/>
      <c r="U1414" s="6"/>
      <c r="V1414" s="6"/>
    </row>
    <row r="1415" spans="2:22" s="77" customFormat="1" x14ac:dyDescent="0.2">
      <c r="B1415" s="128"/>
      <c r="E1415" s="78"/>
      <c r="F1415" s="166"/>
      <c r="G1415" s="78"/>
      <c r="H1415" s="161"/>
      <c r="I1415" s="161"/>
      <c r="J1415" s="161"/>
      <c r="K1415" s="78"/>
      <c r="L1415" s="78"/>
      <c r="M1415" s="78"/>
      <c r="N1415" s="78"/>
      <c r="O1415" s="78"/>
      <c r="P1415" s="6"/>
      <c r="Q1415" s="6"/>
      <c r="R1415" s="6"/>
      <c r="S1415" s="6"/>
      <c r="T1415" s="6"/>
      <c r="U1415" s="6"/>
      <c r="V1415" s="6"/>
    </row>
    <row r="1416" spans="2:22" s="77" customFormat="1" x14ac:dyDescent="0.2">
      <c r="B1416" s="128"/>
      <c r="E1416" s="78"/>
      <c r="F1416" s="166"/>
      <c r="G1416" s="78"/>
      <c r="H1416" s="161"/>
      <c r="I1416" s="161"/>
      <c r="J1416" s="161"/>
      <c r="K1416" s="78"/>
      <c r="L1416" s="78"/>
      <c r="M1416" s="78"/>
      <c r="N1416" s="78"/>
      <c r="O1416" s="78"/>
      <c r="P1416" s="6"/>
      <c r="Q1416" s="6"/>
      <c r="R1416" s="6"/>
      <c r="S1416" s="6"/>
      <c r="T1416" s="6"/>
      <c r="U1416" s="6"/>
      <c r="V1416" s="6"/>
    </row>
    <row r="1417" spans="2:22" s="77" customFormat="1" x14ac:dyDescent="0.2">
      <c r="B1417" s="128"/>
      <c r="E1417" s="78"/>
      <c r="F1417" s="166"/>
      <c r="G1417" s="78"/>
      <c r="H1417" s="161"/>
      <c r="I1417" s="161"/>
      <c r="J1417" s="161"/>
      <c r="K1417" s="78"/>
      <c r="L1417" s="78"/>
      <c r="M1417" s="78"/>
      <c r="N1417" s="78"/>
      <c r="O1417" s="78"/>
      <c r="P1417" s="6"/>
      <c r="Q1417" s="6"/>
      <c r="R1417" s="6"/>
      <c r="S1417" s="6"/>
      <c r="T1417" s="6"/>
      <c r="U1417" s="6"/>
      <c r="V1417" s="6"/>
    </row>
    <row r="1418" spans="2:22" s="77" customFormat="1" x14ac:dyDescent="0.2">
      <c r="B1418" s="128"/>
      <c r="E1418" s="78"/>
      <c r="F1418" s="166"/>
      <c r="G1418" s="78"/>
      <c r="H1418" s="161"/>
      <c r="I1418" s="161"/>
      <c r="J1418" s="161"/>
      <c r="K1418" s="78"/>
      <c r="L1418" s="78"/>
      <c r="M1418" s="78"/>
      <c r="N1418" s="78"/>
      <c r="O1418" s="78"/>
      <c r="P1418" s="6"/>
      <c r="Q1418" s="6"/>
      <c r="R1418" s="6"/>
      <c r="S1418" s="6"/>
      <c r="T1418" s="6"/>
      <c r="U1418" s="6"/>
      <c r="V1418" s="6"/>
    </row>
    <row r="1419" spans="2:22" s="77" customFormat="1" x14ac:dyDescent="0.2">
      <c r="B1419" s="128"/>
      <c r="E1419" s="78"/>
      <c r="F1419" s="166"/>
      <c r="G1419" s="78"/>
      <c r="H1419" s="161"/>
      <c r="I1419" s="161"/>
      <c r="J1419" s="161"/>
      <c r="K1419" s="78"/>
      <c r="L1419" s="78"/>
      <c r="M1419" s="78"/>
      <c r="N1419" s="78"/>
      <c r="O1419" s="78"/>
      <c r="P1419" s="6"/>
      <c r="Q1419" s="6"/>
      <c r="R1419" s="6"/>
      <c r="S1419" s="6"/>
      <c r="T1419" s="6"/>
      <c r="U1419" s="6"/>
      <c r="V1419" s="6"/>
    </row>
    <row r="1420" spans="2:22" s="77" customFormat="1" x14ac:dyDescent="0.2">
      <c r="B1420" s="128"/>
      <c r="E1420" s="78"/>
      <c r="F1420" s="166"/>
      <c r="G1420" s="78"/>
      <c r="H1420" s="161"/>
      <c r="I1420" s="161"/>
      <c r="J1420" s="161"/>
      <c r="K1420" s="78"/>
      <c r="L1420" s="78"/>
      <c r="M1420" s="78"/>
      <c r="N1420" s="78"/>
      <c r="O1420" s="78"/>
      <c r="P1420" s="6"/>
      <c r="Q1420" s="6"/>
      <c r="R1420" s="6"/>
      <c r="S1420" s="6"/>
      <c r="T1420" s="6"/>
      <c r="U1420" s="6"/>
      <c r="V1420" s="6"/>
    </row>
    <row r="1421" spans="2:22" s="77" customFormat="1" x14ac:dyDescent="0.2">
      <c r="B1421" s="128"/>
      <c r="E1421" s="78"/>
      <c r="F1421" s="166"/>
      <c r="G1421" s="78"/>
      <c r="H1421" s="161"/>
      <c r="I1421" s="161"/>
      <c r="J1421" s="161"/>
      <c r="K1421" s="78"/>
      <c r="L1421" s="78"/>
      <c r="M1421" s="78"/>
      <c r="N1421" s="78"/>
      <c r="O1421" s="78"/>
      <c r="P1421" s="6"/>
      <c r="Q1421" s="6"/>
      <c r="R1421" s="6"/>
      <c r="S1421" s="6"/>
      <c r="T1421" s="6"/>
      <c r="U1421" s="6"/>
      <c r="V1421" s="6"/>
    </row>
    <row r="1422" spans="2:22" s="77" customFormat="1" x14ac:dyDescent="0.2">
      <c r="B1422" s="128"/>
      <c r="E1422" s="78"/>
      <c r="F1422" s="166"/>
      <c r="G1422" s="78"/>
      <c r="H1422" s="161"/>
      <c r="I1422" s="161"/>
      <c r="J1422" s="161"/>
      <c r="K1422" s="78"/>
      <c r="L1422" s="78"/>
      <c r="M1422" s="78"/>
      <c r="N1422" s="78"/>
      <c r="O1422" s="78"/>
      <c r="P1422" s="6"/>
      <c r="Q1422" s="6"/>
      <c r="R1422" s="6"/>
      <c r="S1422" s="6"/>
      <c r="T1422" s="6"/>
      <c r="U1422" s="6"/>
      <c r="V1422" s="6"/>
    </row>
    <row r="1423" spans="2:22" s="77" customFormat="1" x14ac:dyDescent="0.2">
      <c r="B1423" s="128"/>
      <c r="E1423" s="78"/>
      <c r="F1423" s="166"/>
      <c r="G1423" s="78"/>
      <c r="H1423" s="161"/>
      <c r="I1423" s="161"/>
      <c r="J1423" s="161"/>
      <c r="K1423" s="78"/>
      <c r="L1423" s="78"/>
      <c r="M1423" s="78"/>
      <c r="N1423" s="78"/>
      <c r="O1423" s="78"/>
      <c r="P1423" s="6"/>
      <c r="Q1423" s="6"/>
      <c r="R1423" s="6"/>
      <c r="S1423" s="6"/>
      <c r="T1423" s="6"/>
      <c r="U1423" s="6"/>
      <c r="V1423" s="6"/>
    </row>
    <row r="1424" spans="2:22" s="77" customFormat="1" x14ac:dyDescent="0.2">
      <c r="B1424" s="128"/>
      <c r="E1424" s="78"/>
      <c r="F1424" s="166"/>
      <c r="G1424" s="78"/>
      <c r="H1424" s="161"/>
      <c r="I1424" s="161"/>
      <c r="J1424" s="161"/>
      <c r="K1424" s="78"/>
      <c r="L1424" s="78"/>
      <c r="M1424" s="78"/>
      <c r="N1424" s="78"/>
      <c r="O1424" s="78"/>
      <c r="P1424" s="6"/>
      <c r="Q1424" s="6"/>
      <c r="R1424" s="6"/>
      <c r="S1424" s="6"/>
      <c r="T1424" s="6"/>
      <c r="U1424" s="6"/>
      <c r="V1424" s="6"/>
    </row>
    <row r="1425" spans="2:22" s="77" customFormat="1" x14ac:dyDescent="0.2">
      <c r="B1425" s="128"/>
      <c r="E1425" s="78"/>
      <c r="F1425" s="166"/>
      <c r="G1425" s="78"/>
      <c r="H1425" s="161"/>
      <c r="I1425" s="161"/>
      <c r="J1425" s="161"/>
      <c r="K1425" s="78"/>
      <c r="L1425" s="78"/>
      <c r="M1425" s="78"/>
      <c r="N1425" s="78"/>
      <c r="O1425" s="78"/>
      <c r="P1425" s="6"/>
      <c r="Q1425" s="6"/>
      <c r="R1425" s="6"/>
      <c r="S1425" s="6"/>
      <c r="T1425" s="6"/>
      <c r="U1425" s="6"/>
      <c r="V1425" s="6"/>
    </row>
    <row r="1426" spans="2:22" s="77" customFormat="1" x14ac:dyDescent="0.2">
      <c r="B1426" s="128"/>
      <c r="E1426" s="78"/>
      <c r="F1426" s="166"/>
      <c r="G1426" s="78"/>
      <c r="H1426" s="161"/>
      <c r="I1426" s="161"/>
      <c r="J1426" s="161"/>
      <c r="K1426" s="78"/>
      <c r="L1426" s="78"/>
      <c r="M1426" s="78"/>
      <c r="N1426" s="78"/>
      <c r="O1426" s="78"/>
      <c r="P1426" s="6"/>
      <c r="Q1426" s="6"/>
      <c r="R1426" s="6"/>
      <c r="S1426" s="6"/>
      <c r="T1426" s="6"/>
      <c r="U1426" s="6"/>
      <c r="V1426" s="6"/>
    </row>
    <row r="1427" spans="2:22" s="77" customFormat="1" x14ac:dyDescent="0.2">
      <c r="B1427" s="128"/>
      <c r="E1427" s="78"/>
      <c r="F1427" s="166"/>
      <c r="G1427" s="78"/>
      <c r="H1427" s="161"/>
      <c r="I1427" s="161"/>
      <c r="J1427" s="161"/>
      <c r="K1427" s="78"/>
      <c r="L1427" s="78"/>
      <c r="M1427" s="78"/>
      <c r="N1427" s="78"/>
      <c r="O1427" s="78"/>
      <c r="P1427" s="6"/>
      <c r="Q1427" s="6"/>
      <c r="R1427" s="6"/>
      <c r="S1427" s="6"/>
      <c r="T1427" s="6"/>
      <c r="U1427" s="6"/>
      <c r="V1427" s="6"/>
    </row>
    <row r="1428" spans="2:22" s="77" customFormat="1" x14ac:dyDescent="0.2">
      <c r="B1428" s="128"/>
      <c r="E1428" s="78"/>
      <c r="F1428" s="166"/>
      <c r="G1428" s="78"/>
      <c r="H1428" s="161"/>
      <c r="I1428" s="161"/>
      <c r="J1428" s="161"/>
      <c r="K1428" s="78"/>
      <c r="L1428" s="78"/>
      <c r="M1428" s="78"/>
      <c r="N1428" s="78"/>
      <c r="O1428" s="78"/>
      <c r="P1428" s="6"/>
      <c r="Q1428" s="6"/>
      <c r="R1428" s="6"/>
      <c r="S1428" s="6"/>
      <c r="T1428" s="6"/>
      <c r="U1428" s="6"/>
      <c r="V1428" s="6"/>
    </row>
    <row r="1429" spans="2:22" s="77" customFormat="1" x14ac:dyDescent="0.2">
      <c r="B1429" s="128"/>
      <c r="E1429" s="78"/>
      <c r="F1429" s="166"/>
      <c r="G1429" s="78"/>
      <c r="H1429" s="161"/>
      <c r="I1429" s="161"/>
      <c r="J1429" s="161"/>
      <c r="K1429" s="78"/>
      <c r="L1429" s="78"/>
      <c r="M1429" s="78"/>
      <c r="N1429" s="78"/>
      <c r="O1429" s="78"/>
      <c r="P1429" s="6"/>
      <c r="Q1429" s="6"/>
      <c r="R1429" s="6"/>
      <c r="S1429" s="6"/>
      <c r="T1429" s="6"/>
      <c r="U1429" s="6"/>
      <c r="V1429" s="6"/>
    </row>
    <row r="1430" spans="2:22" s="77" customFormat="1" x14ac:dyDescent="0.2">
      <c r="B1430" s="128"/>
      <c r="E1430" s="78"/>
      <c r="F1430" s="166"/>
      <c r="G1430" s="78"/>
      <c r="H1430" s="161"/>
      <c r="I1430" s="161"/>
      <c r="J1430" s="161"/>
      <c r="K1430" s="78"/>
      <c r="L1430" s="78"/>
      <c r="M1430" s="78"/>
      <c r="N1430" s="78"/>
      <c r="O1430" s="78"/>
      <c r="P1430" s="6"/>
      <c r="Q1430" s="6"/>
      <c r="R1430" s="6"/>
      <c r="S1430" s="6"/>
      <c r="T1430" s="6"/>
      <c r="U1430" s="6"/>
      <c r="V1430" s="6"/>
    </row>
    <row r="1431" spans="2:22" s="77" customFormat="1" x14ac:dyDescent="0.2">
      <c r="B1431" s="128"/>
      <c r="E1431" s="78"/>
      <c r="F1431" s="166"/>
      <c r="G1431" s="78"/>
      <c r="H1431" s="161"/>
      <c r="I1431" s="161"/>
      <c r="J1431" s="161"/>
      <c r="K1431" s="78"/>
      <c r="L1431" s="78"/>
      <c r="M1431" s="78"/>
      <c r="N1431" s="78"/>
      <c r="O1431" s="78"/>
      <c r="P1431" s="6"/>
      <c r="Q1431" s="6"/>
      <c r="R1431" s="6"/>
      <c r="S1431" s="6"/>
      <c r="T1431" s="6"/>
      <c r="U1431" s="6"/>
      <c r="V1431" s="6"/>
    </row>
    <row r="1432" spans="2:22" s="77" customFormat="1" x14ac:dyDescent="0.2">
      <c r="B1432" s="128"/>
      <c r="E1432" s="78"/>
      <c r="F1432" s="166"/>
      <c r="G1432" s="78"/>
      <c r="H1432" s="161"/>
      <c r="I1432" s="161"/>
      <c r="J1432" s="161"/>
      <c r="K1432" s="78"/>
      <c r="L1432" s="78"/>
      <c r="M1432" s="78"/>
      <c r="N1432" s="78"/>
      <c r="O1432" s="78"/>
      <c r="P1432" s="6"/>
      <c r="Q1432" s="6"/>
      <c r="R1432" s="6"/>
      <c r="S1432" s="6"/>
      <c r="T1432" s="6"/>
      <c r="U1432" s="6"/>
      <c r="V1432" s="6"/>
    </row>
    <row r="1433" spans="2:22" s="77" customFormat="1" x14ac:dyDescent="0.2">
      <c r="B1433" s="128"/>
      <c r="E1433" s="78"/>
      <c r="F1433" s="166"/>
      <c r="G1433" s="78"/>
      <c r="H1433" s="161"/>
      <c r="I1433" s="161"/>
      <c r="J1433" s="161"/>
      <c r="K1433" s="78"/>
      <c r="L1433" s="78"/>
      <c r="M1433" s="78"/>
      <c r="N1433" s="78"/>
      <c r="O1433" s="78"/>
      <c r="P1433" s="6"/>
      <c r="Q1433" s="6"/>
      <c r="R1433" s="6"/>
      <c r="S1433" s="6"/>
      <c r="T1433" s="6"/>
      <c r="U1433" s="6"/>
      <c r="V1433" s="6"/>
    </row>
    <row r="1434" spans="2:22" s="77" customFormat="1" x14ac:dyDescent="0.2">
      <c r="B1434" s="128"/>
      <c r="E1434" s="78"/>
      <c r="F1434" s="166"/>
      <c r="G1434" s="78"/>
      <c r="H1434" s="161"/>
      <c r="I1434" s="161"/>
      <c r="J1434" s="161"/>
      <c r="K1434" s="78"/>
      <c r="L1434" s="78"/>
      <c r="M1434" s="78"/>
      <c r="N1434" s="78"/>
      <c r="O1434" s="78"/>
      <c r="P1434" s="6"/>
      <c r="Q1434" s="6"/>
      <c r="R1434" s="6"/>
      <c r="S1434" s="6"/>
      <c r="T1434" s="6"/>
      <c r="U1434" s="6"/>
      <c r="V1434" s="6"/>
    </row>
    <row r="1435" spans="2:22" s="77" customFormat="1" x14ac:dyDescent="0.2">
      <c r="B1435" s="128"/>
      <c r="E1435" s="78"/>
      <c r="F1435" s="166"/>
      <c r="G1435" s="78"/>
      <c r="H1435" s="161"/>
      <c r="I1435" s="161"/>
      <c r="J1435" s="161"/>
      <c r="K1435" s="78"/>
      <c r="L1435" s="78"/>
      <c r="M1435" s="78"/>
      <c r="N1435" s="78"/>
      <c r="O1435" s="78"/>
      <c r="P1435" s="6"/>
      <c r="Q1435" s="6"/>
      <c r="R1435" s="6"/>
      <c r="S1435" s="6"/>
      <c r="T1435" s="6"/>
      <c r="U1435" s="6"/>
      <c r="V1435" s="6"/>
    </row>
    <row r="1436" spans="2:22" s="77" customFormat="1" x14ac:dyDescent="0.2">
      <c r="B1436" s="128"/>
      <c r="E1436" s="78"/>
      <c r="F1436" s="166"/>
      <c r="G1436" s="78"/>
      <c r="H1436" s="161"/>
      <c r="I1436" s="161"/>
      <c r="J1436" s="161"/>
      <c r="K1436" s="78"/>
      <c r="L1436" s="78"/>
      <c r="M1436" s="78"/>
      <c r="N1436" s="78"/>
      <c r="O1436" s="78"/>
      <c r="P1436" s="6"/>
      <c r="Q1436" s="6"/>
      <c r="R1436" s="6"/>
      <c r="S1436" s="6"/>
      <c r="T1436" s="6"/>
      <c r="U1436" s="6"/>
      <c r="V1436" s="6"/>
    </row>
    <row r="1437" spans="2:22" s="77" customFormat="1" x14ac:dyDescent="0.2">
      <c r="B1437" s="128"/>
      <c r="E1437" s="78"/>
      <c r="F1437" s="166"/>
      <c r="G1437" s="78"/>
      <c r="H1437" s="161"/>
      <c r="I1437" s="161"/>
      <c r="J1437" s="161"/>
      <c r="K1437" s="78"/>
      <c r="L1437" s="78"/>
      <c r="M1437" s="78"/>
      <c r="N1437" s="78"/>
      <c r="O1437" s="78"/>
      <c r="P1437" s="6"/>
      <c r="Q1437" s="6"/>
      <c r="R1437" s="6"/>
      <c r="S1437" s="6"/>
      <c r="T1437" s="6"/>
      <c r="U1437" s="6"/>
      <c r="V1437" s="6"/>
    </row>
    <row r="1438" spans="2:22" s="77" customFormat="1" x14ac:dyDescent="0.2">
      <c r="B1438" s="128"/>
      <c r="E1438" s="78"/>
      <c r="F1438" s="166"/>
      <c r="G1438" s="78"/>
      <c r="H1438" s="161"/>
      <c r="I1438" s="161"/>
      <c r="J1438" s="161"/>
      <c r="K1438" s="78"/>
      <c r="L1438" s="78"/>
      <c r="M1438" s="78"/>
      <c r="N1438" s="78"/>
      <c r="O1438" s="78"/>
      <c r="P1438" s="6"/>
      <c r="Q1438" s="6"/>
      <c r="R1438" s="6"/>
      <c r="S1438" s="6"/>
      <c r="T1438" s="6"/>
      <c r="U1438" s="6"/>
      <c r="V1438" s="6"/>
    </row>
    <row r="1439" spans="2:22" s="77" customFormat="1" x14ac:dyDescent="0.2">
      <c r="B1439" s="128"/>
      <c r="E1439" s="78"/>
      <c r="F1439" s="166"/>
      <c r="G1439" s="78"/>
      <c r="H1439" s="161"/>
      <c r="I1439" s="161"/>
      <c r="J1439" s="161"/>
      <c r="K1439" s="78"/>
      <c r="L1439" s="78"/>
      <c r="M1439" s="78"/>
      <c r="N1439" s="78"/>
      <c r="O1439" s="78"/>
      <c r="P1439" s="6"/>
      <c r="Q1439" s="6"/>
      <c r="R1439" s="6"/>
      <c r="S1439" s="6"/>
      <c r="T1439" s="6"/>
      <c r="U1439" s="6"/>
      <c r="V1439" s="6"/>
    </row>
    <row r="1440" spans="2:22" s="77" customFormat="1" x14ac:dyDescent="0.2">
      <c r="B1440" s="128"/>
      <c r="E1440" s="78"/>
      <c r="F1440" s="166"/>
      <c r="G1440" s="78"/>
      <c r="H1440" s="161"/>
      <c r="I1440" s="161"/>
      <c r="J1440" s="161"/>
      <c r="K1440" s="78"/>
      <c r="L1440" s="78"/>
      <c r="M1440" s="78"/>
      <c r="N1440" s="78"/>
      <c r="O1440" s="78"/>
      <c r="P1440" s="6"/>
      <c r="Q1440" s="6"/>
      <c r="R1440" s="6"/>
      <c r="S1440" s="6"/>
      <c r="T1440" s="6"/>
      <c r="U1440" s="6"/>
      <c r="V1440" s="6"/>
    </row>
    <row r="1441" spans="2:22" s="77" customFormat="1" x14ac:dyDescent="0.2">
      <c r="B1441" s="128"/>
      <c r="E1441" s="78"/>
      <c r="F1441" s="166"/>
      <c r="G1441" s="78"/>
      <c r="H1441" s="161"/>
      <c r="I1441" s="161"/>
      <c r="J1441" s="161"/>
      <c r="K1441" s="78"/>
      <c r="L1441" s="78"/>
      <c r="M1441" s="78"/>
      <c r="N1441" s="78"/>
      <c r="O1441" s="78"/>
      <c r="P1441" s="6"/>
      <c r="Q1441" s="6"/>
      <c r="R1441" s="6"/>
      <c r="S1441" s="6"/>
      <c r="T1441" s="6"/>
      <c r="U1441" s="6"/>
      <c r="V1441" s="6"/>
    </row>
    <row r="1442" spans="2:22" s="77" customFormat="1" x14ac:dyDescent="0.2">
      <c r="B1442" s="128"/>
      <c r="E1442" s="78"/>
      <c r="F1442" s="166"/>
      <c r="G1442" s="78"/>
      <c r="H1442" s="161"/>
      <c r="I1442" s="161"/>
      <c r="J1442" s="161"/>
      <c r="K1442" s="78"/>
      <c r="L1442" s="78"/>
      <c r="M1442" s="78"/>
      <c r="N1442" s="78"/>
      <c r="O1442" s="78"/>
      <c r="P1442" s="6"/>
      <c r="Q1442" s="6"/>
      <c r="R1442" s="6"/>
      <c r="S1442" s="6"/>
      <c r="T1442" s="6"/>
      <c r="U1442" s="6"/>
      <c r="V1442" s="6"/>
    </row>
    <row r="1443" spans="2:22" s="77" customFormat="1" x14ac:dyDescent="0.2">
      <c r="B1443" s="128"/>
      <c r="E1443" s="78"/>
      <c r="F1443" s="166"/>
      <c r="G1443" s="78"/>
      <c r="H1443" s="161"/>
      <c r="I1443" s="161"/>
      <c r="J1443" s="161"/>
      <c r="K1443" s="78"/>
      <c r="L1443" s="78"/>
      <c r="M1443" s="78"/>
      <c r="N1443" s="78"/>
      <c r="O1443" s="78"/>
      <c r="P1443" s="6"/>
      <c r="Q1443" s="6"/>
      <c r="R1443" s="6"/>
      <c r="S1443" s="6"/>
      <c r="T1443" s="6"/>
      <c r="U1443" s="6"/>
      <c r="V1443" s="6"/>
    </row>
    <row r="1444" spans="2:22" s="77" customFormat="1" x14ac:dyDescent="0.2">
      <c r="B1444" s="128"/>
      <c r="E1444" s="78"/>
      <c r="F1444" s="166"/>
      <c r="G1444" s="78"/>
      <c r="H1444" s="161"/>
      <c r="I1444" s="161"/>
      <c r="J1444" s="161"/>
      <c r="K1444" s="78"/>
      <c r="L1444" s="78"/>
      <c r="M1444" s="78"/>
      <c r="N1444" s="78"/>
      <c r="O1444" s="78"/>
      <c r="P1444" s="6"/>
      <c r="Q1444" s="6"/>
      <c r="R1444" s="6"/>
      <c r="S1444" s="6"/>
      <c r="T1444" s="6"/>
      <c r="U1444" s="6"/>
      <c r="V1444" s="6"/>
    </row>
    <row r="1445" spans="2:22" s="77" customFormat="1" x14ac:dyDescent="0.2">
      <c r="B1445" s="128"/>
      <c r="E1445" s="78"/>
      <c r="F1445" s="166"/>
      <c r="G1445" s="78"/>
      <c r="H1445" s="161"/>
      <c r="I1445" s="161"/>
      <c r="J1445" s="161"/>
      <c r="K1445" s="78"/>
      <c r="L1445" s="78"/>
      <c r="M1445" s="78"/>
      <c r="N1445" s="78"/>
      <c r="O1445" s="78"/>
      <c r="P1445" s="6"/>
      <c r="Q1445" s="6"/>
      <c r="R1445" s="6"/>
      <c r="S1445" s="6"/>
      <c r="T1445" s="6"/>
      <c r="U1445" s="6"/>
      <c r="V1445" s="6"/>
    </row>
    <row r="1446" spans="2:22" s="77" customFormat="1" x14ac:dyDescent="0.2">
      <c r="B1446" s="128"/>
      <c r="E1446" s="78"/>
      <c r="F1446" s="166"/>
      <c r="G1446" s="78"/>
      <c r="H1446" s="161"/>
      <c r="I1446" s="161"/>
      <c r="J1446" s="161"/>
      <c r="K1446" s="78"/>
      <c r="L1446" s="78"/>
      <c r="M1446" s="78"/>
      <c r="N1446" s="78"/>
      <c r="O1446" s="78"/>
      <c r="P1446" s="6"/>
      <c r="Q1446" s="6"/>
      <c r="R1446" s="6"/>
      <c r="S1446" s="6"/>
      <c r="T1446" s="6"/>
      <c r="U1446" s="6"/>
      <c r="V1446" s="6"/>
    </row>
    <row r="1447" spans="2:22" s="77" customFormat="1" x14ac:dyDescent="0.2">
      <c r="B1447" s="128"/>
      <c r="E1447" s="78"/>
      <c r="F1447" s="166"/>
      <c r="G1447" s="78"/>
      <c r="H1447" s="161"/>
      <c r="I1447" s="161"/>
      <c r="J1447" s="161"/>
      <c r="K1447" s="78"/>
      <c r="L1447" s="78"/>
      <c r="M1447" s="78"/>
      <c r="N1447" s="78"/>
      <c r="O1447" s="78"/>
      <c r="P1447" s="6"/>
      <c r="Q1447" s="6"/>
      <c r="R1447" s="6"/>
      <c r="S1447" s="6"/>
      <c r="T1447" s="6"/>
      <c r="U1447" s="6"/>
      <c r="V1447" s="6"/>
    </row>
    <row r="1448" spans="2:22" s="77" customFormat="1" x14ac:dyDescent="0.2">
      <c r="B1448" s="128"/>
      <c r="E1448" s="78"/>
      <c r="F1448" s="166"/>
      <c r="G1448" s="78"/>
      <c r="H1448" s="161"/>
      <c r="I1448" s="161"/>
      <c r="J1448" s="161"/>
      <c r="K1448" s="78"/>
      <c r="L1448" s="78"/>
      <c r="M1448" s="78"/>
      <c r="N1448" s="78"/>
      <c r="O1448" s="78"/>
      <c r="P1448" s="6"/>
      <c r="Q1448" s="6"/>
      <c r="R1448" s="6"/>
      <c r="S1448" s="6"/>
      <c r="T1448" s="6"/>
      <c r="U1448" s="6"/>
      <c r="V1448" s="6"/>
    </row>
    <row r="1449" spans="2:22" s="77" customFormat="1" x14ac:dyDescent="0.2">
      <c r="B1449" s="128"/>
      <c r="E1449" s="78"/>
      <c r="F1449" s="166"/>
      <c r="G1449" s="78"/>
      <c r="H1449" s="161"/>
      <c r="I1449" s="161"/>
      <c r="J1449" s="161"/>
      <c r="K1449" s="78"/>
      <c r="L1449" s="78"/>
      <c r="M1449" s="78"/>
      <c r="N1449" s="78"/>
      <c r="O1449" s="78"/>
      <c r="P1449" s="6"/>
      <c r="Q1449" s="6"/>
      <c r="R1449" s="6"/>
      <c r="S1449" s="6"/>
      <c r="T1449" s="6"/>
      <c r="U1449" s="6"/>
      <c r="V1449" s="6"/>
    </row>
    <row r="1450" spans="2:22" s="77" customFormat="1" x14ac:dyDescent="0.2">
      <c r="B1450" s="128"/>
      <c r="E1450" s="78"/>
      <c r="F1450" s="166"/>
      <c r="G1450" s="78"/>
      <c r="H1450" s="161"/>
      <c r="I1450" s="161"/>
      <c r="J1450" s="161"/>
      <c r="K1450" s="78"/>
      <c r="L1450" s="78"/>
      <c r="M1450" s="78"/>
      <c r="N1450" s="78"/>
      <c r="O1450" s="78"/>
      <c r="P1450" s="6"/>
      <c r="Q1450" s="6"/>
      <c r="R1450" s="6"/>
      <c r="S1450" s="6"/>
      <c r="T1450" s="6"/>
      <c r="U1450" s="6"/>
      <c r="V1450" s="6"/>
    </row>
    <row r="1451" spans="2:22" s="77" customFormat="1" x14ac:dyDescent="0.2">
      <c r="B1451" s="128"/>
      <c r="E1451" s="78"/>
      <c r="F1451" s="166"/>
      <c r="G1451" s="78"/>
      <c r="H1451" s="161"/>
      <c r="I1451" s="161"/>
      <c r="J1451" s="161"/>
      <c r="K1451" s="78"/>
      <c r="L1451" s="78"/>
      <c r="M1451" s="78"/>
      <c r="N1451" s="78"/>
      <c r="O1451" s="78"/>
      <c r="P1451" s="6"/>
      <c r="Q1451" s="6"/>
      <c r="R1451" s="6"/>
      <c r="S1451" s="6"/>
      <c r="T1451" s="6"/>
      <c r="U1451" s="6"/>
      <c r="V1451" s="6"/>
    </row>
    <row r="1452" spans="2:22" s="77" customFormat="1" x14ac:dyDescent="0.2">
      <c r="B1452" s="128"/>
      <c r="E1452" s="78"/>
      <c r="F1452" s="166"/>
      <c r="G1452" s="78"/>
      <c r="H1452" s="161"/>
      <c r="I1452" s="161"/>
      <c r="J1452" s="161"/>
      <c r="K1452" s="78"/>
      <c r="L1452" s="78"/>
      <c r="M1452" s="78"/>
      <c r="N1452" s="78"/>
      <c r="O1452" s="78"/>
      <c r="P1452" s="6"/>
      <c r="Q1452" s="6"/>
      <c r="R1452" s="6"/>
      <c r="S1452" s="6"/>
      <c r="T1452" s="6"/>
      <c r="U1452" s="6"/>
      <c r="V1452" s="6"/>
    </row>
    <row r="1453" spans="2:22" s="77" customFormat="1" x14ac:dyDescent="0.2">
      <c r="B1453" s="128"/>
      <c r="E1453" s="78"/>
      <c r="F1453" s="166"/>
      <c r="G1453" s="78"/>
      <c r="H1453" s="161"/>
      <c r="I1453" s="161"/>
      <c r="J1453" s="161"/>
      <c r="K1453" s="78"/>
      <c r="L1453" s="78"/>
      <c r="M1453" s="78"/>
      <c r="N1453" s="78"/>
      <c r="O1453" s="78"/>
      <c r="P1453" s="6"/>
      <c r="Q1453" s="6"/>
      <c r="R1453" s="6"/>
      <c r="S1453" s="6"/>
      <c r="T1453" s="6"/>
      <c r="U1453" s="6"/>
      <c r="V1453" s="6"/>
    </row>
    <row r="1454" spans="2:22" s="77" customFormat="1" x14ac:dyDescent="0.2">
      <c r="B1454" s="128"/>
      <c r="E1454" s="78"/>
      <c r="F1454" s="166"/>
      <c r="G1454" s="78"/>
      <c r="H1454" s="161"/>
      <c r="I1454" s="161"/>
      <c r="J1454" s="161"/>
      <c r="K1454" s="78"/>
      <c r="L1454" s="78"/>
      <c r="M1454" s="78"/>
      <c r="N1454" s="78"/>
      <c r="O1454" s="78"/>
      <c r="P1454" s="6"/>
      <c r="Q1454" s="6"/>
      <c r="R1454" s="6"/>
      <c r="S1454" s="6"/>
      <c r="T1454" s="6"/>
      <c r="U1454" s="6"/>
      <c r="V1454" s="6"/>
    </row>
    <row r="1455" spans="2:22" s="77" customFormat="1" x14ac:dyDescent="0.2">
      <c r="B1455" s="128"/>
      <c r="E1455" s="78"/>
      <c r="F1455" s="166"/>
      <c r="G1455" s="78"/>
      <c r="H1455" s="161"/>
      <c r="I1455" s="161"/>
      <c r="J1455" s="161"/>
      <c r="K1455" s="78"/>
      <c r="L1455" s="78"/>
      <c r="M1455" s="78"/>
      <c r="N1455" s="78"/>
      <c r="O1455" s="78"/>
      <c r="P1455" s="6"/>
      <c r="Q1455" s="6"/>
      <c r="R1455" s="6"/>
      <c r="S1455" s="6"/>
      <c r="T1455" s="6"/>
      <c r="U1455" s="6"/>
      <c r="V1455" s="6"/>
    </row>
    <row r="1456" spans="2:22" s="77" customFormat="1" x14ac:dyDescent="0.2">
      <c r="B1456" s="128"/>
      <c r="E1456" s="78"/>
      <c r="F1456" s="166"/>
      <c r="G1456" s="78"/>
      <c r="H1456" s="161"/>
      <c r="I1456" s="161"/>
      <c r="J1456" s="161"/>
      <c r="K1456" s="78"/>
      <c r="L1456" s="78"/>
      <c r="M1456" s="78"/>
      <c r="N1456" s="78"/>
      <c r="O1456" s="78"/>
      <c r="P1456" s="6"/>
      <c r="Q1456" s="6"/>
      <c r="R1456" s="6"/>
      <c r="S1456" s="6"/>
      <c r="T1456" s="6"/>
      <c r="U1456" s="6"/>
      <c r="V1456" s="6"/>
    </row>
    <row r="1457" spans="2:22" s="77" customFormat="1" x14ac:dyDescent="0.2">
      <c r="B1457" s="128"/>
      <c r="E1457" s="78"/>
      <c r="F1457" s="166"/>
      <c r="G1457" s="78"/>
      <c r="H1457" s="161"/>
      <c r="I1457" s="161"/>
      <c r="J1457" s="161"/>
      <c r="K1457" s="78"/>
      <c r="L1457" s="78"/>
      <c r="M1457" s="78"/>
      <c r="N1457" s="78"/>
      <c r="O1457" s="78"/>
      <c r="P1457" s="6"/>
      <c r="Q1457" s="6"/>
      <c r="R1457" s="6"/>
      <c r="S1457" s="6"/>
      <c r="T1457" s="6"/>
      <c r="U1457" s="6"/>
      <c r="V1457" s="6"/>
    </row>
    <row r="1458" spans="2:22" s="77" customFormat="1" x14ac:dyDescent="0.2">
      <c r="B1458" s="128"/>
      <c r="E1458" s="78"/>
      <c r="F1458" s="166"/>
      <c r="G1458" s="78"/>
      <c r="H1458" s="161"/>
      <c r="I1458" s="161"/>
      <c r="J1458" s="161"/>
      <c r="K1458" s="78"/>
      <c r="L1458" s="78"/>
      <c r="M1458" s="78"/>
      <c r="N1458" s="78"/>
      <c r="O1458" s="78"/>
      <c r="P1458" s="6"/>
      <c r="Q1458" s="6"/>
      <c r="R1458" s="6"/>
      <c r="S1458" s="6"/>
      <c r="T1458" s="6"/>
      <c r="U1458" s="6"/>
      <c r="V1458" s="6"/>
    </row>
    <row r="1459" spans="2:22" s="77" customFormat="1" x14ac:dyDescent="0.2">
      <c r="B1459" s="128"/>
      <c r="E1459" s="78"/>
      <c r="F1459" s="166"/>
      <c r="G1459" s="78"/>
      <c r="H1459" s="161"/>
      <c r="I1459" s="161"/>
      <c r="J1459" s="161"/>
      <c r="K1459" s="78"/>
      <c r="L1459" s="78"/>
      <c r="M1459" s="78"/>
      <c r="N1459" s="78"/>
      <c r="O1459" s="78"/>
      <c r="P1459" s="6"/>
      <c r="Q1459" s="6"/>
      <c r="R1459" s="6"/>
      <c r="S1459" s="6"/>
      <c r="T1459" s="6"/>
      <c r="U1459" s="6"/>
      <c r="V1459" s="6"/>
    </row>
    <row r="1460" spans="2:22" s="77" customFormat="1" x14ac:dyDescent="0.2">
      <c r="B1460" s="128"/>
      <c r="E1460" s="78"/>
      <c r="F1460" s="166"/>
      <c r="G1460" s="78"/>
      <c r="H1460" s="161"/>
      <c r="I1460" s="161"/>
      <c r="J1460" s="161"/>
      <c r="K1460" s="78"/>
      <c r="L1460" s="78"/>
      <c r="M1460" s="78"/>
      <c r="N1460" s="78"/>
      <c r="O1460" s="78"/>
      <c r="P1460" s="6"/>
      <c r="Q1460" s="6"/>
      <c r="R1460" s="6"/>
      <c r="S1460" s="6"/>
      <c r="T1460" s="6"/>
      <c r="U1460" s="6"/>
      <c r="V1460" s="6"/>
    </row>
    <row r="1461" spans="2:22" s="77" customFormat="1" x14ac:dyDescent="0.2">
      <c r="B1461" s="128"/>
      <c r="E1461" s="78"/>
      <c r="F1461" s="166"/>
      <c r="G1461" s="78"/>
      <c r="H1461" s="161"/>
      <c r="I1461" s="161"/>
      <c r="J1461" s="161"/>
      <c r="K1461" s="78"/>
      <c r="L1461" s="78"/>
      <c r="M1461" s="78"/>
      <c r="N1461" s="78"/>
      <c r="O1461" s="78"/>
      <c r="P1461" s="6"/>
      <c r="Q1461" s="6"/>
      <c r="R1461" s="6"/>
      <c r="S1461" s="6"/>
      <c r="T1461" s="6"/>
      <c r="U1461" s="6"/>
      <c r="V1461" s="6"/>
    </row>
    <row r="1462" spans="2:22" s="77" customFormat="1" x14ac:dyDescent="0.2">
      <c r="B1462" s="128"/>
      <c r="E1462" s="78"/>
      <c r="F1462" s="166"/>
      <c r="G1462" s="78"/>
      <c r="H1462" s="161"/>
      <c r="I1462" s="161"/>
      <c r="J1462" s="161"/>
      <c r="K1462" s="78"/>
      <c r="L1462" s="78"/>
      <c r="M1462" s="78"/>
      <c r="N1462" s="78"/>
      <c r="O1462" s="78"/>
      <c r="P1462" s="6"/>
      <c r="Q1462" s="6"/>
      <c r="R1462" s="6"/>
      <c r="S1462" s="6"/>
      <c r="T1462" s="6"/>
      <c r="U1462" s="6"/>
      <c r="V1462" s="6"/>
    </row>
    <row r="1463" spans="2:22" s="77" customFormat="1" x14ac:dyDescent="0.2">
      <c r="B1463" s="128"/>
      <c r="E1463" s="78"/>
      <c r="F1463" s="166"/>
      <c r="G1463" s="78"/>
      <c r="H1463" s="161"/>
      <c r="I1463" s="161"/>
      <c r="J1463" s="161"/>
      <c r="K1463" s="78"/>
      <c r="L1463" s="78"/>
      <c r="M1463" s="78"/>
      <c r="N1463" s="78"/>
      <c r="O1463" s="78"/>
      <c r="P1463" s="6"/>
      <c r="Q1463" s="6"/>
      <c r="R1463" s="6"/>
      <c r="S1463" s="6"/>
      <c r="T1463" s="6"/>
      <c r="U1463" s="6"/>
      <c r="V1463" s="6"/>
    </row>
    <row r="1464" spans="2:22" s="77" customFormat="1" x14ac:dyDescent="0.2">
      <c r="B1464" s="128"/>
      <c r="E1464" s="78"/>
      <c r="F1464" s="166"/>
      <c r="G1464" s="78"/>
      <c r="H1464" s="161"/>
      <c r="I1464" s="161"/>
      <c r="J1464" s="161"/>
      <c r="K1464" s="78"/>
      <c r="L1464" s="78"/>
      <c r="M1464" s="78"/>
      <c r="N1464" s="78"/>
      <c r="O1464" s="78"/>
      <c r="P1464" s="6"/>
      <c r="Q1464" s="6"/>
      <c r="R1464" s="6"/>
      <c r="S1464" s="6"/>
      <c r="T1464" s="6"/>
      <c r="U1464" s="6"/>
      <c r="V1464" s="6"/>
    </row>
    <row r="1465" spans="2:22" s="77" customFormat="1" x14ac:dyDescent="0.2">
      <c r="B1465" s="128"/>
      <c r="E1465" s="78"/>
      <c r="F1465" s="166"/>
      <c r="G1465" s="78"/>
      <c r="H1465" s="161"/>
      <c r="I1465" s="161"/>
      <c r="J1465" s="161"/>
      <c r="K1465" s="78"/>
      <c r="L1465" s="78"/>
      <c r="M1465" s="78"/>
      <c r="N1465" s="78"/>
      <c r="O1465" s="78"/>
      <c r="P1465" s="6"/>
      <c r="Q1465" s="6"/>
      <c r="R1465" s="6"/>
      <c r="S1465" s="6"/>
      <c r="T1465" s="6"/>
      <c r="U1465" s="6"/>
      <c r="V1465" s="6"/>
    </row>
    <row r="1466" spans="2:22" s="77" customFormat="1" x14ac:dyDescent="0.2">
      <c r="B1466" s="128"/>
      <c r="E1466" s="78"/>
      <c r="F1466" s="166"/>
      <c r="G1466" s="78"/>
      <c r="H1466" s="161"/>
      <c r="I1466" s="161"/>
      <c r="J1466" s="161"/>
      <c r="K1466" s="78"/>
      <c r="L1466" s="78"/>
      <c r="M1466" s="78"/>
      <c r="N1466" s="78"/>
      <c r="O1466" s="78"/>
      <c r="P1466" s="6"/>
      <c r="Q1466" s="6"/>
      <c r="R1466" s="6"/>
      <c r="S1466" s="6"/>
      <c r="T1466" s="6"/>
      <c r="U1466" s="6"/>
      <c r="V1466" s="6"/>
    </row>
    <row r="1467" spans="2:22" s="77" customFormat="1" x14ac:dyDescent="0.2">
      <c r="B1467" s="128"/>
      <c r="E1467" s="78"/>
      <c r="F1467" s="166"/>
      <c r="G1467" s="78"/>
      <c r="H1467" s="161"/>
      <c r="I1467" s="161"/>
      <c r="J1467" s="161"/>
      <c r="K1467" s="78"/>
      <c r="L1467" s="78"/>
      <c r="M1467" s="78"/>
      <c r="N1467" s="78"/>
      <c r="O1467" s="78"/>
      <c r="P1467" s="6"/>
      <c r="Q1467" s="6"/>
      <c r="R1467" s="6"/>
      <c r="S1467" s="6"/>
      <c r="T1467" s="6"/>
      <c r="U1467" s="6"/>
      <c r="V1467" s="6"/>
    </row>
    <row r="1468" spans="2:22" s="77" customFormat="1" x14ac:dyDescent="0.2">
      <c r="B1468" s="128"/>
      <c r="E1468" s="78"/>
      <c r="F1468" s="166"/>
      <c r="G1468" s="78"/>
      <c r="H1468" s="161"/>
      <c r="I1468" s="161"/>
      <c r="J1468" s="161"/>
      <c r="K1468" s="78"/>
      <c r="L1468" s="78"/>
      <c r="M1468" s="78"/>
      <c r="N1468" s="78"/>
      <c r="O1468" s="78"/>
      <c r="P1468" s="6"/>
      <c r="Q1468" s="6"/>
      <c r="R1468" s="6"/>
      <c r="S1468" s="6"/>
      <c r="T1468" s="6"/>
      <c r="U1468" s="6"/>
      <c r="V1468" s="6"/>
    </row>
    <row r="1469" spans="2:22" s="77" customFormat="1" x14ac:dyDescent="0.2">
      <c r="B1469" s="128"/>
      <c r="E1469" s="78"/>
      <c r="F1469" s="166"/>
      <c r="G1469" s="78"/>
      <c r="H1469" s="161"/>
      <c r="I1469" s="161"/>
      <c r="J1469" s="161"/>
      <c r="K1469" s="78"/>
      <c r="L1469" s="78"/>
      <c r="M1469" s="78"/>
      <c r="N1469" s="78"/>
      <c r="O1469" s="78"/>
      <c r="P1469" s="6"/>
      <c r="Q1469" s="6"/>
      <c r="R1469" s="6"/>
      <c r="S1469" s="6"/>
      <c r="T1469" s="6"/>
      <c r="U1469" s="6"/>
      <c r="V1469" s="6"/>
    </row>
    <row r="1470" spans="2:22" s="77" customFormat="1" x14ac:dyDescent="0.2">
      <c r="B1470" s="128"/>
      <c r="E1470" s="78"/>
      <c r="F1470" s="166"/>
      <c r="G1470" s="78"/>
      <c r="H1470" s="161"/>
      <c r="I1470" s="161"/>
      <c r="J1470" s="161"/>
      <c r="K1470" s="78"/>
      <c r="L1470" s="78"/>
      <c r="M1470" s="78"/>
      <c r="N1470" s="78"/>
      <c r="O1470" s="78"/>
      <c r="P1470" s="6"/>
      <c r="Q1470" s="6"/>
      <c r="R1470" s="6"/>
      <c r="S1470" s="6"/>
      <c r="T1470" s="6"/>
      <c r="U1470" s="6"/>
      <c r="V1470" s="6"/>
    </row>
    <row r="1471" spans="2:22" s="77" customFormat="1" x14ac:dyDescent="0.2">
      <c r="B1471" s="128"/>
      <c r="E1471" s="78"/>
      <c r="F1471" s="166"/>
      <c r="G1471" s="78"/>
      <c r="H1471" s="161"/>
      <c r="I1471" s="161"/>
      <c r="J1471" s="161"/>
      <c r="K1471" s="78"/>
      <c r="L1471" s="78"/>
      <c r="M1471" s="78"/>
      <c r="N1471" s="78"/>
      <c r="O1471" s="78"/>
      <c r="P1471" s="6"/>
      <c r="Q1471" s="6"/>
      <c r="R1471" s="6"/>
      <c r="S1471" s="6"/>
      <c r="T1471" s="6"/>
      <c r="U1471" s="6"/>
      <c r="V1471" s="6"/>
    </row>
    <row r="1472" spans="2:22" s="77" customFormat="1" x14ac:dyDescent="0.2">
      <c r="B1472" s="128"/>
      <c r="E1472" s="78"/>
      <c r="F1472" s="166"/>
      <c r="G1472" s="78"/>
      <c r="H1472" s="161"/>
      <c r="I1472" s="161"/>
      <c r="J1472" s="161"/>
      <c r="K1472" s="78"/>
      <c r="L1472" s="78"/>
      <c r="M1472" s="78"/>
      <c r="N1472" s="78"/>
      <c r="O1472" s="78"/>
      <c r="P1472" s="6"/>
      <c r="Q1472" s="6"/>
      <c r="R1472" s="6"/>
      <c r="S1472" s="6"/>
      <c r="T1472" s="6"/>
      <c r="U1472" s="6"/>
      <c r="V1472" s="6"/>
    </row>
    <row r="1473" spans="2:22" s="77" customFormat="1" x14ac:dyDescent="0.2">
      <c r="B1473" s="128"/>
      <c r="E1473" s="78"/>
      <c r="F1473" s="166"/>
      <c r="G1473" s="78"/>
      <c r="H1473" s="161"/>
      <c r="I1473" s="161"/>
      <c r="J1473" s="161"/>
      <c r="K1473" s="78"/>
      <c r="L1473" s="78"/>
      <c r="M1473" s="78"/>
      <c r="N1473" s="78"/>
      <c r="O1473" s="78"/>
      <c r="P1473" s="6"/>
      <c r="Q1473" s="6"/>
      <c r="R1473" s="6"/>
      <c r="S1473" s="6"/>
      <c r="T1473" s="6"/>
      <c r="U1473" s="6"/>
      <c r="V1473" s="6"/>
    </row>
    <row r="1474" spans="2:22" s="77" customFormat="1" x14ac:dyDescent="0.2">
      <c r="B1474" s="128"/>
      <c r="E1474" s="78"/>
      <c r="F1474" s="166"/>
      <c r="G1474" s="78"/>
      <c r="H1474" s="161"/>
      <c r="I1474" s="161"/>
      <c r="J1474" s="161"/>
      <c r="K1474" s="78"/>
      <c r="L1474" s="78"/>
      <c r="M1474" s="78"/>
      <c r="N1474" s="78"/>
      <c r="O1474" s="78"/>
      <c r="P1474" s="6"/>
      <c r="Q1474" s="6"/>
      <c r="R1474" s="6"/>
      <c r="S1474" s="6"/>
      <c r="T1474" s="6"/>
      <c r="U1474" s="6"/>
      <c r="V1474" s="6"/>
    </row>
    <row r="1475" spans="2:22" s="77" customFormat="1" x14ac:dyDescent="0.2">
      <c r="B1475" s="128"/>
      <c r="E1475" s="78"/>
      <c r="F1475" s="166"/>
      <c r="G1475" s="78"/>
      <c r="H1475" s="161"/>
      <c r="I1475" s="161"/>
      <c r="J1475" s="161"/>
      <c r="K1475" s="78"/>
      <c r="L1475" s="78"/>
      <c r="M1475" s="78"/>
      <c r="N1475" s="78"/>
      <c r="O1475" s="78"/>
      <c r="P1475" s="6"/>
      <c r="Q1475" s="6"/>
      <c r="R1475" s="6"/>
      <c r="S1475" s="6"/>
      <c r="T1475" s="6"/>
      <c r="U1475" s="6"/>
      <c r="V1475" s="6"/>
    </row>
    <row r="1476" spans="2:22" s="77" customFormat="1" x14ac:dyDescent="0.2">
      <c r="B1476" s="128"/>
      <c r="E1476" s="78"/>
      <c r="F1476" s="166"/>
      <c r="G1476" s="78"/>
      <c r="H1476" s="161"/>
      <c r="I1476" s="161"/>
      <c r="J1476" s="161"/>
      <c r="K1476" s="78"/>
      <c r="L1476" s="78"/>
      <c r="M1476" s="78"/>
      <c r="N1476" s="78"/>
      <c r="O1476" s="78"/>
      <c r="P1476" s="6"/>
      <c r="Q1476" s="6"/>
      <c r="R1476" s="6"/>
      <c r="S1476" s="6"/>
      <c r="T1476" s="6"/>
      <c r="U1476" s="6"/>
      <c r="V1476" s="6"/>
    </row>
    <row r="1477" spans="2:22" s="77" customFormat="1" x14ac:dyDescent="0.2">
      <c r="B1477" s="128"/>
      <c r="E1477" s="78"/>
      <c r="F1477" s="166"/>
      <c r="G1477" s="78"/>
      <c r="H1477" s="161"/>
      <c r="I1477" s="161"/>
      <c r="J1477" s="161"/>
      <c r="K1477" s="78"/>
      <c r="L1477" s="78"/>
      <c r="M1477" s="78"/>
      <c r="N1477" s="78"/>
      <c r="O1477" s="78"/>
      <c r="P1477" s="6"/>
      <c r="Q1477" s="6"/>
      <c r="R1477" s="6"/>
      <c r="S1477" s="6"/>
      <c r="T1477" s="6"/>
      <c r="U1477" s="6"/>
      <c r="V1477" s="6"/>
    </row>
    <row r="1478" spans="2:22" s="77" customFormat="1" x14ac:dyDescent="0.2">
      <c r="B1478" s="128"/>
      <c r="E1478" s="78"/>
      <c r="F1478" s="166"/>
      <c r="G1478" s="78"/>
      <c r="H1478" s="161"/>
      <c r="I1478" s="161"/>
      <c r="J1478" s="161"/>
      <c r="K1478" s="78"/>
      <c r="L1478" s="78"/>
      <c r="M1478" s="78"/>
      <c r="N1478" s="78"/>
      <c r="O1478" s="78"/>
      <c r="P1478" s="6"/>
      <c r="Q1478" s="6"/>
      <c r="R1478" s="6"/>
      <c r="S1478" s="6"/>
      <c r="T1478" s="6"/>
      <c r="U1478" s="6"/>
      <c r="V1478" s="6"/>
    </row>
    <row r="1479" spans="2:22" s="77" customFormat="1" x14ac:dyDescent="0.2">
      <c r="B1479" s="128"/>
      <c r="E1479" s="78"/>
      <c r="F1479" s="166"/>
      <c r="G1479" s="78"/>
      <c r="H1479" s="161"/>
      <c r="I1479" s="161"/>
      <c r="J1479" s="161"/>
      <c r="K1479" s="78"/>
      <c r="L1479" s="78"/>
      <c r="M1479" s="78"/>
      <c r="N1479" s="78"/>
      <c r="O1479" s="78"/>
      <c r="P1479" s="6"/>
      <c r="Q1479" s="6"/>
      <c r="R1479" s="6"/>
      <c r="S1479" s="6"/>
      <c r="T1479" s="6"/>
      <c r="U1479" s="6"/>
      <c r="V1479" s="6"/>
    </row>
    <row r="1480" spans="2:22" s="77" customFormat="1" x14ac:dyDescent="0.2">
      <c r="B1480" s="128"/>
      <c r="E1480" s="78"/>
      <c r="F1480" s="166"/>
      <c r="G1480" s="78"/>
      <c r="H1480" s="161"/>
      <c r="I1480" s="161"/>
      <c r="J1480" s="161"/>
      <c r="K1480" s="78"/>
      <c r="L1480" s="78"/>
      <c r="M1480" s="78"/>
      <c r="N1480" s="78"/>
      <c r="O1480" s="78"/>
      <c r="P1480" s="6"/>
      <c r="Q1480" s="6"/>
      <c r="R1480" s="6"/>
      <c r="S1480" s="6"/>
      <c r="T1480" s="6"/>
      <c r="U1480" s="6"/>
      <c r="V1480" s="6"/>
    </row>
    <row r="1481" spans="2:22" s="77" customFormat="1" x14ac:dyDescent="0.2">
      <c r="B1481" s="128"/>
      <c r="E1481" s="78"/>
      <c r="F1481" s="166"/>
      <c r="G1481" s="78"/>
      <c r="H1481" s="161"/>
      <c r="I1481" s="161"/>
      <c r="J1481" s="161"/>
      <c r="K1481" s="78"/>
      <c r="L1481" s="78"/>
      <c r="M1481" s="78"/>
      <c r="N1481" s="78"/>
      <c r="O1481" s="78"/>
      <c r="P1481" s="6"/>
      <c r="Q1481" s="6"/>
      <c r="R1481" s="6"/>
      <c r="S1481" s="6"/>
      <c r="T1481" s="6"/>
      <c r="U1481" s="6"/>
      <c r="V1481" s="6"/>
    </row>
    <row r="1482" spans="2:22" s="77" customFormat="1" x14ac:dyDescent="0.2">
      <c r="B1482" s="128"/>
      <c r="E1482" s="78"/>
      <c r="F1482" s="166"/>
      <c r="G1482" s="78"/>
      <c r="H1482" s="161"/>
      <c r="I1482" s="161"/>
      <c r="J1482" s="161"/>
      <c r="K1482" s="78"/>
      <c r="L1482" s="78"/>
      <c r="M1482" s="78"/>
      <c r="N1482" s="78"/>
      <c r="O1482" s="78"/>
      <c r="P1482" s="6"/>
      <c r="Q1482" s="6"/>
      <c r="R1482" s="6"/>
      <c r="S1482" s="6"/>
      <c r="T1482" s="6"/>
      <c r="U1482" s="6"/>
      <c r="V1482" s="6"/>
    </row>
    <row r="1483" spans="2:22" s="77" customFormat="1" x14ac:dyDescent="0.2">
      <c r="B1483" s="128"/>
      <c r="E1483" s="78"/>
      <c r="F1483" s="166"/>
      <c r="G1483" s="78"/>
      <c r="H1483" s="161"/>
      <c r="I1483" s="161"/>
      <c r="J1483" s="161"/>
      <c r="K1483" s="78"/>
      <c r="L1483" s="78"/>
      <c r="M1483" s="78"/>
      <c r="N1483" s="78"/>
      <c r="O1483" s="78"/>
      <c r="P1483" s="6"/>
      <c r="Q1483" s="6"/>
      <c r="R1483" s="6"/>
      <c r="S1483" s="6"/>
      <c r="T1483" s="6"/>
      <c r="U1483" s="6"/>
      <c r="V1483" s="6"/>
    </row>
    <row r="1484" spans="2:22" s="77" customFormat="1" x14ac:dyDescent="0.2">
      <c r="B1484" s="128"/>
      <c r="E1484" s="78"/>
      <c r="F1484" s="166"/>
      <c r="G1484" s="78"/>
      <c r="H1484" s="161"/>
      <c r="I1484" s="161"/>
      <c r="J1484" s="161"/>
      <c r="K1484" s="78"/>
      <c r="L1484" s="78"/>
      <c r="M1484" s="78"/>
      <c r="N1484" s="78"/>
      <c r="O1484" s="78"/>
      <c r="P1484" s="6"/>
      <c r="Q1484" s="6"/>
      <c r="R1484" s="6"/>
      <c r="S1484" s="6"/>
      <c r="T1484" s="6"/>
      <c r="U1484" s="6"/>
      <c r="V1484" s="6"/>
    </row>
    <row r="1485" spans="2:22" s="77" customFormat="1" x14ac:dyDescent="0.2">
      <c r="B1485" s="128"/>
      <c r="E1485" s="78"/>
      <c r="F1485" s="166"/>
      <c r="G1485" s="78"/>
      <c r="H1485" s="161"/>
      <c r="I1485" s="161"/>
      <c r="J1485" s="161"/>
      <c r="K1485" s="78"/>
      <c r="L1485" s="78"/>
      <c r="M1485" s="78"/>
      <c r="N1485" s="78"/>
      <c r="O1485" s="78"/>
      <c r="P1485" s="6"/>
      <c r="Q1485" s="6"/>
      <c r="R1485" s="6"/>
      <c r="S1485" s="6"/>
      <c r="T1485" s="6"/>
      <c r="U1485" s="6"/>
      <c r="V1485" s="6"/>
    </row>
    <row r="1486" spans="2:22" s="77" customFormat="1" x14ac:dyDescent="0.2">
      <c r="B1486" s="128"/>
      <c r="E1486" s="78"/>
      <c r="F1486" s="166"/>
      <c r="G1486" s="78"/>
      <c r="H1486" s="161"/>
      <c r="I1486" s="161"/>
      <c r="J1486" s="161"/>
      <c r="K1486" s="78"/>
      <c r="L1486" s="78"/>
      <c r="M1486" s="78"/>
      <c r="N1486" s="78"/>
      <c r="O1486" s="78"/>
      <c r="P1486" s="6"/>
      <c r="Q1486" s="6"/>
      <c r="R1486" s="6"/>
      <c r="S1486" s="6"/>
      <c r="T1486" s="6"/>
      <c r="U1486" s="6"/>
      <c r="V1486" s="6"/>
    </row>
    <row r="1487" spans="2:22" s="77" customFormat="1" x14ac:dyDescent="0.2">
      <c r="B1487" s="128"/>
      <c r="E1487" s="78"/>
      <c r="F1487" s="166"/>
      <c r="G1487" s="78"/>
      <c r="H1487" s="161"/>
      <c r="I1487" s="161"/>
      <c r="J1487" s="161"/>
      <c r="K1487" s="78"/>
      <c r="L1487" s="78"/>
      <c r="M1487" s="78"/>
      <c r="N1487" s="78"/>
      <c r="O1487" s="78"/>
      <c r="P1487" s="6"/>
      <c r="Q1487" s="6"/>
      <c r="R1487" s="6"/>
      <c r="S1487" s="6"/>
      <c r="T1487" s="6"/>
      <c r="U1487" s="6"/>
      <c r="V1487" s="6"/>
    </row>
    <row r="1488" spans="2:22" s="77" customFormat="1" x14ac:dyDescent="0.2">
      <c r="B1488" s="128"/>
      <c r="E1488" s="78"/>
      <c r="F1488" s="166"/>
      <c r="G1488" s="78"/>
      <c r="H1488" s="161"/>
      <c r="I1488" s="161"/>
      <c r="J1488" s="161"/>
      <c r="K1488" s="78"/>
      <c r="L1488" s="78"/>
      <c r="M1488" s="78"/>
      <c r="N1488" s="78"/>
      <c r="O1488" s="78"/>
      <c r="P1488" s="6"/>
      <c r="Q1488" s="6"/>
      <c r="R1488" s="6"/>
      <c r="S1488" s="6"/>
      <c r="T1488" s="6"/>
      <c r="U1488" s="6"/>
      <c r="V1488" s="6"/>
    </row>
    <row r="1489" spans="2:22" s="77" customFormat="1" x14ac:dyDescent="0.2">
      <c r="B1489" s="128"/>
      <c r="E1489" s="78"/>
      <c r="F1489" s="166"/>
      <c r="G1489" s="78"/>
      <c r="H1489" s="161"/>
      <c r="I1489" s="161"/>
      <c r="J1489" s="161"/>
      <c r="K1489" s="78"/>
      <c r="L1489" s="78"/>
      <c r="M1489" s="78"/>
      <c r="N1489" s="78"/>
      <c r="O1489" s="78"/>
      <c r="P1489" s="6"/>
      <c r="Q1489" s="6"/>
      <c r="R1489" s="6"/>
      <c r="S1489" s="6"/>
      <c r="T1489" s="6"/>
      <c r="U1489" s="6"/>
      <c r="V1489" s="6"/>
    </row>
    <row r="1490" spans="2:22" s="77" customFormat="1" x14ac:dyDescent="0.2">
      <c r="B1490" s="128"/>
      <c r="E1490" s="78"/>
      <c r="F1490" s="166"/>
      <c r="G1490" s="78"/>
      <c r="H1490" s="161"/>
      <c r="I1490" s="161"/>
      <c r="J1490" s="161"/>
      <c r="K1490" s="78"/>
      <c r="L1490" s="78"/>
      <c r="M1490" s="78"/>
      <c r="N1490" s="78"/>
      <c r="O1490" s="78"/>
      <c r="P1490" s="6"/>
      <c r="Q1490" s="6"/>
      <c r="R1490" s="6"/>
      <c r="S1490" s="6"/>
      <c r="T1490" s="6"/>
      <c r="U1490" s="6"/>
      <c r="V1490" s="6"/>
    </row>
    <row r="1491" spans="2:22" s="77" customFormat="1" x14ac:dyDescent="0.2">
      <c r="B1491" s="128"/>
      <c r="E1491" s="78"/>
      <c r="F1491" s="166"/>
      <c r="G1491" s="78"/>
      <c r="H1491" s="161"/>
      <c r="I1491" s="161"/>
      <c r="J1491" s="161"/>
      <c r="K1491" s="78"/>
      <c r="L1491" s="78"/>
      <c r="M1491" s="78"/>
      <c r="N1491" s="78"/>
      <c r="O1491" s="78"/>
      <c r="P1491" s="6"/>
      <c r="Q1491" s="6"/>
      <c r="R1491" s="6"/>
      <c r="S1491" s="6"/>
      <c r="T1491" s="6"/>
      <c r="U1491" s="6"/>
      <c r="V1491" s="6"/>
    </row>
    <row r="1492" spans="2:22" s="77" customFormat="1" x14ac:dyDescent="0.2">
      <c r="B1492" s="128"/>
      <c r="E1492" s="78"/>
      <c r="F1492" s="166"/>
      <c r="G1492" s="78"/>
      <c r="H1492" s="161"/>
      <c r="I1492" s="161"/>
      <c r="J1492" s="161"/>
      <c r="K1492" s="78"/>
      <c r="L1492" s="78"/>
      <c r="M1492" s="78"/>
      <c r="N1492" s="78"/>
      <c r="O1492" s="78"/>
      <c r="P1492" s="6"/>
      <c r="Q1492" s="6"/>
      <c r="R1492" s="6"/>
      <c r="S1492" s="6"/>
      <c r="T1492" s="6"/>
      <c r="U1492" s="6"/>
      <c r="V1492" s="6"/>
    </row>
    <row r="1493" spans="2:22" s="77" customFormat="1" x14ac:dyDescent="0.2">
      <c r="B1493" s="128"/>
      <c r="E1493" s="78"/>
      <c r="F1493" s="166"/>
      <c r="G1493" s="78"/>
      <c r="H1493" s="161"/>
      <c r="I1493" s="161"/>
      <c r="J1493" s="161"/>
      <c r="K1493" s="78"/>
      <c r="L1493" s="78"/>
      <c r="M1493" s="78"/>
      <c r="N1493" s="78"/>
      <c r="O1493" s="78"/>
      <c r="P1493" s="6"/>
      <c r="Q1493" s="6"/>
      <c r="R1493" s="6"/>
      <c r="S1493" s="6"/>
      <c r="T1493" s="6"/>
      <c r="U1493" s="6"/>
      <c r="V1493" s="6"/>
    </row>
    <row r="1494" spans="2:22" s="77" customFormat="1" x14ac:dyDescent="0.2">
      <c r="B1494" s="128"/>
      <c r="E1494" s="78"/>
      <c r="F1494" s="166"/>
      <c r="G1494" s="78"/>
      <c r="H1494" s="161"/>
      <c r="I1494" s="161"/>
      <c r="J1494" s="161"/>
      <c r="K1494" s="78"/>
      <c r="L1494" s="78"/>
      <c r="M1494" s="78"/>
      <c r="N1494" s="78"/>
      <c r="O1494" s="78"/>
      <c r="P1494" s="6"/>
      <c r="Q1494" s="6"/>
      <c r="R1494" s="6"/>
      <c r="S1494" s="6"/>
      <c r="T1494" s="6"/>
      <c r="U1494" s="6"/>
      <c r="V1494" s="6"/>
    </row>
    <row r="1495" spans="2:22" s="77" customFormat="1" x14ac:dyDescent="0.2">
      <c r="B1495" s="128"/>
      <c r="E1495" s="78"/>
      <c r="F1495" s="166"/>
      <c r="G1495" s="78"/>
      <c r="H1495" s="161"/>
      <c r="I1495" s="161"/>
      <c r="J1495" s="161"/>
      <c r="K1495" s="78"/>
      <c r="L1495" s="78"/>
      <c r="M1495" s="78"/>
      <c r="N1495" s="78"/>
      <c r="O1495" s="78"/>
      <c r="P1495" s="6"/>
      <c r="Q1495" s="6"/>
      <c r="R1495" s="6"/>
      <c r="S1495" s="6"/>
      <c r="T1495" s="6"/>
      <c r="U1495" s="6"/>
      <c r="V1495" s="6"/>
    </row>
    <row r="1496" spans="2:22" s="77" customFormat="1" x14ac:dyDescent="0.2">
      <c r="B1496" s="128"/>
      <c r="E1496" s="78"/>
      <c r="F1496" s="166"/>
      <c r="G1496" s="78"/>
      <c r="H1496" s="161"/>
      <c r="I1496" s="161"/>
      <c r="J1496" s="161"/>
      <c r="K1496" s="78"/>
      <c r="L1496" s="78"/>
      <c r="M1496" s="78"/>
      <c r="N1496" s="78"/>
      <c r="O1496" s="78"/>
      <c r="P1496" s="6"/>
      <c r="Q1496" s="6"/>
      <c r="R1496" s="6"/>
      <c r="S1496" s="6"/>
      <c r="T1496" s="6"/>
      <c r="U1496" s="6"/>
      <c r="V1496" s="6"/>
    </row>
    <row r="1497" spans="2:22" s="77" customFormat="1" x14ac:dyDescent="0.2">
      <c r="B1497" s="128"/>
      <c r="E1497" s="78"/>
      <c r="F1497" s="166"/>
      <c r="G1497" s="78"/>
      <c r="H1497" s="161"/>
      <c r="I1497" s="161"/>
      <c r="J1497" s="161"/>
      <c r="K1497" s="78"/>
      <c r="L1497" s="78"/>
      <c r="M1497" s="78"/>
      <c r="N1497" s="78"/>
      <c r="O1497" s="78"/>
      <c r="P1497" s="6"/>
      <c r="Q1497" s="6"/>
      <c r="R1497" s="6"/>
      <c r="S1497" s="6"/>
      <c r="T1497" s="6"/>
      <c r="U1497" s="6"/>
      <c r="V1497" s="6"/>
    </row>
    <row r="1498" spans="2:22" s="77" customFormat="1" x14ac:dyDescent="0.2">
      <c r="B1498" s="128"/>
      <c r="E1498" s="78"/>
      <c r="F1498" s="166"/>
      <c r="G1498" s="78"/>
      <c r="H1498" s="161"/>
      <c r="I1498" s="161"/>
      <c r="J1498" s="161"/>
      <c r="K1498" s="78"/>
      <c r="L1498" s="78"/>
      <c r="M1498" s="78"/>
      <c r="N1498" s="78"/>
      <c r="O1498" s="78"/>
      <c r="P1498" s="6"/>
      <c r="Q1498" s="6"/>
      <c r="R1498" s="6"/>
      <c r="S1498" s="6"/>
      <c r="T1498" s="6"/>
      <c r="U1498" s="6"/>
      <c r="V1498" s="6"/>
    </row>
    <row r="1499" spans="2:22" s="77" customFormat="1" x14ac:dyDescent="0.2">
      <c r="B1499" s="128"/>
      <c r="E1499" s="78"/>
      <c r="F1499" s="166"/>
      <c r="G1499" s="78"/>
      <c r="H1499" s="161"/>
      <c r="I1499" s="161"/>
      <c r="J1499" s="161"/>
      <c r="K1499" s="78"/>
      <c r="L1499" s="78"/>
      <c r="M1499" s="78"/>
      <c r="N1499" s="78"/>
      <c r="O1499" s="78"/>
      <c r="P1499" s="6"/>
      <c r="Q1499" s="6"/>
      <c r="R1499" s="6"/>
      <c r="S1499" s="6"/>
      <c r="T1499" s="6"/>
      <c r="U1499" s="6"/>
      <c r="V1499" s="6"/>
    </row>
    <row r="1500" spans="2:22" s="77" customFormat="1" x14ac:dyDescent="0.2">
      <c r="B1500" s="128"/>
      <c r="E1500" s="78"/>
      <c r="F1500" s="166"/>
      <c r="G1500" s="78"/>
      <c r="H1500" s="161"/>
      <c r="I1500" s="161"/>
      <c r="J1500" s="161"/>
      <c r="K1500" s="78"/>
      <c r="L1500" s="78"/>
      <c r="M1500" s="78"/>
      <c r="N1500" s="78"/>
      <c r="O1500" s="78"/>
      <c r="P1500" s="6"/>
      <c r="Q1500" s="6"/>
      <c r="R1500" s="6"/>
      <c r="S1500" s="6"/>
      <c r="T1500" s="6"/>
      <c r="U1500" s="6"/>
      <c r="V1500" s="6"/>
    </row>
    <row r="1501" spans="2:22" s="77" customFormat="1" x14ac:dyDescent="0.2">
      <c r="B1501" s="128"/>
      <c r="E1501" s="78"/>
      <c r="F1501" s="166"/>
      <c r="G1501" s="78"/>
      <c r="H1501" s="161"/>
      <c r="I1501" s="161"/>
      <c r="J1501" s="161"/>
      <c r="K1501" s="78"/>
      <c r="L1501" s="78"/>
      <c r="M1501" s="78"/>
      <c r="N1501" s="78"/>
      <c r="O1501" s="78"/>
      <c r="P1501" s="6"/>
      <c r="Q1501" s="6"/>
      <c r="R1501" s="6"/>
      <c r="S1501" s="6"/>
      <c r="T1501" s="6"/>
      <c r="U1501" s="6"/>
      <c r="V1501" s="6"/>
    </row>
    <row r="1502" spans="2:22" s="77" customFormat="1" x14ac:dyDescent="0.2">
      <c r="B1502" s="128"/>
      <c r="E1502" s="78"/>
      <c r="F1502" s="166"/>
      <c r="G1502" s="78"/>
      <c r="H1502" s="161"/>
      <c r="I1502" s="161"/>
      <c r="J1502" s="161"/>
      <c r="K1502" s="78"/>
      <c r="L1502" s="78"/>
      <c r="M1502" s="78"/>
      <c r="N1502" s="78"/>
      <c r="O1502" s="78"/>
      <c r="P1502" s="6"/>
      <c r="Q1502" s="6"/>
      <c r="R1502" s="6"/>
      <c r="S1502" s="6"/>
      <c r="T1502" s="6"/>
      <c r="U1502" s="6"/>
      <c r="V1502" s="6"/>
    </row>
    <row r="1503" spans="2:22" s="77" customFormat="1" x14ac:dyDescent="0.2">
      <c r="B1503" s="128"/>
      <c r="E1503" s="78"/>
      <c r="F1503" s="166"/>
      <c r="G1503" s="78"/>
      <c r="H1503" s="161"/>
      <c r="I1503" s="161"/>
      <c r="J1503" s="161"/>
      <c r="K1503" s="78"/>
      <c r="L1503" s="78"/>
      <c r="M1503" s="78"/>
      <c r="N1503" s="78"/>
      <c r="O1503" s="78"/>
      <c r="P1503" s="6"/>
      <c r="Q1503" s="6"/>
      <c r="R1503" s="6"/>
      <c r="S1503" s="6"/>
      <c r="T1503" s="6"/>
      <c r="U1503" s="6"/>
      <c r="V1503" s="6"/>
    </row>
    <row r="1504" spans="2:22" s="77" customFormat="1" x14ac:dyDescent="0.2">
      <c r="B1504" s="128"/>
      <c r="E1504" s="78"/>
      <c r="F1504" s="166"/>
      <c r="G1504" s="78"/>
      <c r="H1504" s="161"/>
      <c r="I1504" s="161"/>
      <c r="J1504" s="161"/>
      <c r="K1504" s="78"/>
      <c r="L1504" s="78"/>
      <c r="M1504" s="78"/>
      <c r="N1504" s="78"/>
      <c r="O1504" s="78"/>
      <c r="P1504" s="6"/>
      <c r="Q1504" s="6"/>
      <c r="R1504" s="6"/>
      <c r="S1504" s="6"/>
      <c r="T1504" s="6"/>
      <c r="U1504" s="6"/>
      <c r="V1504" s="6"/>
    </row>
    <row r="1505" spans="2:22" s="77" customFormat="1" x14ac:dyDescent="0.2">
      <c r="B1505" s="128"/>
      <c r="E1505" s="78"/>
      <c r="F1505" s="166"/>
      <c r="G1505" s="78"/>
      <c r="H1505" s="161"/>
      <c r="I1505" s="161"/>
      <c r="J1505" s="161"/>
      <c r="K1505" s="78"/>
      <c r="L1505" s="78"/>
      <c r="M1505" s="78"/>
      <c r="N1505" s="78"/>
      <c r="O1505" s="78"/>
      <c r="P1505" s="6"/>
      <c r="Q1505" s="6"/>
      <c r="R1505" s="6"/>
      <c r="S1505" s="6"/>
      <c r="T1505" s="6"/>
      <c r="U1505" s="6"/>
      <c r="V1505" s="6"/>
    </row>
    <row r="1506" spans="2:22" s="77" customFormat="1" x14ac:dyDescent="0.2">
      <c r="B1506" s="128"/>
      <c r="E1506" s="78"/>
      <c r="F1506" s="166"/>
      <c r="G1506" s="78"/>
      <c r="H1506" s="161"/>
      <c r="I1506" s="161"/>
      <c r="J1506" s="161"/>
      <c r="K1506" s="78"/>
      <c r="L1506" s="78"/>
      <c r="M1506" s="78"/>
      <c r="N1506" s="78"/>
      <c r="O1506" s="78"/>
      <c r="P1506" s="6"/>
      <c r="Q1506" s="6"/>
      <c r="R1506" s="6"/>
      <c r="S1506" s="6"/>
      <c r="T1506" s="6"/>
      <c r="U1506" s="6"/>
      <c r="V1506" s="6"/>
    </row>
    <row r="1507" spans="2:22" s="77" customFormat="1" x14ac:dyDescent="0.2">
      <c r="B1507" s="128"/>
      <c r="E1507" s="78"/>
      <c r="F1507" s="166"/>
      <c r="G1507" s="78"/>
      <c r="H1507" s="161"/>
      <c r="I1507" s="161"/>
      <c r="J1507" s="161"/>
      <c r="K1507" s="78"/>
      <c r="L1507" s="78"/>
      <c r="M1507" s="78"/>
      <c r="N1507" s="78"/>
      <c r="O1507" s="78"/>
      <c r="P1507" s="6"/>
      <c r="Q1507" s="6"/>
      <c r="R1507" s="6"/>
      <c r="S1507" s="6"/>
      <c r="T1507" s="6"/>
      <c r="U1507" s="6"/>
      <c r="V1507" s="6"/>
    </row>
    <row r="1508" spans="2:22" s="77" customFormat="1" x14ac:dyDescent="0.2">
      <c r="B1508" s="128"/>
      <c r="E1508" s="78"/>
      <c r="F1508" s="166"/>
      <c r="G1508" s="78"/>
      <c r="H1508" s="161"/>
      <c r="I1508" s="161"/>
      <c r="J1508" s="161"/>
      <c r="K1508" s="78"/>
      <c r="L1508" s="78"/>
      <c r="M1508" s="78"/>
      <c r="N1508" s="78"/>
      <c r="O1508" s="78"/>
      <c r="P1508" s="6"/>
      <c r="Q1508" s="6"/>
      <c r="R1508" s="6"/>
      <c r="S1508" s="6"/>
      <c r="T1508" s="6"/>
      <c r="U1508" s="6"/>
      <c r="V1508" s="6"/>
    </row>
    <row r="1509" spans="2:22" s="77" customFormat="1" x14ac:dyDescent="0.2">
      <c r="B1509" s="128"/>
      <c r="E1509" s="78"/>
      <c r="F1509" s="166"/>
      <c r="G1509" s="78"/>
      <c r="H1509" s="161"/>
      <c r="I1509" s="161"/>
      <c r="J1509" s="161"/>
      <c r="K1509" s="78"/>
      <c r="L1509" s="78"/>
      <c r="M1509" s="78"/>
      <c r="N1509" s="78"/>
      <c r="O1509" s="78"/>
      <c r="P1509" s="6"/>
      <c r="Q1509" s="6"/>
      <c r="R1509" s="6"/>
      <c r="S1509" s="6"/>
      <c r="T1509" s="6"/>
      <c r="U1509" s="6"/>
      <c r="V1509" s="6"/>
    </row>
    <row r="1510" spans="2:22" s="77" customFormat="1" x14ac:dyDescent="0.2">
      <c r="B1510" s="128"/>
      <c r="E1510" s="78"/>
      <c r="F1510" s="166"/>
      <c r="G1510" s="78"/>
      <c r="H1510" s="161"/>
      <c r="I1510" s="161"/>
      <c r="J1510" s="161"/>
      <c r="K1510" s="78"/>
      <c r="L1510" s="78"/>
      <c r="M1510" s="78"/>
      <c r="N1510" s="78"/>
      <c r="O1510" s="78"/>
      <c r="P1510" s="6"/>
      <c r="Q1510" s="6"/>
      <c r="R1510" s="6"/>
      <c r="S1510" s="6"/>
      <c r="T1510" s="6"/>
      <c r="U1510" s="6"/>
      <c r="V1510" s="6"/>
    </row>
    <row r="1511" spans="2:22" s="77" customFormat="1" x14ac:dyDescent="0.2">
      <c r="B1511" s="128"/>
      <c r="E1511" s="78"/>
      <c r="F1511" s="166"/>
      <c r="G1511" s="78"/>
      <c r="H1511" s="161"/>
      <c r="I1511" s="161"/>
      <c r="J1511" s="161"/>
      <c r="K1511" s="78"/>
      <c r="L1511" s="78"/>
      <c r="M1511" s="78"/>
      <c r="N1511" s="78"/>
      <c r="O1511" s="78"/>
      <c r="P1511" s="6"/>
      <c r="Q1511" s="6"/>
      <c r="R1511" s="6"/>
      <c r="S1511" s="6"/>
      <c r="T1511" s="6"/>
      <c r="U1511" s="6"/>
      <c r="V1511" s="6"/>
    </row>
    <row r="1512" spans="2:22" s="77" customFormat="1" x14ac:dyDescent="0.2">
      <c r="B1512" s="128"/>
      <c r="E1512" s="78"/>
      <c r="F1512" s="166"/>
      <c r="G1512" s="78"/>
      <c r="H1512" s="161"/>
      <c r="I1512" s="161"/>
      <c r="J1512" s="161"/>
      <c r="K1512" s="78"/>
      <c r="L1512" s="78"/>
      <c r="M1512" s="78"/>
      <c r="N1512" s="78"/>
      <c r="O1512" s="78"/>
      <c r="P1512" s="6"/>
      <c r="Q1512" s="6"/>
      <c r="R1512" s="6"/>
      <c r="S1512" s="6"/>
      <c r="T1512" s="6"/>
      <c r="U1512" s="6"/>
      <c r="V1512" s="6"/>
    </row>
    <row r="1513" spans="2:22" s="77" customFormat="1" x14ac:dyDescent="0.2">
      <c r="B1513" s="128"/>
      <c r="E1513" s="78"/>
      <c r="F1513" s="166"/>
      <c r="G1513" s="78"/>
      <c r="H1513" s="161"/>
      <c r="I1513" s="161"/>
      <c r="J1513" s="161"/>
      <c r="K1513" s="78"/>
      <c r="L1513" s="78"/>
      <c r="M1513" s="78"/>
      <c r="N1513" s="78"/>
      <c r="O1513" s="78"/>
      <c r="P1513" s="6"/>
      <c r="Q1513" s="6"/>
      <c r="R1513" s="6"/>
      <c r="S1513" s="6"/>
      <c r="T1513" s="6"/>
      <c r="U1513" s="6"/>
      <c r="V1513" s="6"/>
    </row>
    <row r="1514" spans="2:22" s="77" customFormat="1" x14ac:dyDescent="0.2">
      <c r="B1514" s="128"/>
      <c r="E1514" s="78"/>
      <c r="F1514" s="166"/>
      <c r="G1514" s="78"/>
      <c r="H1514" s="161"/>
      <c r="I1514" s="161"/>
      <c r="J1514" s="161"/>
      <c r="K1514" s="78"/>
      <c r="L1514" s="78"/>
      <c r="M1514" s="78"/>
      <c r="N1514" s="78"/>
      <c r="O1514" s="78"/>
      <c r="P1514" s="6"/>
      <c r="Q1514" s="6"/>
      <c r="R1514" s="6"/>
      <c r="S1514" s="6"/>
      <c r="T1514" s="6"/>
      <c r="U1514" s="6"/>
      <c r="V1514" s="6"/>
    </row>
    <row r="1515" spans="2:22" s="77" customFormat="1" x14ac:dyDescent="0.2">
      <c r="B1515" s="128"/>
      <c r="E1515" s="78"/>
      <c r="F1515" s="166"/>
      <c r="G1515" s="78"/>
      <c r="H1515" s="161"/>
      <c r="I1515" s="161"/>
      <c r="J1515" s="161"/>
      <c r="K1515" s="78"/>
      <c r="L1515" s="78"/>
      <c r="M1515" s="78"/>
      <c r="N1515" s="78"/>
      <c r="O1515" s="78"/>
      <c r="P1515" s="6"/>
      <c r="Q1515" s="6"/>
      <c r="R1515" s="6"/>
      <c r="S1515" s="6"/>
      <c r="T1515" s="6"/>
      <c r="U1515" s="6"/>
      <c r="V1515" s="6"/>
    </row>
    <row r="1516" spans="2:22" s="77" customFormat="1" x14ac:dyDescent="0.2">
      <c r="B1516" s="128"/>
      <c r="E1516" s="78"/>
      <c r="F1516" s="166"/>
      <c r="G1516" s="78"/>
      <c r="H1516" s="161"/>
      <c r="I1516" s="161"/>
      <c r="J1516" s="161"/>
      <c r="K1516" s="78"/>
      <c r="L1516" s="78"/>
      <c r="M1516" s="78"/>
      <c r="N1516" s="78"/>
      <c r="O1516" s="78"/>
      <c r="P1516" s="6"/>
      <c r="Q1516" s="6"/>
      <c r="R1516" s="6"/>
      <c r="S1516" s="6"/>
      <c r="T1516" s="6"/>
      <c r="U1516" s="6"/>
      <c r="V1516" s="6"/>
    </row>
    <row r="1517" spans="2:22" s="77" customFormat="1" x14ac:dyDescent="0.2">
      <c r="B1517" s="128"/>
      <c r="E1517" s="78"/>
      <c r="F1517" s="166"/>
      <c r="G1517" s="78"/>
      <c r="H1517" s="161"/>
      <c r="I1517" s="161"/>
      <c r="J1517" s="161"/>
      <c r="K1517" s="78"/>
      <c r="L1517" s="78"/>
      <c r="M1517" s="78"/>
      <c r="N1517" s="78"/>
      <c r="O1517" s="78"/>
      <c r="P1517" s="6"/>
      <c r="Q1517" s="6"/>
      <c r="R1517" s="6"/>
      <c r="S1517" s="6"/>
      <c r="T1517" s="6"/>
      <c r="U1517" s="6"/>
      <c r="V1517" s="6"/>
    </row>
    <row r="1518" spans="2:22" s="77" customFormat="1" x14ac:dyDescent="0.2">
      <c r="B1518" s="128"/>
      <c r="E1518" s="78"/>
      <c r="F1518" s="166"/>
      <c r="G1518" s="78"/>
      <c r="H1518" s="161"/>
      <c r="I1518" s="161"/>
      <c r="J1518" s="161"/>
      <c r="K1518" s="78"/>
      <c r="L1518" s="78"/>
      <c r="M1518" s="78"/>
      <c r="N1518" s="78"/>
      <c r="O1518" s="78"/>
      <c r="P1518" s="6"/>
      <c r="Q1518" s="6"/>
      <c r="R1518" s="6"/>
      <c r="S1518" s="6"/>
      <c r="T1518" s="6"/>
      <c r="U1518" s="6"/>
      <c r="V1518" s="6"/>
    </row>
    <row r="1519" spans="2:22" s="77" customFormat="1" x14ac:dyDescent="0.2">
      <c r="B1519" s="128"/>
      <c r="E1519" s="78"/>
      <c r="F1519" s="166"/>
      <c r="G1519" s="78"/>
      <c r="H1519" s="161"/>
      <c r="I1519" s="161"/>
      <c r="J1519" s="161"/>
      <c r="K1519" s="78"/>
      <c r="L1519" s="78"/>
      <c r="M1519" s="78"/>
      <c r="N1519" s="78"/>
      <c r="O1519" s="78"/>
      <c r="P1519" s="6"/>
      <c r="Q1519" s="6"/>
      <c r="R1519" s="6"/>
      <c r="S1519" s="6"/>
      <c r="T1519" s="6"/>
      <c r="U1519" s="6"/>
      <c r="V1519" s="6"/>
    </row>
    <row r="1520" spans="2:22" s="77" customFormat="1" x14ac:dyDescent="0.2">
      <c r="B1520" s="128"/>
      <c r="E1520" s="78"/>
      <c r="F1520" s="166"/>
      <c r="G1520" s="78"/>
      <c r="H1520" s="161"/>
      <c r="I1520" s="161"/>
      <c r="J1520" s="161"/>
      <c r="K1520" s="78"/>
      <c r="L1520" s="78"/>
      <c r="M1520" s="78"/>
      <c r="N1520" s="78"/>
      <c r="O1520" s="78"/>
      <c r="P1520" s="6"/>
      <c r="Q1520" s="6"/>
      <c r="R1520" s="6"/>
      <c r="S1520" s="6"/>
      <c r="T1520" s="6"/>
      <c r="U1520" s="6"/>
      <c r="V1520" s="6"/>
    </row>
    <row r="1521" spans="2:22" s="77" customFormat="1" x14ac:dyDescent="0.2">
      <c r="B1521" s="128"/>
      <c r="E1521" s="78"/>
      <c r="F1521" s="166"/>
      <c r="G1521" s="78"/>
      <c r="H1521" s="161"/>
      <c r="I1521" s="161"/>
      <c r="J1521" s="161"/>
      <c r="K1521" s="78"/>
      <c r="L1521" s="78"/>
      <c r="M1521" s="78"/>
      <c r="N1521" s="78"/>
      <c r="O1521" s="78"/>
      <c r="P1521" s="6"/>
      <c r="Q1521" s="6"/>
      <c r="R1521" s="6"/>
      <c r="S1521" s="6"/>
      <c r="T1521" s="6"/>
      <c r="U1521" s="6"/>
      <c r="V1521" s="6"/>
    </row>
    <row r="1522" spans="2:22" s="77" customFormat="1" x14ac:dyDescent="0.2">
      <c r="B1522" s="128"/>
      <c r="E1522" s="78"/>
      <c r="F1522" s="166"/>
      <c r="G1522" s="78"/>
      <c r="H1522" s="161"/>
      <c r="I1522" s="161"/>
      <c r="J1522" s="161"/>
      <c r="K1522" s="78"/>
      <c r="L1522" s="78"/>
      <c r="M1522" s="78"/>
      <c r="N1522" s="78"/>
      <c r="O1522" s="78"/>
      <c r="P1522" s="6"/>
      <c r="Q1522" s="6"/>
      <c r="R1522" s="6"/>
      <c r="S1522" s="6"/>
      <c r="T1522" s="6"/>
      <c r="U1522" s="6"/>
      <c r="V1522" s="6"/>
    </row>
    <row r="1523" spans="2:22" s="77" customFormat="1" x14ac:dyDescent="0.2">
      <c r="B1523" s="128"/>
      <c r="E1523" s="78"/>
      <c r="F1523" s="166"/>
      <c r="G1523" s="78"/>
      <c r="H1523" s="161"/>
      <c r="I1523" s="161"/>
      <c r="J1523" s="161"/>
      <c r="K1523" s="78"/>
      <c r="L1523" s="78"/>
      <c r="M1523" s="78"/>
      <c r="N1523" s="78"/>
      <c r="O1523" s="78"/>
      <c r="P1523" s="6"/>
      <c r="Q1523" s="6"/>
      <c r="R1523" s="6"/>
      <c r="S1523" s="6"/>
      <c r="T1523" s="6"/>
      <c r="U1523" s="6"/>
      <c r="V1523" s="6"/>
    </row>
    <row r="1524" spans="2:22" s="77" customFormat="1" x14ac:dyDescent="0.2">
      <c r="B1524" s="128"/>
      <c r="E1524" s="78"/>
      <c r="F1524" s="166"/>
      <c r="G1524" s="78"/>
      <c r="H1524" s="161"/>
      <c r="I1524" s="161"/>
      <c r="J1524" s="161"/>
      <c r="K1524" s="78"/>
      <c r="L1524" s="78"/>
      <c r="M1524" s="78"/>
      <c r="N1524" s="78"/>
      <c r="O1524" s="78"/>
      <c r="P1524" s="6"/>
      <c r="Q1524" s="6"/>
      <c r="R1524" s="6"/>
      <c r="S1524" s="6"/>
      <c r="T1524" s="6"/>
      <c r="U1524" s="6"/>
      <c r="V1524" s="6"/>
    </row>
    <row r="1525" spans="2:22" s="77" customFormat="1" x14ac:dyDescent="0.2">
      <c r="B1525" s="128"/>
      <c r="E1525" s="78"/>
      <c r="F1525" s="166"/>
      <c r="G1525" s="78"/>
      <c r="H1525" s="161"/>
      <c r="I1525" s="161"/>
      <c r="J1525" s="161"/>
      <c r="K1525" s="78"/>
      <c r="L1525" s="78"/>
      <c r="M1525" s="78"/>
      <c r="N1525" s="78"/>
      <c r="O1525" s="78"/>
      <c r="P1525" s="6"/>
      <c r="Q1525" s="6"/>
      <c r="R1525" s="6"/>
      <c r="S1525" s="6"/>
      <c r="T1525" s="6"/>
      <c r="U1525" s="6"/>
      <c r="V1525" s="6"/>
    </row>
    <row r="1526" spans="2:22" s="77" customFormat="1" x14ac:dyDescent="0.2">
      <c r="B1526" s="128"/>
      <c r="E1526" s="78"/>
      <c r="F1526" s="166"/>
      <c r="G1526" s="78"/>
      <c r="H1526" s="161"/>
      <c r="I1526" s="161"/>
      <c r="J1526" s="161"/>
      <c r="K1526" s="78"/>
      <c r="L1526" s="78"/>
      <c r="M1526" s="78"/>
      <c r="N1526" s="78"/>
      <c r="O1526" s="78"/>
      <c r="P1526" s="6"/>
      <c r="Q1526" s="6"/>
      <c r="R1526" s="6"/>
      <c r="S1526" s="6"/>
      <c r="T1526" s="6"/>
      <c r="U1526" s="6"/>
      <c r="V1526" s="6"/>
    </row>
    <row r="1527" spans="2:22" s="77" customFormat="1" x14ac:dyDescent="0.2">
      <c r="B1527" s="128"/>
      <c r="E1527" s="78"/>
      <c r="F1527" s="166"/>
      <c r="G1527" s="78"/>
      <c r="H1527" s="161"/>
      <c r="I1527" s="161"/>
      <c r="J1527" s="161"/>
      <c r="K1527" s="78"/>
      <c r="L1527" s="78"/>
      <c r="M1527" s="78"/>
      <c r="N1527" s="78"/>
      <c r="O1527" s="78"/>
      <c r="P1527" s="6"/>
      <c r="Q1527" s="6"/>
      <c r="R1527" s="6"/>
      <c r="S1527" s="6"/>
      <c r="T1527" s="6"/>
      <c r="U1527" s="6"/>
      <c r="V1527" s="6"/>
    </row>
    <row r="1528" spans="2:22" s="77" customFormat="1" x14ac:dyDescent="0.2">
      <c r="B1528" s="128"/>
      <c r="E1528" s="78"/>
      <c r="F1528" s="166"/>
      <c r="G1528" s="78"/>
      <c r="H1528" s="161"/>
      <c r="I1528" s="161"/>
      <c r="J1528" s="161"/>
      <c r="K1528" s="78"/>
      <c r="L1528" s="78"/>
      <c r="M1528" s="78"/>
      <c r="N1528" s="78"/>
      <c r="O1528" s="78"/>
      <c r="P1528" s="6"/>
      <c r="Q1528" s="6"/>
      <c r="R1528" s="6"/>
      <c r="S1528" s="6"/>
      <c r="T1528" s="6"/>
      <c r="U1528" s="6"/>
      <c r="V1528" s="6"/>
    </row>
    <row r="1529" spans="2:22" s="77" customFormat="1" x14ac:dyDescent="0.2">
      <c r="B1529" s="128"/>
      <c r="E1529" s="78"/>
      <c r="F1529" s="166"/>
      <c r="G1529" s="78"/>
      <c r="H1529" s="161"/>
      <c r="I1529" s="161"/>
      <c r="J1529" s="161"/>
      <c r="K1529" s="78"/>
      <c r="L1529" s="78"/>
      <c r="M1529" s="78"/>
      <c r="N1529" s="78"/>
      <c r="O1529" s="78"/>
      <c r="P1529" s="6"/>
      <c r="Q1529" s="6"/>
      <c r="R1529" s="6"/>
      <c r="S1529" s="6"/>
      <c r="T1529" s="6"/>
      <c r="U1529" s="6"/>
      <c r="V1529" s="6"/>
    </row>
    <row r="1530" spans="2:22" s="77" customFormat="1" x14ac:dyDescent="0.2">
      <c r="B1530" s="128"/>
      <c r="E1530" s="78"/>
      <c r="F1530" s="166"/>
      <c r="G1530" s="78"/>
      <c r="H1530" s="161"/>
      <c r="I1530" s="161"/>
      <c r="J1530" s="161"/>
      <c r="K1530" s="78"/>
      <c r="L1530" s="78"/>
      <c r="M1530" s="78"/>
      <c r="N1530" s="78"/>
      <c r="O1530" s="78"/>
      <c r="P1530" s="6"/>
      <c r="Q1530" s="6"/>
      <c r="R1530" s="6"/>
      <c r="S1530" s="6"/>
      <c r="T1530" s="6"/>
      <c r="U1530" s="6"/>
      <c r="V1530" s="6"/>
    </row>
    <row r="1531" spans="2:22" s="77" customFormat="1" x14ac:dyDescent="0.2">
      <c r="B1531" s="128"/>
      <c r="E1531" s="78"/>
      <c r="F1531" s="166"/>
      <c r="G1531" s="78"/>
      <c r="H1531" s="161"/>
      <c r="I1531" s="161"/>
      <c r="J1531" s="161"/>
      <c r="K1531" s="78"/>
      <c r="L1531" s="78"/>
      <c r="M1531" s="78"/>
      <c r="N1531" s="78"/>
      <c r="O1531" s="78"/>
      <c r="P1531" s="6"/>
      <c r="Q1531" s="6"/>
      <c r="R1531" s="6"/>
      <c r="S1531" s="6"/>
      <c r="T1531" s="6"/>
      <c r="U1531" s="6"/>
      <c r="V1531" s="6"/>
    </row>
    <row r="1532" spans="2:22" s="77" customFormat="1" x14ac:dyDescent="0.2">
      <c r="B1532" s="128"/>
      <c r="E1532" s="78"/>
      <c r="F1532" s="166"/>
      <c r="G1532" s="78"/>
      <c r="H1532" s="161"/>
      <c r="I1532" s="161"/>
      <c r="J1532" s="161"/>
      <c r="K1532" s="78"/>
      <c r="L1532" s="78"/>
      <c r="M1532" s="78"/>
      <c r="N1532" s="78"/>
      <c r="O1532" s="78"/>
      <c r="P1532" s="6"/>
      <c r="Q1532" s="6"/>
      <c r="R1532" s="6"/>
      <c r="S1532" s="6"/>
      <c r="T1532" s="6"/>
      <c r="U1532" s="6"/>
      <c r="V1532" s="6"/>
    </row>
    <row r="1533" spans="2:22" s="77" customFormat="1" x14ac:dyDescent="0.2">
      <c r="B1533" s="128"/>
      <c r="E1533" s="78"/>
      <c r="F1533" s="166"/>
      <c r="G1533" s="78"/>
      <c r="H1533" s="161"/>
      <c r="I1533" s="161"/>
      <c r="J1533" s="161"/>
      <c r="K1533" s="78"/>
      <c r="L1533" s="78"/>
      <c r="M1533" s="78"/>
      <c r="N1533" s="78"/>
      <c r="O1533" s="78"/>
      <c r="P1533" s="6"/>
      <c r="Q1533" s="6"/>
      <c r="R1533" s="6"/>
      <c r="S1533" s="6"/>
      <c r="T1533" s="6"/>
      <c r="U1533" s="6"/>
      <c r="V1533" s="6"/>
    </row>
    <row r="1534" spans="2:22" s="77" customFormat="1" x14ac:dyDescent="0.2">
      <c r="B1534" s="128"/>
      <c r="E1534" s="78"/>
      <c r="F1534" s="166"/>
      <c r="G1534" s="78"/>
      <c r="H1534" s="161"/>
      <c r="I1534" s="161"/>
      <c r="J1534" s="161"/>
      <c r="K1534" s="78"/>
      <c r="L1534" s="78"/>
      <c r="M1534" s="78"/>
      <c r="N1534" s="78"/>
      <c r="O1534" s="78"/>
      <c r="P1534" s="6"/>
      <c r="Q1534" s="6"/>
      <c r="R1534" s="6"/>
      <c r="S1534" s="6"/>
      <c r="T1534" s="6"/>
      <c r="U1534" s="6"/>
      <c r="V1534" s="6"/>
    </row>
    <row r="1535" spans="2:22" s="77" customFormat="1" x14ac:dyDescent="0.2">
      <c r="B1535" s="128"/>
      <c r="E1535" s="78"/>
      <c r="F1535" s="166"/>
      <c r="G1535" s="78"/>
      <c r="H1535" s="161"/>
      <c r="I1535" s="161"/>
      <c r="J1535" s="161"/>
      <c r="K1535" s="78"/>
      <c r="L1535" s="78"/>
      <c r="M1535" s="78"/>
      <c r="N1535" s="78"/>
      <c r="O1535" s="78"/>
      <c r="P1535" s="6"/>
      <c r="Q1535" s="6"/>
      <c r="R1535" s="6"/>
      <c r="S1535" s="6"/>
      <c r="T1535" s="6"/>
      <c r="U1535" s="6"/>
      <c r="V1535" s="6"/>
    </row>
    <row r="1536" spans="2:22" s="77" customFormat="1" x14ac:dyDescent="0.2">
      <c r="B1536" s="128"/>
      <c r="E1536" s="78"/>
      <c r="F1536" s="166"/>
      <c r="G1536" s="78"/>
      <c r="H1536" s="161"/>
      <c r="I1536" s="161"/>
      <c r="J1536" s="161"/>
      <c r="K1536" s="78"/>
      <c r="L1536" s="78"/>
      <c r="M1536" s="78"/>
      <c r="N1536" s="78"/>
      <c r="O1536" s="78"/>
      <c r="P1536" s="6"/>
      <c r="Q1536" s="6"/>
      <c r="R1536" s="6"/>
      <c r="S1536" s="6"/>
      <c r="T1536" s="6"/>
      <c r="U1536" s="6"/>
      <c r="V1536" s="6"/>
    </row>
    <row r="1537" spans="2:22" s="77" customFormat="1" x14ac:dyDescent="0.2">
      <c r="B1537" s="128"/>
      <c r="E1537" s="78"/>
      <c r="F1537" s="166"/>
      <c r="G1537" s="78"/>
      <c r="H1537" s="161"/>
      <c r="I1537" s="161"/>
      <c r="J1537" s="161"/>
      <c r="K1537" s="78"/>
      <c r="L1537" s="78"/>
      <c r="M1537" s="78"/>
      <c r="N1537" s="78"/>
      <c r="O1537" s="78"/>
      <c r="P1537" s="6"/>
      <c r="Q1537" s="6"/>
      <c r="R1537" s="6"/>
      <c r="S1537" s="6"/>
      <c r="T1537" s="6"/>
      <c r="U1537" s="6"/>
      <c r="V1537" s="6"/>
    </row>
    <row r="1538" spans="2:22" s="77" customFormat="1" x14ac:dyDescent="0.2">
      <c r="B1538" s="128"/>
      <c r="E1538" s="78"/>
      <c r="F1538" s="166"/>
      <c r="G1538" s="78"/>
      <c r="H1538" s="161"/>
      <c r="I1538" s="161"/>
      <c r="J1538" s="161"/>
      <c r="K1538" s="78"/>
      <c r="L1538" s="78"/>
      <c r="M1538" s="78"/>
      <c r="N1538" s="78"/>
      <c r="O1538" s="78"/>
      <c r="P1538" s="6"/>
      <c r="Q1538" s="6"/>
      <c r="R1538" s="6"/>
      <c r="S1538" s="6"/>
      <c r="T1538" s="6"/>
      <c r="U1538" s="6"/>
      <c r="V1538" s="6"/>
    </row>
    <row r="1539" spans="2:22" s="77" customFormat="1" x14ac:dyDescent="0.2">
      <c r="B1539" s="128"/>
      <c r="E1539" s="78"/>
      <c r="F1539" s="166"/>
      <c r="G1539" s="78"/>
      <c r="H1539" s="161"/>
      <c r="I1539" s="161"/>
      <c r="J1539" s="161"/>
      <c r="K1539" s="78"/>
      <c r="L1539" s="78"/>
      <c r="M1539" s="78"/>
      <c r="N1539" s="78"/>
      <c r="O1539" s="78"/>
      <c r="P1539" s="6"/>
      <c r="Q1539" s="6"/>
      <c r="R1539" s="6"/>
      <c r="S1539" s="6"/>
      <c r="T1539" s="6"/>
      <c r="U1539" s="6"/>
      <c r="V1539" s="6"/>
    </row>
    <row r="1540" spans="2:22" s="77" customFormat="1" x14ac:dyDescent="0.2">
      <c r="B1540" s="128"/>
      <c r="E1540" s="78"/>
      <c r="F1540" s="166"/>
      <c r="G1540" s="78"/>
      <c r="H1540" s="161"/>
      <c r="I1540" s="161"/>
      <c r="J1540" s="161"/>
      <c r="K1540" s="78"/>
      <c r="L1540" s="78"/>
      <c r="M1540" s="78"/>
      <c r="N1540" s="78"/>
      <c r="O1540" s="78"/>
      <c r="P1540" s="6"/>
      <c r="Q1540" s="6"/>
      <c r="R1540" s="6"/>
      <c r="S1540" s="6"/>
      <c r="T1540" s="6"/>
      <c r="U1540" s="6"/>
      <c r="V1540" s="6"/>
    </row>
    <row r="1541" spans="2:22" s="77" customFormat="1" x14ac:dyDescent="0.2">
      <c r="B1541" s="128"/>
      <c r="E1541" s="78"/>
      <c r="F1541" s="166"/>
      <c r="G1541" s="78"/>
      <c r="H1541" s="161"/>
      <c r="I1541" s="161"/>
      <c r="J1541" s="161"/>
      <c r="K1541" s="78"/>
      <c r="L1541" s="78"/>
      <c r="M1541" s="78"/>
      <c r="N1541" s="78"/>
      <c r="O1541" s="78"/>
      <c r="P1541" s="6"/>
      <c r="Q1541" s="6"/>
      <c r="R1541" s="6"/>
      <c r="S1541" s="6"/>
      <c r="T1541" s="6"/>
      <c r="U1541" s="6"/>
      <c r="V1541" s="6"/>
    </row>
    <row r="1542" spans="2:22" s="77" customFormat="1" x14ac:dyDescent="0.2">
      <c r="B1542" s="128"/>
      <c r="E1542" s="78"/>
      <c r="F1542" s="166"/>
      <c r="G1542" s="78"/>
      <c r="H1542" s="161"/>
      <c r="I1542" s="161"/>
      <c r="J1542" s="161"/>
      <c r="K1542" s="78"/>
      <c r="L1542" s="78"/>
      <c r="M1542" s="78"/>
      <c r="N1542" s="78"/>
      <c r="O1542" s="78"/>
      <c r="P1542" s="6"/>
      <c r="Q1542" s="6"/>
      <c r="R1542" s="6"/>
      <c r="S1542" s="6"/>
      <c r="T1542" s="6"/>
      <c r="U1542" s="6"/>
      <c r="V1542" s="6"/>
    </row>
    <row r="1543" spans="2:22" s="77" customFormat="1" x14ac:dyDescent="0.2">
      <c r="B1543" s="128"/>
      <c r="E1543" s="78"/>
      <c r="F1543" s="166"/>
      <c r="G1543" s="78"/>
      <c r="H1543" s="161"/>
      <c r="I1543" s="161"/>
      <c r="J1543" s="161"/>
      <c r="K1543" s="78"/>
      <c r="L1543" s="78"/>
      <c r="M1543" s="78"/>
      <c r="N1543" s="78"/>
      <c r="O1543" s="78"/>
      <c r="P1543" s="6"/>
      <c r="Q1543" s="6"/>
      <c r="R1543" s="6"/>
      <c r="S1543" s="6"/>
      <c r="T1543" s="6"/>
      <c r="U1543" s="6"/>
      <c r="V1543" s="6"/>
    </row>
    <row r="1544" spans="2:22" s="77" customFormat="1" x14ac:dyDescent="0.2">
      <c r="B1544" s="128"/>
      <c r="E1544" s="78"/>
      <c r="F1544" s="166"/>
      <c r="G1544" s="78"/>
      <c r="H1544" s="161"/>
      <c r="I1544" s="161"/>
      <c r="J1544" s="161"/>
      <c r="K1544" s="78"/>
      <c r="L1544" s="78"/>
      <c r="M1544" s="78"/>
      <c r="N1544" s="78"/>
      <c r="O1544" s="78"/>
      <c r="P1544" s="6"/>
      <c r="Q1544" s="6"/>
      <c r="R1544" s="6"/>
      <c r="S1544" s="6"/>
      <c r="T1544" s="6"/>
      <c r="U1544" s="6"/>
      <c r="V1544" s="6"/>
    </row>
    <row r="1545" spans="2:22" s="77" customFormat="1" x14ac:dyDescent="0.2">
      <c r="B1545" s="128"/>
      <c r="E1545" s="78"/>
      <c r="F1545" s="166"/>
      <c r="G1545" s="78"/>
      <c r="H1545" s="161"/>
      <c r="I1545" s="161"/>
      <c r="J1545" s="161"/>
      <c r="K1545" s="78"/>
      <c r="L1545" s="78"/>
      <c r="M1545" s="78"/>
      <c r="N1545" s="78"/>
      <c r="O1545" s="78"/>
      <c r="P1545" s="6"/>
      <c r="Q1545" s="6"/>
      <c r="R1545" s="6"/>
      <c r="S1545" s="6"/>
      <c r="T1545" s="6"/>
      <c r="U1545" s="6"/>
      <c r="V1545" s="6"/>
    </row>
    <row r="1546" spans="2:22" s="77" customFormat="1" x14ac:dyDescent="0.2">
      <c r="B1546" s="128"/>
      <c r="E1546" s="78"/>
      <c r="F1546" s="166"/>
      <c r="G1546" s="78"/>
      <c r="H1546" s="161"/>
      <c r="I1546" s="161"/>
      <c r="J1546" s="161"/>
      <c r="K1546" s="78"/>
      <c r="L1546" s="78"/>
      <c r="M1546" s="78"/>
      <c r="N1546" s="78"/>
      <c r="O1546" s="78"/>
      <c r="P1546" s="6"/>
      <c r="Q1546" s="6"/>
      <c r="R1546" s="6"/>
      <c r="S1546" s="6"/>
      <c r="T1546" s="6"/>
      <c r="U1546" s="6"/>
      <c r="V1546" s="6"/>
    </row>
    <row r="1547" spans="2:22" s="77" customFormat="1" x14ac:dyDescent="0.2">
      <c r="B1547" s="128"/>
      <c r="E1547" s="78"/>
      <c r="F1547" s="166"/>
      <c r="G1547" s="78"/>
      <c r="H1547" s="161"/>
      <c r="I1547" s="161"/>
      <c r="J1547" s="161"/>
      <c r="K1547" s="78"/>
      <c r="L1547" s="78"/>
      <c r="M1547" s="78"/>
      <c r="N1547" s="78"/>
      <c r="O1547" s="78"/>
      <c r="P1547" s="6"/>
      <c r="Q1547" s="6"/>
      <c r="R1547" s="6"/>
      <c r="S1547" s="6"/>
      <c r="T1547" s="6"/>
      <c r="U1547" s="6"/>
      <c r="V1547" s="6"/>
    </row>
    <row r="1548" spans="2:22" s="77" customFormat="1" x14ac:dyDescent="0.2">
      <c r="B1548" s="128"/>
      <c r="E1548" s="78"/>
      <c r="F1548" s="166"/>
      <c r="G1548" s="78"/>
      <c r="H1548" s="161"/>
      <c r="I1548" s="161"/>
      <c r="J1548" s="161"/>
      <c r="K1548" s="78"/>
      <c r="L1548" s="78"/>
      <c r="M1548" s="78"/>
      <c r="N1548" s="78"/>
      <c r="O1548" s="78"/>
      <c r="P1548" s="6"/>
      <c r="Q1548" s="6"/>
      <c r="R1548" s="6"/>
      <c r="S1548" s="6"/>
      <c r="T1548" s="6"/>
      <c r="U1548" s="6"/>
      <c r="V1548" s="6"/>
    </row>
    <row r="1549" spans="2:22" s="77" customFormat="1" x14ac:dyDescent="0.2">
      <c r="B1549" s="128"/>
      <c r="E1549" s="78"/>
      <c r="F1549" s="166"/>
      <c r="G1549" s="78"/>
      <c r="H1549" s="161"/>
      <c r="I1549" s="161"/>
      <c r="J1549" s="161"/>
      <c r="K1549" s="78"/>
      <c r="L1549" s="78"/>
      <c r="M1549" s="78"/>
      <c r="N1549" s="78"/>
      <c r="O1549" s="78"/>
      <c r="P1549" s="6"/>
      <c r="Q1549" s="6"/>
      <c r="R1549" s="6"/>
      <c r="S1549" s="6"/>
      <c r="T1549" s="6"/>
      <c r="U1549" s="6"/>
      <c r="V1549" s="6"/>
    </row>
    <row r="1550" spans="2:22" s="77" customFormat="1" x14ac:dyDescent="0.2">
      <c r="B1550" s="128"/>
      <c r="E1550" s="78"/>
      <c r="F1550" s="166"/>
      <c r="G1550" s="78"/>
      <c r="H1550" s="161"/>
      <c r="I1550" s="161"/>
      <c r="J1550" s="161"/>
      <c r="K1550" s="78"/>
      <c r="L1550" s="78"/>
      <c r="M1550" s="78"/>
      <c r="N1550" s="78"/>
      <c r="O1550" s="78"/>
      <c r="P1550" s="6"/>
      <c r="Q1550" s="6"/>
      <c r="R1550" s="6"/>
      <c r="S1550" s="6"/>
      <c r="T1550" s="6"/>
      <c r="U1550" s="6"/>
      <c r="V1550" s="6"/>
    </row>
    <row r="1551" spans="2:22" s="77" customFormat="1" x14ac:dyDescent="0.2">
      <c r="B1551" s="128"/>
      <c r="E1551" s="78"/>
      <c r="F1551" s="166"/>
      <c r="G1551" s="78"/>
      <c r="H1551" s="161"/>
      <c r="I1551" s="161"/>
      <c r="J1551" s="161"/>
      <c r="K1551" s="78"/>
      <c r="L1551" s="78"/>
      <c r="M1551" s="78"/>
      <c r="N1551" s="78"/>
      <c r="O1551" s="78"/>
      <c r="P1551" s="6"/>
      <c r="Q1551" s="6"/>
      <c r="R1551" s="6"/>
      <c r="S1551" s="6"/>
      <c r="T1551" s="6"/>
      <c r="U1551" s="6"/>
      <c r="V1551" s="6"/>
    </row>
    <row r="1552" spans="2:22" s="77" customFormat="1" x14ac:dyDescent="0.2">
      <c r="B1552" s="128"/>
      <c r="E1552" s="78"/>
      <c r="F1552" s="166"/>
      <c r="G1552" s="78"/>
      <c r="H1552" s="161"/>
      <c r="I1552" s="161"/>
      <c r="J1552" s="161"/>
      <c r="K1552" s="78"/>
      <c r="L1552" s="78"/>
      <c r="M1552" s="78"/>
      <c r="N1552" s="78"/>
      <c r="O1552" s="78"/>
      <c r="P1552" s="6"/>
      <c r="Q1552" s="6"/>
      <c r="R1552" s="6"/>
      <c r="S1552" s="6"/>
      <c r="T1552" s="6"/>
      <c r="U1552" s="6"/>
      <c r="V1552" s="6"/>
    </row>
    <row r="1553" spans="2:22" s="77" customFormat="1" x14ac:dyDescent="0.2">
      <c r="B1553" s="128"/>
      <c r="E1553" s="78"/>
      <c r="F1553" s="166"/>
      <c r="G1553" s="78"/>
      <c r="H1553" s="161"/>
      <c r="I1553" s="161"/>
      <c r="J1553" s="161"/>
      <c r="K1553" s="78"/>
      <c r="L1553" s="78"/>
      <c r="M1553" s="78"/>
      <c r="N1553" s="78"/>
      <c r="O1553" s="78"/>
      <c r="P1553" s="6"/>
      <c r="Q1553" s="6"/>
      <c r="R1553" s="6"/>
      <c r="S1553" s="6"/>
      <c r="T1553" s="6"/>
      <c r="U1553" s="6"/>
      <c r="V1553" s="6"/>
    </row>
    <row r="1554" spans="2:22" s="77" customFormat="1" x14ac:dyDescent="0.2">
      <c r="B1554" s="128"/>
      <c r="E1554" s="78"/>
      <c r="F1554" s="166"/>
      <c r="G1554" s="78"/>
      <c r="H1554" s="161"/>
      <c r="I1554" s="161"/>
      <c r="J1554" s="161"/>
      <c r="K1554" s="78"/>
      <c r="L1554" s="78"/>
      <c r="M1554" s="78"/>
      <c r="N1554" s="78"/>
      <c r="O1554" s="78"/>
      <c r="P1554" s="6"/>
      <c r="Q1554" s="6"/>
      <c r="R1554" s="6"/>
      <c r="S1554" s="6"/>
      <c r="T1554" s="6"/>
      <c r="U1554" s="6"/>
      <c r="V1554" s="6"/>
    </row>
    <row r="1555" spans="2:22" s="77" customFormat="1" x14ac:dyDescent="0.2">
      <c r="B1555" s="128"/>
      <c r="E1555" s="78"/>
      <c r="F1555" s="166"/>
      <c r="G1555" s="78"/>
      <c r="H1555" s="161"/>
      <c r="I1555" s="161"/>
      <c r="J1555" s="161"/>
      <c r="K1555" s="78"/>
      <c r="L1555" s="78"/>
      <c r="M1555" s="78"/>
      <c r="N1555" s="78"/>
      <c r="O1555" s="78"/>
      <c r="P1555" s="6"/>
      <c r="Q1555" s="6"/>
      <c r="R1555" s="6"/>
      <c r="S1555" s="6"/>
      <c r="T1555" s="6"/>
      <c r="U1555" s="6"/>
      <c r="V1555" s="6"/>
    </row>
    <row r="1556" spans="2:22" s="77" customFormat="1" x14ac:dyDescent="0.2">
      <c r="B1556" s="128"/>
      <c r="E1556" s="78"/>
      <c r="F1556" s="166"/>
      <c r="G1556" s="78"/>
      <c r="H1556" s="161"/>
      <c r="I1556" s="161"/>
      <c r="J1556" s="161"/>
      <c r="K1556" s="78"/>
      <c r="L1556" s="78"/>
      <c r="M1556" s="78"/>
      <c r="N1556" s="78"/>
      <c r="O1556" s="78"/>
      <c r="P1556" s="6"/>
      <c r="Q1556" s="6"/>
      <c r="R1556" s="6"/>
      <c r="S1556" s="6"/>
      <c r="T1556" s="6"/>
      <c r="U1556" s="6"/>
      <c r="V1556" s="6"/>
    </row>
    <row r="1557" spans="2:22" s="77" customFormat="1" x14ac:dyDescent="0.2">
      <c r="B1557" s="128"/>
      <c r="E1557" s="78"/>
      <c r="F1557" s="166"/>
      <c r="G1557" s="78"/>
      <c r="H1557" s="161"/>
      <c r="I1557" s="161"/>
      <c r="J1557" s="161"/>
      <c r="K1557" s="78"/>
      <c r="L1557" s="78"/>
      <c r="M1557" s="78"/>
      <c r="N1557" s="78"/>
      <c r="O1557" s="78"/>
      <c r="P1557" s="6"/>
      <c r="Q1557" s="6"/>
      <c r="R1557" s="6"/>
      <c r="S1557" s="6"/>
      <c r="T1557" s="6"/>
      <c r="U1557" s="6"/>
      <c r="V1557" s="6"/>
    </row>
    <row r="1558" spans="2:22" s="77" customFormat="1" x14ac:dyDescent="0.2">
      <c r="B1558" s="128"/>
      <c r="E1558" s="78"/>
      <c r="F1558" s="166"/>
      <c r="G1558" s="78"/>
      <c r="H1558" s="161"/>
      <c r="I1558" s="161"/>
      <c r="J1558" s="161"/>
      <c r="K1558" s="78"/>
      <c r="L1558" s="78"/>
      <c r="M1558" s="78"/>
      <c r="N1558" s="78"/>
      <c r="O1558" s="78"/>
      <c r="P1558" s="6"/>
      <c r="Q1558" s="6"/>
      <c r="R1558" s="6"/>
      <c r="S1558" s="6"/>
      <c r="T1558" s="6"/>
      <c r="U1558" s="6"/>
      <c r="V1558" s="6"/>
    </row>
    <row r="1559" spans="2:22" s="77" customFormat="1" x14ac:dyDescent="0.2">
      <c r="B1559" s="128"/>
      <c r="E1559" s="78"/>
      <c r="F1559" s="166"/>
      <c r="G1559" s="78"/>
      <c r="H1559" s="161"/>
      <c r="I1559" s="161"/>
      <c r="J1559" s="161"/>
      <c r="K1559" s="78"/>
      <c r="L1559" s="78"/>
      <c r="M1559" s="78"/>
      <c r="N1559" s="78"/>
      <c r="O1559" s="78"/>
      <c r="P1559" s="6"/>
      <c r="Q1559" s="6"/>
      <c r="R1559" s="6"/>
      <c r="S1559" s="6"/>
      <c r="T1559" s="6"/>
      <c r="U1559" s="6"/>
      <c r="V1559" s="6"/>
    </row>
    <row r="1560" spans="2:22" s="77" customFormat="1" x14ac:dyDescent="0.2">
      <c r="B1560" s="128"/>
      <c r="E1560" s="78"/>
      <c r="F1560" s="166"/>
      <c r="G1560" s="78"/>
      <c r="H1560" s="161"/>
      <c r="I1560" s="161"/>
      <c r="J1560" s="161"/>
      <c r="K1560" s="78"/>
      <c r="L1560" s="78"/>
      <c r="M1560" s="78"/>
      <c r="N1560" s="78"/>
      <c r="O1560" s="78"/>
      <c r="P1560" s="6"/>
      <c r="Q1560" s="6"/>
      <c r="R1560" s="6"/>
      <c r="S1560" s="6"/>
      <c r="T1560" s="6"/>
      <c r="U1560" s="6"/>
      <c r="V1560" s="6"/>
    </row>
    <row r="1561" spans="2:22" s="77" customFormat="1" x14ac:dyDescent="0.2">
      <c r="B1561" s="128"/>
      <c r="E1561" s="78"/>
      <c r="F1561" s="166"/>
      <c r="G1561" s="78"/>
      <c r="H1561" s="161"/>
      <c r="I1561" s="161"/>
      <c r="J1561" s="161"/>
      <c r="K1561" s="78"/>
      <c r="L1561" s="78"/>
      <c r="M1561" s="78"/>
      <c r="N1561" s="78"/>
      <c r="O1561" s="78"/>
      <c r="P1561" s="6"/>
      <c r="Q1561" s="6"/>
      <c r="R1561" s="6"/>
      <c r="S1561" s="6"/>
      <c r="T1561" s="6"/>
      <c r="U1561" s="6"/>
      <c r="V1561" s="6"/>
    </row>
    <row r="1562" spans="2:22" s="77" customFormat="1" x14ac:dyDescent="0.2">
      <c r="B1562" s="128"/>
      <c r="E1562" s="78"/>
      <c r="F1562" s="166"/>
      <c r="G1562" s="78"/>
      <c r="H1562" s="161"/>
      <c r="I1562" s="161"/>
      <c r="J1562" s="161"/>
      <c r="K1562" s="78"/>
      <c r="L1562" s="78"/>
      <c r="M1562" s="78"/>
      <c r="N1562" s="78"/>
      <c r="O1562" s="78"/>
      <c r="P1562" s="6"/>
      <c r="Q1562" s="6"/>
      <c r="R1562" s="6"/>
      <c r="S1562" s="6"/>
      <c r="T1562" s="6"/>
      <c r="U1562" s="6"/>
      <c r="V1562" s="6"/>
    </row>
    <row r="1563" spans="2:22" s="77" customFormat="1" x14ac:dyDescent="0.2">
      <c r="B1563" s="128"/>
      <c r="E1563" s="78"/>
      <c r="F1563" s="166"/>
      <c r="G1563" s="78"/>
      <c r="H1563" s="161"/>
      <c r="I1563" s="161"/>
      <c r="J1563" s="161"/>
      <c r="K1563" s="78"/>
      <c r="L1563" s="78"/>
      <c r="M1563" s="78"/>
      <c r="N1563" s="78"/>
      <c r="O1563" s="78"/>
      <c r="P1563" s="6"/>
      <c r="Q1563" s="6"/>
      <c r="R1563" s="6"/>
      <c r="S1563" s="6"/>
      <c r="T1563" s="6"/>
      <c r="U1563" s="6"/>
      <c r="V1563" s="6"/>
    </row>
    <row r="1564" spans="2:22" s="77" customFormat="1" x14ac:dyDescent="0.2">
      <c r="B1564" s="128"/>
      <c r="E1564" s="78"/>
      <c r="F1564" s="166"/>
      <c r="G1564" s="78"/>
      <c r="H1564" s="161"/>
      <c r="I1564" s="161"/>
      <c r="J1564" s="161"/>
      <c r="K1564" s="78"/>
      <c r="L1564" s="78"/>
      <c r="M1564" s="78"/>
      <c r="N1564" s="78"/>
      <c r="O1564" s="78"/>
      <c r="P1564" s="6"/>
      <c r="Q1564" s="6"/>
      <c r="R1564" s="6"/>
      <c r="S1564" s="6"/>
      <c r="T1564" s="6"/>
      <c r="U1564" s="6"/>
      <c r="V1564" s="6"/>
    </row>
    <row r="1565" spans="2:22" s="77" customFormat="1" x14ac:dyDescent="0.2">
      <c r="B1565" s="128"/>
      <c r="E1565" s="78"/>
      <c r="F1565" s="166"/>
      <c r="G1565" s="78"/>
      <c r="H1565" s="161"/>
      <c r="I1565" s="161"/>
      <c r="J1565" s="161"/>
      <c r="K1565" s="78"/>
      <c r="L1565" s="78"/>
      <c r="M1565" s="78"/>
      <c r="N1565" s="78"/>
      <c r="O1565" s="78"/>
      <c r="P1565" s="6"/>
      <c r="Q1565" s="6"/>
      <c r="R1565" s="6"/>
      <c r="S1565" s="6"/>
      <c r="T1565" s="6"/>
      <c r="U1565" s="6"/>
      <c r="V1565" s="6"/>
    </row>
    <row r="1566" spans="2:22" s="77" customFormat="1" x14ac:dyDescent="0.2">
      <c r="B1566" s="128"/>
      <c r="E1566" s="78"/>
      <c r="F1566" s="166"/>
      <c r="G1566" s="78"/>
      <c r="H1566" s="161"/>
      <c r="I1566" s="161"/>
      <c r="J1566" s="161"/>
      <c r="K1566" s="78"/>
      <c r="L1566" s="78"/>
      <c r="M1566" s="78"/>
      <c r="N1566" s="78"/>
      <c r="O1566" s="78"/>
      <c r="P1566" s="6"/>
      <c r="Q1566" s="6"/>
      <c r="R1566" s="6"/>
      <c r="S1566" s="6"/>
      <c r="T1566" s="6"/>
      <c r="U1566" s="6"/>
      <c r="V1566" s="6"/>
    </row>
    <row r="1567" spans="2:22" s="77" customFormat="1" x14ac:dyDescent="0.2">
      <c r="B1567" s="128"/>
      <c r="E1567" s="78"/>
      <c r="F1567" s="166"/>
      <c r="G1567" s="78"/>
      <c r="H1567" s="161"/>
      <c r="I1567" s="161"/>
      <c r="J1567" s="161"/>
      <c r="K1567" s="78"/>
      <c r="L1567" s="78"/>
      <c r="M1567" s="78"/>
      <c r="N1567" s="78"/>
      <c r="O1567" s="78"/>
      <c r="P1567" s="6"/>
      <c r="Q1567" s="6"/>
      <c r="R1567" s="6"/>
      <c r="S1567" s="6"/>
      <c r="T1567" s="6"/>
      <c r="U1567" s="6"/>
      <c r="V1567" s="6"/>
    </row>
    <row r="1568" spans="2:22" s="77" customFormat="1" x14ac:dyDescent="0.2">
      <c r="B1568" s="128"/>
      <c r="E1568" s="78"/>
      <c r="F1568" s="166"/>
      <c r="G1568" s="78"/>
      <c r="H1568" s="161"/>
      <c r="I1568" s="161"/>
      <c r="J1568" s="161"/>
      <c r="K1568" s="78"/>
      <c r="L1568" s="78"/>
      <c r="M1568" s="78"/>
      <c r="N1568" s="78"/>
      <c r="O1568" s="78"/>
      <c r="P1568" s="6"/>
      <c r="Q1568" s="6"/>
      <c r="R1568" s="6"/>
      <c r="S1568" s="6"/>
      <c r="T1568" s="6"/>
      <c r="U1568" s="6"/>
      <c r="V1568" s="6"/>
    </row>
    <row r="1569" spans="2:22" s="77" customFormat="1" x14ac:dyDescent="0.2">
      <c r="B1569" s="128"/>
      <c r="E1569" s="78"/>
      <c r="F1569" s="166"/>
      <c r="G1569" s="78"/>
      <c r="H1569" s="161"/>
      <c r="I1569" s="161"/>
      <c r="J1569" s="161"/>
      <c r="K1569" s="78"/>
      <c r="L1569" s="78"/>
      <c r="M1569" s="78"/>
      <c r="N1569" s="78"/>
      <c r="O1569" s="78"/>
      <c r="P1569" s="6"/>
      <c r="Q1569" s="6"/>
      <c r="R1569" s="6"/>
      <c r="S1569" s="6"/>
      <c r="T1569" s="6"/>
      <c r="U1569" s="6"/>
      <c r="V1569" s="6"/>
    </row>
    <row r="1570" spans="2:22" s="77" customFormat="1" x14ac:dyDescent="0.2">
      <c r="B1570" s="128"/>
      <c r="E1570" s="78"/>
      <c r="F1570" s="166"/>
      <c r="G1570" s="78"/>
      <c r="H1570" s="161"/>
      <c r="I1570" s="161"/>
      <c r="J1570" s="161"/>
      <c r="K1570" s="78"/>
      <c r="L1570" s="78"/>
      <c r="M1570" s="78"/>
      <c r="N1570" s="78"/>
      <c r="O1570" s="78"/>
      <c r="P1570" s="6"/>
      <c r="Q1570" s="6"/>
      <c r="R1570" s="6"/>
      <c r="S1570" s="6"/>
      <c r="T1570" s="6"/>
      <c r="U1570" s="6"/>
      <c r="V1570" s="6"/>
    </row>
    <row r="1571" spans="2:22" s="77" customFormat="1" x14ac:dyDescent="0.2">
      <c r="B1571" s="128"/>
      <c r="E1571" s="78"/>
      <c r="F1571" s="166"/>
      <c r="G1571" s="78"/>
      <c r="H1571" s="161"/>
      <c r="I1571" s="161"/>
      <c r="J1571" s="161"/>
      <c r="K1571" s="78"/>
      <c r="L1571" s="78"/>
      <c r="M1571" s="78"/>
      <c r="N1571" s="78"/>
      <c r="O1571" s="78"/>
      <c r="P1571" s="6"/>
      <c r="Q1571" s="6"/>
      <c r="R1571" s="6"/>
      <c r="S1571" s="6"/>
      <c r="T1571" s="6"/>
      <c r="U1571" s="6"/>
      <c r="V1571" s="6"/>
    </row>
    <row r="1572" spans="2:22" s="77" customFormat="1" x14ac:dyDescent="0.2">
      <c r="B1572" s="128"/>
      <c r="E1572" s="78"/>
      <c r="F1572" s="166"/>
      <c r="G1572" s="78"/>
      <c r="H1572" s="161"/>
      <c r="I1572" s="161"/>
      <c r="J1572" s="161"/>
      <c r="K1572" s="78"/>
      <c r="L1572" s="78"/>
      <c r="M1572" s="78"/>
      <c r="N1572" s="78"/>
      <c r="O1572" s="78"/>
      <c r="P1572" s="6"/>
      <c r="Q1572" s="6"/>
      <c r="R1572" s="6"/>
      <c r="S1572" s="6"/>
      <c r="T1572" s="6"/>
      <c r="U1572" s="6"/>
      <c r="V1572" s="6"/>
    </row>
    <row r="1573" spans="2:22" s="77" customFormat="1" x14ac:dyDescent="0.2">
      <c r="B1573" s="128"/>
      <c r="E1573" s="78"/>
      <c r="F1573" s="166"/>
      <c r="G1573" s="78"/>
      <c r="H1573" s="161"/>
      <c r="I1573" s="161"/>
      <c r="J1573" s="161"/>
      <c r="K1573" s="78"/>
      <c r="L1573" s="78"/>
      <c r="M1573" s="78"/>
      <c r="N1573" s="78"/>
      <c r="O1573" s="78"/>
      <c r="P1573" s="6"/>
      <c r="Q1573" s="6"/>
      <c r="R1573" s="6"/>
      <c r="S1573" s="6"/>
      <c r="T1573" s="6"/>
      <c r="U1573" s="6"/>
      <c r="V1573" s="6"/>
    </row>
    <row r="1574" spans="2:22" s="77" customFormat="1" x14ac:dyDescent="0.2">
      <c r="B1574" s="128"/>
      <c r="E1574" s="78"/>
      <c r="F1574" s="166"/>
      <c r="G1574" s="78"/>
      <c r="H1574" s="161"/>
      <c r="I1574" s="161"/>
      <c r="J1574" s="161"/>
      <c r="K1574" s="78"/>
      <c r="L1574" s="78"/>
      <c r="M1574" s="78"/>
      <c r="N1574" s="78"/>
      <c r="O1574" s="78"/>
      <c r="P1574" s="6"/>
      <c r="Q1574" s="6"/>
      <c r="R1574" s="6"/>
      <c r="S1574" s="6"/>
      <c r="T1574" s="6"/>
      <c r="U1574" s="6"/>
      <c r="V1574" s="6"/>
    </row>
    <row r="1575" spans="2:22" s="77" customFormat="1" x14ac:dyDescent="0.2">
      <c r="B1575" s="128"/>
      <c r="E1575" s="78"/>
      <c r="F1575" s="166"/>
      <c r="G1575" s="78"/>
      <c r="H1575" s="161"/>
      <c r="I1575" s="161"/>
      <c r="J1575" s="161"/>
      <c r="K1575" s="78"/>
      <c r="L1575" s="78"/>
      <c r="M1575" s="78"/>
      <c r="N1575" s="78"/>
      <c r="O1575" s="78"/>
      <c r="P1575" s="6"/>
      <c r="Q1575" s="6"/>
      <c r="R1575" s="6"/>
      <c r="S1575" s="6"/>
      <c r="T1575" s="6"/>
      <c r="U1575" s="6"/>
      <c r="V1575" s="6"/>
    </row>
    <row r="1576" spans="2:22" s="77" customFormat="1" x14ac:dyDescent="0.2">
      <c r="B1576" s="128"/>
      <c r="E1576" s="78"/>
      <c r="F1576" s="166"/>
      <c r="G1576" s="78"/>
      <c r="H1576" s="161"/>
      <c r="I1576" s="161"/>
      <c r="J1576" s="161"/>
      <c r="K1576" s="78"/>
      <c r="L1576" s="78"/>
      <c r="M1576" s="78"/>
      <c r="N1576" s="78"/>
      <c r="O1576" s="78"/>
      <c r="P1576" s="6"/>
      <c r="Q1576" s="6"/>
      <c r="R1576" s="6"/>
      <c r="S1576" s="6"/>
      <c r="T1576" s="6"/>
      <c r="U1576" s="6"/>
      <c r="V1576" s="6"/>
    </row>
    <row r="1577" spans="2:22" s="77" customFormat="1" x14ac:dyDescent="0.2">
      <c r="B1577" s="128"/>
      <c r="E1577" s="78"/>
      <c r="F1577" s="166"/>
      <c r="G1577" s="78"/>
      <c r="H1577" s="161"/>
      <c r="I1577" s="161"/>
      <c r="J1577" s="161"/>
      <c r="K1577" s="78"/>
      <c r="L1577" s="78"/>
      <c r="M1577" s="78"/>
      <c r="N1577" s="78"/>
      <c r="O1577" s="78"/>
      <c r="P1577" s="6"/>
      <c r="Q1577" s="6"/>
      <c r="R1577" s="6"/>
      <c r="S1577" s="6"/>
      <c r="T1577" s="6"/>
      <c r="U1577" s="6"/>
      <c r="V1577" s="6"/>
    </row>
    <row r="1578" spans="2:22" s="77" customFormat="1" x14ac:dyDescent="0.2">
      <c r="B1578" s="128"/>
      <c r="E1578" s="78"/>
      <c r="F1578" s="166"/>
      <c r="G1578" s="78"/>
      <c r="H1578" s="161"/>
      <c r="I1578" s="161"/>
      <c r="J1578" s="161"/>
      <c r="K1578" s="78"/>
      <c r="L1578" s="78"/>
      <c r="M1578" s="78"/>
      <c r="N1578" s="78"/>
      <c r="O1578" s="78"/>
      <c r="P1578" s="6"/>
      <c r="Q1578" s="6"/>
      <c r="R1578" s="6"/>
      <c r="S1578" s="6"/>
      <c r="T1578" s="6"/>
      <c r="U1578" s="6"/>
      <c r="V1578" s="6"/>
    </row>
    <row r="1579" spans="2:22" s="77" customFormat="1" x14ac:dyDescent="0.2">
      <c r="B1579" s="128"/>
      <c r="E1579" s="78"/>
      <c r="F1579" s="166"/>
      <c r="G1579" s="78"/>
      <c r="H1579" s="161"/>
      <c r="I1579" s="161"/>
      <c r="J1579" s="161"/>
      <c r="K1579" s="78"/>
      <c r="L1579" s="78"/>
      <c r="M1579" s="78"/>
      <c r="N1579" s="78"/>
      <c r="O1579" s="78"/>
      <c r="P1579" s="6"/>
      <c r="Q1579" s="6"/>
      <c r="R1579" s="6"/>
      <c r="S1579" s="6"/>
      <c r="T1579" s="6"/>
      <c r="U1579" s="6"/>
      <c r="V1579" s="6"/>
    </row>
    <row r="1580" spans="2:22" s="77" customFormat="1" x14ac:dyDescent="0.2">
      <c r="B1580" s="128"/>
      <c r="E1580" s="78"/>
      <c r="F1580" s="166"/>
      <c r="G1580" s="78"/>
      <c r="H1580" s="161"/>
      <c r="I1580" s="161"/>
      <c r="J1580" s="161"/>
      <c r="K1580" s="78"/>
      <c r="L1580" s="78"/>
      <c r="M1580" s="78"/>
      <c r="N1580" s="78"/>
      <c r="O1580" s="78"/>
      <c r="P1580" s="6"/>
      <c r="Q1580" s="6"/>
      <c r="R1580" s="6"/>
      <c r="S1580" s="6"/>
      <c r="T1580" s="6"/>
      <c r="U1580" s="6"/>
      <c r="V1580" s="6"/>
    </row>
    <row r="1581" spans="2:22" s="77" customFormat="1" x14ac:dyDescent="0.2">
      <c r="B1581" s="128"/>
      <c r="E1581" s="78"/>
      <c r="F1581" s="166"/>
      <c r="G1581" s="78"/>
      <c r="H1581" s="161"/>
      <c r="I1581" s="161"/>
      <c r="J1581" s="161"/>
      <c r="K1581" s="78"/>
      <c r="L1581" s="78"/>
      <c r="M1581" s="78"/>
      <c r="N1581" s="78"/>
      <c r="O1581" s="78"/>
      <c r="P1581" s="6"/>
      <c r="Q1581" s="6"/>
      <c r="R1581" s="6"/>
      <c r="S1581" s="6"/>
      <c r="T1581" s="6"/>
      <c r="U1581" s="6"/>
      <c r="V1581" s="6"/>
    </row>
    <row r="1582" spans="2:22" s="77" customFormat="1" x14ac:dyDescent="0.2">
      <c r="B1582" s="128"/>
      <c r="E1582" s="78"/>
      <c r="F1582" s="166"/>
      <c r="G1582" s="78"/>
      <c r="H1582" s="161"/>
      <c r="I1582" s="161"/>
      <c r="J1582" s="161"/>
      <c r="K1582" s="78"/>
      <c r="L1582" s="78"/>
      <c r="M1582" s="78"/>
      <c r="N1582" s="78"/>
      <c r="O1582" s="78"/>
      <c r="P1582" s="6"/>
      <c r="Q1582" s="6"/>
      <c r="R1582" s="6"/>
      <c r="S1582" s="6"/>
      <c r="T1582" s="6"/>
      <c r="U1582" s="6"/>
      <c r="V1582" s="6"/>
    </row>
    <row r="1583" spans="2:22" s="77" customFormat="1" x14ac:dyDescent="0.2">
      <c r="B1583" s="128"/>
      <c r="E1583" s="78"/>
      <c r="F1583" s="166"/>
      <c r="G1583" s="78"/>
      <c r="H1583" s="161"/>
      <c r="I1583" s="161"/>
      <c r="J1583" s="161"/>
      <c r="K1583" s="78"/>
      <c r="L1583" s="78"/>
      <c r="M1583" s="78"/>
      <c r="N1583" s="78"/>
      <c r="O1583" s="78"/>
      <c r="P1583" s="6"/>
      <c r="Q1583" s="6"/>
      <c r="R1583" s="6"/>
      <c r="S1583" s="6"/>
      <c r="T1583" s="6"/>
      <c r="U1583" s="6"/>
      <c r="V1583" s="6"/>
    </row>
    <row r="1584" spans="2:22" s="77" customFormat="1" x14ac:dyDescent="0.2">
      <c r="B1584" s="128"/>
      <c r="E1584" s="78"/>
      <c r="F1584" s="166"/>
      <c r="G1584" s="78"/>
      <c r="H1584" s="161"/>
      <c r="I1584" s="161"/>
      <c r="J1584" s="161"/>
      <c r="K1584" s="78"/>
      <c r="L1584" s="78"/>
      <c r="M1584" s="78"/>
      <c r="N1584" s="78"/>
      <c r="O1584" s="78"/>
      <c r="P1584" s="6"/>
      <c r="Q1584" s="6"/>
      <c r="R1584" s="6"/>
      <c r="S1584" s="6"/>
      <c r="T1584" s="6"/>
      <c r="U1584" s="6"/>
      <c r="V1584" s="6"/>
    </row>
    <row r="1585" spans="2:22" s="77" customFormat="1" x14ac:dyDescent="0.2">
      <c r="B1585" s="128"/>
      <c r="E1585" s="78"/>
      <c r="F1585" s="166"/>
      <c r="G1585" s="78"/>
      <c r="H1585" s="161"/>
      <c r="I1585" s="161"/>
      <c r="J1585" s="161"/>
      <c r="K1585" s="78"/>
      <c r="L1585" s="78"/>
      <c r="M1585" s="78"/>
      <c r="N1585" s="78"/>
      <c r="O1585" s="78"/>
      <c r="P1585" s="6"/>
      <c r="Q1585" s="6"/>
      <c r="R1585" s="6"/>
      <c r="S1585" s="6"/>
      <c r="T1585" s="6"/>
      <c r="U1585" s="6"/>
      <c r="V1585" s="6"/>
    </row>
    <row r="1586" spans="2:22" s="77" customFormat="1" x14ac:dyDescent="0.2">
      <c r="B1586" s="128"/>
      <c r="E1586" s="78"/>
      <c r="F1586" s="166"/>
      <c r="G1586" s="78"/>
      <c r="H1586" s="161"/>
      <c r="I1586" s="161"/>
      <c r="J1586" s="161"/>
      <c r="K1586" s="78"/>
      <c r="L1586" s="78"/>
      <c r="M1586" s="78"/>
      <c r="N1586" s="78"/>
      <c r="O1586" s="78"/>
      <c r="P1586" s="6"/>
      <c r="Q1586" s="6"/>
      <c r="R1586" s="6"/>
      <c r="S1586" s="6"/>
      <c r="T1586" s="6"/>
      <c r="U1586" s="6"/>
      <c r="V1586" s="6"/>
    </row>
    <row r="1587" spans="2:22" s="77" customFormat="1" x14ac:dyDescent="0.2">
      <c r="B1587" s="128"/>
      <c r="E1587" s="78"/>
      <c r="F1587" s="166"/>
      <c r="G1587" s="78"/>
      <c r="H1587" s="161"/>
      <c r="I1587" s="161"/>
      <c r="J1587" s="161"/>
      <c r="K1587" s="78"/>
      <c r="L1587" s="78"/>
      <c r="M1587" s="78"/>
      <c r="N1587" s="78"/>
      <c r="O1587" s="78"/>
      <c r="P1587" s="6"/>
      <c r="Q1587" s="6"/>
      <c r="R1587" s="6"/>
      <c r="S1587" s="6"/>
      <c r="T1587" s="6"/>
      <c r="U1587" s="6"/>
      <c r="V1587" s="6"/>
    </row>
    <row r="1588" spans="2:22" s="77" customFormat="1" x14ac:dyDescent="0.2">
      <c r="B1588" s="128"/>
      <c r="E1588" s="78"/>
      <c r="F1588" s="166"/>
      <c r="G1588" s="78"/>
      <c r="H1588" s="161"/>
      <c r="I1588" s="161"/>
      <c r="J1588" s="161"/>
      <c r="K1588" s="78"/>
      <c r="L1588" s="78"/>
      <c r="M1588" s="78"/>
      <c r="N1588" s="78"/>
      <c r="O1588" s="78"/>
      <c r="P1588" s="6"/>
      <c r="Q1588" s="6"/>
      <c r="R1588" s="6"/>
      <c r="S1588" s="6"/>
      <c r="T1588" s="6"/>
      <c r="U1588" s="6"/>
      <c r="V1588" s="6"/>
    </row>
    <row r="1589" spans="2:22" s="77" customFormat="1" x14ac:dyDescent="0.2">
      <c r="B1589" s="128"/>
      <c r="E1589" s="78"/>
      <c r="F1589" s="166"/>
      <c r="G1589" s="78"/>
      <c r="H1589" s="161"/>
      <c r="I1589" s="161"/>
      <c r="J1589" s="161"/>
      <c r="K1589" s="78"/>
      <c r="L1589" s="78"/>
      <c r="M1589" s="78"/>
      <c r="N1589" s="78"/>
      <c r="O1589" s="78"/>
      <c r="P1589" s="6"/>
      <c r="Q1589" s="6"/>
      <c r="R1589" s="6"/>
      <c r="S1589" s="6"/>
      <c r="T1589" s="6"/>
      <c r="U1589" s="6"/>
      <c r="V1589" s="6"/>
    </row>
    <row r="1590" spans="2:22" s="77" customFormat="1" x14ac:dyDescent="0.2">
      <c r="B1590" s="128"/>
      <c r="E1590" s="78"/>
      <c r="F1590" s="166"/>
      <c r="G1590" s="78"/>
      <c r="H1590" s="161"/>
      <c r="I1590" s="161"/>
      <c r="J1590" s="161"/>
      <c r="K1590" s="78"/>
      <c r="L1590" s="78"/>
      <c r="M1590" s="78"/>
      <c r="N1590" s="78"/>
      <c r="O1590" s="78"/>
      <c r="P1590" s="6"/>
      <c r="Q1590" s="6"/>
      <c r="R1590" s="6"/>
      <c r="S1590" s="6"/>
      <c r="T1590" s="6"/>
      <c r="U1590" s="6"/>
      <c r="V1590" s="6"/>
    </row>
    <row r="1591" spans="2:22" s="77" customFormat="1" x14ac:dyDescent="0.2">
      <c r="B1591" s="128"/>
      <c r="E1591" s="78"/>
      <c r="F1591" s="166"/>
      <c r="G1591" s="78"/>
      <c r="H1591" s="161"/>
      <c r="I1591" s="161"/>
      <c r="J1591" s="161"/>
      <c r="K1591" s="78"/>
      <c r="L1591" s="78"/>
      <c r="M1591" s="78"/>
      <c r="N1591" s="78"/>
      <c r="O1591" s="78"/>
      <c r="P1591" s="6"/>
      <c r="Q1591" s="6"/>
      <c r="R1591" s="6"/>
      <c r="S1591" s="6"/>
      <c r="T1591" s="6"/>
      <c r="U1591" s="6"/>
      <c r="V1591" s="6"/>
    </row>
    <row r="1592" spans="2:22" s="77" customFormat="1" x14ac:dyDescent="0.2">
      <c r="B1592" s="128"/>
      <c r="E1592" s="78"/>
      <c r="F1592" s="166"/>
      <c r="G1592" s="78"/>
      <c r="H1592" s="161"/>
      <c r="I1592" s="161"/>
      <c r="J1592" s="161"/>
      <c r="K1592" s="78"/>
      <c r="L1592" s="78"/>
      <c r="M1592" s="78"/>
      <c r="N1592" s="78"/>
      <c r="O1592" s="78"/>
      <c r="P1592" s="6"/>
      <c r="Q1592" s="6"/>
      <c r="R1592" s="6"/>
      <c r="S1592" s="6"/>
      <c r="T1592" s="6"/>
      <c r="U1592" s="6"/>
      <c r="V1592" s="6"/>
    </row>
    <row r="1593" spans="2:22" s="77" customFormat="1" x14ac:dyDescent="0.2">
      <c r="B1593" s="128"/>
      <c r="E1593" s="78"/>
      <c r="F1593" s="166"/>
      <c r="G1593" s="78"/>
      <c r="H1593" s="161"/>
      <c r="I1593" s="161"/>
      <c r="J1593" s="161"/>
      <c r="K1593" s="78"/>
      <c r="L1593" s="78"/>
      <c r="M1593" s="78"/>
      <c r="N1593" s="78"/>
      <c r="O1593" s="78"/>
      <c r="P1593" s="6"/>
      <c r="Q1593" s="6"/>
      <c r="R1593" s="6"/>
      <c r="S1593" s="6"/>
      <c r="T1593" s="6"/>
      <c r="U1593" s="6"/>
      <c r="V1593" s="6"/>
    </row>
    <row r="1594" spans="2:22" s="77" customFormat="1" x14ac:dyDescent="0.2">
      <c r="B1594" s="128"/>
      <c r="E1594" s="78"/>
      <c r="F1594" s="166"/>
      <c r="G1594" s="78"/>
      <c r="H1594" s="161"/>
      <c r="I1594" s="161"/>
      <c r="J1594" s="161"/>
      <c r="K1594" s="78"/>
      <c r="L1594" s="78"/>
      <c r="M1594" s="78"/>
      <c r="N1594" s="78"/>
      <c r="O1594" s="78"/>
      <c r="P1594" s="6"/>
      <c r="Q1594" s="6"/>
      <c r="R1594" s="6"/>
      <c r="S1594" s="6"/>
      <c r="T1594" s="6"/>
      <c r="U1594" s="6"/>
      <c r="V1594" s="6"/>
    </row>
    <row r="1595" spans="2:22" s="77" customFormat="1" x14ac:dyDescent="0.2">
      <c r="B1595" s="128"/>
      <c r="E1595" s="78"/>
      <c r="F1595" s="166"/>
      <c r="G1595" s="78"/>
      <c r="H1595" s="161"/>
      <c r="I1595" s="161"/>
      <c r="J1595" s="161"/>
      <c r="K1595" s="78"/>
      <c r="L1595" s="78"/>
      <c r="M1595" s="78"/>
      <c r="N1595" s="78"/>
      <c r="O1595" s="78"/>
      <c r="P1595" s="6"/>
      <c r="Q1595" s="6"/>
      <c r="R1595" s="6"/>
      <c r="S1595" s="6"/>
      <c r="T1595" s="6"/>
      <c r="U1595" s="6"/>
      <c r="V1595" s="6"/>
    </row>
    <row r="1596" spans="2:22" s="77" customFormat="1" x14ac:dyDescent="0.2">
      <c r="B1596" s="128"/>
      <c r="E1596" s="78"/>
      <c r="F1596" s="166"/>
      <c r="G1596" s="78"/>
      <c r="H1596" s="161"/>
      <c r="I1596" s="161"/>
      <c r="J1596" s="161"/>
      <c r="K1596" s="78"/>
      <c r="L1596" s="78"/>
      <c r="M1596" s="78"/>
      <c r="N1596" s="78"/>
      <c r="O1596" s="78"/>
      <c r="P1596" s="6"/>
      <c r="Q1596" s="6"/>
      <c r="R1596" s="6"/>
      <c r="S1596" s="6"/>
      <c r="T1596" s="6"/>
      <c r="U1596" s="6"/>
      <c r="V1596" s="6"/>
    </row>
    <row r="1597" spans="2:22" s="77" customFormat="1" x14ac:dyDescent="0.2">
      <c r="B1597" s="128"/>
      <c r="E1597" s="78"/>
      <c r="F1597" s="166"/>
      <c r="G1597" s="78"/>
      <c r="H1597" s="161"/>
      <c r="I1597" s="161"/>
      <c r="J1597" s="161"/>
      <c r="K1597" s="78"/>
      <c r="L1597" s="78"/>
      <c r="M1597" s="78"/>
      <c r="N1597" s="78"/>
      <c r="O1597" s="78"/>
      <c r="P1597" s="6"/>
      <c r="Q1597" s="6"/>
      <c r="R1597" s="6"/>
      <c r="S1597" s="6"/>
      <c r="T1597" s="6"/>
      <c r="U1597" s="6"/>
      <c r="V1597" s="6"/>
    </row>
    <row r="1598" spans="2:22" s="77" customFormat="1" x14ac:dyDescent="0.2">
      <c r="B1598" s="128"/>
      <c r="E1598" s="78"/>
      <c r="F1598" s="166"/>
      <c r="G1598" s="78"/>
      <c r="H1598" s="161"/>
      <c r="I1598" s="161"/>
      <c r="J1598" s="161"/>
      <c r="K1598" s="78"/>
      <c r="L1598" s="78"/>
      <c r="M1598" s="78"/>
      <c r="N1598" s="78"/>
      <c r="O1598" s="78"/>
      <c r="P1598" s="6"/>
      <c r="Q1598" s="6"/>
      <c r="R1598" s="6"/>
      <c r="S1598" s="6"/>
      <c r="T1598" s="6"/>
      <c r="U1598" s="6"/>
      <c r="V1598" s="6"/>
    </row>
    <row r="1599" spans="2:22" s="77" customFormat="1" x14ac:dyDescent="0.2">
      <c r="B1599" s="128"/>
      <c r="E1599" s="78"/>
      <c r="F1599" s="166"/>
      <c r="G1599" s="78"/>
      <c r="H1599" s="161"/>
      <c r="I1599" s="161"/>
      <c r="J1599" s="161"/>
      <c r="K1599" s="78"/>
      <c r="L1599" s="78"/>
      <c r="M1599" s="78"/>
      <c r="N1599" s="78"/>
      <c r="O1599" s="78"/>
      <c r="P1599" s="6"/>
      <c r="Q1599" s="6"/>
      <c r="R1599" s="6"/>
      <c r="S1599" s="6"/>
      <c r="T1599" s="6"/>
      <c r="U1599" s="6"/>
      <c r="V1599" s="6"/>
    </row>
    <row r="1600" spans="2:22" s="77" customFormat="1" x14ac:dyDescent="0.2">
      <c r="B1600" s="128"/>
      <c r="E1600" s="78"/>
      <c r="F1600" s="166"/>
      <c r="G1600" s="78"/>
      <c r="H1600" s="161"/>
      <c r="I1600" s="161"/>
      <c r="J1600" s="161"/>
      <c r="K1600" s="78"/>
      <c r="L1600" s="78"/>
      <c r="M1600" s="78"/>
      <c r="N1600" s="78"/>
      <c r="O1600" s="78"/>
      <c r="P1600" s="6"/>
      <c r="Q1600" s="6"/>
      <c r="R1600" s="6"/>
      <c r="S1600" s="6"/>
      <c r="T1600" s="6"/>
      <c r="U1600" s="6"/>
      <c r="V1600" s="6"/>
    </row>
    <row r="1601" spans="2:22" s="77" customFormat="1" x14ac:dyDescent="0.2">
      <c r="B1601" s="128"/>
      <c r="E1601" s="78"/>
      <c r="F1601" s="166"/>
      <c r="G1601" s="78"/>
      <c r="H1601" s="161"/>
      <c r="I1601" s="161"/>
      <c r="J1601" s="161"/>
      <c r="K1601" s="78"/>
      <c r="L1601" s="78"/>
      <c r="M1601" s="78"/>
      <c r="N1601" s="78"/>
      <c r="O1601" s="78"/>
      <c r="P1601" s="6"/>
      <c r="Q1601" s="6"/>
      <c r="R1601" s="6"/>
      <c r="S1601" s="6"/>
      <c r="T1601" s="6"/>
      <c r="U1601" s="6"/>
      <c r="V1601" s="6"/>
    </row>
    <row r="1602" spans="2:22" s="77" customFormat="1" x14ac:dyDescent="0.2">
      <c r="B1602" s="128"/>
      <c r="E1602" s="78"/>
      <c r="F1602" s="166"/>
      <c r="G1602" s="78"/>
      <c r="H1602" s="161"/>
      <c r="I1602" s="161"/>
      <c r="J1602" s="161"/>
      <c r="K1602" s="78"/>
      <c r="L1602" s="78"/>
      <c r="M1602" s="78"/>
      <c r="N1602" s="78"/>
      <c r="O1602" s="78"/>
      <c r="P1602" s="6"/>
      <c r="Q1602" s="6"/>
      <c r="R1602" s="6"/>
      <c r="S1602" s="6"/>
      <c r="T1602" s="6"/>
      <c r="U1602" s="6"/>
      <c r="V1602" s="6"/>
    </row>
    <row r="1603" spans="2:22" s="77" customFormat="1" x14ac:dyDescent="0.2">
      <c r="B1603" s="128"/>
      <c r="E1603" s="78"/>
      <c r="F1603" s="166"/>
      <c r="G1603" s="78"/>
      <c r="H1603" s="161"/>
      <c r="I1603" s="161"/>
      <c r="J1603" s="161"/>
      <c r="K1603" s="78"/>
      <c r="L1603" s="78"/>
      <c r="M1603" s="78"/>
      <c r="N1603" s="78"/>
      <c r="O1603" s="78"/>
      <c r="P1603" s="6"/>
      <c r="Q1603" s="6"/>
      <c r="R1603" s="6"/>
      <c r="S1603" s="6"/>
      <c r="T1603" s="6"/>
      <c r="U1603" s="6"/>
      <c r="V1603" s="6"/>
    </row>
    <row r="1604" spans="2:22" s="77" customFormat="1" x14ac:dyDescent="0.2">
      <c r="B1604" s="128"/>
      <c r="E1604" s="78"/>
      <c r="F1604" s="166"/>
      <c r="G1604" s="78"/>
      <c r="H1604" s="161"/>
      <c r="I1604" s="161"/>
      <c r="J1604" s="161"/>
      <c r="K1604" s="78"/>
      <c r="L1604" s="78"/>
      <c r="M1604" s="78"/>
      <c r="N1604" s="78"/>
      <c r="O1604" s="78"/>
      <c r="P1604" s="6"/>
      <c r="Q1604" s="6"/>
      <c r="R1604" s="6"/>
      <c r="S1604" s="6"/>
      <c r="T1604" s="6"/>
      <c r="U1604" s="6"/>
      <c r="V1604" s="6"/>
    </row>
    <row r="1605" spans="2:22" s="77" customFormat="1" x14ac:dyDescent="0.2">
      <c r="B1605" s="128"/>
      <c r="E1605" s="78"/>
      <c r="F1605" s="166"/>
      <c r="G1605" s="78"/>
      <c r="H1605" s="161"/>
      <c r="I1605" s="161"/>
      <c r="J1605" s="161"/>
      <c r="K1605" s="78"/>
      <c r="L1605" s="78"/>
      <c r="M1605" s="78"/>
      <c r="N1605" s="78"/>
      <c r="O1605" s="78"/>
      <c r="P1605" s="6"/>
      <c r="Q1605" s="6"/>
      <c r="R1605" s="6"/>
      <c r="S1605" s="6"/>
      <c r="T1605" s="6"/>
      <c r="U1605" s="6"/>
      <c r="V1605" s="6"/>
    </row>
    <row r="1606" spans="2:22" s="77" customFormat="1" x14ac:dyDescent="0.2">
      <c r="B1606" s="128"/>
      <c r="E1606" s="78"/>
      <c r="F1606" s="166"/>
      <c r="G1606" s="78"/>
      <c r="H1606" s="161"/>
      <c r="I1606" s="161"/>
      <c r="J1606" s="161"/>
      <c r="K1606" s="78"/>
      <c r="L1606" s="78"/>
      <c r="M1606" s="78"/>
      <c r="N1606" s="78"/>
      <c r="O1606" s="78"/>
      <c r="P1606" s="6"/>
      <c r="Q1606" s="6"/>
      <c r="R1606" s="6"/>
      <c r="S1606" s="6"/>
      <c r="T1606" s="6"/>
      <c r="U1606" s="6"/>
      <c r="V1606" s="6"/>
    </row>
    <row r="1607" spans="2:22" s="77" customFormat="1" x14ac:dyDescent="0.2">
      <c r="B1607" s="128"/>
      <c r="E1607" s="78"/>
      <c r="F1607" s="166"/>
      <c r="G1607" s="78"/>
      <c r="H1607" s="161"/>
      <c r="I1607" s="161"/>
      <c r="J1607" s="161"/>
      <c r="K1607" s="78"/>
      <c r="L1607" s="78"/>
      <c r="M1607" s="78"/>
      <c r="N1607" s="78"/>
      <c r="O1607" s="78"/>
      <c r="P1607" s="6"/>
      <c r="Q1607" s="6"/>
      <c r="R1607" s="6"/>
      <c r="S1607" s="6"/>
      <c r="T1607" s="6"/>
      <c r="U1607" s="6"/>
      <c r="V1607" s="6"/>
    </row>
    <row r="1608" spans="2:22" s="77" customFormat="1" x14ac:dyDescent="0.2">
      <c r="B1608" s="128"/>
      <c r="E1608" s="78"/>
      <c r="F1608" s="166"/>
      <c r="G1608" s="78"/>
      <c r="H1608" s="161"/>
      <c r="I1608" s="161"/>
      <c r="J1608" s="161"/>
      <c r="K1608" s="78"/>
      <c r="L1608" s="78"/>
      <c r="M1608" s="78"/>
      <c r="N1608" s="78"/>
      <c r="O1608" s="78"/>
      <c r="P1608" s="6"/>
      <c r="Q1608" s="6"/>
      <c r="R1608" s="6"/>
      <c r="S1608" s="6"/>
      <c r="T1608" s="6"/>
      <c r="U1608" s="6"/>
      <c r="V1608" s="6"/>
    </row>
    <row r="1609" spans="2:22" s="77" customFormat="1" x14ac:dyDescent="0.2">
      <c r="B1609" s="128"/>
      <c r="E1609" s="78"/>
      <c r="F1609" s="166"/>
      <c r="G1609" s="78"/>
      <c r="H1609" s="161"/>
      <c r="I1609" s="161"/>
      <c r="J1609" s="161"/>
      <c r="K1609" s="78"/>
      <c r="L1609" s="78"/>
      <c r="M1609" s="78"/>
      <c r="N1609" s="78"/>
      <c r="O1609" s="78"/>
      <c r="P1609" s="6"/>
      <c r="Q1609" s="6"/>
      <c r="R1609" s="6"/>
      <c r="S1609" s="6"/>
      <c r="T1609" s="6"/>
      <c r="U1609" s="6"/>
      <c r="V1609" s="6"/>
    </row>
    <row r="1610" spans="2:22" s="77" customFormat="1" x14ac:dyDescent="0.2">
      <c r="B1610" s="128"/>
      <c r="E1610" s="78"/>
      <c r="F1610" s="166"/>
      <c r="G1610" s="78"/>
      <c r="H1610" s="161"/>
      <c r="I1610" s="161"/>
      <c r="J1610" s="161"/>
      <c r="K1610" s="78"/>
      <c r="L1610" s="78"/>
      <c r="M1610" s="78"/>
      <c r="N1610" s="78"/>
      <c r="O1610" s="78"/>
      <c r="P1610" s="6"/>
      <c r="Q1610" s="6"/>
      <c r="R1610" s="6"/>
      <c r="S1610" s="6"/>
      <c r="T1610" s="6"/>
      <c r="U1610" s="6"/>
      <c r="V1610" s="6"/>
    </row>
    <row r="1611" spans="2:22" s="77" customFormat="1" x14ac:dyDescent="0.2">
      <c r="B1611" s="128"/>
      <c r="E1611" s="78"/>
      <c r="F1611" s="166"/>
      <c r="G1611" s="78"/>
      <c r="H1611" s="161"/>
      <c r="I1611" s="161"/>
      <c r="J1611" s="161"/>
      <c r="K1611" s="78"/>
      <c r="L1611" s="78"/>
      <c r="M1611" s="78"/>
      <c r="N1611" s="78"/>
      <c r="O1611" s="78"/>
      <c r="P1611" s="6"/>
      <c r="Q1611" s="6"/>
      <c r="R1611" s="6"/>
      <c r="S1611" s="6"/>
      <c r="T1611" s="6"/>
      <c r="U1611" s="6"/>
      <c r="V1611" s="6"/>
    </row>
    <row r="1612" spans="2:22" s="77" customFormat="1" x14ac:dyDescent="0.2">
      <c r="B1612" s="128"/>
      <c r="E1612" s="78"/>
      <c r="F1612" s="166"/>
      <c r="G1612" s="78"/>
      <c r="H1612" s="161"/>
      <c r="I1612" s="161"/>
      <c r="J1612" s="161"/>
      <c r="K1612" s="78"/>
      <c r="L1612" s="78"/>
      <c r="M1612" s="78"/>
      <c r="N1612" s="78"/>
      <c r="O1612" s="78"/>
      <c r="P1612" s="6"/>
      <c r="Q1612" s="6"/>
      <c r="R1612" s="6"/>
      <c r="S1612" s="6"/>
      <c r="T1612" s="6"/>
      <c r="U1612" s="6"/>
      <c r="V1612" s="6"/>
    </row>
    <row r="1613" spans="2:22" s="77" customFormat="1" x14ac:dyDescent="0.2">
      <c r="B1613" s="128"/>
      <c r="E1613" s="78"/>
      <c r="F1613" s="166"/>
      <c r="G1613" s="78"/>
      <c r="H1613" s="161"/>
      <c r="I1613" s="161"/>
      <c r="J1613" s="161"/>
      <c r="K1613" s="78"/>
      <c r="L1613" s="78"/>
      <c r="M1613" s="78"/>
      <c r="N1613" s="78"/>
      <c r="O1613" s="78"/>
      <c r="P1613" s="6"/>
      <c r="Q1613" s="6"/>
      <c r="R1613" s="6"/>
      <c r="S1613" s="6"/>
      <c r="T1613" s="6"/>
      <c r="U1613" s="6"/>
      <c r="V1613" s="6"/>
    </row>
    <row r="1614" spans="2:22" s="77" customFormat="1" x14ac:dyDescent="0.2">
      <c r="B1614" s="128"/>
      <c r="E1614" s="78"/>
      <c r="F1614" s="166"/>
      <c r="G1614" s="78"/>
      <c r="H1614" s="161"/>
      <c r="I1614" s="161"/>
      <c r="J1614" s="161"/>
      <c r="K1614" s="78"/>
      <c r="L1614" s="78"/>
      <c r="M1614" s="78"/>
      <c r="N1614" s="78"/>
      <c r="O1614" s="78"/>
      <c r="P1614" s="6"/>
      <c r="Q1614" s="6"/>
      <c r="R1614" s="6"/>
      <c r="S1614" s="6"/>
      <c r="T1614" s="6"/>
      <c r="U1614" s="6"/>
      <c r="V1614" s="6"/>
    </row>
    <row r="1615" spans="2:22" s="77" customFormat="1" x14ac:dyDescent="0.2">
      <c r="B1615" s="128"/>
      <c r="E1615" s="78"/>
      <c r="F1615" s="166"/>
      <c r="G1615" s="78"/>
      <c r="H1615" s="161"/>
      <c r="I1615" s="161"/>
      <c r="J1615" s="161"/>
      <c r="K1615" s="78"/>
      <c r="L1615" s="78"/>
      <c r="M1615" s="78"/>
      <c r="N1615" s="78"/>
      <c r="O1615" s="78"/>
      <c r="P1615" s="6"/>
      <c r="Q1615" s="6"/>
      <c r="R1615" s="6"/>
      <c r="S1615" s="6"/>
      <c r="T1615" s="6"/>
      <c r="U1615" s="6"/>
      <c r="V1615" s="6"/>
    </row>
    <row r="1616" spans="2:22" s="77" customFormat="1" x14ac:dyDescent="0.2">
      <c r="B1616" s="128"/>
      <c r="E1616" s="78"/>
      <c r="F1616" s="166"/>
      <c r="G1616" s="78"/>
      <c r="H1616" s="161"/>
      <c r="I1616" s="161"/>
      <c r="J1616" s="161"/>
      <c r="K1616" s="78"/>
      <c r="L1616" s="78"/>
      <c r="M1616" s="78"/>
      <c r="N1616" s="78"/>
      <c r="O1616" s="78"/>
      <c r="P1616" s="6"/>
      <c r="Q1616" s="6"/>
      <c r="R1616" s="6"/>
      <c r="S1616" s="6"/>
      <c r="T1616" s="6"/>
      <c r="U1616" s="6"/>
      <c r="V1616" s="6"/>
    </row>
    <row r="1617" spans="2:22" s="77" customFormat="1" x14ac:dyDescent="0.2">
      <c r="B1617" s="128"/>
      <c r="E1617" s="78"/>
      <c r="F1617" s="166"/>
      <c r="G1617" s="78"/>
      <c r="H1617" s="161"/>
      <c r="I1617" s="161"/>
      <c r="J1617" s="161"/>
      <c r="K1617" s="78"/>
      <c r="L1617" s="78"/>
      <c r="M1617" s="78"/>
      <c r="N1617" s="78"/>
      <c r="O1617" s="78"/>
      <c r="P1617" s="6"/>
      <c r="Q1617" s="6"/>
      <c r="R1617" s="6"/>
      <c r="S1617" s="6"/>
      <c r="T1617" s="6"/>
      <c r="U1617" s="6"/>
      <c r="V1617" s="6"/>
    </row>
    <row r="1618" spans="2:22" s="77" customFormat="1" x14ac:dyDescent="0.2">
      <c r="B1618" s="128"/>
      <c r="E1618" s="78"/>
      <c r="F1618" s="166"/>
      <c r="G1618" s="78"/>
      <c r="H1618" s="161"/>
      <c r="I1618" s="161"/>
      <c r="J1618" s="161"/>
      <c r="K1618" s="78"/>
      <c r="L1618" s="78"/>
      <c r="M1618" s="78"/>
      <c r="N1618" s="78"/>
      <c r="O1618" s="78"/>
      <c r="P1618" s="6"/>
      <c r="Q1618" s="6"/>
      <c r="R1618" s="6"/>
      <c r="S1618" s="6"/>
      <c r="T1618" s="6"/>
      <c r="U1618" s="6"/>
      <c r="V1618" s="6"/>
    </row>
    <row r="1619" spans="2:22" s="77" customFormat="1" x14ac:dyDescent="0.2">
      <c r="B1619" s="128"/>
      <c r="E1619" s="78"/>
      <c r="F1619" s="166"/>
      <c r="G1619" s="78"/>
      <c r="H1619" s="161"/>
      <c r="I1619" s="161"/>
      <c r="J1619" s="161"/>
      <c r="K1619" s="78"/>
      <c r="L1619" s="78"/>
      <c r="M1619" s="78"/>
      <c r="N1619" s="78"/>
      <c r="O1619" s="78"/>
      <c r="P1619" s="6"/>
      <c r="Q1619" s="6"/>
      <c r="R1619" s="6"/>
      <c r="S1619" s="6"/>
      <c r="T1619" s="6"/>
      <c r="U1619" s="6"/>
      <c r="V1619" s="6"/>
    </row>
    <row r="1620" spans="2:22" s="77" customFormat="1" x14ac:dyDescent="0.2">
      <c r="B1620" s="128"/>
      <c r="E1620" s="78"/>
      <c r="F1620" s="166"/>
      <c r="G1620" s="78"/>
      <c r="H1620" s="161"/>
      <c r="I1620" s="161"/>
      <c r="J1620" s="161"/>
      <c r="K1620" s="78"/>
      <c r="L1620" s="78"/>
      <c r="M1620" s="78"/>
      <c r="N1620" s="78"/>
      <c r="O1620" s="78"/>
      <c r="P1620" s="6"/>
      <c r="Q1620" s="6"/>
      <c r="R1620" s="6"/>
      <c r="S1620" s="6"/>
      <c r="T1620" s="6"/>
      <c r="U1620" s="6"/>
      <c r="V1620" s="6"/>
    </row>
    <row r="1621" spans="2:22" s="77" customFormat="1" x14ac:dyDescent="0.2">
      <c r="B1621" s="128"/>
      <c r="E1621" s="78"/>
      <c r="F1621" s="166"/>
      <c r="G1621" s="78"/>
      <c r="H1621" s="161"/>
      <c r="I1621" s="161"/>
      <c r="J1621" s="161"/>
      <c r="K1621" s="78"/>
      <c r="L1621" s="78"/>
      <c r="M1621" s="78"/>
      <c r="N1621" s="78"/>
      <c r="O1621" s="78"/>
      <c r="P1621" s="6"/>
      <c r="Q1621" s="6"/>
      <c r="R1621" s="6"/>
      <c r="S1621" s="6"/>
      <c r="T1621" s="6"/>
      <c r="U1621" s="6"/>
      <c r="V1621" s="6"/>
    </row>
    <row r="1622" spans="2:22" s="77" customFormat="1" x14ac:dyDescent="0.2">
      <c r="B1622" s="128"/>
      <c r="E1622" s="78"/>
      <c r="F1622" s="166"/>
      <c r="G1622" s="78"/>
      <c r="H1622" s="161"/>
      <c r="I1622" s="161"/>
      <c r="J1622" s="161"/>
      <c r="K1622" s="78"/>
      <c r="L1622" s="78"/>
      <c r="M1622" s="78"/>
      <c r="N1622" s="78"/>
      <c r="O1622" s="78"/>
      <c r="P1622" s="6"/>
      <c r="Q1622" s="6"/>
      <c r="R1622" s="6"/>
      <c r="S1622" s="6"/>
      <c r="T1622" s="6"/>
      <c r="U1622" s="6"/>
      <c r="V1622" s="6"/>
    </row>
    <row r="1623" spans="2:22" s="77" customFormat="1" x14ac:dyDescent="0.2">
      <c r="B1623" s="128"/>
      <c r="E1623" s="78"/>
      <c r="F1623" s="166"/>
      <c r="G1623" s="78"/>
      <c r="H1623" s="161"/>
      <c r="I1623" s="161"/>
      <c r="J1623" s="161"/>
      <c r="K1623" s="78"/>
      <c r="L1623" s="78"/>
      <c r="M1623" s="78"/>
      <c r="N1623" s="78"/>
      <c r="O1623" s="78"/>
      <c r="P1623" s="6"/>
      <c r="Q1623" s="6"/>
      <c r="R1623" s="6"/>
      <c r="S1623" s="6"/>
      <c r="T1623" s="6"/>
      <c r="U1623" s="6"/>
      <c r="V1623" s="6"/>
    </row>
    <row r="1624" spans="2:22" s="77" customFormat="1" x14ac:dyDescent="0.2">
      <c r="B1624" s="128"/>
      <c r="E1624" s="78"/>
      <c r="F1624" s="166"/>
      <c r="G1624" s="78"/>
      <c r="H1624" s="161"/>
      <c r="I1624" s="161"/>
      <c r="J1624" s="161"/>
      <c r="K1624" s="78"/>
      <c r="L1624" s="78"/>
      <c r="M1624" s="78"/>
      <c r="N1624" s="78"/>
      <c r="O1624" s="78"/>
      <c r="P1624" s="6"/>
      <c r="Q1624" s="6"/>
      <c r="R1624" s="6"/>
      <c r="S1624" s="6"/>
      <c r="T1624" s="6"/>
      <c r="U1624" s="6"/>
      <c r="V1624" s="6"/>
    </row>
    <row r="1625" spans="2:22" s="77" customFormat="1" x14ac:dyDescent="0.2">
      <c r="B1625" s="128"/>
      <c r="E1625" s="78"/>
      <c r="F1625" s="166"/>
      <c r="G1625" s="78"/>
      <c r="H1625" s="161"/>
      <c r="I1625" s="161"/>
      <c r="J1625" s="161"/>
      <c r="K1625" s="78"/>
      <c r="L1625" s="78"/>
      <c r="M1625" s="78"/>
      <c r="N1625" s="78"/>
      <c r="O1625" s="78"/>
      <c r="P1625" s="6"/>
      <c r="Q1625" s="6"/>
      <c r="R1625" s="6"/>
      <c r="S1625" s="6"/>
      <c r="T1625" s="6"/>
      <c r="U1625" s="6"/>
      <c r="V1625" s="6"/>
    </row>
    <row r="1626" spans="2:22" s="77" customFormat="1" x14ac:dyDescent="0.2">
      <c r="B1626" s="128"/>
      <c r="E1626" s="78"/>
      <c r="F1626" s="166"/>
      <c r="G1626" s="78"/>
      <c r="H1626" s="161"/>
      <c r="I1626" s="161"/>
      <c r="J1626" s="161"/>
      <c r="K1626" s="78"/>
      <c r="L1626" s="78"/>
      <c r="M1626" s="78"/>
      <c r="N1626" s="78"/>
      <c r="O1626" s="78"/>
      <c r="P1626" s="6"/>
      <c r="Q1626" s="6"/>
      <c r="R1626" s="6"/>
      <c r="S1626" s="6"/>
      <c r="T1626" s="6"/>
      <c r="U1626" s="6"/>
      <c r="V1626" s="6"/>
    </row>
    <row r="1627" spans="2:22" s="77" customFormat="1" x14ac:dyDescent="0.2">
      <c r="B1627" s="128"/>
      <c r="E1627" s="78"/>
      <c r="F1627" s="166"/>
      <c r="G1627" s="78"/>
      <c r="H1627" s="161"/>
      <c r="I1627" s="161"/>
      <c r="J1627" s="161"/>
      <c r="K1627" s="78"/>
      <c r="L1627" s="78"/>
      <c r="M1627" s="78"/>
      <c r="N1627" s="78"/>
      <c r="O1627" s="78"/>
      <c r="P1627" s="6"/>
      <c r="Q1627" s="6"/>
      <c r="R1627" s="6"/>
      <c r="S1627" s="6"/>
      <c r="T1627" s="6"/>
      <c r="U1627" s="6"/>
      <c r="V1627" s="6"/>
    </row>
    <row r="1628" spans="2:22" s="77" customFormat="1" x14ac:dyDescent="0.2">
      <c r="B1628" s="128"/>
      <c r="E1628" s="78"/>
      <c r="F1628" s="166"/>
      <c r="G1628" s="78"/>
      <c r="H1628" s="161"/>
      <c r="I1628" s="161"/>
      <c r="J1628" s="161"/>
      <c r="K1628" s="78"/>
      <c r="L1628" s="78"/>
      <c r="M1628" s="78"/>
      <c r="N1628" s="78"/>
      <c r="O1628" s="78"/>
      <c r="P1628" s="6"/>
      <c r="Q1628" s="6"/>
      <c r="R1628" s="6"/>
      <c r="S1628" s="6"/>
      <c r="T1628" s="6"/>
      <c r="U1628" s="6"/>
      <c r="V1628" s="6"/>
    </row>
    <row r="1629" spans="2:22" s="77" customFormat="1" x14ac:dyDescent="0.2">
      <c r="B1629" s="128"/>
      <c r="E1629" s="78"/>
      <c r="F1629" s="166"/>
      <c r="G1629" s="78"/>
      <c r="H1629" s="161"/>
      <c r="I1629" s="161"/>
      <c r="J1629" s="161"/>
      <c r="K1629" s="78"/>
      <c r="L1629" s="78"/>
      <c r="M1629" s="78"/>
      <c r="N1629" s="78"/>
      <c r="O1629" s="78"/>
      <c r="P1629" s="6"/>
      <c r="Q1629" s="6"/>
      <c r="R1629" s="6"/>
      <c r="S1629" s="6"/>
      <c r="T1629" s="6"/>
      <c r="U1629" s="6"/>
      <c r="V1629" s="6"/>
    </row>
    <row r="1630" spans="2:22" s="77" customFormat="1" x14ac:dyDescent="0.2">
      <c r="B1630" s="128"/>
      <c r="E1630" s="78"/>
      <c r="F1630" s="166"/>
      <c r="G1630" s="78"/>
      <c r="H1630" s="161"/>
      <c r="I1630" s="161"/>
      <c r="J1630" s="161"/>
      <c r="K1630" s="78"/>
      <c r="L1630" s="78"/>
      <c r="M1630" s="78"/>
      <c r="N1630" s="78"/>
      <c r="O1630" s="78"/>
      <c r="P1630" s="6"/>
      <c r="Q1630" s="6"/>
      <c r="R1630" s="6"/>
      <c r="S1630" s="6"/>
      <c r="T1630" s="6"/>
      <c r="U1630" s="6"/>
      <c r="V1630" s="6"/>
    </row>
    <row r="1631" spans="2:22" s="77" customFormat="1" x14ac:dyDescent="0.2">
      <c r="B1631" s="128"/>
      <c r="E1631" s="78"/>
      <c r="F1631" s="166"/>
      <c r="G1631" s="78"/>
      <c r="H1631" s="161"/>
      <c r="I1631" s="161"/>
      <c r="J1631" s="161"/>
      <c r="K1631" s="78"/>
      <c r="L1631" s="78"/>
      <c r="M1631" s="78"/>
      <c r="N1631" s="78"/>
      <c r="O1631" s="78"/>
      <c r="P1631" s="6"/>
      <c r="Q1631" s="6"/>
      <c r="R1631" s="6"/>
      <c r="S1631" s="6"/>
      <c r="T1631" s="6"/>
      <c r="U1631" s="6"/>
      <c r="V1631" s="6"/>
    </row>
    <row r="1632" spans="2:22" s="77" customFormat="1" x14ac:dyDescent="0.2">
      <c r="B1632" s="128"/>
      <c r="E1632" s="78"/>
      <c r="F1632" s="166"/>
      <c r="G1632" s="78"/>
      <c r="H1632" s="161"/>
      <c r="I1632" s="161"/>
      <c r="J1632" s="161"/>
      <c r="K1632" s="78"/>
      <c r="L1632" s="78"/>
      <c r="M1632" s="78"/>
      <c r="N1632" s="78"/>
      <c r="O1632" s="78"/>
      <c r="P1632" s="6"/>
      <c r="Q1632" s="6"/>
      <c r="R1632" s="6"/>
      <c r="S1632" s="6"/>
      <c r="T1632" s="6"/>
      <c r="U1632" s="6"/>
      <c r="V1632" s="6"/>
    </row>
    <row r="1633" spans="2:22" s="77" customFormat="1" x14ac:dyDescent="0.2">
      <c r="B1633" s="128"/>
      <c r="E1633" s="78"/>
      <c r="F1633" s="166"/>
      <c r="G1633" s="78"/>
      <c r="H1633" s="161"/>
      <c r="I1633" s="161"/>
      <c r="J1633" s="161"/>
      <c r="K1633" s="78"/>
      <c r="L1633" s="78"/>
      <c r="M1633" s="78"/>
      <c r="N1633" s="78"/>
      <c r="O1633" s="78"/>
      <c r="P1633" s="6"/>
      <c r="Q1633" s="6"/>
      <c r="R1633" s="6"/>
      <c r="S1633" s="6"/>
      <c r="T1633" s="6"/>
      <c r="U1633" s="6"/>
      <c r="V1633" s="6"/>
    </row>
    <row r="1634" spans="2:22" s="77" customFormat="1" x14ac:dyDescent="0.2">
      <c r="B1634" s="128"/>
      <c r="E1634" s="78"/>
      <c r="F1634" s="166"/>
      <c r="G1634" s="78"/>
      <c r="H1634" s="161"/>
      <c r="I1634" s="161"/>
      <c r="J1634" s="161"/>
      <c r="K1634" s="78"/>
      <c r="L1634" s="78"/>
      <c r="M1634" s="78"/>
      <c r="N1634" s="78"/>
      <c r="O1634" s="78"/>
      <c r="P1634" s="6"/>
      <c r="Q1634" s="6"/>
      <c r="R1634" s="6"/>
      <c r="S1634" s="6"/>
      <c r="T1634" s="6"/>
      <c r="U1634" s="6"/>
      <c r="V1634" s="6"/>
    </row>
    <row r="1635" spans="2:22" s="77" customFormat="1" x14ac:dyDescent="0.2">
      <c r="B1635" s="128"/>
      <c r="E1635" s="78"/>
      <c r="F1635" s="166"/>
      <c r="G1635" s="78"/>
      <c r="H1635" s="161"/>
      <c r="I1635" s="161"/>
      <c r="J1635" s="161"/>
      <c r="K1635" s="78"/>
      <c r="L1635" s="78"/>
      <c r="M1635" s="78"/>
      <c r="N1635" s="78"/>
      <c r="O1635" s="78"/>
      <c r="P1635" s="6"/>
      <c r="Q1635" s="6"/>
      <c r="R1635" s="6"/>
      <c r="S1635" s="6"/>
      <c r="T1635" s="6"/>
      <c r="U1635" s="6"/>
      <c r="V1635" s="6"/>
    </row>
    <row r="1636" spans="2:22" s="77" customFormat="1" x14ac:dyDescent="0.2">
      <c r="B1636" s="128"/>
      <c r="E1636" s="78"/>
      <c r="F1636" s="166"/>
      <c r="G1636" s="78"/>
      <c r="H1636" s="161"/>
      <c r="I1636" s="161"/>
      <c r="J1636" s="161"/>
      <c r="K1636" s="78"/>
      <c r="L1636" s="78"/>
      <c r="M1636" s="78"/>
      <c r="N1636" s="78"/>
      <c r="O1636" s="78"/>
      <c r="P1636" s="6"/>
      <c r="Q1636" s="6"/>
      <c r="R1636" s="6"/>
      <c r="S1636" s="6"/>
      <c r="T1636" s="6"/>
      <c r="U1636" s="6"/>
      <c r="V1636" s="6"/>
    </row>
    <row r="1637" spans="2:22" s="77" customFormat="1" x14ac:dyDescent="0.2">
      <c r="B1637" s="128"/>
      <c r="E1637" s="78"/>
      <c r="F1637" s="166"/>
      <c r="G1637" s="78"/>
      <c r="H1637" s="161"/>
      <c r="I1637" s="161"/>
      <c r="J1637" s="161"/>
      <c r="K1637" s="78"/>
      <c r="L1637" s="78"/>
      <c r="M1637" s="78"/>
      <c r="N1637" s="78"/>
      <c r="O1637" s="78"/>
      <c r="P1637" s="6"/>
      <c r="Q1637" s="6"/>
      <c r="R1637" s="6"/>
      <c r="S1637" s="6"/>
      <c r="T1637" s="6"/>
      <c r="U1637" s="6"/>
      <c r="V1637" s="6"/>
    </row>
    <row r="1638" spans="2:22" s="77" customFormat="1" x14ac:dyDescent="0.2">
      <c r="B1638" s="128"/>
      <c r="E1638" s="78"/>
      <c r="F1638" s="166"/>
      <c r="G1638" s="78"/>
      <c r="H1638" s="161"/>
      <c r="I1638" s="161"/>
      <c r="J1638" s="161"/>
      <c r="K1638" s="78"/>
      <c r="L1638" s="78"/>
      <c r="M1638" s="78"/>
      <c r="N1638" s="78"/>
      <c r="O1638" s="78"/>
      <c r="P1638" s="6"/>
      <c r="Q1638" s="6"/>
      <c r="R1638" s="6"/>
      <c r="S1638" s="6"/>
      <c r="T1638" s="6"/>
      <c r="U1638" s="6"/>
      <c r="V1638" s="6"/>
    </row>
    <row r="1639" spans="2:22" s="77" customFormat="1" x14ac:dyDescent="0.2">
      <c r="B1639" s="128"/>
      <c r="E1639" s="78"/>
      <c r="F1639" s="166"/>
      <c r="G1639" s="78"/>
      <c r="H1639" s="161"/>
      <c r="I1639" s="161"/>
      <c r="J1639" s="161"/>
      <c r="K1639" s="78"/>
      <c r="L1639" s="78"/>
      <c r="M1639" s="78"/>
      <c r="N1639" s="78"/>
      <c r="O1639" s="78"/>
      <c r="P1639" s="6"/>
      <c r="Q1639" s="6"/>
      <c r="R1639" s="6"/>
      <c r="S1639" s="6"/>
      <c r="T1639" s="6"/>
      <c r="U1639" s="6"/>
      <c r="V1639" s="6"/>
    </row>
    <row r="1640" spans="2:22" s="77" customFormat="1" x14ac:dyDescent="0.2">
      <c r="B1640" s="128"/>
      <c r="E1640" s="78"/>
      <c r="F1640" s="166"/>
      <c r="G1640" s="78"/>
      <c r="H1640" s="161"/>
      <c r="I1640" s="161"/>
      <c r="J1640" s="161"/>
      <c r="K1640" s="78"/>
      <c r="L1640" s="78"/>
      <c r="M1640" s="78"/>
      <c r="N1640" s="78"/>
      <c r="O1640" s="78"/>
      <c r="P1640" s="6"/>
      <c r="Q1640" s="6"/>
      <c r="R1640" s="6"/>
      <c r="S1640" s="6"/>
      <c r="T1640" s="6"/>
      <c r="U1640" s="6"/>
      <c r="V1640" s="6"/>
    </row>
    <row r="1641" spans="2:22" s="77" customFormat="1" x14ac:dyDescent="0.2">
      <c r="B1641" s="128"/>
      <c r="E1641" s="78"/>
      <c r="F1641" s="166"/>
      <c r="G1641" s="78"/>
      <c r="H1641" s="161"/>
      <c r="I1641" s="161"/>
      <c r="J1641" s="161"/>
      <c r="K1641" s="78"/>
      <c r="L1641" s="78"/>
      <c r="M1641" s="78"/>
      <c r="N1641" s="78"/>
      <c r="O1641" s="78"/>
      <c r="P1641" s="6"/>
      <c r="Q1641" s="6"/>
      <c r="R1641" s="6"/>
      <c r="S1641" s="6"/>
      <c r="T1641" s="6"/>
      <c r="U1641" s="6"/>
      <c r="V1641" s="6"/>
    </row>
    <row r="1642" spans="2:22" s="77" customFormat="1" x14ac:dyDescent="0.2">
      <c r="B1642" s="128"/>
      <c r="E1642" s="78"/>
      <c r="F1642" s="166"/>
      <c r="G1642" s="78"/>
      <c r="H1642" s="161"/>
      <c r="I1642" s="161"/>
      <c r="J1642" s="161"/>
      <c r="K1642" s="78"/>
      <c r="L1642" s="78"/>
      <c r="M1642" s="78"/>
      <c r="N1642" s="78"/>
      <c r="O1642" s="78"/>
      <c r="P1642" s="6"/>
      <c r="Q1642" s="6"/>
      <c r="R1642" s="6"/>
      <c r="S1642" s="6"/>
      <c r="T1642" s="6"/>
      <c r="U1642" s="6"/>
      <c r="V1642" s="6"/>
    </row>
    <row r="1643" spans="2:22" s="77" customFormat="1" x14ac:dyDescent="0.2">
      <c r="B1643" s="128"/>
      <c r="E1643" s="78"/>
      <c r="F1643" s="166"/>
      <c r="G1643" s="78"/>
      <c r="H1643" s="161"/>
      <c r="I1643" s="161"/>
      <c r="J1643" s="161"/>
      <c r="K1643" s="78"/>
      <c r="L1643" s="78"/>
      <c r="M1643" s="78"/>
      <c r="N1643" s="78"/>
      <c r="O1643" s="78"/>
      <c r="P1643" s="6"/>
      <c r="Q1643" s="6"/>
      <c r="R1643" s="6"/>
      <c r="S1643" s="6"/>
      <c r="T1643" s="6"/>
      <c r="U1643" s="6"/>
      <c r="V1643" s="6"/>
    </row>
    <row r="1644" spans="2:22" s="77" customFormat="1" x14ac:dyDescent="0.2">
      <c r="B1644" s="128"/>
      <c r="E1644" s="78"/>
      <c r="F1644" s="166"/>
      <c r="G1644" s="78"/>
      <c r="H1644" s="161"/>
      <c r="I1644" s="161"/>
      <c r="J1644" s="161"/>
      <c r="K1644" s="78"/>
      <c r="L1644" s="78"/>
      <c r="M1644" s="78"/>
      <c r="N1644" s="78"/>
      <c r="O1644" s="78"/>
      <c r="P1644" s="6"/>
      <c r="Q1644" s="6"/>
      <c r="R1644" s="6"/>
      <c r="S1644" s="6"/>
      <c r="T1644" s="6"/>
      <c r="U1644" s="6"/>
      <c r="V1644" s="6"/>
    </row>
    <row r="1645" spans="2:22" s="77" customFormat="1" x14ac:dyDescent="0.2">
      <c r="B1645" s="128"/>
      <c r="E1645" s="78"/>
      <c r="F1645" s="166"/>
      <c r="G1645" s="78"/>
      <c r="H1645" s="161"/>
      <c r="I1645" s="161"/>
      <c r="J1645" s="161"/>
      <c r="K1645" s="78"/>
      <c r="L1645" s="78"/>
      <c r="M1645" s="78"/>
      <c r="N1645" s="78"/>
      <c r="O1645" s="78"/>
      <c r="P1645" s="6"/>
      <c r="Q1645" s="6"/>
      <c r="R1645" s="6"/>
      <c r="S1645" s="6"/>
      <c r="T1645" s="6"/>
      <c r="U1645" s="6"/>
      <c r="V1645" s="6"/>
    </row>
    <row r="1646" spans="2:22" s="77" customFormat="1" x14ac:dyDescent="0.2">
      <c r="B1646" s="128"/>
      <c r="E1646" s="78"/>
      <c r="F1646" s="166"/>
      <c r="G1646" s="78"/>
      <c r="H1646" s="161"/>
      <c r="I1646" s="161"/>
      <c r="J1646" s="161"/>
      <c r="K1646" s="78"/>
      <c r="L1646" s="78"/>
      <c r="M1646" s="78"/>
      <c r="N1646" s="78"/>
      <c r="O1646" s="78"/>
      <c r="P1646" s="6"/>
      <c r="Q1646" s="6"/>
      <c r="R1646" s="6"/>
      <c r="S1646" s="6"/>
      <c r="T1646" s="6"/>
      <c r="U1646" s="6"/>
      <c r="V1646" s="6"/>
    </row>
    <row r="1647" spans="2:22" s="77" customFormat="1" x14ac:dyDescent="0.2">
      <c r="B1647" s="128"/>
      <c r="E1647" s="78"/>
      <c r="F1647" s="166"/>
      <c r="G1647" s="78"/>
      <c r="H1647" s="161"/>
      <c r="I1647" s="161"/>
      <c r="J1647" s="161"/>
      <c r="K1647" s="78"/>
      <c r="L1647" s="78"/>
      <c r="M1647" s="78"/>
      <c r="N1647" s="78"/>
      <c r="O1647" s="78"/>
      <c r="P1647" s="6"/>
      <c r="Q1647" s="6"/>
      <c r="R1647" s="6"/>
      <c r="S1647" s="6"/>
      <c r="T1647" s="6"/>
      <c r="U1647" s="6"/>
      <c r="V1647" s="6"/>
    </row>
    <row r="1648" spans="2:22" s="77" customFormat="1" x14ac:dyDescent="0.2">
      <c r="B1648" s="128"/>
      <c r="E1648" s="78"/>
      <c r="F1648" s="166"/>
      <c r="G1648" s="78"/>
      <c r="H1648" s="161"/>
      <c r="I1648" s="161"/>
      <c r="J1648" s="161"/>
      <c r="K1648" s="78"/>
      <c r="L1648" s="78"/>
      <c r="M1648" s="78"/>
      <c r="N1648" s="78"/>
      <c r="O1648" s="78"/>
      <c r="P1648" s="6"/>
      <c r="Q1648" s="6"/>
      <c r="R1648" s="6"/>
      <c r="S1648" s="6"/>
      <c r="T1648" s="6"/>
      <c r="U1648" s="6"/>
      <c r="V1648" s="6"/>
    </row>
    <row r="1649" spans="2:22" s="77" customFormat="1" x14ac:dyDescent="0.2">
      <c r="B1649" s="128"/>
      <c r="E1649" s="78"/>
      <c r="F1649" s="166"/>
      <c r="G1649" s="78"/>
      <c r="H1649" s="161"/>
      <c r="I1649" s="161"/>
      <c r="J1649" s="161"/>
      <c r="K1649" s="78"/>
      <c r="L1649" s="78"/>
      <c r="M1649" s="78"/>
      <c r="N1649" s="78"/>
      <c r="O1649" s="78"/>
      <c r="P1649" s="6"/>
      <c r="Q1649" s="6"/>
      <c r="R1649" s="6"/>
      <c r="S1649" s="6"/>
      <c r="T1649" s="6"/>
      <c r="U1649" s="6"/>
      <c r="V1649" s="6"/>
    </row>
    <row r="1650" spans="2:22" s="77" customFormat="1" x14ac:dyDescent="0.2">
      <c r="B1650" s="128"/>
      <c r="E1650" s="78"/>
      <c r="F1650" s="166"/>
      <c r="G1650" s="78"/>
      <c r="H1650" s="161"/>
      <c r="I1650" s="161"/>
      <c r="J1650" s="161"/>
      <c r="K1650" s="78"/>
      <c r="L1650" s="78"/>
      <c r="M1650" s="78"/>
      <c r="N1650" s="78"/>
      <c r="O1650" s="78"/>
      <c r="P1650" s="6"/>
      <c r="Q1650" s="6"/>
      <c r="R1650" s="6"/>
      <c r="S1650" s="6"/>
      <c r="T1650" s="6"/>
      <c r="U1650" s="6"/>
      <c r="V1650" s="6"/>
    </row>
    <row r="1651" spans="2:22" s="77" customFormat="1" x14ac:dyDescent="0.2">
      <c r="B1651" s="128"/>
      <c r="E1651" s="78"/>
      <c r="F1651" s="166"/>
      <c r="G1651" s="78"/>
      <c r="H1651" s="161"/>
      <c r="I1651" s="161"/>
      <c r="J1651" s="161"/>
      <c r="K1651" s="78"/>
      <c r="L1651" s="78"/>
      <c r="M1651" s="78"/>
      <c r="N1651" s="78"/>
      <c r="O1651" s="78"/>
      <c r="P1651" s="6"/>
      <c r="Q1651" s="6"/>
      <c r="R1651" s="6"/>
      <c r="S1651" s="6"/>
      <c r="T1651" s="6"/>
      <c r="U1651" s="6"/>
      <c r="V1651" s="6"/>
    </row>
    <row r="1652" spans="2:22" s="77" customFormat="1" x14ac:dyDescent="0.2">
      <c r="B1652" s="128"/>
      <c r="E1652" s="78"/>
      <c r="F1652" s="166"/>
      <c r="G1652" s="78"/>
      <c r="H1652" s="161"/>
      <c r="I1652" s="161"/>
      <c r="J1652" s="161"/>
      <c r="K1652" s="78"/>
      <c r="L1652" s="78"/>
      <c r="M1652" s="78"/>
      <c r="N1652" s="78"/>
      <c r="O1652" s="78"/>
      <c r="P1652" s="6"/>
      <c r="Q1652" s="6"/>
      <c r="R1652" s="6"/>
      <c r="S1652" s="6"/>
      <c r="T1652" s="6"/>
      <c r="U1652" s="6"/>
      <c r="V1652" s="6"/>
    </row>
    <row r="1653" spans="2:22" s="77" customFormat="1" x14ac:dyDescent="0.2">
      <c r="B1653" s="128"/>
      <c r="E1653" s="78"/>
      <c r="F1653" s="166"/>
      <c r="G1653" s="78"/>
      <c r="H1653" s="161"/>
      <c r="I1653" s="161"/>
      <c r="J1653" s="161"/>
      <c r="K1653" s="78"/>
      <c r="L1653" s="78"/>
      <c r="M1653" s="78"/>
      <c r="N1653" s="78"/>
      <c r="O1653" s="78"/>
      <c r="P1653" s="6"/>
      <c r="Q1653" s="6"/>
      <c r="R1653" s="6"/>
      <c r="S1653" s="6"/>
      <c r="T1653" s="6"/>
      <c r="U1653" s="6"/>
      <c r="V1653" s="6"/>
    </row>
    <row r="1654" spans="2:22" s="77" customFormat="1" x14ac:dyDescent="0.2">
      <c r="B1654" s="128"/>
      <c r="E1654" s="78"/>
      <c r="F1654" s="166"/>
      <c r="G1654" s="78"/>
      <c r="H1654" s="161"/>
      <c r="I1654" s="161"/>
      <c r="J1654" s="161"/>
      <c r="K1654" s="78"/>
      <c r="L1654" s="78"/>
      <c r="M1654" s="78"/>
      <c r="N1654" s="78"/>
      <c r="O1654" s="78"/>
      <c r="P1654" s="6"/>
      <c r="Q1654" s="6"/>
      <c r="R1654" s="6"/>
      <c r="S1654" s="6"/>
      <c r="T1654" s="6"/>
      <c r="U1654" s="6"/>
      <c r="V1654" s="6"/>
    </row>
    <row r="1655" spans="2:22" s="77" customFormat="1" x14ac:dyDescent="0.2">
      <c r="B1655" s="128"/>
      <c r="E1655" s="78"/>
      <c r="F1655" s="166"/>
      <c r="G1655" s="78"/>
      <c r="H1655" s="161"/>
      <c r="I1655" s="161"/>
      <c r="J1655" s="161"/>
      <c r="K1655" s="78"/>
      <c r="L1655" s="78"/>
      <c r="M1655" s="78"/>
      <c r="N1655" s="78"/>
      <c r="O1655" s="78"/>
      <c r="P1655" s="6"/>
      <c r="Q1655" s="6"/>
      <c r="R1655" s="6"/>
      <c r="S1655" s="6"/>
      <c r="T1655" s="6"/>
      <c r="U1655" s="6"/>
      <c r="V1655" s="6"/>
    </row>
    <row r="1656" spans="2:22" s="77" customFormat="1" x14ac:dyDescent="0.2">
      <c r="B1656" s="128"/>
      <c r="E1656" s="78"/>
      <c r="F1656" s="166"/>
      <c r="G1656" s="78"/>
      <c r="H1656" s="161"/>
      <c r="I1656" s="161"/>
      <c r="J1656" s="161"/>
      <c r="K1656" s="78"/>
      <c r="L1656" s="78"/>
      <c r="M1656" s="78"/>
      <c r="N1656" s="78"/>
      <c r="O1656" s="78"/>
      <c r="P1656" s="6"/>
      <c r="Q1656" s="6"/>
      <c r="R1656" s="6"/>
      <c r="S1656" s="6"/>
      <c r="T1656" s="6"/>
      <c r="U1656" s="6"/>
      <c r="V1656" s="6"/>
    </row>
    <row r="1657" spans="2:22" s="77" customFormat="1" x14ac:dyDescent="0.2">
      <c r="B1657" s="128"/>
      <c r="E1657" s="78"/>
      <c r="F1657" s="166"/>
      <c r="G1657" s="78"/>
      <c r="H1657" s="161"/>
      <c r="I1657" s="161"/>
      <c r="J1657" s="161"/>
      <c r="K1657" s="78"/>
      <c r="L1657" s="78"/>
      <c r="M1657" s="78"/>
      <c r="N1657" s="78"/>
      <c r="O1657" s="78"/>
      <c r="P1657" s="6"/>
      <c r="Q1657" s="6"/>
      <c r="R1657" s="6"/>
      <c r="S1657" s="6"/>
      <c r="T1657" s="6"/>
      <c r="U1657" s="6"/>
      <c r="V1657" s="6"/>
    </row>
    <row r="1658" spans="2:22" s="77" customFormat="1" x14ac:dyDescent="0.2">
      <c r="B1658" s="128"/>
      <c r="E1658" s="78"/>
      <c r="F1658" s="166"/>
      <c r="G1658" s="78"/>
      <c r="H1658" s="161"/>
      <c r="I1658" s="161"/>
      <c r="J1658" s="161"/>
      <c r="K1658" s="78"/>
      <c r="L1658" s="78"/>
      <c r="M1658" s="78"/>
      <c r="N1658" s="78"/>
      <c r="O1658" s="78"/>
      <c r="P1658" s="6"/>
      <c r="Q1658" s="6"/>
      <c r="R1658" s="6"/>
      <c r="S1658" s="6"/>
      <c r="T1658" s="6"/>
      <c r="U1658" s="6"/>
      <c r="V1658" s="6"/>
    </row>
    <row r="1659" spans="2:22" s="77" customFormat="1" x14ac:dyDescent="0.2">
      <c r="B1659" s="128"/>
      <c r="E1659" s="78"/>
      <c r="F1659" s="166"/>
      <c r="G1659" s="78"/>
      <c r="H1659" s="161"/>
      <c r="I1659" s="161"/>
      <c r="J1659" s="161"/>
      <c r="K1659" s="78"/>
      <c r="L1659" s="78"/>
      <c r="M1659" s="78"/>
      <c r="N1659" s="78"/>
      <c r="O1659" s="78"/>
      <c r="P1659" s="6"/>
      <c r="Q1659" s="6"/>
      <c r="R1659" s="6"/>
      <c r="S1659" s="6"/>
      <c r="T1659" s="6"/>
      <c r="U1659" s="6"/>
      <c r="V1659" s="6"/>
    </row>
    <row r="1660" spans="2:22" s="77" customFormat="1" x14ac:dyDescent="0.2">
      <c r="B1660" s="128"/>
      <c r="E1660" s="78"/>
      <c r="F1660" s="166"/>
      <c r="G1660" s="78"/>
      <c r="H1660" s="161"/>
      <c r="I1660" s="161"/>
      <c r="J1660" s="161"/>
      <c r="K1660" s="78"/>
      <c r="L1660" s="78"/>
      <c r="M1660" s="78"/>
      <c r="N1660" s="78"/>
      <c r="O1660" s="78"/>
      <c r="P1660" s="6"/>
      <c r="Q1660" s="6"/>
      <c r="R1660" s="6"/>
      <c r="S1660" s="6"/>
      <c r="T1660" s="6"/>
      <c r="U1660" s="6"/>
      <c r="V1660" s="6"/>
    </row>
    <row r="1661" spans="2:22" s="77" customFormat="1" x14ac:dyDescent="0.2">
      <c r="B1661" s="128"/>
      <c r="E1661" s="78"/>
      <c r="F1661" s="166"/>
      <c r="G1661" s="78"/>
      <c r="H1661" s="161"/>
      <c r="I1661" s="161"/>
      <c r="J1661" s="161"/>
      <c r="K1661" s="78"/>
      <c r="L1661" s="78"/>
      <c r="M1661" s="78"/>
      <c r="N1661" s="78"/>
      <c r="O1661" s="78"/>
      <c r="P1661" s="6"/>
      <c r="Q1661" s="6"/>
      <c r="R1661" s="6"/>
      <c r="S1661" s="6"/>
      <c r="T1661" s="6"/>
      <c r="U1661" s="6"/>
      <c r="V1661" s="6"/>
    </row>
    <row r="1662" spans="2:22" s="77" customFormat="1" x14ac:dyDescent="0.2">
      <c r="B1662" s="128"/>
      <c r="E1662" s="78"/>
      <c r="F1662" s="166"/>
      <c r="G1662" s="78"/>
      <c r="H1662" s="161"/>
      <c r="I1662" s="161"/>
      <c r="J1662" s="161"/>
      <c r="K1662" s="78"/>
      <c r="L1662" s="78"/>
      <c r="M1662" s="78"/>
      <c r="N1662" s="78"/>
      <c r="O1662" s="78"/>
      <c r="P1662" s="6"/>
      <c r="Q1662" s="6"/>
      <c r="R1662" s="6"/>
      <c r="S1662" s="6"/>
      <c r="T1662" s="6"/>
      <c r="U1662" s="6"/>
      <c r="V1662" s="6"/>
    </row>
    <row r="1663" spans="2:22" s="77" customFormat="1" x14ac:dyDescent="0.2">
      <c r="B1663" s="128"/>
      <c r="E1663" s="78"/>
      <c r="F1663" s="166"/>
      <c r="G1663" s="78"/>
      <c r="H1663" s="161"/>
      <c r="I1663" s="161"/>
      <c r="J1663" s="161"/>
      <c r="K1663" s="78"/>
      <c r="L1663" s="78"/>
      <c r="M1663" s="78"/>
      <c r="N1663" s="78"/>
      <c r="O1663" s="78"/>
      <c r="P1663" s="6"/>
      <c r="Q1663" s="6"/>
      <c r="R1663" s="6"/>
      <c r="S1663" s="6"/>
      <c r="T1663" s="6"/>
      <c r="U1663" s="6"/>
      <c r="V1663" s="6"/>
    </row>
    <row r="1664" spans="2:22" s="77" customFormat="1" x14ac:dyDescent="0.2">
      <c r="B1664" s="128"/>
      <c r="E1664" s="78"/>
      <c r="F1664" s="166"/>
      <c r="G1664" s="78"/>
      <c r="H1664" s="161"/>
      <c r="I1664" s="161"/>
      <c r="J1664" s="161"/>
      <c r="K1664" s="78"/>
      <c r="L1664" s="78"/>
      <c r="M1664" s="78"/>
      <c r="N1664" s="78"/>
      <c r="O1664" s="78"/>
      <c r="P1664" s="6"/>
      <c r="Q1664" s="6"/>
      <c r="R1664" s="6"/>
      <c r="S1664" s="6"/>
      <c r="T1664" s="6"/>
      <c r="U1664" s="6"/>
      <c r="V1664" s="6"/>
    </row>
    <row r="1665" spans="2:22" s="77" customFormat="1" x14ac:dyDescent="0.2">
      <c r="B1665" s="128"/>
      <c r="E1665" s="78"/>
      <c r="F1665" s="166"/>
      <c r="G1665" s="78"/>
      <c r="H1665" s="161"/>
      <c r="I1665" s="161"/>
      <c r="J1665" s="161"/>
      <c r="K1665" s="78"/>
      <c r="L1665" s="78"/>
      <c r="M1665" s="78"/>
      <c r="N1665" s="78"/>
      <c r="O1665" s="78"/>
      <c r="P1665" s="6"/>
      <c r="Q1665" s="6"/>
      <c r="R1665" s="6"/>
      <c r="S1665" s="6"/>
      <c r="T1665" s="6"/>
      <c r="U1665" s="6"/>
      <c r="V1665" s="6"/>
    </row>
    <row r="1666" spans="2:22" s="77" customFormat="1" x14ac:dyDescent="0.2">
      <c r="B1666" s="128"/>
      <c r="E1666" s="78"/>
      <c r="F1666" s="166"/>
      <c r="G1666" s="78"/>
      <c r="H1666" s="161"/>
      <c r="I1666" s="161"/>
      <c r="J1666" s="161"/>
      <c r="K1666" s="78"/>
      <c r="L1666" s="78"/>
      <c r="M1666" s="78"/>
      <c r="N1666" s="78"/>
      <c r="O1666" s="78"/>
      <c r="P1666" s="6"/>
      <c r="Q1666" s="6"/>
      <c r="R1666" s="6"/>
      <c r="S1666" s="6"/>
      <c r="T1666" s="6"/>
      <c r="U1666" s="6"/>
      <c r="V1666" s="6"/>
    </row>
    <row r="1667" spans="2:22" s="77" customFormat="1" x14ac:dyDescent="0.2">
      <c r="B1667" s="128"/>
      <c r="E1667" s="78"/>
      <c r="F1667" s="166"/>
      <c r="G1667" s="78"/>
      <c r="H1667" s="161"/>
      <c r="I1667" s="161"/>
      <c r="J1667" s="161"/>
      <c r="K1667" s="78"/>
      <c r="L1667" s="78"/>
      <c r="M1667" s="78"/>
      <c r="N1667" s="78"/>
      <c r="O1667" s="78"/>
      <c r="P1667" s="6"/>
      <c r="Q1667" s="6"/>
      <c r="R1667" s="6"/>
      <c r="S1667" s="6"/>
      <c r="T1667" s="6"/>
      <c r="U1667" s="6"/>
      <c r="V1667" s="6"/>
    </row>
    <row r="1668" spans="2:22" s="77" customFormat="1" x14ac:dyDescent="0.2">
      <c r="B1668" s="128"/>
      <c r="E1668" s="78"/>
      <c r="F1668" s="166"/>
      <c r="G1668" s="78"/>
      <c r="H1668" s="161"/>
      <c r="I1668" s="161"/>
      <c r="J1668" s="161"/>
      <c r="K1668" s="78"/>
      <c r="L1668" s="78"/>
      <c r="M1668" s="78"/>
      <c r="N1668" s="78"/>
      <c r="O1668" s="78"/>
      <c r="P1668" s="6"/>
      <c r="Q1668" s="6"/>
      <c r="R1668" s="6"/>
      <c r="S1668" s="6"/>
      <c r="T1668" s="6"/>
      <c r="U1668" s="6"/>
      <c r="V1668" s="6"/>
    </row>
    <row r="1669" spans="2:22" s="77" customFormat="1" x14ac:dyDescent="0.2">
      <c r="B1669" s="128"/>
      <c r="E1669" s="78"/>
      <c r="F1669" s="166"/>
      <c r="G1669" s="78"/>
      <c r="H1669" s="161"/>
      <c r="I1669" s="161"/>
      <c r="J1669" s="161"/>
      <c r="K1669" s="78"/>
      <c r="L1669" s="78"/>
      <c r="M1669" s="78"/>
      <c r="N1669" s="78"/>
      <c r="O1669" s="78"/>
      <c r="P1669" s="6"/>
      <c r="Q1669" s="6"/>
      <c r="R1669" s="6"/>
      <c r="S1669" s="6"/>
      <c r="T1669" s="6"/>
      <c r="U1669" s="6"/>
      <c r="V1669" s="6"/>
    </row>
    <row r="1670" spans="2:22" s="77" customFormat="1" x14ac:dyDescent="0.2">
      <c r="B1670" s="128"/>
      <c r="E1670" s="78"/>
      <c r="F1670" s="166"/>
      <c r="G1670" s="78"/>
      <c r="H1670" s="161"/>
      <c r="I1670" s="161"/>
      <c r="J1670" s="161"/>
      <c r="K1670" s="78"/>
      <c r="L1670" s="78"/>
      <c r="M1670" s="78"/>
      <c r="N1670" s="78"/>
      <c r="O1670" s="78"/>
      <c r="P1670" s="6"/>
      <c r="Q1670" s="6"/>
      <c r="R1670" s="6"/>
      <c r="S1670" s="6"/>
      <c r="T1670" s="6"/>
      <c r="U1670" s="6"/>
      <c r="V1670" s="6"/>
    </row>
    <row r="1671" spans="2:22" s="77" customFormat="1" x14ac:dyDescent="0.2">
      <c r="B1671" s="128"/>
      <c r="E1671" s="78"/>
      <c r="F1671" s="166"/>
      <c r="G1671" s="78"/>
      <c r="H1671" s="161"/>
      <c r="I1671" s="161"/>
      <c r="J1671" s="161"/>
      <c r="K1671" s="78"/>
      <c r="L1671" s="78"/>
      <c r="M1671" s="78"/>
      <c r="N1671" s="78"/>
      <c r="O1671" s="78"/>
      <c r="P1671" s="6"/>
      <c r="Q1671" s="6"/>
      <c r="R1671" s="6"/>
      <c r="S1671" s="6"/>
      <c r="T1671" s="6"/>
      <c r="U1671" s="6"/>
      <c r="V1671" s="6"/>
    </row>
    <row r="1672" spans="2:22" s="77" customFormat="1" x14ac:dyDescent="0.2">
      <c r="B1672" s="128"/>
      <c r="E1672" s="78"/>
      <c r="F1672" s="166"/>
      <c r="G1672" s="78"/>
      <c r="H1672" s="161"/>
      <c r="I1672" s="161"/>
      <c r="J1672" s="161"/>
      <c r="K1672" s="78"/>
      <c r="L1672" s="78"/>
      <c r="M1672" s="78"/>
      <c r="N1672" s="78"/>
      <c r="O1672" s="78"/>
      <c r="P1672" s="6"/>
      <c r="Q1672" s="6"/>
      <c r="R1672" s="6"/>
      <c r="S1672" s="6"/>
      <c r="T1672" s="6"/>
      <c r="U1672" s="6"/>
      <c r="V1672" s="6"/>
    </row>
    <row r="1673" spans="2:22" s="77" customFormat="1" x14ac:dyDescent="0.2">
      <c r="B1673" s="128"/>
      <c r="E1673" s="78"/>
      <c r="F1673" s="166"/>
      <c r="G1673" s="78"/>
      <c r="H1673" s="161"/>
      <c r="I1673" s="161"/>
      <c r="J1673" s="161"/>
      <c r="K1673" s="78"/>
      <c r="L1673" s="78"/>
      <c r="M1673" s="78"/>
      <c r="N1673" s="78"/>
      <c r="O1673" s="78"/>
      <c r="P1673" s="6"/>
      <c r="Q1673" s="6"/>
      <c r="R1673" s="6"/>
      <c r="S1673" s="6"/>
      <c r="T1673" s="6"/>
      <c r="U1673" s="6"/>
      <c r="V1673" s="6"/>
    </row>
    <row r="1674" spans="2:22" s="77" customFormat="1" x14ac:dyDescent="0.2">
      <c r="B1674" s="128"/>
      <c r="E1674" s="78"/>
      <c r="F1674" s="166"/>
      <c r="G1674" s="78"/>
      <c r="H1674" s="161"/>
      <c r="I1674" s="161"/>
      <c r="J1674" s="161"/>
      <c r="K1674" s="78"/>
      <c r="L1674" s="78"/>
      <c r="M1674" s="78"/>
      <c r="N1674" s="78"/>
      <c r="O1674" s="78"/>
      <c r="P1674" s="6"/>
      <c r="Q1674" s="6"/>
      <c r="R1674" s="6"/>
      <c r="S1674" s="6"/>
      <c r="T1674" s="6"/>
      <c r="U1674" s="6"/>
      <c r="V1674" s="6"/>
    </row>
    <row r="1675" spans="2:22" s="77" customFormat="1" x14ac:dyDescent="0.2">
      <c r="B1675" s="128"/>
      <c r="E1675" s="78"/>
      <c r="F1675" s="166"/>
      <c r="G1675" s="78"/>
      <c r="H1675" s="161"/>
      <c r="I1675" s="161"/>
      <c r="J1675" s="161"/>
      <c r="K1675" s="78"/>
      <c r="L1675" s="78"/>
      <c r="M1675" s="78"/>
      <c r="N1675" s="78"/>
      <c r="O1675" s="78"/>
      <c r="P1675" s="6"/>
      <c r="Q1675" s="6"/>
      <c r="R1675" s="6"/>
      <c r="S1675" s="6"/>
      <c r="T1675" s="6"/>
      <c r="U1675" s="6"/>
      <c r="V1675" s="6"/>
    </row>
    <row r="1676" spans="2:22" s="77" customFormat="1" x14ac:dyDescent="0.2">
      <c r="B1676" s="128"/>
      <c r="E1676" s="78"/>
      <c r="F1676" s="166"/>
      <c r="G1676" s="78"/>
      <c r="H1676" s="161"/>
      <c r="I1676" s="161"/>
      <c r="J1676" s="161"/>
      <c r="K1676" s="78"/>
      <c r="L1676" s="78"/>
      <c r="M1676" s="78"/>
      <c r="N1676" s="78"/>
      <c r="O1676" s="78"/>
      <c r="P1676" s="6"/>
      <c r="Q1676" s="6"/>
      <c r="R1676" s="6"/>
      <c r="S1676" s="6"/>
      <c r="T1676" s="6"/>
      <c r="U1676" s="6"/>
      <c r="V1676" s="6"/>
    </row>
    <row r="1677" spans="2:22" s="77" customFormat="1" x14ac:dyDescent="0.2">
      <c r="B1677" s="128"/>
      <c r="E1677" s="78"/>
      <c r="F1677" s="166"/>
      <c r="G1677" s="78"/>
      <c r="H1677" s="161"/>
      <c r="I1677" s="161"/>
      <c r="J1677" s="161"/>
      <c r="K1677" s="78"/>
      <c r="L1677" s="78"/>
      <c r="M1677" s="78"/>
      <c r="N1677" s="78"/>
      <c r="O1677" s="78"/>
      <c r="P1677" s="6"/>
      <c r="Q1677" s="6"/>
      <c r="R1677" s="6"/>
      <c r="S1677" s="6"/>
      <c r="T1677" s="6"/>
      <c r="U1677" s="6"/>
      <c r="V1677" s="6"/>
    </row>
    <row r="1678" spans="2:22" s="77" customFormat="1" x14ac:dyDescent="0.2">
      <c r="B1678" s="128"/>
      <c r="E1678" s="78"/>
      <c r="F1678" s="166"/>
      <c r="G1678" s="78"/>
      <c r="H1678" s="161"/>
      <c r="I1678" s="161"/>
      <c r="J1678" s="161"/>
      <c r="K1678" s="78"/>
      <c r="L1678" s="78"/>
      <c r="M1678" s="78"/>
      <c r="N1678" s="78"/>
      <c r="O1678" s="78"/>
      <c r="P1678" s="6"/>
      <c r="Q1678" s="6"/>
      <c r="R1678" s="6"/>
      <c r="S1678" s="6"/>
      <c r="T1678" s="6"/>
      <c r="U1678" s="6"/>
      <c r="V1678" s="6"/>
    </row>
    <row r="1679" spans="2:22" s="77" customFormat="1" x14ac:dyDescent="0.2">
      <c r="B1679" s="128"/>
      <c r="E1679" s="78"/>
      <c r="F1679" s="166"/>
      <c r="G1679" s="78"/>
      <c r="H1679" s="161"/>
      <c r="I1679" s="161"/>
      <c r="J1679" s="161"/>
      <c r="K1679" s="78"/>
      <c r="L1679" s="78"/>
      <c r="M1679" s="78"/>
      <c r="N1679" s="78"/>
      <c r="O1679" s="78"/>
      <c r="P1679" s="6"/>
      <c r="Q1679" s="6"/>
      <c r="R1679" s="6"/>
      <c r="S1679" s="6"/>
      <c r="T1679" s="6"/>
      <c r="U1679" s="6"/>
      <c r="V1679" s="6"/>
    </row>
    <row r="1680" spans="2:22" s="77" customFormat="1" x14ac:dyDescent="0.2">
      <c r="B1680" s="128"/>
      <c r="E1680" s="78"/>
      <c r="F1680" s="166"/>
      <c r="G1680" s="78"/>
      <c r="H1680" s="161"/>
      <c r="I1680" s="161"/>
      <c r="J1680" s="161"/>
      <c r="K1680" s="78"/>
      <c r="L1680" s="78"/>
      <c r="M1680" s="78"/>
      <c r="N1680" s="78"/>
      <c r="O1680" s="78"/>
      <c r="P1680" s="6"/>
      <c r="Q1680" s="6"/>
      <c r="R1680" s="6"/>
      <c r="S1680" s="6"/>
      <c r="T1680" s="6"/>
      <c r="U1680" s="6"/>
      <c r="V1680" s="6"/>
    </row>
    <row r="1681" spans="2:22" s="77" customFormat="1" x14ac:dyDescent="0.2">
      <c r="B1681" s="128"/>
      <c r="E1681" s="78"/>
      <c r="F1681" s="166"/>
      <c r="G1681" s="78"/>
      <c r="H1681" s="161"/>
      <c r="I1681" s="161"/>
      <c r="J1681" s="161"/>
      <c r="K1681" s="78"/>
      <c r="L1681" s="78"/>
      <c r="M1681" s="78"/>
      <c r="N1681" s="78"/>
      <c r="O1681" s="78"/>
      <c r="P1681" s="6"/>
      <c r="Q1681" s="6"/>
      <c r="R1681" s="6"/>
      <c r="S1681" s="6"/>
      <c r="T1681" s="6"/>
      <c r="U1681" s="6"/>
      <c r="V1681" s="6"/>
    </row>
    <row r="1682" spans="2:22" s="77" customFormat="1" x14ac:dyDescent="0.2">
      <c r="B1682" s="128"/>
      <c r="E1682" s="78"/>
      <c r="F1682" s="166"/>
      <c r="G1682" s="78"/>
      <c r="H1682" s="161"/>
      <c r="I1682" s="161"/>
      <c r="J1682" s="161"/>
      <c r="K1682" s="78"/>
      <c r="L1682" s="78"/>
      <c r="M1682" s="78"/>
      <c r="N1682" s="78"/>
      <c r="O1682" s="78"/>
      <c r="P1682" s="6"/>
      <c r="Q1682" s="6"/>
      <c r="R1682" s="6"/>
      <c r="S1682" s="6"/>
      <c r="T1682" s="6"/>
      <c r="U1682" s="6"/>
      <c r="V1682" s="6"/>
    </row>
    <row r="1683" spans="2:22" s="77" customFormat="1" x14ac:dyDescent="0.2">
      <c r="B1683" s="128"/>
      <c r="E1683" s="78"/>
      <c r="F1683" s="166"/>
      <c r="G1683" s="78"/>
      <c r="H1683" s="161"/>
      <c r="I1683" s="161"/>
      <c r="J1683" s="161"/>
      <c r="K1683" s="78"/>
      <c r="L1683" s="78"/>
      <c r="M1683" s="78"/>
      <c r="N1683" s="78"/>
      <c r="O1683" s="78"/>
      <c r="P1683" s="6"/>
      <c r="Q1683" s="6"/>
      <c r="R1683" s="6"/>
      <c r="S1683" s="6"/>
      <c r="T1683" s="6"/>
      <c r="U1683" s="6"/>
      <c r="V1683" s="6"/>
    </row>
    <row r="1684" spans="2:22" s="77" customFormat="1" x14ac:dyDescent="0.2">
      <c r="B1684" s="128"/>
      <c r="E1684" s="78"/>
      <c r="F1684" s="166"/>
      <c r="G1684" s="78"/>
      <c r="H1684" s="161"/>
      <c r="I1684" s="161"/>
      <c r="J1684" s="161"/>
      <c r="K1684" s="78"/>
      <c r="L1684" s="78"/>
      <c r="M1684" s="78"/>
      <c r="N1684" s="78"/>
      <c r="O1684" s="78"/>
      <c r="P1684" s="6"/>
      <c r="Q1684" s="6"/>
      <c r="R1684" s="6"/>
      <c r="S1684" s="6"/>
      <c r="T1684" s="6"/>
      <c r="U1684" s="6"/>
      <c r="V1684" s="6"/>
    </row>
    <row r="1685" spans="2:22" s="77" customFormat="1" x14ac:dyDescent="0.2">
      <c r="B1685" s="128"/>
      <c r="E1685" s="78"/>
      <c r="F1685" s="166"/>
      <c r="G1685" s="78"/>
      <c r="H1685" s="161"/>
      <c r="I1685" s="161"/>
      <c r="J1685" s="161"/>
      <c r="K1685" s="78"/>
      <c r="L1685" s="78"/>
      <c r="M1685" s="78"/>
      <c r="N1685" s="78"/>
      <c r="O1685" s="78"/>
      <c r="P1685" s="6"/>
      <c r="Q1685" s="6"/>
      <c r="R1685" s="6"/>
      <c r="S1685" s="6"/>
      <c r="T1685" s="6"/>
      <c r="U1685" s="6"/>
      <c r="V1685" s="6"/>
    </row>
    <row r="1686" spans="2:22" s="77" customFormat="1" x14ac:dyDescent="0.2">
      <c r="B1686" s="128"/>
      <c r="E1686" s="78"/>
      <c r="F1686" s="166"/>
      <c r="G1686" s="78"/>
      <c r="H1686" s="161"/>
      <c r="I1686" s="161"/>
      <c r="J1686" s="161"/>
      <c r="K1686" s="78"/>
      <c r="L1686" s="78"/>
      <c r="M1686" s="78"/>
      <c r="N1686" s="78"/>
      <c r="O1686" s="78"/>
      <c r="P1686" s="6"/>
      <c r="Q1686" s="6"/>
      <c r="R1686" s="6"/>
      <c r="S1686" s="6"/>
      <c r="T1686" s="6"/>
      <c r="U1686" s="6"/>
      <c r="V1686" s="6"/>
    </row>
    <row r="1687" spans="2:22" s="77" customFormat="1" x14ac:dyDescent="0.2">
      <c r="B1687" s="128"/>
      <c r="E1687" s="78"/>
      <c r="F1687" s="166"/>
      <c r="G1687" s="78"/>
      <c r="H1687" s="161"/>
      <c r="I1687" s="161"/>
      <c r="J1687" s="161"/>
      <c r="K1687" s="78"/>
      <c r="L1687" s="78"/>
      <c r="M1687" s="78"/>
      <c r="N1687" s="78"/>
      <c r="O1687" s="78"/>
      <c r="P1687" s="6"/>
      <c r="Q1687" s="6"/>
      <c r="R1687" s="6"/>
      <c r="S1687" s="6"/>
      <c r="T1687" s="6"/>
      <c r="U1687" s="6"/>
      <c r="V1687" s="6"/>
    </row>
    <row r="1688" spans="2:22" s="77" customFormat="1" x14ac:dyDescent="0.2">
      <c r="B1688" s="128"/>
      <c r="E1688" s="78"/>
      <c r="F1688" s="166"/>
      <c r="G1688" s="78"/>
      <c r="H1688" s="161"/>
      <c r="I1688" s="161"/>
      <c r="J1688" s="161"/>
      <c r="K1688" s="78"/>
      <c r="L1688" s="78"/>
      <c r="M1688" s="78"/>
      <c r="N1688" s="78"/>
      <c r="O1688" s="78"/>
      <c r="P1688" s="6"/>
      <c r="Q1688" s="6"/>
      <c r="R1688" s="6"/>
      <c r="S1688" s="6"/>
      <c r="T1688" s="6"/>
      <c r="U1688" s="6"/>
      <c r="V1688" s="6"/>
    </row>
    <row r="1689" spans="2:22" s="77" customFormat="1" x14ac:dyDescent="0.2">
      <c r="B1689" s="128"/>
      <c r="E1689" s="78"/>
      <c r="F1689" s="166"/>
      <c r="G1689" s="78"/>
      <c r="H1689" s="161"/>
      <c r="I1689" s="161"/>
      <c r="J1689" s="161"/>
      <c r="K1689" s="78"/>
      <c r="L1689" s="78"/>
      <c r="M1689" s="78"/>
      <c r="N1689" s="78"/>
      <c r="O1689" s="78"/>
      <c r="P1689" s="6"/>
      <c r="Q1689" s="6"/>
      <c r="R1689" s="6"/>
      <c r="S1689" s="6"/>
      <c r="T1689" s="6"/>
      <c r="U1689" s="6"/>
      <c r="V1689" s="6"/>
    </row>
    <row r="1690" spans="2:22" s="77" customFormat="1" x14ac:dyDescent="0.2">
      <c r="B1690" s="128"/>
      <c r="E1690" s="78"/>
      <c r="F1690" s="166"/>
      <c r="G1690" s="78"/>
      <c r="H1690" s="161"/>
      <c r="I1690" s="161"/>
      <c r="J1690" s="161"/>
      <c r="K1690" s="78"/>
      <c r="L1690" s="78"/>
      <c r="M1690" s="78"/>
      <c r="N1690" s="78"/>
      <c r="O1690" s="78"/>
      <c r="P1690" s="6"/>
      <c r="Q1690" s="6"/>
      <c r="R1690" s="6"/>
      <c r="S1690" s="6"/>
      <c r="T1690" s="6"/>
      <c r="U1690" s="6"/>
      <c r="V1690" s="6"/>
    </row>
    <row r="1691" spans="2:22" s="77" customFormat="1" x14ac:dyDescent="0.2">
      <c r="B1691" s="128"/>
      <c r="E1691" s="78"/>
      <c r="F1691" s="166"/>
      <c r="G1691" s="78"/>
      <c r="H1691" s="161"/>
      <c r="I1691" s="161"/>
      <c r="J1691" s="161"/>
      <c r="K1691" s="78"/>
      <c r="L1691" s="78"/>
      <c r="M1691" s="78"/>
      <c r="N1691" s="78"/>
      <c r="O1691" s="78"/>
      <c r="P1691" s="6"/>
      <c r="Q1691" s="6"/>
      <c r="R1691" s="6"/>
      <c r="S1691" s="6"/>
      <c r="T1691" s="6"/>
      <c r="U1691" s="6"/>
      <c r="V1691" s="6"/>
    </row>
    <row r="1692" spans="2:22" s="77" customFormat="1" x14ac:dyDescent="0.2">
      <c r="B1692" s="128"/>
      <c r="E1692" s="78"/>
      <c r="F1692" s="166"/>
      <c r="G1692" s="78"/>
      <c r="H1692" s="161"/>
      <c r="I1692" s="161"/>
      <c r="J1692" s="161"/>
      <c r="K1692" s="78"/>
      <c r="L1692" s="78"/>
      <c r="M1692" s="78"/>
      <c r="N1692" s="78"/>
      <c r="O1692" s="78"/>
      <c r="P1692" s="6"/>
      <c r="Q1692" s="6"/>
      <c r="R1692" s="6"/>
      <c r="S1692" s="6"/>
      <c r="T1692" s="6"/>
      <c r="U1692" s="6"/>
      <c r="V1692" s="6"/>
    </row>
    <row r="1693" spans="2:22" s="77" customFormat="1" x14ac:dyDescent="0.2">
      <c r="B1693" s="128"/>
      <c r="E1693" s="78"/>
      <c r="F1693" s="166"/>
      <c r="G1693" s="78"/>
      <c r="H1693" s="161"/>
      <c r="I1693" s="161"/>
      <c r="J1693" s="161"/>
      <c r="K1693" s="78"/>
      <c r="L1693" s="78"/>
      <c r="M1693" s="78"/>
      <c r="N1693" s="78"/>
      <c r="O1693" s="78"/>
      <c r="P1693" s="6"/>
      <c r="Q1693" s="6"/>
      <c r="R1693" s="6"/>
      <c r="S1693" s="6"/>
      <c r="T1693" s="6"/>
      <c r="U1693" s="6"/>
      <c r="V1693" s="6"/>
    </row>
    <row r="1694" spans="2:22" s="77" customFormat="1" x14ac:dyDescent="0.2">
      <c r="B1694" s="128"/>
      <c r="E1694" s="78"/>
      <c r="F1694" s="166"/>
      <c r="G1694" s="78"/>
      <c r="H1694" s="161"/>
      <c r="I1694" s="161"/>
      <c r="J1694" s="161"/>
      <c r="K1694" s="78"/>
      <c r="L1694" s="78"/>
      <c r="M1694" s="78"/>
      <c r="N1694" s="78"/>
      <c r="O1694" s="78"/>
      <c r="P1694" s="6"/>
      <c r="Q1694" s="6"/>
      <c r="R1694" s="6"/>
      <c r="S1694" s="6"/>
      <c r="T1694" s="6"/>
      <c r="U1694" s="6"/>
      <c r="V1694" s="6"/>
    </row>
    <row r="1695" spans="2:22" s="77" customFormat="1" x14ac:dyDescent="0.2">
      <c r="B1695" s="128"/>
      <c r="E1695" s="78"/>
      <c r="F1695" s="166"/>
      <c r="G1695" s="78"/>
      <c r="H1695" s="161"/>
      <c r="I1695" s="161"/>
      <c r="J1695" s="161"/>
      <c r="K1695" s="78"/>
      <c r="L1695" s="78"/>
      <c r="M1695" s="78"/>
      <c r="N1695" s="78"/>
      <c r="O1695" s="78"/>
      <c r="P1695" s="6"/>
      <c r="Q1695" s="6"/>
      <c r="R1695" s="6"/>
      <c r="S1695" s="6"/>
      <c r="T1695" s="6"/>
      <c r="U1695" s="6"/>
      <c r="V1695" s="6"/>
    </row>
    <row r="1696" spans="2:22" s="77" customFormat="1" x14ac:dyDescent="0.2">
      <c r="B1696" s="128"/>
      <c r="E1696" s="78"/>
      <c r="F1696" s="166"/>
      <c r="G1696" s="78"/>
      <c r="H1696" s="161"/>
      <c r="I1696" s="161"/>
      <c r="J1696" s="161"/>
      <c r="K1696" s="78"/>
      <c r="L1696" s="78"/>
      <c r="M1696" s="78"/>
      <c r="N1696" s="78"/>
      <c r="O1696" s="78"/>
      <c r="P1696" s="6"/>
      <c r="Q1696" s="6"/>
      <c r="R1696" s="6"/>
      <c r="S1696" s="6"/>
      <c r="T1696" s="6"/>
      <c r="U1696" s="6"/>
      <c r="V1696" s="6"/>
    </row>
    <row r="1697" spans="2:22" s="77" customFormat="1" x14ac:dyDescent="0.2">
      <c r="B1697" s="128"/>
      <c r="E1697" s="78"/>
      <c r="F1697" s="166"/>
      <c r="G1697" s="78"/>
      <c r="H1697" s="161"/>
      <c r="I1697" s="161"/>
      <c r="J1697" s="161"/>
      <c r="K1697" s="78"/>
      <c r="L1697" s="78"/>
      <c r="M1697" s="78"/>
      <c r="N1697" s="78"/>
      <c r="O1697" s="78"/>
      <c r="P1697" s="6"/>
      <c r="Q1697" s="6"/>
      <c r="R1697" s="6"/>
      <c r="S1697" s="6"/>
      <c r="T1697" s="6"/>
      <c r="U1697" s="6"/>
      <c r="V1697" s="6"/>
    </row>
    <row r="1698" spans="2:22" s="77" customFormat="1" x14ac:dyDescent="0.2">
      <c r="B1698" s="128"/>
      <c r="E1698" s="78"/>
      <c r="F1698" s="166"/>
      <c r="G1698" s="78"/>
      <c r="H1698" s="161"/>
      <c r="I1698" s="161"/>
      <c r="J1698" s="161"/>
      <c r="K1698" s="78"/>
      <c r="L1698" s="78"/>
      <c r="M1698" s="78"/>
      <c r="N1698" s="78"/>
      <c r="O1698" s="78"/>
      <c r="P1698" s="6"/>
      <c r="Q1698" s="6"/>
      <c r="R1698" s="6"/>
      <c r="S1698" s="6"/>
      <c r="T1698" s="6"/>
      <c r="U1698" s="6"/>
      <c r="V1698" s="6"/>
    </row>
    <row r="1699" spans="2:22" s="77" customFormat="1" x14ac:dyDescent="0.2">
      <c r="B1699" s="128"/>
      <c r="E1699" s="78"/>
      <c r="F1699" s="166"/>
      <c r="G1699" s="78"/>
      <c r="H1699" s="161"/>
      <c r="I1699" s="161"/>
      <c r="J1699" s="161"/>
      <c r="K1699" s="78"/>
      <c r="L1699" s="78"/>
      <c r="M1699" s="78"/>
      <c r="N1699" s="78"/>
      <c r="O1699" s="78"/>
      <c r="P1699" s="6"/>
      <c r="Q1699" s="6"/>
      <c r="R1699" s="6"/>
      <c r="S1699" s="6"/>
      <c r="T1699" s="6"/>
      <c r="U1699" s="6"/>
      <c r="V1699" s="6"/>
    </row>
    <row r="1700" spans="2:22" s="77" customFormat="1" x14ac:dyDescent="0.2">
      <c r="B1700" s="128"/>
      <c r="E1700" s="78"/>
      <c r="F1700" s="166"/>
      <c r="G1700" s="78"/>
      <c r="H1700" s="161"/>
      <c r="I1700" s="161"/>
      <c r="J1700" s="161"/>
      <c r="K1700" s="78"/>
      <c r="L1700" s="78"/>
      <c r="M1700" s="78"/>
      <c r="N1700" s="78"/>
      <c r="O1700" s="78"/>
      <c r="P1700" s="6"/>
      <c r="Q1700" s="6"/>
      <c r="R1700" s="6"/>
      <c r="S1700" s="6"/>
      <c r="T1700" s="6"/>
      <c r="U1700" s="6"/>
      <c r="V1700" s="6"/>
    </row>
    <row r="1701" spans="2:22" s="77" customFormat="1" x14ac:dyDescent="0.2">
      <c r="B1701" s="128"/>
      <c r="E1701" s="78"/>
      <c r="F1701" s="166"/>
      <c r="G1701" s="78"/>
      <c r="H1701" s="161"/>
      <c r="I1701" s="161"/>
      <c r="J1701" s="161"/>
      <c r="K1701" s="78"/>
      <c r="L1701" s="78"/>
      <c r="M1701" s="78"/>
      <c r="N1701" s="78"/>
      <c r="O1701" s="78"/>
      <c r="P1701" s="6"/>
      <c r="Q1701" s="6"/>
      <c r="R1701" s="6"/>
      <c r="S1701" s="6"/>
      <c r="T1701" s="6"/>
      <c r="U1701" s="6"/>
      <c r="V1701" s="6"/>
    </row>
    <row r="1702" spans="2:22" s="77" customFormat="1" x14ac:dyDescent="0.2">
      <c r="B1702" s="128"/>
      <c r="E1702" s="78"/>
      <c r="F1702" s="166"/>
      <c r="G1702" s="78"/>
      <c r="H1702" s="161"/>
      <c r="I1702" s="161"/>
      <c r="J1702" s="161"/>
      <c r="K1702" s="78"/>
      <c r="L1702" s="78"/>
      <c r="M1702" s="78"/>
      <c r="N1702" s="78"/>
      <c r="O1702" s="78"/>
      <c r="P1702" s="6"/>
      <c r="Q1702" s="6"/>
      <c r="R1702" s="6"/>
      <c r="S1702" s="6"/>
      <c r="T1702" s="6"/>
      <c r="U1702" s="6"/>
      <c r="V1702" s="6"/>
    </row>
    <row r="1703" spans="2:22" s="77" customFormat="1" x14ac:dyDescent="0.2">
      <c r="B1703" s="128"/>
      <c r="E1703" s="78"/>
      <c r="F1703" s="166"/>
      <c r="G1703" s="78"/>
      <c r="H1703" s="161"/>
      <c r="I1703" s="161"/>
      <c r="J1703" s="161"/>
      <c r="K1703" s="78"/>
      <c r="L1703" s="78"/>
      <c r="M1703" s="78"/>
      <c r="N1703" s="78"/>
      <c r="O1703" s="78"/>
      <c r="P1703" s="6"/>
      <c r="Q1703" s="6"/>
      <c r="R1703" s="6"/>
      <c r="S1703" s="6"/>
      <c r="T1703" s="6"/>
      <c r="U1703" s="6"/>
      <c r="V1703" s="6"/>
    </row>
    <row r="1704" spans="2:22" s="77" customFormat="1" x14ac:dyDescent="0.2">
      <c r="B1704" s="128"/>
      <c r="E1704" s="78"/>
      <c r="F1704" s="166"/>
      <c r="G1704" s="78"/>
      <c r="H1704" s="161"/>
      <c r="I1704" s="161"/>
      <c r="J1704" s="161"/>
      <c r="K1704" s="78"/>
      <c r="L1704" s="78"/>
      <c r="M1704" s="78"/>
      <c r="N1704" s="78"/>
      <c r="O1704" s="78"/>
      <c r="P1704" s="6"/>
      <c r="Q1704" s="6"/>
      <c r="R1704" s="6"/>
      <c r="S1704" s="6"/>
      <c r="T1704" s="6"/>
      <c r="U1704" s="6"/>
      <c r="V1704" s="6"/>
    </row>
    <row r="1705" spans="2:22" s="77" customFormat="1" x14ac:dyDescent="0.2">
      <c r="B1705" s="128"/>
      <c r="E1705" s="78"/>
      <c r="F1705" s="166"/>
      <c r="G1705" s="78"/>
      <c r="H1705" s="161"/>
      <c r="I1705" s="161"/>
      <c r="J1705" s="161"/>
      <c r="K1705" s="78"/>
      <c r="L1705" s="78"/>
      <c r="M1705" s="78"/>
      <c r="N1705" s="78"/>
      <c r="O1705" s="78"/>
      <c r="P1705" s="6"/>
      <c r="Q1705" s="6"/>
      <c r="R1705" s="6"/>
      <c r="S1705" s="6"/>
      <c r="T1705" s="6"/>
      <c r="U1705" s="6"/>
      <c r="V1705" s="6"/>
    </row>
    <row r="1706" spans="2:22" s="77" customFormat="1" x14ac:dyDescent="0.2">
      <c r="B1706" s="128"/>
      <c r="E1706" s="78"/>
      <c r="F1706" s="166"/>
      <c r="G1706" s="78"/>
      <c r="H1706" s="161"/>
      <c r="I1706" s="161"/>
      <c r="J1706" s="161"/>
      <c r="K1706" s="78"/>
      <c r="L1706" s="78"/>
      <c r="M1706" s="78"/>
      <c r="N1706" s="78"/>
      <c r="O1706" s="78"/>
      <c r="P1706" s="6"/>
      <c r="Q1706" s="6"/>
      <c r="R1706" s="6"/>
      <c r="S1706" s="6"/>
      <c r="T1706" s="6"/>
      <c r="U1706" s="6"/>
      <c r="V1706" s="6"/>
    </row>
    <row r="1707" spans="2:22" s="77" customFormat="1" x14ac:dyDescent="0.2">
      <c r="B1707" s="128"/>
      <c r="E1707" s="78"/>
      <c r="F1707" s="166"/>
      <c r="G1707" s="78"/>
      <c r="H1707" s="161"/>
      <c r="I1707" s="161"/>
      <c r="J1707" s="161"/>
      <c r="K1707" s="78"/>
      <c r="L1707" s="78"/>
      <c r="M1707" s="78"/>
      <c r="N1707" s="78"/>
      <c r="O1707" s="78"/>
      <c r="P1707" s="6"/>
      <c r="Q1707" s="6"/>
      <c r="R1707" s="6"/>
      <c r="S1707" s="6"/>
      <c r="T1707" s="6"/>
      <c r="U1707" s="6"/>
      <c r="V1707" s="6"/>
    </row>
    <row r="1708" spans="2:22" s="77" customFormat="1" x14ac:dyDescent="0.2">
      <c r="B1708" s="128"/>
      <c r="E1708" s="78"/>
      <c r="F1708" s="166"/>
      <c r="G1708" s="78"/>
      <c r="H1708" s="161"/>
      <c r="I1708" s="161"/>
      <c r="J1708" s="161"/>
      <c r="K1708" s="78"/>
      <c r="L1708" s="78"/>
      <c r="M1708" s="78"/>
      <c r="N1708" s="78"/>
      <c r="O1708" s="78"/>
      <c r="P1708" s="6"/>
      <c r="Q1708" s="6"/>
      <c r="R1708" s="6"/>
      <c r="S1708" s="6"/>
      <c r="T1708" s="6"/>
      <c r="U1708" s="6"/>
      <c r="V1708" s="6"/>
    </row>
    <row r="1709" spans="2:22" s="77" customFormat="1" x14ac:dyDescent="0.2">
      <c r="B1709" s="128"/>
      <c r="E1709" s="78"/>
      <c r="F1709" s="166"/>
      <c r="G1709" s="78"/>
      <c r="H1709" s="161"/>
      <c r="I1709" s="161"/>
      <c r="J1709" s="161"/>
      <c r="K1709" s="78"/>
      <c r="L1709" s="78"/>
      <c r="M1709" s="78"/>
      <c r="N1709" s="78"/>
      <c r="O1709" s="78"/>
      <c r="P1709" s="6"/>
      <c r="Q1709" s="6"/>
      <c r="R1709" s="6"/>
      <c r="S1709" s="6"/>
      <c r="T1709" s="6"/>
      <c r="U1709" s="6"/>
      <c r="V1709" s="6"/>
    </row>
    <row r="1710" spans="2:22" s="77" customFormat="1" x14ac:dyDescent="0.2">
      <c r="B1710" s="128"/>
      <c r="E1710" s="78"/>
      <c r="F1710" s="166"/>
      <c r="G1710" s="78"/>
      <c r="H1710" s="161"/>
      <c r="I1710" s="161"/>
      <c r="J1710" s="161"/>
      <c r="K1710" s="78"/>
      <c r="L1710" s="78"/>
      <c r="M1710" s="78"/>
      <c r="N1710" s="78"/>
      <c r="O1710" s="78"/>
      <c r="P1710" s="6"/>
      <c r="Q1710" s="6"/>
      <c r="R1710" s="6"/>
      <c r="S1710" s="6"/>
      <c r="T1710" s="6"/>
      <c r="U1710" s="6"/>
      <c r="V1710" s="6"/>
    </row>
    <row r="1711" spans="2:22" s="77" customFormat="1" x14ac:dyDescent="0.2">
      <c r="B1711" s="128"/>
      <c r="E1711" s="78"/>
      <c r="F1711" s="166"/>
      <c r="G1711" s="78"/>
      <c r="H1711" s="161"/>
      <c r="I1711" s="161"/>
      <c r="J1711" s="161"/>
      <c r="K1711" s="78"/>
      <c r="L1711" s="78"/>
      <c r="M1711" s="78"/>
      <c r="N1711" s="78"/>
      <c r="O1711" s="78"/>
      <c r="P1711" s="6"/>
      <c r="Q1711" s="6"/>
      <c r="R1711" s="6"/>
      <c r="S1711" s="6"/>
      <c r="T1711" s="6"/>
      <c r="U1711" s="6"/>
      <c r="V1711" s="6"/>
    </row>
    <row r="1712" spans="2:22" s="77" customFormat="1" x14ac:dyDescent="0.2">
      <c r="B1712" s="128"/>
      <c r="E1712" s="78"/>
      <c r="F1712" s="166"/>
      <c r="G1712" s="78"/>
      <c r="H1712" s="161"/>
      <c r="I1712" s="161"/>
      <c r="J1712" s="161"/>
      <c r="K1712" s="78"/>
      <c r="L1712" s="78"/>
      <c r="M1712" s="78"/>
      <c r="N1712" s="78"/>
      <c r="O1712" s="78"/>
      <c r="P1712" s="6"/>
      <c r="Q1712" s="6"/>
      <c r="R1712" s="6"/>
      <c r="S1712" s="6"/>
      <c r="T1712" s="6"/>
      <c r="U1712" s="6"/>
      <c r="V1712" s="6"/>
    </row>
    <row r="1713" spans="2:22" s="77" customFormat="1" x14ac:dyDescent="0.2">
      <c r="B1713" s="128"/>
      <c r="E1713" s="78"/>
      <c r="F1713" s="166"/>
      <c r="G1713" s="78"/>
      <c r="H1713" s="161"/>
      <c r="I1713" s="161"/>
      <c r="J1713" s="161"/>
      <c r="K1713" s="78"/>
      <c r="L1713" s="78"/>
      <c r="M1713" s="78"/>
      <c r="N1713" s="78"/>
      <c r="O1713" s="78"/>
      <c r="P1713" s="6"/>
      <c r="Q1713" s="6"/>
      <c r="R1713" s="6"/>
      <c r="S1713" s="6"/>
      <c r="T1713" s="6"/>
      <c r="U1713" s="6"/>
      <c r="V1713" s="6"/>
    </row>
    <row r="1714" spans="2:22" s="77" customFormat="1" x14ac:dyDescent="0.2">
      <c r="B1714" s="128"/>
      <c r="E1714" s="78"/>
      <c r="F1714" s="166"/>
      <c r="G1714" s="78"/>
      <c r="H1714" s="161"/>
      <c r="I1714" s="161"/>
      <c r="J1714" s="161"/>
      <c r="K1714" s="78"/>
      <c r="L1714" s="78"/>
      <c r="M1714" s="78"/>
      <c r="N1714" s="78"/>
      <c r="O1714" s="78"/>
      <c r="P1714" s="6"/>
      <c r="Q1714" s="6"/>
      <c r="R1714" s="6"/>
      <c r="S1714" s="6"/>
      <c r="T1714" s="6"/>
      <c r="U1714" s="6"/>
      <c r="V1714" s="6"/>
    </row>
    <row r="1715" spans="2:22" s="77" customFormat="1" x14ac:dyDescent="0.2">
      <c r="B1715" s="128"/>
      <c r="E1715" s="78"/>
      <c r="F1715" s="166"/>
      <c r="G1715" s="78"/>
      <c r="H1715" s="161"/>
      <c r="I1715" s="161"/>
      <c r="J1715" s="161"/>
      <c r="K1715" s="78"/>
      <c r="L1715" s="78"/>
      <c r="M1715" s="78"/>
      <c r="N1715" s="78"/>
      <c r="O1715" s="78"/>
      <c r="P1715" s="6"/>
      <c r="Q1715" s="6"/>
      <c r="R1715" s="6"/>
      <c r="S1715" s="6"/>
      <c r="T1715" s="6"/>
      <c r="U1715" s="6"/>
      <c r="V1715" s="6"/>
    </row>
    <row r="1716" spans="2:22" s="77" customFormat="1" x14ac:dyDescent="0.2">
      <c r="B1716" s="128"/>
      <c r="E1716" s="78"/>
      <c r="F1716" s="166"/>
      <c r="G1716" s="78"/>
      <c r="H1716" s="161"/>
      <c r="I1716" s="161"/>
      <c r="J1716" s="161"/>
      <c r="K1716" s="78"/>
      <c r="L1716" s="78"/>
      <c r="M1716" s="78"/>
      <c r="N1716" s="78"/>
      <c r="O1716" s="78"/>
      <c r="P1716" s="6"/>
      <c r="Q1716" s="6"/>
      <c r="R1716" s="6"/>
      <c r="S1716" s="6"/>
      <c r="T1716" s="6"/>
      <c r="U1716" s="6"/>
      <c r="V1716" s="6"/>
    </row>
    <row r="1717" spans="2:22" s="77" customFormat="1" x14ac:dyDescent="0.2">
      <c r="B1717" s="128"/>
      <c r="E1717" s="78"/>
      <c r="F1717" s="166"/>
      <c r="G1717" s="78"/>
      <c r="H1717" s="161"/>
      <c r="I1717" s="161"/>
      <c r="J1717" s="161"/>
      <c r="K1717" s="78"/>
      <c r="L1717" s="78"/>
      <c r="M1717" s="78"/>
      <c r="N1717" s="78"/>
      <c r="O1717" s="78"/>
      <c r="P1717" s="6"/>
      <c r="Q1717" s="6"/>
      <c r="R1717" s="6"/>
      <c r="S1717" s="6"/>
      <c r="T1717" s="6"/>
      <c r="U1717" s="6"/>
      <c r="V1717" s="6"/>
    </row>
    <row r="1718" spans="2:22" s="77" customFormat="1" x14ac:dyDescent="0.2">
      <c r="B1718" s="128"/>
      <c r="E1718" s="78"/>
      <c r="F1718" s="166"/>
      <c r="G1718" s="78"/>
      <c r="H1718" s="161"/>
      <c r="I1718" s="161"/>
      <c r="J1718" s="161"/>
      <c r="K1718" s="78"/>
      <c r="L1718" s="78"/>
      <c r="M1718" s="78"/>
      <c r="N1718" s="78"/>
      <c r="O1718" s="78"/>
      <c r="P1718" s="6"/>
      <c r="Q1718" s="6"/>
      <c r="R1718" s="6"/>
      <c r="S1718" s="6"/>
      <c r="T1718" s="6"/>
      <c r="U1718" s="6"/>
      <c r="V1718" s="6"/>
    </row>
    <row r="1719" spans="2:22" s="77" customFormat="1" x14ac:dyDescent="0.2">
      <c r="B1719" s="128"/>
      <c r="E1719" s="78"/>
      <c r="F1719" s="166"/>
      <c r="G1719" s="78"/>
      <c r="H1719" s="161"/>
      <c r="I1719" s="161"/>
      <c r="J1719" s="161"/>
      <c r="K1719" s="78"/>
      <c r="L1719" s="78"/>
      <c r="M1719" s="78"/>
      <c r="N1719" s="78"/>
      <c r="O1719" s="78"/>
      <c r="P1719" s="6"/>
      <c r="Q1719" s="6"/>
      <c r="R1719" s="6"/>
      <c r="S1719" s="6"/>
      <c r="T1719" s="6"/>
      <c r="U1719" s="6"/>
      <c r="V1719" s="6"/>
    </row>
    <row r="1720" spans="2:22" s="77" customFormat="1" x14ac:dyDescent="0.2">
      <c r="B1720" s="128"/>
      <c r="E1720" s="78"/>
      <c r="F1720" s="166"/>
      <c r="G1720" s="78"/>
      <c r="H1720" s="161"/>
      <c r="I1720" s="161"/>
      <c r="J1720" s="161"/>
      <c r="K1720" s="78"/>
      <c r="L1720" s="78"/>
      <c r="M1720" s="78"/>
      <c r="N1720" s="78"/>
      <c r="O1720" s="78"/>
      <c r="P1720" s="6"/>
      <c r="Q1720" s="6"/>
      <c r="R1720" s="6"/>
      <c r="S1720" s="6"/>
      <c r="T1720" s="6"/>
      <c r="U1720" s="6"/>
      <c r="V1720" s="6"/>
    </row>
    <row r="1721" spans="2:22" s="77" customFormat="1" x14ac:dyDescent="0.2">
      <c r="B1721" s="128"/>
      <c r="E1721" s="78"/>
      <c r="F1721" s="166"/>
      <c r="G1721" s="78"/>
      <c r="H1721" s="161"/>
      <c r="I1721" s="161"/>
      <c r="J1721" s="161"/>
      <c r="K1721" s="78"/>
      <c r="L1721" s="78"/>
      <c r="M1721" s="78"/>
      <c r="N1721" s="78"/>
      <c r="O1721" s="78"/>
      <c r="P1721" s="6"/>
      <c r="Q1721" s="6"/>
      <c r="R1721" s="6"/>
      <c r="S1721" s="6"/>
      <c r="T1721" s="6"/>
      <c r="U1721" s="6"/>
      <c r="V1721" s="6"/>
    </row>
    <row r="1722" spans="2:22" s="77" customFormat="1" x14ac:dyDescent="0.2">
      <c r="B1722" s="128"/>
      <c r="E1722" s="78"/>
      <c r="F1722" s="166"/>
      <c r="G1722" s="78"/>
      <c r="H1722" s="161"/>
      <c r="I1722" s="161"/>
      <c r="J1722" s="161"/>
      <c r="K1722" s="78"/>
      <c r="L1722" s="78"/>
      <c r="M1722" s="78"/>
      <c r="N1722" s="78"/>
      <c r="O1722" s="78"/>
      <c r="P1722" s="6"/>
      <c r="Q1722" s="6"/>
      <c r="R1722" s="6"/>
      <c r="S1722" s="6"/>
      <c r="T1722" s="6"/>
      <c r="U1722" s="6"/>
      <c r="V1722" s="6"/>
    </row>
    <row r="1723" spans="2:22" s="77" customFormat="1" x14ac:dyDescent="0.2">
      <c r="B1723" s="128"/>
      <c r="E1723" s="78"/>
      <c r="F1723" s="166"/>
      <c r="G1723" s="78"/>
      <c r="H1723" s="161"/>
      <c r="I1723" s="161"/>
      <c r="J1723" s="161"/>
      <c r="K1723" s="78"/>
      <c r="L1723" s="78"/>
      <c r="M1723" s="78"/>
      <c r="N1723" s="78"/>
      <c r="O1723" s="78"/>
      <c r="P1723" s="6"/>
      <c r="Q1723" s="6"/>
      <c r="R1723" s="6"/>
      <c r="S1723" s="6"/>
      <c r="T1723" s="6"/>
      <c r="U1723" s="6"/>
      <c r="V1723" s="6"/>
    </row>
    <row r="1724" spans="2:22" s="77" customFormat="1" x14ac:dyDescent="0.2">
      <c r="B1724" s="128"/>
      <c r="E1724" s="78"/>
      <c r="F1724" s="166"/>
      <c r="G1724" s="78"/>
      <c r="H1724" s="161"/>
      <c r="I1724" s="161"/>
      <c r="J1724" s="161"/>
      <c r="K1724" s="78"/>
      <c r="L1724" s="78"/>
      <c r="M1724" s="78"/>
      <c r="N1724" s="78"/>
      <c r="O1724" s="78"/>
      <c r="P1724" s="6"/>
      <c r="Q1724" s="6"/>
      <c r="R1724" s="6"/>
      <c r="S1724" s="6"/>
      <c r="T1724" s="6"/>
      <c r="U1724" s="6"/>
      <c r="V1724" s="6"/>
    </row>
    <row r="1725" spans="2:22" s="77" customFormat="1" x14ac:dyDescent="0.2">
      <c r="B1725" s="128"/>
      <c r="E1725" s="78"/>
      <c r="F1725" s="166"/>
      <c r="G1725" s="78"/>
      <c r="H1725" s="161"/>
      <c r="I1725" s="161"/>
      <c r="J1725" s="161"/>
      <c r="K1725" s="78"/>
      <c r="L1725" s="78"/>
      <c r="M1725" s="78"/>
      <c r="N1725" s="78"/>
      <c r="O1725" s="78"/>
      <c r="P1725" s="6"/>
      <c r="Q1725" s="6"/>
      <c r="R1725" s="6"/>
      <c r="S1725" s="6"/>
      <c r="T1725" s="6"/>
      <c r="U1725" s="6"/>
      <c r="V1725" s="6"/>
    </row>
    <row r="1726" spans="2:22" s="77" customFormat="1" x14ac:dyDescent="0.2">
      <c r="B1726" s="128"/>
      <c r="E1726" s="78"/>
      <c r="F1726" s="166"/>
      <c r="G1726" s="78"/>
      <c r="H1726" s="161"/>
      <c r="I1726" s="161"/>
      <c r="J1726" s="161"/>
      <c r="K1726" s="78"/>
      <c r="L1726" s="78"/>
      <c r="M1726" s="78"/>
      <c r="N1726" s="78"/>
      <c r="O1726" s="78"/>
      <c r="P1726" s="6"/>
      <c r="Q1726" s="6"/>
      <c r="R1726" s="6"/>
      <c r="S1726" s="6"/>
      <c r="T1726" s="6"/>
      <c r="U1726" s="6"/>
      <c r="V1726" s="6"/>
    </row>
    <row r="1727" spans="2:22" s="77" customFormat="1" x14ac:dyDescent="0.2">
      <c r="B1727" s="128"/>
      <c r="E1727" s="78"/>
      <c r="F1727" s="166"/>
      <c r="G1727" s="78"/>
      <c r="H1727" s="161"/>
      <c r="I1727" s="161"/>
      <c r="J1727" s="161"/>
      <c r="K1727" s="78"/>
      <c r="L1727" s="78"/>
      <c r="M1727" s="78"/>
      <c r="N1727" s="78"/>
      <c r="O1727" s="78"/>
      <c r="P1727" s="6"/>
      <c r="Q1727" s="6"/>
      <c r="R1727" s="6"/>
      <c r="S1727" s="6"/>
      <c r="T1727" s="6"/>
      <c r="U1727" s="6"/>
      <c r="V1727" s="6"/>
    </row>
    <row r="1728" spans="2:22" s="77" customFormat="1" x14ac:dyDescent="0.2">
      <c r="B1728" s="128"/>
      <c r="E1728" s="78"/>
      <c r="F1728" s="166"/>
      <c r="G1728" s="78"/>
      <c r="H1728" s="161"/>
      <c r="I1728" s="161"/>
      <c r="J1728" s="161"/>
      <c r="K1728" s="78"/>
      <c r="L1728" s="78"/>
      <c r="M1728" s="78"/>
      <c r="N1728" s="78"/>
      <c r="O1728" s="78"/>
      <c r="P1728" s="6"/>
      <c r="Q1728" s="6"/>
      <c r="R1728" s="6"/>
      <c r="S1728" s="6"/>
      <c r="T1728" s="6"/>
      <c r="U1728" s="6"/>
      <c r="V1728" s="6"/>
    </row>
    <row r="1729" spans="2:22" s="77" customFormat="1" x14ac:dyDescent="0.2">
      <c r="B1729" s="128"/>
      <c r="E1729" s="78"/>
      <c r="F1729" s="166"/>
      <c r="G1729" s="78"/>
      <c r="H1729" s="161"/>
      <c r="I1729" s="161"/>
      <c r="J1729" s="161"/>
      <c r="K1729" s="78"/>
      <c r="L1729" s="78"/>
      <c r="M1729" s="78"/>
      <c r="N1729" s="78"/>
      <c r="O1729" s="78"/>
      <c r="P1729" s="6"/>
      <c r="Q1729" s="6"/>
      <c r="R1729" s="6"/>
      <c r="S1729" s="6"/>
      <c r="T1729" s="6"/>
      <c r="U1729" s="6"/>
      <c r="V1729" s="6"/>
    </row>
    <row r="1730" spans="2:22" s="77" customFormat="1" x14ac:dyDescent="0.2">
      <c r="B1730" s="128"/>
      <c r="E1730" s="78"/>
      <c r="F1730" s="166"/>
      <c r="G1730" s="78"/>
      <c r="H1730" s="161"/>
      <c r="I1730" s="161"/>
      <c r="J1730" s="161"/>
      <c r="K1730" s="78"/>
      <c r="L1730" s="78"/>
      <c r="M1730" s="78"/>
      <c r="N1730" s="78"/>
      <c r="O1730" s="78"/>
      <c r="P1730" s="6"/>
      <c r="Q1730" s="6"/>
      <c r="R1730" s="6"/>
      <c r="S1730" s="6"/>
      <c r="T1730" s="6"/>
      <c r="U1730" s="6"/>
      <c r="V1730" s="6"/>
    </row>
    <row r="1731" spans="2:22" s="77" customFormat="1" x14ac:dyDescent="0.2">
      <c r="B1731" s="128"/>
      <c r="E1731" s="78"/>
      <c r="F1731" s="166"/>
      <c r="G1731" s="78"/>
      <c r="H1731" s="161"/>
      <c r="I1731" s="161"/>
      <c r="J1731" s="161"/>
      <c r="K1731" s="78"/>
      <c r="L1731" s="78"/>
      <c r="M1731" s="78"/>
      <c r="N1731" s="78"/>
      <c r="O1731" s="78"/>
      <c r="P1731" s="6"/>
      <c r="Q1731" s="6"/>
      <c r="R1731" s="6"/>
      <c r="S1731" s="6"/>
      <c r="T1731" s="6"/>
      <c r="U1731" s="6"/>
      <c r="V1731" s="6"/>
    </row>
    <row r="1732" spans="2:22" s="77" customFormat="1" x14ac:dyDescent="0.2">
      <c r="B1732" s="128"/>
      <c r="E1732" s="78"/>
      <c r="F1732" s="166"/>
      <c r="G1732" s="78"/>
      <c r="H1732" s="161"/>
      <c r="I1732" s="161"/>
      <c r="J1732" s="161"/>
      <c r="K1732" s="78"/>
      <c r="L1732" s="78"/>
      <c r="M1732" s="78"/>
      <c r="N1732" s="78"/>
      <c r="O1732" s="78"/>
      <c r="P1732" s="6"/>
      <c r="Q1732" s="6"/>
      <c r="R1732" s="6"/>
      <c r="S1732" s="6"/>
      <c r="T1732" s="6"/>
      <c r="U1732" s="6"/>
      <c r="V1732" s="6"/>
    </row>
    <row r="1733" spans="2:22" s="77" customFormat="1" x14ac:dyDescent="0.2">
      <c r="B1733" s="128"/>
      <c r="E1733" s="78"/>
      <c r="F1733" s="166"/>
      <c r="G1733" s="78"/>
      <c r="H1733" s="161"/>
      <c r="I1733" s="161"/>
      <c r="J1733" s="161"/>
      <c r="K1733" s="78"/>
      <c r="L1733" s="78"/>
      <c r="M1733" s="78"/>
      <c r="N1733" s="78"/>
      <c r="O1733" s="78"/>
      <c r="P1733" s="6"/>
      <c r="Q1733" s="6"/>
      <c r="R1733" s="6"/>
      <c r="S1733" s="6"/>
      <c r="T1733" s="6"/>
      <c r="U1733" s="6"/>
      <c r="V1733" s="6"/>
    </row>
    <row r="1734" spans="2:22" s="77" customFormat="1" x14ac:dyDescent="0.2">
      <c r="B1734" s="128"/>
      <c r="E1734" s="78"/>
      <c r="F1734" s="166"/>
      <c r="G1734" s="78"/>
      <c r="H1734" s="161"/>
      <c r="I1734" s="161"/>
      <c r="J1734" s="161"/>
      <c r="K1734" s="78"/>
      <c r="L1734" s="78"/>
      <c r="M1734" s="78"/>
      <c r="N1734" s="78"/>
      <c r="O1734" s="78"/>
      <c r="P1734" s="6"/>
      <c r="Q1734" s="6"/>
      <c r="R1734" s="6"/>
      <c r="S1734" s="6"/>
      <c r="T1734" s="6"/>
      <c r="U1734" s="6"/>
      <c r="V1734" s="6"/>
    </row>
    <row r="1735" spans="2:22" s="77" customFormat="1" x14ac:dyDescent="0.2">
      <c r="B1735" s="128"/>
      <c r="E1735" s="78"/>
      <c r="F1735" s="166"/>
      <c r="G1735" s="78"/>
      <c r="H1735" s="161"/>
      <c r="I1735" s="161"/>
      <c r="J1735" s="161"/>
      <c r="K1735" s="78"/>
      <c r="L1735" s="78"/>
      <c r="M1735" s="78"/>
      <c r="N1735" s="78"/>
      <c r="O1735" s="78"/>
      <c r="P1735" s="6"/>
      <c r="Q1735" s="6"/>
      <c r="R1735" s="6"/>
      <c r="S1735" s="6"/>
      <c r="T1735" s="6"/>
      <c r="U1735" s="6"/>
      <c r="V1735" s="6"/>
    </row>
    <row r="1736" spans="2:22" s="77" customFormat="1" x14ac:dyDescent="0.2">
      <c r="B1736" s="128"/>
      <c r="E1736" s="78"/>
      <c r="F1736" s="166"/>
      <c r="G1736" s="78"/>
      <c r="H1736" s="161"/>
      <c r="I1736" s="161"/>
      <c r="J1736" s="161"/>
      <c r="K1736" s="78"/>
      <c r="L1736" s="78"/>
      <c r="M1736" s="78"/>
      <c r="N1736" s="78"/>
      <c r="O1736" s="78"/>
      <c r="P1736" s="6"/>
      <c r="Q1736" s="6"/>
      <c r="R1736" s="6"/>
      <c r="S1736" s="6"/>
      <c r="T1736" s="6"/>
      <c r="U1736" s="6"/>
      <c r="V1736" s="6"/>
    </row>
    <row r="1737" spans="2:22" s="77" customFormat="1" x14ac:dyDescent="0.2">
      <c r="B1737" s="128"/>
      <c r="E1737" s="78"/>
      <c r="F1737" s="166"/>
      <c r="G1737" s="78"/>
      <c r="H1737" s="161"/>
      <c r="I1737" s="161"/>
      <c r="J1737" s="161"/>
      <c r="K1737" s="78"/>
      <c r="L1737" s="78"/>
      <c r="M1737" s="78"/>
      <c r="N1737" s="78"/>
      <c r="O1737" s="78"/>
      <c r="P1737" s="6"/>
      <c r="Q1737" s="6"/>
      <c r="R1737" s="6"/>
      <c r="S1737" s="6"/>
      <c r="T1737" s="6"/>
      <c r="U1737" s="6"/>
      <c r="V1737" s="6"/>
    </row>
    <row r="1738" spans="2:22" s="77" customFormat="1" x14ac:dyDescent="0.2">
      <c r="B1738" s="128"/>
      <c r="E1738" s="78"/>
      <c r="F1738" s="166"/>
      <c r="G1738" s="78"/>
      <c r="H1738" s="161"/>
      <c r="I1738" s="161"/>
      <c r="J1738" s="161"/>
      <c r="K1738" s="78"/>
      <c r="L1738" s="78"/>
      <c r="M1738" s="78"/>
      <c r="N1738" s="78"/>
      <c r="O1738" s="78"/>
      <c r="P1738" s="6"/>
      <c r="Q1738" s="6"/>
      <c r="R1738" s="6"/>
      <c r="S1738" s="6"/>
      <c r="T1738" s="6"/>
      <c r="U1738" s="6"/>
      <c r="V1738" s="6"/>
    </row>
    <row r="1739" spans="2:22" s="77" customFormat="1" x14ac:dyDescent="0.2">
      <c r="B1739" s="128"/>
      <c r="E1739" s="78"/>
      <c r="F1739" s="166"/>
      <c r="G1739" s="78"/>
      <c r="H1739" s="161"/>
      <c r="I1739" s="161"/>
      <c r="J1739" s="161"/>
      <c r="K1739" s="78"/>
      <c r="L1739" s="78"/>
      <c r="M1739" s="78"/>
      <c r="N1739" s="78"/>
      <c r="O1739" s="78"/>
      <c r="P1739" s="6"/>
      <c r="Q1739" s="6"/>
      <c r="R1739" s="6"/>
      <c r="S1739" s="6"/>
      <c r="T1739" s="6"/>
      <c r="U1739" s="6"/>
      <c r="V1739" s="6"/>
    </row>
    <row r="1740" spans="2:22" s="77" customFormat="1" x14ac:dyDescent="0.2">
      <c r="B1740" s="128"/>
      <c r="E1740" s="78"/>
      <c r="F1740" s="166"/>
      <c r="G1740" s="78"/>
      <c r="H1740" s="161"/>
      <c r="I1740" s="161"/>
      <c r="J1740" s="161"/>
      <c r="K1740" s="78"/>
      <c r="L1740" s="78"/>
      <c r="M1740" s="78"/>
      <c r="N1740" s="78"/>
      <c r="O1740" s="78"/>
      <c r="P1740" s="6"/>
      <c r="Q1740" s="6"/>
      <c r="R1740" s="6"/>
      <c r="S1740" s="6"/>
      <c r="T1740" s="6"/>
      <c r="U1740" s="6"/>
      <c r="V1740" s="6"/>
    </row>
    <row r="1741" spans="2:22" s="77" customFormat="1" x14ac:dyDescent="0.2">
      <c r="B1741" s="128"/>
      <c r="E1741" s="78"/>
      <c r="F1741" s="166"/>
      <c r="G1741" s="78"/>
      <c r="H1741" s="161"/>
      <c r="I1741" s="161"/>
      <c r="J1741" s="161"/>
      <c r="K1741" s="78"/>
      <c r="L1741" s="78"/>
      <c r="M1741" s="78"/>
      <c r="N1741" s="78"/>
      <c r="O1741" s="78"/>
      <c r="P1741" s="6"/>
      <c r="Q1741" s="6"/>
      <c r="R1741" s="6"/>
      <c r="S1741" s="6"/>
      <c r="T1741" s="6"/>
      <c r="U1741" s="6"/>
      <c r="V1741" s="6"/>
    </row>
    <row r="1742" spans="2:22" s="77" customFormat="1" x14ac:dyDescent="0.2">
      <c r="B1742" s="128"/>
      <c r="E1742" s="78"/>
      <c r="F1742" s="166"/>
      <c r="G1742" s="78"/>
      <c r="H1742" s="161"/>
      <c r="I1742" s="161"/>
      <c r="J1742" s="161"/>
      <c r="K1742" s="78"/>
      <c r="L1742" s="78"/>
      <c r="M1742" s="78"/>
      <c r="N1742" s="78"/>
      <c r="O1742" s="78"/>
      <c r="P1742" s="6"/>
      <c r="Q1742" s="6"/>
      <c r="R1742" s="6"/>
      <c r="S1742" s="6"/>
      <c r="T1742" s="6"/>
      <c r="U1742" s="6"/>
      <c r="V1742" s="6"/>
    </row>
    <row r="1743" spans="2:22" s="77" customFormat="1" x14ac:dyDescent="0.2">
      <c r="B1743" s="128"/>
      <c r="E1743" s="78"/>
      <c r="F1743" s="166"/>
      <c r="G1743" s="78"/>
      <c r="H1743" s="161"/>
      <c r="I1743" s="161"/>
      <c r="J1743" s="161"/>
      <c r="K1743" s="78"/>
      <c r="L1743" s="78"/>
      <c r="M1743" s="78"/>
      <c r="N1743" s="78"/>
      <c r="O1743" s="78"/>
      <c r="P1743" s="6"/>
      <c r="Q1743" s="6"/>
      <c r="R1743" s="6"/>
      <c r="S1743" s="6"/>
      <c r="T1743" s="6"/>
      <c r="U1743" s="6"/>
      <c r="V1743" s="6"/>
    </row>
    <row r="1744" spans="2:22" s="77" customFormat="1" x14ac:dyDescent="0.2">
      <c r="B1744" s="128"/>
      <c r="E1744" s="78"/>
      <c r="F1744" s="166"/>
      <c r="G1744" s="78"/>
      <c r="H1744" s="161"/>
      <c r="I1744" s="161"/>
      <c r="J1744" s="161"/>
      <c r="K1744" s="78"/>
      <c r="L1744" s="78"/>
      <c r="M1744" s="78"/>
      <c r="N1744" s="78"/>
      <c r="O1744" s="78"/>
      <c r="P1744" s="6"/>
      <c r="Q1744" s="6"/>
      <c r="R1744" s="6"/>
      <c r="S1744" s="6"/>
      <c r="T1744" s="6"/>
      <c r="U1744" s="6"/>
      <c r="V1744" s="6"/>
    </row>
    <row r="1745" spans="2:22" s="77" customFormat="1" x14ac:dyDescent="0.2">
      <c r="B1745" s="128"/>
      <c r="E1745" s="78"/>
      <c r="F1745" s="166"/>
      <c r="G1745" s="78"/>
      <c r="H1745" s="161"/>
      <c r="I1745" s="161"/>
      <c r="J1745" s="161"/>
      <c r="K1745" s="78"/>
      <c r="L1745" s="78"/>
      <c r="M1745" s="78"/>
      <c r="N1745" s="78"/>
      <c r="O1745" s="78"/>
      <c r="P1745" s="6"/>
      <c r="Q1745" s="6"/>
      <c r="R1745" s="6"/>
      <c r="S1745" s="6"/>
      <c r="T1745" s="6"/>
      <c r="U1745" s="6"/>
      <c r="V1745" s="6"/>
    </row>
    <row r="1746" spans="2:22" s="77" customFormat="1" x14ac:dyDescent="0.2">
      <c r="B1746" s="128"/>
      <c r="E1746" s="78"/>
      <c r="F1746" s="166"/>
      <c r="G1746" s="78"/>
      <c r="H1746" s="161"/>
      <c r="I1746" s="161"/>
      <c r="J1746" s="161"/>
      <c r="K1746" s="78"/>
      <c r="L1746" s="78"/>
      <c r="M1746" s="78"/>
      <c r="N1746" s="78"/>
      <c r="O1746" s="78"/>
      <c r="P1746" s="6"/>
      <c r="Q1746" s="6"/>
      <c r="R1746" s="6"/>
      <c r="S1746" s="6"/>
      <c r="T1746" s="6"/>
      <c r="U1746" s="6"/>
      <c r="V1746" s="6"/>
    </row>
    <row r="1747" spans="2:22" s="77" customFormat="1" x14ac:dyDescent="0.2">
      <c r="B1747" s="128"/>
      <c r="E1747" s="78"/>
      <c r="F1747" s="166"/>
      <c r="G1747" s="78"/>
      <c r="H1747" s="161"/>
      <c r="I1747" s="161"/>
      <c r="J1747" s="161"/>
      <c r="K1747" s="78"/>
      <c r="L1747" s="78"/>
      <c r="M1747" s="78"/>
      <c r="N1747" s="78"/>
      <c r="O1747" s="78"/>
      <c r="P1747" s="6"/>
      <c r="Q1747" s="6"/>
      <c r="R1747" s="6"/>
      <c r="S1747" s="6"/>
      <c r="T1747" s="6"/>
      <c r="U1747" s="6"/>
      <c r="V1747" s="6"/>
    </row>
    <row r="1748" spans="2:22" s="77" customFormat="1" x14ac:dyDescent="0.2">
      <c r="B1748" s="128"/>
      <c r="E1748" s="78"/>
      <c r="F1748" s="166"/>
      <c r="G1748" s="78"/>
      <c r="H1748" s="161"/>
      <c r="I1748" s="161"/>
      <c r="J1748" s="161"/>
      <c r="K1748" s="78"/>
      <c r="L1748" s="78"/>
      <c r="M1748" s="78"/>
      <c r="N1748" s="78"/>
      <c r="O1748" s="78"/>
      <c r="P1748" s="6"/>
      <c r="Q1748" s="6"/>
      <c r="R1748" s="6"/>
      <c r="S1748" s="6"/>
      <c r="T1748" s="6"/>
      <c r="U1748" s="6"/>
      <c r="V1748" s="6"/>
    </row>
    <row r="1749" spans="2:22" s="77" customFormat="1" x14ac:dyDescent="0.2">
      <c r="B1749" s="128"/>
      <c r="E1749" s="78"/>
      <c r="F1749" s="166"/>
      <c r="G1749" s="78"/>
      <c r="H1749" s="161"/>
      <c r="I1749" s="161"/>
      <c r="J1749" s="161"/>
      <c r="K1749" s="78"/>
      <c r="L1749" s="78"/>
      <c r="M1749" s="78"/>
      <c r="N1749" s="78"/>
      <c r="O1749" s="78"/>
      <c r="P1749" s="6"/>
      <c r="Q1749" s="6"/>
      <c r="R1749" s="6"/>
      <c r="S1749" s="6"/>
      <c r="T1749" s="6"/>
      <c r="U1749" s="6"/>
      <c r="V1749" s="6"/>
    </row>
    <row r="1750" spans="2:22" s="77" customFormat="1" x14ac:dyDescent="0.2">
      <c r="B1750" s="128"/>
      <c r="E1750" s="78"/>
      <c r="F1750" s="166"/>
      <c r="G1750" s="78"/>
      <c r="H1750" s="161"/>
      <c r="I1750" s="161"/>
      <c r="J1750" s="161"/>
      <c r="K1750" s="78"/>
      <c r="L1750" s="78"/>
      <c r="M1750" s="78"/>
      <c r="N1750" s="78"/>
      <c r="O1750" s="78"/>
      <c r="P1750" s="6"/>
      <c r="Q1750" s="6"/>
      <c r="R1750" s="6"/>
      <c r="S1750" s="6"/>
      <c r="T1750" s="6"/>
      <c r="U1750" s="6"/>
      <c r="V1750" s="6"/>
    </row>
    <row r="1751" spans="2:22" s="77" customFormat="1" x14ac:dyDescent="0.2">
      <c r="B1751" s="128"/>
      <c r="E1751" s="78"/>
      <c r="F1751" s="166"/>
      <c r="G1751" s="78"/>
      <c r="H1751" s="161"/>
      <c r="I1751" s="161"/>
      <c r="J1751" s="161"/>
      <c r="K1751" s="78"/>
      <c r="L1751" s="78"/>
      <c r="M1751" s="78"/>
      <c r="N1751" s="78"/>
      <c r="O1751" s="78"/>
      <c r="P1751" s="6"/>
      <c r="Q1751" s="6"/>
      <c r="R1751" s="6"/>
      <c r="S1751" s="6"/>
      <c r="T1751" s="6"/>
      <c r="U1751" s="6"/>
      <c r="V1751" s="6"/>
    </row>
    <row r="1752" spans="2:22" s="77" customFormat="1" x14ac:dyDescent="0.2">
      <c r="B1752" s="128"/>
      <c r="E1752" s="78"/>
      <c r="F1752" s="166"/>
      <c r="G1752" s="78"/>
      <c r="H1752" s="161"/>
      <c r="I1752" s="161"/>
      <c r="J1752" s="161"/>
      <c r="K1752" s="78"/>
      <c r="L1752" s="78"/>
      <c r="M1752" s="78"/>
      <c r="N1752" s="78"/>
      <c r="O1752" s="78"/>
      <c r="P1752" s="6"/>
      <c r="Q1752" s="6"/>
      <c r="R1752" s="6"/>
      <c r="S1752" s="6"/>
      <c r="T1752" s="6"/>
      <c r="U1752" s="6"/>
      <c r="V1752" s="6"/>
    </row>
    <row r="1753" spans="2:22" s="77" customFormat="1" x14ac:dyDescent="0.2">
      <c r="B1753" s="128"/>
      <c r="E1753" s="78"/>
      <c r="F1753" s="166"/>
      <c r="G1753" s="78"/>
      <c r="H1753" s="161"/>
      <c r="I1753" s="161"/>
      <c r="J1753" s="161"/>
      <c r="K1753" s="78"/>
      <c r="L1753" s="78"/>
      <c r="M1753" s="78"/>
      <c r="N1753" s="78"/>
      <c r="O1753" s="78"/>
      <c r="P1753" s="6"/>
      <c r="Q1753" s="6"/>
      <c r="R1753" s="6"/>
      <c r="S1753" s="6"/>
      <c r="T1753" s="6"/>
      <c r="U1753" s="6"/>
      <c r="V1753" s="6"/>
    </row>
    <row r="1754" spans="2:22" s="77" customFormat="1" x14ac:dyDescent="0.2">
      <c r="B1754" s="128"/>
      <c r="E1754" s="78"/>
      <c r="F1754" s="166"/>
      <c r="G1754" s="78"/>
      <c r="H1754" s="161"/>
      <c r="I1754" s="161"/>
      <c r="J1754" s="161"/>
      <c r="K1754" s="78"/>
      <c r="L1754" s="78"/>
      <c r="M1754" s="78"/>
      <c r="N1754" s="78"/>
      <c r="O1754" s="78"/>
      <c r="P1754" s="6"/>
      <c r="Q1754" s="6"/>
      <c r="R1754" s="6"/>
      <c r="S1754" s="6"/>
      <c r="T1754" s="6"/>
      <c r="U1754" s="6"/>
      <c r="V1754" s="6"/>
    </row>
    <row r="1755" spans="2:22" s="77" customFormat="1" x14ac:dyDescent="0.2">
      <c r="B1755" s="128"/>
      <c r="E1755" s="78"/>
      <c r="F1755" s="166"/>
      <c r="G1755" s="78"/>
      <c r="H1755" s="161"/>
      <c r="I1755" s="161"/>
      <c r="J1755" s="161"/>
      <c r="K1755" s="78"/>
      <c r="L1755" s="78"/>
      <c r="M1755" s="78"/>
      <c r="N1755" s="78"/>
      <c r="O1755" s="78"/>
      <c r="P1755" s="6"/>
      <c r="Q1755" s="6"/>
      <c r="R1755" s="6"/>
      <c r="S1755" s="6"/>
      <c r="T1755" s="6"/>
      <c r="U1755" s="6"/>
      <c r="V1755" s="6"/>
    </row>
    <row r="1756" spans="2:22" s="77" customFormat="1" x14ac:dyDescent="0.2">
      <c r="B1756" s="128"/>
      <c r="E1756" s="78"/>
      <c r="F1756" s="166"/>
      <c r="G1756" s="78"/>
      <c r="H1756" s="161"/>
      <c r="I1756" s="161"/>
      <c r="J1756" s="161"/>
      <c r="K1756" s="78"/>
      <c r="L1756" s="78"/>
      <c r="M1756" s="78"/>
      <c r="N1756" s="78"/>
      <c r="O1756" s="78"/>
      <c r="P1756" s="6"/>
      <c r="Q1756" s="6"/>
      <c r="R1756" s="6"/>
      <c r="S1756" s="6"/>
      <c r="T1756" s="6"/>
      <c r="U1756" s="6"/>
      <c r="V1756" s="6"/>
    </row>
    <row r="1757" spans="2:22" s="77" customFormat="1" x14ac:dyDescent="0.2">
      <c r="B1757" s="128"/>
      <c r="E1757" s="78"/>
      <c r="F1757" s="166"/>
      <c r="G1757" s="78"/>
      <c r="H1757" s="161"/>
      <c r="I1757" s="161"/>
      <c r="J1757" s="161"/>
      <c r="K1757" s="78"/>
      <c r="L1757" s="78"/>
      <c r="M1757" s="78"/>
      <c r="N1757" s="78"/>
      <c r="O1757" s="78"/>
      <c r="P1757" s="6"/>
      <c r="Q1757" s="6"/>
      <c r="R1757" s="6"/>
      <c r="S1757" s="6"/>
      <c r="T1757" s="6"/>
      <c r="U1757" s="6"/>
      <c r="V1757" s="6"/>
    </row>
    <row r="1758" spans="2:22" s="77" customFormat="1" x14ac:dyDescent="0.2">
      <c r="B1758" s="128"/>
      <c r="E1758" s="78"/>
      <c r="F1758" s="166"/>
      <c r="G1758" s="78"/>
      <c r="H1758" s="161"/>
      <c r="I1758" s="161"/>
      <c r="J1758" s="161"/>
      <c r="K1758" s="78"/>
      <c r="L1758" s="78"/>
      <c r="M1758" s="78"/>
      <c r="N1758" s="78"/>
      <c r="O1758" s="78"/>
      <c r="P1758" s="6"/>
      <c r="Q1758" s="6"/>
      <c r="R1758" s="6"/>
      <c r="S1758" s="6"/>
      <c r="T1758" s="6"/>
      <c r="U1758" s="6"/>
      <c r="V1758" s="6"/>
    </row>
    <row r="1759" spans="2:22" s="77" customFormat="1" x14ac:dyDescent="0.2">
      <c r="B1759" s="128"/>
      <c r="E1759" s="78"/>
      <c r="F1759" s="166"/>
      <c r="G1759" s="78"/>
      <c r="H1759" s="161"/>
      <c r="I1759" s="161"/>
      <c r="J1759" s="161"/>
      <c r="K1759" s="78"/>
      <c r="L1759" s="78"/>
      <c r="M1759" s="78"/>
      <c r="N1759" s="78"/>
      <c r="O1759" s="78"/>
      <c r="P1759" s="6"/>
      <c r="Q1759" s="6"/>
      <c r="R1759" s="6"/>
      <c r="S1759" s="6"/>
      <c r="T1759" s="6"/>
      <c r="U1759" s="6"/>
      <c r="V1759" s="6"/>
    </row>
    <row r="1760" spans="2:22" s="77" customFormat="1" x14ac:dyDescent="0.2">
      <c r="B1760" s="128"/>
      <c r="E1760" s="78"/>
      <c r="F1760" s="166"/>
      <c r="G1760" s="78"/>
      <c r="H1760" s="161"/>
      <c r="I1760" s="161"/>
      <c r="J1760" s="161"/>
      <c r="K1760" s="78"/>
      <c r="L1760" s="78"/>
      <c r="M1760" s="78"/>
      <c r="N1760" s="78"/>
      <c r="O1760" s="78"/>
      <c r="P1760" s="6"/>
      <c r="Q1760" s="6"/>
      <c r="R1760" s="6"/>
      <c r="S1760" s="6"/>
      <c r="T1760" s="6"/>
      <c r="U1760" s="6"/>
      <c r="V1760" s="6"/>
    </row>
    <row r="1761" spans="2:22" s="77" customFormat="1" x14ac:dyDescent="0.2">
      <c r="B1761" s="128"/>
      <c r="E1761" s="78"/>
      <c r="F1761" s="166"/>
      <c r="G1761" s="78"/>
      <c r="H1761" s="161"/>
      <c r="I1761" s="161"/>
      <c r="J1761" s="161"/>
      <c r="K1761" s="78"/>
      <c r="L1761" s="78"/>
      <c r="M1761" s="78"/>
      <c r="N1761" s="78"/>
      <c r="O1761" s="78"/>
      <c r="P1761" s="6"/>
      <c r="Q1761" s="6"/>
      <c r="R1761" s="6"/>
      <c r="S1761" s="6"/>
      <c r="T1761" s="6"/>
      <c r="U1761" s="6"/>
      <c r="V1761" s="6"/>
    </row>
    <row r="1762" spans="2:22" s="77" customFormat="1" x14ac:dyDescent="0.2">
      <c r="B1762" s="128"/>
      <c r="E1762" s="78"/>
      <c r="F1762" s="166"/>
      <c r="G1762" s="78"/>
      <c r="H1762" s="161"/>
      <c r="I1762" s="161"/>
      <c r="J1762" s="161"/>
      <c r="K1762" s="78"/>
      <c r="L1762" s="78"/>
      <c r="M1762" s="78"/>
      <c r="N1762" s="78"/>
      <c r="O1762" s="78"/>
      <c r="P1762" s="6"/>
      <c r="Q1762" s="6"/>
      <c r="R1762" s="6"/>
      <c r="S1762" s="6"/>
      <c r="T1762" s="6"/>
      <c r="U1762" s="6"/>
      <c r="V1762" s="6"/>
    </row>
    <row r="1763" spans="2:22" s="77" customFormat="1" x14ac:dyDescent="0.2">
      <c r="B1763" s="128"/>
      <c r="E1763" s="78"/>
      <c r="F1763" s="166"/>
      <c r="G1763" s="78"/>
      <c r="H1763" s="161"/>
      <c r="I1763" s="161"/>
      <c r="J1763" s="161"/>
      <c r="K1763" s="78"/>
      <c r="L1763" s="78"/>
      <c r="M1763" s="78"/>
      <c r="N1763" s="78"/>
      <c r="O1763" s="78"/>
      <c r="P1763" s="6"/>
      <c r="Q1763" s="6"/>
      <c r="R1763" s="6"/>
      <c r="S1763" s="6"/>
      <c r="T1763" s="6"/>
      <c r="U1763" s="6"/>
      <c r="V1763" s="6"/>
    </row>
    <row r="1764" spans="2:22" s="77" customFormat="1" x14ac:dyDescent="0.2">
      <c r="B1764" s="128"/>
      <c r="E1764" s="78"/>
      <c r="F1764" s="166"/>
      <c r="G1764" s="78"/>
      <c r="H1764" s="161"/>
      <c r="I1764" s="161"/>
      <c r="J1764" s="161"/>
      <c r="K1764" s="78"/>
      <c r="L1764" s="78"/>
      <c r="M1764" s="78"/>
      <c r="N1764" s="78"/>
      <c r="O1764" s="78"/>
      <c r="P1764" s="6"/>
      <c r="Q1764" s="6"/>
      <c r="R1764" s="6"/>
      <c r="S1764" s="6"/>
      <c r="T1764" s="6"/>
      <c r="U1764" s="6"/>
      <c r="V1764" s="6"/>
    </row>
    <row r="1765" spans="2:22" s="77" customFormat="1" x14ac:dyDescent="0.2">
      <c r="B1765" s="128"/>
      <c r="E1765" s="78"/>
      <c r="F1765" s="166"/>
      <c r="G1765" s="78"/>
      <c r="H1765" s="161"/>
      <c r="I1765" s="161"/>
      <c r="J1765" s="161"/>
      <c r="K1765" s="78"/>
      <c r="L1765" s="78"/>
      <c r="M1765" s="78"/>
      <c r="N1765" s="78"/>
      <c r="O1765" s="78"/>
      <c r="P1765" s="6"/>
      <c r="Q1765" s="6"/>
      <c r="R1765" s="6"/>
      <c r="S1765" s="6"/>
      <c r="T1765" s="6"/>
      <c r="U1765" s="6"/>
      <c r="V1765" s="6"/>
    </row>
    <row r="1766" spans="2:22" s="77" customFormat="1" x14ac:dyDescent="0.2">
      <c r="B1766" s="128"/>
      <c r="E1766" s="78"/>
      <c r="F1766" s="166"/>
      <c r="G1766" s="78"/>
      <c r="H1766" s="161"/>
      <c r="I1766" s="161"/>
      <c r="J1766" s="161"/>
      <c r="K1766" s="78"/>
      <c r="L1766" s="78"/>
      <c r="M1766" s="78"/>
      <c r="N1766" s="78"/>
      <c r="O1766" s="78"/>
      <c r="P1766" s="6"/>
      <c r="Q1766" s="6"/>
      <c r="R1766" s="6"/>
      <c r="S1766" s="6"/>
      <c r="T1766" s="6"/>
      <c r="U1766" s="6"/>
      <c r="V1766" s="6"/>
    </row>
    <row r="1767" spans="2:22" s="77" customFormat="1" x14ac:dyDescent="0.2">
      <c r="B1767" s="128"/>
      <c r="E1767" s="78"/>
      <c r="F1767" s="166"/>
      <c r="G1767" s="78"/>
      <c r="H1767" s="161"/>
      <c r="I1767" s="161"/>
      <c r="J1767" s="161"/>
      <c r="K1767" s="78"/>
      <c r="L1767" s="78"/>
      <c r="M1767" s="78"/>
      <c r="N1767" s="78"/>
      <c r="O1767" s="78"/>
      <c r="P1767" s="6"/>
      <c r="Q1767" s="6"/>
      <c r="R1767" s="6"/>
      <c r="S1767" s="6"/>
      <c r="T1767" s="6"/>
      <c r="U1767" s="6"/>
      <c r="V1767" s="6"/>
    </row>
    <row r="1768" spans="2:22" s="77" customFormat="1" x14ac:dyDescent="0.2">
      <c r="B1768" s="128"/>
      <c r="E1768" s="78"/>
      <c r="F1768" s="166"/>
      <c r="G1768" s="78"/>
      <c r="H1768" s="161"/>
      <c r="I1768" s="161"/>
      <c r="J1768" s="161"/>
      <c r="K1768" s="78"/>
      <c r="L1768" s="78"/>
      <c r="M1768" s="78"/>
      <c r="N1768" s="78"/>
      <c r="O1768" s="78"/>
      <c r="P1768" s="6"/>
      <c r="Q1768" s="6"/>
      <c r="R1768" s="6"/>
      <c r="S1768" s="6"/>
      <c r="T1768" s="6"/>
      <c r="U1768" s="6"/>
      <c r="V1768" s="6"/>
    </row>
    <row r="1769" spans="2:22" s="77" customFormat="1" x14ac:dyDescent="0.2">
      <c r="B1769" s="128"/>
      <c r="E1769" s="78"/>
      <c r="F1769" s="166"/>
      <c r="G1769" s="78"/>
      <c r="H1769" s="161"/>
      <c r="I1769" s="161"/>
      <c r="J1769" s="161"/>
      <c r="K1769" s="78"/>
      <c r="L1769" s="78"/>
      <c r="M1769" s="78"/>
      <c r="N1769" s="78"/>
      <c r="O1769" s="78"/>
      <c r="P1769" s="6"/>
      <c r="Q1769" s="6"/>
      <c r="R1769" s="6"/>
      <c r="S1769" s="6"/>
      <c r="T1769" s="6"/>
      <c r="U1769" s="6"/>
      <c r="V1769" s="6"/>
    </row>
    <row r="1770" spans="2:22" s="77" customFormat="1" x14ac:dyDescent="0.2">
      <c r="B1770" s="128"/>
      <c r="E1770" s="78"/>
      <c r="F1770" s="166"/>
      <c r="G1770" s="78"/>
      <c r="H1770" s="161"/>
      <c r="I1770" s="161"/>
      <c r="J1770" s="161"/>
      <c r="K1770" s="78"/>
      <c r="L1770" s="78"/>
      <c r="M1770" s="78"/>
      <c r="N1770" s="78"/>
      <c r="O1770" s="78"/>
      <c r="P1770" s="6"/>
      <c r="Q1770" s="6"/>
      <c r="R1770" s="6"/>
      <c r="S1770" s="6"/>
      <c r="T1770" s="6"/>
      <c r="U1770" s="6"/>
      <c r="V1770" s="6"/>
    </row>
    <row r="1771" spans="2:22" s="77" customFormat="1" x14ac:dyDescent="0.2">
      <c r="B1771" s="128"/>
      <c r="E1771" s="78"/>
      <c r="F1771" s="166"/>
      <c r="G1771" s="78"/>
      <c r="H1771" s="161"/>
      <c r="I1771" s="161"/>
      <c r="J1771" s="161"/>
      <c r="K1771" s="78"/>
      <c r="L1771" s="78"/>
      <c r="M1771" s="78"/>
      <c r="N1771" s="78"/>
      <c r="O1771" s="78"/>
      <c r="P1771" s="6"/>
      <c r="Q1771" s="6"/>
      <c r="R1771" s="6"/>
      <c r="S1771" s="6"/>
      <c r="T1771" s="6"/>
      <c r="U1771" s="6"/>
      <c r="V1771" s="6"/>
    </row>
    <row r="1772" spans="2:22" s="77" customFormat="1" x14ac:dyDescent="0.2">
      <c r="B1772" s="128"/>
      <c r="E1772" s="78"/>
      <c r="F1772" s="166"/>
      <c r="G1772" s="78"/>
      <c r="H1772" s="161"/>
      <c r="I1772" s="161"/>
      <c r="J1772" s="161"/>
      <c r="K1772" s="78"/>
      <c r="L1772" s="78"/>
      <c r="M1772" s="78"/>
      <c r="N1772" s="78"/>
      <c r="O1772" s="78"/>
      <c r="P1772" s="6"/>
      <c r="Q1772" s="6"/>
      <c r="R1772" s="6"/>
      <c r="S1772" s="6"/>
      <c r="T1772" s="6"/>
      <c r="U1772" s="6"/>
      <c r="V1772" s="6"/>
    </row>
    <row r="1773" spans="2:22" s="77" customFormat="1" x14ac:dyDescent="0.2">
      <c r="B1773" s="128"/>
      <c r="E1773" s="78"/>
      <c r="F1773" s="166"/>
      <c r="G1773" s="78"/>
      <c r="H1773" s="161"/>
      <c r="I1773" s="161"/>
      <c r="J1773" s="161"/>
      <c r="K1773" s="78"/>
      <c r="L1773" s="78"/>
      <c r="M1773" s="78"/>
      <c r="N1773" s="78"/>
      <c r="O1773" s="78"/>
      <c r="P1773" s="6"/>
      <c r="Q1773" s="6"/>
      <c r="R1773" s="6"/>
      <c r="S1773" s="6"/>
      <c r="T1773" s="6"/>
      <c r="U1773" s="6"/>
      <c r="V1773" s="6"/>
    </row>
    <row r="1774" spans="2:22" s="77" customFormat="1" x14ac:dyDescent="0.2">
      <c r="B1774" s="128"/>
      <c r="E1774" s="78"/>
      <c r="F1774" s="166"/>
      <c r="G1774" s="78"/>
      <c r="H1774" s="161"/>
      <c r="I1774" s="161"/>
      <c r="J1774" s="161"/>
      <c r="K1774" s="78"/>
      <c r="L1774" s="78"/>
      <c r="M1774" s="78"/>
      <c r="N1774" s="78"/>
      <c r="O1774" s="78"/>
      <c r="P1774" s="6"/>
      <c r="Q1774" s="6"/>
      <c r="R1774" s="6"/>
      <c r="S1774" s="6"/>
      <c r="T1774" s="6"/>
      <c r="U1774" s="6"/>
      <c r="V1774" s="6"/>
    </row>
    <row r="1775" spans="2:22" s="77" customFormat="1" x14ac:dyDescent="0.2">
      <c r="B1775" s="128"/>
      <c r="E1775" s="78"/>
      <c r="F1775" s="166"/>
      <c r="G1775" s="78"/>
      <c r="H1775" s="161"/>
      <c r="I1775" s="161"/>
      <c r="J1775" s="161"/>
      <c r="K1775" s="78"/>
      <c r="L1775" s="78"/>
      <c r="M1775" s="78"/>
      <c r="N1775" s="78"/>
      <c r="O1775" s="78"/>
      <c r="P1775" s="6"/>
      <c r="Q1775" s="6"/>
      <c r="R1775" s="6"/>
      <c r="S1775" s="6"/>
      <c r="T1775" s="6"/>
      <c r="U1775" s="6"/>
      <c r="V1775" s="6"/>
    </row>
    <row r="1776" spans="2:22" s="77" customFormat="1" x14ac:dyDescent="0.2">
      <c r="B1776" s="128"/>
      <c r="E1776" s="78"/>
      <c r="F1776" s="166"/>
      <c r="G1776" s="78"/>
      <c r="H1776" s="161"/>
      <c r="I1776" s="161"/>
      <c r="J1776" s="161"/>
      <c r="K1776" s="78"/>
      <c r="L1776" s="78"/>
      <c r="M1776" s="78"/>
      <c r="N1776" s="78"/>
      <c r="O1776" s="78"/>
      <c r="P1776" s="6"/>
      <c r="Q1776" s="6"/>
      <c r="R1776" s="6"/>
      <c r="S1776" s="6"/>
      <c r="T1776" s="6"/>
      <c r="U1776" s="6"/>
      <c r="V1776" s="6"/>
    </row>
    <row r="1777" spans="2:22" s="77" customFormat="1" x14ac:dyDescent="0.2">
      <c r="B1777" s="128"/>
      <c r="E1777" s="78"/>
      <c r="F1777" s="166"/>
      <c r="G1777" s="78"/>
      <c r="H1777" s="161"/>
      <c r="I1777" s="161"/>
      <c r="J1777" s="161"/>
      <c r="K1777" s="78"/>
      <c r="L1777" s="78"/>
      <c r="M1777" s="78"/>
      <c r="N1777" s="78"/>
      <c r="O1777" s="78"/>
      <c r="P1777" s="6"/>
      <c r="Q1777" s="6"/>
      <c r="R1777" s="6"/>
      <c r="S1777" s="6"/>
      <c r="T1777" s="6"/>
      <c r="U1777" s="6"/>
      <c r="V1777" s="6"/>
    </row>
    <row r="1778" spans="2:22" s="77" customFormat="1" x14ac:dyDescent="0.2">
      <c r="B1778" s="128"/>
      <c r="E1778" s="78"/>
      <c r="F1778" s="166"/>
      <c r="G1778" s="78"/>
      <c r="H1778" s="161"/>
      <c r="I1778" s="161"/>
      <c r="J1778" s="161"/>
      <c r="K1778" s="78"/>
      <c r="L1778" s="78"/>
      <c r="M1778" s="78"/>
      <c r="N1778" s="78"/>
      <c r="O1778" s="78"/>
      <c r="P1778" s="6"/>
      <c r="Q1778" s="6"/>
      <c r="R1778" s="6"/>
      <c r="S1778" s="6"/>
      <c r="T1778" s="6"/>
      <c r="U1778" s="6"/>
      <c r="V1778" s="6"/>
    </row>
    <row r="1779" spans="2:22" s="77" customFormat="1" x14ac:dyDescent="0.2">
      <c r="B1779" s="128"/>
      <c r="E1779" s="78"/>
      <c r="F1779" s="166"/>
      <c r="G1779" s="78"/>
      <c r="H1779" s="161"/>
      <c r="I1779" s="161"/>
      <c r="J1779" s="161"/>
      <c r="K1779" s="78"/>
      <c r="L1779" s="78"/>
      <c r="M1779" s="78"/>
      <c r="N1779" s="78"/>
      <c r="O1779" s="78"/>
      <c r="P1779" s="6"/>
      <c r="Q1779" s="6"/>
      <c r="R1779" s="6"/>
      <c r="S1779" s="6"/>
      <c r="T1779" s="6"/>
      <c r="U1779" s="6"/>
      <c r="V1779" s="6"/>
    </row>
    <row r="1780" spans="2:22" s="77" customFormat="1" x14ac:dyDescent="0.2">
      <c r="B1780" s="128"/>
      <c r="E1780" s="78"/>
      <c r="F1780" s="166"/>
      <c r="G1780" s="78"/>
      <c r="H1780" s="161"/>
      <c r="I1780" s="161"/>
      <c r="J1780" s="161"/>
      <c r="K1780" s="78"/>
      <c r="L1780" s="78"/>
      <c r="M1780" s="78"/>
      <c r="N1780" s="78"/>
      <c r="O1780" s="78"/>
      <c r="P1780" s="6"/>
      <c r="Q1780" s="6"/>
      <c r="R1780" s="6"/>
      <c r="S1780" s="6"/>
      <c r="T1780" s="6"/>
      <c r="U1780" s="6"/>
      <c r="V1780" s="6"/>
    </row>
    <row r="1781" spans="2:22" s="77" customFormat="1" x14ac:dyDescent="0.2">
      <c r="B1781" s="128"/>
      <c r="E1781" s="78"/>
      <c r="F1781" s="166"/>
      <c r="G1781" s="78"/>
      <c r="H1781" s="161"/>
      <c r="I1781" s="161"/>
      <c r="J1781" s="161"/>
      <c r="K1781" s="78"/>
      <c r="L1781" s="78"/>
      <c r="M1781" s="78"/>
      <c r="N1781" s="78"/>
      <c r="O1781" s="78"/>
      <c r="P1781" s="6"/>
      <c r="Q1781" s="6"/>
      <c r="R1781" s="6"/>
      <c r="S1781" s="6"/>
      <c r="T1781" s="6"/>
      <c r="U1781" s="6"/>
      <c r="V1781" s="6"/>
    </row>
    <row r="1782" spans="2:22" s="77" customFormat="1" x14ac:dyDescent="0.2">
      <c r="B1782" s="128"/>
      <c r="E1782" s="78"/>
      <c r="F1782" s="166"/>
      <c r="G1782" s="78"/>
      <c r="H1782" s="161"/>
      <c r="I1782" s="161"/>
      <c r="J1782" s="161"/>
      <c r="K1782" s="78"/>
      <c r="L1782" s="78"/>
      <c r="M1782" s="78"/>
      <c r="N1782" s="78"/>
      <c r="O1782" s="78"/>
      <c r="P1782" s="6"/>
      <c r="Q1782" s="6"/>
      <c r="R1782" s="6"/>
      <c r="S1782" s="6"/>
      <c r="T1782" s="6"/>
      <c r="U1782" s="6"/>
      <c r="V1782" s="6"/>
    </row>
    <row r="1783" spans="2:22" s="77" customFormat="1" x14ac:dyDescent="0.2">
      <c r="B1783" s="128"/>
      <c r="E1783" s="78"/>
      <c r="F1783" s="166"/>
      <c r="G1783" s="78"/>
      <c r="H1783" s="161"/>
      <c r="I1783" s="161"/>
      <c r="J1783" s="161"/>
      <c r="K1783" s="78"/>
      <c r="L1783" s="78"/>
      <c r="M1783" s="78"/>
      <c r="N1783" s="78"/>
      <c r="O1783" s="78"/>
      <c r="P1783" s="6"/>
      <c r="Q1783" s="6"/>
      <c r="R1783" s="6"/>
      <c r="S1783" s="6"/>
      <c r="T1783" s="6"/>
      <c r="U1783" s="6"/>
      <c r="V1783" s="6"/>
    </row>
    <row r="1784" spans="2:22" s="77" customFormat="1" x14ac:dyDescent="0.2">
      <c r="B1784" s="128"/>
      <c r="E1784" s="78"/>
      <c r="F1784" s="166"/>
      <c r="G1784" s="78"/>
      <c r="H1784" s="161"/>
      <c r="I1784" s="161"/>
      <c r="J1784" s="161"/>
      <c r="K1784" s="78"/>
      <c r="L1784" s="78"/>
      <c r="M1784" s="78"/>
      <c r="N1784" s="78"/>
      <c r="O1784" s="78"/>
      <c r="P1784" s="6"/>
      <c r="Q1784" s="6"/>
      <c r="R1784" s="6"/>
      <c r="S1784" s="6"/>
      <c r="T1784" s="6"/>
      <c r="U1784" s="6"/>
      <c r="V1784" s="6"/>
    </row>
    <row r="1785" spans="2:22" s="77" customFormat="1" x14ac:dyDescent="0.2">
      <c r="B1785" s="128"/>
      <c r="E1785" s="78"/>
      <c r="F1785" s="166"/>
      <c r="G1785" s="78"/>
      <c r="H1785" s="161"/>
      <c r="I1785" s="161"/>
      <c r="J1785" s="161"/>
      <c r="K1785" s="78"/>
      <c r="L1785" s="78"/>
      <c r="M1785" s="78"/>
      <c r="N1785" s="78"/>
      <c r="O1785" s="78"/>
      <c r="P1785" s="6"/>
      <c r="Q1785" s="6"/>
      <c r="R1785" s="6"/>
      <c r="S1785" s="6"/>
      <c r="T1785" s="6"/>
      <c r="U1785" s="6"/>
      <c r="V1785" s="6"/>
    </row>
    <row r="1786" spans="2:22" s="77" customFormat="1" x14ac:dyDescent="0.2">
      <c r="B1786" s="128"/>
      <c r="E1786" s="78"/>
      <c r="F1786" s="166"/>
      <c r="G1786" s="78"/>
      <c r="H1786" s="161"/>
      <c r="I1786" s="161"/>
      <c r="J1786" s="161"/>
      <c r="K1786" s="78"/>
      <c r="L1786" s="78"/>
      <c r="M1786" s="78"/>
      <c r="N1786" s="78"/>
      <c r="O1786" s="78"/>
      <c r="P1786" s="6"/>
      <c r="Q1786" s="6"/>
      <c r="R1786" s="6"/>
      <c r="S1786" s="6"/>
      <c r="T1786" s="6"/>
      <c r="U1786" s="6"/>
      <c r="V1786" s="6"/>
    </row>
    <row r="1787" spans="2:22" s="77" customFormat="1" x14ac:dyDescent="0.2">
      <c r="B1787" s="128"/>
      <c r="E1787" s="78"/>
      <c r="F1787" s="166"/>
      <c r="G1787" s="78"/>
      <c r="H1787" s="161"/>
      <c r="I1787" s="161"/>
      <c r="J1787" s="161"/>
      <c r="K1787" s="78"/>
      <c r="L1787" s="78"/>
      <c r="M1787" s="78"/>
      <c r="N1787" s="78"/>
      <c r="O1787" s="78"/>
      <c r="P1787" s="6"/>
      <c r="Q1787" s="6"/>
      <c r="R1787" s="6"/>
      <c r="S1787" s="6"/>
      <c r="T1787" s="6"/>
      <c r="U1787" s="6"/>
      <c r="V1787" s="6"/>
    </row>
    <row r="1788" spans="2:22" s="77" customFormat="1" x14ac:dyDescent="0.2">
      <c r="B1788" s="128"/>
      <c r="E1788" s="78"/>
      <c r="F1788" s="166"/>
      <c r="G1788" s="78"/>
      <c r="H1788" s="161"/>
      <c r="I1788" s="161"/>
      <c r="J1788" s="161"/>
      <c r="K1788" s="78"/>
      <c r="L1788" s="78"/>
      <c r="M1788" s="78"/>
      <c r="N1788" s="78"/>
      <c r="O1788" s="78"/>
      <c r="P1788" s="6"/>
      <c r="Q1788" s="6"/>
      <c r="R1788" s="6"/>
      <c r="S1788" s="6"/>
      <c r="T1788" s="6"/>
      <c r="U1788" s="6"/>
      <c r="V1788" s="6"/>
    </row>
    <row r="1789" spans="2:22" s="77" customFormat="1" x14ac:dyDescent="0.2">
      <c r="B1789" s="128"/>
      <c r="E1789" s="78"/>
      <c r="F1789" s="166"/>
      <c r="G1789" s="78"/>
      <c r="H1789" s="161"/>
      <c r="I1789" s="161"/>
      <c r="J1789" s="161"/>
      <c r="K1789" s="78"/>
      <c r="L1789" s="78"/>
      <c r="M1789" s="78"/>
      <c r="N1789" s="78"/>
      <c r="O1789" s="78"/>
      <c r="P1789" s="6"/>
      <c r="Q1789" s="6"/>
      <c r="R1789" s="6"/>
      <c r="S1789" s="6"/>
      <c r="T1789" s="6"/>
      <c r="U1789" s="6"/>
      <c r="V1789" s="6"/>
    </row>
    <row r="1790" spans="2:22" s="77" customFormat="1" x14ac:dyDescent="0.2">
      <c r="B1790" s="128"/>
      <c r="E1790" s="78"/>
      <c r="F1790" s="166"/>
      <c r="G1790" s="78"/>
      <c r="H1790" s="161"/>
      <c r="I1790" s="161"/>
      <c r="J1790" s="161"/>
      <c r="K1790" s="78"/>
      <c r="L1790" s="78"/>
      <c r="M1790" s="78"/>
      <c r="N1790" s="78"/>
      <c r="O1790" s="78"/>
      <c r="P1790" s="6"/>
      <c r="Q1790" s="6"/>
      <c r="R1790" s="6"/>
      <c r="S1790" s="6"/>
      <c r="T1790" s="6"/>
      <c r="U1790" s="6"/>
      <c r="V1790" s="6"/>
    </row>
    <row r="1791" spans="2:22" s="77" customFormat="1" x14ac:dyDescent="0.2">
      <c r="B1791" s="128"/>
      <c r="E1791" s="78"/>
      <c r="F1791" s="166"/>
      <c r="G1791" s="78"/>
      <c r="H1791" s="161"/>
      <c r="I1791" s="161"/>
      <c r="J1791" s="161"/>
      <c r="K1791" s="78"/>
      <c r="L1791" s="78"/>
      <c r="M1791" s="78"/>
      <c r="N1791" s="78"/>
      <c r="O1791" s="78"/>
      <c r="P1791" s="6"/>
      <c r="Q1791" s="6"/>
      <c r="R1791" s="6"/>
      <c r="S1791" s="6"/>
      <c r="T1791" s="6"/>
      <c r="U1791" s="6"/>
      <c r="V1791" s="6"/>
    </row>
    <row r="1792" spans="2:22" s="77" customFormat="1" x14ac:dyDescent="0.2">
      <c r="B1792" s="128"/>
      <c r="E1792" s="78"/>
      <c r="F1792" s="166"/>
      <c r="G1792" s="78"/>
      <c r="H1792" s="161"/>
      <c r="I1792" s="161"/>
      <c r="J1792" s="161"/>
      <c r="K1792" s="78"/>
      <c r="L1792" s="78"/>
      <c r="M1792" s="78"/>
      <c r="N1792" s="78"/>
      <c r="O1792" s="78"/>
      <c r="P1792" s="6"/>
      <c r="Q1792" s="6"/>
      <c r="R1792" s="6"/>
      <c r="S1792" s="6"/>
      <c r="T1792" s="6"/>
      <c r="U1792" s="6"/>
      <c r="V1792" s="6"/>
    </row>
    <row r="1793" spans="2:22" s="77" customFormat="1" x14ac:dyDescent="0.2">
      <c r="B1793" s="128"/>
      <c r="E1793" s="78"/>
      <c r="F1793" s="166"/>
      <c r="G1793" s="78"/>
      <c r="H1793" s="161"/>
      <c r="I1793" s="161"/>
      <c r="J1793" s="161"/>
      <c r="K1793" s="78"/>
      <c r="L1793" s="78"/>
      <c r="M1793" s="78"/>
      <c r="N1793" s="78"/>
      <c r="O1793" s="78"/>
      <c r="P1793" s="6"/>
      <c r="Q1793" s="6"/>
      <c r="R1793" s="6"/>
      <c r="S1793" s="6"/>
      <c r="T1793" s="6"/>
      <c r="U1793" s="6"/>
      <c r="V1793" s="6"/>
    </row>
    <row r="1794" spans="2:22" s="77" customFormat="1" x14ac:dyDescent="0.2">
      <c r="B1794" s="128"/>
      <c r="E1794" s="78"/>
      <c r="F1794" s="166"/>
      <c r="G1794" s="78"/>
      <c r="H1794" s="161"/>
      <c r="I1794" s="161"/>
      <c r="J1794" s="161"/>
      <c r="K1794" s="78"/>
      <c r="L1794" s="78"/>
      <c r="M1794" s="78"/>
      <c r="N1794" s="78"/>
      <c r="O1794" s="78"/>
      <c r="P1794" s="6"/>
      <c r="Q1794" s="6"/>
      <c r="R1794" s="6"/>
      <c r="S1794" s="6"/>
      <c r="T1794" s="6"/>
      <c r="U1794" s="6"/>
      <c r="V1794" s="6"/>
    </row>
    <row r="1795" spans="2:22" s="77" customFormat="1" x14ac:dyDescent="0.2">
      <c r="B1795" s="128"/>
      <c r="E1795" s="78"/>
      <c r="F1795" s="166"/>
      <c r="G1795" s="78"/>
      <c r="H1795" s="161"/>
      <c r="I1795" s="161"/>
      <c r="J1795" s="161"/>
      <c r="K1795" s="78"/>
      <c r="L1795" s="78"/>
      <c r="M1795" s="78"/>
      <c r="N1795" s="78"/>
      <c r="O1795" s="78"/>
      <c r="P1795" s="6"/>
      <c r="Q1795" s="6"/>
      <c r="R1795" s="6"/>
      <c r="S1795" s="6"/>
      <c r="T1795" s="6"/>
      <c r="U1795" s="6"/>
      <c r="V1795" s="6"/>
    </row>
    <row r="1796" spans="2:22" s="77" customFormat="1" x14ac:dyDescent="0.2">
      <c r="B1796" s="128"/>
      <c r="E1796" s="78"/>
      <c r="F1796" s="166"/>
      <c r="G1796" s="78"/>
      <c r="H1796" s="161"/>
      <c r="I1796" s="161"/>
      <c r="J1796" s="161"/>
      <c r="K1796" s="78"/>
      <c r="L1796" s="78"/>
      <c r="M1796" s="78"/>
      <c r="N1796" s="78"/>
      <c r="O1796" s="78"/>
      <c r="P1796" s="6"/>
      <c r="Q1796" s="6"/>
      <c r="R1796" s="6"/>
      <c r="S1796" s="6"/>
      <c r="T1796" s="6"/>
      <c r="U1796" s="6"/>
      <c r="V1796" s="6"/>
    </row>
    <row r="1797" spans="2:22" s="77" customFormat="1" x14ac:dyDescent="0.2">
      <c r="B1797" s="128"/>
      <c r="E1797" s="78"/>
      <c r="F1797" s="166"/>
      <c r="G1797" s="78"/>
      <c r="H1797" s="161"/>
      <c r="I1797" s="161"/>
      <c r="J1797" s="161"/>
      <c r="K1797" s="78"/>
      <c r="L1797" s="78"/>
      <c r="M1797" s="78"/>
      <c r="N1797" s="78"/>
      <c r="O1797" s="78"/>
      <c r="P1797" s="6"/>
      <c r="Q1797" s="6"/>
      <c r="R1797" s="6"/>
      <c r="S1797" s="6"/>
      <c r="T1797" s="6"/>
      <c r="U1797" s="6"/>
      <c r="V1797" s="6"/>
    </row>
    <row r="1798" spans="2:22" s="77" customFormat="1" x14ac:dyDescent="0.2">
      <c r="B1798" s="128"/>
      <c r="E1798" s="78"/>
      <c r="F1798" s="166"/>
      <c r="G1798" s="78"/>
      <c r="H1798" s="161"/>
      <c r="I1798" s="161"/>
      <c r="J1798" s="161"/>
      <c r="K1798" s="78"/>
      <c r="L1798" s="78"/>
      <c r="M1798" s="78"/>
      <c r="N1798" s="78"/>
      <c r="O1798" s="78"/>
      <c r="P1798" s="6"/>
      <c r="Q1798" s="6"/>
      <c r="R1798" s="6"/>
      <c r="S1798" s="6"/>
      <c r="T1798" s="6"/>
      <c r="U1798" s="6"/>
      <c r="V1798" s="6"/>
    </row>
    <row r="1799" spans="2:22" s="77" customFormat="1" x14ac:dyDescent="0.2">
      <c r="B1799" s="128"/>
      <c r="E1799" s="78"/>
      <c r="F1799" s="166"/>
      <c r="G1799" s="78"/>
      <c r="H1799" s="161"/>
      <c r="I1799" s="161"/>
      <c r="J1799" s="161"/>
      <c r="K1799" s="78"/>
      <c r="L1799" s="78"/>
      <c r="M1799" s="78"/>
      <c r="N1799" s="78"/>
      <c r="O1799" s="78"/>
      <c r="P1799" s="6"/>
      <c r="Q1799" s="6"/>
      <c r="R1799" s="6"/>
      <c r="S1799" s="6"/>
      <c r="T1799" s="6"/>
      <c r="U1799" s="6"/>
      <c r="V1799" s="6"/>
    </row>
    <row r="1800" spans="2:22" s="77" customFormat="1" x14ac:dyDescent="0.2">
      <c r="B1800" s="128"/>
      <c r="E1800" s="78"/>
      <c r="F1800" s="166"/>
      <c r="G1800" s="78"/>
      <c r="H1800" s="161"/>
      <c r="I1800" s="161"/>
      <c r="J1800" s="161"/>
      <c r="K1800" s="78"/>
      <c r="L1800" s="78"/>
      <c r="M1800" s="78"/>
      <c r="N1800" s="78"/>
      <c r="O1800" s="78"/>
      <c r="P1800" s="6"/>
      <c r="Q1800" s="6"/>
      <c r="R1800" s="6"/>
      <c r="S1800" s="6"/>
      <c r="T1800" s="6"/>
      <c r="U1800" s="6"/>
      <c r="V1800" s="6"/>
    </row>
    <row r="1801" spans="2:22" s="77" customFormat="1" x14ac:dyDescent="0.2">
      <c r="B1801" s="128"/>
      <c r="E1801" s="78"/>
      <c r="F1801" s="166"/>
      <c r="G1801" s="78"/>
      <c r="H1801" s="161"/>
      <c r="I1801" s="161"/>
      <c r="J1801" s="161"/>
      <c r="K1801" s="78"/>
      <c r="L1801" s="78"/>
      <c r="M1801" s="78"/>
      <c r="N1801" s="78"/>
      <c r="O1801" s="78"/>
      <c r="P1801" s="6"/>
      <c r="Q1801" s="6"/>
      <c r="R1801" s="6"/>
      <c r="S1801" s="6"/>
      <c r="T1801" s="6"/>
      <c r="U1801" s="6"/>
      <c r="V1801" s="6"/>
    </row>
    <row r="1802" spans="2:22" s="77" customFormat="1" x14ac:dyDescent="0.2">
      <c r="B1802" s="128"/>
      <c r="E1802" s="78"/>
      <c r="F1802" s="166"/>
      <c r="G1802" s="78"/>
      <c r="H1802" s="161"/>
      <c r="I1802" s="161"/>
      <c r="J1802" s="161"/>
      <c r="K1802" s="78"/>
      <c r="L1802" s="78"/>
      <c r="M1802" s="78"/>
      <c r="N1802" s="78"/>
      <c r="O1802" s="78"/>
      <c r="P1802" s="6"/>
      <c r="Q1802" s="6"/>
      <c r="R1802" s="6"/>
      <c r="S1802" s="6"/>
      <c r="T1802" s="6"/>
      <c r="U1802" s="6"/>
      <c r="V1802" s="6"/>
    </row>
    <row r="1803" spans="2:22" s="77" customFormat="1" x14ac:dyDescent="0.2">
      <c r="B1803" s="128"/>
      <c r="E1803" s="78"/>
      <c r="F1803" s="166"/>
      <c r="G1803" s="78"/>
      <c r="H1803" s="161"/>
      <c r="I1803" s="161"/>
      <c r="J1803" s="161"/>
      <c r="K1803" s="78"/>
      <c r="L1803" s="78"/>
      <c r="M1803" s="78"/>
      <c r="N1803" s="78"/>
      <c r="O1803" s="78"/>
      <c r="P1803" s="6"/>
      <c r="Q1803" s="6"/>
      <c r="R1803" s="6"/>
      <c r="S1803" s="6"/>
      <c r="T1803" s="6"/>
      <c r="U1803" s="6"/>
      <c r="V1803" s="6"/>
    </row>
    <row r="1804" spans="2:22" s="77" customFormat="1" x14ac:dyDescent="0.2">
      <c r="B1804" s="128"/>
      <c r="E1804" s="78"/>
      <c r="F1804" s="166"/>
      <c r="G1804" s="78"/>
      <c r="H1804" s="161"/>
      <c r="I1804" s="161"/>
      <c r="J1804" s="161"/>
      <c r="K1804" s="78"/>
      <c r="L1804" s="78"/>
      <c r="M1804" s="78"/>
      <c r="N1804" s="78"/>
      <c r="O1804" s="78"/>
      <c r="P1804" s="6"/>
      <c r="Q1804" s="6"/>
      <c r="R1804" s="6"/>
      <c r="S1804" s="6"/>
      <c r="T1804" s="6"/>
      <c r="U1804" s="6"/>
      <c r="V1804" s="6"/>
    </row>
    <row r="1805" spans="2:22" s="77" customFormat="1" x14ac:dyDescent="0.2">
      <c r="B1805" s="128"/>
      <c r="E1805" s="78"/>
      <c r="F1805" s="166"/>
      <c r="G1805" s="78"/>
      <c r="H1805" s="161"/>
      <c r="I1805" s="161"/>
      <c r="J1805" s="161"/>
      <c r="K1805" s="78"/>
      <c r="L1805" s="78"/>
      <c r="M1805" s="78"/>
      <c r="N1805" s="78"/>
      <c r="O1805" s="78"/>
      <c r="P1805" s="6"/>
      <c r="Q1805" s="6"/>
      <c r="R1805" s="6"/>
      <c r="S1805" s="6"/>
      <c r="T1805" s="6"/>
      <c r="U1805" s="6"/>
      <c r="V1805" s="6"/>
    </row>
    <row r="1806" spans="2:22" s="77" customFormat="1" x14ac:dyDescent="0.2">
      <c r="B1806" s="128"/>
      <c r="E1806" s="78"/>
      <c r="F1806" s="166"/>
      <c r="G1806" s="78"/>
      <c r="H1806" s="161"/>
      <c r="I1806" s="161"/>
      <c r="J1806" s="161"/>
      <c r="K1806" s="78"/>
      <c r="L1806" s="78"/>
      <c r="M1806" s="78"/>
      <c r="N1806" s="78"/>
      <c r="O1806" s="78"/>
      <c r="P1806" s="6"/>
      <c r="Q1806" s="6"/>
      <c r="R1806" s="6"/>
      <c r="S1806" s="6"/>
      <c r="T1806" s="6"/>
      <c r="U1806" s="6"/>
      <c r="V1806" s="6"/>
    </row>
    <row r="1807" spans="2:22" s="77" customFormat="1" x14ac:dyDescent="0.2">
      <c r="B1807" s="128"/>
      <c r="E1807" s="78"/>
      <c r="F1807" s="166"/>
      <c r="G1807" s="78"/>
      <c r="H1807" s="161"/>
      <c r="I1807" s="161"/>
      <c r="J1807" s="161"/>
      <c r="K1807" s="78"/>
      <c r="L1807" s="78"/>
      <c r="M1807" s="78"/>
      <c r="N1807" s="78"/>
      <c r="O1807" s="78"/>
      <c r="P1807" s="6"/>
      <c r="Q1807" s="6"/>
      <c r="R1807" s="6"/>
      <c r="S1807" s="6"/>
      <c r="T1807" s="6"/>
      <c r="U1807" s="6"/>
      <c r="V1807" s="6"/>
    </row>
    <row r="1808" spans="2:22" s="77" customFormat="1" x14ac:dyDescent="0.2">
      <c r="B1808" s="128"/>
      <c r="E1808" s="78"/>
      <c r="F1808" s="166"/>
      <c r="G1808" s="78"/>
      <c r="H1808" s="161"/>
      <c r="I1808" s="161"/>
      <c r="J1808" s="161"/>
      <c r="K1808" s="78"/>
      <c r="L1808" s="78"/>
      <c r="M1808" s="78"/>
      <c r="N1808" s="78"/>
      <c r="O1808" s="78"/>
      <c r="P1808" s="6"/>
      <c r="Q1808" s="6"/>
      <c r="R1808" s="6"/>
      <c r="S1808" s="6"/>
      <c r="T1808" s="6"/>
      <c r="U1808" s="6"/>
      <c r="V1808" s="6"/>
    </row>
    <row r="1809" spans="2:22" s="77" customFormat="1" x14ac:dyDescent="0.2">
      <c r="B1809" s="128"/>
      <c r="E1809" s="78"/>
      <c r="F1809" s="166"/>
      <c r="G1809" s="78"/>
      <c r="H1809" s="161"/>
      <c r="I1809" s="161"/>
      <c r="J1809" s="161"/>
      <c r="K1809" s="78"/>
      <c r="L1809" s="78"/>
      <c r="M1809" s="78"/>
      <c r="N1809" s="78"/>
      <c r="O1809" s="78"/>
      <c r="P1809" s="6"/>
      <c r="Q1809" s="6"/>
      <c r="R1809" s="6"/>
      <c r="S1809" s="6"/>
      <c r="T1809" s="6"/>
      <c r="U1809" s="6"/>
      <c r="V1809" s="6"/>
    </row>
    <row r="1810" spans="2:22" s="77" customFormat="1" x14ac:dyDescent="0.2">
      <c r="B1810" s="128"/>
      <c r="E1810" s="78"/>
      <c r="F1810" s="166"/>
      <c r="G1810" s="78"/>
      <c r="H1810" s="161"/>
      <c r="I1810" s="161"/>
      <c r="J1810" s="161"/>
      <c r="K1810" s="78"/>
      <c r="L1810" s="78"/>
      <c r="M1810" s="78"/>
      <c r="N1810" s="78"/>
      <c r="O1810" s="78"/>
      <c r="P1810" s="6"/>
      <c r="Q1810" s="6"/>
      <c r="R1810" s="6"/>
      <c r="S1810" s="6"/>
      <c r="T1810" s="6"/>
      <c r="U1810" s="6"/>
      <c r="V1810" s="6"/>
    </row>
    <row r="1811" spans="2:22" s="77" customFormat="1" x14ac:dyDescent="0.2">
      <c r="B1811" s="128"/>
      <c r="E1811" s="78"/>
      <c r="F1811" s="166"/>
      <c r="G1811" s="78"/>
      <c r="H1811" s="161"/>
      <c r="I1811" s="161"/>
      <c r="J1811" s="161"/>
      <c r="K1811" s="78"/>
      <c r="L1811" s="78"/>
      <c r="M1811" s="78"/>
      <c r="N1811" s="78"/>
      <c r="O1811" s="78"/>
      <c r="P1811" s="6"/>
      <c r="Q1811" s="6"/>
      <c r="R1811" s="6"/>
      <c r="S1811" s="6"/>
      <c r="T1811" s="6"/>
      <c r="U1811" s="6"/>
      <c r="V1811" s="6"/>
    </row>
    <row r="1812" spans="2:22" s="77" customFormat="1" x14ac:dyDescent="0.2">
      <c r="B1812" s="128"/>
      <c r="E1812" s="78"/>
      <c r="F1812" s="166"/>
      <c r="G1812" s="78"/>
      <c r="H1812" s="161"/>
      <c r="I1812" s="161"/>
      <c r="J1812" s="161"/>
      <c r="K1812" s="78"/>
      <c r="L1812" s="78"/>
      <c r="M1812" s="78"/>
      <c r="N1812" s="78"/>
      <c r="O1812" s="78"/>
      <c r="P1812" s="6"/>
      <c r="Q1812" s="6"/>
      <c r="R1812" s="6"/>
      <c r="S1812" s="6"/>
      <c r="T1812" s="6"/>
      <c r="U1812" s="6"/>
      <c r="V1812" s="6"/>
    </row>
    <row r="1813" spans="2:22" s="77" customFormat="1" x14ac:dyDescent="0.2">
      <c r="B1813" s="128"/>
      <c r="E1813" s="78"/>
      <c r="F1813" s="166"/>
      <c r="G1813" s="78"/>
      <c r="H1813" s="161"/>
      <c r="I1813" s="161"/>
      <c r="J1813" s="161"/>
      <c r="K1813" s="78"/>
      <c r="L1813" s="78"/>
      <c r="M1813" s="78"/>
      <c r="N1813" s="78"/>
      <c r="O1813" s="78"/>
      <c r="P1813" s="6"/>
      <c r="Q1813" s="6"/>
      <c r="R1813" s="6"/>
      <c r="S1813" s="6"/>
      <c r="T1813" s="6"/>
      <c r="U1813" s="6"/>
      <c r="V1813" s="6"/>
    </row>
    <row r="1814" spans="2:22" s="77" customFormat="1" x14ac:dyDescent="0.2">
      <c r="B1814" s="128"/>
      <c r="E1814" s="78"/>
      <c r="F1814" s="166"/>
      <c r="G1814" s="78"/>
      <c r="H1814" s="161"/>
      <c r="I1814" s="161"/>
      <c r="J1814" s="161"/>
      <c r="K1814" s="78"/>
      <c r="L1814" s="78"/>
      <c r="M1814" s="78"/>
      <c r="N1814" s="78"/>
      <c r="O1814" s="78"/>
      <c r="P1814" s="6"/>
      <c r="Q1814" s="6"/>
      <c r="R1814" s="6"/>
      <c r="S1814" s="6"/>
      <c r="T1814" s="6"/>
      <c r="U1814" s="6"/>
      <c r="V1814" s="6"/>
    </row>
    <row r="1815" spans="2:22" s="77" customFormat="1" x14ac:dyDescent="0.2">
      <c r="B1815" s="128"/>
      <c r="E1815" s="78"/>
      <c r="F1815" s="166"/>
      <c r="G1815" s="78"/>
      <c r="H1815" s="161"/>
      <c r="I1815" s="161"/>
      <c r="J1815" s="161"/>
      <c r="K1815" s="78"/>
      <c r="L1815" s="78"/>
      <c r="M1815" s="78"/>
      <c r="N1815" s="78"/>
      <c r="O1815" s="78"/>
      <c r="P1815" s="6"/>
      <c r="Q1815" s="6"/>
      <c r="R1815" s="6"/>
      <c r="S1815" s="6"/>
      <c r="T1815" s="6"/>
      <c r="U1815" s="6"/>
      <c r="V1815" s="6"/>
    </row>
    <row r="1816" spans="2:22" s="77" customFormat="1" x14ac:dyDescent="0.2">
      <c r="B1816" s="128"/>
      <c r="E1816" s="78"/>
      <c r="F1816" s="166"/>
      <c r="G1816" s="78"/>
      <c r="H1816" s="161"/>
      <c r="I1816" s="161"/>
      <c r="J1816" s="161"/>
      <c r="K1816" s="78"/>
      <c r="L1816" s="78"/>
      <c r="M1816" s="78"/>
      <c r="N1816" s="78"/>
      <c r="O1816" s="78"/>
      <c r="P1816" s="6"/>
      <c r="Q1816" s="6"/>
      <c r="R1816" s="6"/>
      <c r="S1816" s="6"/>
      <c r="T1816" s="6"/>
      <c r="U1816" s="6"/>
      <c r="V1816" s="6"/>
    </row>
    <row r="1817" spans="2:22" s="77" customFormat="1" x14ac:dyDescent="0.2">
      <c r="B1817" s="128"/>
      <c r="E1817" s="78"/>
      <c r="F1817" s="166"/>
      <c r="G1817" s="78"/>
      <c r="H1817" s="161"/>
      <c r="I1817" s="161"/>
      <c r="J1817" s="161"/>
      <c r="K1817" s="78"/>
      <c r="L1817" s="78"/>
      <c r="M1817" s="78"/>
      <c r="N1817" s="78"/>
      <c r="O1817" s="78"/>
      <c r="P1817" s="6"/>
      <c r="Q1817" s="6"/>
      <c r="R1817" s="6"/>
      <c r="S1817" s="6"/>
      <c r="T1817" s="6"/>
      <c r="U1817" s="6"/>
      <c r="V1817" s="6"/>
    </row>
    <row r="1818" spans="2:22" s="77" customFormat="1" x14ac:dyDescent="0.2">
      <c r="B1818" s="128"/>
      <c r="E1818" s="78"/>
      <c r="F1818" s="166"/>
      <c r="G1818" s="78"/>
      <c r="H1818" s="161"/>
      <c r="I1818" s="161"/>
      <c r="J1818" s="161"/>
      <c r="K1818" s="78"/>
      <c r="L1818" s="78"/>
      <c r="M1818" s="78"/>
      <c r="N1818" s="78"/>
      <c r="O1818" s="78"/>
      <c r="P1818" s="6"/>
      <c r="Q1818" s="6"/>
      <c r="R1818" s="6"/>
      <c r="S1818" s="6"/>
      <c r="T1818" s="6"/>
      <c r="U1818" s="6"/>
      <c r="V1818" s="6"/>
    </row>
    <row r="1819" spans="2:22" s="77" customFormat="1" x14ac:dyDescent="0.2">
      <c r="B1819" s="128"/>
      <c r="E1819" s="78"/>
      <c r="F1819" s="166"/>
      <c r="G1819" s="78"/>
      <c r="H1819" s="161"/>
      <c r="I1819" s="161"/>
      <c r="J1819" s="161"/>
      <c r="K1819" s="78"/>
      <c r="L1819" s="78"/>
      <c r="M1819" s="78"/>
      <c r="N1819" s="78"/>
      <c r="O1819" s="78"/>
      <c r="P1819" s="6"/>
      <c r="Q1819" s="6"/>
      <c r="R1819" s="6"/>
      <c r="S1819" s="6"/>
      <c r="T1819" s="6"/>
      <c r="U1819" s="6"/>
      <c r="V1819" s="6"/>
    </row>
    <row r="1820" spans="2:22" s="77" customFormat="1" x14ac:dyDescent="0.2">
      <c r="B1820" s="128"/>
      <c r="E1820" s="78"/>
      <c r="F1820" s="166"/>
      <c r="G1820" s="78"/>
      <c r="H1820" s="161"/>
      <c r="I1820" s="161"/>
      <c r="J1820" s="161"/>
      <c r="K1820" s="78"/>
      <c r="L1820" s="78"/>
      <c r="M1820" s="78"/>
      <c r="N1820" s="78"/>
      <c r="O1820" s="78"/>
      <c r="P1820" s="6"/>
      <c r="Q1820" s="6"/>
      <c r="R1820" s="6"/>
      <c r="S1820" s="6"/>
      <c r="T1820" s="6"/>
      <c r="U1820" s="6"/>
      <c r="V1820" s="6"/>
    </row>
    <row r="1821" spans="2:22" s="77" customFormat="1" x14ac:dyDescent="0.2">
      <c r="B1821" s="128"/>
      <c r="E1821" s="78"/>
      <c r="F1821" s="166"/>
      <c r="G1821" s="78"/>
      <c r="H1821" s="161"/>
      <c r="I1821" s="161"/>
      <c r="J1821" s="161"/>
      <c r="K1821" s="78"/>
      <c r="L1821" s="78"/>
      <c r="M1821" s="78"/>
      <c r="N1821" s="78"/>
      <c r="O1821" s="78"/>
      <c r="P1821" s="6"/>
      <c r="Q1821" s="6"/>
      <c r="R1821" s="6"/>
      <c r="S1821" s="6"/>
      <c r="T1821" s="6"/>
      <c r="U1821" s="6"/>
      <c r="V1821" s="6"/>
    </row>
    <row r="1822" spans="2:22" s="77" customFormat="1" x14ac:dyDescent="0.2">
      <c r="B1822" s="128"/>
      <c r="E1822" s="78"/>
      <c r="F1822" s="166"/>
      <c r="G1822" s="78"/>
      <c r="H1822" s="161"/>
      <c r="I1822" s="161"/>
      <c r="J1822" s="161"/>
      <c r="K1822" s="78"/>
      <c r="L1822" s="78"/>
      <c r="M1822" s="78"/>
      <c r="N1822" s="78"/>
      <c r="O1822" s="78"/>
      <c r="P1822" s="6"/>
      <c r="Q1822" s="6"/>
      <c r="R1822" s="6"/>
      <c r="S1822" s="6"/>
      <c r="T1822" s="6"/>
      <c r="U1822" s="6"/>
      <c r="V1822" s="6"/>
    </row>
    <row r="1823" spans="2:22" s="77" customFormat="1" x14ac:dyDescent="0.2">
      <c r="B1823" s="128"/>
      <c r="E1823" s="78"/>
      <c r="F1823" s="166"/>
      <c r="G1823" s="78"/>
      <c r="H1823" s="161"/>
      <c r="I1823" s="161"/>
      <c r="J1823" s="161"/>
      <c r="K1823" s="78"/>
      <c r="L1823" s="78"/>
      <c r="M1823" s="78"/>
      <c r="N1823" s="78"/>
      <c r="O1823" s="78"/>
      <c r="P1823" s="6"/>
      <c r="Q1823" s="6"/>
      <c r="R1823" s="6"/>
      <c r="S1823" s="6"/>
      <c r="T1823" s="6"/>
      <c r="U1823" s="6"/>
      <c r="V1823" s="6"/>
    </row>
    <row r="1824" spans="2:22" s="77" customFormat="1" x14ac:dyDescent="0.2">
      <c r="B1824" s="128"/>
      <c r="E1824" s="78"/>
      <c r="F1824" s="166"/>
      <c r="G1824" s="78"/>
      <c r="H1824" s="161"/>
      <c r="I1824" s="161"/>
      <c r="J1824" s="161"/>
      <c r="K1824" s="78"/>
      <c r="L1824" s="78"/>
      <c r="M1824" s="78"/>
      <c r="N1824" s="78"/>
      <c r="O1824" s="78"/>
      <c r="P1824" s="6"/>
      <c r="Q1824" s="6"/>
      <c r="R1824" s="6"/>
      <c r="S1824" s="6"/>
      <c r="T1824" s="6"/>
      <c r="U1824" s="6"/>
      <c r="V1824" s="6"/>
    </row>
    <row r="1825" spans="2:22" s="77" customFormat="1" x14ac:dyDescent="0.2">
      <c r="B1825" s="128"/>
      <c r="E1825" s="78"/>
      <c r="F1825" s="166"/>
      <c r="G1825" s="78"/>
      <c r="H1825" s="161"/>
      <c r="I1825" s="161"/>
      <c r="J1825" s="161"/>
      <c r="K1825" s="78"/>
      <c r="L1825" s="78"/>
      <c r="M1825" s="78"/>
      <c r="N1825" s="78"/>
      <c r="O1825" s="78"/>
      <c r="P1825" s="6"/>
      <c r="Q1825" s="6"/>
      <c r="R1825" s="6"/>
      <c r="S1825" s="6"/>
      <c r="T1825" s="6"/>
      <c r="U1825" s="6"/>
      <c r="V1825" s="6"/>
    </row>
    <row r="1826" spans="2:22" s="77" customFormat="1" x14ac:dyDescent="0.2">
      <c r="B1826" s="128"/>
      <c r="E1826" s="78"/>
      <c r="F1826" s="166"/>
      <c r="G1826" s="78"/>
      <c r="H1826" s="161"/>
      <c r="I1826" s="161"/>
      <c r="J1826" s="161"/>
      <c r="K1826" s="78"/>
      <c r="L1826" s="78"/>
      <c r="M1826" s="78"/>
      <c r="N1826" s="78"/>
      <c r="O1826" s="78"/>
      <c r="P1826" s="6"/>
      <c r="Q1826" s="6"/>
      <c r="R1826" s="6"/>
      <c r="S1826" s="6"/>
      <c r="T1826" s="6"/>
      <c r="U1826" s="6"/>
      <c r="V1826" s="6"/>
    </row>
    <row r="1827" spans="2:22" s="77" customFormat="1" x14ac:dyDescent="0.2">
      <c r="B1827" s="128"/>
      <c r="E1827" s="78"/>
      <c r="F1827" s="166"/>
      <c r="G1827" s="78"/>
      <c r="H1827" s="161"/>
      <c r="I1827" s="161"/>
      <c r="J1827" s="161"/>
      <c r="K1827" s="78"/>
      <c r="L1827" s="78"/>
      <c r="M1827" s="78"/>
      <c r="N1827" s="78"/>
      <c r="O1827" s="78"/>
      <c r="P1827" s="6"/>
      <c r="Q1827" s="6"/>
      <c r="R1827" s="6"/>
      <c r="S1827" s="6"/>
      <c r="T1827" s="6"/>
      <c r="U1827" s="6"/>
      <c r="V1827" s="6"/>
    </row>
    <row r="1828" spans="2:22" s="77" customFormat="1" x14ac:dyDescent="0.2">
      <c r="B1828" s="128"/>
      <c r="E1828" s="78"/>
      <c r="F1828" s="166"/>
      <c r="G1828" s="78"/>
      <c r="H1828" s="161"/>
      <c r="I1828" s="161"/>
      <c r="J1828" s="161"/>
      <c r="K1828" s="78"/>
      <c r="L1828" s="78"/>
      <c r="M1828" s="78"/>
      <c r="N1828" s="78"/>
      <c r="O1828" s="78"/>
      <c r="P1828" s="6"/>
      <c r="Q1828" s="6"/>
      <c r="R1828" s="6"/>
      <c r="S1828" s="6"/>
      <c r="T1828" s="6"/>
      <c r="U1828" s="6"/>
      <c r="V1828" s="6"/>
    </row>
    <row r="1829" spans="2:22" s="77" customFormat="1" x14ac:dyDescent="0.2">
      <c r="B1829" s="128"/>
      <c r="E1829" s="78"/>
      <c r="F1829" s="166"/>
      <c r="G1829" s="78"/>
      <c r="H1829" s="161"/>
      <c r="I1829" s="161"/>
      <c r="J1829" s="161"/>
      <c r="K1829" s="78"/>
      <c r="L1829" s="78"/>
      <c r="M1829" s="78"/>
      <c r="N1829" s="78"/>
      <c r="O1829" s="78"/>
      <c r="P1829" s="6"/>
      <c r="Q1829" s="6"/>
      <c r="R1829" s="6"/>
      <c r="S1829" s="6"/>
      <c r="T1829" s="6"/>
      <c r="U1829" s="6"/>
      <c r="V1829" s="6"/>
    </row>
    <row r="1830" spans="2:22" s="77" customFormat="1" x14ac:dyDescent="0.2">
      <c r="B1830" s="128"/>
      <c r="E1830" s="78"/>
      <c r="F1830" s="166"/>
      <c r="G1830" s="78"/>
      <c r="H1830" s="161"/>
      <c r="I1830" s="161"/>
      <c r="J1830" s="161"/>
      <c r="K1830" s="78"/>
      <c r="L1830" s="78"/>
      <c r="M1830" s="78"/>
      <c r="N1830" s="78"/>
      <c r="O1830" s="78"/>
      <c r="P1830" s="6"/>
      <c r="Q1830" s="6"/>
      <c r="R1830" s="6"/>
      <c r="S1830" s="6"/>
      <c r="T1830" s="6"/>
      <c r="U1830" s="6"/>
      <c r="V1830" s="6"/>
    </row>
    <row r="1831" spans="2:22" s="77" customFormat="1" x14ac:dyDescent="0.2">
      <c r="B1831" s="128"/>
      <c r="E1831" s="78"/>
      <c r="F1831" s="166"/>
      <c r="G1831" s="78"/>
      <c r="H1831" s="161"/>
      <c r="I1831" s="161"/>
      <c r="J1831" s="161"/>
      <c r="K1831" s="78"/>
      <c r="L1831" s="78"/>
      <c r="M1831" s="78"/>
      <c r="N1831" s="78"/>
      <c r="O1831" s="78"/>
      <c r="P1831" s="6"/>
      <c r="Q1831" s="6"/>
      <c r="R1831" s="6"/>
      <c r="S1831" s="6"/>
      <c r="T1831" s="6"/>
      <c r="U1831" s="6"/>
      <c r="V1831" s="6"/>
    </row>
    <row r="1832" spans="2:22" s="77" customFormat="1" x14ac:dyDescent="0.2">
      <c r="B1832" s="128"/>
      <c r="E1832" s="78"/>
      <c r="F1832" s="166"/>
      <c r="G1832" s="78"/>
      <c r="H1832" s="161"/>
      <c r="I1832" s="161"/>
      <c r="J1832" s="161"/>
      <c r="K1832" s="78"/>
      <c r="L1832" s="78"/>
      <c r="M1832" s="78"/>
      <c r="N1832" s="78"/>
      <c r="O1832" s="78"/>
      <c r="P1832" s="6"/>
      <c r="Q1832" s="6"/>
      <c r="R1832" s="6"/>
      <c r="S1832" s="6"/>
      <c r="T1832" s="6"/>
      <c r="U1832" s="6"/>
      <c r="V1832" s="6"/>
    </row>
    <row r="1833" spans="2:22" s="77" customFormat="1" x14ac:dyDescent="0.2">
      <c r="B1833" s="128"/>
      <c r="E1833" s="78"/>
      <c r="F1833" s="166"/>
      <c r="G1833" s="78"/>
      <c r="H1833" s="161"/>
      <c r="I1833" s="161"/>
      <c r="J1833" s="161"/>
      <c r="K1833" s="78"/>
      <c r="L1833" s="78"/>
      <c r="M1833" s="78"/>
      <c r="N1833" s="78"/>
      <c r="O1833" s="78"/>
      <c r="P1833" s="6"/>
      <c r="Q1833" s="6"/>
      <c r="R1833" s="6"/>
      <c r="S1833" s="6"/>
      <c r="T1833" s="6"/>
      <c r="U1833" s="6"/>
      <c r="V1833" s="6"/>
    </row>
    <row r="1834" spans="2:22" s="77" customFormat="1" x14ac:dyDescent="0.2">
      <c r="B1834" s="128"/>
      <c r="E1834" s="78"/>
      <c r="F1834" s="166"/>
      <c r="G1834" s="78"/>
      <c r="H1834" s="161"/>
      <c r="I1834" s="161"/>
      <c r="J1834" s="161"/>
      <c r="K1834" s="78"/>
      <c r="L1834" s="78"/>
      <c r="M1834" s="78"/>
      <c r="N1834" s="78"/>
      <c r="O1834" s="78"/>
      <c r="P1834" s="6"/>
      <c r="Q1834" s="6"/>
      <c r="R1834" s="6"/>
      <c r="S1834" s="6"/>
      <c r="T1834" s="6"/>
      <c r="U1834" s="6"/>
      <c r="V1834" s="6"/>
    </row>
    <row r="1835" spans="2:22" s="77" customFormat="1" x14ac:dyDescent="0.2">
      <c r="B1835" s="128"/>
      <c r="E1835" s="78"/>
      <c r="F1835" s="166"/>
      <c r="G1835" s="78"/>
      <c r="H1835" s="161"/>
      <c r="I1835" s="161"/>
      <c r="J1835" s="161"/>
      <c r="K1835" s="78"/>
      <c r="L1835" s="78"/>
      <c r="M1835" s="78"/>
      <c r="N1835" s="78"/>
      <c r="O1835" s="78"/>
      <c r="P1835" s="6"/>
      <c r="Q1835" s="6"/>
      <c r="R1835" s="6"/>
      <c r="S1835" s="6"/>
      <c r="T1835" s="6"/>
      <c r="U1835" s="6"/>
      <c r="V1835" s="6"/>
    </row>
    <row r="1836" spans="2:22" s="77" customFormat="1" x14ac:dyDescent="0.2">
      <c r="B1836" s="128"/>
      <c r="E1836" s="78"/>
      <c r="F1836" s="166"/>
      <c r="G1836" s="78"/>
      <c r="H1836" s="161"/>
      <c r="I1836" s="161"/>
      <c r="J1836" s="161"/>
      <c r="K1836" s="78"/>
      <c r="L1836" s="78"/>
      <c r="M1836" s="78"/>
      <c r="N1836" s="78"/>
      <c r="O1836" s="78"/>
      <c r="P1836" s="6"/>
      <c r="Q1836" s="6"/>
      <c r="R1836" s="6"/>
      <c r="S1836" s="6"/>
      <c r="T1836" s="6"/>
      <c r="U1836" s="6"/>
      <c r="V1836" s="6"/>
    </row>
    <row r="1837" spans="2:22" s="77" customFormat="1" x14ac:dyDescent="0.2">
      <c r="B1837" s="128"/>
      <c r="E1837" s="78"/>
      <c r="F1837" s="166"/>
      <c r="G1837" s="78"/>
      <c r="H1837" s="161"/>
      <c r="I1837" s="161"/>
      <c r="J1837" s="161"/>
      <c r="K1837" s="78"/>
      <c r="L1837" s="78"/>
      <c r="M1837" s="78"/>
      <c r="N1837" s="78"/>
      <c r="O1837" s="78"/>
      <c r="P1837" s="6"/>
      <c r="Q1837" s="6"/>
      <c r="R1837" s="6"/>
      <c r="S1837" s="6"/>
      <c r="T1837" s="6"/>
      <c r="U1837" s="6"/>
      <c r="V1837" s="6"/>
    </row>
    <row r="1838" spans="2:22" s="77" customFormat="1" x14ac:dyDescent="0.2">
      <c r="B1838" s="128"/>
      <c r="E1838" s="78"/>
      <c r="F1838" s="166"/>
      <c r="G1838" s="78"/>
      <c r="H1838" s="161"/>
      <c r="I1838" s="161"/>
      <c r="J1838" s="161"/>
      <c r="K1838" s="78"/>
      <c r="L1838" s="78"/>
      <c r="M1838" s="78"/>
      <c r="N1838" s="78"/>
      <c r="O1838" s="78"/>
      <c r="P1838" s="6"/>
      <c r="Q1838" s="6"/>
      <c r="R1838" s="6"/>
      <c r="S1838" s="6"/>
      <c r="T1838" s="6"/>
      <c r="U1838" s="6"/>
      <c r="V1838" s="6"/>
    </row>
    <row r="1839" spans="2:22" s="77" customFormat="1" x14ac:dyDescent="0.2">
      <c r="B1839" s="128"/>
      <c r="E1839" s="78"/>
      <c r="F1839" s="166"/>
      <c r="G1839" s="78"/>
      <c r="H1839" s="161"/>
      <c r="I1839" s="161"/>
      <c r="J1839" s="161"/>
      <c r="K1839" s="78"/>
      <c r="L1839" s="78"/>
      <c r="M1839" s="78"/>
      <c r="N1839" s="78"/>
      <c r="O1839" s="78"/>
      <c r="P1839" s="6"/>
      <c r="Q1839" s="6"/>
      <c r="R1839" s="6"/>
      <c r="S1839" s="6"/>
      <c r="T1839" s="6"/>
      <c r="U1839" s="6"/>
      <c r="V1839" s="6"/>
    </row>
    <row r="1840" spans="2:22" s="77" customFormat="1" x14ac:dyDescent="0.2">
      <c r="B1840" s="128"/>
      <c r="E1840" s="78"/>
      <c r="F1840" s="166"/>
      <c r="G1840" s="78"/>
      <c r="H1840" s="161"/>
      <c r="I1840" s="161"/>
      <c r="J1840" s="161"/>
      <c r="K1840" s="78"/>
      <c r="L1840" s="78"/>
      <c r="M1840" s="78"/>
      <c r="N1840" s="78"/>
      <c r="O1840" s="78"/>
      <c r="P1840" s="6"/>
      <c r="Q1840" s="6"/>
      <c r="R1840" s="6"/>
      <c r="S1840" s="6"/>
      <c r="T1840" s="6"/>
      <c r="U1840" s="6"/>
      <c r="V1840" s="6"/>
    </row>
    <row r="1841" spans="2:22" s="77" customFormat="1" x14ac:dyDescent="0.2">
      <c r="B1841" s="128"/>
      <c r="E1841" s="78"/>
      <c r="F1841" s="166"/>
      <c r="G1841" s="78"/>
      <c r="H1841" s="161"/>
      <c r="I1841" s="161"/>
      <c r="J1841" s="161"/>
      <c r="K1841" s="78"/>
      <c r="L1841" s="78"/>
      <c r="M1841" s="78"/>
      <c r="N1841" s="78"/>
      <c r="O1841" s="78"/>
      <c r="P1841" s="6"/>
      <c r="Q1841" s="6"/>
      <c r="R1841" s="6"/>
      <c r="S1841" s="6"/>
      <c r="T1841" s="6"/>
      <c r="U1841" s="6"/>
      <c r="V1841" s="6"/>
    </row>
    <row r="1842" spans="2:22" s="77" customFormat="1" x14ac:dyDescent="0.2">
      <c r="B1842" s="128"/>
      <c r="E1842" s="78"/>
      <c r="F1842" s="166"/>
      <c r="G1842" s="78"/>
      <c r="H1842" s="161"/>
      <c r="I1842" s="161"/>
      <c r="J1842" s="161"/>
      <c r="K1842" s="78"/>
      <c r="L1842" s="78"/>
      <c r="M1842" s="78"/>
      <c r="N1842" s="78"/>
      <c r="O1842" s="78"/>
      <c r="P1842" s="6"/>
      <c r="Q1842" s="6"/>
      <c r="R1842" s="6"/>
      <c r="S1842" s="6"/>
      <c r="T1842" s="6"/>
      <c r="U1842" s="6"/>
      <c r="V1842" s="6"/>
    </row>
    <row r="1843" spans="2:22" s="77" customFormat="1" x14ac:dyDescent="0.2">
      <c r="B1843" s="128"/>
      <c r="E1843" s="78"/>
      <c r="F1843" s="166"/>
      <c r="G1843" s="78"/>
      <c r="H1843" s="161"/>
      <c r="I1843" s="161"/>
      <c r="J1843" s="161"/>
      <c r="K1843" s="78"/>
      <c r="L1843" s="78"/>
      <c r="M1843" s="78"/>
      <c r="N1843" s="78"/>
      <c r="O1843" s="78"/>
      <c r="P1843" s="6"/>
      <c r="Q1843" s="6"/>
      <c r="R1843" s="6"/>
      <c r="S1843" s="6"/>
      <c r="T1843" s="6"/>
      <c r="U1843" s="6"/>
      <c r="V1843" s="6"/>
    </row>
    <row r="1844" spans="2:22" s="77" customFormat="1" x14ac:dyDescent="0.2">
      <c r="B1844" s="128"/>
      <c r="E1844" s="78"/>
      <c r="F1844" s="166"/>
      <c r="G1844" s="78"/>
      <c r="H1844" s="161"/>
      <c r="I1844" s="161"/>
      <c r="J1844" s="161"/>
      <c r="K1844" s="78"/>
      <c r="L1844" s="78"/>
      <c r="M1844" s="78"/>
      <c r="N1844" s="78"/>
      <c r="O1844" s="78"/>
      <c r="P1844" s="6"/>
      <c r="Q1844" s="6"/>
      <c r="R1844" s="6"/>
      <c r="S1844" s="6"/>
      <c r="T1844" s="6"/>
      <c r="U1844" s="6"/>
      <c r="V1844" s="6"/>
    </row>
    <row r="1845" spans="2:22" s="77" customFormat="1" x14ac:dyDescent="0.2">
      <c r="B1845" s="128"/>
      <c r="E1845" s="78"/>
      <c r="F1845" s="166"/>
      <c r="G1845" s="78"/>
      <c r="H1845" s="161"/>
      <c r="I1845" s="161"/>
      <c r="J1845" s="161"/>
      <c r="K1845" s="78"/>
      <c r="L1845" s="78"/>
      <c r="M1845" s="78"/>
      <c r="N1845" s="78"/>
      <c r="O1845" s="78"/>
      <c r="P1845" s="6"/>
      <c r="Q1845" s="6"/>
      <c r="R1845" s="6"/>
      <c r="S1845" s="6"/>
      <c r="T1845" s="6"/>
      <c r="U1845" s="6"/>
      <c r="V1845" s="6"/>
    </row>
    <row r="1846" spans="2:22" s="77" customFormat="1" x14ac:dyDescent="0.2">
      <c r="B1846" s="128"/>
      <c r="E1846" s="78"/>
      <c r="F1846" s="166"/>
      <c r="G1846" s="78"/>
      <c r="H1846" s="161"/>
      <c r="I1846" s="161"/>
      <c r="J1846" s="161"/>
      <c r="K1846" s="78"/>
      <c r="L1846" s="78"/>
      <c r="M1846" s="78"/>
      <c r="N1846" s="78"/>
      <c r="O1846" s="78"/>
      <c r="P1846" s="6"/>
      <c r="Q1846" s="6"/>
      <c r="R1846" s="6"/>
      <c r="S1846" s="6"/>
      <c r="T1846" s="6"/>
      <c r="U1846" s="6"/>
      <c r="V1846" s="6"/>
    </row>
    <row r="1847" spans="2:22" s="77" customFormat="1" x14ac:dyDescent="0.2">
      <c r="B1847" s="128"/>
      <c r="E1847" s="78"/>
      <c r="F1847" s="166"/>
      <c r="G1847" s="78"/>
      <c r="H1847" s="161"/>
      <c r="I1847" s="161"/>
      <c r="J1847" s="161"/>
      <c r="K1847" s="78"/>
      <c r="L1847" s="78"/>
      <c r="M1847" s="78"/>
      <c r="N1847" s="78"/>
      <c r="O1847" s="78"/>
      <c r="P1847" s="6"/>
      <c r="Q1847" s="6"/>
      <c r="R1847" s="6"/>
      <c r="S1847" s="6"/>
      <c r="T1847" s="6"/>
      <c r="U1847" s="6"/>
      <c r="V1847" s="6"/>
    </row>
    <row r="1848" spans="2:22" s="77" customFormat="1" x14ac:dyDescent="0.2">
      <c r="B1848" s="128"/>
      <c r="E1848" s="78"/>
      <c r="F1848" s="166"/>
      <c r="G1848" s="78"/>
      <c r="H1848" s="161"/>
      <c r="I1848" s="161"/>
      <c r="J1848" s="161"/>
      <c r="K1848" s="78"/>
      <c r="L1848" s="78"/>
      <c r="M1848" s="78"/>
      <c r="N1848" s="78"/>
      <c r="O1848" s="78"/>
      <c r="P1848" s="6"/>
      <c r="Q1848" s="6"/>
      <c r="R1848" s="6"/>
      <c r="S1848" s="6"/>
      <c r="T1848" s="6"/>
      <c r="U1848" s="6"/>
      <c r="V1848" s="6"/>
    </row>
    <row r="1849" spans="2:22" s="77" customFormat="1" x14ac:dyDescent="0.2">
      <c r="B1849" s="128"/>
      <c r="E1849" s="78"/>
      <c r="F1849" s="166"/>
      <c r="G1849" s="78"/>
      <c r="H1849" s="161"/>
      <c r="I1849" s="161"/>
      <c r="J1849" s="161"/>
      <c r="K1849" s="78"/>
      <c r="L1849" s="78"/>
      <c r="M1849" s="78"/>
      <c r="N1849" s="78"/>
      <c r="O1849" s="78"/>
      <c r="P1849" s="6"/>
      <c r="Q1849" s="6"/>
      <c r="R1849" s="6"/>
      <c r="S1849" s="6"/>
      <c r="T1849" s="6"/>
      <c r="U1849" s="6"/>
      <c r="V1849" s="6"/>
    </row>
    <row r="1850" spans="2:22" s="77" customFormat="1" x14ac:dyDescent="0.2">
      <c r="B1850" s="128"/>
      <c r="E1850" s="78"/>
      <c r="F1850" s="166"/>
      <c r="G1850" s="78"/>
      <c r="H1850" s="161"/>
      <c r="I1850" s="161"/>
      <c r="J1850" s="161"/>
      <c r="K1850" s="78"/>
      <c r="L1850" s="78"/>
      <c r="M1850" s="78"/>
      <c r="N1850" s="78"/>
      <c r="O1850" s="78"/>
      <c r="P1850" s="6"/>
      <c r="Q1850" s="6"/>
      <c r="R1850" s="6"/>
      <c r="S1850" s="6"/>
      <c r="T1850" s="6"/>
      <c r="U1850" s="6"/>
      <c r="V1850" s="6"/>
    </row>
    <row r="1851" spans="2:22" s="77" customFormat="1" x14ac:dyDescent="0.2">
      <c r="B1851" s="128"/>
      <c r="E1851" s="78"/>
      <c r="F1851" s="166"/>
      <c r="G1851" s="78"/>
      <c r="H1851" s="161"/>
      <c r="I1851" s="161"/>
      <c r="J1851" s="161"/>
      <c r="K1851" s="78"/>
      <c r="L1851" s="78"/>
      <c r="M1851" s="78"/>
      <c r="N1851" s="78"/>
      <c r="O1851" s="78"/>
      <c r="P1851" s="6"/>
      <c r="Q1851" s="6"/>
      <c r="R1851" s="6"/>
      <c r="S1851" s="6"/>
      <c r="T1851" s="6"/>
      <c r="U1851" s="6"/>
      <c r="V1851" s="6"/>
    </row>
    <row r="1852" spans="2:22" s="77" customFormat="1" x14ac:dyDescent="0.2">
      <c r="B1852" s="128"/>
      <c r="E1852" s="78"/>
      <c r="F1852" s="166"/>
      <c r="G1852" s="78"/>
      <c r="H1852" s="161"/>
      <c r="I1852" s="161"/>
      <c r="J1852" s="161"/>
      <c r="K1852" s="78"/>
      <c r="L1852" s="78"/>
      <c r="M1852" s="78"/>
      <c r="N1852" s="78"/>
      <c r="O1852" s="78"/>
      <c r="P1852" s="6"/>
      <c r="Q1852" s="6"/>
      <c r="R1852" s="6"/>
      <c r="S1852" s="6"/>
      <c r="T1852" s="6"/>
      <c r="U1852" s="6"/>
      <c r="V1852" s="6"/>
    </row>
    <row r="1853" spans="2:22" s="77" customFormat="1" x14ac:dyDescent="0.2">
      <c r="B1853" s="128"/>
      <c r="E1853" s="78"/>
      <c r="F1853" s="166"/>
      <c r="G1853" s="78"/>
      <c r="H1853" s="161"/>
      <c r="I1853" s="161"/>
      <c r="J1853" s="161"/>
      <c r="K1853" s="78"/>
      <c r="L1853" s="78"/>
      <c r="M1853" s="78"/>
      <c r="N1853" s="78"/>
      <c r="O1853" s="78"/>
      <c r="P1853" s="6"/>
      <c r="Q1853" s="6"/>
      <c r="R1853" s="6"/>
      <c r="S1853" s="6"/>
      <c r="T1853" s="6"/>
      <c r="U1853" s="6"/>
      <c r="V1853" s="6"/>
    </row>
    <row r="1854" spans="2:22" s="77" customFormat="1" x14ac:dyDescent="0.2">
      <c r="B1854" s="128"/>
      <c r="E1854" s="78"/>
      <c r="F1854" s="166"/>
      <c r="G1854" s="78"/>
      <c r="H1854" s="161"/>
      <c r="I1854" s="161"/>
      <c r="J1854" s="161"/>
      <c r="K1854" s="78"/>
      <c r="L1854" s="78"/>
      <c r="M1854" s="78"/>
      <c r="N1854" s="78"/>
      <c r="O1854" s="78"/>
      <c r="P1854" s="6"/>
      <c r="Q1854" s="6"/>
      <c r="R1854" s="6"/>
      <c r="S1854" s="6"/>
      <c r="T1854" s="6"/>
      <c r="U1854" s="6"/>
      <c r="V1854" s="6"/>
    </row>
    <row r="1855" spans="2:22" s="77" customFormat="1" x14ac:dyDescent="0.2">
      <c r="B1855" s="128"/>
      <c r="E1855" s="78"/>
      <c r="F1855" s="166"/>
      <c r="G1855" s="78"/>
      <c r="H1855" s="161"/>
      <c r="I1855" s="161"/>
      <c r="J1855" s="161"/>
      <c r="K1855" s="78"/>
      <c r="L1855" s="78"/>
      <c r="M1855" s="78"/>
      <c r="N1855" s="78"/>
      <c r="O1855" s="78"/>
      <c r="P1855" s="6"/>
      <c r="Q1855" s="6"/>
      <c r="R1855" s="6"/>
      <c r="S1855" s="6"/>
      <c r="T1855" s="6"/>
      <c r="U1855" s="6"/>
      <c r="V1855" s="6"/>
    </row>
    <row r="1856" spans="2:22" s="77" customFormat="1" x14ac:dyDescent="0.2">
      <c r="B1856" s="128"/>
      <c r="E1856" s="78"/>
      <c r="F1856" s="166"/>
      <c r="G1856" s="78"/>
      <c r="H1856" s="161"/>
      <c r="I1856" s="161"/>
      <c r="J1856" s="161"/>
      <c r="K1856" s="78"/>
      <c r="L1856" s="78"/>
      <c r="M1856" s="78"/>
      <c r="N1856" s="78"/>
      <c r="O1856" s="78"/>
      <c r="P1856" s="6"/>
      <c r="Q1856" s="6"/>
      <c r="R1856" s="6"/>
      <c r="S1856" s="6"/>
      <c r="T1856" s="6"/>
      <c r="U1856" s="6"/>
      <c r="V1856" s="6"/>
    </row>
    <row r="1857" spans="2:22" s="77" customFormat="1" x14ac:dyDescent="0.2">
      <c r="B1857" s="128"/>
      <c r="E1857" s="78"/>
      <c r="F1857" s="166"/>
      <c r="G1857" s="78"/>
      <c r="H1857" s="161"/>
      <c r="I1857" s="161"/>
      <c r="J1857" s="161"/>
      <c r="K1857" s="78"/>
      <c r="L1857" s="78"/>
      <c r="M1857" s="78"/>
      <c r="N1857" s="78"/>
      <c r="O1857" s="78"/>
      <c r="P1857" s="6"/>
      <c r="Q1857" s="6"/>
      <c r="R1857" s="6"/>
      <c r="S1857" s="6"/>
      <c r="T1857" s="6"/>
      <c r="U1857" s="6"/>
      <c r="V1857" s="6"/>
    </row>
    <row r="1858" spans="2:22" s="77" customFormat="1" x14ac:dyDescent="0.2">
      <c r="B1858" s="128"/>
      <c r="E1858" s="78"/>
      <c r="F1858" s="166"/>
      <c r="G1858" s="78"/>
      <c r="H1858" s="161"/>
      <c r="I1858" s="161"/>
      <c r="J1858" s="161"/>
      <c r="K1858" s="78"/>
      <c r="L1858" s="78"/>
      <c r="M1858" s="78"/>
      <c r="N1858" s="78"/>
      <c r="O1858" s="78"/>
      <c r="P1858" s="6"/>
      <c r="Q1858" s="6"/>
      <c r="R1858" s="6"/>
      <c r="S1858" s="6"/>
      <c r="T1858" s="6"/>
      <c r="U1858" s="6"/>
      <c r="V1858" s="6"/>
    </row>
    <row r="1859" spans="2:22" s="77" customFormat="1" x14ac:dyDescent="0.2">
      <c r="B1859" s="128"/>
      <c r="E1859" s="78"/>
      <c r="F1859" s="166"/>
      <c r="G1859" s="78"/>
      <c r="H1859" s="161"/>
      <c r="I1859" s="161"/>
      <c r="J1859" s="161"/>
      <c r="K1859" s="78"/>
      <c r="L1859" s="78"/>
      <c r="M1859" s="78"/>
      <c r="N1859" s="78"/>
      <c r="O1859" s="78"/>
      <c r="P1859" s="6"/>
      <c r="Q1859" s="6"/>
      <c r="R1859" s="6"/>
      <c r="S1859" s="6"/>
      <c r="T1859" s="6"/>
      <c r="U1859" s="6"/>
      <c r="V1859" s="6"/>
    </row>
    <row r="1860" spans="2:22" s="77" customFormat="1" x14ac:dyDescent="0.2">
      <c r="B1860" s="128"/>
      <c r="E1860" s="78"/>
      <c r="F1860" s="166"/>
      <c r="G1860" s="78"/>
      <c r="H1860" s="161"/>
      <c r="I1860" s="161"/>
      <c r="J1860" s="161"/>
      <c r="K1860" s="78"/>
      <c r="L1860" s="78"/>
      <c r="M1860" s="78"/>
      <c r="N1860" s="78"/>
      <c r="O1860" s="78"/>
      <c r="P1860" s="6"/>
      <c r="Q1860" s="6"/>
      <c r="R1860" s="6"/>
      <c r="S1860" s="6"/>
      <c r="T1860" s="6"/>
      <c r="U1860" s="6"/>
      <c r="V1860" s="6"/>
    </row>
    <row r="1861" spans="2:22" s="77" customFormat="1" x14ac:dyDescent="0.2">
      <c r="B1861" s="128"/>
      <c r="E1861" s="78"/>
      <c r="F1861" s="166"/>
      <c r="G1861" s="78"/>
      <c r="H1861" s="161"/>
      <c r="I1861" s="161"/>
      <c r="J1861" s="161"/>
      <c r="K1861" s="78"/>
      <c r="L1861" s="78"/>
      <c r="M1861" s="78"/>
      <c r="N1861" s="78"/>
      <c r="O1861" s="78"/>
      <c r="P1861" s="6"/>
      <c r="Q1861" s="6"/>
      <c r="R1861" s="6"/>
      <c r="S1861" s="6"/>
      <c r="T1861" s="6"/>
      <c r="U1861" s="6"/>
      <c r="V1861" s="6"/>
    </row>
    <row r="1862" spans="2:22" s="77" customFormat="1" x14ac:dyDescent="0.2">
      <c r="B1862" s="128"/>
      <c r="E1862" s="78"/>
      <c r="F1862" s="166"/>
      <c r="G1862" s="78"/>
      <c r="H1862" s="161"/>
      <c r="I1862" s="161"/>
      <c r="J1862" s="161"/>
      <c r="K1862" s="78"/>
      <c r="L1862" s="78"/>
      <c r="M1862" s="78"/>
      <c r="N1862" s="78"/>
      <c r="O1862" s="78"/>
      <c r="P1862" s="6"/>
      <c r="Q1862" s="6"/>
      <c r="R1862" s="6"/>
      <c r="S1862" s="6"/>
      <c r="T1862" s="6"/>
      <c r="U1862" s="6"/>
      <c r="V1862" s="6"/>
    </row>
    <row r="1863" spans="2:22" s="77" customFormat="1" x14ac:dyDescent="0.2">
      <c r="B1863" s="128"/>
      <c r="E1863" s="78"/>
      <c r="F1863" s="166"/>
      <c r="G1863" s="78"/>
      <c r="H1863" s="161"/>
      <c r="I1863" s="161"/>
      <c r="J1863" s="161"/>
      <c r="K1863" s="78"/>
      <c r="L1863" s="78"/>
      <c r="M1863" s="78"/>
      <c r="N1863" s="78"/>
      <c r="O1863" s="78"/>
      <c r="P1863" s="6"/>
      <c r="Q1863" s="6"/>
      <c r="R1863" s="6"/>
      <c r="S1863" s="6"/>
      <c r="T1863" s="6"/>
      <c r="U1863" s="6"/>
      <c r="V1863" s="6"/>
    </row>
    <row r="1864" spans="2:22" s="77" customFormat="1" x14ac:dyDescent="0.2">
      <c r="B1864" s="128"/>
      <c r="E1864" s="78"/>
      <c r="F1864" s="166"/>
      <c r="G1864" s="78"/>
      <c r="H1864" s="161"/>
      <c r="I1864" s="161"/>
      <c r="J1864" s="161"/>
      <c r="K1864" s="78"/>
      <c r="L1864" s="78"/>
      <c r="M1864" s="78"/>
      <c r="N1864" s="78"/>
      <c r="O1864" s="78"/>
      <c r="P1864" s="6"/>
      <c r="Q1864" s="6"/>
      <c r="R1864" s="6"/>
      <c r="S1864" s="6"/>
      <c r="T1864" s="6"/>
      <c r="U1864" s="6"/>
      <c r="V1864" s="6"/>
    </row>
    <row r="1865" spans="2:22" s="77" customFormat="1" x14ac:dyDescent="0.2">
      <c r="B1865" s="128"/>
      <c r="E1865" s="78"/>
      <c r="F1865" s="166"/>
      <c r="G1865" s="78"/>
      <c r="H1865" s="161"/>
      <c r="I1865" s="161"/>
      <c r="J1865" s="161"/>
      <c r="K1865" s="78"/>
      <c r="L1865" s="78"/>
      <c r="M1865" s="78"/>
      <c r="N1865" s="78"/>
      <c r="O1865" s="78"/>
      <c r="P1865" s="6"/>
      <c r="Q1865" s="6"/>
      <c r="R1865" s="6"/>
      <c r="S1865" s="6"/>
      <c r="T1865" s="6"/>
      <c r="U1865" s="6"/>
      <c r="V1865" s="6"/>
    </row>
    <row r="1866" spans="2:22" s="77" customFormat="1" x14ac:dyDescent="0.2">
      <c r="B1866" s="128"/>
      <c r="E1866" s="78"/>
      <c r="F1866" s="166"/>
      <c r="G1866" s="78"/>
      <c r="H1866" s="161"/>
      <c r="I1866" s="161"/>
      <c r="J1866" s="161"/>
      <c r="K1866" s="78"/>
      <c r="L1866" s="78"/>
      <c r="M1866" s="78"/>
      <c r="N1866" s="78"/>
      <c r="O1866" s="78"/>
      <c r="P1866" s="6"/>
      <c r="Q1866" s="6"/>
      <c r="R1866" s="6"/>
      <c r="S1866" s="6"/>
      <c r="T1866" s="6"/>
      <c r="U1866" s="6"/>
      <c r="V1866" s="6"/>
    </row>
    <row r="1867" spans="2:22" s="77" customFormat="1" x14ac:dyDescent="0.2">
      <c r="B1867" s="128"/>
      <c r="E1867" s="78"/>
      <c r="F1867" s="166"/>
      <c r="G1867" s="78"/>
      <c r="H1867" s="161"/>
      <c r="I1867" s="161"/>
      <c r="J1867" s="161"/>
      <c r="K1867" s="78"/>
      <c r="L1867" s="78"/>
      <c r="M1867" s="78"/>
      <c r="N1867" s="78"/>
      <c r="O1867" s="78"/>
      <c r="P1867" s="6"/>
      <c r="Q1867" s="6"/>
      <c r="R1867" s="6"/>
      <c r="S1867" s="6"/>
      <c r="T1867" s="6"/>
      <c r="U1867" s="6"/>
      <c r="V1867" s="6"/>
    </row>
    <row r="1868" spans="2:22" s="77" customFormat="1" x14ac:dyDescent="0.2">
      <c r="B1868" s="128"/>
      <c r="E1868" s="78"/>
      <c r="F1868" s="166"/>
      <c r="G1868" s="78"/>
      <c r="H1868" s="161"/>
      <c r="I1868" s="161"/>
      <c r="J1868" s="161"/>
      <c r="K1868" s="78"/>
      <c r="L1868" s="78"/>
      <c r="M1868" s="78"/>
      <c r="N1868" s="78"/>
      <c r="O1868" s="78"/>
      <c r="P1868" s="6"/>
      <c r="Q1868" s="6"/>
      <c r="R1868" s="6"/>
      <c r="S1868" s="6"/>
      <c r="T1868" s="6"/>
      <c r="U1868" s="6"/>
      <c r="V1868" s="6"/>
    </row>
    <row r="1869" spans="2:22" s="77" customFormat="1" x14ac:dyDescent="0.2">
      <c r="B1869" s="128"/>
      <c r="E1869" s="78"/>
      <c r="F1869" s="166"/>
      <c r="G1869" s="78"/>
      <c r="H1869" s="161"/>
      <c r="I1869" s="161"/>
      <c r="J1869" s="161"/>
      <c r="K1869" s="78"/>
      <c r="L1869" s="78"/>
      <c r="M1869" s="78"/>
      <c r="N1869" s="78"/>
      <c r="O1869" s="78"/>
      <c r="P1869" s="6"/>
      <c r="Q1869" s="6"/>
      <c r="R1869" s="6"/>
      <c r="S1869" s="6"/>
      <c r="T1869" s="6"/>
      <c r="U1869" s="6"/>
      <c r="V1869" s="6"/>
    </row>
    <row r="1870" spans="2:22" s="77" customFormat="1" x14ac:dyDescent="0.2">
      <c r="B1870" s="128"/>
      <c r="E1870" s="78"/>
      <c r="F1870" s="166"/>
      <c r="G1870" s="78"/>
      <c r="H1870" s="161"/>
      <c r="I1870" s="161"/>
      <c r="J1870" s="161"/>
      <c r="K1870" s="78"/>
      <c r="L1870" s="78"/>
      <c r="M1870" s="78"/>
      <c r="N1870" s="78"/>
      <c r="O1870" s="78"/>
      <c r="P1870" s="6"/>
      <c r="Q1870" s="6"/>
      <c r="R1870" s="6"/>
      <c r="S1870" s="6"/>
      <c r="T1870" s="6"/>
      <c r="U1870" s="6"/>
      <c r="V1870" s="6"/>
    </row>
    <row r="1871" spans="2:22" s="77" customFormat="1" x14ac:dyDescent="0.2">
      <c r="B1871" s="128"/>
      <c r="E1871" s="78"/>
      <c r="F1871" s="166"/>
      <c r="G1871" s="78"/>
      <c r="H1871" s="161"/>
      <c r="I1871" s="161"/>
      <c r="J1871" s="161"/>
      <c r="K1871" s="78"/>
      <c r="L1871" s="78"/>
      <c r="M1871" s="78"/>
      <c r="N1871" s="78"/>
      <c r="O1871" s="78"/>
      <c r="P1871" s="6"/>
      <c r="Q1871" s="6"/>
      <c r="R1871" s="6"/>
      <c r="S1871" s="6"/>
      <c r="T1871" s="6"/>
      <c r="U1871" s="6"/>
      <c r="V1871" s="6"/>
    </row>
    <row r="1872" spans="2:22" s="77" customFormat="1" x14ac:dyDescent="0.2">
      <c r="B1872" s="128"/>
      <c r="E1872" s="78"/>
      <c r="F1872" s="166"/>
      <c r="G1872" s="78"/>
      <c r="H1872" s="161"/>
      <c r="I1872" s="161"/>
      <c r="J1872" s="161"/>
      <c r="K1872" s="78"/>
      <c r="L1872" s="78"/>
      <c r="M1872" s="78"/>
      <c r="N1872" s="78"/>
      <c r="O1872" s="78"/>
      <c r="P1872" s="6"/>
      <c r="Q1872" s="6"/>
      <c r="R1872" s="6"/>
      <c r="S1872" s="6"/>
      <c r="T1872" s="6"/>
      <c r="U1872" s="6"/>
      <c r="V1872" s="6"/>
    </row>
    <row r="1873" spans="2:22" s="77" customFormat="1" x14ac:dyDescent="0.2">
      <c r="B1873" s="128"/>
      <c r="E1873" s="78"/>
      <c r="F1873" s="166"/>
      <c r="G1873" s="78"/>
      <c r="H1873" s="161"/>
      <c r="I1873" s="161"/>
      <c r="J1873" s="161"/>
      <c r="K1873" s="78"/>
      <c r="L1873" s="78"/>
      <c r="M1873" s="78"/>
      <c r="N1873" s="78"/>
      <c r="O1873" s="78"/>
      <c r="P1873" s="6"/>
      <c r="Q1873" s="6"/>
      <c r="R1873" s="6"/>
      <c r="S1873" s="6"/>
      <c r="T1873" s="6"/>
      <c r="U1873" s="6"/>
      <c r="V1873" s="6"/>
    </row>
    <row r="1874" spans="2:22" s="77" customFormat="1" x14ac:dyDescent="0.2">
      <c r="B1874" s="128"/>
      <c r="E1874" s="78"/>
      <c r="F1874" s="166"/>
      <c r="G1874" s="78"/>
      <c r="H1874" s="161"/>
      <c r="I1874" s="161"/>
      <c r="J1874" s="161"/>
      <c r="K1874" s="78"/>
      <c r="L1874" s="78"/>
      <c r="M1874" s="78"/>
      <c r="N1874" s="78"/>
      <c r="O1874" s="78"/>
      <c r="P1874" s="6"/>
      <c r="Q1874" s="6"/>
      <c r="R1874" s="6"/>
      <c r="S1874" s="6"/>
      <c r="T1874" s="6"/>
      <c r="U1874" s="6"/>
      <c r="V1874" s="6"/>
    </row>
    <row r="1875" spans="2:22" s="77" customFormat="1" x14ac:dyDescent="0.2">
      <c r="B1875" s="128"/>
      <c r="E1875" s="78"/>
      <c r="F1875" s="166"/>
      <c r="G1875" s="78"/>
      <c r="H1875" s="161"/>
      <c r="I1875" s="161"/>
      <c r="J1875" s="161"/>
      <c r="K1875" s="78"/>
      <c r="L1875" s="78"/>
      <c r="M1875" s="78"/>
      <c r="N1875" s="78"/>
      <c r="O1875" s="78"/>
      <c r="P1875" s="6"/>
      <c r="Q1875" s="6"/>
      <c r="R1875" s="6"/>
      <c r="S1875" s="6"/>
      <c r="T1875" s="6"/>
      <c r="U1875" s="6"/>
      <c r="V1875" s="6"/>
    </row>
    <row r="1876" spans="2:22" s="77" customFormat="1" x14ac:dyDescent="0.2">
      <c r="B1876" s="128"/>
      <c r="E1876" s="78"/>
      <c r="F1876" s="166"/>
      <c r="G1876" s="78"/>
      <c r="H1876" s="161"/>
      <c r="I1876" s="161"/>
      <c r="J1876" s="161"/>
      <c r="K1876" s="78"/>
      <c r="L1876" s="78"/>
      <c r="M1876" s="78"/>
      <c r="N1876" s="78"/>
      <c r="O1876" s="78"/>
      <c r="P1876" s="6"/>
      <c r="Q1876" s="6"/>
      <c r="R1876" s="6"/>
      <c r="S1876" s="6"/>
      <c r="T1876" s="6"/>
      <c r="U1876" s="6"/>
      <c r="V1876" s="6"/>
    </row>
    <row r="1877" spans="2:22" s="77" customFormat="1" x14ac:dyDescent="0.2">
      <c r="B1877" s="128"/>
      <c r="E1877" s="78"/>
      <c r="F1877" s="166"/>
      <c r="G1877" s="78"/>
      <c r="H1877" s="161"/>
      <c r="I1877" s="161"/>
      <c r="J1877" s="161"/>
      <c r="K1877" s="78"/>
      <c r="L1877" s="78"/>
      <c r="M1877" s="78"/>
      <c r="N1877" s="78"/>
      <c r="O1877" s="78"/>
      <c r="P1877" s="6"/>
      <c r="Q1877" s="6"/>
      <c r="R1877" s="6"/>
      <c r="S1877" s="6"/>
      <c r="T1877" s="6"/>
      <c r="U1877" s="6"/>
      <c r="V1877" s="6"/>
    </row>
    <row r="1878" spans="2:22" s="77" customFormat="1" x14ac:dyDescent="0.2">
      <c r="B1878" s="128"/>
      <c r="E1878" s="78"/>
      <c r="F1878" s="166"/>
      <c r="G1878" s="78"/>
      <c r="H1878" s="161"/>
      <c r="I1878" s="161"/>
      <c r="J1878" s="161"/>
      <c r="K1878" s="78"/>
      <c r="L1878" s="78"/>
      <c r="M1878" s="78"/>
      <c r="N1878" s="78"/>
      <c r="O1878" s="78"/>
      <c r="P1878" s="6"/>
      <c r="Q1878" s="6"/>
      <c r="R1878" s="6"/>
      <c r="S1878" s="6"/>
      <c r="T1878" s="6"/>
      <c r="U1878" s="6"/>
      <c r="V1878" s="6"/>
    </row>
    <row r="1879" spans="2:22" s="77" customFormat="1" x14ac:dyDescent="0.2">
      <c r="B1879" s="128"/>
      <c r="E1879" s="78"/>
      <c r="F1879" s="166"/>
      <c r="G1879" s="78"/>
      <c r="H1879" s="161"/>
      <c r="I1879" s="161"/>
      <c r="J1879" s="161"/>
      <c r="K1879" s="78"/>
      <c r="L1879" s="78"/>
      <c r="M1879" s="78"/>
      <c r="N1879" s="78"/>
      <c r="O1879" s="78"/>
      <c r="P1879" s="6"/>
      <c r="Q1879" s="6"/>
      <c r="R1879" s="6"/>
      <c r="S1879" s="6"/>
      <c r="T1879" s="6"/>
      <c r="U1879" s="6"/>
      <c r="V1879" s="6"/>
    </row>
    <row r="1880" spans="2:22" s="77" customFormat="1" x14ac:dyDescent="0.2">
      <c r="B1880" s="128"/>
      <c r="E1880" s="78"/>
      <c r="F1880" s="166"/>
      <c r="G1880" s="78"/>
      <c r="H1880" s="161"/>
      <c r="I1880" s="161"/>
      <c r="J1880" s="161"/>
      <c r="K1880" s="78"/>
      <c r="L1880" s="78"/>
      <c r="M1880" s="78"/>
      <c r="N1880" s="78"/>
      <c r="O1880" s="78"/>
      <c r="P1880" s="6"/>
      <c r="Q1880" s="6"/>
      <c r="R1880" s="6"/>
      <c r="S1880" s="6"/>
      <c r="T1880" s="6"/>
      <c r="U1880" s="6"/>
      <c r="V1880" s="6"/>
    </row>
    <row r="1881" spans="2:22" s="77" customFormat="1" x14ac:dyDescent="0.2">
      <c r="B1881" s="128"/>
      <c r="E1881" s="78"/>
      <c r="F1881" s="166"/>
      <c r="G1881" s="78"/>
      <c r="H1881" s="161"/>
      <c r="I1881" s="161"/>
      <c r="J1881" s="161"/>
      <c r="K1881" s="78"/>
      <c r="L1881" s="78"/>
      <c r="M1881" s="78"/>
      <c r="N1881" s="78"/>
      <c r="O1881" s="78"/>
      <c r="P1881" s="6"/>
      <c r="Q1881" s="6"/>
      <c r="R1881" s="6"/>
      <c r="S1881" s="6"/>
      <c r="T1881" s="6"/>
      <c r="U1881" s="6"/>
      <c r="V1881" s="6"/>
    </row>
    <row r="1882" spans="2:22" s="77" customFormat="1" x14ac:dyDescent="0.2">
      <c r="B1882" s="128"/>
      <c r="E1882" s="78"/>
      <c r="F1882" s="166"/>
      <c r="G1882" s="78"/>
      <c r="H1882" s="161"/>
      <c r="I1882" s="161"/>
      <c r="J1882" s="161"/>
      <c r="K1882" s="78"/>
      <c r="L1882" s="78"/>
      <c r="M1882" s="78"/>
      <c r="N1882" s="78"/>
      <c r="O1882" s="78"/>
      <c r="P1882" s="6"/>
      <c r="Q1882" s="6"/>
      <c r="R1882" s="6"/>
      <c r="S1882" s="6"/>
      <c r="T1882" s="6"/>
      <c r="U1882" s="6"/>
      <c r="V1882" s="6"/>
    </row>
    <row r="1883" spans="2:22" s="77" customFormat="1" x14ac:dyDescent="0.2">
      <c r="B1883" s="128"/>
      <c r="E1883" s="78"/>
      <c r="F1883" s="166"/>
      <c r="G1883" s="78"/>
      <c r="H1883" s="161"/>
      <c r="I1883" s="161"/>
      <c r="J1883" s="161"/>
      <c r="K1883" s="78"/>
      <c r="L1883" s="78"/>
      <c r="M1883" s="78"/>
      <c r="N1883" s="78"/>
      <c r="O1883" s="78"/>
      <c r="P1883" s="6"/>
      <c r="Q1883" s="6"/>
      <c r="R1883" s="6"/>
      <c r="S1883" s="6"/>
      <c r="T1883" s="6"/>
      <c r="U1883" s="6"/>
      <c r="V1883" s="6"/>
    </row>
    <row r="1884" spans="2:22" s="77" customFormat="1" x14ac:dyDescent="0.2">
      <c r="B1884" s="128"/>
      <c r="E1884" s="78"/>
      <c r="F1884" s="166"/>
      <c r="G1884" s="78"/>
      <c r="H1884" s="161"/>
      <c r="I1884" s="161"/>
      <c r="J1884" s="161"/>
      <c r="K1884" s="78"/>
      <c r="L1884" s="78"/>
      <c r="M1884" s="78"/>
      <c r="N1884" s="78"/>
      <c r="O1884" s="78"/>
      <c r="P1884" s="6"/>
      <c r="Q1884" s="6"/>
      <c r="R1884" s="6"/>
      <c r="S1884" s="6"/>
      <c r="T1884" s="6"/>
      <c r="U1884" s="6"/>
      <c r="V1884" s="6"/>
    </row>
    <row r="1885" spans="2:22" s="77" customFormat="1" x14ac:dyDescent="0.2">
      <c r="B1885" s="128"/>
      <c r="E1885" s="78"/>
      <c r="F1885" s="166"/>
      <c r="G1885" s="78"/>
      <c r="H1885" s="161"/>
      <c r="I1885" s="161"/>
      <c r="J1885" s="161"/>
      <c r="K1885" s="78"/>
      <c r="L1885" s="78"/>
      <c r="M1885" s="78"/>
      <c r="N1885" s="78"/>
      <c r="O1885" s="78"/>
      <c r="P1885" s="6"/>
      <c r="Q1885" s="6"/>
      <c r="R1885" s="6"/>
      <c r="S1885" s="6"/>
      <c r="T1885" s="6"/>
      <c r="U1885" s="6"/>
      <c r="V1885" s="6"/>
    </row>
    <row r="1886" spans="2:22" s="77" customFormat="1" x14ac:dyDescent="0.2">
      <c r="B1886" s="128"/>
      <c r="E1886" s="78"/>
      <c r="F1886" s="166"/>
      <c r="G1886" s="78"/>
      <c r="H1886" s="161"/>
      <c r="I1886" s="161"/>
      <c r="J1886" s="161"/>
      <c r="K1886" s="78"/>
      <c r="L1886" s="78"/>
      <c r="M1886" s="78"/>
      <c r="N1886" s="78"/>
      <c r="O1886" s="78"/>
      <c r="P1886" s="6"/>
      <c r="Q1886" s="6"/>
      <c r="R1886" s="6"/>
      <c r="S1886" s="6"/>
      <c r="T1886" s="6"/>
      <c r="U1886" s="6"/>
      <c r="V1886" s="6"/>
    </row>
    <row r="1887" spans="2:22" s="77" customFormat="1" x14ac:dyDescent="0.2">
      <c r="B1887" s="128"/>
      <c r="E1887" s="78"/>
      <c r="F1887" s="166"/>
      <c r="G1887" s="78"/>
      <c r="H1887" s="161"/>
      <c r="I1887" s="161"/>
      <c r="J1887" s="161"/>
      <c r="K1887" s="78"/>
      <c r="L1887" s="78"/>
      <c r="M1887" s="78"/>
      <c r="N1887" s="78"/>
      <c r="O1887" s="78"/>
      <c r="P1887" s="6"/>
      <c r="Q1887" s="6"/>
      <c r="R1887" s="6"/>
      <c r="S1887" s="6"/>
      <c r="T1887" s="6"/>
      <c r="U1887" s="6"/>
      <c r="V1887" s="6"/>
    </row>
    <row r="1888" spans="2:22" s="77" customFormat="1" x14ac:dyDescent="0.2">
      <c r="B1888" s="128"/>
      <c r="E1888" s="78"/>
      <c r="F1888" s="166"/>
      <c r="G1888" s="78"/>
      <c r="H1888" s="161"/>
      <c r="I1888" s="161"/>
      <c r="J1888" s="161"/>
      <c r="K1888" s="78"/>
      <c r="L1888" s="78"/>
      <c r="M1888" s="78"/>
      <c r="N1888" s="78"/>
      <c r="O1888" s="78"/>
      <c r="P1888" s="6"/>
      <c r="Q1888" s="6"/>
      <c r="R1888" s="6"/>
      <c r="S1888" s="6"/>
      <c r="T1888" s="6"/>
      <c r="U1888" s="6"/>
      <c r="V1888" s="6"/>
    </row>
    <row r="1889" spans="2:22" s="77" customFormat="1" x14ac:dyDescent="0.2">
      <c r="B1889" s="128"/>
      <c r="E1889" s="78"/>
      <c r="F1889" s="166"/>
      <c r="G1889" s="78"/>
      <c r="H1889" s="161"/>
      <c r="I1889" s="161"/>
      <c r="J1889" s="161"/>
      <c r="K1889" s="78"/>
      <c r="L1889" s="78"/>
      <c r="M1889" s="78"/>
      <c r="N1889" s="78"/>
      <c r="O1889" s="78"/>
      <c r="P1889" s="6"/>
      <c r="Q1889" s="6"/>
      <c r="R1889" s="6"/>
      <c r="S1889" s="6"/>
      <c r="T1889" s="6"/>
      <c r="U1889" s="6"/>
      <c r="V1889" s="6"/>
    </row>
    <row r="1890" spans="2:22" s="77" customFormat="1" x14ac:dyDescent="0.2">
      <c r="B1890" s="128"/>
      <c r="E1890" s="78"/>
      <c r="F1890" s="166"/>
      <c r="G1890" s="78"/>
      <c r="H1890" s="161"/>
      <c r="I1890" s="161"/>
      <c r="J1890" s="161"/>
      <c r="K1890" s="78"/>
      <c r="L1890" s="78"/>
      <c r="M1890" s="78"/>
      <c r="N1890" s="78"/>
      <c r="O1890" s="78"/>
      <c r="P1890" s="6"/>
      <c r="Q1890" s="6"/>
      <c r="R1890" s="6"/>
      <c r="S1890" s="6"/>
      <c r="T1890" s="6"/>
      <c r="U1890" s="6"/>
      <c r="V1890" s="6"/>
    </row>
    <row r="1891" spans="2:22" s="77" customFormat="1" x14ac:dyDescent="0.2">
      <c r="B1891" s="128"/>
      <c r="E1891" s="78"/>
      <c r="F1891" s="166"/>
      <c r="G1891" s="78"/>
      <c r="H1891" s="161"/>
      <c r="I1891" s="161"/>
      <c r="J1891" s="161"/>
      <c r="K1891" s="78"/>
      <c r="L1891" s="78"/>
      <c r="M1891" s="78"/>
      <c r="N1891" s="78"/>
      <c r="O1891" s="78"/>
      <c r="P1891" s="6"/>
      <c r="Q1891" s="6"/>
      <c r="R1891" s="6"/>
      <c r="S1891" s="6"/>
      <c r="T1891" s="6"/>
      <c r="U1891" s="6"/>
      <c r="V1891" s="6"/>
    </row>
    <row r="1892" spans="2:22" s="77" customFormat="1" x14ac:dyDescent="0.2">
      <c r="B1892" s="128"/>
      <c r="E1892" s="78"/>
      <c r="F1892" s="166"/>
      <c r="G1892" s="78"/>
      <c r="H1892" s="161"/>
      <c r="I1892" s="161"/>
      <c r="J1892" s="161"/>
      <c r="K1892" s="78"/>
      <c r="L1892" s="78"/>
      <c r="M1892" s="78"/>
      <c r="N1892" s="78"/>
      <c r="O1892" s="78"/>
      <c r="P1892" s="6"/>
      <c r="Q1892" s="6"/>
      <c r="R1892" s="6"/>
      <c r="S1892" s="6"/>
      <c r="T1892" s="6"/>
      <c r="U1892" s="6"/>
      <c r="V1892" s="6"/>
    </row>
    <row r="1893" spans="2:22" s="77" customFormat="1" x14ac:dyDescent="0.2">
      <c r="B1893" s="128"/>
      <c r="E1893" s="78"/>
      <c r="F1893" s="166"/>
      <c r="G1893" s="78"/>
      <c r="H1893" s="161"/>
      <c r="I1893" s="161"/>
      <c r="J1893" s="161"/>
      <c r="K1893" s="78"/>
      <c r="L1893" s="78"/>
      <c r="M1893" s="78"/>
      <c r="N1893" s="78"/>
      <c r="O1893" s="78"/>
      <c r="P1893" s="6"/>
      <c r="Q1893" s="6"/>
      <c r="R1893" s="6"/>
      <c r="S1893" s="6"/>
      <c r="T1893" s="6"/>
      <c r="U1893" s="6"/>
      <c r="V1893" s="6"/>
    </row>
    <row r="1894" spans="2:22" s="77" customFormat="1" x14ac:dyDescent="0.2">
      <c r="B1894" s="128"/>
      <c r="E1894" s="78"/>
      <c r="F1894" s="166"/>
      <c r="G1894" s="78"/>
      <c r="H1894" s="161"/>
      <c r="I1894" s="161"/>
      <c r="J1894" s="161"/>
      <c r="K1894" s="78"/>
      <c r="L1894" s="78"/>
      <c r="M1894" s="78"/>
      <c r="N1894" s="78"/>
      <c r="O1894" s="78"/>
      <c r="P1894" s="6"/>
      <c r="Q1894" s="6"/>
      <c r="R1894" s="6"/>
      <c r="S1894" s="6"/>
      <c r="T1894" s="6"/>
      <c r="U1894" s="6"/>
      <c r="V1894" s="6"/>
    </row>
    <row r="1895" spans="2:22" s="77" customFormat="1" x14ac:dyDescent="0.2">
      <c r="B1895" s="128"/>
      <c r="E1895" s="78"/>
      <c r="F1895" s="166"/>
      <c r="G1895" s="78"/>
      <c r="H1895" s="161"/>
      <c r="I1895" s="161"/>
      <c r="J1895" s="161"/>
      <c r="K1895" s="78"/>
      <c r="L1895" s="78"/>
      <c r="M1895" s="78"/>
      <c r="N1895" s="78"/>
      <c r="O1895" s="78"/>
      <c r="P1895" s="6"/>
      <c r="Q1895" s="6"/>
      <c r="R1895" s="6"/>
      <c r="S1895" s="6"/>
      <c r="T1895" s="6"/>
      <c r="U1895" s="6"/>
      <c r="V1895" s="6"/>
    </row>
    <row r="1896" spans="2:22" s="77" customFormat="1" x14ac:dyDescent="0.2">
      <c r="B1896" s="128"/>
      <c r="E1896" s="78"/>
      <c r="F1896" s="166"/>
      <c r="G1896" s="78"/>
      <c r="H1896" s="161"/>
      <c r="I1896" s="161"/>
      <c r="J1896" s="161"/>
      <c r="K1896" s="78"/>
      <c r="L1896" s="78"/>
      <c r="M1896" s="78"/>
      <c r="N1896" s="78"/>
      <c r="O1896" s="78"/>
      <c r="P1896" s="6"/>
      <c r="Q1896" s="6"/>
      <c r="R1896" s="6"/>
      <c r="S1896" s="6"/>
      <c r="T1896" s="6"/>
      <c r="U1896" s="6"/>
      <c r="V1896" s="6"/>
    </row>
    <row r="1897" spans="2:22" s="77" customFormat="1" x14ac:dyDescent="0.2">
      <c r="B1897" s="128"/>
      <c r="E1897" s="78"/>
      <c r="F1897" s="166"/>
      <c r="G1897" s="78"/>
      <c r="H1897" s="161"/>
      <c r="I1897" s="161"/>
      <c r="J1897" s="161"/>
      <c r="K1897" s="78"/>
      <c r="L1897" s="78"/>
      <c r="M1897" s="78"/>
      <c r="N1897" s="78"/>
      <c r="O1897" s="78"/>
      <c r="P1897" s="6"/>
      <c r="Q1897" s="6"/>
      <c r="R1897" s="6"/>
      <c r="S1897" s="6"/>
      <c r="T1897" s="6"/>
      <c r="U1897" s="6"/>
      <c r="V1897" s="6"/>
    </row>
    <row r="1898" spans="2:22" s="77" customFormat="1" x14ac:dyDescent="0.2">
      <c r="B1898" s="128"/>
      <c r="E1898" s="78"/>
      <c r="F1898" s="166"/>
      <c r="G1898" s="78"/>
      <c r="H1898" s="161"/>
      <c r="I1898" s="161"/>
      <c r="J1898" s="161"/>
      <c r="K1898" s="78"/>
      <c r="L1898" s="78"/>
      <c r="M1898" s="78"/>
      <c r="N1898" s="78"/>
      <c r="O1898" s="78"/>
      <c r="P1898" s="6"/>
      <c r="Q1898" s="6"/>
      <c r="R1898" s="6"/>
      <c r="S1898" s="6"/>
      <c r="T1898" s="6"/>
      <c r="U1898" s="6"/>
      <c r="V1898" s="6"/>
    </row>
    <row r="1899" spans="2:22" s="77" customFormat="1" x14ac:dyDescent="0.2">
      <c r="B1899" s="128"/>
      <c r="E1899" s="78"/>
      <c r="F1899" s="166"/>
      <c r="G1899" s="78"/>
      <c r="H1899" s="161"/>
      <c r="I1899" s="161"/>
      <c r="J1899" s="161"/>
      <c r="K1899" s="78"/>
      <c r="L1899" s="78"/>
      <c r="M1899" s="78"/>
      <c r="N1899" s="78"/>
      <c r="O1899" s="78"/>
      <c r="P1899" s="6"/>
      <c r="Q1899" s="6"/>
      <c r="R1899" s="6"/>
      <c r="S1899" s="6"/>
      <c r="T1899" s="6"/>
      <c r="U1899" s="6"/>
      <c r="V1899" s="6"/>
    </row>
    <row r="1900" spans="2:22" s="77" customFormat="1" x14ac:dyDescent="0.2">
      <c r="B1900" s="128"/>
      <c r="E1900" s="78"/>
      <c r="F1900" s="166"/>
      <c r="G1900" s="78"/>
      <c r="H1900" s="161"/>
      <c r="I1900" s="161"/>
      <c r="J1900" s="161"/>
      <c r="K1900" s="78"/>
      <c r="L1900" s="78"/>
      <c r="M1900" s="78"/>
      <c r="N1900" s="78"/>
      <c r="O1900" s="78"/>
      <c r="P1900" s="6"/>
      <c r="Q1900" s="6"/>
      <c r="R1900" s="6"/>
      <c r="S1900" s="6"/>
      <c r="T1900" s="6"/>
      <c r="U1900" s="6"/>
      <c r="V1900" s="6"/>
    </row>
    <row r="1901" spans="2:22" s="77" customFormat="1" x14ac:dyDescent="0.2">
      <c r="B1901" s="128"/>
      <c r="E1901" s="78"/>
      <c r="F1901" s="166"/>
      <c r="G1901" s="78"/>
      <c r="H1901" s="161"/>
      <c r="I1901" s="161"/>
      <c r="J1901" s="161"/>
      <c r="K1901" s="78"/>
      <c r="L1901" s="78"/>
      <c r="M1901" s="78"/>
      <c r="N1901" s="78"/>
      <c r="O1901" s="78"/>
      <c r="P1901" s="6"/>
      <c r="Q1901" s="6"/>
      <c r="R1901" s="6"/>
      <c r="S1901" s="6"/>
      <c r="T1901" s="6"/>
      <c r="U1901" s="6"/>
      <c r="V1901" s="6"/>
    </row>
    <row r="1902" spans="2:22" s="77" customFormat="1" x14ac:dyDescent="0.2">
      <c r="B1902" s="128"/>
      <c r="E1902" s="78"/>
      <c r="F1902" s="166"/>
      <c r="G1902" s="78"/>
      <c r="H1902" s="161"/>
      <c r="I1902" s="161"/>
      <c r="J1902" s="161"/>
      <c r="K1902" s="78"/>
      <c r="L1902" s="78"/>
      <c r="M1902" s="78"/>
      <c r="N1902" s="78"/>
      <c r="O1902" s="78"/>
      <c r="P1902" s="6"/>
      <c r="Q1902" s="6"/>
      <c r="R1902" s="6"/>
      <c r="S1902" s="6"/>
      <c r="T1902" s="6"/>
      <c r="U1902" s="6"/>
      <c r="V1902" s="6"/>
    </row>
    <row r="1903" spans="2:22" s="77" customFormat="1" x14ac:dyDescent="0.2">
      <c r="B1903" s="128"/>
      <c r="E1903" s="78"/>
      <c r="F1903" s="166"/>
      <c r="G1903" s="78"/>
      <c r="H1903" s="161"/>
      <c r="I1903" s="161"/>
      <c r="J1903" s="161"/>
      <c r="K1903" s="78"/>
      <c r="L1903" s="78"/>
      <c r="M1903" s="78"/>
      <c r="N1903" s="78"/>
      <c r="O1903" s="78"/>
      <c r="P1903" s="6"/>
      <c r="Q1903" s="6"/>
      <c r="R1903" s="6"/>
      <c r="S1903" s="6"/>
      <c r="T1903" s="6"/>
      <c r="U1903" s="6"/>
      <c r="V1903" s="6"/>
    </row>
    <row r="1904" spans="2:22" s="77" customFormat="1" x14ac:dyDescent="0.2">
      <c r="B1904" s="128"/>
      <c r="E1904" s="78"/>
      <c r="F1904" s="166"/>
      <c r="G1904" s="78"/>
      <c r="H1904" s="161"/>
      <c r="I1904" s="161"/>
      <c r="J1904" s="161"/>
      <c r="K1904" s="78"/>
      <c r="L1904" s="78"/>
      <c r="M1904" s="78"/>
      <c r="N1904" s="78"/>
      <c r="O1904" s="78"/>
      <c r="P1904" s="6"/>
      <c r="Q1904" s="6"/>
      <c r="R1904" s="6"/>
      <c r="S1904" s="6"/>
      <c r="T1904" s="6"/>
      <c r="U1904" s="6"/>
      <c r="V1904" s="6"/>
    </row>
    <row r="1905" spans="2:22" s="77" customFormat="1" x14ac:dyDescent="0.2">
      <c r="B1905" s="128"/>
      <c r="E1905" s="78"/>
      <c r="F1905" s="166"/>
      <c r="G1905" s="78"/>
      <c r="H1905" s="161"/>
      <c r="I1905" s="161"/>
      <c r="J1905" s="161"/>
      <c r="K1905" s="78"/>
      <c r="L1905" s="78"/>
      <c r="M1905" s="78"/>
      <c r="N1905" s="78"/>
      <c r="O1905" s="78"/>
      <c r="P1905" s="6"/>
      <c r="Q1905" s="6"/>
      <c r="R1905" s="6"/>
      <c r="S1905" s="6"/>
      <c r="T1905" s="6"/>
      <c r="U1905" s="6"/>
      <c r="V1905" s="6"/>
    </row>
    <row r="1906" spans="2:22" s="77" customFormat="1" x14ac:dyDescent="0.2">
      <c r="B1906" s="128"/>
      <c r="E1906" s="78"/>
      <c r="F1906" s="166"/>
      <c r="G1906" s="78"/>
      <c r="H1906" s="161"/>
      <c r="I1906" s="161"/>
      <c r="J1906" s="161"/>
      <c r="K1906" s="78"/>
      <c r="L1906" s="78"/>
      <c r="M1906" s="78"/>
      <c r="N1906" s="78"/>
      <c r="O1906" s="78"/>
      <c r="P1906" s="6"/>
      <c r="Q1906" s="6"/>
      <c r="R1906" s="6"/>
      <c r="S1906" s="6"/>
      <c r="T1906" s="6"/>
      <c r="U1906" s="6"/>
      <c r="V1906" s="6"/>
    </row>
    <row r="1907" spans="2:22" s="77" customFormat="1" x14ac:dyDescent="0.2">
      <c r="B1907" s="128"/>
      <c r="E1907" s="78"/>
      <c r="F1907" s="166"/>
      <c r="G1907" s="78"/>
      <c r="H1907" s="161"/>
      <c r="I1907" s="161"/>
      <c r="J1907" s="161"/>
      <c r="K1907" s="78"/>
      <c r="L1907" s="78"/>
      <c r="M1907" s="78"/>
      <c r="N1907" s="78"/>
      <c r="O1907" s="78"/>
      <c r="P1907" s="6"/>
      <c r="Q1907" s="6"/>
      <c r="R1907" s="6"/>
      <c r="S1907" s="6"/>
      <c r="T1907" s="6"/>
      <c r="U1907" s="6"/>
      <c r="V1907" s="6"/>
    </row>
    <row r="1908" spans="2:22" s="77" customFormat="1" x14ac:dyDescent="0.2">
      <c r="B1908" s="128"/>
      <c r="E1908" s="78"/>
      <c r="F1908" s="166"/>
      <c r="G1908" s="78"/>
      <c r="H1908" s="161"/>
      <c r="I1908" s="161"/>
      <c r="J1908" s="161"/>
      <c r="K1908" s="78"/>
      <c r="L1908" s="78"/>
      <c r="M1908" s="78"/>
      <c r="N1908" s="78"/>
      <c r="O1908" s="78"/>
      <c r="P1908" s="6"/>
      <c r="Q1908" s="6"/>
      <c r="R1908" s="6"/>
      <c r="S1908" s="6"/>
      <c r="T1908" s="6"/>
      <c r="U1908" s="6"/>
      <c r="V1908" s="6"/>
    </row>
    <row r="1909" spans="2:22" s="77" customFormat="1" x14ac:dyDescent="0.2">
      <c r="B1909" s="128"/>
      <c r="E1909" s="78"/>
      <c r="F1909" s="166"/>
      <c r="G1909" s="78"/>
      <c r="H1909" s="161"/>
      <c r="I1909" s="161"/>
      <c r="J1909" s="161"/>
      <c r="K1909" s="78"/>
      <c r="L1909" s="78"/>
      <c r="M1909" s="78"/>
      <c r="N1909" s="78"/>
      <c r="O1909" s="78"/>
      <c r="P1909" s="6"/>
      <c r="Q1909" s="6"/>
      <c r="R1909" s="6"/>
      <c r="S1909" s="6"/>
      <c r="T1909" s="6"/>
      <c r="U1909" s="6"/>
      <c r="V1909" s="6"/>
    </row>
    <row r="1910" spans="2:22" s="77" customFormat="1" x14ac:dyDescent="0.2">
      <c r="B1910" s="128"/>
      <c r="E1910" s="78"/>
      <c r="F1910" s="166"/>
      <c r="G1910" s="78"/>
      <c r="H1910" s="161"/>
      <c r="I1910" s="161"/>
      <c r="J1910" s="161"/>
      <c r="K1910" s="78"/>
      <c r="L1910" s="78"/>
      <c r="M1910" s="78"/>
      <c r="N1910" s="78"/>
      <c r="O1910" s="78"/>
      <c r="P1910" s="6"/>
      <c r="Q1910" s="6"/>
      <c r="R1910" s="6"/>
      <c r="S1910" s="6"/>
      <c r="T1910" s="6"/>
      <c r="U1910" s="6"/>
      <c r="V1910" s="6"/>
    </row>
    <row r="1911" spans="2:22" s="77" customFormat="1" x14ac:dyDescent="0.2">
      <c r="B1911" s="128"/>
      <c r="E1911" s="78"/>
      <c r="F1911" s="166"/>
      <c r="G1911" s="78"/>
      <c r="H1911" s="161"/>
      <c r="I1911" s="161"/>
      <c r="J1911" s="161"/>
      <c r="K1911" s="78"/>
      <c r="L1911" s="78"/>
      <c r="M1911" s="78"/>
      <c r="N1911" s="78"/>
      <c r="O1911" s="78"/>
      <c r="P1911" s="6"/>
      <c r="Q1911" s="6"/>
      <c r="R1911" s="6"/>
      <c r="S1911" s="6"/>
      <c r="T1911" s="6"/>
      <c r="U1911" s="6"/>
      <c r="V1911" s="6"/>
    </row>
    <row r="1912" spans="2:22" s="77" customFormat="1" x14ac:dyDescent="0.2">
      <c r="B1912" s="128"/>
      <c r="E1912" s="78"/>
      <c r="F1912" s="166"/>
      <c r="G1912" s="78"/>
      <c r="H1912" s="161"/>
      <c r="I1912" s="161"/>
      <c r="J1912" s="161"/>
      <c r="K1912" s="78"/>
      <c r="L1912" s="78"/>
      <c r="M1912" s="78"/>
      <c r="N1912" s="78"/>
      <c r="O1912" s="78"/>
      <c r="P1912" s="6"/>
      <c r="Q1912" s="6"/>
      <c r="R1912" s="6"/>
      <c r="S1912" s="6"/>
      <c r="T1912" s="6"/>
      <c r="U1912" s="6"/>
      <c r="V1912" s="6"/>
    </row>
    <row r="1913" spans="2:22" s="77" customFormat="1" x14ac:dyDescent="0.2">
      <c r="B1913" s="128"/>
      <c r="E1913" s="78"/>
      <c r="F1913" s="166"/>
      <c r="G1913" s="78"/>
      <c r="H1913" s="161"/>
      <c r="I1913" s="161"/>
      <c r="J1913" s="161"/>
      <c r="K1913" s="78"/>
      <c r="L1913" s="78"/>
      <c r="M1913" s="78"/>
      <c r="N1913" s="78"/>
      <c r="O1913" s="78"/>
      <c r="P1913" s="6"/>
      <c r="Q1913" s="6"/>
      <c r="R1913" s="6"/>
      <c r="S1913" s="6"/>
      <c r="T1913" s="6"/>
      <c r="U1913" s="6"/>
      <c r="V1913" s="6"/>
    </row>
    <row r="1914" spans="2:22" s="77" customFormat="1" x14ac:dyDescent="0.2">
      <c r="B1914" s="128"/>
      <c r="E1914" s="78"/>
      <c r="F1914" s="166"/>
      <c r="G1914" s="78"/>
      <c r="H1914" s="161"/>
      <c r="I1914" s="161"/>
      <c r="J1914" s="161"/>
      <c r="K1914" s="78"/>
      <c r="L1914" s="78"/>
      <c r="M1914" s="78"/>
      <c r="N1914" s="78"/>
      <c r="O1914" s="78"/>
      <c r="P1914" s="6"/>
      <c r="Q1914" s="6"/>
      <c r="R1914" s="6"/>
      <c r="S1914" s="6"/>
      <c r="T1914" s="6"/>
      <c r="U1914" s="6"/>
      <c r="V1914" s="6"/>
    </row>
    <row r="1915" spans="2:22" s="77" customFormat="1" x14ac:dyDescent="0.2">
      <c r="B1915" s="128"/>
      <c r="E1915" s="78"/>
      <c r="F1915" s="166"/>
      <c r="G1915" s="78"/>
      <c r="H1915" s="161"/>
      <c r="I1915" s="161"/>
      <c r="J1915" s="161"/>
      <c r="K1915" s="78"/>
      <c r="L1915" s="78"/>
      <c r="M1915" s="78"/>
      <c r="N1915" s="78"/>
      <c r="O1915" s="78"/>
      <c r="P1915" s="6"/>
      <c r="Q1915" s="6"/>
      <c r="R1915" s="6"/>
      <c r="S1915" s="6"/>
      <c r="T1915" s="6"/>
      <c r="U1915" s="6"/>
      <c r="V1915" s="6"/>
    </row>
    <row r="1916" spans="2:22" s="77" customFormat="1" x14ac:dyDescent="0.2">
      <c r="B1916" s="128"/>
      <c r="E1916" s="78"/>
      <c r="F1916" s="166"/>
      <c r="G1916" s="78"/>
      <c r="H1916" s="161"/>
      <c r="I1916" s="161"/>
      <c r="J1916" s="161"/>
      <c r="K1916" s="78"/>
      <c r="L1916" s="78"/>
      <c r="M1916" s="78"/>
      <c r="N1916" s="78"/>
      <c r="O1916" s="78"/>
      <c r="P1916" s="6"/>
      <c r="Q1916" s="6"/>
      <c r="R1916" s="6"/>
      <c r="S1916" s="6"/>
      <c r="T1916" s="6"/>
      <c r="U1916" s="6"/>
      <c r="V1916" s="6"/>
    </row>
    <row r="1917" spans="2:22" s="77" customFormat="1" x14ac:dyDescent="0.2">
      <c r="B1917" s="128"/>
      <c r="E1917" s="78"/>
      <c r="F1917" s="166"/>
      <c r="G1917" s="78"/>
      <c r="H1917" s="161"/>
      <c r="I1917" s="161"/>
      <c r="J1917" s="161"/>
      <c r="K1917" s="78"/>
      <c r="L1917" s="78"/>
      <c r="M1917" s="78"/>
      <c r="N1917" s="78"/>
      <c r="O1917" s="78"/>
      <c r="P1917" s="6"/>
      <c r="Q1917" s="6"/>
      <c r="R1917" s="6"/>
      <c r="S1917" s="6"/>
      <c r="T1917" s="6"/>
      <c r="U1917" s="6"/>
      <c r="V1917" s="6"/>
    </row>
    <row r="1918" spans="2:22" s="77" customFormat="1" x14ac:dyDescent="0.2">
      <c r="B1918" s="128"/>
      <c r="E1918" s="78"/>
      <c r="F1918" s="166"/>
      <c r="G1918" s="78"/>
      <c r="H1918" s="161"/>
      <c r="I1918" s="161"/>
      <c r="J1918" s="161"/>
      <c r="K1918" s="78"/>
      <c r="L1918" s="78"/>
      <c r="M1918" s="78"/>
      <c r="N1918" s="78"/>
      <c r="O1918" s="78"/>
      <c r="P1918" s="6"/>
      <c r="Q1918" s="6"/>
      <c r="R1918" s="6"/>
      <c r="S1918" s="6"/>
      <c r="T1918" s="6"/>
      <c r="U1918" s="6"/>
      <c r="V1918" s="6"/>
    </row>
    <row r="1919" spans="2:22" s="77" customFormat="1" x14ac:dyDescent="0.2">
      <c r="B1919" s="128"/>
      <c r="E1919" s="78"/>
      <c r="F1919" s="166"/>
      <c r="G1919" s="78"/>
      <c r="H1919" s="161"/>
      <c r="I1919" s="161"/>
      <c r="J1919" s="161"/>
      <c r="K1919" s="78"/>
      <c r="L1919" s="78"/>
      <c r="M1919" s="78"/>
      <c r="N1919" s="78"/>
      <c r="O1919" s="78"/>
      <c r="P1919" s="6"/>
      <c r="Q1919" s="6"/>
      <c r="R1919" s="6"/>
      <c r="S1919" s="6"/>
      <c r="T1919" s="6"/>
      <c r="U1919" s="6"/>
      <c r="V1919" s="6"/>
    </row>
    <row r="1920" spans="2:22" s="77" customFormat="1" x14ac:dyDescent="0.2">
      <c r="B1920" s="128"/>
      <c r="E1920" s="78"/>
      <c r="F1920" s="166"/>
      <c r="G1920" s="78"/>
      <c r="H1920" s="161"/>
      <c r="I1920" s="161"/>
      <c r="J1920" s="161"/>
      <c r="K1920" s="78"/>
      <c r="L1920" s="78"/>
      <c r="M1920" s="78"/>
      <c r="N1920" s="78"/>
      <c r="O1920" s="78"/>
      <c r="P1920" s="6"/>
      <c r="Q1920" s="6"/>
      <c r="R1920" s="6"/>
      <c r="S1920" s="6"/>
      <c r="T1920" s="6"/>
      <c r="U1920" s="6"/>
      <c r="V1920" s="6"/>
    </row>
    <row r="1921" spans="2:22" s="77" customFormat="1" x14ac:dyDescent="0.2">
      <c r="B1921" s="128"/>
      <c r="E1921" s="78"/>
      <c r="F1921" s="166"/>
      <c r="G1921" s="78"/>
      <c r="H1921" s="161"/>
      <c r="I1921" s="161"/>
      <c r="J1921" s="161"/>
      <c r="K1921" s="78"/>
      <c r="L1921" s="78"/>
      <c r="M1921" s="78"/>
      <c r="N1921" s="78"/>
      <c r="O1921" s="78"/>
      <c r="P1921" s="6"/>
      <c r="Q1921" s="6"/>
      <c r="R1921" s="6"/>
      <c r="S1921" s="6"/>
      <c r="T1921" s="6"/>
      <c r="U1921" s="6"/>
      <c r="V1921" s="6"/>
    </row>
    <row r="1922" spans="2:22" s="77" customFormat="1" x14ac:dyDescent="0.2">
      <c r="B1922" s="128"/>
      <c r="E1922" s="78"/>
      <c r="F1922" s="166"/>
      <c r="G1922" s="78"/>
      <c r="H1922" s="161"/>
      <c r="I1922" s="161"/>
      <c r="J1922" s="161"/>
      <c r="K1922" s="78"/>
      <c r="L1922" s="78"/>
      <c r="M1922" s="78"/>
      <c r="N1922" s="78"/>
      <c r="O1922" s="78"/>
      <c r="P1922" s="6"/>
      <c r="Q1922" s="6"/>
      <c r="R1922" s="6"/>
      <c r="S1922" s="6"/>
      <c r="T1922" s="6"/>
      <c r="U1922" s="6"/>
      <c r="V1922" s="6"/>
    </row>
    <row r="1923" spans="2:22" s="77" customFormat="1" x14ac:dyDescent="0.2">
      <c r="B1923" s="128"/>
      <c r="E1923" s="78"/>
      <c r="F1923" s="166"/>
      <c r="G1923" s="78"/>
      <c r="H1923" s="161"/>
      <c r="I1923" s="161"/>
      <c r="J1923" s="161"/>
      <c r="K1923" s="78"/>
      <c r="L1923" s="78"/>
      <c r="M1923" s="78"/>
      <c r="N1923" s="78"/>
      <c r="O1923" s="78"/>
      <c r="P1923" s="6"/>
      <c r="Q1923" s="6"/>
      <c r="R1923" s="6"/>
      <c r="S1923" s="6"/>
      <c r="T1923" s="6"/>
      <c r="U1923" s="6"/>
      <c r="V1923" s="6"/>
    </row>
    <row r="1924" spans="2:22" s="77" customFormat="1" x14ac:dyDescent="0.2">
      <c r="B1924" s="128"/>
      <c r="E1924" s="78"/>
      <c r="F1924" s="166"/>
      <c r="G1924" s="78"/>
      <c r="H1924" s="161"/>
      <c r="I1924" s="161"/>
      <c r="J1924" s="161"/>
      <c r="K1924" s="78"/>
      <c r="L1924" s="78"/>
      <c r="M1924" s="78"/>
      <c r="N1924" s="78"/>
      <c r="O1924" s="78"/>
      <c r="P1924" s="6"/>
      <c r="Q1924" s="6"/>
      <c r="R1924" s="6"/>
      <c r="S1924" s="6"/>
      <c r="T1924" s="6"/>
      <c r="U1924" s="6"/>
      <c r="V1924" s="6"/>
    </row>
    <row r="1925" spans="2:22" s="77" customFormat="1" x14ac:dyDescent="0.2">
      <c r="B1925" s="128"/>
      <c r="E1925" s="78"/>
      <c r="F1925" s="166"/>
      <c r="G1925" s="78"/>
      <c r="H1925" s="161"/>
      <c r="I1925" s="161"/>
      <c r="J1925" s="161"/>
      <c r="K1925" s="78"/>
      <c r="L1925" s="78"/>
      <c r="M1925" s="78"/>
      <c r="N1925" s="78"/>
      <c r="O1925" s="78"/>
      <c r="P1925" s="6"/>
      <c r="Q1925" s="6"/>
      <c r="R1925" s="6"/>
      <c r="S1925" s="6"/>
      <c r="T1925" s="6"/>
      <c r="U1925" s="6"/>
      <c r="V1925" s="6"/>
    </row>
    <row r="1926" spans="2:22" s="77" customFormat="1" x14ac:dyDescent="0.2">
      <c r="B1926" s="128"/>
      <c r="E1926" s="78"/>
      <c r="F1926" s="166"/>
      <c r="G1926" s="78"/>
      <c r="H1926" s="161"/>
      <c r="I1926" s="161"/>
      <c r="J1926" s="161"/>
      <c r="K1926" s="78"/>
      <c r="L1926" s="78"/>
      <c r="M1926" s="78"/>
      <c r="N1926" s="78"/>
      <c r="O1926" s="78"/>
      <c r="P1926" s="6"/>
      <c r="Q1926" s="6"/>
      <c r="R1926" s="6"/>
      <c r="S1926" s="6"/>
      <c r="T1926" s="6"/>
      <c r="U1926" s="6"/>
      <c r="V1926" s="6"/>
    </row>
    <row r="1927" spans="2:22" s="77" customFormat="1" x14ac:dyDescent="0.2">
      <c r="B1927" s="128"/>
      <c r="E1927" s="78"/>
      <c r="F1927" s="166"/>
      <c r="G1927" s="78"/>
      <c r="H1927" s="161"/>
      <c r="I1927" s="161"/>
      <c r="J1927" s="161"/>
      <c r="K1927" s="78"/>
      <c r="L1927" s="78"/>
      <c r="M1927" s="78"/>
      <c r="N1927" s="78"/>
      <c r="O1927" s="78"/>
      <c r="P1927" s="6"/>
      <c r="Q1927" s="6"/>
      <c r="R1927" s="6"/>
      <c r="S1927" s="6"/>
      <c r="T1927" s="6"/>
      <c r="U1927" s="6"/>
      <c r="V1927" s="6"/>
    </row>
    <row r="1928" spans="2:22" s="77" customFormat="1" x14ac:dyDescent="0.2">
      <c r="B1928" s="128"/>
      <c r="E1928" s="78"/>
      <c r="F1928" s="166"/>
      <c r="G1928" s="78"/>
      <c r="H1928" s="161"/>
      <c r="I1928" s="161"/>
      <c r="J1928" s="161"/>
      <c r="K1928" s="78"/>
      <c r="L1928" s="78"/>
      <c r="M1928" s="78"/>
      <c r="N1928" s="78"/>
      <c r="O1928" s="78"/>
      <c r="P1928" s="6"/>
      <c r="Q1928" s="6"/>
      <c r="R1928" s="6"/>
      <c r="S1928" s="6"/>
      <c r="T1928" s="6"/>
      <c r="U1928" s="6"/>
      <c r="V1928" s="6"/>
    </row>
    <row r="1929" spans="2:22" s="77" customFormat="1" x14ac:dyDescent="0.2">
      <c r="B1929" s="128"/>
      <c r="E1929" s="78"/>
      <c r="F1929" s="166"/>
      <c r="G1929" s="78"/>
      <c r="H1929" s="161"/>
      <c r="I1929" s="161"/>
      <c r="J1929" s="161"/>
      <c r="K1929" s="78"/>
      <c r="L1929" s="78"/>
      <c r="M1929" s="78"/>
      <c r="N1929" s="78"/>
      <c r="O1929" s="78"/>
      <c r="P1929" s="6"/>
      <c r="Q1929" s="6"/>
      <c r="R1929" s="6"/>
      <c r="S1929" s="6"/>
      <c r="T1929" s="6"/>
      <c r="U1929" s="6"/>
      <c r="V1929" s="6"/>
    </row>
    <row r="1930" spans="2:22" s="77" customFormat="1" x14ac:dyDescent="0.2">
      <c r="B1930" s="128"/>
      <c r="E1930" s="78"/>
      <c r="F1930" s="166"/>
      <c r="G1930" s="78"/>
      <c r="H1930" s="161"/>
      <c r="I1930" s="161"/>
      <c r="J1930" s="161"/>
      <c r="K1930" s="78"/>
      <c r="L1930" s="78"/>
      <c r="M1930" s="78"/>
      <c r="N1930" s="78"/>
      <c r="O1930" s="78"/>
      <c r="P1930" s="6"/>
      <c r="Q1930" s="6"/>
      <c r="R1930" s="6"/>
      <c r="S1930" s="6"/>
      <c r="T1930" s="6"/>
      <c r="U1930" s="6"/>
      <c r="V1930" s="6"/>
    </row>
    <row r="1931" spans="2:22" s="77" customFormat="1" x14ac:dyDescent="0.2">
      <c r="B1931" s="128"/>
      <c r="E1931" s="78"/>
      <c r="F1931" s="166"/>
      <c r="G1931" s="78"/>
      <c r="H1931" s="161"/>
      <c r="I1931" s="161"/>
      <c r="J1931" s="161"/>
      <c r="K1931" s="78"/>
      <c r="L1931" s="78"/>
      <c r="M1931" s="78"/>
      <c r="N1931" s="78"/>
      <c r="O1931" s="78"/>
      <c r="P1931" s="6"/>
      <c r="Q1931" s="6"/>
      <c r="R1931" s="6"/>
      <c r="S1931" s="6"/>
      <c r="T1931" s="6"/>
      <c r="U1931" s="6"/>
      <c r="V1931" s="6"/>
    </row>
    <row r="1932" spans="2:22" s="77" customFormat="1" x14ac:dyDescent="0.2">
      <c r="B1932" s="128"/>
      <c r="E1932" s="78"/>
      <c r="F1932" s="166"/>
      <c r="G1932" s="78"/>
      <c r="H1932" s="161"/>
      <c r="I1932" s="161"/>
      <c r="J1932" s="161"/>
      <c r="K1932" s="78"/>
      <c r="L1932" s="78"/>
      <c r="M1932" s="78"/>
      <c r="N1932" s="78"/>
      <c r="O1932" s="78"/>
      <c r="P1932" s="6"/>
      <c r="Q1932" s="6"/>
      <c r="R1932" s="6"/>
      <c r="S1932" s="6"/>
      <c r="T1932" s="6"/>
      <c r="U1932" s="6"/>
      <c r="V1932" s="6"/>
    </row>
    <row r="1933" spans="2:22" s="77" customFormat="1" x14ac:dyDescent="0.2">
      <c r="B1933" s="128"/>
      <c r="E1933" s="78"/>
      <c r="F1933" s="166"/>
      <c r="G1933" s="78"/>
      <c r="H1933" s="161"/>
      <c r="I1933" s="161"/>
      <c r="J1933" s="161"/>
      <c r="K1933" s="78"/>
      <c r="L1933" s="78"/>
      <c r="M1933" s="78"/>
      <c r="N1933" s="78"/>
      <c r="O1933" s="78"/>
      <c r="P1933" s="6"/>
      <c r="Q1933" s="6"/>
      <c r="R1933" s="6"/>
      <c r="S1933" s="6"/>
      <c r="T1933" s="6"/>
      <c r="U1933" s="6"/>
      <c r="V1933" s="6"/>
    </row>
    <row r="1934" spans="2:22" s="77" customFormat="1" x14ac:dyDescent="0.2">
      <c r="B1934" s="128"/>
      <c r="E1934" s="78"/>
      <c r="F1934" s="166"/>
      <c r="G1934" s="78"/>
      <c r="H1934" s="161"/>
      <c r="I1934" s="161"/>
      <c r="J1934" s="161"/>
      <c r="K1934" s="78"/>
      <c r="L1934" s="78"/>
      <c r="M1934" s="78"/>
      <c r="N1934" s="78"/>
      <c r="O1934" s="78"/>
      <c r="P1934" s="6"/>
      <c r="Q1934" s="6"/>
      <c r="R1934" s="6"/>
      <c r="S1934" s="6"/>
      <c r="T1934" s="6"/>
      <c r="U1934" s="6"/>
      <c r="V1934" s="6"/>
    </row>
    <row r="1935" spans="2:22" s="77" customFormat="1" x14ac:dyDescent="0.2">
      <c r="B1935" s="128"/>
      <c r="E1935" s="78"/>
      <c r="F1935" s="166"/>
      <c r="G1935" s="78"/>
      <c r="H1935" s="161"/>
      <c r="I1935" s="161"/>
      <c r="J1935" s="161"/>
      <c r="K1935" s="78"/>
      <c r="L1935" s="78"/>
      <c r="M1935" s="78"/>
      <c r="N1935" s="78"/>
      <c r="O1935" s="78"/>
      <c r="P1935" s="6"/>
      <c r="Q1935" s="6"/>
      <c r="R1935" s="6"/>
      <c r="S1935" s="6"/>
      <c r="T1935" s="6"/>
      <c r="U1935" s="6"/>
      <c r="V1935" s="6"/>
    </row>
    <row r="1936" spans="2:22" s="77" customFormat="1" x14ac:dyDescent="0.2">
      <c r="B1936" s="128"/>
      <c r="E1936" s="78"/>
      <c r="F1936" s="166"/>
      <c r="G1936" s="78"/>
      <c r="H1936" s="161"/>
      <c r="I1936" s="161"/>
      <c r="J1936" s="161"/>
      <c r="K1936" s="78"/>
      <c r="L1936" s="78"/>
      <c r="M1936" s="78"/>
      <c r="N1936" s="78"/>
      <c r="O1936" s="78"/>
      <c r="P1936" s="6"/>
      <c r="Q1936" s="6"/>
      <c r="R1936" s="6"/>
      <c r="S1936" s="6"/>
      <c r="T1936" s="6"/>
      <c r="U1936" s="6"/>
      <c r="V1936" s="6"/>
    </row>
    <row r="1937" spans="2:22" s="77" customFormat="1" x14ac:dyDescent="0.2">
      <c r="B1937" s="128"/>
      <c r="E1937" s="78"/>
      <c r="F1937" s="166"/>
      <c r="G1937" s="78"/>
      <c r="H1937" s="161"/>
      <c r="I1937" s="161"/>
      <c r="J1937" s="161"/>
      <c r="K1937" s="78"/>
      <c r="L1937" s="78"/>
      <c r="M1937" s="78"/>
      <c r="N1937" s="78"/>
      <c r="O1937" s="78"/>
      <c r="P1937" s="6"/>
      <c r="Q1937" s="6"/>
      <c r="R1937" s="6"/>
      <c r="S1937" s="6"/>
      <c r="T1937" s="6"/>
      <c r="U1937" s="6"/>
      <c r="V1937" s="6"/>
    </row>
    <row r="1938" spans="2:22" s="77" customFormat="1" x14ac:dyDescent="0.2">
      <c r="B1938" s="128"/>
      <c r="E1938" s="78"/>
      <c r="F1938" s="166"/>
      <c r="G1938" s="78"/>
      <c r="H1938" s="161"/>
      <c r="I1938" s="161"/>
      <c r="J1938" s="161"/>
      <c r="K1938" s="78"/>
      <c r="L1938" s="78"/>
      <c r="M1938" s="78"/>
      <c r="N1938" s="78"/>
      <c r="O1938" s="78"/>
      <c r="P1938" s="6"/>
      <c r="Q1938" s="6"/>
      <c r="R1938" s="6"/>
      <c r="S1938" s="6"/>
      <c r="T1938" s="6"/>
      <c r="U1938" s="6"/>
      <c r="V1938" s="6"/>
    </row>
    <row r="1939" spans="2:22" s="77" customFormat="1" x14ac:dyDescent="0.2">
      <c r="B1939" s="128"/>
      <c r="E1939" s="78"/>
      <c r="F1939" s="166"/>
      <c r="G1939" s="78"/>
      <c r="H1939" s="161"/>
      <c r="I1939" s="161"/>
      <c r="J1939" s="161"/>
      <c r="K1939" s="78"/>
      <c r="L1939" s="78"/>
      <c r="M1939" s="78"/>
      <c r="N1939" s="78"/>
      <c r="O1939" s="78"/>
      <c r="P1939" s="6"/>
      <c r="Q1939" s="6"/>
      <c r="R1939" s="6"/>
      <c r="S1939" s="6"/>
      <c r="T1939" s="6"/>
      <c r="U1939" s="6"/>
      <c r="V1939" s="6"/>
    </row>
    <row r="1940" spans="2:22" s="77" customFormat="1" x14ac:dyDescent="0.2">
      <c r="B1940" s="128"/>
      <c r="E1940" s="78"/>
      <c r="F1940" s="166"/>
      <c r="G1940" s="78"/>
      <c r="H1940" s="161"/>
      <c r="I1940" s="161"/>
      <c r="J1940" s="161"/>
      <c r="K1940" s="78"/>
      <c r="L1940" s="78"/>
      <c r="M1940" s="78"/>
      <c r="N1940" s="78"/>
      <c r="O1940" s="78"/>
      <c r="P1940" s="6"/>
      <c r="Q1940" s="6"/>
      <c r="R1940" s="6"/>
      <c r="S1940" s="6"/>
      <c r="T1940" s="6"/>
      <c r="U1940" s="6"/>
      <c r="V1940" s="6"/>
    </row>
    <row r="1941" spans="2:22" s="77" customFormat="1" x14ac:dyDescent="0.2">
      <c r="B1941" s="128"/>
      <c r="E1941" s="78"/>
      <c r="F1941" s="166"/>
      <c r="G1941" s="78"/>
      <c r="H1941" s="161"/>
      <c r="I1941" s="161"/>
      <c r="J1941" s="161"/>
      <c r="K1941" s="78"/>
      <c r="L1941" s="78"/>
      <c r="M1941" s="78"/>
      <c r="N1941" s="78"/>
      <c r="O1941" s="78"/>
      <c r="P1941" s="6"/>
      <c r="Q1941" s="6"/>
      <c r="R1941" s="6"/>
      <c r="S1941" s="6"/>
      <c r="T1941" s="6"/>
      <c r="U1941" s="6"/>
      <c r="V1941" s="6"/>
    </row>
    <row r="1942" spans="2:22" s="77" customFormat="1" x14ac:dyDescent="0.2">
      <c r="B1942" s="128"/>
      <c r="E1942" s="78"/>
      <c r="F1942" s="166"/>
      <c r="G1942" s="78"/>
      <c r="H1942" s="161"/>
      <c r="I1942" s="161"/>
      <c r="J1942" s="161"/>
      <c r="K1942" s="78"/>
      <c r="L1942" s="78"/>
      <c r="M1942" s="78"/>
      <c r="N1942" s="78"/>
      <c r="O1942" s="78"/>
      <c r="P1942" s="6"/>
      <c r="Q1942" s="6"/>
      <c r="R1942" s="6"/>
      <c r="S1942" s="6"/>
      <c r="T1942" s="6"/>
      <c r="U1942" s="6"/>
      <c r="V1942" s="6"/>
    </row>
    <row r="1943" spans="2:22" s="77" customFormat="1" x14ac:dyDescent="0.2">
      <c r="B1943" s="128"/>
      <c r="E1943" s="78"/>
      <c r="F1943" s="166"/>
      <c r="G1943" s="78"/>
      <c r="H1943" s="161"/>
      <c r="I1943" s="161"/>
      <c r="J1943" s="161"/>
      <c r="K1943" s="78"/>
      <c r="L1943" s="78"/>
      <c r="M1943" s="78"/>
      <c r="N1943" s="78"/>
      <c r="O1943" s="78"/>
      <c r="P1943" s="6"/>
      <c r="Q1943" s="6"/>
      <c r="R1943" s="6"/>
      <c r="S1943" s="6"/>
      <c r="T1943" s="6"/>
      <c r="U1943" s="6"/>
      <c r="V1943" s="6"/>
    </row>
    <row r="1944" spans="2:22" s="77" customFormat="1" x14ac:dyDescent="0.2">
      <c r="B1944" s="128"/>
      <c r="E1944" s="78"/>
      <c r="F1944" s="166"/>
      <c r="G1944" s="78"/>
      <c r="H1944" s="161"/>
      <c r="I1944" s="161"/>
      <c r="J1944" s="161"/>
      <c r="K1944" s="78"/>
      <c r="L1944" s="78"/>
      <c r="M1944" s="78"/>
      <c r="N1944" s="78"/>
      <c r="O1944" s="78"/>
      <c r="P1944" s="6"/>
      <c r="Q1944" s="6"/>
      <c r="R1944" s="6"/>
      <c r="S1944" s="6"/>
      <c r="T1944" s="6"/>
      <c r="U1944" s="6"/>
      <c r="V1944" s="6"/>
    </row>
    <row r="1945" spans="2:22" s="77" customFormat="1" x14ac:dyDescent="0.2">
      <c r="B1945" s="128"/>
      <c r="E1945" s="78"/>
      <c r="F1945" s="166"/>
      <c r="G1945" s="78"/>
      <c r="H1945" s="161"/>
      <c r="I1945" s="161"/>
      <c r="J1945" s="161"/>
      <c r="K1945" s="78"/>
      <c r="L1945" s="78"/>
      <c r="M1945" s="78"/>
      <c r="N1945" s="78"/>
      <c r="O1945" s="78"/>
      <c r="P1945" s="6"/>
      <c r="Q1945" s="6"/>
      <c r="R1945" s="6"/>
      <c r="S1945" s="6"/>
      <c r="T1945" s="6"/>
      <c r="U1945" s="6"/>
      <c r="V1945" s="6"/>
    </row>
    <row r="1946" spans="2:22" s="77" customFormat="1" x14ac:dyDescent="0.2">
      <c r="B1946" s="128"/>
      <c r="E1946" s="78"/>
      <c r="F1946" s="166"/>
      <c r="G1946" s="78"/>
      <c r="H1946" s="161"/>
      <c r="I1946" s="161"/>
      <c r="J1946" s="161"/>
      <c r="K1946" s="78"/>
      <c r="L1946" s="78"/>
      <c r="M1946" s="78"/>
      <c r="N1946" s="78"/>
      <c r="O1946" s="78"/>
      <c r="P1946" s="6"/>
      <c r="Q1946" s="6"/>
      <c r="R1946" s="6"/>
      <c r="S1946" s="6"/>
      <c r="T1946" s="6"/>
      <c r="U1946" s="6"/>
      <c r="V1946" s="6"/>
    </row>
    <row r="1947" spans="2:22" s="77" customFormat="1" x14ac:dyDescent="0.2">
      <c r="B1947" s="128"/>
      <c r="E1947" s="78"/>
      <c r="F1947" s="166"/>
      <c r="G1947" s="78"/>
      <c r="H1947" s="161"/>
      <c r="I1947" s="161"/>
      <c r="J1947" s="161"/>
      <c r="K1947" s="78"/>
      <c r="L1947" s="78"/>
      <c r="M1947" s="78"/>
      <c r="N1947" s="78"/>
      <c r="O1947" s="78"/>
      <c r="P1947" s="6"/>
      <c r="Q1947" s="6"/>
      <c r="R1947" s="6"/>
      <c r="S1947" s="6"/>
      <c r="T1947" s="6"/>
      <c r="U1947" s="6"/>
      <c r="V1947" s="6"/>
    </row>
    <row r="1948" spans="2:22" s="77" customFormat="1" x14ac:dyDescent="0.2">
      <c r="B1948" s="128"/>
      <c r="E1948" s="78"/>
      <c r="F1948" s="166"/>
      <c r="G1948" s="78"/>
      <c r="H1948" s="161"/>
      <c r="I1948" s="161"/>
      <c r="J1948" s="161"/>
      <c r="K1948" s="78"/>
      <c r="L1948" s="78"/>
      <c r="M1948" s="78"/>
      <c r="N1948" s="78"/>
      <c r="O1948" s="78"/>
      <c r="P1948" s="6"/>
      <c r="Q1948" s="6"/>
      <c r="R1948" s="6"/>
      <c r="S1948" s="6"/>
      <c r="T1948" s="6"/>
      <c r="U1948" s="6"/>
      <c r="V1948" s="6"/>
    </row>
    <row r="1949" spans="2:22" s="77" customFormat="1" x14ac:dyDescent="0.2">
      <c r="B1949" s="128"/>
      <c r="E1949" s="78"/>
      <c r="F1949" s="166"/>
      <c r="G1949" s="78"/>
      <c r="H1949" s="161"/>
      <c r="I1949" s="161"/>
      <c r="J1949" s="161"/>
      <c r="K1949" s="78"/>
      <c r="L1949" s="78"/>
      <c r="M1949" s="78"/>
      <c r="N1949" s="78"/>
      <c r="O1949" s="78"/>
      <c r="P1949" s="6"/>
      <c r="Q1949" s="6"/>
      <c r="R1949" s="6"/>
      <c r="S1949" s="6"/>
      <c r="T1949" s="6"/>
      <c r="U1949" s="6"/>
      <c r="V1949" s="6"/>
    </row>
    <row r="1950" spans="2:22" s="77" customFormat="1" x14ac:dyDescent="0.2">
      <c r="B1950" s="128"/>
      <c r="E1950" s="78"/>
      <c r="F1950" s="166"/>
      <c r="G1950" s="78"/>
      <c r="H1950" s="161"/>
      <c r="I1950" s="161"/>
      <c r="J1950" s="161"/>
      <c r="K1950" s="78"/>
      <c r="L1950" s="78"/>
      <c r="M1950" s="78"/>
      <c r="N1950" s="78"/>
      <c r="O1950" s="78"/>
      <c r="P1950" s="6"/>
      <c r="Q1950" s="6"/>
      <c r="R1950" s="6"/>
      <c r="S1950" s="6"/>
      <c r="T1950" s="6"/>
      <c r="U1950" s="6"/>
      <c r="V1950" s="6"/>
    </row>
    <row r="1951" spans="2:22" s="77" customFormat="1" x14ac:dyDescent="0.2">
      <c r="B1951" s="128"/>
      <c r="E1951" s="78"/>
      <c r="F1951" s="166"/>
      <c r="G1951" s="78"/>
      <c r="H1951" s="161"/>
      <c r="I1951" s="161"/>
      <c r="J1951" s="161"/>
      <c r="K1951" s="78"/>
      <c r="L1951" s="78"/>
      <c r="M1951" s="78"/>
      <c r="N1951" s="78"/>
      <c r="O1951" s="78"/>
      <c r="P1951" s="6"/>
      <c r="Q1951" s="6"/>
      <c r="R1951" s="6"/>
      <c r="S1951" s="6"/>
      <c r="T1951" s="6"/>
      <c r="U1951" s="6"/>
      <c r="V1951" s="6"/>
    </row>
    <row r="1952" spans="2:22" s="77" customFormat="1" x14ac:dyDescent="0.2">
      <c r="B1952" s="128"/>
      <c r="E1952" s="78"/>
      <c r="F1952" s="166"/>
      <c r="G1952" s="78"/>
      <c r="H1952" s="161"/>
      <c r="I1952" s="161"/>
      <c r="J1952" s="161"/>
      <c r="K1952" s="78"/>
      <c r="L1952" s="78"/>
      <c r="M1952" s="78"/>
      <c r="N1952" s="78"/>
      <c r="O1952" s="78"/>
      <c r="P1952" s="6"/>
      <c r="Q1952" s="6"/>
      <c r="R1952" s="6"/>
      <c r="S1952" s="6"/>
      <c r="T1952" s="6"/>
      <c r="U1952" s="6"/>
      <c r="V1952" s="6"/>
    </row>
    <row r="1953" spans="2:22" s="77" customFormat="1" x14ac:dyDescent="0.2">
      <c r="B1953" s="128"/>
      <c r="E1953" s="78"/>
      <c r="F1953" s="166"/>
      <c r="G1953" s="78"/>
      <c r="H1953" s="161"/>
      <c r="I1953" s="161"/>
      <c r="J1953" s="161"/>
      <c r="K1953" s="78"/>
      <c r="L1953" s="78"/>
      <c r="M1953" s="78"/>
      <c r="N1953" s="78"/>
      <c r="O1953" s="78"/>
      <c r="P1953" s="6"/>
      <c r="Q1953" s="6"/>
      <c r="R1953" s="6"/>
      <c r="S1953" s="6"/>
      <c r="T1953" s="6"/>
      <c r="U1953" s="6"/>
      <c r="V1953" s="6"/>
    </row>
    <row r="1954" spans="2:22" s="77" customFormat="1" x14ac:dyDescent="0.2">
      <c r="B1954" s="128"/>
      <c r="E1954" s="78"/>
      <c r="F1954" s="166"/>
      <c r="G1954" s="78"/>
      <c r="H1954" s="161"/>
      <c r="I1954" s="161"/>
      <c r="J1954" s="161"/>
      <c r="K1954" s="78"/>
      <c r="L1954" s="78"/>
      <c r="M1954" s="78"/>
      <c r="N1954" s="78"/>
      <c r="O1954" s="78"/>
      <c r="P1954" s="6"/>
      <c r="Q1954" s="6"/>
      <c r="R1954" s="6"/>
      <c r="S1954" s="6"/>
      <c r="T1954" s="6"/>
      <c r="U1954" s="6"/>
      <c r="V1954" s="6"/>
    </row>
    <row r="1955" spans="2:22" s="77" customFormat="1" x14ac:dyDescent="0.2">
      <c r="B1955" s="128"/>
      <c r="E1955" s="78"/>
      <c r="F1955" s="166"/>
      <c r="G1955" s="78"/>
      <c r="H1955" s="161"/>
      <c r="I1955" s="161"/>
      <c r="J1955" s="161"/>
      <c r="K1955" s="78"/>
      <c r="L1955" s="78"/>
      <c r="M1955" s="78"/>
      <c r="N1955" s="78"/>
      <c r="O1955" s="78"/>
      <c r="P1955" s="6"/>
      <c r="Q1955" s="6"/>
      <c r="R1955" s="6"/>
      <c r="S1955" s="6"/>
      <c r="T1955" s="6"/>
      <c r="U1955" s="6"/>
      <c r="V1955" s="6"/>
    </row>
    <row r="1956" spans="2:22" s="77" customFormat="1" x14ac:dyDescent="0.2">
      <c r="B1956" s="128"/>
      <c r="E1956" s="78"/>
      <c r="F1956" s="166"/>
      <c r="G1956" s="78"/>
      <c r="H1956" s="161"/>
      <c r="I1956" s="161"/>
      <c r="J1956" s="161"/>
      <c r="K1956" s="78"/>
      <c r="L1956" s="78"/>
      <c r="M1956" s="78"/>
      <c r="N1956" s="78"/>
      <c r="O1956" s="78"/>
      <c r="P1956" s="6"/>
      <c r="Q1956" s="6"/>
      <c r="R1956" s="6"/>
      <c r="S1956" s="6"/>
      <c r="T1956" s="6"/>
      <c r="U1956" s="6"/>
      <c r="V1956" s="6"/>
    </row>
    <row r="1957" spans="2:22" s="77" customFormat="1" x14ac:dyDescent="0.2">
      <c r="B1957" s="128"/>
      <c r="E1957" s="78"/>
      <c r="F1957" s="166"/>
      <c r="G1957" s="78"/>
      <c r="H1957" s="161"/>
      <c r="I1957" s="161"/>
      <c r="J1957" s="161"/>
      <c r="K1957" s="78"/>
      <c r="L1957" s="78"/>
      <c r="M1957" s="78"/>
      <c r="N1957" s="78"/>
      <c r="O1957" s="78"/>
      <c r="P1957" s="6"/>
      <c r="Q1957" s="6"/>
      <c r="R1957" s="6"/>
      <c r="S1957" s="6"/>
      <c r="T1957" s="6"/>
      <c r="U1957" s="6"/>
      <c r="V1957" s="6"/>
    </row>
    <row r="1958" spans="2:22" s="77" customFormat="1" x14ac:dyDescent="0.2">
      <c r="B1958" s="128"/>
      <c r="E1958" s="78"/>
      <c r="F1958" s="166"/>
      <c r="G1958" s="78"/>
      <c r="H1958" s="161"/>
      <c r="I1958" s="161"/>
      <c r="J1958" s="161"/>
      <c r="K1958" s="78"/>
      <c r="L1958" s="78"/>
      <c r="M1958" s="78"/>
      <c r="N1958" s="78"/>
      <c r="O1958" s="78"/>
      <c r="P1958" s="6"/>
      <c r="Q1958" s="6"/>
      <c r="R1958" s="6"/>
      <c r="S1958" s="6"/>
      <c r="T1958" s="6"/>
      <c r="U1958" s="6"/>
      <c r="V1958" s="6"/>
    </row>
    <row r="1959" spans="2:22" s="77" customFormat="1" x14ac:dyDescent="0.2">
      <c r="B1959" s="128"/>
      <c r="E1959" s="78"/>
      <c r="F1959" s="166"/>
      <c r="G1959" s="78"/>
      <c r="H1959" s="161"/>
      <c r="I1959" s="161"/>
      <c r="J1959" s="161"/>
      <c r="K1959" s="78"/>
      <c r="L1959" s="78"/>
      <c r="M1959" s="78"/>
      <c r="N1959" s="78"/>
      <c r="O1959" s="78"/>
      <c r="P1959" s="6"/>
      <c r="Q1959" s="6"/>
      <c r="R1959" s="6"/>
      <c r="S1959" s="6"/>
      <c r="T1959" s="6"/>
      <c r="U1959" s="6"/>
      <c r="V1959" s="6"/>
    </row>
    <row r="1960" spans="2:22" s="77" customFormat="1" x14ac:dyDescent="0.2">
      <c r="B1960" s="128"/>
      <c r="E1960" s="78"/>
      <c r="F1960" s="166"/>
      <c r="G1960" s="78"/>
      <c r="H1960" s="161"/>
      <c r="I1960" s="161"/>
      <c r="J1960" s="161"/>
      <c r="K1960" s="78"/>
      <c r="L1960" s="78"/>
      <c r="M1960" s="78"/>
      <c r="N1960" s="78"/>
      <c r="O1960" s="78"/>
      <c r="P1960" s="6"/>
      <c r="Q1960" s="6"/>
      <c r="R1960" s="6"/>
      <c r="S1960" s="6"/>
      <c r="T1960" s="6"/>
      <c r="U1960" s="6"/>
      <c r="V1960" s="6"/>
    </row>
    <row r="1961" spans="2:22" s="77" customFormat="1" x14ac:dyDescent="0.2">
      <c r="B1961" s="128"/>
      <c r="E1961" s="78"/>
      <c r="F1961" s="166"/>
      <c r="G1961" s="78"/>
      <c r="H1961" s="161"/>
      <c r="I1961" s="161"/>
      <c r="J1961" s="161"/>
      <c r="K1961" s="78"/>
      <c r="L1961" s="78"/>
      <c r="M1961" s="78"/>
      <c r="N1961" s="78"/>
      <c r="O1961" s="78"/>
      <c r="P1961" s="6"/>
      <c r="Q1961" s="6"/>
      <c r="R1961" s="6"/>
      <c r="S1961" s="6"/>
      <c r="T1961" s="6"/>
      <c r="U1961" s="6"/>
      <c r="V1961" s="6"/>
    </row>
    <row r="1962" spans="2:22" s="77" customFormat="1" x14ac:dyDescent="0.2">
      <c r="B1962" s="128"/>
      <c r="E1962" s="78"/>
      <c r="F1962" s="166"/>
      <c r="G1962" s="78"/>
      <c r="H1962" s="161"/>
      <c r="I1962" s="161"/>
      <c r="J1962" s="161"/>
      <c r="K1962" s="78"/>
      <c r="L1962" s="78"/>
      <c r="M1962" s="78"/>
      <c r="N1962" s="78"/>
      <c r="O1962" s="78"/>
      <c r="P1962" s="6"/>
      <c r="Q1962" s="6"/>
      <c r="R1962" s="6"/>
      <c r="S1962" s="6"/>
      <c r="T1962" s="6"/>
      <c r="U1962" s="6"/>
      <c r="V1962" s="6"/>
    </row>
    <row r="1963" spans="2:22" s="77" customFormat="1" x14ac:dyDescent="0.2">
      <c r="B1963" s="128"/>
      <c r="E1963" s="78"/>
      <c r="F1963" s="166"/>
      <c r="G1963" s="78"/>
      <c r="H1963" s="161"/>
      <c r="I1963" s="161"/>
      <c r="J1963" s="161"/>
      <c r="K1963" s="78"/>
      <c r="L1963" s="78"/>
      <c r="M1963" s="78"/>
      <c r="N1963" s="78"/>
      <c r="O1963" s="78"/>
      <c r="P1963" s="6"/>
      <c r="Q1963" s="6"/>
      <c r="R1963" s="6"/>
      <c r="S1963" s="6"/>
      <c r="T1963" s="6"/>
      <c r="U1963" s="6"/>
      <c r="V1963" s="6"/>
    </row>
    <row r="1964" spans="2:22" s="77" customFormat="1" x14ac:dyDescent="0.2">
      <c r="B1964" s="128"/>
      <c r="E1964" s="78"/>
      <c r="F1964" s="166"/>
      <c r="G1964" s="78"/>
      <c r="H1964" s="161"/>
      <c r="I1964" s="161"/>
      <c r="J1964" s="161"/>
      <c r="K1964" s="78"/>
      <c r="L1964" s="78"/>
      <c r="M1964" s="78"/>
      <c r="N1964" s="78"/>
      <c r="O1964" s="78"/>
      <c r="P1964" s="6"/>
      <c r="Q1964" s="6"/>
      <c r="R1964" s="6"/>
      <c r="S1964" s="6"/>
      <c r="T1964" s="6"/>
      <c r="U1964" s="6"/>
      <c r="V1964" s="6"/>
    </row>
    <row r="1965" spans="2:22" s="77" customFormat="1" x14ac:dyDescent="0.2">
      <c r="B1965" s="128"/>
      <c r="E1965" s="78"/>
      <c r="F1965" s="166"/>
      <c r="G1965" s="78"/>
      <c r="H1965" s="161"/>
      <c r="I1965" s="161"/>
      <c r="J1965" s="161"/>
      <c r="K1965" s="78"/>
      <c r="L1965" s="78"/>
      <c r="M1965" s="78"/>
      <c r="N1965" s="78"/>
      <c r="O1965" s="78"/>
      <c r="P1965" s="6"/>
      <c r="Q1965" s="6"/>
      <c r="R1965" s="6"/>
      <c r="S1965" s="6"/>
      <c r="T1965" s="6"/>
      <c r="U1965" s="6"/>
      <c r="V1965" s="6"/>
    </row>
    <row r="1966" spans="2:22" s="77" customFormat="1" x14ac:dyDescent="0.2">
      <c r="B1966" s="128"/>
      <c r="E1966" s="78"/>
      <c r="F1966" s="166"/>
      <c r="G1966" s="78"/>
      <c r="H1966" s="161"/>
      <c r="I1966" s="161"/>
      <c r="J1966" s="161"/>
      <c r="K1966" s="78"/>
      <c r="L1966" s="78"/>
      <c r="M1966" s="78"/>
      <c r="N1966" s="78"/>
      <c r="O1966" s="78"/>
      <c r="P1966" s="6"/>
      <c r="Q1966" s="6"/>
      <c r="R1966" s="6"/>
      <c r="S1966" s="6"/>
      <c r="T1966" s="6"/>
      <c r="U1966" s="6"/>
      <c r="V1966" s="6"/>
    </row>
    <row r="1967" spans="2:22" s="77" customFormat="1" x14ac:dyDescent="0.2">
      <c r="B1967" s="128"/>
      <c r="E1967" s="78"/>
      <c r="F1967" s="166"/>
      <c r="G1967" s="78"/>
      <c r="H1967" s="161"/>
      <c r="I1967" s="161"/>
      <c r="J1967" s="161"/>
      <c r="K1967" s="78"/>
      <c r="L1967" s="78"/>
      <c r="M1967" s="78"/>
      <c r="N1967" s="78"/>
      <c r="O1967" s="78"/>
      <c r="P1967" s="6"/>
      <c r="Q1967" s="6"/>
      <c r="R1967" s="6"/>
      <c r="S1967" s="6"/>
      <c r="T1967" s="6"/>
      <c r="U1967" s="6"/>
      <c r="V1967" s="6"/>
    </row>
    <row r="1968" spans="2:22" s="77" customFormat="1" x14ac:dyDescent="0.2">
      <c r="B1968" s="128"/>
      <c r="E1968" s="78"/>
      <c r="F1968" s="166"/>
      <c r="G1968" s="78"/>
      <c r="H1968" s="161"/>
      <c r="I1968" s="161"/>
      <c r="J1968" s="161"/>
      <c r="K1968" s="78"/>
      <c r="L1968" s="78"/>
      <c r="M1968" s="78"/>
      <c r="N1968" s="78"/>
      <c r="O1968" s="78"/>
      <c r="P1968" s="6"/>
      <c r="Q1968" s="6"/>
      <c r="R1968" s="6"/>
      <c r="S1968" s="6"/>
      <c r="T1968" s="6"/>
      <c r="U1968" s="6"/>
      <c r="V1968" s="6"/>
    </row>
    <row r="1969" spans="2:22" s="77" customFormat="1" x14ac:dyDescent="0.2">
      <c r="B1969" s="128"/>
      <c r="E1969" s="78"/>
      <c r="F1969" s="166"/>
      <c r="G1969" s="78"/>
      <c r="H1969" s="161"/>
      <c r="I1969" s="161"/>
      <c r="J1969" s="161"/>
      <c r="K1969" s="78"/>
      <c r="L1969" s="78"/>
      <c r="M1969" s="78"/>
      <c r="N1969" s="78"/>
      <c r="O1969" s="78"/>
      <c r="P1969" s="6"/>
      <c r="Q1969" s="6"/>
      <c r="R1969" s="6"/>
      <c r="S1969" s="6"/>
      <c r="T1969" s="6"/>
      <c r="U1969" s="6"/>
      <c r="V1969" s="6"/>
    </row>
    <row r="1970" spans="2:22" s="77" customFormat="1" x14ac:dyDescent="0.2">
      <c r="B1970" s="128"/>
      <c r="E1970" s="78"/>
      <c r="F1970" s="166"/>
      <c r="G1970" s="78"/>
      <c r="H1970" s="161"/>
      <c r="I1970" s="161"/>
      <c r="J1970" s="161"/>
      <c r="K1970" s="78"/>
      <c r="L1970" s="78"/>
      <c r="M1970" s="78"/>
      <c r="N1970" s="78"/>
      <c r="O1970" s="78"/>
      <c r="P1970" s="6"/>
      <c r="Q1970" s="6"/>
      <c r="R1970" s="6"/>
      <c r="S1970" s="6"/>
      <c r="T1970" s="6"/>
      <c r="U1970" s="6"/>
      <c r="V1970" s="6"/>
    </row>
    <row r="1971" spans="2:22" s="77" customFormat="1" x14ac:dyDescent="0.2">
      <c r="B1971" s="128"/>
      <c r="E1971" s="78"/>
      <c r="F1971" s="166"/>
      <c r="G1971" s="78"/>
      <c r="H1971" s="161"/>
      <c r="I1971" s="161"/>
      <c r="J1971" s="161"/>
      <c r="K1971" s="78"/>
      <c r="L1971" s="78"/>
      <c r="M1971" s="78"/>
      <c r="N1971" s="78"/>
      <c r="O1971" s="78"/>
      <c r="P1971" s="6"/>
      <c r="Q1971" s="6"/>
      <c r="R1971" s="6"/>
      <c r="S1971" s="6"/>
      <c r="T1971" s="6"/>
      <c r="U1971" s="6"/>
      <c r="V1971" s="6"/>
    </row>
    <row r="1972" spans="2:22" s="77" customFormat="1" x14ac:dyDescent="0.2">
      <c r="B1972" s="128"/>
      <c r="E1972" s="78"/>
      <c r="F1972" s="166"/>
      <c r="G1972" s="78"/>
      <c r="H1972" s="161"/>
      <c r="I1972" s="161"/>
      <c r="J1972" s="161"/>
      <c r="K1972" s="78"/>
      <c r="L1972" s="78"/>
      <c r="M1972" s="78"/>
      <c r="N1972" s="78"/>
      <c r="O1972" s="78"/>
      <c r="P1972" s="6"/>
      <c r="Q1972" s="6"/>
      <c r="R1972" s="6"/>
      <c r="S1972" s="6"/>
      <c r="T1972" s="6"/>
      <c r="U1972" s="6"/>
      <c r="V1972" s="6"/>
    </row>
    <row r="1973" spans="2:22" s="77" customFormat="1" x14ac:dyDescent="0.2">
      <c r="B1973" s="128"/>
      <c r="E1973" s="78"/>
      <c r="F1973" s="166"/>
      <c r="G1973" s="78"/>
      <c r="H1973" s="161"/>
      <c r="I1973" s="161"/>
      <c r="J1973" s="161"/>
      <c r="K1973" s="78"/>
      <c r="L1973" s="78"/>
      <c r="M1973" s="78"/>
      <c r="N1973" s="78"/>
      <c r="O1973" s="78"/>
      <c r="P1973" s="6"/>
      <c r="Q1973" s="6"/>
      <c r="R1973" s="6"/>
      <c r="S1973" s="6"/>
      <c r="T1973" s="6"/>
      <c r="U1973" s="6"/>
      <c r="V1973" s="6"/>
    </row>
    <row r="1974" spans="2:22" s="77" customFormat="1" x14ac:dyDescent="0.2">
      <c r="B1974" s="128"/>
      <c r="E1974" s="78"/>
      <c r="F1974" s="166"/>
      <c r="G1974" s="78"/>
      <c r="H1974" s="161"/>
      <c r="I1974" s="161"/>
      <c r="J1974" s="161"/>
      <c r="K1974" s="78"/>
      <c r="L1974" s="78"/>
      <c r="M1974" s="78"/>
      <c r="N1974" s="78"/>
      <c r="O1974" s="78"/>
      <c r="P1974" s="6"/>
      <c r="Q1974" s="6"/>
      <c r="R1974" s="6"/>
      <c r="S1974" s="6"/>
      <c r="T1974" s="6"/>
      <c r="U1974" s="6"/>
      <c r="V1974" s="6"/>
    </row>
    <row r="1975" spans="2:22" s="77" customFormat="1" x14ac:dyDescent="0.2">
      <c r="B1975" s="128"/>
      <c r="E1975" s="78"/>
      <c r="F1975" s="166"/>
      <c r="G1975" s="78"/>
      <c r="H1975" s="161"/>
      <c r="I1975" s="161"/>
      <c r="J1975" s="161"/>
      <c r="K1975" s="78"/>
      <c r="L1975" s="78"/>
      <c r="M1975" s="78"/>
      <c r="N1975" s="78"/>
      <c r="O1975" s="78"/>
      <c r="P1975" s="6"/>
      <c r="Q1975" s="6"/>
      <c r="R1975" s="6"/>
      <c r="S1975" s="6"/>
      <c r="T1975" s="6"/>
      <c r="U1975" s="6"/>
      <c r="V1975" s="6"/>
    </row>
    <row r="1976" spans="2:22" s="77" customFormat="1" x14ac:dyDescent="0.2">
      <c r="B1976" s="128"/>
      <c r="E1976" s="78"/>
      <c r="F1976" s="166"/>
      <c r="G1976" s="78"/>
      <c r="H1976" s="161"/>
      <c r="I1976" s="161"/>
      <c r="J1976" s="161"/>
      <c r="K1976" s="78"/>
      <c r="L1976" s="78"/>
      <c r="M1976" s="78"/>
      <c r="N1976" s="78"/>
      <c r="O1976" s="78"/>
      <c r="P1976" s="6"/>
      <c r="Q1976" s="6"/>
      <c r="R1976" s="6"/>
      <c r="S1976" s="6"/>
      <c r="T1976" s="6"/>
      <c r="U1976" s="6"/>
      <c r="V1976" s="6"/>
    </row>
    <row r="1977" spans="2:22" s="77" customFormat="1" x14ac:dyDescent="0.2">
      <c r="B1977" s="128"/>
      <c r="E1977" s="78"/>
      <c r="F1977" s="166"/>
      <c r="G1977" s="78"/>
      <c r="H1977" s="161"/>
      <c r="I1977" s="161"/>
      <c r="J1977" s="161"/>
      <c r="K1977" s="78"/>
      <c r="L1977" s="78"/>
      <c r="M1977" s="78"/>
      <c r="N1977" s="78"/>
      <c r="O1977" s="78"/>
      <c r="P1977" s="6"/>
      <c r="Q1977" s="6"/>
      <c r="R1977" s="6"/>
      <c r="S1977" s="6"/>
      <c r="T1977" s="6"/>
      <c r="U1977" s="6"/>
      <c r="V1977" s="6"/>
    </row>
    <row r="1978" spans="2:22" s="77" customFormat="1" x14ac:dyDescent="0.2">
      <c r="B1978" s="128"/>
      <c r="E1978" s="78"/>
      <c r="F1978" s="166"/>
      <c r="G1978" s="78"/>
      <c r="H1978" s="161"/>
      <c r="I1978" s="161"/>
      <c r="J1978" s="161"/>
      <c r="K1978" s="78"/>
      <c r="L1978" s="78"/>
      <c r="M1978" s="78"/>
      <c r="N1978" s="78"/>
      <c r="O1978" s="78"/>
      <c r="P1978" s="6"/>
      <c r="Q1978" s="6"/>
      <c r="R1978" s="6"/>
      <c r="S1978" s="6"/>
      <c r="T1978" s="6"/>
      <c r="U1978" s="6"/>
      <c r="V1978" s="6"/>
    </row>
    <row r="1979" spans="2:22" s="77" customFormat="1" x14ac:dyDescent="0.2">
      <c r="B1979" s="128"/>
      <c r="E1979" s="78"/>
      <c r="F1979" s="166"/>
      <c r="G1979" s="78"/>
      <c r="H1979" s="161"/>
      <c r="I1979" s="161"/>
      <c r="J1979" s="161"/>
      <c r="K1979" s="78"/>
      <c r="L1979" s="78"/>
      <c r="M1979" s="78"/>
      <c r="N1979" s="78"/>
      <c r="O1979" s="78"/>
      <c r="P1979" s="6"/>
      <c r="Q1979" s="6"/>
      <c r="R1979" s="6"/>
      <c r="S1979" s="6"/>
      <c r="T1979" s="6"/>
      <c r="U1979" s="6"/>
      <c r="V1979" s="6"/>
    </row>
    <row r="1980" spans="2:22" s="77" customFormat="1" x14ac:dyDescent="0.2">
      <c r="B1980" s="128"/>
      <c r="E1980" s="78"/>
      <c r="F1980" s="166"/>
      <c r="G1980" s="78"/>
      <c r="H1980" s="161"/>
      <c r="I1980" s="161"/>
      <c r="J1980" s="161"/>
      <c r="K1980" s="78"/>
      <c r="L1980" s="78"/>
      <c r="M1980" s="78"/>
      <c r="N1980" s="78"/>
      <c r="O1980" s="78"/>
      <c r="P1980" s="6"/>
      <c r="Q1980" s="6"/>
      <c r="R1980" s="6"/>
      <c r="S1980" s="6"/>
      <c r="T1980" s="6"/>
      <c r="U1980" s="6"/>
      <c r="V1980" s="6"/>
    </row>
    <row r="1981" spans="2:22" s="77" customFormat="1" x14ac:dyDescent="0.2">
      <c r="B1981" s="128"/>
      <c r="E1981" s="78"/>
      <c r="F1981" s="166"/>
      <c r="G1981" s="78"/>
      <c r="H1981" s="161"/>
      <c r="I1981" s="161"/>
      <c r="J1981" s="161"/>
      <c r="K1981" s="78"/>
      <c r="L1981" s="78"/>
      <c r="M1981" s="78"/>
      <c r="N1981" s="78"/>
      <c r="O1981" s="78"/>
      <c r="P1981" s="6"/>
      <c r="Q1981" s="6"/>
      <c r="R1981" s="6"/>
      <c r="S1981" s="6"/>
      <c r="T1981" s="6"/>
      <c r="U1981" s="6"/>
      <c r="V1981" s="6"/>
    </row>
    <row r="1982" spans="2:22" s="77" customFormat="1" x14ac:dyDescent="0.2">
      <c r="B1982" s="128"/>
      <c r="E1982" s="78"/>
      <c r="F1982" s="166"/>
      <c r="G1982" s="78"/>
      <c r="H1982" s="161"/>
      <c r="I1982" s="161"/>
      <c r="J1982" s="161"/>
      <c r="K1982" s="78"/>
      <c r="L1982" s="78"/>
      <c r="M1982" s="78"/>
      <c r="N1982" s="78"/>
      <c r="O1982" s="78"/>
      <c r="P1982" s="6"/>
      <c r="Q1982" s="6"/>
      <c r="R1982" s="6"/>
      <c r="S1982" s="6"/>
      <c r="T1982" s="6"/>
      <c r="U1982" s="6"/>
      <c r="V1982" s="6"/>
    </row>
    <row r="1983" spans="2:22" s="77" customFormat="1" x14ac:dyDescent="0.2">
      <c r="B1983" s="128"/>
      <c r="E1983" s="78"/>
      <c r="F1983" s="166"/>
      <c r="G1983" s="78"/>
      <c r="H1983" s="161"/>
      <c r="I1983" s="161"/>
      <c r="J1983" s="161"/>
      <c r="K1983" s="78"/>
      <c r="L1983" s="78"/>
      <c r="M1983" s="78"/>
      <c r="N1983" s="78"/>
      <c r="O1983" s="78"/>
      <c r="P1983" s="6"/>
      <c r="Q1983" s="6"/>
      <c r="R1983" s="6"/>
      <c r="S1983" s="6"/>
      <c r="T1983" s="6"/>
      <c r="U1983" s="6"/>
      <c r="V1983" s="6"/>
    </row>
    <row r="1984" spans="2:22" s="77" customFormat="1" x14ac:dyDescent="0.2">
      <c r="B1984" s="128"/>
      <c r="E1984" s="78"/>
      <c r="F1984" s="166"/>
      <c r="G1984" s="78"/>
      <c r="H1984" s="161"/>
      <c r="I1984" s="161"/>
      <c r="J1984" s="161"/>
      <c r="K1984" s="78"/>
      <c r="L1984" s="78"/>
      <c r="M1984" s="78"/>
      <c r="N1984" s="78"/>
      <c r="O1984" s="78"/>
      <c r="P1984" s="6"/>
      <c r="Q1984" s="6"/>
      <c r="R1984" s="6"/>
      <c r="S1984" s="6"/>
      <c r="T1984" s="6"/>
      <c r="U1984" s="6"/>
      <c r="V1984" s="6"/>
    </row>
    <row r="1985" spans="2:22" s="77" customFormat="1" x14ac:dyDescent="0.2">
      <c r="B1985" s="128"/>
      <c r="E1985" s="78"/>
      <c r="F1985" s="166"/>
      <c r="G1985" s="78"/>
      <c r="H1985" s="161"/>
      <c r="I1985" s="161"/>
      <c r="J1985" s="161"/>
      <c r="K1985" s="78"/>
      <c r="L1985" s="78"/>
      <c r="M1985" s="78"/>
      <c r="N1985" s="78"/>
      <c r="O1985" s="78"/>
      <c r="P1985" s="6"/>
      <c r="Q1985" s="6"/>
      <c r="R1985" s="6"/>
      <c r="S1985" s="6"/>
      <c r="T1985" s="6"/>
      <c r="U1985" s="6"/>
      <c r="V1985" s="6"/>
    </row>
    <row r="1986" spans="2:22" s="77" customFormat="1" x14ac:dyDescent="0.2">
      <c r="B1986" s="128"/>
      <c r="E1986" s="78"/>
      <c r="F1986" s="166"/>
      <c r="G1986" s="78"/>
      <c r="H1986" s="161"/>
      <c r="I1986" s="161"/>
      <c r="J1986" s="161"/>
      <c r="K1986" s="78"/>
      <c r="L1986" s="78"/>
      <c r="M1986" s="78"/>
      <c r="N1986" s="78"/>
      <c r="O1986" s="78"/>
      <c r="P1986" s="6"/>
      <c r="Q1986" s="6"/>
      <c r="R1986" s="6"/>
      <c r="S1986" s="6"/>
      <c r="T1986" s="6"/>
      <c r="U1986" s="6"/>
      <c r="V1986" s="6"/>
    </row>
    <row r="1987" spans="2:22" s="77" customFormat="1" x14ac:dyDescent="0.2">
      <c r="B1987" s="128"/>
      <c r="E1987" s="78"/>
      <c r="F1987" s="166"/>
      <c r="G1987" s="78"/>
      <c r="H1987" s="161"/>
      <c r="I1987" s="161"/>
      <c r="J1987" s="161"/>
      <c r="K1987" s="78"/>
      <c r="L1987" s="78"/>
      <c r="M1987" s="78"/>
      <c r="N1987" s="78"/>
      <c r="O1987" s="78"/>
      <c r="P1987" s="6"/>
      <c r="Q1987" s="6"/>
      <c r="R1987" s="6"/>
      <c r="S1987" s="6"/>
      <c r="T1987" s="6"/>
      <c r="U1987" s="6"/>
      <c r="V1987" s="6"/>
    </row>
    <row r="1988" spans="2:22" s="77" customFormat="1" x14ac:dyDescent="0.2">
      <c r="B1988" s="128"/>
      <c r="E1988" s="78"/>
      <c r="F1988" s="166"/>
      <c r="G1988" s="78"/>
      <c r="H1988" s="161"/>
      <c r="I1988" s="161"/>
      <c r="J1988" s="161"/>
      <c r="K1988" s="78"/>
      <c r="L1988" s="78"/>
      <c r="M1988" s="78"/>
      <c r="N1988" s="78"/>
      <c r="O1988" s="78"/>
      <c r="P1988" s="6"/>
      <c r="Q1988" s="6"/>
      <c r="R1988" s="6"/>
      <c r="S1988" s="6"/>
      <c r="T1988" s="6"/>
      <c r="U1988" s="6"/>
      <c r="V1988" s="6"/>
    </row>
    <row r="1989" spans="2:22" s="77" customFormat="1" x14ac:dyDescent="0.2">
      <c r="B1989" s="128"/>
      <c r="E1989" s="78"/>
      <c r="F1989" s="166"/>
      <c r="G1989" s="78"/>
      <c r="H1989" s="161"/>
      <c r="I1989" s="161"/>
      <c r="J1989" s="161"/>
      <c r="K1989" s="78"/>
      <c r="L1989" s="78"/>
      <c r="M1989" s="78"/>
      <c r="N1989" s="78"/>
      <c r="O1989" s="78"/>
      <c r="P1989" s="6"/>
      <c r="Q1989" s="6"/>
      <c r="R1989" s="6"/>
      <c r="S1989" s="6"/>
      <c r="T1989" s="6"/>
      <c r="U1989" s="6"/>
      <c r="V1989" s="6"/>
    </row>
    <row r="1990" spans="2:22" s="77" customFormat="1" x14ac:dyDescent="0.2">
      <c r="B1990" s="128"/>
      <c r="E1990" s="78"/>
      <c r="F1990" s="166"/>
      <c r="G1990" s="78"/>
      <c r="H1990" s="161"/>
      <c r="I1990" s="161"/>
      <c r="J1990" s="161"/>
      <c r="K1990" s="78"/>
      <c r="L1990" s="78"/>
      <c r="M1990" s="78"/>
      <c r="N1990" s="78"/>
      <c r="O1990" s="78"/>
      <c r="P1990" s="6"/>
      <c r="Q1990" s="6"/>
      <c r="R1990" s="6"/>
      <c r="S1990" s="6"/>
      <c r="T1990" s="6"/>
      <c r="U1990" s="6"/>
      <c r="V1990" s="6"/>
    </row>
    <row r="1991" spans="2:22" s="77" customFormat="1" x14ac:dyDescent="0.2">
      <c r="B1991" s="128"/>
      <c r="E1991" s="78"/>
      <c r="F1991" s="166"/>
      <c r="G1991" s="78"/>
      <c r="H1991" s="161"/>
      <c r="I1991" s="161"/>
      <c r="J1991" s="161"/>
      <c r="K1991" s="78"/>
      <c r="L1991" s="78"/>
      <c r="M1991" s="78"/>
      <c r="N1991" s="78"/>
      <c r="O1991" s="78"/>
      <c r="P1991" s="6"/>
      <c r="Q1991" s="6"/>
      <c r="R1991" s="6"/>
      <c r="S1991" s="6"/>
      <c r="T1991" s="6"/>
      <c r="U1991" s="6"/>
      <c r="V1991" s="6"/>
    </row>
    <row r="1992" spans="2:22" s="77" customFormat="1" x14ac:dyDescent="0.2">
      <c r="B1992" s="128"/>
      <c r="E1992" s="78"/>
      <c r="F1992" s="166"/>
      <c r="G1992" s="78"/>
      <c r="H1992" s="161"/>
      <c r="I1992" s="161"/>
      <c r="J1992" s="161"/>
      <c r="K1992" s="78"/>
      <c r="L1992" s="78"/>
      <c r="M1992" s="78"/>
      <c r="N1992" s="78"/>
      <c r="O1992" s="78"/>
      <c r="P1992" s="6"/>
      <c r="Q1992" s="6"/>
      <c r="R1992" s="6"/>
      <c r="S1992" s="6"/>
      <c r="T1992" s="6"/>
      <c r="U1992" s="6"/>
      <c r="V1992" s="6"/>
    </row>
    <row r="1993" spans="2:22" s="77" customFormat="1" x14ac:dyDescent="0.2">
      <c r="B1993" s="128"/>
      <c r="E1993" s="78"/>
      <c r="F1993" s="166"/>
      <c r="G1993" s="78"/>
      <c r="H1993" s="161"/>
      <c r="I1993" s="161"/>
      <c r="J1993" s="161"/>
      <c r="K1993" s="78"/>
      <c r="L1993" s="78"/>
      <c r="M1993" s="78"/>
      <c r="N1993" s="78"/>
      <c r="O1993" s="78"/>
      <c r="P1993" s="6"/>
      <c r="Q1993" s="6"/>
      <c r="R1993" s="6"/>
      <c r="S1993" s="6"/>
      <c r="T1993" s="6"/>
      <c r="U1993" s="6"/>
      <c r="V1993" s="6"/>
    </row>
    <row r="1994" spans="2:22" s="77" customFormat="1" x14ac:dyDescent="0.2">
      <c r="B1994" s="128"/>
      <c r="E1994" s="78"/>
      <c r="F1994" s="166"/>
      <c r="G1994" s="78"/>
      <c r="H1994" s="161"/>
      <c r="I1994" s="161"/>
      <c r="J1994" s="161"/>
      <c r="K1994" s="78"/>
      <c r="L1994" s="78"/>
      <c r="M1994" s="78"/>
      <c r="N1994" s="78"/>
      <c r="O1994" s="78"/>
      <c r="P1994" s="6"/>
      <c r="Q1994" s="6"/>
      <c r="R1994" s="6"/>
      <c r="S1994" s="6"/>
      <c r="T1994" s="6"/>
      <c r="U1994" s="6"/>
      <c r="V1994" s="6"/>
    </row>
    <row r="1995" spans="2:22" s="77" customFormat="1" x14ac:dyDescent="0.2">
      <c r="B1995" s="128"/>
      <c r="E1995" s="78"/>
      <c r="F1995" s="166"/>
      <c r="G1995" s="78"/>
      <c r="H1995" s="161"/>
      <c r="I1995" s="161"/>
      <c r="J1995" s="161"/>
      <c r="K1995" s="78"/>
      <c r="L1995" s="78"/>
      <c r="M1995" s="78"/>
      <c r="N1995" s="78"/>
      <c r="O1995" s="78"/>
      <c r="P1995" s="6"/>
      <c r="Q1995" s="6"/>
      <c r="R1995" s="6"/>
      <c r="S1995" s="6"/>
      <c r="T1995" s="6"/>
      <c r="U1995" s="6"/>
      <c r="V1995" s="6"/>
    </row>
    <row r="1996" spans="2:22" s="77" customFormat="1" x14ac:dyDescent="0.2">
      <c r="B1996" s="128"/>
      <c r="E1996" s="78"/>
      <c r="F1996" s="166"/>
      <c r="G1996" s="78"/>
      <c r="H1996" s="161"/>
      <c r="I1996" s="161"/>
      <c r="J1996" s="161"/>
      <c r="K1996" s="78"/>
      <c r="L1996" s="78"/>
      <c r="M1996" s="78"/>
      <c r="N1996" s="78"/>
      <c r="O1996" s="78"/>
      <c r="P1996" s="6"/>
      <c r="Q1996" s="6"/>
      <c r="R1996" s="6"/>
      <c r="S1996" s="6"/>
      <c r="T1996" s="6"/>
      <c r="U1996" s="6"/>
      <c r="V1996" s="6"/>
    </row>
    <row r="1997" spans="2:22" s="77" customFormat="1" x14ac:dyDescent="0.2">
      <c r="B1997" s="128"/>
      <c r="E1997" s="78"/>
      <c r="F1997" s="166"/>
      <c r="G1997" s="78"/>
      <c r="H1997" s="161"/>
      <c r="I1997" s="161"/>
      <c r="J1997" s="161"/>
      <c r="K1997" s="78"/>
      <c r="L1997" s="78"/>
      <c r="M1997" s="78"/>
      <c r="N1997" s="78"/>
      <c r="O1997" s="78"/>
      <c r="P1997" s="6"/>
      <c r="Q1997" s="6"/>
      <c r="R1997" s="6"/>
      <c r="S1997" s="6"/>
      <c r="T1997" s="6"/>
      <c r="U1997" s="6"/>
      <c r="V1997" s="6"/>
    </row>
    <row r="1998" spans="2:22" s="77" customFormat="1" x14ac:dyDescent="0.2">
      <c r="B1998" s="128"/>
      <c r="E1998" s="78"/>
      <c r="F1998" s="166"/>
      <c r="G1998" s="78"/>
      <c r="H1998" s="161"/>
      <c r="I1998" s="161"/>
      <c r="J1998" s="161"/>
      <c r="K1998" s="78"/>
      <c r="L1998" s="78"/>
      <c r="M1998" s="78"/>
      <c r="N1998" s="78"/>
      <c r="O1998" s="78"/>
      <c r="P1998" s="6"/>
      <c r="Q1998" s="6"/>
      <c r="R1998" s="6"/>
      <c r="S1998" s="6"/>
      <c r="T1998" s="6"/>
      <c r="U1998" s="6"/>
      <c r="V1998" s="6"/>
    </row>
    <row r="1999" spans="2:22" s="77" customFormat="1" x14ac:dyDescent="0.2">
      <c r="B1999" s="128"/>
      <c r="E1999" s="78"/>
      <c r="F1999" s="166"/>
      <c r="G1999" s="78"/>
      <c r="H1999" s="161"/>
      <c r="I1999" s="161"/>
      <c r="J1999" s="161"/>
      <c r="K1999" s="78"/>
      <c r="L1999" s="78"/>
      <c r="M1999" s="78"/>
      <c r="N1999" s="78"/>
      <c r="O1999" s="78"/>
      <c r="P1999" s="6"/>
      <c r="Q1999" s="6"/>
      <c r="R1999" s="6"/>
      <c r="S1999" s="6"/>
      <c r="T1999" s="6"/>
      <c r="U1999" s="6"/>
      <c r="V1999" s="6"/>
    </row>
    <row r="2000" spans="2:22" s="77" customFormat="1" x14ac:dyDescent="0.2">
      <c r="B2000" s="128"/>
      <c r="E2000" s="78"/>
      <c r="F2000" s="166"/>
      <c r="G2000" s="78"/>
      <c r="H2000" s="161"/>
      <c r="I2000" s="161"/>
      <c r="J2000" s="161"/>
      <c r="K2000" s="78"/>
      <c r="L2000" s="78"/>
      <c r="M2000" s="78"/>
      <c r="N2000" s="78"/>
      <c r="O2000" s="78"/>
      <c r="P2000" s="6"/>
      <c r="Q2000" s="6"/>
      <c r="R2000" s="6"/>
      <c r="S2000" s="6"/>
      <c r="T2000" s="6"/>
      <c r="U2000" s="6"/>
      <c r="V2000" s="6"/>
    </row>
    <row r="2001" spans="2:22" s="77" customFormat="1" x14ac:dyDescent="0.2">
      <c r="B2001" s="128"/>
      <c r="E2001" s="78"/>
      <c r="F2001" s="166"/>
      <c r="G2001" s="78"/>
      <c r="H2001" s="161"/>
      <c r="I2001" s="161"/>
      <c r="J2001" s="161"/>
      <c r="K2001" s="78"/>
      <c r="L2001" s="78"/>
      <c r="M2001" s="78"/>
      <c r="N2001" s="78"/>
      <c r="O2001" s="78"/>
      <c r="P2001" s="6"/>
      <c r="Q2001" s="6"/>
      <c r="R2001" s="6"/>
      <c r="S2001" s="6"/>
      <c r="T2001" s="6"/>
      <c r="U2001" s="6"/>
      <c r="V2001" s="6"/>
    </row>
    <row r="2002" spans="2:22" s="77" customFormat="1" x14ac:dyDescent="0.2">
      <c r="B2002" s="128"/>
      <c r="E2002" s="78"/>
      <c r="F2002" s="166"/>
      <c r="G2002" s="78"/>
      <c r="H2002" s="161"/>
      <c r="I2002" s="161"/>
      <c r="J2002" s="161"/>
      <c r="K2002" s="78"/>
      <c r="L2002" s="78"/>
      <c r="M2002" s="78"/>
      <c r="N2002" s="78"/>
      <c r="O2002" s="78"/>
      <c r="P2002" s="6"/>
      <c r="Q2002" s="6"/>
      <c r="R2002" s="6"/>
      <c r="S2002" s="6"/>
      <c r="T2002" s="6"/>
      <c r="U2002" s="6"/>
      <c r="V2002" s="6"/>
    </row>
    <row r="2003" spans="2:22" s="77" customFormat="1" x14ac:dyDescent="0.2">
      <c r="B2003" s="128"/>
      <c r="E2003" s="78"/>
      <c r="F2003" s="166"/>
      <c r="G2003" s="78"/>
      <c r="H2003" s="161"/>
      <c r="I2003" s="161"/>
      <c r="J2003" s="161"/>
      <c r="K2003" s="78"/>
      <c r="L2003" s="78"/>
      <c r="M2003" s="78"/>
      <c r="N2003" s="78"/>
      <c r="O2003" s="78"/>
      <c r="P2003" s="6"/>
      <c r="Q2003" s="6"/>
      <c r="R2003" s="6"/>
      <c r="S2003" s="6"/>
      <c r="T2003" s="6"/>
      <c r="U2003" s="6"/>
      <c r="V2003" s="6"/>
    </row>
    <row r="2004" spans="2:22" s="77" customFormat="1" x14ac:dyDescent="0.2">
      <c r="B2004" s="128"/>
      <c r="E2004" s="78"/>
      <c r="F2004" s="166"/>
      <c r="G2004" s="78"/>
      <c r="H2004" s="161"/>
      <c r="I2004" s="161"/>
      <c r="J2004" s="161"/>
      <c r="K2004" s="78"/>
      <c r="L2004" s="78"/>
      <c r="M2004" s="78"/>
      <c r="N2004" s="78"/>
      <c r="O2004" s="78"/>
      <c r="P2004" s="6"/>
      <c r="Q2004" s="6"/>
      <c r="R2004" s="6"/>
      <c r="S2004" s="6"/>
      <c r="T2004" s="6"/>
      <c r="U2004" s="6"/>
      <c r="V2004" s="6"/>
    </row>
    <row r="2005" spans="2:22" s="77" customFormat="1" x14ac:dyDescent="0.2">
      <c r="B2005" s="128"/>
      <c r="E2005" s="78"/>
      <c r="F2005" s="166"/>
      <c r="G2005" s="78"/>
      <c r="H2005" s="161"/>
      <c r="I2005" s="161"/>
      <c r="J2005" s="161"/>
      <c r="K2005" s="78"/>
      <c r="L2005" s="78"/>
      <c r="M2005" s="78"/>
      <c r="N2005" s="78"/>
      <c r="O2005" s="78"/>
      <c r="P2005" s="6"/>
      <c r="Q2005" s="6"/>
      <c r="R2005" s="6"/>
      <c r="S2005" s="6"/>
      <c r="T2005" s="6"/>
      <c r="U2005" s="6"/>
      <c r="V2005" s="6"/>
    </row>
    <row r="2006" spans="2:22" s="77" customFormat="1" x14ac:dyDescent="0.2">
      <c r="B2006" s="128"/>
      <c r="E2006" s="78"/>
      <c r="F2006" s="166"/>
      <c r="G2006" s="78"/>
      <c r="H2006" s="161"/>
      <c r="I2006" s="161"/>
      <c r="J2006" s="161"/>
      <c r="K2006" s="78"/>
      <c r="L2006" s="78"/>
      <c r="M2006" s="78"/>
      <c r="N2006" s="78"/>
      <c r="O2006" s="78"/>
      <c r="P2006" s="6"/>
      <c r="Q2006" s="6"/>
      <c r="R2006" s="6"/>
      <c r="S2006" s="6"/>
      <c r="T2006" s="6"/>
      <c r="U2006" s="6"/>
      <c r="V2006" s="6"/>
    </row>
    <row r="2007" spans="2:22" s="77" customFormat="1" x14ac:dyDescent="0.2">
      <c r="B2007" s="128"/>
      <c r="E2007" s="78"/>
      <c r="F2007" s="166"/>
      <c r="G2007" s="78"/>
      <c r="H2007" s="161"/>
      <c r="I2007" s="161"/>
      <c r="J2007" s="161"/>
      <c r="K2007" s="78"/>
      <c r="L2007" s="78"/>
      <c r="M2007" s="78"/>
      <c r="N2007" s="78"/>
      <c r="O2007" s="78"/>
      <c r="P2007" s="6"/>
      <c r="Q2007" s="6"/>
      <c r="R2007" s="6"/>
      <c r="S2007" s="6"/>
      <c r="T2007" s="6"/>
      <c r="U2007" s="6"/>
      <c r="V2007" s="6"/>
    </row>
    <row r="2008" spans="2:22" s="77" customFormat="1" x14ac:dyDescent="0.2">
      <c r="B2008" s="128"/>
      <c r="E2008" s="78"/>
      <c r="F2008" s="166"/>
      <c r="G2008" s="78"/>
      <c r="H2008" s="161"/>
      <c r="I2008" s="161"/>
      <c r="J2008" s="161"/>
      <c r="K2008" s="78"/>
      <c r="L2008" s="78"/>
      <c r="M2008" s="78"/>
      <c r="N2008" s="78"/>
      <c r="O2008" s="78"/>
      <c r="P2008" s="6"/>
      <c r="Q2008" s="6"/>
      <c r="R2008" s="6"/>
      <c r="S2008" s="6"/>
      <c r="T2008" s="6"/>
      <c r="U2008" s="6"/>
      <c r="V2008" s="6"/>
    </row>
    <row r="2009" spans="2:22" s="77" customFormat="1" x14ac:dyDescent="0.2">
      <c r="B2009" s="128"/>
      <c r="E2009" s="78"/>
      <c r="F2009" s="166"/>
      <c r="G2009" s="78"/>
      <c r="H2009" s="161"/>
      <c r="I2009" s="161"/>
      <c r="J2009" s="161"/>
      <c r="K2009" s="78"/>
      <c r="L2009" s="78"/>
      <c r="M2009" s="78"/>
      <c r="N2009" s="78"/>
      <c r="O2009" s="78"/>
      <c r="P2009" s="6"/>
      <c r="Q2009" s="6"/>
      <c r="R2009" s="6"/>
      <c r="S2009" s="6"/>
      <c r="T2009" s="6"/>
      <c r="U2009" s="6"/>
      <c r="V2009" s="6"/>
    </row>
    <row r="2010" spans="2:22" s="77" customFormat="1" x14ac:dyDescent="0.2">
      <c r="B2010" s="128"/>
      <c r="E2010" s="78"/>
      <c r="F2010" s="166"/>
      <c r="G2010" s="78"/>
      <c r="H2010" s="161"/>
      <c r="I2010" s="161"/>
      <c r="J2010" s="161"/>
      <c r="K2010" s="78"/>
      <c r="L2010" s="78"/>
      <c r="M2010" s="78"/>
      <c r="N2010" s="78"/>
      <c r="O2010" s="78"/>
      <c r="P2010" s="6"/>
      <c r="Q2010" s="6"/>
      <c r="R2010" s="6"/>
      <c r="S2010" s="6"/>
      <c r="T2010" s="6"/>
      <c r="U2010" s="6"/>
      <c r="V2010" s="6"/>
    </row>
    <row r="2011" spans="2:22" s="77" customFormat="1" x14ac:dyDescent="0.2">
      <c r="B2011" s="128"/>
      <c r="E2011" s="78"/>
      <c r="F2011" s="166"/>
      <c r="G2011" s="78"/>
      <c r="H2011" s="161"/>
      <c r="I2011" s="161"/>
      <c r="J2011" s="161"/>
      <c r="K2011" s="78"/>
      <c r="L2011" s="78"/>
      <c r="M2011" s="78"/>
      <c r="N2011" s="78"/>
      <c r="O2011" s="78"/>
      <c r="P2011" s="6"/>
      <c r="Q2011" s="6"/>
      <c r="R2011" s="6"/>
      <c r="S2011" s="6"/>
      <c r="T2011" s="6"/>
      <c r="U2011" s="6"/>
      <c r="V2011" s="6"/>
    </row>
    <row r="2012" spans="2:22" s="77" customFormat="1" x14ac:dyDescent="0.2">
      <c r="B2012" s="128"/>
      <c r="E2012" s="78"/>
      <c r="F2012" s="166"/>
      <c r="G2012" s="78"/>
      <c r="H2012" s="161"/>
      <c r="I2012" s="161"/>
      <c r="J2012" s="161"/>
      <c r="K2012" s="78"/>
      <c r="L2012" s="78"/>
      <c r="M2012" s="78"/>
      <c r="N2012" s="78"/>
      <c r="O2012" s="78"/>
      <c r="P2012" s="6"/>
      <c r="Q2012" s="6"/>
      <c r="R2012" s="6"/>
      <c r="S2012" s="6"/>
      <c r="T2012" s="6"/>
      <c r="U2012" s="6"/>
      <c r="V2012" s="6"/>
    </row>
    <row r="2013" spans="2:22" s="77" customFormat="1" x14ac:dyDescent="0.2">
      <c r="B2013" s="128"/>
      <c r="E2013" s="78"/>
      <c r="F2013" s="166"/>
      <c r="G2013" s="78"/>
      <c r="H2013" s="161"/>
      <c r="I2013" s="161"/>
      <c r="J2013" s="161"/>
      <c r="K2013" s="78"/>
      <c r="L2013" s="78"/>
      <c r="M2013" s="78"/>
      <c r="N2013" s="78"/>
      <c r="O2013" s="78"/>
      <c r="P2013" s="6"/>
      <c r="Q2013" s="6"/>
      <c r="R2013" s="6"/>
      <c r="S2013" s="6"/>
      <c r="T2013" s="6"/>
      <c r="U2013" s="6"/>
      <c r="V2013" s="6"/>
    </row>
    <row r="2014" spans="2:22" s="77" customFormat="1" x14ac:dyDescent="0.2">
      <c r="B2014" s="128"/>
      <c r="E2014" s="78"/>
      <c r="F2014" s="166"/>
      <c r="G2014" s="78"/>
      <c r="H2014" s="161"/>
      <c r="I2014" s="161"/>
      <c r="J2014" s="161"/>
      <c r="K2014" s="78"/>
      <c r="L2014" s="78"/>
      <c r="M2014" s="78"/>
      <c r="N2014" s="78"/>
      <c r="O2014" s="78"/>
      <c r="P2014" s="6"/>
      <c r="Q2014" s="6"/>
      <c r="R2014" s="6"/>
      <c r="S2014" s="6"/>
      <c r="T2014" s="6"/>
      <c r="U2014" s="6"/>
      <c r="V2014" s="6"/>
    </row>
    <row r="2015" spans="2:22" s="77" customFormat="1" x14ac:dyDescent="0.2">
      <c r="B2015" s="128"/>
      <c r="E2015" s="78"/>
      <c r="F2015" s="166"/>
      <c r="G2015" s="78"/>
      <c r="H2015" s="161"/>
      <c r="I2015" s="161"/>
      <c r="J2015" s="161"/>
      <c r="K2015" s="78"/>
      <c r="L2015" s="78"/>
      <c r="M2015" s="78"/>
      <c r="N2015" s="78"/>
      <c r="O2015" s="78"/>
      <c r="P2015" s="6"/>
      <c r="Q2015" s="6"/>
      <c r="R2015" s="6"/>
      <c r="S2015" s="6"/>
      <c r="T2015" s="6"/>
      <c r="U2015" s="6"/>
      <c r="V2015" s="6"/>
    </row>
    <row r="2016" spans="2:22" s="77" customFormat="1" x14ac:dyDescent="0.2">
      <c r="B2016" s="128"/>
      <c r="E2016" s="78"/>
      <c r="F2016" s="166"/>
      <c r="G2016" s="78"/>
      <c r="H2016" s="161"/>
      <c r="I2016" s="161"/>
      <c r="J2016" s="161"/>
      <c r="K2016" s="78"/>
      <c r="L2016" s="78"/>
      <c r="M2016" s="78"/>
      <c r="N2016" s="78"/>
      <c r="O2016" s="78"/>
      <c r="P2016" s="6"/>
      <c r="Q2016" s="6"/>
      <c r="R2016" s="6"/>
      <c r="S2016" s="6"/>
      <c r="T2016" s="6"/>
      <c r="U2016" s="6"/>
      <c r="V2016" s="6"/>
    </row>
    <row r="2017" spans="2:22" s="77" customFormat="1" x14ac:dyDescent="0.2">
      <c r="B2017" s="128"/>
      <c r="E2017" s="78"/>
      <c r="F2017" s="166"/>
      <c r="G2017" s="78"/>
      <c r="H2017" s="161"/>
      <c r="I2017" s="161"/>
      <c r="J2017" s="161"/>
      <c r="K2017" s="78"/>
      <c r="L2017" s="78"/>
      <c r="M2017" s="78"/>
      <c r="N2017" s="78"/>
      <c r="O2017" s="78"/>
      <c r="P2017" s="6"/>
      <c r="Q2017" s="6"/>
      <c r="R2017" s="6"/>
      <c r="S2017" s="6"/>
      <c r="T2017" s="6"/>
      <c r="U2017" s="6"/>
      <c r="V2017" s="6"/>
    </row>
    <row r="2018" spans="2:22" s="77" customFormat="1" x14ac:dyDescent="0.2">
      <c r="B2018" s="128"/>
      <c r="E2018" s="78"/>
      <c r="F2018" s="166"/>
      <c r="G2018" s="78"/>
      <c r="H2018" s="161"/>
      <c r="I2018" s="161"/>
      <c r="J2018" s="161"/>
      <c r="K2018" s="78"/>
      <c r="L2018" s="78"/>
      <c r="M2018" s="78"/>
      <c r="N2018" s="78"/>
      <c r="O2018" s="78"/>
      <c r="P2018" s="6"/>
      <c r="Q2018" s="6"/>
      <c r="R2018" s="6"/>
      <c r="S2018" s="6"/>
      <c r="T2018" s="6"/>
      <c r="U2018" s="6"/>
      <c r="V2018" s="6"/>
    </row>
    <row r="2019" spans="2:22" s="77" customFormat="1" x14ac:dyDescent="0.2">
      <c r="B2019" s="128"/>
      <c r="E2019" s="78"/>
      <c r="F2019" s="166"/>
      <c r="G2019" s="78"/>
      <c r="H2019" s="161"/>
      <c r="I2019" s="161"/>
      <c r="J2019" s="161"/>
      <c r="K2019" s="78"/>
      <c r="L2019" s="78"/>
      <c r="M2019" s="78"/>
      <c r="N2019" s="78"/>
      <c r="O2019" s="78"/>
      <c r="P2019" s="6"/>
      <c r="Q2019" s="6"/>
      <c r="R2019" s="6"/>
      <c r="S2019" s="6"/>
      <c r="T2019" s="6"/>
      <c r="U2019" s="6"/>
      <c r="V2019" s="6"/>
    </row>
    <row r="2020" spans="2:22" s="77" customFormat="1" x14ac:dyDescent="0.2">
      <c r="B2020" s="128"/>
      <c r="E2020" s="78"/>
      <c r="F2020" s="166"/>
      <c r="G2020" s="78"/>
      <c r="H2020" s="161"/>
      <c r="I2020" s="161"/>
      <c r="J2020" s="161"/>
      <c r="K2020" s="78"/>
      <c r="L2020" s="78"/>
      <c r="M2020" s="78"/>
      <c r="N2020" s="78"/>
      <c r="O2020" s="78"/>
      <c r="P2020" s="6"/>
      <c r="Q2020" s="6"/>
      <c r="R2020" s="6"/>
      <c r="S2020" s="6"/>
      <c r="T2020" s="6"/>
      <c r="U2020" s="6"/>
      <c r="V2020" s="6"/>
    </row>
    <row r="2021" spans="2:22" s="77" customFormat="1" x14ac:dyDescent="0.2">
      <c r="B2021" s="128"/>
      <c r="E2021" s="78"/>
      <c r="F2021" s="166"/>
      <c r="G2021" s="78"/>
      <c r="H2021" s="161"/>
      <c r="I2021" s="161"/>
      <c r="J2021" s="161"/>
      <c r="K2021" s="78"/>
      <c r="L2021" s="78"/>
      <c r="M2021" s="78"/>
      <c r="N2021" s="78"/>
      <c r="O2021" s="78"/>
      <c r="P2021" s="6"/>
      <c r="Q2021" s="6"/>
      <c r="R2021" s="6"/>
      <c r="S2021" s="6"/>
      <c r="T2021" s="6"/>
      <c r="U2021" s="6"/>
      <c r="V2021" s="6"/>
    </row>
    <row r="2022" spans="2:22" s="77" customFormat="1" x14ac:dyDescent="0.2">
      <c r="B2022" s="128"/>
      <c r="E2022" s="78"/>
      <c r="F2022" s="166"/>
      <c r="G2022" s="78"/>
      <c r="H2022" s="161"/>
      <c r="I2022" s="161"/>
      <c r="J2022" s="161"/>
      <c r="K2022" s="78"/>
      <c r="L2022" s="78"/>
      <c r="M2022" s="78"/>
      <c r="N2022" s="78"/>
      <c r="O2022" s="78"/>
      <c r="P2022" s="6"/>
      <c r="Q2022" s="6"/>
      <c r="R2022" s="6"/>
      <c r="S2022" s="6"/>
      <c r="T2022" s="6"/>
      <c r="U2022" s="6"/>
      <c r="V2022" s="6"/>
    </row>
    <row r="2023" spans="2:22" s="77" customFormat="1" x14ac:dyDescent="0.2">
      <c r="B2023" s="128"/>
      <c r="E2023" s="78"/>
      <c r="F2023" s="166"/>
      <c r="G2023" s="78"/>
      <c r="H2023" s="161"/>
      <c r="I2023" s="161"/>
      <c r="J2023" s="161"/>
      <c r="K2023" s="78"/>
      <c r="L2023" s="78"/>
      <c r="M2023" s="78"/>
      <c r="N2023" s="78"/>
      <c r="O2023" s="78"/>
      <c r="P2023" s="6"/>
      <c r="Q2023" s="6"/>
      <c r="R2023" s="6"/>
      <c r="S2023" s="6"/>
      <c r="T2023" s="6"/>
      <c r="U2023" s="6"/>
      <c r="V2023" s="6"/>
    </row>
    <row r="2024" spans="2:22" s="77" customFormat="1" x14ac:dyDescent="0.2">
      <c r="B2024" s="128"/>
      <c r="E2024" s="78"/>
      <c r="F2024" s="166"/>
      <c r="G2024" s="78"/>
      <c r="H2024" s="161"/>
      <c r="I2024" s="161"/>
      <c r="J2024" s="161"/>
      <c r="K2024" s="78"/>
      <c r="L2024" s="78"/>
      <c r="M2024" s="78"/>
      <c r="N2024" s="78"/>
      <c r="O2024" s="78"/>
      <c r="P2024" s="6"/>
      <c r="Q2024" s="6"/>
      <c r="R2024" s="6"/>
      <c r="S2024" s="6"/>
      <c r="T2024" s="6"/>
      <c r="U2024" s="6"/>
      <c r="V2024" s="6"/>
    </row>
    <row r="2025" spans="2:22" s="77" customFormat="1" x14ac:dyDescent="0.2">
      <c r="B2025" s="128"/>
      <c r="E2025" s="78"/>
      <c r="F2025" s="166"/>
      <c r="G2025" s="78"/>
      <c r="H2025" s="161"/>
      <c r="I2025" s="161"/>
      <c r="J2025" s="161"/>
      <c r="K2025" s="78"/>
      <c r="L2025" s="78"/>
      <c r="M2025" s="78"/>
      <c r="N2025" s="78"/>
      <c r="O2025" s="78"/>
      <c r="P2025" s="6"/>
      <c r="Q2025" s="6"/>
      <c r="R2025" s="6"/>
      <c r="S2025" s="6"/>
      <c r="T2025" s="6"/>
      <c r="U2025" s="6"/>
      <c r="V2025" s="6"/>
    </row>
    <row r="2026" spans="2:22" s="77" customFormat="1" x14ac:dyDescent="0.2">
      <c r="B2026" s="128"/>
      <c r="E2026" s="78"/>
      <c r="F2026" s="166"/>
      <c r="G2026" s="78"/>
      <c r="H2026" s="161"/>
      <c r="I2026" s="161"/>
      <c r="J2026" s="161"/>
      <c r="K2026" s="78"/>
      <c r="L2026" s="78"/>
      <c r="M2026" s="78"/>
      <c r="N2026" s="78"/>
      <c r="O2026" s="78"/>
      <c r="P2026" s="6"/>
      <c r="Q2026" s="6"/>
      <c r="R2026" s="6"/>
      <c r="S2026" s="6"/>
      <c r="T2026" s="6"/>
      <c r="U2026" s="6"/>
      <c r="V2026" s="6"/>
    </row>
    <row r="2027" spans="2:22" s="77" customFormat="1" x14ac:dyDescent="0.2">
      <c r="B2027" s="128"/>
      <c r="E2027" s="78"/>
      <c r="F2027" s="166"/>
      <c r="G2027" s="78"/>
      <c r="H2027" s="161"/>
      <c r="I2027" s="161"/>
      <c r="J2027" s="161"/>
      <c r="K2027" s="78"/>
      <c r="L2027" s="78"/>
      <c r="M2027" s="78"/>
      <c r="N2027" s="78"/>
      <c r="O2027" s="78"/>
      <c r="P2027" s="6"/>
      <c r="Q2027" s="6"/>
      <c r="R2027" s="6"/>
      <c r="S2027" s="6"/>
      <c r="T2027" s="6"/>
      <c r="U2027" s="6"/>
      <c r="V2027" s="6"/>
    </row>
    <row r="2028" spans="2:22" s="77" customFormat="1" x14ac:dyDescent="0.2">
      <c r="B2028" s="128"/>
      <c r="E2028" s="78"/>
      <c r="F2028" s="166"/>
      <c r="G2028" s="78"/>
      <c r="H2028" s="161"/>
      <c r="I2028" s="161"/>
      <c r="J2028" s="161"/>
      <c r="K2028" s="78"/>
      <c r="L2028" s="78"/>
      <c r="M2028" s="78"/>
      <c r="N2028" s="78"/>
      <c r="O2028" s="78"/>
      <c r="P2028" s="6"/>
      <c r="Q2028" s="6"/>
      <c r="R2028" s="6"/>
      <c r="S2028" s="6"/>
      <c r="T2028" s="6"/>
      <c r="U2028" s="6"/>
      <c r="V2028" s="6"/>
    </row>
    <row r="2029" spans="2:22" s="77" customFormat="1" x14ac:dyDescent="0.2">
      <c r="B2029" s="128"/>
      <c r="E2029" s="78"/>
      <c r="F2029" s="166"/>
      <c r="G2029" s="78"/>
      <c r="H2029" s="161"/>
      <c r="I2029" s="161"/>
      <c r="J2029" s="161"/>
      <c r="K2029" s="78"/>
      <c r="L2029" s="78"/>
      <c r="M2029" s="78"/>
      <c r="N2029" s="78"/>
      <c r="O2029" s="78"/>
      <c r="P2029" s="6"/>
      <c r="Q2029" s="6"/>
      <c r="R2029" s="6"/>
      <c r="S2029" s="6"/>
      <c r="T2029" s="6"/>
      <c r="U2029" s="6"/>
      <c r="V2029" s="6"/>
    </row>
    <row r="2030" spans="2:22" s="77" customFormat="1" x14ac:dyDescent="0.2">
      <c r="B2030" s="128"/>
      <c r="E2030" s="78"/>
      <c r="F2030" s="166"/>
      <c r="G2030" s="78"/>
      <c r="H2030" s="161"/>
      <c r="I2030" s="161"/>
      <c r="J2030" s="161"/>
      <c r="K2030" s="78"/>
      <c r="L2030" s="78"/>
      <c r="M2030" s="78"/>
      <c r="N2030" s="78"/>
      <c r="O2030" s="78"/>
      <c r="P2030" s="6"/>
      <c r="Q2030" s="6"/>
      <c r="R2030" s="6"/>
      <c r="S2030" s="6"/>
      <c r="T2030" s="6"/>
      <c r="U2030" s="6"/>
      <c r="V2030" s="6"/>
    </row>
    <row r="2031" spans="2:22" s="77" customFormat="1" x14ac:dyDescent="0.2">
      <c r="B2031" s="128"/>
      <c r="E2031" s="78"/>
      <c r="F2031" s="166"/>
      <c r="G2031" s="78"/>
      <c r="H2031" s="161"/>
      <c r="I2031" s="161"/>
      <c r="J2031" s="161"/>
      <c r="K2031" s="78"/>
      <c r="L2031" s="78"/>
      <c r="M2031" s="78"/>
      <c r="N2031" s="78"/>
      <c r="O2031" s="78"/>
      <c r="P2031" s="6"/>
      <c r="Q2031" s="6"/>
      <c r="R2031" s="6"/>
      <c r="S2031" s="6"/>
      <c r="T2031" s="6"/>
      <c r="U2031" s="6"/>
      <c r="V2031" s="6"/>
    </row>
    <row r="2032" spans="2:22" s="77" customFormat="1" x14ac:dyDescent="0.2">
      <c r="B2032" s="128"/>
      <c r="E2032" s="78"/>
      <c r="F2032" s="166"/>
      <c r="G2032" s="78"/>
      <c r="H2032" s="161"/>
      <c r="I2032" s="161"/>
      <c r="J2032" s="161"/>
      <c r="K2032" s="78"/>
      <c r="L2032" s="78"/>
      <c r="M2032" s="78"/>
      <c r="N2032" s="78"/>
      <c r="O2032" s="78"/>
      <c r="P2032" s="6"/>
      <c r="Q2032" s="6"/>
      <c r="R2032" s="6"/>
      <c r="S2032" s="6"/>
      <c r="T2032" s="6"/>
      <c r="U2032" s="6"/>
      <c r="V2032" s="6"/>
    </row>
    <row r="2033" spans="2:22" s="77" customFormat="1" x14ac:dyDescent="0.2">
      <c r="B2033" s="128"/>
      <c r="E2033" s="78"/>
      <c r="F2033" s="166"/>
      <c r="G2033" s="78"/>
      <c r="H2033" s="161"/>
      <c r="I2033" s="161"/>
      <c r="J2033" s="161"/>
      <c r="K2033" s="78"/>
      <c r="L2033" s="78"/>
      <c r="M2033" s="78"/>
      <c r="N2033" s="78"/>
      <c r="O2033" s="78"/>
      <c r="P2033" s="6"/>
      <c r="Q2033" s="6"/>
      <c r="R2033" s="6"/>
      <c r="S2033" s="6"/>
      <c r="T2033" s="6"/>
      <c r="U2033" s="6"/>
      <c r="V2033" s="6"/>
    </row>
    <row r="2034" spans="2:22" s="77" customFormat="1" x14ac:dyDescent="0.2">
      <c r="B2034" s="128"/>
      <c r="E2034" s="78"/>
      <c r="F2034" s="166"/>
      <c r="G2034" s="78"/>
      <c r="H2034" s="161"/>
      <c r="I2034" s="161"/>
      <c r="J2034" s="161"/>
      <c r="K2034" s="78"/>
      <c r="L2034" s="78"/>
      <c r="M2034" s="78"/>
      <c r="N2034" s="78"/>
      <c r="O2034" s="78"/>
      <c r="P2034" s="6"/>
      <c r="Q2034" s="6"/>
      <c r="R2034" s="6"/>
      <c r="S2034" s="6"/>
      <c r="T2034" s="6"/>
      <c r="U2034" s="6"/>
      <c r="V2034" s="6"/>
    </row>
    <row r="2035" spans="2:22" s="77" customFormat="1" x14ac:dyDescent="0.2">
      <c r="B2035" s="128"/>
      <c r="E2035" s="78"/>
      <c r="F2035" s="166"/>
      <c r="G2035" s="78"/>
      <c r="H2035" s="161"/>
      <c r="I2035" s="161"/>
      <c r="J2035" s="161"/>
      <c r="K2035" s="78"/>
      <c r="L2035" s="78"/>
      <c r="M2035" s="78"/>
      <c r="N2035" s="78"/>
      <c r="O2035" s="78"/>
      <c r="P2035" s="6"/>
      <c r="Q2035" s="6"/>
      <c r="R2035" s="6"/>
      <c r="S2035" s="6"/>
      <c r="T2035" s="6"/>
      <c r="U2035" s="6"/>
      <c r="V2035" s="6"/>
    </row>
    <row r="2036" spans="2:22" s="77" customFormat="1" x14ac:dyDescent="0.2">
      <c r="B2036" s="128"/>
      <c r="E2036" s="78"/>
      <c r="F2036" s="166"/>
      <c r="G2036" s="78"/>
      <c r="H2036" s="161"/>
      <c r="I2036" s="161"/>
      <c r="J2036" s="161"/>
      <c r="K2036" s="78"/>
      <c r="L2036" s="78"/>
      <c r="M2036" s="78"/>
      <c r="N2036" s="78"/>
      <c r="O2036" s="78"/>
      <c r="P2036" s="6"/>
      <c r="Q2036" s="6"/>
      <c r="R2036" s="6"/>
      <c r="S2036" s="6"/>
      <c r="T2036" s="6"/>
      <c r="U2036" s="6"/>
      <c r="V2036" s="6"/>
    </row>
    <row r="2037" spans="2:22" s="77" customFormat="1" x14ac:dyDescent="0.2">
      <c r="B2037" s="128"/>
      <c r="E2037" s="78"/>
      <c r="F2037" s="166"/>
      <c r="G2037" s="78"/>
      <c r="H2037" s="161"/>
      <c r="I2037" s="161"/>
      <c r="J2037" s="161"/>
      <c r="K2037" s="78"/>
      <c r="L2037" s="78"/>
      <c r="M2037" s="78"/>
      <c r="N2037" s="78"/>
      <c r="O2037" s="78"/>
      <c r="P2037" s="6"/>
      <c r="Q2037" s="6"/>
      <c r="R2037" s="6"/>
      <c r="S2037" s="6"/>
      <c r="T2037" s="6"/>
      <c r="U2037" s="6"/>
      <c r="V2037" s="6"/>
    </row>
    <row r="2038" spans="2:22" s="77" customFormat="1" x14ac:dyDescent="0.2">
      <c r="B2038" s="128"/>
      <c r="E2038" s="78"/>
      <c r="F2038" s="166"/>
      <c r="G2038" s="78"/>
      <c r="H2038" s="161"/>
      <c r="I2038" s="161"/>
      <c r="J2038" s="161"/>
      <c r="K2038" s="78"/>
      <c r="L2038" s="78"/>
      <c r="M2038" s="78"/>
      <c r="N2038" s="78"/>
      <c r="O2038" s="78"/>
      <c r="P2038" s="6"/>
      <c r="Q2038" s="6"/>
      <c r="R2038" s="6"/>
      <c r="S2038" s="6"/>
      <c r="T2038" s="6"/>
      <c r="U2038" s="6"/>
      <c r="V2038" s="6"/>
    </row>
    <row r="2039" spans="2:22" s="77" customFormat="1" x14ac:dyDescent="0.2">
      <c r="B2039" s="128"/>
      <c r="E2039" s="78"/>
      <c r="F2039" s="166"/>
      <c r="G2039" s="78"/>
      <c r="H2039" s="161"/>
      <c r="I2039" s="161"/>
      <c r="J2039" s="161"/>
      <c r="K2039" s="78"/>
      <c r="L2039" s="78"/>
      <c r="M2039" s="78"/>
      <c r="N2039" s="78"/>
      <c r="O2039" s="78"/>
      <c r="P2039" s="6"/>
      <c r="Q2039" s="6"/>
      <c r="R2039" s="6"/>
      <c r="S2039" s="6"/>
      <c r="T2039" s="6"/>
      <c r="U2039" s="6"/>
      <c r="V2039" s="6"/>
    </row>
    <row r="2040" spans="2:22" s="77" customFormat="1" x14ac:dyDescent="0.2">
      <c r="B2040" s="128"/>
      <c r="E2040" s="78"/>
      <c r="F2040" s="166"/>
      <c r="G2040" s="78"/>
      <c r="H2040" s="161"/>
      <c r="I2040" s="161"/>
      <c r="J2040" s="161"/>
      <c r="K2040" s="78"/>
      <c r="L2040" s="78"/>
      <c r="M2040" s="78"/>
      <c r="N2040" s="78"/>
      <c r="O2040" s="78"/>
      <c r="P2040" s="6"/>
      <c r="Q2040" s="6"/>
      <c r="R2040" s="6"/>
      <c r="S2040" s="6"/>
      <c r="T2040" s="6"/>
      <c r="U2040" s="6"/>
      <c r="V2040" s="6"/>
    </row>
    <row r="2041" spans="2:22" s="77" customFormat="1" x14ac:dyDescent="0.2">
      <c r="B2041" s="128"/>
      <c r="E2041" s="78"/>
      <c r="F2041" s="166"/>
      <c r="G2041" s="78"/>
      <c r="H2041" s="161"/>
      <c r="I2041" s="161"/>
      <c r="J2041" s="161"/>
      <c r="K2041" s="78"/>
      <c r="L2041" s="78"/>
      <c r="M2041" s="78"/>
      <c r="N2041" s="78"/>
      <c r="O2041" s="78"/>
      <c r="P2041" s="6"/>
      <c r="Q2041" s="6"/>
      <c r="R2041" s="6"/>
      <c r="S2041" s="6"/>
      <c r="T2041" s="6"/>
      <c r="U2041" s="6"/>
      <c r="V2041" s="6"/>
    </row>
    <row r="2042" spans="2:22" s="77" customFormat="1" x14ac:dyDescent="0.2">
      <c r="B2042" s="128"/>
      <c r="E2042" s="78"/>
      <c r="F2042" s="166"/>
      <c r="G2042" s="78"/>
      <c r="H2042" s="161"/>
      <c r="I2042" s="161"/>
      <c r="J2042" s="161"/>
      <c r="K2042" s="78"/>
      <c r="L2042" s="78"/>
      <c r="M2042" s="78"/>
      <c r="N2042" s="78"/>
      <c r="O2042" s="78"/>
      <c r="P2042" s="6"/>
      <c r="Q2042" s="6"/>
      <c r="R2042" s="6"/>
      <c r="S2042" s="6"/>
      <c r="T2042" s="6"/>
      <c r="U2042" s="6"/>
      <c r="V2042" s="6"/>
    </row>
    <row r="2043" spans="2:22" s="77" customFormat="1" x14ac:dyDescent="0.2">
      <c r="B2043" s="128"/>
      <c r="E2043" s="78"/>
      <c r="F2043" s="166"/>
      <c r="G2043" s="78"/>
      <c r="H2043" s="161"/>
      <c r="I2043" s="161"/>
      <c r="J2043" s="161"/>
      <c r="K2043" s="78"/>
      <c r="L2043" s="78"/>
      <c r="M2043" s="78"/>
      <c r="N2043" s="78"/>
      <c r="O2043" s="78"/>
      <c r="P2043" s="6"/>
      <c r="Q2043" s="6"/>
      <c r="R2043" s="6"/>
      <c r="S2043" s="6"/>
      <c r="T2043" s="6"/>
      <c r="U2043" s="6"/>
      <c r="V2043" s="6"/>
    </row>
    <row r="2044" spans="2:22" s="77" customFormat="1" x14ac:dyDescent="0.2">
      <c r="B2044" s="128"/>
      <c r="E2044" s="78"/>
      <c r="F2044" s="166"/>
      <c r="G2044" s="78"/>
      <c r="H2044" s="161"/>
      <c r="I2044" s="161"/>
      <c r="J2044" s="161"/>
      <c r="K2044" s="78"/>
      <c r="L2044" s="78"/>
      <c r="M2044" s="78"/>
      <c r="N2044" s="78"/>
      <c r="O2044" s="78"/>
      <c r="P2044" s="6"/>
      <c r="Q2044" s="6"/>
      <c r="R2044" s="6"/>
      <c r="S2044" s="6"/>
      <c r="T2044" s="6"/>
      <c r="U2044" s="6"/>
      <c r="V2044" s="6"/>
    </row>
    <row r="2045" spans="2:22" s="77" customFormat="1" x14ac:dyDescent="0.2">
      <c r="B2045" s="128"/>
      <c r="E2045" s="78"/>
      <c r="F2045" s="166"/>
      <c r="G2045" s="78"/>
      <c r="H2045" s="161"/>
      <c r="I2045" s="161"/>
      <c r="J2045" s="161"/>
      <c r="K2045" s="78"/>
      <c r="L2045" s="78"/>
      <c r="M2045" s="78"/>
      <c r="N2045" s="78"/>
      <c r="O2045" s="78"/>
      <c r="P2045" s="6"/>
      <c r="Q2045" s="6"/>
      <c r="R2045" s="6"/>
      <c r="S2045" s="6"/>
      <c r="T2045" s="6"/>
      <c r="U2045" s="6"/>
      <c r="V2045" s="6"/>
    </row>
    <row r="2046" spans="2:22" s="77" customFormat="1" x14ac:dyDescent="0.2">
      <c r="B2046" s="128"/>
      <c r="E2046" s="78"/>
      <c r="F2046" s="166"/>
      <c r="G2046" s="78"/>
      <c r="H2046" s="161"/>
      <c r="I2046" s="161"/>
      <c r="J2046" s="161"/>
      <c r="K2046" s="78"/>
      <c r="L2046" s="78"/>
      <c r="M2046" s="78"/>
      <c r="N2046" s="78"/>
      <c r="O2046" s="78"/>
      <c r="P2046" s="6"/>
      <c r="Q2046" s="6"/>
      <c r="R2046" s="6"/>
      <c r="S2046" s="6"/>
      <c r="T2046" s="6"/>
      <c r="U2046" s="6"/>
      <c r="V2046" s="6"/>
    </row>
    <row r="2047" spans="2:22" s="77" customFormat="1" x14ac:dyDescent="0.2">
      <c r="B2047" s="128"/>
      <c r="E2047" s="78"/>
      <c r="F2047" s="166"/>
      <c r="G2047" s="78"/>
      <c r="H2047" s="161"/>
      <c r="I2047" s="161"/>
      <c r="J2047" s="161"/>
      <c r="K2047" s="78"/>
      <c r="L2047" s="78"/>
      <c r="M2047" s="78"/>
      <c r="N2047" s="78"/>
      <c r="O2047" s="78"/>
      <c r="P2047" s="6"/>
      <c r="Q2047" s="6"/>
      <c r="R2047" s="6"/>
      <c r="S2047" s="6"/>
      <c r="T2047" s="6"/>
      <c r="U2047" s="6"/>
      <c r="V2047" s="6"/>
    </row>
    <row r="2048" spans="2:22" s="77" customFormat="1" x14ac:dyDescent="0.2">
      <c r="B2048" s="128"/>
      <c r="E2048" s="78"/>
      <c r="F2048" s="166"/>
      <c r="G2048" s="78"/>
      <c r="H2048" s="161"/>
      <c r="I2048" s="161"/>
      <c r="J2048" s="161"/>
      <c r="K2048" s="78"/>
      <c r="L2048" s="78"/>
      <c r="M2048" s="78"/>
      <c r="N2048" s="78"/>
      <c r="O2048" s="78"/>
      <c r="P2048" s="6"/>
      <c r="Q2048" s="6"/>
      <c r="R2048" s="6"/>
      <c r="S2048" s="6"/>
      <c r="T2048" s="6"/>
      <c r="U2048" s="6"/>
      <c r="V2048" s="6"/>
    </row>
    <row r="2049" spans="2:22" s="77" customFormat="1" x14ac:dyDescent="0.2">
      <c r="B2049" s="128"/>
      <c r="E2049" s="78"/>
      <c r="F2049" s="166"/>
      <c r="G2049" s="78"/>
      <c r="H2049" s="161"/>
      <c r="I2049" s="161"/>
      <c r="J2049" s="161"/>
      <c r="K2049" s="78"/>
      <c r="L2049" s="78"/>
      <c r="M2049" s="78"/>
      <c r="N2049" s="78"/>
      <c r="O2049" s="78"/>
      <c r="P2049" s="6"/>
      <c r="Q2049" s="6"/>
      <c r="R2049" s="6"/>
      <c r="S2049" s="6"/>
      <c r="T2049" s="6"/>
      <c r="U2049" s="6"/>
      <c r="V2049" s="6"/>
    </row>
    <row r="2050" spans="2:22" s="77" customFormat="1" x14ac:dyDescent="0.2">
      <c r="B2050" s="128"/>
      <c r="E2050" s="78"/>
      <c r="F2050" s="166"/>
      <c r="G2050" s="78"/>
      <c r="H2050" s="161"/>
      <c r="I2050" s="161"/>
      <c r="J2050" s="161"/>
      <c r="K2050" s="78"/>
      <c r="L2050" s="78"/>
      <c r="M2050" s="78"/>
      <c r="N2050" s="78"/>
      <c r="O2050" s="78"/>
      <c r="P2050" s="6"/>
      <c r="Q2050" s="6"/>
      <c r="R2050" s="6"/>
      <c r="S2050" s="6"/>
      <c r="T2050" s="6"/>
      <c r="U2050" s="6"/>
      <c r="V2050" s="6"/>
    </row>
    <row r="2051" spans="2:22" s="77" customFormat="1" x14ac:dyDescent="0.2">
      <c r="B2051" s="128"/>
      <c r="E2051" s="78"/>
      <c r="F2051" s="166"/>
      <c r="G2051" s="78"/>
      <c r="H2051" s="161"/>
      <c r="I2051" s="161"/>
      <c r="J2051" s="161"/>
      <c r="K2051" s="78"/>
      <c r="L2051" s="78"/>
      <c r="M2051" s="78"/>
      <c r="N2051" s="78"/>
      <c r="O2051" s="78"/>
      <c r="P2051" s="6"/>
      <c r="Q2051" s="6"/>
      <c r="R2051" s="6"/>
      <c r="S2051" s="6"/>
      <c r="T2051" s="6"/>
      <c r="U2051" s="6"/>
      <c r="V2051" s="6"/>
    </row>
    <row r="2052" spans="2:22" s="77" customFormat="1" x14ac:dyDescent="0.2">
      <c r="B2052" s="128"/>
      <c r="E2052" s="78"/>
      <c r="F2052" s="166"/>
      <c r="G2052" s="78"/>
      <c r="H2052" s="161"/>
      <c r="I2052" s="161"/>
      <c r="J2052" s="161"/>
      <c r="K2052" s="78"/>
      <c r="L2052" s="78"/>
      <c r="M2052" s="78"/>
      <c r="N2052" s="78"/>
      <c r="O2052" s="78"/>
      <c r="P2052" s="6"/>
      <c r="Q2052" s="6"/>
      <c r="R2052" s="6"/>
      <c r="S2052" s="6"/>
      <c r="T2052" s="6"/>
      <c r="U2052" s="6"/>
      <c r="V2052" s="6"/>
    </row>
    <row r="2053" spans="2:22" s="77" customFormat="1" x14ac:dyDescent="0.2">
      <c r="B2053" s="128"/>
      <c r="E2053" s="78"/>
      <c r="F2053" s="166"/>
      <c r="G2053" s="78"/>
      <c r="H2053" s="161"/>
      <c r="I2053" s="161"/>
      <c r="J2053" s="161"/>
      <c r="K2053" s="78"/>
      <c r="L2053" s="78"/>
      <c r="M2053" s="78"/>
      <c r="N2053" s="78"/>
      <c r="O2053" s="78"/>
      <c r="P2053" s="6"/>
      <c r="Q2053" s="6"/>
      <c r="R2053" s="6"/>
      <c r="S2053" s="6"/>
      <c r="T2053" s="6"/>
      <c r="U2053" s="6"/>
      <c r="V2053" s="6"/>
    </row>
    <row r="2054" spans="2:22" s="77" customFormat="1" x14ac:dyDescent="0.2">
      <c r="B2054" s="128"/>
      <c r="E2054" s="78"/>
      <c r="F2054" s="166"/>
      <c r="G2054" s="78"/>
      <c r="H2054" s="161"/>
      <c r="I2054" s="161"/>
      <c r="J2054" s="161"/>
      <c r="K2054" s="78"/>
      <c r="L2054" s="78"/>
      <c r="M2054" s="78"/>
      <c r="N2054" s="78"/>
      <c r="O2054" s="78"/>
      <c r="P2054" s="6"/>
      <c r="Q2054" s="6"/>
      <c r="R2054" s="6"/>
      <c r="S2054" s="6"/>
      <c r="T2054" s="6"/>
      <c r="U2054" s="6"/>
      <c r="V2054" s="6"/>
    </row>
    <row r="2055" spans="2:22" s="77" customFormat="1" x14ac:dyDescent="0.2">
      <c r="B2055" s="128"/>
      <c r="E2055" s="78"/>
      <c r="F2055" s="166"/>
      <c r="G2055" s="78"/>
      <c r="H2055" s="161"/>
      <c r="I2055" s="161"/>
      <c r="J2055" s="161"/>
      <c r="K2055" s="78"/>
      <c r="L2055" s="78"/>
      <c r="M2055" s="78"/>
      <c r="N2055" s="78"/>
      <c r="O2055" s="78"/>
      <c r="P2055" s="6"/>
      <c r="Q2055" s="6"/>
      <c r="R2055" s="6"/>
      <c r="S2055" s="6"/>
      <c r="T2055" s="6"/>
      <c r="U2055" s="6"/>
      <c r="V2055" s="6"/>
    </row>
    <row r="2056" spans="2:22" s="77" customFormat="1" x14ac:dyDescent="0.2">
      <c r="B2056" s="128"/>
      <c r="E2056" s="78"/>
      <c r="F2056" s="166"/>
      <c r="G2056" s="78"/>
      <c r="H2056" s="161"/>
      <c r="I2056" s="161"/>
      <c r="J2056" s="161"/>
      <c r="K2056" s="78"/>
      <c r="L2056" s="78"/>
      <c r="M2056" s="78"/>
      <c r="N2056" s="78"/>
      <c r="O2056" s="78"/>
      <c r="P2056" s="6"/>
      <c r="Q2056" s="6"/>
      <c r="R2056" s="6"/>
      <c r="S2056" s="6"/>
      <c r="T2056" s="6"/>
      <c r="U2056" s="6"/>
      <c r="V2056" s="6"/>
    </row>
    <row r="2057" spans="2:22" s="77" customFormat="1" x14ac:dyDescent="0.2">
      <c r="B2057" s="128"/>
      <c r="E2057" s="78"/>
      <c r="F2057" s="166"/>
      <c r="G2057" s="78"/>
      <c r="H2057" s="161"/>
      <c r="I2057" s="161"/>
      <c r="J2057" s="161"/>
      <c r="K2057" s="78"/>
      <c r="L2057" s="78"/>
      <c r="M2057" s="78"/>
      <c r="N2057" s="78"/>
      <c r="O2057" s="78"/>
      <c r="P2057" s="6"/>
      <c r="Q2057" s="6"/>
      <c r="R2057" s="6"/>
      <c r="S2057" s="6"/>
      <c r="T2057" s="6"/>
      <c r="U2057" s="6"/>
      <c r="V2057" s="6"/>
    </row>
    <row r="2058" spans="2:22" s="77" customFormat="1" x14ac:dyDescent="0.2">
      <c r="B2058" s="128"/>
      <c r="E2058" s="78"/>
      <c r="F2058" s="166"/>
      <c r="G2058" s="78"/>
      <c r="H2058" s="161"/>
      <c r="I2058" s="161"/>
      <c r="J2058" s="161"/>
      <c r="K2058" s="78"/>
      <c r="L2058" s="78"/>
      <c r="M2058" s="78"/>
      <c r="N2058" s="78"/>
      <c r="O2058" s="78"/>
      <c r="P2058" s="6"/>
      <c r="Q2058" s="6"/>
      <c r="R2058" s="6"/>
      <c r="S2058" s="6"/>
      <c r="T2058" s="6"/>
      <c r="U2058" s="6"/>
      <c r="V2058" s="6"/>
    </row>
    <row r="2059" spans="2:22" s="77" customFormat="1" x14ac:dyDescent="0.2">
      <c r="B2059" s="128"/>
      <c r="E2059" s="78"/>
      <c r="F2059" s="166"/>
      <c r="G2059" s="78"/>
      <c r="H2059" s="161"/>
      <c r="I2059" s="161"/>
      <c r="J2059" s="161"/>
      <c r="K2059" s="78"/>
      <c r="L2059" s="78"/>
      <c r="M2059" s="78"/>
      <c r="N2059" s="78"/>
      <c r="O2059" s="78"/>
      <c r="P2059" s="6"/>
      <c r="Q2059" s="6"/>
      <c r="R2059" s="6"/>
      <c r="S2059" s="6"/>
      <c r="T2059" s="6"/>
      <c r="U2059" s="6"/>
      <c r="V2059" s="6"/>
    </row>
    <row r="2060" spans="2:22" s="77" customFormat="1" x14ac:dyDescent="0.2">
      <c r="B2060" s="128"/>
      <c r="E2060" s="78"/>
      <c r="F2060" s="166"/>
      <c r="G2060" s="78"/>
      <c r="H2060" s="161"/>
      <c r="I2060" s="161"/>
      <c r="J2060" s="161"/>
      <c r="K2060" s="78"/>
      <c r="L2060" s="78"/>
      <c r="M2060" s="78"/>
      <c r="N2060" s="78"/>
      <c r="O2060" s="78"/>
      <c r="P2060" s="6"/>
      <c r="Q2060" s="6"/>
      <c r="R2060" s="6"/>
      <c r="S2060" s="6"/>
      <c r="T2060" s="6"/>
      <c r="U2060" s="6"/>
      <c r="V2060" s="6"/>
    </row>
    <row r="2061" spans="2:22" s="77" customFormat="1" x14ac:dyDescent="0.2">
      <c r="B2061" s="128"/>
      <c r="E2061" s="78"/>
      <c r="F2061" s="166"/>
      <c r="G2061" s="78"/>
      <c r="H2061" s="161"/>
      <c r="I2061" s="161"/>
      <c r="J2061" s="161"/>
      <c r="K2061" s="78"/>
      <c r="L2061" s="78"/>
      <c r="M2061" s="78"/>
      <c r="N2061" s="78"/>
      <c r="O2061" s="78"/>
      <c r="P2061" s="6"/>
      <c r="Q2061" s="6"/>
      <c r="R2061" s="6"/>
      <c r="S2061" s="6"/>
      <c r="T2061" s="6"/>
      <c r="U2061" s="6"/>
      <c r="V2061" s="6"/>
    </row>
    <row r="2062" spans="2:22" s="77" customFormat="1" x14ac:dyDescent="0.2">
      <c r="B2062" s="128"/>
      <c r="E2062" s="78"/>
      <c r="F2062" s="166"/>
      <c r="G2062" s="78"/>
      <c r="H2062" s="161"/>
      <c r="I2062" s="161"/>
      <c r="J2062" s="161"/>
      <c r="K2062" s="78"/>
      <c r="L2062" s="78"/>
      <c r="M2062" s="78"/>
      <c r="N2062" s="78"/>
      <c r="O2062" s="78"/>
      <c r="P2062" s="6"/>
      <c r="Q2062" s="6"/>
      <c r="R2062" s="6"/>
      <c r="S2062" s="6"/>
      <c r="T2062" s="6"/>
      <c r="U2062" s="6"/>
      <c r="V2062" s="6"/>
    </row>
    <row r="2063" spans="2:22" s="77" customFormat="1" x14ac:dyDescent="0.2">
      <c r="B2063" s="128"/>
      <c r="E2063" s="78"/>
      <c r="F2063" s="166"/>
      <c r="G2063" s="78"/>
      <c r="H2063" s="161"/>
      <c r="I2063" s="161"/>
      <c r="J2063" s="161"/>
      <c r="K2063" s="78"/>
      <c r="L2063" s="78"/>
      <c r="M2063" s="78"/>
      <c r="N2063" s="78"/>
      <c r="O2063" s="78"/>
      <c r="P2063" s="6"/>
      <c r="Q2063" s="6"/>
      <c r="R2063" s="6"/>
      <c r="S2063" s="6"/>
      <c r="T2063" s="6"/>
      <c r="U2063" s="6"/>
      <c r="V2063" s="6"/>
    </row>
    <row r="2064" spans="2:22" s="77" customFormat="1" x14ac:dyDescent="0.2">
      <c r="B2064" s="128"/>
      <c r="E2064" s="78"/>
      <c r="F2064" s="166"/>
      <c r="G2064" s="78"/>
      <c r="H2064" s="161"/>
      <c r="I2064" s="161"/>
      <c r="J2064" s="161"/>
      <c r="K2064" s="78"/>
      <c r="L2064" s="78"/>
      <c r="M2064" s="78"/>
      <c r="N2064" s="78"/>
      <c r="O2064" s="78"/>
      <c r="P2064" s="6"/>
      <c r="Q2064" s="6"/>
      <c r="R2064" s="6"/>
      <c r="S2064" s="6"/>
      <c r="T2064" s="6"/>
      <c r="U2064" s="6"/>
      <c r="V2064" s="6"/>
    </row>
    <row r="2065" spans="2:22" s="77" customFormat="1" x14ac:dyDescent="0.2">
      <c r="B2065" s="128"/>
      <c r="E2065" s="78"/>
      <c r="F2065" s="166"/>
      <c r="G2065" s="78"/>
      <c r="H2065" s="161"/>
      <c r="I2065" s="161"/>
      <c r="J2065" s="161"/>
      <c r="K2065" s="78"/>
      <c r="L2065" s="78"/>
      <c r="M2065" s="78"/>
      <c r="N2065" s="78"/>
      <c r="O2065" s="78"/>
      <c r="P2065" s="6"/>
      <c r="Q2065" s="6"/>
      <c r="R2065" s="6"/>
      <c r="S2065" s="6"/>
      <c r="T2065" s="6"/>
      <c r="U2065" s="6"/>
      <c r="V2065" s="6"/>
    </row>
    <row r="2066" spans="2:22" s="77" customFormat="1" x14ac:dyDescent="0.2">
      <c r="B2066" s="128"/>
      <c r="E2066" s="78"/>
      <c r="F2066" s="166"/>
      <c r="G2066" s="78"/>
      <c r="H2066" s="161"/>
      <c r="I2066" s="161"/>
      <c r="J2066" s="161"/>
      <c r="K2066" s="78"/>
      <c r="L2066" s="78"/>
      <c r="M2066" s="78"/>
      <c r="N2066" s="78"/>
      <c r="O2066" s="78"/>
      <c r="P2066" s="6"/>
      <c r="Q2066" s="6"/>
      <c r="R2066" s="6"/>
      <c r="S2066" s="6"/>
      <c r="T2066" s="6"/>
      <c r="U2066" s="6"/>
      <c r="V2066" s="6"/>
    </row>
    <row r="2067" spans="2:22" s="77" customFormat="1" x14ac:dyDescent="0.2">
      <c r="B2067" s="128"/>
      <c r="E2067" s="78"/>
      <c r="F2067" s="166"/>
      <c r="G2067" s="78"/>
      <c r="H2067" s="161"/>
      <c r="I2067" s="161"/>
      <c r="J2067" s="161"/>
      <c r="K2067" s="78"/>
      <c r="L2067" s="78"/>
      <c r="M2067" s="78"/>
      <c r="N2067" s="78"/>
      <c r="O2067" s="78"/>
      <c r="P2067" s="6"/>
      <c r="Q2067" s="6"/>
      <c r="R2067" s="6"/>
      <c r="S2067" s="6"/>
      <c r="T2067" s="6"/>
      <c r="U2067" s="6"/>
      <c r="V2067" s="6"/>
    </row>
    <row r="2068" spans="2:22" s="77" customFormat="1" x14ac:dyDescent="0.2">
      <c r="B2068" s="128"/>
      <c r="E2068" s="78"/>
      <c r="F2068" s="166"/>
      <c r="G2068" s="78"/>
      <c r="H2068" s="161"/>
      <c r="I2068" s="161"/>
      <c r="J2068" s="161"/>
      <c r="K2068" s="78"/>
      <c r="L2068" s="78"/>
      <c r="M2068" s="78"/>
      <c r="N2068" s="78"/>
      <c r="O2068" s="78"/>
      <c r="P2068" s="6"/>
      <c r="Q2068" s="6"/>
      <c r="R2068" s="6"/>
      <c r="S2068" s="6"/>
      <c r="T2068" s="6"/>
      <c r="U2068" s="6"/>
      <c r="V2068" s="6"/>
    </row>
    <row r="2069" spans="2:22" s="77" customFormat="1" x14ac:dyDescent="0.2">
      <c r="B2069" s="128"/>
      <c r="E2069" s="78"/>
      <c r="F2069" s="166"/>
      <c r="G2069" s="78"/>
      <c r="H2069" s="161"/>
      <c r="I2069" s="161"/>
      <c r="J2069" s="161"/>
      <c r="K2069" s="78"/>
      <c r="L2069" s="78"/>
      <c r="M2069" s="78"/>
      <c r="N2069" s="78"/>
      <c r="O2069" s="78"/>
      <c r="P2069" s="6"/>
      <c r="Q2069" s="6"/>
      <c r="R2069" s="6"/>
      <c r="S2069" s="6"/>
      <c r="T2069" s="6"/>
      <c r="U2069" s="6"/>
      <c r="V2069" s="6"/>
    </row>
    <row r="2070" spans="2:22" s="77" customFormat="1" x14ac:dyDescent="0.2">
      <c r="B2070" s="128"/>
      <c r="E2070" s="78"/>
      <c r="F2070" s="166"/>
      <c r="G2070" s="78"/>
      <c r="H2070" s="161"/>
      <c r="I2070" s="161"/>
      <c r="J2070" s="161"/>
      <c r="K2070" s="78"/>
      <c r="L2070" s="78"/>
      <c r="M2070" s="78"/>
      <c r="N2070" s="78"/>
      <c r="O2070" s="78"/>
      <c r="P2070" s="6"/>
      <c r="Q2070" s="6"/>
      <c r="R2070" s="6"/>
      <c r="S2070" s="6"/>
      <c r="T2070" s="6"/>
      <c r="U2070" s="6"/>
      <c r="V2070" s="6"/>
    </row>
    <row r="2071" spans="2:22" s="77" customFormat="1" x14ac:dyDescent="0.2">
      <c r="B2071" s="128"/>
      <c r="E2071" s="78"/>
      <c r="F2071" s="166"/>
      <c r="G2071" s="78"/>
      <c r="H2071" s="161"/>
      <c r="I2071" s="161"/>
      <c r="J2071" s="161"/>
      <c r="K2071" s="78"/>
      <c r="L2071" s="78"/>
      <c r="M2071" s="78"/>
      <c r="N2071" s="78"/>
      <c r="O2071" s="78"/>
      <c r="P2071" s="6"/>
      <c r="Q2071" s="6"/>
      <c r="R2071" s="6"/>
      <c r="S2071" s="6"/>
      <c r="T2071" s="6"/>
      <c r="U2071" s="6"/>
      <c r="V2071" s="6"/>
    </row>
    <row r="2072" spans="2:22" s="77" customFormat="1" x14ac:dyDescent="0.2">
      <c r="B2072" s="128"/>
      <c r="E2072" s="78"/>
      <c r="F2072" s="166"/>
      <c r="G2072" s="78"/>
      <c r="H2072" s="161"/>
      <c r="I2072" s="161"/>
      <c r="J2072" s="161"/>
      <c r="K2072" s="78"/>
      <c r="L2072" s="78"/>
      <c r="M2072" s="78"/>
      <c r="N2072" s="78"/>
      <c r="O2072" s="78"/>
      <c r="P2072" s="6"/>
      <c r="Q2072" s="6"/>
      <c r="R2072" s="6"/>
      <c r="S2072" s="6"/>
      <c r="T2072" s="6"/>
      <c r="U2072" s="6"/>
      <c r="V2072" s="6"/>
    </row>
    <row r="2073" spans="2:22" s="77" customFormat="1" x14ac:dyDescent="0.2">
      <c r="B2073" s="128"/>
      <c r="E2073" s="78"/>
      <c r="F2073" s="166"/>
      <c r="G2073" s="78"/>
      <c r="H2073" s="161"/>
      <c r="I2073" s="161"/>
      <c r="J2073" s="161"/>
      <c r="K2073" s="78"/>
      <c r="L2073" s="78"/>
      <c r="M2073" s="78"/>
      <c r="N2073" s="78"/>
      <c r="O2073" s="78"/>
      <c r="P2073" s="6"/>
      <c r="Q2073" s="6"/>
      <c r="R2073" s="6"/>
      <c r="S2073" s="6"/>
      <c r="T2073" s="6"/>
      <c r="U2073" s="6"/>
      <c r="V2073" s="6"/>
    </row>
    <row r="2074" spans="2:22" s="77" customFormat="1" x14ac:dyDescent="0.2">
      <c r="B2074" s="128"/>
      <c r="E2074" s="78"/>
      <c r="F2074" s="166"/>
      <c r="G2074" s="78"/>
      <c r="H2074" s="161"/>
      <c r="I2074" s="161"/>
      <c r="J2074" s="161"/>
      <c r="K2074" s="78"/>
      <c r="L2074" s="78"/>
      <c r="M2074" s="78"/>
      <c r="N2074" s="78"/>
      <c r="O2074" s="78"/>
      <c r="P2074" s="6"/>
      <c r="Q2074" s="6"/>
      <c r="R2074" s="6"/>
      <c r="S2074" s="6"/>
      <c r="T2074" s="6"/>
      <c r="U2074" s="6"/>
      <c r="V2074" s="6"/>
    </row>
    <row r="2075" spans="2:22" s="77" customFormat="1" x14ac:dyDescent="0.2">
      <c r="B2075" s="128"/>
      <c r="E2075" s="78"/>
      <c r="F2075" s="166"/>
      <c r="G2075" s="78"/>
      <c r="H2075" s="161"/>
      <c r="I2075" s="161"/>
      <c r="J2075" s="161"/>
      <c r="K2075" s="78"/>
      <c r="L2075" s="78"/>
      <c r="M2075" s="78"/>
      <c r="N2075" s="78"/>
      <c r="O2075" s="78"/>
      <c r="P2075" s="6"/>
      <c r="Q2075" s="6"/>
      <c r="R2075" s="6"/>
      <c r="S2075" s="6"/>
      <c r="T2075" s="6"/>
      <c r="U2075" s="6"/>
      <c r="V2075" s="6"/>
    </row>
    <row r="2076" spans="2:22" s="77" customFormat="1" x14ac:dyDescent="0.2">
      <c r="B2076" s="128"/>
      <c r="E2076" s="78"/>
      <c r="F2076" s="166"/>
      <c r="G2076" s="78"/>
      <c r="H2076" s="161"/>
      <c r="I2076" s="161"/>
      <c r="J2076" s="161"/>
      <c r="K2076" s="78"/>
      <c r="L2076" s="78"/>
      <c r="M2076" s="78"/>
      <c r="N2076" s="78"/>
      <c r="O2076" s="78"/>
      <c r="P2076" s="6"/>
      <c r="Q2076" s="6"/>
      <c r="R2076" s="6"/>
      <c r="S2076" s="6"/>
      <c r="T2076" s="6"/>
      <c r="U2076" s="6"/>
      <c r="V2076" s="6"/>
    </row>
    <row r="2077" spans="2:22" s="77" customFormat="1" x14ac:dyDescent="0.2">
      <c r="B2077" s="128"/>
      <c r="E2077" s="78"/>
      <c r="F2077" s="166"/>
      <c r="G2077" s="78"/>
      <c r="H2077" s="161"/>
      <c r="I2077" s="161"/>
      <c r="J2077" s="161"/>
      <c r="K2077" s="78"/>
      <c r="L2077" s="78"/>
      <c r="M2077" s="78"/>
      <c r="N2077" s="78"/>
      <c r="O2077" s="78"/>
      <c r="P2077" s="6"/>
      <c r="Q2077" s="6"/>
      <c r="R2077" s="6"/>
      <c r="S2077" s="6"/>
      <c r="T2077" s="6"/>
      <c r="U2077" s="6"/>
      <c r="V2077" s="6"/>
    </row>
    <row r="2078" spans="2:22" s="77" customFormat="1" x14ac:dyDescent="0.2">
      <c r="B2078" s="128"/>
      <c r="E2078" s="78"/>
      <c r="F2078" s="166"/>
      <c r="G2078" s="78"/>
      <c r="H2078" s="161"/>
      <c r="I2078" s="161"/>
      <c r="J2078" s="161"/>
      <c r="K2078" s="78"/>
      <c r="L2078" s="78"/>
      <c r="M2078" s="78"/>
      <c r="N2078" s="78"/>
      <c r="O2078" s="78"/>
      <c r="P2078" s="6"/>
      <c r="Q2078" s="6"/>
      <c r="R2078" s="6"/>
      <c r="S2078" s="6"/>
      <c r="T2078" s="6"/>
      <c r="U2078" s="6"/>
      <c r="V2078" s="6"/>
    </row>
    <row r="2079" spans="2:22" s="77" customFormat="1" x14ac:dyDescent="0.2">
      <c r="B2079" s="128"/>
      <c r="E2079" s="78"/>
      <c r="F2079" s="166"/>
      <c r="G2079" s="78"/>
      <c r="H2079" s="161"/>
      <c r="I2079" s="161"/>
      <c r="J2079" s="161"/>
      <c r="K2079" s="78"/>
      <c r="L2079" s="78"/>
      <c r="M2079" s="78"/>
      <c r="N2079" s="78"/>
      <c r="O2079" s="78"/>
      <c r="P2079" s="6"/>
      <c r="Q2079" s="6"/>
      <c r="R2079" s="6"/>
      <c r="S2079" s="6"/>
      <c r="T2079" s="6"/>
      <c r="U2079" s="6"/>
      <c r="V2079" s="6"/>
    </row>
    <row r="2080" spans="2:22" s="77" customFormat="1" x14ac:dyDescent="0.2">
      <c r="B2080" s="128"/>
      <c r="E2080" s="78"/>
      <c r="F2080" s="166"/>
      <c r="G2080" s="78"/>
      <c r="H2080" s="161"/>
      <c r="I2080" s="161"/>
      <c r="J2080" s="161"/>
      <c r="K2080" s="78"/>
      <c r="L2080" s="78"/>
      <c r="M2080" s="78"/>
      <c r="N2080" s="78"/>
      <c r="O2080" s="78"/>
      <c r="P2080" s="6"/>
      <c r="Q2080" s="6"/>
      <c r="R2080" s="6"/>
      <c r="S2080" s="6"/>
      <c r="T2080" s="6"/>
      <c r="U2080" s="6"/>
      <c r="V2080" s="6"/>
    </row>
    <row r="2081" spans="2:22" s="77" customFormat="1" x14ac:dyDescent="0.2">
      <c r="B2081" s="128"/>
      <c r="E2081" s="78"/>
      <c r="F2081" s="166"/>
      <c r="G2081" s="78"/>
      <c r="H2081" s="161"/>
      <c r="I2081" s="161"/>
      <c r="J2081" s="161"/>
      <c r="K2081" s="78"/>
      <c r="L2081" s="78"/>
      <c r="M2081" s="78"/>
      <c r="N2081" s="78"/>
      <c r="O2081" s="78"/>
      <c r="P2081" s="6"/>
      <c r="Q2081" s="6"/>
      <c r="R2081" s="6"/>
      <c r="S2081" s="6"/>
      <c r="T2081" s="6"/>
      <c r="U2081" s="6"/>
      <c r="V2081" s="6"/>
    </row>
    <row r="2082" spans="2:22" s="77" customFormat="1" x14ac:dyDescent="0.2">
      <c r="B2082" s="128"/>
      <c r="E2082" s="78"/>
      <c r="F2082" s="166"/>
      <c r="G2082" s="78"/>
      <c r="H2082" s="161"/>
      <c r="I2082" s="161"/>
      <c r="J2082" s="161"/>
      <c r="K2082" s="78"/>
      <c r="L2082" s="78"/>
      <c r="M2082" s="78"/>
      <c r="N2082" s="78"/>
      <c r="O2082" s="78"/>
      <c r="P2082" s="6"/>
      <c r="Q2082" s="6"/>
      <c r="R2082" s="6"/>
      <c r="S2082" s="6"/>
      <c r="T2082" s="6"/>
      <c r="U2082" s="6"/>
      <c r="V2082" s="6"/>
    </row>
    <row r="2083" spans="2:22" s="77" customFormat="1" x14ac:dyDescent="0.2">
      <c r="B2083" s="128"/>
      <c r="E2083" s="78"/>
      <c r="F2083" s="166"/>
      <c r="G2083" s="78"/>
      <c r="H2083" s="161"/>
      <c r="I2083" s="161"/>
      <c r="J2083" s="161"/>
      <c r="K2083" s="78"/>
      <c r="L2083" s="78"/>
      <c r="M2083" s="78"/>
      <c r="N2083" s="78"/>
      <c r="O2083" s="78"/>
      <c r="P2083" s="6"/>
      <c r="Q2083" s="6"/>
      <c r="R2083" s="6"/>
      <c r="S2083" s="6"/>
      <c r="T2083" s="6"/>
      <c r="U2083" s="6"/>
      <c r="V2083" s="6"/>
    </row>
    <row r="2084" spans="2:22" s="77" customFormat="1" x14ac:dyDescent="0.2">
      <c r="B2084" s="128"/>
      <c r="E2084" s="78"/>
      <c r="F2084" s="166"/>
      <c r="G2084" s="78"/>
      <c r="H2084" s="161"/>
      <c r="I2084" s="161"/>
      <c r="J2084" s="161"/>
      <c r="K2084" s="78"/>
      <c r="L2084" s="78"/>
      <c r="M2084" s="78"/>
      <c r="N2084" s="78"/>
      <c r="O2084" s="78"/>
      <c r="P2084" s="6"/>
      <c r="Q2084" s="6"/>
      <c r="R2084" s="6"/>
      <c r="S2084" s="6"/>
      <c r="T2084" s="6"/>
      <c r="U2084" s="6"/>
      <c r="V2084" s="6"/>
    </row>
    <row r="2085" spans="2:22" s="77" customFormat="1" x14ac:dyDescent="0.2">
      <c r="B2085" s="128"/>
      <c r="E2085" s="78"/>
      <c r="F2085" s="166"/>
      <c r="G2085" s="78"/>
      <c r="H2085" s="161"/>
      <c r="I2085" s="161"/>
      <c r="J2085" s="161"/>
      <c r="K2085" s="78"/>
      <c r="L2085" s="78"/>
      <c r="M2085" s="78"/>
      <c r="N2085" s="78"/>
      <c r="O2085" s="78"/>
      <c r="P2085" s="6"/>
      <c r="Q2085" s="6"/>
      <c r="R2085" s="6"/>
      <c r="S2085" s="6"/>
      <c r="T2085" s="6"/>
      <c r="U2085" s="6"/>
      <c r="V2085" s="6"/>
    </row>
    <row r="2086" spans="2:22" s="77" customFormat="1" x14ac:dyDescent="0.2">
      <c r="B2086" s="128"/>
      <c r="E2086" s="78"/>
      <c r="F2086" s="166"/>
      <c r="G2086" s="78"/>
      <c r="H2086" s="161"/>
      <c r="I2086" s="161"/>
      <c r="J2086" s="161"/>
      <c r="K2086" s="78"/>
      <c r="L2086" s="78"/>
      <c r="M2086" s="78"/>
      <c r="N2086" s="78"/>
      <c r="O2086" s="78"/>
      <c r="P2086" s="6"/>
      <c r="Q2086" s="6"/>
      <c r="R2086" s="6"/>
      <c r="S2086" s="6"/>
      <c r="T2086" s="6"/>
      <c r="U2086" s="6"/>
      <c r="V2086" s="6"/>
    </row>
    <row r="2087" spans="2:22" s="77" customFormat="1" x14ac:dyDescent="0.2">
      <c r="B2087" s="128"/>
      <c r="E2087" s="78"/>
      <c r="F2087" s="166"/>
      <c r="G2087" s="78"/>
      <c r="H2087" s="161"/>
      <c r="I2087" s="161"/>
      <c r="J2087" s="161"/>
      <c r="K2087" s="78"/>
      <c r="L2087" s="78"/>
      <c r="M2087" s="78"/>
      <c r="N2087" s="78"/>
      <c r="O2087" s="78"/>
      <c r="P2087" s="6"/>
      <c r="Q2087" s="6"/>
      <c r="R2087" s="6"/>
      <c r="S2087" s="6"/>
      <c r="T2087" s="6"/>
      <c r="U2087" s="6"/>
      <c r="V2087" s="6"/>
    </row>
    <row r="2088" spans="2:22" s="77" customFormat="1" x14ac:dyDescent="0.2">
      <c r="B2088" s="128"/>
      <c r="E2088" s="78"/>
      <c r="F2088" s="166"/>
      <c r="G2088" s="78"/>
      <c r="H2088" s="161"/>
      <c r="I2088" s="161"/>
      <c r="J2088" s="161"/>
      <c r="K2088" s="78"/>
      <c r="L2088" s="78"/>
      <c r="M2088" s="78"/>
      <c r="N2088" s="78"/>
      <c r="O2088" s="78"/>
      <c r="P2088" s="6"/>
      <c r="Q2088" s="6"/>
      <c r="R2088" s="6"/>
      <c r="S2088" s="6"/>
      <c r="T2088" s="6"/>
      <c r="U2088" s="6"/>
      <c r="V2088" s="6"/>
    </row>
    <row r="2089" spans="2:22" s="77" customFormat="1" x14ac:dyDescent="0.2">
      <c r="B2089" s="128"/>
      <c r="E2089" s="78"/>
      <c r="F2089" s="166"/>
      <c r="G2089" s="78"/>
      <c r="H2089" s="161"/>
      <c r="I2089" s="161"/>
      <c r="J2089" s="161"/>
      <c r="K2089" s="78"/>
      <c r="L2089" s="78"/>
      <c r="M2089" s="78"/>
      <c r="N2089" s="78"/>
      <c r="O2089" s="78"/>
      <c r="P2089" s="6"/>
      <c r="Q2089" s="6"/>
      <c r="R2089" s="6"/>
      <c r="S2089" s="6"/>
      <c r="T2089" s="6"/>
      <c r="U2089" s="6"/>
      <c r="V2089" s="6"/>
    </row>
    <row r="2090" spans="2:22" s="77" customFormat="1" x14ac:dyDescent="0.2">
      <c r="B2090" s="128"/>
      <c r="E2090" s="78"/>
      <c r="F2090" s="166"/>
      <c r="G2090" s="78"/>
      <c r="H2090" s="161"/>
      <c r="I2090" s="161"/>
      <c r="J2090" s="161"/>
      <c r="K2090" s="78"/>
      <c r="L2090" s="78"/>
      <c r="M2090" s="78"/>
      <c r="N2090" s="78"/>
      <c r="O2090" s="78"/>
      <c r="P2090" s="6"/>
      <c r="Q2090" s="6"/>
      <c r="R2090" s="6"/>
      <c r="S2090" s="6"/>
      <c r="T2090" s="6"/>
      <c r="U2090" s="6"/>
      <c r="V2090" s="6"/>
    </row>
    <row r="2091" spans="2:22" s="77" customFormat="1" x14ac:dyDescent="0.2">
      <c r="B2091" s="128"/>
      <c r="E2091" s="78"/>
      <c r="F2091" s="166"/>
      <c r="G2091" s="78"/>
      <c r="H2091" s="161"/>
      <c r="I2091" s="161"/>
      <c r="J2091" s="161"/>
      <c r="K2091" s="78"/>
      <c r="L2091" s="78"/>
      <c r="M2091" s="78"/>
      <c r="N2091" s="78"/>
      <c r="O2091" s="78"/>
      <c r="P2091" s="6"/>
      <c r="Q2091" s="6"/>
      <c r="R2091" s="6"/>
      <c r="S2091" s="6"/>
      <c r="T2091" s="6"/>
      <c r="U2091" s="6"/>
      <c r="V2091" s="6"/>
    </row>
    <row r="2092" spans="2:22" s="77" customFormat="1" x14ac:dyDescent="0.2">
      <c r="B2092" s="128"/>
      <c r="E2092" s="78"/>
      <c r="F2092" s="166"/>
      <c r="G2092" s="78"/>
      <c r="H2092" s="161"/>
      <c r="I2092" s="161"/>
      <c r="J2092" s="161"/>
      <c r="K2092" s="78"/>
      <c r="L2092" s="78"/>
      <c r="M2092" s="78"/>
      <c r="N2092" s="78"/>
      <c r="O2092" s="78"/>
      <c r="P2092" s="6"/>
      <c r="Q2092" s="6"/>
      <c r="R2092" s="6"/>
      <c r="S2092" s="6"/>
      <c r="T2092" s="6"/>
      <c r="U2092" s="6"/>
      <c r="V2092" s="6"/>
    </row>
    <row r="2093" spans="2:22" s="77" customFormat="1" x14ac:dyDescent="0.2">
      <c r="B2093" s="128"/>
      <c r="E2093" s="78"/>
      <c r="F2093" s="166"/>
      <c r="G2093" s="78"/>
      <c r="H2093" s="161"/>
      <c r="I2093" s="161"/>
      <c r="J2093" s="161"/>
      <c r="K2093" s="78"/>
      <c r="L2093" s="78"/>
      <c r="M2093" s="78"/>
      <c r="N2093" s="78"/>
      <c r="O2093" s="78"/>
      <c r="P2093" s="6"/>
      <c r="Q2093" s="6"/>
      <c r="R2093" s="6"/>
      <c r="S2093" s="6"/>
      <c r="T2093" s="6"/>
      <c r="U2093" s="6"/>
      <c r="V2093" s="6"/>
    </row>
    <row r="2094" spans="2:22" s="77" customFormat="1" x14ac:dyDescent="0.2">
      <c r="B2094" s="128"/>
      <c r="E2094" s="78"/>
      <c r="F2094" s="166"/>
      <c r="G2094" s="78"/>
      <c r="H2094" s="161"/>
      <c r="I2094" s="161"/>
      <c r="J2094" s="161"/>
      <c r="K2094" s="78"/>
      <c r="L2094" s="78"/>
      <c r="M2094" s="78"/>
      <c r="N2094" s="78"/>
      <c r="O2094" s="78"/>
      <c r="P2094" s="6"/>
      <c r="Q2094" s="6"/>
      <c r="R2094" s="6"/>
      <c r="S2094" s="6"/>
      <c r="T2094" s="6"/>
      <c r="U2094" s="6"/>
      <c r="V2094" s="6"/>
    </row>
    <row r="2095" spans="2:22" s="77" customFormat="1" x14ac:dyDescent="0.2">
      <c r="B2095" s="128"/>
      <c r="E2095" s="78"/>
      <c r="F2095" s="166"/>
      <c r="G2095" s="78"/>
      <c r="H2095" s="161"/>
      <c r="I2095" s="161"/>
      <c r="J2095" s="161"/>
      <c r="K2095" s="78"/>
      <c r="L2095" s="78"/>
      <c r="M2095" s="78"/>
      <c r="N2095" s="78"/>
      <c r="O2095" s="78"/>
      <c r="P2095" s="6"/>
      <c r="Q2095" s="6"/>
      <c r="R2095" s="6"/>
      <c r="S2095" s="6"/>
      <c r="T2095" s="6"/>
      <c r="U2095" s="6"/>
      <c r="V2095" s="6"/>
    </row>
    <row r="2096" spans="2:22" s="77" customFormat="1" x14ac:dyDescent="0.2">
      <c r="B2096" s="128"/>
      <c r="E2096" s="78"/>
      <c r="F2096" s="166"/>
      <c r="G2096" s="78"/>
      <c r="H2096" s="161"/>
      <c r="I2096" s="161"/>
      <c r="J2096" s="161"/>
      <c r="K2096" s="78"/>
      <c r="L2096" s="78"/>
      <c r="M2096" s="78"/>
      <c r="N2096" s="78"/>
      <c r="O2096" s="78"/>
      <c r="P2096" s="6"/>
      <c r="Q2096" s="6"/>
      <c r="R2096" s="6"/>
      <c r="S2096" s="6"/>
      <c r="T2096" s="6"/>
      <c r="U2096" s="6"/>
      <c r="V2096" s="6"/>
    </row>
    <row r="2097" spans="2:22" s="77" customFormat="1" x14ac:dyDescent="0.2">
      <c r="B2097" s="128"/>
      <c r="E2097" s="78"/>
      <c r="F2097" s="166"/>
      <c r="G2097" s="78"/>
      <c r="H2097" s="161"/>
      <c r="I2097" s="161"/>
      <c r="J2097" s="161"/>
      <c r="K2097" s="78"/>
      <c r="L2097" s="78"/>
      <c r="M2097" s="78"/>
      <c r="N2097" s="78"/>
      <c r="O2097" s="78"/>
      <c r="P2097" s="6"/>
      <c r="Q2097" s="6"/>
      <c r="R2097" s="6"/>
      <c r="S2097" s="6"/>
      <c r="T2097" s="6"/>
      <c r="U2097" s="6"/>
      <c r="V2097" s="6"/>
    </row>
    <row r="2098" spans="2:22" s="77" customFormat="1" x14ac:dyDescent="0.2">
      <c r="B2098" s="128"/>
      <c r="E2098" s="78"/>
      <c r="F2098" s="166"/>
      <c r="G2098" s="78"/>
      <c r="H2098" s="161"/>
      <c r="I2098" s="161"/>
      <c r="J2098" s="161"/>
      <c r="K2098" s="78"/>
      <c r="L2098" s="78"/>
      <c r="M2098" s="78"/>
      <c r="N2098" s="78"/>
      <c r="O2098" s="78"/>
      <c r="P2098" s="6"/>
      <c r="Q2098" s="6"/>
      <c r="R2098" s="6"/>
      <c r="S2098" s="6"/>
      <c r="T2098" s="6"/>
      <c r="U2098" s="6"/>
      <c r="V2098" s="6"/>
    </row>
    <row r="2099" spans="2:22" s="77" customFormat="1" x14ac:dyDescent="0.2">
      <c r="B2099" s="128"/>
      <c r="E2099" s="78"/>
      <c r="F2099" s="166"/>
      <c r="G2099" s="78"/>
      <c r="H2099" s="161"/>
      <c r="I2099" s="161"/>
      <c r="J2099" s="161"/>
      <c r="K2099" s="78"/>
      <c r="L2099" s="78"/>
      <c r="M2099" s="78"/>
      <c r="N2099" s="78"/>
      <c r="O2099" s="78"/>
      <c r="P2099" s="6"/>
      <c r="Q2099" s="6"/>
      <c r="R2099" s="6"/>
      <c r="S2099" s="6"/>
      <c r="T2099" s="6"/>
      <c r="U2099" s="6"/>
      <c r="V2099" s="6"/>
    </row>
    <row r="2100" spans="2:22" s="77" customFormat="1" x14ac:dyDescent="0.2">
      <c r="B2100" s="128"/>
      <c r="E2100" s="78"/>
      <c r="F2100" s="166"/>
      <c r="G2100" s="78"/>
      <c r="H2100" s="161"/>
      <c r="I2100" s="161"/>
      <c r="J2100" s="161"/>
      <c r="K2100" s="78"/>
      <c r="L2100" s="78"/>
      <c r="M2100" s="78"/>
      <c r="N2100" s="78"/>
      <c r="O2100" s="78"/>
      <c r="P2100" s="6"/>
      <c r="Q2100" s="6"/>
      <c r="R2100" s="6"/>
      <c r="S2100" s="6"/>
      <c r="T2100" s="6"/>
      <c r="U2100" s="6"/>
      <c r="V2100" s="6"/>
    </row>
    <row r="2101" spans="2:22" s="77" customFormat="1" x14ac:dyDescent="0.2">
      <c r="B2101" s="128"/>
      <c r="E2101" s="78"/>
      <c r="F2101" s="166"/>
      <c r="G2101" s="78"/>
      <c r="H2101" s="161"/>
      <c r="I2101" s="161"/>
      <c r="J2101" s="161"/>
      <c r="K2101" s="78"/>
      <c r="L2101" s="78"/>
      <c r="M2101" s="78"/>
      <c r="N2101" s="78"/>
      <c r="O2101" s="78"/>
      <c r="P2101" s="6"/>
      <c r="Q2101" s="6"/>
      <c r="R2101" s="6"/>
      <c r="S2101" s="6"/>
      <c r="T2101" s="6"/>
      <c r="U2101" s="6"/>
      <c r="V2101" s="6"/>
    </row>
    <row r="2102" spans="2:22" s="77" customFormat="1" x14ac:dyDescent="0.2">
      <c r="B2102" s="128"/>
      <c r="E2102" s="78"/>
      <c r="F2102" s="166"/>
      <c r="G2102" s="78"/>
      <c r="H2102" s="161"/>
      <c r="I2102" s="161"/>
      <c r="J2102" s="161"/>
      <c r="K2102" s="78"/>
      <c r="L2102" s="78"/>
      <c r="M2102" s="78"/>
      <c r="N2102" s="78"/>
      <c r="O2102" s="78"/>
      <c r="P2102" s="6"/>
      <c r="Q2102" s="6"/>
      <c r="R2102" s="6"/>
      <c r="S2102" s="6"/>
      <c r="T2102" s="6"/>
      <c r="U2102" s="6"/>
      <c r="V2102" s="6"/>
    </row>
    <row r="2103" spans="2:22" s="77" customFormat="1" x14ac:dyDescent="0.2">
      <c r="B2103" s="128"/>
      <c r="E2103" s="78"/>
      <c r="F2103" s="166"/>
      <c r="G2103" s="78"/>
      <c r="H2103" s="161"/>
      <c r="I2103" s="161"/>
      <c r="J2103" s="161"/>
      <c r="K2103" s="78"/>
      <c r="L2103" s="78"/>
      <c r="M2103" s="78"/>
      <c r="N2103" s="78"/>
      <c r="O2103" s="78"/>
      <c r="P2103" s="6"/>
      <c r="Q2103" s="6"/>
      <c r="R2103" s="6"/>
      <c r="S2103" s="6"/>
      <c r="T2103" s="6"/>
      <c r="U2103" s="6"/>
      <c r="V2103" s="6"/>
    </row>
    <row r="2104" spans="2:22" s="77" customFormat="1" x14ac:dyDescent="0.2">
      <c r="B2104" s="128"/>
      <c r="E2104" s="78"/>
      <c r="F2104" s="166"/>
      <c r="G2104" s="78"/>
      <c r="H2104" s="161"/>
      <c r="I2104" s="161"/>
      <c r="J2104" s="161"/>
      <c r="K2104" s="78"/>
      <c r="L2104" s="78"/>
      <c r="M2104" s="78"/>
      <c r="N2104" s="78"/>
      <c r="O2104" s="78"/>
      <c r="P2104" s="6"/>
      <c r="Q2104" s="6"/>
      <c r="R2104" s="6"/>
      <c r="S2104" s="6"/>
      <c r="T2104" s="6"/>
      <c r="U2104" s="6"/>
      <c r="V2104" s="6"/>
    </row>
    <row r="2105" spans="2:22" s="77" customFormat="1" x14ac:dyDescent="0.2">
      <c r="B2105" s="128"/>
      <c r="E2105" s="78"/>
      <c r="F2105" s="166"/>
      <c r="G2105" s="78"/>
      <c r="H2105" s="161"/>
      <c r="I2105" s="161"/>
      <c r="J2105" s="161"/>
      <c r="K2105" s="78"/>
      <c r="L2105" s="78"/>
      <c r="M2105" s="78"/>
      <c r="N2105" s="78"/>
      <c r="O2105" s="78"/>
      <c r="P2105" s="6"/>
      <c r="Q2105" s="6"/>
      <c r="R2105" s="6"/>
      <c r="S2105" s="6"/>
      <c r="T2105" s="6"/>
      <c r="U2105" s="6"/>
      <c r="V2105" s="6"/>
    </row>
    <row r="2106" spans="2:22" s="77" customFormat="1" x14ac:dyDescent="0.2">
      <c r="B2106" s="128"/>
      <c r="E2106" s="78"/>
      <c r="F2106" s="166"/>
      <c r="G2106" s="78"/>
      <c r="H2106" s="161"/>
      <c r="I2106" s="161"/>
      <c r="J2106" s="161"/>
      <c r="K2106" s="78"/>
      <c r="L2106" s="78"/>
      <c r="M2106" s="78"/>
      <c r="N2106" s="78"/>
      <c r="O2106" s="78"/>
      <c r="P2106" s="6"/>
      <c r="Q2106" s="6"/>
      <c r="R2106" s="6"/>
      <c r="S2106" s="6"/>
      <c r="T2106" s="6"/>
      <c r="U2106" s="6"/>
      <c r="V2106" s="6"/>
    </row>
    <row r="2107" spans="2:22" s="77" customFormat="1" x14ac:dyDescent="0.2">
      <c r="B2107" s="128"/>
      <c r="E2107" s="78"/>
      <c r="F2107" s="166"/>
      <c r="G2107" s="78"/>
      <c r="H2107" s="161"/>
      <c r="I2107" s="161"/>
      <c r="J2107" s="161"/>
      <c r="K2107" s="78"/>
      <c r="L2107" s="78"/>
      <c r="M2107" s="78"/>
      <c r="N2107" s="78"/>
      <c r="O2107" s="78"/>
      <c r="P2107" s="6"/>
      <c r="Q2107" s="6"/>
      <c r="R2107" s="6"/>
      <c r="S2107" s="6"/>
      <c r="T2107" s="6"/>
      <c r="U2107" s="6"/>
      <c r="V2107" s="6"/>
    </row>
    <row r="2108" spans="2:22" s="77" customFormat="1" x14ac:dyDescent="0.2">
      <c r="B2108" s="128"/>
      <c r="E2108" s="78"/>
      <c r="F2108" s="166"/>
      <c r="G2108" s="78"/>
      <c r="H2108" s="161"/>
      <c r="I2108" s="161"/>
      <c r="J2108" s="161"/>
      <c r="K2108" s="78"/>
      <c r="L2108" s="78"/>
      <c r="M2108" s="78"/>
      <c r="N2108" s="78"/>
      <c r="O2108" s="78"/>
      <c r="P2108" s="6"/>
      <c r="Q2108" s="6"/>
      <c r="R2108" s="6"/>
      <c r="S2108" s="6"/>
      <c r="T2108" s="6"/>
      <c r="U2108" s="6"/>
      <c r="V2108" s="6"/>
    </row>
    <row r="2109" spans="2:22" s="77" customFormat="1" x14ac:dyDescent="0.2">
      <c r="B2109" s="128"/>
      <c r="E2109" s="78"/>
      <c r="F2109" s="166"/>
      <c r="G2109" s="78"/>
      <c r="H2109" s="161"/>
      <c r="I2109" s="161"/>
      <c r="J2109" s="161"/>
      <c r="K2109" s="78"/>
      <c r="L2109" s="78"/>
      <c r="M2109" s="78"/>
      <c r="N2109" s="78"/>
      <c r="O2109" s="78"/>
      <c r="P2109" s="6"/>
      <c r="Q2109" s="6"/>
      <c r="R2109" s="6"/>
      <c r="S2109" s="6"/>
      <c r="T2109" s="6"/>
      <c r="U2109" s="6"/>
      <c r="V2109" s="6"/>
    </row>
    <row r="2110" spans="2:22" s="77" customFormat="1" x14ac:dyDescent="0.2">
      <c r="B2110" s="128"/>
      <c r="E2110" s="78"/>
      <c r="F2110" s="166"/>
      <c r="G2110" s="78"/>
      <c r="H2110" s="161"/>
      <c r="I2110" s="161"/>
      <c r="J2110" s="161"/>
      <c r="K2110" s="78"/>
      <c r="L2110" s="78"/>
      <c r="M2110" s="78"/>
      <c r="N2110" s="78"/>
      <c r="O2110" s="78"/>
      <c r="P2110" s="6"/>
      <c r="Q2110" s="6"/>
      <c r="R2110" s="6"/>
      <c r="S2110" s="6"/>
      <c r="T2110" s="6"/>
      <c r="U2110" s="6"/>
      <c r="V2110" s="6"/>
    </row>
    <row r="2111" spans="2:22" s="77" customFormat="1" x14ac:dyDescent="0.2">
      <c r="B2111" s="128"/>
      <c r="E2111" s="78"/>
      <c r="F2111" s="166"/>
      <c r="G2111" s="78"/>
      <c r="H2111" s="161"/>
      <c r="I2111" s="161"/>
      <c r="J2111" s="161"/>
      <c r="K2111" s="78"/>
      <c r="L2111" s="78"/>
      <c r="M2111" s="78"/>
      <c r="N2111" s="78"/>
      <c r="O2111" s="78"/>
      <c r="P2111" s="6"/>
      <c r="Q2111" s="6"/>
      <c r="R2111" s="6"/>
      <c r="S2111" s="6"/>
      <c r="T2111" s="6"/>
      <c r="U2111" s="6"/>
      <c r="V2111" s="6"/>
    </row>
    <row r="2112" spans="2:22" s="77" customFormat="1" x14ac:dyDescent="0.2">
      <c r="B2112" s="128"/>
      <c r="E2112" s="78"/>
      <c r="F2112" s="166"/>
      <c r="G2112" s="78"/>
      <c r="H2112" s="161"/>
      <c r="I2112" s="161"/>
      <c r="J2112" s="161"/>
      <c r="K2112" s="78"/>
      <c r="L2112" s="78"/>
      <c r="M2112" s="78"/>
      <c r="N2112" s="78"/>
      <c r="O2112" s="78"/>
      <c r="P2112" s="6"/>
      <c r="Q2112" s="6"/>
      <c r="R2112" s="6"/>
      <c r="S2112" s="6"/>
      <c r="T2112" s="6"/>
      <c r="U2112" s="6"/>
      <c r="V2112" s="6"/>
    </row>
    <row r="2113" spans="2:22" s="77" customFormat="1" x14ac:dyDescent="0.2">
      <c r="B2113" s="128"/>
      <c r="E2113" s="78"/>
      <c r="F2113" s="166"/>
      <c r="G2113" s="78"/>
      <c r="H2113" s="161"/>
      <c r="I2113" s="161"/>
      <c r="J2113" s="161"/>
      <c r="K2113" s="78"/>
      <c r="L2113" s="78"/>
      <c r="M2113" s="78"/>
      <c r="N2113" s="78"/>
      <c r="O2113" s="78"/>
      <c r="P2113" s="6"/>
      <c r="Q2113" s="6"/>
      <c r="R2113" s="6"/>
      <c r="S2113" s="6"/>
      <c r="T2113" s="6"/>
      <c r="U2113" s="6"/>
      <c r="V2113" s="6"/>
    </row>
    <row r="2114" spans="2:22" s="77" customFormat="1" x14ac:dyDescent="0.2">
      <c r="B2114" s="128"/>
      <c r="E2114" s="78"/>
      <c r="F2114" s="166"/>
      <c r="G2114" s="78"/>
      <c r="H2114" s="161"/>
      <c r="I2114" s="161"/>
      <c r="J2114" s="161"/>
      <c r="K2114" s="78"/>
      <c r="L2114" s="78"/>
      <c r="M2114" s="78"/>
      <c r="N2114" s="78"/>
      <c r="O2114" s="78"/>
      <c r="P2114" s="6"/>
      <c r="Q2114" s="6"/>
      <c r="R2114" s="6"/>
      <c r="S2114" s="6"/>
      <c r="T2114" s="6"/>
      <c r="U2114" s="6"/>
      <c r="V2114" s="6"/>
    </row>
    <row r="2115" spans="2:22" s="77" customFormat="1" x14ac:dyDescent="0.2">
      <c r="B2115" s="128"/>
      <c r="E2115" s="78"/>
      <c r="F2115" s="166"/>
      <c r="G2115" s="78"/>
      <c r="H2115" s="161"/>
      <c r="I2115" s="161"/>
      <c r="J2115" s="161"/>
      <c r="K2115" s="78"/>
      <c r="L2115" s="78"/>
      <c r="M2115" s="78"/>
      <c r="N2115" s="78"/>
      <c r="O2115" s="78"/>
      <c r="P2115" s="6"/>
      <c r="Q2115" s="6"/>
      <c r="R2115" s="6"/>
      <c r="S2115" s="6"/>
      <c r="T2115" s="6"/>
      <c r="U2115" s="6"/>
      <c r="V2115" s="6"/>
    </row>
    <row r="2116" spans="2:22" s="77" customFormat="1" x14ac:dyDescent="0.2">
      <c r="B2116" s="128"/>
      <c r="E2116" s="78"/>
      <c r="F2116" s="166"/>
      <c r="G2116" s="78"/>
      <c r="H2116" s="161"/>
      <c r="I2116" s="161"/>
      <c r="J2116" s="161"/>
      <c r="K2116" s="78"/>
      <c r="L2116" s="78"/>
      <c r="M2116" s="78"/>
      <c r="N2116" s="78"/>
      <c r="O2116" s="78"/>
      <c r="P2116" s="6"/>
      <c r="Q2116" s="6"/>
      <c r="R2116" s="6"/>
      <c r="S2116" s="6"/>
      <c r="T2116" s="6"/>
      <c r="U2116" s="6"/>
      <c r="V2116" s="6"/>
    </row>
    <row r="2117" spans="2:22" s="77" customFormat="1" x14ac:dyDescent="0.2">
      <c r="B2117" s="128"/>
      <c r="E2117" s="78"/>
      <c r="F2117" s="166"/>
      <c r="G2117" s="78"/>
      <c r="H2117" s="161"/>
      <c r="I2117" s="161"/>
      <c r="J2117" s="161"/>
      <c r="K2117" s="78"/>
      <c r="L2117" s="78"/>
      <c r="M2117" s="78"/>
      <c r="N2117" s="78"/>
      <c r="O2117" s="78"/>
      <c r="P2117" s="6"/>
      <c r="Q2117" s="6"/>
      <c r="R2117" s="6"/>
      <c r="S2117" s="6"/>
      <c r="T2117" s="6"/>
      <c r="U2117" s="6"/>
      <c r="V2117" s="6"/>
    </row>
    <row r="2118" spans="2:22" s="77" customFormat="1" x14ac:dyDescent="0.2">
      <c r="B2118" s="128"/>
      <c r="E2118" s="78"/>
      <c r="F2118" s="166"/>
      <c r="G2118" s="78"/>
      <c r="H2118" s="161"/>
      <c r="I2118" s="161"/>
      <c r="J2118" s="161"/>
      <c r="K2118" s="78"/>
      <c r="L2118" s="78"/>
      <c r="M2118" s="78"/>
      <c r="N2118" s="78"/>
      <c r="O2118" s="78"/>
      <c r="P2118" s="6"/>
      <c r="Q2118" s="6"/>
      <c r="R2118" s="6"/>
      <c r="S2118" s="6"/>
      <c r="T2118" s="6"/>
      <c r="U2118" s="6"/>
      <c r="V2118" s="6"/>
    </row>
    <row r="2119" spans="2:22" s="77" customFormat="1" x14ac:dyDescent="0.2">
      <c r="B2119" s="128"/>
      <c r="E2119" s="78"/>
      <c r="F2119" s="166"/>
      <c r="G2119" s="78"/>
      <c r="H2119" s="161"/>
      <c r="I2119" s="161"/>
      <c r="J2119" s="161"/>
      <c r="K2119" s="78"/>
      <c r="L2119" s="78"/>
      <c r="M2119" s="78"/>
      <c r="N2119" s="78"/>
      <c r="O2119" s="78"/>
      <c r="P2119" s="6"/>
      <c r="Q2119" s="6"/>
      <c r="R2119" s="6"/>
      <c r="S2119" s="6"/>
      <c r="T2119" s="6"/>
      <c r="U2119" s="6"/>
      <c r="V2119" s="6"/>
    </row>
    <row r="2120" spans="2:22" s="77" customFormat="1" x14ac:dyDescent="0.2">
      <c r="B2120" s="128"/>
      <c r="E2120" s="78"/>
      <c r="F2120" s="166"/>
      <c r="G2120" s="78"/>
      <c r="H2120" s="161"/>
      <c r="I2120" s="161"/>
      <c r="J2120" s="161"/>
      <c r="K2120" s="78"/>
      <c r="L2120" s="78"/>
      <c r="M2120" s="78"/>
      <c r="N2120" s="78"/>
      <c r="O2120" s="78"/>
      <c r="P2120" s="6"/>
      <c r="Q2120" s="6"/>
      <c r="R2120" s="6"/>
      <c r="S2120" s="6"/>
      <c r="T2120" s="6"/>
      <c r="U2120" s="6"/>
      <c r="V2120" s="6"/>
    </row>
    <row r="2121" spans="2:22" s="77" customFormat="1" x14ac:dyDescent="0.2">
      <c r="B2121" s="128"/>
      <c r="E2121" s="78"/>
      <c r="F2121" s="166"/>
      <c r="G2121" s="78"/>
      <c r="H2121" s="161"/>
      <c r="I2121" s="161"/>
      <c r="J2121" s="161"/>
      <c r="K2121" s="78"/>
      <c r="L2121" s="78"/>
      <c r="M2121" s="78"/>
      <c r="N2121" s="78"/>
      <c r="O2121" s="78"/>
      <c r="P2121" s="6"/>
      <c r="Q2121" s="6"/>
      <c r="R2121" s="6"/>
      <c r="S2121" s="6"/>
      <c r="T2121" s="6"/>
      <c r="U2121" s="6"/>
      <c r="V2121" s="6"/>
    </row>
    <row r="2122" spans="2:22" s="77" customFormat="1" x14ac:dyDescent="0.2">
      <c r="B2122" s="128"/>
      <c r="E2122" s="78"/>
      <c r="F2122" s="166"/>
      <c r="G2122" s="78"/>
      <c r="H2122" s="161"/>
      <c r="I2122" s="161"/>
      <c r="J2122" s="161"/>
      <c r="K2122" s="78"/>
      <c r="L2122" s="78"/>
      <c r="M2122" s="78"/>
      <c r="N2122" s="78"/>
      <c r="O2122" s="78"/>
      <c r="P2122" s="6"/>
      <c r="Q2122" s="6"/>
      <c r="R2122" s="6"/>
      <c r="S2122" s="6"/>
      <c r="T2122" s="6"/>
      <c r="U2122" s="6"/>
      <c r="V2122" s="6"/>
    </row>
    <row r="2123" spans="2:22" s="77" customFormat="1" x14ac:dyDescent="0.2">
      <c r="B2123" s="128"/>
      <c r="E2123" s="78"/>
      <c r="F2123" s="166"/>
      <c r="G2123" s="78"/>
      <c r="H2123" s="161"/>
      <c r="I2123" s="161"/>
      <c r="J2123" s="161"/>
      <c r="K2123" s="78"/>
      <c r="L2123" s="78"/>
      <c r="M2123" s="78"/>
      <c r="N2123" s="78"/>
      <c r="O2123" s="78"/>
      <c r="P2123" s="6"/>
      <c r="Q2123" s="6"/>
      <c r="R2123" s="6"/>
      <c r="S2123" s="6"/>
      <c r="T2123" s="6"/>
      <c r="U2123" s="6"/>
      <c r="V2123" s="6"/>
    </row>
    <row r="2124" spans="2:22" s="77" customFormat="1" x14ac:dyDescent="0.2">
      <c r="B2124" s="128"/>
      <c r="E2124" s="78"/>
      <c r="F2124" s="166"/>
      <c r="G2124" s="78"/>
      <c r="H2124" s="161"/>
      <c r="I2124" s="161"/>
      <c r="J2124" s="161"/>
      <c r="K2124" s="78"/>
      <c r="L2124" s="78"/>
      <c r="M2124" s="78"/>
      <c r="N2124" s="78"/>
      <c r="O2124" s="78"/>
      <c r="P2124" s="6"/>
      <c r="Q2124" s="6"/>
      <c r="R2124" s="6"/>
      <c r="S2124" s="6"/>
      <c r="T2124" s="6"/>
      <c r="U2124" s="6"/>
      <c r="V2124" s="6"/>
    </row>
    <row r="2125" spans="2:22" s="77" customFormat="1" x14ac:dyDescent="0.2">
      <c r="B2125" s="128"/>
      <c r="E2125" s="78"/>
      <c r="F2125" s="166"/>
      <c r="G2125" s="78"/>
      <c r="H2125" s="161"/>
      <c r="I2125" s="161"/>
      <c r="J2125" s="161"/>
      <c r="K2125" s="78"/>
      <c r="L2125" s="78"/>
      <c r="M2125" s="78"/>
      <c r="N2125" s="78"/>
      <c r="O2125" s="78"/>
      <c r="P2125" s="6"/>
      <c r="Q2125" s="6"/>
      <c r="R2125" s="6"/>
      <c r="S2125" s="6"/>
      <c r="T2125" s="6"/>
      <c r="U2125" s="6"/>
      <c r="V2125" s="6"/>
    </row>
    <row r="2126" spans="2:22" s="77" customFormat="1" x14ac:dyDescent="0.2">
      <c r="B2126" s="128"/>
      <c r="E2126" s="78"/>
      <c r="F2126" s="166"/>
      <c r="G2126" s="78"/>
      <c r="H2126" s="161"/>
      <c r="I2126" s="161"/>
      <c r="J2126" s="161"/>
      <c r="K2126" s="78"/>
      <c r="L2126" s="78"/>
      <c r="M2126" s="78"/>
      <c r="N2126" s="78"/>
      <c r="O2126" s="78"/>
      <c r="P2126" s="6"/>
      <c r="Q2126" s="6"/>
      <c r="R2126" s="6"/>
      <c r="S2126" s="6"/>
      <c r="T2126" s="6"/>
      <c r="U2126" s="6"/>
      <c r="V2126" s="6"/>
    </row>
    <row r="2127" spans="2:22" s="77" customFormat="1" x14ac:dyDescent="0.2">
      <c r="B2127" s="128"/>
      <c r="E2127" s="78"/>
      <c r="F2127" s="166"/>
      <c r="G2127" s="78"/>
      <c r="H2127" s="161"/>
      <c r="I2127" s="161"/>
      <c r="J2127" s="161"/>
      <c r="K2127" s="78"/>
      <c r="L2127" s="78"/>
      <c r="M2127" s="78"/>
      <c r="N2127" s="78"/>
      <c r="O2127" s="78"/>
      <c r="P2127" s="6"/>
      <c r="Q2127" s="6"/>
      <c r="R2127" s="6"/>
      <c r="S2127" s="6"/>
      <c r="T2127" s="6"/>
      <c r="U2127" s="6"/>
      <c r="V2127" s="6"/>
    </row>
    <row r="2128" spans="2:22" s="77" customFormat="1" x14ac:dyDescent="0.2">
      <c r="B2128" s="128"/>
      <c r="E2128" s="78"/>
      <c r="F2128" s="166"/>
      <c r="G2128" s="78"/>
      <c r="H2128" s="161"/>
      <c r="I2128" s="161"/>
      <c r="J2128" s="161"/>
      <c r="K2128" s="78"/>
      <c r="L2128" s="78"/>
      <c r="M2128" s="78"/>
      <c r="N2128" s="78"/>
      <c r="O2128" s="78"/>
      <c r="P2128" s="6"/>
      <c r="Q2128" s="6"/>
      <c r="R2128" s="6"/>
      <c r="S2128" s="6"/>
      <c r="T2128" s="6"/>
      <c r="U2128" s="6"/>
      <c r="V2128" s="6"/>
    </row>
    <row r="2129" spans="2:22" s="77" customFormat="1" x14ac:dyDescent="0.2">
      <c r="B2129" s="128"/>
      <c r="E2129" s="78"/>
      <c r="F2129" s="166"/>
      <c r="G2129" s="78"/>
      <c r="H2129" s="161"/>
      <c r="I2129" s="161"/>
      <c r="J2129" s="161"/>
      <c r="K2129" s="78"/>
      <c r="L2129" s="78"/>
      <c r="M2129" s="78"/>
      <c r="N2129" s="78"/>
      <c r="O2129" s="78"/>
      <c r="P2129" s="6"/>
      <c r="Q2129" s="6"/>
      <c r="R2129" s="6"/>
      <c r="S2129" s="6"/>
      <c r="T2129" s="6"/>
      <c r="U2129" s="6"/>
      <c r="V2129" s="6"/>
    </row>
    <row r="2130" spans="2:22" s="77" customFormat="1" x14ac:dyDescent="0.2">
      <c r="B2130" s="128"/>
      <c r="E2130" s="78"/>
      <c r="F2130" s="166"/>
      <c r="G2130" s="78"/>
      <c r="H2130" s="161"/>
      <c r="I2130" s="161"/>
      <c r="J2130" s="161"/>
      <c r="K2130" s="78"/>
      <c r="L2130" s="78"/>
      <c r="M2130" s="78"/>
      <c r="N2130" s="78"/>
      <c r="O2130" s="78"/>
      <c r="P2130" s="6"/>
      <c r="Q2130" s="6"/>
      <c r="R2130" s="6"/>
      <c r="S2130" s="6"/>
      <c r="T2130" s="6"/>
      <c r="U2130" s="6"/>
      <c r="V2130" s="6"/>
    </row>
    <row r="2131" spans="2:22" s="77" customFormat="1" x14ac:dyDescent="0.2">
      <c r="B2131" s="128"/>
      <c r="E2131" s="78"/>
      <c r="F2131" s="166"/>
      <c r="G2131" s="78"/>
      <c r="H2131" s="161"/>
      <c r="I2131" s="161"/>
      <c r="J2131" s="161"/>
      <c r="K2131" s="78"/>
      <c r="L2131" s="78"/>
      <c r="M2131" s="78"/>
      <c r="N2131" s="78"/>
      <c r="O2131" s="78"/>
      <c r="P2131" s="6"/>
      <c r="Q2131" s="6"/>
      <c r="R2131" s="6"/>
      <c r="S2131" s="6"/>
      <c r="T2131" s="6"/>
      <c r="U2131" s="6"/>
      <c r="V2131" s="6"/>
    </row>
    <row r="2132" spans="2:22" s="77" customFormat="1" x14ac:dyDescent="0.2">
      <c r="B2132" s="128"/>
      <c r="E2132" s="78"/>
      <c r="F2132" s="166"/>
      <c r="G2132" s="78"/>
      <c r="H2132" s="161"/>
      <c r="I2132" s="161"/>
      <c r="J2132" s="161"/>
      <c r="K2132" s="78"/>
      <c r="L2132" s="78"/>
      <c r="M2132" s="78"/>
      <c r="N2132" s="78"/>
      <c r="O2132" s="78"/>
      <c r="P2132" s="6"/>
      <c r="Q2132" s="6"/>
      <c r="R2132" s="6"/>
      <c r="S2132" s="6"/>
      <c r="T2132" s="6"/>
      <c r="U2132" s="6"/>
      <c r="V2132" s="6"/>
    </row>
    <row r="2133" spans="2:22" s="77" customFormat="1" x14ac:dyDescent="0.2">
      <c r="B2133" s="128"/>
      <c r="E2133" s="78"/>
      <c r="F2133" s="166"/>
      <c r="G2133" s="78"/>
      <c r="H2133" s="161"/>
      <c r="I2133" s="161"/>
      <c r="J2133" s="161"/>
      <c r="K2133" s="78"/>
      <c r="L2133" s="78"/>
      <c r="M2133" s="78"/>
      <c r="N2133" s="78"/>
      <c r="O2133" s="78"/>
      <c r="P2133" s="6"/>
      <c r="Q2133" s="6"/>
      <c r="R2133" s="6"/>
      <c r="S2133" s="6"/>
      <c r="T2133" s="6"/>
      <c r="U2133" s="6"/>
      <c r="V2133" s="6"/>
    </row>
    <row r="2134" spans="2:22" s="77" customFormat="1" x14ac:dyDescent="0.2">
      <c r="B2134" s="128"/>
      <c r="E2134" s="78"/>
      <c r="F2134" s="166"/>
      <c r="G2134" s="78"/>
      <c r="H2134" s="161"/>
      <c r="I2134" s="161"/>
      <c r="J2134" s="161"/>
      <c r="K2134" s="78"/>
      <c r="L2134" s="78"/>
      <c r="M2134" s="78"/>
      <c r="N2134" s="78"/>
      <c r="O2134" s="78"/>
      <c r="P2134" s="6"/>
      <c r="Q2134" s="6"/>
      <c r="R2134" s="6"/>
      <c r="S2134" s="6"/>
      <c r="T2134" s="6"/>
      <c r="U2134" s="6"/>
      <c r="V2134" s="6"/>
    </row>
    <row r="2135" spans="2:22" s="77" customFormat="1" x14ac:dyDescent="0.2">
      <c r="B2135" s="128"/>
      <c r="E2135" s="78"/>
      <c r="F2135" s="166"/>
      <c r="G2135" s="78"/>
      <c r="H2135" s="161"/>
      <c r="I2135" s="161"/>
      <c r="J2135" s="161"/>
      <c r="K2135" s="78"/>
      <c r="L2135" s="78"/>
      <c r="M2135" s="78"/>
      <c r="N2135" s="78"/>
      <c r="O2135" s="78"/>
      <c r="P2135" s="6"/>
      <c r="Q2135" s="6"/>
      <c r="R2135" s="6"/>
      <c r="S2135" s="6"/>
      <c r="T2135" s="6"/>
      <c r="U2135" s="6"/>
      <c r="V2135" s="6"/>
    </row>
    <row r="2136" spans="2:22" s="77" customFormat="1" x14ac:dyDescent="0.2">
      <c r="B2136" s="128"/>
      <c r="E2136" s="78"/>
      <c r="F2136" s="166"/>
      <c r="G2136" s="78"/>
      <c r="H2136" s="161"/>
      <c r="I2136" s="161"/>
      <c r="J2136" s="161"/>
      <c r="K2136" s="78"/>
      <c r="L2136" s="78"/>
      <c r="M2136" s="78"/>
      <c r="N2136" s="78"/>
      <c r="O2136" s="78"/>
      <c r="P2136" s="6"/>
      <c r="Q2136" s="6"/>
      <c r="R2136" s="6"/>
      <c r="S2136" s="6"/>
      <c r="T2136" s="6"/>
      <c r="U2136" s="6"/>
      <c r="V2136" s="6"/>
    </row>
    <row r="2137" spans="2:22" s="77" customFormat="1" x14ac:dyDescent="0.2">
      <c r="B2137" s="128"/>
      <c r="E2137" s="78"/>
      <c r="F2137" s="166"/>
      <c r="G2137" s="78"/>
      <c r="H2137" s="161"/>
      <c r="I2137" s="161"/>
      <c r="J2137" s="161"/>
      <c r="K2137" s="78"/>
      <c r="L2137" s="78"/>
      <c r="M2137" s="78"/>
      <c r="N2137" s="78"/>
      <c r="O2137" s="78"/>
      <c r="P2137" s="6"/>
      <c r="Q2137" s="6"/>
      <c r="R2137" s="6"/>
      <c r="S2137" s="6"/>
      <c r="T2137" s="6"/>
      <c r="U2137" s="6"/>
      <c r="V2137" s="6"/>
    </row>
    <row r="2138" spans="2:22" s="77" customFormat="1" x14ac:dyDescent="0.2">
      <c r="B2138" s="128"/>
      <c r="E2138" s="78"/>
      <c r="F2138" s="166"/>
      <c r="G2138" s="78"/>
      <c r="H2138" s="161"/>
      <c r="I2138" s="161"/>
      <c r="J2138" s="161"/>
      <c r="K2138" s="78"/>
      <c r="L2138" s="78"/>
      <c r="M2138" s="78"/>
      <c r="N2138" s="78"/>
      <c r="O2138" s="78"/>
      <c r="P2138" s="6"/>
      <c r="Q2138" s="6"/>
      <c r="R2138" s="6"/>
      <c r="S2138" s="6"/>
      <c r="T2138" s="6"/>
      <c r="U2138" s="6"/>
      <c r="V2138" s="6"/>
    </row>
    <row r="2139" spans="2:22" s="77" customFormat="1" x14ac:dyDescent="0.2">
      <c r="B2139" s="128"/>
      <c r="E2139" s="78"/>
      <c r="F2139" s="166"/>
      <c r="G2139" s="78"/>
      <c r="H2139" s="161"/>
      <c r="I2139" s="161"/>
      <c r="J2139" s="161"/>
      <c r="K2139" s="78"/>
      <c r="L2139" s="78"/>
      <c r="M2139" s="78"/>
      <c r="N2139" s="78"/>
      <c r="O2139" s="78"/>
      <c r="P2139" s="6"/>
      <c r="Q2139" s="6"/>
      <c r="R2139" s="6"/>
      <c r="S2139" s="6"/>
      <c r="T2139" s="6"/>
      <c r="U2139" s="6"/>
      <c r="V2139" s="6"/>
    </row>
    <row r="2140" spans="2:22" s="77" customFormat="1" x14ac:dyDescent="0.2">
      <c r="B2140" s="128"/>
      <c r="E2140" s="78"/>
      <c r="F2140" s="166"/>
      <c r="G2140" s="78"/>
      <c r="H2140" s="161"/>
      <c r="I2140" s="161"/>
      <c r="J2140" s="161"/>
      <c r="K2140" s="78"/>
      <c r="L2140" s="78"/>
      <c r="M2140" s="78"/>
      <c r="N2140" s="78"/>
      <c r="O2140" s="78"/>
      <c r="P2140" s="6"/>
      <c r="Q2140" s="6"/>
      <c r="R2140" s="6"/>
      <c r="S2140" s="6"/>
      <c r="T2140" s="6"/>
      <c r="U2140" s="6"/>
      <c r="V2140" s="6"/>
    </row>
    <row r="2141" spans="2:22" s="77" customFormat="1" x14ac:dyDescent="0.2">
      <c r="B2141" s="128"/>
      <c r="E2141" s="78"/>
      <c r="F2141" s="166"/>
      <c r="G2141" s="78"/>
      <c r="H2141" s="161"/>
      <c r="I2141" s="161"/>
      <c r="J2141" s="161"/>
      <c r="K2141" s="78"/>
      <c r="L2141" s="78"/>
      <c r="M2141" s="78"/>
      <c r="N2141" s="78"/>
      <c r="O2141" s="78"/>
      <c r="P2141" s="6"/>
      <c r="Q2141" s="6"/>
      <c r="R2141" s="6"/>
      <c r="S2141" s="6"/>
      <c r="T2141" s="6"/>
      <c r="U2141" s="6"/>
      <c r="V2141" s="6"/>
    </row>
    <row r="2142" spans="2:22" s="77" customFormat="1" x14ac:dyDescent="0.2">
      <c r="B2142" s="128"/>
      <c r="E2142" s="78"/>
      <c r="F2142" s="166"/>
      <c r="G2142" s="78"/>
      <c r="H2142" s="161"/>
      <c r="I2142" s="161"/>
      <c r="J2142" s="161"/>
      <c r="K2142" s="78"/>
      <c r="L2142" s="78"/>
      <c r="M2142" s="78"/>
      <c r="N2142" s="78"/>
      <c r="O2142" s="78"/>
      <c r="P2142" s="6"/>
      <c r="Q2142" s="6"/>
      <c r="R2142" s="6"/>
      <c r="S2142" s="6"/>
      <c r="T2142" s="6"/>
      <c r="U2142" s="6"/>
      <c r="V2142" s="6"/>
    </row>
    <row r="2143" spans="2:22" s="77" customFormat="1" x14ac:dyDescent="0.2">
      <c r="B2143" s="128"/>
      <c r="E2143" s="78"/>
      <c r="F2143" s="166"/>
      <c r="G2143" s="78"/>
      <c r="H2143" s="161"/>
      <c r="I2143" s="161"/>
      <c r="J2143" s="161"/>
      <c r="K2143" s="78"/>
      <c r="L2143" s="78"/>
      <c r="M2143" s="78"/>
      <c r="N2143" s="78"/>
      <c r="O2143" s="78"/>
      <c r="P2143" s="6"/>
      <c r="Q2143" s="6"/>
      <c r="R2143" s="6"/>
      <c r="S2143" s="6"/>
      <c r="T2143" s="6"/>
      <c r="U2143" s="6"/>
      <c r="V2143" s="6"/>
    </row>
    <row r="2144" spans="2:22" s="77" customFormat="1" x14ac:dyDescent="0.2">
      <c r="B2144" s="128"/>
      <c r="E2144" s="78"/>
      <c r="F2144" s="166"/>
      <c r="G2144" s="78"/>
      <c r="H2144" s="161"/>
      <c r="I2144" s="161"/>
      <c r="J2144" s="161"/>
      <c r="K2144" s="78"/>
      <c r="L2144" s="78"/>
      <c r="M2144" s="78"/>
      <c r="N2144" s="78"/>
      <c r="O2144" s="78"/>
      <c r="P2144" s="6"/>
      <c r="Q2144" s="6"/>
      <c r="R2144" s="6"/>
      <c r="S2144" s="6"/>
      <c r="T2144" s="6"/>
      <c r="U2144" s="6"/>
      <c r="V2144" s="6"/>
    </row>
    <row r="2145" spans="2:22" s="77" customFormat="1" x14ac:dyDescent="0.2">
      <c r="B2145" s="128"/>
      <c r="E2145" s="78"/>
      <c r="F2145" s="166"/>
      <c r="G2145" s="78"/>
      <c r="H2145" s="161"/>
      <c r="I2145" s="161"/>
      <c r="J2145" s="161"/>
      <c r="K2145" s="78"/>
      <c r="L2145" s="78"/>
      <c r="M2145" s="78"/>
      <c r="N2145" s="78"/>
      <c r="O2145" s="78"/>
      <c r="P2145" s="6"/>
      <c r="Q2145" s="6"/>
      <c r="R2145" s="6"/>
      <c r="S2145" s="6"/>
      <c r="T2145" s="6"/>
      <c r="U2145" s="6"/>
      <c r="V2145" s="6"/>
    </row>
    <row r="2146" spans="2:22" s="77" customFormat="1" x14ac:dyDescent="0.2">
      <c r="B2146" s="128"/>
      <c r="E2146" s="78"/>
      <c r="F2146" s="166"/>
      <c r="G2146" s="78"/>
      <c r="H2146" s="161"/>
      <c r="I2146" s="161"/>
      <c r="J2146" s="161"/>
      <c r="K2146" s="78"/>
      <c r="L2146" s="78"/>
      <c r="M2146" s="78"/>
      <c r="N2146" s="78"/>
      <c r="O2146" s="78"/>
      <c r="P2146" s="6"/>
      <c r="Q2146" s="6"/>
      <c r="R2146" s="6"/>
      <c r="S2146" s="6"/>
      <c r="T2146" s="6"/>
      <c r="U2146" s="6"/>
      <c r="V2146" s="6"/>
    </row>
    <row r="2147" spans="2:22" s="77" customFormat="1" x14ac:dyDescent="0.2">
      <c r="B2147" s="128"/>
      <c r="E2147" s="78"/>
      <c r="F2147" s="166"/>
      <c r="G2147" s="78"/>
      <c r="H2147" s="161"/>
      <c r="I2147" s="161"/>
      <c r="J2147" s="161"/>
      <c r="K2147" s="78"/>
      <c r="L2147" s="78"/>
      <c r="M2147" s="78"/>
      <c r="N2147" s="78"/>
      <c r="O2147" s="78"/>
      <c r="P2147" s="6"/>
      <c r="Q2147" s="6"/>
      <c r="R2147" s="6"/>
      <c r="S2147" s="6"/>
      <c r="T2147" s="6"/>
      <c r="U2147" s="6"/>
      <c r="V2147" s="6"/>
    </row>
    <row r="2148" spans="2:22" s="77" customFormat="1" x14ac:dyDescent="0.2">
      <c r="B2148" s="128"/>
      <c r="E2148" s="78"/>
      <c r="F2148" s="166"/>
      <c r="G2148" s="78"/>
      <c r="H2148" s="161"/>
      <c r="I2148" s="161"/>
      <c r="J2148" s="161"/>
      <c r="K2148" s="78"/>
      <c r="L2148" s="78"/>
      <c r="M2148" s="78"/>
      <c r="N2148" s="78"/>
      <c r="O2148" s="78"/>
      <c r="P2148" s="6"/>
      <c r="Q2148" s="6"/>
      <c r="R2148" s="6"/>
      <c r="S2148" s="6"/>
      <c r="T2148" s="6"/>
      <c r="U2148" s="6"/>
      <c r="V2148" s="6"/>
    </row>
    <row r="2149" spans="2:22" s="77" customFormat="1" x14ac:dyDescent="0.2">
      <c r="B2149" s="128"/>
      <c r="E2149" s="78"/>
      <c r="F2149" s="166"/>
      <c r="G2149" s="78"/>
      <c r="H2149" s="161"/>
      <c r="I2149" s="161"/>
      <c r="J2149" s="161"/>
      <c r="K2149" s="78"/>
      <c r="L2149" s="78"/>
      <c r="M2149" s="78"/>
      <c r="N2149" s="78"/>
      <c r="O2149" s="78"/>
      <c r="P2149" s="6"/>
      <c r="Q2149" s="6"/>
      <c r="R2149" s="6"/>
      <c r="S2149" s="6"/>
      <c r="T2149" s="6"/>
      <c r="U2149" s="6"/>
      <c r="V2149" s="6"/>
    </row>
    <row r="2150" spans="2:22" s="77" customFormat="1" x14ac:dyDescent="0.2">
      <c r="B2150" s="128"/>
      <c r="E2150" s="78"/>
      <c r="F2150" s="166"/>
      <c r="G2150" s="78"/>
      <c r="H2150" s="161"/>
      <c r="I2150" s="161"/>
      <c r="J2150" s="161"/>
      <c r="K2150" s="78"/>
      <c r="L2150" s="78"/>
      <c r="M2150" s="78"/>
      <c r="N2150" s="78"/>
      <c r="O2150" s="78"/>
      <c r="P2150" s="6"/>
      <c r="Q2150" s="6"/>
      <c r="R2150" s="6"/>
      <c r="S2150" s="6"/>
      <c r="T2150" s="6"/>
      <c r="U2150" s="6"/>
      <c r="V2150" s="6"/>
    </row>
    <row r="2151" spans="2:22" s="77" customFormat="1" x14ac:dyDescent="0.2">
      <c r="B2151" s="128"/>
      <c r="E2151" s="78"/>
      <c r="F2151" s="166"/>
      <c r="G2151" s="78"/>
      <c r="H2151" s="161"/>
      <c r="I2151" s="161"/>
      <c r="J2151" s="161"/>
      <c r="K2151" s="78"/>
      <c r="L2151" s="78"/>
      <c r="M2151" s="78"/>
      <c r="N2151" s="78"/>
      <c r="O2151" s="78"/>
      <c r="P2151" s="6"/>
      <c r="Q2151" s="6"/>
      <c r="R2151" s="6"/>
      <c r="S2151" s="6"/>
      <c r="T2151" s="6"/>
      <c r="U2151" s="6"/>
      <c r="V2151" s="6"/>
    </row>
    <row r="2152" spans="2:22" s="77" customFormat="1" x14ac:dyDescent="0.2">
      <c r="B2152" s="128"/>
      <c r="E2152" s="78"/>
      <c r="F2152" s="166"/>
      <c r="G2152" s="78"/>
      <c r="H2152" s="161"/>
      <c r="I2152" s="161"/>
      <c r="J2152" s="161"/>
      <c r="K2152" s="78"/>
      <c r="L2152" s="78"/>
      <c r="M2152" s="78"/>
      <c r="N2152" s="78"/>
      <c r="O2152" s="78"/>
      <c r="P2152" s="6"/>
      <c r="Q2152" s="6"/>
      <c r="R2152" s="6"/>
      <c r="S2152" s="6"/>
      <c r="T2152" s="6"/>
      <c r="U2152" s="6"/>
      <c r="V2152" s="6"/>
    </row>
    <row r="2153" spans="2:22" s="77" customFormat="1" x14ac:dyDescent="0.2">
      <c r="B2153" s="128"/>
      <c r="E2153" s="78"/>
      <c r="F2153" s="166"/>
      <c r="G2153" s="78"/>
      <c r="H2153" s="161"/>
      <c r="I2153" s="161"/>
      <c r="J2153" s="161"/>
      <c r="K2153" s="78"/>
      <c r="L2153" s="78"/>
      <c r="M2153" s="78"/>
      <c r="N2153" s="78"/>
      <c r="O2153" s="78"/>
      <c r="P2153" s="6"/>
      <c r="Q2153" s="6"/>
      <c r="R2153" s="6"/>
      <c r="S2153" s="6"/>
      <c r="T2153" s="6"/>
      <c r="U2153" s="6"/>
      <c r="V2153" s="6"/>
    </row>
    <row r="2154" spans="2:22" s="77" customFormat="1" x14ac:dyDescent="0.2">
      <c r="B2154" s="128"/>
      <c r="E2154" s="78"/>
      <c r="F2154" s="166"/>
      <c r="G2154" s="78"/>
      <c r="H2154" s="161"/>
      <c r="I2154" s="161"/>
      <c r="J2154" s="161"/>
      <c r="K2154" s="78"/>
      <c r="L2154" s="78"/>
      <c r="M2154" s="78"/>
      <c r="N2154" s="78"/>
      <c r="O2154" s="78"/>
      <c r="P2154" s="6"/>
      <c r="Q2154" s="6"/>
      <c r="R2154" s="6"/>
      <c r="S2154" s="6"/>
      <c r="T2154" s="6"/>
      <c r="U2154" s="6"/>
      <c r="V2154" s="6"/>
    </row>
    <row r="2155" spans="2:22" s="77" customFormat="1" x14ac:dyDescent="0.2">
      <c r="B2155" s="128"/>
      <c r="E2155" s="78"/>
      <c r="F2155" s="166"/>
      <c r="G2155" s="78"/>
      <c r="H2155" s="161"/>
      <c r="I2155" s="161"/>
      <c r="J2155" s="161"/>
      <c r="K2155" s="78"/>
      <c r="L2155" s="78"/>
      <c r="M2155" s="78"/>
      <c r="N2155" s="78"/>
      <c r="O2155" s="78"/>
      <c r="P2155" s="6"/>
      <c r="Q2155" s="6"/>
      <c r="R2155" s="6"/>
      <c r="S2155" s="6"/>
      <c r="T2155" s="6"/>
      <c r="U2155" s="6"/>
      <c r="V2155" s="6"/>
    </row>
    <row r="2156" spans="2:22" s="77" customFormat="1" x14ac:dyDescent="0.2">
      <c r="B2156" s="128"/>
      <c r="E2156" s="78"/>
      <c r="F2156" s="166"/>
      <c r="G2156" s="78"/>
      <c r="H2156" s="161"/>
      <c r="I2156" s="161"/>
      <c r="J2156" s="161"/>
      <c r="K2156" s="78"/>
      <c r="L2156" s="78"/>
      <c r="M2156" s="78"/>
      <c r="N2156" s="78"/>
      <c r="O2156" s="78"/>
      <c r="P2156" s="6"/>
      <c r="Q2156" s="6"/>
      <c r="R2156" s="6"/>
      <c r="S2156" s="6"/>
      <c r="T2156" s="6"/>
      <c r="U2156" s="6"/>
      <c r="V2156" s="6"/>
    </row>
    <row r="2157" spans="2:22" s="77" customFormat="1" x14ac:dyDescent="0.2">
      <c r="B2157" s="128"/>
      <c r="E2157" s="78"/>
      <c r="F2157" s="166"/>
      <c r="G2157" s="78"/>
      <c r="H2157" s="161"/>
      <c r="I2157" s="161"/>
      <c r="J2157" s="161"/>
      <c r="K2157" s="78"/>
      <c r="L2157" s="78"/>
      <c r="M2157" s="78"/>
      <c r="N2157" s="78"/>
      <c r="O2157" s="78"/>
      <c r="P2157" s="6"/>
      <c r="Q2157" s="6"/>
      <c r="R2157" s="6"/>
      <c r="S2157" s="6"/>
      <c r="T2157" s="6"/>
      <c r="U2157" s="6"/>
      <c r="V2157" s="6"/>
    </row>
    <row r="2158" spans="2:22" s="77" customFormat="1" x14ac:dyDescent="0.2">
      <c r="B2158" s="128"/>
      <c r="E2158" s="78"/>
      <c r="F2158" s="166"/>
      <c r="G2158" s="78"/>
      <c r="H2158" s="161"/>
      <c r="I2158" s="161"/>
      <c r="J2158" s="161"/>
      <c r="K2158" s="78"/>
      <c r="L2158" s="78"/>
      <c r="M2158" s="78"/>
      <c r="N2158" s="78"/>
      <c r="O2158" s="78"/>
      <c r="P2158" s="6"/>
      <c r="Q2158" s="6"/>
      <c r="R2158" s="6"/>
      <c r="S2158" s="6"/>
      <c r="T2158" s="6"/>
      <c r="U2158" s="6"/>
      <c r="V2158" s="6"/>
    </row>
    <row r="2159" spans="2:22" s="77" customFormat="1" x14ac:dyDescent="0.2">
      <c r="B2159" s="128"/>
      <c r="E2159" s="78"/>
      <c r="F2159" s="166"/>
      <c r="G2159" s="78"/>
      <c r="H2159" s="161"/>
      <c r="I2159" s="161"/>
      <c r="J2159" s="161"/>
      <c r="K2159" s="78"/>
      <c r="L2159" s="78"/>
      <c r="M2159" s="78"/>
      <c r="N2159" s="78"/>
      <c r="O2159" s="78"/>
      <c r="P2159" s="6"/>
      <c r="Q2159" s="6"/>
      <c r="R2159" s="6"/>
      <c r="S2159" s="6"/>
      <c r="T2159" s="6"/>
      <c r="U2159" s="6"/>
      <c r="V2159" s="6"/>
    </row>
    <row r="2160" spans="2:22" s="77" customFormat="1" x14ac:dyDescent="0.2">
      <c r="B2160" s="128"/>
      <c r="E2160" s="78"/>
      <c r="F2160" s="166"/>
      <c r="G2160" s="78"/>
      <c r="H2160" s="161"/>
      <c r="I2160" s="161"/>
      <c r="J2160" s="161"/>
      <c r="K2160" s="78"/>
      <c r="L2160" s="78"/>
      <c r="M2160" s="78"/>
      <c r="N2160" s="78"/>
      <c r="O2160" s="78"/>
      <c r="P2160" s="6"/>
      <c r="Q2160" s="6"/>
      <c r="R2160" s="6"/>
      <c r="S2160" s="6"/>
      <c r="T2160" s="6"/>
      <c r="U2160" s="6"/>
      <c r="V2160" s="6"/>
    </row>
    <row r="2161" spans="2:22" s="77" customFormat="1" x14ac:dyDescent="0.2">
      <c r="B2161" s="128"/>
      <c r="E2161" s="78"/>
      <c r="F2161" s="166"/>
      <c r="G2161" s="78"/>
      <c r="H2161" s="161"/>
      <c r="I2161" s="161"/>
      <c r="J2161" s="161"/>
      <c r="K2161" s="78"/>
      <c r="L2161" s="78"/>
      <c r="M2161" s="78"/>
      <c r="N2161" s="78"/>
      <c r="O2161" s="78"/>
      <c r="P2161" s="6"/>
      <c r="Q2161" s="6"/>
      <c r="R2161" s="6"/>
      <c r="S2161" s="6"/>
      <c r="T2161" s="6"/>
      <c r="U2161" s="6"/>
      <c r="V2161" s="6"/>
    </row>
    <row r="2162" spans="2:22" s="77" customFormat="1" x14ac:dyDescent="0.2">
      <c r="B2162" s="128"/>
      <c r="E2162" s="78"/>
      <c r="F2162" s="166"/>
      <c r="G2162" s="78"/>
      <c r="H2162" s="161"/>
      <c r="I2162" s="161"/>
      <c r="J2162" s="161"/>
      <c r="K2162" s="78"/>
      <c r="L2162" s="78"/>
      <c r="M2162" s="78"/>
      <c r="N2162" s="78"/>
      <c r="O2162" s="78"/>
      <c r="P2162" s="6"/>
      <c r="Q2162" s="6"/>
      <c r="R2162" s="6"/>
      <c r="S2162" s="6"/>
      <c r="T2162" s="6"/>
      <c r="U2162" s="6"/>
      <c r="V2162" s="6"/>
    </row>
    <row r="2163" spans="2:22" s="77" customFormat="1" x14ac:dyDescent="0.2">
      <c r="B2163" s="128"/>
      <c r="E2163" s="78"/>
      <c r="F2163" s="166"/>
      <c r="G2163" s="78"/>
      <c r="H2163" s="161"/>
      <c r="I2163" s="161"/>
      <c r="J2163" s="161"/>
      <c r="K2163" s="78"/>
      <c r="L2163" s="78"/>
      <c r="M2163" s="78"/>
      <c r="N2163" s="78"/>
      <c r="O2163" s="78"/>
      <c r="P2163" s="6"/>
      <c r="Q2163" s="6"/>
      <c r="R2163" s="6"/>
      <c r="S2163" s="6"/>
      <c r="T2163" s="6"/>
      <c r="U2163" s="6"/>
      <c r="V2163" s="6"/>
    </row>
    <row r="2164" spans="2:22" s="77" customFormat="1" x14ac:dyDescent="0.2">
      <c r="B2164" s="128"/>
      <c r="E2164" s="78"/>
      <c r="F2164" s="166"/>
      <c r="G2164" s="78"/>
      <c r="H2164" s="161"/>
      <c r="I2164" s="161"/>
      <c r="J2164" s="161"/>
      <c r="K2164" s="78"/>
      <c r="L2164" s="78"/>
      <c r="M2164" s="78"/>
      <c r="N2164" s="78"/>
      <c r="O2164" s="78"/>
      <c r="P2164" s="6"/>
      <c r="Q2164" s="6"/>
      <c r="R2164" s="6"/>
      <c r="S2164" s="6"/>
      <c r="T2164" s="6"/>
      <c r="U2164" s="6"/>
      <c r="V2164" s="6"/>
    </row>
    <row r="2165" spans="2:22" s="77" customFormat="1" x14ac:dyDescent="0.2">
      <c r="B2165" s="128"/>
      <c r="E2165" s="78"/>
      <c r="F2165" s="166"/>
      <c r="G2165" s="78"/>
      <c r="H2165" s="161"/>
      <c r="I2165" s="161"/>
      <c r="J2165" s="161"/>
      <c r="K2165" s="78"/>
      <c r="L2165" s="78"/>
      <c r="M2165" s="78"/>
      <c r="N2165" s="78"/>
      <c r="O2165" s="78"/>
      <c r="P2165" s="6"/>
      <c r="Q2165" s="6"/>
      <c r="R2165" s="6"/>
      <c r="S2165" s="6"/>
      <c r="T2165" s="6"/>
      <c r="U2165" s="6"/>
      <c r="V2165" s="6"/>
    </row>
    <row r="2166" spans="2:22" s="77" customFormat="1" x14ac:dyDescent="0.2">
      <c r="B2166" s="128"/>
      <c r="E2166" s="78"/>
      <c r="F2166" s="166"/>
      <c r="G2166" s="78"/>
      <c r="H2166" s="161"/>
      <c r="I2166" s="161"/>
      <c r="J2166" s="161"/>
      <c r="K2166" s="78"/>
      <c r="L2166" s="78"/>
      <c r="M2166" s="78"/>
      <c r="N2166" s="78"/>
      <c r="O2166" s="78"/>
      <c r="P2166" s="6"/>
      <c r="Q2166" s="6"/>
      <c r="R2166" s="6"/>
      <c r="S2166" s="6"/>
      <c r="T2166" s="6"/>
      <c r="U2166" s="6"/>
      <c r="V2166" s="6"/>
    </row>
    <row r="2167" spans="2:22" s="77" customFormat="1" x14ac:dyDescent="0.2">
      <c r="B2167" s="128"/>
      <c r="E2167" s="78"/>
      <c r="F2167" s="166"/>
      <c r="G2167" s="78"/>
      <c r="H2167" s="161"/>
      <c r="I2167" s="161"/>
      <c r="J2167" s="161"/>
      <c r="K2167" s="78"/>
      <c r="L2167" s="78"/>
      <c r="M2167" s="78"/>
      <c r="N2167" s="78"/>
      <c r="O2167" s="78"/>
      <c r="P2167" s="6"/>
      <c r="Q2167" s="6"/>
      <c r="R2167" s="6"/>
      <c r="S2167" s="6"/>
      <c r="T2167" s="6"/>
      <c r="U2167" s="6"/>
      <c r="V2167" s="6"/>
    </row>
    <row r="2168" spans="2:22" s="77" customFormat="1" x14ac:dyDescent="0.2">
      <c r="B2168" s="128"/>
      <c r="E2168" s="78"/>
      <c r="F2168" s="166"/>
      <c r="G2168" s="78"/>
      <c r="H2168" s="161"/>
      <c r="I2168" s="161"/>
      <c r="J2168" s="161"/>
      <c r="K2168" s="78"/>
      <c r="L2168" s="78"/>
      <c r="M2168" s="78"/>
      <c r="N2168" s="78"/>
      <c r="O2168" s="78"/>
      <c r="P2168" s="6"/>
      <c r="Q2168" s="6"/>
      <c r="R2168" s="6"/>
      <c r="S2168" s="6"/>
      <c r="T2168" s="6"/>
      <c r="U2168" s="6"/>
      <c r="V2168" s="6"/>
    </row>
    <row r="2169" spans="2:22" s="77" customFormat="1" x14ac:dyDescent="0.2">
      <c r="B2169" s="128"/>
      <c r="E2169" s="78"/>
      <c r="F2169" s="166"/>
      <c r="G2169" s="78"/>
      <c r="H2169" s="161"/>
      <c r="I2169" s="161"/>
      <c r="J2169" s="161"/>
      <c r="K2169" s="78"/>
      <c r="L2169" s="78"/>
      <c r="M2169" s="78"/>
      <c r="N2169" s="78"/>
      <c r="O2169" s="78"/>
      <c r="P2169" s="6"/>
      <c r="Q2169" s="6"/>
      <c r="R2169" s="6"/>
      <c r="S2169" s="6"/>
      <c r="T2169" s="6"/>
      <c r="U2169" s="6"/>
      <c r="V2169" s="6"/>
    </row>
    <row r="2170" spans="2:22" s="77" customFormat="1" x14ac:dyDescent="0.2">
      <c r="B2170" s="128"/>
      <c r="E2170" s="78"/>
      <c r="F2170" s="166"/>
      <c r="G2170" s="78"/>
      <c r="H2170" s="161"/>
      <c r="I2170" s="161"/>
      <c r="J2170" s="161"/>
      <c r="K2170" s="78"/>
      <c r="L2170" s="78"/>
      <c r="M2170" s="78"/>
      <c r="N2170" s="78"/>
      <c r="O2170" s="78"/>
      <c r="P2170" s="6"/>
      <c r="Q2170" s="6"/>
      <c r="R2170" s="6"/>
      <c r="S2170" s="6"/>
      <c r="T2170" s="6"/>
      <c r="U2170" s="6"/>
      <c r="V2170" s="6"/>
    </row>
    <row r="2171" spans="2:22" s="77" customFormat="1" x14ac:dyDescent="0.2">
      <c r="B2171" s="128"/>
      <c r="E2171" s="78"/>
      <c r="F2171" s="166"/>
      <c r="G2171" s="78"/>
      <c r="H2171" s="161"/>
      <c r="I2171" s="161"/>
      <c r="J2171" s="161"/>
      <c r="K2171" s="78"/>
      <c r="L2171" s="78"/>
      <c r="M2171" s="78"/>
      <c r="N2171" s="78"/>
      <c r="O2171" s="78"/>
      <c r="P2171" s="6"/>
      <c r="Q2171" s="6"/>
      <c r="R2171" s="6"/>
      <c r="S2171" s="6"/>
      <c r="T2171" s="6"/>
      <c r="U2171" s="6"/>
      <c r="V2171" s="6"/>
    </row>
    <row r="2172" spans="2:22" s="77" customFormat="1" x14ac:dyDescent="0.2">
      <c r="B2172" s="128"/>
      <c r="E2172" s="78"/>
      <c r="F2172" s="166"/>
      <c r="G2172" s="78"/>
      <c r="H2172" s="161"/>
      <c r="I2172" s="161"/>
      <c r="J2172" s="161"/>
      <c r="K2172" s="78"/>
      <c r="L2172" s="78"/>
      <c r="M2172" s="78"/>
      <c r="N2172" s="78"/>
      <c r="O2172" s="78"/>
      <c r="P2172" s="6"/>
      <c r="Q2172" s="6"/>
      <c r="R2172" s="6"/>
      <c r="S2172" s="6"/>
      <c r="T2172" s="6"/>
      <c r="U2172" s="6"/>
      <c r="V2172" s="6"/>
    </row>
    <row r="2173" spans="2:22" s="77" customFormat="1" x14ac:dyDescent="0.2">
      <c r="B2173" s="128"/>
      <c r="E2173" s="78"/>
      <c r="F2173" s="166"/>
      <c r="G2173" s="78"/>
      <c r="H2173" s="161"/>
      <c r="I2173" s="161"/>
      <c r="J2173" s="161"/>
      <c r="K2173" s="78"/>
      <c r="L2173" s="78"/>
      <c r="M2173" s="78"/>
      <c r="N2173" s="78"/>
      <c r="O2173" s="78"/>
      <c r="P2173" s="6"/>
      <c r="Q2173" s="6"/>
      <c r="R2173" s="6"/>
      <c r="S2173" s="6"/>
      <c r="T2173" s="6"/>
      <c r="U2173" s="6"/>
      <c r="V2173" s="6"/>
    </row>
    <row r="2174" spans="2:22" s="77" customFormat="1" x14ac:dyDescent="0.2">
      <c r="B2174" s="128"/>
      <c r="E2174" s="78"/>
      <c r="F2174" s="166"/>
      <c r="G2174" s="78"/>
      <c r="H2174" s="161"/>
      <c r="I2174" s="161"/>
      <c r="J2174" s="161"/>
      <c r="K2174" s="78"/>
      <c r="L2174" s="78"/>
      <c r="M2174" s="78"/>
      <c r="N2174" s="78"/>
      <c r="O2174" s="78"/>
      <c r="P2174" s="6"/>
      <c r="Q2174" s="6"/>
      <c r="R2174" s="6"/>
      <c r="S2174" s="6"/>
      <c r="T2174" s="6"/>
      <c r="U2174" s="6"/>
      <c r="V2174" s="6"/>
    </row>
    <row r="2175" spans="2:22" s="77" customFormat="1" x14ac:dyDescent="0.2">
      <c r="B2175" s="128"/>
      <c r="E2175" s="78"/>
      <c r="F2175" s="166"/>
      <c r="G2175" s="78"/>
      <c r="H2175" s="161"/>
      <c r="I2175" s="161"/>
      <c r="J2175" s="161"/>
      <c r="K2175" s="78"/>
      <c r="L2175" s="78"/>
      <c r="M2175" s="78"/>
      <c r="N2175" s="78"/>
      <c r="O2175" s="78"/>
      <c r="P2175" s="6"/>
      <c r="Q2175" s="6"/>
      <c r="R2175" s="6"/>
      <c r="S2175" s="6"/>
      <c r="T2175" s="6"/>
      <c r="U2175" s="6"/>
      <c r="V2175" s="6"/>
    </row>
    <row r="2176" spans="2:22" s="77" customFormat="1" x14ac:dyDescent="0.2">
      <c r="B2176" s="128"/>
      <c r="E2176" s="78"/>
      <c r="F2176" s="166"/>
      <c r="G2176" s="78"/>
      <c r="H2176" s="161"/>
      <c r="I2176" s="161"/>
      <c r="J2176" s="161"/>
      <c r="K2176" s="78"/>
      <c r="L2176" s="78"/>
      <c r="M2176" s="78"/>
      <c r="N2176" s="78"/>
      <c r="O2176" s="78"/>
      <c r="P2176" s="6"/>
      <c r="Q2176" s="6"/>
      <c r="R2176" s="6"/>
      <c r="S2176" s="6"/>
      <c r="T2176" s="6"/>
      <c r="U2176" s="6"/>
      <c r="V2176" s="6"/>
    </row>
    <row r="2177" spans="2:22" s="77" customFormat="1" x14ac:dyDescent="0.2">
      <c r="B2177" s="128"/>
      <c r="E2177" s="78"/>
      <c r="F2177" s="166"/>
      <c r="G2177" s="78"/>
      <c r="H2177" s="161"/>
      <c r="I2177" s="161"/>
      <c r="J2177" s="161"/>
      <c r="K2177" s="78"/>
      <c r="L2177" s="78"/>
      <c r="M2177" s="78"/>
      <c r="N2177" s="78"/>
      <c r="O2177" s="78"/>
      <c r="P2177" s="6"/>
      <c r="Q2177" s="6"/>
      <c r="R2177" s="6"/>
      <c r="S2177" s="6"/>
      <c r="T2177" s="6"/>
      <c r="U2177" s="6"/>
      <c r="V2177" s="6"/>
    </row>
    <row r="2178" spans="2:22" s="77" customFormat="1" x14ac:dyDescent="0.2">
      <c r="B2178" s="128"/>
      <c r="E2178" s="78"/>
      <c r="F2178" s="166"/>
      <c r="G2178" s="78"/>
      <c r="H2178" s="161"/>
      <c r="I2178" s="161"/>
      <c r="J2178" s="161"/>
      <c r="K2178" s="78"/>
      <c r="L2178" s="78"/>
      <c r="M2178" s="78"/>
      <c r="N2178" s="78"/>
      <c r="O2178" s="78"/>
      <c r="P2178" s="6"/>
      <c r="Q2178" s="6"/>
      <c r="R2178" s="6"/>
      <c r="S2178" s="6"/>
      <c r="T2178" s="6"/>
      <c r="U2178" s="6"/>
      <c r="V2178" s="6"/>
    </row>
    <row r="2179" spans="2:22" s="77" customFormat="1" x14ac:dyDescent="0.2">
      <c r="B2179" s="128"/>
      <c r="E2179" s="78"/>
      <c r="F2179" s="166"/>
      <c r="G2179" s="78"/>
      <c r="H2179" s="161"/>
      <c r="I2179" s="161"/>
      <c r="J2179" s="161"/>
      <c r="K2179" s="78"/>
      <c r="L2179" s="78"/>
      <c r="M2179" s="78"/>
      <c r="N2179" s="78"/>
      <c r="O2179" s="78"/>
      <c r="P2179" s="6"/>
      <c r="Q2179" s="6"/>
      <c r="R2179" s="6"/>
      <c r="S2179" s="6"/>
      <c r="T2179" s="6"/>
      <c r="U2179" s="6"/>
      <c r="V2179" s="6"/>
    </row>
    <row r="2180" spans="2:22" s="77" customFormat="1" x14ac:dyDescent="0.2">
      <c r="B2180" s="128"/>
      <c r="E2180" s="78"/>
      <c r="F2180" s="166"/>
      <c r="G2180" s="78"/>
      <c r="H2180" s="161"/>
      <c r="I2180" s="161"/>
      <c r="J2180" s="161"/>
      <c r="K2180" s="78"/>
      <c r="L2180" s="78"/>
      <c r="M2180" s="78"/>
      <c r="N2180" s="78"/>
      <c r="O2180" s="78"/>
      <c r="P2180" s="6"/>
      <c r="Q2180" s="6"/>
      <c r="R2180" s="6"/>
      <c r="S2180" s="6"/>
      <c r="T2180" s="6"/>
      <c r="U2180" s="6"/>
      <c r="V2180" s="6"/>
    </row>
    <row r="2181" spans="2:22" s="77" customFormat="1" x14ac:dyDescent="0.2">
      <c r="B2181" s="128"/>
      <c r="E2181" s="78"/>
      <c r="F2181" s="166"/>
      <c r="G2181" s="78"/>
      <c r="H2181" s="161"/>
      <c r="I2181" s="161"/>
      <c r="J2181" s="161"/>
      <c r="K2181" s="78"/>
      <c r="L2181" s="78"/>
      <c r="M2181" s="78"/>
      <c r="N2181" s="78"/>
      <c r="O2181" s="78"/>
      <c r="P2181" s="6"/>
      <c r="Q2181" s="6"/>
      <c r="R2181" s="6"/>
      <c r="S2181" s="6"/>
      <c r="T2181" s="6"/>
      <c r="U2181" s="6"/>
      <c r="V2181" s="6"/>
    </row>
    <row r="2182" spans="2:22" s="77" customFormat="1" x14ac:dyDescent="0.2">
      <c r="B2182" s="128"/>
      <c r="E2182" s="78"/>
      <c r="F2182" s="166"/>
      <c r="G2182" s="78"/>
      <c r="H2182" s="161"/>
      <c r="I2182" s="161"/>
      <c r="J2182" s="161"/>
      <c r="K2182" s="78"/>
      <c r="L2182" s="78"/>
      <c r="M2182" s="78"/>
      <c r="N2182" s="78"/>
      <c r="O2182" s="78"/>
      <c r="P2182" s="6"/>
      <c r="Q2182" s="6"/>
      <c r="R2182" s="6"/>
      <c r="S2182" s="6"/>
      <c r="T2182" s="6"/>
      <c r="U2182" s="6"/>
      <c r="V2182" s="6"/>
    </row>
    <row r="2183" spans="2:22" s="77" customFormat="1" x14ac:dyDescent="0.2">
      <c r="B2183" s="128"/>
      <c r="E2183" s="78"/>
      <c r="F2183" s="166"/>
      <c r="G2183" s="78"/>
      <c r="H2183" s="161"/>
      <c r="I2183" s="161"/>
      <c r="J2183" s="161"/>
      <c r="K2183" s="78"/>
      <c r="L2183" s="78"/>
      <c r="M2183" s="78"/>
      <c r="N2183" s="78"/>
      <c r="O2183" s="78"/>
      <c r="P2183" s="6"/>
      <c r="Q2183" s="6"/>
      <c r="R2183" s="6"/>
      <c r="S2183" s="6"/>
      <c r="T2183" s="6"/>
      <c r="U2183" s="6"/>
      <c r="V2183" s="6"/>
    </row>
    <row r="2184" spans="2:22" s="77" customFormat="1" x14ac:dyDescent="0.2">
      <c r="B2184" s="128"/>
      <c r="E2184" s="78"/>
      <c r="F2184" s="166"/>
      <c r="G2184" s="78"/>
      <c r="H2184" s="161"/>
      <c r="I2184" s="161"/>
      <c r="J2184" s="161"/>
      <c r="K2184" s="78"/>
      <c r="L2184" s="78"/>
      <c r="M2184" s="78"/>
      <c r="N2184" s="78"/>
      <c r="O2184" s="78"/>
      <c r="P2184" s="6"/>
      <c r="Q2184" s="6"/>
      <c r="R2184" s="6"/>
      <c r="S2184" s="6"/>
      <c r="T2184" s="6"/>
      <c r="U2184" s="6"/>
      <c r="V2184" s="6"/>
    </row>
    <row r="2185" spans="2:22" s="77" customFormat="1" x14ac:dyDescent="0.2">
      <c r="B2185" s="128"/>
      <c r="E2185" s="78"/>
      <c r="F2185" s="166"/>
      <c r="G2185" s="78"/>
      <c r="H2185" s="161"/>
      <c r="I2185" s="161"/>
      <c r="J2185" s="161"/>
      <c r="K2185" s="78"/>
      <c r="L2185" s="78"/>
      <c r="M2185" s="78"/>
      <c r="N2185" s="78"/>
      <c r="O2185" s="78"/>
      <c r="P2185" s="6"/>
      <c r="Q2185" s="6"/>
      <c r="R2185" s="6"/>
      <c r="S2185" s="6"/>
      <c r="T2185" s="6"/>
      <c r="U2185" s="6"/>
      <c r="V2185" s="6"/>
    </row>
    <row r="2186" spans="2:22" s="77" customFormat="1" x14ac:dyDescent="0.2">
      <c r="B2186" s="128"/>
      <c r="E2186" s="78"/>
      <c r="F2186" s="166"/>
      <c r="G2186" s="78"/>
      <c r="H2186" s="161"/>
      <c r="I2186" s="161"/>
      <c r="J2186" s="161"/>
      <c r="K2186" s="78"/>
      <c r="L2186" s="78"/>
      <c r="M2186" s="78"/>
      <c r="N2186" s="78"/>
      <c r="O2186" s="78"/>
      <c r="P2186" s="6"/>
      <c r="Q2186" s="6"/>
      <c r="R2186" s="6"/>
      <c r="S2186" s="6"/>
      <c r="T2186" s="6"/>
      <c r="U2186" s="6"/>
      <c r="V2186" s="6"/>
    </row>
    <row r="2187" spans="2:22" s="77" customFormat="1" x14ac:dyDescent="0.2">
      <c r="B2187" s="128"/>
      <c r="E2187" s="78"/>
      <c r="F2187" s="166"/>
      <c r="G2187" s="78"/>
      <c r="H2187" s="161"/>
      <c r="I2187" s="161"/>
      <c r="J2187" s="161"/>
      <c r="K2187" s="78"/>
      <c r="L2187" s="78"/>
      <c r="M2187" s="78"/>
      <c r="N2187" s="78"/>
      <c r="O2187" s="78"/>
      <c r="P2187" s="6"/>
      <c r="Q2187" s="6"/>
      <c r="R2187" s="6"/>
      <c r="S2187" s="6"/>
      <c r="T2187" s="6"/>
      <c r="U2187" s="6"/>
      <c r="V2187" s="6"/>
    </row>
    <row r="2188" spans="2:22" s="77" customFormat="1" x14ac:dyDescent="0.2">
      <c r="B2188" s="128"/>
      <c r="E2188" s="78"/>
      <c r="F2188" s="166"/>
      <c r="G2188" s="78"/>
      <c r="H2188" s="161"/>
      <c r="I2188" s="161"/>
      <c r="J2188" s="161"/>
      <c r="K2188" s="78"/>
      <c r="L2188" s="78"/>
      <c r="M2188" s="78"/>
      <c r="N2188" s="78"/>
      <c r="O2188" s="78"/>
      <c r="P2188" s="6"/>
      <c r="Q2188" s="6"/>
      <c r="R2188" s="6"/>
      <c r="S2188" s="6"/>
      <c r="T2188" s="6"/>
      <c r="U2188" s="6"/>
      <c r="V2188" s="6"/>
    </row>
    <row r="2189" spans="2:22" s="77" customFormat="1" x14ac:dyDescent="0.2">
      <c r="B2189" s="128"/>
      <c r="E2189" s="78"/>
      <c r="F2189" s="166"/>
      <c r="G2189" s="78"/>
      <c r="H2189" s="161"/>
      <c r="I2189" s="161"/>
      <c r="J2189" s="161"/>
      <c r="K2189" s="78"/>
      <c r="L2189" s="78"/>
      <c r="M2189" s="78"/>
      <c r="N2189" s="78"/>
      <c r="O2189" s="78"/>
      <c r="P2189" s="6"/>
      <c r="Q2189" s="6"/>
      <c r="R2189" s="6"/>
      <c r="S2189" s="6"/>
      <c r="T2189" s="6"/>
      <c r="U2189" s="6"/>
      <c r="V2189" s="6"/>
    </row>
    <row r="2190" spans="2:22" s="77" customFormat="1" x14ac:dyDescent="0.2">
      <c r="B2190" s="128"/>
      <c r="E2190" s="78"/>
      <c r="F2190" s="166"/>
      <c r="G2190" s="78"/>
      <c r="H2190" s="161"/>
      <c r="I2190" s="161"/>
      <c r="J2190" s="161"/>
      <c r="K2190" s="78"/>
      <c r="L2190" s="78"/>
      <c r="M2190" s="78"/>
      <c r="N2190" s="78"/>
      <c r="O2190" s="78"/>
      <c r="P2190" s="6"/>
      <c r="Q2190" s="6"/>
      <c r="R2190" s="6"/>
      <c r="S2190" s="6"/>
      <c r="T2190" s="6"/>
      <c r="U2190" s="6"/>
      <c r="V2190" s="6"/>
    </row>
    <row r="2191" spans="2:22" s="77" customFormat="1" x14ac:dyDescent="0.2">
      <c r="B2191" s="128"/>
      <c r="E2191" s="78"/>
      <c r="F2191" s="166"/>
      <c r="G2191" s="78"/>
      <c r="H2191" s="161"/>
      <c r="I2191" s="161"/>
      <c r="J2191" s="161"/>
      <c r="K2191" s="78"/>
      <c r="L2191" s="78"/>
      <c r="M2191" s="78"/>
      <c r="N2191" s="78"/>
      <c r="O2191" s="78"/>
      <c r="P2191" s="6"/>
      <c r="Q2191" s="6"/>
      <c r="R2191" s="6"/>
      <c r="S2191" s="6"/>
      <c r="T2191" s="6"/>
      <c r="U2191" s="6"/>
      <c r="V2191" s="6"/>
    </row>
    <row r="2192" spans="2:22" s="77" customFormat="1" x14ac:dyDescent="0.2">
      <c r="B2192" s="128"/>
      <c r="E2192" s="78"/>
      <c r="F2192" s="166"/>
      <c r="G2192" s="78"/>
      <c r="H2192" s="161"/>
      <c r="I2192" s="161"/>
      <c r="J2192" s="161"/>
      <c r="K2192" s="78"/>
      <c r="L2192" s="78"/>
      <c r="M2192" s="78"/>
      <c r="N2192" s="78"/>
      <c r="O2192" s="78"/>
      <c r="P2192" s="6"/>
      <c r="Q2192" s="6"/>
      <c r="R2192" s="6"/>
      <c r="S2192" s="6"/>
      <c r="T2192" s="6"/>
      <c r="U2192" s="6"/>
      <c r="V2192" s="6"/>
    </row>
    <row r="2193" spans="2:22" s="77" customFormat="1" x14ac:dyDescent="0.2">
      <c r="B2193" s="128"/>
      <c r="E2193" s="78"/>
      <c r="F2193" s="166"/>
      <c r="G2193" s="78"/>
      <c r="H2193" s="161"/>
      <c r="I2193" s="161"/>
      <c r="J2193" s="161"/>
      <c r="K2193" s="78"/>
      <c r="L2193" s="78"/>
      <c r="M2193" s="78"/>
      <c r="N2193" s="78"/>
      <c r="O2193" s="78"/>
      <c r="P2193" s="6"/>
      <c r="Q2193" s="6"/>
      <c r="R2193" s="6"/>
      <c r="S2193" s="6"/>
      <c r="T2193" s="6"/>
      <c r="U2193" s="6"/>
      <c r="V2193" s="6"/>
    </row>
    <row r="2194" spans="2:22" s="77" customFormat="1" x14ac:dyDescent="0.2">
      <c r="B2194" s="128"/>
      <c r="E2194" s="78"/>
      <c r="F2194" s="166"/>
      <c r="G2194" s="78"/>
      <c r="H2194" s="161"/>
      <c r="I2194" s="161"/>
      <c r="J2194" s="161"/>
      <c r="K2194" s="78"/>
      <c r="L2194" s="78"/>
      <c r="M2194" s="78"/>
      <c r="N2194" s="78"/>
      <c r="O2194" s="78"/>
      <c r="P2194" s="6"/>
      <c r="Q2194" s="6"/>
      <c r="R2194" s="6"/>
      <c r="S2194" s="6"/>
      <c r="T2194" s="6"/>
      <c r="U2194" s="6"/>
      <c r="V2194" s="6"/>
    </row>
    <row r="2195" spans="2:22" s="77" customFormat="1" x14ac:dyDescent="0.2">
      <c r="B2195" s="128"/>
      <c r="E2195" s="78"/>
      <c r="F2195" s="166"/>
      <c r="G2195" s="78"/>
      <c r="H2195" s="161"/>
      <c r="I2195" s="161"/>
      <c r="J2195" s="161"/>
      <c r="K2195" s="78"/>
      <c r="L2195" s="78"/>
      <c r="M2195" s="78"/>
      <c r="N2195" s="78"/>
      <c r="O2195" s="78"/>
      <c r="P2195" s="6"/>
      <c r="Q2195" s="6"/>
      <c r="R2195" s="6"/>
      <c r="S2195" s="6"/>
      <c r="T2195" s="6"/>
      <c r="U2195" s="6"/>
      <c r="V2195" s="6"/>
    </row>
    <row r="2196" spans="2:22" s="77" customFormat="1" x14ac:dyDescent="0.2">
      <c r="B2196" s="128"/>
      <c r="E2196" s="78"/>
      <c r="F2196" s="166"/>
      <c r="G2196" s="78"/>
      <c r="H2196" s="161"/>
      <c r="I2196" s="161"/>
      <c r="J2196" s="161"/>
      <c r="K2196" s="78"/>
      <c r="L2196" s="78"/>
      <c r="M2196" s="78"/>
      <c r="N2196" s="78"/>
      <c r="O2196" s="78"/>
      <c r="P2196" s="6"/>
      <c r="Q2196" s="6"/>
      <c r="R2196" s="6"/>
      <c r="S2196" s="6"/>
      <c r="T2196" s="6"/>
      <c r="U2196" s="6"/>
      <c r="V2196" s="6"/>
    </row>
    <row r="2197" spans="2:22" s="77" customFormat="1" x14ac:dyDescent="0.2">
      <c r="B2197" s="128"/>
      <c r="E2197" s="78"/>
      <c r="F2197" s="166"/>
      <c r="G2197" s="78"/>
      <c r="H2197" s="161"/>
      <c r="I2197" s="161"/>
      <c r="J2197" s="161"/>
      <c r="K2197" s="78"/>
      <c r="L2197" s="78"/>
      <c r="M2197" s="78"/>
      <c r="N2197" s="78"/>
      <c r="O2197" s="78"/>
      <c r="P2197" s="6"/>
      <c r="Q2197" s="6"/>
      <c r="R2197" s="6"/>
      <c r="S2197" s="6"/>
      <c r="T2197" s="6"/>
      <c r="U2197" s="6"/>
      <c r="V2197" s="6"/>
    </row>
    <row r="2198" spans="2:22" s="77" customFormat="1" x14ac:dyDescent="0.2">
      <c r="B2198" s="128"/>
      <c r="E2198" s="78"/>
      <c r="F2198" s="166"/>
      <c r="G2198" s="78"/>
      <c r="H2198" s="161"/>
      <c r="I2198" s="161"/>
      <c r="J2198" s="161"/>
      <c r="K2198" s="78"/>
      <c r="L2198" s="78"/>
      <c r="M2198" s="78"/>
      <c r="N2198" s="78"/>
      <c r="O2198" s="78"/>
      <c r="P2198" s="6"/>
      <c r="Q2198" s="6"/>
      <c r="R2198" s="6"/>
      <c r="S2198" s="6"/>
      <c r="T2198" s="6"/>
      <c r="U2198" s="6"/>
      <c r="V2198" s="6"/>
    </row>
    <row r="2199" spans="2:22" s="77" customFormat="1" x14ac:dyDescent="0.2">
      <c r="B2199" s="128"/>
      <c r="E2199" s="78"/>
      <c r="F2199" s="166"/>
      <c r="G2199" s="78"/>
      <c r="H2199" s="161"/>
      <c r="I2199" s="161"/>
      <c r="J2199" s="161"/>
      <c r="K2199" s="78"/>
      <c r="L2199" s="78"/>
      <c r="M2199" s="78"/>
      <c r="N2199" s="78"/>
      <c r="O2199" s="78"/>
      <c r="P2199" s="6"/>
      <c r="Q2199" s="6"/>
      <c r="R2199" s="6"/>
      <c r="S2199" s="6"/>
      <c r="T2199" s="6"/>
      <c r="U2199" s="6"/>
      <c r="V2199" s="6"/>
    </row>
    <row r="2200" spans="2:22" s="77" customFormat="1" x14ac:dyDescent="0.2">
      <c r="B2200" s="128"/>
      <c r="E2200" s="78"/>
      <c r="F2200" s="166"/>
      <c r="G2200" s="78"/>
      <c r="H2200" s="161"/>
      <c r="I2200" s="161"/>
      <c r="J2200" s="161"/>
      <c r="K2200" s="78"/>
      <c r="L2200" s="78"/>
      <c r="M2200" s="78"/>
      <c r="N2200" s="78"/>
      <c r="O2200" s="78"/>
      <c r="P2200" s="6"/>
      <c r="Q2200" s="6"/>
      <c r="R2200" s="6"/>
      <c r="S2200" s="6"/>
      <c r="T2200" s="6"/>
      <c r="U2200" s="6"/>
      <c r="V2200" s="6"/>
    </row>
    <row r="2201" spans="2:22" s="77" customFormat="1" x14ac:dyDescent="0.2">
      <c r="B2201" s="128"/>
      <c r="E2201" s="78"/>
      <c r="F2201" s="166"/>
      <c r="G2201" s="78"/>
      <c r="H2201" s="161"/>
      <c r="I2201" s="161"/>
      <c r="J2201" s="161"/>
      <c r="K2201" s="78"/>
      <c r="L2201" s="78"/>
      <c r="M2201" s="78"/>
      <c r="N2201" s="78"/>
      <c r="O2201" s="78"/>
      <c r="P2201" s="6"/>
      <c r="Q2201" s="6"/>
      <c r="R2201" s="6"/>
      <c r="S2201" s="6"/>
      <c r="T2201" s="6"/>
      <c r="U2201" s="6"/>
      <c r="V2201" s="6"/>
    </row>
    <row r="2202" spans="2:22" s="77" customFormat="1" x14ac:dyDescent="0.2">
      <c r="B2202" s="128"/>
      <c r="E2202" s="78"/>
      <c r="F2202" s="166"/>
      <c r="G2202" s="78"/>
      <c r="H2202" s="161"/>
      <c r="I2202" s="161"/>
      <c r="J2202" s="161"/>
      <c r="K2202" s="78"/>
      <c r="L2202" s="78"/>
      <c r="M2202" s="78"/>
      <c r="N2202" s="78"/>
      <c r="O2202" s="78"/>
      <c r="P2202" s="6"/>
      <c r="Q2202" s="6"/>
      <c r="R2202" s="6"/>
      <c r="S2202" s="6"/>
      <c r="T2202" s="6"/>
      <c r="U2202" s="6"/>
      <c r="V2202" s="6"/>
    </row>
    <row r="2203" spans="2:22" s="77" customFormat="1" x14ac:dyDescent="0.2">
      <c r="B2203" s="128"/>
      <c r="E2203" s="78"/>
      <c r="F2203" s="166"/>
      <c r="G2203" s="78"/>
      <c r="H2203" s="161"/>
      <c r="I2203" s="161"/>
      <c r="J2203" s="161"/>
      <c r="K2203" s="78"/>
      <c r="L2203" s="78"/>
      <c r="M2203" s="78"/>
      <c r="N2203" s="78"/>
      <c r="O2203" s="78"/>
      <c r="P2203" s="6"/>
      <c r="Q2203" s="6"/>
      <c r="R2203" s="6"/>
      <c r="S2203" s="6"/>
      <c r="T2203" s="6"/>
      <c r="U2203" s="6"/>
      <c r="V2203" s="6"/>
    </row>
    <row r="2204" spans="2:22" s="77" customFormat="1" x14ac:dyDescent="0.2">
      <c r="B2204" s="128"/>
      <c r="E2204" s="78"/>
      <c r="F2204" s="166"/>
      <c r="G2204" s="78"/>
      <c r="H2204" s="161"/>
      <c r="I2204" s="161"/>
      <c r="J2204" s="161"/>
      <c r="K2204" s="78"/>
      <c r="L2204" s="78"/>
      <c r="M2204" s="78"/>
      <c r="N2204" s="78"/>
      <c r="O2204" s="78"/>
      <c r="P2204" s="6"/>
      <c r="Q2204" s="6"/>
      <c r="R2204" s="6"/>
      <c r="S2204" s="6"/>
      <c r="T2204" s="6"/>
      <c r="U2204" s="6"/>
      <c r="V2204" s="6"/>
    </row>
    <row r="2205" spans="2:22" s="77" customFormat="1" x14ac:dyDescent="0.2">
      <c r="B2205" s="128"/>
      <c r="E2205" s="78"/>
      <c r="F2205" s="166"/>
      <c r="G2205" s="78"/>
      <c r="H2205" s="161"/>
      <c r="I2205" s="161"/>
      <c r="J2205" s="161"/>
      <c r="K2205" s="78"/>
      <c r="L2205" s="78"/>
      <c r="M2205" s="78"/>
      <c r="N2205" s="78"/>
      <c r="O2205" s="78"/>
      <c r="P2205" s="6"/>
      <c r="Q2205" s="6"/>
      <c r="R2205" s="6"/>
      <c r="S2205" s="6"/>
      <c r="T2205" s="6"/>
      <c r="U2205" s="6"/>
      <c r="V2205" s="6"/>
    </row>
    <row r="2206" spans="2:22" s="77" customFormat="1" x14ac:dyDescent="0.2">
      <c r="B2206" s="128"/>
      <c r="E2206" s="78"/>
      <c r="F2206" s="166"/>
      <c r="G2206" s="78"/>
      <c r="H2206" s="161"/>
      <c r="I2206" s="161"/>
      <c r="J2206" s="161"/>
      <c r="K2206" s="78"/>
      <c r="L2206" s="78"/>
      <c r="M2206" s="78"/>
      <c r="N2206" s="78"/>
      <c r="O2206" s="78"/>
      <c r="P2206" s="6"/>
      <c r="Q2206" s="6"/>
      <c r="R2206" s="6"/>
      <c r="S2206" s="6"/>
      <c r="T2206" s="6"/>
      <c r="U2206" s="6"/>
      <c r="V2206" s="6"/>
    </row>
    <row r="2207" spans="2:22" s="77" customFormat="1" x14ac:dyDescent="0.2">
      <c r="B2207" s="128"/>
      <c r="E2207" s="78"/>
      <c r="F2207" s="166"/>
      <c r="G2207" s="78"/>
      <c r="H2207" s="161"/>
      <c r="I2207" s="161"/>
      <c r="J2207" s="161"/>
      <c r="K2207" s="78"/>
      <c r="L2207" s="78"/>
      <c r="M2207" s="78"/>
      <c r="N2207" s="78"/>
      <c r="O2207" s="78"/>
      <c r="P2207" s="6"/>
      <c r="Q2207" s="6"/>
      <c r="R2207" s="6"/>
      <c r="S2207" s="6"/>
      <c r="T2207" s="6"/>
      <c r="U2207" s="6"/>
      <c r="V2207" s="6"/>
    </row>
    <row r="2208" spans="2:22" s="77" customFormat="1" x14ac:dyDescent="0.2">
      <c r="B2208" s="128"/>
      <c r="E2208" s="78"/>
      <c r="F2208" s="166"/>
      <c r="G2208" s="78"/>
      <c r="H2208" s="161"/>
      <c r="I2208" s="161"/>
      <c r="J2208" s="161"/>
      <c r="K2208" s="78"/>
      <c r="L2208" s="78"/>
      <c r="M2208" s="78"/>
      <c r="N2208" s="78"/>
      <c r="O2208" s="78"/>
      <c r="P2208" s="6"/>
      <c r="Q2208" s="6"/>
      <c r="R2208" s="6"/>
      <c r="S2208" s="6"/>
      <c r="T2208" s="6"/>
      <c r="U2208" s="6"/>
      <c r="V2208" s="6"/>
    </row>
    <row r="2209" spans="2:22" s="77" customFormat="1" x14ac:dyDescent="0.2">
      <c r="B2209" s="128"/>
      <c r="E2209" s="78"/>
      <c r="F2209" s="166"/>
      <c r="G2209" s="78"/>
      <c r="H2209" s="161"/>
      <c r="I2209" s="161"/>
      <c r="J2209" s="161"/>
      <c r="K2209" s="78"/>
      <c r="L2209" s="78"/>
      <c r="M2209" s="78"/>
      <c r="N2209" s="78"/>
      <c r="O2209" s="78"/>
      <c r="P2209" s="6"/>
      <c r="Q2209" s="6"/>
      <c r="R2209" s="6"/>
      <c r="S2209" s="6"/>
      <c r="T2209" s="6"/>
      <c r="U2209" s="6"/>
      <c r="V2209" s="6"/>
    </row>
    <row r="2210" spans="2:22" s="77" customFormat="1" x14ac:dyDescent="0.2">
      <c r="B2210" s="128"/>
      <c r="E2210" s="78"/>
      <c r="F2210" s="166"/>
      <c r="G2210" s="78"/>
      <c r="H2210" s="161"/>
      <c r="I2210" s="161"/>
      <c r="J2210" s="161"/>
      <c r="K2210" s="78"/>
      <c r="L2210" s="78"/>
      <c r="M2210" s="78"/>
      <c r="N2210" s="78"/>
      <c r="O2210" s="78"/>
      <c r="P2210" s="6"/>
      <c r="Q2210" s="6"/>
      <c r="R2210" s="6"/>
      <c r="S2210" s="6"/>
      <c r="T2210" s="6"/>
      <c r="U2210" s="6"/>
      <c r="V2210" s="6"/>
    </row>
    <row r="2211" spans="2:22" s="77" customFormat="1" x14ac:dyDescent="0.2">
      <c r="B2211" s="128"/>
      <c r="E2211" s="78"/>
      <c r="F2211" s="166"/>
      <c r="G2211" s="78"/>
      <c r="H2211" s="161"/>
      <c r="I2211" s="161"/>
      <c r="J2211" s="161"/>
      <c r="K2211" s="78"/>
      <c r="L2211" s="78"/>
      <c r="M2211" s="78"/>
      <c r="N2211" s="78"/>
      <c r="O2211" s="78"/>
      <c r="P2211" s="6"/>
      <c r="Q2211" s="6"/>
      <c r="R2211" s="6"/>
      <c r="S2211" s="6"/>
      <c r="T2211" s="6"/>
      <c r="U2211" s="6"/>
      <c r="V2211" s="6"/>
    </row>
    <row r="2212" spans="2:22" s="77" customFormat="1" x14ac:dyDescent="0.2">
      <c r="B2212" s="128"/>
      <c r="E2212" s="78"/>
      <c r="F2212" s="166"/>
      <c r="G2212" s="78"/>
      <c r="H2212" s="161"/>
      <c r="I2212" s="161"/>
      <c r="J2212" s="161"/>
      <c r="K2212" s="78"/>
      <c r="L2212" s="78"/>
      <c r="M2212" s="78"/>
      <c r="N2212" s="78"/>
      <c r="O2212" s="78"/>
      <c r="P2212" s="6"/>
      <c r="Q2212" s="6"/>
      <c r="R2212" s="6"/>
      <c r="S2212" s="6"/>
      <c r="T2212" s="6"/>
      <c r="U2212" s="6"/>
      <c r="V2212" s="6"/>
    </row>
    <row r="2213" spans="2:22" s="77" customFormat="1" x14ac:dyDescent="0.2">
      <c r="B2213" s="128"/>
      <c r="E2213" s="78"/>
      <c r="F2213" s="166"/>
      <c r="G2213" s="78"/>
      <c r="H2213" s="161"/>
      <c r="I2213" s="161"/>
      <c r="J2213" s="161"/>
      <c r="K2213" s="78"/>
      <c r="L2213" s="78"/>
      <c r="M2213" s="78"/>
      <c r="N2213" s="78"/>
      <c r="O2213" s="78"/>
      <c r="P2213" s="6"/>
      <c r="Q2213" s="6"/>
      <c r="R2213" s="6"/>
      <c r="S2213" s="6"/>
      <c r="T2213" s="6"/>
      <c r="U2213" s="6"/>
      <c r="V2213" s="6"/>
    </row>
    <row r="2214" spans="2:22" s="77" customFormat="1" x14ac:dyDescent="0.2">
      <c r="B2214" s="128"/>
      <c r="E2214" s="78"/>
      <c r="F2214" s="166"/>
      <c r="G2214" s="78"/>
      <c r="H2214" s="161"/>
      <c r="I2214" s="161"/>
      <c r="J2214" s="161"/>
      <c r="K2214" s="78"/>
      <c r="L2214" s="78"/>
      <c r="M2214" s="78"/>
      <c r="N2214" s="78"/>
      <c r="O2214" s="78"/>
      <c r="P2214" s="6"/>
      <c r="Q2214" s="6"/>
      <c r="R2214" s="6"/>
      <c r="S2214" s="6"/>
      <c r="T2214" s="6"/>
      <c r="U2214" s="6"/>
      <c r="V2214" s="6"/>
    </row>
    <row r="2215" spans="2:22" s="77" customFormat="1" x14ac:dyDescent="0.2">
      <c r="B2215" s="128"/>
      <c r="E2215" s="78"/>
      <c r="F2215" s="166"/>
      <c r="G2215" s="78"/>
      <c r="H2215" s="161"/>
      <c r="I2215" s="161"/>
      <c r="J2215" s="161"/>
      <c r="K2215" s="78"/>
      <c r="L2215" s="78"/>
      <c r="M2215" s="78"/>
      <c r="N2215" s="78"/>
      <c r="O2215" s="78"/>
      <c r="P2215" s="6"/>
      <c r="Q2215" s="6"/>
      <c r="R2215" s="6"/>
      <c r="S2215" s="6"/>
      <c r="T2215" s="6"/>
      <c r="U2215" s="6"/>
      <c r="V2215" s="6"/>
    </row>
    <row r="2216" spans="2:22" s="77" customFormat="1" x14ac:dyDescent="0.2">
      <c r="B2216" s="128"/>
      <c r="E2216" s="78"/>
      <c r="F2216" s="166"/>
      <c r="G2216" s="78"/>
      <c r="H2216" s="161"/>
      <c r="I2216" s="161"/>
      <c r="J2216" s="161"/>
      <c r="K2216" s="78"/>
      <c r="L2216" s="78"/>
      <c r="M2216" s="78"/>
      <c r="N2216" s="78"/>
      <c r="O2216" s="78"/>
      <c r="P2216" s="6"/>
      <c r="Q2216" s="6"/>
      <c r="R2216" s="6"/>
      <c r="S2216" s="6"/>
      <c r="T2216" s="6"/>
      <c r="U2216" s="6"/>
      <c r="V2216" s="6"/>
    </row>
    <row r="2217" spans="2:22" s="77" customFormat="1" x14ac:dyDescent="0.2">
      <c r="B2217" s="128"/>
      <c r="E2217" s="78"/>
      <c r="F2217" s="166"/>
      <c r="G2217" s="78"/>
      <c r="H2217" s="161"/>
      <c r="I2217" s="161"/>
      <c r="J2217" s="161"/>
      <c r="K2217" s="78"/>
      <c r="L2217" s="78"/>
      <c r="M2217" s="78"/>
      <c r="N2217" s="78"/>
      <c r="O2217" s="78"/>
      <c r="P2217" s="6"/>
      <c r="Q2217" s="6"/>
      <c r="R2217" s="6"/>
      <c r="S2217" s="6"/>
      <c r="T2217" s="6"/>
      <c r="U2217" s="6"/>
      <c r="V2217" s="6"/>
    </row>
    <row r="2218" spans="2:22" s="77" customFormat="1" x14ac:dyDescent="0.2">
      <c r="B2218" s="128"/>
      <c r="E2218" s="78"/>
      <c r="F2218" s="166"/>
      <c r="G2218" s="78"/>
      <c r="H2218" s="161"/>
      <c r="I2218" s="161"/>
      <c r="J2218" s="161"/>
      <c r="K2218" s="78"/>
      <c r="L2218" s="78"/>
      <c r="M2218" s="78"/>
      <c r="N2218" s="78"/>
      <c r="O2218" s="78"/>
      <c r="P2218" s="6"/>
      <c r="Q2218" s="6"/>
      <c r="R2218" s="6"/>
      <c r="S2218" s="6"/>
      <c r="T2218" s="6"/>
      <c r="U2218" s="6"/>
      <c r="V2218" s="6"/>
    </row>
    <row r="2219" spans="2:22" s="77" customFormat="1" x14ac:dyDescent="0.2">
      <c r="B2219" s="128"/>
      <c r="E2219" s="78"/>
      <c r="F2219" s="166"/>
      <c r="G2219" s="78"/>
      <c r="H2219" s="161"/>
      <c r="I2219" s="161"/>
      <c r="J2219" s="161"/>
      <c r="K2219" s="78"/>
      <c r="L2219" s="78"/>
      <c r="M2219" s="78"/>
      <c r="N2219" s="78"/>
      <c r="O2219" s="78"/>
      <c r="P2219" s="6"/>
      <c r="Q2219" s="6"/>
      <c r="R2219" s="6"/>
      <c r="S2219" s="6"/>
      <c r="T2219" s="6"/>
      <c r="U2219" s="6"/>
      <c r="V2219" s="6"/>
    </row>
    <row r="2220" spans="2:22" s="77" customFormat="1" x14ac:dyDescent="0.2">
      <c r="B2220" s="128"/>
      <c r="E2220" s="78"/>
      <c r="F2220" s="166"/>
      <c r="G2220" s="78"/>
      <c r="H2220" s="161"/>
      <c r="I2220" s="161"/>
      <c r="J2220" s="161"/>
      <c r="K2220" s="78"/>
      <c r="L2220" s="78"/>
      <c r="M2220" s="78"/>
      <c r="N2220" s="78"/>
      <c r="O2220" s="78"/>
      <c r="P2220" s="6"/>
      <c r="Q2220" s="6"/>
      <c r="R2220" s="6"/>
      <c r="S2220" s="6"/>
      <c r="T2220" s="6"/>
      <c r="U2220" s="6"/>
      <c r="V2220" s="6"/>
    </row>
    <row r="2221" spans="2:22" s="77" customFormat="1" x14ac:dyDescent="0.2">
      <c r="B2221" s="128"/>
      <c r="E2221" s="78"/>
      <c r="F2221" s="166"/>
      <c r="G2221" s="78"/>
      <c r="H2221" s="161"/>
      <c r="I2221" s="161"/>
      <c r="J2221" s="161"/>
      <c r="K2221" s="78"/>
      <c r="L2221" s="78"/>
      <c r="M2221" s="78"/>
      <c r="N2221" s="78"/>
      <c r="O2221" s="78"/>
      <c r="P2221" s="6"/>
      <c r="Q2221" s="6"/>
      <c r="R2221" s="6"/>
      <c r="S2221" s="6"/>
      <c r="T2221" s="6"/>
      <c r="U2221" s="6"/>
      <c r="V2221" s="6"/>
    </row>
    <row r="2222" spans="2:22" s="77" customFormat="1" x14ac:dyDescent="0.2">
      <c r="B2222" s="128"/>
      <c r="E2222" s="78"/>
      <c r="F2222" s="166"/>
      <c r="G2222" s="78"/>
      <c r="H2222" s="161"/>
      <c r="I2222" s="161"/>
      <c r="J2222" s="161"/>
      <c r="K2222" s="78"/>
      <c r="L2222" s="78"/>
      <c r="M2222" s="78"/>
      <c r="N2222" s="78"/>
      <c r="O2222" s="78"/>
      <c r="P2222" s="6"/>
      <c r="Q2222" s="6"/>
      <c r="R2222" s="6"/>
      <c r="S2222" s="6"/>
      <c r="T2222" s="6"/>
      <c r="U2222" s="6"/>
      <c r="V2222" s="6"/>
    </row>
    <row r="2223" spans="2:22" s="77" customFormat="1" x14ac:dyDescent="0.2">
      <c r="B2223" s="128"/>
      <c r="E2223" s="78"/>
      <c r="F2223" s="166"/>
      <c r="G2223" s="78"/>
      <c r="H2223" s="161"/>
      <c r="I2223" s="161"/>
      <c r="J2223" s="161"/>
      <c r="K2223" s="78"/>
      <c r="L2223" s="78"/>
      <c r="M2223" s="78"/>
      <c r="N2223" s="78"/>
      <c r="O2223" s="78"/>
      <c r="P2223" s="6"/>
      <c r="Q2223" s="6"/>
      <c r="R2223" s="6"/>
      <c r="S2223" s="6"/>
      <c r="T2223" s="6"/>
      <c r="U2223" s="6"/>
      <c r="V2223" s="6"/>
    </row>
    <row r="2224" spans="2:22" s="77" customFormat="1" x14ac:dyDescent="0.2">
      <c r="B2224" s="128"/>
      <c r="E2224" s="78"/>
      <c r="F2224" s="166"/>
      <c r="G2224" s="78"/>
      <c r="H2224" s="161"/>
      <c r="I2224" s="161"/>
      <c r="J2224" s="161"/>
      <c r="K2224" s="78"/>
      <c r="L2224" s="78"/>
      <c r="M2224" s="78"/>
      <c r="N2224" s="78"/>
      <c r="O2224" s="78"/>
      <c r="P2224" s="6"/>
      <c r="Q2224" s="6"/>
      <c r="R2224" s="6"/>
      <c r="S2224" s="6"/>
      <c r="T2224" s="6"/>
      <c r="U2224" s="6"/>
      <c r="V2224" s="6"/>
    </row>
    <row r="2225" spans="2:22" s="77" customFormat="1" x14ac:dyDescent="0.2">
      <c r="B2225" s="128"/>
      <c r="E2225" s="78"/>
      <c r="F2225" s="166"/>
      <c r="G2225" s="78"/>
      <c r="H2225" s="161"/>
      <c r="I2225" s="161"/>
      <c r="J2225" s="161"/>
      <c r="K2225" s="78"/>
      <c r="L2225" s="78"/>
      <c r="M2225" s="78"/>
      <c r="N2225" s="78"/>
      <c r="O2225" s="78"/>
      <c r="P2225" s="6"/>
      <c r="Q2225" s="6"/>
      <c r="R2225" s="6"/>
      <c r="S2225" s="6"/>
      <c r="T2225" s="6"/>
      <c r="U2225" s="6"/>
      <c r="V2225" s="6"/>
    </row>
    <row r="2226" spans="2:22" s="77" customFormat="1" x14ac:dyDescent="0.2">
      <c r="B2226" s="128"/>
      <c r="E2226" s="78"/>
      <c r="F2226" s="166"/>
      <c r="G2226" s="78"/>
      <c r="H2226" s="161"/>
      <c r="I2226" s="161"/>
      <c r="J2226" s="161"/>
      <c r="K2226" s="78"/>
      <c r="L2226" s="78"/>
      <c r="M2226" s="78"/>
      <c r="N2226" s="78"/>
      <c r="O2226" s="78"/>
      <c r="P2226" s="6"/>
      <c r="Q2226" s="6"/>
      <c r="R2226" s="6"/>
      <c r="S2226" s="6"/>
      <c r="T2226" s="6"/>
      <c r="U2226" s="6"/>
      <c r="V2226" s="6"/>
    </row>
    <row r="2227" spans="2:22" s="77" customFormat="1" x14ac:dyDescent="0.2">
      <c r="B2227" s="128"/>
      <c r="E2227" s="78"/>
      <c r="F2227" s="166"/>
      <c r="G2227" s="78"/>
      <c r="H2227" s="161"/>
      <c r="I2227" s="161"/>
      <c r="J2227" s="161"/>
      <c r="K2227" s="78"/>
      <c r="L2227" s="78"/>
      <c r="M2227" s="78"/>
      <c r="N2227" s="78"/>
      <c r="O2227" s="78"/>
      <c r="P2227" s="6"/>
      <c r="Q2227" s="6"/>
      <c r="R2227" s="6"/>
      <c r="S2227" s="6"/>
      <c r="T2227" s="6"/>
      <c r="U2227" s="6"/>
      <c r="V2227" s="6"/>
    </row>
    <row r="2228" spans="2:22" s="77" customFormat="1" x14ac:dyDescent="0.2">
      <c r="B2228" s="128"/>
      <c r="E2228" s="78"/>
      <c r="F2228" s="166"/>
      <c r="G2228" s="78"/>
      <c r="H2228" s="161"/>
      <c r="I2228" s="161"/>
      <c r="J2228" s="161"/>
      <c r="K2228" s="78"/>
      <c r="L2228" s="78"/>
      <c r="M2228" s="78"/>
      <c r="N2228" s="78"/>
      <c r="O2228" s="78"/>
      <c r="P2228" s="6"/>
      <c r="Q2228" s="6"/>
      <c r="R2228" s="6"/>
      <c r="S2228" s="6"/>
      <c r="T2228" s="6"/>
      <c r="U2228" s="6"/>
      <c r="V2228" s="6"/>
    </row>
    <row r="2229" spans="2:22" s="77" customFormat="1" x14ac:dyDescent="0.2">
      <c r="B2229" s="128"/>
      <c r="E2229" s="78"/>
      <c r="F2229" s="166"/>
      <c r="G2229" s="78"/>
      <c r="H2229" s="161"/>
      <c r="I2229" s="161"/>
      <c r="J2229" s="161"/>
      <c r="K2229" s="78"/>
      <c r="L2229" s="78"/>
      <c r="M2229" s="78"/>
      <c r="N2229" s="78"/>
      <c r="O2229" s="78"/>
      <c r="P2229" s="6"/>
      <c r="Q2229" s="6"/>
      <c r="R2229" s="6"/>
      <c r="S2229" s="6"/>
      <c r="T2229" s="6"/>
      <c r="U2229" s="6"/>
      <c r="V2229" s="6"/>
    </row>
    <row r="2230" spans="2:22" s="77" customFormat="1" x14ac:dyDescent="0.2">
      <c r="B2230" s="128"/>
      <c r="E2230" s="78"/>
      <c r="F2230" s="166"/>
      <c r="G2230" s="78"/>
      <c r="H2230" s="161"/>
      <c r="I2230" s="161"/>
      <c r="J2230" s="161"/>
      <c r="K2230" s="78"/>
      <c r="L2230" s="78"/>
      <c r="M2230" s="78"/>
      <c r="N2230" s="78"/>
      <c r="O2230" s="78"/>
      <c r="P2230" s="6"/>
      <c r="Q2230" s="6"/>
      <c r="R2230" s="6"/>
      <c r="S2230" s="6"/>
      <c r="T2230" s="6"/>
      <c r="U2230" s="6"/>
      <c r="V2230" s="6"/>
    </row>
    <row r="2231" spans="2:22" s="77" customFormat="1" x14ac:dyDescent="0.2">
      <c r="B2231" s="128"/>
      <c r="E2231" s="78"/>
      <c r="F2231" s="166"/>
      <c r="G2231" s="78"/>
      <c r="H2231" s="161"/>
      <c r="I2231" s="161"/>
      <c r="J2231" s="161"/>
      <c r="K2231" s="78"/>
      <c r="L2231" s="78"/>
      <c r="M2231" s="78"/>
      <c r="N2231" s="78"/>
      <c r="O2231" s="78"/>
      <c r="P2231" s="6"/>
      <c r="Q2231" s="6"/>
      <c r="R2231" s="6"/>
      <c r="S2231" s="6"/>
      <c r="T2231" s="6"/>
      <c r="U2231" s="6"/>
      <c r="V2231" s="6"/>
    </row>
    <row r="2232" spans="2:22" s="77" customFormat="1" x14ac:dyDescent="0.2">
      <c r="B2232" s="128"/>
      <c r="E2232" s="78"/>
      <c r="F2232" s="166"/>
      <c r="G2232" s="78"/>
      <c r="H2232" s="161"/>
      <c r="I2232" s="161"/>
      <c r="J2232" s="161"/>
      <c r="K2232" s="78"/>
      <c r="L2232" s="78"/>
      <c r="M2232" s="78"/>
      <c r="N2232" s="78"/>
      <c r="O2232" s="78"/>
      <c r="P2232" s="6"/>
      <c r="Q2232" s="6"/>
      <c r="R2232" s="6"/>
      <c r="S2232" s="6"/>
      <c r="T2232" s="6"/>
      <c r="U2232" s="6"/>
      <c r="V2232" s="6"/>
    </row>
    <row r="2233" spans="2:22" s="77" customFormat="1" x14ac:dyDescent="0.2">
      <c r="B2233" s="128"/>
      <c r="E2233" s="78"/>
      <c r="F2233" s="166"/>
      <c r="G2233" s="78"/>
      <c r="H2233" s="161"/>
      <c r="I2233" s="161"/>
      <c r="J2233" s="161"/>
      <c r="K2233" s="78"/>
      <c r="L2233" s="78"/>
      <c r="M2233" s="78"/>
      <c r="N2233" s="78"/>
      <c r="O2233" s="78"/>
      <c r="P2233" s="6"/>
      <c r="Q2233" s="6"/>
      <c r="R2233" s="6"/>
      <c r="S2233" s="6"/>
      <c r="T2233" s="6"/>
      <c r="U2233" s="6"/>
      <c r="V2233" s="6"/>
    </row>
    <row r="2234" spans="2:22" s="77" customFormat="1" x14ac:dyDescent="0.2">
      <c r="B2234" s="128"/>
      <c r="E2234" s="78"/>
      <c r="F2234" s="166"/>
      <c r="G2234" s="78"/>
      <c r="H2234" s="161"/>
      <c r="I2234" s="161"/>
      <c r="J2234" s="161"/>
      <c r="K2234" s="78"/>
      <c r="L2234" s="78"/>
      <c r="M2234" s="78"/>
      <c r="N2234" s="78"/>
      <c r="O2234" s="78"/>
      <c r="P2234" s="6"/>
      <c r="Q2234" s="6"/>
      <c r="R2234" s="6"/>
      <c r="S2234" s="6"/>
      <c r="T2234" s="6"/>
      <c r="U2234" s="6"/>
      <c r="V2234" s="6"/>
    </row>
    <row r="2235" spans="2:22" s="77" customFormat="1" x14ac:dyDescent="0.2">
      <c r="B2235" s="128"/>
      <c r="E2235" s="78"/>
      <c r="F2235" s="166"/>
      <c r="G2235" s="78"/>
      <c r="H2235" s="161"/>
      <c r="I2235" s="161"/>
      <c r="J2235" s="161"/>
      <c r="K2235" s="78"/>
      <c r="L2235" s="78"/>
      <c r="M2235" s="78"/>
      <c r="N2235" s="78"/>
      <c r="O2235" s="78"/>
      <c r="P2235" s="6"/>
      <c r="Q2235" s="6"/>
      <c r="R2235" s="6"/>
      <c r="S2235" s="6"/>
      <c r="T2235" s="6"/>
      <c r="U2235" s="6"/>
      <c r="V2235" s="6"/>
    </row>
    <row r="2236" spans="2:22" s="77" customFormat="1" x14ac:dyDescent="0.2">
      <c r="B2236" s="128"/>
      <c r="E2236" s="78"/>
      <c r="F2236" s="166"/>
      <c r="G2236" s="78"/>
      <c r="H2236" s="161"/>
      <c r="I2236" s="161"/>
      <c r="J2236" s="161"/>
      <c r="K2236" s="78"/>
      <c r="L2236" s="78"/>
      <c r="M2236" s="78"/>
      <c r="N2236" s="78"/>
      <c r="O2236" s="78"/>
      <c r="P2236" s="6"/>
      <c r="Q2236" s="6"/>
      <c r="R2236" s="6"/>
      <c r="S2236" s="6"/>
      <c r="T2236" s="6"/>
      <c r="U2236" s="6"/>
      <c r="V2236" s="6"/>
    </row>
    <row r="2237" spans="2:22" s="77" customFormat="1" x14ac:dyDescent="0.2">
      <c r="B2237" s="128"/>
      <c r="E2237" s="78"/>
      <c r="F2237" s="166"/>
      <c r="G2237" s="78"/>
      <c r="H2237" s="161"/>
      <c r="I2237" s="161"/>
      <c r="J2237" s="161"/>
      <c r="K2237" s="78"/>
      <c r="L2237" s="78"/>
      <c r="M2237" s="78"/>
      <c r="N2237" s="78"/>
      <c r="O2237" s="78"/>
      <c r="P2237" s="6"/>
      <c r="Q2237" s="6"/>
      <c r="R2237" s="6"/>
      <c r="S2237" s="6"/>
      <c r="T2237" s="6"/>
      <c r="U2237" s="6"/>
      <c r="V2237" s="6"/>
    </row>
    <row r="2238" spans="2:22" s="77" customFormat="1" x14ac:dyDescent="0.2">
      <c r="B2238" s="128"/>
      <c r="E2238" s="78"/>
      <c r="F2238" s="166"/>
      <c r="G2238" s="78"/>
      <c r="H2238" s="161"/>
      <c r="I2238" s="161"/>
      <c r="J2238" s="161"/>
      <c r="K2238" s="78"/>
      <c r="L2238" s="78"/>
      <c r="M2238" s="78"/>
      <c r="N2238" s="78"/>
      <c r="O2238" s="78"/>
      <c r="P2238" s="6"/>
      <c r="Q2238" s="6"/>
      <c r="R2238" s="6"/>
      <c r="S2238" s="6"/>
      <c r="T2238" s="6"/>
      <c r="U2238" s="6"/>
      <c r="V2238" s="6"/>
    </row>
    <row r="2239" spans="2:22" s="77" customFormat="1" x14ac:dyDescent="0.2">
      <c r="B2239" s="128"/>
      <c r="E2239" s="78"/>
      <c r="F2239" s="166"/>
      <c r="G2239" s="78"/>
      <c r="H2239" s="161"/>
      <c r="I2239" s="161"/>
      <c r="J2239" s="161"/>
      <c r="K2239" s="78"/>
      <c r="L2239" s="78"/>
      <c r="M2239" s="78"/>
      <c r="N2239" s="78"/>
      <c r="O2239" s="78"/>
      <c r="P2239" s="6"/>
      <c r="Q2239" s="6"/>
      <c r="R2239" s="6"/>
      <c r="S2239" s="6"/>
      <c r="T2239" s="6"/>
      <c r="U2239" s="6"/>
      <c r="V2239" s="6"/>
    </row>
    <row r="2240" spans="2:22" s="77" customFormat="1" x14ac:dyDescent="0.2">
      <c r="B2240" s="128"/>
      <c r="E2240" s="78"/>
      <c r="F2240" s="166"/>
      <c r="G2240" s="78"/>
      <c r="H2240" s="161"/>
      <c r="I2240" s="161"/>
      <c r="J2240" s="161"/>
      <c r="K2240" s="78"/>
      <c r="L2240" s="78"/>
      <c r="M2240" s="78"/>
      <c r="N2240" s="78"/>
      <c r="O2240" s="78"/>
      <c r="P2240" s="6"/>
      <c r="Q2240" s="6"/>
      <c r="R2240" s="6"/>
      <c r="S2240" s="6"/>
      <c r="T2240" s="6"/>
      <c r="U2240" s="6"/>
      <c r="V2240" s="6"/>
    </row>
    <row r="2241" spans="2:22" s="77" customFormat="1" x14ac:dyDescent="0.2">
      <c r="B2241" s="128"/>
      <c r="E2241" s="78"/>
      <c r="F2241" s="166"/>
      <c r="G2241" s="78"/>
      <c r="H2241" s="161"/>
      <c r="I2241" s="161"/>
      <c r="J2241" s="161"/>
      <c r="K2241" s="78"/>
      <c r="L2241" s="78"/>
      <c r="M2241" s="78"/>
      <c r="N2241" s="78"/>
      <c r="O2241" s="78"/>
      <c r="P2241" s="6"/>
      <c r="Q2241" s="6"/>
      <c r="R2241" s="6"/>
      <c r="S2241" s="6"/>
      <c r="T2241" s="6"/>
      <c r="U2241" s="6"/>
      <c r="V2241" s="6"/>
    </row>
    <row r="2242" spans="2:22" s="77" customFormat="1" x14ac:dyDescent="0.2">
      <c r="B2242" s="128"/>
      <c r="E2242" s="78"/>
      <c r="F2242" s="166"/>
      <c r="G2242" s="78"/>
      <c r="H2242" s="161"/>
      <c r="I2242" s="161"/>
      <c r="J2242" s="161"/>
      <c r="K2242" s="78"/>
      <c r="L2242" s="78"/>
      <c r="M2242" s="78"/>
      <c r="N2242" s="78"/>
      <c r="O2242" s="78"/>
      <c r="P2242" s="6"/>
      <c r="Q2242" s="6"/>
      <c r="R2242" s="6"/>
      <c r="S2242" s="6"/>
      <c r="T2242" s="6"/>
      <c r="U2242" s="6"/>
      <c r="V2242" s="6"/>
    </row>
    <row r="2243" spans="2:22" s="77" customFormat="1" x14ac:dyDescent="0.2">
      <c r="B2243" s="128"/>
      <c r="E2243" s="78"/>
      <c r="F2243" s="166"/>
      <c r="G2243" s="78"/>
      <c r="H2243" s="161"/>
      <c r="I2243" s="161"/>
      <c r="J2243" s="161"/>
      <c r="K2243" s="78"/>
      <c r="L2243" s="78"/>
      <c r="M2243" s="78"/>
      <c r="N2243" s="78"/>
      <c r="O2243" s="78"/>
      <c r="P2243" s="6"/>
      <c r="Q2243" s="6"/>
      <c r="R2243" s="6"/>
      <c r="S2243" s="6"/>
      <c r="T2243" s="6"/>
      <c r="U2243" s="6"/>
      <c r="V2243" s="6"/>
    </row>
    <row r="2244" spans="2:22" s="77" customFormat="1" x14ac:dyDescent="0.2">
      <c r="B2244" s="128"/>
      <c r="E2244" s="78"/>
      <c r="F2244" s="166"/>
      <c r="G2244" s="78"/>
      <c r="H2244" s="161"/>
      <c r="I2244" s="161"/>
      <c r="J2244" s="161"/>
      <c r="K2244" s="78"/>
      <c r="L2244" s="78"/>
      <c r="M2244" s="78"/>
      <c r="N2244" s="78"/>
      <c r="O2244" s="78"/>
      <c r="P2244" s="6"/>
      <c r="Q2244" s="6"/>
      <c r="R2244" s="6"/>
      <c r="S2244" s="6"/>
      <c r="T2244" s="6"/>
      <c r="U2244" s="6"/>
      <c r="V2244" s="6"/>
    </row>
    <row r="2245" spans="2:22" s="77" customFormat="1" x14ac:dyDescent="0.2">
      <c r="B2245" s="128"/>
      <c r="E2245" s="78"/>
      <c r="F2245" s="166"/>
      <c r="G2245" s="78"/>
      <c r="H2245" s="161"/>
      <c r="I2245" s="161"/>
      <c r="J2245" s="161"/>
      <c r="K2245" s="78"/>
      <c r="L2245" s="78"/>
      <c r="M2245" s="78"/>
      <c r="N2245" s="78"/>
      <c r="O2245" s="78"/>
      <c r="P2245" s="6"/>
      <c r="Q2245" s="6"/>
      <c r="R2245" s="6"/>
      <c r="S2245" s="6"/>
      <c r="T2245" s="6"/>
      <c r="U2245" s="6"/>
      <c r="V2245" s="6"/>
    </row>
    <row r="2246" spans="2:22" s="77" customFormat="1" x14ac:dyDescent="0.2">
      <c r="B2246" s="128"/>
      <c r="E2246" s="78"/>
      <c r="F2246" s="166"/>
      <c r="G2246" s="78"/>
      <c r="H2246" s="161"/>
      <c r="I2246" s="161"/>
      <c r="J2246" s="161"/>
      <c r="K2246" s="78"/>
      <c r="L2246" s="78"/>
      <c r="M2246" s="78"/>
      <c r="N2246" s="78"/>
      <c r="O2246" s="78"/>
      <c r="P2246" s="6"/>
      <c r="Q2246" s="6"/>
      <c r="R2246" s="6"/>
      <c r="S2246" s="6"/>
      <c r="T2246" s="6"/>
      <c r="U2246" s="6"/>
      <c r="V2246" s="6"/>
    </row>
    <row r="2247" spans="2:22" s="77" customFormat="1" x14ac:dyDescent="0.2">
      <c r="B2247" s="128"/>
      <c r="E2247" s="78"/>
      <c r="F2247" s="166"/>
      <c r="G2247" s="78"/>
      <c r="H2247" s="161"/>
      <c r="I2247" s="161"/>
      <c r="J2247" s="161"/>
      <c r="K2247" s="78"/>
      <c r="L2247" s="78"/>
      <c r="M2247" s="78"/>
      <c r="N2247" s="78"/>
      <c r="O2247" s="78"/>
      <c r="P2247" s="6"/>
      <c r="Q2247" s="6"/>
      <c r="R2247" s="6"/>
      <c r="S2247" s="6"/>
      <c r="T2247" s="6"/>
      <c r="U2247" s="6"/>
      <c r="V2247" s="6"/>
    </row>
    <row r="2248" spans="2:22" s="77" customFormat="1" x14ac:dyDescent="0.2">
      <c r="B2248" s="128"/>
      <c r="E2248" s="78"/>
      <c r="F2248" s="166"/>
      <c r="G2248" s="78"/>
      <c r="H2248" s="161"/>
      <c r="I2248" s="161"/>
      <c r="J2248" s="161"/>
      <c r="K2248" s="78"/>
      <c r="L2248" s="78"/>
      <c r="M2248" s="78"/>
      <c r="N2248" s="78"/>
      <c r="O2248" s="78"/>
      <c r="P2248" s="6"/>
      <c r="Q2248" s="6"/>
      <c r="R2248" s="6"/>
      <c r="S2248" s="6"/>
      <c r="T2248" s="6"/>
      <c r="U2248" s="6"/>
      <c r="V2248" s="6"/>
    </row>
    <row r="2249" spans="2:22" s="77" customFormat="1" x14ac:dyDescent="0.2">
      <c r="B2249" s="128"/>
      <c r="E2249" s="78"/>
      <c r="F2249" s="166"/>
      <c r="G2249" s="78"/>
      <c r="H2249" s="161"/>
      <c r="I2249" s="161"/>
      <c r="J2249" s="161"/>
      <c r="K2249" s="78"/>
      <c r="L2249" s="78"/>
      <c r="M2249" s="78"/>
      <c r="N2249" s="78"/>
      <c r="O2249" s="78"/>
      <c r="P2249" s="6"/>
      <c r="Q2249" s="6"/>
      <c r="R2249" s="6"/>
      <c r="S2249" s="6"/>
      <c r="T2249" s="6"/>
      <c r="U2249" s="6"/>
      <c r="V2249" s="6"/>
    </row>
    <row r="2250" spans="2:22" s="77" customFormat="1" x14ac:dyDescent="0.2">
      <c r="B2250" s="128"/>
      <c r="E2250" s="78"/>
      <c r="F2250" s="166"/>
      <c r="G2250" s="78"/>
      <c r="H2250" s="161"/>
      <c r="I2250" s="161"/>
      <c r="J2250" s="161"/>
      <c r="K2250" s="78"/>
      <c r="L2250" s="78"/>
      <c r="M2250" s="78"/>
      <c r="N2250" s="78"/>
      <c r="O2250" s="78"/>
      <c r="P2250" s="6"/>
      <c r="Q2250" s="6"/>
      <c r="R2250" s="6"/>
      <c r="S2250" s="6"/>
      <c r="T2250" s="6"/>
      <c r="U2250" s="6"/>
      <c r="V2250" s="6"/>
    </row>
    <row r="2251" spans="2:22" s="77" customFormat="1" x14ac:dyDescent="0.2">
      <c r="B2251" s="128"/>
      <c r="E2251" s="78"/>
      <c r="F2251" s="166"/>
      <c r="G2251" s="78"/>
      <c r="H2251" s="161"/>
      <c r="I2251" s="161"/>
      <c r="J2251" s="161"/>
      <c r="K2251" s="78"/>
      <c r="L2251" s="78"/>
      <c r="M2251" s="78"/>
      <c r="N2251" s="78"/>
      <c r="O2251" s="78"/>
      <c r="P2251" s="6"/>
      <c r="Q2251" s="6"/>
      <c r="R2251" s="6"/>
      <c r="S2251" s="6"/>
      <c r="T2251" s="6"/>
      <c r="U2251" s="6"/>
      <c r="V2251" s="6"/>
    </row>
    <row r="2252" spans="2:22" s="77" customFormat="1" x14ac:dyDescent="0.2">
      <c r="B2252" s="128"/>
      <c r="E2252" s="78"/>
      <c r="F2252" s="166"/>
      <c r="G2252" s="78"/>
      <c r="H2252" s="161"/>
      <c r="I2252" s="161"/>
      <c r="J2252" s="161"/>
      <c r="K2252" s="78"/>
      <c r="L2252" s="78"/>
      <c r="M2252" s="78"/>
      <c r="N2252" s="78"/>
      <c r="O2252" s="78"/>
      <c r="P2252" s="6"/>
      <c r="Q2252" s="6"/>
      <c r="R2252" s="6"/>
      <c r="S2252" s="6"/>
      <c r="T2252" s="6"/>
      <c r="U2252" s="6"/>
      <c r="V2252" s="6"/>
    </row>
    <row r="2253" spans="2:22" s="77" customFormat="1" x14ac:dyDescent="0.2">
      <c r="B2253" s="128"/>
      <c r="E2253" s="78"/>
      <c r="F2253" s="166"/>
      <c r="G2253" s="78"/>
      <c r="H2253" s="161"/>
      <c r="I2253" s="161"/>
      <c r="J2253" s="161"/>
      <c r="K2253" s="78"/>
      <c r="L2253" s="78"/>
      <c r="M2253" s="78"/>
      <c r="N2253" s="78"/>
      <c r="O2253" s="78"/>
      <c r="P2253" s="6"/>
      <c r="Q2253" s="6"/>
      <c r="R2253" s="6"/>
      <c r="S2253" s="6"/>
      <c r="T2253" s="6"/>
      <c r="U2253" s="6"/>
      <c r="V2253" s="6"/>
    </row>
    <row r="2254" spans="2:22" s="77" customFormat="1" x14ac:dyDescent="0.2">
      <c r="B2254" s="128"/>
      <c r="E2254" s="78"/>
      <c r="F2254" s="166"/>
      <c r="G2254" s="78"/>
      <c r="H2254" s="161"/>
      <c r="I2254" s="161"/>
      <c r="J2254" s="161"/>
      <c r="K2254" s="78"/>
      <c r="L2254" s="78"/>
      <c r="M2254" s="78"/>
      <c r="N2254" s="78"/>
      <c r="O2254" s="78"/>
      <c r="P2254" s="6"/>
      <c r="Q2254" s="6"/>
      <c r="R2254" s="6"/>
      <c r="S2254" s="6"/>
      <c r="T2254" s="6"/>
      <c r="U2254" s="6"/>
      <c r="V2254" s="6"/>
    </row>
    <row r="2255" spans="2:22" s="77" customFormat="1" x14ac:dyDescent="0.2">
      <c r="B2255" s="128"/>
      <c r="E2255" s="78"/>
      <c r="F2255" s="166"/>
      <c r="G2255" s="78"/>
      <c r="H2255" s="161"/>
      <c r="I2255" s="161"/>
      <c r="J2255" s="161"/>
      <c r="K2255" s="78"/>
      <c r="L2255" s="78"/>
      <c r="M2255" s="78"/>
      <c r="N2255" s="78"/>
      <c r="O2255" s="78"/>
      <c r="P2255" s="6"/>
      <c r="Q2255" s="6"/>
      <c r="R2255" s="6"/>
      <c r="S2255" s="6"/>
      <c r="T2255" s="6"/>
      <c r="U2255" s="6"/>
      <c r="V2255" s="6"/>
    </row>
    <row r="2256" spans="2:22" s="77" customFormat="1" x14ac:dyDescent="0.2">
      <c r="B2256" s="128"/>
      <c r="E2256" s="78"/>
      <c r="F2256" s="166"/>
      <c r="G2256" s="78"/>
      <c r="H2256" s="161"/>
      <c r="I2256" s="161"/>
      <c r="J2256" s="161"/>
      <c r="K2256" s="78"/>
      <c r="L2256" s="78"/>
      <c r="M2256" s="78"/>
      <c r="N2256" s="78"/>
      <c r="O2256" s="78"/>
      <c r="P2256" s="6"/>
      <c r="Q2256" s="6"/>
      <c r="R2256" s="6"/>
      <c r="S2256" s="6"/>
      <c r="T2256" s="6"/>
      <c r="U2256" s="6"/>
      <c r="V2256" s="6"/>
    </row>
    <row r="2257" spans="2:22" s="77" customFormat="1" x14ac:dyDescent="0.2">
      <c r="B2257" s="128"/>
      <c r="E2257" s="78"/>
      <c r="F2257" s="166"/>
      <c r="G2257" s="78"/>
      <c r="H2257" s="161"/>
      <c r="I2257" s="161"/>
      <c r="J2257" s="161"/>
      <c r="K2257" s="78"/>
      <c r="L2257" s="78"/>
      <c r="M2257" s="78"/>
      <c r="N2257" s="78"/>
      <c r="O2257" s="78"/>
      <c r="P2257" s="6"/>
      <c r="Q2257" s="6"/>
      <c r="R2257" s="6"/>
      <c r="S2257" s="6"/>
      <c r="T2257" s="6"/>
      <c r="U2257" s="6"/>
      <c r="V2257" s="6"/>
    </row>
    <row r="2258" spans="2:22" s="77" customFormat="1" x14ac:dyDescent="0.2">
      <c r="B2258" s="128"/>
      <c r="E2258" s="78"/>
      <c r="F2258" s="166"/>
      <c r="G2258" s="78"/>
      <c r="H2258" s="161"/>
      <c r="I2258" s="161"/>
      <c r="J2258" s="161"/>
      <c r="K2258" s="78"/>
      <c r="L2258" s="78"/>
      <c r="M2258" s="78"/>
      <c r="N2258" s="78"/>
      <c r="O2258" s="78"/>
      <c r="P2258" s="6"/>
      <c r="Q2258" s="6"/>
      <c r="R2258" s="6"/>
      <c r="S2258" s="6"/>
      <c r="T2258" s="6"/>
      <c r="U2258" s="6"/>
      <c r="V2258" s="6"/>
    </row>
    <row r="2259" spans="2:22" s="77" customFormat="1" x14ac:dyDescent="0.2">
      <c r="B2259" s="128"/>
      <c r="E2259" s="78"/>
      <c r="F2259" s="166"/>
      <c r="G2259" s="78"/>
      <c r="H2259" s="161"/>
      <c r="I2259" s="161"/>
      <c r="J2259" s="161"/>
      <c r="K2259" s="78"/>
      <c r="L2259" s="78"/>
      <c r="M2259" s="78"/>
      <c r="N2259" s="78"/>
      <c r="O2259" s="78"/>
      <c r="P2259" s="6"/>
      <c r="Q2259" s="6"/>
      <c r="R2259" s="6"/>
      <c r="S2259" s="6"/>
      <c r="T2259" s="6"/>
      <c r="U2259" s="6"/>
      <c r="V2259" s="6"/>
    </row>
    <row r="2260" spans="2:22" s="77" customFormat="1" x14ac:dyDescent="0.2">
      <c r="B2260" s="128"/>
      <c r="E2260" s="78"/>
      <c r="F2260" s="166"/>
      <c r="G2260" s="78"/>
      <c r="H2260" s="161"/>
      <c r="I2260" s="161"/>
      <c r="J2260" s="161"/>
      <c r="K2260" s="78"/>
      <c r="L2260" s="78"/>
      <c r="M2260" s="78"/>
      <c r="N2260" s="78"/>
      <c r="O2260" s="78"/>
      <c r="P2260" s="6"/>
      <c r="Q2260" s="6"/>
      <c r="R2260" s="6"/>
      <c r="S2260" s="6"/>
      <c r="T2260" s="6"/>
      <c r="U2260" s="6"/>
      <c r="V2260" s="6"/>
    </row>
    <row r="2261" spans="2:22" s="77" customFormat="1" x14ac:dyDescent="0.2">
      <c r="B2261" s="128"/>
      <c r="E2261" s="78"/>
      <c r="F2261" s="166"/>
      <c r="G2261" s="78"/>
      <c r="H2261" s="161"/>
      <c r="I2261" s="161"/>
      <c r="J2261" s="161"/>
      <c r="K2261" s="78"/>
      <c r="L2261" s="78"/>
      <c r="M2261" s="78"/>
      <c r="N2261" s="78"/>
      <c r="O2261" s="78"/>
      <c r="P2261" s="6"/>
      <c r="Q2261" s="6"/>
      <c r="R2261" s="6"/>
      <c r="S2261" s="6"/>
      <c r="T2261" s="6"/>
      <c r="U2261" s="6"/>
      <c r="V2261" s="6"/>
    </row>
    <row r="2262" spans="2:22" s="77" customFormat="1" x14ac:dyDescent="0.2">
      <c r="B2262" s="128"/>
      <c r="E2262" s="78"/>
      <c r="F2262" s="166"/>
      <c r="G2262" s="78"/>
      <c r="H2262" s="161"/>
      <c r="I2262" s="161"/>
      <c r="J2262" s="161"/>
      <c r="K2262" s="78"/>
      <c r="L2262" s="78"/>
      <c r="M2262" s="78"/>
      <c r="N2262" s="78"/>
      <c r="O2262" s="78"/>
      <c r="P2262" s="6"/>
      <c r="Q2262" s="6"/>
      <c r="R2262" s="6"/>
      <c r="S2262" s="6"/>
      <c r="T2262" s="6"/>
      <c r="U2262" s="6"/>
      <c r="V2262" s="6"/>
    </row>
    <row r="2263" spans="2:22" s="77" customFormat="1" x14ac:dyDescent="0.2">
      <c r="B2263" s="128"/>
      <c r="E2263" s="78"/>
      <c r="F2263" s="166"/>
      <c r="G2263" s="78"/>
      <c r="H2263" s="161"/>
      <c r="I2263" s="161"/>
      <c r="J2263" s="161"/>
      <c r="K2263" s="78"/>
      <c r="L2263" s="78"/>
      <c r="M2263" s="78"/>
      <c r="N2263" s="78"/>
      <c r="O2263" s="78"/>
      <c r="P2263" s="6"/>
      <c r="Q2263" s="6"/>
      <c r="R2263" s="6"/>
      <c r="S2263" s="6"/>
      <c r="T2263" s="6"/>
      <c r="U2263" s="6"/>
      <c r="V2263" s="6"/>
    </row>
    <row r="2264" spans="2:22" s="77" customFormat="1" x14ac:dyDescent="0.2">
      <c r="B2264" s="128"/>
      <c r="E2264" s="78"/>
      <c r="F2264" s="166"/>
      <c r="G2264" s="78"/>
      <c r="H2264" s="161"/>
      <c r="I2264" s="161"/>
      <c r="J2264" s="161"/>
      <c r="K2264" s="78"/>
      <c r="L2264" s="78"/>
      <c r="M2264" s="78"/>
      <c r="N2264" s="78"/>
      <c r="O2264" s="78"/>
      <c r="P2264" s="6"/>
      <c r="Q2264" s="6"/>
      <c r="R2264" s="6"/>
      <c r="S2264" s="6"/>
      <c r="T2264" s="6"/>
      <c r="U2264" s="6"/>
      <c r="V2264" s="6"/>
    </row>
    <row r="2265" spans="2:22" s="77" customFormat="1" x14ac:dyDescent="0.2">
      <c r="B2265" s="128"/>
      <c r="E2265" s="78"/>
      <c r="F2265" s="166"/>
      <c r="G2265" s="78"/>
      <c r="H2265" s="161"/>
      <c r="I2265" s="161"/>
      <c r="J2265" s="161"/>
      <c r="K2265" s="78"/>
      <c r="L2265" s="78"/>
      <c r="M2265" s="78"/>
      <c r="N2265" s="78"/>
      <c r="O2265" s="78"/>
      <c r="P2265" s="6"/>
      <c r="Q2265" s="6"/>
      <c r="R2265" s="6"/>
      <c r="S2265" s="6"/>
      <c r="T2265" s="6"/>
      <c r="U2265" s="6"/>
      <c r="V2265" s="6"/>
    </row>
    <row r="2266" spans="2:22" s="77" customFormat="1" x14ac:dyDescent="0.2">
      <c r="B2266" s="128"/>
      <c r="E2266" s="78"/>
      <c r="F2266" s="166"/>
      <c r="G2266" s="78"/>
      <c r="H2266" s="161"/>
      <c r="I2266" s="161"/>
      <c r="J2266" s="161"/>
      <c r="K2266" s="78"/>
      <c r="L2266" s="78"/>
      <c r="M2266" s="78"/>
      <c r="N2266" s="78"/>
      <c r="O2266" s="78"/>
      <c r="P2266" s="6"/>
      <c r="Q2266" s="6"/>
      <c r="R2266" s="6"/>
      <c r="S2266" s="6"/>
      <c r="T2266" s="6"/>
      <c r="U2266" s="6"/>
      <c r="V2266" s="6"/>
    </row>
    <row r="2267" spans="2:22" s="77" customFormat="1" x14ac:dyDescent="0.2">
      <c r="B2267" s="128"/>
      <c r="E2267" s="78"/>
      <c r="F2267" s="166"/>
      <c r="G2267" s="78"/>
      <c r="H2267" s="161"/>
      <c r="I2267" s="161"/>
      <c r="J2267" s="161"/>
      <c r="K2267" s="78"/>
      <c r="L2267" s="78"/>
      <c r="M2267" s="78"/>
      <c r="N2267" s="78"/>
      <c r="O2267" s="78"/>
      <c r="P2267" s="6"/>
      <c r="Q2267" s="6"/>
      <c r="R2267" s="6"/>
      <c r="S2267" s="6"/>
      <c r="T2267" s="6"/>
      <c r="U2267" s="6"/>
      <c r="V2267" s="6"/>
    </row>
    <row r="2268" spans="2:22" s="77" customFormat="1" x14ac:dyDescent="0.2">
      <c r="B2268" s="128"/>
      <c r="E2268" s="78"/>
      <c r="F2268" s="166"/>
      <c r="G2268" s="78"/>
      <c r="H2268" s="161"/>
      <c r="I2268" s="161"/>
      <c r="J2268" s="161"/>
      <c r="K2268" s="78"/>
      <c r="L2268" s="78"/>
      <c r="M2268" s="78"/>
      <c r="N2268" s="78"/>
      <c r="O2268" s="78"/>
      <c r="P2268" s="6"/>
      <c r="Q2268" s="6"/>
      <c r="R2268" s="6"/>
      <c r="S2268" s="6"/>
      <c r="T2268" s="6"/>
      <c r="U2268" s="6"/>
      <c r="V2268" s="6"/>
    </row>
    <row r="2269" spans="2:22" s="77" customFormat="1" x14ac:dyDescent="0.2">
      <c r="B2269" s="128"/>
      <c r="E2269" s="78"/>
      <c r="F2269" s="166"/>
      <c r="G2269" s="78"/>
      <c r="H2269" s="161"/>
      <c r="I2269" s="161"/>
      <c r="J2269" s="161"/>
      <c r="K2269" s="78"/>
      <c r="L2269" s="78"/>
      <c r="M2269" s="78"/>
      <c r="N2269" s="78"/>
      <c r="O2269" s="78"/>
      <c r="P2269" s="6"/>
      <c r="Q2269" s="6"/>
      <c r="R2269" s="6"/>
      <c r="S2269" s="6"/>
      <c r="T2269" s="6"/>
      <c r="U2269" s="6"/>
      <c r="V2269" s="6"/>
    </row>
    <row r="2270" spans="2:22" s="77" customFormat="1" x14ac:dyDescent="0.2">
      <c r="B2270" s="128"/>
      <c r="E2270" s="78"/>
      <c r="F2270" s="166"/>
      <c r="G2270" s="78"/>
      <c r="H2270" s="161"/>
      <c r="I2270" s="161"/>
      <c r="J2270" s="161"/>
      <c r="K2270" s="78"/>
      <c r="L2270" s="78"/>
      <c r="M2270" s="78"/>
      <c r="N2270" s="78"/>
      <c r="O2270" s="78"/>
      <c r="P2270" s="6"/>
      <c r="Q2270" s="6"/>
      <c r="R2270" s="6"/>
      <c r="S2270" s="6"/>
      <c r="T2270" s="6"/>
      <c r="U2270" s="6"/>
      <c r="V2270" s="6"/>
    </row>
    <row r="2271" spans="2:22" s="77" customFormat="1" x14ac:dyDescent="0.2">
      <c r="B2271" s="128"/>
      <c r="E2271" s="78"/>
      <c r="F2271" s="166"/>
      <c r="G2271" s="78"/>
      <c r="H2271" s="161"/>
      <c r="I2271" s="161"/>
      <c r="J2271" s="161"/>
      <c r="K2271" s="78"/>
      <c r="L2271" s="78"/>
      <c r="M2271" s="78"/>
      <c r="N2271" s="78"/>
      <c r="O2271" s="78"/>
      <c r="P2271" s="6"/>
      <c r="Q2271" s="6"/>
      <c r="R2271" s="6"/>
      <c r="S2271" s="6"/>
      <c r="T2271" s="6"/>
      <c r="U2271" s="6"/>
      <c r="V2271" s="6"/>
    </row>
    <row r="2272" spans="2:22" s="77" customFormat="1" x14ac:dyDescent="0.2">
      <c r="B2272" s="128"/>
      <c r="E2272" s="78"/>
      <c r="F2272" s="166"/>
      <c r="G2272" s="78"/>
      <c r="H2272" s="161"/>
      <c r="I2272" s="161"/>
      <c r="J2272" s="161"/>
      <c r="K2272" s="78"/>
      <c r="L2272" s="78"/>
      <c r="M2272" s="78"/>
      <c r="N2272" s="78"/>
      <c r="O2272" s="78"/>
      <c r="P2272" s="6"/>
      <c r="Q2272" s="6"/>
      <c r="R2272" s="6"/>
      <c r="S2272" s="6"/>
      <c r="T2272" s="6"/>
      <c r="U2272" s="6"/>
      <c r="V2272" s="6"/>
    </row>
    <row r="2273" spans="2:22" s="77" customFormat="1" x14ac:dyDescent="0.2">
      <c r="B2273" s="128"/>
      <c r="E2273" s="78"/>
      <c r="F2273" s="166"/>
      <c r="G2273" s="78"/>
      <c r="H2273" s="161"/>
      <c r="I2273" s="161"/>
      <c r="J2273" s="161"/>
      <c r="K2273" s="78"/>
      <c r="L2273" s="78"/>
      <c r="M2273" s="78"/>
      <c r="N2273" s="78"/>
      <c r="O2273" s="78"/>
      <c r="P2273" s="6"/>
      <c r="Q2273" s="6"/>
      <c r="R2273" s="6"/>
      <c r="S2273" s="6"/>
      <c r="T2273" s="6"/>
      <c r="U2273" s="6"/>
      <c r="V2273" s="6"/>
    </row>
    <row r="2274" spans="2:22" s="77" customFormat="1" x14ac:dyDescent="0.2">
      <c r="B2274" s="128"/>
      <c r="E2274" s="78"/>
      <c r="F2274" s="166"/>
      <c r="G2274" s="78"/>
      <c r="H2274" s="161"/>
      <c r="I2274" s="161"/>
      <c r="J2274" s="161"/>
      <c r="K2274" s="78"/>
      <c r="L2274" s="78"/>
      <c r="M2274" s="78"/>
      <c r="N2274" s="78"/>
      <c r="O2274" s="78"/>
      <c r="P2274" s="6"/>
      <c r="Q2274" s="6"/>
      <c r="R2274" s="6"/>
      <c r="S2274" s="6"/>
      <c r="T2274" s="6"/>
      <c r="U2274" s="6"/>
      <c r="V2274" s="6"/>
    </row>
    <row r="2275" spans="2:22" s="77" customFormat="1" x14ac:dyDescent="0.2">
      <c r="B2275" s="128"/>
      <c r="E2275" s="78"/>
      <c r="F2275" s="166"/>
      <c r="G2275" s="78"/>
      <c r="H2275" s="161"/>
      <c r="I2275" s="161"/>
      <c r="J2275" s="161"/>
      <c r="K2275" s="78"/>
      <c r="L2275" s="78"/>
      <c r="M2275" s="78"/>
      <c r="N2275" s="78"/>
      <c r="O2275" s="78"/>
      <c r="P2275" s="6"/>
      <c r="Q2275" s="6"/>
      <c r="R2275" s="6"/>
      <c r="S2275" s="6"/>
      <c r="T2275" s="6"/>
      <c r="U2275" s="6"/>
      <c r="V2275" s="6"/>
    </row>
    <row r="2276" spans="2:22" s="77" customFormat="1" x14ac:dyDescent="0.2">
      <c r="B2276" s="128"/>
      <c r="E2276" s="78"/>
      <c r="F2276" s="166"/>
      <c r="G2276" s="78"/>
      <c r="H2276" s="161"/>
      <c r="I2276" s="161"/>
      <c r="J2276" s="161"/>
      <c r="K2276" s="78"/>
      <c r="L2276" s="78"/>
      <c r="M2276" s="78"/>
      <c r="N2276" s="78"/>
      <c r="O2276" s="78"/>
      <c r="P2276" s="6"/>
      <c r="Q2276" s="6"/>
      <c r="R2276" s="6"/>
      <c r="S2276" s="6"/>
      <c r="T2276" s="6"/>
      <c r="U2276" s="6"/>
      <c r="V2276" s="6"/>
    </row>
    <row r="2277" spans="2:22" s="77" customFormat="1" x14ac:dyDescent="0.2">
      <c r="B2277" s="128"/>
      <c r="E2277" s="78"/>
      <c r="F2277" s="166"/>
      <c r="G2277" s="78"/>
      <c r="H2277" s="161"/>
      <c r="I2277" s="161"/>
      <c r="J2277" s="161"/>
      <c r="K2277" s="78"/>
      <c r="L2277" s="78"/>
      <c r="M2277" s="78"/>
      <c r="N2277" s="78"/>
      <c r="O2277" s="78"/>
      <c r="P2277" s="6"/>
      <c r="Q2277" s="6"/>
      <c r="R2277" s="6"/>
      <c r="S2277" s="6"/>
      <c r="T2277" s="6"/>
      <c r="U2277" s="6"/>
      <c r="V2277" s="6"/>
    </row>
    <row r="2278" spans="2:22" s="77" customFormat="1" x14ac:dyDescent="0.2">
      <c r="B2278" s="128"/>
      <c r="E2278" s="78"/>
      <c r="F2278" s="166"/>
      <c r="G2278" s="78"/>
      <c r="H2278" s="161"/>
      <c r="I2278" s="161"/>
      <c r="J2278" s="161"/>
      <c r="K2278" s="78"/>
      <c r="L2278" s="78"/>
      <c r="M2278" s="78"/>
      <c r="N2278" s="78"/>
      <c r="O2278" s="78"/>
      <c r="P2278" s="6"/>
      <c r="Q2278" s="6"/>
      <c r="R2278" s="6"/>
      <c r="S2278" s="6"/>
      <c r="T2278" s="6"/>
      <c r="U2278" s="6"/>
      <c r="V2278" s="6"/>
    </row>
    <row r="2279" spans="2:22" s="77" customFormat="1" x14ac:dyDescent="0.2">
      <c r="B2279" s="128"/>
      <c r="E2279" s="78"/>
      <c r="F2279" s="166"/>
      <c r="G2279" s="78"/>
      <c r="H2279" s="161"/>
      <c r="I2279" s="161"/>
      <c r="J2279" s="161"/>
      <c r="K2279" s="78"/>
      <c r="L2279" s="78"/>
      <c r="M2279" s="78"/>
      <c r="N2279" s="78"/>
      <c r="O2279" s="78"/>
      <c r="P2279" s="6"/>
      <c r="Q2279" s="6"/>
      <c r="R2279" s="6"/>
      <c r="S2279" s="6"/>
      <c r="T2279" s="6"/>
      <c r="U2279" s="6"/>
      <c r="V2279" s="6"/>
    </row>
    <row r="2280" spans="2:22" s="77" customFormat="1" x14ac:dyDescent="0.2">
      <c r="B2280" s="128"/>
      <c r="E2280" s="78"/>
      <c r="F2280" s="166"/>
      <c r="G2280" s="78"/>
      <c r="H2280" s="161"/>
      <c r="I2280" s="161"/>
      <c r="J2280" s="161"/>
      <c r="K2280" s="78"/>
      <c r="L2280" s="78"/>
      <c r="M2280" s="78"/>
      <c r="N2280" s="78"/>
      <c r="O2280" s="78"/>
      <c r="P2280" s="6"/>
      <c r="Q2280" s="6"/>
      <c r="R2280" s="6"/>
      <c r="S2280" s="6"/>
      <c r="T2280" s="6"/>
      <c r="U2280" s="6"/>
      <c r="V2280" s="6"/>
    </row>
    <row r="2281" spans="2:22" s="77" customFormat="1" x14ac:dyDescent="0.2">
      <c r="B2281" s="128"/>
      <c r="E2281" s="78"/>
      <c r="F2281" s="166"/>
      <c r="G2281" s="78"/>
      <c r="H2281" s="161"/>
      <c r="I2281" s="161"/>
      <c r="J2281" s="161"/>
      <c r="K2281" s="78"/>
      <c r="L2281" s="78"/>
      <c r="M2281" s="78"/>
      <c r="N2281" s="78"/>
      <c r="O2281" s="78"/>
      <c r="P2281" s="6"/>
      <c r="Q2281" s="6"/>
      <c r="R2281" s="6"/>
      <c r="S2281" s="6"/>
      <c r="T2281" s="6"/>
      <c r="U2281" s="6"/>
      <c r="V2281" s="6"/>
    </row>
    <row r="2282" spans="2:22" s="77" customFormat="1" x14ac:dyDescent="0.2">
      <c r="B2282" s="128"/>
      <c r="E2282" s="78"/>
      <c r="F2282" s="166"/>
      <c r="G2282" s="78"/>
      <c r="H2282" s="161"/>
      <c r="I2282" s="161"/>
      <c r="J2282" s="161"/>
      <c r="K2282" s="78"/>
      <c r="L2282" s="78"/>
      <c r="M2282" s="78"/>
      <c r="N2282" s="78"/>
      <c r="O2282" s="78"/>
      <c r="P2282" s="6"/>
      <c r="Q2282" s="6"/>
      <c r="R2282" s="6"/>
      <c r="S2282" s="6"/>
      <c r="T2282" s="6"/>
      <c r="U2282" s="6"/>
      <c r="V2282" s="6"/>
    </row>
    <row r="2283" spans="2:22" s="77" customFormat="1" x14ac:dyDescent="0.2">
      <c r="B2283" s="128"/>
      <c r="E2283" s="78"/>
      <c r="F2283" s="166"/>
      <c r="G2283" s="78"/>
      <c r="H2283" s="161"/>
      <c r="I2283" s="161"/>
      <c r="J2283" s="161"/>
      <c r="K2283" s="78"/>
      <c r="L2283" s="78"/>
      <c r="M2283" s="78"/>
      <c r="N2283" s="78"/>
      <c r="O2283" s="78"/>
      <c r="P2283" s="6"/>
      <c r="Q2283" s="6"/>
      <c r="R2283" s="6"/>
      <c r="S2283" s="6"/>
      <c r="T2283" s="6"/>
      <c r="U2283" s="6"/>
      <c r="V2283" s="6"/>
    </row>
    <row r="2284" spans="2:22" s="77" customFormat="1" x14ac:dyDescent="0.2">
      <c r="B2284" s="128"/>
      <c r="E2284" s="78"/>
      <c r="F2284" s="166"/>
      <c r="G2284" s="78"/>
      <c r="H2284" s="161"/>
      <c r="I2284" s="161"/>
      <c r="J2284" s="161"/>
      <c r="K2284" s="78"/>
      <c r="L2284" s="78"/>
      <c r="M2284" s="78"/>
      <c r="N2284" s="78"/>
      <c r="O2284" s="78"/>
      <c r="P2284" s="6"/>
      <c r="Q2284" s="6"/>
      <c r="R2284" s="6"/>
      <c r="S2284" s="6"/>
      <c r="T2284" s="6"/>
      <c r="U2284" s="6"/>
      <c r="V2284" s="6"/>
    </row>
    <row r="2285" spans="2:22" s="77" customFormat="1" x14ac:dyDescent="0.2">
      <c r="B2285" s="128"/>
      <c r="E2285" s="78"/>
      <c r="F2285" s="166"/>
      <c r="G2285" s="78"/>
      <c r="H2285" s="161"/>
      <c r="I2285" s="161"/>
      <c r="J2285" s="161"/>
      <c r="K2285" s="78"/>
      <c r="L2285" s="78"/>
      <c r="M2285" s="78"/>
      <c r="N2285" s="78"/>
      <c r="O2285" s="78"/>
      <c r="P2285" s="6"/>
      <c r="Q2285" s="6"/>
      <c r="R2285" s="6"/>
      <c r="S2285" s="6"/>
      <c r="T2285" s="6"/>
      <c r="U2285" s="6"/>
      <c r="V2285" s="6"/>
    </row>
    <row r="2286" spans="2:22" s="77" customFormat="1" x14ac:dyDescent="0.2">
      <c r="B2286" s="128"/>
      <c r="E2286" s="78"/>
      <c r="F2286" s="166"/>
      <c r="G2286" s="78"/>
      <c r="H2286" s="161"/>
      <c r="I2286" s="161"/>
      <c r="J2286" s="161"/>
      <c r="K2286" s="78"/>
      <c r="L2286" s="78"/>
      <c r="M2286" s="78"/>
      <c r="N2286" s="78"/>
      <c r="O2286" s="78"/>
      <c r="P2286" s="6"/>
      <c r="Q2286" s="6"/>
      <c r="R2286" s="6"/>
      <c r="S2286" s="6"/>
      <c r="T2286" s="6"/>
      <c r="U2286" s="6"/>
      <c r="V2286" s="6"/>
    </row>
    <row r="2287" spans="2:22" s="77" customFormat="1" x14ac:dyDescent="0.2">
      <c r="B2287" s="128"/>
      <c r="E2287" s="78"/>
      <c r="F2287" s="166"/>
      <c r="G2287" s="78"/>
      <c r="H2287" s="161"/>
      <c r="I2287" s="161"/>
      <c r="J2287" s="161"/>
      <c r="K2287" s="78"/>
      <c r="L2287" s="78"/>
      <c r="M2287" s="78"/>
      <c r="N2287" s="78"/>
      <c r="O2287" s="78"/>
      <c r="P2287" s="6"/>
      <c r="Q2287" s="6"/>
      <c r="R2287" s="6"/>
      <c r="S2287" s="6"/>
      <c r="T2287" s="6"/>
      <c r="U2287" s="6"/>
      <c r="V2287" s="6"/>
    </row>
    <row r="2288" spans="2:22" s="77" customFormat="1" x14ac:dyDescent="0.2">
      <c r="B2288" s="128"/>
      <c r="E2288" s="78"/>
      <c r="F2288" s="166"/>
      <c r="G2288" s="78"/>
      <c r="H2288" s="161"/>
      <c r="I2288" s="161"/>
      <c r="J2288" s="161"/>
      <c r="K2288" s="78"/>
      <c r="L2288" s="78"/>
      <c r="M2288" s="78"/>
      <c r="N2288" s="78"/>
      <c r="O2288" s="78"/>
      <c r="P2288" s="6"/>
      <c r="Q2288" s="6"/>
      <c r="R2288" s="6"/>
      <c r="S2288" s="6"/>
      <c r="T2288" s="6"/>
      <c r="U2288" s="6"/>
      <c r="V2288" s="6"/>
    </row>
    <row r="2289" spans="2:22" s="77" customFormat="1" x14ac:dyDescent="0.2">
      <c r="B2289" s="128"/>
      <c r="E2289" s="78"/>
      <c r="F2289" s="166"/>
      <c r="G2289" s="78"/>
      <c r="H2289" s="161"/>
      <c r="I2289" s="161"/>
      <c r="J2289" s="161"/>
      <c r="K2289" s="78"/>
      <c r="L2289" s="78"/>
      <c r="M2289" s="78"/>
      <c r="N2289" s="78"/>
      <c r="O2289" s="78"/>
      <c r="P2289" s="6"/>
      <c r="Q2289" s="6"/>
      <c r="R2289" s="6"/>
      <c r="S2289" s="6"/>
      <c r="T2289" s="6"/>
      <c r="U2289" s="6"/>
      <c r="V2289" s="6"/>
    </row>
    <row r="2290" spans="2:22" s="77" customFormat="1" x14ac:dyDescent="0.2">
      <c r="B2290" s="128"/>
      <c r="E2290" s="78"/>
      <c r="F2290" s="166"/>
      <c r="G2290" s="78"/>
      <c r="H2290" s="161"/>
      <c r="I2290" s="161"/>
      <c r="J2290" s="161"/>
      <c r="K2290" s="78"/>
      <c r="L2290" s="78"/>
      <c r="M2290" s="78"/>
      <c r="N2290" s="78"/>
      <c r="O2290" s="78"/>
      <c r="P2290" s="6"/>
      <c r="Q2290" s="6"/>
      <c r="R2290" s="6"/>
      <c r="S2290" s="6"/>
      <c r="T2290" s="6"/>
      <c r="U2290" s="6"/>
      <c r="V2290" s="6"/>
    </row>
    <row r="2291" spans="2:22" s="77" customFormat="1" x14ac:dyDescent="0.2">
      <c r="B2291" s="128"/>
      <c r="E2291" s="78"/>
      <c r="F2291" s="166"/>
      <c r="G2291" s="78"/>
      <c r="H2291" s="161"/>
      <c r="I2291" s="161"/>
      <c r="J2291" s="161"/>
      <c r="K2291" s="78"/>
      <c r="L2291" s="78"/>
      <c r="M2291" s="78"/>
      <c r="N2291" s="78"/>
      <c r="O2291" s="78"/>
      <c r="P2291" s="6"/>
      <c r="Q2291" s="6"/>
      <c r="R2291" s="6"/>
      <c r="S2291" s="6"/>
      <c r="T2291" s="6"/>
      <c r="U2291" s="6"/>
      <c r="V2291" s="6"/>
    </row>
    <row r="2292" spans="2:22" s="77" customFormat="1" x14ac:dyDescent="0.2">
      <c r="B2292" s="128"/>
      <c r="E2292" s="78"/>
      <c r="F2292" s="166"/>
      <c r="G2292" s="78"/>
      <c r="H2292" s="161"/>
      <c r="I2292" s="161"/>
      <c r="J2292" s="161"/>
      <c r="K2292" s="78"/>
      <c r="L2292" s="78"/>
      <c r="M2292" s="78"/>
      <c r="N2292" s="78"/>
      <c r="O2292" s="78"/>
      <c r="P2292" s="6"/>
      <c r="Q2292" s="6"/>
      <c r="R2292" s="6"/>
      <c r="S2292" s="6"/>
      <c r="T2292" s="6"/>
      <c r="U2292" s="6"/>
      <c r="V2292" s="6"/>
    </row>
    <row r="2293" spans="2:22" s="77" customFormat="1" x14ac:dyDescent="0.2">
      <c r="B2293" s="128"/>
      <c r="E2293" s="78"/>
      <c r="F2293" s="166"/>
      <c r="G2293" s="78"/>
      <c r="H2293" s="161"/>
      <c r="I2293" s="161"/>
      <c r="J2293" s="161"/>
      <c r="K2293" s="78"/>
      <c r="L2293" s="78"/>
      <c r="M2293" s="78"/>
      <c r="N2293" s="78"/>
      <c r="O2293" s="78"/>
      <c r="P2293" s="6"/>
      <c r="Q2293" s="6"/>
      <c r="R2293" s="6"/>
      <c r="S2293" s="6"/>
      <c r="T2293" s="6"/>
      <c r="U2293" s="6"/>
      <c r="V2293" s="6"/>
    </row>
    <row r="2294" spans="2:22" s="77" customFormat="1" x14ac:dyDescent="0.2">
      <c r="B2294" s="128"/>
      <c r="E2294" s="78"/>
      <c r="F2294" s="166"/>
      <c r="G2294" s="78"/>
      <c r="H2294" s="161"/>
      <c r="I2294" s="161"/>
      <c r="J2294" s="161"/>
      <c r="K2294" s="78"/>
      <c r="L2294" s="78"/>
      <c r="M2294" s="78"/>
      <c r="N2294" s="78"/>
      <c r="O2294" s="78"/>
      <c r="P2294" s="6"/>
      <c r="Q2294" s="6"/>
      <c r="R2294" s="6"/>
      <c r="S2294" s="6"/>
      <c r="T2294" s="6"/>
      <c r="U2294" s="6"/>
      <c r="V2294" s="6"/>
    </row>
    <row r="2295" spans="2:22" s="77" customFormat="1" x14ac:dyDescent="0.2">
      <c r="B2295" s="128"/>
      <c r="E2295" s="78"/>
      <c r="F2295" s="166"/>
      <c r="G2295" s="78"/>
      <c r="H2295" s="161"/>
      <c r="I2295" s="161"/>
      <c r="J2295" s="161"/>
      <c r="K2295" s="78"/>
      <c r="L2295" s="78"/>
      <c r="M2295" s="78"/>
      <c r="N2295" s="78"/>
      <c r="O2295" s="78"/>
      <c r="P2295" s="6"/>
      <c r="Q2295" s="6"/>
      <c r="R2295" s="6"/>
      <c r="S2295" s="6"/>
      <c r="T2295" s="6"/>
      <c r="U2295" s="6"/>
      <c r="V2295" s="6"/>
    </row>
    <row r="2296" spans="2:22" s="77" customFormat="1" x14ac:dyDescent="0.2">
      <c r="B2296" s="128"/>
      <c r="E2296" s="78"/>
      <c r="F2296" s="166"/>
      <c r="G2296" s="78"/>
      <c r="H2296" s="161"/>
      <c r="I2296" s="161"/>
      <c r="J2296" s="161"/>
      <c r="K2296" s="78"/>
      <c r="L2296" s="78"/>
      <c r="M2296" s="78"/>
      <c r="N2296" s="78"/>
      <c r="O2296" s="78"/>
      <c r="P2296" s="6"/>
      <c r="Q2296" s="6"/>
      <c r="R2296" s="6"/>
      <c r="S2296" s="6"/>
      <c r="T2296" s="6"/>
      <c r="U2296" s="6"/>
      <c r="V2296" s="6"/>
    </row>
    <row r="2297" spans="2:22" s="77" customFormat="1" x14ac:dyDescent="0.2">
      <c r="B2297" s="128"/>
      <c r="E2297" s="78"/>
      <c r="F2297" s="166"/>
      <c r="G2297" s="78"/>
      <c r="H2297" s="161"/>
      <c r="I2297" s="161"/>
      <c r="J2297" s="161"/>
      <c r="K2297" s="78"/>
      <c r="L2297" s="78"/>
      <c r="M2297" s="78"/>
      <c r="N2297" s="78"/>
      <c r="O2297" s="78"/>
      <c r="P2297" s="6"/>
      <c r="Q2297" s="6"/>
      <c r="R2297" s="6"/>
      <c r="S2297" s="6"/>
      <c r="T2297" s="6"/>
      <c r="U2297" s="6"/>
      <c r="V2297" s="6"/>
    </row>
    <row r="2298" spans="2:22" s="77" customFormat="1" x14ac:dyDescent="0.2">
      <c r="B2298" s="128"/>
      <c r="E2298" s="78"/>
      <c r="F2298" s="166"/>
      <c r="G2298" s="78"/>
      <c r="H2298" s="161"/>
      <c r="I2298" s="161"/>
      <c r="J2298" s="161"/>
      <c r="K2298" s="78"/>
      <c r="L2298" s="78"/>
      <c r="M2298" s="78"/>
      <c r="N2298" s="78"/>
      <c r="O2298" s="78"/>
      <c r="P2298" s="6"/>
      <c r="Q2298" s="6"/>
      <c r="R2298" s="6"/>
      <c r="S2298" s="6"/>
      <c r="T2298" s="6"/>
      <c r="U2298" s="6"/>
      <c r="V2298" s="6"/>
    </row>
    <row r="2299" spans="2:22" s="77" customFormat="1" x14ac:dyDescent="0.2">
      <c r="B2299" s="128"/>
      <c r="E2299" s="78"/>
      <c r="F2299" s="166"/>
      <c r="G2299" s="78"/>
      <c r="H2299" s="161"/>
      <c r="I2299" s="161"/>
      <c r="J2299" s="161"/>
      <c r="K2299" s="78"/>
      <c r="L2299" s="78"/>
      <c r="M2299" s="78"/>
      <c r="N2299" s="78"/>
      <c r="O2299" s="78"/>
      <c r="P2299" s="6"/>
      <c r="Q2299" s="6"/>
      <c r="R2299" s="6"/>
      <c r="S2299" s="6"/>
      <c r="T2299" s="6"/>
      <c r="U2299" s="6"/>
      <c r="V2299" s="6"/>
    </row>
    <row r="2300" spans="2:22" s="77" customFormat="1" x14ac:dyDescent="0.2">
      <c r="B2300" s="128"/>
      <c r="E2300" s="78"/>
      <c r="F2300" s="166"/>
      <c r="G2300" s="78"/>
      <c r="H2300" s="161"/>
      <c r="I2300" s="161"/>
      <c r="J2300" s="161"/>
      <c r="K2300" s="78"/>
      <c r="L2300" s="78"/>
      <c r="M2300" s="78"/>
      <c r="N2300" s="78"/>
      <c r="O2300" s="78"/>
      <c r="P2300" s="6"/>
      <c r="Q2300" s="6"/>
      <c r="R2300" s="6"/>
      <c r="S2300" s="6"/>
      <c r="T2300" s="6"/>
      <c r="U2300" s="6"/>
      <c r="V2300" s="6"/>
    </row>
    <row r="2301" spans="2:22" s="77" customFormat="1" x14ac:dyDescent="0.2">
      <c r="B2301" s="128"/>
      <c r="E2301" s="78"/>
      <c r="F2301" s="166"/>
      <c r="G2301" s="78"/>
      <c r="H2301" s="161"/>
      <c r="I2301" s="161"/>
      <c r="J2301" s="161"/>
      <c r="K2301" s="78"/>
      <c r="L2301" s="78"/>
      <c r="M2301" s="78"/>
      <c r="N2301" s="78"/>
      <c r="O2301" s="78"/>
      <c r="P2301" s="6"/>
      <c r="Q2301" s="6"/>
      <c r="R2301" s="6"/>
      <c r="S2301" s="6"/>
      <c r="T2301" s="6"/>
      <c r="U2301" s="6"/>
      <c r="V2301" s="6"/>
    </row>
    <row r="2302" spans="2:22" s="77" customFormat="1" x14ac:dyDescent="0.2">
      <c r="B2302" s="128"/>
      <c r="E2302" s="78"/>
      <c r="F2302" s="166"/>
      <c r="G2302" s="78"/>
      <c r="H2302" s="161"/>
      <c r="I2302" s="161"/>
      <c r="J2302" s="161"/>
      <c r="K2302" s="78"/>
      <c r="L2302" s="78"/>
      <c r="M2302" s="78"/>
      <c r="N2302" s="78"/>
      <c r="O2302" s="78"/>
      <c r="P2302" s="6"/>
      <c r="Q2302" s="6"/>
      <c r="R2302" s="6"/>
      <c r="S2302" s="6"/>
      <c r="T2302" s="6"/>
      <c r="U2302" s="6"/>
      <c r="V2302" s="6"/>
    </row>
    <row r="2303" spans="2:22" s="77" customFormat="1" x14ac:dyDescent="0.2">
      <c r="B2303" s="128"/>
      <c r="E2303" s="78"/>
      <c r="F2303" s="166"/>
      <c r="G2303" s="78"/>
      <c r="H2303" s="161"/>
      <c r="I2303" s="161"/>
      <c r="J2303" s="161"/>
      <c r="K2303" s="78"/>
      <c r="L2303" s="78"/>
      <c r="M2303" s="78"/>
      <c r="N2303" s="78"/>
      <c r="O2303" s="78"/>
      <c r="P2303" s="6"/>
      <c r="Q2303" s="6"/>
      <c r="R2303" s="6"/>
      <c r="S2303" s="6"/>
      <c r="T2303" s="6"/>
      <c r="U2303" s="6"/>
      <c r="V2303" s="6"/>
    </row>
    <row r="2304" spans="2:22" s="77" customFormat="1" x14ac:dyDescent="0.2">
      <c r="B2304" s="128"/>
      <c r="E2304" s="78"/>
      <c r="F2304" s="166"/>
      <c r="G2304" s="78"/>
      <c r="H2304" s="161"/>
      <c r="I2304" s="161"/>
      <c r="J2304" s="161"/>
      <c r="K2304" s="78"/>
      <c r="L2304" s="78"/>
      <c r="M2304" s="78"/>
      <c r="N2304" s="78"/>
      <c r="O2304" s="78"/>
      <c r="P2304" s="6"/>
      <c r="Q2304" s="6"/>
      <c r="R2304" s="6"/>
      <c r="S2304" s="6"/>
      <c r="T2304" s="6"/>
      <c r="U2304" s="6"/>
      <c r="V2304" s="6"/>
    </row>
    <row r="2305" spans="2:22" s="77" customFormat="1" x14ac:dyDescent="0.2">
      <c r="B2305" s="128"/>
      <c r="E2305" s="78"/>
      <c r="F2305" s="166"/>
      <c r="G2305" s="78"/>
      <c r="H2305" s="161"/>
      <c r="I2305" s="161"/>
      <c r="J2305" s="161"/>
      <c r="K2305" s="78"/>
      <c r="L2305" s="78"/>
      <c r="M2305" s="78"/>
      <c r="N2305" s="78"/>
      <c r="O2305" s="78"/>
      <c r="P2305" s="6"/>
      <c r="Q2305" s="6"/>
      <c r="R2305" s="6"/>
      <c r="S2305" s="6"/>
      <c r="T2305" s="6"/>
      <c r="U2305" s="6"/>
      <c r="V2305" s="6"/>
    </row>
    <row r="2306" spans="2:22" s="77" customFormat="1" x14ac:dyDescent="0.2">
      <c r="B2306" s="128"/>
      <c r="E2306" s="78"/>
      <c r="F2306" s="166"/>
      <c r="G2306" s="78"/>
      <c r="H2306" s="161"/>
      <c r="I2306" s="161"/>
      <c r="J2306" s="161"/>
      <c r="K2306" s="78"/>
      <c r="L2306" s="78"/>
      <c r="M2306" s="78"/>
      <c r="N2306" s="78"/>
      <c r="O2306" s="78"/>
      <c r="P2306" s="6"/>
      <c r="Q2306" s="6"/>
      <c r="R2306" s="6"/>
      <c r="S2306" s="6"/>
      <c r="T2306" s="6"/>
      <c r="U2306" s="6"/>
      <c r="V2306" s="6"/>
    </row>
    <row r="2307" spans="2:22" s="77" customFormat="1" x14ac:dyDescent="0.2">
      <c r="B2307" s="128"/>
      <c r="E2307" s="78"/>
      <c r="F2307" s="166"/>
      <c r="G2307" s="78"/>
      <c r="H2307" s="161"/>
      <c r="I2307" s="161"/>
      <c r="J2307" s="161"/>
      <c r="K2307" s="78"/>
      <c r="L2307" s="78"/>
      <c r="M2307" s="78"/>
      <c r="N2307" s="78"/>
      <c r="O2307" s="78"/>
      <c r="P2307" s="6"/>
      <c r="Q2307" s="6"/>
      <c r="R2307" s="6"/>
      <c r="S2307" s="6"/>
      <c r="T2307" s="6"/>
      <c r="U2307" s="6"/>
      <c r="V2307" s="6"/>
    </row>
    <row r="2308" spans="2:22" s="77" customFormat="1" x14ac:dyDescent="0.2">
      <c r="B2308" s="128"/>
      <c r="E2308" s="78"/>
      <c r="F2308" s="166"/>
      <c r="G2308" s="78"/>
      <c r="H2308" s="161"/>
      <c r="I2308" s="161"/>
      <c r="J2308" s="161"/>
      <c r="K2308" s="78"/>
      <c r="L2308" s="78"/>
      <c r="M2308" s="78"/>
      <c r="N2308" s="78"/>
      <c r="O2308" s="78"/>
      <c r="P2308" s="6"/>
      <c r="Q2308" s="6"/>
      <c r="R2308" s="6"/>
      <c r="S2308" s="6"/>
      <c r="T2308" s="6"/>
      <c r="U2308" s="6"/>
      <c r="V2308" s="6"/>
    </row>
    <row r="2309" spans="2:22" s="77" customFormat="1" x14ac:dyDescent="0.2">
      <c r="B2309" s="128"/>
      <c r="E2309" s="78"/>
      <c r="F2309" s="166"/>
      <c r="G2309" s="78"/>
      <c r="H2309" s="161"/>
      <c r="I2309" s="161"/>
      <c r="J2309" s="161"/>
      <c r="K2309" s="78"/>
      <c r="L2309" s="78"/>
      <c r="M2309" s="78"/>
      <c r="N2309" s="78"/>
      <c r="O2309" s="78"/>
      <c r="P2309" s="6"/>
      <c r="Q2309" s="6"/>
      <c r="R2309" s="6"/>
      <c r="S2309" s="6"/>
      <c r="T2309" s="6"/>
      <c r="U2309" s="6"/>
      <c r="V2309" s="6"/>
    </row>
    <row r="2310" spans="2:22" s="77" customFormat="1" x14ac:dyDescent="0.2">
      <c r="B2310" s="128"/>
      <c r="E2310" s="78"/>
      <c r="F2310" s="166"/>
      <c r="G2310" s="78"/>
      <c r="H2310" s="161"/>
      <c r="I2310" s="161"/>
      <c r="J2310" s="161"/>
      <c r="K2310" s="78"/>
      <c r="L2310" s="78"/>
      <c r="M2310" s="78"/>
      <c r="N2310" s="78"/>
      <c r="O2310" s="78"/>
      <c r="P2310" s="6"/>
      <c r="Q2310" s="6"/>
      <c r="R2310" s="6"/>
      <c r="S2310" s="6"/>
      <c r="T2310" s="6"/>
      <c r="U2310" s="6"/>
      <c r="V2310" s="6"/>
    </row>
    <row r="2311" spans="2:22" s="77" customFormat="1" x14ac:dyDescent="0.2">
      <c r="B2311" s="128"/>
      <c r="E2311" s="78"/>
      <c r="F2311" s="166"/>
      <c r="G2311" s="78"/>
      <c r="H2311" s="161"/>
      <c r="I2311" s="161"/>
      <c r="J2311" s="161"/>
      <c r="K2311" s="78"/>
      <c r="L2311" s="78"/>
      <c r="M2311" s="78"/>
      <c r="N2311" s="78"/>
      <c r="O2311" s="78"/>
      <c r="P2311" s="6"/>
      <c r="Q2311" s="6"/>
      <c r="R2311" s="6"/>
      <c r="S2311" s="6"/>
      <c r="T2311" s="6"/>
      <c r="U2311" s="6"/>
      <c r="V2311" s="6"/>
    </row>
    <row r="2312" spans="2:22" s="77" customFormat="1" x14ac:dyDescent="0.2">
      <c r="B2312" s="128"/>
      <c r="E2312" s="78"/>
      <c r="F2312" s="166"/>
      <c r="G2312" s="78"/>
      <c r="H2312" s="161"/>
      <c r="I2312" s="161"/>
      <c r="J2312" s="161"/>
      <c r="K2312" s="78"/>
      <c r="L2312" s="78"/>
      <c r="M2312" s="78"/>
      <c r="N2312" s="78"/>
      <c r="O2312" s="78"/>
      <c r="P2312" s="6"/>
      <c r="Q2312" s="6"/>
      <c r="R2312" s="6"/>
      <c r="S2312" s="6"/>
      <c r="T2312" s="6"/>
      <c r="U2312" s="6"/>
      <c r="V2312" s="6"/>
    </row>
    <row r="2313" spans="2:22" s="77" customFormat="1" x14ac:dyDescent="0.2">
      <c r="B2313" s="128"/>
      <c r="E2313" s="78"/>
      <c r="F2313" s="166"/>
      <c r="G2313" s="78"/>
      <c r="H2313" s="161"/>
      <c r="I2313" s="161"/>
      <c r="J2313" s="161"/>
      <c r="K2313" s="78"/>
      <c r="L2313" s="78"/>
      <c r="M2313" s="78"/>
      <c r="N2313" s="78"/>
      <c r="O2313" s="78"/>
      <c r="P2313" s="6"/>
      <c r="Q2313" s="6"/>
      <c r="R2313" s="6"/>
      <c r="S2313" s="6"/>
      <c r="T2313" s="6"/>
      <c r="U2313" s="6"/>
      <c r="V2313" s="6"/>
    </row>
    <row r="2314" spans="2:22" s="77" customFormat="1" x14ac:dyDescent="0.2">
      <c r="B2314" s="128"/>
      <c r="E2314" s="78"/>
      <c r="F2314" s="166"/>
      <c r="G2314" s="78"/>
      <c r="H2314" s="161"/>
      <c r="I2314" s="161"/>
      <c r="J2314" s="161"/>
      <c r="K2314" s="78"/>
      <c r="L2314" s="78"/>
      <c r="M2314" s="78"/>
      <c r="N2314" s="78"/>
      <c r="O2314" s="78"/>
      <c r="P2314" s="6"/>
      <c r="Q2314" s="6"/>
      <c r="R2314" s="6"/>
      <c r="S2314" s="6"/>
      <c r="T2314" s="6"/>
      <c r="U2314" s="6"/>
      <c r="V2314" s="6"/>
    </row>
    <row r="2315" spans="2:22" s="77" customFormat="1" x14ac:dyDescent="0.2">
      <c r="B2315" s="128"/>
      <c r="E2315" s="78"/>
      <c r="F2315" s="166"/>
      <c r="G2315" s="78"/>
      <c r="H2315" s="161"/>
      <c r="I2315" s="161"/>
      <c r="J2315" s="161"/>
      <c r="K2315" s="78"/>
      <c r="L2315" s="78"/>
      <c r="M2315" s="78"/>
      <c r="N2315" s="78"/>
      <c r="O2315" s="78"/>
      <c r="P2315" s="6"/>
      <c r="Q2315" s="6"/>
      <c r="R2315" s="6"/>
      <c r="S2315" s="6"/>
      <c r="T2315" s="6"/>
      <c r="U2315" s="6"/>
      <c r="V2315" s="6"/>
    </row>
    <row r="2316" spans="2:22" s="77" customFormat="1" x14ac:dyDescent="0.2">
      <c r="B2316" s="128"/>
      <c r="E2316" s="78"/>
      <c r="F2316" s="166"/>
      <c r="G2316" s="78"/>
      <c r="H2316" s="161"/>
      <c r="I2316" s="161"/>
      <c r="J2316" s="161"/>
      <c r="K2316" s="78"/>
      <c r="L2316" s="78"/>
      <c r="M2316" s="78"/>
      <c r="N2316" s="78"/>
      <c r="O2316" s="78"/>
      <c r="P2316" s="6"/>
      <c r="Q2316" s="6"/>
      <c r="R2316" s="6"/>
      <c r="S2316" s="6"/>
      <c r="T2316" s="6"/>
      <c r="U2316" s="6"/>
      <c r="V2316" s="6"/>
    </row>
    <row r="2317" spans="2:22" s="77" customFormat="1" x14ac:dyDescent="0.2">
      <c r="B2317" s="128"/>
      <c r="E2317" s="78"/>
      <c r="F2317" s="166"/>
      <c r="G2317" s="78"/>
      <c r="H2317" s="161"/>
      <c r="I2317" s="161"/>
      <c r="J2317" s="161"/>
      <c r="K2317" s="78"/>
      <c r="L2317" s="78"/>
      <c r="M2317" s="78"/>
      <c r="N2317" s="78"/>
      <c r="O2317" s="78"/>
      <c r="P2317" s="6"/>
      <c r="Q2317" s="6"/>
      <c r="R2317" s="6"/>
      <c r="S2317" s="6"/>
      <c r="T2317" s="6"/>
      <c r="U2317" s="6"/>
      <c r="V2317" s="6"/>
    </row>
    <row r="2318" spans="2:22" s="77" customFormat="1" x14ac:dyDescent="0.2">
      <c r="B2318" s="128"/>
      <c r="E2318" s="78"/>
      <c r="F2318" s="166"/>
      <c r="G2318" s="78"/>
      <c r="H2318" s="161"/>
      <c r="I2318" s="161"/>
      <c r="J2318" s="161"/>
      <c r="K2318" s="78"/>
      <c r="L2318" s="78"/>
      <c r="M2318" s="78"/>
      <c r="N2318" s="78"/>
      <c r="O2318" s="78"/>
      <c r="P2318" s="6"/>
      <c r="Q2318" s="6"/>
      <c r="R2318" s="6"/>
      <c r="S2318" s="6"/>
      <c r="T2318" s="6"/>
      <c r="U2318" s="6"/>
      <c r="V2318" s="6"/>
    </row>
    <row r="2319" spans="2:22" s="77" customFormat="1" x14ac:dyDescent="0.2">
      <c r="B2319" s="128"/>
      <c r="E2319" s="78"/>
      <c r="F2319" s="166"/>
      <c r="G2319" s="78"/>
      <c r="H2319" s="161"/>
      <c r="I2319" s="161"/>
      <c r="J2319" s="161"/>
      <c r="K2319" s="78"/>
      <c r="L2319" s="78"/>
      <c r="M2319" s="78"/>
      <c r="N2319" s="78"/>
      <c r="O2319" s="78"/>
      <c r="P2319" s="6"/>
      <c r="Q2319" s="6"/>
      <c r="R2319" s="6"/>
      <c r="S2319" s="6"/>
      <c r="T2319" s="6"/>
      <c r="U2319" s="6"/>
      <c r="V2319" s="6"/>
    </row>
    <row r="2320" spans="2:22" s="77" customFormat="1" x14ac:dyDescent="0.2">
      <c r="B2320" s="128"/>
      <c r="E2320" s="78"/>
      <c r="F2320" s="166"/>
      <c r="G2320" s="78"/>
      <c r="H2320" s="161"/>
      <c r="I2320" s="161"/>
      <c r="J2320" s="161"/>
      <c r="K2320" s="78"/>
      <c r="L2320" s="78"/>
      <c r="M2320" s="78"/>
      <c r="N2320" s="78"/>
      <c r="O2320" s="78"/>
      <c r="P2320" s="6"/>
      <c r="Q2320" s="6"/>
      <c r="R2320" s="6"/>
      <c r="S2320" s="6"/>
      <c r="T2320" s="6"/>
      <c r="U2320" s="6"/>
      <c r="V2320" s="6"/>
    </row>
    <row r="2321" spans="2:22" s="77" customFormat="1" x14ac:dyDescent="0.2">
      <c r="B2321" s="128"/>
      <c r="E2321" s="78"/>
      <c r="F2321" s="166"/>
      <c r="G2321" s="78"/>
      <c r="H2321" s="161"/>
      <c r="I2321" s="161"/>
      <c r="J2321" s="161"/>
      <c r="K2321" s="78"/>
      <c r="L2321" s="78"/>
      <c r="M2321" s="78"/>
      <c r="N2321" s="78"/>
      <c r="O2321" s="78"/>
      <c r="P2321" s="6"/>
      <c r="Q2321" s="6"/>
      <c r="R2321" s="6"/>
      <c r="S2321" s="6"/>
      <c r="T2321" s="6"/>
      <c r="U2321" s="6"/>
      <c r="V2321" s="6"/>
    </row>
    <row r="2322" spans="2:22" s="77" customFormat="1" x14ac:dyDescent="0.2">
      <c r="B2322" s="128"/>
      <c r="E2322" s="78"/>
      <c r="F2322" s="166"/>
      <c r="G2322" s="78"/>
      <c r="H2322" s="161"/>
      <c r="I2322" s="161"/>
      <c r="J2322" s="161"/>
      <c r="K2322" s="78"/>
      <c r="L2322" s="78"/>
      <c r="M2322" s="78"/>
      <c r="N2322" s="78"/>
      <c r="O2322" s="78"/>
      <c r="P2322" s="6"/>
      <c r="Q2322" s="6"/>
      <c r="R2322" s="6"/>
      <c r="S2322" s="6"/>
      <c r="T2322" s="6"/>
      <c r="U2322" s="6"/>
      <c r="V2322" s="6"/>
    </row>
    <row r="2323" spans="2:22" s="77" customFormat="1" x14ac:dyDescent="0.2">
      <c r="B2323" s="128"/>
      <c r="E2323" s="78"/>
      <c r="F2323" s="166"/>
      <c r="G2323" s="78"/>
      <c r="H2323" s="161"/>
      <c r="I2323" s="161"/>
      <c r="J2323" s="161"/>
      <c r="K2323" s="78"/>
      <c r="L2323" s="78"/>
      <c r="M2323" s="78"/>
      <c r="N2323" s="78"/>
      <c r="O2323" s="78"/>
      <c r="P2323" s="6"/>
      <c r="Q2323" s="6"/>
      <c r="R2323" s="6"/>
      <c r="S2323" s="6"/>
      <c r="T2323" s="6"/>
      <c r="U2323" s="6"/>
      <c r="V2323" s="6"/>
    </row>
    <row r="2324" spans="2:22" s="77" customFormat="1" x14ac:dyDescent="0.2">
      <c r="B2324" s="128"/>
      <c r="E2324" s="78"/>
      <c r="F2324" s="166"/>
      <c r="G2324" s="78"/>
      <c r="H2324" s="161"/>
      <c r="I2324" s="161"/>
      <c r="J2324" s="161"/>
      <c r="K2324" s="78"/>
      <c r="L2324" s="78"/>
      <c r="M2324" s="78"/>
      <c r="N2324" s="78"/>
      <c r="O2324" s="78"/>
      <c r="P2324" s="6"/>
      <c r="Q2324" s="6"/>
      <c r="R2324" s="6"/>
      <c r="S2324" s="6"/>
      <c r="T2324" s="6"/>
      <c r="U2324" s="6"/>
      <c r="V2324" s="6"/>
    </row>
    <row r="2325" spans="2:22" s="77" customFormat="1" x14ac:dyDescent="0.2">
      <c r="B2325" s="128"/>
      <c r="E2325" s="78"/>
      <c r="F2325" s="166"/>
      <c r="G2325" s="78"/>
      <c r="H2325" s="161"/>
      <c r="I2325" s="161"/>
      <c r="J2325" s="161"/>
      <c r="K2325" s="78"/>
      <c r="L2325" s="78"/>
      <c r="M2325" s="78"/>
      <c r="N2325" s="78"/>
      <c r="O2325" s="78"/>
      <c r="P2325" s="6"/>
      <c r="Q2325" s="6"/>
      <c r="R2325" s="6"/>
      <c r="S2325" s="6"/>
      <c r="T2325" s="6"/>
      <c r="U2325" s="6"/>
      <c r="V2325" s="6"/>
    </row>
    <row r="2326" spans="2:22" s="77" customFormat="1" x14ac:dyDescent="0.2">
      <c r="B2326" s="128"/>
      <c r="E2326" s="78"/>
      <c r="F2326" s="166"/>
      <c r="G2326" s="78"/>
      <c r="H2326" s="161"/>
      <c r="I2326" s="161"/>
      <c r="J2326" s="161"/>
      <c r="K2326" s="78"/>
      <c r="L2326" s="78"/>
      <c r="M2326" s="78"/>
      <c r="N2326" s="78"/>
      <c r="O2326" s="78"/>
      <c r="P2326" s="6"/>
      <c r="Q2326" s="6"/>
      <c r="R2326" s="6"/>
      <c r="S2326" s="6"/>
      <c r="T2326" s="6"/>
      <c r="U2326" s="6"/>
      <c r="V2326" s="6"/>
    </row>
    <row r="2327" spans="2:22" s="77" customFormat="1" x14ac:dyDescent="0.2">
      <c r="B2327" s="128"/>
      <c r="E2327" s="78"/>
      <c r="F2327" s="166"/>
      <c r="G2327" s="78"/>
      <c r="H2327" s="161"/>
      <c r="I2327" s="161"/>
      <c r="J2327" s="161"/>
      <c r="K2327" s="78"/>
      <c r="L2327" s="78"/>
      <c r="M2327" s="78"/>
      <c r="N2327" s="78"/>
      <c r="O2327" s="78"/>
      <c r="P2327" s="6"/>
      <c r="Q2327" s="6"/>
      <c r="R2327" s="6"/>
      <c r="S2327" s="6"/>
      <c r="T2327" s="6"/>
      <c r="U2327" s="6"/>
      <c r="V2327" s="6"/>
    </row>
    <row r="2328" spans="2:22" s="77" customFormat="1" x14ac:dyDescent="0.2">
      <c r="B2328" s="128"/>
      <c r="E2328" s="78"/>
      <c r="F2328" s="166"/>
      <c r="G2328" s="78"/>
      <c r="H2328" s="161"/>
      <c r="I2328" s="161"/>
      <c r="J2328" s="161"/>
      <c r="K2328" s="78"/>
      <c r="L2328" s="78"/>
      <c r="M2328" s="78"/>
      <c r="N2328" s="78"/>
      <c r="O2328" s="78"/>
      <c r="P2328" s="6"/>
      <c r="Q2328" s="6"/>
      <c r="R2328" s="6"/>
      <c r="S2328" s="6"/>
      <c r="T2328" s="6"/>
      <c r="U2328" s="6"/>
      <c r="V2328" s="6"/>
    </row>
    <row r="2329" spans="2:22" s="77" customFormat="1" x14ac:dyDescent="0.2">
      <c r="B2329" s="128"/>
      <c r="E2329" s="78"/>
      <c r="F2329" s="166"/>
      <c r="G2329" s="78"/>
      <c r="H2329" s="161"/>
      <c r="I2329" s="161"/>
      <c r="J2329" s="161"/>
      <c r="K2329" s="78"/>
      <c r="L2329" s="78"/>
      <c r="M2329" s="78"/>
      <c r="N2329" s="78"/>
      <c r="O2329" s="78"/>
      <c r="P2329" s="6"/>
      <c r="Q2329" s="6"/>
      <c r="R2329" s="6"/>
      <c r="S2329" s="6"/>
      <c r="T2329" s="6"/>
      <c r="U2329" s="6"/>
      <c r="V2329" s="6"/>
    </row>
    <row r="2330" spans="2:22" s="77" customFormat="1" x14ac:dyDescent="0.2">
      <c r="B2330" s="128"/>
      <c r="E2330" s="78"/>
      <c r="F2330" s="166"/>
      <c r="G2330" s="78"/>
      <c r="H2330" s="161"/>
      <c r="I2330" s="161"/>
      <c r="J2330" s="161"/>
      <c r="K2330" s="78"/>
      <c r="L2330" s="78"/>
      <c r="M2330" s="78"/>
      <c r="N2330" s="78"/>
      <c r="O2330" s="78"/>
      <c r="P2330" s="6"/>
      <c r="Q2330" s="6"/>
      <c r="R2330" s="6"/>
      <c r="S2330" s="6"/>
      <c r="T2330" s="6"/>
      <c r="U2330" s="6"/>
      <c r="V2330" s="6"/>
    </row>
    <row r="2331" spans="2:22" s="77" customFormat="1" x14ac:dyDescent="0.2">
      <c r="B2331" s="128"/>
      <c r="E2331" s="78"/>
      <c r="F2331" s="166"/>
      <c r="G2331" s="78"/>
      <c r="H2331" s="161"/>
      <c r="I2331" s="161"/>
      <c r="J2331" s="161"/>
      <c r="K2331" s="78"/>
      <c r="L2331" s="78"/>
      <c r="M2331" s="78"/>
      <c r="N2331" s="78"/>
      <c r="O2331" s="78"/>
      <c r="P2331" s="6"/>
      <c r="Q2331" s="6"/>
      <c r="R2331" s="6"/>
      <c r="S2331" s="6"/>
      <c r="T2331" s="6"/>
      <c r="U2331" s="6"/>
      <c r="V2331" s="6"/>
    </row>
    <row r="2332" spans="2:22" s="77" customFormat="1" x14ac:dyDescent="0.2">
      <c r="B2332" s="128"/>
      <c r="E2332" s="78"/>
      <c r="F2332" s="166"/>
      <c r="G2332" s="78"/>
      <c r="H2332" s="161"/>
      <c r="I2332" s="161"/>
      <c r="J2332" s="161"/>
      <c r="K2332" s="78"/>
      <c r="L2332" s="78"/>
      <c r="M2332" s="78"/>
      <c r="N2332" s="78"/>
      <c r="O2332" s="78"/>
      <c r="P2332" s="6"/>
      <c r="Q2332" s="6"/>
      <c r="R2332" s="6"/>
      <c r="S2332" s="6"/>
      <c r="T2332" s="6"/>
      <c r="U2332" s="6"/>
      <c r="V2332" s="6"/>
    </row>
    <row r="2333" spans="2:22" s="77" customFormat="1" x14ac:dyDescent="0.2">
      <c r="B2333" s="128"/>
      <c r="E2333" s="78"/>
      <c r="F2333" s="166"/>
      <c r="G2333" s="78"/>
      <c r="H2333" s="161"/>
      <c r="I2333" s="161"/>
      <c r="J2333" s="161"/>
      <c r="K2333" s="78"/>
      <c r="L2333" s="78"/>
      <c r="M2333" s="78"/>
      <c r="N2333" s="78"/>
      <c r="O2333" s="78"/>
      <c r="P2333" s="6"/>
      <c r="Q2333" s="6"/>
      <c r="R2333" s="6"/>
      <c r="S2333" s="6"/>
      <c r="T2333" s="6"/>
      <c r="U2333" s="6"/>
      <c r="V2333" s="6"/>
    </row>
    <row r="2334" spans="2:22" s="77" customFormat="1" x14ac:dyDescent="0.2">
      <c r="B2334" s="128"/>
      <c r="E2334" s="78"/>
      <c r="F2334" s="166"/>
      <c r="G2334" s="78"/>
      <c r="H2334" s="161"/>
      <c r="I2334" s="161"/>
      <c r="J2334" s="161"/>
      <c r="K2334" s="78"/>
      <c r="L2334" s="78"/>
      <c r="M2334" s="78"/>
      <c r="N2334" s="78"/>
      <c r="O2334" s="78"/>
      <c r="P2334" s="6"/>
      <c r="Q2334" s="6"/>
      <c r="R2334" s="6"/>
      <c r="S2334" s="6"/>
      <c r="T2334" s="6"/>
      <c r="U2334" s="6"/>
      <c r="V2334" s="6"/>
    </row>
    <row r="2335" spans="2:22" s="77" customFormat="1" x14ac:dyDescent="0.2">
      <c r="B2335" s="128"/>
      <c r="E2335" s="78"/>
      <c r="F2335" s="166"/>
      <c r="G2335" s="78"/>
      <c r="H2335" s="161"/>
      <c r="I2335" s="161"/>
      <c r="J2335" s="161"/>
      <c r="K2335" s="78"/>
      <c r="L2335" s="78"/>
      <c r="M2335" s="78"/>
      <c r="N2335" s="78"/>
      <c r="O2335" s="78"/>
      <c r="P2335" s="6"/>
      <c r="Q2335" s="6"/>
      <c r="R2335" s="6"/>
      <c r="S2335" s="6"/>
      <c r="T2335" s="6"/>
      <c r="U2335" s="6"/>
      <c r="V2335" s="6"/>
    </row>
    <row r="2336" spans="2:22" s="77" customFormat="1" x14ac:dyDescent="0.2">
      <c r="B2336" s="128"/>
      <c r="E2336" s="78"/>
      <c r="F2336" s="166"/>
      <c r="G2336" s="78"/>
      <c r="H2336" s="161"/>
      <c r="I2336" s="161"/>
      <c r="J2336" s="161"/>
      <c r="K2336" s="78"/>
      <c r="L2336" s="78"/>
      <c r="M2336" s="78"/>
      <c r="N2336" s="78"/>
      <c r="O2336" s="78"/>
      <c r="P2336" s="6"/>
      <c r="Q2336" s="6"/>
      <c r="R2336" s="6"/>
      <c r="S2336" s="6"/>
      <c r="T2336" s="6"/>
      <c r="U2336" s="6"/>
      <c r="V2336" s="6"/>
    </row>
    <row r="2337" spans="2:22" s="77" customFormat="1" x14ac:dyDescent="0.2">
      <c r="B2337" s="128"/>
      <c r="E2337" s="78"/>
      <c r="F2337" s="166"/>
      <c r="G2337" s="78"/>
      <c r="H2337" s="161"/>
      <c r="I2337" s="161"/>
      <c r="J2337" s="161"/>
      <c r="K2337" s="78"/>
      <c r="L2337" s="78"/>
      <c r="M2337" s="78"/>
      <c r="N2337" s="78"/>
      <c r="O2337" s="78"/>
      <c r="P2337" s="6"/>
      <c r="Q2337" s="6"/>
      <c r="R2337" s="6"/>
      <c r="S2337" s="6"/>
      <c r="T2337" s="6"/>
      <c r="U2337" s="6"/>
      <c r="V2337" s="6"/>
    </row>
    <row r="2338" spans="2:22" s="77" customFormat="1" x14ac:dyDescent="0.2">
      <c r="B2338" s="128"/>
      <c r="E2338" s="78"/>
      <c r="F2338" s="166"/>
      <c r="G2338" s="78"/>
      <c r="H2338" s="161"/>
      <c r="I2338" s="161"/>
      <c r="J2338" s="161"/>
      <c r="K2338" s="78"/>
      <c r="L2338" s="78"/>
      <c r="M2338" s="78"/>
      <c r="N2338" s="78"/>
      <c r="O2338" s="78"/>
      <c r="P2338" s="6"/>
      <c r="Q2338" s="6"/>
      <c r="R2338" s="6"/>
      <c r="S2338" s="6"/>
      <c r="T2338" s="6"/>
      <c r="U2338" s="6"/>
      <c r="V2338" s="6"/>
    </row>
    <row r="2339" spans="2:22" s="77" customFormat="1" x14ac:dyDescent="0.2">
      <c r="B2339" s="128"/>
      <c r="E2339" s="78"/>
      <c r="F2339" s="166"/>
      <c r="G2339" s="78"/>
      <c r="H2339" s="161"/>
      <c r="I2339" s="161"/>
      <c r="J2339" s="161"/>
      <c r="K2339" s="78"/>
      <c r="L2339" s="78"/>
      <c r="M2339" s="78"/>
      <c r="N2339" s="78"/>
      <c r="O2339" s="78"/>
      <c r="P2339" s="6"/>
      <c r="Q2339" s="6"/>
      <c r="R2339" s="6"/>
      <c r="S2339" s="6"/>
      <c r="T2339" s="6"/>
      <c r="U2339" s="6"/>
      <c r="V2339" s="6"/>
    </row>
    <row r="2340" spans="2:22" s="77" customFormat="1" x14ac:dyDescent="0.2">
      <c r="B2340" s="128"/>
      <c r="E2340" s="78"/>
      <c r="F2340" s="166"/>
      <c r="G2340" s="78"/>
      <c r="H2340" s="161"/>
      <c r="I2340" s="161"/>
      <c r="J2340" s="161"/>
      <c r="K2340" s="78"/>
      <c r="L2340" s="78"/>
      <c r="M2340" s="78"/>
      <c r="N2340" s="78"/>
      <c r="O2340" s="78"/>
      <c r="P2340" s="6"/>
      <c r="Q2340" s="6"/>
      <c r="R2340" s="6"/>
      <c r="S2340" s="6"/>
      <c r="T2340" s="6"/>
      <c r="U2340" s="6"/>
      <c r="V2340" s="6"/>
    </row>
    <row r="2341" spans="2:22" s="77" customFormat="1" x14ac:dyDescent="0.2">
      <c r="B2341" s="128"/>
      <c r="E2341" s="78"/>
      <c r="F2341" s="166"/>
      <c r="G2341" s="78"/>
      <c r="H2341" s="161"/>
      <c r="I2341" s="161"/>
      <c r="J2341" s="161"/>
      <c r="K2341" s="78"/>
      <c r="L2341" s="78"/>
      <c r="M2341" s="78"/>
      <c r="N2341" s="78"/>
      <c r="O2341" s="78"/>
      <c r="P2341" s="6"/>
      <c r="Q2341" s="6"/>
      <c r="R2341" s="6"/>
      <c r="S2341" s="6"/>
      <c r="T2341" s="6"/>
      <c r="U2341" s="6"/>
      <c r="V2341" s="6"/>
    </row>
    <row r="2342" spans="2:22" s="77" customFormat="1" x14ac:dyDescent="0.2">
      <c r="B2342" s="128"/>
      <c r="E2342" s="78"/>
      <c r="F2342" s="166"/>
      <c r="G2342" s="78"/>
      <c r="H2342" s="161"/>
      <c r="I2342" s="161"/>
      <c r="J2342" s="161"/>
      <c r="K2342" s="78"/>
      <c r="L2342" s="78"/>
      <c r="M2342" s="78"/>
      <c r="N2342" s="78"/>
      <c r="O2342" s="78"/>
      <c r="P2342" s="6"/>
      <c r="Q2342" s="6"/>
      <c r="R2342" s="6"/>
      <c r="S2342" s="6"/>
      <c r="T2342" s="6"/>
      <c r="U2342" s="6"/>
      <c r="V2342" s="6"/>
    </row>
    <row r="2343" spans="2:22" s="77" customFormat="1" x14ac:dyDescent="0.2">
      <c r="B2343" s="128"/>
      <c r="E2343" s="78"/>
      <c r="F2343" s="166"/>
      <c r="G2343" s="78"/>
      <c r="H2343" s="161"/>
      <c r="I2343" s="161"/>
      <c r="J2343" s="161"/>
      <c r="K2343" s="78"/>
      <c r="L2343" s="78"/>
      <c r="M2343" s="78"/>
      <c r="N2343" s="78"/>
      <c r="O2343" s="78"/>
      <c r="P2343" s="6"/>
      <c r="Q2343" s="6"/>
      <c r="R2343" s="6"/>
      <c r="S2343" s="6"/>
      <c r="T2343" s="6"/>
      <c r="U2343" s="6"/>
      <c r="V2343" s="6"/>
    </row>
    <row r="2344" spans="2:22" s="77" customFormat="1" x14ac:dyDescent="0.2">
      <c r="B2344" s="128"/>
      <c r="E2344" s="78"/>
      <c r="F2344" s="166"/>
      <c r="G2344" s="78"/>
      <c r="H2344" s="161"/>
      <c r="I2344" s="161"/>
      <c r="J2344" s="161"/>
      <c r="K2344" s="78"/>
      <c r="L2344" s="78"/>
      <c r="M2344" s="78"/>
      <c r="N2344" s="78"/>
      <c r="O2344" s="78"/>
      <c r="P2344" s="6"/>
      <c r="Q2344" s="6"/>
      <c r="R2344" s="6"/>
      <c r="S2344" s="6"/>
      <c r="T2344" s="6"/>
      <c r="U2344" s="6"/>
      <c r="V2344" s="6"/>
    </row>
    <row r="2345" spans="2:22" s="77" customFormat="1" x14ac:dyDescent="0.2">
      <c r="B2345" s="128"/>
      <c r="E2345" s="78"/>
      <c r="F2345" s="166"/>
      <c r="G2345" s="78"/>
      <c r="H2345" s="161"/>
      <c r="I2345" s="161"/>
      <c r="J2345" s="161"/>
      <c r="K2345" s="78"/>
      <c r="L2345" s="78"/>
      <c r="M2345" s="78"/>
      <c r="N2345" s="78"/>
      <c r="O2345" s="78"/>
      <c r="P2345" s="6"/>
      <c r="Q2345" s="6"/>
      <c r="R2345" s="6"/>
      <c r="S2345" s="6"/>
      <c r="T2345" s="6"/>
      <c r="U2345" s="6"/>
      <c r="V2345" s="6"/>
    </row>
    <row r="2346" spans="2:22" s="77" customFormat="1" x14ac:dyDescent="0.2">
      <c r="B2346" s="128"/>
      <c r="E2346" s="78"/>
      <c r="F2346" s="166"/>
      <c r="G2346" s="78"/>
      <c r="H2346" s="161"/>
      <c r="I2346" s="161"/>
      <c r="J2346" s="161"/>
      <c r="K2346" s="78"/>
      <c r="L2346" s="78"/>
      <c r="M2346" s="78"/>
      <c r="N2346" s="78"/>
      <c r="O2346" s="78"/>
      <c r="P2346" s="6"/>
      <c r="Q2346" s="6"/>
      <c r="R2346" s="6"/>
      <c r="S2346" s="6"/>
      <c r="T2346" s="6"/>
      <c r="U2346" s="6"/>
      <c r="V2346" s="6"/>
    </row>
    <row r="2347" spans="2:22" s="77" customFormat="1" x14ac:dyDescent="0.2">
      <c r="B2347" s="128"/>
      <c r="E2347" s="78"/>
      <c r="F2347" s="166"/>
      <c r="G2347" s="78"/>
      <c r="H2347" s="161"/>
      <c r="I2347" s="161"/>
      <c r="J2347" s="161"/>
      <c r="K2347" s="78"/>
      <c r="L2347" s="78"/>
      <c r="M2347" s="78"/>
      <c r="N2347" s="78"/>
      <c r="O2347" s="78"/>
      <c r="P2347" s="6"/>
      <c r="Q2347" s="6"/>
      <c r="R2347" s="6"/>
      <c r="S2347" s="6"/>
      <c r="T2347" s="6"/>
      <c r="U2347" s="6"/>
      <c r="V2347" s="6"/>
    </row>
    <row r="2348" spans="2:22" s="77" customFormat="1" x14ac:dyDescent="0.2">
      <c r="B2348" s="128"/>
      <c r="E2348" s="78"/>
      <c r="F2348" s="166"/>
      <c r="G2348" s="78"/>
      <c r="H2348" s="161"/>
      <c r="I2348" s="161"/>
      <c r="J2348" s="161"/>
      <c r="K2348" s="78"/>
      <c r="L2348" s="78"/>
      <c r="M2348" s="78"/>
      <c r="N2348" s="78"/>
      <c r="O2348" s="78"/>
      <c r="P2348" s="6"/>
      <c r="Q2348" s="6"/>
      <c r="R2348" s="6"/>
      <c r="S2348" s="6"/>
      <c r="T2348" s="6"/>
      <c r="U2348" s="6"/>
      <c r="V2348" s="6"/>
    </row>
    <row r="2349" spans="2:22" s="77" customFormat="1" x14ac:dyDescent="0.2">
      <c r="B2349" s="128"/>
      <c r="E2349" s="78"/>
      <c r="F2349" s="166"/>
      <c r="G2349" s="78"/>
      <c r="H2349" s="161"/>
      <c r="I2349" s="161"/>
      <c r="J2349" s="161"/>
      <c r="K2349" s="78"/>
      <c r="L2349" s="78"/>
      <c r="M2349" s="78"/>
      <c r="N2349" s="78"/>
      <c r="O2349" s="78"/>
      <c r="P2349" s="6"/>
      <c r="Q2349" s="6"/>
      <c r="R2349" s="6"/>
      <c r="S2349" s="6"/>
      <c r="T2349" s="6"/>
      <c r="U2349" s="6"/>
      <c r="V2349" s="6"/>
    </row>
    <row r="2350" spans="2:22" s="77" customFormat="1" x14ac:dyDescent="0.2">
      <c r="B2350" s="128"/>
      <c r="E2350" s="78"/>
      <c r="F2350" s="166"/>
      <c r="G2350" s="78"/>
      <c r="H2350" s="161"/>
      <c r="I2350" s="161"/>
      <c r="J2350" s="161"/>
      <c r="K2350" s="78"/>
      <c r="L2350" s="78"/>
      <c r="M2350" s="78"/>
      <c r="N2350" s="78"/>
      <c r="O2350" s="78"/>
      <c r="P2350" s="6"/>
      <c r="Q2350" s="6"/>
      <c r="R2350" s="6"/>
      <c r="S2350" s="6"/>
      <c r="T2350" s="6"/>
      <c r="U2350" s="6"/>
      <c r="V2350" s="6"/>
    </row>
    <row r="2351" spans="2:22" s="77" customFormat="1" x14ac:dyDescent="0.2">
      <c r="B2351" s="128"/>
      <c r="E2351" s="78"/>
      <c r="F2351" s="166"/>
      <c r="G2351" s="78"/>
      <c r="H2351" s="161"/>
      <c r="I2351" s="161"/>
      <c r="J2351" s="161"/>
      <c r="K2351" s="78"/>
      <c r="L2351" s="78"/>
      <c r="M2351" s="78"/>
      <c r="N2351" s="78"/>
      <c r="O2351" s="78"/>
      <c r="P2351" s="6"/>
      <c r="Q2351" s="6"/>
      <c r="R2351" s="6"/>
      <c r="S2351" s="6"/>
      <c r="T2351" s="6"/>
      <c r="U2351" s="6"/>
      <c r="V2351" s="6"/>
    </row>
    <row r="2352" spans="2:22" s="77" customFormat="1" x14ac:dyDescent="0.2">
      <c r="B2352" s="128"/>
      <c r="E2352" s="78"/>
      <c r="F2352" s="166"/>
      <c r="G2352" s="78"/>
      <c r="H2352" s="161"/>
      <c r="I2352" s="161"/>
      <c r="J2352" s="161"/>
      <c r="K2352" s="78"/>
      <c r="L2352" s="78"/>
      <c r="M2352" s="78"/>
      <c r="N2352" s="78"/>
      <c r="O2352" s="78"/>
      <c r="P2352" s="6"/>
      <c r="Q2352" s="6"/>
      <c r="R2352" s="6"/>
      <c r="S2352" s="6"/>
      <c r="T2352" s="6"/>
      <c r="U2352" s="6"/>
      <c r="V2352" s="6"/>
    </row>
    <row r="2353" spans="2:22" s="77" customFormat="1" x14ac:dyDescent="0.2">
      <c r="B2353" s="128"/>
      <c r="E2353" s="78"/>
      <c r="F2353" s="166"/>
      <c r="G2353" s="78"/>
      <c r="H2353" s="161"/>
      <c r="I2353" s="161"/>
      <c r="J2353" s="161"/>
      <c r="K2353" s="78"/>
      <c r="L2353" s="78"/>
      <c r="M2353" s="78"/>
      <c r="N2353" s="78"/>
      <c r="O2353" s="78"/>
      <c r="P2353" s="6"/>
      <c r="Q2353" s="6"/>
      <c r="R2353" s="6"/>
      <c r="S2353" s="6"/>
      <c r="T2353" s="6"/>
      <c r="U2353" s="6"/>
      <c r="V2353" s="6"/>
    </row>
    <row r="2354" spans="2:22" s="77" customFormat="1" x14ac:dyDescent="0.2">
      <c r="B2354" s="128"/>
      <c r="E2354" s="78"/>
      <c r="F2354" s="166"/>
      <c r="G2354" s="78"/>
      <c r="H2354" s="161"/>
      <c r="I2354" s="161"/>
      <c r="J2354" s="161"/>
      <c r="K2354" s="78"/>
      <c r="L2354" s="78"/>
      <c r="M2354" s="78"/>
      <c r="N2354" s="78"/>
      <c r="O2354" s="78"/>
      <c r="P2354" s="6"/>
      <c r="Q2354" s="6"/>
      <c r="R2354" s="6"/>
      <c r="S2354" s="6"/>
      <c r="T2354" s="6"/>
      <c r="U2354" s="6"/>
      <c r="V2354" s="6"/>
    </row>
    <row r="2355" spans="2:22" s="77" customFormat="1" x14ac:dyDescent="0.2">
      <c r="B2355" s="128"/>
      <c r="E2355" s="78"/>
      <c r="F2355" s="166"/>
      <c r="G2355" s="78"/>
      <c r="H2355" s="161"/>
      <c r="I2355" s="161"/>
      <c r="J2355" s="161"/>
      <c r="K2355" s="78"/>
      <c r="L2355" s="78"/>
      <c r="M2355" s="78"/>
      <c r="N2355" s="78"/>
      <c r="O2355" s="78"/>
      <c r="P2355" s="6"/>
      <c r="Q2355" s="6"/>
      <c r="R2355" s="6"/>
      <c r="S2355" s="6"/>
      <c r="T2355" s="6"/>
      <c r="U2355" s="6"/>
      <c r="V2355" s="6"/>
    </row>
    <row r="2356" spans="2:22" s="77" customFormat="1" x14ac:dyDescent="0.2">
      <c r="B2356" s="128"/>
      <c r="E2356" s="78"/>
      <c r="F2356" s="166"/>
      <c r="G2356" s="78"/>
      <c r="H2356" s="161"/>
      <c r="I2356" s="161"/>
      <c r="J2356" s="161"/>
      <c r="K2356" s="78"/>
      <c r="L2356" s="78"/>
      <c r="M2356" s="78"/>
      <c r="N2356" s="78"/>
      <c r="O2356" s="78"/>
      <c r="P2356" s="6"/>
      <c r="Q2356" s="6"/>
      <c r="R2356" s="6"/>
      <c r="S2356" s="6"/>
      <c r="T2356" s="6"/>
      <c r="U2356" s="6"/>
      <c r="V2356" s="6"/>
    </row>
    <row r="2357" spans="2:22" s="77" customFormat="1" x14ac:dyDescent="0.2">
      <c r="B2357" s="128"/>
      <c r="E2357" s="78"/>
      <c r="F2357" s="166"/>
      <c r="G2357" s="78"/>
      <c r="H2357" s="161"/>
      <c r="I2357" s="161"/>
      <c r="J2357" s="161"/>
      <c r="K2357" s="78"/>
      <c r="L2357" s="78"/>
      <c r="M2357" s="78"/>
      <c r="N2357" s="78"/>
      <c r="O2357" s="78"/>
      <c r="P2357" s="6"/>
      <c r="Q2357" s="6"/>
      <c r="R2357" s="6"/>
      <c r="S2357" s="6"/>
      <c r="T2357" s="6"/>
      <c r="U2357" s="6"/>
      <c r="V2357" s="6"/>
    </row>
    <row r="2358" spans="2:22" s="77" customFormat="1" x14ac:dyDescent="0.2">
      <c r="B2358" s="128"/>
      <c r="E2358" s="78"/>
      <c r="F2358" s="166"/>
      <c r="G2358" s="78"/>
      <c r="H2358" s="161"/>
      <c r="I2358" s="161"/>
      <c r="J2358" s="161"/>
      <c r="K2358" s="78"/>
      <c r="L2358" s="78"/>
      <c r="M2358" s="78"/>
      <c r="N2358" s="78"/>
      <c r="O2358" s="78"/>
      <c r="P2358" s="6"/>
      <c r="Q2358" s="6"/>
      <c r="R2358" s="6"/>
      <c r="S2358" s="6"/>
      <c r="T2358" s="6"/>
      <c r="U2358" s="6"/>
      <c r="V2358" s="6"/>
    </row>
    <row r="2359" spans="2:22" s="77" customFormat="1" x14ac:dyDescent="0.2">
      <c r="B2359" s="128"/>
      <c r="E2359" s="78"/>
      <c r="F2359" s="166"/>
      <c r="G2359" s="78"/>
      <c r="H2359" s="161"/>
      <c r="I2359" s="161"/>
      <c r="J2359" s="161"/>
      <c r="K2359" s="78"/>
      <c r="L2359" s="78"/>
      <c r="M2359" s="78"/>
      <c r="N2359" s="78"/>
      <c r="O2359" s="78"/>
      <c r="P2359" s="6"/>
      <c r="Q2359" s="6"/>
      <c r="R2359" s="6"/>
      <c r="S2359" s="6"/>
      <c r="T2359" s="6"/>
      <c r="U2359" s="6"/>
      <c r="V2359" s="6"/>
    </row>
    <row r="2360" spans="2:22" s="77" customFormat="1" x14ac:dyDescent="0.2">
      <c r="B2360" s="128"/>
      <c r="E2360" s="78"/>
      <c r="F2360" s="166"/>
      <c r="G2360" s="78"/>
      <c r="H2360" s="161"/>
      <c r="I2360" s="161"/>
      <c r="J2360" s="161"/>
      <c r="K2360" s="78"/>
      <c r="L2360" s="78"/>
      <c r="M2360" s="78"/>
      <c r="N2360" s="78"/>
      <c r="O2360" s="78"/>
      <c r="P2360" s="6"/>
      <c r="Q2360" s="6"/>
      <c r="R2360" s="6"/>
      <c r="S2360" s="6"/>
      <c r="T2360" s="6"/>
      <c r="U2360" s="6"/>
      <c r="V2360" s="6"/>
    </row>
    <row r="2361" spans="2:22" s="77" customFormat="1" x14ac:dyDescent="0.2">
      <c r="B2361" s="128"/>
      <c r="E2361" s="78"/>
      <c r="F2361" s="166"/>
      <c r="G2361" s="78"/>
      <c r="H2361" s="161"/>
      <c r="I2361" s="161"/>
      <c r="J2361" s="161"/>
      <c r="K2361" s="78"/>
      <c r="L2361" s="78"/>
      <c r="M2361" s="78"/>
      <c r="N2361" s="78"/>
      <c r="O2361" s="78"/>
      <c r="P2361" s="6"/>
      <c r="Q2361" s="6"/>
      <c r="R2361" s="6"/>
      <c r="S2361" s="6"/>
      <c r="T2361" s="6"/>
      <c r="U2361" s="6"/>
      <c r="V2361" s="6"/>
    </row>
    <row r="2362" spans="2:22" s="77" customFormat="1" x14ac:dyDescent="0.2">
      <c r="B2362" s="128"/>
      <c r="E2362" s="78"/>
      <c r="F2362" s="166"/>
      <c r="G2362" s="78"/>
      <c r="H2362" s="161"/>
      <c r="I2362" s="161"/>
      <c r="J2362" s="161"/>
      <c r="K2362" s="78"/>
      <c r="L2362" s="78"/>
      <c r="M2362" s="78"/>
      <c r="N2362" s="78"/>
      <c r="O2362" s="78"/>
      <c r="P2362" s="6"/>
      <c r="Q2362" s="6"/>
      <c r="R2362" s="6"/>
      <c r="S2362" s="6"/>
      <c r="T2362" s="6"/>
      <c r="U2362" s="6"/>
      <c r="V2362" s="6"/>
    </row>
    <row r="2363" spans="2:22" s="77" customFormat="1" x14ac:dyDescent="0.2">
      <c r="B2363" s="128"/>
      <c r="E2363" s="78"/>
      <c r="F2363" s="166"/>
      <c r="G2363" s="78"/>
      <c r="H2363" s="161"/>
      <c r="I2363" s="161"/>
      <c r="J2363" s="161"/>
      <c r="K2363" s="78"/>
      <c r="L2363" s="78"/>
      <c r="M2363" s="78"/>
      <c r="N2363" s="78"/>
      <c r="O2363" s="78"/>
      <c r="P2363" s="6"/>
      <c r="Q2363" s="6"/>
      <c r="R2363" s="6"/>
      <c r="S2363" s="6"/>
      <c r="T2363" s="6"/>
      <c r="U2363" s="6"/>
      <c r="V2363" s="6"/>
    </row>
    <row r="2364" spans="2:22" s="77" customFormat="1" x14ac:dyDescent="0.2">
      <c r="B2364" s="128"/>
      <c r="E2364" s="78"/>
      <c r="F2364" s="166"/>
      <c r="G2364" s="78"/>
      <c r="H2364" s="161"/>
      <c r="I2364" s="161"/>
      <c r="J2364" s="161"/>
      <c r="K2364" s="78"/>
      <c r="L2364" s="78"/>
      <c r="M2364" s="78"/>
      <c r="N2364" s="78"/>
      <c r="O2364" s="78"/>
      <c r="P2364" s="6"/>
      <c r="Q2364" s="6"/>
      <c r="R2364" s="6"/>
      <c r="S2364" s="6"/>
      <c r="T2364" s="6"/>
      <c r="U2364" s="6"/>
      <c r="V2364" s="6"/>
    </row>
    <row r="2365" spans="2:22" s="77" customFormat="1" x14ac:dyDescent="0.2">
      <c r="B2365" s="128"/>
      <c r="E2365" s="78"/>
      <c r="F2365" s="166"/>
      <c r="G2365" s="78"/>
      <c r="H2365" s="161"/>
      <c r="I2365" s="161"/>
      <c r="J2365" s="161"/>
      <c r="K2365" s="78"/>
      <c r="L2365" s="78"/>
      <c r="M2365" s="78"/>
      <c r="N2365" s="78"/>
      <c r="O2365" s="78"/>
      <c r="P2365" s="6"/>
      <c r="Q2365" s="6"/>
      <c r="R2365" s="6"/>
      <c r="S2365" s="6"/>
      <c r="T2365" s="6"/>
      <c r="U2365" s="6"/>
      <c r="V2365" s="6"/>
    </row>
    <row r="2366" spans="2:22" s="77" customFormat="1" x14ac:dyDescent="0.2">
      <c r="B2366" s="128"/>
      <c r="E2366" s="78"/>
      <c r="F2366" s="166"/>
      <c r="G2366" s="78"/>
      <c r="H2366" s="161"/>
      <c r="I2366" s="161"/>
      <c r="J2366" s="161"/>
      <c r="K2366" s="78"/>
      <c r="L2366" s="78"/>
      <c r="M2366" s="78"/>
      <c r="N2366" s="78"/>
      <c r="O2366" s="78"/>
      <c r="P2366" s="6"/>
      <c r="Q2366" s="6"/>
      <c r="R2366" s="6"/>
      <c r="S2366" s="6"/>
      <c r="T2366" s="6"/>
      <c r="U2366" s="6"/>
      <c r="V2366" s="6"/>
    </row>
    <row r="2367" spans="2:22" s="77" customFormat="1" x14ac:dyDescent="0.2">
      <c r="B2367" s="128"/>
      <c r="E2367" s="78"/>
      <c r="F2367" s="166"/>
      <c r="G2367" s="78"/>
      <c r="H2367" s="161"/>
      <c r="I2367" s="161"/>
      <c r="J2367" s="161"/>
      <c r="K2367" s="78"/>
      <c r="L2367" s="78"/>
      <c r="M2367" s="78"/>
      <c r="N2367" s="78"/>
      <c r="O2367" s="78"/>
      <c r="P2367" s="6"/>
      <c r="Q2367" s="6"/>
      <c r="R2367" s="6"/>
      <c r="S2367" s="6"/>
      <c r="T2367" s="6"/>
      <c r="U2367" s="6"/>
      <c r="V2367" s="6"/>
    </row>
    <row r="2368" spans="2:22" s="77" customFormat="1" x14ac:dyDescent="0.2">
      <c r="B2368" s="128"/>
      <c r="E2368" s="78"/>
      <c r="F2368" s="166"/>
      <c r="G2368" s="78"/>
      <c r="H2368" s="161"/>
      <c r="I2368" s="161"/>
      <c r="J2368" s="161"/>
      <c r="K2368" s="78"/>
      <c r="L2368" s="78"/>
      <c r="M2368" s="78"/>
      <c r="N2368" s="78"/>
      <c r="O2368" s="78"/>
      <c r="P2368" s="6"/>
      <c r="Q2368" s="6"/>
      <c r="R2368" s="6"/>
      <c r="S2368" s="6"/>
      <c r="T2368" s="6"/>
      <c r="U2368" s="6"/>
      <c r="V2368" s="6"/>
    </row>
    <row r="2369" spans="2:22" s="77" customFormat="1" x14ac:dyDescent="0.2">
      <c r="B2369" s="128"/>
      <c r="E2369" s="78"/>
      <c r="F2369" s="166"/>
      <c r="G2369" s="78"/>
      <c r="H2369" s="161"/>
      <c r="I2369" s="161"/>
      <c r="J2369" s="161"/>
      <c r="K2369" s="78"/>
      <c r="L2369" s="78"/>
      <c r="M2369" s="78"/>
      <c r="N2369" s="78"/>
      <c r="O2369" s="78"/>
      <c r="P2369" s="6"/>
      <c r="Q2369" s="6"/>
      <c r="R2369" s="6"/>
      <c r="S2369" s="6"/>
      <c r="T2369" s="6"/>
      <c r="U2369" s="6"/>
      <c r="V2369" s="6"/>
    </row>
    <row r="2370" spans="2:22" s="77" customFormat="1" x14ac:dyDescent="0.2">
      <c r="B2370" s="128"/>
      <c r="E2370" s="78"/>
      <c r="F2370" s="166"/>
      <c r="G2370" s="78"/>
      <c r="H2370" s="161"/>
      <c r="I2370" s="161"/>
      <c r="J2370" s="161"/>
      <c r="K2370" s="78"/>
      <c r="L2370" s="78"/>
      <c r="M2370" s="78"/>
      <c r="N2370" s="78"/>
      <c r="O2370" s="78"/>
      <c r="P2370" s="6"/>
      <c r="Q2370" s="6"/>
      <c r="R2370" s="6"/>
      <c r="S2370" s="6"/>
      <c r="T2370" s="6"/>
      <c r="U2370" s="6"/>
      <c r="V2370" s="6"/>
    </row>
    <row r="2371" spans="2:22" s="77" customFormat="1" x14ac:dyDescent="0.2">
      <c r="B2371" s="128"/>
      <c r="E2371" s="78"/>
      <c r="F2371" s="166"/>
      <c r="G2371" s="78"/>
      <c r="H2371" s="161"/>
      <c r="I2371" s="161"/>
      <c r="J2371" s="161"/>
      <c r="K2371" s="78"/>
      <c r="L2371" s="78"/>
      <c r="M2371" s="78"/>
      <c r="N2371" s="78"/>
      <c r="O2371" s="78"/>
      <c r="P2371" s="6"/>
      <c r="Q2371" s="6"/>
      <c r="R2371" s="6"/>
      <c r="S2371" s="6"/>
      <c r="T2371" s="6"/>
      <c r="U2371" s="6"/>
      <c r="V2371" s="6"/>
    </row>
    <row r="2372" spans="2:22" s="77" customFormat="1" x14ac:dyDescent="0.2">
      <c r="B2372" s="128"/>
      <c r="E2372" s="78"/>
      <c r="F2372" s="166"/>
      <c r="G2372" s="78"/>
      <c r="H2372" s="161"/>
      <c r="I2372" s="161"/>
      <c r="J2372" s="161"/>
      <c r="K2372" s="78"/>
      <c r="L2372" s="78"/>
      <c r="M2372" s="78"/>
      <c r="N2372" s="78"/>
      <c r="O2372" s="78"/>
      <c r="P2372" s="6"/>
      <c r="Q2372" s="6"/>
      <c r="R2372" s="6"/>
      <c r="S2372" s="6"/>
      <c r="T2372" s="6"/>
      <c r="U2372" s="6"/>
      <c r="V2372" s="6"/>
    </row>
    <row r="2373" spans="2:22" s="77" customFormat="1" x14ac:dyDescent="0.2">
      <c r="B2373" s="128"/>
      <c r="E2373" s="78"/>
      <c r="F2373" s="166"/>
      <c r="G2373" s="78"/>
      <c r="H2373" s="161"/>
      <c r="I2373" s="161"/>
      <c r="J2373" s="161"/>
      <c r="K2373" s="78"/>
      <c r="L2373" s="78"/>
      <c r="M2373" s="78"/>
      <c r="N2373" s="78"/>
      <c r="O2373" s="78"/>
      <c r="P2373" s="6"/>
      <c r="Q2373" s="6"/>
      <c r="R2373" s="6"/>
      <c r="S2373" s="6"/>
      <c r="T2373" s="6"/>
      <c r="U2373" s="6"/>
      <c r="V2373" s="6"/>
    </row>
    <row r="2374" spans="2:22" s="77" customFormat="1" x14ac:dyDescent="0.2">
      <c r="B2374" s="128"/>
      <c r="E2374" s="78"/>
      <c r="F2374" s="166"/>
      <c r="G2374" s="78"/>
      <c r="H2374" s="161"/>
      <c r="I2374" s="161"/>
      <c r="J2374" s="161"/>
      <c r="K2374" s="78"/>
      <c r="L2374" s="78"/>
      <c r="M2374" s="78"/>
      <c r="N2374" s="78"/>
      <c r="O2374" s="78"/>
      <c r="P2374" s="6"/>
      <c r="Q2374" s="6"/>
      <c r="R2374" s="6"/>
      <c r="S2374" s="6"/>
      <c r="T2374" s="6"/>
      <c r="U2374" s="6"/>
      <c r="V2374" s="6"/>
    </row>
    <row r="2375" spans="2:22" s="77" customFormat="1" x14ac:dyDescent="0.2">
      <c r="B2375" s="128"/>
      <c r="E2375" s="78"/>
      <c r="F2375" s="166"/>
      <c r="G2375" s="78"/>
      <c r="H2375" s="161"/>
      <c r="I2375" s="161"/>
      <c r="J2375" s="161"/>
      <c r="K2375" s="78"/>
      <c r="L2375" s="78"/>
      <c r="M2375" s="78"/>
      <c r="N2375" s="78"/>
      <c r="O2375" s="78"/>
      <c r="P2375" s="6"/>
      <c r="Q2375" s="6"/>
      <c r="R2375" s="6"/>
      <c r="S2375" s="6"/>
      <c r="T2375" s="6"/>
      <c r="U2375" s="6"/>
      <c r="V2375" s="6"/>
    </row>
    <row r="2376" spans="2:22" s="77" customFormat="1" x14ac:dyDescent="0.2">
      <c r="B2376" s="128"/>
      <c r="E2376" s="78"/>
      <c r="F2376" s="166"/>
      <c r="G2376" s="78"/>
      <c r="H2376" s="161"/>
      <c r="I2376" s="161"/>
      <c r="J2376" s="161"/>
      <c r="K2376" s="78"/>
      <c r="L2376" s="78"/>
      <c r="M2376" s="78"/>
      <c r="N2376" s="78"/>
      <c r="O2376" s="78"/>
      <c r="P2376" s="6"/>
      <c r="Q2376" s="6"/>
      <c r="R2376" s="6"/>
      <c r="S2376" s="6"/>
      <c r="T2376" s="6"/>
      <c r="U2376" s="6"/>
      <c r="V2376" s="6"/>
    </row>
    <row r="2377" spans="2:22" s="77" customFormat="1" x14ac:dyDescent="0.2">
      <c r="B2377" s="128"/>
      <c r="E2377" s="78"/>
      <c r="F2377" s="166"/>
      <c r="G2377" s="78"/>
      <c r="H2377" s="161"/>
      <c r="I2377" s="161"/>
      <c r="J2377" s="161"/>
      <c r="K2377" s="78"/>
      <c r="L2377" s="78"/>
      <c r="M2377" s="78"/>
      <c r="N2377" s="78"/>
      <c r="O2377" s="78"/>
      <c r="P2377" s="6"/>
      <c r="Q2377" s="6"/>
      <c r="R2377" s="6"/>
      <c r="S2377" s="6"/>
      <c r="T2377" s="6"/>
      <c r="U2377" s="6"/>
      <c r="V2377" s="6"/>
    </row>
    <row r="2378" spans="2:22" s="77" customFormat="1" x14ac:dyDescent="0.2">
      <c r="B2378" s="128"/>
      <c r="E2378" s="78"/>
      <c r="F2378" s="166"/>
      <c r="G2378" s="78"/>
      <c r="H2378" s="161"/>
      <c r="I2378" s="161"/>
      <c r="J2378" s="161"/>
      <c r="K2378" s="78"/>
      <c r="L2378" s="78"/>
      <c r="M2378" s="78"/>
      <c r="N2378" s="78"/>
      <c r="O2378" s="78"/>
      <c r="P2378" s="6"/>
      <c r="Q2378" s="6"/>
      <c r="R2378" s="6"/>
      <c r="S2378" s="6"/>
      <c r="T2378" s="6"/>
      <c r="U2378" s="6"/>
      <c r="V2378" s="6"/>
    </row>
    <row r="2379" spans="2:22" s="77" customFormat="1" x14ac:dyDescent="0.2">
      <c r="B2379" s="128"/>
      <c r="E2379" s="78"/>
      <c r="F2379" s="166"/>
      <c r="G2379" s="78"/>
      <c r="H2379" s="161"/>
      <c r="I2379" s="161"/>
      <c r="J2379" s="161"/>
      <c r="K2379" s="78"/>
      <c r="L2379" s="78"/>
      <c r="M2379" s="78"/>
      <c r="N2379" s="78"/>
      <c r="O2379" s="78"/>
      <c r="P2379" s="6"/>
      <c r="Q2379" s="6"/>
      <c r="R2379" s="6"/>
      <c r="S2379" s="6"/>
      <c r="T2379" s="6"/>
      <c r="U2379" s="6"/>
      <c r="V2379" s="6"/>
    </row>
    <row r="2380" spans="2:22" s="77" customFormat="1" x14ac:dyDescent="0.2">
      <c r="B2380" s="128"/>
      <c r="E2380" s="78"/>
      <c r="F2380" s="166"/>
      <c r="G2380" s="78"/>
      <c r="H2380" s="161"/>
      <c r="I2380" s="161"/>
      <c r="J2380" s="161"/>
      <c r="K2380" s="78"/>
      <c r="L2380" s="78"/>
      <c r="M2380" s="78"/>
      <c r="N2380" s="78"/>
      <c r="O2380" s="78"/>
      <c r="P2380" s="6"/>
      <c r="Q2380" s="6"/>
      <c r="R2380" s="6"/>
      <c r="S2380" s="6"/>
      <c r="T2380" s="6"/>
      <c r="U2380" s="6"/>
      <c r="V2380" s="6"/>
    </row>
    <row r="2381" spans="2:22" s="77" customFormat="1" x14ac:dyDescent="0.2">
      <c r="B2381" s="128"/>
      <c r="E2381" s="78"/>
      <c r="F2381" s="166"/>
      <c r="G2381" s="78"/>
      <c r="H2381" s="161"/>
      <c r="I2381" s="161"/>
      <c r="J2381" s="161"/>
      <c r="K2381" s="78"/>
      <c r="L2381" s="78"/>
      <c r="M2381" s="78"/>
      <c r="N2381" s="78"/>
      <c r="O2381" s="78"/>
      <c r="P2381" s="6"/>
      <c r="Q2381" s="6"/>
      <c r="R2381" s="6"/>
      <c r="S2381" s="6"/>
      <c r="T2381" s="6"/>
      <c r="U2381" s="6"/>
      <c r="V2381" s="6"/>
    </row>
    <row r="2382" spans="2:22" s="77" customFormat="1" x14ac:dyDescent="0.2">
      <c r="B2382" s="128"/>
      <c r="E2382" s="78"/>
      <c r="F2382" s="166"/>
      <c r="G2382" s="78"/>
      <c r="H2382" s="161"/>
      <c r="I2382" s="161"/>
      <c r="J2382" s="161"/>
      <c r="K2382" s="78"/>
      <c r="L2382" s="78"/>
      <c r="M2382" s="78"/>
      <c r="N2382" s="78"/>
      <c r="O2382" s="78"/>
      <c r="P2382" s="6"/>
      <c r="Q2382" s="6"/>
      <c r="R2382" s="6"/>
      <c r="S2382" s="6"/>
      <c r="T2382" s="6"/>
      <c r="U2382" s="6"/>
      <c r="V2382" s="6"/>
    </row>
    <row r="2383" spans="2:22" s="77" customFormat="1" x14ac:dyDescent="0.2">
      <c r="B2383" s="128"/>
      <c r="E2383" s="78"/>
      <c r="F2383" s="166"/>
      <c r="G2383" s="78"/>
      <c r="H2383" s="161"/>
      <c r="I2383" s="161"/>
      <c r="J2383" s="161"/>
      <c r="K2383" s="78"/>
      <c r="L2383" s="78"/>
      <c r="M2383" s="78"/>
      <c r="N2383" s="78"/>
      <c r="O2383" s="78"/>
      <c r="P2383" s="6"/>
      <c r="Q2383" s="6"/>
      <c r="R2383" s="6"/>
      <c r="S2383" s="6"/>
      <c r="T2383" s="6"/>
      <c r="U2383" s="6"/>
      <c r="V2383" s="6"/>
    </row>
    <row r="2384" spans="2:22" s="77" customFormat="1" x14ac:dyDescent="0.2">
      <c r="B2384" s="128"/>
      <c r="E2384" s="78"/>
      <c r="F2384" s="166"/>
      <c r="G2384" s="78"/>
      <c r="H2384" s="161"/>
      <c r="I2384" s="161"/>
      <c r="J2384" s="161"/>
      <c r="K2384" s="78"/>
      <c r="L2384" s="78"/>
      <c r="M2384" s="78"/>
      <c r="N2384" s="78"/>
      <c r="O2384" s="78"/>
      <c r="P2384" s="6"/>
      <c r="Q2384" s="6"/>
      <c r="R2384" s="6"/>
      <c r="S2384" s="6"/>
      <c r="T2384" s="6"/>
      <c r="U2384" s="6"/>
      <c r="V2384" s="6"/>
    </row>
    <row r="2385" spans="2:22" s="77" customFormat="1" x14ac:dyDescent="0.2">
      <c r="B2385" s="128"/>
      <c r="E2385" s="78"/>
      <c r="F2385" s="166"/>
      <c r="G2385" s="78"/>
      <c r="H2385" s="161"/>
      <c r="I2385" s="161"/>
      <c r="J2385" s="161"/>
      <c r="K2385" s="78"/>
      <c r="L2385" s="78"/>
      <c r="M2385" s="78"/>
      <c r="N2385" s="78"/>
      <c r="O2385" s="78"/>
      <c r="P2385" s="6"/>
      <c r="Q2385" s="6"/>
      <c r="R2385" s="6"/>
      <c r="S2385" s="6"/>
      <c r="T2385" s="6"/>
      <c r="U2385" s="6"/>
      <c r="V2385" s="6"/>
    </row>
    <row r="2386" spans="2:22" s="77" customFormat="1" x14ac:dyDescent="0.2">
      <c r="B2386" s="128"/>
      <c r="E2386" s="78"/>
      <c r="F2386" s="166"/>
      <c r="G2386" s="78"/>
      <c r="H2386" s="161"/>
      <c r="I2386" s="161"/>
      <c r="J2386" s="161"/>
      <c r="K2386" s="78"/>
      <c r="L2386" s="78"/>
      <c r="M2386" s="78"/>
      <c r="N2386" s="78"/>
      <c r="O2386" s="78"/>
      <c r="P2386" s="6"/>
      <c r="Q2386" s="6"/>
      <c r="R2386" s="6"/>
      <c r="S2386" s="6"/>
      <c r="T2386" s="6"/>
      <c r="U2386" s="6"/>
      <c r="V2386" s="6"/>
    </row>
    <row r="2387" spans="2:22" s="77" customFormat="1" x14ac:dyDescent="0.2">
      <c r="B2387" s="128"/>
      <c r="E2387" s="78"/>
      <c r="F2387" s="166"/>
      <c r="G2387" s="78"/>
      <c r="H2387" s="161"/>
      <c r="I2387" s="161"/>
      <c r="J2387" s="161"/>
      <c r="K2387" s="78"/>
      <c r="L2387" s="78"/>
      <c r="M2387" s="78"/>
      <c r="N2387" s="78"/>
      <c r="O2387" s="78"/>
      <c r="P2387" s="6"/>
      <c r="Q2387" s="6"/>
      <c r="R2387" s="6"/>
      <c r="S2387" s="6"/>
      <c r="T2387" s="6"/>
      <c r="U2387" s="6"/>
      <c r="V2387" s="6"/>
    </row>
    <row r="2388" spans="2:22" s="77" customFormat="1" x14ac:dyDescent="0.2">
      <c r="B2388" s="128"/>
      <c r="E2388" s="78"/>
      <c r="F2388" s="166"/>
      <c r="G2388" s="78"/>
      <c r="H2388" s="161"/>
      <c r="I2388" s="161"/>
      <c r="J2388" s="161"/>
      <c r="K2388" s="78"/>
      <c r="L2388" s="78"/>
      <c r="M2388" s="78"/>
      <c r="N2388" s="78"/>
      <c r="O2388" s="78"/>
      <c r="P2388" s="6"/>
      <c r="Q2388" s="6"/>
      <c r="R2388" s="6"/>
      <c r="S2388" s="6"/>
      <c r="T2388" s="6"/>
      <c r="U2388" s="6"/>
      <c r="V2388" s="6"/>
    </row>
    <row r="2389" spans="2:22" s="77" customFormat="1" x14ac:dyDescent="0.2">
      <c r="B2389" s="128"/>
      <c r="E2389" s="78"/>
      <c r="F2389" s="166"/>
      <c r="G2389" s="78"/>
      <c r="H2389" s="161"/>
      <c r="I2389" s="161"/>
      <c r="J2389" s="161"/>
      <c r="K2389" s="78"/>
      <c r="L2389" s="78"/>
      <c r="M2389" s="78"/>
      <c r="N2389" s="78"/>
      <c r="O2389" s="78"/>
      <c r="P2389" s="6"/>
      <c r="Q2389" s="6"/>
      <c r="R2389" s="6"/>
      <c r="S2389" s="6"/>
      <c r="T2389" s="6"/>
      <c r="U2389" s="6"/>
      <c r="V2389" s="6"/>
    </row>
    <row r="2390" spans="2:22" s="77" customFormat="1" x14ac:dyDescent="0.2">
      <c r="B2390" s="128"/>
      <c r="E2390" s="78"/>
      <c r="F2390" s="166"/>
      <c r="G2390" s="78"/>
      <c r="H2390" s="161"/>
      <c r="I2390" s="161"/>
      <c r="J2390" s="161"/>
      <c r="K2390" s="78"/>
      <c r="L2390" s="78"/>
      <c r="M2390" s="78"/>
      <c r="N2390" s="78"/>
      <c r="O2390" s="78"/>
      <c r="P2390" s="6"/>
      <c r="Q2390" s="6"/>
      <c r="R2390" s="6"/>
      <c r="S2390" s="6"/>
      <c r="T2390" s="6"/>
      <c r="U2390" s="6"/>
      <c r="V2390" s="6"/>
    </row>
    <row r="2391" spans="2:22" s="77" customFormat="1" x14ac:dyDescent="0.2">
      <c r="B2391" s="128"/>
      <c r="E2391" s="78"/>
      <c r="F2391" s="166"/>
      <c r="G2391" s="78"/>
      <c r="H2391" s="161"/>
      <c r="I2391" s="161"/>
      <c r="J2391" s="161"/>
      <c r="K2391" s="78"/>
      <c r="L2391" s="78"/>
      <c r="M2391" s="78"/>
      <c r="N2391" s="78"/>
      <c r="O2391" s="78"/>
      <c r="P2391" s="6"/>
      <c r="Q2391" s="6"/>
      <c r="R2391" s="6"/>
      <c r="S2391" s="6"/>
      <c r="T2391" s="6"/>
      <c r="U2391" s="6"/>
      <c r="V2391" s="6"/>
    </row>
    <row r="2392" spans="2:22" s="77" customFormat="1" x14ac:dyDescent="0.2">
      <c r="B2392" s="128"/>
      <c r="E2392" s="78"/>
      <c r="F2392" s="166"/>
      <c r="G2392" s="78"/>
      <c r="H2392" s="161"/>
      <c r="I2392" s="161"/>
      <c r="J2392" s="161"/>
      <c r="K2392" s="78"/>
      <c r="L2392" s="78"/>
      <c r="M2392" s="78"/>
      <c r="N2392" s="78"/>
      <c r="O2392" s="78"/>
      <c r="P2392" s="6"/>
      <c r="Q2392" s="6"/>
      <c r="R2392" s="6"/>
      <c r="S2392" s="6"/>
      <c r="T2392" s="6"/>
      <c r="U2392" s="6"/>
      <c r="V2392" s="6"/>
    </row>
    <row r="2393" spans="2:22" s="77" customFormat="1" x14ac:dyDescent="0.2">
      <c r="B2393" s="128"/>
      <c r="E2393" s="78"/>
      <c r="F2393" s="166"/>
      <c r="G2393" s="78"/>
      <c r="H2393" s="161"/>
      <c r="I2393" s="161"/>
      <c r="J2393" s="161"/>
      <c r="K2393" s="78"/>
      <c r="L2393" s="78"/>
      <c r="M2393" s="78"/>
      <c r="N2393" s="78"/>
      <c r="O2393" s="78"/>
      <c r="P2393" s="6"/>
      <c r="Q2393" s="6"/>
      <c r="R2393" s="6"/>
      <c r="S2393" s="6"/>
      <c r="T2393" s="6"/>
      <c r="U2393" s="6"/>
      <c r="V2393" s="6"/>
    </row>
    <row r="2394" spans="2:22" s="77" customFormat="1" x14ac:dyDescent="0.2">
      <c r="B2394" s="128"/>
      <c r="E2394" s="78"/>
      <c r="F2394" s="166"/>
      <c r="G2394" s="78"/>
      <c r="H2394" s="161"/>
      <c r="I2394" s="161"/>
      <c r="J2394" s="161"/>
      <c r="K2394" s="78"/>
      <c r="L2394" s="78"/>
      <c r="M2394" s="78"/>
      <c r="N2394" s="78"/>
      <c r="O2394" s="78"/>
      <c r="P2394" s="6"/>
      <c r="Q2394" s="6"/>
      <c r="R2394" s="6"/>
      <c r="S2394" s="6"/>
      <c r="T2394" s="6"/>
      <c r="U2394" s="6"/>
      <c r="V2394" s="6"/>
    </row>
    <row r="2395" spans="2:22" s="77" customFormat="1" x14ac:dyDescent="0.2">
      <c r="B2395" s="128"/>
      <c r="E2395" s="78"/>
      <c r="F2395" s="166"/>
      <c r="G2395" s="78"/>
      <c r="H2395" s="161"/>
      <c r="I2395" s="161"/>
      <c r="J2395" s="161"/>
      <c r="K2395" s="78"/>
      <c r="L2395" s="78"/>
      <c r="M2395" s="78"/>
      <c r="N2395" s="78"/>
      <c r="O2395" s="78"/>
      <c r="P2395" s="6"/>
      <c r="Q2395" s="6"/>
      <c r="R2395" s="6"/>
      <c r="S2395" s="6"/>
      <c r="T2395" s="6"/>
      <c r="U2395" s="6"/>
      <c r="V2395" s="6"/>
    </row>
    <row r="2396" spans="2:22" s="77" customFormat="1" x14ac:dyDescent="0.2">
      <c r="B2396" s="128"/>
      <c r="E2396" s="78"/>
      <c r="F2396" s="166"/>
      <c r="G2396" s="78"/>
      <c r="H2396" s="161"/>
      <c r="I2396" s="161"/>
      <c r="J2396" s="161"/>
      <c r="K2396" s="78"/>
      <c r="L2396" s="78"/>
      <c r="M2396" s="78"/>
      <c r="N2396" s="78"/>
      <c r="O2396" s="78"/>
      <c r="P2396" s="6"/>
      <c r="Q2396" s="6"/>
      <c r="R2396" s="6"/>
      <c r="S2396" s="6"/>
      <c r="T2396" s="6"/>
      <c r="U2396" s="6"/>
      <c r="V2396" s="6"/>
    </row>
    <row r="2397" spans="2:22" s="77" customFormat="1" x14ac:dyDescent="0.2">
      <c r="B2397" s="128"/>
      <c r="E2397" s="78"/>
      <c r="F2397" s="166"/>
      <c r="G2397" s="78"/>
      <c r="H2397" s="161"/>
      <c r="I2397" s="161"/>
      <c r="J2397" s="161"/>
      <c r="K2397" s="78"/>
      <c r="L2397" s="78"/>
      <c r="M2397" s="78"/>
      <c r="N2397" s="78"/>
      <c r="O2397" s="78"/>
      <c r="P2397" s="6"/>
      <c r="Q2397" s="6"/>
      <c r="R2397" s="6"/>
      <c r="S2397" s="6"/>
      <c r="T2397" s="6"/>
      <c r="U2397" s="6"/>
      <c r="V2397" s="6"/>
    </row>
    <row r="2398" spans="2:22" s="77" customFormat="1" x14ac:dyDescent="0.2">
      <c r="B2398" s="128"/>
      <c r="E2398" s="78"/>
      <c r="F2398" s="166"/>
      <c r="G2398" s="78"/>
      <c r="H2398" s="161"/>
      <c r="I2398" s="161"/>
      <c r="J2398" s="161"/>
      <c r="K2398" s="78"/>
      <c r="L2398" s="78"/>
      <c r="M2398" s="78"/>
      <c r="N2398" s="78"/>
      <c r="O2398" s="78"/>
      <c r="P2398" s="6"/>
      <c r="Q2398" s="6"/>
      <c r="R2398" s="6"/>
      <c r="S2398" s="6"/>
      <c r="T2398" s="6"/>
      <c r="U2398" s="6"/>
      <c r="V2398" s="6"/>
    </row>
    <row r="2399" spans="2:22" s="77" customFormat="1" x14ac:dyDescent="0.2">
      <c r="B2399" s="128"/>
      <c r="E2399" s="78"/>
      <c r="F2399" s="166"/>
      <c r="G2399" s="78"/>
      <c r="H2399" s="161"/>
      <c r="I2399" s="161"/>
      <c r="J2399" s="161"/>
      <c r="K2399" s="78"/>
      <c r="L2399" s="78"/>
      <c r="M2399" s="78"/>
      <c r="N2399" s="78"/>
      <c r="O2399" s="78"/>
      <c r="P2399" s="6"/>
      <c r="Q2399" s="6"/>
      <c r="R2399" s="6"/>
      <c r="S2399" s="6"/>
      <c r="T2399" s="6"/>
      <c r="U2399" s="6"/>
      <c r="V2399" s="6"/>
    </row>
    <row r="2400" spans="2:22" s="77" customFormat="1" x14ac:dyDescent="0.2">
      <c r="B2400" s="128"/>
      <c r="E2400" s="78"/>
      <c r="F2400" s="166"/>
      <c r="G2400" s="78"/>
      <c r="H2400" s="161"/>
      <c r="I2400" s="161"/>
      <c r="J2400" s="161"/>
      <c r="K2400" s="78"/>
      <c r="L2400" s="78"/>
      <c r="M2400" s="78"/>
      <c r="N2400" s="78"/>
      <c r="O2400" s="78"/>
      <c r="P2400" s="6"/>
      <c r="Q2400" s="6"/>
      <c r="R2400" s="6"/>
      <c r="S2400" s="6"/>
      <c r="T2400" s="6"/>
      <c r="U2400" s="6"/>
      <c r="V2400" s="6"/>
    </row>
    <row r="2401" spans="2:22" s="77" customFormat="1" x14ac:dyDescent="0.2">
      <c r="B2401" s="128"/>
      <c r="E2401" s="78"/>
      <c r="F2401" s="166"/>
      <c r="G2401" s="78"/>
      <c r="H2401" s="161"/>
      <c r="I2401" s="161"/>
      <c r="J2401" s="161"/>
      <c r="K2401" s="78"/>
      <c r="L2401" s="78"/>
      <c r="M2401" s="78"/>
      <c r="N2401" s="78"/>
      <c r="O2401" s="78"/>
      <c r="P2401" s="6"/>
      <c r="Q2401" s="6"/>
      <c r="R2401" s="6"/>
      <c r="S2401" s="6"/>
      <c r="T2401" s="6"/>
      <c r="U2401" s="6"/>
      <c r="V2401" s="6"/>
    </row>
    <row r="2402" spans="2:22" s="77" customFormat="1" x14ac:dyDescent="0.2">
      <c r="B2402" s="128"/>
      <c r="E2402" s="78"/>
      <c r="F2402" s="166"/>
      <c r="G2402" s="78"/>
      <c r="H2402" s="161"/>
      <c r="I2402" s="161"/>
      <c r="J2402" s="161"/>
      <c r="K2402" s="78"/>
      <c r="L2402" s="78"/>
      <c r="M2402" s="78"/>
      <c r="N2402" s="78"/>
      <c r="O2402" s="78"/>
      <c r="P2402" s="6"/>
      <c r="Q2402" s="6"/>
      <c r="R2402" s="6"/>
      <c r="S2402" s="6"/>
      <c r="T2402" s="6"/>
      <c r="U2402" s="6"/>
      <c r="V2402" s="6"/>
    </row>
    <row r="2403" spans="2:22" s="77" customFormat="1" x14ac:dyDescent="0.2">
      <c r="B2403" s="128"/>
      <c r="E2403" s="78"/>
      <c r="F2403" s="166"/>
      <c r="G2403" s="78"/>
      <c r="H2403" s="161"/>
      <c r="I2403" s="161"/>
      <c r="J2403" s="161"/>
      <c r="K2403" s="78"/>
      <c r="L2403" s="78"/>
      <c r="M2403" s="78"/>
      <c r="N2403" s="78"/>
      <c r="O2403" s="78"/>
      <c r="P2403" s="6"/>
      <c r="Q2403" s="6"/>
      <c r="R2403" s="6"/>
      <c r="S2403" s="6"/>
      <c r="T2403" s="6"/>
      <c r="U2403" s="6"/>
      <c r="V2403" s="6"/>
    </row>
    <row r="2404" spans="2:22" s="77" customFormat="1" x14ac:dyDescent="0.2">
      <c r="B2404" s="128"/>
      <c r="E2404" s="78"/>
      <c r="F2404" s="166"/>
      <c r="G2404" s="78"/>
      <c r="H2404" s="161"/>
      <c r="I2404" s="161"/>
      <c r="J2404" s="161"/>
      <c r="K2404" s="78"/>
      <c r="L2404" s="78"/>
      <c r="M2404" s="78"/>
      <c r="N2404" s="78"/>
      <c r="O2404" s="78"/>
      <c r="P2404" s="6"/>
      <c r="Q2404" s="6"/>
      <c r="R2404" s="6"/>
      <c r="S2404" s="6"/>
      <c r="T2404" s="6"/>
      <c r="U2404" s="6"/>
      <c r="V2404" s="6"/>
    </row>
    <row r="2405" spans="2:22" s="77" customFormat="1" x14ac:dyDescent="0.2">
      <c r="B2405" s="128"/>
      <c r="E2405" s="78"/>
      <c r="F2405" s="166"/>
      <c r="G2405" s="78"/>
      <c r="H2405" s="161"/>
      <c r="I2405" s="161"/>
      <c r="J2405" s="161"/>
      <c r="K2405" s="78"/>
      <c r="L2405" s="78"/>
      <c r="M2405" s="78"/>
      <c r="N2405" s="78"/>
      <c r="O2405" s="78"/>
      <c r="P2405" s="6"/>
      <c r="Q2405" s="6"/>
      <c r="R2405" s="6"/>
      <c r="S2405" s="6"/>
      <c r="T2405" s="6"/>
      <c r="U2405" s="6"/>
      <c r="V2405" s="6"/>
    </row>
    <row r="2406" spans="2:22" s="77" customFormat="1" x14ac:dyDescent="0.2">
      <c r="B2406" s="128"/>
      <c r="E2406" s="78"/>
      <c r="F2406" s="166"/>
      <c r="G2406" s="78"/>
      <c r="H2406" s="161"/>
      <c r="I2406" s="161"/>
      <c r="J2406" s="161"/>
      <c r="K2406" s="78"/>
      <c r="L2406" s="78"/>
      <c r="M2406" s="78"/>
      <c r="N2406" s="78"/>
      <c r="O2406" s="78"/>
      <c r="P2406" s="6"/>
      <c r="Q2406" s="6"/>
      <c r="R2406" s="6"/>
      <c r="S2406" s="6"/>
      <c r="T2406" s="6"/>
      <c r="U2406" s="6"/>
      <c r="V2406" s="6"/>
    </row>
    <row r="2407" spans="2:22" s="77" customFormat="1" x14ac:dyDescent="0.2">
      <c r="B2407" s="128"/>
      <c r="E2407" s="78"/>
      <c r="F2407" s="166"/>
      <c r="G2407" s="78"/>
      <c r="H2407" s="161"/>
      <c r="I2407" s="161"/>
      <c r="J2407" s="161"/>
      <c r="K2407" s="78"/>
      <c r="L2407" s="78"/>
      <c r="M2407" s="78"/>
      <c r="N2407" s="78"/>
      <c r="O2407" s="78"/>
      <c r="P2407" s="6"/>
      <c r="Q2407" s="6"/>
      <c r="R2407" s="6"/>
      <c r="S2407" s="6"/>
      <c r="T2407" s="6"/>
      <c r="U2407" s="6"/>
      <c r="V2407" s="6"/>
    </row>
    <row r="2408" spans="2:22" s="77" customFormat="1" x14ac:dyDescent="0.2">
      <c r="B2408" s="128"/>
      <c r="E2408" s="78"/>
      <c r="F2408" s="166"/>
      <c r="G2408" s="78"/>
      <c r="H2408" s="161"/>
      <c r="I2408" s="161"/>
      <c r="J2408" s="161"/>
      <c r="K2408" s="78"/>
      <c r="L2408" s="78"/>
      <c r="M2408" s="78"/>
      <c r="N2408" s="78"/>
      <c r="O2408" s="78"/>
      <c r="P2408" s="6"/>
      <c r="Q2408" s="6"/>
      <c r="R2408" s="6"/>
      <c r="S2408" s="6"/>
      <c r="T2408" s="6"/>
      <c r="U2408" s="6"/>
      <c r="V2408" s="6"/>
    </row>
    <row r="2409" spans="2:22" s="77" customFormat="1" x14ac:dyDescent="0.2">
      <c r="B2409" s="128"/>
      <c r="E2409" s="78"/>
      <c r="F2409" s="166"/>
      <c r="G2409" s="78"/>
      <c r="H2409" s="161"/>
      <c r="I2409" s="161"/>
      <c r="J2409" s="161"/>
      <c r="K2409" s="78"/>
      <c r="L2409" s="78"/>
      <c r="M2409" s="78"/>
      <c r="N2409" s="78"/>
      <c r="O2409" s="78"/>
      <c r="P2409" s="6"/>
      <c r="Q2409" s="6"/>
      <c r="R2409" s="6"/>
      <c r="S2409" s="6"/>
      <c r="T2409" s="6"/>
      <c r="U2409" s="6"/>
      <c r="V2409" s="6"/>
    </row>
    <row r="2410" spans="2:22" s="77" customFormat="1" x14ac:dyDescent="0.2">
      <c r="B2410" s="128"/>
      <c r="E2410" s="78"/>
      <c r="F2410" s="166"/>
      <c r="G2410" s="78"/>
      <c r="H2410" s="161"/>
      <c r="I2410" s="161"/>
      <c r="J2410" s="161"/>
      <c r="K2410" s="78"/>
      <c r="L2410" s="78"/>
      <c r="M2410" s="78"/>
      <c r="N2410" s="78"/>
      <c r="O2410" s="78"/>
      <c r="P2410" s="6"/>
      <c r="Q2410" s="6"/>
      <c r="R2410" s="6"/>
      <c r="S2410" s="6"/>
      <c r="T2410" s="6"/>
      <c r="U2410" s="6"/>
      <c r="V2410" s="6"/>
    </row>
    <row r="2411" spans="2:22" s="77" customFormat="1" x14ac:dyDescent="0.2">
      <c r="B2411" s="128"/>
      <c r="E2411" s="78"/>
      <c r="F2411" s="166"/>
      <c r="G2411" s="78"/>
      <c r="H2411" s="161"/>
      <c r="I2411" s="161"/>
      <c r="J2411" s="161"/>
      <c r="K2411" s="78"/>
      <c r="L2411" s="78"/>
      <c r="M2411" s="78"/>
      <c r="N2411" s="78"/>
      <c r="O2411" s="78"/>
      <c r="P2411" s="6"/>
      <c r="Q2411" s="6"/>
      <c r="R2411" s="6"/>
      <c r="S2411" s="6"/>
      <c r="T2411" s="6"/>
      <c r="U2411" s="6"/>
      <c r="V2411" s="6"/>
    </row>
    <row r="2412" spans="2:22" s="77" customFormat="1" x14ac:dyDescent="0.2">
      <c r="B2412" s="128"/>
      <c r="E2412" s="78"/>
      <c r="F2412" s="166"/>
      <c r="G2412" s="78"/>
      <c r="H2412" s="161"/>
      <c r="I2412" s="161"/>
      <c r="J2412" s="161"/>
      <c r="K2412" s="78"/>
      <c r="L2412" s="78"/>
      <c r="M2412" s="78"/>
      <c r="N2412" s="78"/>
      <c r="O2412" s="78"/>
      <c r="P2412" s="6"/>
      <c r="Q2412" s="6"/>
      <c r="R2412" s="6"/>
      <c r="S2412" s="6"/>
      <c r="T2412" s="6"/>
      <c r="U2412" s="6"/>
      <c r="V2412" s="6"/>
    </row>
    <row r="2413" spans="2:22" s="77" customFormat="1" x14ac:dyDescent="0.2">
      <c r="B2413" s="128"/>
      <c r="E2413" s="78"/>
      <c r="F2413" s="166"/>
      <c r="G2413" s="78"/>
      <c r="H2413" s="161"/>
      <c r="I2413" s="161"/>
      <c r="J2413" s="161"/>
      <c r="K2413" s="78"/>
      <c r="L2413" s="78"/>
      <c r="M2413" s="78"/>
      <c r="N2413" s="78"/>
      <c r="O2413" s="78"/>
      <c r="P2413" s="6"/>
      <c r="Q2413" s="6"/>
      <c r="R2413" s="6"/>
      <c r="S2413" s="6"/>
      <c r="T2413" s="6"/>
      <c r="U2413" s="6"/>
      <c r="V2413" s="6"/>
    </row>
    <row r="2414" spans="2:22" s="77" customFormat="1" x14ac:dyDescent="0.2">
      <c r="B2414" s="128"/>
      <c r="E2414" s="78"/>
      <c r="F2414" s="166"/>
      <c r="G2414" s="78"/>
      <c r="H2414" s="161"/>
      <c r="I2414" s="161"/>
      <c r="J2414" s="161"/>
      <c r="K2414" s="78"/>
      <c r="L2414" s="78"/>
      <c r="M2414" s="78"/>
      <c r="N2414" s="78"/>
      <c r="O2414" s="78"/>
      <c r="P2414" s="6"/>
      <c r="Q2414" s="6"/>
      <c r="R2414" s="6"/>
      <c r="S2414" s="6"/>
      <c r="T2414" s="6"/>
      <c r="U2414" s="6"/>
      <c r="V2414" s="6"/>
    </row>
    <row r="2415" spans="2:22" s="77" customFormat="1" x14ac:dyDescent="0.2">
      <c r="B2415" s="128"/>
      <c r="E2415" s="78"/>
      <c r="F2415" s="166"/>
      <c r="G2415" s="78"/>
      <c r="H2415" s="161"/>
      <c r="I2415" s="161"/>
      <c r="J2415" s="161"/>
      <c r="K2415" s="78"/>
      <c r="L2415" s="78"/>
      <c r="M2415" s="78"/>
      <c r="N2415" s="78"/>
      <c r="O2415" s="78"/>
      <c r="P2415" s="6"/>
      <c r="Q2415" s="6"/>
      <c r="R2415" s="6"/>
      <c r="S2415" s="6"/>
      <c r="T2415" s="6"/>
      <c r="U2415" s="6"/>
      <c r="V2415" s="6"/>
    </row>
    <row r="2416" spans="2:22" s="77" customFormat="1" x14ac:dyDescent="0.2">
      <c r="B2416" s="128"/>
      <c r="E2416" s="78"/>
      <c r="F2416" s="166"/>
      <c r="G2416" s="78"/>
      <c r="H2416" s="161"/>
      <c r="I2416" s="161"/>
      <c r="J2416" s="161"/>
      <c r="K2416" s="78"/>
      <c r="L2416" s="78"/>
      <c r="M2416" s="78"/>
      <c r="N2416" s="78"/>
      <c r="O2416" s="78"/>
      <c r="P2416" s="6"/>
      <c r="Q2416" s="6"/>
      <c r="R2416" s="6"/>
      <c r="S2416" s="6"/>
      <c r="T2416" s="6"/>
      <c r="U2416" s="6"/>
      <c r="V2416" s="6"/>
    </row>
    <row r="2417" spans="2:22" s="77" customFormat="1" x14ac:dyDescent="0.2">
      <c r="B2417" s="128"/>
      <c r="E2417" s="78"/>
      <c r="F2417" s="166"/>
      <c r="G2417" s="78"/>
      <c r="H2417" s="161"/>
      <c r="I2417" s="161"/>
      <c r="J2417" s="161"/>
      <c r="K2417" s="78"/>
      <c r="L2417" s="78"/>
      <c r="M2417" s="78"/>
      <c r="N2417" s="78"/>
      <c r="O2417" s="78"/>
      <c r="P2417" s="6"/>
      <c r="Q2417" s="6"/>
      <c r="R2417" s="6"/>
      <c r="S2417" s="6"/>
      <c r="T2417" s="6"/>
      <c r="U2417" s="6"/>
      <c r="V2417" s="6"/>
    </row>
    <row r="2418" spans="2:22" s="77" customFormat="1" x14ac:dyDescent="0.2">
      <c r="B2418" s="128"/>
      <c r="E2418" s="78"/>
      <c r="F2418" s="166"/>
      <c r="G2418" s="78"/>
      <c r="H2418" s="161"/>
      <c r="I2418" s="161"/>
      <c r="J2418" s="161"/>
      <c r="K2418" s="78"/>
      <c r="L2418" s="78"/>
      <c r="M2418" s="78"/>
      <c r="N2418" s="78"/>
      <c r="O2418" s="78"/>
      <c r="P2418" s="6"/>
      <c r="Q2418" s="6"/>
      <c r="R2418" s="6"/>
      <c r="S2418" s="6"/>
      <c r="T2418" s="6"/>
      <c r="U2418" s="6"/>
      <c r="V2418" s="6"/>
    </row>
    <row r="2419" spans="2:22" s="77" customFormat="1" x14ac:dyDescent="0.2">
      <c r="B2419" s="128"/>
      <c r="E2419" s="78"/>
      <c r="F2419" s="166"/>
      <c r="G2419" s="78"/>
      <c r="H2419" s="161"/>
      <c r="I2419" s="161"/>
      <c r="J2419" s="161"/>
      <c r="K2419" s="78"/>
      <c r="L2419" s="78"/>
      <c r="M2419" s="78"/>
      <c r="N2419" s="78"/>
      <c r="O2419" s="78"/>
      <c r="P2419" s="6"/>
      <c r="Q2419" s="6"/>
      <c r="R2419" s="6"/>
      <c r="S2419" s="6"/>
      <c r="T2419" s="6"/>
      <c r="U2419" s="6"/>
      <c r="V2419" s="6"/>
    </row>
    <row r="2420" spans="2:22" s="77" customFormat="1" x14ac:dyDescent="0.2">
      <c r="B2420" s="128"/>
      <c r="E2420" s="78"/>
      <c r="F2420" s="166"/>
      <c r="G2420" s="78"/>
      <c r="H2420" s="161"/>
      <c r="I2420" s="161"/>
      <c r="J2420" s="161"/>
      <c r="K2420" s="78"/>
      <c r="L2420" s="78"/>
      <c r="M2420" s="78"/>
      <c r="N2420" s="78"/>
      <c r="O2420" s="78"/>
      <c r="P2420" s="6"/>
      <c r="Q2420" s="6"/>
      <c r="R2420" s="6"/>
      <c r="S2420" s="6"/>
      <c r="T2420" s="6"/>
      <c r="U2420" s="6"/>
      <c r="V2420" s="6"/>
    </row>
    <row r="2421" spans="2:22" s="77" customFormat="1" x14ac:dyDescent="0.2">
      <c r="B2421" s="128"/>
      <c r="E2421" s="78"/>
      <c r="F2421" s="166"/>
      <c r="G2421" s="78"/>
      <c r="H2421" s="161"/>
      <c r="I2421" s="161"/>
      <c r="J2421" s="161"/>
      <c r="K2421" s="78"/>
      <c r="L2421" s="78"/>
      <c r="M2421" s="78"/>
      <c r="N2421" s="78"/>
      <c r="O2421" s="78"/>
      <c r="P2421" s="6"/>
      <c r="Q2421" s="6"/>
      <c r="R2421" s="6"/>
      <c r="S2421" s="6"/>
      <c r="T2421" s="6"/>
      <c r="U2421" s="6"/>
      <c r="V2421" s="6"/>
    </row>
    <row r="2422" spans="2:22" s="77" customFormat="1" x14ac:dyDescent="0.2">
      <c r="B2422" s="128"/>
      <c r="E2422" s="78"/>
      <c r="F2422" s="166"/>
      <c r="G2422" s="78"/>
      <c r="H2422" s="161"/>
      <c r="I2422" s="161"/>
      <c r="J2422" s="161"/>
      <c r="K2422" s="78"/>
      <c r="L2422" s="78"/>
      <c r="M2422" s="78"/>
      <c r="N2422" s="78"/>
      <c r="O2422" s="78"/>
      <c r="P2422" s="6"/>
      <c r="Q2422" s="6"/>
      <c r="R2422" s="6"/>
      <c r="S2422" s="6"/>
      <c r="T2422" s="6"/>
      <c r="U2422" s="6"/>
      <c r="V2422" s="6"/>
    </row>
    <row r="2423" spans="2:22" s="77" customFormat="1" x14ac:dyDescent="0.2">
      <c r="B2423" s="128"/>
      <c r="E2423" s="78"/>
      <c r="F2423" s="166"/>
      <c r="G2423" s="78"/>
      <c r="H2423" s="161"/>
      <c r="I2423" s="161"/>
      <c r="J2423" s="161"/>
      <c r="K2423" s="78"/>
      <c r="L2423" s="78"/>
      <c r="M2423" s="78"/>
      <c r="N2423" s="78"/>
      <c r="O2423" s="78"/>
      <c r="P2423" s="6"/>
      <c r="Q2423" s="6"/>
      <c r="R2423" s="6"/>
      <c r="S2423" s="6"/>
      <c r="T2423" s="6"/>
      <c r="U2423" s="6"/>
      <c r="V2423" s="6"/>
    </row>
    <row r="2424" spans="2:22" s="77" customFormat="1" x14ac:dyDescent="0.2">
      <c r="B2424" s="128"/>
      <c r="E2424" s="78"/>
      <c r="F2424" s="166"/>
      <c r="G2424" s="78"/>
      <c r="H2424" s="161"/>
      <c r="I2424" s="161"/>
      <c r="J2424" s="161"/>
      <c r="K2424" s="78"/>
      <c r="L2424" s="78"/>
      <c r="M2424" s="78"/>
      <c r="N2424" s="78"/>
      <c r="O2424" s="78"/>
      <c r="P2424" s="6"/>
      <c r="Q2424" s="6"/>
      <c r="R2424" s="6"/>
      <c r="S2424" s="6"/>
      <c r="T2424" s="6"/>
      <c r="U2424" s="6"/>
      <c r="V2424" s="6"/>
    </row>
    <row r="2425" spans="2:22" s="77" customFormat="1" x14ac:dyDescent="0.2">
      <c r="B2425" s="128"/>
      <c r="E2425" s="78"/>
      <c r="F2425" s="166"/>
      <c r="G2425" s="78"/>
      <c r="H2425" s="161"/>
      <c r="I2425" s="161"/>
      <c r="J2425" s="161"/>
      <c r="K2425" s="78"/>
      <c r="L2425" s="78"/>
      <c r="M2425" s="78"/>
      <c r="N2425" s="78"/>
      <c r="O2425" s="78"/>
      <c r="P2425" s="6"/>
      <c r="Q2425" s="6"/>
      <c r="R2425" s="6"/>
      <c r="S2425" s="6"/>
      <c r="T2425" s="6"/>
      <c r="U2425" s="6"/>
      <c r="V2425" s="6"/>
    </row>
    <row r="2426" spans="2:22" s="77" customFormat="1" x14ac:dyDescent="0.2">
      <c r="B2426" s="128"/>
      <c r="E2426" s="78"/>
      <c r="F2426" s="166"/>
      <c r="G2426" s="78"/>
      <c r="H2426" s="161"/>
      <c r="I2426" s="161"/>
      <c r="J2426" s="161"/>
      <c r="K2426" s="78"/>
      <c r="L2426" s="78"/>
      <c r="M2426" s="78"/>
      <c r="N2426" s="78"/>
      <c r="O2426" s="78"/>
      <c r="P2426" s="6"/>
      <c r="Q2426" s="6"/>
      <c r="R2426" s="6"/>
      <c r="S2426" s="6"/>
      <c r="T2426" s="6"/>
      <c r="U2426" s="6"/>
      <c r="V2426" s="6"/>
    </row>
    <row r="2427" spans="2:22" s="77" customFormat="1" x14ac:dyDescent="0.2">
      <c r="B2427" s="128"/>
      <c r="E2427" s="78"/>
      <c r="F2427" s="166"/>
      <c r="G2427" s="78"/>
      <c r="H2427" s="161"/>
      <c r="I2427" s="161"/>
      <c r="J2427" s="161"/>
      <c r="K2427" s="78"/>
      <c r="L2427" s="78"/>
      <c r="M2427" s="78"/>
      <c r="N2427" s="78"/>
      <c r="O2427" s="78"/>
      <c r="P2427" s="6"/>
      <c r="Q2427" s="6"/>
      <c r="R2427" s="6"/>
      <c r="S2427" s="6"/>
      <c r="T2427" s="6"/>
      <c r="U2427" s="6"/>
      <c r="V2427" s="6"/>
    </row>
    <row r="2428" spans="2:22" s="77" customFormat="1" x14ac:dyDescent="0.2">
      <c r="B2428" s="128"/>
      <c r="E2428" s="78"/>
      <c r="F2428" s="166"/>
      <c r="G2428" s="78"/>
      <c r="H2428" s="161"/>
      <c r="I2428" s="161"/>
      <c r="J2428" s="161"/>
      <c r="K2428" s="78"/>
      <c r="L2428" s="78"/>
      <c r="M2428" s="78"/>
      <c r="N2428" s="78"/>
      <c r="O2428" s="78"/>
      <c r="P2428" s="6"/>
      <c r="Q2428" s="6"/>
      <c r="R2428" s="6"/>
      <c r="S2428" s="6"/>
      <c r="T2428" s="6"/>
      <c r="U2428" s="6"/>
      <c r="V2428" s="6"/>
    </row>
    <row r="2429" spans="2:22" s="77" customFormat="1" x14ac:dyDescent="0.2">
      <c r="B2429" s="128"/>
      <c r="E2429" s="78"/>
      <c r="F2429" s="166"/>
      <c r="G2429" s="78"/>
      <c r="H2429" s="161"/>
      <c r="I2429" s="161"/>
      <c r="J2429" s="161"/>
      <c r="K2429" s="78"/>
      <c r="L2429" s="78"/>
      <c r="M2429" s="78"/>
      <c r="N2429" s="78"/>
      <c r="O2429" s="78"/>
      <c r="P2429" s="6"/>
      <c r="Q2429" s="6"/>
      <c r="R2429" s="6"/>
      <c r="S2429" s="6"/>
      <c r="T2429" s="6"/>
      <c r="U2429" s="6"/>
      <c r="V2429" s="6"/>
    </row>
    <row r="2430" spans="2:22" s="77" customFormat="1" x14ac:dyDescent="0.2">
      <c r="B2430" s="128"/>
      <c r="E2430" s="78"/>
      <c r="F2430" s="166"/>
      <c r="G2430" s="78"/>
      <c r="H2430" s="161"/>
      <c r="I2430" s="161"/>
      <c r="J2430" s="161"/>
      <c r="K2430" s="78"/>
      <c r="L2430" s="78"/>
      <c r="M2430" s="78"/>
      <c r="N2430" s="78"/>
      <c r="O2430" s="78"/>
      <c r="P2430" s="6"/>
      <c r="Q2430" s="6"/>
      <c r="R2430" s="6"/>
      <c r="S2430" s="6"/>
      <c r="T2430" s="6"/>
      <c r="U2430" s="6"/>
      <c r="V2430" s="6"/>
    </row>
    <row r="2431" spans="2:22" s="77" customFormat="1" x14ac:dyDescent="0.2">
      <c r="B2431" s="128"/>
      <c r="E2431" s="78"/>
      <c r="F2431" s="166"/>
      <c r="G2431" s="78"/>
      <c r="H2431" s="161"/>
      <c r="I2431" s="161"/>
      <c r="J2431" s="161"/>
      <c r="K2431" s="78"/>
      <c r="L2431" s="78"/>
      <c r="M2431" s="78"/>
      <c r="N2431" s="78"/>
      <c r="O2431" s="78"/>
      <c r="P2431" s="6"/>
      <c r="Q2431" s="6"/>
      <c r="R2431" s="6"/>
      <c r="S2431" s="6"/>
      <c r="T2431" s="6"/>
      <c r="U2431" s="6"/>
      <c r="V2431" s="6"/>
    </row>
    <row r="2432" spans="2:22" s="77" customFormat="1" x14ac:dyDescent="0.2">
      <c r="B2432" s="128"/>
      <c r="E2432" s="78"/>
      <c r="F2432" s="166"/>
      <c r="G2432" s="78"/>
      <c r="H2432" s="161"/>
      <c r="I2432" s="161"/>
      <c r="J2432" s="161"/>
      <c r="K2432" s="78"/>
      <c r="L2432" s="78"/>
      <c r="M2432" s="78"/>
      <c r="N2432" s="78"/>
      <c r="O2432" s="78"/>
      <c r="P2432" s="6"/>
      <c r="Q2432" s="6"/>
      <c r="R2432" s="6"/>
      <c r="S2432" s="6"/>
      <c r="T2432" s="6"/>
      <c r="U2432" s="6"/>
      <c r="V2432" s="6"/>
    </row>
    <row r="2433" spans="2:22" s="77" customFormat="1" x14ac:dyDescent="0.2">
      <c r="B2433" s="128"/>
      <c r="E2433" s="78"/>
      <c r="F2433" s="166"/>
      <c r="G2433" s="78"/>
      <c r="H2433" s="161"/>
      <c r="I2433" s="161"/>
      <c r="J2433" s="161"/>
      <c r="K2433" s="78"/>
      <c r="L2433" s="78"/>
      <c r="M2433" s="78"/>
      <c r="N2433" s="78"/>
      <c r="O2433" s="78"/>
      <c r="P2433" s="6"/>
      <c r="Q2433" s="6"/>
      <c r="R2433" s="6"/>
      <c r="S2433" s="6"/>
      <c r="T2433" s="6"/>
      <c r="U2433" s="6"/>
      <c r="V2433" s="6"/>
    </row>
    <row r="2434" spans="2:22" s="77" customFormat="1" x14ac:dyDescent="0.2">
      <c r="B2434" s="128"/>
      <c r="E2434" s="78"/>
      <c r="F2434" s="166"/>
      <c r="G2434" s="78"/>
      <c r="H2434" s="161"/>
      <c r="I2434" s="161"/>
      <c r="J2434" s="161"/>
      <c r="K2434" s="78"/>
      <c r="L2434" s="78"/>
      <c r="M2434" s="78"/>
      <c r="N2434" s="78"/>
      <c r="O2434" s="78"/>
      <c r="P2434" s="6"/>
      <c r="Q2434" s="6"/>
      <c r="R2434" s="6"/>
      <c r="S2434" s="6"/>
      <c r="T2434" s="6"/>
      <c r="U2434" s="6"/>
      <c r="V2434" s="6"/>
    </row>
    <row r="2435" spans="2:22" s="77" customFormat="1" x14ac:dyDescent="0.2">
      <c r="B2435" s="128"/>
      <c r="E2435" s="78"/>
      <c r="F2435" s="166"/>
      <c r="G2435" s="78"/>
      <c r="H2435" s="161"/>
      <c r="I2435" s="161"/>
      <c r="J2435" s="161"/>
      <c r="K2435" s="78"/>
      <c r="L2435" s="78"/>
      <c r="M2435" s="78"/>
      <c r="N2435" s="78"/>
      <c r="O2435" s="78"/>
      <c r="P2435" s="6"/>
      <c r="Q2435" s="6"/>
      <c r="R2435" s="6"/>
      <c r="S2435" s="6"/>
      <c r="T2435" s="6"/>
      <c r="U2435" s="6"/>
      <c r="V2435" s="6"/>
    </row>
    <row r="2436" spans="2:22" s="77" customFormat="1" x14ac:dyDescent="0.2">
      <c r="B2436" s="128"/>
      <c r="E2436" s="78"/>
      <c r="F2436" s="166"/>
      <c r="G2436" s="78"/>
      <c r="H2436" s="161"/>
      <c r="I2436" s="161"/>
      <c r="J2436" s="161"/>
      <c r="K2436" s="78"/>
      <c r="L2436" s="78"/>
      <c r="M2436" s="78"/>
      <c r="N2436" s="78"/>
      <c r="O2436" s="78"/>
      <c r="P2436" s="6"/>
      <c r="Q2436" s="6"/>
      <c r="R2436" s="6"/>
      <c r="S2436" s="6"/>
      <c r="T2436" s="6"/>
      <c r="U2436" s="6"/>
      <c r="V2436" s="6"/>
    </row>
    <row r="2437" spans="2:22" s="77" customFormat="1" x14ac:dyDescent="0.2">
      <c r="B2437" s="128"/>
      <c r="E2437" s="78"/>
      <c r="F2437" s="166"/>
      <c r="G2437" s="78"/>
      <c r="H2437" s="161"/>
      <c r="I2437" s="161"/>
      <c r="J2437" s="161"/>
      <c r="K2437" s="78"/>
      <c r="L2437" s="78"/>
      <c r="M2437" s="78"/>
      <c r="N2437" s="78"/>
      <c r="O2437" s="78"/>
      <c r="P2437" s="6"/>
      <c r="Q2437" s="6"/>
      <c r="R2437" s="6"/>
      <c r="S2437" s="6"/>
      <c r="T2437" s="6"/>
      <c r="U2437" s="6"/>
      <c r="V2437" s="6"/>
    </row>
    <row r="2438" spans="2:22" s="77" customFormat="1" x14ac:dyDescent="0.2">
      <c r="B2438" s="128"/>
      <c r="E2438" s="78"/>
      <c r="F2438" s="166"/>
      <c r="G2438" s="78"/>
      <c r="H2438" s="161"/>
      <c r="I2438" s="161"/>
      <c r="J2438" s="161"/>
      <c r="K2438" s="78"/>
      <c r="L2438" s="78"/>
      <c r="M2438" s="78"/>
      <c r="N2438" s="78"/>
      <c r="O2438" s="78"/>
      <c r="P2438" s="6"/>
      <c r="Q2438" s="6"/>
      <c r="R2438" s="6"/>
      <c r="S2438" s="6"/>
      <c r="T2438" s="6"/>
      <c r="U2438" s="6"/>
      <c r="V2438" s="6"/>
    </row>
    <row r="2439" spans="2:22" s="77" customFormat="1" x14ac:dyDescent="0.2">
      <c r="B2439" s="128"/>
      <c r="E2439" s="78"/>
      <c r="F2439" s="166"/>
      <c r="G2439" s="78"/>
      <c r="H2439" s="161"/>
      <c r="I2439" s="161"/>
      <c r="J2439" s="161"/>
      <c r="K2439" s="78"/>
      <c r="L2439" s="78"/>
      <c r="M2439" s="78"/>
      <c r="N2439" s="78"/>
      <c r="O2439" s="78"/>
      <c r="P2439" s="6"/>
      <c r="Q2439" s="6"/>
      <c r="R2439" s="6"/>
      <c r="S2439" s="6"/>
      <c r="T2439" s="6"/>
      <c r="U2439" s="6"/>
      <c r="V2439" s="6"/>
    </row>
    <row r="2440" spans="2:22" s="77" customFormat="1" x14ac:dyDescent="0.2">
      <c r="B2440" s="128"/>
      <c r="E2440" s="78"/>
      <c r="F2440" s="166"/>
      <c r="G2440" s="78"/>
      <c r="H2440" s="161"/>
      <c r="I2440" s="161"/>
      <c r="J2440" s="161"/>
      <c r="K2440" s="78"/>
      <c r="L2440" s="78"/>
      <c r="M2440" s="78"/>
      <c r="N2440" s="78"/>
      <c r="O2440" s="78"/>
      <c r="P2440" s="6"/>
      <c r="Q2440" s="6"/>
      <c r="R2440" s="6"/>
      <c r="S2440" s="6"/>
      <c r="T2440" s="6"/>
      <c r="U2440" s="6"/>
      <c r="V2440" s="6"/>
    </row>
    <row r="2441" spans="2:22" s="77" customFormat="1" x14ac:dyDescent="0.2">
      <c r="B2441" s="128"/>
      <c r="E2441" s="78"/>
      <c r="F2441" s="166"/>
      <c r="G2441" s="78"/>
      <c r="H2441" s="161"/>
      <c r="I2441" s="161"/>
      <c r="J2441" s="161"/>
      <c r="K2441" s="78"/>
      <c r="L2441" s="78"/>
      <c r="M2441" s="78"/>
      <c r="N2441" s="78"/>
      <c r="O2441" s="78"/>
      <c r="P2441" s="6"/>
      <c r="Q2441" s="6"/>
      <c r="R2441" s="6"/>
      <c r="S2441" s="6"/>
      <c r="T2441" s="6"/>
      <c r="U2441" s="6"/>
      <c r="V2441" s="6"/>
    </row>
    <row r="2442" spans="2:22" s="77" customFormat="1" x14ac:dyDescent="0.2">
      <c r="B2442" s="128"/>
      <c r="E2442" s="78"/>
      <c r="F2442" s="166"/>
      <c r="G2442" s="78"/>
      <c r="H2442" s="161"/>
      <c r="I2442" s="161"/>
      <c r="J2442" s="161"/>
      <c r="K2442" s="78"/>
      <c r="L2442" s="78"/>
      <c r="M2442" s="78"/>
      <c r="N2442" s="78"/>
      <c r="O2442" s="78"/>
      <c r="P2442" s="6"/>
      <c r="Q2442" s="6"/>
      <c r="R2442" s="6"/>
      <c r="S2442" s="6"/>
      <c r="T2442" s="6"/>
      <c r="U2442" s="6"/>
      <c r="V2442" s="6"/>
    </row>
    <row r="2443" spans="2:22" s="77" customFormat="1" x14ac:dyDescent="0.2">
      <c r="B2443" s="128"/>
      <c r="E2443" s="78"/>
      <c r="F2443" s="166"/>
      <c r="G2443" s="78"/>
      <c r="H2443" s="161"/>
      <c r="I2443" s="161"/>
      <c r="J2443" s="161"/>
      <c r="K2443" s="78"/>
      <c r="L2443" s="78"/>
      <c r="M2443" s="78"/>
      <c r="N2443" s="78"/>
      <c r="O2443" s="78"/>
      <c r="P2443" s="6"/>
      <c r="Q2443" s="6"/>
      <c r="R2443" s="6"/>
      <c r="S2443" s="6"/>
      <c r="T2443" s="6"/>
      <c r="U2443" s="6"/>
      <c r="V2443" s="6"/>
    </row>
    <row r="2444" spans="2:22" s="77" customFormat="1" x14ac:dyDescent="0.2">
      <c r="B2444" s="128"/>
      <c r="E2444" s="78"/>
      <c r="F2444" s="166"/>
      <c r="G2444" s="78"/>
      <c r="H2444" s="161"/>
      <c r="I2444" s="161"/>
      <c r="J2444" s="161"/>
      <c r="K2444" s="78"/>
      <c r="L2444" s="78"/>
      <c r="M2444" s="78"/>
      <c r="N2444" s="78"/>
      <c r="O2444" s="78"/>
      <c r="P2444" s="6"/>
      <c r="Q2444" s="6"/>
      <c r="R2444" s="6"/>
      <c r="S2444" s="6"/>
      <c r="T2444" s="6"/>
      <c r="U2444" s="6"/>
      <c r="V2444" s="6"/>
    </row>
    <row r="2445" spans="2:22" s="77" customFormat="1" x14ac:dyDescent="0.2">
      <c r="B2445" s="128"/>
      <c r="E2445" s="78"/>
      <c r="F2445" s="166"/>
      <c r="G2445" s="78"/>
      <c r="H2445" s="161"/>
      <c r="I2445" s="161"/>
      <c r="J2445" s="161"/>
      <c r="K2445" s="78"/>
      <c r="L2445" s="78"/>
      <c r="M2445" s="78"/>
      <c r="N2445" s="78"/>
      <c r="O2445" s="78"/>
      <c r="P2445" s="6"/>
      <c r="Q2445" s="6"/>
      <c r="R2445" s="6"/>
      <c r="S2445" s="6"/>
      <c r="T2445" s="6"/>
      <c r="U2445" s="6"/>
      <c r="V2445" s="6"/>
    </row>
    <row r="2446" spans="2:22" s="77" customFormat="1" x14ac:dyDescent="0.2">
      <c r="B2446" s="128"/>
      <c r="E2446" s="78"/>
      <c r="F2446" s="166"/>
      <c r="G2446" s="78"/>
      <c r="H2446" s="161"/>
      <c r="I2446" s="161"/>
      <c r="J2446" s="161"/>
      <c r="K2446" s="78"/>
      <c r="L2446" s="78"/>
      <c r="M2446" s="78"/>
      <c r="N2446" s="78"/>
      <c r="O2446" s="78"/>
      <c r="P2446" s="6"/>
      <c r="Q2446" s="6"/>
      <c r="R2446" s="6"/>
      <c r="S2446" s="6"/>
      <c r="T2446" s="6"/>
      <c r="U2446" s="6"/>
      <c r="V2446" s="6"/>
    </row>
    <row r="2447" spans="2:22" s="77" customFormat="1" x14ac:dyDescent="0.2">
      <c r="B2447" s="128"/>
      <c r="E2447" s="78"/>
      <c r="F2447" s="166"/>
      <c r="G2447" s="78"/>
      <c r="H2447" s="161"/>
      <c r="I2447" s="161"/>
      <c r="J2447" s="161"/>
      <c r="K2447" s="78"/>
      <c r="L2447" s="78"/>
      <c r="M2447" s="78"/>
      <c r="N2447" s="78"/>
      <c r="O2447" s="78"/>
      <c r="P2447" s="6"/>
      <c r="Q2447" s="6"/>
      <c r="R2447" s="6"/>
      <c r="S2447" s="6"/>
      <c r="T2447" s="6"/>
      <c r="U2447" s="6"/>
      <c r="V2447" s="6"/>
    </row>
    <row r="2448" spans="2:22" s="77" customFormat="1" x14ac:dyDescent="0.2">
      <c r="B2448" s="128"/>
      <c r="E2448" s="78"/>
      <c r="F2448" s="166"/>
      <c r="G2448" s="78"/>
      <c r="H2448" s="161"/>
      <c r="I2448" s="161"/>
      <c r="J2448" s="161"/>
      <c r="K2448" s="78"/>
      <c r="L2448" s="78"/>
      <c r="M2448" s="78"/>
      <c r="N2448" s="78"/>
      <c r="O2448" s="78"/>
      <c r="P2448" s="6"/>
      <c r="Q2448" s="6"/>
      <c r="R2448" s="6"/>
      <c r="S2448" s="6"/>
      <c r="T2448" s="6"/>
      <c r="U2448" s="6"/>
      <c r="V2448" s="6"/>
    </row>
    <row r="2449" spans="2:22" s="77" customFormat="1" x14ac:dyDescent="0.2">
      <c r="B2449" s="128"/>
      <c r="E2449" s="78"/>
      <c r="F2449" s="166"/>
      <c r="G2449" s="78"/>
      <c r="H2449" s="161"/>
      <c r="I2449" s="161"/>
      <c r="J2449" s="161"/>
      <c r="K2449" s="78"/>
      <c r="L2449" s="78"/>
      <c r="M2449" s="78"/>
      <c r="N2449" s="78"/>
      <c r="O2449" s="78"/>
      <c r="P2449" s="6"/>
      <c r="Q2449" s="6"/>
      <c r="R2449" s="6"/>
      <c r="S2449" s="6"/>
      <c r="T2449" s="6"/>
      <c r="U2449" s="6"/>
      <c r="V2449" s="6"/>
    </row>
    <row r="2450" spans="2:22" s="77" customFormat="1" x14ac:dyDescent="0.2">
      <c r="B2450" s="128"/>
      <c r="E2450" s="78"/>
      <c r="F2450" s="166"/>
      <c r="G2450" s="78"/>
      <c r="H2450" s="161"/>
      <c r="I2450" s="161"/>
      <c r="J2450" s="161"/>
      <c r="K2450" s="78"/>
      <c r="L2450" s="78"/>
      <c r="M2450" s="78"/>
      <c r="N2450" s="78"/>
      <c r="O2450" s="78"/>
      <c r="P2450" s="6"/>
      <c r="Q2450" s="6"/>
      <c r="R2450" s="6"/>
      <c r="S2450" s="6"/>
      <c r="T2450" s="6"/>
      <c r="U2450" s="6"/>
      <c r="V2450" s="6"/>
    </row>
    <row r="2451" spans="2:22" s="77" customFormat="1" x14ac:dyDescent="0.2">
      <c r="B2451" s="128"/>
      <c r="E2451" s="78"/>
      <c r="F2451" s="166"/>
      <c r="G2451" s="78"/>
      <c r="H2451" s="161"/>
      <c r="I2451" s="161"/>
      <c r="J2451" s="161"/>
      <c r="K2451" s="78"/>
      <c r="L2451" s="78"/>
      <c r="M2451" s="78"/>
      <c r="N2451" s="78"/>
      <c r="O2451" s="78"/>
      <c r="P2451" s="6"/>
      <c r="Q2451" s="6"/>
      <c r="R2451" s="6"/>
      <c r="S2451" s="6"/>
      <c r="T2451" s="6"/>
      <c r="U2451" s="6"/>
      <c r="V2451" s="6"/>
    </row>
    <row r="2452" spans="2:22" s="77" customFormat="1" x14ac:dyDescent="0.2">
      <c r="B2452" s="128"/>
      <c r="E2452" s="78"/>
      <c r="F2452" s="166"/>
      <c r="G2452" s="78"/>
      <c r="H2452" s="161"/>
      <c r="I2452" s="161"/>
      <c r="J2452" s="161"/>
      <c r="K2452" s="78"/>
      <c r="L2452" s="78"/>
      <c r="M2452" s="78"/>
      <c r="N2452" s="78"/>
      <c r="O2452" s="78"/>
      <c r="P2452" s="6"/>
      <c r="Q2452" s="6"/>
      <c r="R2452" s="6"/>
      <c r="S2452" s="6"/>
      <c r="T2452" s="6"/>
      <c r="U2452" s="6"/>
      <c r="V2452" s="6"/>
    </row>
    <row r="2453" spans="2:22" s="77" customFormat="1" x14ac:dyDescent="0.2">
      <c r="B2453" s="128"/>
      <c r="E2453" s="78"/>
      <c r="F2453" s="166"/>
      <c r="G2453" s="78"/>
      <c r="H2453" s="161"/>
      <c r="I2453" s="161"/>
      <c r="J2453" s="161"/>
      <c r="K2453" s="78"/>
      <c r="L2453" s="78"/>
      <c r="M2453" s="78"/>
      <c r="N2453" s="78"/>
      <c r="O2453" s="78"/>
      <c r="P2453" s="6"/>
      <c r="Q2453" s="6"/>
      <c r="R2453" s="6"/>
      <c r="S2453" s="6"/>
      <c r="T2453" s="6"/>
      <c r="U2453" s="6"/>
      <c r="V2453" s="6"/>
    </row>
    <row r="2454" spans="2:22" s="77" customFormat="1" x14ac:dyDescent="0.2">
      <c r="B2454" s="128"/>
      <c r="E2454" s="78"/>
      <c r="F2454" s="166"/>
      <c r="G2454" s="78"/>
      <c r="H2454" s="161"/>
      <c r="I2454" s="161"/>
      <c r="J2454" s="161"/>
      <c r="K2454" s="78"/>
      <c r="L2454" s="78"/>
      <c r="M2454" s="78"/>
      <c r="N2454" s="78"/>
      <c r="O2454" s="78"/>
      <c r="P2454" s="6"/>
      <c r="Q2454" s="6"/>
      <c r="R2454" s="6"/>
      <c r="S2454" s="6"/>
      <c r="T2454" s="6"/>
      <c r="U2454" s="6"/>
      <c r="V2454" s="6"/>
    </row>
    <row r="2455" spans="2:22" s="77" customFormat="1" x14ac:dyDescent="0.2">
      <c r="B2455" s="128"/>
      <c r="E2455" s="78"/>
      <c r="F2455" s="166"/>
      <c r="G2455" s="78"/>
      <c r="H2455" s="161"/>
      <c r="I2455" s="161"/>
      <c r="J2455" s="161"/>
      <c r="K2455" s="78"/>
      <c r="L2455" s="78"/>
      <c r="M2455" s="78"/>
      <c r="N2455" s="78"/>
      <c r="O2455" s="78"/>
      <c r="P2455" s="6"/>
      <c r="Q2455" s="6"/>
      <c r="R2455" s="6"/>
      <c r="S2455" s="6"/>
      <c r="T2455" s="6"/>
      <c r="U2455" s="6"/>
      <c r="V2455" s="6"/>
    </row>
    <row r="2456" spans="2:22" s="77" customFormat="1" x14ac:dyDescent="0.2">
      <c r="B2456" s="128"/>
      <c r="E2456" s="78"/>
      <c r="F2456" s="166"/>
      <c r="G2456" s="78"/>
      <c r="H2456" s="161"/>
      <c r="I2456" s="161"/>
      <c r="J2456" s="161"/>
      <c r="K2456" s="78"/>
      <c r="L2456" s="78"/>
      <c r="M2456" s="78"/>
      <c r="N2456" s="78"/>
      <c r="O2456" s="78"/>
      <c r="P2456" s="6"/>
      <c r="Q2456" s="6"/>
      <c r="R2456" s="6"/>
      <c r="S2456" s="6"/>
      <c r="T2456" s="6"/>
      <c r="U2456" s="6"/>
      <c r="V2456" s="6"/>
    </row>
    <row r="2457" spans="2:22" s="77" customFormat="1" x14ac:dyDescent="0.2">
      <c r="B2457" s="128"/>
      <c r="E2457" s="78"/>
      <c r="F2457" s="166"/>
      <c r="G2457" s="78"/>
      <c r="H2457" s="161"/>
      <c r="I2457" s="161"/>
      <c r="J2457" s="161"/>
      <c r="K2457" s="78"/>
      <c r="L2457" s="78"/>
      <c r="M2457" s="78"/>
      <c r="N2457" s="78"/>
      <c r="O2457" s="78"/>
      <c r="P2457" s="6"/>
      <c r="Q2457" s="6"/>
      <c r="R2457" s="6"/>
      <c r="S2457" s="6"/>
      <c r="T2457" s="6"/>
      <c r="U2457" s="6"/>
      <c r="V2457" s="6"/>
    </row>
    <row r="2458" spans="2:22" s="77" customFormat="1" x14ac:dyDescent="0.2">
      <c r="B2458" s="128"/>
      <c r="E2458" s="78"/>
      <c r="F2458" s="166"/>
      <c r="G2458" s="78"/>
      <c r="H2458" s="161"/>
      <c r="I2458" s="161"/>
      <c r="J2458" s="161"/>
      <c r="K2458" s="78"/>
      <c r="L2458" s="78"/>
      <c r="M2458" s="78"/>
      <c r="N2458" s="78"/>
      <c r="O2458" s="78"/>
      <c r="P2458" s="6"/>
      <c r="Q2458" s="6"/>
      <c r="R2458" s="6"/>
      <c r="S2458" s="6"/>
      <c r="T2458" s="6"/>
      <c r="U2458" s="6"/>
      <c r="V2458" s="6"/>
    </row>
    <row r="2459" spans="2:22" s="77" customFormat="1" x14ac:dyDescent="0.2">
      <c r="B2459" s="128"/>
      <c r="E2459" s="78"/>
      <c r="F2459" s="166"/>
      <c r="G2459" s="78"/>
      <c r="H2459" s="161"/>
      <c r="I2459" s="161"/>
      <c r="J2459" s="161"/>
      <c r="K2459" s="78"/>
      <c r="L2459" s="78"/>
      <c r="M2459" s="78"/>
      <c r="N2459" s="78"/>
      <c r="O2459" s="78"/>
      <c r="P2459" s="6"/>
      <c r="Q2459" s="6"/>
      <c r="R2459" s="6"/>
      <c r="S2459" s="6"/>
      <c r="T2459" s="6"/>
      <c r="U2459" s="6"/>
      <c r="V2459" s="6"/>
    </row>
    <row r="2460" spans="2:22" s="77" customFormat="1" x14ac:dyDescent="0.2">
      <c r="B2460" s="128"/>
      <c r="E2460" s="78"/>
      <c r="F2460" s="166"/>
      <c r="G2460" s="78"/>
      <c r="H2460" s="161"/>
      <c r="I2460" s="161"/>
      <c r="J2460" s="161"/>
      <c r="K2460" s="78"/>
      <c r="L2460" s="78"/>
      <c r="M2460" s="78"/>
      <c r="N2460" s="78"/>
      <c r="O2460" s="78"/>
      <c r="P2460" s="6"/>
      <c r="Q2460" s="6"/>
      <c r="R2460" s="6"/>
      <c r="S2460" s="6"/>
      <c r="T2460" s="6"/>
      <c r="U2460" s="6"/>
      <c r="V2460" s="6"/>
    </row>
    <row r="2461" spans="2:22" s="77" customFormat="1" x14ac:dyDescent="0.2">
      <c r="B2461" s="128"/>
      <c r="E2461" s="78"/>
      <c r="F2461" s="166"/>
      <c r="G2461" s="78"/>
      <c r="H2461" s="161"/>
      <c r="I2461" s="161"/>
      <c r="J2461" s="161"/>
      <c r="K2461" s="78"/>
      <c r="L2461" s="78"/>
      <c r="M2461" s="78"/>
      <c r="N2461" s="78"/>
      <c r="O2461" s="78"/>
      <c r="P2461" s="6"/>
      <c r="Q2461" s="6"/>
      <c r="R2461" s="6"/>
      <c r="S2461" s="6"/>
      <c r="T2461" s="6"/>
      <c r="U2461" s="6"/>
      <c r="V2461" s="6"/>
    </row>
    <row r="2462" spans="2:22" s="77" customFormat="1" x14ac:dyDescent="0.2">
      <c r="B2462" s="128"/>
      <c r="E2462" s="78"/>
      <c r="F2462" s="166"/>
      <c r="G2462" s="78"/>
      <c r="H2462" s="161"/>
      <c r="I2462" s="161"/>
      <c r="J2462" s="161"/>
      <c r="K2462" s="78"/>
      <c r="L2462" s="78"/>
      <c r="M2462" s="78"/>
      <c r="N2462" s="78"/>
      <c r="O2462" s="78"/>
      <c r="P2462" s="6"/>
      <c r="Q2462" s="6"/>
      <c r="R2462" s="6"/>
      <c r="S2462" s="6"/>
      <c r="T2462" s="6"/>
      <c r="U2462" s="6"/>
      <c r="V2462" s="6"/>
    </row>
    <row r="2463" spans="2:22" s="77" customFormat="1" x14ac:dyDescent="0.2">
      <c r="B2463" s="128"/>
      <c r="E2463" s="78"/>
      <c r="F2463" s="166"/>
      <c r="G2463" s="78"/>
      <c r="H2463" s="161"/>
      <c r="I2463" s="161"/>
      <c r="J2463" s="161"/>
      <c r="K2463" s="78"/>
      <c r="L2463" s="78"/>
      <c r="M2463" s="78"/>
      <c r="N2463" s="78"/>
      <c r="O2463" s="78"/>
      <c r="P2463" s="6"/>
      <c r="Q2463" s="6"/>
      <c r="R2463" s="6"/>
      <c r="S2463" s="6"/>
      <c r="T2463" s="6"/>
      <c r="U2463" s="6"/>
      <c r="V2463" s="6"/>
    </row>
    <row r="2464" spans="2:22" s="77" customFormat="1" x14ac:dyDescent="0.2">
      <c r="B2464" s="128"/>
      <c r="E2464" s="78"/>
      <c r="F2464" s="166"/>
      <c r="G2464" s="78"/>
      <c r="H2464" s="161"/>
      <c r="I2464" s="161"/>
      <c r="J2464" s="161"/>
      <c r="K2464" s="78"/>
      <c r="L2464" s="78"/>
      <c r="M2464" s="78"/>
      <c r="N2464" s="78"/>
      <c r="O2464" s="78"/>
      <c r="P2464" s="6"/>
      <c r="Q2464" s="6"/>
      <c r="R2464" s="6"/>
      <c r="S2464" s="6"/>
      <c r="T2464" s="6"/>
      <c r="U2464" s="6"/>
      <c r="V2464" s="6"/>
    </row>
    <row r="2465" spans="2:22" s="77" customFormat="1" x14ac:dyDescent="0.2">
      <c r="B2465" s="128"/>
      <c r="E2465" s="78"/>
      <c r="F2465" s="166"/>
      <c r="G2465" s="78"/>
      <c r="H2465" s="161"/>
      <c r="I2465" s="161"/>
      <c r="J2465" s="161"/>
      <c r="K2465" s="78"/>
      <c r="L2465" s="78"/>
      <c r="M2465" s="78"/>
      <c r="N2465" s="78"/>
      <c r="O2465" s="78"/>
      <c r="P2465" s="6"/>
      <c r="Q2465" s="6"/>
      <c r="R2465" s="6"/>
      <c r="S2465" s="6"/>
      <c r="T2465" s="6"/>
      <c r="U2465" s="6"/>
      <c r="V2465" s="6"/>
    </row>
    <row r="2466" spans="2:22" s="77" customFormat="1" x14ac:dyDescent="0.2">
      <c r="B2466" s="128"/>
      <c r="E2466" s="78"/>
      <c r="F2466" s="166"/>
      <c r="G2466" s="78"/>
      <c r="H2466" s="161"/>
      <c r="I2466" s="161"/>
      <c r="J2466" s="161"/>
      <c r="K2466" s="78"/>
      <c r="L2466" s="78"/>
      <c r="M2466" s="78"/>
      <c r="N2466" s="78"/>
      <c r="O2466" s="78"/>
      <c r="P2466" s="6"/>
      <c r="Q2466" s="6"/>
      <c r="R2466" s="6"/>
      <c r="S2466" s="6"/>
      <c r="T2466" s="6"/>
      <c r="U2466" s="6"/>
      <c r="V2466" s="6"/>
    </row>
    <row r="2467" spans="2:22" s="77" customFormat="1" x14ac:dyDescent="0.2">
      <c r="B2467" s="128"/>
      <c r="E2467" s="78"/>
      <c r="F2467" s="166"/>
      <c r="G2467" s="78"/>
      <c r="H2467" s="161"/>
      <c r="I2467" s="161"/>
      <c r="J2467" s="161"/>
      <c r="K2467" s="78"/>
      <c r="L2467" s="78"/>
      <c r="M2467" s="78"/>
      <c r="N2467" s="78"/>
      <c r="O2467" s="78"/>
      <c r="P2467" s="6"/>
      <c r="Q2467" s="6"/>
      <c r="R2467" s="6"/>
      <c r="S2467" s="6"/>
      <c r="T2467" s="6"/>
      <c r="U2467" s="6"/>
      <c r="V2467" s="6"/>
    </row>
    <row r="2468" spans="2:22" s="77" customFormat="1" x14ac:dyDescent="0.2">
      <c r="B2468" s="128"/>
      <c r="E2468" s="78"/>
      <c r="F2468" s="166"/>
      <c r="G2468" s="78"/>
      <c r="H2468" s="161"/>
      <c r="I2468" s="161"/>
      <c r="J2468" s="161"/>
      <c r="K2468" s="78"/>
      <c r="L2468" s="78"/>
      <c r="M2468" s="78"/>
      <c r="N2468" s="78"/>
      <c r="O2468" s="78"/>
      <c r="P2468" s="6"/>
      <c r="Q2468" s="6"/>
      <c r="R2468" s="6"/>
      <c r="S2468" s="6"/>
      <c r="T2468" s="6"/>
      <c r="U2468" s="6"/>
      <c r="V2468" s="6"/>
    </row>
    <row r="2469" spans="2:22" s="77" customFormat="1" x14ac:dyDescent="0.2">
      <c r="B2469" s="128"/>
      <c r="E2469" s="78"/>
      <c r="F2469" s="166"/>
      <c r="G2469" s="78"/>
      <c r="H2469" s="161"/>
      <c r="I2469" s="161"/>
      <c r="J2469" s="161"/>
      <c r="K2469" s="78"/>
      <c r="L2469" s="78"/>
      <c r="M2469" s="78"/>
      <c r="N2469" s="78"/>
      <c r="O2469" s="78"/>
      <c r="P2469" s="6"/>
      <c r="Q2469" s="6"/>
      <c r="R2469" s="6"/>
      <c r="S2469" s="6"/>
      <c r="T2469" s="6"/>
      <c r="U2469" s="6"/>
      <c r="V2469" s="6"/>
    </row>
    <row r="2470" spans="2:22" s="77" customFormat="1" x14ac:dyDescent="0.2">
      <c r="B2470" s="128"/>
      <c r="E2470" s="78"/>
      <c r="F2470" s="166"/>
      <c r="G2470" s="78"/>
      <c r="H2470" s="161"/>
      <c r="I2470" s="161"/>
      <c r="J2470" s="161"/>
      <c r="K2470" s="78"/>
      <c r="L2470" s="78"/>
      <c r="M2470" s="78"/>
      <c r="N2470" s="78"/>
      <c r="O2470" s="78"/>
      <c r="P2470" s="6"/>
      <c r="Q2470" s="6"/>
      <c r="R2470" s="6"/>
      <c r="S2470" s="6"/>
      <c r="T2470" s="6"/>
      <c r="U2470" s="6"/>
      <c r="V2470" s="6"/>
    </row>
    <row r="2471" spans="2:22" s="77" customFormat="1" x14ac:dyDescent="0.2">
      <c r="B2471" s="128"/>
      <c r="E2471" s="78"/>
      <c r="F2471" s="166"/>
      <c r="G2471" s="78"/>
      <c r="H2471" s="161"/>
      <c r="I2471" s="161"/>
      <c r="J2471" s="161"/>
      <c r="K2471" s="78"/>
      <c r="L2471" s="78"/>
      <c r="M2471" s="78"/>
      <c r="N2471" s="78"/>
      <c r="O2471" s="78"/>
      <c r="P2471" s="6"/>
      <c r="Q2471" s="6"/>
      <c r="R2471" s="6"/>
      <c r="S2471" s="6"/>
      <c r="T2471" s="6"/>
      <c r="U2471" s="6"/>
      <c r="V2471" s="6"/>
    </row>
    <row r="2472" spans="2:22" s="77" customFormat="1" x14ac:dyDescent="0.2">
      <c r="B2472" s="128"/>
      <c r="E2472" s="78"/>
      <c r="F2472" s="166"/>
      <c r="G2472" s="78"/>
      <c r="H2472" s="161"/>
      <c r="I2472" s="161"/>
      <c r="J2472" s="161"/>
      <c r="K2472" s="78"/>
      <c r="L2472" s="78"/>
      <c r="M2472" s="78"/>
      <c r="N2472" s="78"/>
      <c r="O2472" s="78"/>
      <c r="P2472" s="6"/>
      <c r="Q2472" s="6"/>
      <c r="R2472" s="6"/>
      <c r="S2472" s="6"/>
      <c r="T2472" s="6"/>
      <c r="U2472" s="6"/>
      <c r="V2472" s="6"/>
    </row>
    <row r="2473" spans="2:22" s="77" customFormat="1" x14ac:dyDescent="0.2">
      <c r="B2473" s="128"/>
      <c r="E2473" s="78"/>
      <c r="F2473" s="166"/>
      <c r="G2473" s="78"/>
      <c r="H2473" s="161"/>
      <c r="I2473" s="161"/>
      <c r="J2473" s="161"/>
      <c r="K2473" s="78"/>
      <c r="L2473" s="78"/>
      <c r="M2473" s="78"/>
      <c r="N2473" s="78"/>
      <c r="O2473" s="78"/>
      <c r="P2473" s="6"/>
      <c r="Q2473" s="6"/>
      <c r="R2473" s="6"/>
      <c r="S2473" s="6"/>
      <c r="T2473" s="6"/>
      <c r="U2473" s="6"/>
      <c r="V2473" s="6"/>
    </row>
    <row r="2474" spans="2:22" s="77" customFormat="1" x14ac:dyDescent="0.2">
      <c r="B2474" s="128"/>
      <c r="E2474" s="78"/>
      <c r="F2474" s="166"/>
      <c r="G2474" s="78"/>
      <c r="H2474" s="161"/>
      <c r="I2474" s="161"/>
      <c r="J2474" s="161"/>
      <c r="K2474" s="78"/>
      <c r="L2474" s="78"/>
      <c r="M2474" s="78"/>
      <c r="N2474" s="78"/>
      <c r="O2474" s="78"/>
      <c r="P2474" s="6"/>
      <c r="Q2474" s="6"/>
      <c r="R2474" s="6"/>
      <c r="S2474" s="6"/>
      <c r="T2474" s="6"/>
      <c r="U2474" s="6"/>
      <c r="V2474" s="6"/>
    </row>
    <row r="2475" spans="2:22" s="77" customFormat="1" x14ac:dyDescent="0.2">
      <c r="B2475" s="128"/>
      <c r="E2475" s="78"/>
      <c r="F2475" s="166"/>
      <c r="G2475" s="78"/>
      <c r="H2475" s="161"/>
      <c r="I2475" s="161"/>
      <c r="J2475" s="161"/>
      <c r="K2475" s="78"/>
      <c r="L2475" s="78"/>
      <c r="M2475" s="78"/>
      <c r="N2475" s="78"/>
      <c r="O2475" s="78"/>
      <c r="P2475" s="6"/>
      <c r="Q2475" s="6"/>
      <c r="R2475" s="6"/>
      <c r="S2475" s="6"/>
      <c r="T2475" s="6"/>
      <c r="U2475" s="6"/>
      <c r="V2475" s="6"/>
    </row>
    <row r="2476" spans="2:22" s="77" customFormat="1" x14ac:dyDescent="0.2">
      <c r="B2476" s="128"/>
      <c r="E2476" s="78"/>
      <c r="F2476" s="166"/>
      <c r="G2476" s="78"/>
      <c r="H2476" s="161"/>
      <c r="I2476" s="161"/>
      <c r="J2476" s="161"/>
      <c r="K2476" s="78"/>
      <c r="L2476" s="78"/>
      <c r="M2476" s="78"/>
      <c r="N2476" s="78"/>
      <c r="O2476" s="78"/>
      <c r="P2476" s="6"/>
      <c r="Q2476" s="6"/>
      <c r="R2476" s="6"/>
      <c r="S2476" s="6"/>
      <c r="T2476" s="6"/>
      <c r="U2476" s="6"/>
      <c r="V2476" s="6"/>
    </row>
    <row r="2477" spans="2:22" s="77" customFormat="1" x14ac:dyDescent="0.2">
      <c r="B2477" s="128"/>
      <c r="E2477" s="78"/>
      <c r="F2477" s="166"/>
      <c r="G2477" s="78"/>
      <c r="H2477" s="161"/>
      <c r="I2477" s="161"/>
      <c r="J2477" s="161"/>
      <c r="K2477" s="78"/>
      <c r="L2477" s="78"/>
      <c r="M2477" s="78"/>
      <c r="N2477" s="78"/>
      <c r="O2477" s="78"/>
      <c r="P2477" s="6"/>
      <c r="Q2477" s="6"/>
      <c r="R2477" s="6"/>
      <c r="S2477" s="6"/>
      <c r="T2477" s="6"/>
      <c r="U2477" s="6"/>
      <c r="V2477" s="6"/>
    </row>
    <row r="2478" spans="2:22" s="77" customFormat="1" x14ac:dyDescent="0.2">
      <c r="B2478" s="128"/>
      <c r="E2478" s="78"/>
      <c r="F2478" s="166"/>
      <c r="G2478" s="78"/>
      <c r="H2478" s="161"/>
      <c r="I2478" s="161"/>
      <c r="J2478" s="161"/>
      <c r="K2478" s="78"/>
      <c r="L2478" s="78"/>
      <c r="M2478" s="78"/>
      <c r="N2478" s="78"/>
      <c r="O2478" s="78"/>
      <c r="P2478" s="6"/>
      <c r="Q2478" s="6"/>
      <c r="R2478" s="6"/>
      <c r="S2478" s="6"/>
      <c r="T2478" s="6"/>
      <c r="U2478" s="6"/>
      <c r="V2478" s="6"/>
    </row>
    <row r="2479" spans="2:22" s="77" customFormat="1" x14ac:dyDescent="0.2">
      <c r="B2479" s="128"/>
      <c r="E2479" s="78"/>
      <c r="F2479" s="166"/>
      <c r="G2479" s="78"/>
      <c r="H2479" s="161"/>
      <c r="I2479" s="161"/>
      <c r="J2479" s="161"/>
      <c r="K2479" s="78"/>
      <c r="L2479" s="78"/>
      <c r="M2479" s="78"/>
      <c r="N2479" s="78"/>
      <c r="O2479" s="78"/>
      <c r="P2479" s="6"/>
      <c r="Q2479" s="6"/>
      <c r="R2479" s="6"/>
      <c r="S2479" s="6"/>
      <c r="T2479" s="6"/>
      <c r="U2479" s="6"/>
      <c r="V2479" s="6"/>
    </row>
    <row r="2480" spans="2:22" s="77" customFormat="1" x14ac:dyDescent="0.2">
      <c r="B2480" s="128"/>
      <c r="E2480" s="78"/>
      <c r="F2480" s="166"/>
      <c r="G2480" s="78"/>
      <c r="H2480" s="161"/>
      <c r="I2480" s="161"/>
      <c r="J2480" s="161"/>
      <c r="K2480" s="78"/>
      <c r="L2480" s="78"/>
      <c r="M2480" s="78"/>
      <c r="N2480" s="78"/>
      <c r="O2480" s="78"/>
      <c r="P2480" s="6"/>
      <c r="Q2480" s="6"/>
      <c r="R2480" s="6"/>
      <c r="S2480" s="6"/>
      <c r="T2480" s="6"/>
      <c r="U2480" s="6"/>
      <c r="V2480" s="6"/>
    </row>
    <row r="2481" spans="2:22" s="77" customFormat="1" x14ac:dyDescent="0.2">
      <c r="B2481" s="128"/>
      <c r="E2481" s="78"/>
      <c r="F2481" s="166"/>
      <c r="G2481" s="78"/>
      <c r="H2481" s="161"/>
      <c r="I2481" s="161"/>
      <c r="J2481" s="161"/>
      <c r="K2481" s="78"/>
      <c r="L2481" s="78"/>
      <c r="M2481" s="78"/>
      <c r="N2481" s="78"/>
      <c r="O2481" s="78"/>
      <c r="P2481" s="6"/>
      <c r="Q2481" s="6"/>
      <c r="R2481" s="6"/>
      <c r="S2481" s="6"/>
      <c r="T2481" s="6"/>
      <c r="U2481" s="6"/>
      <c r="V2481" s="6"/>
    </row>
    <row r="2482" spans="2:22" s="77" customFormat="1" x14ac:dyDescent="0.2">
      <c r="B2482" s="128"/>
      <c r="E2482" s="78"/>
      <c r="F2482" s="166"/>
      <c r="G2482" s="78"/>
      <c r="H2482" s="161"/>
      <c r="I2482" s="161"/>
      <c r="J2482" s="161"/>
      <c r="K2482" s="78"/>
      <c r="L2482" s="78"/>
      <c r="M2482" s="78"/>
      <c r="N2482" s="78"/>
      <c r="O2482" s="78"/>
      <c r="P2482" s="6"/>
      <c r="Q2482" s="6"/>
      <c r="R2482" s="6"/>
      <c r="S2482" s="6"/>
      <c r="T2482" s="6"/>
      <c r="U2482" s="6"/>
      <c r="V2482" s="6"/>
    </row>
    <row r="2483" spans="2:22" s="77" customFormat="1" x14ac:dyDescent="0.2">
      <c r="B2483" s="128"/>
      <c r="E2483" s="78"/>
      <c r="F2483" s="166"/>
      <c r="G2483" s="78"/>
      <c r="H2483" s="161"/>
      <c r="I2483" s="161"/>
      <c r="J2483" s="161"/>
      <c r="K2483" s="78"/>
      <c r="L2483" s="78"/>
      <c r="M2483" s="78"/>
      <c r="N2483" s="78"/>
      <c r="O2483" s="78"/>
      <c r="P2483" s="6"/>
      <c r="Q2483" s="6"/>
      <c r="R2483" s="6"/>
      <c r="S2483" s="6"/>
      <c r="T2483" s="6"/>
      <c r="U2483" s="6"/>
      <c r="V2483" s="6"/>
    </row>
    <row r="2484" spans="2:22" s="77" customFormat="1" x14ac:dyDescent="0.2">
      <c r="B2484" s="128"/>
      <c r="E2484" s="78"/>
      <c r="F2484" s="166"/>
      <c r="G2484" s="78"/>
      <c r="H2484" s="161"/>
      <c r="I2484" s="161"/>
      <c r="J2484" s="161"/>
      <c r="K2484" s="78"/>
      <c r="L2484" s="78"/>
      <c r="M2484" s="78"/>
      <c r="N2484" s="78"/>
      <c r="O2484" s="78"/>
      <c r="P2484" s="6"/>
      <c r="Q2484" s="6"/>
      <c r="R2484" s="6"/>
      <c r="S2484" s="6"/>
      <c r="T2484" s="6"/>
      <c r="U2484" s="6"/>
      <c r="V2484" s="6"/>
    </row>
    <row r="2485" spans="2:22" s="77" customFormat="1" x14ac:dyDescent="0.2">
      <c r="B2485" s="128"/>
      <c r="E2485" s="78"/>
      <c r="F2485" s="166"/>
      <c r="G2485" s="78"/>
      <c r="H2485" s="161"/>
      <c r="I2485" s="161"/>
      <c r="J2485" s="161"/>
      <c r="K2485" s="78"/>
      <c r="L2485" s="78"/>
      <c r="M2485" s="78"/>
      <c r="N2485" s="78"/>
      <c r="O2485" s="78"/>
      <c r="P2485" s="6"/>
      <c r="Q2485" s="6"/>
      <c r="R2485" s="6"/>
      <c r="S2485" s="6"/>
      <c r="T2485" s="6"/>
      <c r="U2485" s="6"/>
      <c r="V2485" s="6"/>
    </row>
    <row r="2486" spans="2:22" s="77" customFormat="1" x14ac:dyDescent="0.2">
      <c r="B2486" s="128"/>
      <c r="E2486" s="78"/>
      <c r="F2486" s="166"/>
      <c r="G2486" s="78"/>
      <c r="H2486" s="161"/>
      <c r="I2486" s="161"/>
      <c r="J2486" s="161"/>
      <c r="K2486" s="78"/>
      <c r="L2486" s="78"/>
      <c r="M2486" s="78"/>
      <c r="N2486" s="78"/>
      <c r="O2486" s="78"/>
      <c r="P2486" s="6"/>
      <c r="Q2486" s="6"/>
      <c r="R2486" s="6"/>
      <c r="S2486" s="6"/>
      <c r="T2486" s="6"/>
      <c r="U2486" s="6"/>
      <c r="V2486" s="6"/>
    </row>
    <row r="2487" spans="2:22" s="77" customFormat="1" x14ac:dyDescent="0.2">
      <c r="B2487" s="128"/>
      <c r="E2487" s="78"/>
      <c r="F2487" s="166"/>
      <c r="G2487" s="78"/>
      <c r="H2487" s="161"/>
      <c r="I2487" s="161"/>
      <c r="J2487" s="161"/>
      <c r="K2487" s="78"/>
      <c r="L2487" s="78"/>
      <c r="M2487" s="78"/>
      <c r="N2487" s="78"/>
      <c r="O2487" s="78"/>
      <c r="P2487" s="6"/>
      <c r="Q2487" s="6"/>
      <c r="R2487" s="6"/>
      <c r="S2487" s="6"/>
      <c r="T2487" s="6"/>
      <c r="U2487" s="6"/>
      <c r="V2487" s="6"/>
    </row>
    <row r="2488" spans="2:22" s="77" customFormat="1" x14ac:dyDescent="0.2">
      <c r="B2488" s="128"/>
      <c r="E2488" s="78"/>
      <c r="F2488" s="166"/>
      <c r="G2488" s="78"/>
      <c r="H2488" s="161"/>
      <c r="I2488" s="161"/>
      <c r="J2488" s="161"/>
      <c r="K2488" s="78"/>
      <c r="L2488" s="78"/>
      <c r="M2488" s="78"/>
      <c r="N2488" s="78"/>
      <c r="O2488" s="78"/>
      <c r="P2488" s="6"/>
      <c r="Q2488" s="6"/>
      <c r="R2488" s="6"/>
      <c r="S2488" s="6"/>
      <c r="T2488" s="6"/>
      <c r="U2488" s="6"/>
      <c r="V2488" s="6"/>
    </row>
    <row r="2489" spans="2:22" s="77" customFormat="1" x14ac:dyDescent="0.2">
      <c r="B2489" s="128"/>
      <c r="E2489" s="78"/>
      <c r="F2489" s="166"/>
      <c r="G2489" s="78"/>
      <c r="H2489" s="161"/>
      <c r="I2489" s="161"/>
      <c r="J2489" s="161"/>
      <c r="K2489" s="78"/>
      <c r="L2489" s="78"/>
      <c r="M2489" s="78"/>
      <c r="N2489" s="78"/>
      <c r="O2489" s="78"/>
      <c r="P2489" s="6"/>
      <c r="Q2489" s="6"/>
      <c r="R2489" s="6"/>
      <c r="S2489" s="6"/>
      <c r="T2489" s="6"/>
      <c r="U2489" s="6"/>
      <c r="V2489" s="6"/>
    </row>
    <row r="2490" spans="2:22" s="77" customFormat="1" x14ac:dyDescent="0.2">
      <c r="B2490" s="128"/>
      <c r="E2490" s="78"/>
      <c r="F2490" s="166"/>
      <c r="G2490" s="78"/>
      <c r="H2490" s="161"/>
      <c r="I2490" s="161"/>
      <c r="J2490" s="161"/>
      <c r="K2490" s="78"/>
      <c r="L2490" s="78"/>
      <c r="M2490" s="78"/>
      <c r="N2490" s="78"/>
      <c r="O2490" s="78"/>
      <c r="P2490" s="6"/>
      <c r="Q2490" s="6"/>
      <c r="R2490" s="6"/>
      <c r="S2490" s="6"/>
      <c r="T2490" s="6"/>
      <c r="U2490" s="6"/>
      <c r="V2490" s="6"/>
    </row>
    <row r="2491" spans="2:22" s="77" customFormat="1" x14ac:dyDescent="0.2">
      <c r="B2491" s="128"/>
      <c r="E2491" s="78"/>
      <c r="F2491" s="166"/>
      <c r="G2491" s="78"/>
      <c r="H2491" s="161"/>
      <c r="I2491" s="161"/>
      <c r="J2491" s="161"/>
      <c r="K2491" s="78"/>
      <c r="L2491" s="78"/>
      <c r="M2491" s="78"/>
      <c r="N2491" s="78"/>
      <c r="O2491" s="78"/>
      <c r="P2491" s="6"/>
      <c r="Q2491" s="6"/>
      <c r="R2491" s="6"/>
      <c r="S2491" s="6"/>
      <c r="T2491" s="6"/>
      <c r="U2491" s="6"/>
      <c r="V2491" s="6"/>
    </row>
    <row r="2492" spans="2:22" s="77" customFormat="1" x14ac:dyDescent="0.2">
      <c r="B2492" s="128"/>
      <c r="E2492" s="78"/>
      <c r="F2492" s="166"/>
      <c r="G2492" s="78"/>
      <c r="H2492" s="161"/>
      <c r="I2492" s="161"/>
      <c r="J2492" s="161"/>
      <c r="K2492" s="78"/>
      <c r="L2492" s="78"/>
      <c r="M2492" s="78"/>
      <c r="N2492" s="78"/>
      <c r="O2492" s="78"/>
      <c r="P2492" s="6"/>
      <c r="Q2492" s="6"/>
      <c r="R2492" s="6"/>
      <c r="S2492" s="6"/>
      <c r="T2492" s="6"/>
      <c r="U2492" s="6"/>
      <c r="V2492" s="6"/>
    </row>
    <row r="2493" spans="2:22" s="77" customFormat="1" x14ac:dyDescent="0.2">
      <c r="B2493" s="128"/>
      <c r="E2493" s="78"/>
      <c r="F2493" s="166"/>
      <c r="G2493" s="78"/>
      <c r="H2493" s="161"/>
      <c r="I2493" s="161"/>
      <c r="J2493" s="161"/>
      <c r="K2493" s="78"/>
      <c r="L2493" s="78"/>
      <c r="M2493" s="78"/>
      <c r="N2493" s="78"/>
      <c r="O2493" s="78"/>
      <c r="P2493" s="6"/>
      <c r="Q2493" s="6"/>
      <c r="R2493" s="6"/>
      <c r="S2493" s="6"/>
      <c r="T2493" s="6"/>
      <c r="U2493" s="6"/>
      <c r="V2493" s="6"/>
    </row>
    <row r="2494" spans="2:22" s="77" customFormat="1" x14ac:dyDescent="0.2">
      <c r="B2494" s="128"/>
      <c r="E2494" s="78"/>
      <c r="F2494" s="166"/>
      <c r="G2494" s="78"/>
      <c r="H2494" s="161"/>
      <c r="I2494" s="161"/>
      <c r="J2494" s="161"/>
      <c r="K2494" s="78"/>
      <c r="L2494" s="78"/>
      <c r="M2494" s="78"/>
      <c r="N2494" s="78"/>
      <c r="O2494" s="78"/>
      <c r="P2494" s="6"/>
      <c r="Q2494" s="6"/>
      <c r="R2494" s="6"/>
      <c r="S2494" s="6"/>
      <c r="T2494" s="6"/>
      <c r="U2494" s="6"/>
      <c r="V2494" s="6"/>
    </row>
    <row r="2495" spans="2:22" s="77" customFormat="1" x14ac:dyDescent="0.2">
      <c r="B2495" s="128"/>
      <c r="E2495" s="78"/>
      <c r="F2495" s="166"/>
      <c r="G2495" s="78"/>
      <c r="H2495" s="161"/>
      <c r="I2495" s="161"/>
      <c r="J2495" s="161"/>
      <c r="K2495" s="78"/>
      <c r="L2495" s="78"/>
      <c r="M2495" s="78"/>
      <c r="N2495" s="78"/>
      <c r="O2495" s="78"/>
      <c r="P2495" s="6"/>
      <c r="Q2495" s="6"/>
      <c r="R2495" s="6"/>
      <c r="S2495" s="6"/>
      <c r="T2495" s="6"/>
      <c r="U2495" s="6"/>
      <c r="V2495" s="6"/>
    </row>
    <row r="2496" spans="2:22" s="77" customFormat="1" x14ac:dyDescent="0.2">
      <c r="B2496" s="128"/>
      <c r="E2496" s="78"/>
      <c r="F2496" s="166"/>
      <c r="G2496" s="78"/>
      <c r="H2496" s="161"/>
      <c r="I2496" s="161"/>
      <c r="J2496" s="161"/>
      <c r="K2496" s="78"/>
      <c r="L2496" s="78"/>
      <c r="M2496" s="78"/>
      <c r="N2496" s="78"/>
      <c r="O2496" s="78"/>
      <c r="P2496" s="6"/>
      <c r="Q2496" s="6"/>
      <c r="R2496" s="6"/>
      <c r="S2496" s="6"/>
      <c r="T2496" s="6"/>
      <c r="U2496" s="6"/>
      <c r="V2496" s="6"/>
    </row>
    <row r="2497" spans="2:22" s="77" customFormat="1" x14ac:dyDescent="0.2">
      <c r="B2497" s="128"/>
      <c r="E2497" s="78"/>
      <c r="F2497" s="166"/>
      <c r="G2497" s="78"/>
      <c r="H2497" s="161"/>
      <c r="I2497" s="161"/>
      <c r="J2497" s="161"/>
      <c r="K2497" s="78"/>
      <c r="L2497" s="78"/>
      <c r="M2497" s="78"/>
      <c r="N2497" s="78"/>
      <c r="O2497" s="78"/>
      <c r="P2497" s="6"/>
      <c r="Q2497" s="6"/>
      <c r="R2497" s="6"/>
      <c r="S2497" s="6"/>
      <c r="T2497" s="6"/>
      <c r="U2497" s="6"/>
      <c r="V2497" s="6"/>
    </row>
    <row r="2498" spans="2:22" s="77" customFormat="1" x14ac:dyDescent="0.2">
      <c r="B2498" s="128"/>
      <c r="E2498" s="78"/>
      <c r="F2498" s="166"/>
      <c r="G2498" s="78"/>
      <c r="H2498" s="161"/>
      <c r="I2498" s="161"/>
      <c r="J2498" s="161"/>
      <c r="K2498" s="78"/>
      <c r="L2498" s="78"/>
      <c r="M2498" s="78"/>
      <c r="N2498" s="78"/>
      <c r="O2498" s="78"/>
      <c r="P2498" s="6"/>
      <c r="Q2498" s="6"/>
      <c r="R2498" s="6"/>
      <c r="S2498" s="6"/>
      <c r="T2498" s="6"/>
      <c r="U2498" s="6"/>
      <c r="V2498" s="6"/>
    </row>
    <row r="2499" spans="2:22" s="77" customFormat="1" x14ac:dyDescent="0.2">
      <c r="B2499" s="128"/>
      <c r="E2499" s="78"/>
      <c r="F2499" s="166"/>
      <c r="G2499" s="78"/>
      <c r="H2499" s="161"/>
      <c r="I2499" s="161"/>
      <c r="J2499" s="161"/>
      <c r="K2499" s="78"/>
      <c r="L2499" s="78"/>
      <c r="M2499" s="78"/>
      <c r="N2499" s="78"/>
      <c r="O2499" s="78"/>
      <c r="P2499" s="6"/>
      <c r="Q2499" s="6"/>
      <c r="R2499" s="6"/>
      <c r="S2499" s="6"/>
      <c r="T2499" s="6"/>
      <c r="U2499" s="6"/>
      <c r="V2499" s="6"/>
    </row>
    <row r="2500" spans="2:22" s="77" customFormat="1" x14ac:dyDescent="0.2">
      <c r="B2500" s="128"/>
      <c r="E2500" s="78"/>
      <c r="F2500" s="166"/>
      <c r="G2500" s="78"/>
      <c r="H2500" s="161"/>
      <c r="I2500" s="161"/>
      <c r="J2500" s="161"/>
      <c r="K2500" s="78"/>
      <c r="L2500" s="78"/>
      <c r="M2500" s="78"/>
      <c r="N2500" s="78"/>
      <c r="O2500" s="78"/>
      <c r="P2500" s="6"/>
      <c r="Q2500" s="6"/>
      <c r="R2500" s="6"/>
      <c r="S2500" s="6"/>
      <c r="T2500" s="6"/>
      <c r="U2500" s="6"/>
      <c r="V2500" s="6"/>
    </row>
    <row r="2501" spans="2:22" s="77" customFormat="1" x14ac:dyDescent="0.2">
      <c r="B2501" s="128"/>
      <c r="E2501" s="78"/>
      <c r="F2501" s="166"/>
      <c r="G2501" s="78"/>
      <c r="H2501" s="161"/>
      <c r="I2501" s="161"/>
      <c r="J2501" s="161"/>
      <c r="K2501" s="78"/>
      <c r="L2501" s="78"/>
      <c r="M2501" s="78"/>
      <c r="N2501" s="78"/>
      <c r="O2501" s="78"/>
      <c r="P2501" s="6"/>
      <c r="Q2501" s="6"/>
      <c r="R2501" s="6"/>
      <c r="S2501" s="6"/>
      <c r="T2501" s="6"/>
      <c r="U2501" s="6"/>
      <c r="V2501" s="6"/>
    </row>
    <row r="2502" spans="2:22" s="77" customFormat="1" x14ac:dyDescent="0.2">
      <c r="B2502" s="128"/>
      <c r="E2502" s="78"/>
      <c r="F2502" s="166"/>
      <c r="G2502" s="78"/>
      <c r="H2502" s="161"/>
      <c r="I2502" s="161"/>
      <c r="J2502" s="161"/>
      <c r="K2502" s="78"/>
      <c r="L2502" s="78"/>
      <c r="M2502" s="78"/>
      <c r="N2502" s="78"/>
      <c r="O2502" s="78"/>
      <c r="P2502" s="6"/>
      <c r="Q2502" s="6"/>
      <c r="R2502" s="6"/>
      <c r="S2502" s="6"/>
      <c r="T2502" s="6"/>
      <c r="U2502" s="6"/>
      <c r="V2502" s="6"/>
    </row>
    <row r="2503" spans="2:22" s="77" customFormat="1" x14ac:dyDescent="0.2">
      <c r="B2503" s="128"/>
      <c r="E2503" s="78"/>
      <c r="F2503" s="166"/>
      <c r="G2503" s="78"/>
      <c r="H2503" s="161"/>
      <c r="I2503" s="161"/>
      <c r="J2503" s="161"/>
      <c r="K2503" s="78"/>
      <c r="L2503" s="78"/>
      <c r="M2503" s="78"/>
      <c r="N2503" s="78"/>
      <c r="O2503" s="78"/>
      <c r="P2503" s="6"/>
      <c r="Q2503" s="6"/>
      <c r="R2503" s="6"/>
      <c r="S2503" s="6"/>
      <c r="T2503" s="6"/>
      <c r="U2503" s="6"/>
      <c r="V2503" s="6"/>
    </row>
    <row r="2504" spans="2:22" s="77" customFormat="1" x14ac:dyDescent="0.2">
      <c r="B2504" s="128"/>
      <c r="E2504" s="78"/>
      <c r="F2504" s="166"/>
      <c r="G2504" s="78"/>
      <c r="H2504" s="161"/>
      <c r="I2504" s="161"/>
      <c r="J2504" s="161"/>
      <c r="K2504" s="78"/>
      <c r="L2504" s="78"/>
      <c r="M2504" s="78"/>
      <c r="N2504" s="78"/>
      <c r="O2504" s="78"/>
      <c r="P2504" s="6"/>
      <c r="Q2504" s="6"/>
      <c r="R2504" s="6"/>
      <c r="S2504" s="6"/>
      <c r="T2504" s="6"/>
      <c r="U2504" s="6"/>
      <c r="V2504" s="6"/>
    </row>
    <row r="2505" spans="2:22" s="77" customFormat="1" x14ac:dyDescent="0.2">
      <c r="B2505" s="128"/>
      <c r="E2505" s="78"/>
      <c r="F2505" s="166"/>
      <c r="G2505" s="78"/>
      <c r="H2505" s="161"/>
      <c r="I2505" s="161"/>
      <c r="J2505" s="161"/>
      <c r="K2505" s="78"/>
      <c r="L2505" s="78"/>
      <c r="M2505" s="78"/>
      <c r="N2505" s="78"/>
      <c r="O2505" s="78"/>
      <c r="P2505" s="6"/>
      <c r="Q2505" s="6"/>
      <c r="R2505" s="6"/>
      <c r="S2505" s="6"/>
      <c r="T2505" s="6"/>
      <c r="U2505" s="6"/>
      <c r="V2505" s="6"/>
    </row>
    <row r="2506" spans="2:22" s="77" customFormat="1" x14ac:dyDescent="0.2">
      <c r="B2506" s="128"/>
      <c r="E2506" s="78"/>
      <c r="F2506" s="166"/>
      <c r="G2506" s="78"/>
      <c r="H2506" s="161"/>
      <c r="I2506" s="161"/>
      <c r="J2506" s="161"/>
      <c r="K2506" s="78"/>
      <c r="L2506" s="78"/>
      <c r="M2506" s="78"/>
      <c r="N2506" s="78"/>
      <c r="O2506" s="78"/>
      <c r="P2506" s="6"/>
      <c r="Q2506" s="6"/>
      <c r="R2506" s="6"/>
      <c r="S2506" s="6"/>
      <c r="T2506" s="6"/>
      <c r="U2506" s="6"/>
      <c r="V2506" s="6"/>
    </row>
    <row r="2507" spans="2:22" s="77" customFormat="1" x14ac:dyDescent="0.2">
      <c r="B2507" s="128"/>
      <c r="E2507" s="78"/>
      <c r="F2507" s="166"/>
      <c r="G2507" s="78"/>
      <c r="H2507" s="161"/>
      <c r="I2507" s="161"/>
      <c r="J2507" s="161"/>
      <c r="K2507" s="78"/>
      <c r="L2507" s="78"/>
      <c r="M2507" s="78"/>
      <c r="N2507" s="78"/>
      <c r="O2507" s="78"/>
      <c r="P2507" s="6"/>
      <c r="Q2507" s="6"/>
      <c r="R2507" s="6"/>
      <c r="S2507" s="6"/>
      <c r="T2507" s="6"/>
      <c r="U2507" s="6"/>
      <c r="V2507" s="6"/>
    </row>
    <row r="2508" spans="2:22" s="77" customFormat="1" x14ac:dyDescent="0.2">
      <c r="B2508" s="128"/>
      <c r="E2508" s="78"/>
      <c r="F2508" s="166"/>
      <c r="G2508" s="78"/>
      <c r="H2508" s="161"/>
      <c r="I2508" s="161"/>
      <c r="J2508" s="161"/>
      <c r="K2508" s="78"/>
      <c r="L2508" s="78"/>
      <c r="M2508" s="78"/>
      <c r="N2508" s="78"/>
      <c r="O2508" s="78"/>
      <c r="P2508" s="6"/>
      <c r="Q2508" s="6"/>
      <c r="R2508" s="6"/>
      <c r="S2508" s="6"/>
      <c r="T2508" s="6"/>
      <c r="U2508" s="6"/>
      <c r="V2508" s="6"/>
    </row>
    <row r="2509" spans="2:22" s="77" customFormat="1" x14ac:dyDescent="0.2">
      <c r="B2509" s="128"/>
      <c r="E2509" s="78"/>
      <c r="F2509" s="166"/>
      <c r="G2509" s="78"/>
      <c r="H2509" s="161"/>
      <c r="I2509" s="161"/>
      <c r="J2509" s="161"/>
      <c r="K2509" s="78"/>
      <c r="L2509" s="78"/>
      <c r="M2509" s="78"/>
      <c r="N2509" s="78"/>
      <c r="O2509" s="78"/>
      <c r="P2509" s="6"/>
      <c r="Q2509" s="6"/>
      <c r="R2509" s="6"/>
      <c r="S2509" s="6"/>
      <c r="T2509" s="6"/>
      <c r="U2509" s="6"/>
      <c r="V2509" s="6"/>
    </row>
    <row r="2510" spans="2:22" s="77" customFormat="1" x14ac:dyDescent="0.2">
      <c r="B2510" s="128"/>
      <c r="E2510" s="78"/>
      <c r="F2510" s="166"/>
      <c r="G2510" s="78"/>
      <c r="H2510" s="161"/>
      <c r="I2510" s="161"/>
      <c r="J2510" s="161"/>
      <c r="K2510" s="78"/>
      <c r="L2510" s="78"/>
      <c r="M2510" s="78"/>
      <c r="N2510" s="78"/>
      <c r="O2510" s="78"/>
      <c r="P2510" s="6"/>
      <c r="Q2510" s="6"/>
      <c r="R2510" s="6"/>
      <c r="S2510" s="6"/>
      <c r="T2510" s="6"/>
      <c r="U2510" s="6"/>
      <c r="V2510" s="6"/>
    </row>
    <row r="2511" spans="2:22" s="77" customFormat="1" x14ac:dyDescent="0.2">
      <c r="B2511" s="128"/>
      <c r="E2511" s="78"/>
      <c r="F2511" s="166"/>
      <c r="G2511" s="78"/>
      <c r="H2511" s="161"/>
      <c r="I2511" s="161"/>
      <c r="J2511" s="161"/>
      <c r="K2511" s="78"/>
      <c r="L2511" s="78"/>
      <c r="M2511" s="78"/>
      <c r="N2511" s="78"/>
      <c r="O2511" s="78"/>
      <c r="P2511" s="6"/>
      <c r="Q2511" s="6"/>
      <c r="R2511" s="6"/>
      <c r="S2511" s="6"/>
      <c r="T2511" s="6"/>
      <c r="U2511" s="6"/>
      <c r="V2511" s="6"/>
    </row>
    <row r="2512" spans="2:22" s="77" customFormat="1" x14ac:dyDescent="0.2">
      <c r="B2512" s="128"/>
      <c r="E2512" s="78"/>
      <c r="F2512" s="166"/>
      <c r="G2512" s="78"/>
      <c r="H2512" s="161"/>
      <c r="I2512" s="161"/>
      <c r="J2512" s="161"/>
      <c r="K2512" s="78"/>
      <c r="L2512" s="78"/>
      <c r="M2512" s="78"/>
      <c r="N2512" s="78"/>
      <c r="O2512" s="78"/>
      <c r="P2512" s="6"/>
      <c r="Q2512" s="6"/>
      <c r="R2512" s="6"/>
      <c r="S2512" s="6"/>
      <c r="T2512" s="6"/>
      <c r="U2512" s="6"/>
      <c r="V2512" s="6"/>
    </row>
    <row r="2513" spans="2:22" s="77" customFormat="1" x14ac:dyDescent="0.2">
      <c r="B2513" s="128"/>
      <c r="E2513" s="78"/>
      <c r="F2513" s="166"/>
      <c r="G2513" s="78"/>
      <c r="H2513" s="161"/>
      <c r="I2513" s="161"/>
      <c r="J2513" s="161"/>
      <c r="K2513" s="78"/>
      <c r="L2513" s="78"/>
      <c r="M2513" s="78"/>
      <c r="N2513" s="78"/>
      <c r="O2513" s="78"/>
      <c r="P2513" s="6"/>
      <c r="Q2513" s="6"/>
      <c r="R2513" s="6"/>
      <c r="S2513" s="6"/>
      <c r="T2513" s="6"/>
      <c r="U2513" s="6"/>
      <c r="V2513" s="6"/>
    </row>
    <row r="2514" spans="2:22" s="77" customFormat="1" x14ac:dyDescent="0.2">
      <c r="B2514" s="128"/>
      <c r="E2514" s="78"/>
      <c r="F2514" s="166"/>
      <c r="G2514" s="78"/>
      <c r="H2514" s="161"/>
      <c r="I2514" s="161"/>
      <c r="J2514" s="161"/>
      <c r="K2514" s="78"/>
      <c r="L2514" s="78"/>
      <c r="M2514" s="78"/>
      <c r="N2514" s="78"/>
      <c r="O2514" s="78"/>
      <c r="P2514" s="6"/>
      <c r="Q2514" s="6"/>
      <c r="R2514" s="6"/>
      <c r="S2514" s="6"/>
      <c r="T2514" s="6"/>
      <c r="U2514" s="6"/>
      <c r="V2514" s="6"/>
    </row>
    <row r="2515" spans="2:22" s="77" customFormat="1" x14ac:dyDescent="0.2">
      <c r="B2515" s="128"/>
      <c r="E2515" s="78"/>
      <c r="F2515" s="166"/>
      <c r="G2515" s="78"/>
      <c r="H2515" s="161"/>
      <c r="I2515" s="161"/>
      <c r="J2515" s="161"/>
      <c r="K2515" s="78"/>
      <c r="L2515" s="78"/>
      <c r="M2515" s="78"/>
      <c r="N2515" s="78"/>
      <c r="O2515" s="78"/>
      <c r="P2515" s="6"/>
      <c r="Q2515" s="6"/>
      <c r="R2515" s="6"/>
      <c r="S2515" s="6"/>
      <c r="T2515" s="6"/>
      <c r="U2515" s="6"/>
      <c r="V2515" s="6"/>
    </row>
    <row r="2516" spans="2:22" s="77" customFormat="1" x14ac:dyDescent="0.2">
      <c r="B2516" s="128"/>
      <c r="E2516" s="78"/>
      <c r="F2516" s="166"/>
      <c r="G2516" s="78"/>
      <c r="H2516" s="161"/>
      <c r="I2516" s="161"/>
      <c r="J2516" s="161"/>
      <c r="K2516" s="78"/>
      <c r="L2516" s="78"/>
      <c r="M2516" s="78"/>
      <c r="N2516" s="78"/>
      <c r="O2516" s="78"/>
      <c r="P2516" s="6"/>
      <c r="Q2516" s="6"/>
      <c r="R2516" s="6"/>
      <c r="S2516" s="6"/>
      <c r="T2516" s="6"/>
      <c r="U2516" s="6"/>
      <c r="V2516" s="6"/>
    </row>
    <row r="2517" spans="2:22" s="77" customFormat="1" x14ac:dyDescent="0.2">
      <c r="B2517" s="128"/>
      <c r="E2517" s="78"/>
      <c r="F2517" s="166"/>
      <c r="G2517" s="78"/>
      <c r="H2517" s="161"/>
      <c r="I2517" s="161"/>
      <c r="J2517" s="161"/>
      <c r="K2517" s="78"/>
      <c r="L2517" s="78"/>
      <c r="M2517" s="78"/>
      <c r="N2517" s="78"/>
      <c r="O2517" s="78"/>
      <c r="P2517" s="6"/>
      <c r="Q2517" s="6"/>
      <c r="R2517" s="6"/>
      <c r="S2517" s="6"/>
      <c r="T2517" s="6"/>
      <c r="U2517" s="6"/>
      <c r="V2517" s="6"/>
    </row>
    <row r="2518" spans="2:22" s="77" customFormat="1" x14ac:dyDescent="0.2">
      <c r="B2518" s="128"/>
      <c r="E2518" s="78"/>
      <c r="F2518" s="166"/>
      <c r="G2518" s="78"/>
      <c r="H2518" s="161"/>
      <c r="I2518" s="161"/>
      <c r="J2518" s="161"/>
      <c r="K2518" s="78"/>
      <c r="L2518" s="78"/>
      <c r="M2518" s="78"/>
      <c r="N2518" s="78"/>
      <c r="O2518" s="78"/>
      <c r="P2518" s="6"/>
      <c r="Q2518" s="6"/>
      <c r="R2518" s="6"/>
      <c r="S2518" s="6"/>
      <c r="T2518" s="6"/>
      <c r="U2518" s="6"/>
      <c r="V2518" s="6"/>
    </row>
    <row r="2519" spans="2:22" s="77" customFormat="1" x14ac:dyDescent="0.2">
      <c r="B2519" s="128"/>
      <c r="E2519" s="78"/>
      <c r="F2519" s="166"/>
      <c r="G2519" s="78"/>
      <c r="H2519" s="161"/>
      <c r="I2519" s="161"/>
      <c r="J2519" s="161"/>
      <c r="K2519" s="78"/>
      <c r="L2519" s="78"/>
      <c r="M2519" s="78"/>
      <c r="N2519" s="78"/>
      <c r="O2519" s="78"/>
      <c r="P2519" s="6"/>
      <c r="Q2519" s="6"/>
      <c r="R2519" s="6"/>
      <c r="S2519" s="6"/>
      <c r="T2519" s="6"/>
      <c r="U2519" s="6"/>
      <c r="V2519" s="6"/>
    </row>
    <row r="2520" spans="2:22" s="77" customFormat="1" x14ac:dyDescent="0.2">
      <c r="B2520" s="128"/>
      <c r="E2520" s="78"/>
      <c r="F2520" s="166"/>
      <c r="G2520" s="78"/>
      <c r="H2520" s="161"/>
      <c r="I2520" s="161"/>
      <c r="J2520" s="161"/>
      <c r="K2520" s="78"/>
      <c r="L2520" s="78"/>
      <c r="M2520" s="78"/>
      <c r="N2520" s="78"/>
      <c r="O2520" s="78"/>
      <c r="P2520" s="6"/>
      <c r="Q2520" s="6"/>
      <c r="R2520" s="6"/>
      <c r="S2520" s="6"/>
      <c r="T2520" s="6"/>
      <c r="U2520" s="6"/>
      <c r="V2520" s="6"/>
    </row>
    <row r="2521" spans="2:22" s="77" customFormat="1" x14ac:dyDescent="0.2">
      <c r="B2521" s="128"/>
      <c r="E2521" s="78"/>
      <c r="F2521" s="166"/>
      <c r="G2521" s="78"/>
      <c r="H2521" s="161"/>
      <c r="I2521" s="161"/>
      <c r="J2521" s="161"/>
      <c r="K2521" s="78"/>
      <c r="L2521" s="78"/>
      <c r="M2521" s="78"/>
      <c r="N2521" s="78"/>
      <c r="O2521" s="78"/>
      <c r="P2521" s="6"/>
      <c r="Q2521" s="6"/>
      <c r="R2521" s="6"/>
      <c r="S2521" s="6"/>
      <c r="T2521" s="6"/>
      <c r="U2521" s="6"/>
      <c r="V2521" s="6"/>
    </row>
    <row r="2522" spans="2:22" s="77" customFormat="1" x14ac:dyDescent="0.2">
      <c r="B2522" s="128"/>
      <c r="E2522" s="78"/>
      <c r="F2522" s="166"/>
      <c r="G2522" s="78"/>
      <c r="H2522" s="161"/>
      <c r="I2522" s="161"/>
      <c r="J2522" s="161"/>
      <c r="K2522" s="78"/>
      <c r="L2522" s="78"/>
      <c r="M2522" s="78"/>
      <c r="N2522" s="78"/>
      <c r="O2522" s="78"/>
      <c r="P2522" s="6"/>
      <c r="Q2522" s="6"/>
      <c r="R2522" s="6"/>
      <c r="S2522" s="6"/>
      <c r="T2522" s="6"/>
      <c r="U2522" s="6"/>
      <c r="V2522" s="6"/>
    </row>
    <row r="2523" spans="2:22" s="77" customFormat="1" x14ac:dyDescent="0.2">
      <c r="B2523" s="128"/>
      <c r="E2523" s="78"/>
      <c r="F2523" s="166"/>
      <c r="G2523" s="78"/>
      <c r="H2523" s="161"/>
      <c r="I2523" s="161"/>
      <c r="J2523" s="161"/>
      <c r="K2523" s="78"/>
      <c r="L2523" s="78"/>
      <c r="M2523" s="78"/>
      <c r="N2523" s="78"/>
      <c r="O2523" s="78"/>
      <c r="P2523" s="6"/>
      <c r="Q2523" s="6"/>
      <c r="R2523" s="6"/>
      <c r="S2523" s="6"/>
      <c r="T2523" s="6"/>
      <c r="U2523" s="6"/>
      <c r="V2523" s="6"/>
    </row>
    <row r="2524" spans="2:22" s="77" customFormat="1" x14ac:dyDescent="0.2">
      <c r="B2524" s="128"/>
      <c r="E2524" s="78"/>
      <c r="F2524" s="166"/>
      <c r="G2524" s="78"/>
      <c r="H2524" s="161"/>
      <c r="I2524" s="161"/>
      <c r="J2524" s="161"/>
      <c r="K2524" s="78"/>
      <c r="L2524" s="78"/>
      <c r="M2524" s="78"/>
      <c r="N2524" s="78"/>
      <c r="O2524" s="78"/>
      <c r="P2524" s="6"/>
      <c r="Q2524" s="6"/>
      <c r="R2524" s="6"/>
      <c r="S2524" s="6"/>
      <c r="T2524" s="6"/>
      <c r="U2524" s="6"/>
      <c r="V2524" s="6"/>
    </row>
    <row r="2525" spans="2:22" s="77" customFormat="1" x14ac:dyDescent="0.2">
      <c r="B2525" s="128"/>
      <c r="E2525" s="78"/>
      <c r="F2525" s="166"/>
      <c r="G2525" s="78"/>
      <c r="H2525" s="161"/>
      <c r="I2525" s="161"/>
      <c r="J2525" s="161"/>
      <c r="K2525" s="78"/>
      <c r="L2525" s="78"/>
      <c r="M2525" s="78"/>
      <c r="N2525" s="78"/>
      <c r="O2525" s="78"/>
      <c r="P2525" s="6"/>
      <c r="Q2525" s="6"/>
      <c r="R2525" s="6"/>
      <c r="S2525" s="6"/>
      <c r="T2525" s="6"/>
      <c r="U2525" s="6"/>
      <c r="V2525" s="6"/>
    </row>
    <row r="2526" spans="2:22" s="77" customFormat="1" x14ac:dyDescent="0.2">
      <c r="B2526" s="128"/>
      <c r="E2526" s="78"/>
      <c r="F2526" s="166"/>
      <c r="G2526" s="78"/>
      <c r="H2526" s="161"/>
      <c r="I2526" s="161"/>
      <c r="J2526" s="161"/>
      <c r="K2526" s="78"/>
      <c r="L2526" s="78"/>
      <c r="M2526" s="78"/>
      <c r="N2526" s="78"/>
      <c r="O2526" s="78"/>
      <c r="P2526" s="6"/>
      <c r="Q2526" s="6"/>
      <c r="R2526" s="6"/>
      <c r="S2526" s="6"/>
      <c r="T2526" s="6"/>
      <c r="U2526" s="6"/>
      <c r="V2526" s="6"/>
    </row>
    <row r="2527" spans="2:22" s="77" customFormat="1" x14ac:dyDescent="0.2">
      <c r="B2527" s="128"/>
      <c r="E2527" s="78"/>
      <c r="F2527" s="166"/>
      <c r="G2527" s="78"/>
      <c r="H2527" s="161"/>
      <c r="I2527" s="161"/>
      <c r="J2527" s="161"/>
      <c r="K2527" s="78"/>
      <c r="L2527" s="78"/>
      <c r="M2527" s="78"/>
      <c r="N2527" s="78"/>
      <c r="O2527" s="78"/>
      <c r="P2527" s="6"/>
      <c r="Q2527" s="6"/>
      <c r="R2527" s="6"/>
      <c r="S2527" s="6"/>
      <c r="T2527" s="6"/>
      <c r="U2527" s="6"/>
      <c r="V2527" s="6"/>
    </row>
    <row r="2528" spans="2:22" s="77" customFormat="1" x14ac:dyDescent="0.2">
      <c r="B2528" s="128"/>
      <c r="E2528" s="78"/>
      <c r="F2528" s="166"/>
      <c r="G2528" s="78"/>
      <c r="H2528" s="161"/>
      <c r="I2528" s="161"/>
      <c r="J2528" s="161"/>
      <c r="K2528" s="78"/>
      <c r="L2528" s="78"/>
      <c r="M2528" s="78"/>
      <c r="N2528" s="78"/>
      <c r="O2528" s="78"/>
      <c r="P2528" s="6"/>
      <c r="Q2528" s="6"/>
      <c r="R2528" s="6"/>
      <c r="S2528" s="6"/>
      <c r="T2528" s="6"/>
      <c r="U2528" s="6"/>
      <c r="V2528" s="6"/>
    </row>
    <row r="2529" spans="2:22" s="77" customFormat="1" x14ac:dyDescent="0.2">
      <c r="B2529" s="128"/>
      <c r="E2529" s="78"/>
      <c r="F2529" s="166"/>
      <c r="G2529" s="78"/>
      <c r="H2529" s="161"/>
      <c r="I2529" s="161"/>
      <c r="J2529" s="161"/>
      <c r="K2529" s="78"/>
      <c r="L2529" s="78"/>
      <c r="M2529" s="78"/>
      <c r="N2529" s="78"/>
      <c r="O2529" s="78"/>
      <c r="P2529" s="6"/>
      <c r="Q2529" s="6"/>
      <c r="R2529" s="6"/>
      <c r="S2529" s="6"/>
      <c r="T2529" s="6"/>
      <c r="U2529" s="6"/>
      <c r="V2529" s="6"/>
    </row>
    <row r="2530" spans="2:22" s="77" customFormat="1" x14ac:dyDescent="0.2">
      <c r="B2530" s="128"/>
      <c r="E2530" s="78"/>
      <c r="F2530" s="166"/>
      <c r="G2530" s="78"/>
      <c r="H2530" s="161"/>
      <c r="I2530" s="161"/>
      <c r="J2530" s="161"/>
      <c r="K2530" s="78"/>
      <c r="L2530" s="78"/>
      <c r="M2530" s="78"/>
      <c r="N2530" s="78"/>
      <c r="O2530" s="78"/>
      <c r="P2530" s="6"/>
      <c r="Q2530" s="6"/>
      <c r="R2530" s="6"/>
      <c r="S2530" s="6"/>
      <c r="T2530" s="6"/>
      <c r="U2530" s="6"/>
      <c r="V2530" s="6"/>
    </row>
    <row r="2531" spans="2:22" s="77" customFormat="1" x14ac:dyDescent="0.2">
      <c r="B2531" s="128"/>
      <c r="E2531" s="78"/>
      <c r="F2531" s="166"/>
      <c r="G2531" s="78"/>
      <c r="H2531" s="161"/>
      <c r="I2531" s="161"/>
      <c r="J2531" s="161"/>
      <c r="K2531" s="78"/>
      <c r="L2531" s="78"/>
      <c r="M2531" s="78"/>
      <c r="N2531" s="78"/>
      <c r="O2531" s="78"/>
      <c r="P2531" s="6"/>
      <c r="Q2531" s="6"/>
      <c r="R2531" s="6"/>
      <c r="S2531" s="6"/>
      <c r="T2531" s="6"/>
      <c r="U2531" s="6"/>
      <c r="V2531" s="6"/>
    </row>
    <row r="2532" spans="2:22" s="77" customFormat="1" x14ac:dyDescent="0.2">
      <c r="B2532" s="128"/>
      <c r="E2532" s="78"/>
      <c r="F2532" s="166"/>
      <c r="G2532" s="78"/>
      <c r="H2532" s="161"/>
      <c r="I2532" s="161"/>
      <c r="J2532" s="161"/>
      <c r="K2532" s="78"/>
      <c r="L2532" s="78"/>
      <c r="M2532" s="78"/>
      <c r="N2532" s="78"/>
      <c r="O2532" s="78"/>
      <c r="P2532" s="6"/>
      <c r="Q2532" s="6"/>
      <c r="R2532" s="6"/>
      <c r="S2532" s="6"/>
      <c r="T2532" s="6"/>
      <c r="U2532" s="6"/>
      <c r="V2532" s="6"/>
    </row>
    <row r="2533" spans="2:22" s="77" customFormat="1" x14ac:dyDescent="0.2">
      <c r="B2533" s="128"/>
      <c r="E2533" s="78"/>
      <c r="F2533" s="166"/>
      <c r="G2533" s="78"/>
      <c r="H2533" s="161"/>
      <c r="I2533" s="161"/>
      <c r="J2533" s="161"/>
      <c r="K2533" s="78"/>
      <c r="L2533" s="78"/>
      <c r="M2533" s="78"/>
      <c r="N2533" s="78"/>
      <c r="O2533" s="78"/>
      <c r="P2533" s="6"/>
      <c r="Q2533" s="6"/>
      <c r="R2533" s="6"/>
      <c r="S2533" s="6"/>
      <c r="T2533" s="6"/>
      <c r="U2533" s="6"/>
      <c r="V2533" s="6"/>
    </row>
    <row r="2534" spans="2:22" s="77" customFormat="1" x14ac:dyDescent="0.2">
      <c r="B2534" s="128"/>
      <c r="E2534" s="78"/>
      <c r="F2534" s="166"/>
      <c r="G2534" s="78"/>
      <c r="H2534" s="161"/>
      <c r="I2534" s="161"/>
      <c r="J2534" s="161"/>
      <c r="K2534" s="78"/>
      <c r="L2534" s="78"/>
      <c r="M2534" s="78"/>
      <c r="N2534" s="78"/>
      <c r="O2534" s="78"/>
      <c r="P2534" s="6"/>
      <c r="Q2534" s="6"/>
      <c r="R2534" s="6"/>
      <c r="S2534" s="6"/>
      <c r="T2534" s="6"/>
      <c r="U2534" s="6"/>
      <c r="V2534" s="6"/>
    </row>
    <row r="2535" spans="2:22" s="77" customFormat="1" x14ac:dyDescent="0.2">
      <c r="B2535" s="128"/>
      <c r="E2535" s="78"/>
      <c r="F2535" s="166"/>
      <c r="G2535" s="78"/>
      <c r="H2535" s="161"/>
      <c r="I2535" s="161"/>
      <c r="J2535" s="161"/>
      <c r="K2535" s="78"/>
      <c r="L2535" s="78"/>
      <c r="M2535" s="78"/>
      <c r="N2535" s="78"/>
      <c r="O2535" s="78"/>
      <c r="P2535" s="6"/>
      <c r="Q2535" s="6"/>
      <c r="R2535" s="6"/>
      <c r="S2535" s="6"/>
      <c r="T2535" s="6"/>
      <c r="U2535" s="6"/>
      <c r="V2535" s="6"/>
    </row>
    <row r="2536" spans="2:22" s="77" customFormat="1" x14ac:dyDescent="0.2">
      <c r="B2536" s="128"/>
      <c r="E2536" s="78"/>
      <c r="F2536" s="166"/>
      <c r="G2536" s="78"/>
      <c r="H2536" s="161"/>
      <c r="I2536" s="161"/>
      <c r="J2536" s="161"/>
      <c r="K2536" s="78"/>
      <c r="L2536" s="78"/>
      <c r="M2536" s="78"/>
      <c r="N2536" s="78"/>
      <c r="O2536" s="78"/>
      <c r="P2536" s="6"/>
      <c r="Q2536" s="6"/>
      <c r="R2536" s="6"/>
      <c r="S2536" s="6"/>
      <c r="T2536" s="6"/>
      <c r="U2536" s="6"/>
      <c r="V2536" s="6"/>
    </row>
    <row r="2537" spans="2:22" s="77" customFormat="1" x14ac:dyDescent="0.2">
      <c r="B2537" s="128"/>
      <c r="E2537" s="78"/>
      <c r="F2537" s="166"/>
      <c r="G2537" s="78"/>
      <c r="H2537" s="161"/>
      <c r="I2537" s="161"/>
      <c r="J2537" s="161"/>
      <c r="K2537" s="78"/>
      <c r="L2537" s="78"/>
      <c r="M2537" s="78"/>
      <c r="N2537" s="78"/>
      <c r="O2537" s="78"/>
      <c r="P2537" s="6"/>
      <c r="Q2537" s="6"/>
      <c r="R2537" s="6"/>
      <c r="S2537" s="6"/>
      <c r="T2537" s="6"/>
      <c r="U2537" s="6"/>
      <c r="V2537" s="6"/>
    </row>
    <row r="2538" spans="2:22" s="77" customFormat="1" x14ac:dyDescent="0.2">
      <c r="B2538" s="128"/>
      <c r="E2538" s="78"/>
      <c r="F2538" s="166"/>
      <c r="G2538" s="78"/>
      <c r="H2538" s="161"/>
      <c r="I2538" s="161"/>
      <c r="J2538" s="161"/>
      <c r="K2538" s="78"/>
      <c r="L2538" s="78"/>
      <c r="M2538" s="78"/>
      <c r="N2538" s="78"/>
      <c r="O2538" s="78"/>
      <c r="P2538" s="6"/>
      <c r="Q2538" s="6"/>
      <c r="R2538" s="6"/>
      <c r="S2538" s="6"/>
      <c r="T2538" s="6"/>
      <c r="U2538" s="6"/>
      <c r="V2538" s="6"/>
    </row>
    <row r="2539" spans="2:22" s="77" customFormat="1" x14ac:dyDescent="0.2">
      <c r="B2539" s="128"/>
      <c r="E2539" s="78"/>
      <c r="F2539" s="166"/>
      <c r="G2539" s="78"/>
      <c r="H2539" s="161"/>
      <c r="I2539" s="161"/>
      <c r="J2539" s="161"/>
      <c r="K2539" s="78"/>
      <c r="L2539" s="78"/>
      <c r="M2539" s="78"/>
      <c r="N2539" s="78"/>
      <c r="O2539" s="78"/>
      <c r="P2539" s="6"/>
      <c r="Q2539" s="6"/>
      <c r="R2539" s="6"/>
      <c r="S2539" s="6"/>
      <c r="T2539" s="6"/>
      <c r="U2539" s="6"/>
      <c r="V2539" s="6"/>
    </row>
    <row r="2540" spans="2:22" s="77" customFormat="1" x14ac:dyDescent="0.2">
      <c r="B2540" s="128"/>
      <c r="E2540" s="78"/>
      <c r="F2540" s="166"/>
      <c r="G2540" s="78"/>
      <c r="H2540" s="161"/>
      <c r="I2540" s="161"/>
      <c r="J2540" s="161"/>
      <c r="K2540" s="78"/>
      <c r="L2540" s="78"/>
      <c r="M2540" s="78"/>
      <c r="N2540" s="78"/>
      <c r="O2540" s="78"/>
      <c r="P2540" s="6"/>
      <c r="Q2540" s="6"/>
      <c r="R2540" s="6"/>
      <c r="S2540" s="6"/>
      <c r="T2540" s="6"/>
      <c r="U2540" s="6"/>
      <c r="V2540" s="6"/>
    </row>
    <row r="2541" spans="2:22" s="77" customFormat="1" x14ac:dyDescent="0.2">
      <c r="B2541" s="128"/>
      <c r="E2541" s="78"/>
      <c r="F2541" s="166"/>
      <c r="G2541" s="78"/>
      <c r="H2541" s="161"/>
      <c r="I2541" s="161"/>
      <c r="J2541" s="161"/>
      <c r="K2541" s="78"/>
      <c r="L2541" s="78"/>
      <c r="M2541" s="78"/>
      <c r="N2541" s="78"/>
      <c r="O2541" s="78"/>
      <c r="P2541" s="6"/>
      <c r="Q2541" s="6"/>
      <c r="R2541" s="6"/>
      <c r="S2541" s="6"/>
      <c r="T2541" s="6"/>
      <c r="U2541" s="6"/>
      <c r="V2541" s="6"/>
    </row>
    <row r="2542" spans="2:22" s="77" customFormat="1" x14ac:dyDescent="0.2">
      <c r="B2542" s="128"/>
      <c r="E2542" s="78"/>
      <c r="F2542" s="166"/>
      <c r="G2542" s="78"/>
      <c r="H2542" s="161"/>
      <c r="I2542" s="161"/>
      <c r="J2542" s="161"/>
      <c r="K2542" s="78"/>
      <c r="L2542" s="78"/>
      <c r="M2542" s="78"/>
      <c r="N2542" s="78"/>
      <c r="O2542" s="78"/>
      <c r="P2542" s="6"/>
      <c r="Q2542" s="6"/>
      <c r="R2542" s="6"/>
      <c r="S2542" s="6"/>
      <c r="T2542" s="6"/>
      <c r="U2542" s="6"/>
      <c r="V2542" s="6"/>
    </row>
    <row r="2543" spans="2:22" s="77" customFormat="1" x14ac:dyDescent="0.2">
      <c r="B2543" s="128"/>
      <c r="E2543" s="78"/>
      <c r="F2543" s="166"/>
      <c r="G2543" s="78"/>
      <c r="H2543" s="161"/>
      <c r="I2543" s="161"/>
      <c r="J2543" s="161"/>
      <c r="K2543" s="78"/>
      <c r="L2543" s="78"/>
      <c r="M2543" s="78"/>
      <c r="N2543" s="78"/>
      <c r="O2543" s="78"/>
      <c r="P2543" s="6"/>
      <c r="Q2543" s="6"/>
      <c r="R2543" s="6"/>
      <c r="S2543" s="6"/>
      <c r="T2543" s="6"/>
      <c r="U2543" s="6"/>
      <c r="V2543" s="6"/>
    </row>
    <row r="2544" spans="2:22" s="77" customFormat="1" x14ac:dyDescent="0.2">
      <c r="B2544" s="128"/>
      <c r="E2544" s="78"/>
      <c r="F2544" s="166"/>
      <c r="G2544" s="78"/>
      <c r="H2544" s="161"/>
      <c r="I2544" s="161"/>
      <c r="J2544" s="161"/>
      <c r="K2544" s="78"/>
      <c r="L2544" s="78"/>
      <c r="M2544" s="78"/>
      <c r="N2544" s="78"/>
      <c r="O2544" s="78"/>
      <c r="P2544" s="6"/>
      <c r="Q2544" s="6"/>
      <c r="R2544" s="6"/>
      <c r="S2544" s="6"/>
      <c r="T2544" s="6"/>
      <c r="U2544" s="6"/>
      <c r="V2544" s="6"/>
    </row>
    <row r="2545" spans="2:22" s="77" customFormat="1" x14ac:dyDescent="0.2">
      <c r="B2545" s="128"/>
      <c r="E2545" s="78"/>
      <c r="F2545" s="166"/>
      <c r="G2545" s="78"/>
      <c r="H2545" s="161"/>
      <c r="I2545" s="161"/>
      <c r="J2545" s="161"/>
      <c r="K2545" s="78"/>
      <c r="L2545" s="78"/>
      <c r="M2545" s="78"/>
      <c r="N2545" s="78"/>
      <c r="O2545" s="78"/>
      <c r="P2545" s="6"/>
      <c r="Q2545" s="6"/>
      <c r="R2545" s="6"/>
      <c r="S2545" s="6"/>
      <c r="T2545" s="6"/>
      <c r="U2545" s="6"/>
      <c r="V2545" s="6"/>
    </row>
    <row r="2546" spans="2:22" s="77" customFormat="1" x14ac:dyDescent="0.2">
      <c r="B2546" s="128"/>
      <c r="E2546" s="78"/>
      <c r="F2546" s="166"/>
      <c r="G2546" s="78"/>
      <c r="H2546" s="161"/>
      <c r="I2546" s="161"/>
      <c r="J2546" s="161"/>
      <c r="K2546" s="78"/>
      <c r="L2546" s="78"/>
      <c r="M2546" s="78"/>
      <c r="N2546" s="78"/>
      <c r="O2546" s="78"/>
      <c r="P2546" s="6"/>
      <c r="Q2546" s="6"/>
      <c r="R2546" s="6"/>
      <c r="S2546" s="6"/>
      <c r="T2546" s="6"/>
      <c r="U2546" s="6"/>
      <c r="V2546" s="6"/>
    </row>
    <row r="2547" spans="2:22" s="77" customFormat="1" x14ac:dyDescent="0.2">
      <c r="B2547" s="128"/>
      <c r="E2547" s="78"/>
      <c r="F2547" s="166"/>
      <c r="G2547" s="78"/>
      <c r="H2547" s="161"/>
      <c r="I2547" s="161"/>
      <c r="J2547" s="161"/>
      <c r="K2547" s="78"/>
      <c r="L2547" s="78"/>
      <c r="M2547" s="78"/>
      <c r="N2547" s="78"/>
      <c r="O2547" s="78"/>
      <c r="P2547" s="6"/>
      <c r="Q2547" s="6"/>
      <c r="R2547" s="6"/>
      <c r="S2547" s="6"/>
      <c r="T2547" s="6"/>
      <c r="U2547" s="6"/>
      <c r="V2547" s="6"/>
    </row>
    <row r="2548" spans="2:22" s="77" customFormat="1" x14ac:dyDescent="0.2">
      <c r="B2548" s="128"/>
      <c r="E2548" s="78"/>
      <c r="F2548" s="166"/>
      <c r="G2548" s="78"/>
      <c r="H2548" s="161"/>
      <c r="I2548" s="161"/>
      <c r="J2548" s="161"/>
      <c r="K2548" s="78"/>
      <c r="L2548" s="78"/>
      <c r="M2548" s="78"/>
      <c r="N2548" s="78"/>
      <c r="O2548" s="78"/>
      <c r="P2548" s="6"/>
      <c r="Q2548" s="6"/>
      <c r="R2548" s="6"/>
      <c r="S2548" s="6"/>
      <c r="T2548" s="6"/>
      <c r="U2548" s="6"/>
      <c r="V2548" s="6"/>
    </row>
    <row r="2549" spans="2:22" s="77" customFormat="1" x14ac:dyDescent="0.2">
      <c r="B2549" s="128"/>
      <c r="E2549" s="78"/>
      <c r="F2549" s="166"/>
      <c r="G2549" s="78"/>
      <c r="H2549" s="161"/>
      <c r="I2549" s="161"/>
      <c r="J2549" s="161"/>
      <c r="K2549" s="78"/>
      <c r="L2549" s="78"/>
      <c r="M2549" s="78"/>
      <c r="N2549" s="78"/>
      <c r="O2549" s="78"/>
      <c r="P2549" s="6"/>
      <c r="Q2549" s="6"/>
      <c r="R2549" s="6"/>
      <c r="S2549" s="6"/>
      <c r="T2549" s="6"/>
      <c r="U2549" s="6"/>
      <c r="V2549" s="6"/>
    </row>
    <row r="2550" spans="2:22" s="77" customFormat="1" x14ac:dyDescent="0.2">
      <c r="B2550" s="128"/>
      <c r="E2550" s="78"/>
      <c r="F2550" s="166"/>
      <c r="G2550" s="78"/>
      <c r="H2550" s="161"/>
      <c r="I2550" s="161"/>
      <c r="J2550" s="161"/>
      <c r="K2550" s="78"/>
      <c r="L2550" s="78"/>
      <c r="M2550" s="78"/>
      <c r="N2550" s="78"/>
      <c r="O2550" s="78"/>
      <c r="P2550" s="6"/>
      <c r="Q2550" s="6"/>
      <c r="R2550" s="6"/>
      <c r="S2550" s="6"/>
      <c r="T2550" s="6"/>
      <c r="U2550" s="6"/>
      <c r="V2550" s="6"/>
    </row>
    <row r="2551" spans="2:22" s="77" customFormat="1" x14ac:dyDescent="0.2">
      <c r="B2551" s="128"/>
      <c r="E2551" s="78"/>
      <c r="F2551" s="166"/>
      <c r="G2551" s="78"/>
      <c r="H2551" s="161"/>
      <c r="I2551" s="161"/>
      <c r="J2551" s="161"/>
      <c r="K2551" s="78"/>
      <c r="L2551" s="78"/>
      <c r="M2551" s="78"/>
      <c r="N2551" s="78"/>
      <c r="O2551" s="78"/>
      <c r="P2551" s="6"/>
      <c r="Q2551" s="6"/>
      <c r="R2551" s="6"/>
      <c r="S2551" s="6"/>
      <c r="T2551" s="6"/>
      <c r="U2551" s="6"/>
      <c r="V2551" s="6"/>
    </row>
    <row r="2552" spans="2:22" s="77" customFormat="1" x14ac:dyDescent="0.2">
      <c r="B2552" s="128"/>
      <c r="E2552" s="78"/>
      <c r="F2552" s="166"/>
      <c r="G2552" s="78"/>
      <c r="H2552" s="161"/>
      <c r="I2552" s="161"/>
      <c r="J2552" s="161"/>
      <c r="K2552" s="78"/>
      <c r="L2552" s="78"/>
      <c r="M2552" s="78"/>
      <c r="N2552" s="78"/>
      <c r="O2552" s="78"/>
      <c r="P2552" s="6"/>
      <c r="Q2552" s="6"/>
      <c r="R2552" s="6"/>
      <c r="S2552" s="6"/>
      <c r="T2552" s="6"/>
      <c r="U2552" s="6"/>
      <c r="V2552" s="6"/>
    </row>
    <row r="2553" spans="2:22" s="77" customFormat="1" x14ac:dyDescent="0.2">
      <c r="B2553" s="128"/>
      <c r="E2553" s="78"/>
      <c r="F2553" s="166"/>
      <c r="G2553" s="78"/>
      <c r="H2553" s="161"/>
      <c r="I2553" s="161"/>
      <c r="J2553" s="161"/>
      <c r="K2553" s="78"/>
      <c r="L2553" s="78"/>
      <c r="M2553" s="78"/>
      <c r="N2553" s="78"/>
      <c r="O2553" s="78"/>
      <c r="P2553" s="6"/>
      <c r="Q2553" s="6"/>
      <c r="R2553" s="6"/>
      <c r="S2553" s="6"/>
      <c r="T2553" s="6"/>
      <c r="U2553" s="6"/>
      <c r="V2553" s="6"/>
    </row>
    <row r="2554" spans="2:22" s="77" customFormat="1" x14ac:dyDescent="0.2">
      <c r="B2554" s="128"/>
      <c r="E2554" s="78"/>
      <c r="F2554" s="166"/>
      <c r="G2554" s="78"/>
      <c r="H2554" s="161"/>
      <c r="I2554" s="161"/>
      <c r="J2554" s="161"/>
      <c r="K2554" s="78"/>
      <c r="L2554" s="78"/>
      <c r="M2554" s="78"/>
      <c r="N2554" s="78"/>
      <c r="O2554" s="78"/>
      <c r="P2554" s="6"/>
      <c r="Q2554" s="6"/>
      <c r="R2554" s="6"/>
      <c r="S2554" s="6"/>
      <c r="T2554" s="6"/>
      <c r="U2554" s="6"/>
      <c r="V2554" s="6"/>
    </row>
    <row r="2555" spans="2:22" s="77" customFormat="1" x14ac:dyDescent="0.2">
      <c r="B2555" s="128"/>
      <c r="E2555" s="78"/>
      <c r="F2555" s="166"/>
      <c r="G2555" s="78"/>
      <c r="H2555" s="161"/>
      <c r="I2555" s="161"/>
      <c r="J2555" s="161"/>
      <c r="K2555" s="78"/>
      <c r="L2555" s="78"/>
      <c r="M2555" s="78"/>
      <c r="N2555" s="78"/>
      <c r="O2555" s="78"/>
      <c r="P2555" s="6"/>
      <c r="Q2555" s="6"/>
      <c r="R2555" s="6"/>
      <c r="S2555" s="6"/>
      <c r="T2555" s="6"/>
      <c r="U2555" s="6"/>
      <c r="V2555" s="6"/>
    </row>
    <row r="2556" spans="2:22" s="77" customFormat="1" x14ac:dyDescent="0.2">
      <c r="B2556" s="128"/>
      <c r="E2556" s="78"/>
      <c r="F2556" s="166"/>
      <c r="G2556" s="78"/>
      <c r="H2556" s="161"/>
      <c r="I2556" s="161"/>
      <c r="J2556" s="161"/>
      <c r="K2556" s="78"/>
      <c r="L2556" s="78"/>
      <c r="M2556" s="78"/>
      <c r="N2556" s="78"/>
      <c r="O2556" s="78"/>
      <c r="P2556" s="6"/>
      <c r="Q2556" s="6"/>
      <c r="R2556" s="6"/>
      <c r="S2556" s="6"/>
      <c r="T2556" s="6"/>
      <c r="U2556" s="6"/>
      <c r="V2556" s="6"/>
    </row>
    <row r="2557" spans="2:22" s="77" customFormat="1" x14ac:dyDescent="0.2">
      <c r="B2557" s="128"/>
      <c r="E2557" s="78"/>
      <c r="F2557" s="166"/>
      <c r="G2557" s="78"/>
      <c r="H2557" s="161"/>
      <c r="I2557" s="161"/>
      <c r="J2557" s="161"/>
      <c r="K2557" s="78"/>
      <c r="L2557" s="78"/>
      <c r="M2557" s="78"/>
      <c r="N2557" s="78"/>
      <c r="O2557" s="78"/>
      <c r="P2557" s="6"/>
      <c r="Q2557" s="6"/>
      <c r="R2557" s="6"/>
      <c r="S2557" s="6"/>
      <c r="T2557" s="6"/>
      <c r="U2557" s="6"/>
      <c r="V2557" s="6"/>
    </row>
    <row r="2558" spans="2:22" s="77" customFormat="1" x14ac:dyDescent="0.2">
      <c r="B2558" s="128"/>
      <c r="E2558" s="78"/>
      <c r="F2558" s="166"/>
      <c r="G2558" s="78"/>
      <c r="H2558" s="161"/>
      <c r="I2558" s="161"/>
      <c r="J2558" s="161"/>
      <c r="K2558" s="78"/>
      <c r="L2558" s="78"/>
      <c r="M2558" s="78"/>
      <c r="N2558" s="78"/>
      <c r="O2558" s="78"/>
      <c r="P2558" s="6"/>
      <c r="Q2558" s="6"/>
      <c r="R2558" s="6"/>
      <c r="S2558" s="6"/>
      <c r="T2558" s="6"/>
      <c r="U2558" s="6"/>
      <c r="V2558" s="6"/>
    </row>
    <row r="2559" spans="2:22" s="77" customFormat="1" x14ac:dyDescent="0.2">
      <c r="B2559" s="128"/>
      <c r="E2559" s="78"/>
      <c r="F2559" s="166"/>
      <c r="G2559" s="78"/>
      <c r="H2559" s="161"/>
      <c r="I2559" s="161"/>
      <c r="J2559" s="161"/>
      <c r="K2559" s="78"/>
      <c r="L2559" s="78"/>
      <c r="M2559" s="78"/>
      <c r="N2559" s="78"/>
      <c r="O2559" s="78"/>
      <c r="P2559" s="6"/>
      <c r="Q2559" s="6"/>
      <c r="R2559" s="6"/>
      <c r="S2559" s="6"/>
      <c r="T2559" s="6"/>
      <c r="U2559" s="6"/>
      <c r="V2559" s="6"/>
    </row>
    <row r="2560" spans="2:22" s="77" customFormat="1" x14ac:dyDescent="0.2">
      <c r="B2560" s="128"/>
      <c r="E2560" s="78"/>
      <c r="F2560" s="166"/>
      <c r="G2560" s="78"/>
      <c r="H2560" s="161"/>
      <c r="I2560" s="161"/>
      <c r="J2560" s="161"/>
      <c r="K2560" s="78"/>
      <c r="L2560" s="78"/>
      <c r="M2560" s="78"/>
      <c r="N2560" s="78"/>
      <c r="O2560" s="78"/>
      <c r="P2560" s="6"/>
      <c r="Q2560" s="6"/>
      <c r="R2560" s="6"/>
      <c r="S2560" s="6"/>
      <c r="T2560" s="6"/>
      <c r="U2560" s="6"/>
      <c r="V2560" s="6"/>
    </row>
    <row r="2561" spans="2:22" s="77" customFormat="1" x14ac:dyDescent="0.2">
      <c r="B2561" s="128"/>
      <c r="E2561" s="78"/>
      <c r="F2561" s="166"/>
      <c r="G2561" s="78"/>
      <c r="H2561" s="161"/>
      <c r="I2561" s="161"/>
      <c r="J2561" s="161"/>
      <c r="K2561" s="78"/>
      <c r="L2561" s="78"/>
      <c r="M2561" s="78"/>
      <c r="N2561" s="78"/>
      <c r="O2561" s="78"/>
      <c r="P2561" s="6"/>
      <c r="Q2561" s="6"/>
      <c r="R2561" s="6"/>
      <c r="S2561" s="6"/>
      <c r="T2561" s="6"/>
      <c r="U2561" s="6"/>
      <c r="V2561" s="6"/>
    </row>
    <row r="2562" spans="2:22" s="77" customFormat="1" x14ac:dyDescent="0.2">
      <c r="B2562" s="128"/>
      <c r="E2562" s="78"/>
      <c r="F2562" s="166"/>
      <c r="G2562" s="78"/>
      <c r="H2562" s="161"/>
      <c r="I2562" s="161"/>
      <c r="J2562" s="161"/>
      <c r="K2562" s="78"/>
      <c r="L2562" s="78"/>
      <c r="M2562" s="78"/>
      <c r="N2562" s="78"/>
      <c r="O2562" s="78"/>
      <c r="P2562" s="6"/>
      <c r="Q2562" s="6"/>
      <c r="R2562" s="6"/>
      <c r="S2562" s="6"/>
      <c r="T2562" s="6"/>
      <c r="U2562" s="6"/>
      <c r="V2562" s="6"/>
    </row>
    <row r="2563" spans="2:22" s="77" customFormat="1" x14ac:dyDescent="0.2">
      <c r="B2563" s="128"/>
      <c r="E2563" s="78"/>
      <c r="F2563" s="166"/>
      <c r="G2563" s="78"/>
      <c r="H2563" s="161"/>
      <c r="I2563" s="161"/>
      <c r="J2563" s="161"/>
      <c r="K2563" s="78"/>
      <c r="L2563" s="78"/>
      <c r="M2563" s="78"/>
      <c r="N2563" s="78"/>
      <c r="O2563" s="78"/>
      <c r="P2563" s="6"/>
      <c r="Q2563" s="6"/>
      <c r="R2563" s="6"/>
      <c r="S2563" s="6"/>
      <c r="T2563" s="6"/>
      <c r="U2563" s="6"/>
      <c r="V2563" s="6"/>
    </row>
    <row r="2564" spans="2:22" s="77" customFormat="1" x14ac:dyDescent="0.2">
      <c r="B2564" s="128"/>
      <c r="E2564" s="78"/>
      <c r="F2564" s="166"/>
      <c r="G2564" s="78"/>
      <c r="H2564" s="161"/>
      <c r="I2564" s="161"/>
      <c r="J2564" s="161"/>
      <c r="K2564" s="78"/>
      <c r="L2564" s="78"/>
      <c r="M2564" s="78"/>
      <c r="N2564" s="78"/>
      <c r="O2564" s="78"/>
      <c r="P2564" s="6"/>
      <c r="Q2564" s="6"/>
      <c r="R2564" s="6"/>
      <c r="S2564" s="6"/>
      <c r="T2564" s="6"/>
      <c r="U2564" s="6"/>
      <c r="V2564" s="6"/>
    </row>
    <row r="2565" spans="2:22" s="77" customFormat="1" x14ac:dyDescent="0.2">
      <c r="B2565" s="128"/>
      <c r="E2565" s="78"/>
      <c r="F2565" s="166"/>
      <c r="G2565" s="78"/>
      <c r="H2565" s="161"/>
      <c r="I2565" s="161"/>
      <c r="J2565" s="161"/>
      <c r="K2565" s="78"/>
      <c r="L2565" s="78"/>
      <c r="M2565" s="78"/>
      <c r="N2565" s="78"/>
      <c r="O2565" s="78"/>
      <c r="P2565" s="6"/>
      <c r="Q2565" s="6"/>
      <c r="R2565" s="6"/>
      <c r="S2565" s="6"/>
      <c r="T2565" s="6"/>
      <c r="U2565" s="6"/>
      <c r="V2565" s="6"/>
    </row>
    <row r="2566" spans="2:22" s="77" customFormat="1" x14ac:dyDescent="0.2">
      <c r="B2566" s="128"/>
      <c r="E2566" s="78"/>
      <c r="F2566" s="166"/>
      <c r="G2566" s="78"/>
      <c r="H2566" s="161"/>
      <c r="I2566" s="161"/>
      <c r="J2566" s="161"/>
      <c r="K2566" s="78"/>
      <c r="L2566" s="78"/>
      <c r="M2566" s="78"/>
      <c r="N2566" s="78"/>
      <c r="O2566" s="78"/>
      <c r="P2566" s="6"/>
      <c r="Q2566" s="6"/>
      <c r="R2566" s="6"/>
      <c r="S2566" s="6"/>
      <c r="T2566" s="6"/>
      <c r="U2566" s="6"/>
      <c r="V2566" s="6"/>
    </row>
    <row r="2567" spans="2:22" s="77" customFormat="1" x14ac:dyDescent="0.2">
      <c r="B2567" s="128"/>
      <c r="E2567" s="78"/>
      <c r="F2567" s="166"/>
      <c r="G2567" s="78"/>
      <c r="H2567" s="161"/>
      <c r="I2567" s="161"/>
      <c r="J2567" s="161"/>
      <c r="K2567" s="78"/>
      <c r="L2567" s="78"/>
      <c r="M2567" s="78"/>
      <c r="N2567" s="78"/>
      <c r="O2567" s="78"/>
      <c r="P2567" s="6"/>
      <c r="Q2567" s="6"/>
      <c r="R2567" s="6"/>
      <c r="S2567" s="6"/>
      <c r="T2567" s="6"/>
      <c r="U2567" s="6"/>
      <c r="V2567" s="6"/>
    </row>
    <row r="2568" spans="2:22" s="77" customFormat="1" x14ac:dyDescent="0.2">
      <c r="B2568" s="128"/>
      <c r="E2568" s="78"/>
      <c r="F2568" s="166"/>
      <c r="G2568" s="78"/>
      <c r="H2568" s="161"/>
      <c r="I2568" s="161"/>
      <c r="J2568" s="161"/>
      <c r="K2568" s="78"/>
      <c r="L2568" s="78"/>
      <c r="M2568" s="78"/>
      <c r="N2568" s="78"/>
      <c r="O2568" s="78"/>
      <c r="P2568" s="6"/>
      <c r="Q2568" s="6"/>
      <c r="R2568" s="6"/>
      <c r="S2568" s="6"/>
      <c r="T2568" s="6"/>
      <c r="U2568" s="6"/>
      <c r="V2568" s="6"/>
    </row>
    <row r="2569" spans="2:22" s="77" customFormat="1" x14ac:dyDescent="0.2">
      <c r="B2569" s="128"/>
      <c r="E2569" s="78"/>
      <c r="F2569" s="166"/>
      <c r="G2569" s="78"/>
      <c r="H2569" s="161"/>
      <c r="I2569" s="161"/>
      <c r="J2569" s="161"/>
      <c r="K2569" s="78"/>
      <c r="L2569" s="78"/>
      <c r="M2569" s="78"/>
      <c r="N2569" s="78"/>
      <c r="O2569" s="78"/>
      <c r="P2569" s="6"/>
      <c r="Q2569" s="6"/>
      <c r="R2569" s="6"/>
      <c r="S2569" s="6"/>
      <c r="T2569" s="6"/>
      <c r="U2569" s="6"/>
      <c r="V2569" s="6"/>
    </row>
    <row r="2570" spans="2:22" s="77" customFormat="1" x14ac:dyDescent="0.2">
      <c r="B2570" s="128"/>
      <c r="E2570" s="78"/>
      <c r="F2570" s="166"/>
      <c r="G2570" s="78"/>
      <c r="H2570" s="161"/>
      <c r="I2570" s="161"/>
      <c r="J2570" s="161"/>
      <c r="K2570" s="78"/>
      <c r="L2570" s="78"/>
      <c r="M2570" s="78"/>
      <c r="N2570" s="78"/>
      <c r="O2570" s="78"/>
      <c r="P2570" s="6"/>
      <c r="Q2570" s="6"/>
      <c r="R2570" s="6"/>
      <c r="S2570" s="6"/>
      <c r="T2570" s="6"/>
      <c r="U2570" s="6"/>
      <c r="V2570" s="6"/>
    </row>
    <row r="2571" spans="2:22" s="77" customFormat="1" x14ac:dyDescent="0.2">
      <c r="B2571" s="128"/>
      <c r="E2571" s="78"/>
      <c r="F2571" s="166"/>
      <c r="G2571" s="78"/>
      <c r="H2571" s="161"/>
      <c r="I2571" s="161"/>
      <c r="J2571" s="161"/>
      <c r="K2571" s="78"/>
      <c r="L2571" s="78"/>
      <c r="M2571" s="78"/>
      <c r="N2571" s="78"/>
      <c r="O2571" s="78"/>
      <c r="P2571" s="6"/>
      <c r="Q2571" s="6"/>
      <c r="R2571" s="6"/>
      <c r="S2571" s="6"/>
      <c r="T2571" s="6"/>
      <c r="U2571" s="6"/>
      <c r="V2571" s="6"/>
    </row>
    <row r="2572" spans="2:22" s="77" customFormat="1" x14ac:dyDescent="0.2">
      <c r="B2572" s="128"/>
      <c r="E2572" s="78"/>
      <c r="F2572" s="166"/>
      <c r="G2572" s="78"/>
      <c r="H2572" s="161"/>
      <c r="I2572" s="161"/>
      <c r="J2572" s="161"/>
      <c r="K2572" s="78"/>
      <c r="L2572" s="78"/>
      <c r="M2572" s="78"/>
      <c r="N2572" s="78"/>
      <c r="O2572" s="78"/>
      <c r="P2572" s="6"/>
      <c r="Q2572" s="6"/>
      <c r="R2572" s="6"/>
      <c r="S2572" s="6"/>
      <c r="T2572" s="6"/>
      <c r="U2572" s="6"/>
      <c r="V2572" s="6"/>
    </row>
    <row r="2573" spans="2:22" s="77" customFormat="1" x14ac:dyDescent="0.2">
      <c r="B2573" s="128"/>
      <c r="E2573" s="78"/>
      <c r="F2573" s="166"/>
      <c r="G2573" s="78"/>
      <c r="H2573" s="161"/>
      <c r="I2573" s="161"/>
      <c r="J2573" s="161"/>
      <c r="K2573" s="78"/>
      <c r="L2573" s="78"/>
      <c r="M2573" s="78"/>
      <c r="N2573" s="78"/>
      <c r="O2573" s="78"/>
      <c r="P2573" s="6"/>
      <c r="Q2573" s="6"/>
      <c r="R2573" s="6"/>
      <c r="S2573" s="6"/>
      <c r="T2573" s="6"/>
      <c r="U2573" s="6"/>
      <c r="V2573" s="6"/>
    </row>
    <row r="2574" spans="2:22" s="77" customFormat="1" x14ac:dyDescent="0.2">
      <c r="B2574" s="128"/>
      <c r="E2574" s="78"/>
      <c r="F2574" s="166"/>
      <c r="G2574" s="78"/>
      <c r="H2574" s="161"/>
      <c r="I2574" s="161"/>
      <c r="J2574" s="161"/>
      <c r="K2574" s="78"/>
      <c r="L2574" s="78"/>
      <c r="M2574" s="78"/>
      <c r="N2574" s="78"/>
      <c r="O2574" s="78"/>
      <c r="P2574" s="6"/>
      <c r="Q2574" s="6"/>
      <c r="R2574" s="6"/>
      <c r="S2574" s="6"/>
      <c r="T2574" s="6"/>
      <c r="U2574" s="6"/>
      <c r="V2574" s="6"/>
    </row>
    <row r="2575" spans="2:22" s="77" customFormat="1" x14ac:dyDescent="0.2">
      <c r="B2575" s="128"/>
      <c r="E2575" s="78"/>
      <c r="F2575" s="166"/>
      <c r="G2575" s="78"/>
      <c r="H2575" s="161"/>
      <c r="I2575" s="161"/>
      <c r="J2575" s="161"/>
      <c r="K2575" s="78"/>
      <c r="L2575" s="78"/>
      <c r="M2575" s="78"/>
      <c r="N2575" s="78"/>
      <c r="O2575" s="78"/>
      <c r="P2575" s="6"/>
      <c r="Q2575" s="6"/>
      <c r="R2575" s="6"/>
      <c r="S2575" s="6"/>
      <c r="T2575" s="6"/>
      <c r="U2575" s="6"/>
      <c r="V2575" s="6"/>
    </row>
    <row r="2576" spans="2:22" s="77" customFormat="1" x14ac:dyDescent="0.2">
      <c r="B2576" s="128"/>
      <c r="E2576" s="78"/>
      <c r="F2576" s="166"/>
      <c r="G2576" s="78"/>
      <c r="H2576" s="161"/>
      <c r="I2576" s="161"/>
      <c r="J2576" s="161"/>
      <c r="K2576" s="78"/>
      <c r="L2576" s="78"/>
      <c r="M2576" s="78"/>
      <c r="N2576" s="78"/>
      <c r="O2576" s="78"/>
      <c r="P2576" s="6"/>
      <c r="Q2576" s="6"/>
      <c r="R2576" s="6"/>
      <c r="S2576" s="6"/>
      <c r="T2576" s="6"/>
      <c r="U2576" s="6"/>
      <c r="V2576" s="6"/>
    </row>
    <row r="2577" spans="2:22" s="77" customFormat="1" x14ac:dyDescent="0.2">
      <c r="B2577" s="128"/>
      <c r="E2577" s="78"/>
      <c r="F2577" s="166"/>
      <c r="G2577" s="78"/>
      <c r="H2577" s="161"/>
      <c r="I2577" s="161"/>
      <c r="J2577" s="161"/>
      <c r="K2577" s="78"/>
      <c r="L2577" s="78"/>
      <c r="M2577" s="78"/>
      <c r="N2577" s="78"/>
      <c r="O2577" s="78"/>
      <c r="P2577" s="6"/>
      <c r="Q2577" s="6"/>
      <c r="R2577" s="6"/>
      <c r="S2577" s="6"/>
      <c r="T2577" s="6"/>
      <c r="U2577" s="6"/>
      <c r="V2577" s="6"/>
    </row>
    <row r="2578" spans="2:22" s="77" customFormat="1" x14ac:dyDescent="0.2">
      <c r="B2578" s="128"/>
      <c r="E2578" s="78"/>
      <c r="F2578" s="166"/>
      <c r="G2578" s="78"/>
      <c r="H2578" s="161"/>
      <c r="I2578" s="161"/>
      <c r="J2578" s="161"/>
      <c r="K2578" s="78"/>
      <c r="L2578" s="78"/>
      <c r="M2578" s="78"/>
      <c r="N2578" s="78"/>
      <c r="O2578" s="78"/>
      <c r="P2578" s="6"/>
      <c r="Q2578" s="6"/>
      <c r="R2578" s="6"/>
      <c r="S2578" s="6"/>
      <c r="T2578" s="6"/>
      <c r="U2578" s="6"/>
      <c r="V2578" s="6"/>
    </row>
    <row r="2579" spans="2:22" s="77" customFormat="1" x14ac:dyDescent="0.2">
      <c r="B2579" s="128"/>
      <c r="E2579" s="78"/>
      <c r="F2579" s="166"/>
      <c r="G2579" s="78"/>
      <c r="H2579" s="161"/>
      <c r="I2579" s="161"/>
      <c r="J2579" s="161"/>
      <c r="K2579" s="78"/>
      <c r="L2579" s="78"/>
      <c r="M2579" s="78"/>
      <c r="N2579" s="78"/>
      <c r="O2579" s="78"/>
      <c r="P2579" s="6"/>
      <c r="Q2579" s="6"/>
      <c r="R2579" s="6"/>
      <c r="S2579" s="6"/>
      <c r="T2579" s="6"/>
      <c r="U2579" s="6"/>
      <c r="V2579" s="6"/>
    </row>
    <row r="2580" spans="2:22" s="77" customFormat="1" x14ac:dyDescent="0.2">
      <c r="B2580" s="128"/>
      <c r="E2580" s="78"/>
      <c r="F2580" s="166"/>
      <c r="G2580" s="78"/>
      <c r="H2580" s="161"/>
      <c r="I2580" s="161"/>
      <c r="J2580" s="161"/>
      <c r="K2580" s="78"/>
      <c r="L2580" s="78"/>
      <c r="M2580" s="78"/>
      <c r="N2580" s="78"/>
      <c r="O2580" s="78"/>
      <c r="P2580" s="6"/>
      <c r="Q2580" s="6"/>
      <c r="R2580" s="6"/>
      <c r="S2580" s="6"/>
      <c r="T2580" s="6"/>
      <c r="U2580" s="6"/>
      <c r="V2580" s="6"/>
    </row>
    <row r="2581" spans="2:22" s="77" customFormat="1" x14ac:dyDescent="0.2">
      <c r="B2581" s="128"/>
      <c r="E2581" s="78"/>
      <c r="F2581" s="166"/>
      <c r="G2581" s="78"/>
      <c r="H2581" s="161"/>
      <c r="I2581" s="161"/>
      <c r="J2581" s="161"/>
      <c r="K2581" s="78"/>
      <c r="L2581" s="78"/>
      <c r="M2581" s="78"/>
      <c r="N2581" s="78"/>
      <c r="O2581" s="78"/>
      <c r="P2581" s="6"/>
      <c r="Q2581" s="6"/>
      <c r="R2581" s="6"/>
      <c r="S2581" s="6"/>
      <c r="T2581" s="6"/>
      <c r="U2581" s="6"/>
      <c r="V2581" s="6"/>
    </row>
    <row r="2582" spans="2:22" s="77" customFormat="1" x14ac:dyDescent="0.2">
      <c r="B2582" s="128"/>
      <c r="E2582" s="78"/>
      <c r="F2582" s="166"/>
      <c r="G2582" s="78"/>
      <c r="H2582" s="161"/>
      <c r="I2582" s="161"/>
      <c r="J2582" s="161"/>
      <c r="K2582" s="78"/>
      <c r="L2582" s="78"/>
      <c r="M2582" s="78"/>
      <c r="N2582" s="78"/>
      <c r="O2582" s="78"/>
      <c r="P2582" s="6"/>
      <c r="Q2582" s="6"/>
      <c r="R2582" s="6"/>
      <c r="S2582" s="6"/>
      <c r="T2582" s="6"/>
      <c r="U2582" s="6"/>
      <c r="V2582" s="6"/>
    </row>
    <row r="2583" spans="2:22" s="77" customFormat="1" x14ac:dyDescent="0.2">
      <c r="B2583" s="128"/>
      <c r="E2583" s="78"/>
      <c r="F2583" s="166"/>
      <c r="G2583" s="78"/>
      <c r="H2583" s="161"/>
      <c r="I2583" s="161"/>
      <c r="J2583" s="161"/>
      <c r="K2583" s="78"/>
      <c r="L2583" s="78"/>
      <c r="M2583" s="78"/>
      <c r="N2583" s="78"/>
      <c r="O2583" s="78"/>
      <c r="P2583" s="6"/>
      <c r="Q2583" s="6"/>
      <c r="R2583" s="6"/>
      <c r="S2583" s="6"/>
      <c r="T2583" s="6"/>
      <c r="U2583" s="6"/>
      <c r="V2583" s="6"/>
    </row>
    <row r="2584" spans="2:22" s="77" customFormat="1" x14ac:dyDescent="0.2">
      <c r="B2584" s="128"/>
      <c r="E2584" s="78"/>
      <c r="F2584" s="166"/>
      <c r="G2584" s="78"/>
      <c r="H2584" s="161"/>
      <c r="I2584" s="161"/>
      <c r="J2584" s="161"/>
      <c r="K2584" s="78"/>
      <c r="L2584" s="78"/>
      <c r="M2584" s="78"/>
      <c r="N2584" s="78"/>
      <c r="O2584" s="78"/>
      <c r="P2584" s="6"/>
      <c r="Q2584" s="6"/>
      <c r="R2584" s="6"/>
      <c r="S2584" s="6"/>
      <c r="T2584" s="6"/>
      <c r="U2584" s="6"/>
      <c r="V2584" s="6"/>
    </row>
    <row r="2585" spans="2:22" s="77" customFormat="1" x14ac:dyDescent="0.2">
      <c r="B2585" s="128"/>
      <c r="E2585" s="78"/>
      <c r="F2585" s="166"/>
      <c r="G2585" s="78"/>
      <c r="H2585" s="161"/>
      <c r="I2585" s="161"/>
      <c r="J2585" s="161"/>
      <c r="K2585" s="78"/>
      <c r="L2585" s="78"/>
      <c r="M2585" s="78"/>
      <c r="N2585" s="78"/>
      <c r="O2585" s="78"/>
      <c r="P2585" s="6"/>
      <c r="Q2585" s="6"/>
      <c r="R2585" s="6"/>
      <c r="S2585" s="6"/>
      <c r="T2585" s="6"/>
      <c r="U2585" s="6"/>
      <c r="V2585" s="6"/>
    </row>
    <row r="2586" spans="2:22" s="77" customFormat="1" x14ac:dyDescent="0.2">
      <c r="B2586" s="128"/>
      <c r="E2586" s="78"/>
      <c r="F2586" s="166"/>
      <c r="G2586" s="78"/>
      <c r="H2586" s="161"/>
      <c r="I2586" s="161"/>
      <c r="J2586" s="161"/>
      <c r="K2586" s="78"/>
      <c r="L2586" s="78"/>
      <c r="M2586" s="78"/>
      <c r="N2586" s="78"/>
      <c r="O2586" s="78"/>
      <c r="P2586" s="6"/>
      <c r="Q2586" s="6"/>
      <c r="R2586" s="6"/>
      <c r="S2586" s="6"/>
      <c r="T2586" s="6"/>
      <c r="U2586" s="6"/>
      <c r="V2586" s="6"/>
    </row>
    <row r="2587" spans="2:22" s="77" customFormat="1" x14ac:dyDescent="0.2">
      <c r="B2587" s="128"/>
      <c r="E2587" s="78"/>
      <c r="F2587" s="166"/>
      <c r="G2587" s="78"/>
      <c r="H2587" s="161"/>
      <c r="I2587" s="161"/>
      <c r="J2587" s="161"/>
      <c r="K2587" s="78"/>
      <c r="L2587" s="78"/>
      <c r="M2587" s="78"/>
      <c r="N2587" s="78"/>
      <c r="O2587" s="78"/>
      <c r="P2587" s="6"/>
      <c r="Q2587" s="6"/>
      <c r="R2587" s="6"/>
      <c r="S2587" s="6"/>
      <c r="T2587" s="6"/>
      <c r="U2587" s="6"/>
      <c r="V2587" s="6"/>
    </row>
    <row r="2588" spans="2:22" s="77" customFormat="1" x14ac:dyDescent="0.2">
      <c r="B2588" s="128"/>
      <c r="E2588" s="78"/>
      <c r="F2588" s="166"/>
      <c r="G2588" s="78"/>
      <c r="H2588" s="161"/>
      <c r="I2588" s="161"/>
      <c r="J2588" s="161"/>
      <c r="K2588" s="78"/>
      <c r="L2588" s="78"/>
      <c r="M2588" s="78"/>
      <c r="N2588" s="78"/>
      <c r="O2588" s="78"/>
      <c r="P2588" s="6"/>
      <c r="Q2588" s="6"/>
      <c r="R2588" s="6"/>
      <c r="S2588" s="6"/>
      <c r="T2588" s="6"/>
      <c r="U2588" s="6"/>
      <c r="V2588" s="6"/>
    </row>
    <row r="2589" spans="2:22" s="77" customFormat="1" x14ac:dyDescent="0.2">
      <c r="B2589" s="128"/>
      <c r="E2589" s="78"/>
      <c r="F2589" s="166"/>
      <c r="G2589" s="78"/>
      <c r="H2589" s="161"/>
      <c r="I2589" s="161"/>
      <c r="J2589" s="161"/>
      <c r="K2589" s="78"/>
      <c r="L2589" s="78"/>
      <c r="M2589" s="78"/>
      <c r="N2589" s="78"/>
      <c r="O2589" s="78"/>
      <c r="P2589" s="6"/>
      <c r="Q2589" s="6"/>
      <c r="R2589" s="6"/>
      <c r="S2589" s="6"/>
      <c r="T2589" s="6"/>
      <c r="U2589" s="6"/>
      <c r="V2589" s="6"/>
    </row>
    <row r="2590" spans="2:22" s="77" customFormat="1" x14ac:dyDescent="0.2">
      <c r="B2590" s="128"/>
      <c r="E2590" s="78"/>
      <c r="F2590" s="166"/>
      <c r="G2590" s="78"/>
      <c r="H2590" s="161"/>
      <c r="I2590" s="161"/>
      <c r="J2590" s="161"/>
      <c r="K2590" s="78"/>
      <c r="L2590" s="78"/>
      <c r="M2590" s="78"/>
      <c r="N2590" s="78"/>
      <c r="O2590" s="78"/>
      <c r="P2590" s="6"/>
      <c r="Q2590" s="6"/>
      <c r="R2590" s="6"/>
      <c r="S2590" s="6"/>
      <c r="T2590" s="6"/>
      <c r="U2590" s="6"/>
      <c r="V2590" s="6"/>
    </row>
    <row r="2591" spans="2:22" s="77" customFormat="1" x14ac:dyDescent="0.2">
      <c r="B2591" s="128"/>
      <c r="E2591" s="78"/>
      <c r="F2591" s="166"/>
      <c r="G2591" s="78"/>
      <c r="H2591" s="161"/>
      <c r="I2591" s="161"/>
      <c r="J2591" s="161"/>
      <c r="K2591" s="78"/>
      <c r="L2591" s="78"/>
      <c r="M2591" s="78"/>
      <c r="N2591" s="78"/>
      <c r="O2591" s="78"/>
      <c r="P2591" s="6"/>
      <c r="Q2591" s="6"/>
      <c r="R2591" s="6"/>
      <c r="S2591" s="6"/>
      <c r="T2591" s="6"/>
      <c r="U2591" s="6"/>
      <c r="V2591" s="6"/>
    </row>
    <row r="2592" spans="2:22" s="77" customFormat="1" x14ac:dyDescent="0.2">
      <c r="B2592" s="128"/>
      <c r="E2592" s="78"/>
      <c r="F2592" s="166"/>
      <c r="G2592" s="78"/>
      <c r="H2592" s="161"/>
      <c r="I2592" s="161"/>
      <c r="J2592" s="161"/>
      <c r="K2592" s="78"/>
      <c r="L2592" s="78"/>
      <c r="M2592" s="78"/>
      <c r="N2592" s="78"/>
      <c r="O2592" s="78"/>
      <c r="P2592" s="6"/>
      <c r="Q2592" s="6"/>
      <c r="R2592" s="6"/>
      <c r="S2592" s="6"/>
      <c r="T2592" s="6"/>
      <c r="U2592" s="6"/>
      <c r="V2592" s="6"/>
    </row>
    <row r="2593" spans="2:22" s="77" customFormat="1" x14ac:dyDescent="0.2">
      <c r="B2593" s="128"/>
      <c r="E2593" s="78"/>
      <c r="F2593" s="166"/>
      <c r="G2593" s="78"/>
      <c r="H2593" s="161"/>
      <c r="I2593" s="161"/>
      <c r="J2593" s="161"/>
      <c r="K2593" s="78"/>
      <c r="L2593" s="78"/>
      <c r="M2593" s="78"/>
      <c r="N2593" s="78"/>
      <c r="O2593" s="78"/>
      <c r="P2593" s="6"/>
      <c r="Q2593" s="6"/>
      <c r="R2593" s="6"/>
      <c r="S2593" s="6"/>
      <c r="T2593" s="6"/>
      <c r="U2593" s="6"/>
      <c r="V2593" s="6"/>
    </row>
    <row r="2594" spans="2:22" s="77" customFormat="1" x14ac:dyDescent="0.2">
      <c r="B2594" s="128"/>
      <c r="E2594" s="78"/>
      <c r="F2594" s="166"/>
      <c r="G2594" s="78"/>
      <c r="H2594" s="161"/>
      <c r="I2594" s="161"/>
      <c r="J2594" s="161"/>
      <c r="K2594" s="78"/>
      <c r="L2594" s="78"/>
      <c r="M2594" s="78"/>
      <c r="N2594" s="78"/>
      <c r="O2594" s="78"/>
      <c r="P2594" s="6"/>
      <c r="Q2594" s="6"/>
      <c r="R2594" s="6"/>
      <c r="S2594" s="6"/>
      <c r="T2594" s="6"/>
      <c r="U2594" s="6"/>
      <c r="V2594" s="6"/>
    </row>
    <row r="2595" spans="2:22" s="77" customFormat="1" x14ac:dyDescent="0.2">
      <c r="B2595" s="128"/>
      <c r="E2595" s="78"/>
      <c r="F2595" s="166"/>
      <c r="G2595" s="78"/>
      <c r="H2595" s="161"/>
      <c r="I2595" s="161"/>
      <c r="J2595" s="161"/>
      <c r="K2595" s="78"/>
      <c r="L2595" s="78"/>
      <c r="M2595" s="78"/>
      <c r="N2595" s="78"/>
      <c r="O2595" s="78"/>
      <c r="P2595" s="6"/>
      <c r="Q2595" s="6"/>
      <c r="R2595" s="6"/>
      <c r="S2595" s="6"/>
      <c r="T2595" s="6"/>
      <c r="U2595" s="6"/>
      <c r="V2595" s="6"/>
    </row>
    <row r="2596" spans="2:22" s="77" customFormat="1" x14ac:dyDescent="0.2">
      <c r="B2596" s="128"/>
      <c r="E2596" s="78"/>
      <c r="F2596" s="166"/>
      <c r="G2596" s="78"/>
      <c r="H2596" s="161"/>
      <c r="I2596" s="161"/>
      <c r="J2596" s="161"/>
      <c r="K2596" s="78"/>
      <c r="L2596" s="78"/>
      <c r="M2596" s="78"/>
      <c r="N2596" s="78"/>
      <c r="O2596" s="78"/>
      <c r="P2596" s="6"/>
      <c r="Q2596" s="6"/>
      <c r="R2596" s="6"/>
      <c r="S2596" s="6"/>
      <c r="T2596" s="6"/>
      <c r="U2596" s="6"/>
      <c r="V2596" s="6"/>
    </row>
    <row r="2597" spans="2:22" s="77" customFormat="1" x14ac:dyDescent="0.2">
      <c r="B2597" s="128"/>
      <c r="E2597" s="78"/>
      <c r="F2597" s="166"/>
      <c r="G2597" s="78"/>
      <c r="H2597" s="161"/>
      <c r="I2597" s="161"/>
      <c r="J2597" s="161"/>
      <c r="K2597" s="78"/>
      <c r="L2597" s="78"/>
      <c r="M2597" s="78"/>
      <c r="N2597" s="78"/>
      <c r="O2597" s="78"/>
      <c r="P2597" s="6"/>
      <c r="Q2597" s="6"/>
      <c r="R2597" s="6"/>
      <c r="S2597" s="6"/>
      <c r="T2597" s="6"/>
      <c r="U2597" s="6"/>
      <c r="V2597" s="6"/>
    </row>
    <row r="2598" spans="2:22" s="77" customFormat="1" x14ac:dyDescent="0.2">
      <c r="B2598" s="128"/>
      <c r="E2598" s="78"/>
      <c r="F2598" s="166"/>
      <c r="G2598" s="78"/>
      <c r="H2598" s="161"/>
      <c r="I2598" s="161"/>
      <c r="J2598" s="161"/>
      <c r="K2598" s="78"/>
      <c r="L2598" s="78"/>
      <c r="M2598" s="78"/>
      <c r="N2598" s="78"/>
      <c r="O2598" s="78"/>
      <c r="P2598" s="6"/>
      <c r="Q2598" s="6"/>
      <c r="R2598" s="6"/>
      <c r="S2598" s="6"/>
      <c r="T2598" s="6"/>
      <c r="U2598" s="6"/>
      <c r="V2598" s="6"/>
    </row>
    <row r="2599" spans="2:22" s="77" customFormat="1" x14ac:dyDescent="0.2">
      <c r="B2599" s="128"/>
      <c r="E2599" s="78"/>
      <c r="F2599" s="166"/>
      <c r="G2599" s="78"/>
      <c r="H2599" s="161"/>
      <c r="I2599" s="161"/>
      <c r="J2599" s="161"/>
      <c r="K2599" s="78"/>
      <c r="L2599" s="78"/>
      <c r="M2599" s="78"/>
      <c r="N2599" s="78"/>
      <c r="O2599" s="78"/>
      <c r="P2599" s="6"/>
      <c r="Q2599" s="6"/>
      <c r="R2599" s="6"/>
      <c r="S2599" s="6"/>
      <c r="T2599" s="6"/>
      <c r="U2599" s="6"/>
      <c r="V2599" s="6"/>
    </row>
    <row r="2600" spans="2:22" s="77" customFormat="1" x14ac:dyDescent="0.2">
      <c r="B2600" s="128"/>
      <c r="E2600" s="78"/>
      <c r="F2600" s="166"/>
      <c r="G2600" s="78"/>
      <c r="H2600" s="161"/>
      <c r="I2600" s="161"/>
      <c r="J2600" s="161"/>
      <c r="K2600" s="78"/>
      <c r="L2600" s="78"/>
      <c r="M2600" s="78"/>
      <c r="N2600" s="78"/>
      <c r="O2600" s="78"/>
      <c r="P2600" s="6"/>
      <c r="Q2600" s="6"/>
      <c r="R2600" s="6"/>
      <c r="S2600" s="6"/>
      <c r="T2600" s="6"/>
      <c r="U2600" s="6"/>
      <c r="V2600" s="6"/>
    </row>
    <row r="2601" spans="2:22" s="77" customFormat="1" x14ac:dyDescent="0.2">
      <c r="B2601" s="128"/>
      <c r="E2601" s="78"/>
      <c r="F2601" s="166"/>
      <c r="G2601" s="78"/>
      <c r="H2601" s="161"/>
      <c r="I2601" s="161"/>
      <c r="J2601" s="161"/>
      <c r="K2601" s="78"/>
      <c r="L2601" s="78"/>
      <c r="M2601" s="78"/>
      <c r="N2601" s="78"/>
      <c r="O2601" s="78"/>
      <c r="P2601" s="6"/>
      <c r="Q2601" s="6"/>
      <c r="R2601" s="6"/>
      <c r="S2601" s="6"/>
      <c r="T2601" s="6"/>
      <c r="U2601" s="6"/>
      <c r="V2601" s="6"/>
    </row>
    <row r="2602" spans="2:22" s="77" customFormat="1" x14ac:dyDescent="0.2">
      <c r="B2602" s="128"/>
      <c r="E2602" s="78"/>
      <c r="F2602" s="166"/>
      <c r="G2602" s="78"/>
      <c r="H2602" s="161"/>
      <c r="I2602" s="161"/>
      <c r="J2602" s="161"/>
      <c r="K2602" s="78"/>
      <c r="L2602" s="78"/>
      <c r="M2602" s="78"/>
      <c r="N2602" s="78"/>
      <c r="O2602" s="78"/>
      <c r="P2602" s="6"/>
      <c r="Q2602" s="6"/>
      <c r="R2602" s="6"/>
      <c r="S2602" s="6"/>
      <c r="T2602" s="6"/>
      <c r="U2602" s="6"/>
      <c r="V2602" s="6"/>
    </row>
    <row r="2603" spans="2:22" s="77" customFormat="1" x14ac:dyDescent="0.2">
      <c r="B2603" s="128"/>
      <c r="E2603" s="78"/>
      <c r="F2603" s="166"/>
      <c r="G2603" s="78"/>
      <c r="H2603" s="161"/>
      <c r="I2603" s="161"/>
      <c r="J2603" s="161"/>
      <c r="K2603" s="78"/>
      <c r="L2603" s="78"/>
      <c r="M2603" s="78"/>
      <c r="N2603" s="78"/>
      <c r="O2603" s="78"/>
      <c r="P2603" s="6"/>
      <c r="Q2603" s="6"/>
      <c r="R2603" s="6"/>
      <c r="S2603" s="6"/>
      <c r="T2603" s="6"/>
      <c r="U2603" s="6"/>
      <c r="V2603" s="6"/>
    </row>
    <row r="2604" spans="2:22" s="77" customFormat="1" x14ac:dyDescent="0.2">
      <c r="B2604" s="128"/>
      <c r="E2604" s="78"/>
      <c r="F2604" s="166"/>
      <c r="G2604" s="78"/>
      <c r="H2604" s="161"/>
      <c r="I2604" s="161"/>
      <c r="J2604" s="161"/>
      <c r="K2604" s="78"/>
      <c r="L2604" s="78"/>
      <c r="M2604" s="78"/>
      <c r="N2604" s="78"/>
      <c r="O2604" s="78"/>
      <c r="P2604" s="6"/>
      <c r="Q2604" s="6"/>
      <c r="R2604" s="6"/>
      <c r="S2604" s="6"/>
      <c r="T2604" s="6"/>
      <c r="U2604" s="6"/>
      <c r="V2604" s="6"/>
    </row>
    <row r="2605" spans="2:22" s="77" customFormat="1" x14ac:dyDescent="0.2">
      <c r="B2605" s="128"/>
      <c r="E2605" s="78"/>
      <c r="F2605" s="166"/>
      <c r="G2605" s="78"/>
      <c r="H2605" s="161"/>
      <c r="I2605" s="161"/>
      <c r="J2605" s="161"/>
      <c r="K2605" s="78"/>
      <c r="L2605" s="78"/>
      <c r="M2605" s="78"/>
      <c r="N2605" s="78"/>
      <c r="O2605" s="78"/>
      <c r="P2605" s="6"/>
      <c r="Q2605" s="6"/>
      <c r="R2605" s="6"/>
      <c r="S2605" s="6"/>
      <c r="T2605" s="6"/>
      <c r="U2605" s="6"/>
      <c r="V2605" s="6"/>
    </row>
    <row r="2606" spans="2:22" s="77" customFormat="1" x14ac:dyDescent="0.2">
      <c r="B2606" s="128"/>
      <c r="E2606" s="78"/>
      <c r="F2606" s="166"/>
      <c r="G2606" s="78"/>
      <c r="H2606" s="161"/>
      <c r="I2606" s="161"/>
      <c r="J2606" s="161"/>
      <c r="K2606" s="78"/>
      <c r="L2606" s="78"/>
      <c r="M2606" s="78"/>
      <c r="N2606" s="78"/>
      <c r="O2606" s="78"/>
      <c r="P2606" s="6"/>
      <c r="Q2606" s="6"/>
      <c r="R2606" s="6"/>
      <c r="S2606" s="6"/>
      <c r="T2606" s="6"/>
      <c r="U2606" s="6"/>
      <c r="V2606" s="6"/>
    </row>
    <row r="2607" spans="2:22" s="77" customFormat="1" x14ac:dyDescent="0.2">
      <c r="B2607" s="128"/>
      <c r="E2607" s="78"/>
      <c r="F2607" s="166"/>
      <c r="G2607" s="78"/>
      <c r="H2607" s="161"/>
      <c r="I2607" s="161"/>
      <c r="J2607" s="161"/>
      <c r="K2607" s="78"/>
      <c r="L2607" s="78"/>
      <c r="M2607" s="78"/>
      <c r="N2607" s="78"/>
      <c r="O2607" s="78"/>
      <c r="P2607" s="6"/>
      <c r="Q2607" s="6"/>
      <c r="R2607" s="6"/>
      <c r="S2607" s="6"/>
      <c r="T2607" s="6"/>
      <c r="U2607" s="6"/>
      <c r="V2607" s="6"/>
    </row>
    <row r="2608" spans="2:22" s="77" customFormat="1" x14ac:dyDescent="0.2">
      <c r="B2608" s="128"/>
      <c r="E2608" s="78"/>
      <c r="F2608" s="166"/>
      <c r="G2608" s="78"/>
      <c r="H2608" s="161"/>
      <c r="I2608" s="161"/>
      <c r="J2608" s="161"/>
      <c r="K2608" s="78"/>
      <c r="L2608" s="78"/>
      <c r="M2608" s="78"/>
      <c r="N2608" s="78"/>
      <c r="O2608" s="78"/>
      <c r="P2608" s="6"/>
      <c r="Q2608" s="6"/>
      <c r="R2608" s="6"/>
      <c r="S2608" s="6"/>
      <c r="T2608" s="6"/>
      <c r="U2608" s="6"/>
      <c r="V2608" s="6"/>
    </row>
    <row r="2609" spans="2:22" s="77" customFormat="1" x14ac:dyDescent="0.2">
      <c r="B2609" s="128"/>
      <c r="E2609" s="78"/>
      <c r="F2609" s="166"/>
      <c r="G2609" s="78"/>
      <c r="H2609" s="161"/>
      <c r="I2609" s="161"/>
      <c r="J2609" s="161"/>
      <c r="K2609" s="78"/>
      <c r="L2609" s="78"/>
      <c r="M2609" s="78"/>
      <c r="N2609" s="78"/>
      <c r="O2609" s="78"/>
      <c r="P2609" s="6"/>
      <c r="Q2609" s="6"/>
      <c r="R2609" s="6"/>
      <c r="S2609" s="6"/>
      <c r="T2609" s="6"/>
      <c r="U2609" s="6"/>
      <c r="V2609" s="6"/>
    </row>
    <row r="2610" spans="2:22" s="77" customFormat="1" x14ac:dyDescent="0.2">
      <c r="B2610" s="128"/>
      <c r="E2610" s="78"/>
      <c r="F2610" s="166"/>
      <c r="G2610" s="78"/>
      <c r="H2610" s="161"/>
      <c r="I2610" s="161"/>
      <c r="J2610" s="161"/>
      <c r="K2610" s="78"/>
      <c r="L2610" s="78"/>
      <c r="M2610" s="78"/>
      <c r="N2610" s="78"/>
      <c r="O2610" s="78"/>
      <c r="P2610" s="6"/>
      <c r="Q2610" s="6"/>
      <c r="R2610" s="6"/>
      <c r="S2610" s="6"/>
      <c r="T2610" s="6"/>
      <c r="U2610" s="6"/>
      <c r="V2610" s="6"/>
    </row>
    <row r="2611" spans="2:22" s="77" customFormat="1" x14ac:dyDescent="0.2">
      <c r="B2611" s="128"/>
      <c r="E2611" s="78"/>
      <c r="F2611" s="166"/>
      <c r="G2611" s="78"/>
      <c r="H2611" s="161"/>
      <c r="I2611" s="161"/>
      <c r="J2611" s="161"/>
      <c r="K2611" s="78"/>
      <c r="L2611" s="78"/>
      <c r="M2611" s="78"/>
      <c r="N2611" s="78"/>
      <c r="O2611" s="78"/>
      <c r="P2611" s="6"/>
      <c r="Q2611" s="6"/>
      <c r="R2611" s="6"/>
      <c r="S2611" s="6"/>
      <c r="T2611" s="6"/>
      <c r="U2611" s="6"/>
      <c r="V2611" s="6"/>
    </row>
    <row r="2612" spans="2:22" s="77" customFormat="1" x14ac:dyDescent="0.2">
      <c r="B2612" s="128"/>
      <c r="E2612" s="78"/>
      <c r="F2612" s="166"/>
      <c r="G2612" s="78"/>
      <c r="H2612" s="161"/>
      <c r="I2612" s="161"/>
      <c r="J2612" s="161"/>
      <c r="K2612" s="78"/>
      <c r="L2612" s="78"/>
      <c r="M2612" s="78"/>
      <c r="N2612" s="78"/>
      <c r="O2612" s="78"/>
      <c r="P2612" s="6"/>
      <c r="Q2612" s="6"/>
      <c r="R2612" s="6"/>
      <c r="S2612" s="6"/>
      <c r="T2612" s="6"/>
      <c r="U2612" s="6"/>
      <c r="V2612" s="6"/>
    </row>
    <row r="2613" spans="2:22" s="77" customFormat="1" x14ac:dyDescent="0.2">
      <c r="B2613" s="128"/>
      <c r="E2613" s="78"/>
      <c r="F2613" s="166"/>
      <c r="G2613" s="78"/>
      <c r="H2613" s="161"/>
      <c r="I2613" s="161"/>
      <c r="J2613" s="161"/>
      <c r="K2613" s="78"/>
      <c r="L2613" s="78"/>
      <c r="M2613" s="78"/>
      <c r="N2613" s="78"/>
      <c r="O2613" s="78"/>
      <c r="P2613" s="6"/>
      <c r="Q2613" s="6"/>
      <c r="R2613" s="6"/>
      <c r="S2613" s="6"/>
      <c r="T2613" s="6"/>
      <c r="U2613" s="6"/>
      <c r="V2613" s="6"/>
    </row>
    <row r="2614" spans="2:22" s="77" customFormat="1" x14ac:dyDescent="0.2">
      <c r="B2614" s="128"/>
      <c r="E2614" s="78"/>
      <c r="F2614" s="166"/>
      <c r="G2614" s="78"/>
      <c r="H2614" s="161"/>
      <c r="I2614" s="161"/>
      <c r="J2614" s="161"/>
      <c r="K2614" s="78"/>
      <c r="L2614" s="78"/>
      <c r="M2614" s="78"/>
      <c r="N2614" s="78"/>
      <c r="O2614" s="78"/>
      <c r="P2614" s="6"/>
      <c r="Q2614" s="6"/>
      <c r="R2614" s="6"/>
      <c r="S2614" s="6"/>
      <c r="T2614" s="6"/>
      <c r="U2614" s="6"/>
      <c r="V2614" s="6"/>
    </row>
    <row r="2615" spans="2:22" s="77" customFormat="1" x14ac:dyDescent="0.2">
      <c r="B2615" s="128"/>
      <c r="E2615" s="78"/>
      <c r="F2615" s="166"/>
      <c r="G2615" s="78"/>
      <c r="H2615" s="161"/>
      <c r="I2615" s="161"/>
      <c r="J2615" s="161"/>
      <c r="K2615" s="78"/>
      <c r="L2615" s="78"/>
      <c r="M2615" s="78"/>
      <c r="N2615" s="78"/>
      <c r="O2615" s="78"/>
      <c r="P2615" s="6"/>
      <c r="Q2615" s="6"/>
      <c r="R2615" s="6"/>
      <c r="S2615" s="6"/>
      <c r="T2615" s="6"/>
      <c r="U2615" s="6"/>
      <c r="V2615" s="6"/>
    </row>
    <row r="2616" spans="2:22" s="77" customFormat="1" x14ac:dyDescent="0.2">
      <c r="B2616" s="128"/>
      <c r="E2616" s="78"/>
      <c r="F2616" s="166"/>
      <c r="G2616" s="78"/>
      <c r="H2616" s="161"/>
      <c r="I2616" s="161"/>
      <c r="J2616" s="161"/>
      <c r="K2616" s="78"/>
      <c r="L2616" s="78"/>
      <c r="M2616" s="78"/>
      <c r="N2616" s="78"/>
      <c r="O2616" s="78"/>
      <c r="P2616" s="6"/>
      <c r="Q2616" s="6"/>
      <c r="R2616" s="6"/>
      <c r="S2616" s="6"/>
      <c r="T2616" s="6"/>
      <c r="U2616" s="6"/>
      <c r="V2616" s="6"/>
    </row>
    <row r="2617" spans="2:22" s="77" customFormat="1" x14ac:dyDescent="0.2">
      <c r="B2617" s="128"/>
      <c r="E2617" s="78"/>
      <c r="F2617" s="166"/>
      <c r="G2617" s="78"/>
      <c r="H2617" s="161"/>
      <c r="I2617" s="161"/>
      <c r="J2617" s="161"/>
      <c r="K2617" s="78"/>
      <c r="L2617" s="78"/>
      <c r="M2617" s="78"/>
      <c r="N2617" s="78"/>
      <c r="O2617" s="78"/>
      <c r="P2617" s="6"/>
      <c r="Q2617" s="6"/>
      <c r="R2617" s="6"/>
      <c r="S2617" s="6"/>
      <c r="T2617" s="6"/>
      <c r="U2617" s="6"/>
      <c r="V2617" s="6"/>
    </row>
    <row r="2618" spans="2:22" s="77" customFormat="1" x14ac:dyDescent="0.2">
      <c r="B2618" s="128"/>
      <c r="E2618" s="78"/>
      <c r="F2618" s="166"/>
      <c r="G2618" s="78"/>
      <c r="H2618" s="161"/>
      <c r="I2618" s="161"/>
      <c r="J2618" s="161"/>
      <c r="K2618" s="78"/>
      <c r="L2618" s="78"/>
      <c r="M2618" s="78"/>
      <c r="N2618" s="78"/>
      <c r="O2618" s="78"/>
      <c r="P2618" s="6"/>
      <c r="Q2618" s="6"/>
      <c r="R2618" s="6"/>
      <c r="S2618" s="6"/>
      <c r="T2618" s="6"/>
      <c r="U2618" s="6"/>
      <c r="V2618" s="6"/>
    </row>
    <row r="2619" spans="2:22" s="77" customFormat="1" x14ac:dyDescent="0.2">
      <c r="B2619" s="128"/>
      <c r="E2619" s="78"/>
      <c r="F2619" s="166"/>
      <c r="G2619" s="78"/>
      <c r="H2619" s="161"/>
      <c r="I2619" s="161"/>
      <c r="J2619" s="161"/>
      <c r="K2619" s="78"/>
      <c r="L2619" s="78"/>
      <c r="M2619" s="78"/>
      <c r="N2619" s="78"/>
      <c r="O2619" s="78"/>
      <c r="P2619" s="6"/>
      <c r="Q2619" s="6"/>
      <c r="R2619" s="6"/>
      <c r="S2619" s="6"/>
      <c r="T2619" s="6"/>
      <c r="U2619" s="6"/>
      <c r="V2619" s="6"/>
    </row>
    <row r="2620" spans="2:22" s="77" customFormat="1" x14ac:dyDescent="0.2">
      <c r="B2620" s="128"/>
      <c r="E2620" s="78"/>
      <c r="F2620" s="166"/>
      <c r="G2620" s="78"/>
      <c r="H2620" s="161"/>
      <c r="I2620" s="161"/>
      <c r="J2620" s="161"/>
      <c r="K2620" s="78"/>
      <c r="L2620" s="78"/>
      <c r="M2620" s="78"/>
      <c r="N2620" s="78"/>
      <c r="O2620" s="78"/>
      <c r="P2620" s="6"/>
      <c r="Q2620" s="6"/>
      <c r="R2620" s="6"/>
      <c r="S2620" s="6"/>
      <c r="T2620" s="6"/>
      <c r="U2620" s="6"/>
      <c r="V2620" s="6"/>
    </row>
    <row r="2621" spans="2:22" s="77" customFormat="1" x14ac:dyDescent="0.2">
      <c r="B2621" s="128"/>
      <c r="E2621" s="78"/>
      <c r="F2621" s="166"/>
      <c r="G2621" s="78"/>
      <c r="H2621" s="161"/>
      <c r="I2621" s="161"/>
      <c r="J2621" s="161"/>
      <c r="K2621" s="78"/>
      <c r="L2621" s="78"/>
      <c r="M2621" s="78"/>
      <c r="N2621" s="78"/>
      <c r="O2621" s="78"/>
      <c r="P2621" s="6"/>
      <c r="Q2621" s="6"/>
      <c r="R2621" s="6"/>
      <c r="S2621" s="6"/>
      <c r="T2621" s="6"/>
      <c r="U2621" s="6"/>
      <c r="V2621" s="6"/>
    </row>
    <row r="2622" spans="2:22" s="77" customFormat="1" x14ac:dyDescent="0.2">
      <c r="B2622" s="128"/>
      <c r="E2622" s="78"/>
      <c r="F2622" s="166"/>
      <c r="G2622" s="78"/>
      <c r="H2622" s="161"/>
      <c r="I2622" s="161"/>
      <c r="J2622" s="161"/>
      <c r="K2622" s="78"/>
      <c r="L2622" s="78"/>
      <c r="M2622" s="78"/>
      <c r="N2622" s="78"/>
      <c r="O2622" s="78"/>
      <c r="P2622" s="6"/>
      <c r="Q2622" s="6"/>
      <c r="R2622" s="6"/>
      <c r="S2622" s="6"/>
      <c r="T2622" s="6"/>
      <c r="U2622" s="6"/>
      <c r="V2622" s="6"/>
    </row>
    <row r="2623" spans="2:22" s="77" customFormat="1" x14ac:dyDescent="0.2">
      <c r="B2623" s="128"/>
      <c r="E2623" s="78"/>
      <c r="F2623" s="166"/>
      <c r="G2623" s="78"/>
      <c r="H2623" s="161"/>
      <c r="I2623" s="161"/>
      <c r="J2623" s="161"/>
      <c r="K2623" s="78"/>
      <c r="L2623" s="78"/>
      <c r="M2623" s="78"/>
      <c r="N2623" s="78"/>
      <c r="O2623" s="78"/>
      <c r="P2623" s="6"/>
      <c r="Q2623" s="6"/>
      <c r="R2623" s="6"/>
      <c r="S2623" s="6"/>
      <c r="T2623" s="6"/>
      <c r="U2623" s="6"/>
      <c r="V2623" s="6"/>
    </row>
    <row r="2624" spans="2:22" s="77" customFormat="1" x14ac:dyDescent="0.2">
      <c r="B2624" s="128"/>
      <c r="E2624" s="78"/>
      <c r="F2624" s="166"/>
      <c r="G2624" s="78"/>
      <c r="H2624" s="161"/>
      <c r="I2624" s="161"/>
      <c r="J2624" s="161"/>
      <c r="K2624" s="78"/>
      <c r="L2624" s="78"/>
      <c r="M2624" s="78"/>
      <c r="N2624" s="78"/>
      <c r="O2624" s="78"/>
      <c r="P2624" s="6"/>
      <c r="Q2624" s="6"/>
      <c r="R2624" s="6"/>
      <c r="S2624" s="6"/>
      <c r="T2624" s="6"/>
      <c r="U2624" s="6"/>
      <c r="V2624" s="6"/>
    </row>
    <row r="2625" spans="2:22" s="77" customFormat="1" x14ac:dyDescent="0.2">
      <c r="B2625" s="128"/>
      <c r="E2625" s="78"/>
      <c r="F2625" s="166"/>
      <c r="G2625" s="78"/>
      <c r="H2625" s="161"/>
      <c r="I2625" s="161"/>
      <c r="J2625" s="161"/>
      <c r="K2625" s="78"/>
      <c r="L2625" s="78"/>
      <c r="M2625" s="78"/>
      <c r="N2625" s="78"/>
      <c r="O2625" s="78"/>
      <c r="P2625" s="6"/>
      <c r="Q2625" s="6"/>
      <c r="R2625" s="6"/>
      <c r="S2625" s="6"/>
      <c r="T2625" s="6"/>
      <c r="U2625" s="6"/>
      <c r="V2625" s="6"/>
    </row>
    <row r="2626" spans="2:22" s="77" customFormat="1" x14ac:dyDescent="0.2">
      <c r="B2626" s="128"/>
      <c r="E2626" s="78"/>
      <c r="F2626" s="166"/>
      <c r="G2626" s="78"/>
      <c r="H2626" s="161"/>
      <c r="I2626" s="161"/>
      <c r="J2626" s="161"/>
      <c r="K2626" s="78"/>
      <c r="L2626" s="78"/>
      <c r="M2626" s="78"/>
      <c r="N2626" s="78"/>
      <c r="O2626" s="78"/>
      <c r="P2626" s="6"/>
      <c r="Q2626" s="6"/>
      <c r="R2626" s="6"/>
      <c r="S2626" s="6"/>
      <c r="T2626" s="6"/>
      <c r="U2626" s="6"/>
      <c r="V2626" s="6"/>
    </row>
    <row r="2627" spans="2:22" s="77" customFormat="1" x14ac:dyDescent="0.2">
      <c r="B2627" s="128"/>
      <c r="E2627" s="78"/>
      <c r="F2627" s="166"/>
      <c r="G2627" s="78"/>
      <c r="H2627" s="161"/>
      <c r="I2627" s="161"/>
      <c r="J2627" s="161"/>
      <c r="K2627" s="78"/>
      <c r="L2627" s="78"/>
      <c r="M2627" s="78"/>
      <c r="N2627" s="78"/>
      <c r="O2627" s="78"/>
      <c r="P2627" s="6"/>
      <c r="Q2627" s="6"/>
      <c r="R2627" s="6"/>
      <c r="S2627" s="6"/>
      <c r="T2627" s="6"/>
      <c r="U2627" s="6"/>
      <c r="V2627" s="6"/>
    </row>
    <row r="2628" spans="2:22" s="77" customFormat="1" x14ac:dyDescent="0.2">
      <c r="B2628" s="128"/>
      <c r="E2628" s="78"/>
      <c r="F2628" s="166"/>
      <c r="G2628" s="78"/>
      <c r="H2628" s="161"/>
      <c r="I2628" s="161"/>
      <c r="J2628" s="161"/>
      <c r="K2628" s="78"/>
      <c r="L2628" s="78"/>
      <c r="M2628" s="78"/>
      <c r="N2628" s="78"/>
      <c r="O2628" s="78"/>
      <c r="P2628" s="6"/>
      <c r="Q2628" s="6"/>
      <c r="R2628" s="6"/>
      <c r="S2628" s="6"/>
      <c r="T2628" s="6"/>
      <c r="U2628" s="6"/>
      <c r="V2628" s="6"/>
    </row>
    <row r="2629" spans="2:22" s="77" customFormat="1" x14ac:dyDescent="0.2">
      <c r="B2629" s="128"/>
      <c r="E2629" s="78"/>
      <c r="F2629" s="166"/>
      <c r="G2629" s="78"/>
      <c r="H2629" s="161"/>
      <c r="I2629" s="161"/>
      <c r="J2629" s="161"/>
      <c r="K2629" s="78"/>
      <c r="L2629" s="78"/>
      <c r="M2629" s="78"/>
      <c r="N2629" s="78"/>
      <c r="O2629" s="78"/>
      <c r="P2629" s="6"/>
      <c r="Q2629" s="6"/>
      <c r="R2629" s="6"/>
      <c r="S2629" s="6"/>
      <c r="T2629" s="6"/>
      <c r="U2629" s="6"/>
      <c r="V2629" s="6"/>
    </row>
    <row r="2630" spans="2:22" s="77" customFormat="1" x14ac:dyDescent="0.2">
      <c r="B2630" s="128"/>
      <c r="E2630" s="78"/>
      <c r="F2630" s="166"/>
      <c r="G2630" s="78"/>
      <c r="H2630" s="161"/>
      <c r="I2630" s="161"/>
      <c r="J2630" s="161"/>
      <c r="K2630" s="78"/>
      <c r="L2630" s="78"/>
      <c r="M2630" s="78"/>
      <c r="N2630" s="78"/>
      <c r="O2630" s="78"/>
      <c r="P2630" s="6"/>
      <c r="Q2630" s="6"/>
      <c r="R2630" s="6"/>
      <c r="S2630" s="6"/>
      <c r="T2630" s="6"/>
      <c r="U2630" s="6"/>
      <c r="V2630" s="6"/>
    </row>
    <row r="2631" spans="2:22" s="77" customFormat="1" x14ac:dyDescent="0.2">
      <c r="B2631" s="128"/>
      <c r="E2631" s="78"/>
      <c r="F2631" s="166"/>
      <c r="G2631" s="78"/>
      <c r="H2631" s="161"/>
      <c r="I2631" s="161"/>
      <c r="J2631" s="161"/>
      <c r="K2631" s="78"/>
      <c r="L2631" s="78"/>
      <c r="M2631" s="78"/>
      <c r="N2631" s="78"/>
      <c r="O2631" s="78"/>
      <c r="P2631" s="6"/>
      <c r="Q2631" s="6"/>
      <c r="R2631" s="6"/>
      <c r="S2631" s="6"/>
      <c r="T2631" s="6"/>
      <c r="U2631" s="6"/>
      <c r="V2631" s="6"/>
    </row>
    <row r="2632" spans="2:22" s="77" customFormat="1" x14ac:dyDescent="0.2">
      <c r="B2632" s="128"/>
      <c r="E2632" s="78"/>
      <c r="F2632" s="166"/>
      <c r="G2632" s="78"/>
      <c r="H2632" s="161"/>
      <c r="I2632" s="161"/>
      <c r="J2632" s="161"/>
      <c r="K2632" s="78"/>
      <c r="L2632" s="78"/>
      <c r="M2632" s="78"/>
      <c r="N2632" s="78"/>
      <c r="O2632" s="78"/>
      <c r="P2632" s="6"/>
      <c r="Q2632" s="6"/>
      <c r="R2632" s="6"/>
      <c r="S2632" s="6"/>
      <c r="T2632" s="6"/>
      <c r="U2632" s="6"/>
      <c r="V2632" s="6"/>
    </row>
    <row r="2633" spans="2:22" s="77" customFormat="1" x14ac:dyDescent="0.2">
      <c r="B2633" s="128"/>
      <c r="E2633" s="78"/>
      <c r="F2633" s="166"/>
      <c r="G2633" s="78"/>
      <c r="H2633" s="161"/>
      <c r="I2633" s="161"/>
      <c r="J2633" s="161"/>
      <c r="K2633" s="78"/>
      <c r="L2633" s="78"/>
      <c r="M2633" s="78"/>
      <c r="N2633" s="78"/>
      <c r="O2633" s="78"/>
      <c r="P2633" s="6"/>
      <c r="Q2633" s="6"/>
      <c r="R2633" s="6"/>
      <c r="S2633" s="6"/>
      <c r="T2633" s="6"/>
      <c r="U2633" s="6"/>
      <c r="V2633" s="6"/>
    </row>
    <row r="2634" spans="2:22" s="77" customFormat="1" x14ac:dyDescent="0.2">
      <c r="B2634" s="128"/>
      <c r="E2634" s="78"/>
      <c r="F2634" s="166"/>
      <c r="G2634" s="78"/>
      <c r="H2634" s="161"/>
      <c r="I2634" s="161"/>
      <c r="J2634" s="161"/>
      <c r="K2634" s="78"/>
      <c r="L2634" s="78"/>
      <c r="M2634" s="78"/>
      <c r="N2634" s="78"/>
      <c r="O2634" s="78"/>
      <c r="P2634" s="6"/>
      <c r="Q2634" s="6"/>
      <c r="R2634" s="6"/>
      <c r="S2634" s="6"/>
      <c r="T2634" s="6"/>
      <c r="U2634" s="6"/>
      <c r="V2634" s="6"/>
    </row>
    <row r="2635" spans="2:22" s="77" customFormat="1" x14ac:dyDescent="0.2">
      <c r="B2635" s="128"/>
      <c r="E2635" s="78"/>
      <c r="F2635" s="166"/>
      <c r="G2635" s="78"/>
      <c r="H2635" s="161"/>
      <c r="I2635" s="161"/>
      <c r="J2635" s="161"/>
      <c r="K2635" s="78"/>
      <c r="L2635" s="78"/>
      <c r="M2635" s="78"/>
      <c r="N2635" s="78"/>
      <c r="O2635" s="78"/>
      <c r="P2635" s="6"/>
      <c r="Q2635" s="6"/>
      <c r="R2635" s="6"/>
      <c r="S2635" s="6"/>
      <c r="T2635" s="6"/>
      <c r="U2635" s="6"/>
      <c r="V2635" s="6"/>
    </row>
    <row r="2636" spans="2:22" s="77" customFormat="1" x14ac:dyDescent="0.2">
      <c r="B2636" s="128"/>
      <c r="E2636" s="78"/>
      <c r="F2636" s="166"/>
      <c r="G2636" s="78"/>
      <c r="H2636" s="161"/>
      <c r="I2636" s="161"/>
      <c r="J2636" s="161"/>
      <c r="K2636" s="78"/>
      <c r="L2636" s="78"/>
      <c r="M2636" s="78"/>
      <c r="N2636" s="78"/>
      <c r="O2636" s="78"/>
      <c r="P2636" s="6"/>
      <c r="Q2636" s="6"/>
      <c r="R2636" s="6"/>
      <c r="S2636" s="6"/>
      <c r="T2636" s="6"/>
      <c r="U2636" s="6"/>
      <c r="V2636" s="6"/>
    </row>
    <row r="2637" spans="2:22" s="77" customFormat="1" x14ac:dyDescent="0.2">
      <c r="B2637" s="128"/>
      <c r="E2637" s="78"/>
      <c r="F2637" s="166"/>
      <c r="G2637" s="78"/>
      <c r="H2637" s="161"/>
      <c r="I2637" s="161"/>
      <c r="J2637" s="161"/>
      <c r="K2637" s="78"/>
      <c r="L2637" s="78"/>
      <c r="M2637" s="78"/>
      <c r="N2637" s="78"/>
      <c r="O2637" s="78"/>
      <c r="P2637" s="6"/>
      <c r="Q2637" s="6"/>
      <c r="R2637" s="6"/>
      <c r="S2637" s="6"/>
      <c r="T2637" s="6"/>
      <c r="U2637" s="6"/>
      <c r="V2637" s="6"/>
    </row>
    <row r="2638" spans="2:22" s="77" customFormat="1" x14ac:dyDescent="0.2">
      <c r="B2638" s="128"/>
      <c r="E2638" s="78"/>
      <c r="F2638" s="166"/>
      <c r="G2638" s="78"/>
      <c r="H2638" s="161"/>
      <c r="I2638" s="161"/>
      <c r="J2638" s="161"/>
      <c r="K2638" s="78"/>
      <c r="L2638" s="78"/>
      <c r="M2638" s="78"/>
      <c r="N2638" s="78"/>
      <c r="O2638" s="78"/>
      <c r="P2638" s="6"/>
      <c r="Q2638" s="6"/>
      <c r="R2638" s="6"/>
      <c r="S2638" s="6"/>
      <c r="T2638" s="6"/>
      <c r="U2638" s="6"/>
      <c r="V2638" s="6"/>
    </row>
    <row r="2639" spans="2:22" s="77" customFormat="1" x14ac:dyDescent="0.2">
      <c r="B2639" s="128"/>
      <c r="E2639" s="78"/>
      <c r="F2639" s="166"/>
      <c r="G2639" s="78"/>
      <c r="H2639" s="161"/>
      <c r="I2639" s="161"/>
      <c r="J2639" s="161"/>
      <c r="K2639" s="78"/>
      <c r="L2639" s="78"/>
      <c r="M2639" s="78"/>
      <c r="N2639" s="78"/>
      <c r="O2639" s="78"/>
      <c r="P2639" s="6"/>
      <c r="Q2639" s="6"/>
      <c r="R2639" s="6"/>
      <c r="S2639" s="6"/>
      <c r="T2639" s="6"/>
      <c r="U2639" s="6"/>
      <c r="V2639" s="6"/>
    </row>
    <row r="2640" spans="2:22" s="77" customFormat="1" x14ac:dyDescent="0.2">
      <c r="B2640" s="128"/>
      <c r="E2640" s="78"/>
      <c r="F2640" s="166"/>
      <c r="G2640" s="78"/>
      <c r="H2640" s="161"/>
      <c r="I2640" s="161"/>
      <c r="J2640" s="161"/>
      <c r="K2640" s="78"/>
      <c r="L2640" s="78"/>
      <c r="M2640" s="78"/>
      <c r="N2640" s="78"/>
      <c r="O2640" s="78"/>
      <c r="P2640" s="6"/>
      <c r="Q2640" s="6"/>
      <c r="R2640" s="6"/>
      <c r="S2640" s="6"/>
      <c r="T2640" s="6"/>
      <c r="U2640" s="6"/>
      <c r="V2640" s="6"/>
    </row>
    <row r="2641" spans="2:22" s="77" customFormat="1" x14ac:dyDescent="0.2">
      <c r="B2641" s="128"/>
      <c r="E2641" s="78"/>
      <c r="F2641" s="166"/>
      <c r="G2641" s="78"/>
      <c r="H2641" s="161"/>
      <c r="I2641" s="161"/>
      <c r="J2641" s="161"/>
      <c r="K2641" s="78"/>
      <c r="L2641" s="78"/>
      <c r="M2641" s="78"/>
      <c r="N2641" s="78"/>
      <c r="O2641" s="78"/>
      <c r="P2641" s="6"/>
      <c r="Q2641" s="6"/>
      <c r="R2641" s="6"/>
      <c r="S2641" s="6"/>
      <c r="T2641" s="6"/>
      <c r="U2641" s="6"/>
      <c r="V2641" s="6"/>
    </row>
    <row r="2642" spans="2:22" s="77" customFormat="1" x14ac:dyDescent="0.2">
      <c r="B2642" s="128"/>
      <c r="E2642" s="78"/>
      <c r="F2642" s="166"/>
      <c r="G2642" s="78"/>
      <c r="H2642" s="161"/>
      <c r="I2642" s="161"/>
      <c r="J2642" s="161"/>
      <c r="K2642" s="78"/>
      <c r="L2642" s="78"/>
      <c r="M2642" s="78"/>
      <c r="N2642" s="78"/>
      <c r="O2642" s="78"/>
      <c r="P2642" s="6"/>
      <c r="Q2642" s="6"/>
      <c r="R2642" s="6"/>
      <c r="S2642" s="6"/>
      <c r="T2642" s="6"/>
      <c r="U2642" s="6"/>
      <c r="V2642" s="6"/>
    </row>
    <row r="2643" spans="2:22" s="77" customFormat="1" x14ac:dyDescent="0.2">
      <c r="B2643" s="128"/>
      <c r="E2643" s="78"/>
      <c r="F2643" s="166"/>
      <c r="G2643" s="78"/>
      <c r="H2643" s="161"/>
      <c r="I2643" s="161"/>
      <c r="J2643" s="161"/>
      <c r="K2643" s="78"/>
      <c r="L2643" s="78"/>
      <c r="M2643" s="78"/>
      <c r="N2643" s="78"/>
      <c r="O2643" s="78"/>
      <c r="P2643" s="6"/>
      <c r="Q2643" s="6"/>
      <c r="R2643" s="6"/>
      <c r="S2643" s="6"/>
      <c r="T2643" s="6"/>
      <c r="U2643" s="6"/>
      <c r="V2643" s="6"/>
    </row>
    <row r="2644" spans="2:22" s="77" customFormat="1" x14ac:dyDescent="0.2">
      <c r="B2644" s="128"/>
      <c r="E2644" s="78"/>
      <c r="F2644" s="166"/>
      <c r="G2644" s="78"/>
      <c r="H2644" s="161"/>
      <c r="I2644" s="161"/>
      <c r="J2644" s="161"/>
      <c r="K2644" s="78"/>
      <c r="L2644" s="78"/>
      <c r="M2644" s="78"/>
      <c r="N2644" s="78"/>
      <c r="O2644" s="78"/>
      <c r="P2644" s="6"/>
      <c r="Q2644" s="6"/>
      <c r="R2644" s="6"/>
      <c r="S2644" s="6"/>
      <c r="T2644" s="6"/>
      <c r="U2644" s="6"/>
      <c r="V2644" s="6"/>
    </row>
    <row r="2645" spans="2:22" s="77" customFormat="1" x14ac:dyDescent="0.2">
      <c r="B2645" s="128"/>
      <c r="E2645" s="78"/>
      <c r="F2645" s="166"/>
      <c r="G2645" s="78"/>
      <c r="H2645" s="161"/>
      <c r="I2645" s="161"/>
      <c r="J2645" s="161"/>
      <c r="K2645" s="78"/>
      <c r="L2645" s="78"/>
      <c r="M2645" s="78"/>
      <c r="N2645" s="78"/>
      <c r="O2645" s="78"/>
      <c r="P2645" s="6"/>
      <c r="Q2645" s="6"/>
      <c r="R2645" s="6"/>
      <c r="S2645" s="6"/>
      <c r="T2645" s="6"/>
      <c r="U2645" s="6"/>
      <c r="V2645" s="6"/>
    </row>
    <row r="2646" spans="2:22" s="77" customFormat="1" x14ac:dyDescent="0.2">
      <c r="B2646" s="128"/>
      <c r="E2646" s="78"/>
      <c r="F2646" s="166"/>
      <c r="G2646" s="78"/>
      <c r="H2646" s="161"/>
      <c r="I2646" s="161"/>
      <c r="J2646" s="161"/>
      <c r="K2646" s="78"/>
      <c r="L2646" s="78"/>
      <c r="M2646" s="78"/>
      <c r="N2646" s="78"/>
      <c r="O2646" s="78"/>
      <c r="P2646" s="6"/>
      <c r="Q2646" s="6"/>
      <c r="R2646" s="6"/>
      <c r="S2646" s="6"/>
      <c r="T2646" s="6"/>
      <c r="U2646" s="6"/>
      <c r="V2646" s="6"/>
    </row>
    <row r="2647" spans="2:22" s="77" customFormat="1" x14ac:dyDescent="0.2">
      <c r="B2647" s="128"/>
      <c r="E2647" s="78"/>
      <c r="F2647" s="166"/>
      <c r="G2647" s="78"/>
      <c r="H2647" s="161"/>
      <c r="I2647" s="161"/>
      <c r="J2647" s="161"/>
      <c r="K2647" s="78"/>
      <c r="L2647" s="78"/>
      <c r="M2647" s="78"/>
      <c r="N2647" s="78"/>
      <c r="O2647" s="78"/>
      <c r="P2647" s="6"/>
      <c r="Q2647" s="6"/>
      <c r="R2647" s="6"/>
      <c r="S2647" s="6"/>
      <c r="T2647" s="6"/>
      <c r="U2647" s="6"/>
      <c r="V2647" s="6"/>
    </row>
    <row r="2648" spans="2:22" s="77" customFormat="1" x14ac:dyDescent="0.2">
      <c r="B2648" s="128"/>
      <c r="E2648" s="78"/>
      <c r="F2648" s="166"/>
      <c r="G2648" s="78"/>
      <c r="H2648" s="161"/>
      <c r="I2648" s="161"/>
      <c r="J2648" s="161"/>
      <c r="K2648" s="78"/>
      <c r="L2648" s="78"/>
      <c r="M2648" s="78"/>
      <c r="N2648" s="78"/>
      <c r="O2648" s="78"/>
      <c r="P2648" s="6"/>
      <c r="Q2648" s="6"/>
      <c r="R2648" s="6"/>
      <c r="S2648" s="6"/>
      <c r="T2648" s="6"/>
      <c r="U2648" s="6"/>
      <c r="V2648" s="6"/>
    </row>
    <row r="2649" spans="2:22" s="77" customFormat="1" x14ac:dyDescent="0.2">
      <c r="B2649" s="128"/>
      <c r="E2649" s="78"/>
      <c r="F2649" s="166"/>
      <c r="G2649" s="78"/>
      <c r="H2649" s="161"/>
      <c r="I2649" s="161"/>
      <c r="J2649" s="161"/>
      <c r="K2649" s="78"/>
      <c r="L2649" s="78"/>
      <c r="M2649" s="78"/>
      <c r="N2649" s="78"/>
      <c r="O2649" s="78"/>
      <c r="P2649" s="6"/>
      <c r="Q2649" s="6"/>
      <c r="R2649" s="6"/>
      <c r="S2649" s="6"/>
      <c r="T2649" s="6"/>
      <c r="U2649" s="6"/>
      <c r="V2649" s="6"/>
    </row>
    <row r="2650" spans="2:22" s="77" customFormat="1" x14ac:dyDescent="0.2">
      <c r="B2650" s="128"/>
      <c r="E2650" s="78"/>
      <c r="F2650" s="166"/>
      <c r="G2650" s="78"/>
      <c r="H2650" s="161"/>
      <c r="I2650" s="161"/>
      <c r="J2650" s="161"/>
      <c r="K2650" s="78"/>
      <c r="L2650" s="78"/>
      <c r="M2650" s="78"/>
      <c r="N2650" s="78"/>
      <c r="O2650" s="78"/>
      <c r="P2650" s="6"/>
      <c r="Q2650" s="6"/>
      <c r="R2650" s="6"/>
      <c r="S2650" s="6"/>
      <c r="T2650" s="6"/>
      <c r="U2650" s="6"/>
      <c r="V2650" s="6"/>
    </row>
    <row r="2651" spans="2:22" s="77" customFormat="1" x14ac:dyDescent="0.2">
      <c r="B2651" s="128"/>
      <c r="E2651" s="78"/>
      <c r="F2651" s="166"/>
      <c r="G2651" s="78"/>
      <c r="H2651" s="161"/>
      <c r="I2651" s="161"/>
      <c r="J2651" s="161"/>
      <c r="K2651" s="78"/>
      <c r="L2651" s="78"/>
      <c r="M2651" s="78"/>
      <c r="N2651" s="78"/>
      <c r="O2651" s="78"/>
      <c r="P2651" s="6"/>
      <c r="Q2651" s="6"/>
      <c r="R2651" s="6"/>
      <c r="S2651" s="6"/>
      <c r="T2651" s="6"/>
      <c r="U2651" s="6"/>
      <c r="V2651" s="6"/>
    </row>
    <row r="2652" spans="2:22" s="77" customFormat="1" x14ac:dyDescent="0.2">
      <c r="B2652" s="128"/>
      <c r="E2652" s="78"/>
      <c r="F2652" s="166"/>
      <c r="G2652" s="78"/>
      <c r="H2652" s="161"/>
      <c r="I2652" s="161"/>
      <c r="J2652" s="161"/>
      <c r="K2652" s="78"/>
      <c r="L2652" s="78"/>
      <c r="M2652" s="78"/>
      <c r="N2652" s="78"/>
      <c r="O2652" s="78"/>
      <c r="P2652" s="6"/>
      <c r="Q2652" s="6"/>
      <c r="R2652" s="6"/>
      <c r="S2652" s="6"/>
      <c r="T2652" s="6"/>
      <c r="U2652" s="6"/>
      <c r="V2652" s="6"/>
    </row>
    <row r="2653" spans="2:22" s="77" customFormat="1" x14ac:dyDescent="0.2">
      <c r="B2653" s="128"/>
      <c r="E2653" s="78"/>
      <c r="F2653" s="166"/>
      <c r="G2653" s="78"/>
      <c r="H2653" s="161"/>
      <c r="I2653" s="161"/>
      <c r="J2653" s="161"/>
      <c r="K2653" s="78"/>
      <c r="L2653" s="78"/>
      <c r="M2653" s="78"/>
      <c r="N2653" s="78"/>
      <c r="O2653" s="78"/>
      <c r="P2653" s="6"/>
      <c r="Q2653" s="6"/>
      <c r="R2653" s="6"/>
      <c r="S2653" s="6"/>
      <c r="T2653" s="6"/>
      <c r="U2653" s="6"/>
      <c r="V2653" s="6"/>
    </row>
    <row r="2654" spans="2:22" s="77" customFormat="1" x14ac:dyDescent="0.2">
      <c r="B2654" s="128"/>
      <c r="E2654" s="78"/>
      <c r="F2654" s="166"/>
      <c r="G2654" s="78"/>
      <c r="H2654" s="161"/>
      <c r="I2654" s="161"/>
      <c r="J2654" s="161"/>
      <c r="K2654" s="78"/>
      <c r="L2654" s="78"/>
      <c r="M2654" s="78"/>
      <c r="N2654" s="78"/>
      <c r="O2654" s="78"/>
      <c r="P2654" s="6"/>
      <c r="Q2654" s="6"/>
      <c r="R2654" s="6"/>
      <c r="S2654" s="6"/>
      <c r="T2654" s="6"/>
      <c r="U2654" s="6"/>
      <c r="V2654" s="6"/>
    </row>
    <row r="2655" spans="2:22" s="77" customFormat="1" x14ac:dyDescent="0.2">
      <c r="B2655" s="128"/>
      <c r="E2655" s="78"/>
      <c r="F2655" s="166"/>
      <c r="G2655" s="78"/>
      <c r="H2655" s="161"/>
      <c r="I2655" s="161"/>
      <c r="J2655" s="161"/>
      <c r="K2655" s="78"/>
      <c r="L2655" s="78"/>
      <c r="M2655" s="78"/>
      <c r="N2655" s="78"/>
      <c r="O2655" s="78"/>
      <c r="P2655" s="6"/>
      <c r="Q2655" s="6"/>
      <c r="R2655" s="6"/>
      <c r="S2655" s="6"/>
      <c r="T2655" s="6"/>
      <c r="U2655" s="6"/>
      <c r="V2655" s="6"/>
    </row>
    <row r="2656" spans="2:22" s="77" customFormat="1" x14ac:dyDescent="0.2">
      <c r="B2656" s="128"/>
      <c r="E2656" s="78"/>
      <c r="F2656" s="166"/>
      <c r="G2656" s="78"/>
      <c r="H2656" s="161"/>
      <c r="I2656" s="161"/>
      <c r="J2656" s="161"/>
      <c r="K2656" s="78"/>
      <c r="L2656" s="78"/>
      <c r="M2656" s="78"/>
      <c r="N2656" s="78"/>
      <c r="O2656" s="78"/>
      <c r="P2656" s="6"/>
      <c r="Q2656" s="6"/>
      <c r="R2656" s="6"/>
      <c r="S2656" s="6"/>
      <c r="T2656" s="6"/>
      <c r="U2656" s="6"/>
      <c r="V2656" s="6"/>
    </row>
    <row r="2657" spans="2:22" s="77" customFormat="1" x14ac:dyDescent="0.2">
      <c r="B2657" s="128"/>
      <c r="E2657" s="78"/>
      <c r="F2657" s="166"/>
      <c r="G2657" s="78"/>
      <c r="H2657" s="161"/>
      <c r="I2657" s="161"/>
      <c r="J2657" s="161"/>
      <c r="K2657" s="78"/>
      <c r="L2657" s="78"/>
      <c r="M2657" s="78"/>
      <c r="N2657" s="78"/>
      <c r="O2657" s="78"/>
      <c r="P2657" s="6"/>
      <c r="Q2657" s="6"/>
      <c r="R2657" s="6"/>
      <c r="S2657" s="6"/>
      <c r="T2657" s="6"/>
      <c r="U2657" s="6"/>
      <c r="V2657" s="6"/>
    </row>
    <row r="2658" spans="2:22" s="77" customFormat="1" x14ac:dyDescent="0.2">
      <c r="B2658" s="128"/>
      <c r="E2658" s="78"/>
      <c r="F2658" s="166"/>
      <c r="G2658" s="78"/>
      <c r="H2658" s="161"/>
      <c r="I2658" s="161"/>
      <c r="J2658" s="161"/>
      <c r="K2658" s="78"/>
      <c r="L2658" s="78"/>
      <c r="M2658" s="78"/>
      <c r="N2658" s="78"/>
      <c r="O2658" s="78"/>
      <c r="P2658" s="6"/>
      <c r="Q2658" s="6"/>
      <c r="R2658" s="6"/>
      <c r="S2658" s="6"/>
      <c r="T2658" s="6"/>
      <c r="U2658" s="6"/>
      <c r="V2658" s="6"/>
    </row>
    <row r="2659" spans="2:22" s="77" customFormat="1" x14ac:dyDescent="0.2">
      <c r="B2659" s="128"/>
      <c r="E2659" s="78"/>
      <c r="F2659" s="166"/>
      <c r="G2659" s="78"/>
      <c r="H2659" s="161"/>
      <c r="I2659" s="161"/>
      <c r="J2659" s="161"/>
      <c r="K2659" s="78"/>
      <c r="L2659" s="78"/>
      <c r="M2659" s="78"/>
      <c r="N2659" s="78"/>
      <c r="O2659" s="78"/>
      <c r="P2659" s="6"/>
      <c r="Q2659" s="6"/>
      <c r="R2659" s="6"/>
      <c r="S2659" s="6"/>
      <c r="T2659" s="6"/>
      <c r="U2659" s="6"/>
      <c r="V2659" s="6"/>
    </row>
    <row r="2660" spans="2:22" s="77" customFormat="1" x14ac:dyDescent="0.2">
      <c r="B2660" s="128"/>
      <c r="E2660" s="78"/>
      <c r="F2660" s="166"/>
      <c r="G2660" s="78"/>
      <c r="H2660" s="161"/>
      <c r="I2660" s="161"/>
      <c r="J2660" s="161"/>
      <c r="K2660" s="78"/>
      <c r="L2660" s="78"/>
      <c r="M2660" s="78"/>
      <c r="N2660" s="78"/>
      <c r="O2660" s="78"/>
      <c r="P2660" s="6"/>
      <c r="Q2660" s="6"/>
      <c r="R2660" s="6"/>
      <c r="S2660" s="6"/>
      <c r="T2660" s="6"/>
      <c r="U2660" s="6"/>
      <c r="V2660" s="6"/>
    </row>
    <row r="2661" spans="2:22" s="77" customFormat="1" x14ac:dyDescent="0.2">
      <c r="B2661" s="128"/>
      <c r="E2661" s="78"/>
      <c r="F2661" s="166"/>
      <c r="G2661" s="78"/>
      <c r="H2661" s="161"/>
      <c r="I2661" s="161"/>
      <c r="J2661" s="161"/>
      <c r="K2661" s="78"/>
      <c r="L2661" s="78"/>
      <c r="M2661" s="78"/>
      <c r="N2661" s="78"/>
      <c r="O2661" s="78"/>
      <c r="P2661" s="6"/>
      <c r="Q2661" s="6"/>
      <c r="R2661" s="6"/>
      <c r="S2661" s="6"/>
      <c r="T2661" s="6"/>
      <c r="U2661" s="6"/>
      <c r="V2661" s="6"/>
    </row>
    <row r="2662" spans="2:22" s="77" customFormat="1" x14ac:dyDescent="0.2">
      <c r="B2662" s="128"/>
      <c r="E2662" s="78"/>
      <c r="F2662" s="166"/>
      <c r="G2662" s="78"/>
      <c r="H2662" s="161"/>
      <c r="I2662" s="161"/>
      <c r="J2662" s="161"/>
      <c r="K2662" s="78"/>
      <c r="L2662" s="78"/>
      <c r="M2662" s="78"/>
      <c r="N2662" s="78"/>
      <c r="O2662" s="78"/>
      <c r="P2662" s="6"/>
      <c r="Q2662" s="6"/>
      <c r="R2662" s="6"/>
      <c r="S2662" s="6"/>
      <c r="T2662" s="6"/>
      <c r="U2662" s="6"/>
      <c r="V2662" s="6"/>
    </row>
    <row r="2663" spans="2:22" s="77" customFormat="1" x14ac:dyDescent="0.2">
      <c r="B2663" s="128"/>
      <c r="E2663" s="78"/>
      <c r="F2663" s="166"/>
      <c r="G2663" s="78"/>
      <c r="H2663" s="161"/>
      <c r="I2663" s="161"/>
      <c r="J2663" s="161"/>
      <c r="K2663" s="78"/>
      <c r="L2663" s="78"/>
      <c r="M2663" s="78"/>
      <c r="N2663" s="78"/>
      <c r="O2663" s="78"/>
      <c r="P2663" s="6"/>
      <c r="Q2663" s="6"/>
      <c r="R2663" s="6"/>
      <c r="S2663" s="6"/>
      <c r="T2663" s="6"/>
      <c r="U2663" s="6"/>
      <c r="V2663" s="6"/>
    </row>
    <row r="2664" spans="2:22" s="77" customFormat="1" x14ac:dyDescent="0.2">
      <c r="B2664" s="128"/>
      <c r="E2664" s="78"/>
      <c r="F2664" s="166"/>
      <c r="G2664" s="78"/>
      <c r="H2664" s="161"/>
      <c r="I2664" s="161"/>
      <c r="J2664" s="161"/>
      <c r="K2664" s="78"/>
      <c r="L2664" s="78"/>
      <c r="M2664" s="78"/>
      <c r="N2664" s="78"/>
      <c r="O2664" s="78"/>
      <c r="P2664" s="6"/>
      <c r="Q2664" s="6"/>
      <c r="R2664" s="6"/>
      <c r="S2664" s="6"/>
      <c r="T2664" s="6"/>
      <c r="U2664" s="6"/>
      <c r="V2664" s="6"/>
    </row>
    <row r="2665" spans="2:22" s="77" customFormat="1" x14ac:dyDescent="0.2">
      <c r="B2665" s="128"/>
      <c r="E2665" s="78"/>
      <c r="F2665" s="166"/>
      <c r="G2665" s="78"/>
      <c r="H2665" s="161"/>
      <c r="I2665" s="161"/>
      <c r="J2665" s="161"/>
      <c r="K2665" s="78"/>
      <c r="L2665" s="78"/>
      <c r="M2665" s="78"/>
      <c r="N2665" s="78"/>
      <c r="O2665" s="78"/>
      <c r="P2665" s="6"/>
      <c r="Q2665" s="6"/>
      <c r="R2665" s="6"/>
      <c r="S2665" s="6"/>
      <c r="T2665" s="6"/>
      <c r="U2665" s="6"/>
      <c r="V2665" s="6"/>
    </row>
    <row r="2666" spans="2:22" s="77" customFormat="1" x14ac:dyDescent="0.2">
      <c r="B2666" s="128"/>
      <c r="E2666" s="78"/>
      <c r="F2666" s="166"/>
      <c r="G2666" s="78"/>
      <c r="H2666" s="161"/>
      <c r="I2666" s="161"/>
      <c r="J2666" s="161"/>
      <c r="K2666" s="78"/>
      <c r="L2666" s="78"/>
      <c r="M2666" s="78"/>
      <c r="N2666" s="78"/>
      <c r="O2666" s="78"/>
      <c r="P2666" s="6"/>
      <c r="Q2666" s="6"/>
      <c r="R2666" s="6"/>
      <c r="S2666" s="6"/>
      <c r="T2666" s="6"/>
      <c r="U2666" s="6"/>
      <c r="V2666" s="6"/>
    </row>
    <row r="2667" spans="2:22" s="77" customFormat="1" x14ac:dyDescent="0.2">
      <c r="B2667" s="128"/>
      <c r="E2667" s="78"/>
      <c r="F2667" s="166"/>
      <c r="G2667" s="78"/>
      <c r="H2667" s="161"/>
      <c r="I2667" s="161"/>
      <c r="J2667" s="161"/>
      <c r="K2667" s="78"/>
      <c r="L2667" s="78"/>
      <c r="M2667" s="78"/>
      <c r="N2667" s="78"/>
      <c r="O2667" s="78"/>
      <c r="P2667" s="6"/>
      <c r="Q2667" s="6"/>
      <c r="R2667" s="6"/>
      <c r="S2667" s="6"/>
      <c r="T2667" s="6"/>
      <c r="U2667" s="6"/>
      <c r="V2667" s="6"/>
    </row>
    <row r="2668" spans="2:22" s="77" customFormat="1" x14ac:dyDescent="0.2">
      <c r="B2668" s="128"/>
      <c r="E2668" s="78"/>
      <c r="F2668" s="166"/>
      <c r="G2668" s="78"/>
      <c r="H2668" s="161"/>
      <c r="I2668" s="161"/>
      <c r="J2668" s="161"/>
      <c r="K2668" s="78"/>
      <c r="L2668" s="78"/>
      <c r="M2668" s="78"/>
      <c r="N2668" s="78"/>
      <c r="O2668" s="78"/>
      <c r="P2668" s="6"/>
      <c r="Q2668" s="6"/>
      <c r="R2668" s="6"/>
      <c r="S2668" s="6"/>
      <c r="T2668" s="6"/>
      <c r="U2668" s="6"/>
      <c r="V2668" s="6"/>
    </row>
    <row r="2669" spans="2:22" s="77" customFormat="1" x14ac:dyDescent="0.2">
      <c r="B2669" s="128"/>
      <c r="E2669" s="78"/>
      <c r="F2669" s="166"/>
      <c r="G2669" s="78"/>
      <c r="H2669" s="161"/>
      <c r="I2669" s="161"/>
      <c r="J2669" s="161"/>
      <c r="K2669" s="78"/>
      <c r="L2669" s="78"/>
      <c r="M2669" s="78"/>
      <c r="N2669" s="78"/>
      <c r="O2669" s="78"/>
      <c r="P2669" s="6"/>
      <c r="Q2669" s="6"/>
      <c r="R2669" s="6"/>
      <c r="S2669" s="6"/>
      <c r="T2669" s="6"/>
      <c r="U2669" s="6"/>
      <c r="V2669" s="6"/>
    </row>
    <row r="2670" spans="2:22" s="77" customFormat="1" x14ac:dyDescent="0.2">
      <c r="B2670" s="128"/>
      <c r="E2670" s="78"/>
      <c r="F2670" s="166"/>
      <c r="G2670" s="78"/>
      <c r="H2670" s="161"/>
      <c r="I2670" s="161"/>
      <c r="J2670" s="161"/>
      <c r="K2670" s="78"/>
      <c r="L2670" s="78"/>
      <c r="M2670" s="78"/>
      <c r="N2670" s="78"/>
      <c r="O2670" s="78"/>
      <c r="P2670" s="6"/>
      <c r="Q2670" s="6"/>
      <c r="R2670" s="6"/>
      <c r="S2670" s="6"/>
      <c r="T2670" s="6"/>
      <c r="U2670" s="6"/>
      <c r="V2670" s="6"/>
    </row>
    <row r="2671" spans="2:22" s="77" customFormat="1" x14ac:dyDescent="0.2">
      <c r="B2671" s="128"/>
      <c r="E2671" s="78"/>
      <c r="F2671" s="166"/>
      <c r="G2671" s="78"/>
      <c r="H2671" s="161"/>
      <c r="I2671" s="161"/>
      <c r="J2671" s="161"/>
      <c r="K2671" s="78"/>
      <c r="L2671" s="78"/>
      <c r="M2671" s="78"/>
      <c r="N2671" s="78"/>
      <c r="O2671" s="78"/>
      <c r="P2671" s="6"/>
      <c r="Q2671" s="6"/>
      <c r="R2671" s="6"/>
      <c r="S2671" s="6"/>
      <c r="T2671" s="6"/>
      <c r="U2671" s="6"/>
      <c r="V2671" s="6"/>
    </row>
    <row r="2672" spans="2:22" s="77" customFormat="1" x14ac:dyDescent="0.2">
      <c r="B2672" s="128"/>
      <c r="E2672" s="78"/>
      <c r="F2672" s="166"/>
      <c r="G2672" s="78"/>
      <c r="H2672" s="161"/>
      <c r="I2672" s="161"/>
      <c r="J2672" s="161"/>
      <c r="K2672" s="78"/>
      <c r="L2672" s="78"/>
      <c r="M2672" s="78"/>
      <c r="N2672" s="78"/>
      <c r="O2672" s="78"/>
      <c r="P2672" s="6"/>
      <c r="Q2672" s="6"/>
      <c r="R2672" s="6"/>
      <c r="S2672" s="6"/>
      <c r="T2672" s="6"/>
      <c r="U2672" s="6"/>
      <c r="V2672" s="6"/>
    </row>
    <row r="2673" spans="2:22" s="77" customFormat="1" x14ac:dyDescent="0.2">
      <c r="B2673" s="128"/>
      <c r="E2673" s="78"/>
      <c r="F2673" s="166"/>
      <c r="G2673" s="78"/>
      <c r="H2673" s="161"/>
      <c r="I2673" s="161"/>
      <c r="J2673" s="161"/>
      <c r="K2673" s="78"/>
      <c r="L2673" s="78"/>
      <c r="M2673" s="78"/>
      <c r="N2673" s="78"/>
      <c r="O2673" s="78"/>
      <c r="P2673" s="6"/>
      <c r="Q2673" s="6"/>
      <c r="R2673" s="6"/>
      <c r="S2673" s="6"/>
      <c r="T2673" s="6"/>
      <c r="U2673" s="6"/>
      <c r="V2673" s="6"/>
    </row>
    <row r="2674" spans="2:22" s="77" customFormat="1" x14ac:dyDescent="0.2">
      <c r="B2674" s="128"/>
      <c r="E2674" s="78"/>
      <c r="F2674" s="166"/>
      <c r="G2674" s="78"/>
      <c r="H2674" s="161"/>
      <c r="I2674" s="161"/>
      <c r="J2674" s="161"/>
      <c r="K2674" s="78"/>
      <c r="L2674" s="78"/>
      <c r="M2674" s="78"/>
      <c r="N2674" s="78"/>
      <c r="O2674" s="78"/>
      <c r="P2674" s="6"/>
      <c r="Q2674" s="6"/>
      <c r="R2674" s="6"/>
      <c r="S2674" s="6"/>
      <c r="T2674" s="6"/>
      <c r="U2674" s="6"/>
      <c r="V2674" s="6"/>
    </row>
    <row r="2675" spans="2:22" s="77" customFormat="1" x14ac:dyDescent="0.2">
      <c r="B2675" s="128"/>
      <c r="E2675" s="78"/>
      <c r="F2675" s="166"/>
      <c r="G2675" s="78"/>
      <c r="H2675" s="161"/>
      <c r="I2675" s="161"/>
      <c r="J2675" s="161"/>
      <c r="K2675" s="78"/>
      <c r="L2675" s="78"/>
      <c r="M2675" s="78"/>
      <c r="N2675" s="78"/>
      <c r="O2675" s="78"/>
      <c r="P2675" s="6"/>
      <c r="Q2675" s="6"/>
      <c r="R2675" s="6"/>
      <c r="S2675" s="6"/>
      <c r="T2675" s="6"/>
      <c r="U2675" s="6"/>
      <c r="V2675" s="6"/>
    </row>
    <row r="2676" spans="2:22" s="77" customFormat="1" x14ac:dyDescent="0.2">
      <c r="B2676" s="128"/>
      <c r="E2676" s="78"/>
      <c r="F2676" s="166"/>
      <c r="G2676" s="78"/>
      <c r="H2676" s="161"/>
      <c r="I2676" s="161"/>
      <c r="J2676" s="161"/>
      <c r="K2676" s="78"/>
      <c r="L2676" s="78"/>
      <c r="M2676" s="78"/>
      <c r="N2676" s="78"/>
      <c r="O2676" s="78"/>
      <c r="P2676" s="6"/>
      <c r="Q2676" s="6"/>
      <c r="R2676" s="6"/>
      <c r="S2676" s="6"/>
      <c r="T2676" s="6"/>
      <c r="U2676" s="6"/>
      <c r="V2676" s="6"/>
    </row>
    <row r="2677" spans="2:22" s="77" customFormat="1" x14ac:dyDescent="0.2">
      <c r="B2677" s="128"/>
      <c r="E2677" s="78"/>
      <c r="F2677" s="166"/>
      <c r="G2677" s="78"/>
      <c r="H2677" s="161"/>
      <c r="I2677" s="161"/>
      <c r="J2677" s="161"/>
      <c r="K2677" s="78"/>
      <c r="L2677" s="78"/>
      <c r="M2677" s="78"/>
      <c r="N2677" s="78"/>
      <c r="O2677" s="78"/>
      <c r="P2677" s="6"/>
      <c r="Q2677" s="6"/>
      <c r="R2677" s="6"/>
      <c r="S2677" s="6"/>
      <c r="T2677" s="6"/>
      <c r="U2677" s="6"/>
      <c r="V2677" s="6"/>
    </row>
    <row r="2678" spans="2:22" s="77" customFormat="1" x14ac:dyDescent="0.2">
      <c r="B2678" s="128"/>
      <c r="E2678" s="78"/>
      <c r="F2678" s="166"/>
      <c r="G2678" s="78"/>
      <c r="H2678" s="161"/>
      <c r="I2678" s="161"/>
      <c r="J2678" s="161"/>
      <c r="K2678" s="78"/>
      <c r="L2678" s="78"/>
      <c r="M2678" s="78"/>
      <c r="N2678" s="78"/>
      <c r="O2678" s="78"/>
      <c r="P2678" s="6"/>
      <c r="Q2678" s="6"/>
      <c r="R2678" s="6"/>
      <c r="S2678" s="6"/>
      <c r="T2678" s="6"/>
      <c r="U2678" s="6"/>
      <c r="V2678" s="6"/>
    </row>
    <row r="2679" spans="2:22" s="77" customFormat="1" x14ac:dyDescent="0.2">
      <c r="B2679" s="128"/>
      <c r="E2679" s="78"/>
      <c r="F2679" s="166"/>
      <c r="G2679" s="78"/>
      <c r="H2679" s="161"/>
      <c r="I2679" s="161"/>
      <c r="J2679" s="161"/>
      <c r="K2679" s="78"/>
      <c r="L2679" s="78"/>
      <c r="M2679" s="78"/>
      <c r="N2679" s="78"/>
      <c r="O2679" s="78"/>
      <c r="P2679" s="6"/>
      <c r="Q2679" s="6"/>
      <c r="R2679" s="6"/>
      <c r="S2679" s="6"/>
      <c r="T2679" s="6"/>
      <c r="U2679" s="6"/>
      <c r="V2679" s="6"/>
    </row>
    <row r="2680" spans="2:22" s="77" customFormat="1" x14ac:dyDescent="0.2">
      <c r="B2680" s="128"/>
      <c r="E2680" s="78"/>
      <c r="F2680" s="166"/>
      <c r="G2680" s="78"/>
      <c r="H2680" s="161"/>
      <c r="I2680" s="161"/>
      <c r="J2680" s="161"/>
      <c r="K2680" s="78"/>
      <c r="L2680" s="78"/>
      <c r="M2680" s="78"/>
      <c r="N2680" s="78"/>
      <c r="O2680" s="78"/>
      <c r="P2680" s="6"/>
      <c r="Q2680" s="6"/>
      <c r="R2680" s="6"/>
      <c r="S2680" s="6"/>
      <c r="T2680" s="6"/>
      <c r="U2680" s="6"/>
      <c r="V2680" s="6"/>
    </row>
    <row r="2681" spans="2:22" s="77" customFormat="1" x14ac:dyDescent="0.2">
      <c r="B2681" s="128"/>
      <c r="E2681" s="78"/>
      <c r="F2681" s="166"/>
      <c r="G2681" s="78"/>
      <c r="H2681" s="161"/>
      <c r="I2681" s="161"/>
      <c r="J2681" s="161"/>
      <c r="K2681" s="78"/>
      <c r="L2681" s="78"/>
      <c r="M2681" s="78"/>
      <c r="N2681" s="78"/>
      <c r="O2681" s="78"/>
      <c r="P2681" s="6"/>
      <c r="Q2681" s="6"/>
      <c r="R2681" s="6"/>
      <c r="S2681" s="6"/>
      <c r="T2681" s="6"/>
      <c r="U2681" s="6"/>
      <c r="V2681" s="6"/>
    </row>
    <row r="2682" spans="2:22" s="77" customFormat="1" x14ac:dyDescent="0.2">
      <c r="B2682" s="128"/>
      <c r="E2682" s="78"/>
      <c r="F2682" s="166"/>
      <c r="G2682" s="78"/>
      <c r="H2682" s="161"/>
      <c r="I2682" s="161"/>
      <c r="J2682" s="161"/>
      <c r="K2682" s="78"/>
      <c r="L2682" s="78"/>
      <c r="M2682" s="78"/>
      <c r="N2682" s="78"/>
      <c r="O2682" s="78"/>
      <c r="P2682" s="6"/>
      <c r="Q2682" s="6"/>
      <c r="R2682" s="6"/>
      <c r="S2682" s="6"/>
      <c r="T2682" s="6"/>
      <c r="U2682" s="6"/>
      <c r="V2682" s="6"/>
    </row>
    <row r="2683" spans="2:22" s="77" customFormat="1" x14ac:dyDescent="0.2">
      <c r="B2683" s="128"/>
      <c r="E2683" s="78"/>
      <c r="F2683" s="166"/>
      <c r="G2683" s="78"/>
      <c r="H2683" s="161"/>
      <c r="I2683" s="161"/>
      <c r="J2683" s="161"/>
      <c r="K2683" s="78"/>
      <c r="L2683" s="78"/>
      <c r="M2683" s="78"/>
      <c r="N2683" s="78"/>
      <c r="O2683" s="78"/>
      <c r="P2683" s="6"/>
      <c r="Q2683" s="6"/>
      <c r="R2683" s="6"/>
      <c r="S2683" s="6"/>
      <c r="T2683" s="6"/>
      <c r="U2683" s="6"/>
      <c r="V2683" s="6"/>
    </row>
    <row r="2684" spans="2:22" s="77" customFormat="1" x14ac:dyDescent="0.2">
      <c r="B2684" s="128"/>
      <c r="E2684" s="78"/>
      <c r="F2684" s="166"/>
      <c r="G2684" s="78"/>
      <c r="H2684" s="161"/>
      <c r="I2684" s="161"/>
      <c r="J2684" s="161"/>
      <c r="K2684" s="78"/>
      <c r="L2684" s="78"/>
      <c r="M2684" s="78"/>
      <c r="N2684" s="78"/>
      <c r="O2684" s="78"/>
      <c r="P2684" s="6"/>
      <c r="Q2684" s="6"/>
      <c r="R2684" s="6"/>
      <c r="S2684" s="6"/>
      <c r="T2684" s="6"/>
      <c r="U2684" s="6"/>
      <c r="V2684" s="6"/>
    </row>
    <row r="2685" spans="2:22" s="77" customFormat="1" x14ac:dyDescent="0.2">
      <c r="B2685" s="128"/>
      <c r="E2685" s="78"/>
      <c r="F2685" s="166"/>
      <c r="G2685" s="78"/>
      <c r="H2685" s="161"/>
      <c r="I2685" s="161"/>
      <c r="J2685" s="161"/>
      <c r="K2685" s="78"/>
      <c r="L2685" s="78"/>
      <c r="M2685" s="78"/>
      <c r="N2685" s="78"/>
      <c r="O2685" s="78"/>
      <c r="P2685" s="6"/>
      <c r="Q2685" s="6"/>
      <c r="R2685" s="6"/>
      <c r="S2685" s="6"/>
      <c r="T2685" s="6"/>
      <c r="U2685" s="6"/>
      <c r="V2685" s="6"/>
    </row>
    <row r="2686" spans="2:22" s="77" customFormat="1" x14ac:dyDescent="0.2">
      <c r="B2686" s="128"/>
      <c r="E2686" s="78"/>
      <c r="F2686" s="166"/>
      <c r="G2686" s="78"/>
      <c r="H2686" s="161"/>
      <c r="I2686" s="161"/>
      <c r="J2686" s="161"/>
      <c r="K2686" s="78"/>
      <c r="L2686" s="78"/>
      <c r="M2686" s="78"/>
      <c r="N2686" s="78"/>
      <c r="O2686" s="78"/>
      <c r="P2686" s="6"/>
      <c r="Q2686" s="6"/>
      <c r="R2686" s="6"/>
      <c r="S2686" s="6"/>
      <c r="T2686" s="6"/>
      <c r="U2686" s="6"/>
      <c r="V2686" s="6"/>
    </row>
    <row r="2687" spans="2:22" s="77" customFormat="1" x14ac:dyDescent="0.2">
      <c r="B2687" s="128"/>
      <c r="E2687" s="78"/>
      <c r="F2687" s="166"/>
      <c r="G2687" s="78"/>
      <c r="H2687" s="161"/>
      <c r="I2687" s="161"/>
      <c r="J2687" s="161"/>
      <c r="K2687" s="78"/>
      <c r="L2687" s="78"/>
      <c r="M2687" s="78"/>
      <c r="N2687" s="78"/>
      <c r="O2687" s="78"/>
      <c r="P2687" s="6"/>
      <c r="Q2687" s="6"/>
      <c r="R2687" s="6"/>
      <c r="S2687" s="6"/>
      <c r="T2687" s="6"/>
      <c r="U2687" s="6"/>
      <c r="V2687" s="6"/>
    </row>
    <row r="2688" spans="2:22" s="77" customFormat="1" x14ac:dyDescent="0.2">
      <c r="B2688" s="128"/>
      <c r="E2688" s="78"/>
      <c r="F2688" s="166"/>
      <c r="G2688" s="78"/>
      <c r="H2688" s="161"/>
      <c r="I2688" s="161"/>
      <c r="J2688" s="161"/>
      <c r="K2688" s="78"/>
      <c r="L2688" s="78"/>
      <c r="M2688" s="78"/>
      <c r="N2688" s="78"/>
      <c r="O2688" s="78"/>
      <c r="P2688" s="6"/>
      <c r="Q2688" s="6"/>
      <c r="R2688" s="6"/>
      <c r="S2688" s="6"/>
      <c r="T2688" s="6"/>
      <c r="U2688" s="6"/>
      <c r="V2688" s="6"/>
    </row>
    <row r="2689" spans="2:22" s="77" customFormat="1" x14ac:dyDescent="0.2">
      <c r="B2689" s="128"/>
      <c r="E2689" s="78"/>
      <c r="F2689" s="166"/>
      <c r="G2689" s="78"/>
      <c r="H2689" s="161"/>
      <c r="I2689" s="161"/>
      <c r="J2689" s="161"/>
      <c r="K2689" s="78"/>
      <c r="L2689" s="78"/>
      <c r="M2689" s="78"/>
      <c r="N2689" s="78"/>
      <c r="O2689" s="78"/>
      <c r="P2689" s="6"/>
      <c r="Q2689" s="6"/>
      <c r="R2689" s="6"/>
      <c r="S2689" s="6"/>
      <c r="T2689" s="6"/>
      <c r="U2689" s="6"/>
      <c r="V2689" s="6"/>
    </row>
    <row r="2690" spans="2:22" s="77" customFormat="1" x14ac:dyDescent="0.2">
      <c r="B2690" s="128"/>
      <c r="E2690" s="78"/>
      <c r="F2690" s="166"/>
      <c r="G2690" s="78"/>
      <c r="H2690" s="161"/>
      <c r="I2690" s="161"/>
      <c r="J2690" s="161"/>
      <c r="K2690" s="78"/>
      <c r="L2690" s="78"/>
      <c r="M2690" s="78"/>
      <c r="N2690" s="78"/>
      <c r="O2690" s="78"/>
      <c r="P2690" s="6"/>
      <c r="Q2690" s="6"/>
      <c r="R2690" s="6"/>
      <c r="S2690" s="6"/>
      <c r="T2690" s="6"/>
      <c r="U2690" s="6"/>
      <c r="V2690" s="6"/>
    </row>
    <row r="2691" spans="2:22" s="77" customFormat="1" x14ac:dyDescent="0.2">
      <c r="B2691" s="128"/>
      <c r="E2691" s="78"/>
      <c r="F2691" s="166"/>
      <c r="G2691" s="78"/>
      <c r="H2691" s="161"/>
      <c r="I2691" s="161"/>
      <c r="J2691" s="161"/>
      <c r="K2691" s="78"/>
      <c r="L2691" s="78"/>
      <c r="M2691" s="78"/>
      <c r="N2691" s="78"/>
      <c r="O2691" s="78"/>
      <c r="P2691" s="6"/>
      <c r="Q2691" s="6"/>
      <c r="R2691" s="6"/>
      <c r="S2691" s="6"/>
      <c r="T2691" s="6"/>
      <c r="U2691" s="6"/>
      <c r="V2691" s="6"/>
    </row>
    <row r="2692" spans="2:22" s="77" customFormat="1" x14ac:dyDescent="0.2">
      <c r="B2692" s="128"/>
      <c r="E2692" s="78"/>
      <c r="F2692" s="166"/>
      <c r="G2692" s="78"/>
      <c r="H2692" s="161"/>
      <c r="I2692" s="161"/>
      <c r="J2692" s="161"/>
      <c r="K2692" s="78"/>
      <c r="L2692" s="78"/>
      <c r="M2692" s="78"/>
      <c r="N2692" s="78"/>
      <c r="O2692" s="78"/>
      <c r="P2692" s="6"/>
      <c r="Q2692" s="6"/>
      <c r="R2692" s="6"/>
      <c r="S2692" s="6"/>
      <c r="T2692" s="6"/>
      <c r="U2692" s="6"/>
      <c r="V2692" s="6"/>
    </row>
    <row r="2693" spans="2:22" s="77" customFormat="1" x14ac:dyDescent="0.2">
      <c r="B2693" s="128"/>
      <c r="E2693" s="78"/>
      <c r="F2693" s="166"/>
      <c r="G2693" s="78"/>
      <c r="H2693" s="161"/>
      <c r="I2693" s="161"/>
      <c r="J2693" s="161"/>
      <c r="K2693" s="78"/>
      <c r="L2693" s="78"/>
      <c r="M2693" s="78"/>
      <c r="N2693" s="78"/>
      <c r="O2693" s="78"/>
      <c r="P2693" s="6"/>
      <c r="Q2693" s="6"/>
      <c r="R2693" s="6"/>
      <c r="S2693" s="6"/>
      <c r="T2693" s="6"/>
      <c r="U2693" s="6"/>
      <c r="V2693" s="6"/>
    </row>
    <row r="2694" spans="2:22" s="77" customFormat="1" x14ac:dyDescent="0.2">
      <c r="B2694" s="128"/>
      <c r="E2694" s="78"/>
      <c r="F2694" s="166"/>
      <c r="G2694" s="78"/>
      <c r="H2694" s="161"/>
      <c r="I2694" s="161"/>
      <c r="J2694" s="161"/>
      <c r="K2694" s="78"/>
      <c r="L2694" s="78"/>
      <c r="M2694" s="78"/>
      <c r="N2694" s="78"/>
      <c r="O2694" s="78"/>
      <c r="P2694" s="6"/>
      <c r="Q2694" s="6"/>
      <c r="R2694" s="6"/>
      <c r="S2694" s="6"/>
      <c r="T2694" s="6"/>
      <c r="U2694" s="6"/>
      <c r="V2694" s="6"/>
    </row>
    <row r="2695" spans="2:22" s="77" customFormat="1" x14ac:dyDescent="0.2">
      <c r="B2695" s="128"/>
      <c r="E2695" s="78"/>
      <c r="F2695" s="166"/>
      <c r="G2695" s="78"/>
      <c r="H2695" s="161"/>
      <c r="I2695" s="161"/>
      <c r="J2695" s="161"/>
      <c r="K2695" s="78"/>
      <c r="L2695" s="78"/>
      <c r="M2695" s="78"/>
      <c r="N2695" s="78"/>
      <c r="O2695" s="78"/>
      <c r="P2695" s="6"/>
      <c r="Q2695" s="6"/>
      <c r="R2695" s="6"/>
      <c r="S2695" s="6"/>
      <c r="T2695" s="6"/>
      <c r="U2695" s="6"/>
      <c r="V2695" s="6"/>
    </row>
    <row r="2696" spans="2:22" s="77" customFormat="1" x14ac:dyDescent="0.2">
      <c r="B2696" s="128"/>
      <c r="E2696" s="78"/>
      <c r="F2696" s="166"/>
      <c r="G2696" s="78"/>
      <c r="H2696" s="161"/>
      <c r="I2696" s="161"/>
      <c r="J2696" s="161"/>
      <c r="K2696" s="78"/>
      <c r="L2696" s="78"/>
      <c r="M2696" s="78"/>
      <c r="N2696" s="78"/>
      <c r="O2696" s="78"/>
      <c r="P2696" s="6"/>
      <c r="Q2696" s="6"/>
      <c r="R2696" s="6"/>
      <c r="S2696" s="6"/>
      <c r="T2696" s="6"/>
      <c r="U2696" s="6"/>
      <c r="V2696" s="6"/>
    </row>
    <row r="2697" spans="2:22" s="77" customFormat="1" x14ac:dyDescent="0.2">
      <c r="B2697" s="128"/>
      <c r="E2697" s="78"/>
      <c r="F2697" s="166"/>
      <c r="G2697" s="78"/>
      <c r="H2697" s="161"/>
      <c r="I2697" s="161"/>
      <c r="J2697" s="161"/>
      <c r="K2697" s="78"/>
      <c r="L2697" s="78"/>
      <c r="M2697" s="78"/>
      <c r="N2697" s="78"/>
      <c r="O2697" s="78"/>
      <c r="P2697" s="6"/>
      <c r="Q2697" s="6"/>
      <c r="R2697" s="6"/>
      <c r="S2697" s="6"/>
      <c r="T2697" s="6"/>
      <c r="U2697" s="6"/>
      <c r="V2697" s="6"/>
    </row>
    <row r="2698" spans="2:22" s="77" customFormat="1" x14ac:dyDescent="0.2">
      <c r="B2698" s="128"/>
      <c r="E2698" s="78"/>
      <c r="F2698" s="166"/>
      <c r="G2698" s="78"/>
      <c r="H2698" s="161"/>
      <c r="I2698" s="161"/>
      <c r="J2698" s="161"/>
      <c r="K2698" s="78"/>
      <c r="L2698" s="78"/>
      <c r="M2698" s="78"/>
      <c r="N2698" s="78"/>
      <c r="O2698" s="78"/>
      <c r="P2698" s="6"/>
      <c r="Q2698" s="6"/>
      <c r="R2698" s="6"/>
      <c r="S2698" s="6"/>
      <c r="T2698" s="6"/>
      <c r="U2698" s="6"/>
      <c r="V2698" s="6"/>
    </row>
    <row r="2699" spans="2:22" s="77" customFormat="1" x14ac:dyDescent="0.2">
      <c r="B2699" s="128"/>
      <c r="E2699" s="78"/>
      <c r="F2699" s="166"/>
      <c r="G2699" s="78"/>
      <c r="H2699" s="161"/>
      <c r="I2699" s="161"/>
      <c r="J2699" s="161"/>
      <c r="K2699" s="78"/>
      <c r="L2699" s="78"/>
      <c r="M2699" s="78"/>
      <c r="N2699" s="78"/>
      <c r="O2699" s="78"/>
      <c r="P2699" s="6"/>
      <c r="Q2699" s="6"/>
      <c r="R2699" s="6"/>
      <c r="S2699" s="6"/>
      <c r="T2699" s="6"/>
      <c r="U2699" s="6"/>
      <c r="V2699" s="6"/>
    </row>
    <row r="2700" spans="2:22" s="77" customFormat="1" x14ac:dyDescent="0.2">
      <c r="B2700" s="128"/>
      <c r="E2700" s="78"/>
      <c r="F2700" s="166"/>
      <c r="G2700" s="78"/>
      <c r="H2700" s="161"/>
      <c r="I2700" s="161"/>
      <c r="J2700" s="161"/>
      <c r="K2700" s="78"/>
      <c r="L2700" s="78"/>
      <c r="M2700" s="78"/>
      <c r="N2700" s="78"/>
      <c r="O2700" s="78"/>
      <c r="P2700" s="6"/>
      <c r="Q2700" s="6"/>
      <c r="R2700" s="6"/>
      <c r="S2700" s="6"/>
      <c r="T2700" s="6"/>
      <c r="U2700" s="6"/>
      <c r="V2700" s="6"/>
    </row>
    <row r="2701" spans="2:22" s="77" customFormat="1" x14ac:dyDescent="0.2">
      <c r="B2701" s="128"/>
      <c r="E2701" s="78"/>
      <c r="F2701" s="166"/>
      <c r="G2701" s="78"/>
      <c r="H2701" s="161"/>
      <c r="I2701" s="161"/>
      <c r="J2701" s="161"/>
      <c r="K2701" s="78"/>
      <c r="L2701" s="78"/>
      <c r="M2701" s="78"/>
      <c r="N2701" s="78"/>
      <c r="O2701" s="78"/>
      <c r="P2701" s="6"/>
      <c r="Q2701" s="6"/>
      <c r="R2701" s="6"/>
      <c r="S2701" s="6"/>
      <c r="T2701" s="6"/>
      <c r="U2701" s="6"/>
      <c r="V2701" s="6"/>
    </row>
    <row r="2702" spans="2:22" s="77" customFormat="1" x14ac:dyDescent="0.2">
      <c r="B2702" s="128"/>
      <c r="E2702" s="78"/>
      <c r="F2702" s="166"/>
      <c r="G2702" s="78"/>
      <c r="H2702" s="161"/>
      <c r="I2702" s="161"/>
      <c r="J2702" s="161"/>
      <c r="K2702" s="78"/>
      <c r="L2702" s="78"/>
      <c r="M2702" s="78"/>
      <c r="N2702" s="78"/>
      <c r="O2702" s="78"/>
      <c r="P2702" s="6"/>
      <c r="Q2702" s="6"/>
      <c r="R2702" s="6"/>
      <c r="S2702" s="6"/>
      <c r="T2702" s="6"/>
      <c r="U2702" s="6"/>
      <c r="V2702" s="6"/>
    </row>
    <row r="2703" spans="2:22" s="77" customFormat="1" x14ac:dyDescent="0.2">
      <c r="B2703" s="128"/>
      <c r="E2703" s="78"/>
      <c r="F2703" s="166"/>
      <c r="G2703" s="78"/>
      <c r="H2703" s="161"/>
      <c r="I2703" s="161"/>
      <c r="J2703" s="161"/>
      <c r="K2703" s="78"/>
      <c r="L2703" s="78"/>
      <c r="M2703" s="78"/>
      <c r="N2703" s="78"/>
      <c r="O2703" s="78"/>
      <c r="P2703" s="6"/>
      <c r="Q2703" s="6"/>
      <c r="R2703" s="6"/>
      <c r="S2703" s="6"/>
      <c r="T2703" s="6"/>
      <c r="U2703" s="6"/>
      <c r="V2703" s="6"/>
    </row>
    <row r="2704" spans="2:22" s="77" customFormat="1" x14ac:dyDescent="0.2">
      <c r="B2704" s="128"/>
      <c r="E2704" s="78"/>
      <c r="F2704" s="166"/>
      <c r="G2704" s="78"/>
      <c r="H2704" s="161"/>
      <c r="I2704" s="161"/>
      <c r="J2704" s="161"/>
      <c r="K2704" s="78"/>
      <c r="L2704" s="78"/>
      <c r="M2704" s="78"/>
      <c r="N2704" s="78"/>
      <c r="O2704" s="78"/>
      <c r="P2704" s="6"/>
      <c r="Q2704" s="6"/>
      <c r="R2704" s="6"/>
      <c r="S2704" s="6"/>
      <c r="T2704" s="6"/>
      <c r="U2704" s="6"/>
      <c r="V2704" s="6"/>
    </row>
    <row r="2705" spans="2:22" s="77" customFormat="1" x14ac:dyDescent="0.2">
      <c r="B2705" s="128"/>
      <c r="E2705" s="78"/>
      <c r="F2705" s="166"/>
      <c r="G2705" s="78"/>
      <c r="H2705" s="161"/>
      <c r="I2705" s="161"/>
      <c r="J2705" s="161"/>
      <c r="K2705" s="78"/>
      <c r="L2705" s="78"/>
      <c r="M2705" s="78"/>
      <c r="N2705" s="78"/>
      <c r="O2705" s="78"/>
      <c r="P2705" s="6"/>
      <c r="Q2705" s="6"/>
      <c r="R2705" s="6"/>
      <c r="S2705" s="6"/>
      <c r="T2705" s="6"/>
      <c r="U2705" s="6"/>
      <c r="V2705" s="6"/>
    </row>
    <row r="2706" spans="2:22" s="77" customFormat="1" x14ac:dyDescent="0.2">
      <c r="B2706" s="128"/>
      <c r="E2706" s="78"/>
      <c r="F2706" s="166"/>
      <c r="G2706" s="78"/>
      <c r="H2706" s="161"/>
      <c r="I2706" s="161"/>
      <c r="J2706" s="161"/>
      <c r="K2706" s="78"/>
      <c r="L2706" s="78"/>
      <c r="M2706" s="78"/>
      <c r="N2706" s="78"/>
      <c r="O2706" s="78"/>
      <c r="P2706" s="6"/>
      <c r="Q2706" s="6"/>
      <c r="R2706" s="6"/>
      <c r="S2706" s="6"/>
      <c r="T2706" s="6"/>
      <c r="U2706" s="6"/>
      <c r="V2706" s="6"/>
    </row>
    <row r="2707" spans="2:22" s="77" customFormat="1" x14ac:dyDescent="0.2">
      <c r="B2707" s="128"/>
      <c r="E2707" s="78"/>
      <c r="F2707" s="166"/>
      <c r="G2707" s="78"/>
      <c r="H2707" s="161"/>
      <c r="I2707" s="161"/>
      <c r="J2707" s="161"/>
      <c r="K2707" s="78"/>
      <c r="L2707" s="78"/>
      <c r="M2707" s="78"/>
      <c r="N2707" s="78"/>
      <c r="O2707" s="78"/>
      <c r="P2707" s="6"/>
      <c r="Q2707" s="6"/>
      <c r="R2707" s="6"/>
      <c r="S2707" s="6"/>
      <c r="T2707" s="6"/>
      <c r="U2707" s="6"/>
      <c r="V2707" s="6"/>
    </row>
    <row r="2708" spans="2:22" s="77" customFormat="1" x14ac:dyDescent="0.2">
      <c r="B2708" s="128"/>
      <c r="E2708" s="78"/>
      <c r="F2708" s="166"/>
      <c r="G2708" s="78"/>
      <c r="H2708" s="161"/>
      <c r="I2708" s="161"/>
      <c r="J2708" s="161"/>
      <c r="K2708" s="78"/>
      <c r="L2708" s="78"/>
      <c r="M2708" s="78"/>
      <c r="N2708" s="78"/>
      <c r="O2708" s="78"/>
      <c r="P2708" s="6"/>
      <c r="Q2708" s="6"/>
      <c r="R2708" s="6"/>
      <c r="S2708" s="6"/>
      <c r="T2708" s="6"/>
      <c r="U2708" s="6"/>
      <c r="V2708" s="6"/>
    </row>
    <row r="2709" spans="2:22" s="77" customFormat="1" x14ac:dyDescent="0.2">
      <c r="B2709" s="128"/>
      <c r="E2709" s="78"/>
      <c r="F2709" s="166"/>
      <c r="G2709" s="78"/>
      <c r="H2709" s="161"/>
      <c r="I2709" s="161"/>
      <c r="J2709" s="161"/>
      <c r="K2709" s="78"/>
      <c r="L2709" s="78"/>
      <c r="M2709" s="78"/>
      <c r="N2709" s="78"/>
      <c r="O2709" s="78"/>
      <c r="P2709" s="6"/>
      <c r="Q2709" s="6"/>
      <c r="R2709" s="6"/>
      <c r="S2709" s="6"/>
      <c r="T2709" s="6"/>
      <c r="U2709" s="6"/>
      <c r="V2709" s="6"/>
    </row>
    <row r="2710" spans="2:22" s="77" customFormat="1" x14ac:dyDescent="0.2">
      <c r="B2710" s="128"/>
      <c r="E2710" s="78"/>
      <c r="F2710" s="166"/>
      <c r="G2710" s="78"/>
      <c r="H2710" s="161"/>
      <c r="I2710" s="161"/>
      <c r="J2710" s="161"/>
      <c r="K2710" s="78"/>
      <c r="L2710" s="78"/>
      <c r="M2710" s="78"/>
      <c r="N2710" s="78"/>
      <c r="O2710" s="78"/>
      <c r="P2710" s="6"/>
      <c r="Q2710" s="6"/>
      <c r="R2710" s="6"/>
      <c r="S2710" s="6"/>
      <c r="T2710" s="6"/>
      <c r="U2710" s="6"/>
      <c r="V2710" s="6"/>
    </row>
    <row r="2711" spans="2:22" s="77" customFormat="1" x14ac:dyDescent="0.2">
      <c r="B2711" s="128"/>
      <c r="E2711" s="78"/>
      <c r="F2711" s="166"/>
      <c r="G2711" s="78"/>
      <c r="H2711" s="161"/>
      <c r="I2711" s="161"/>
      <c r="J2711" s="161"/>
      <c r="K2711" s="78"/>
      <c r="L2711" s="78"/>
      <c r="M2711" s="78"/>
      <c r="N2711" s="78"/>
      <c r="O2711" s="78"/>
      <c r="P2711" s="6"/>
      <c r="Q2711" s="6"/>
      <c r="R2711" s="6"/>
      <c r="S2711" s="6"/>
      <c r="T2711" s="6"/>
      <c r="U2711" s="6"/>
      <c r="V2711" s="6"/>
    </row>
    <row r="2712" spans="2:22" s="77" customFormat="1" x14ac:dyDescent="0.2">
      <c r="B2712" s="128"/>
      <c r="E2712" s="78"/>
      <c r="F2712" s="166"/>
      <c r="G2712" s="78"/>
      <c r="H2712" s="161"/>
      <c r="I2712" s="161"/>
      <c r="J2712" s="161"/>
      <c r="K2712" s="78"/>
      <c r="L2712" s="78"/>
      <c r="M2712" s="78"/>
      <c r="N2712" s="78"/>
      <c r="O2712" s="78"/>
      <c r="P2712" s="6"/>
      <c r="Q2712" s="6"/>
      <c r="R2712" s="6"/>
      <c r="S2712" s="6"/>
      <c r="T2712" s="6"/>
      <c r="U2712" s="6"/>
      <c r="V2712" s="6"/>
    </row>
    <row r="2713" spans="2:22" s="77" customFormat="1" x14ac:dyDescent="0.2">
      <c r="B2713" s="128"/>
      <c r="E2713" s="78"/>
      <c r="F2713" s="166"/>
      <c r="G2713" s="78"/>
      <c r="H2713" s="161"/>
      <c r="I2713" s="161"/>
      <c r="J2713" s="161"/>
      <c r="K2713" s="78"/>
      <c r="L2713" s="78"/>
      <c r="M2713" s="78"/>
      <c r="N2713" s="78"/>
      <c r="O2713" s="78"/>
      <c r="P2713" s="6"/>
      <c r="Q2713" s="6"/>
      <c r="R2713" s="6"/>
      <c r="S2713" s="6"/>
      <c r="T2713" s="6"/>
      <c r="U2713" s="6"/>
      <c r="V2713" s="6"/>
    </row>
    <row r="2714" spans="2:22" s="77" customFormat="1" x14ac:dyDescent="0.2">
      <c r="B2714" s="128"/>
      <c r="E2714" s="78"/>
      <c r="F2714" s="166"/>
      <c r="G2714" s="78"/>
      <c r="H2714" s="161"/>
      <c r="I2714" s="161"/>
      <c r="J2714" s="161"/>
      <c r="K2714" s="78"/>
      <c r="L2714" s="78"/>
      <c r="M2714" s="78"/>
      <c r="N2714" s="78"/>
      <c r="O2714" s="78"/>
      <c r="P2714" s="6"/>
      <c r="Q2714" s="6"/>
      <c r="R2714" s="6"/>
      <c r="S2714" s="6"/>
      <c r="T2714" s="6"/>
      <c r="U2714" s="6"/>
      <c r="V2714" s="6"/>
    </row>
    <row r="2715" spans="2:22" s="77" customFormat="1" x14ac:dyDescent="0.2">
      <c r="B2715" s="128"/>
      <c r="E2715" s="78"/>
      <c r="F2715" s="166"/>
      <c r="G2715" s="78"/>
      <c r="H2715" s="161"/>
      <c r="I2715" s="161"/>
      <c r="J2715" s="161"/>
      <c r="K2715" s="78"/>
      <c r="L2715" s="78"/>
      <c r="M2715" s="78"/>
      <c r="N2715" s="78"/>
      <c r="O2715" s="78"/>
      <c r="P2715" s="6"/>
      <c r="Q2715" s="6"/>
      <c r="R2715" s="6"/>
      <c r="S2715" s="6"/>
      <c r="T2715" s="6"/>
      <c r="U2715" s="6"/>
      <c r="V2715" s="6"/>
    </row>
    <row r="2716" spans="2:22" s="77" customFormat="1" x14ac:dyDescent="0.2">
      <c r="B2716" s="128"/>
      <c r="E2716" s="78"/>
      <c r="F2716" s="166"/>
      <c r="G2716" s="78"/>
      <c r="H2716" s="161"/>
      <c r="I2716" s="161"/>
      <c r="J2716" s="161"/>
      <c r="K2716" s="78"/>
      <c r="L2716" s="78"/>
      <c r="M2716" s="78"/>
      <c r="N2716" s="78"/>
      <c r="O2716" s="78"/>
      <c r="P2716" s="6"/>
      <c r="Q2716" s="6"/>
      <c r="R2716" s="6"/>
      <c r="S2716" s="6"/>
      <c r="T2716" s="6"/>
      <c r="U2716" s="6"/>
      <c r="V2716" s="6"/>
    </row>
    <row r="2717" spans="2:22" s="77" customFormat="1" x14ac:dyDescent="0.2">
      <c r="B2717" s="128"/>
      <c r="E2717" s="78"/>
      <c r="F2717" s="166"/>
      <c r="G2717" s="78"/>
      <c r="H2717" s="161"/>
      <c r="I2717" s="161"/>
      <c r="J2717" s="161"/>
      <c r="K2717" s="78"/>
      <c r="L2717" s="78"/>
      <c r="M2717" s="78"/>
      <c r="N2717" s="78"/>
      <c r="O2717" s="78"/>
      <c r="P2717" s="6"/>
      <c r="Q2717" s="6"/>
      <c r="R2717" s="6"/>
      <c r="S2717" s="6"/>
      <c r="T2717" s="6"/>
      <c r="U2717" s="6"/>
      <c r="V2717" s="6"/>
    </row>
    <row r="2718" spans="2:22" s="77" customFormat="1" x14ac:dyDescent="0.2">
      <c r="B2718" s="128"/>
      <c r="E2718" s="78"/>
      <c r="F2718" s="166"/>
      <c r="G2718" s="78"/>
      <c r="H2718" s="161"/>
      <c r="I2718" s="161"/>
      <c r="J2718" s="161"/>
      <c r="K2718" s="78"/>
      <c r="L2718" s="78"/>
      <c r="M2718" s="78"/>
      <c r="N2718" s="78"/>
      <c r="O2718" s="78"/>
      <c r="P2718" s="6"/>
      <c r="Q2718" s="6"/>
      <c r="R2718" s="6"/>
      <c r="S2718" s="6"/>
      <c r="T2718" s="6"/>
      <c r="U2718" s="6"/>
      <c r="V2718" s="6"/>
    </row>
    <row r="2719" spans="2:22" s="77" customFormat="1" x14ac:dyDescent="0.2">
      <c r="B2719" s="128"/>
      <c r="E2719" s="78"/>
      <c r="F2719" s="166"/>
      <c r="G2719" s="78"/>
      <c r="H2719" s="161"/>
      <c r="I2719" s="161"/>
      <c r="J2719" s="161"/>
      <c r="K2719" s="78"/>
      <c r="L2719" s="78"/>
      <c r="M2719" s="78"/>
      <c r="N2719" s="78"/>
      <c r="O2719" s="78"/>
      <c r="P2719" s="6"/>
      <c r="Q2719" s="6"/>
      <c r="R2719" s="6"/>
      <c r="S2719" s="6"/>
      <c r="T2719" s="6"/>
      <c r="U2719" s="6"/>
      <c r="V2719" s="6"/>
    </row>
    <row r="2720" spans="2:22" s="77" customFormat="1" x14ac:dyDescent="0.2">
      <c r="B2720" s="128"/>
      <c r="E2720" s="78"/>
      <c r="F2720" s="166"/>
      <c r="G2720" s="78"/>
      <c r="H2720" s="161"/>
      <c r="I2720" s="161"/>
      <c r="J2720" s="161"/>
      <c r="K2720" s="78"/>
      <c r="L2720" s="78"/>
      <c r="M2720" s="78"/>
      <c r="N2720" s="78"/>
      <c r="O2720" s="78"/>
      <c r="P2720" s="6"/>
      <c r="Q2720" s="6"/>
      <c r="R2720" s="6"/>
      <c r="S2720" s="6"/>
      <c r="T2720" s="6"/>
      <c r="U2720" s="6"/>
      <c r="V2720" s="6"/>
    </row>
    <row r="2721" spans="2:22" s="77" customFormat="1" x14ac:dyDescent="0.2">
      <c r="B2721" s="128"/>
      <c r="E2721" s="78"/>
      <c r="F2721" s="166"/>
      <c r="G2721" s="78"/>
      <c r="H2721" s="161"/>
      <c r="I2721" s="161"/>
      <c r="J2721" s="161"/>
      <c r="K2721" s="78"/>
      <c r="L2721" s="78"/>
      <c r="M2721" s="78"/>
      <c r="N2721" s="78"/>
      <c r="O2721" s="78"/>
      <c r="P2721" s="6"/>
      <c r="Q2721" s="6"/>
      <c r="R2721" s="6"/>
      <c r="S2721" s="6"/>
      <c r="T2721" s="6"/>
      <c r="U2721" s="6"/>
      <c r="V2721" s="6"/>
    </row>
    <row r="2722" spans="2:22" s="77" customFormat="1" x14ac:dyDescent="0.2">
      <c r="B2722" s="128"/>
      <c r="E2722" s="78"/>
      <c r="F2722" s="166"/>
      <c r="G2722" s="78"/>
      <c r="H2722" s="161"/>
      <c r="I2722" s="161"/>
      <c r="J2722" s="161"/>
      <c r="K2722" s="78"/>
      <c r="L2722" s="78"/>
      <c r="M2722" s="78"/>
      <c r="N2722" s="78"/>
      <c r="O2722" s="78"/>
      <c r="P2722" s="6"/>
      <c r="Q2722" s="6"/>
      <c r="R2722" s="6"/>
      <c r="S2722" s="6"/>
      <c r="T2722" s="6"/>
      <c r="U2722" s="6"/>
      <c r="V2722" s="6"/>
    </row>
    <row r="2723" spans="2:22" s="77" customFormat="1" x14ac:dyDescent="0.2">
      <c r="B2723" s="128"/>
      <c r="E2723" s="78"/>
      <c r="F2723" s="166"/>
      <c r="G2723" s="78"/>
      <c r="H2723" s="161"/>
      <c r="I2723" s="161"/>
      <c r="J2723" s="161"/>
      <c r="K2723" s="78"/>
      <c r="L2723" s="78"/>
      <c r="M2723" s="78"/>
      <c r="N2723" s="78"/>
      <c r="O2723" s="78"/>
      <c r="P2723" s="6"/>
      <c r="Q2723" s="6"/>
      <c r="R2723" s="6"/>
      <c r="S2723" s="6"/>
      <c r="T2723" s="6"/>
      <c r="U2723" s="6"/>
      <c r="V2723" s="6"/>
    </row>
    <row r="2724" spans="2:22" s="77" customFormat="1" x14ac:dyDescent="0.2">
      <c r="B2724" s="128"/>
      <c r="E2724" s="78"/>
      <c r="F2724" s="166"/>
      <c r="G2724" s="78"/>
      <c r="H2724" s="161"/>
      <c r="I2724" s="161"/>
      <c r="J2724" s="161"/>
      <c r="K2724" s="78"/>
      <c r="L2724" s="78"/>
      <c r="M2724" s="78"/>
      <c r="N2724" s="78"/>
      <c r="O2724" s="78"/>
      <c r="P2724" s="6"/>
      <c r="Q2724" s="6"/>
      <c r="R2724" s="6"/>
      <c r="S2724" s="6"/>
      <c r="T2724" s="6"/>
      <c r="U2724" s="6"/>
      <c r="V2724" s="6"/>
    </row>
    <row r="2725" spans="2:22" s="77" customFormat="1" x14ac:dyDescent="0.2">
      <c r="B2725" s="128"/>
      <c r="E2725" s="78"/>
      <c r="F2725" s="166"/>
      <c r="G2725" s="78"/>
      <c r="H2725" s="161"/>
      <c r="I2725" s="161"/>
      <c r="J2725" s="161"/>
      <c r="K2725" s="78"/>
      <c r="L2725" s="78"/>
      <c r="M2725" s="78"/>
      <c r="N2725" s="78"/>
      <c r="O2725" s="78"/>
      <c r="P2725" s="6"/>
      <c r="Q2725" s="6"/>
      <c r="R2725" s="6"/>
      <c r="S2725" s="6"/>
      <c r="T2725" s="6"/>
      <c r="U2725" s="6"/>
      <c r="V2725" s="6"/>
    </row>
    <row r="2726" spans="2:22" s="77" customFormat="1" x14ac:dyDescent="0.2">
      <c r="B2726" s="128"/>
      <c r="E2726" s="78"/>
      <c r="F2726" s="166"/>
      <c r="G2726" s="78"/>
      <c r="H2726" s="161"/>
      <c r="I2726" s="161"/>
      <c r="J2726" s="161"/>
      <c r="K2726" s="78"/>
      <c r="L2726" s="78"/>
      <c r="M2726" s="78"/>
      <c r="N2726" s="78"/>
      <c r="O2726" s="78"/>
      <c r="P2726" s="6"/>
      <c r="Q2726" s="6"/>
      <c r="R2726" s="6"/>
      <c r="S2726" s="6"/>
      <c r="T2726" s="6"/>
      <c r="U2726" s="6"/>
      <c r="V2726" s="6"/>
    </row>
    <row r="2727" spans="2:22" s="77" customFormat="1" x14ac:dyDescent="0.2">
      <c r="B2727" s="128"/>
      <c r="E2727" s="78"/>
      <c r="F2727" s="166"/>
      <c r="G2727" s="78"/>
      <c r="H2727" s="161"/>
      <c r="I2727" s="161"/>
      <c r="J2727" s="161"/>
      <c r="K2727" s="78"/>
      <c r="L2727" s="78"/>
      <c r="M2727" s="78"/>
      <c r="N2727" s="78"/>
      <c r="O2727" s="78"/>
      <c r="P2727" s="6"/>
      <c r="Q2727" s="6"/>
      <c r="R2727" s="6"/>
      <c r="S2727" s="6"/>
      <c r="T2727" s="6"/>
      <c r="U2727" s="6"/>
      <c r="V2727" s="6"/>
    </row>
    <row r="2728" spans="2:22" s="77" customFormat="1" x14ac:dyDescent="0.2">
      <c r="B2728" s="128"/>
      <c r="E2728" s="78"/>
      <c r="F2728" s="166"/>
      <c r="G2728" s="78"/>
      <c r="H2728" s="161"/>
      <c r="I2728" s="161"/>
      <c r="J2728" s="161"/>
      <c r="K2728" s="78"/>
      <c r="L2728" s="78"/>
      <c r="M2728" s="78"/>
      <c r="N2728" s="78"/>
      <c r="O2728" s="78"/>
      <c r="P2728" s="6"/>
      <c r="Q2728" s="6"/>
      <c r="R2728" s="6"/>
      <c r="S2728" s="6"/>
      <c r="T2728" s="6"/>
      <c r="U2728" s="6"/>
      <c r="V2728" s="6"/>
    </row>
    <row r="2729" spans="2:22" s="77" customFormat="1" x14ac:dyDescent="0.2">
      <c r="B2729" s="128"/>
      <c r="E2729" s="78"/>
      <c r="F2729" s="166"/>
      <c r="G2729" s="78"/>
      <c r="H2729" s="161"/>
      <c r="I2729" s="161"/>
      <c r="J2729" s="161"/>
      <c r="K2729" s="78"/>
      <c r="L2729" s="78"/>
      <c r="M2729" s="78"/>
      <c r="N2729" s="78"/>
      <c r="O2729" s="78"/>
      <c r="P2729" s="6"/>
      <c r="Q2729" s="6"/>
      <c r="R2729" s="6"/>
      <c r="S2729" s="6"/>
      <c r="T2729" s="6"/>
      <c r="U2729" s="6"/>
      <c r="V2729" s="6"/>
    </row>
    <row r="2730" spans="2:22" s="77" customFormat="1" x14ac:dyDescent="0.2">
      <c r="B2730" s="128"/>
      <c r="E2730" s="78"/>
      <c r="F2730" s="166"/>
      <c r="G2730" s="78"/>
      <c r="H2730" s="161"/>
      <c r="I2730" s="161"/>
      <c r="J2730" s="161"/>
      <c r="K2730" s="78"/>
      <c r="L2730" s="78"/>
      <c r="M2730" s="78"/>
      <c r="N2730" s="78"/>
      <c r="O2730" s="78"/>
      <c r="P2730" s="6"/>
      <c r="Q2730" s="6"/>
      <c r="R2730" s="6"/>
      <c r="S2730" s="6"/>
      <c r="T2730" s="6"/>
      <c r="U2730" s="6"/>
      <c r="V2730" s="6"/>
    </row>
    <row r="2731" spans="2:22" s="77" customFormat="1" x14ac:dyDescent="0.2">
      <c r="B2731" s="128"/>
      <c r="E2731" s="78"/>
      <c r="F2731" s="166"/>
      <c r="G2731" s="78"/>
      <c r="H2731" s="161"/>
      <c r="I2731" s="161"/>
      <c r="J2731" s="161"/>
      <c r="K2731" s="78"/>
      <c r="L2731" s="78"/>
      <c r="M2731" s="78"/>
      <c r="N2731" s="78"/>
      <c r="O2731" s="78"/>
      <c r="P2731" s="6"/>
      <c r="Q2731" s="6"/>
      <c r="R2731" s="6"/>
      <c r="S2731" s="6"/>
      <c r="T2731" s="6"/>
      <c r="U2731" s="6"/>
      <c r="V2731" s="6"/>
    </row>
    <row r="2732" spans="2:22" s="77" customFormat="1" x14ac:dyDescent="0.2">
      <c r="B2732" s="128"/>
      <c r="E2732" s="78"/>
      <c r="F2732" s="166"/>
      <c r="G2732" s="78"/>
      <c r="H2732" s="161"/>
      <c r="I2732" s="161"/>
      <c r="J2732" s="161"/>
      <c r="K2732" s="78"/>
      <c r="L2732" s="78"/>
      <c r="M2732" s="78"/>
      <c r="N2732" s="78"/>
      <c r="O2732" s="78"/>
      <c r="P2732" s="6"/>
      <c r="Q2732" s="6"/>
      <c r="R2732" s="6"/>
      <c r="S2732" s="6"/>
      <c r="T2732" s="6"/>
      <c r="U2732" s="6"/>
      <c r="V2732" s="6"/>
    </row>
    <row r="2733" spans="2:22" s="77" customFormat="1" x14ac:dyDescent="0.2">
      <c r="B2733" s="128"/>
      <c r="E2733" s="78"/>
      <c r="F2733" s="166"/>
      <c r="G2733" s="78"/>
      <c r="H2733" s="161"/>
      <c r="I2733" s="161"/>
      <c r="J2733" s="161"/>
      <c r="K2733" s="78"/>
      <c r="L2733" s="78"/>
      <c r="M2733" s="78"/>
      <c r="N2733" s="78"/>
      <c r="O2733" s="78"/>
      <c r="P2733" s="6"/>
      <c r="Q2733" s="6"/>
      <c r="R2733" s="6"/>
      <c r="S2733" s="6"/>
      <c r="T2733" s="6"/>
      <c r="U2733" s="6"/>
      <c r="V2733" s="6"/>
    </row>
    <row r="2734" spans="2:22" s="77" customFormat="1" x14ac:dyDescent="0.2">
      <c r="B2734" s="128"/>
      <c r="E2734" s="78"/>
      <c r="F2734" s="166"/>
      <c r="G2734" s="78"/>
      <c r="H2734" s="161"/>
      <c r="I2734" s="161"/>
      <c r="J2734" s="161"/>
      <c r="K2734" s="78"/>
      <c r="L2734" s="78"/>
      <c r="M2734" s="78"/>
      <c r="N2734" s="78"/>
      <c r="O2734" s="78"/>
      <c r="P2734" s="6"/>
      <c r="Q2734" s="6"/>
      <c r="R2734" s="6"/>
      <c r="S2734" s="6"/>
      <c r="T2734" s="6"/>
      <c r="U2734" s="6"/>
      <c r="V2734" s="6"/>
    </row>
    <row r="2735" spans="2:22" s="77" customFormat="1" x14ac:dyDescent="0.2">
      <c r="B2735" s="128"/>
      <c r="E2735" s="78"/>
      <c r="F2735" s="166"/>
      <c r="G2735" s="78"/>
      <c r="H2735" s="161"/>
      <c r="I2735" s="161"/>
      <c r="J2735" s="161"/>
      <c r="K2735" s="78"/>
      <c r="L2735" s="78"/>
      <c r="M2735" s="78"/>
      <c r="N2735" s="78"/>
      <c r="O2735" s="78"/>
      <c r="P2735" s="6"/>
      <c r="Q2735" s="6"/>
      <c r="R2735" s="6"/>
      <c r="S2735" s="6"/>
      <c r="T2735" s="6"/>
      <c r="U2735" s="6"/>
      <c r="V2735" s="6"/>
    </row>
    <row r="2736" spans="2:22" s="77" customFormat="1" x14ac:dyDescent="0.2">
      <c r="B2736" s="128"/>
      <c r="E2736" s="78"/>
      <c r="F2736" s="166"/>
      <c r="G2736" s="78"/>
      <c r="H2736" s="161"/>
      <c r="I2736" s="161"/>
      <c r="J2736" s="161"/>
      <c r="K2736" s="78"/>
      <c r="L2736" s="78"/>
      <c r="M2736" s="78"/>
      <c r="N2736" s="78"/>
      <c r="O2736" s="78"/>
      <c r="P2736" s="6"/>
      <c r="Q2736" s="6"/>
      <c r="R2736" s="6"/>
      <c r="S2736" s="6"/>
      <c r="T2736" s="6"/>
      <c r="U2736" s="6"/>
      <c r="V2736" s="6"/>
    </row>
    <row r="2737" spans="2:22" s="77" customFormat="1" x14ac:dyDescent="0.2">
      <c r="B2737" s="128"/>
      <c r="E2737" s="78"/>
      <c r="F2737" s="166"/>
      <c r="G2737" s="78"/>
      <c r="H2737" s="161"/>
      <c r="I2737" s="161"/>
      <c r="J2737" s="161"/>
      <c r="K2737" s="78"/>
      <c r="L2737" s="78"/>
      <c r="M2737" s="78"/>
      <c r="N2737" s="78"/>
      <c r="O2737" s="78"/>
      <c r="P2737" s="6"/>
      <c r="Q2737" s="6"/>
      <c r="R2737" s="6"/>
      <c r="S2737" s="6"/>
      <c r="T2737" s="6"/>
      <c r="U2737" s="6"/>
      <c r="V2737" s="6"/>
    </row>
    <row r="2738" spans="2:22" s="77" customFormat="1" x14ac:dyDescent="0.2">
      <c r="B2738" s="128"/>
      <c r="E2738" s="78"/>
      <c r="F2738" s="166"/>
      <c r="G2738" s="78"/>
      <c r="H2738" s="161"/>
      <c r="I2738" s="161"/>
      <c r="J2738" s="161"/>
      <c r="K2738" s="78"/>
      <c r="L2738" s="78"/>
      <c r="M2738" s="78"/>
      <c r="N2738" s="78"/>
      <c r="O2738" s="78"/>
      <c r="P2738" s="6"/>
      <c r="Q2738" s="6"/>
      <c r="R2738" s="6"/>
      <c r="S2738" s="6"/>
      <c r="T2738" s="6"/>
      <c r="U2738" s="6"/>
      <c r="V2738" s="6"/>
    </row>
    <row r="2739" spans="2:22" s="77" customFormat="1" x14ac:dyDescent="0.2">
      <c r="B2739" s="128"/>
      <c r="E2739" s="78"/>
      <c r="F2739" s="166"/>
      <c r="G2739" s="78"/>
      <c r="H2739" s="161"/>
      <c r="I2739" s="161"/>
      <c r="J2739" s="161"/>
      <c r="K2739" s="78"/>
      <c r="L2739" s="78"/>
      <c r="M2739" s="78"/>
      <c r="N2739" s="78"/>
      <c r="O2739" s="78"/>
      <c r="P2739" s="6"/>
      <c r="Q2739" s="6"/>
      <c r="R2739" s="6"/>
      <c r="S2739" s="6"/>
      <c r="T2739" s="6"/>
      <c r="U2739" s="6"/>
      <c r="V2739" s="6"/>
    </row>
    <row r="2740" spans="2:22" s="77" customFormat="1" x14ac:dyDescent="0.2">
      <c r="B2740" s="128"/>
      <c r="E2740" s="78"/>
      <c r="F2740" s="166"/>
      <c r="G2740" s="78"/>
      <c r="H2740" s="161"/>
      <c r="I2740" s="161"/>
      <c r="J2740" s="161"/>
      <c r="K2740" s="78"/>
      <c r="L2740" s="78"/>
      <c r="M2740" s="78"/>
      <c r="N2740" s="78"/>
      <c r="O2740" s="78"/>
      <c r="P2740" s="6"/>
      <c r="Q2740" s="6"/>
      <c r="R2740" s="6"/>
      <c r="S2740" s="6"/>
      <c r="T2740" s="6"/>
      <c r="U2740" s="6"/>
      <c r="V2740" s="6"/>
    </row>
    <row r="2741" spans="2:22" s="77" customFormat="1" x14ac:dyDescent="0.2">
      <c r="B2741" s="128"/>
      <c r="E2741" s="78"/>
      <c r="F2741" s="166"/>
      <c r="G2741" s="78"/>
      <c r="H2741" s="161"/>
      <c r="I2741" s="161"/>
      <c r="J2741" s="161"/>
      <c r="K2741" s="78"/>
      <c r="L2741" s="78"/>
      <c r="M2741" s="78"/>
      <c r="N2741" s="78"/>
      <c r="O2741" s="78"/>
      <c r="P2741" s="6"/>
      <c r="Q2741" s="6"/>
      <c r="R2741" s="6"/>
      <c r="S2741" s="6"/>
      <c r="T2741" s="6"/>
      <c r="U2741" s="6"/>
      <c r="V2741" s="6"/>
    </row>
    <row r="2742" spans="2:22" s="77" customFormat="1" x14ac:dyDescent="0.2">
      <c r="B2742" s="128"/>
      <c r="E2742" s="78"/>
      <c r="F2742" s="166"/>
      <c r="G2742" s="78"/>
      <c r="H2742" s="161"/>
      <c r="I2742" s="161"/>
      <c r="J2742" s="161"/>
      <c r="K2742" s="78"/>
      <c r="L2742" s="78"/>
      <c r="M2742" s="78"/>
      <c r="N2742" s="78"/>
      <c r="O2742" s="78"/>
      <c r="P2742" s="6"/>
      <c r="Q2742" s="6"/>
      <c r="R2742" s="6"/>
      <c r="S2742" s="6"/>
      <c r="T2742" s="6"/>
      <c r="U2742" s="6"/>
      <c r="V2742" s="6"/>
    </row>
    <row r="2743" spans="2:22" s="77" customFormat="1" x14ac:dyDescent="0.2">
      <c r="B2743" s="128"/>
      <c r="E2743" s="78"/>
      <c r="F2743" s="166"/>
      <c r="G2743" s="78"/>
      <c r="H2743" s="161"/>
      <c r="I2743" s="161"/>
      <c r="J2743" s="161"/>
      <c r="K2743" s="78"/>
      <c r="L2743" s="78"/>
      <c r="M2743" s="78"/>
      <c r="N2743" s="78"/>
      <c r="O2743" s="78"/>
      <c r="P2743" s="6"/>
      <c r="Q2743" s="6"/>
      <c r="R2743" s="6"/>
      <c r="S2743" s="6"/>
      <c r="T2743" s="6"/>
      <c r="U2743" s="6"/>
      <c r="V2743" s="6"/>
    </row>
    <row r="2744" spans="2:22" s="77" customFormat="1" x14ac:dyDescent="0.2">
      <c r="B2744" s="128"/>
      <c r="E2744" s="78"/>
      <c r="F2744" s="166"/>
      <c r="G2744" s="78"/>
      <c r="H2744" s="161"/>
      <c r="I2744" s="161"/>
      <c r="J2744" s="161"/>
      <c r="K2744" s="78"/>
      <c r="L2744" s="78"/>
      <c r="M2744" s="78"/>
      <c r="N2744" s="78"/>
      <c r="O2744" s="78"/>
      <c r="P2744" s="6"/>
      <c r="Q2744" s="6"/>
      <c r="R2744" s="6"/>
      <c r="S2744" s="6"/>
      <c r="T2744" s="6"/>
      <c r="U2744" s="6"/>
      <c r="V2744" s="6"/>
    </row>
    <row r="2745" spans="2:22" s="77" customFormat="1" x14ac:dyDescent="0.2">
      <c r="B2745" s="128"/>
      <c r="E2745" s="78"/>
      <c r="F2745" s="166"/>
      <c r="G2745" s="78"/>
      <c r="H2745" s="161"/>
      <c r="I2745" s="161"/>
      <c r="J2745" s="161"/>
      <c r="K2745" s="78"/>
      <c r="L2745" s="78"/>
      <c r="M2745" s="78"/>
      <c r="N2745" s="78"/>
      <c r="O2745" s="78"/>
      <c r="P2745" s="6"/>
      <c r="Q2745" s="6"/>
      <c r="R2745" s="6"/>
      <c r="S2745" s="6"/>
      <c r="T2745" s="6"/>
      <c r="U2745" s="6"/>
      <c r="V2745" s="6"/>
    </row>
    <row r="2746" spans="2:22" s="77" customFormat="1" x14ac:dyDescent="0.2">
      <c r="B2746" s="128"/>
      <c r="E2746" s="78"/>
      <c r="F2746" s="166"/>
      <c r="G2746" s="78"/>
      <c r="H2746" s="161"/>
      <c r="I2746" s="161"/>
      <c r="J2746" s="161"/>
      <c r="K2746" s="78"/>
      <c r="L2746" s="78"/>
      <c r="M2746" s="78"/>
      <c r="N2746" s="78"/>
      <c r="O2746" s="78"/>
      <c r="P2746" s="6"/>
      <c r="Q2746" s="6"/>
      <c r="R2746" s="6"/>
      <c r="S2746" s="6"/>
      <c r="T2746" s="6"/>
      <c r="U2746" s="6"/>
      <c r="V2746" s="6"/>
    </row>
    <row r="2747" spans="2:22" s="77" customFormat="1" x14ac:dyDescent="0.2">
      <c r="B2747" s="128"/>
      <c r="E2747" s="78"/>
      <c r="F2747" s="166"/>
      <c r="G2747" s="78"/>
      <c r="H2747" s="161"/>
      <c r="I2747" s="161"/>
      <c r="J2747" s="161"/>
      <c r="K2747" s="78"/>
      <c r="L2747" s="78"/>
      <c r="M2747" s="78"/>
      <c r="N2747" s="78"/>
      <c r="O2747" s="78"/>
      <c r="P2747" s="6"/>
      <c r="Q2747" s="6"/>
      <c r="R2747" s="6"/>
      <c r="S2747" s="6"/>
      <c r="T2747" s="6"/>
      <c r="U2747" s="6"/>
      <c r="V2747" s="6"/>
    </row>
    <row r="2748" spans="2:22" s="77" customFormat="1" x14ac:dyDescent="0.2">
      <c r="B2748" s="128"/>
      <c r="E2748" s="78"/>
      <c r="F2748" s="166"/>
      <c r="G2748" s="78"/>
      <c r="H2748" s="161"/>
      <c r="I2748" s="161"/>
      <c r="J2748" s="161"/>
      <c r="K2748" s="78"/>
      <c r="L2748" s="78"/>
      <c r="M2748" s="78"/>
      <c r="N2748" s="78"/>
      <c r="O2748" s="78"/>
      <c r="P2748" s="6"/>
      <c r="Q2748" s="6"/>
      <c r="R2748" s="6"/>
      <c r="S2748" s="6"/>
      <c r="T2748" s="6"/>
      <c r="U2748" s="6"/>
      <c r="V2748" s="6"/>
    </row>
    <row r="2749" spans="2:22" s="77" customFormat="1" x14ac:dyDescent="0.2">
      <c r="B2749" s="128"/>
      <c r="E2749" s="78"/>
      <c r="F2749" s="166"/>
      <c r="G2749" s="78"/>
      <c r="H2749" s="161"/>
      <c r="I2749" s="161"/>
      <c r="J2749" s="161"/>
      <c r="K2749" s="78"/>
      <c r="L2749" s="78"/>
      <c r="M2749" s="78"/>
      <c r="N2749" s="78"/>
      <c r="O2749" s="78"/>
      <c r="P2749" s="6"/>
      <c r="Q2749" s="6"/>
      <c r="R2749" s="6"/>
      <c r="S2749" s="6"/>
      <c r="T2749" s="6"/>
      <c r="U2749" s="6"/>
      <c r="V2749" s="6"/>
    </row>
    <row r="2750" spans="2:22" s="77" customFormat="1" x14ac:dyDescent="0.2">
      <c r="B2750" s="128"/>
      <c r="E2750" s="78"/>
      <c r="F2750" s="166"/>
      <c r="G2750" s="78"/>
      <c r="H2750" s="161"/>
      <c r="I2750" s="161"/>
      <c r="J2750" s="161"/>
      <c r="K2750" s="78"/>
      <c r="L2750" s="78"/>
      <c r="M2750" s="78"/>
      <c r="N2750" s="78"/>
      <c r="O2750" s="78"/>
      <c r="P2750" s="6"/>
      <c r="Q2750" s="6"/>
      <c r="R2750" s="6"/>
      <c r="S2750" s="6"/>
      <c r="T2750" s="6"/>
      <c r="U2750" s="6"/>
      <c r="V2750" s="6"/>
    </row>
    <row r="2751" spans="2:22" s="77" customFormat="1" x14ac:dyDescent="0.2">
      <c r="B2751" s="128"/>
      <c r="E2751" s="78"/>
      <c r="F2751" s="166"/>
      <c r="G2751" s="78"/>
      <c r="H2751" s="161"/>
      <c r="I2751" s="161"/>
      <c r="J2751" s="161"/>
      <c r="K2751" s="78"/>
      <c r="L2751" s="78"/>
      <c r="M2751" s="78"/>
      <c r="N2751" s="78"/>
      <c r="O2751" s="78"/>
      <c r="P2751" s="6"/>
      <c r="Q2751" s="6"/>
      <c r="R2751" s="6"/>
      <c r="S2751" s="6"/>
      <c r="T2751" s="6"/>
      <c r="U2751" s="6"/>
      <c r="V2751" s="6"/>
    </row>
    <row r="2752" spans="2:22" s="77" customFormat="1" x14ac:dyDescent="0.2">
      <c r="B2752" s="128"/>
      <c r="E2752" s="78"/>
      <c r="F2752" s="166"/>
      <c r="G2752" s="78"/>
      <c r="H2752" s="161"/>
      <c r="I2752" s="161"/>
      <c r="J2752" s="161"/>
      <c r="K2752" s="78"/>
      <c r="L2752" s="78"/>
      <c r="M2752" s="78"/>
      <c r="N2752" s="78"/>
      <c r="O2752" s="78"/>
      <c r="P2752" s="6"/>
      <c r="Q2752" s="6"/>
      <c r="R2752" s="6"/>
      <c r="S2752" s="6"/>
      <c r="T2752" s="6"/>
      <c r="U2752" s="6"/>
      <c r="V2752" s="6"/>
    </row>
    <row r="2753" spans="2:22" s="77" customFormat="1" x14ac:dyDescent="0.2">
      <c r="B2753" s="128"/>
      <c r="E2753" s="78"/>
      <c r="F2753" s="166"/>
      <c r="G2753" s="78"/>
      <c r="H2753" s="161"/>
      <c r="I2753" s="161"/>
      <c r="J2753" s="161"/>
      <c r="K2753" s="78"/>
      <c r="L2753" s="78"/>
      <c r="M2753" s="78"/>
      <c r="N2753" s="78"/>
      <c r="O2753" s="78"/>
      <c r="P2753" s="6"/>
      <c r="Q2753" s="6"/>
      <c r="R2753" s="6"/>
      <c r="S2753" s="6"/>
      <c r="T2753" s="6"/>
      <c r="U2753" s="6"/>
      <c r="V2753" s="6"/>
    </row>
    <row r="2754" spans="2:22" s="77" customFormat="1" x14ac:dyDescent="0.2">
      <c r="B2754" s="128"/>
      <c r="E2754" s="78"/>
      <c r="F2754" s="166"/>
      <c r="G2754" s="78"/>
      <c r="H2754" s="161"/>
      <c r="I2754" s="161"/>
      <c r="J2754" s="161"/>
      <c r="K2754" s="78"/>
      <c r="L2754" s="78"/>
      <c r="M2754" s="78"/>
      <c r="N2754" s="78"/>
      <c r="O2754" s="78"/>
      <c r="P2754" s="6"/>
      <c r="Q2754" s="6"/>
      <c r="R2754" s="6"/>
      <c r="S2754" s="6"/>
      <c r="T2754" s="6"/>
      <c r="U2754" s="6"/>
      <c r="V2754" s="6"/>
    </row>
    <row r="2755" spans="2:22" s="77" customFormat="1" x14ac:dyDescent="0.2">
      <c r="B2755" s="128"/>
      <c r="E2755" s="78"/>
      <c r="F2755" s="166"/>
      <c r="G2755" s="78"/>
      <c r="H2755" s="161"/>
      <c r="I2755" s="161"/>
      <c r="J2755" s="161"/>
      <c r="K2755" s="78"/>
      <c r="L2755" s="78"/>
      <c r="M2755" s="78"/>
      <c r="N2755" s="78"/>
      <c r="O2755" s="78"/>
      <c r="P2755" s="6"/>
      <c r="Q2755" s="6"/>
      <c r="R2755" s="6"/>
      <c r="S2755" s="6"/>
      <c r="T2755" s="6"/>
      <c r="U2755" s="6"/>
      <c r="V2755" s="6"/>
    </row>
    <row r="2756" spans="2:22" s="77" customFormat="1" x14ac:dyDescent="0.2">
      <c r="B2756" s="128"/>
      <c r="E2756" s="78"/>
      <c r="F2756" s="166"/>
      <c r="G2756" s="78"/>
      <c r="H2756" s="161"/>
      <c r="I2756" s="161"/>
      <c r="J2756" s="161"/>
      <c r="K2756" s="78"/>
      <c r="L2756" s="78"/>
      <c r="M2756" s="78"/>
      <c r="N2756" s="78"/>
      <c r="O2756" s="78"/>
      <c r="P2756" s="6"/>
      <c r="Q2756" s="6"/>
      <c r="R2756" s="6"/>
      <c r="S2756" s="6"/>
      <c r="T2756" s="6"/>
      <c r="U2756" s="6"/>
      <c r="V2756" s="6"/>
    </row>
    <row r="2757" spans="2:22" s="77" customFormat="1" x14ac:dyDescent="0.2">
      <c r="B2757" s="128"/>
      <c r="E2757" s="78"/>
      <c r="F2757" s="166"/>
      <c r="G2757" s="78"/>
      <c r="H2757" s="161"/>
      <c r="I2757" s="161"/>
      <c r="J2757" s="161"/>
      <c r="K2757" s="78"/>
      <c r="L2757" s="78"/>
      <c r="M2757" s="78"/>
      <c r="N2757" s="78"/>
      <c r="O2757" s="78"/>
      <c r="P2757" s="6"/>
      <c r="Q2757" s="6"/>
      <c r="R2757" s="6"/>
      <c r="S2757" s="6"/>
      <c r="T2757" s="6"/>
      <c r="U2757" s="6"/>
      <c r="V2757" s="6"/>
    </row>
    <row r="2758" spans="2:22" s="77" customFormat="1" x14ac:dyDescent="0.2">
      <c r="B2758" s="128"/>
      <c r="E2758" s="78"/>
      <c r="F2758" s="166"/>
      <c r="G2758" s="78"/>
      <c r="H2758" s="161"/>
      <c r="I2758" s="161"/>
      <c r="J2758" s="161"/>
      <c r="K2758" s="78"/>
      <c r="L2758" s="78"/>
      <c r="M2758" s="78"/>
      <c r="N2758" s="78"/>
      <c r="O2758" s="78"/>
      <c r="P2758" s="6"/>
      <c r="Q2758" s="6"/>
      <c r="R2758" s="6"/>
      <c r="S2758" s="6"/>
      <c r="T2758" s="6"/>
      <c r="U2758" s="6"/>
      <c r="V2758" s="6"/>
    </row>
    <row r="2759" spans="2:22" s="77" customFormat="1" x14ac:dyDescent="0.2">
      <c r="B2759" s="128"/>
      <c r="E2759" s="78"/>
      <c r="F2759" s="166"/>
      <c r="G2759" s="78"/>
      <c r="H2759" s="161"/>
      <c r="I2759" s="161"/>
      <c r="J2759" s="161"/>
      <c r="K2759" s="78"/>
      <c r="L2759" s="78"/>
      <c r="M2759" s="78"/>
      <c r="N2759" s="78"/>
      <c r="O2759" s="78"/>
      <c r="P2759" s="6"/>
      <c r="Q2759" s="6"/>
      <c r="R2759" s="6"/>
      <c r="S2759" s="6"/>
      <c r="T2759" s="6"/>
      <c r="U2759" s="6"/>
      <c r="V2759" s="6"/>
    </row>
    <row r="2760" spans="2:22" s="77" customFormat="1" x14ac:dyDescent="0.2">
      <c r="B2760" s="128"/>
      <c r="E2760" s="78"/>
      <c r="F2760" s="166"/>
      <c r="G2760" s="78"/>
      <c r="H2760" s="161"/>
      <c r="I2760" s="161"/>
      <c r="J2760" s="161"/>
      <c r="K2760" s="78"/>
      <c r="L2760" s="78"/>
      <c r="M2760" s="78"/>
      <c r="N2760" s="78"/>
      <c r="O2760" s="78"/>
      <c r="P2760" s="6"/>
      <c r="Q2760" s="6"/>
      <c r="R2760" s="6"/>
      <c r="S2760" s="6"/>
      <c r="T2760" s="6"/>
      <c r="U2760" s="6"/>
      <c r="V2760" s="6"/>
    </row>
    <row r="2761" spans="2:22" s="77" customFormat="1" x14ac:dyDescent="0.2">
      <c r="B2761" s="128"/>
      <c r="E2761" s="78"/>
      <c r="F2761" s="166"/>
      <c r="G2761" s="78"/>
      <c r="H2761" s="161"/>
      <c r="I2761" s="161"/>
      <c r="J2761" s="161"/>
      <c r="K2761" s="78"/>
      <c r="L2761" s="78"/>
      <c r="M2761" s="78"/>
      <c r="N2761" s="78"/>
      <c r="O2761" s="78"/>
      <c r="P2761" s="6"/>
      <c r="Q2761" s="6"/>
      <c r="R2761" s="6"/>
      <c r="S2761" s="6"/>
      <c r="T2761" s="6"/>
      <c r="U2761" s="6"/>
      <c r="V2761" s="6"/>
    </row>
    <row r="2762" spans="2:22" s="77" customFormat="1" x14ac:dyDescent="0.2">
      <c r="B2762" s="128"/>
      <c r="E2762" s="78"/>
      <c r="F2762" s="166"/>
      <c r="G2762" s="78"/>
      <c r="H2762" s="161"/>
      <c r="I2762" s="161"/>
      <c r="J2762" s="161"/>
      <c r="K2762" s="78"/>
      <c r="L2762" s="78"/>
      <c r="M2762" s="78"/>
      <c r="N2762" s="78"/>
      <c r="O2762" s="78"/>
      <c r="P2762" s="6"/>
      <c r="Q2762" s="6"/>
      <c r="R2762" s="6"/>
      <c r="S2762" s="6"/>
      <c r="T2762" s="6"/>
      <c r="U2762" s="6"/>
      <c r="V2762" s="6"/>
    </row>
    <row r="2763" spans="2:22" s="77" customFormat="1" x14ac:dyDescent="0.2">
      <c r="B2763" s="128"/>
      <c r="E2763" s="78"/>
      <c r="F2763" s="166"/>
      <c r="G2763" s="78"/>
      <c r="H2763" s="161"/>
      <c r="I2763" s="161"/>
      <c r="J2763" s="161"/>
      <c r="K2763" s="78"/>
      <c r="L2763" s="78"/>
      <c r="M2763" s="78"/>
      <c r="N2763" s="78"/>
      <c r="O2763" s="78"/>
      <c r="P2763" s="6"/>
      <c r="Q2763" s="6"/>
      <c r="R2763" s="6"/>
      <c r="S2763" s="6"/>
      <c r="T2763" s="6"/>
      <c r="U2763" s="6"/>
      <c r="V2763" s="6"/>
    </row>
    <row r="2764" spans="2:22" s="77" customFormat="1" x14ac:dyDescent="0.2">
      <c r="B2764" s="128"/>
      <c r="E2764" s="78"/>
      <c r="F2764" s="166"/>
      <c r="G2764" s="78"/>
      <c r="H2764" s="161"/>
      <c r="I2764" s="161"/>
      <c r="J2764" s="161"/>
      <c r="K2764" s="78"/>
      <c r="L2764" s="78"/>
      <c r="M2764" s="78"/>
      <c r="N2764" s="78"/>
      <c r="O2764" s="78"/>
      <c r="P2764" s="6"/>
      <c r="Q2764" s="6"/>
      <c r="R2764" s="6"/>
      <c r="S2764" s="6"/>
      <c r="T2764" s="6"/>
      <c r="U2764" s="6"/>
      <c r="V2764" s="6"/>
    </row>
    <row r="2765" spans="2:22" s="77" customFormat="1" x14ac:dyDescent="0.2">
      <c r="B2765" s="128"/>
      <c r="E2765" s="78"/>
      <c r="F2765" s="166"/>
      <c r="G2765" s="78"/>
      <c r="H2765" s="161"/>
      <c r="I2765" s="161"/>
      <c r="J2765" s="161"/>
      <c r="K2765" s="78"/>
      <c r="L2765" s="78"/>
      <c r="M2765" s="78"/>
      <c r="N2765" s="78"/>
      <c r="O2765" s="78"/>
      <c r="P2765" s="6"/>
      <c r="Q2765" s="6"/>
      <c r="R2765" s="6"/>
      <c r="S2765" s="6"/>
      <c r="T2765" s="6"/>
      <c r="U2765" s="6"/>
      <c r="V2765" s="6"/>
    </row>
    <row r="2766" spans="2:22" s="77" customFormat="1" x14ac:dyDescent="0.2">
      <c r="B2766" s="128"/>
      <c r="E2766" s="78"/>
      <c r="F2766" s="166"/>
      <c r="G2766" s="78"/>
      <c r="H2766" s="161"/>
      <c r="I2766" s="161"/>
      <c r="J2766" s="161"/>
      <c r="K2766" s="78"/>
      <c r="L2766" s="78"/>
      <c r="M2766" s="78"/>
      <c r="N2766" s="78"/>
      <c r="O2766" s="78"/>
      <c r="P2766" s="6"/>
      <c r="Q2766" s="6"/>
      <c r="R2766" s="6"/>
      <c r="S2766" s="6"/>
      <c r="T2766" s="6"/>
      <c r="U2766" s="6"/>
      <c r="V2766" s="6"/>
    </row>
    <row r="2767" spans="2:22" s="77" customFormat="1" x14ac:dyDescent="0.2">
      <c r="B2767" s="128"/>
      <c r="E2767" s="78"/>
      <c r="F2767" s="166"/>
      <c r="G2767" s="78"/>
      <c r="H2767" s="161"/>
      <c r="I2767" s="161"/>
      <c r="J2767" s="161"/>
      <c r="K2767" s="78"/>
      <c r="L2767" s="78"/>
      <c r="M2767" s="78"/>
      <c r="N2767" s="78"/>
      <c r="O2767" s="78"/>
      <c r="P2767" s="6"/>
      <c r="Q2767" s="6"/>
      <c r="R2767" s="6"/>
      <c r="S2767" s="6"/>
      <c r="T2767" s="6"/>
      <c r="U2767" s="6"/>
      <c r="V2767" s="6"/>
    </row>
    <row r="2768" spans="2:22" s="77" customFormat="1" x14ac:dyDescent="0.2">
      <c r="B2768" s="128"/>
      <c r="E2768" s="78"/>
      <c r="F2768" s="166"/>
      <c r="G2768" s="78"/>
      <c r="H2768" s="161"/>
      <c r="I2768" s="161"/>
      <c r="J2768" s="161"/>
      <c r="K2768" s="78"/>
      <c r="L2768" s="78"/>
      <c r="M2768" s="78"/>
      <c r="N2768" s="78"/>
      <c r="O2768" s="78"/>
      <c r="P2768" s="6"/>
      <c r="Q2768" s="6"/>
      <c r="R2768" s="6"/>
      <c r="S2768" s="6"/>
      <c r="T2768" s="6"/>
      <c r="U2768" s="6"/>
      <c r="V2768" s="6"/>
    </row>
    <row r="2769" spans="2:22" s="77" customFormat="1" x14ac:dyDescent="0.2">
      <c r="B2769" s="128"/>
      <c r="E2769" s="78"/>
      <c r="F2769" s="166"/>
      <c r="G2769" s="78"/>
      <c r="H2769" s="161"/>
      <c r="I2769" s="161"/>
      <c r="J2769" s="161"/>
      <c r="K2769" s="78"/>
      <c r="L2769" s="78"/>
      <c r="M2769" s="78"/>
      <c r="N2769" s="78"/>
      <c r="O2769" s="78"/>
      <c r="P2769" s="6"/>
      <c r="Q2769" s="6"/>
      <c r="R2769" s="6"/>
      <c r="S2769" s="6"/>
      <c r="T2769" s="6"/>
      <c r="U2769" s="6"/>
      <c r="V2769" s="6"/>
    </row>
    <row r="2770" spans="2:22" s="77" customFormat="1" x14ac:dyDescent="0.2">
      <c r="B2770" s="128"/>
      <c r="E2770" s="78"/>
      <c r="F2770" s="166"/>
      <c r="G2770" s="78"/>
      <c r="H2770" s="161"/>
      <c r="I2770" s="161"/>
      <c r="J2770" s="161"/>
      <c r="K2770" s="78"/>
      <c r="L2770" s="78"/>
      <c r="M2770" s="78"/>
      <c r="N2770" s="78"/>
      <c r="O2770" s="78"/>
      <c r="P2770" s="6"/>
      <c r="Q2770" s="6"/>
      <c r="R2770" s="6"/>
      <c r="S2770" s="6"/>
      <c r="T2770" s="6"/>
      <c r="U2770" s="6"/>
      <c r="V2770" s="6"/>
    </row>
    <row r="2771" spans="2:22" s="77" customFormat="1" x14ac:dyDescent="0.2">
      <c r="B2771" s="128"/>
      <c r="E2771" s="78"/>
      <c r="F2771" s="166"/>
      <c r="G2771" s="78"/>
      <c r="H2771" s="161"/>
      <c r="I2771" s="161"/>
      <c r="J2771" s="161"/>
      <c r="K2771" s="78"/>
      <c r="L2771" s="78"/>
      <c r="M2771" s="78"/>
      <c r="N2771" s="78"/>
      <c r="O2771" s="78"/>
      <c r="P2771" s="6"/>
      <c r="Q2771" s="6"/>
      <c r="R2771" s="6"/>
      <c r="S2771" s="6"/>
      <c r="T2771" s="6"/>
      <c r="U2771" s="6"/>
      <c r="V2771" s="6"/>
    </row>
    <row r="2772" spans="2:22" s="77" customFormat="1" x14ac:dyDescent="0.2">
      <c r="B2772" s="128"/>
      <c r="E2772" s="78"/>
      <c r="F2772" s="166"/>
      <c r="G2772" s="78"/>
      <c r="H2772" s="161"/>
      <c r="I2772" s="161"/>
      <c r="J2772" s="161"/>
      <c r="K2772" s="78"/>
      <c r="L2772" s="78"/>
      <c r="M2772" s="78"/>
      <c r="N2772" s="78"/>
      <c r="O2772" s="78"/>
      <c r="P2772" s="6"/>
      <c r="Q2772" s="6"/>
      <c r="R2772" s="6"/>
      <c r="S2772" s="6"/>
      <c r="T2772" s="6"/>
      <c r="U2772" s="6"/>
      <c r="V2772" s="6"/>
    </row>
    <row r="2773" spans="2:22" s="77" customFormat="1" x14ac:dyDescent="0.2">
      <c r="B2773" s="128"/>
      <c r="E2773" s="78"/>
      <c r="F2773" s="166"/>
      <c r="G2773" s="78"/>
      <c r="H2773" s="161"/>
      <c r="I2773" s="161"/>
      <c r="J2773" s="161"/>
      <c r="K2773" s="78"/>
      <c r="L2773" s="78"/>
      <c r="M2773" s="78"/>
      <c r="N2773" s="78"/>
      <c r="O2773" s="78"/>
      <c r="P2773" s="6"/>
      <c r="Q2773" s="6"/>
      <c r="R2773" s="6"/>
      <c r="S2773" s="6"/>
      <c r="T2773" s="6"/>
      <c r="U2773" s="6"/>
      <c r="V2773" s="6"/>
    </row>
    <row r="2774" spans="2:22" s="77" customFormat="1" x14ac:dyDescent="0.2">
      <c r="B2774" s="128"/>
      <c r="E2774" s="78"/>
      <c r="F2774" s="166"/>
      <c r="G2774" s="78"/>
      <c r="H2774" s="161"/>
      <c r="I2774" s="161"/>
      <c r="J2774" s="161"/>
      <c r="K2774" s="78"/>
      <c r="L2774" s="78"/>
      <c r="M2774" s="78"/>
      <c r="N2774" s="78"/>
      <c r="O2774" s="78"/>
      <c r="P2774" s="6"/>
      <c r="Q2774" s="6"/>
      <c r="R2774" s="6"/>
      <c r="S2774" s="6"/>
      <c r="T2774" s="6"/>
      <c r="U2774" s="6"/>
      <c r="V2774" s="6"/>
    </row>
    <row r="2775" spans="2:22" s="77" customFormat="1" x14ac:dyDescent="0.2">
      <c r="B2775" s="128"/>
      <c r="E2775" s="78"/>
      <c r="F2775" s="166"/>
      <c r="G2775" s="78"/>
      <c r="H2775" s="161"/>
      <c r="I2775" s="161"/>
      <c r="J2775" s="161"/>
      <c r="K2775" s="78"/>
      <c r="L2775" s="78"/>
      <c r="M2775" s="78"/>
      <c r="N2775" s="78"/>
      <c r="O2775" s="78"/>
      <c r="P2775" s="6"/>
      <c r="Q2775" s="6"/>
      <c r="R2775" s="6"/>
      <c r="S2775" s="6"/>
      <c r="T2775" s="6"/>
      <c r="U2775" s="6"/>
      <c r="V2775" s="6"/>
    </row>
    <row r="2776" spans="2:22" s="77" customFormat="1" x14ac:dyDescent="0.2">
      <c r="B2776" s="128"/>
      <c r="E2776" s="78"/>
      <c r="F2776" s="166"/>
      <c r="G2776" s="78"/>
      <c r="H2776" s="161"/>
      <c r="I2776" s="161"/>
      <c r="J2776" s="161"/>
      <c r="K2776" s="78"/>
      <c r="L2776" s="78"/>
      <c r="M2776" s="78"/>
      <c r="N2776" s="78"/>
      <c r="O2776" s="78"/>
      <c r="P2776" s="6"/>
      <c r="Q2776" s="6"/>
      <c r="R2776" s="6"/>
      <c r="S2776" s="6"/>
      <c r="T2776" s="6"/>
      <c r="U2776" s="6"/>
      <c r="V2776" s="6"/>
    </row>
    <row r="2777" spans="2:22" s="77" customFormat="1" x14ac:dyDescent="0.2">
      <c r="B2777" s="128"/>
      <c r="E2777" s="78"/>
      <c r="F2777" s="166"/>
      <c r="G2777" s="78"/>
      <c r="H2777" s="161"/>
      <c r="I2777" s="161"/>
      <c r="J2777" s="161"/>
      <c r="K2777" s="78"/>
      <c r="L2777" s="78"/>
      <c r="M2777" s="78"/>
      <c r="N2777" s="78"/>
      <c r="O2777" s="78"/>
      <c r="P2777" s="6"/>
      <c r="Q2777" s="6"/>
      <c r="R2777" s="6"/>
      <c r="S2777" s="6"/>
      <c r="T2777" s="6"/>
      <c r="U2777" s="6"/>
      <c r="V2777" s="6"/>
    </row>
    <row r="2778" spans="2:22" s="77" customFormat="1" x14ac:dyDescent="0.2">
      <c r="B2778" s="128"/>
      <c r="E2778" s="78"/>
      <c r="F2778" s="166"/>
      <c r="G2778" s="78"/>
      <c r="H2778" s="161"/>
      <c r="I2778" s="161"/>
      <c r="J2778" s="161"/>
      <c r="K2778" s="78"/>
      <c r="L2778" s="78"/>
      <c r="M2778" s="78"/>
      <c r="N2778" s="78"/>
      <c r="O2778" s="78"/>
      <c r="P2778" s="6"/>
      <c r="Q2778" s="6"/>
      <c r="R2778" s="6"/>
      <c r="S2778" s="6"/>
      <c r="T2778" s="6"/>
      <c r="U2778" s="6"/>
      <c r="V2778" s="6"/>
    </row>
    <row r="2779" spans="2:22" s="77" customFormat="1" x14ac:dyDescent="0.2">
      <c r="B2779" s="128"/>
      <c r="E2779" s="78"/>
      <c r="F2779" s="166"/>
      <c r="G2779" s="78"/>
      <c r="H2779" s="161"/>
      <c r="I2779" s="161"/>
      <c r="J2779" s="161"/>
      <c r="K2779" s="78"/>
      <c r="L2779" s="78"/>
      <c r="M2779" s="78"/>
      <c r="N2779" s="78"/>
      <c r="O2779" s="78"/>
      <c r="P2779" s="6"/>
      <c r="Q2779" s="6"/>
      <c r="R2779" s="6"/>
      <c r="S2779" s="6"/>
      <c r="T2779" s="6"/>
      <c r="U2779" s="6"/>
      <c r="V2779" s="6"/>
    </row>
    <row r="2780" spans="2:22" s="77" customFormat="1" x14ac:dyDescent="0.2">
      <c r="B2780" s="128"/>
      <c r="E2780" s="78"/>
      <c r="F2780" s="166"/>
      <c r="G2780" s="78"/>
      <c r="H2780" s="161"/>
      <c r="I2780" s="161"/>
      <c r="J2780" s="161"/>
      <c r="K2780" s="78"/>
      <c r="L2780" s="78"/>
      <c r="M2780" s="78"/>
      <c r="N2780" s="78"/>
      <c r="O2780" s="78"/>
      <c r="P2780" s="6"/>
      <c r="Q2780" s="6"/>
      <c r="R2780" s="6"/>
      <c r="S2780" s="6"/>
      <c r="T2780" s="6"/>
      <c r="U2780" s="6"/>
      <c r="V2780" s="6"/>
    </row>
    <row r="2781" spans="2:22" s="77" customFormat="1" x14ac:dyDescent="0.2">
      <c r="B2781" s="128"/>
      <c r="E2781" s="78"/>
      <c r="F2781" s="166"/>
      <c r="G2781" s="78"/>
      <c r="H2781" s="161"/>
      <c r="I2781" s="161"/>
      <c r="J2781" s="161"/>
      <c r="K2781" s="78"/>
      <c r="L2781" s="78"/>
      <c r="M2781" s="78"/>
      <c r="N2781" s="78"/>
      <c r="O2781" s="78"/>
      <c r="P2781" s="6"/>
      <c r="Q2781" s="6"/>
      <c r="R2781" s="6"/>
      <c r="S2781" s="6"/>
      <c r="T2781" s="6"/>
      <c r="U2781" s="6"/>
      <c r="V2781" s="6"/>
    </row>
    <row r="2782" spans="2:22" s="77" customFormat="1" x14ac:dyDescent="0.2">
      <c r="B2782" s="128"/>
      <c r="E2782" s="78"/>
      <c r="F2782" s="166"/>
      <c r="G2782" s="78"/>
      <c r="H2782" s="161"/>
      <c r="I2782" s="161"/>
      <c r="J2782" s="161"/>
      <c r="K2782" s="78"/>
      <c r="L2782" s="78"/>
      <c r="M2782" s="78"/>
      <c r="N2782" s="78"/>
      <c r="O2782" s="78"/>
      <c r="P2782" s="6"/>
      <c r="Q2782" s="6"/>
      <c r="R2782" s="6"/>
      <c r="S2782" s="6"/>
      <c r="T2782" s="6"/>
      <c r="U2782" s="6"/>
      <c r="V2782" s="6"/>
    </row>
    <row r="2783" spans="2:22" s="77" customFormat="1" x14ac:dyDescent="0.2">
      <c r="B2783" s="128"/>
      <c r="E2783" s="78"/>
      <c r="F2783" s="166"/>
      <c r="G2783" s="78"/>
      <c r="H2783" s="161"/>
      <c r="I2783" s="161"/>
      <c r="J2783" s="161"/>
      <c r="K2783" s="78"/>
      <c r="L2783" s="78"/>
      <c r="M2783" s="78"/>
      <c r="N2783" s="78"/>
      <c r="O2783" s="78"/>
      <c r="P2783" s="6"/>
      <c r="Q2783" s="6"/>
      <c r="R2783" s="6"/>
      <c r="S2783" s="6"/>
      <c r="T2783" s="6"/>
      <c r="U2783" s="6"/>
      <c r="V2783" s="6"/>
    </row>
    <row r="2784" spans="2:22" s="77" customFormat="1" x14ac:dyDescent="0.2">
      <c r="B2784" s="128"/>
      <c r="E2784" s="78"/>
      <c r="F2784" s="166"/>
      <c r="G2784" s="78"/>
      <c r="H2784" s="161"/>
      <c r="I2784" s="161"/>
      <c r="J2784" s="161"/>
      <c r="K2784" s="78"/>
      <c r="L2784" s="78"/>
      <c r="M2784" s="78"/>
      <c r="N2784" s="78"/>
      <c r="O2784" s="78"/>
      <c r="P2784" s="6"/>
      <c r="Q2784" s="6"/>
      <c r="R2784" s="6"/>
      <c r="S2784" s="6"/>
      <c r="T2784" s="6"/>
      <c r="U2784" s="6"/>
      <c r="V2784" s="6"/>
    </row>
    <row r="2785" spans="2:22" s="77" customFormat="1" x14ac:dyDescent="0.2">
      <c r="B2785" s="128"/>
      <c r="E2785" s="78"/>
      <c r="F2785" s="166"/>
      <c r="G2785" s="78"/>
      <c r="H2785" s="161"/>
      <c r="I2785" s="161"/>
      <c r="J2785" s="161"/>
      <c r="K2785" s="78"/>
      <c r="L2785" s="78"/>
      <c r="M2785" s="78"/>
      <c r="N2785" s="78"/>
      <c r="O2785" s="78"/>
      <c r="P2785" s="6"/>
      <c r="Q2785" s="6"/>
      <c r="R2785" s="6"/>
      <c r="S2785" s="6"/>
      <c r="T2785" s="6"/>
      <c r="U2785" s="6"/>
      <c r="V2785" s="6"/>
    </row>
    <row r="2786" spans="2:22" s="77" customFormat="1" x14ac:dyDescent="0.2">
      <c r="B2786" s="128"/>
      <c r="E2786" s="78"/>
      <c r="F2786" s="166"/>
      <c r="G2786" s="78"/>
      <c r="H2786" s="161"/>
      <c r="I2786" s="161"/>
      <c r="J2786" s="161"/>
      <c r="K2786" s="78"/>
      <c r="L2786" s="78"/>
      <c r="M2786" s="78"/>
      <c r="N2786" s="78"/>
      <c r="O2786" s="78"/>
      <c r="P2786" s="6"/>
      <c r="Q2786" s="6"/>
      <c r="R2786" s="6"/>
      <c r="S2786" s="6"/>
      <c r="T2786" s="6"/>
      <c r="U2786" s="6"/>
      <c r="V2786" s="6"/>
    </row>
    <row r="2787" spans="2:22" s="77" customFormat="1" x14ac:dyDescent="0.2">
      <c r="B2787" s="128"/>
      <c r="E2787" s="78"/>
      <c r="F2787" s="166"/>
      <c r="G2787" s="78"/>
      <c r="H2787" s="161"/>
      <c r="I2787" s="161"/>
      <c r="J2787" s="161"/>
      <c r="K2787" s="78"/>
      <c r="L2787" s="78"/>
      <c r="M2787" s="78"/>
      <c r="N2787" s="78"/>
      <c r="O2787" s="78"/>
      <c r="P2787" s="6"/>
      <c r="Q2787" s="6"/>
      <c r="R2787" s="6"/>
      <c r="S2787" s="6"/>
      <c r="T2787" s="6"/>
      <c r="U2787" s="6"/>
      <c r="V2787" s="6"/>
    </row>
    <row r="2788" spans="2:22" s="77" customFormat="1" x14ac:dyDescent="0.2">
      <c r="B2788" s="128"/>
      <c r="E2788" s="78"/>
      <c r="F2788" s="166"/>
      <c r="G2788" s="78"/>
      <c r="H2788" s="161"/>
      <c r="I2788" s="161"/>
      <c r="J2788" s="161"/>
      <c r="K2788" s="78"/>
      <c r="L2788" s="78"/>
      <c r="M2788" s="78"/>
      <c r="N2788" s="78"/>
      <c r="O2788" s="78"/>
      <c r="P2788" s="6"/>
      <c r="Q2788" s="6"/>
      <c r="R2788" s="6"/>
      <c r="S2788" s="6"/>
      <c r="T2788" s="6"/>
      <c r="U2788" s="6"/>
      <c r="V2788" s="6"/>
    </row>
    <row r="2789" spans="2:22" s="77" customFormat="1" x14ac:dyDescent="0.2">
      <c r="B2789" s="128"/>
      <c r="E2789" s="78"/>
      <c r="F2789" s="166"/>
      <c r="G2789" s="78"/>
      <c r="H2789" s="161"/>
      <c r="I2789" s="161"/>
      <c r="J2789" s="161"/>
      <c r="K2789" s="78"/>
      <c r="L2789" s="78"/>
      <c r="M2789" s="78"/>
      <c r="N2789" s="78"/>
      <c r="O2789" s="78"/>
      <c r="P2789" s="6"/>
      <c r="Q2789" s="6"/>
      <c r="R2789" s="6"/>
      <c r="S2789" s="6"/>
      <c r="T2789" s="6"/>
      <c r="U2789" s="6"/>
      <c r="V2789" s="6"/>
    </row>
    <row r="2790" spans="2:22" s="77" customFormat="1" x14ac:dyDescent="0.2">
      <c r="B2790" s="128"/>
      <c r="E2790" s="78"/>
      <c r="F2790" s="166"/>
      <c r="G2790" s="78"/>
      <c r="H2790" s="161"/>
      <c r="I2790" s="161"/>
      <c r="J2790" s="161"/>
      <c r="K2790" s="78"/>
      <c r="L2790" s="78"/>
      <c r="M2790" s="78"/>
      <c r="N2790" s="78"/>
      <c r="O2790" s="78"/>
      <c r="P2790" s="6"/>
      <c r="Q2790" s="6"/>
      <c r="R2790" s="6"/>
      <c r="S2790" s="6"/>
      <c r="T2790" s="6"/>
      <c r="U2790" s="6"/>
      <c r="V2790" s="6"/>
    </row>
    <row r="2791" spans="2:22" s="77" customFormat="1" x14ac:dyDescent="0.2">
      <c r="B2791" s="128"/>
      <c r="E2791" s="78"/>
      <c r="F2791" s="166"/>
      <c r="G2791" s="78"/>
      <c r="H2791" s="161"/>
      <c r="I2791" s="161"/>
      <c r="J2791" s="161"/>
      <c r="K2791" s="78"/>
      <c r="L2791" s="78"/>
      <c r="M2791" s="78"/>
      <c r="N2791" s="78"/>
      <c r="O2791" s="78"/>
      <c r="P2791" s="6"/>
      <c r="Q2791" s="6"/>
      <c r="R2791" s="6"/>
      <c r="S2791" s="6"/>
      <c r="T2791" s="6"/>
      <c r="U2791" s="6"/>
      <c r="V2791" s="6"/>
    </row>
    <row r="2792" spans="2:22" s="77" customFormat="1" x14ac:dyDescent="0.2">
      <c r="B2792" s="128"/>
      <c r="E2792" s="78"/>
      <c r="F2792" s="166"/>
      <c r="G2792" s="78"/>
      <c r="H2792" s="161"/>
      <c r="I2792" s="161"/>
      <c r="J2792" s="161"/>
      <c r="K2792" s="78"/>
      <c r="L2792" s="78"/>
      <c r="M2792" s="78"/>
      <c r="N2792" s="78"/>
      <c r="O2792" s="78"/>
      <c r="P2792" s="6"/>
      <c r="Q2792" s="6"/>
      <c r="R2792" s="6"/>
      <c r="S2792" s="6"/>
      <c r="T2792" s="6"/>
      <c r="U2792" s="6"/>
      <c r="V2792" s="6"/>
    </row>
    <row r="2793" spans="2:22" s="77" customFormat="1" x14ac:dyDescent="0.2">
      <c r="B2793" s="128"/>
      <c r="E2793" s="78"/>
      <c r="F2793" s="166"/>
      <c r="G2793" s="78"/>
      <c r="H2793" s="161"/>
      <c r="I2793" s="161"/>
      <c r="J2793" s="161"/>
      <c r="K2793" s="78"/>
      <c r="L2793" s="78"/>
      <c r="M2793" s="78"/>
      <c r="N2793" s="78"/>
      <c r="O2793" s="78"/>
      <c r="P2793" s="6"/>
      <c r="Q2793" s="6"/>
      <c r="R2793" s="6"/>
      <c r="S2793" s="6"/>
      <c r="T2793" s="6"/>
      <c r="U2793" s="6"/>
      <c r="V2793" s="6"/>
    </row>
    <row r="2794" spans="2:22" s="77" customFormat="1" x14ac:dyDescent="0.2">
      <c r="B2794" s="128"/>
      <c r="E2794" s="78"/>
      <c r="F2794" s="166"/>
      <c r="G2794" s="78"/>
      <c r="H2794" s="161"/>
      <c r="I2794" s="161"/>
      <c r="J2794" s="161"/>
      <c r="K2794" s="78"/>
      <c r="L2794" s="78"/>
      <c r="M2794" s="78"/>
      <c r="N2794" s="78"/>
      <c r="O2794" s="78"/>
      <c r="P2794" s="6"/>
      <c r="Q2794" s="6"/>
      <c r="R2794" s="6"/>
      <c r="S2794" s="6"/>
      <c r="T2794" s="6"/>
      <c r="U2794" s="6"/>
      <c r="V2794" s="6"/>
    </row>
    <row r="2795" spans="2:22" s="77" customFormat="1" x14ac:dyDescent="0.2">
      <c r="B2795" s="128"/>
      <c r="E2795" s="78"/>
      <c r="F2795" s="166"/>
      <c r="G2795" s="78"/>
      <c r="H2795" s="161"/>
      <c r="I2795" s="161"/>
      <c r="J2795" s="161"/>
      <c r="K2795" s="78"/>
      <c r="L2795" s="78"/>
      <c r="M2795" s="78"/>
      <c r="N2795" s="78"/>
      <c r="O2795" s="78"/>
      <c r="P2795" s="6"/>
      <c r="Q2795" s="6"/>
      <c r="R2795" s="6"/>
      <c r="S2795" s="6"/>
      <c r="T2795" s="6"/>
      <c r="U2795" s="6"/>
      <c r="V2795" s="6"/>
    </row>
    <row r="2796" spans="2:22" s="77" customFormat="1" x14ac:dyDescent="0.2">
      <c r="B2796" s="128"/>
      <c r="E2796" s="78"/>
      <c r="F2796" s="166"/>
      <c r="G2796" s="78"/>
      <c r="H2796" s="161"/>
      <c r="I2796" s="161"/>
      <c r="J2796" s="161"/>
      <c r="K2796" s="78"/>
      <c r="L2796" s="78"/>
      <c r="M2796" s="78"/>
      <c r="N2796" s="78"/>
      <c r="O2796" s="78"/>
      <c r="P2796" s="6"/>
      <c r="Q2796" s="6"/>
      <c r="R2796" s="6"/>
      <c r="S2796" s="6"/>
      <c r="T2796" s="6"/>
      <c r="U2796" s="6"/>
      <c r="V2796" s="6"/>
    </row>
    <row r="2797" spans="2:22" s="77" customFormat="1" x14ac:dyDescent="0.2">
      <c r="B2797" s="128"/>
      <c r="E2797" s="78"/>
      <c r="F2797" s="166"/>
      <c r="G2797" s="78"/>
      <c r="H2797" s="161"/>
      <c r="I2797" s="161"/>
      <c r="J2797" s="161"/>
      <c r="K2797" s="78"/>
      <c r="L2797" s="78"/>
      <c r="M2797" s="78"/>
      <c r="N2797" s="78"/>
      <c r="O2797" s="78"/>
      <c r="P2797" s="6"/>
      <c r="Q2797" s="6"/>
      <c r="R2797" s="6"/>
      <c r="S2797" s="6"/>
      <c r="T2797" s="6"/>
      <c r="U2797" s="6"/>
      <c r="V2797" s="6"/>
    </row>
    <row r="2798" spans="2:22" s="77" customFormat="1" x14ac:dyDescent="0.2">
      <c r="B2798" s="128"/>
      <c r="E2798" s="78"/>
      <c r="F2798" s="166"/>
      <c r="G2798" s="78"/>
      <c r="H2798" s="161"/>
      <c r="I2798" s="161"/>
      <c r="J2798" s="161"/>
      <c r="K2798" s="78"/>
      <c r="L2798" s="78"/>
      <c r="M2798" s="78"/>
      <c r="N2798" s="78"/>
      <c r="O2798" s="78"/>
      <c r="P2798" s="6"/>
      <c r="Q2798" s="6"/>
      <c r="R2798" s="6"/>
      <c r="S2798" s="6"/>
      <c r="T2798" s="6"/>
      <c r="U2798" s="6"/>
      <c r="V2798" s="6"/>
    </row>
    <row r="2799" spans="2:22" s="77" customFormat="1" x14ac:dyDescent="0.2">
      <c r="B2799" s="128"/>
      <c r="E2799" s="78"/>
      <c r="F2799" s="166"/>
      <c r="G2799" s="78"/>
      <c r="H2799" s="161"/>
      <c r="I2799" s="161"/>
      <c r="J2799" s="161"/>
      <c r="K2799" s="78"/>
      <c r="L2799" s="78"/>
      <c r="M2799" s="78"/>
      <c r="N2799" s="78"/>
      <c r="O2799" s="78"/>
      <c r="P2799" s="6"/>
      <c r="Q2799" s="6"/>
      <c r="R2799" s="6"/>
      <c r="S2799" s="6"/>
      <c r="T2799" s="6"/>
      <c r="U2799" s="6"/>
      <c r="V2799" s="6"/>
    </row>
    <row r="2800" spans="2:22" s="77" customFormat="1" x14ac:dyDescent="0.2">
      <c r="B2800" s="128"/>
      <c r="E2800" s="78"/>
      <c r="F2800" s="166"/>
      <c r="G2800" s="78"/>
      <c r="H2800" s="161"/>
      <c r="I2800" s="161"/>
      <c r="J2800" s="161"/>
      <c r="K2800" s="78"/>
      <c r="L2800" s="78"/>
      <c r="M2800" s="78"/>
      <c r="N2800" s="78"/>
      <c r="O2800" s="78"/>
      <c r="P2800" s="6"/>
      <c r="Q2800" s="6"/>
      <c r="R2800" s="6"/>
      <c r="S2800" s="6"/>
      <c r="T2800" s="6"/>
      <c r="U2800" s="6"/>
      <c r="V2800" s="6"/>
    </row>
    <row r="2801" spans="2:22" s="77" customFormat="1" x14ac:dyDescent="0.2">
      <c r="B2801" s="128"/>
      <c r="E2801" s="78"/>
      <c r="F2801" s="166"/>
      <c r="G2801" s="78"/>
      <c r="H2801" s="161"/>
      <c r="I2801" s="161"/>
      <c r="J2801" s="161"/>
      <c r="K2801" s="78"/>
      <c r="L2801" s="78"/>
      <c r="M2801" s="78"/>
      <c r="N2801" s="78"/>
      <c r="O2801" s="78"/>
      <c r="P2801" s="6"/>
      <c r="Q2801" s="6"/>
      <c r="R2801" s="6"/>
      <c r="S2801" s="6"/>
      <c r="T2801" s="6"/>
      <c r="U2801" s="6"/>
      <c r="V2801" s="6"/>
    </row>
    <row r="2802" spans="2:22" s="77" customFormat="1" x14ac:dyDescent="0.2">
      <c r="B2802" s="128"/>
      <c r="E2802" s="78"/>
      <c r="F2802" s="166"/>
      <c r="G2802" s="78"/>
      <c r="H2802" s="161"/>
      <c r="I2802" s="161"/>
      <c r="J2802" s="161"/>
      <c r="K2802" s="78"/>
      <c r="L2802" s="78"/>
      <c r="M2802" s="78"/>
      <c r="N2802" s="78"/>
      <c r="O2802" s="78"/>
      <c r="P2802" s="6"/>
      <c r="Q2802" s="6"/>
      <c r="R2802" s="6"/>
      <c r="S2802" s="6"/>
      <c r="T2802" s="6"/>
      <c r="U2802" s="6"/>
      <c r="V2802" s="6"/>
    </row>
    <row r="2803" spans="2:22" s="77" customFormat="1" x14ac:dyDescent="0.2">
      <c r="B2803" s="128"/>
      <c r="E2803" s="78"/>
      <c r="F2803" s="166"/>
      <c r="G2803" s="78"/>
      <c r="H2803" s="161"/>
      <c r="I2803" s="161"/>
      <c r="J2803" s="161"/>
      <c r="K2803" s="78"/>
      <c r="L2803" s="78"/>
      <c r="M2803" s="78"/>
      <c r="N2803" s="78"/>
      <c r="O2803" s="78"/>
      <c r="P2803" s="6"/>
      <c r="Q2803" s="6"/>
      <c r="R2803" s="6"/>
      <c r="S2803" s="6"/>
      <c r="T2803" s="6"/>
      <c r="U2803" s="6"/>
      <c r="V2803" s="6"/>
    </row>
    <row r="2804" spans="2:22" s="77" customFormat="1" x14ac:dyDescent="0.2">
      <c r="B2804" s="128"/>
      <c r="E2804" s="78"/>
      <c r="F2804" s="166"/>
      <c r="G2804" s="78"/>
      <c r="H2804" s="161"/>
      <c r="I2804" s="161"/>
      <c r="J2804" s="161"/>
      <c r="K2804" s="78"/>
      <c r="L2804" s="78"/>
      <c r="M2804" s="78"/>
      <c r="N2804" s="78"/>
      <c r="O2804" s="78"/>
      <c r="P2804" s="6"/>
      <c r="Q2804" s="6"/>
      <c r="R2804" s="6"/>
      <c r="S2804" s="6"/>
      <c r="T2804" s="6"/>
      <c r="U2804" s="6"/>
      <c r="V2804" s="6"/>
    </row>
    <row r="2805" spans="2:22" s="77" customFormat="1" x14ac:dyDescent="0.2">
      <c r="B2805" s="128"/>
      <c r="E2805" s="78"/>
      <c r="F2805" s="166"/>
      <c r="G2805" s="78"/>
      <c r="H2805" s="161"/>
      <c r="I2805" s="161"/>
      <c r="J2805" s="161"/>
      <c r="K2805" s="78"/>
      <c r="L2805" s="78"/>
      <c r="M2805" s="78"/>
      <c r="N2805" s="78"/>
      <c r="O2805" s="78"/>
      <c r="P2805" s="6"/>
      <c r="Q2805" s="6"/>
      <c r="R2805" s="6"/>
      <c r="S2805" s="6"/>
      <c r="T2805" s="6"/>
      <c r="U2805" s="6"/>
      <c r="V2805" s="6"/>
    </row>
    <row r="2806" spans="2:22" s="77" customFormat="1" x14ac:dyDescent="0.2">
      <c r="B2806" s="128"/>
      <c r="E2806" s="78"/>
      <c r="F2806" s="166"/>
      <c r="G2806" s="78"/>
      <c r="H2806" s="161"/>
      <c r="I2806" s="161"/>
      <c r="J2806" s="161"/>
      <c r="K2806" s="78"/>
      <c r="L2806" s="78"/>
      <c r="M2806" s="78"/>
      <c r="N2806" s="78"/>
      <c r="O2806" s="78"/>
      <c r="P2806" s="6"/>
      <c r="Q2806" s="6"/>
      <c r="R2806" s="6"/>
      <c r="S2806" s="6"/>
      <c r="T2806" s="6"/>
      <c r="U2806" s="6"/>
      <c r="V2806" s="6"/>
    </row>
    <row r="2807" spans="2:22" s="77" customFormat="1" x14ac:dyDescent="0.2">
      <c r="B2807" s="128"/>
      <c r="E2807" s="78"/>
      <c r="F2807" s="166"/>
      <c r="G2807" s="78"/>
      <c r="H2807" s="161"/>
      <c r="I2807" s="161"/>
      <c r="J2807" s="161"/>
      <c r="K2807" s="78"/>
      <c r="L2807" s="78"/>
      <c r="M2807" s="78"/>
      <c r="N2807" s="78"/>
      <c r="O2807" s="78"/>
      <c r="P2807" s="6"/>
      <c r="Q2807" s="6"/>
      <c r="R2807" s="6"/>
      <c r="S2807" s="6"/>
      <c r="T2807" s="6"/>
      <c r="U2807" s="6"/>
      <c r="V2807" s="6"/>
    </row>
    <row r="2808" spans="2:22" s="77" customFormat="1" x14ac:dyDescent="0.2">
      <c r="B2808" s="128"/>
      <c r="E2808" s="78"/>
      <c r="F2808" s="166"/>
      <c r="G2808" s="78"/>
      <c r="H2808" s="161"/>
      <c r="I2808" s="161"/>
      <c r="J2808" s="161"/>
      <c r="K2808" s="78"/>
      <c r="L2808" s="78"/>
      <c r="M2808" s="78"/>
      <c r="N2808" s="78"/>
      <c r="O2808" s="78"/>
      <c r="P2808" s="6"/>
      <c r="Q2808" s="6"/>
      <c r="R2808" s="6"/>
      <c r="S2808" s="6"/>
      <c r="T2808" s="6"/>
      <c r="U2808" s="6"/>
      <c r="V2808" s="6"/>
    </row>
    <row r="2809" spans="2:22" s="77" customFormat="1" x14ac:dyDescent="0.2">
      <c r="B2809" s="128"/>
      <c r="E2809" s="78"/>
      <c r="F2809" s="166"/>
      <c r="G2809" s="78"/>
      <c r="H2809" s="161"/>
      <c r="I2809" s="161"/>
      <c r="J2809" s="161"/>
      <c r="K2809" s="78"/>
      <c r="L2809" s="78"/>
      <c r="M2809" s="78"/>
      <c r="N2809" s="78"/>
      <c r="O2809" s="78"/>
      <c r="P2809" s="6"/>
      <c r="Q2809" s="6"/>
      <c r="R2809" s="6"/>
      <c r="S2809" s="6"/>
      <c r="T2809" s="6"/>
      <c r="U2809" s="6"/>
      <c r="V2809" s="6"/>
    </row>
    <row r="2810" spans="2:22" s="77" customFormat="1" x14ac:dyDescent="0.2">
      <c r="B2810" s="128"/>
      <c r="E2810" s="78"/>
      <c r="F2810" s="166"/>
      <c r="G2810" s="78"/>
      <c r="H2810" s="161"/>
      <c r="I2810" s="161"/>
      <c r="J2810" s="161"/>
      <c r="K2810" s="78"/>
      <c r="L2810" s="78"/>
      <c r="M2810" s="78"/>
      <c r="N2810" s="78"/>
      <c r="O2810" s="78"/>
      <c r="P2810" s="6"/>
      <c r="Q2810" s="6"/>
      <c r="R2810" s="6"/>
      <c r="S2810" s="6"/>
      <c r="T2810" s="6"/>
      <c r="U2810" s="6"/>
      <c r="V2810" s="6"/>
    </row>
    <row r="2811" spans="2:22" s="77" customFormat="1" x14ac:dyDescent="0.2">
      <c r="B2811" s="128"/>
      <c r="E2811" s="78"/>
      <c r="F2811" s="166"/>
      <c r="G2811" s="78"/>
      <c r="H2811" s="161"/>
      <c r="I2811" s="161"/>
      <c r="J2811" s="161"/>
      <c r="K2811" s="78"/>
      <c r="L2811" s="78"/>
      <c r="M2811" s="78"/>
      <c r="N2811" s="78"/>
      <c r="O2811" s="78"/>
      <c r="P2811" s="6"/>
      <c r="Q2811" s="6"/>
      <c r="R2811" s="6"/>
      <c r="S2811" s="6"/>
      <c r="T2811" s="6"/>
      <c r="U2811" s="6"/>
      <c r="V2811" s="6"/>
    </row>
    <row r="2812" spans="2:22" s="77" customFormat="1" x14ac:dyDescent="0.2">
      <c r="B2812" s="128"/>
      <c r="E2812" s="78"/>
      <c r="F2812" s="166"/>
      <c r="G2812" s="78"/>
      <c r="H2812" s="161"/>
      <c r="I2812" s="161"/>
      <c r="J2812" s="161"/>
      <c r="K2812" s="78"/>
      <c r="L2812" s="78"/>
      <c r="M2812" s="78"/>
      <c r="N2812" s="78"/>
      <c r="O2812" s="78"/>
      <c r="P2812" s="6"/>
      <c r="Q2812" s="6"/>
      <c r="R2812" s="6"/>
      <c r="S2812" s="6"/>
      <c r="T2812" s="6"/>
      <c r="U2812" s="6"/>
      <c r="V2812" s="6"/>
    </row>
    <row r="2813" spans="2:22" s="77" customFormat="1" x14ac:dyDescent="0.2">
      <c r="B2813" s="128"/>
      <c r="E2813" s="78"/>
      <c r="F2813" s="166"/>
      <c r="G2813" s="78"/>
      <c r="H2813" s="161"/>
      <c r="I2813" s="161"/>
      <c r="J2813" s="161"/>
      <c r="K2813" s="78"/>
      <c r="L2813" s="78"/>
      <c r="M2813" s="78"/>
      <c r="N2813" s="78"/>
      <c r="O2813" s="78"/>
      <c r="P2813" s="6"/>
      <c r="Q2813" s="6"/>
      <c r="R2813" s="6"/>
      <c r="S2813" s="6"/>
      <c r="T2813" s="6"/>
      <c r="U2813" s="6"/>
      <c r="V2813" s="6"/>
    </row>
    <row r="2814" spans="2:22" s="77" customFormat="1" x14ac:dyDescent="0.2">
      <c r="B2814" s="128"/>
      <c r="E2814" s="78"/>
      <c r="F2814" s="166"/>
      <c r="G2814" s="78"/>
      <c r="H2814" s="161"/>
      <c r="I2814" s="161"/>
      <c r="J2814" s="161"/>
      <c r="K2814" s="78"/>
      <c r="L2814" s="78"/>
      <c r="M2814" s="78"/>
      <c r="N2814" s="78"/>
      <c r="O2814" s="78"/>
      <c r="P2814" s="6"/>
      <c r="Q2814" s="6"/>
      <c r="R2814" s="6"/>
      <c r="S2814" s="6"/>
      <c r="T2814" s="6"/>
      <c r="U2814" s="6"/>
      <c r="V2814" s="6"/>
    </row>
    <row r="2815" spans="2:22" s="77" customFormat="1" x14ac:dyDescent="0.2">
      <c r="B2815" s="128"/>
      <c r="E2815" s="78"/>
      <c r="F2815" s="166"/>
      <c r="G2815" s="78"/>
      <c r="H2815" s="161"/>
      <c r="I2815" s="161"/>
      <c r="J2815" s="161"/>
      <c r="K2815" s="78"/>
      <c r="L2815" s="78"/>
      <c r="M2815" s="78"/>
      <c r="N2815" s="78"/>
      <c r="O2815" s="78"/>
      <c r="P2815" s="6"/>
      <c r="Q2815" s="6"/>
      <c r="R2815" s="6"/>
      <c r="S2815" s="6"/>
      <c r="T2815" s="6"/>
      <c r="U2815" s="6"/>
      <c r="V2815" s="6"/>
    </row>
    <row r="2816" spans="2:22" s="77" customFormat="1" x14ac:dyDescent="0.2">
      <c r="B2816" s="128"/>
      <c r="E2816" s="78"/>
      <c r="F2816" s="166"/>
      <c r="G2816" s="78"/>
      <c r="H2816" s="161"/>
      <c r="I2816" s="161"/>
      <c r="J2816" s="161"/>
      <c r="K2816" s="78"/>
      <c r="L2816" s="78"/>
      <c r="M2816" s="78"/>
      <c r="N2816" s="78"/>
      <c r="O2816" s="78"/>
      <c r="P2816" s="6"/>
      <c r="Q2816" s="6"/>
      <c r="R2816" s="6"/>
      <c r="S2816" s="6"/>
      <c r="T2816" s="6"/>
      <c r="U2816" s="6"/>
      <c r="V2816" s="6"/>
    </row>
    <row r="2817" spans="2:22" s="77" customFormat="1" x14ac:dyDescent="0.2">
      <c r="B2817" s="128"/>
      <c r="E2817" s="78"/>
      <c r="F2817" s="166"/>
      <c r="G2817" s="78"/>
      <c r="H2817" s="161"/>
      <c r="I2817" s="161"/>
      <c r="J2817" s="161"/>
      <c r="K2817" s="78"/>
      <c r="L2817" s="78"/>
      <c r="M2817" s="78"/>
      <c r="N2817" s="78"/>
      <c r="O2817" s="78"/>
      <c r="P2817" s="6"/>
      <c r="Q2817" s="6"/>
      <c r="R2817" s="6"/>
      <c r="S2817" s="6"/>
      <c r="T2817" s="6"/>
      <c r="U2817" s="6"/>
      <c r="V2817" s="6"/>
    </row>
    <row r="2818" spans="2:22" s="77" customFormat="1" x14ac:dyDescent="0.2">
      <c r="B2818" s="128"/>
      <c r="E2818" s="78"/>
      <c r="F2818" s="166"/>
      <c r="G2818" s="78"/>
      <c r="H2818" s="161"/>
      <c r="I2818" s="161"/>
      <c r="J2818" s="161"/>
      <c r="K2818" s="78"/>
      <c r="L2818" s="78"/>
      <c r="M2818" s="78"/>
      <c r="N2818" s="78"/>
      <c r="O2818" s="78"/>
      <c r="P2818" s="6"/>
      <c r="Q2818" s="6"/>
      <c r="R2818" s="6"/>
      <c r="S2818" s="6"/>
      <c r="T2818" s="6"/>
      <c r="U2818" s="6"/>
      <c r="V2818" s="6"/>
    </row>
    <row r="2819" spans="2:22" s="77" customFormat="1" x14ac:dyDescent="0.2">
      <c r="B2819" s="128"/>
      <c r="E2819" s="78"/>
      <c r="F2819" s="166"/>
      <c r="G2819" s="78"/>
      <c r="H2819" s="161"/>
      <c r="I2819" s="161"/>
      <c r="J2819" s="161"/>
      <c r="K2819" s="78"/>
      <c r="L2819" s="78"/>
      <c r="M2819" s="78"/>
      <c r="N2819" s="78"/>
      <c r="O2819" s="78"/>
      <c r="P2819" s="6"/>
      <c r="Q2819" s="6"/>
      <c r="R2819" s="6"/>
      <c r="S2819" s="6"/>
      <c r="T2819" s="6"/>
      <c r="U2819" s="6"/>
      <c r="V2819" s="6"/>
    </row>
    <row r="2820" spans="2:22" s="77" customFormat="1" x14ac:dyDescent="0.2">
      <c r="B2820" s="128"/>
      <c r="E2820" s="78"/>
      <c r="F2820" s="166"/>
      <c r="G2820" s="78"/>
      <c r="H2820" s="161"/>
      <c r="I2820" s="161"/>
      <c r="J2820" s="161"/>
      <c r="K2820" s="78"/>
      <c r="L2820" s="78"/>
      <c r="M2820" s="78"/>
      <c r="N2820" s="78"/>
      <c r="O2820" s="78"/>
      <c r="P2820" s="6"/>
      <c r="Q2820" s="6"/>
      <c r="R2820" s="6"/>
      <c r="S2820" s="6"/>
      <c r="T2820" s="6"/>
      <c r="U2820" s="6"/>
      <c r="V2820" s="6"/>
    </row>
    <row r="2821" spans="2:22" s="77" customFormat="1" x14ac:dyDescent="0.2">
      <c r="B2821" s="128"/>
      <c r="E2821" s="78"/>
      <c r="F2821" s="166"/>
      <c r="G2821" s="78"/>
      <c r="H2821" s="161"/>
      <c r="I2821" s="161"/>
      <c r="J2821" s="161"/>
      <c r="K2821" s="78"/>
      <c r="L2821" s="78"/>
      <c r="M2821" s="78"/>
      <c r="N2821" s="78"/>
      <c r="O2821" s="78"/>
      <c r="P2821" s="6"/>
      <c r="Q2821" s="6"/>
      <c r="R2821" s="6"/>
      <c r="S2821" s="6"/>
      <c r="T2821" s="6"/>
      <c r="U2821" s="6"/>
      <c r="V2821" s="6"/>
    </row>
    <row r="2822" spans="2:22" s="77" customFormat="1" x14ac:dyDescent="0.2">
      <c r="B2822" s="128"/>
      <c r="E2822" s="78"/>
      <c r="F2822" s="166"/>
      <c r="G2822" s="78"/>
      <c r="H2822" s="161"/>
      <c r="I2822" s="161"/>
      <c r="J2822" s="161"/>
      <c r="K2822" s="78"/>
      <c r="L2822" s="78"/>
      <c r="M2822" s="78"/>
      <c r="N2822" s="78"/>
      <c r="O2822" s="78"/>
      <c r="P2822" s="6"/>
      <c r="Q2822" s="6"/>
      <c r="R2822" s="6"/>
      <c r="S2822" s="6"/>
      <c r="T2822" s="6"/>
      <c r="U2822" s="6"/>
      <c r="V2822" s="6"/>
    </row>
    <row r="2823" spans="2:22" s="77" customFormat="1" x14ac:dyDescent="0.2">
      <c r="B2823" s="128"/>
      <c r="E2823" s="78"/>
      <c r="F2823" s="166"/>
      <c r="G2823" s="78"/>
      <c r="H2823" s="161"/>
      <c r="I2823" s="161"/>
      <c r="J2823" s="161"/>
      <c r="K2823" s="78"/>
      <c r="L2823" s="78"/>
      <c r="M2823" s="78"/>
      <c r="N2823" s="78"/>
      <c r="O2823" s="78"/>
      <c r="P2823" s="6"/>
      <c r="Q2823" s="6"/>
      <c r="R2823" s="6"/>
      <c r="S2823" s="6"/>
      <c r="T2823" s="6"/>
      <c r="U2823" s="6"/>
      <c r="V2823" s="6"/>
    </row>
    <row r="2824" spans="2:22" s="77" customFormat="1" x14ac:dyDescent="0.2">
      <c r="B2824" s="128"/>
      <c r="E2824" s="78"/>
      <c r="F2824" s="166"/>
      <c r="G2824" s="78"/>
      <c r="H2824" s="161"/>
      <c r="I2824" s="161"/>
      <c r="J2824" s="161"/>
      <c r="K2824" s="78"/>
      <c r="L2824" s="78"/>
      <c r="M2824" s="78"/>
      <c r="N2824" s="78"/>
      <c r="O2824" s="78"/>
      <c r="P2824" s="6"/>
      <c r="Q2824" s="6"/>
      <c r="R2824" s="6"/>
      <c r="S2824" s="6"/>
      <c r="T2824" s="6"/>
      <c r="U2824" s="6"/>
      <c r="V2824" s="6"/>
    </row>
    <row r="2825" spans="2:22" s="77" customFormat="1" x14ac:dyDescent="0.2">
      <c r="B2825" s="128"/>
      <c r="E2825" s="78"/>
      <c r="F2825" s="166"/>
      <c r="G2825" s="78"/>
      <c r="H2825" s="161"/>
      <c r="I2825" s="161"/>
      <c r="J2825" s="161"/>
      <c r="K2825" s="78"/>
      <c r="L2825" s="78"/>
      <c r="M2825" s="78"/>
      <c r="N2825" s="78"/>
      <c r="O2825" s="78"/>
      <c r="P2825" s="6"/>
      <c r="Q2825" s="6"/>
      <c r="R2825" s="6"/>
      <c r="S2825" s="6"/>
      <c r="T2825" s="6"/>
      <c r="U2825" s="6"/>
      <c r="V2825" s="6"/>
    </row>
    <row r="2826" spans="2:22" s="77" customFormat="1" x14ac:dyDescent="0.2">
      <c r="B2826" s="128"/>
      <c r="E2826" s="78"/>
      <c r="F2826" s="166"/>
      <c r="G2826" s="78"/>
      <c r="H2826" s="161"/>
      <c r="I2826" s="161"/>
      <c r="J2826" s="161"/>
      <c r="K2826" s="78"/>
      <c r="L2826" s="78"/>
      <c r="M2826" s="78"/>
      <c r="N2826" s="78"/>
      <c r="O2826" s="78"/>
      <c r="P2826" s="6"/>
      <c r="Q2826" s="6"/>
      <c r="R2826" s="6"/>
      <c r="S2826" s="6"/>
      <c r="T2826" s="6"/>
      <c r="U2826" s="6"/>
      <c r="V2826" s="6"/>
    </row>
    <row r="2827" spans="2:22" s="77" customFormat="1" x14ac:dyDescent="0.2">
      <c r="B2827" s="128"/>
      <c r="E2827" s="78"/>
      <c r="F2827" s="166"/>
      <c r="G2827" s="78"/>
      <c r="H2827" s="161"/>
      <c r="I2827" s="161"/>
      <c r="J2827" s="161"/>
      <c r="K2827" s="78"/>
      <c r="L2827" s="78"/>
      <c r="M2827" s="78"/>
      <c r="N2827" s="78"/>
      <c r="O2827" s="78"/>
      <c r="P2827" s="6"/>
      <c r="Q2827" s="6"/>
      <c r="R2827" s="6"/>
      <c r="S2827" s="6"/>
      <c r="T2827" s="6"/>
      <c r="U2827" s="6"/>
      <c r="V2827" s="6"/>
    </row>
    <row r="2828" spans="2:22" s="77" customFormat="1" x14ac:dyDescent="0.2">
      <c r="B2828" s="128"/>
      <c r="E2828" s="78"/>
      <c r="F2828" s="166"/>
      <c r="G2828" s="78"/>
      <c r="H2828" s="161"/>
      <c r="I2828" s="161"/>
      <c r="J2828" s="161"/>
      <c r="K2828" s="78"/>
      <c r="L2828" s="78"/>
      <c r="M2828" s="78"/>
      <c r="N2828" s="78"/>
      <c r="O2828" s="78"/>
      <c r="P2828" s="6"/>
      <c r="Q2828" s="6"/>
      <c r="R2828" s="6"/>
      <c r="S2828" s="6"/>
      <c r="T2828" s="6"/>
      <c r="U2828" s="6"/>
      <c r="V2828" s="6"/>
    </row>
    <row r="2829" spans="2:22" s="77" customFormat="1" x14ac:dyDescent="0.2">
      <c r="B2829" s="128"/>
      <c r="E2829" s="78"/>
      <c r="F2829" s="166"/>
      <c r="G2829" s="78"/>
      <c r="H2829" s="161"/>
      <c r="I2829" s="161"/>
      <c r="J2829" s="161"/>
      <c r="K2829" s="78"/>
      <c r="L2829" s="78"/>
      <c r="M2829" s="78"/>
      <c r="N2829" s="78"/>
      <c r="O2829" s="78"/>
      <c r="P2829" s="6"/>
      <c r="Q2829" s="6"/>
      <c r="R2829" s="6"/>
      <c r="S2829" s="6"/>
      <c r="T2829" s="6"/>
      <c r="U2829" s="6"/>
      <c r="V2829" s="6"/>
    </row>
    <row r="2830" spans="2:22" s="77" customFormat="1" x14ac:dyDescent="0.2">
      <c r="B2830" s="128"/>
      <c r="E2830" s="78"/>
      <c r="F2830" s="166"/>
      <c r="G2830" s="78"/>
      <c r="H2830" s="161"/>
      <c r="I2830" s="161"/>
      <c r="J2830" s="161"/>
      <c r="K2830" s="78"/>
      <c r="L2830" s="78"/>
      <c r="M2830" s="78"/>
      <c r="N2830" s="78"/>
      <c r="O2830" s="78"/>
      <c r="P2830" s="6"/>
      <c r="Q2830" s="6"/>
      <c r="R2830" s="6"/>
      <c r="S2830" s="6"/>
      <c r="T2830" s="6"/>
      <c r="U2830" s="6"/>
      <c r="V2830" s="6"/>
    </row>
    <row r="2831" spans="2:22" s="77" customFormat="1" x14ac:dyDescent="0.2">
      <c r="B2831" s="128"/>
      <c r="E2831" s="78"/>
      <c r="F2831" s="166"/>
      <c r="G2831" s="78"/>
      <c r="H2831" s="161"/>
      <c r="I2831" s="161"/>
      <c r="J2831" s="161"/>
      <c r="K2831" s="78"/>
      <c r="L2831" s="78"/>
      <c r="M2831" s="78"/>
      <c r="N2831" s="78"/>
      <c r="O2831" s="78"/>
      <c r="P2831" s="6"/>
      <c r="Q2831" s="6"/>
      <c r="R2831" s="6"/>
      <c r="S2831" s="6"/>
      <c r="T2831" s="6"/>
      <c r="U2831" s="6"/>
      <c r="V2831" s="6"/>
    </row>
    <row r="2832" spans="2:22" s="77" customFormat="1" x14ac:dyDescent="0.2">
      <c r="B2832" s="128"/>
      <c r="E2832" s="78"/>
      <c r="F2832" s="166"/>
      <c r="G2832" s="78"/>
      <c r="H2832" s="161"/>
      <c r="I2832" s="161"/>
      <c r="J2832" s="161"/>
      <c r="K2832" s="78"/>
      <c r="L2832" s="78"/>
      <c r="M2832" s="78"/>
      <c r="N2832" s="78"/>
      <c r="O2832" s="78"/>
      <c r="P2832" s="6"/>
      <c r="Q2832" s="6"/>
      <c r="R2832" s="6"/>
      <c r="S2832" s="6"/>
      <c r="T2832" s="6"/>
      <c r="U2832" s="6"/>
      <c r="V2832" s="6"/>
    </row>
    <row r="2833" spans="2:22" s="77" customFormat="1" x14ac:dyDescent="0.2">
      <c r="B2833" s="128"/>
      <c r="E2833" s="78"/>
      <c r="F2833" s="166"/>
      <c r="G2833" s="78"/>
      <c r="H2833" s="161"/>
      <c r="I2833" s="161"/>
      <c r="J2833" s="161"/>
      <c r="K2833" s="78"/>
      <c r="L2833" s="78"/>
      <c r="M2833" s="78"/>
      <c r="N2833" s="78"/>
      <c r="O2833" s="78"/>
      <c r="P2833" s="6"/>
      <c r="Q2833" s="6"/>
      <c r="R2833" s="6"/>
      <c r="S2833" s="6"/>
      <c r="T2833" s="6"/>
      <c r="U2833" s="6"/>
      <c r="V2833" s="6"/>
    </row>
    <row r="2834" spans="2:22" s="77" customFormat="1" x14ac:dyDescent="0.2">
      <c r="B2834" s="128"/>
      <c r="E2834" s="78"/>
      <c r="F2834" s="166"/>
      <c r="G2834" s="78"/>
      <c r="H2834" s="161"/>
      <c r="I2834" s="161"/>
      <c r="J2834" s="161"/>
      <c r="K2834" s="78"/>
      <c r="L2834" s="78"/>
      <c r="M2834" s="78"/>
      <c r="N2834" s="78"/>
      <c r="O2834" s="78"/>
      <c r="P2834" s="6"/>
      <c r="Q2834" s="6"/>
      <c r="R2834" s="6"/>
      <c r="S2834" s="6"/>
      <c r="T2834" s="6"/>
      <c r="U2834" s="6"/>
      <c r="V2834" s="6"/>
    </row>
    <row r="2835" spans="2:22" s="77" customFormat="1" x14ac:dyDescent="0.2">
      <c r="B2835" s="128"/>
      <c r="E2835" s="78"/>
      <c r="F2835" s="166"/>
      <c r="G2835" s="78"/>
      <c r="H2835" s="161"/>
      <c r="I2835" s="161"/>
      <c r="J2835" s="161"/>
      <c r="K2835" s="78"/>
      <c r="L2835" s="78"/>
      <c r="M2835" s="78"/>
      <c r="N2835" s="78"/>
      <c r="O2835" s="78"/>
      <c r="P2835" s="6"/>
      <c r="Q2835" s="6"/>
      <c r="R2835" s="6"/>
      <c r="S2835" s="6"/>
      <c r="T2835" s="6"/>
      <c r="U2835" s="6"/>
      <c r="V2835" s="6"/>
    </row>
    <row r="2836" spans="2:22" s="77" customFormat="1" x14ac:dyDescent="0.2">
      <c r="B2836" s="128"/>
      <c r="E2836" s="78"/>
      <c r="F2836" s="166"/>
      <c r="G2836" s="78"/>
      <c r="H2836" s="161"/>
      <c r="I2836" s="161"/>
      <c r="J2836" s="161"/>
      <c r="K2836" s="78"/>
      <c r="L2836" s="78"/>
      <c r="M2836" s="78"/>
      <c r="N2836" s="78"/>
      <c r="O2836" s="78"/>
      <c r="P2836" s="6"/>
      <c r="Q2836" s="6"/>
      <c r="R2836" s="6"/>
      <c r="S2836" s="6"/>
      <c r="T2836" s="6"/>
      <c r="U2836" s="6"/>
      <c r="V2836" s="6"/>
    </row>
    <row r="2837" spans="2:22" s="77" customFormat="1" x14ac:dyDescent="0.2">
      <c r="B2837" s="128"/>
      <c r="E2837" s="78"/>
      <c r="F2837" s="166"/>
      <c r="G2837" s="78"/>
      <c r="H2837" s="161"/>
      <c r="I2837" s="161"/>
      <c r="J2837" s="161"/>
      <c r="K2837" s="78"/>
      <c r="L2837" s="78"/>
      <c r="M2837" s="78"/>
      <c r="N2837" s="78"/>
      <c r="O2837" s="78"/>
      <c r="P2837" s="6"/>
      <c r="Q2837" s="6"/>
      <c r="R2837" s="6"/>
      <c r="S2837" s="6"/>
      <c r="T2837" s="6"/>
      <c r="U2837" s="6"/>
      <c r="V2837" s="6"/>
    </row>
    <row r="2838" spans="2:22" s="77" customFormat="1" x14ac:dyDescent="0.2">
      <c r="B2838" s="128"/>
      <c r="E2838" s="78"/>
      <c r="F2838" s="166"/>
      <c r="G2838" s="78"/>
      <c r="H2838" s="161"/>
      <c r="I2838" s="161"/>
      <c r="J2838" s="161"/>
      <c r="K2838" s="78"/>
      <c r="L2838" s="78"/>
      <c r="M2838" s="78"/>
      <c r="N2838" s="78"/>
      <c r="O2838" s="78"/>
      <c r="P2838" s="6"/>
      <c r="Q2838" s="6"/>
      <c r="R2838" s="6"/>
      <c r="S2838" s="6"/>
      <c r="T2838" s="6"/>
      <c r="U2838" s="6"/>
      <c r="V2838" s="6"/>
    </row>
    <row r="2839" spans="2:22" s="77" customFormat="1" x14ac:dyDescent="0.2">
      <c r="B2839" s="128"/>
      <c r="E2839" s="78"/>
      <c r="F2839" s="166"/>
      <c r="G2839" s="78"/>
      <c r="H2839" s="161"/>
      <c r="I2839" s="161"/>
      <c r="J2839" s="161"/>
      <c r="K2839" s="78"/>
      <c r="L2839" s="78"/>
      <c r="M2839" s="78"/>
      <c r="N2839" s="78"/>
      <c r="O2839" s="78"/>
      <c r="P2839" s="6"/>
      <c r="Q2839" s="6"/>
      <c r="R2839" s="6"/>
      <c r="S2839" s="6"/>
      <c r="T2839" s="6"/>
      <c r="U2839" s="6"/>
      <c r="V2839" s="6"/>
    </row>
    <row r="2840" spans="2:22" s="77" customFormat="1" x14ac:dyDescent="0.2">
      <c r="B2840" s="128"/>
      <c r="E2840" s="78"/>
      <c r="F2840" s="166"/>
      <c r="G2840" s="78"/>
      <c r="H2840" s="161"/>
      <c r="I2840" s="161"/>
      <c r="J2840" s="161"/>
      <c r="K2840" s="78"/>
      <c r="L2840" s="78"/>
      <c r="M2840" s="78"/>
      <c r="N2840" s="78"/>
      <c r="O2840" s="78"/>
      <c r="P2840" s="6"/>
      <c r="Q2840" s="6"/>
      <c r="R2840" s="6"/>
      <c r="S2840" s="6"/>
      <c r="T2840" s="6"/>
      <c r="U2840" s="6"/>
      <c r="V2840" s="6"/>
    </row>
    <row r="2841" spans="2:22" s="77" customFormat="1" x14ac:dyDescent="0.2">
      <c r="B2841" s="128"/>
      <c r="E2841" s="78"/>
      <c r="F2841" s="166"/>
      <c r="G2841" s="78"/>
      <c r="H2841" s="161"/>
      <c r="I2841" s="161"/>
      <c r="J2841" s="161"/>
      <c r="K2841" s="78"/>
      <c r="L2841" s="78"/>
      <c r="M2841" s="78"/>
      <c r="N2841" s="78"/>
      <c r="O2841" s="78"/>
      <c r="P2841" s="6"/>
      <c r="Q2841" s="6"/>
      <c r="R2841" s="6"/>
      <c r="S2841" s="6"/>
      <c r="T2841" s="6"/>
      <c r="U2841" s="6"/>
      <c r="V2841" s="6"/>
    </row>
    <row r="2842" spans="2:22" s="77" customFormat="1" x14ac:dyDescent="0.2">
      <c r="B2842" s="128"/>
      <c r="E2842" s="78"/>
      <c r="F2842" s="166"/>
      <c r="G2842" s="78"/>
      <c r="H2842" s="161"/>
      <c r="I2842" s="161"/>
      <c r="J2842" s="161"/>
      <c r="K2842" s="78"/>
      <c r="L2842" s="78"/>
      <c r="M2842" s="78"/>
      <c r="N2842" s="78"/>
      <c r="O2842" s="78"/>
      <c r="P2842" s="6"/>
      <c r="Q2842" s="6"/>
      <c r="R2842" s="6"/>
      <c r="S2842" s="6"/>
      <c r="T2842" s="6"/>
      <c r="U2842" s="6"/>
      <c r="V2842" s="6"/>
    </row>
    <row r="2843" spans="2:22" s="77" customFormat="1" x14ac:dyDescent="0.2">
      <c r="B2843" s="128"/>
      <c r="E2843" s="78"/>
      <c r="F2843" s="166"/>
      <c r="G2843" s="78"/>
      <c r="H2843" s="161"/>
      <c r="I2843" s="161"/>
      <c r="J2843" s="161"/>
      <c r="K2843" s="78"/>
      <c r="L2843" s="78"/>
      <c r="M2843" s="78"/>
      <c r="N2843" s="78"/>
      <c r="O2843" s="78"/>
      <c r="P2843" s="6"/>
      <c r="Q2843" s="6"/>
      <c r="R2843" s="6"/>
      <c r="S2843" s="6"/>
      <c r="T2843" s="6"/>
      <c r="U2843" s="6"/>
      <c r="V2843" s="6"/>
    </row>
    <row r="2844" spans="2:22" s="77" customFormat="1" x14ac:dyDescent="0.2">
      <c r="B2844" s="128"/>
      <c r="E2844" s="78"/>
      <c r="F2844" s="166"/>
      <c r="G2844" s="78"/>
      <c r="H2844" s="161"/>
      <c r="I2844" s="161"/>
      <c r="J2844" s="161"/>
      <c r="K2844" s="78"/>
      <c r="L2844" s="78"/>
      <c r="M2844" s="78"/>
      <c r="N2844" s="78"/>
      <c r="O2844" s="78"/>
      <c r="P2844" s="6"/>
      <c r="Q2844" s="6"/>
      <c r="R2844" s="6"/>
      <c r="S2844" s="6"/>
      <c r="T2844" s="6"/>
      <c r="U2844" s="6"/>
      <c r="V2844" s="6"/>
    </row>
    <row r="2845" spans="2:22" s="77" customFormat="1" x14ac:dyDescent="0.2">
      <c r="B2845" s="128"/>
      <c r="E2845" s="78"/>
      <c r="F2845" s="166"/>
      <c r="G2845" s="78"/>
      <c r="H2845" s="161"/>
      <c r="I2845" s="161"/>
      <c r="J2845" s="161"/>
      <c r="K2845" s="78"/>
      <c r="L2845" s="78"/>
      <c r="M2845" s="78"/>
      <c r="N2845" s="78"/>
      <c r="O2845" s="78"/>
      <c r="P2845" s="6"/>
      <c r="Q2845" s="6"/>
      <c r="R2845" s="6"/>
      <c r="S2845" s="6"/>
      <c r="T2845" s="6"/>
      <c r="U2845" s="6"/>
      <c r="V2845" s="6"/>
    </row>
    <row r="2846" spans="2:22" s="77" customFormat="1" x14ac:dyDescent="0.2">
      <c r="B2846" s="128"/>
      <c r="E2846" s="78"/>
      <c r="F2846" s="166"/>
      <c r="G2846" s="78"/>
      <c r="H2846" s="161"/>
      <c r="I2846" s="161"/>
      <c r="J2846" s="161"/>
      <c r="K2846" s="78"/>
      <c r="L2846" s="78"/>
      <c r="M2846" s="78"/>
      <c r="N2846" s="78"/>
      <c r="O2846" s="78"/>
      <c r="P2846" s="6"/>
      <c r="Q2846" s="6"/>
      <c r="R2846" s="6"/>
      <c r="S2846" s="6"/>
      <c r="T2846" s="6"/>
      <c r="U2846" s="6"/>
      <c r="V2846" s="6"/>
    </row>
    <row r="2847" spans="2:22" s="77" customFormat="1" x14ac:dyDescent="0.2">
      <c r="B2847" s="128"/>
      <c r="E2847" s="78"/>
      <c r="F2847" s="166"/>
      <c r="G2847" s="78"/>
      <c r="H2847" s="161"/>
      <c r="I2847" s="161"/>
      <c r="J2847" s="161"/>
      <c r="K2847" s="78"/>
      <c r="L2847" s="78"/>
      <c r="M2847" s="78"/>
      <c r="N2847" s="78"/>
      <c r="O2847" s="78"/>
      <c r="P2847" s="6"/>
      <c r="Q2847" s="6"/>
      <c r="R2847" s="6"/>
      <c r="S2847" s="6"/>
      <c r="T2847" s="6"/>
      <c r="U2847" s="6"/>
      <c r="V2847" s="6"/>
    </row>
    <row r="2848" spans="2:22" s="77" customFormat="1" x14ac:dyDescent="0.2">
      <c r="B2848" s="128"/>
      <c r="E2848" s="78"/>
      <c r="F2848" s="166"/>
      <c r="G2848" s="78"/>
      <c r="H2848" s="161"/>
      <c r="I2848" s="161"/>
      <c r="J2848" s="161"/>
      <c r="K2848" s="78"/>
      <c r="L2848" s="78"/>
      <c r="M2848" s="78"/>
      <c r="N2848" s="78"/>
      <c r="O2848" s="78"/>
      <c r="P2848" s="6"/>
      <c r="Q2848" s="6"/>
      <c r="R2848" s="6"/>
      <c r="S2848" s="6"/>
      <c r="T2848" s="6"/>
      <c r="U2848" s="6"/>
      <c r="V2848" s="6"/>
    </row>
    <row r="2849" spans="2:22" s="77" customFormat="1" x14ac:dyDescent="0.2">
      <c r="B2849" s="128"/>
      <c r="E2849" s="78"/>
      <c r="F2849" s="166"/>
      <c r="G2849" s="78"/>
      <c r="H2849" s="161"/>
      <c r="I2849" s="161"/>
      <c r="J2849" s="161"/>
      <c r="K2849" s="78"/>
      <c r="L2849" s="78"/>
      <c r="M2849" s="78"/>
      <c r="N2849" s="78"/>
      <c r="O2849" s="78"/>
      <c r="P2849" s="6"/>
      <c r="Q2849" s="6"/>
      <c r="R2849" s="6"/>
      <c r="S2849" s="6"/>
      <c r="T2849" s="6"/>
      <c r="U2849" s="6"/>
      <c r="V2849" s="6"/>
    </row>
    <row r="2850" spans="2:22" s="77" customFormat="1" x14ac:dyDescent="0.2">
      <c r="B2850" s="128"/>
      <c r="E2850" s="78"/>
      <c r="F2850" s="166"/>
      <c r="G2850" s="78"/>
      <c r="H2850" s="161"/>
      <c r="I2850" s="161"/>
      <c r="J2850" s="161"/>
      <c r="K2850" s="78"/>
      <c r="L2850" s="78"/>
      <c r="M2850" s="78"/>
      <c r="N2850" s="78"/>
      <c r="O2850" s="78"/>
      <c r="P2850" s="6"/>
      <c r="Q2850" s="6"/>
      <c r="R2850" s="6"/>
      <c r="S2850" s="6"/>
      <c r="T2850" s="6"/>
      <c r="U2850" s="6"/>
      <c r="V2850" s="6"/>
    </row>
    <row r="2851" spans="2:22" s="77" customFormat="1" x14ac:dyDescent="0.2">
      <c r="B2851" s="128"/>
      <c r="E2851" s="78"/>
      <c r="F2851" s="166"/>
      <c r="G2851" s="78"/>
      <c r="H2851" s="161"/>
      <c r="I2851" s="161"/>
      <c r="J2851" s="161"/>
      <c r="K2851" s="78"/>
      <c r="L2851" s="78"/>
      <c r="M2851" s="78"/>
      <c r="N2851" s="78"/>
      <c r="O2851" s="78"/>
      <c r="P2851" s="6"/>
      <c r="Q2851" s="6"/>
      <c r="R2851" s="6"/>
      <c r="S2851" s="6"/>
      <c r="T2851" s="6"/>
      <c r="U2851" s="6"/>
      <c r="V2851" s="6"/>
    </row>
    <row r="2852" spans="2:22" s="77" customFormat="1" x14ac:dyDescent="0.2">
      <c r="B2852" s="128"/>
      <c r="E2852" s="78"/>
      <c r="F2852" s="166"/>
      <c r="G2852" s="78"/>
      <c r="H2852" s="161"/>
      <c r="I2852" s="161"/>
      <c r="J2852" s="161"/>
      <c r="K2852" s="78"/>
      <c r="L2852" s="78"/>
      <c r="M2852" s="78"/>
      <c r="N2852" s="78"/>
      <c r="O2852" s="78"/>
      <c r="P2852" s="6"/>
      <c r="Q2852" s="6"/>
      <c r="R2852" s="6"/>
      <c r="S2852" s="6"/>
      <c r="T2852" s="6"/>
      <c r="U2852" s="6"/>
      <c r="V2852" s="6"/>
    </row>
    <row r="2853" spans="2:22" s="77" customFormat="1" x14ac:dyDescent="0.2">
      <c r="B2853" s="128"/>
      <c r="E2853" s="78"/>
      <c r="F2853" s="166"/>
      <c r="G2853" s="78"/>
      <c r="H2853" s="161"/>
      <c r="I2853" s="161"/>
      <c r="J2853" s="161"/>
      <c r="K2853" s="78"/>
      <c r="L2853" s="78"/>
      <c r="M2853" s="78"/>
      <c r="N2853" s="78"/>
      <c r="O2853" s="78"/>
      <c r="P2853" s="6"/>
      <c r="Q2853" s="6"/>
      <c r="R2853" s="6"/>
      <c r="S2853" s="6"/>
      <c r="T2853" s="6"/>
      <c r="U2853" s="6"/>
      <c r="V2853" s="6"/>
    </row>
    <row r="2854" spans="2:22" s="77" customFormat="1" x14ac:dyDescent="0.2">
      <c r="B2854" s="128"/>
      <c r="E2854" s="78"/>
      <c r="F2854" s="166"/>
      <c r="G2854" s="78"/>
      <c r="H2854" s="161"/>
      <c r="I2854" s="161"/>
      <c r="J2854" s="161"/>
      <c r="K2854" s="78"/>
      <c r="L2854" s="78"/>
      <c r="M2854" s="78"/>
      <c r="N2854" s="78"/>
      <c r="O2854" s="78"/>
      <c r="P2854" s="6"/>
      <c r="Q2854" s="6"/>
      <c r="R2854" s="6"/>
      <c r="S2854" s="6"/>
      <c r="T2854" s="6"/>
      <c r="U2854" s="6"/>
      <c r="V2854" s="6"/>
    </row>
    <row r="2855" spans="2:22" s="77" customFormat="1" x14ac:dyDescent="0.2">
      <c r="B2855" s="128"/>
      <c r="E2855" s="78"/>
      <c r="F2855" s="166"/>
      <c r="G2855" s="78"/>
      <c r="H2855" s="161"/>
      <c r="I2855" s="161"/>
      <c r="J2855" s="161"/>
      <c r="K2855" s="78"/>
      <c r="L2855" s="78"/>
      <c r="M2855" s="78"/>
      <c r="N2855" s="78"/>
      <c r="O2855" s="78"/>
      <c r="P2855" s="6"/>
      <c r="Q2855" s="6"/>
      <c r="R2855" s="6"/>
      <c r="S2855" s="6"/>
      <c r="T2855" s="6"/>
      <c r="U2855" s="6"/>
      <c r="V2855" s="6"/>
    </row>
    <row r="2856" spans="2:22" s="77" customFormat="1" x14ac:dyDescent="0.2">
      <c r="B2856" s="128"/>
      <c r="E2856" s="78"/>
      <c r="F2856" s="166"/>
      <c r="G2856" s="78"/>
      <c r="H2856" s="161"/>
      <c r="I2856" s="161"/>
      <c r="J2856" s="161"/>
      <c r="K2856" s="78"/>
      <c r="L2856" s="78"/>
      <c r="M2856" s="78"/>
      <c r="N2856" s="78"/>
      <c r="O2856" s="78"/>
      <c r="P2856" s="6"/>
      <c r="Q2856" s="6"/>
      <c r="R2856" s="6"/>
      <c r="S2856" s="6"/>
      <c r="T2856" s="6"/>
      <c r="U2856" s="6"/>
      <c r="V2856" s="6"/>
    </row>
    <row r="2857" spans="2:22" s="77" customFormat="1" x14ac:dyDescent="0.2">
      <c r="B2857" s="128"/>
      <c r="E2857" s="78"/>
      <c r="F2857" s="166"/>
      <c r="G2857" s="78"/>
      <c r="H2857" s="161"/>
      <c r="I2857" s="161"/>
      <c r="J2857" s="161"/>
      <c r="K2857" s="78"/>
      <c r="L2857" s="78"/>
      <c r="M2857" s="78"/>
      <c r="N2857" s="78"/>
      <c r="O2857" s="78"/>
      <c r="P2857" s="6"/>
      <c r="Q2857" s="6"/>
      <c r="R2857" s="6"/>
      <c r="S2857" s="6"/>
      <c r="T2857" s="6"/>
      <c r="U2857" s="6"/>
      <c r="V2857" s="6"/>
    </row>
    <row r="2858" spans="2:22" s="77" customFormat="1" x14ac:dyDescent="0.2">
      <c r="B2858" s="128"/>
      <c r="E2858" s="78"/>
      <c r="F2858" s="166"/>
      <c r="G2858" s="78"/>
      <c r="H2858" s="161"/>
      <c r="I2858" s="161"/>
      <c r="J2858" s="161"/>
      <c r="K2858" s="78"/>
      <c r="L2858" s="78"/>
      <c r="M2858" s="78"/>
      <c r="N2858" s="78"/>
      <c r="O2858" s="78"/>
      <c r="P2858" s="6"/>
      <c r="Q2858" s="6"/>
      <c r="R2858" s="6"/>
      <c r="S2858" s="6"/>
      <c r="T2858" s="6"/>
      <c r="U2858" s="6"/>
      <c r="V2858" s="6"/>
    </row>
    <row r="2859" spans="2:22" s="77" customFormat="1" x14ac:dyDescent="0.2">
      <c r="B2859" s="128"/>
      <c r="E2859" s="78"/>
      <c r="F2859" s="166"/>
      <c r="G2859" s="78"/>
      <c r="H2859" s="161"/>
      <c r="I2859" s="161"/>
      <c r="J2859" s="161"/>
      <c r="K2859" s="78"/>
      <c r="L2859" s="78"/>
      <c r="M2859" s="78"/>
      <c r="N2859" s="78"/>
      <c r="O2859" s="78"/>
      <c r="P2859" s="6"/>
      <c r="Q2859" s="6"/>
      <c r="R2859" s="6"/>
      <c r="S2859" s="6"/>
      <c r="T2859" s="6"/>
      <c r="U2859" s="6"/>
      <c r="V2859" s="6"/>
    </row>
    <row r="2860" spans="2:22" s="77" customFormat="1" x14ac:dyDescent="0.2">
      <c r="B2860" s="128"/>
      <c r="E2860" s="78"/>
      <c r="F2860" s="166"/>
      <c r="G2860" s="78"/>
      <c r="H2860" s="161"/>
      <c r="I2860" s="161"/>
      <c r="J2860" s="161"/>
      <c r="K2860" s="78"/>
      <c r="L2860" s="78"/>
      <c r="M2860" s="78"/>
      <c r="N2860" s="78"/>
      <c r="O2860" s="78"/>
      <c r="P2860" s="6"/>
      <c r="Q2860" s="6"/>
      <c r="R2860" s="6"/>
      <c r="S2860" s="6"/>
      <c r="T2860" s="6"/>
      <c r="U2860" s="6"/>
      <c r="V2860" s="6"/>
    </row>
    <row r="2861" spans="2:22" s="77" customFormat="1" x14ac:dyDescent="0.2">
      <c r="B2861" s="128"/>
      <c r="E2861" s="78"/>
      <c r="F2861" s="166"/>
      <c r="G2861" s="78"/>
      <c r="H2861" s="161"/>
      <c r="I2861" s="161"/>
      <c r="J2861" s="161"/>
      <c r="K2861" s="78"/>
      <c r="L2861" s="78"/>
      <c r="M2861" s="78"/>
      <c r="N2861" s="78"/>
      <c r="O2861" s="78"/>
      <c r="P2861" s="6"/>
      <c r="Q2861" s="6"/>
      <c r="R2861" s="6"/>
      <c r="S2861" s="6"/>
      <c r="T2861" s="6"/>
      <c r="U2861" s="6"/>
      <c r="V2861" s="6"/>
    </row>
    <row r="2862" spans="2:22" s="77" customFormat="1" x14ac:dyDescent="0.2">
      <c r="B2862" s="128"/>
      <c r="E2862" s="78"/>
      <c r="F2862" s="166"/>
      <c r="G2862" s="78"/>
      <c r="H2862" s="161"/>
      <c r="I2862" s="161"/>
      <c r="J2862" s="161"/>
      <c r="K2862" s="78"/>
      <c r="L2862" s="78"/>
      <c r="M2862" s="78"/>
      <c r="N2862" s="78"/>
      <c r="O2862" s="78"/>
      <c r="P2862" s="6"/>
      <c r="Q2862" s="6"/>
      <c r="R2862" s="6"/>
      <c r="S2862" s="6"/>
      <c r="T2862" s="6"/>
      <c r="U2862" s="6"/>
      <c r="V2862" s="6"/>
    </row>
    <row r="2863" spans="2:22" s="77" customFormat="1" x14ac:dyDescent="0.2">
      <c r="B2863" s="128"/>
      <c r="E2863" s="78"/>
      <c r="F2863" s="166"/>
      <c r="G2863" s="78"/>
      <c r="H2863" s="161"/>
      <c r="I2863" s="161"/>
      <c r="J2863" s="161"/>
      <c r="K2863" s="78"/>
      <c r="L2863" s="78"/>
      <c r="M2863" s="78"/>
      <c r="N2863" s="78"/>
      <c r="O2863" s="78"/>
      <c r="P2863" s="6"/>
      <c r="Q2863" s="6"/>
      <c r="R2863" s="6"/>
      <c r="S2863" s="6"/>
      <c r="T2863" s="6"/>
      <c r="U2863" s="6"/>
      <c r="V2863" s="6"/>
    </row>
    <row r="2864" spans="2:22" s="77" customFormat="1" x14ac:dyDescent="0.2">
      <c r="B2864" s="128"/>
      <c r="E2864" s="78"/>
      <c r="F2864" s="166"/>
      <c r="G2864" s="78"/>
      <c r="H2864" s="161"/>
      <c r="I2864" s="161"/>
      <c r="J2864" s="161"/>
      <c r="K2864" s="78"/>
      <c r="L2864" s="78"/>
      <c r="M2864" s="78"/>
      <c r="N2864" s="78"/>
      <c r="O2864" s="78"/>
      <c r="P2864" s="6"/>
      <c r="Q2864" s="6"/>
      <c r="R2864" s="6"/>
      <c r="S2864" s="6"/>
      <c r="T2864" s="6"/>
      <c r="U2864" s="6"/>
      <c r="V2864" s="6"/>
    </row>
    <row r="2865" spans="2:22" s="77" customFormat="1" x14ac:dyDescent="0.2">
      <c r="B2865" s="128"/>
      <c r="E2865" s="78"/>
      <c r="F2865" s="166"/>
      <c r="G2865" s="78"/>
      <c r="H2865" s="161"/>
      <c r="I2865" s="161"/>
      <c r="J2865" s="161"/>
      <c r="K2865" s="78"/>
      <c r="L2865" s="78"/>
      <c r="M2865" s="78"/>
      <c r="N2865" s="78"/>
      <c r="O2865" s="78"/>
      <c r="P2865" s="6"/>
      <c r="Q2865" s="6"/>
      <c r="R2865" s="6"/>
      <c r="S2865" s="6"/>
      <c r="T2865" s="6"/>
      <c r="U2865" s="6"/>
      <c r="V2865" s="6"/>
    </row>
    <row r="2866" spans="2:22" s="77" customFormat="1" x14ac:dyDescent="0.2">
      <c r="B2866" s="128"/>
      <c r="E2866" s="78"/>
      <c r="F2866" s="166"/>
      <c r="G2866" s="78"/>
      <c r="H2866" s="161"/>
      <c r="I2866" s="161"/>
      <c r="J2866" s="161"/>
      <c r="K2866" s="78"/>
      <c r="L2866" s="78"/>
      <c r="M2866" s="78"/>
      <c r="N2866" s="78"/>
      <c r="O2866" s="78"/>
      <c r="P2866" s="6"/>
      <c r="Q2866" s="6"/>
      <c r="R2866" s="6"/>
      <c r="S2866" s="6"/>
      <c r="T2866" s="6"/>
      <c r="U2866" s="6"/>
      <c r="V2866" s="6"/>
    </row>
    <row r="2867" spans="2:22" s="77" customFormat="1" x14ac:dyDescent="0.2">
      <c r="B2867" s="128"/>
      <c r="E2867" s="78"/>
      <c r="F2867" s="166"/>
      <c r="G2867" s="78"/>
      <c r="H2867" s="161"/>
      <c r="I2867" s="161"/>
      <c r="J2867" s="161"/>
      <c r="K2867" s="78"/>
      <c r="L2867" s="78"/>
      <c r="M2867" s="78"/>
      <c r="N2867" s="78"/>
      <c r="O2867" s="78"/>
      <c r="P2867" s="6"/>
      <c r="Q2867" s="6"/>
      <c r="R2867" s="6"/>
      <c r="S2867" s="6"/>
      <c r="T2867" s="6"/>
      <c r="U2867" s="6"/>
      <c r="V2867" s="6"/>
    </row>
    <row r="2868" spans="2:22" s="77" customFormat="1" x14ac:dyDescent="0.2">
      <c r="B2868" s="128"/>
      <c r="E2868" s="78"/>
      <c r="F2868" s="166"/>
      <c r="G2868" s="78"/>
      <c r="H2868" s="161"/>
      <c r="I2868" s="161"/>
      <c r="J2868" s="161"/>
      <c r="K2868" s="78"/>
      <c r="L2868" s="78"/>
      <c r="M2868" s="78"/>
      <c r="N2868" s="78"/>
      <c r="O2868" s="78"/>
      <c r="P2868" s="6"/>
      <c r="Q2868" s="6"/>
      <c r="R2868" s="6"/>
      <c r="S2868" s="6"/>
      <c r="T2868" s="6"/>
      <c r="U2868" s="6"/>
      <c r="V2868" s="6"/>
    </row>
    <row r="2869" spans="2:22" s="77" customFormat="1" x14ac:dyDescent="0.2">
      <c r="B2869" s="128"/>
      <c r="E2869" s="78"/>
      <c r="F2869" s="166"/>
      <c r="G2869" s="78"/>
      <c r="H2869" s="161"/>
      <c r="I2869" s="161"/>
      <c r="J2869" s="161"/>
      <c r="K2869" s="78"/>
      <c r="L2869" s="78"/>
      <c r="M2869" s="78"/>
      <c r="N2869" s="78"/>
      <c r="O2869" s="78"/>
      <c r="P2869" s="6"/>
      <c r="Q2869" s="6"/>
      <c r="R2869" s="6"/>
      <c r="S2869" s="6"/>
      <c r="T2869" s="6"/>
      <c r="U2869" s="6"/>
      <c r="V2869" s="6"/>
    </row>
    <row r="2870" spans="2:22" s="77" customFormat="1" x14ac:dyDescent="0.2">
      <c r="B2870" s="128"/>
      <c r="E2870" s="78"/>
      <c r="F2870" s="166"/>
      <c r="G2870" s="78"/>
      <c r="H2870" s="161"/>
      <c r="I2870" s="161"/>
      <c r="J2870" s="161"/>
      <c r="K2870" s="78"/>
      <c r="L2870" s="78"/>
      <c r="M2870" s="78"/>
      <c r="N2870" s="78"/>
      <c r="O2870" s="78"/>
      <c r="P2870" s="6"/>
      <c r="Q2870" s="6"/>
      <c r="R2870" s="6"/>
      <c r="S2870" s="6"/>
      <c r="T2870" s="6"/>
      <c r="U2870" s="6"/>
      <c r="V2870" s="6"/>
    </row>
    <row r="2871" spans="2:22" s="77" customFormat="1" x14ac:dyDescent="0.2">
      <c r="B2871" s="128"/>
      <c r="E2871" s="78"/>
      <c r="F2871" s="166"/>
      <c r="G2871" s="78"/>
      <c r="H2871" s="161"/>
      <c r="I2871" s="161"/>
      <c r="J2871" s="161"/>
      <c r="K2871" s="78"/>
      <c r="L2871" s="78"/>
      <c r="M2871" s="78"/>
      <c r="N2871" s="78"/>
      <c r="O2871" s="78"/>
      <c r="P2871" s="6"/>
      <c r="Q2871" s="6"/>
      <c r="R2871" s="6"/>
      <c r="S2871" s="6"/>
      <c r="T2871" s="6"/>
      <c r="U2871" s="6"/>
      <c r="V2871" s="6"/>
    </row>
    <row r="2872" spans="2:22" s="77" customFormat="1" x14ac:dyDescent="0.2">
      <c r="B2872" s="128"/>
      <c r="E2872" s="78"/>
      <c r="F2872" s="166"/>
      <c r="G2872" s="78"/>
      <c r="H2872" s="161"/>
      <c r="I2872" s="161"/>
      <c r="J2872" s="161"/>
      <c r="K2872" s="78"/>
      <c r="L2872" s="78"/>
      <c r="M2872" s="78"/>
      <c r="N2872" s="78"/>
      <c r="O2872" s="78"/>
      <c r="P2872" s="6"/>
      <c r="Q2872" s="6"/>
      <c r="R2872" s="6"/>
      <c r="S2872" s="6"/>
      <c r="T2872" s="6"/>
      <c r="U2872" s="6"/>
      <c r="V2872" s="6"/>
    </row>
    <row r="2873" spans="2:22" s="77" customFormat="1" x14ac:dyDescent="0.2">
      <c r="B2873" s="128"/>
      <c r="E2873" s="78"/>
      <c r="F2873" s="166"/>
      <c r="G2873" s="78"/>
      <c r="H2873" s="161"/>
      <c r="I2873" s="161"/>
      <c r="J2873" s="161"/>
      <c r="K2873" s="78"/>
      <c r="L2873" s="78"/>
      <c r="M2873" s="78"/>
      <c r="N2873" s="78"/>
      <c r="O2873" s="78"/>
      <c r="P2873" s="6"/>
      <c r="Q2873" s="6"/>
      <c r="R2873" s="6"/>
      <c r="S2873" s="6"/>
      <c r="T2873" s="6"/>
      <c r="U2873" s="6"/>
      <c r="V2873" s="6"/>
    </row>
    <row r="2874" spans="2:22" s="77" customFormat="1" x14ac:dyDescent="0.2">
      <c r="B2874" s="128"/>
      <c r="E2874" s="78"/>
      <c r="F2874" s="166"/>
      <c r="G2874" s="78"/>
      <c r="H2874" s="161"/>
      <c r="I2874" s="161"/>
      <c r="J2874" s="161"/>
      <c r="K2874" s="78"/>
      <c r="L2874" s="78"/>
      <c r="M2874" s="78"/>
      <c r="N2874" s="78"/>
      <c r="O2874" s="78"/>
      <c r="P2874" s="6"/>
      <c r="Q2874" s="6"/>
      <c r="R2874" s="6"/>
      <c r="S2874" s="6"/>
      <c r="T2874" s="6"/>
      <c r="U2874" s="6"/>
      <c r="V2874" s="6"/>
    </row>
    <row r="2875" spans="2:22" s="77" customFormat="1" x14ac:dyDescent="0.2">
      <c r="B2875" s="128"/>
      <c r="E2875" s="78"/>
      <c r="F2875" s="166"/>
      <c r="G2875" s="78"/>
      <c r="H2875" s="161"/>
      <c r="I2875" s="161"/>
      <c r="J2875" s="161"/>
      <c r="K2875" s="78"/>
      <c r="L2875" s="78"/>
      <c r="M2875" s="78"/>
      <c r="N2875" s="78"/>
      <c r="O2875" s="78"/>
      <c r="P2875" s="6"/>
      <c r="Q2875" s="6"/>
      <c r="R2875" s="6"/>
      <c r="S2875" s="6"/>
      <c r="T2875" s="6"/>
      <c r="U2875" s="6"/>
      <c r="V2875" s="6"/>
    </row>
    <row r="2876" spans="2:22" s="77" customFormat="1" x14ac:dyDescent="0.2">
      <c r="B2876" s="128"/>
      <c r="E2876" s="78"/>
      <c r="F2876" s="166"/>
      <c r="G2876" s="78"/>
      <c r="H2876" s="161"/>
      <c r="I2876" s="161"/>
      <c r="J2876" s="161"/>
      <c r="K2876" s="78"/>
      <c r="L2876" s="78"/>
      <c r="M2876" s="78"/>
      <c r="N2876" s="78"/>
      <c r="O2876" s="78"/>
      <c r="P2876" s="6"/>
      <c r="Q2876" s="6"/>
      <c r="R2876" s="6"/>
      <c r="S2876" s="6"/>
      <c r="T2876" s="6"/>
      <c r="U2876" s="6"/>
      <c r="V2876" s="6"/>
    </row>
    <row r="2877" spans="2:22" s="77" customFormat="1" x14ac:dyDescent="0.2">
      <c r="B2877" s="128"/>
      <c r="E2877" s="78"/>
      <c r="F2877" s="166"/>
      <c r="G2877" s="78"/>
      <c r="H2877" s="161"/>
      <c r="I2877" s="161"/>
      <c r="J2877" s="161"/>
      <c r="K2877" s="78"/>
      <c r="L2877" s="78"/>
      <c r="M2877" s="78"/>
      <c r="N2877" s="78"/>
      <c r="O2877" s="78"/>
      <c r="P2877" s="6"/>
      <c r="Q2877" s="6"/>
      <c r="R2877" s="6"/>
      <c r="S2877" s="6"/>
      <c r="T2877" s="6"/>
      <c r="U2877" s="6"/>
      <c r="V2877" s="6"/>
    </row>
    <row r="2878" spans="2:22" s="77" customFormat="1" x14ac:dyDescent="0.2">
      <c r="B2878" s="128"/>
      <c r="E2878" s="78"/>
      <c r="F2878" s="166"/>
      <c r="G2878" s="78"/>
      <c r="H2878" s="161"/>
      <c r="I2878" s="161"/>
      <c r="J2878" s="161"/>
      <c r="K2878" s="78"/>
      <c r="L2878" s="78"/>
      <c r="M2878" s="78"/>
      <c r="N2878" s="78"/>
      <c r="O2878" s="78"/>
      <c r="P2878" s="6"/>
      <c r="Q2878" s="6"/>
      <c r="R2878" s="6"/>
      <c r="S2878" s="6"/>
      <c r="T2878" s="6"/>
      <c r="U2878" s="6"/>
      <c r="V2878" s="6"/>
    </row>
    <row r="2879" spans="2:22" s="77" customFormat="1" x14ac:dyDescent="0.2">
      <c r="B2879" s="128"/>
      <c r="E2879" s="78"/>
      <c r="F2879" s="166"/>
      <c r="G2879" s="78"/>
      <c r="H2879" s="161"/>
      <c r="I2879" s="161"/>
      <c r="J2879" s="161"/>
      <c r="K2879" s="78"/>
      <c r="L2879" s="78"/>
      <c r="M2879" s="78"/>
      <c r="N2879" s="78"/>
      <c r="O2879" s="78"/>
      <c r="P2879" s="6"/>
      <c r="Q2879" s="6"/>
      <c r="R2879" s="6"/>
      <c r="S2879" s="6"/>
      <c r="T2879" s="6"/>
      <c r="U2879" s="6"/>
      <c r="V2879" s="6"/>
    </row>
    <row r="2880" spans="2:22" s="77" customFormat="1" x14ac:dyDescent="0.2">
      <c r="B2880" s="128"/>
      <c r="E2880" s="78"/>
      <c r="F2880" s="166"/>
      <c r="G2880" s="78"/>
      <c r="H2880" s="161"/>
      <c r="I2880" s="161"/>
      <c r="J2880" s="161"/>
      <c r="K2880" s="78"/>
      <c r="L2880" s="78"/>
      <c r="M2880" s="78"/>
      <c r="N2880" s="78"/>
      <c r="O2880" s="78"/>
      <c r="P2880" s="6"/>
      <c r="Q2880" s="6"/>
      <c r="R2880" s="6"/>
      <c r="S2880" s="6"/>
      <c r="T2880" s="6"/>
      <c r="U2880" s="6"/>
      <c r="V2880" s="6"/>
    </row>
    <row r="2881" spans="2:22" s="77" customFormat="1" x14ac:dyDescent="0.2">
      <c r="B2881" s="128"/>
      <c r="E2881" s="78"/>
      <c r="F2881" s="166"/>
      <c r="G2881" s="78"/>
      <c r="H2881" s="161"/>
      <c r="I2881" s="161"/>
      <c r="J2881" s="161"/>
      <c r="K2881" s="78"/>
      <c r="L2881" s="78"/>
      <c r="M2881" s="78"/>
      <c r="N2881" s="78"/>
      <c r="O2881" s="78"/>
      <c r="P2881" s="6"/>
      <c r="Q2881" s="6"/>
      <c r="R2881" s="6"/>
      <c r="S2881" s="6"/>
      <c r="T2881" s="6"/>
      <c r="U2881" s="6"/>
      <c r="V2881" s="6"/>
    </row>
    <row r="2882" spans="2:22" s="77" customFormat="1" x14ac:dyDescent="0.2">
      <c r="B2882" s="128"/>
      <c r="E2882" s="78"/>
      <c r="F2882" s="166"/>
      <c r="G2882" s="78"/>
      <c r="H2882" s="161"/>
      <c r="I2882" s="161"/>
      <c r="J2882" s="161"/>
      <c r="K2882" s="78"/>
      <c r="L2882" s="78"/>
      <c r="M2882" s="78"/>
      <c r="N2882" s="78"/>
      <c r="O2882" s="78"/>
      <c r="P2882" s="6"/>
      <c r="Q2882" s="6"/>
      <c r="R2882" s="6"/>
      <c r="S2882" s="6"/>
      <c r="T2882" s="6"/>
      <c r="U2882" s="6"/>
      <c r="V2882" s="6"/>
    </row>
    <row r="2883" spans="2:22" s="77" customFormat="1" x14ac:dyDescent="0.2">
      <c r="B2883" s="128"/>
      <c r="E2883" s="78"/>
      <c r="F2883" s="166"/>
      <c r="G2883" s="78"/>
      <c r="H2883" s="161"/>
      <c r="I2883" s="161"/>
      <c r="J2883" s="161"/>
      <c r="K2883" s="78"/>
      <c r="L2883" s="78"/>
      <c r="M2883" s="78"/>
      <c r="N2883" s="78"/>
      <c r="O2883" s="78"/>
      <c r="P2883" s="6"/>
      <c r="Q2883" s="6"/>
      <c r="R2883" s="6"/>
      <c r="S2883" s="6"/>
      <c r="T2883" s="6"/>
      <c r="U2883" s="6"/>
      <c r="V2883" s="6"/>
    </row>
    <row r="2884" spans="2:22" s="77" customFormat="1" x14ac:dyDescent="0.2">
      <c r="B2884" s="128"/>
      <c r="E2884" s="78"/>
      <c r="F2884" s="166"/>
      <c r="G2884" s="78"/>
      <c r="H2884" s="161"/>
      <c r="I2884" s="161"/>
      <c r="J2884" s="161"/>
      <c r="K2884" s="78"/>
      <c r="L2884" s="78"/>
      <c r="M2884" s="78"/>
      <c r="N2884" s="78"/>
      <c r="O2884" s="78"/>
      <c r="P2884" s="6"/>
      <c r="Q2884" s="6"/>
      <c r="R2884" s="6"/>
      <c r="S2884" s="6"/>
      <c r="T2884" s="6"/>
      <c r="U2884" s="6"/>
      <c r="V2884" s="6"/>
    </row>
    <row r="2885" spans="2:22" s="77" customFormat="1" x14ac:dyDescent="0.2">
      <c r="B2885" s="128"/>
      <c r="E2885" s="78"/>
      <c r="F2885" s="166"/>
      <c r="G2885" s="78"/>
      <c r="H2885" s="161"/>
      <c r="I2885" s="161"/>
      <c r="J2885" s="161"/>
      <c r="K2885" s="78"/>
      <c r="L2885" s="78"/>
      <c r="M2885" s="78"/>
      <c r="N2885" s="78"/>
      <c r="O2885" s="78"/>
      <c r="P2885" s="6"/>
      <c r="Q2885" s="6"/>
      <c r="R2885" s="6"/>
      <c r="S2885" s="6"/>
      <c r="T2885" s="6"/>
      <c r="U2885" s="6"/>
      <c r="V2885" s="6"/>
    </row>
    <row r="2886" spans="2:22" s="77" customFormat="1" x14ac:dyDescent="0.2">
      <c r="B2886" s="128"/>
      <c r="E2886" s="78"/>
      <c r="F2886" s="166"/>
      <c r="G2886" s="78"/>
      <c r="H2886" s="161"/>
      <c r="I2886" s="161"/>
      <c r="J2886" s="161"/>
      <c r="K2886" s="78"/>
      <c r="L2886" s="78"/>
      <c r="M2886" s="78"/>
      <c r="N2886" s="78"/>
      <c r="O2886" s="78"/>
      <c r="P2886" s="6"/>
      <c r="Q2886" s="6"/>
      <c r="R2886" s="6"/>
      <c r="S2886" s="6"/>
      <c r="T2886" s="6"/>
      <c r="U2886" s="6"/>
      <c r="V2886" s="6"/>
    </row>
    <row r="2887" spans="2:22" s="77" customFormat="1" x14ac:dyDescent="0.2">
      <c r="B2887" s="128"/>
      <c r="E2887" s="78"/>
      <c r="F2887" s="166"/>
      <c r="G2887" s="78"/>
      <c r="H2887" s="161"/>
      <c r="I2887" s="161"/>
      <c r="J2887" s="161"/>
      <c r="K2887" s="78"/>
      <c r="L2887" s="78"/>
      <c r="M2887" s="78"/>
      <c r="N2887" s="78"/>
      <c r="O2887" s="78"/>
      <c r="P2887" s="6"/>
      <c r="Q2887" s="6"/>
      <c r="R2887" s="6"/>
      <c r="S2887" s="6"/>
      <c r="T2887" s="6"/>
      <c r="U2887" s="6"/>
      <c r="V2887" s="6"/>
    </row>
    <row r="2888" spans="2:22" s="77" customFormat="1" x14ac:dyDescent="0.2">
      <c r="B2888" s="128"/>
      <c r="E2888" s="78"/>
      <c r="F2888" s="166"/>
      <c r="G2888" s="78"/>
      <c r="H2888" s="161"/>
      <c r="I2888" s="161"/>
      <c r="J2888" s="161"/>
      <c r="K2888" s="78"/>
      <c r="L2888" s="78"/>
      <c r="M2888" s="78"/>
      <c r="N2888" s="78"/>
      <c r="O2888" s="78"/>
      <c r="P2888" s="6"/>
      <c r="Q2888" s="6"/>
      <c r="R2888" s="6"/>
      <c r="S2888" s="6"/>
      <c r="T2888" s="6"/>
      <c r="U2888" s="6"/>
      <c r="V2888" s="6"/>
    </row>
    <row r="2889" spans="2:22" s="77" customFormat="1" x14ac:dyDescent="0.2">
      <c r="B2889" s="128"/>
      <c r="E2889" s="78"/>
      <c r="F2889" s="166"/>
      <c r="G2889" s="78"/>
      <c r="H2889" s="161"/>
      <c r="I2889" s="161"/>
      <c r="J2889" s="161"/>
      <c r="K2889" s="78"/>
      <c r="L2889" s="78"/>
      <c r="M2889" s="78"/>
      <c r="N2889" s="78"/>
      <c r="O2889" s="78"/>
      <c r="P2889" s="6"/>
      <c r="Q2889" s="6"/>
      <c r="R2889" s="6"/>
      <c r="S2889" s="6"/>
      <c r="T2889" s="6"/>
      <c r="U2889" s="6"/>
      <c r="V2889" s="6"/>
    </row>
    <row r="2890" spans="2:22" s="77" customFormat="1" x14ac:dyDescent="0.2">
      <c r="B2890" s="128"/>
      <c r="E2890" s="78"/>
      <c r="F2890" s="166"/>
      <c r="G2890" s="78"/>
      <c r="H2890" s="161"/>
      <c r="I2890" s="161"/>
      <c r="J2890" s="161"/>
      <c r="K2890" s="78"/>
      <c r="L2890" s="78"/>
      <c r="M2890" s="78"/>
      <c r="N2890" s="78"/>
      <c r="O2890" s="78"/>
      <c r="P2890" s="6"/>
      <c r="Q2890" s="6"/>
      <c r="R2890" s="6"/>
      <c r="S2890" s="6"/>
      <c r="T2890" s="6"/>
      <c r="U2890" s="6"/>
      <c r="V2890" s="6"/>
    </row>
    <row r="2891" spans="2:22" s="77" customFormat="1" x14ac:dyDescent="0.2">
      <c r="B2891" s="128"/>
      <c r="E2891" s="78"/>
      <c r="F2891" s="166"/>
      <c r="G2891" s="78"/>
      <c r="H2891" s="161"/>
      <c r="I2891" s="161"/>
      <c r="J2891" s="161"/>
      <c r="K2891" s="78"/>
      <c r="L2891" s="78"/>
      <c r="M2891" s="78"/>
      <c r="N2891" s="78"/>
      <c r="O2891" s="78"/>
      <c r="P2891" s="6"/>
      <c r="Q2891" s="6"/>
      <c r="R2891" s="6"/>
      <c r="S2891" s="6"/>
      <c r="T2891" s="6"/>
      <c r="U2891" s="6"/>
      <c r="V2891" s="6"/>
    </row>
    <row r="2892" spans="2:22" s="77" customFormat="1" x14ac:dyDescent="0.2">
      <c r="B2892" s="128"/>
      <c r="E2892" s="78"/>
      <c r="F2892" s="166"/>
      <c r="G2892" s="78"/>
      <c r="H2892" s="161"/>
      <c r="I2892" s="161"/>
      <c r="J2892" s="161"/>
      <c r="K2892" s="78"/>
      <c r="L2892" s="78"/>
      <c r="M2892" s="78"/>
      <c r="N2892" s="78"/>
      <c r="O2892" s="78"/>
      <c r="P2892" s="6"/>
      <c r="Q2892" s="6"/>
      <c r="R2892" s="6"/>
      <c r="S2892" s="6"/>
      <c r="T2892" s="6"/>
      <c r="U2892" s="6"/>
      <c r="V2892" s="6"/>
    </row>
    <row r="2893" spans="2:22" s="77" customFormat="1" x14ac:dyDescent="0.2">
      <c r="B2893" s="128"/>
      <c r="E2893" s="78"/>
      <c r="F2893" s="166"/>
      <c r="G2893" s="78"/>
      <c r="H2893" s="161"/>
      <c r="I2893" s="161"/>
      <c r="J2893" s="161"/>
      <c r="K2893" s="78"/>
      <c r="L2893" s="78"/>
      <c r="M2893" s="78"/>
      <c r="N2893" s="78"/>
      <c r="O2893" s="78"/>
      <c r="P2893" s="6"/>
      <c r="Q2893" s="6"/>
      <c r="R2893" s="6"/>
      <c r="S2893" s="6"/>
      <c r="T2893" s="6"/>
      <c r="U2893" s="6"/>
      <c r="V2893" s="6"/>
    </row>
    <row r="2894" spans="2:22" s="77" customFormat="1" x14ac:dyDescent="0.2">
      <c r="B2894" s="128"/>
      <c r="E2894" s="78"/>
      <c r="F2894" s="166"/>
      <c r="G2894" s="78"/>
      <c r="H2894" s="161"/>
      <c r="I2894" s="161"/>
      <c r="J2894" s="161"/>
      <c r="K2894" s="78"/>
      <c r="L2894" s="78"/>
      <c r="M2894" s="78"/>
      <c r="N2894" s="78"/>
      <c r="O2894" s="78"/>
      <c r="P2894" s="6"/>
      <c r="Q2894" s="6"/>
      <c r="R2894" s="6"/>
      <c r="S2894" s="6"/>
      <c r="T2894" s="6"/>
      <c r="U2894" s="6"/>
      <c r="V2894" s="6"/>
    </row>
    <row r="2895" spans="2:22" s="77" customFormat="1" x14ac:dyDescent="0.2">
      <c r="B2895" s="128"/>
      <c r="E2895" s="78"/>
      <c r="F2895" s="166"/>
      <c r="G2895" s="78"/>
      <c r="H2895" s="161"/>
      <c r="I2895" s="161"/>
      <c r="J2895" s="161"/>
      <c r="K2895" s="78"/>
      <c r="L2895" s="78"/>
      <c r="M2895" s="78"/>
      <c r="N2895" s="78"/>
      <c r="O2895" s="78"/>
      <c r="P2895" s="6"/>
      <c r="Q2895" s="6"/>
      <c r="R2895" s="6"/>
      <c r="S2895" s="6"/>
      <c r="T2895" s="6"/>
      <c r="U2895" s="6"/>
      <c r="V2895" s="6"/>
    </row>
    <row r="2896" spans="2:22" s="77" customFormat="1" x14ac:dyDescent="0.2">
      <c r="B2896" s="128"/>
      <c r="E2896" s="78"/>
      <c r="F2896" s="166"/>
      <c r="G2896" s="78"/>
      <c r="H2896" s="161"/>
      <c r="I2896" s="161"/>
      <c r="J2896" s="161"/>
      <c r="K2896" s="78"/>
      <c r="L2896" s="78"/>
      <c r="M2896" s="78"/>
      <c r="N2896" s="78"/>
      <c r="O2896" s="78"/>
      <c r="P2896" s="6"/>
      <c r="Q2896" s="6"/>
      <c r="R2896" s="6"/>
      <c r="S2896" s="6"/>
      <c r="T2896" s="6"/>
      <c r="U2896" s="6"/>
      <c r="V2896" s="6"/>
    </row>
    <row r="2897" spans="2:22" s="77" customFormat="1" x14ac:dyDescent="0.2">
      <c r="B2897" s="128"/>
      <c r="E2897" s="78"/>
      <c r="F2897" s="166"/>
      <c r="G2897" s="78"/>
      <c r="H2897" s="161"/>
      <c r="I2897" s="161"/>
      <c r="J2897" s="161"/>
      <c r="K2897" s="78"/>
      <c r="L2897" s="78"/>
      <c r="M2897" s="78"/>
      <c r="N2897" s="78"/>
      <c r="O2897" s="78"/>
      <c r="P2897" s="6"/>
      <c r="Q2897" s="6"/>
      <c r="R2897" s="6"/>
      <c r="S2897" s="6"/>
      <c r="T2897" s="6"/>
      <c r="U2897" s="6"/>
      <c r="V2897" s="6"/>
    </row>
    <row r="2898" spans="2:22" s="77" customFormat="1" x14ac:dyDescent="0.2">
      <c r="B2898" s="128"/>
      <c r="E2898" s="78"/>
      <c r="F2898" s="166"/>
      <c r="G2898" s="78"/>
      <c r="H2898" s="161"/>
      <c r="I2898" s="161"/>
      <c r="J2898" s="161"/>
      <c r="K2898" s="78"/>
      <c r="L2898" s="78"/>
      <c r="M2898" s="78"/>
      <c r="N2898" s="78"/>
      <c r="O2898" s="78"/>
      <c r="P2898" s="6"/>
      <c r="Q2898" s="6"/>
      <c r="R2898" s="6"/>
      <c r="S2898" s="6"/>
      <c r="T2898" s="6"/>
      <c r="U2898" s="6"/>
      <c r="V2898" s="6"/>
    </row>
    <row r="2899" spans="2:22" s="77" customFormat="1" x14ac:dyDescent="0.2">
      <c r="B2899" s="128"/>
      <c r="E2899" s="78"/>
      <c r="F2899" s="166"/>
      <c r="G2899" s="78"/>
      <c r="H2899" s="161"/>
      <c r="I2899" s="161"/>
      <c r="J2899" s="161"/>
      <c r="K2899" s="78"/>
      <c r="L2899" s="78"/>
      <c r="M2899" s="78"/>
      <c r="N2899" s="78"/>
      <c r="O2899" s="78"/>
      <c r="P2899" s="6"/>
      <c r="Q2899" s="6"/>
      <c r="R2899" s="6"/>
      <c r="S2899" s="6"/>
      <c r="T2899" s="6"/>
      <c r="U2899" s="6"/>
      <c r="V2899" s="6"/>
    </row>
    <row r="2900" spans="2:22" s="77" customFormat="1" x14ac:dyDescent="0.2">
      <c r="B2900" s="128"/>
      <c r="E2900" s="78"/>
      <c r="F2900" s="166"/>
      <c r="G2900" s="78"/>
      <c r="H2900" s="161"/>
      <c r="I2900" s="161"/>
      <c r="J2900" s="161"/>
      <c r="K2900" s="78"/>
      <c r="L2900" s="78"/>
      <c r="M2900" s="78"/>
      <c r="N2900" s="78"/>
      <c r="O2900" s="78"/>
      <c r="P2900" s="6"/>
      <c r="Q2900" s="6"/>
      <c r="R2900" s="6"/>
      <c r="S2900" s="6"/>
      <c r="T2900" s="6"/>
      <c r="U2900" s="6"/>
      <c r="V2900" s="6"/>
    </row>
    <row r="2901" spans="2:22" s="77" customFormat="1" x14ac:dyDescent="0.2">
      <c r="B2901" s="128"/>
      <c r="E2901" s="78"/>
      <c r="F2901" s="166"/>
      <c r="G2901" s="78"/>
      <c r="H2901" s="161"/>
      <c r="I2901" s="161"/>
      <c r="J2901" s="161"/>
      <c r="K2901" s="78"/>
      <c r="L2901" s="78"/>
      <c r="M2901" s="78"/>
      <c r="N2901" s="78"/>
      <c r="O2901" s="78"/>
      <c r="P2901" s="6"/>
      <c r="Q2901" s="6"/>
      <c r="R2901" s="6"/>
      <c r="S2901" s="6"/>
      <c r="T2901" s="6"/>
      <c r="U2901" s="6"/>
      <c r="V2901" s="6"/>
    </row>
    <row r="2902" spans="2:22" s="77" customFormat="1" x14ac:dyDescent="0.2">
      <c r="B2902" s="128"/>
      <c r="E2902" s="78"/>
      <c r="F2902" s="166"/>
      <c r="G2902" s="78"/>
      <c r="H2902" s="161"/>
      <c r="I2902" s="161"/>
      <c r="J2902" s="161"/>
      <c r="K2902" s="78"/>
      <c r="L2902" s="78"/>
      <c r="M2902" s="78"/>
      <c r="N2902" s="78"/>
      <c r="O2902" s="78"/>
      <c r="P2902" s="6"/>
      <c r="Q2902" s="6"/>
      <c r="R2902" s="6"/>
      <c r="S2902" s="6"/>
      <c r="T2902" s="6"/>
      <c r="U2902" s="6"/>
      <c r="V2902" s="6"/>
    </row>
    <row r="2903" spans="2:22" s="77" customFormat="1" x14ac:dyDescent="0.2">
      <c r="B2903" s="128"/>
      <c r="E2903" s="78"/>
      <c r="F2903" s="166"/>
      <c r="G2903" s="78"/>
      <c r="H2903" s="161"/>
      <c r="I2903" s="161"/>
      <c r="J2903" s="161"/>
      <c r="K2903" s="78"/>
      <c r="L2903" s="78"/>
      <c r="M2903" s="78"/>
      <c r="N2903" s="78"/>
      <c r="O2903" s="78"/>
      <c r="P2903" s="6"/>
      <c r="Q2903" s="6"/>
      <c r="R2903" s="6"/>
      <c r="S2903" s="6"/>
      <c r="T2903" s="6"/>
      <c r="U2903" s="6"/>
      <c r="V2903" s="6"/>
    </row>
    <row r="2904" spans="2:22" s="77" customFormat="1" x14ac:dyDescent="0.2">
      <c r="B2904" s="128"/>
      <c r="E2904" s="78"/>
      <c r="F2904" s="166"/>
      <c r="G2904" s="78"/>
      <c r="H2904" s="161"/>
      <c r="I2904" s="161"/>
      <c r="J2904" s="161"/>
      <c r="K2904" s="78"/>
      <c r="L2904" s="78"/>
      <c r="M2904" s="78"/>
      <c r="N2904" s="78"/>
      <c r="O2904" s="78"/>
      <c r="P2904" s="6"/>
      <c r="Q2904" s="6"/>
      <c r="R2904" s="6"/>
      <c r="S2904" s="6"/>
      <c r="T2904" s="6"/>
      <c r="U2904" s="6"/>
      <c r="V2904" s="6"/>
    </row>
    <row r="2905" spans="2:22" s="77" customFormat="1" x14ac:dyDescent="0.2">
      <c r="B2905" s="128"/>
      <c r="E2905" s="78"/>
      <c r="F2905" s="166"/>
      <c r="G2905" s="78"/>
      <c r="H2905" s="161"/>
      <c r="I2905" s="161"/>
      <c r="J2905" s="161"/>
      <c r="K2905" s="78"/>
      <c r="L2905" s="78"/>
      <c r="M2905" s="78"/>
      <c r="N2905" s="78"/>
      <c r="O2905" s="78"/>
      <c r="P2905" s="6"/>
      <c r="Q2905" s="6"/>
      <c r="R2905" s="6"/>
      <c r="S2905" s="6"/>
      <c r="T2905" s="6"/>
      <c r="U2905" s="6"/>
      <c r="V2905" s="6"/>
    </row>
    <row r="2906" spans="2:22" s="77" customFormat="1" x14ac:dyDescent="0.2">
      <c r="B2906" s="128"/>
      <c r="E2906" s="78"/>
      <c r="F2906" s="166"/>
      <c r="G2906" s="78"/>
      <c r="H2906" s="161"/>
      <c r="I2906" s="161"/>
      <c r="J2906" s="161"/>
      <c r="K2906" s="78"/>
      <c r="L2906" s="78"/>
      <c r="M2906" s="78"/>
      <c r="N2906" s="78"/>
      <c r="O2906" s="78"/>
      <c r="P2906" s="6"/>
      <c r="Q2906" s="6"/>
      <c r="R2906" s="6"/>
      <c r="S2906" s="6"/>
      <c r="T2906" s="6"/>
      <c r="U2906" s="6"/>
      <c r="V2906" s="6"/>
    </row>
    <row r="2907" spans="2:22" s="77" customFormat="1" x14ac:dyDescent="0.2">
      <c r="B2907" s="128"/>
      <c r="E2907" s="78"/>
      <c r="F2907" s="166"/>
      <c r="G2907" s="78"/>
      <c r="H2907" s="161"/>
      <c r="I2907" s="161"/>
      <c r="J2907" s="161"/>
      <c r="K2907" s="78"/>
      <c r="L2907" s="78"/>
      <c r="M2907" s="78"/>
      <c r="N2907" s="78"/>
      <c r="O2907" s="78"/>
      <c r="P2907" s="6"/>
      <c r="Q2907" s="6"/>
      <c r="R2907" s="6"/>
      <c r="S2907" s="6"/>
      <c r="T2907" s="6"/>
      <c r="U2907" s="6"/>
      <c r="V2907" s="6"/>
    </row>
    <row r="2908" spans="2:22" s="77" customFormat="1" x14ac:dyDescent="0.2">
      <c r="B2908" s="128"/>
      <c r="E2908" s="78"/>
      <c r="F2908" s="166"/>
      <c r="G2908" s="78"/>
      <c r="H2908" s="161"/>
      <c r="I2908" s="161"/>
      <c r="J2908" s="161"/>
      <c r="K2908" s="78"/>
      <c r="L2908" s="78"/>
      <c r="M2908" s="78"/>
      <c r="N2908" s="78"/>
      <c r="O2908" s="78"/>
      <c r="P2908" s="6"/>
      <c r="Q2908" s="6"/>
      <c r="R2908" s="6"/>
      <c r="S2908" s="6"/>
      <c r="T2908" s="6"/>
      <c r="U2908" s="6"/>
      <c r="V2908" s="6"/>
    </row>
    <row r="2909" spans="2:22" s="77" customFormat="1" x14ac:dyDescent="0.2">
      <c r="B2909" s="128"/>
      <c r="E2909" s="78"/>
      <c r="F2909" s="166"/>
      <c r="G2909" s="78"/>
      <c r="H2909" s="161"/>
      <c r="I2909" s="161"/>
      <c r="J2909" s="161"/>
      <c r="K2909" s="78"/>
      <c r="L2909" s="78"/>
      <c r="M2909" s="78"/>
      <c r="N2909" s="78"/>
      <c r="O2909" s="78"/>
      <c r="P2909" s="6"/>
      <c r="Q2909" s="6"/>
      <c r="R2909" s="6"/>
      <c r="S2909" s="6"/>
      <c r="T2909" s="6"/>
      <c r="U2909" s="6"/>
      <c r="V2909" s="6"/>
    </row>
    <row r="2910" spans="2:22" s="77" customFormat="1" x14ac:dyDescent="0.2">
      <c r="B2910" s="128"/>
      <c r="E2910" s="78"/>
      <c r="F2910" s="166"/>
      <c r="G2910" s="78"/>
      <c r="H2910" s="161"/>
      <c r="I2910" s="161"/>
      <c r="J2910" s="161"/>
      <c r="K2910" s="78"/>
      <c r="L2910" s="78"/>
      <c r="M2910" s="78"/>
      <c r="N2910" s="78"/>
      <c r="O2910" s="78"/>
      <c r="P2910" s="6"/>
      <c r="Q2910" s="6"/>
      <c r="R2910" s="6"/>
      <c r="S2910" s="6"/>
      <c r="T2910" s="6"/>
      <c r="U2910" s="6"/>
      <c r="V2910" s="6"/>
    </row>
    <row r="2911" spans="2:22" s="77" customFormat="1" x14ac:dyDescent="0.2">
      <c r="B2911" s="128"/>
      <c r="E2911" s="78"/>
      <c r="F2911" s="166"/>
      <c r="G2911" s="78"/>
      <c r="H2911" s="161"/>
      <c r="I2911" s="161"/>
      <c r="J2911" s="161"/>
      <c r="K2911" s="78"/>
      <c r="L2911" s="78"/>
      <c r="M2911" s="78"/>
      <c r="N2911" s="78"/>
      <c r="O2911" s="78"/>
      <c r="P2911" s="6"/>
      <c r="Q2911" s="6"/>
      <c r="R2911" s="6"/>
      <c r="S2911" s="6"/>
      <c r="T2911" s="6"/>
      <c r="U2911" s="6"/>
      <c r="V2911" s="6"/>
    </row>
    <row r="2912" spans="2:22" s="77" customFormat="1" x14ac:dyDescent="0.2">
      <c r="B2912" s="128"/>
      <c r="E2912" s="78"/>
      <c r="F2912" s="166"/>
      <c r="G2912" s="78"/>
      <c r="H2912" s="161"/>
      <c r="I2912" s="161"/>
      <c r="J2912" s="161"/>
      <c r="K2912" s="78"/>
      <c r="L2912" s="78"/>
      <c r="M2912" s="78"/>
      <c r="N2912" s="78"/>
      <c r="O2912" s="78"/>
      <c r="P2912" s="6"/>
      <c r="Q2912" s="6"/>
      <c r="R2912" s="6"/>
      <c r="S2912" s="6"/>
      <c r="T2912" s="6"/>
      <c r="U2912" s="6"/>
      <c r="V2912" s="6"/>
    </row>
    <row r="2913" spans="2:22" s="77" customFormat="1" x14ac:dyDescent="0.2">
      <c r="B2913" s="128"/>
      <c r="E2913" s="78"/>
      <c r="F2913" s="166"/>
      <c r="G2913" s="78"/>
      <c r="H2913" s="161"/>
      <c r="I2913" s="161"/>
      <c r="J2913" s="161"/>
      <c r="K2913" s="78"/>
      <c r="L2913" s="78"/>
      <c r="M2913" s="78"/>
      <c r="N2913" s="78"/>
      <c r="O2913" s="78"/>
      <c r="P2913" s="6"/>
      <c r="Q2913" s="6"/>
      <c r="R2913" s="6"/>
      <c r="S2913" s="6"/>
      <c r="T2913" s="6"/>
      <c r="U2913" s="6"/>
      <c r="V2913" s="6"/>
    </row>
    <row r="2914" spans="2:22" s="77" customFormat="1" x14ac:dyDescent="0.2">
      <c r="B2914" s="128"/>
      <c r="E2914" s="78"/>
      <c r="F2914" s="166"/>
      <c r="G2914" s="78"/>
      <c r="H2914" s="161"/>
      <c r="I2914" s="161"/>
      <c r="J2914" s="161"/>
      <c r="K2914" s="78"/>
      <c r="L2914" s="78"/>
      <c r="M2914" s="78"/>
      <c r="N2914" s="78"/>
      <c r="O2914" s="78"/>
      <c r="P2914" s="6"/>
      <c r="Q2914" s="6"/>
      <c r="R2914" s="6"/>
      <c r="S2914" s="6"/>
      <c r="T2914" s="6"/>
      <c r="U2914" s="6"/>
      <c r="V2914" s="6"/>
    </row>
    <row r="2915" spans="2:22" s="77" customFormat="1" x14ac:dyDescent="0.2">
      <c r="B2915" s="128"/>
      <c r="E2915" s="78"/>
      <c r="F2915" s="166"/>
      <c r="G2915" s="78"/>
      <c r="H2915" s="161"/>
      <c r="I2915" s="161"/>
      <c r="J2915" s="161"/>
      <c r="K2915" s="78"/>
      <c r="L2915" s="78"/>
      <c r="M2915" s="78"/>
      <c r="N2915" s="78"/>
      <c r="O2915" s="78"/>
      <c r="P2915" s="6"/>
      <c r="Q2915" s="6"/>
      <c r="R2915" s="6"/>
      <c r="S2915" s="6"/>
      <c r="T2915" s="6"/>
      <c r="U2915" s="6"/>
      <c r="V2915" s="6"/>
    </row>
    <row r="2916" spans="2:22" s="77" customFormat="1" x14ac:dyDescent="0.2">
      <c r="B2916" s="128"/>
      <c r="E2916" s="78"/>
      <c r="F2916" s="166"/>
      <c r="G2916" s="78"/>
      <c r="H2916" s="161"/>
      <c r="I2916" s="161"/>
      <c r="J2916" s="161"/>
      <c r="K2916" s="78"/>
      <c r="L2916" s="78"/>
      <c r="M2916" s="78"/>
      <c r="N2916" s="78"/>
      <c r="O2916" s="78"/>
      <c r="P2916" s="6"/>
      <c r="Q2916" s="6"/>
      <c r="R2916" s="6"/>
      <c r="S2916" s="6"/>
      <c r="T2916" s="6"/>
      <c r="U2916" s="6"/>
      <c r="V2916" s="6"/>
    </row>
    <row r="2917" spans="2:22" s="77" customFormat="1" x14ac:dyDescent="0.2">
      <c r="B2917" s="128"/>
      <c r="E2917" s="78"/>
      <c r="F2917" s="166"/>
      <c r="G2917" s="78"/>
      <c r="H2917" s="161"/>
      <c r="I2917" s="161"/>
      <c r="J2917" s="161"/>
      <c r="K2917" s="78"/>
      <c r="L2917" s="78"/>
      <c r="M2917" s="78"/>
      <c r="N2917" s="78"/>
      <c r="O2917" s="78"/>
      <c r="P2917" s="6"/>
      <c r="Q2917" s="6"/>
      <c r="R2917" s="6"/>
      <c r="S2917" s="6"/>
      <c r="T2917" s="6"/>
      <c r="U2917" s="6"/>
      <c r="V2917" s="6"/>
    </row>
    <row r="2918" spans="2:22" s="77" customFormat="1" x14ac:dyDescent="0.2">
      <c r="B2918" s="128"/>
      <c r="E2918" s="78"/>
      <c r="F2918" s="166"/>
      <c r="G2918" s="78"/>
      <c r="H2918" s="161"/>
      <c r="I2918" s="161"/>
      <c r="J2918" s="161"/>
      <c r="K2918" s="78"/>
      <c r="L2918" s="78"/>
      <c r="M2918" s="78"/>
      <c r="N2918" s="78"/>
      <c r="O2918" s="78"/>
      <c r="P2918" s="6"/>
      <c r="Q2918" s="6"/>
      <c r="R2918" s="6"/>
      <c r="S2918" s="6"/>
      <c r="T2918" s="6"/>
      <c r="U2918" s="6"/>
      <c r="V2918" s="6"/>
    </row>
    <row r="2919" spans="2:22" s="77" customFormat="1" x14ac:dyDescent="0.2">
      <c r="B2919" s="128"/>
      <c r="E2919" s="78"/>
      <c r="F2919" s="166"/>
      <c r="G2919" s="78"/>
      <c r="H2919" s="161"/>
      <c r="I2919" s="161"/>
      <c r="J2919" s="161"/>
      <c r="K2919" s="78"/>
      <c r="L2919" s="78"/>
      <c r="M2919" s="78"/>
      <c r="N2919" s="78"/>
      <c r="O2919" s="78"/>
      <c r="P2919" s="6"/>
      <c r="Q2919" s="6"/>
      <c r="R2919" s="6"/>
      <c r="S2919" s="6"/>
      <c r="T2919" s="6"/>
      <c r="U2919" s="6"/>
      <c r="V2919" s="6"/>
    </row>
    <row r="2920" spans="2:22" s="77" customFormat="1" x14ac:dyDescent="0.2">
      <c r="B2920" s="128"/>
      <c r="E2920" s="78"/>
      <c r="F2920" s="166"/>
      <c r="G2920" s="78"/>
      <c r="H2920" s="161"/>
      <c r="I2920" s="161"/>
      <c r="J2920" s="161"/>
      <c r="K2920" s="78"/>
      <c r="L2920" s="78"/>
      <c r="M2920" s="78"/>
      <c r="N2920" s="78"/>
      <c r="O2920" s="78"/>
      <c r="P2920" s="6"/>
      <c r="Q2920" s="6"/>
      <c r="R2920" s="6"/>
      <c r="S2920" s="6"/>
      <c r="T2920" s="6"/>
      <c r="U2920" s="6"/>
      <c r="V2920" s="6"/>
    </row>
    <row r="2921" spans="2:22" s="77" customFormat="1" x14ac:dyDescent="0.2">
      <c r="B2921" s="128"/>
      <c r="E2921" s="78"/>
      <c r="F2921" s="166"/>
      <c r="G2921" s="78"/>
      <c r="H2921" s="161"/>
      <c r="I2921" s="161"/>
      <c r="J2921" s="161"/>
      <c r="K2921" s="78"/>
      <c r="L2921" s="78"/>
      <c r="M2921" s="78"/>
      <c r="N2921" s="78"/>
      <c r="O2921" s="78"/>
      <c r="P2921" s="6"/>
      <c r="Q2921" s="6"/>
      <c r="R2921" s="6"/>
      <c r="S2921" s="6"/>
      <c r="T2921" s="6"/>
      <c r="U2921" s="6"/>
      <c r="V2921" s="6"/>
    </row>
    <row r="2922" spans="2:22" s="77" customFormat="1" x14ac:dyDescent="0.2">
      <c r="B2922" s="128"/>
      <c r="E2922" s="78"/>
      <c r="F2922" s="166"/>
      <c r="G2922" s="78"/>
      <c r="H2922" s="161"/>
      <c r="I2922" s="161"/>
      <c r="J2922" s="161"/>
      <c r="K2922" s="78"/>
      <c r="L2922" s="78"/>
      <c r="M2922" s="78"/>
      <c r="N2922" s="78"/>
      <c r="O2922" s="78"/>
      <c r="P2922" s="6"/>
      <c r="Q2922" s="6"/>
      <c r="R2922" s="6"/>
      <c r="S2922" s="6"/>
      <c r="T2922" s="6"/>
      <c r="U2922" s="6"/>
      <c r="V2922" s="6"/>
    </row>
    <row r="2923" spans="2:22" s="77" customFormat="1" x14ac:dyDescent="0.2">
      <c r="B2923" s="128"/>
      <c r="E2923" s="78"/>
      <c r="F2923" s="166"/>
      <c r="G2923" s="78"/>
      <c r="H2923" s="161"/>
      <c r="I2923" s="161"/>
      <c r="J2923" s="161"/>
      <c r="K2923" s="78"/>
      <c r="L2923" s="78"/>
      <c r="M2923" s="78"/>
      <c r="N2923" s="78"/>
      <c r="O2923" s="78"/>
      <c r="P2923" s="6"/>
      <c r="Q2923" s="6"/>
      <c r="R2923" s="6"/>
      <c r="S2923" s="6"/>
      <c r="T2923" s="6"/>
      <c r="U2923" s="6"/>
      <c r="V2923" s="6"/>
    </row>
    <row r="2924" spans="2:22" s="77" customFormat="1" x14ac:dyDescent="0.2">
      <c r="B2924" s="128"/>
      <c r="E2924" s="78"/>
      <c r="F2924" s="166"/>
      <c r="G2924" s="78"/>
      <c r="H2924" s="161"/>
      <c r="I2924" s="161"/>
      <c r="J2924" s="161"/>
      <c r="K2924" s="78"/>
      <c r="L2924" s="78"/>
      <c r="M2924" s="78"/>
      <c r="N2924" s="78"/>
      <c r="O2924" s="78"/>
      <c r="P2924" s="6"/>
      <c r="Q2924" s="6"/>
      <c r="R2924" s="6"/>
      <c r="S2924" s="6"/>
      <c r="T2924" s="6"/>
      <c r="U2924" s="6"/>
      <c r="V2924" s="6"/>
    </row>
    <row r="2925" spans="2:22" s="77" customFormat="1" x14ac:dyDescent="0.2">
      <c r="B2925" s="128"/>
      <c r="E2925" s="78"/>
      <c r="F2925" s="166"/>
      <c r="G2925" s="78"/>
      <c r="H2925" s="161"/>
      <c r="I2925" s="161"/>
      <c r="J2925" s="161"/>
      <c r="K2925" s="78"/>
      <c r="L2925" s="78"/>
      <c r="M2925" s="78"/>
      <c r="N2925" s="78"/>
      <c r="O2925" s="78"/>
      <c r="P2925" s="6"/>
      <c r="Q2925" s="6"/>
      <c r="R2925" s="6"/>
      <c r="S2925" s="6"/>
      <c r="T2925" s="6"/>
      <c r="U2925" s="6"/>
      <c r="V2925" s="6"/>
    </row>
    <row r="2926" spans="2:22" s="77" customFormat="1" x14ac:dyDescent="0.2">
      <c r="B2926" s="128"/>
      <c r="E2926" s="78"/>
      <c r="F2926" s="166"/>
      <c r="G2926" s="78"/>
      <c r="H2926" s="161"/>
      <c r="I2926" s="161"/>
      <c r="J2926" s="161"/>
      <c r="K2926" s="78"/>
      <c r="L2926" s="78"/>
      <c r="M2926" s="78"/>
      <c r="N2926" s="78"/>
      <c r="O2926" s="78"/>
      <c r="P2926" s="6"/>
      <c r="Q2926" s="6"/>
      <c r="R2926" s="6"/>
      <c r="S2926" s="6"/>
      <c r="T2926" s="6"/>
      <c r="U2926" s="6"/>
      <c r="V2926" s="6"/>
    </row>
    <row r="2927" spans="2:22" s="77" customFormat="1" x14ac:dyDescent="0.2">
      <c r="B2927" s="128"/>
      <c r="E2927" s="78"/>
      <c r="F2927" s="166"/>
      <c r="G2927" s="78"/>
      <c r="H2927" s="161"/>
      <c r="I2927" s="161"/>
      <c r="J2927" s="161"/>
      <c r="K2927" s="78"/>
      <c r="L2927" s="78"/>
      <c r="M2927" s="78"/>
      <c r="N2927" s="78"/>
      <c r="O2927" s="78"/>
      <c r="P2927" s="6"/>
      <c r="Q2927" s="6"/>
      <c r="R2927" s="6"/>
      <c r="S2927" s="6"/>
      <c r="T2927" s="6"/>
      <c r="U2927" s="6"/>
      <c r="V2927" s="6"/>
    </row>
    <row r="2928" spans="2:22" s="77" customFormat="1" x14ac:dyDescent="0.2">
      <c r="B2928" s="128"/>
      <c r="E2928" s="78"/>
      <c r="F2928" s="166"/>
      <c r="G2928" s="78"/>
      <c r="H2928" s="161"/>
      <c r="I2928" s="161"/>
      <c r="J2928" s="161"/>
      <c r="K2928" s="78"/>
      <c r="L2928" s="78"/>
      <c r="M2928" s="78"/>
      <c r="N2928" s="78"/>
      <c r="O2928" s="78"/>
      <c r="P2928" s="6"/>
      <c r="Q2928" s="6"/>
      <c r="R2928" s="6"/>
      <c r="S2928" s="6"/>
      <c r="T2928" s="6"/>
      <c r="U2928" s="6"/>
      <c r="V2928" s="6"/>
    </row>
    <row r="2929" spans="2:22" s="77" customFormat="1" x14ac:dyDescent="0.2">
      <c r="B2929" s="128"/>
      <c r="E2929" s="78"/>
      <c r="F2929" s="166"/>
      <c r="G2929" s="78"/>
      <c r="H2929" s="161"/>
      <c r="I2929" s="161"/>
      <c r="J2929" s="161"/>
      <c r="K2929" s="78"/>
      <c r="L2929" s="78"/>
      <c r="M2929" s="78"/>
      <c r="N2929" s="78"/>
      <c r="O2929" s="78"/>
      <c r="P2929" s="6"/>
      <c r="Q2929" s="6"/>
      <c r="R2929" s="6"/>
      <c r="S2929" s="6"/>
      <c r="T2929" s="6"/>
      <c r="U2929" s="6"/>
      <c r="V2929" s="6"/>
    </row>
    <row r="2930" spans="2:22" s="77" customFormat="1" x14ac:dyDescent="0.2">
      <c r="B2930" s="128"/>
      <c r="E2930" s="78"/>
      <c r="F2930" s="166"/>
      <c r="G2930" s="78"/>
      <c r="H2930" s="161"/>
      <c r="I2930" s="161"/>
      <c r="J2930" s="161"/>
      <c r="K2930" s="78"/>
      <c r="L2930" s="78"/>
      <c r="M2930" s="78"/>
      <c r="N2930" s="78"/>
      <c r="O2930" s="78"/>
      <c r="P2930" s="6"/>
      <c r="Q2930" s="6"/>
      <c r="R2930" s="6"/>
      <c r="S2930" s="6"/>
      <c r="T2930" s="6"/>
      <c r="U2930" s="6"/>
      <c r="V2930" s="6"/>
    </row>
    <row r="2931" spans="2:22" s="77" customFormat="1" x14ac:dyDescent="0.2">
      <c r="B2931" s="128"/>
      <c r="E2931" s="78"/>
      <c r="F2931" s="166"/>
      <c r="G2931" s="78"/>
      <c r="H2931" s="161"/>
      <c r="I2931" s="161"/>
      <c r="J2931" s="161"/>
      <c r="K2931" s="78"/>
      <c r="L2931" s="78"/>
      <c r="M2931" s="78"/>
      <c r="N2931" s="78"/>
      <c r="O2931" s="78"/>
      <c r="P2931" s="6"/>
      <c r="Q2931" s="6"/>
      <c r="R2931" s="6"/>
      <c r="S2931" s="6"/>
      <c r="T2931" s="6"/>
      <c r="U2931" s="6"/>
      <c r="V2931" s="6"/>
    </row>
    <row r="2932" spans="2:22" s="77" customFormat="1" x14ac:dyDescent="0.2">
      <c r="B2932" s="128"/>
      <c r="E2932" s="78"/>
      <c r="F2932" s="166"/>
      <c r="G2932" s="78"/>
      <c r="H2932" s="161"/>
      <c r="I2932" s="161"/>
      <c r="J2932" s="161"/>
      <c r="K2932" s="78"/>
      <c r="L2932" s="78"/>
      <c r="M2932" s="78"/>
      <c r="N2932" s="78"/>
      <c r="O2932" s="78"/>
      <c r="P2932" s="6"/>
      <c r="Q2932" s="6"/>
      <c r="R2932" s="6"/>
      <c r="S2932" s="6"/>
      <c r="T2932" s="6"/>
      <c r="U2932" s="6"/>
      <c r="V2932" s="6"/>
    </row>
    <row r="2933" spans="2:22" s="77" customFormat="1" x14ac:dyDescent="0.2">
      <c r="B2933" s="128"/>
      <c r="E2933" s="78"/>
      <c r="F2933" s="166"/>
      <c r="G2933" s="78"/>
      <c r="H2933" s="161"/>
      <c r="I2933" s="161"/>
      <c r="J2933" s="161"/>
      <c r="K2933" s="78"/>
      <c r="L2933" s="78"/>
      <c r="M2933" s="78"/>
      <c r="N2933" s="78"/>
      <c r="O2933" s="78"/>
      <c r="P2933" s="6"/>
      <c r="Q2933" s="6"/>
      <c r="R2933" s="6"/>
      <c r="S2933" s="6"/>
      <c r="T2933" s="6"/>
      <c r="U2933" s="6"/>
      <c r="V2933" s="6"/>
    </row>
    <row r="2934" spans="2:22" s="77" customFormat="1" x14ac:dyDescent="0.2">
      <c r="B2934" s="128"/>
      <c r="E2934" s="78"/>
      <c r="F2934" s="166"/>
      <c r="G2934" s="78"/>
      <c r="H2934" s="161"/>
      <c r="I2934" s="161"/>
      <c r="J2934" s="161"/>
      <c r="K2934" s="78"/>
      <c r="L2934" s="78"/>
      <c r="M2934" s="78"/>
      <c r="N2934" s="78"/>
      <c r="O2934" s="78"/>
      <c r="P2934" s="6"/>
      <c r="Q2934" s="6"/>
      <c r="R2934" s="6"/>
      <c r="S2934" s="6"/>
      <c r="T2934" s="6"/>
      <c r="U2934" s="6"/>
      <c r="V2934" s="6"/>
    </row>
    <row r="2935" spans="2:22" s="77" customFormat="1" x14ac:dyDescent="0.2">
      <c r="B2935" s="128"/>
      <c r="E2935" s="78"/>
      <c r="F2935" s="166"/>
      <c r="G2935" s="78"/>
      <c r="H2935" s="161"/>
      <c r="I2935" s="161"/>
      <c r="J2935" s="161"/>
      <c r="K2935" s="78"/>
      <c r="L2935" s="78"/>
      <c r="M2935" s="78"/>
      <c r="N2935" s="78"/>
      <c r="O2935" s="78"/>
      <c r="P2935" s="6"/>
      <c r="Q2935" s="6"/>
      <c r="R2935" s="6"/>
      <c r="S2935" s="6"/>
      <c r="T2935" s="6"/>
      <c r="U2935" s="6"/>
      <c r="V2935" s="6"/>
    </row>
    <row r="2936" spans="2:22" s="77" customFormat="1" x14ac:dyDescent="0.2">
      <c r="B2936" s="128"/>
      <c r="E2936" s="78"/>
      <c r="F2936" s="166"/>
      <c r="G2936" s="78"/>
      <c r="H2936" s="161"/>
      <c r="I2936" s="161"/>
      <c r="J2936" s="161"/>
      <c r="K2936" s="78"/>
      <c r="L2936" s="78"/>
      <c r="M2936" s="78"/>
      <c r="N2936" s="78"/>
      <c r="O2936" s="78"/>
      <c r="P2936" s="6"/>
      <c r="Q2936" s="6"/>
      <c r="R2936" s="6"/>
      <c r="S2936" s="6"/>
      <c r="T2936" s="6"/>
      <c r="U2936" s="6"/>
      <c r="V2936" s="6"/>
    </row>
    <row r="2937" spans="2:22" s="77" customFormat="1" x14ac:dyDescent="0.2">
      <c r="B2937" s="128"/>
      <c r="E2937" s="78"/>
      <c r="F2937" s="166"/>
      <c r="G2937" s="78"/>
      <c r="H2937" s="161"/>
      <c r="I2937" s="161"/>
      <c r="J2937" s="161"/>
      <c r="K2937" s="78"/>
      <c r="L2937" s="78"/>
      <c r="M2937" s="78"/>
      <c r="N2937" s="78"/>
      <c r="O2937" s="78"/>
      <c r="P2937" s="6"/>
      <c r="Q2937" s="6"/>
      <c r="R2937" s="6"/>
      <c r="S2937" s="6"/>
      <c r="T2937" s="6"/>
      <c r="U2937" s="6"/>
      <c r="V2937" s="6"/>
    </row>
    <row r="2938" spans="2:22" s="77" customFormat="1" x14ac:dyDescent="0.2">
      <c r="B2938" s="128"/>
      <c r="E2938" s="78"/>
      <c r="F2938" s="166"/>
      <c r="G2938" s="78"/>
      <c r="H2938" s="161"/>
      <c r="I2938" s="161"/>
      <c r="J2938" s="161"/>
      <c r="K2938" s="78"/>
      <c r="L2938" s="78"/>
      <c r="M2938" s="78"/>
      <c r="N2938" s="78"/>
      <c r="O2938" s="78"/>
      <c r="P2938" s="6"/>
      <c r="Q2938" s="6"/>
      <c r="R2938" s="6"/>
      <c r="S2938" s="6"/>
      <c r="T2938" s="6"/>
      <c r="U2938" s="6"/>
      <c r="V2938" s="6"/>
    </row>
    <row r="2939" spans="2:22" s="77" customFormat="1" x14ac:dyDescent="0.2">
      <c r="B2939" s="128"/>
      <c r="E2939" s="78"/>
      <c r="F2939" s="166"/>
      <c r="G2939" s="78"/>
      <c r="H2939" s="161"/>
      <c r="I2939" s="161"/>
      <c r="J2939" s="161"/>
      <c r="K2939" s="78"/>
      <c r="L2939" s="78"/>
      <c r="M2939" s="78"/>
      <c r="N2939" s="78"/>
      <c r="O2939" s="78"/>
      <c r="P2939" s="6"/>
      <c r="Q2939" s="6"/>
      <c r="R2939" s="6"/>
      <c r="S2939" s="6"/>
      <c r="T2939" s="6"/>
      <c r="U2939" s="6"/>
      <c r="V2939" s="6"/>
    </row>
    <row r="2940" spans="2:22" s="77" customFormat="1" x14ac:dyDescent="0.2">
      <c r="B2940" s="128"/>
      <c r="E2940" s="78"/>
      <c r="F2940" s="166"/>
      <c r="G2940" s="78"/>
      <c r="H2940" s="161"/>
      <c r="I2940" s="161"/>
      <c r="J2940" s="161"/>
      <c r="K2940" s="78"/>
      <c r="L2940" s="78"/>
      <c r="M2940" s="78"/>
      <c r="N2940" s="78"/>
      <c r="O2940" s="78"/>
      <c r="P2940" s="6"/>
      <c r="Q2940" s="6"/>
      <c r="R2940" s="6"/>
      <c r="S2940" s="6"/>
      <c r="T2940" s="6"/>
      <c r="U2940" s="6"/>
      <c r="V2940" s="6"/>
    </row>
    <row r="2941" spans="2:22" s="77" customFormat="1" x14ac:dyDescent="0.2">
      <c r="B2941" s="128"/>
      <c r="E2941" s="78"/>
      <c r="F2941" s="166"/>
      <c r="G2941" s="78"/>
      <c r="H2941" s="161"/>
      <c r="I2941" s="161"/>
      <c r="J2941" s="161"/>
      <c r="K2941" s="78"/>
      <c r="L2941" s="78"/>
      <c r="M2941" s="78"/>
      <c r="N2941" s="78"/>
      <c r="O2941" s="78"/>
      <c r="P2941" s="6"/>
      <c r="Q2941" s="6"/>
      <c r="R2941" s="6"/>
      <c r="S2941" s="6"/>
      <c r="T2941" s="6"/>
      <c r="U2941" s="6"/>
      <c r="V2941" s="6"/>
    </row>
    <row r="2942" spans="2:22" s="77" customFormat="1" x14ac:dyDescent="0.2">
      <c r="B2942" s="128"/>
      <c r="E2942" s="78"/>
      <c r="F2942" s="166"/>
      <c r="G2942" s="78"/>
      <c r="H2942" s="161"/>
      <c r="I2942" s="161"/>
      <c r="J2942" s="161"/>
      <c r="K2942" s="78"/>
      <c r="L2942" s="78"/>
      <c r="M2942" s="78"/>
      <c r="N2942" s="78"/>
      <c r="O2942" s="78"/>
      <c r="P2942" s="6"/>
      <c r="Q2942" s="6"/>
      <c r="R2942" s="6"/>
      <c r="S2942" s="6"/>
      <c r="T2942" s="6"/>
      <c r="U2942" s="6"/>
      <c r="V2942" s="6"/>
    </row>
    <row r="2943" spans="2:22" s="77" customFormat="1" x14ac:dyDescent="0.2">
      <c r="B2943" s="128"/>
      <c r="E2943" s="78"/>
      <c r="F2943" s="166"/>
      <c r="G2943" s="78"/>
      <c r="H2943" s="161"/>
      <c r="I2943" s="161"/>
      <c r="J2943" s="161"/>
      <c r="K2943" s="78"/>
      <c r="L2943" s="78"/>
      <c r="M2943" s="78"/>
      <c r="N2943" s="78"/>
      <c r="O2943" s="78"/>
      <c r="P2943" s="6"/>
      <c r="Q2943" s="6"/>
      <c r="R2943" s="6"/>
      <c r="S2943" s="6"/>
      <c r="T2943" s="6"/>
      <c r="U2943" s="6"/>
      <c r="V2943" s="6"/>
    </row>
    <row r="2944" spans="2:22" s="77" customFormat="1" x14ac:dyDescent="0.2">
      <c r="B2944" s="128"/>
      <c r="E2944" s="78"/>
      <c r="F2944" s="166"/>
      <c r="G2944" s="78"/>
      <c r="H2944" s="161"/>
      <c r="I2944" s="161"/>
      <c r="J2944" s="161"/>
      <c r="K2944" s="78"/>
      <c r="L2944" s="78"/>
      <c r="M2944" s="78"/>
      <c r="N2944" s="78"/>
      <c r="O2944" s="78"/>
      <c r="P2944" s="6"/>
      <c r="Q2944" s="6"/>
      <c r="R2944" s="6"/>
      <c r="S2944" s="6"/>
      <c r="T2944" s="6"/>
      <c r="U2944" s="6"/>
      <c r="V2944" s="6"/>
    </row>
    <row r="2945" spans="2:22" s="77" customFormat="1" x14ac:dyDescent="0.2">
      <c r="B2945" s="128"/>
      <c r="E2945" s="78"/>
      <c r="F2945" s="166"/>
      <c r="G2945" s="78"/>
      <c r="H2945" s="161"/>
      <c r="I2945" s="161"/>
      <c r="J2945" s="161"/>
      <c r="K2945" s="78"/>
      <c r="L2945" s="78"/>
      <c r="M2945" s="78"/>
      <c r="N2945" s="78"/>
      <c r="O2945" s="78"/>
      <c r="P2945" s="6"/>
      <c r="Q2945" s="6"/>
      <c r="R2945" s="6"/>
      <c r="S2945" s="6"/>
      <c r="T2945" s="6"/>
      <c r="U2945" s="6"/>
      <c r="V2945" s="6"/>
    </row>
    <row r="2946" spans="2:22" s="77" customFormat="1" x14ac:dyDescent="0.2">
      <c r="B2946" s="128"/>
      <c r="E2946" s="78"/>
      <c r="F2946" s="166"/>
      <c r="G2946" s="78"/>
      <c r="H2946" s="161"/>
      <c r="I2946" s="161"/>
      <c r="J2946" s="161"/>
      <c r="K2946" s="78"/>
      <c r="L2946" s="78"/>
      <c r="M2946" s="78"/>
      <c r="N2946" s="78"/>
      <c r="O2946" s="78"/>
      <c r="P2946" s="6"/>
      <c r="Q2946" s="6"/>
      <c r="R2946" s="6"/>
      <c r="S2946" s="6"/>
      <c r="T2946" s="6"/>
      <c r="U2946" s="6"/>
      <c r="V2946" s="6"/>
    </row>
    <row r="2947" spans="2:22" s="77" customFormat="1" x14ac:dyDescent="0.2">
      <c r="B2947" s="128"/>
      <c r="E2947" s="78"/>
      <c r="F2947" s="166"/>
      <c r="G2947" s="78"/>
      <c r="H2947" s="161"/>
      <c r="I2947" s="161"/>
      <c r="J2947" s="161"/>
      <c r="K2947" s="78"/>
      <c r="L2947" s="78"/>
      <c r="M2947" s="78"/>
      <c r="N2947" s="78"/>
      <c r="O2947" s="78"/>
      <c r="P2947" s="6"/>
      <c r="Q2947" s="6"/>
      <c r="R2947" s="6"/>
      <c r="S2947" s="6"/>
      <c r="T2947" s="6"/>
      <c r="U2947" s="6"/>
      <c r="V2947" s="6"/>
    </row>
    <row r="2948" spans="2:22" s="77" customFormat="1" x14ac:dyDescent="0.2">
      <c r="B2948" s="128"/>
      <c r="E2948" s="78"/>
      <c r="F2948" s="166"/>
      <c r="G2948" s="78"/>
      <c r="H2948" s="161"/>
      <c r="I2948" s="161"/>
      <c r="J2948" s="161"/>
      <c r="K2948" s="78"/>
      <c r="L2948" s="78"/>
      <c r="M2948" s="78"/>
      <c r="N2948" s="78"/>
      <c r="O2948" s="78"/>
      <c r="P2948" s="6"/>
      <c r="Q2948" s="6"/>
      <c r="R2948" s="6"/>
      <c r="S2948" s="6"/>
      <c r="T2948" s="6"/>
      <c r="U2948" s="6"/>
      <c r="V2948" s="6"/>
    </row>
    <row r="2949" spans="2:22" s="77" customFormat="1" x14ac:dyDescent="0.2">
      <c r="B2949" s="128"/>
      <c r="E2949" s="78"/>
      <c r="F2949" s="166"/>
      <c r="G2949" s="78"/>
      <c r="H2949" s="161"/>
      <c r="I2949" s="161"/>
      <c r="J2949" s="161"/>
      <c r="K2949" s="78"/>
      <c r="L2949" s="78"/>
      <c r="M2949" s="78"/>
      <c r="N2949" s="78"/>
      <c r="O2949" s="78"/>
      <c r="P2949" s="6"/>
      <c r="Q2949" s="6"/>
      <c r="R2949" s="6"/>
      <c r="S2949" s="6"/>
      <c r="T2949" s="6"/>
      <c r="U2949" s="6"/>
      <c r="V2949" s="6"/>
    </row>
    <row r="2950" spans="2:22" s="77" customFormat="1" x14ac:dyDescent="0.2">
      <c r="B2950" s="128"/>
      <c r="E2950" s="78"/>
      <c r="F2950" s="166"/>
      <c r="G2950" s="78"/>
      <c r="H2950" s="161"/>
      <c r="I2950" s="161"/>
      <c r="J2950" s="161"/>
      <c r="K2950" s="78"/>
      <c r="L2950" s="78"/>
      <c r="M2950" s="78"/>
      <c r="N2950" s="78"/>
      <c r="O2950" s="78"/>
      <c r="P2950" s="6"/>
      <c r="Q2950" s="6"/>
      <c r="R2950" s="6"/>
      <c r="S2950" s="6"/>
      <c r="T2950" s="6"/>
      <c r="U2950" s="6"/>
      <c r="V2950" s="6"/>
    </row>
    <row r="2951" spans="2:22" s="77" customFormat="1" x14ac:dyDescent="0.2">
      <c r="B2951" s="128"/>
      <c r="E2951" s="78"/>
      <c r="F2951" s="166"/>
      <c r="G2951" s="78"/>
      <c r="H2951" s="161"/>
      <c r="I2951" s="161"/>
      <c r="J2951" s="161"/>
      <c r="K2951" s="78"/>
      <c r="L2951" s="78"/>
      <c r="M2951" s="78"/>
      <c r="N2951" s="78"/>
      <c r="O2951" s="78"/>
      <c r="P2951" s="6"/>
      <c r="Q2951" s="6"/>
      <c r="R2951" s="6"/>
      <c r="S2951" s="6"/>
      <c r="T2951" s="6"/>
      <c r="U2951" s="6"/>
      <c r="V2951" s="6"/>
    </row>
    <row r="2952" spans="2:22" s="77" customFormat="1" x14ac:dyDescent="0.2">
      <c r="B2952" s="128"/>
      <c r="E2952" s="78"/>
      <c r="F2952" s="166"/>
      <c r="G2952" s="78"/>
      <c r="H2952" s="161"/>
      <c r="I2952" s="161"/>
      <c r="J2952" s="161"/>
      <c r="K2952" s="78"/>
      <c r="L2952" s="78"/>
      <c r="M2952" s="78"/>
      <c r="N2952" s="78"/>
      <c r="O2952" s="78"/>
      <c r="P2952" s="6"/>
      <c r="Q2952" s="6"/>
      <c r="R2952" s="6"/>
      <c r="S2952" s="6"/>
      <c r="T2952" s="6"/>
      <c r="U2952" s="6"/>
      <c r="V2952" s="6"/>
    </row>
    <row r="2953" spans="2:22" s="77" customFormat="1" x14ac:dyDescent="0.2">
      <c r="B2953" s="128"/>
      <c r="E2953" s="78"/>
      <c r="F2953" s="166"/>
      <c r="G2953" s="78"/>
      <c r="H2953" s="161"/>
      <c r="I2953" s="161"/>
      <c r="J2953" s="161"/>
      <c r="K2953" s="78"/>
      <c r="L2953" s="78"/>
      <c r="M2953" s="78"/>
      <c r="N2953" s="78"/>
      <c r="O2953" s="78"/>
      <c r="P2953" s="6"/>
      <c r="Q2953" s="6"/>
      <c r="R2953" s="6"/>
      <c r="S2953" s="6"/>
      <c r="T2953" s="6"/>
      <c r="U2953" s="6"/>
      <c r="V2953" s="6"/>
    </row>
    <row r="2954" spans="2:22" s="77" customFormat="1" x14ac:dyDescent="0.2">
      <c r="B2954" s="128"/>
      <c r="E2954" s="78"/>
      <c r="F2954" s="166"/>
      <c r="G2954" s="78"/>
      <c r="H2954" s="161"/>
      <c r="I2954" s="161"/>
      <c r="J2954" s="161"/>
      <c r="K2954" s="78"/>
      <c r="L2954" s="78"/>
      <c r="M2954" s="78"/>
      <c r="N2954" s="78"/>
      <c r="O2954" s="78"/>
      <c r="P2954" s="6"/>
      <c r="Q2954" s="6"/>
      <c r="R2954" s="6"/>
      <c r="S2954" s="6"/>
      <c r="T2954" s="6"/>
      <c r="U2954" s="6"/>
      <c r="V2954" s="6"/>
    </row>
    <row r="2955" spans="2:22" s="77" customFormat="1" x14ac:dyDescent="0.2">
      <c r="B2955" s="128"/>
      <c r="E2955" s="78"/>
      <c r="F2955" s="166"/>
      <c r="G2955" s="78"/>
      <c r="H2955" s="161"/>
      <c r="I2955" s="161"/>
      <c r="J2955" s="161"/>
      <c r="K2955" s="78"/>
      <c r="L2955" s="78"/>
      <c r="M2955" s="78"/>
      <c r="N2955" s="78"/>
      <c r="O2955" s="78"/>
      <c r="P2955" s="6"/>
      <c r="Q2955" s="6"/>
      <c r="R2955" s="6"/>
      <c r="S2955" s="6"/>
      <c r="T2955" s="6"/>
      <c r="U2955" s="6"/>
      <c r="V2955" s="6"/>
    </row>
    <row r="2956" spans="2:22" s="77" customFormat="1" x14ac:dyDescent="0.2">
      <c r="B2956" s="128"/>
      <c r="E2956" s="78"/>
      <c r="F2956" s="166"/>
      <c r="G2956" s="78"/>
      <c r="H2956" s="161"/>
      <c r="I2956" s="161"/>
      <c r="J2956" s="161"/>
      <c r="K2956" s="78"/>
      <c r="L2956" s="78"/>
      <c r="M2956" s="78"/>
      <c r="N2956" s="78"/>
      <c r="O2956" s="78"/>
      <c r="P2956" s="6"/>
      <c r="Q2956" s="6"/>
      <c r="R2956" s="6"/>
      <c r="S2956" s="6"/>
      <c r="T2956" s="6"/>
      <c r="U2956" s="6"/>
      <c r="V2956" s="6"/>
    </row>
    <row r="2957" spans="2:22" s="77" customFormat="1" x14ac:dyDescent="0.2">
      <c r="B2957" s="128"/>
      <c r="E2957" s="78"/>
      <c r="F2957" s="166"/>
      <c r="G2957" s="78"/>
      <c r="H2957" s="161"/>
      <c r="I2957" s="161"/>
      <c r="J2957" s="161"/>
      <c r="K2957" s="78"/>
      <c r="L2957" s="78"/>
      <c r="M2957" s="78"/>
      <c r="N2957" s="78"/>
      <c r="O2957" s="78"/>
      <c r="P2957" s="6"/>
      <c r="Q2957" s="6"/>
      <c r="R2957" s="6"/>
      <c r="S2957" s="6"/>
      <c r="T2957" s="6"/>
      <c r="U2957" s="6"/>
      <c r="V2957" s="6"/>
    </row>
    <row r="2958" spans="2:22" s="77" customFormat="1" x14ac:dyDescent="0.2">
      <c r="B2958" s="128"/>
      <c r="E2958" s="78"/>
      <c r="F2958" s="166"/>
      <c r="G2958" s="78"/>
      <c r="H2958" s="161"/>
      <c r="I2958" s="161"/>
      <c r="J2958" s="161"/>
      <c r="K2958" s="78"/>
      <c r="L2958" s="78"/>
      <c r="M2958" s="78"/>
      <c r="N2958" s="78"/>
      <c r="O2958" s="78"/>
      <c r="P2958" s="6"/>
      <c r="Q2958" s="6"/>
      <c r="R2958" s="6"/>
      <c r="S2958" s="6"/>
      <c r="T2958" s="6"/>
      <c r="U2958" s="6"/>
      <c r="V2958" s="6"/>
    </row>
    <row r="2959" spans="2:22" s="77" customFormat="1" x14ac:dyDescent="0.2">
      <c r="B2959" s="128"/>
      <c r="E2959" s="78"/>
      <c r="F2959" s="166"/>
      <c r="G2959" s="78"/>
      <c r="H2959" s="161"/>
      <c r="I2959" s="161"/>
      <c r="J2959" s="161"/>
      <c r="K2959" s="78"/>
      <c r="L2959" s="78"/>
      <c r="M2959" s="78"/>
      <c r="N2959" s="78"/>
      <c r="O2959" s="78"/>
      <c r="P2959" s="6"/>
      <c r="Q2959" s="6"/>
      <c r="R2959" s="6"/>
      <c r="S2959" s="6"/>
      <c r="T2959" s="6"/>
      <c r="U2959" s="6"/>
      <c r="V2959" s="6"/>
    </row>
    <row r="2960" spans="2:22" s="77" customFormat="1" x14ac:dyDescent="0.2">
      <c r="B2960" s="128"/>
      <c r="E2960" s="78"/>
      <c r="F2960" s="166"/>
      <c r="G2960" s="78"/>
      <c r="H2960" s="161"/>
      <c r="I2960" s="161"/>
      <c r="J2960" s="161"/>
      <c r="K2960" s="78"/>
      <c r="L2960" s="78"/>
      <c r="M2960" s="78"/>
      <c r="N2960" s="78"/>
      <c r="O2960" s="78"/>
      <c r="P2960" s="6"/>
      <c r="Q2960" s="6"/>
      <c r="R2960" s="6"/>
      <c r="S2960" s="6"/>
      <c r="T2960" s="6"/>
      <c r="U2960" s="6"/>
      <c r="V2960" s="6"/>
    </row>
    <row r="2961" spans="2:22" s="77" customFormat="1" x14ac:dyDescent="0.2">
      <c r="B2961" s="128"/>
      <c r="E2961" s="78"/>
      <c r="F2961" s="166"/>
      <c r="G2961" s="78"/>
      <c r="H2961" s="161"/>
      <c r="I2961" s="161"/>
      <c r="J2961" s="161"/>
      <c r="K2961" s="78"/>
      <c r="L2961" s="78"/>
      <c r="M2961" s="78"/>
      <c r="N2961" s="78"/>
      <c r="O2961" s="78"/>
      <c r="P2961" s="6"/>
      <c r="Q2961" s="6"/>
      <c r="R2961" s="6"/>
      <c r="S2961" s="6"/>
      <c r="T2961" s="6"/>
      <c r="U2961" s="6"/>
      <c r="V2961" s="6"/>
    </row>
    <row r="2962" spans="2:22" s="77" customFormat="1" x14ac:dyDescent="0.2">
      <c r="B2962" s="128"/>
      <c r="E2962" s="78"/>
      <c r="F2962" s="166"/>
      <c r="G2962" s="78"/>
      <c r="H2962" s="161"/>
      <c r="I2962" s="161"/>
      <c r="J2962" s="161"/>
      <c r="K2962" s="78"/>
      <c r="L2962" s="78"/>
      <c r="M2962" s="78"/>
      <c r="N2962" s="78"/>
      <c r="O2962" s="78"/>
      <c r="P2962" s="6"/>
      <c r="Q2962" s="6"/>
      <c r="R2962" s="6"/>
      <c r="S2962" s="6"/>
      <c r="T2962" s="6"/>
      <c r="U2962" s="6"/>
      <c r="V2962" s="6"/>
    </row>
    <row r="2963" spans="2:22" s="77" customFormat="1" x14ac:dyDescent="0.2">
      <c r="B2963" s="128"/>
      <c r="E2963" s="78"/>
      <c r="F2963" s="166"/>
      <c r="G2963" s="78"/>
      <c r="H2963" s="161"/>
      <c r="I2963" s="161"/>
      <c r="J2963" s="161"/>
      <c r="K2963" s="78"/>
      <c r="L2963" s="78"/>
      <c r="M2963" s="78"/>
      <c r="N2963" s="78"/>
      <c r="O2963" s="78"/>
      <c r="P2963" s="6"/>
      <c r="Q2963" s="6"/>
      <c r="R2963" s="6"/>
      <c r="S2963" s="6"/>
      <c r="T2963" s="6"/>
      <c r="U2963" s="6"/>
      <c r="V2963" s="6"/>
    </row>
    <row r="2964" spans="2:22" s="77" customFormat="1" x14ac:dyDescent="0.2">
      <c r="B2964" s="128"/>
      <c r="E2964" s="78"/>
      <c r="F2964" s="166"/>
      <c r="G2964" s="78"/>
      <c r="H2964" s="161"/>
      <c r="I2964" s="161"/>
      <c r="J2964" s="161"/>
      <c r="K2964" s="78"/>
      <c r="L2964" s="78"/>
      <c r="M2964" s="78"/>
      <c r="N2964" s="78"/>
      <c r="O2964" s="78"/>
      <c r="P2964" s="6"/>
      <c r="Q2964" s="6"/>
      <c r="R2964" s="6"/>
      <c r="S2964" s="6"/>
      <c r="T2964" s="6"/>
      <c r="U2964" s="6"/>
      <c r="V2964" s="6"/>
    </row>
    <row r="2965" spans="2:22" s="77" customFormat="1" x14ac:dyDescent="0.2">
      <c r="B2965" s="128"/>
      <c r="E2965" s="78"/>
      <c r="F2965" s="166"/>
      <c r="G2965" s="78"/>
      <c r="H2965" s="161"/>
      <c r="I2965" s="161"/>
      <c r="J2965" s="161"/>
      <c r="K2965" s="78"/>
      <c r="L2965" s="78"/>
      <c r="M2965" s="78"/>
      <c r="N2965" s="78"/>
      <c r="O2965" s="78"/>
      <c r="P2965" s="6"/>
      <c r="Q2965" s="6"/>
      <c r="R2965" s="6"/>
      <c r="S2965" s="6"/>
      <c r="T2965" s="6"/>
      <c r="U2965" s="6"/>
      <c r="V2965" s="6"/>
    </row>
    <row r="2966" spans="2:22" s="77" customFormat="1" x14ac:dyDescent="0.2">
      <c r="B2966" s="128"/>
      <c r="E2966" s="78"/>
      <c r="F2966" s="166"/>
      <c r="G2966" s="78"/>
      <c r="H2966" s="161"/>
      <c r="I2966" s="161"/>
      <c r="J2966" s="161"/>
      <c r="K2966" s="78"/>
      <c r="L2966" s="78"/>
      <c r="M2966" s="78"/>
      <c r="N2966" s="78"/>
      <c r="O2966" s="78"/>
      <c r="P2966" s="6"/>
      <c r="Q2966" s="6"/>
      <c r="R2966" s="6"/>
      <c r="S2966" s="6"/>
      <c r="T2966" s="6"/>
      <c r="U2966" s="6"/>
      <c r="V2966" s="6"/>
    </row>
    <row r="2967" spans="2:22" s="77" customFormat="1" x14ac:dyDescent="0.2">
      <c r="B2967" s="128"/>
      <c r="E2967" s="78"/>
      <c r="F2967" s="166"/>
      <c r="G2967" s="78"/>
      <c r="H2967" s="161"/>
      <c r="I2967" s="161"/>
      <c r="J2967" s="161"/>
      <c r="K2967" s="78"/>
      <c r="L2967" s="78"/>
      <c r="M2967" s="78"/>
      <c r="N2967" s="78"/>
      <c r="O2967" s="78"/>
      <c r="P2967" s="6"/>
      <c r="Q2967" s="6"/>
      <c r="R2967" s="6"/>
      <c r="S2967" s="6"/>
      <c r="T2967" s="6"/>
      <c r="U2967" s="6"/>
      <c r="V2967" s="6"/>
    </row>
    <row r="2968" spans="2:22" s="77" customFormat="1" x14ac:dyDescent="0.2">
      <c r="B2968" s="128"/>
      <c r="E2968" s="78"/>
      <c r="F2968" s="166"/>
      <c r="G2968" s="78"/>
      <c r="H2968" s="161"/>
      <c r="I2968" s="161"/>
      <c r="J2968" s="161"/>
      <c r="K2968" s="78"/>
      <c r="L2968" s="78"/>
      <c r="M2968" s="78"/>
      <c r="N2968" s="78"/>
      <c r="O2968" s="78"/>
      <c r="P2968" s="6"/>
      <c r="Q2968" s="6"/>
      <c r="R2968" s="6"/>
      <c r="S2968" s="6"/>
      <c r="T2968" s="6"/>
      <c r="U2968" s="6"/>
      <c r="V2968" s="6"/>
    </row>
    <row r="2969" spans="2:22" s="77" customFormat="1" x14ac:dyDescent="0.2">
      <c r="B2969" s="128"/>
      <c r="E2969" s="78"/>
      <c r="F2969" s="166"/>
      <c r="G2969" s="78"/>
      <c r="H2969" s="161"/>
      <c r="I2969" s="161"/>
      <c r="J2969" s="161"/>
      <c r="K2969" s="78"/>
      <c r="L2969" s="78"/>
      <c r="M2969" s="78"/>
      <c r="N2969" s="78"/>
      <c r="O2969" s="78"/>
      <c r="P2969" s="6"/>
      <c r="Q2969" s="6"/>
      <c r="R2969" s="6"/>
      <c r="S2969" s="6"/>
      <c r="T2969" s="6"/>
      <c r="U2969" s="6"/>
      <c r="V2969" s="6"/>
    </row>
    <row r="2970" spans="2:22" s="77" customFormat="1" x14ac:dyDescent="0.2">
      <c r="B2970" s="128"/>
      <c r="E2970" s="78"/>
      <c r="F2970" s="166"/>
      <c r="G2970" s="78"/>
      <c r="H2970" s="161"/>
      <c r="I2970" s="161"/>
      <c r="J2970" s="161"/>
      <c r="K2970" s="78"/>
      <c r="L2970" s="78"/>
      <c r="M2970" s="78"/>
      <c r="N2970" s="78"/>
      <c r="O2970" s="78"/>
      <c r="P2970" s="6"/>
      <c r="Q2970" s="6"/>
      <c r="R2970" s="6"/>
      <c r="S2970" s="6"/>
      <c r="T2970" s="6"/>
      <c r="U2970" s="6"/>
      <c r="V2970" s="6"/>
    </row>
    <row r="2971" spans="2:22" s="77" customFormat="1" x14ac:dyDescent="0.2">
      <c r="B2971" s="128"/>
      <c r="E2971" s="78"/>
      <c r="F2971" s="166"/>
      <c r="G2971" s="78"/>
      <c r="H2971" s="161"/>
      <c r="I2971" s="161"/>
      <c r="J2971" s="161"/>
      <c r="K2971" s="78"/>
      <c r="L2971" s="78"/>
      <c r="M2971" s="78"/>
      <c r="N2971" s="78"/>
      <c r="O2971" s="78"/>
      <c r="P2971" s="6"/>
      <c r="Q2971" s="6"/>
      <c r="R2971" s="6"/>
      <c r="S2971" s="6"/>
      <c r="T2971" s="6"/>
      <c r="U2971" s="6"/>
      <c r="V2971" s="6"/>
    </row>
    <row r="2972" spans="2:22" s="77" customFormat="1" x14ac:dyDescent="0.2">
      <c r="B2972" s="128"/>
      <c r="E2972" s="78"/>
      <c r="F2972" s="166"/>
      <c r="G2972" s="78"/>
      <c r="H2972" s="161"/>
      <c r="I2972" s="161"/>
      <c r="J2972" s="161"/>
      <c r="K2972" s="78"/>
      <c r="L2972" s="78"/>
      <c r="M2972" s="78"/>
      <c r="N2972" s="78"/>
      <c r="O2972" s="78"/>
      <c r="P2972" s="6"/>
      <c r="Q2972" s="6"/>
      <c r="R2972" s="6"/>
      <c r="S2972" s="6"/>
      <c r="T2972" s="6"/>
      <c r="U2972" s="6"/>
      <c r="V2972" s="6"/>
    </row>
    <row r="2973" spans="2:22" s="77" customFormat="1" x14ac:dyDescent="0.2">
      <c r="B2973" s="128"/>
      <c r="E2973" s="78"/>
      <c r="F2973" s="166"/>
      <c r="G2973" s="78"/>
      <c r="H2973" s="161"/>
      <c r="I2973" s="161"/>
      <c r="J2973" s="161"/>
      <c r="K2973" s="78"/>
      <c r="L2973" s="78"/>
      <c r="M2973" s="78"/>
      <c r="N2973" s="78"/>
      <c r="O2973" s="78"/>
      <c r="P2973" s="6"/>
      <c r="Q2973" s="6"/>
      <c r="R2973" s="6"/>
      <c r="S2973" s="6"/>
      <c r="T2973" s="6"/>
      <c r="U2973" s="6"/>
      <c r="V2973" s="6"/>
    </row>
    <row r="2974" spans="2:22" s="77" customFormat="1" x14ac:dyDescent="0.2">
      <c r="B2974" s="128"/>
      <c r="E2974" s="78"/>
      <c r="F2974" s="166"/>
      <c r="G2974" s="78"/>
      <c r="H2974" s="161"/>
      <c r="I2974" s="161"/>
      <c r="J2974" s="161"/>
      <c r="K2974" s="78"/>
      <c r="L2974" s="78"/>
      <c r="M2974" s="78"/>
      <c r="N2974" s="78"/>
      <c r="O2974" s="78"/>
      <c r="P2974" s="6"/>
      <c r="Q2974" s="6"/>
      <c r="R2974" s="6"/>
      <c r="S2974" s="6"/>
      <c r="T2974" s="6"/>
      <c r="U2974" s="6"/>
      <c r="V2974" s="6"/>
    </row>
    <row r="2975" spans="2:22" s="77" customFormat="1" x14ac:dyDescent="0.2">
      <c r="B2975" s="128"/>
      <c r="E2975" s="78"/>
      <c r="F2975" s="166"/>
      <c r="G2975" s="78"/>
      <c r="H2975" s="161"/>
      <c r="I2975" s="161"/>
      <c r="J2975" s="161"/>
      <c r="K2975" s="78"/>
      <c r="L2975" s="78"/>
      <c r="M2975" s="78"/>
      <c r="N2975" s="78"/>
      <c r="O2975" s="78"/>
      <c r="P2975" s="6"/>
      <c r="Q2975" s="6"/>
      <c r="R2975" s="6"/>
      <c r="S2975" s="6"/>
      <c r="T2975" s="6"/>
      <c r="U2975" s="6"/>
      <c r="V2975" s="6"/>
    </row>
    <row r="2976" spans="2:22" s="77" customFormat="1" x14ac:dyDescent="0.2">
      <c r="B2976" s="128"/>
      <c r="E2976" s="78"/>
      <c r="F2976" s="166"/>
      <c r="G2976" s="78"/>
      <c r="H2976" s="161"/>
      <c r="I2976" s="161"/>
      <c r="J2976" s="161"/>
      <c r="K2976" s="78"/>
      <c r="L2976" s="78"/>
      <c r="M2976" s="78"/>
      <c r="N2976" s="78"/>
      <c r="O2976" s="78"/>
      <c r="P2976" s="6"/>
      <c r="Q2976" s="6"/>
      <c r="R2976" s="6"/>
      <c r="S2976" s="6"/>
      <c r="T2976" s="6"/>
      <c r="U2976" s="6"/>
      <c r="V2976" s="6"/>
    </row>
    <row r="2977" spans="2:22" s="77" customFormat="1" x14ac:dyDescent="0.2">
      <c r="B2977" s="128"/>
      <c r="E2977" s="78"/>
      <c r="F2977" s="166"/>
      <c r="G2977" s="78"/>
      <c r="H2977" s="161"/>
      <c r="I2977" s="161"/>
      <c r="J2977" s="161"/>
      <c r="K2977" s="78"/>
      <c r="L2977" s="78"/>
      <c r="M2977" s="78"/>
      <c r="N2977" s="78"/>
      <c r="O2977" s="78"/>
      <c r="P2977" s="6"/>
      <c r="Q2977" s="6"/>
      <c r="R2977" s="6"/>
      <c r="S2977" s="6"/>
      <c r="T2977" s="6"/>
      <c r="U2977" s="6"/>
      <c r="V2977" s="6"/>
    </row>
    <row r="2978" spans="2:22" s="77" customFormat="1" x14ac:dyDescent="0.2">
      <c r="B2978" s="128"/>
      <c r="E2978" s="78"/>
      <c r="F2978" s="166"/>
      <c r="G2978" s="78"/>
      <c r="H2978" s="161"/>
      <c r="I2978" s="161"/>
      <c r="J2978" s="161"/>
      <c r="K2978" s="78"/>
      <c r="L2978" s="78"/>
      <c r="M2978" s="78"/>
      <c r="N2978" s="78"/>
      <c r="O2978" s="78"/>
      <c r="P2978" s="6"/>
      <c r="Q2978" s="6"/>
      <c r="R2978" s="6"/>
      <c r="S2978" s="6"/>
      <c r="T2978" s="6"/>
      <c r="U2978" s="6"/>
      <c r="V2978" s="6"/>
    </row>
    <row r="2979" spans="2:22" s="77" customFormat="1" x14ac:dyDescent="0.2">
      <c r="B2979" s="128"/>
      <c r="E2979" s="78"/>
      <c r="F2979" s="166"/>
      <c r="G2979" s="78"/>
      <c r="H2979" s="161"/>
      <c r="I2979" s="161"/>
      <c r="J2979" s="161"/>
      <c r="K2979" s="78"/>
      <c r="L2979" s="78"/>
      <c r="M2979" s="78"/>
      <c r="N2979" s="78"/>
      <c r="O2979" s="78"/>
      <c r="P2979" s="6"/>
      <c r="Q2979" s="6"/>
      <c r="R2979" s="6"/>
      <c r="S2979" s="6"/>
      <c r="T2979" s="6"/>
      <c r="U2979" s="6"/>
      <c r="V2979" s="6"/>
    </row>
    <row r="2980" spans="2:22" s="77" customFormat="1" x14ac:dyDescent="0.2">
      <c r="B2980" s="128"/>
      <c r="E2980" s="78"/>
      <c r="F2980" s="166"/>
      <c r="G2980" s="78"/>
      <c r="H2980" s="161"/>
      <c r="I2980" s="161"/>
      <c r="J2980" s="161"/>
      <c r="K2980" s="78"/>
      <c r="L2980" s="78"/>
      <c r="M2980" s="78"/>
      <c r="N2980" s="78"/>
      <c r="O2980" s="78"/>
      <c r="P2980" s="6"/>
      <c r="Q2980" s="6"/>
      <c r="R2980" s="6"/>
      <c r="S2980" s="6"/>
      <c r="T2980" s="6"/>
      <c r="U2980" s="6"/>
      <c r="V2980" s="6"/>
    </row>
    <row r="2981" spans="2:22" s="77" customFormat="1" x14ac:dyDescent="0.2">
      <c r="B2981" s="128"/>
      <c r="E2981" s="78"/>
      <c r="F2981" s="166"/>
      <c r="G2981" s="78"/>
      <c r="H2981" s="161"/>
      <c r="I2981" s="161"/>
      <c r="J2981" s="161"/>
      <c r="K2981" s="78"/>
      <c r="L2981" s="78"/>
      <c r="M2981" s="78"/>
      <c r="N2981" s="78"/>
      <c r="O2981" s="78"/>
      <c r="P2981" s="6"/>
      <c r="Q2981" s="6"/>
      <c r="R2981" s="6"/>
      <c r="S2981" s="6"/>
      <c r="T2981" s="6"/>
      <c r="U2981" s="6"/>
      <c r="V2981" s="6"/>
    </row>
    <row r="2982" spans="2:22" s="77" customFormat="1" x14ac:dyDescent="0.2">
      <c r="B2982" s="128"/>
      <c r="E2982" s="78"/>
      <c r="F2982" s="166"/>
      <c r="G2982" s="78"/>
      <c r="H2982" s="161"/>
      <c r="I2982" s="161"/>
      <c r="J2982" s="161"/>
      <c r="K2982" s="78"/>
      <c r="L2982" s="78"/>
      <c r="M2982" s="78"/>
      <c r="N2982" s="78"/>
      <c r="O2982" s="78"/>
      <c r="P2982" s="6"/>
      <c r="Q2982" s="6"/>
      <c r="R2982" s="6"/>
      <c r="S2982" s="6"/>
      <c r="T2982" s="6"/>
      <c r="U2982" s="6"/>
      <c r="V2982" s="6"/>
    </row>
    <row r="2983" spans="2:22" s="77" customFormat="1" x14ac:dyDescent="0.2">
      <c r="B2983" s="128"/>
      <c r="E2983" s="78"/>
      <c r="F2983" s="166"/>
      <c r="G2983" s="78"/>
      <c r="H2983" s="161"/>
      <c r="I2983" s="161"/>
      <c r="J2983" s="161"/>
      <c r="K2983" s="78"/>
      <c r="L2983" s="78"/>
      <c r="M2983" s="78"/>
      <c r="N2983" s="78"/>
      <c r="O2983" s="78"/>
      <c r="P2983" s="6"/>
      <c r="Q2983" s="6"/>
      <c r="R2983" s="6"/>
      <c r="S2983" s="6"/>
      <c r="T2983" s="6"/>
      <c r="U2983" s="6"/>
      <c r="V2983" s="6"/>
    </row>
    <row r="2984" spans="2:22" s="77" customFormat="1" x14ac:dyDescent="0.2">
      <c r="B2984" s="128"/>
      <c r="E2984" s="78"/>
      <c r="F2984" s="166"/>
      <c r="G2984" s="78"/>
      <c r="H2984" s="161"/>
      <c r="I2984" s="161"/>
      <c r="J2984" s="161"/>
      <c r="K2984" s="78"/>
      <c r="L2984" s="78"/>
      <c r="M2984" s="78"/>
      <c r="N2984" s="78"/>
      <c r="O2984" s="78"/>
      <c r="P2984" s="6"/>
      <c r="Q2984" s="6"/>
      <c r="R2984" s="6"/>
      <c r="S2984" s="6"/>
      <c r="T2984" s="6"/>
      <c r="U2984" s="6"/>
      <c r="V2984" s="6"/>
    </row>
    <row r="2985" spans="2:22" s="77" customFormat="1" x14ac:dyDescent="0.2">
      <c r="B2985" s="128"/>
      <c r="E2985" s="78"/>
      <c r="F2985" s="166"/>
      <c r="G2985" s="78"/>
      <c r="H2985" s="161"/>
      <c r="I2985" s="161"/>
      <c r="J2985" s="161"/>
      <c r="K2985" s="78"/>
      <c r="L2985" s="78"/>
      <c r="M2985" s="78"/>
      <c r="N2985" s="78"/>
      <c r="O2985" s="78"/>
      <c r="P2985" s="6"/>
      <c r="Q2985" s="6"/>
      <c r="R2985" s="6"/>
      <c r="S2985" s="6"/>
      <c r="T2985" s="6"/>
      <c r="U2985" s="6"/>
      <c r="V2985" s="6"/>
    </row>
    <row r="2986" spans="2:22" s="77" customFormat="1" x14ac:dyDescent="0.2">
      <c r="B2986" s="128"/>
      <c r="E2986" s="78"/>
      <c r="F2986" s="166"/>
      <c r="G2986" s="78"/>
      <c r="H2986" s="161"/>
      <c r="I2986" s="161"/>
      <c r="J2986" s="161"/>
      <c r="K2986" s="78"/>
      <c r="L2986" s="78"/>
      <c r="M2986" s="78"/>
      <c r="N2986" s="78"/>
      <c r="O2986" s="78"/>
      <c r="P2986" s="6"/>
      <c r="Q2986" s="6"/>
      <c r="R2986" s="6"/>
      <c r="S2986" s="6"/>
      <c r="T2986" s="6"/>
      <c r="U2986" s="6"/>
      <c r="V2986" s="6"/>
    </row>
    <row r="2987" spans="2:22" s="77" customFormat="1" x14ac:dyDescent="0.2">
      <c r="B2987" s="128"/>
      <c r="E2987" s="78"/>
      <c r="F2987" s="166"/>
      <c r="G2987" s="78"/>
      <c r="H2987" s="161"/>
      <c r="I2987" s="161"/>
      <c r="J2987" s="161"/>
      <c r="K2987" s="78"/>
      <c r="L2987" s="78"/>
      <c r="M2987" s="78"/>
      <c r="N2987" s="78"/>
      <c r="O2987" s="78"/>
      <c r="P2987" s="6"/>
      <c r="Q2987" s="6"/>
      <c r="R2987" s="6"/>
      <c r="S2987" s="6"/>
      <c r="T2987" s="6"/>
      <c r="U2987" s="6"/>
      <c r="V2987" s="6"/>
    </row>
    <row r="2988" spans="2:22" s="77" customFormat="1" x14ac:dyDescent="0.2">
      <c r="B2988" s="128"/>
      <c r="E2988" s="78"/>
      <c r="F2988" s="166"/>
      <c r="G2988" s="78"/>
      <c r="H2988" s="161"/>
      <c r="I2988" s="161"/>
      <c r="J2988" s="161"/>
      <c r="K2988" s="78"/>
      <c r="L2988" s="78"/>
      <c r="M2988" s="78"/>
      <c r="N2988" s="78"/>
      <c r="O2988" s="78"/>
      <c r="P2988" s="6"/>
      <c r="Q2988" s="6"/>
      <c r="R2988" s="6"/>
      <c r="S2988" s="6"/>
      <c r="T2988" s="6"/>
      <c r="U2988" s="6"/>
      <c r="V2988" s="6"/>
    </row>
    <row r="2989" spans="2:22" s="77" customFormat="1" x14ac:dyDescent="0.2">
      <c r="B2989" s="128"/>
      <c r="E2989" s="78"/>
      <c r="F2989" s="166"/>
      <c r="G2989" s="78"/>
      <c r="H2989" s="161"/>
      <c r="I2989" s="161"/>
      <c r="J2989" s="161"/>
      <c r="K2989" s="78"/>
      <c r="L2989" s="78"/>
      <c r="M2989" s="78"/>
      <c r="N2989" s="78"/>
      <c r="O2989" s="78"/>
      <c r="P2989" s="6"/>
      <c r="Q2989" s="6"/>
      <c r="R2989" s="6"/>
      <c r="S2989" s="6"/>
      <c r="T2989" s="6"/>
      <c r="U2989" s="6"/>
      <c r="V2989" s="6"/>
    </row>
    <row r="2990" spans="2:22" s="77" customFormat="1" x14ac:dyDescent="0.2">
      <c r="B2990" s="128"/>
      <c r="E2990" s="78"/>
      <c r="F2990" s="166"/>
      <c r="G2990" s="78"/>
      <c r="H2990" s="161"/>
      <c r="I2990" s="161"/>
      <c r="J2990" s="161"/>
      <c r="K2990" s="78"/>
      <c r="L2990" s="78"/>
      <c r="M2990" s="78"/>
      <c r="N2990" s="78"/>
      <c r="O2990" s="78"/>
      <c r="P2990" s="6"/>
      <c r="Q2990" s="6"/>
      <c r="R2990" s="6"/>
      <c r="S2990" s="6"/>
      <c r="T2990" s="6"/>
      <c r="U2990" s="6"/>
      <c r="V2990" s="6"/>
    </row>
    <row r="2991" spans="2:22" s="77" customFormat="1" x14ac:dyDescent="0.2">
      <c r="B2991" s="128"/>
      <c r="E2991" s="78"/>
      <c r="F2991" s="166"/>
      <c r="G2991" s="78"/>
      <c r="H2991" s="161"/>
      <c r="I2991" s="161"/>
      <c r="J2991" s="161"/>
      <c r="K2991" s="78"/>
      <c r="L2991" s="78"/>
      <c r="M2991" s="78"/>
      <c r="N2991" s="78"/>
      <c r="O2991" s="78"/>
      <c r="P2991" s="6"/>
      <c r="Q2991" s="6"/>
      <c r="R2991" s="6"/>
      <c r="S2991" s="6"/>
      <c r="T2991" s="6"/>
      <c r="U2991" s="6"/>
      <c r="V2991" s="6"/>
    </row>
    <row r="2992" spans="2:22" s="77" customFormat="1" x14ac:dyDescent="0.2">
      <c r="B2992" s="128"/>
      <c r="E2992" s="78"/>
      <c r="F2992" s="166"/>
      <c r="G2992" s="78"/>
      <c r="H2992" s="161"/>
      <c r="I2992" s="161"/>
      <c r="J2992" s="161"/>
      <c r="K2992" s="78"/>
      <c r="L2992" s="78"/>
      <c r="M2992" s="78"/>
      <c r="N2992" s="78"/>
      <c r="O2992" s="78"/>
      <c r="P2992" s="6"/>
      <c r="Q2992" s="6"/>
      <c r="R2992" s="6"/>
      <c r="S2992" s="6"/>
      <c r="T2992" s="6"/>
      <c r="U2992" s="6"/>
      <c r="V2992" s="6"/>
    </row>
    <row r="2993" spans="2:22" s="77" customFormat="1" x14ac:dyDescent="0.2">
      <c r="B2993" s="128"/>
      <c r="E2993" s="78"/>
      <c r="F2993" s="166"/>
      <c r="G2993" s="78"/>
      <c r="H2993" s="161"/>
      <c r="I2993" s="161"/>
      <c r="J2993" s="161"/>
      <c r="K2993" s="78"/>
      <c r="L2993" s="78"/>
      <c r="M2993" s="78"/>
      <c r="N2993" s="78"/>
      <c r="O2993" s="78"/>
      <c r="P2993" s="6"/>
      <c r="Q2993" s="6"/>
      <c r="R2993" s="6"/>
      <c r="S2993" s="6"/>
      <c r="T2993" s="6"/>
      <c r="U2993" s="6"/>
      <c r="V2993" s="6"/>
    </row>
    <row r="2994" spans="2:22" s="77" customFormat="1" x14ac:dyDescent="0.2">
      <c r="B2994" s="128"/>
      <c r="E2994" s="78"/>
      <c r="F2994" s="166"/>
      <c r="G2994" s="78"/>
      <c r="H2994" s="161"/>
      <c r="I2994" s="161"/>
      <c r="J2994" s="161"/>
      <c r="K2994" s="78"/>
      <c r="L2994" s="78"/>
      <c r="M2994" s="78"/>
      <c r="N2994" s="78"/>
      <c r="O2994" s="78"/>
      <c r="P2994" s="6"/>
      <c r="Q2994" s="6"/>
      <c r="R2994" s="6"/>
      <c r="S2994" s="6"/>
      <c r="T2994" s="6"/>
      <c r="U2994" s="6"/>
      <c r="V2994" s="6"/>
    </row>
    <row r="2995" spans="2:22" s="77" customFormat="1" x14ac:dyDescent="0.2">
      <c r="B2995" s="128"/>
      <c r="E2995" s="78"/>
      <c r="F2995" s="166"/>
      <c r="G2995" s="78"/>
      <c r="H2995" s="161"/>
      <c r="I2995" s="161"/>
      <c r="J2995" s="161"/>
      <c r="K2995" s="78"/>
      <c r="L2995" s="78"/>
      <c r="M2995" s="78"/>
      <c r="N2995" s="78"/>
      <c r="O2995" s="78"/>
      <c r="P2995" s="6"/>
      <c r="Q2995" s="6"/>
      <c r="R2995" s="6"/>
      <c r="S2995" s="6"/>
      <c r="T2995" s="6"/>
      <c r="U2995" s="6"/>
      <c r="V2995" s="6"/>
    </row>
    <row r="2996" spans="2:22" s="77" customFormat="1" x14ac:dyDescent="0.2">
      <c r="B2996" s="128"/>
      <c r="E2996" s="78"/>
      <c r="F2996" s="166"/>
      <c r="G2996" s="78"/>
      <c r="H2996" s="161"/>
      <c r="I2996" s="161"/>
      <c r="J2996" s="161"/>
      <c r="K2996" s="78"/>
      <c r="L2996" s="78"/>
      <c r="M2996" s="78"/>
      <c r="N2996" s="78"/>
      <c r="O2996" s="78"/>
      <c r="P2996" s="6"/>
      <c r="Q2996" s="6"/>
      <c r="R2996" s="6"/>
      <c r="S2996" s="6"/>
      <c r="T2996" s="6"/>
      <c r="U2996" s="6"/>
      <c r="V2996" s="6"/>
    </row>
    <row r="2997" spans="2:22" s="77" customFormat="1" x14ac:dyDescent="0.2">
      <c r="B2997" s="128"/>
      <c r="E2997" s="78"/>
      <c r="F2997" s="166"/>
      <c r="G2997" s="78"/>
      <c r="H2997" s="161"/>
      <c r="I2997" s="161"/>
      <c r="J2997" s="161"/>
      <c r="K2997" s="78"/>
      <c r="L2997" s="78"/>
      <c r="M2997" s="78"/>
      <c r="N2997" s="78"/>
      <c r="O2997" s="78"/>
      <c r="P2997" s="6"/>
      <c r="Q2997" s="6"/>
      <c r="R2997" s="6"/>
      <c r="S2997" s="6"/>
      <c r="T2997" s="6"/>
      <c r="U2997" s="6"/>
      <c r="V2997" s="6"/>
    </row>
    <row r="2998" spans="2:22" s="77" customFormat="1" x14ac:dyDescent="0.2">
      <c r="B2998" s="128"/>
      <c r="E2998" s="78"/>
      <c r="F2998" s="166"/>
      <c r="G2998" s="78"/>
      <c r="H2998" s="161"/>
      <c r="I2998" s="161"/>
      <c r="J2998" s="161"/>
      <c r="K2998" s="78"/>
      <c r="L2998" s="78"/>
      <c r="M2998" s="78"/>
      <c r="N2998" s="78"/>
      <c r="O2998" s="78"/>
      <c r="P2998" s="6"/>
      <c r="Q2998" s="6"/>
      <c r="R2998" s="6"/>
      <c r="S2998" s="6"/>
      <c r="T2998" s="6"/>
      <c r="U2998" s="6"/>
      <c r="V2998" s="6"/>
    </row>
    <row r="2999" spans="2:22" s="77" customFormat="1" x14ac:dyDescent="0.2">
      <c r="B2999" s="128"/>
      <c r="E2999" s="78"/>
      <c r="F2999" s="166"/>
      <c r="G2999" s="78"/>
      <c r="H2999" s="161"/>
      <c r="I2999" s="161"/>
      <c r="J2999" s="161"/>
      <c r="K2999" s="78"/>
      <c r="L2999" s="78"/>
      <c r="M2999" s="78"/>
      <c r="N2999" s="78"/>
      <c r="O2999" s="78"/>
      <c r="P2999" s="6"/>
      <c r="Q2999" s="6"/>
      <c r="R2999" s="6"/>
      <c r="S2999" s="6"/>
      <c r="T2999" s="6"/>
      <c r="U2999" s="6"/>
      <c r="V2999" s="6"/>
    </row>
    <row r="3000" spans="2:22" s="77" customFormat="1" x14ac:dyDescent="0.2">
      <c r="B3000" s="128"/>
      <c r="E3000" s="78"/>
      <c r="F3000" s="166"/>
      <c r="G3000" s="78"/>
      <c r="H3000" s="161"/>
      <c r="I3000" s="161"/>
      <c r="J3000" s="161"/>
      <c r="K3000" s="78"/>
      <c r="L3000" s="78"/>
      <c r="M3000" s="78"/>
      <c r="N3000" s="78"/>
      <c r="O3000" s="78"/>
      <c r="P3000" s="6"/>
      <c r="Q3000" s="6"/>
      <c r="R3000" s="6"/>
      <c r="S3000" s="6"/>
      <c r="T3000" s="6"/>
      <c r="U3000" s="6"/>
      <c r="V3000" s="6"/>
    </row>
    <row r="3001" spans="2:22" s="77" customFormat="1" x14ac:dyDescent="0.2">
      <c r="B3001" s="128"/>
      <c r="E3001" s="78"/>
      <c r="F3001" s="166"/>
      <c r="G3001" s="78"/>
      <c r="H3001" s="161"/>
      <c r="I3001" s="161"/>
      <c r="J3001" s="161"/>
      <c r="K3001" s="78"/>
      <c r="L3001" s="78"/>
      <c r="M3001" s="78"/>
      <c r="N3001" s="78"/>
      <c r="O3001" s="78"/>
      <c r="P3001" s="6"/>
      <c r="Q3001" s="6"/>
      <c r="R3001" s="6"/>
      <c r="S3001" s="6"/>
      <c r="T3001" s="6"/>
      <c r="U3001" s="6"/>
      <c r="V3001" s="6"/>
    </row>
    <row r="3002" spans="2:22" s="77" customFormat="1" x14ac:dyDescent="0.2">
      <c r="B3002" s="128"/>
      <c r="E3002" s="78"/>
      <c r="F3002" s="166"/>
      <c r="G3002" s="78"/>
      <c r="H3002" s="161"/>
      <c r="I3002" s="161"/>
      <c r="J3002" s="161"/>
      <c r="K3002" s="78"/>
      <c r="L3002" s="78"/>
      <c r="M3002" s="78"/>
      <c r="N3002" s="78"/>
      <c r="O3002" s="78"/>
      <c r="P3002" s="6"/>
      <c r="Q3002" s="6"/>
      <c r="R3002" s="6"/>
      <c r="S3002" s="6"/>
      <c r="T3002" s="6"/>
      <c r="U3002" s="6"/>
      <c r="V3002" s="6"/>
    </row>
    <row r="3003" spans="2:22" s="77" customFormat="1" x14ac:dyDescent="0.2">
      <c r="B3003" s="128"/>
      <c r="E3003" s="78"/>
      <c r="F3003" s="166"/>
      <c r="G3003" s="78"/>
      <c r="H3003" s="161"/>
      <c r="I3003" s="161"/>
      <c r="J3003" s="161"/>
      <c r="K3003" s="78"/>
      <c r="L3003" s="78"/>
      <c r="M3003" s="78"/>
      <c r="N3003" s="78"/>
      <c r="O3003" s="78"/>
      <c r="P3003" s="6"/>
      <c r="Q3003" s="6"/>
      <c r="R3003" s="6"/>
      <c r="S3003" s="6"/>
      <c r="T3003" s="6"/>
      <c r="U3003" s="6"/>
      <c r="V3003" s="6"/>
    </row>
    <row r="3004" spans="2:22" s="77" customFormat="1" x14ac:dyDescent="0.2">
      <c r="B3004" s="128"/>
      <c r="E3004" s="78"/>
      <c r="F3004" s="166"/>
      <c r="G3004" s="78"/>
      <c r="H3004" s="161"/>
      <c r="I3004" s="161"/>
      <c r="J3004" s="161"/>
      <c r="K3004" s="78"/>
      <c r="L3004" s="78"/>
      <c r="M3004" s="78"/>
      <c r="N3004" s="78"/>
      <c r="O3004" s="78"/>
      <c r="P3004" s="6"/>
      <c r="Q3004" s="6"/>
      <c r="R3004" s="6"/>
      <c r="S3004" s="6"/>
      <c r="T3004" s="6"/>
      <c r="U3004" s="6"/>
      <c r="V3004" s="6"/>
    </row>
    <row r="3005" spans="2:22" s="77" customFormat="1" x14ac:dyDescent="0.2">
      <c r="B3005" s="128"/>
      <c r="E3005" s="78"/>
      <c r="F3005" s="166"/>
      <c r="G3005" s="78"/>
      <c r="H3005" s="161"/>
      <c r="I3005" s="161"/>
      <c r="J3005" s="161"/>
      <c r="K3005" s="78"/>
      <c r="L3005" s="78"/>
      <c r="M3005" s="78"/>
      <c r="N3005" s="78"/>
      <c r="O3005" s="78"/>
      <c r="P3005" s="6"/>
      <c r="Q3005" s="6"/>
      <c r="R3005" s="6"/>
      <c r="S3005" s="6"/>
      <c r="T3005" s="6"/>
      <c r="U3005" s="6"/>
      <c r="V3005" s="6"/>
    </row>
    <row r="3006" spans="2:22" s="77" customFormat="1" x14ac:dyDescent="0.2">
      <c r="B3006" s="128"/>
      <c r="E3006" s="78"/>
      <c r="F3006" s="166"/>
      <c r="G3006" s="78"/>
      <c r="H3006" s="161"/>
      <c r="I3006" s="161"/>
      <c r="J3006" s="161"/>
      <c r="K3006" s="78"/>
      <c r="L3006" s="78"/>
      <c r="M3006" s="78"/>
      <c r="N3006" s="78"/>
      <c r="O3006" s="78"/>
      <c r="P3006" s="6"/>
      <c r="Q3006" s="6"/>
      <c r="R3006" s="6"/>
      <c r="S3006" s="6"/>
      <c r="T3006" s="6"/>
      <c r="U3006" s="6"/>
      <c r="V3006" s="6"/>
    </row>
    <row r="3007" spans="2:22" s="77" customFormat="1" x14ac:dyDescent="0.2">
      <c r="B3007" s="128"/>
      <c r="E3007" s="78"/>
      <c r="F3007" s="166"/>
      <c r="G3007" s="78"/>
      <c r="H3007" s="161"/>
      <c r="I3007" s="161"/>
      <c r="J3007" s="161"/>
      <c r="K3007" s="78"/>
      <c r="L3007" s="78"/>
      <c r="M3007" s="78"/>
      <c r="N3007" s="78"/>
      <c r="O3007" s="78"/>
      <c r="P3007" s="6"/>
      <c r="Q3007" s="6"/>
      <c r="R3007" s="6"/>
      <c r="S3007" s="6"/>
      <c r="T3007" s="6"/>
      <c r="U3007" s="6"/>
      <c r="V3007" s="6"/>
    </row>
    <row r="3008" spans="2:22" s="77" customFormat="1" x14ac:dyDescent="0.2">
      <c r="B3008" s="128"/>
      <c r="E3008" s="78"/>
      <c r="F3008" s="166"/>
      <c r="G3008" s="78"/>
      <c r="H3008" s="161"/>
      <c r="I3008" s="161"/>
      <c r="J3008" s="161"/>
      <c r="K3008" s="78"/>
      <c r="L3008" s="78"/>
      <c r="M3008" s="78"/>
      <c r="N3008" s="78"/>
      <c r="O3008" s="78"/>
      <c r="P3008" s="6"/>
      <c r="Q3008" s="6"/>
      <c r="R3008" s="6"/>
      <c r="S3008" s="6"/>
      <c r="T3008" s="6"/>
      <c r="U3008" s="6"/>
      <c r="V3008" s="6"/>
    </row>
    <row r="3009" spans="2:22" s="77" customFormat="1" x14ac:dyDescent="0.2">
      <c r="B3009" s="128"/>
      <c r="E3009" s="78"/>
      <c r="F3009" s="166"/>
      <c r="G3009" s="78"/>
      <c r="H3009" s="161"/>
      <c r="I3009" s="161"/>
      <c r="J3009" s="161"/>
      <c r="K3009" s="78"/>
      <c r="L3009" s="78"/>
      <c r="M3009" s="78"/>
      <c r="N3009" s="78"/>
      <c r="O3009" s="78"/>
      <c r="P3009" s="6"/>
      <c r="Q3009" s="6"/>
      <c r="R3009" s="6"/>
      <c r="S3009" s="6"/>
      <c r="T3009" s="6"/>
      <c r="U3009" s="6"/>
      <c r="V3009" s="6"/>
    </row>
    <row r="3010" spans="2:22" s="77" customFormat="1" x14ac:dyDescent="0.2">
      <c r="B3010" s="128"/>
      <c r="E3010" s="78"/>
      <c r="F3010" s="166"/>
      <c r="G3010" s="78"/>
      <c r="H3010" s="161"/>
      <c r="I3010" s="161"/>
      <c r="J3010" s="161"/>
      <c r="K3010" s="78"/>
      <c r="L3010" s="78"/>
      <c r="M3010" s="78"/>
      <c r="N3010" s="78"/>
      <c r="O3010" s="78"/>
      <c r="P3010" s="6"/>
      <c r="Q3010" s="6"/>
      <c r="R3010" s="6"/>
      <c r="S3010" s="6"/>
      <c r="T3010" s="6"/>
      <c r="U3010" s="6"/>
      <c r="V3010" s="6"/>
    </row>
    <row r="3011" spans="2:22" s="77" customFormat="1" x14ac:dyDescent="0.2">
      <c r="B3011" s="128"/>
      <c r="E3011" s="78"/>
      <c r="F3011" s="166"/>
      <c r="G3011" s="78"/>
      <c r="H3011" s="161"/>
      <c r="I3011" s="161"/>
      <c r="J3011" s="161"/>
      <c r="K3011" s="78"/>
      <c r="L3011" s="78"/>
      <c r="M3011" s="78"/>
      <c r="N3011" s="78"/>
      <c r="O3011" s="78"/>
      <c r="P3011" s="6"/>
      <c r="Q3011" s="6"/>
      <c r="R3011" s="6"/>
      <c r="S3011" s="6"/>
      <c r="T3011" s="6"/>
      <c r="U3011" s="6"/>
      <c r="V3011" s="6"/>
    </row>
    <row r="3012" spans="2:22" s="77" customFormat="1" x14ac:dyDescent="0.2">
      <c r="B3012" s="128"/>
      <c r="E3012" s="78"/>
      <c r="F3012" s="166"/>
      <c r="G3012" s="78"/>
      <c r="H3012" s="161"/>
      <c r="I3012" s="161"/>
      <c r="J3012" s="161"/>
      <c r="K3012" s="78"/>
      <c r="L3012" s="78"/>
      <c r="M3012" s="78"/>
      <c r="N3012" s="78"/>
      <c r="O3012" s="78"/>
      <c r="P3012" s="6"/>
      <c r="Q3012" s="6"/>
      <c r="R3012" s="6"/>
      <c r="S3012" s="6"/>
      <c r="T3012" s="6"/>
      <c r="U3012" s="6"/>
      <c r="V3012" s="6"/>
    </row>
    <row r="3013" spans="2:22" s="77" customFormat="1" x14ac:dyDescent="0.2">
      <c r="B3013" s="128"/>
      <c r="E3013" s="78"/>
      <c r="F3013" s="166"/>
      <c r="G3013" s="78"/>
      <c r="H3013" s="161"/>
      <c r="I3013" s="161"/>
      <c r="J3013" s="161"/>
      <c r="K3013" s="78"/>
      <c r="L3013" s="78"/>
      <c r="M3013" s="78"/>
      <c r="N3013" s="78"/>
      <c r="O3013" s="78"/>
      <c r="P3013" s="6"/>
      <c r="Q3013" s="6"/>
      <c r="R3013" s="6"/>
      <c r="S3013" s="6"/>
      <c r="T3013" s="6"/>
      <c r="U3013" s="6"/>
      <c r="V3013" s="6"/>
    </row>
    <row r="3014" spans="2:22" s="77" customFormat="1" x14ac:dyDescent="0.2">
      <c r="B3014" s="128"/>
      <c r="E3014" s="78"/>
      <c r="F3014" s="166"/>
      <c r="G3014" s="78"/>
      <c r="H3014" s="161"/>
      <c r="I3014" s="161"/>
      <c r="J3014" s="161"/>
      <c r="K3014" s="78"/>
      <c r="L3014" s="78"/>
      <c r="M3014" s="78"/>
      <c r="N3014" s="78"/>
      <c r="O3014" s="78"/>
      <c r="P3014" s="6"/>
      <c r="Q3014" s="6"/>
      <c r="R3014" s="6"/>
      <c r="S3014" s="6"/>
      <c r="T3014" s="6"/>
      <c r="U3014" s="6"/>
      <c r="V3014" s="6"/>
    </row>
    <row r="3015" spans="2:22" s="77" customFormat="1" x14ac:dyDescent="0.2">
      <c r="B3015" s="128"/>
      <c r="E3015" s="78"/>
      <c r="F3015" s="166"/>
      <c r="G3015" s="78"/>
      <c r="H3015" s="161"/>
      <c r="I3015" s="161"/>
      <c r="J3015" s="161"/>
      <c r="K3015" s="78"/>
      <c r="L3015" s="78"/>
      <c r="M3015" s="78"/>
      <c r="N3015" s="78"/>
      <c r="O3015" s="78"/>
      <c r="P3015" s="6"/>
      <c r="Q3015" s="6"/>
      <c r="R3015" s="6"/>
      <c r="S3015" s="6"/>
      <c r="T3015" s="6"/>
      <c r="U3015" s="6"/>
      <c r="V3015" s="6"/>
    </row>
    <row r="3016" spans="2:22" s="77" customFormat="1" x14ac:dyDescent="0.2">
      <c r="B3016" s="128"/>
      <c r="E3016" s="78"/>
      <c r="F3016" s="166"/>
      <c r="G3016" s="78"/>
      <c r="H3016" s="161"/>
      <c r="I3016" s="161"/>
      <c r="J3016" s="161"/>
      <c r="K3016" s="78"/>
      <c r="L3016" s="78"/>
      <c r="M3016" s="78"/>
      <c r="N3016" s="78"/>
      <c r="O3016" s="78"/>
      <c r="P3016" s="6"/>
      <c r="Q3016" s="6"/>
      <c r="R3016" s="6"/>
      <c r="S3016" s="6"/>
      <c r="T3016" s="6"/>
      <c r="U3016" s="6"/>
      <c r="V3016" s="6"/>
    </row>
    <row r="3017" spans="2:22" s="77" customFormat="1" x14ac:dyDescent="0.2">
      <c r="B3017" s="128"/>
      <c r="E3017" s="78"/>
      <c r="F3017" s="166"/>
      <c r="G3017" s="78"/>
      <c r="H3017" s="161"/>
      <c r="I3017" s="161"/>
      <c r="J3017" s="161"/>
      <c r="K3017" s="78"/>
      <c r="L3017" s="78"/>
      <c r="M3017" s="78"/>
      <c r="N3017" s="78"/>
      <c r="O3017" s="78"/>
      <c r="P3017" s="6"/>
      <c r="Q3017" s="6"/>
      <c r="R3017" s="6"/>
      <c r="S3017" s="6"/>
      <c r="T3017" s="6"/>
      <c r="U3017" s="6"/>
      <c r="V3017" s="6"/>
    </row>
    <row r="3018" spans="2:22" s="77" customFormat="1" x14ac:dyDescent="0.2">
      <c r="B3018" s="128"/>
      <c r="E3018" s="78"/>
      <c r="F3018" s="166"/>
      <c r="G3018" s="78"/>
      <c r="H3018" s="161"/>
      <c r="I3018" s="161"/>
      <c r="J3018" s="161"/>
      <c r="K3018" s="78"/>
      <c r="L3018" s="78"/>
      <c r="M3018" s="78"/>
      <c r="N3018" s="78"/>
      <c r="O3018" s="78"/>
      <c r="P3018" s="6"/>
      <c r="Q3018" s="6"/>
      <c r="R3018" s="6"/>
      <c r="S3018" s="6"/>
      <c r="T3018" s="6"/>
      <c r="U3018" s="6"/>
      <c r="V3018" s="6"/>
    </row>
    <row r="3019" spans="2:22" s="77" customFormat="1" x14ac:dyDescent="0.2">
      <c r="B3019" s="128"/>
      <c r="E3019" s="78"/>
      <c r="F3019" s="166"/>
      <c r="G3019" s="78"/>
      <c r="H3019" s="161"/>
      <c r="I3019" s="161"/>
      <c r="J3019" s="161"/>
      <c r="K3019" s="78"/>
      <c r="L3019" s="78"/>
      <c r="M3019" s="78"/>
      <c r="N3019" s="78"/>
      <c r="O3019" s="78"/>
      <c r="P3019" s="6"/>
      <c r="Q3019" s="6"/>
      <c r="R3019" s="6"/>
      <c r="S3019" s="6"/>
      <c r="T3019" s="6"/>
      <c r="U3019" s="6"/>
      <c r="V3019" s="6"/>
    </row>
    <row r="3020" spans="2:22" s="77" customFormat="1" x14ac:dyDescent="0.2">
      <c r="B3020" s="128"/>
      <c r="E3020" s="78"/>
      <c r="F3020" s="166"/>
      <c r="G3020" s="78"/>
      <c r="H3020" s="161"/>
      <c r="I3020" s="161"/>
      <c r="J3020" s="161"/>
      <c r="K3020" s="78"/>
      <c r="L3020" s="78"/>
      <c r="M3020" s="78"/>
      <c r="N3020" s="78"/>
      <c r="O3020" s="78"/>
      <c r="P3020" s="6"/>
      <c r="Q3020" s="6"/>
      <c r="R3020" s="6"/>
      <c r="S3020" s="6"/>
      <c r="T3020" s="6"/>
      <c r="U3020" s="6"/>
      <c r="V3020" s="6"/>
    </row>
    <row r="3021" spans="2:22" s="77" customFormat="1" x14ac:dyDescent="0.2">
      <c r="B3021" s="128"/>
      <c r="E3021" s="78"/>
      <c r="F3021" s="166"/>
      <c r="G3021" s="78"/>
      <c r="H3021" s="161"/>
      <c r="I3021" s="161"/>
      <c r="J3021" s="161"/>
      <c r="K3021" s="78"/>
      <c r="L3021" s="78"/>
      <c r="M3021" s="78"/>
      <c r="N3021" s="78"/>
      <c r="O3021" s="78"/>
      <c r="P3021" s="6"/>
      <c r="Q3021" s="6"/>
      <c r="R3021" s="6"/>
      <c r="S3021" s="6"/>
      <c r="T3021" s="6"/>
      <c r="U3021" s="6"/>
      <c r="V3021" s="6"/>
    </row>
    <row r="3022" spans="2:22" s="77" customFormat="1" x14ac:dyDescent="0.2">
      <c r="B3022" s="128"/>
      <c r="E3022" s="78"/>
      <c r="F3022" s="166"/>
      <c r="G3022" s="78"/>
      <c r="H3022" s="161"/>
      <c r="I3022" s="161"/>
      <c r="J3022" s="161"/>
      <c r="K3022" s="78"/>
      <c r="L3022" s="78"/>
      <c r="M3022" s="78"/>
      <c r="N3022" s="78"/>
      <c r="O3022" s="78"/>
      <c r="P3022" s="6"/>
      <c r="Q3022" s="6"/>
      <c r="R3022" s="6"/>
      <c r="S3022" s="6"/>
      <c r="T3022" s="6"/>
      <c r="U3022" s="6"/>
      <c r="V3022" s="6"/>
    </row>
    <row r="3023" spans="2:22" s="77" customFormat="1" x14ac:dyDescent="0.2">
      <c r="B3023" s="128"/>
      <c r="E3023" s="78"/>
      <c r="F3023" s="166"/>
      <c r="G3023" s="78"/>
      <c r="H3023" s="161"/>
      <c r="I3023" s="161"/>
      <c r="J3023" s="161"/>
      <c r="K3023" s="78"/>
      <c r="L3023" s="78"/>
      <c r="M3023" s="78"/>
      <c r="N3023" s="78"/>
      <c r="O3023" s="78"/>
      <c r="P3023" s="6"/>
      <c r="Q3023" s="6"/>
      <c r="R3023" s="6"/>
      <c r="S3023" s="6"/>
      <c r="T3023" s="6"/>
      <c r="U3023" s="6"/>
      <c r="V3023" s="6"/>
    </row>
    <row r="3024" spans="2:22" s="77" customFormat="1" x14ac:dyDescent="0.2">
      <c r="B3024" s="128"/>
      <c r="E3024" s="78"/>
      <c r="F3024" s="166"/>
      <c r="G3024" s="78"/>
      <c r="H3024" s="161"/>
      <c r="I3024" s="161"/>
      <c r="J3024" s="161"/>
      <c r="K3024" s="78"/>
      <c r="L3024" s="78"/>
      <c r="M3024" s="78"/>
      <c r="N3024" s="78"/>
      <c r="O3024" s="78"/>
      <c r="P3024" s="6"/>
      <c r="Q3024" s="6"/>
      <c r="R3024" s="6"/>
      <c r="S3024" s="6"/>
      <c r="T3024" s="6"/>
      <c r="U3024" s="6"/>
      <c r="V3024" s="6"/>
    </row>
    <row r="3025" spans="2:22" s="77" customFormat="1" x14ac:dyDescent="0.2">
      <c r="B3025" s="128"/>
      <c r="E3025" s="78"/>
      <c r="F3025" s="166"/>
      <c r="G3025" s="78"/>
      <c r="H3025" s="161"/>
      <c r="I3025" s="161"/>
      <c r="J3025" s="161"/>
      <c r="K3025" s="78"/>
      <c r="L3025" s="78"/>
      <c r="M3025" s="78"/>
      <c r="N3025" s="78"/>
      <c r="O3025" s="78"/>
      <c r="P3025" s="6"/>
      <c r="Q3025" s="6"/>
      <c r="R3025" s="6"/>
      <c r="S3025" s="6"/>
      <c r="T3025" s="6"/>
      <c r="U3025" s="6"/>
      <c r="V3025" s="6"/>
    </row>
    <row r="3026" spans="2:22" s="77" customFormat="1" x14ac:dyDescent="0.2">
      <c r="B3026" s="128"/>
      <c r="E3026" s="78"/>
      <c r="F3026" s="166"/>
      <c r="G3026" s="78"/>
      <c r="H3026" s="161"/>
      <c r="I3026" s="161"/>
      <c r="J3026" s="161"/>
      <c r="K3026" s="78"/>
      <c r="L3026" s="78"/>
      <c r="M3026" s="78"/>
      <c r="N3026" s="78"/>
      <c r="O3026" s="78"/>
      <c r="P3026" s="6"/>
      <c r="Q3026" s="6"/>
      <c r="R3026" s="6"/>
      <c r="S3026" s="6"/>
      <c r="T3026" s="6"/>
      <c r="U3026" s="6"/>
      <c r="V3026" s="6"/>
    </row>
    <row r="3027" spans="2:22" s="77" customFormat="1" x14ac:dyDescent="0.2">
      <c r="B3027" s="128"/>
      <c r="E3027" s="78"/>
      <c r="F3027" s="166"/>
      <c r="G3027" s="78"/>
      <c r="H3027" s="161"/>
      <c r="I3027" s="161"/>
      <c r="J3027" s="161"/>
      <c r="K3027" s="78"/>
      <c r="L3027" s="78"/>
      <c r="M3027" s="78"/>
      <c r="N3027" s="78"/>
      <c r="O3027" s="78"/>
      <c r="P3027" s="6"/>
      <c r="Q3027" s="6"/>
      <c r="R3027" s="6"/>
      <c r="S3027" s="6"/>
      <c r="T3027" s="6"/>
      <c r="U3027" s="6"/>
      <c r="V3027" s="6"/>
    </row>
    <row r="3028" spans="2:22" s="77" customFormat="1" x14ac:dyDescent="0.2">
      <c r="B3028" s="128"/>
      <c r="E3028" s="78"/>
      <c r="F3028" s="166"/>
      <c r="G3028" s="78"/>
      <c r="H3028" s="161"/>
      <c r="I3028" s="161"/>
      <c r="J3028" s="161"/>
      <c r="K3028" s="78"/>
      <c r="L3028" s="78"/>
      <c r="M3028" s="78"/>
      <c r="N3028" s="78"/>
      <c r="O3028" s="78"/>
      <c r="P3028" s="6"/>
      <c r="Q3028" s="6"/>
      <c r="R3028" s="6"/>
      <c r="S3028" s="6"/>
      <c r="T3028" s="6"/>
      <c r="U3028" s="6"/>
      <c r="V3028" s="6"/>
    </row>
    <row r="3029" spans="2:22" s="77" customFormat="1" x14ac:dyDescent="0.2">
      <c r="B3029" s="128"/>
      <c r="E3029" s="78"/>
      <c r="F3029" s="166"/>
      <c r="G3029" s="78"/>
      <c r="H3029" s="161"/>
      <c r="I3029" s="161"/>
      <c r="J3029" s="161"/>
      <c r="K3029" s="78"/>
      <c r="L3029" s="78"/>
      <c r="M3029" s="78"/>
      <c r="N3029" s="78"/>
      <c r="O3029" s="78"/>
      <c r="P3029" s="6"/>
      <c r="Q3029" s="6"/>
      <c r="R3029" s="6"/>
      <c r="S3029" s="6"/>
      <c r="T3029" s="6"/>
      <c r="U3029" s="6"/>
      <c r="V3029" s="6"/>
    </row>
    <row r="3030" spans="2:22" s="77" customFormat="1" x14ac:dyDescent="0.2">
      <c r="B3030" s="128"/>
      <c r="E3030" s="78"/>
      <c r="F3030" s="166"/>
      <c r="G3030" s="78"/>
      <c r="H3030" s="161"/>
      <c r="I3030" s="161"/>
      <c r="J3030" s="161"/>
      <c r="K3030" s="78"/>
      <c r="L3030" s="78"/>
      <c r="M3030" s="78"/>
      <c r="N3030" s="78"/>
      <c r="O3030" s="78"/>
      <c r="P3030" s="6"/>
      <c r="Q3030" s="6"/>
      <c r="R3030" s="6"/>
      <c r="S3030" s="6"/>
      <c r="T3030" s="6"/>
      <c r="U3030" s="6"/>
      <c r="V3030" s="6"/>
    </row>
    <row r="3031" spans="2:22" s="77" customFormat="1" x14ac:dyDescent="0.2">
      <c r="B3031" s="128"/>
      <c r="E3031" s="78"/>
      <c r="F3031" s="166"/>
      <c r="G3031" s="78"/>
      <c r="H3031" s="161"/>
      <c r="I3031" s="161"/>
      <c r="J3031" s="161"/>
      <c r="K3031" s="78"/>
      <c r="L3031" s="78"/>
      <c r="M3031" s="78"/>
      <c r="N3031" s="78"/>
      <c r="O3031" s="78"/>
      <c r="P3031" s="6"/>
      <c r="Q3031" s="6"/>
      <c r="R3031" s="6"/>
      <c r="S3031" s="6"/>
      <c r="T3031" s="6"/>
      <c r="U3031" s="6"/>
      <c r="V3031" s="6"/>
    </row>
    <row r="3032" spans="2:22" s="77" customFormat="1" x14ac:dyDescent="0.2">
      <c r="B3032" s="128"/>
      <c r="E3032" s="78"/>
      <c r="F3032" s="166"/>
      <c r="G3032" s="78"/>
      <c r="H3032" s="161"/>
      <c r="I3032" s="161"/>
      <c r="J3032" s="161"/>
      <c r="K3032" s="78"/>
      <c r="L3032" s="78"/>
      <c r="M3032" s="78"/>
      <c r="N3032" s="78"/>
      <c r="O3032" s="78"/>
      <c r="P3032" s="6"/>
      <c r="Q3032" s="6"/>
      <c r="R3032" s="6"/>
      <c r="S3032" s="6"/>
      <c r="T3032" s="6"/>
      <c r="U3032" s="6"/>
      <c r="V3032" s="6"/>
    </row>
    <row r="3033" spans="2:22" s="77" customFormat="1" x14ac:dyDescent="0.2">
      <c r="B3033" s="128"/>
      <c r="E3033" s="78"/>
      <c r="F3033" s="166"/>
      <c r="G3033" s="78"/>
      <c r="H3033" s="161"/>
      <c r="I3033" s="161"/>
      <c r="J3033" s="161"/>
      <c r="K3033" s="78"/>
      <c r="L3033" s="78"/>
      <c r="M3033" s="78"/>
      <c r="N3033" s="78"/>
      <c r="O3033" s="78"/>
      <c r="P3033" s="6"/>
      <c r="Q3033" s="6"/>
      <c r="R3033" s="6"/>
      <c r="S3033" s="6"/>
      <c r="T3033" s="6"/>
      <c r="U3033" s="6"/>
      <c r="V3033" s="6"/>
    </row>
    <row r="3034" spans="2:22" s="77" customFormat="1" x14ac:dyDescent="0.2">
      <c r="B3034" s="128"/>
      <c r="E3034" s="78"/>
      <c r="F3034" s="166"/>
      <c r="G3034" s="78"/>
      <c r="H3034" s="161"/>
      <c r="I3034" s="161"/>
      <c r="J3034" s="161"/>
      <c r="K3034" s="78"/>
      <c r="L3034" s="78"/>
      <c r="M3034" s="78"/>
      <c r="N3034" s="78"/>
      <c r="O3034" s="78"/>
      <c r="P3034" s="6"/>
      <c r="Q3034" s="6"/>
      <c r="R3034" s="6"/>
      <c r="S3034" s="6"/>
      <c r="T3034" s="6"/>
      <c r="U3034" s="6"/>
      <c r="V3034" s="6"/>
    </row>
    <row r="3035" spans="2:22" s="77" customFormat="1" x14ac:dyDescent="0.2">
      <c r="B3035" s="128"/>
      <c r="E3035" s="78"/>
      <c r="F3035" s="166"/>
      <c r="G3035" s="78"/>
      <c r="H3035" s="161"/>
      <c r="I3035" s="161"/>
      <c r="J3035" s="161"/>
      <c r="K3035" s="78"/>
      <c r="L3035" s="78"/>
      <c r="M3035" s="78"/>
      <c r="N3035" s="78"/>
      <c r="O3035" s="78"/>
      <c r="P3035" s="6"/>
      <c r="Q3035" s="6"/>
      <c r="R3035" s="6"/>
      <c r="S3035" s="6"/>
      <c r="T3035" s="6"/>
      <c r="U3035" s="6"/>
      <c r="V3035" s="6"/>
    </row>
    <row r="3036" spans="2:22" s="77" customFormat="1" x14ac:dyDescent="0.2">
      <c r="B3036" s="128"/>
      <c r="E3036" s="78"/>
      <c r="F3036" s="166"/>
      <c r="G3036" s="78"/>
      <c r="H3036" s="161"/>
      <c r="I3036" s="161"/>
      <c r="J3036" s="161"/>
      <c r="K3036" s="78"/>
      <c r="L3036" s="78"/>
      <c r="M3036" s="78"/>
      <c r="N3036" s="78"/>
      <c r="O3036" s="78"/>
      <c r="P3036" s="6"/>
      <c r="Q3036" s="6"/>
      <c r="R3036" s="6"/>
      <c r="S3036" s="6"/>
      <c r="T3036" s="6"/>
      <c r="U3036" s="6"/>
      <c r="V3036" s="6"/>
    </row>
    <row r="3037" spans="2:22" s="77" customFormat="1" x14ac:dyDescent="0.2">
      <c r="B3037" s="128"/>
      <c r="E3037" s="78"/>
      <c r="F3037" s="166"/>
      <c r="G3037" s="78"/>
      <c r="H3037" s="161"/>
      <c r="I3037" s="161"/>
      <c r="J3037" s="161"/>
      <c r="K3037" s="78"/>
      <c r="L3037" s="78"/>
      <c r="M3037" s="78"/>
      <c r="N3037" s="78"/>
      <c r="O3037" s="78"/>
      <c r="P3037" s="6"/>
      <c r="Q3037" s="6"/>
      <c r="R3037" s="6"/>
      <c r="S3037" s="6"/>
      <c r="T3037" s="6"/>
      <c r="U3037" s="6"/>
      <c r="V3037" s="6"/>
    </row>
    <row r="3038" spans="2:22" s="77" customFormat="1" x14ac:dyDescent="0.2">
      <c r="B3038" s="128"/>
      <c r="E3038" s="78"/>
      <c r="F3038" s="166"/>
      <c r="G3038" s="78"/>
      <c r="H3038" s="161"/>
      <c r="I3038" s="161"/>
      <c r="J3038" s="161"/>
      <c r="K3038" s="78"/>
      <c r="L3038" s="78"/>
      <c r="M3038" s="78"/>
      <c r="N3038" s="78"/>
      <c r="O3038" s="78"/>
      <c r="P3038" s="6"/>
      <c r="Q3038" s="6"/>
      <c r="R3038" s="6"/>
      <c r="S3038" s="6"/>
      <c r="T3038" s="6"/>
      <c r="U3038" s="6"/>
      <c r="V3038" s="6"/>
    </row>
    <row r="3039" spans="2:22" s="77" customFormat="1" x14ac:dyDescent="0.2">
      <c r="B3039" s="128"/>
      <c r="E3039" s="78"/>
      <c r="F3039" s="166"/>
      <c r="G3039" s="78"/>
      <c r="H3039" s="161"/>
      <c r="I3039" s="161"/>
      <c r="J3039" s="161"/>
      <c r="K3039" s="78"/>
      <c r="L3039" s="78"/>
      <c r="M3039" s="78"/>
      <c r="N3039" s="78"/>
      <c r="O3039" s="78"/>
      <c r="P3039" s="6"/>
      <c r="Q3039" s="6"/>
      <c r="R3039" s="6"/>
      <c r="S3039" s="6"/>
      <c r="T3039" s="6"/>
      <c r="U3039" s="6"/>
      <c r="V3039" s="6"/>
    </row>
    <row r="3040" spans="2:22" s="77" customFormat="1" x14ac:dyDescent="0.2">
      <c r="B3040" s="128"/>
      <c r="E3040" s="78"/>
      <c r="F3040" s="166"/>
      <c r="G3040" s="78"/>
      <c r="H3040" s="161"/>
      <c r="I3040" s="161"/>
      <c r="J3040" s="161"/>
      <c r="K3040" s="78"/>
      <c r="L3040" s="78"/>
      <c r="M3040" s="78"/>
      <c r="N3040" s="78"/>
      <c r="O3040" s="78"/>
      <c r="P3040" s="6"/>
      <c r="Q3040" s="6"/>
      <c r="R3040" s="6"/>
      <c r="S3040" s="6"/>
      <c r="T3040" s="6"/>
      <c r="U3040" s="6"/>
      <c r="V3040" s="6"/>
    </row>
    <row r="3041" spans="2:22" s="77" customFormat="1" x14ac:dyDescent="0.2">
      <c r="B3041" s="128"/>
      <c r="E3041" s="78"/>
      <c r="F3041" s="166"/>
      <c r="G3041" s="78"/>
      <c r="H3041" s="161"/>
      <c r="I3041" s="161"/>
      <c r="J3041" s="161"/>
      <c r="K3041" s="78"/>
      <c r="L3041" s="78"/>
      <c r="M3041" s="78"/>
      <c r="N3041" s="78"/>
      <c r="O3041" s="78"/>
      <c r="P3041" s="6"/>
      <c r="Q3041" s="6"/>
      <c r="R3041" s="6"/>
      <c r="S3041" s="6"/>
      <c r="T3041" s="6"/>
      <c r="U3041" s="6"/>
      <c r="V3041" s="6"/>
    </row>
    <row r="3042" spans="2:22" s="77" customFormat="1" x14ac:dyDescent="0.2">
      <c r="B3042" s="128"/>
      <c r="E3042" s="78"/>
      <c r="F3042" s="166"/>
      <c r="G3042" s="78"/>
      <c r="H3042" s="161"/>
      <c r="I3042" s="161"/>
      <c r="J3042" s="161"/>
      <c r="K3042" s="78"/>
      <c r="L3042" s="78"/>
      <c r="M3042" s="78"/>
      <c r="N3042" s="78"/>
      <c r="O3042" s="78"/>
      <c r="P3042" s="6"/>
      <c r="Q3042" s="6"/>
      <c r="R3042" s="6"/>
      <c r="S3042" s="6"/>
      <c r="T3042" s="6"/>
      <c r="U3042" s="6"/>
      <c r="V3042" s="6"/>
    </row>
    <row r="3043" spans="2:22" s="77" customFormat="1" x14ac:dyDescent="0.2">
      <c r="B3043" s="128"/>
      <c r="E3043" s="78"/>
      <c r="F3043" s="166"/>
      <c r="G3043" s="78"/>
      <c r="H3043" s="161"/>
      <c r="I3043" s="161"/>
      <c r="J3043" s="161"/>
      <c r="K3043" s="78"/>
      <c r="L3043" s="78"/>
      <c r="M3043" s="78"/>
      <c r="N3043" s="78"/>
      <c r="O3043" s="78"/>
      <c r="P3043" s="6"/>
      <c r="Q3043" s="6"/>
      <c r="R3043" s="6"/>
      <c r="S3043" s="6"/>
      <c r="T3043" s="6"/>
      <c r="U3043" s="6"/>
      <c r="V3043" s="6"/>
    </row>
    <row r="3044" spans="2:22" s="77" customFormat="1" x14ac:dyDescent="0.2">
      <c r="B3044" s="128"/>
      <c r="E3044" s="78"/>
      <c r="F3044" s="166"/>
      <c r="G3044" s="78"/>
      <c r="H3044" s="161"/>
      <c r="I3044" s="161"/>
      <c r="J3044" s="161"/>
      <c r="K3044" s="78"/>
      <c r="L3044" s="78"/>
      <c r="M3044" s="78"/>
      <c r="N3044" s="78"/>
      <c r="O3044" s="78"/>
      <c r="P3044" s="6"/>
      <c r="Q3044" s="6"/>
      <c r="R3044" s="6"/>
      <c r="S3044" s="6"/>
      <c r="T3044" s="6"/>
      <c r="U3044" s="6"/>
      <c r="V3044" s="6"/>
    </row>
    <row r="3045" spans="2:22" s="77" customFormat="1" x14ac:dyDescent="0.2">
      <c r="B3045" s="128"/>
      <c r="E3045" s="78"/>
      <c r="F3045" s="166"/>
      <c r="G3045" s="78"/>
      <c r="H3045" s="161"/>
      <c r="I3045" s="161"/>
      <c r="J3045" s="161"/>
      <c r="K3045" s="78"/>
      <c r="L3045" s="78"/>
      <c r="M3045" s="78"/>
      <c r="N3045" s="78"/>
      <c r="O3045" s="78"/>
      <c r="P3045" s="6"/>
      <c r="Q3045" s="6"/>
      <c r="R3045" s="6"/>
      <c r="S3045" s="6"/>
      <c r="T3045" s="6"/>
      <c r="U3045" s="6"/>
      <c r="V3045" s="6"/>
    </row>
    <row r="3046" spans="2:22" s="77" customFormat="1" x14ac:dyDescent="0.2">
      <c r="B3046" s="128"/>
      <c r="E3046" s="78"/>
      <c r="F3046" s="166"/>
      <c r="G3046" s="78"/>
      <c r="H3046" s="161"/>
      <c r="I3046" s="161"/>
      <c r="J3046" s="161"/>
      <c r="K3046" s="78"/>
      <c r="L3046" s="78"/>
      <c r="M3046" s="78"/>
      <c r="N3046" s="78"/>
      <c r="O3046" s="78"/>
      <c r="P3046" s="6"/>
      <c r="Q3046" s="6"/>
      <c r="R3046" s="6"/>
      <c r="S3046" s="6"/>
      <c r="T3046" s="6"/>
      <c r="U3046" s="6"/>
      <c r="V3046" s="6"/>
    </row>
    <row r="3047" spans="2:22" s="77" customFormat="1" x14ac:dyDescent="0.2">
      <c r="B3047" s="128"/>
      <c r="E3047" s="78"/>
      <c r="F3047" s="166"/>
      <c r="G3047" s="78"/>
      <c r="H3047" s="161"/>
      <c r="I3047" s="161"/>
      <c r="J3047" s="161"/>
      <c r="K3047" s="78"/>
      <c r="L3047" s="78"/>
      <c r="M3047" s="78"/>
      <c r="N3047" s="78"/>
      <c r="O3047" s="78"/>
      <c r="P3047" s="6"/>
      <c r="Q3047" s="6"/>
      <c r="R3047" s="6"/>
      <c r="S3047" s="6"/>
      <c r="T3047" s="6"/>
      <c r="U3047" s="6"/>
      <c r="V3047" s="6"/>
    </row>
    <row r="3048" spans="2:22" s="77" customFormat="1" x14ac:dyDescent="0.2">
      <c r="B3048" s="128"/>
      <c r="E3048" s="78"/>
      <c r="F3048" s="166"/>
      <c r="G3048" s="78"/>
      <c r="H3048" s="161"/>
      <c r="I3048" s="161"/>
      <c r="J3048" s="161"/>
      <c r="K3048" s="78"/>
      <c r="L3048" s="78"/>
      <c r="M3048" s="78"/>
      <c r="N3048" s="78"/>
      <c r="O3048" s="78"/>
      <c r="P3048" s="6"/>
      <c r="Q3048" s="6"/>
      <c r="R3048" s="6"/>
      <c r="S3048" s="6"/>
      <c r="T3048" s="6"/>
      <c r="U3048" s="6"/>
      <c r="V3048" s="6"/>
    </row>
    <row r="3049" spans="2:22" s="77" customFormat="1" x14ac:dyDescent="0.2">
      <c r="B3049" s="128"/>
      <c r="E3049" s="78"/>
      <c r="F3049" s="166"/>
      <c r="G3049" s="78"/>
      <c r="H3049" s="161"/>
      <c r="I3049" s="161"/>
      <c r="J3049" s="161"/>
      <c r="K3049" s="78"/>
      <c r="L3049" s="78"/>
      <c r="M3049" s="78"/>
      <c r="N3049" s="78"/>
      <c r="O3049" s="78"/>
      <c r="P3049" s="6"/>
      <c r="Q3049" s="6"/>
      <c r="R3049" s="6"/>
      <c r="S3049" s="6"/>
      <c r="T3049" s="6"/>
      <c r="U3049" s="6"/>
      <c r="V3049" s="6"/>
    </row>
    <row r="3050" spans="2:22" s="77" customFormat="1" x14ac:dyDescent="0.2">
      <c r="B3050" s="128"/>
      <c r="E3050" s="78"/>
      <c r="F3050" s="166"/>
      <c r="G3050" s="78"/>
      <c r="H3050" s="161"/>
      <c r="I3050" s="161"/>
      <c r="J3050" s="161"/>
      <c r="K3050" s="78"/>
      <c r="L3050" s="78"/>
      <c r="M3050" s="78"/>
      <c r="N3050" s="78"/>
      <c r="O3050" s="78"/>
      <c r="P3050" s="6"/>
      <c r="Q3050" s="6"/>
      <c r="R3050" s="6"/>
      <c r="S3050" s="6"/>
      <c r="T3050" s="6"/>
      <c r="U3050" s="6"/>
      <c r="V3050" s="6"/>
    </row>
    <row r="3051" spans="2:22" s="77" customFormat="1" x14ac:dyDescent="0.2">
      <c r="B3051" s="128"/>
      <c r="E3051" s="78"/>
      <c r="F3051" s="166"/>
      <c r="G3051" s="78"/>
      <c r="H3051" s="161"/>
      <c r="I3051" s="161"/>
      <c r="J3051" s="161"/>
      <c r="K3051" s="78"/>
      <c r="L3051" s="78"/>
      <c r="M3051" s="78"/>
      <c r="N3051" s="78"/>
      <c r="O3051" s="78"/>
      <c r="P3051" s="6"/>
      <c r="Q3051" s="6"/>
      <c r="R3051" s="6"/>
      <c r="S3051" s="6"/>
      <c r="T3051" s="6"/>
      <c r="U3051" s="6"/>
      <c r="V3051" s="6"/>
    </row>
    <row r="3052" spans="2:22" s="77" customFormat="1" x14ac:dyDescent="0.2">
      <c r="B3052" s="128"/>
      <c r="E3052" s="78"/>
      <c r="F3052" s="166"/>
      <c r="G3052" s="78"/>
      <c r="H3052" s="161"/>
      <c r="I3052" s="161"/>
      <c r="J3052" s="161"/>
      <c r="K3052" s="78"/>
      <c r="L3052" s="78"/>
      <c r="M3052" s="78"/>
      <c r="N3052" s="78"/>
      <c r="O3052" s="78"/>
      <c r="P3052" s="6"/>
      <c r="Q3052" s="6"/>
      <c r="R3052" s="6"/>
      <c r="S3052" s="6"/>
      <c r="T3052" s="6"/>
      <c r="U3052" s="6"/>
      <c r="V3052" s="6"/>
    </row>
    <row r="3053" spans="2:22" s="77" customFormat="1" x14ac:dyDescent="0.2">
      <c r="B3053" s="128"/>
      <c r="E3053" s="78"/>
      <c r="F3053" s="166"/>
      <c r="G3053" s="78"/>
      <c r="H3053" s="161"/>
      <c r="I3053" s="161"/>
      <c r="J3053" s="161"/>
      <c r="K3053" s="78"/>
      <c r="L3053" s="78"/>
      <c r="M3053" s="78"/>
      <c r="N3053" s="78"/>
      <c r="O3053" s="78"/>
      <c r="P3053" s="6"/>
      <c r="Q3053" s="6"/>
      <c r="R3053" s="6"/>
      <c r="S3053" s="6"/>
      <c r="T3053" s="6"/>
      <c r="U3053" s="6"/>
      <c r="V3053" s="6"/>
    </row>
    <row r="3054" spans="2:22" s="77" customFormat="1" x14ac:dyDescent="0.2">
      <c r="B3054" s="128"/>
      <c r="E3054" s="78"/>
      <c r="F3054" s="166"/>
      <c r="G3054" s="78"/>
      <c r="H3054" s="161"/>
      <c r="I3054" s="161"/>
      <c r="J3054" s="161"/>
      <c r="K3054" s="78"/>
      <c r="L3054" s="78"/>
      <c r="M3054" s="78"/>
      <c r="N3054" s="78"/>
      <c r="O3054" s="78"/>
      <c r="P3054" s="6"/>
      <c r="Q3054" s="6"/>
      <c r="R3054" s="6"/>
      <c r="S3054" s="6"/>
      <c r="T3054" s="6"/>
      <c r="U3054" s="6"/>
      <c r="V3054" s="6"/>
    </row>
    <row r="3055" spans="2:22" s="77" customFormat="1" x14ac:dyDescent="0.2">
      <c r="B3055" s="128"/>
      <c r="E3055" s="78"/>
      <c r="F3055" s="166"/>
      <c r="G3055" s="78"/>
      <c r="H3055" s="161"/>
      <c r="I3055" s="161"/>
      <c r="J3055" s="161"/>
      <c r="K3055" s="78"/>
      <c r="L3055" s="78"/>
      <c r="M3055" s="78"/>
      <c r="N3055" s="78"/>
      <c r="O3055" s="78"/>
      <c r="P3055" s="6"/>
      <c r="Q3055" s="6"/>
      <c r="R3055" s="6"/>
      <c r="S3055" s="6"/>
      <c r="T3055" s="6"/>
      <c r="U3055" s="6"/>
      <c r="V3055" s="6"/>
    </row>
    <row r="3056" spans="2:22" s="77" customFormat="1" x14ac:dyDescent="0.2">
      <c r="B3056" s="128"/>
      <c r="E3056" s="78"/>
      <c r="F3056" s="166"/>
      <c r="G3056" s="78"/>
      <c r="H3056" s="161"/>
      <c r="I3056" s="161"/>
      <c r="J3056" s="161"/>
      <c r="K3056" s="78"/>
      <c r="L3056" s="78"/>
      <c r="M3056" s="78"/>
      <c r="N3056" s="78"/>
      <c r="O3056" s="78"/>
      <c r="P3056" s="6"/>
      <c r="Q3056" s="6"/>
      <c r="R3056" s="6"/>
      <c r="S3056" s="6"/>
      <c r="T3056" s="6"/>
      <c r="U3056" s="6"/>
      <c r="V3056" s="6"/>
    </row>
    <row r="3057" spans="2:22" s="77" customFormat="1" x14ac:dyDescent="0.2">
      <c r="B3057" s="128"/>
      <c r="E3057" s="78"/>
      <c r="F3057" s="166"/>
      <c r="G3057" s="78"/>
      <c r="H3057" s="161"/>
      <c r="I3057" s="161"/>
      <c r="J3057" s="161"/>
      <c r="K3057" s="78"/>
      <c r="L3057" s="78"/>
      <c r="M3057" s="78"/>
      <c r="N3057" s="78"/>
      <c r="O3057" s="78"/>
      <c r="P3057" s="6"/>
      <c r="Q3057" s="6"/>
      <c r="R3057" s="6"/>
      <c r="S3057" s="6"/>
      <c r="T3057" s="6"/>
      <c r="U3057" s="6"/>
      <c r="V3057" s="6"/>
    </row>
    <row r="3058" spans="2:22" s="77" customFormat="1" x14ac:dyDescent="0.2">
      <c r="B3058" s="128"/>
      <c r="E3058" s="78"/>
      <c r="F3058" s="166"/>
      <c r="G3058" s="78"/>
      <c r="H3058" s="161"/>
      <c r="I3058" s="161"/>
      <c r="J3058" s="161"/>
      <c r="K3058" s="78"/>
      <c r="L3058" s="78"/>
      <c r="M3058" s="78"/>
      <c r="N3058" s="78"/>
      <c r="O3058" s="78"/>
      <c r="P3058" s="6"/>
      <c r="Q3058" s="6"/>
      <c r="R3058" s="6"/>
      <c r="S3058" s="6"/>
      <c r="T3058" s="6"/>
      <c r="U3058" s="6"/>
      <c r="V3058" s="6"/>
    </row>
    <row r="3059" spans="2:22" s="77" customFormat="1" x14ac:dyDescent="0.2">
      <c r="B3059" s="128"/>
      <c r="E3059" s="78"/>
      <c r="F3059" s="166"/>
      <c r="G3059" s="78"/>
      <c r="H3059" s="161"/>
      <c r="I3059" s="161"/>
      <c r="J3059" s="161"/>
      <c r="K3059" s="78"/>
      <c r="L3059" s="78"/>
      <c r="M3059" s="78"/>
      <c r="N3059" s="78"/>
      <c r="O3059" s="78"/>
      <c r="P3059" s="6"/>
      <c r="Q3059" s="6"/>
      <c r="R3059" s="6"/>
      <c r="S3059" s="6"/>
      <c r="T3059" s="6"/>
      <c r="U3059" s="6"/>
      <c r="V3059" s="6"/>
    </row>
    <row r="3060" spans="2:22" s="77" customFormat="1" x14ac:dyDescent="0.2">
      <c r="B3060" s="128"/>
      <c r="E3060" s="78"/>
      <c r="F3060" s="166"/>
      <c r="G3060" s="78"/>
      <c r="H3060" s="161"/>
      <c r="I3060" s="161"/>
      <c r="J3060" s="161"/>
      <c r="K3060" s="78"/>
      <c r="L3060" s="78"/>
      <c r="M3060" s="78"/>
      <c r="N3060" s="78"/>
      <c r="O3060" s="78"/>
      <c r="P3060" s="6"/>
      <c r="Q3060" s="6"/>
      <c r="R3060" s="6"/>
      <c r="S3060" s="6"/>
      <c r="T3060" s="6"/>
      <c r="U3060" s="6"/>
      <c r="V3060" s="6"/>
    </row>
    <row r="3061" spans="2:22" s="77" customFormat="1" x14ac:dyDescent="0.2">
      <c r="B3061" s="128"/>
      <c r="E3061" s="78"/>
      <c r="F3061" s="166"/>
      <c r="G3061" s="78"/>
      <c r="H3061" s="161"/>
      <c r="I3061" s="161"/>
      <c r="J3061" s="161"/>
      <c r="K3061" s="78"/>
      <c r="L3061" s="78"/>
      <c r="M3061" s="78"/>
      <c r="N3061" s="78"/>
      <c r="O3061" s="78"/>
      <c r="P3061" s="6"/>
      <c r="Q3061" s="6"/>
      <c r="R3061" s="6"/>
      <c r="S3061" s="6"/>
      <c r="T3061" s="6"/>
      <c r="U3061" s="6"/>
      <c r="V3061" s="6"/>
    </row>
    <row r="3062" spans="2:22" s="77" customFormat="1" x14ac:dyDescent="0.2">
      <c r="B3062" s="128"/>
      <c r="E3062" s="78"/>
      <c r="F3062" s="166"/>
      <c r="G3062" s="78"/>
      <c r="H3062" s="161"/>
      <c r="I3062" s="161"/>
      <c r="J3062" s="161"/>
      <c r="K3062" s="78"/>
      <c r="L3062" s="78"/>
      <c r="M3062" s="78"/>
      <c r="N3062" s="78"/>
      <c r="O3062" s="78"/>
      <c r="P3062" s="6"/>
      <c r="Q3062" s="6"/>
      <c r="R3062" s="6"/>
      <c r="S3062" s="6"/>
      <c r="T3062" s="6"/>
      <c r="U3062" s="6"/>
      <c r="V3062" s="6"/>
    </row>
    <row r="3063" spans="2:22" s="77" customFormat="1" x14ac:dyDescent="0.2">
      <c r="B3063" s="128"/>
      <c r="E3063" s="78"/>
      <c r="F3063" s="166"/>
      <c r="G3063" s="78"/>
      <c r="H3063" s="161"/>
      <c r="I3063" s="161"/>
      <c r="J3063" s="161"/>
      <c r="K3063" s="78"/>
      <c r="L3063" s="78"/>
      <c r="M3063" s="78"/>
      <c r="N3063" s="78"/>
      <c r="O3063" s="78"/>
      <c r="P3063" s="6"/>
      <c r="Q3063" s="6"/>
      <c r="R3063" s="6"/>
      <c r="S3063" s="6"/>
      <c r="T3063" s="6"/>
      <c r="U3063" s="6"/>
      <c r="V3063" s="6"/>
    </row>
    <row r="3064" spans="2:22" s="77" customFormat="1" x14ac:dyDescent="0.2">
      <c r="B3064" s="128"/>
      <c r="E3064" s="78"/>
      <c r="F3064" s="166"/>
      <c r="G3064" s="78"/>
      <c r="H3064" s="161"/>
      <c r="I3064" s="161"/>
      <c r="J3064" s="161"/>
      <c r="K3064" s="78"/>
      <c r="L3064" s="78"/>
      <c r="M3064" s="78"/>
      <c r="N3064" s="78"/>
      <c r="O3064" s="78"/>
      <c r="P3064" s="6"/>
      <c r="Q3064" s="6"/>
      <c r="R3064" s="6"/>
      <c r="S3064" s="6"/>
      <c r="T3064" s="6"/>
      <c r="U3064" s="6"/>
      <c r="V3064" s="6"/>
    </row>
    <row r="3065" spans="2:22" s="77" customFormat="1" x14ac:dyDescent="0.2">
      <c r="B3065" s="128"/>
      <c r="E3065" s="78"/>
      <c r="F3065" s="166"/>
      <c r="G3065" s="78"/>
      <c r="H3065" s="161"/>
      <c r="I3065" s="161"/>
      <c r="J3065" s="161"/>
      <c r="K3065" s="78"/>
      <c r="L3065" s="78"/>
      <c r="M3065" s="78"/>
      <c r="N3065" s="78"/>
      <c r="O3065" s="78"/>
      <c r="P3065" s="6"/>
      <c r="Q3065" s="6"/>
      <c r="R3065" s="6"/>
      <c r="S3065" s="6"/>
      <c r="T3065" s="6"/>
      <c r="U3065" s="6"/>
      <c r="V3065" s="6"/>
    </row>
    <row r="3066" spans="2:22" s="77" customFormat="1" x14ac:dyDescent="0.2">
      <c r="B3066" s="128"/>
      <c r="E3066" s="78"/>
      <c r="F3066" s="166"/>
      <c r="G3066" s="78"/>
      <c r="H3066" s="161"/>
      <c r="I3066" s="161"/>
      <c r="J3066" s="161"/>
      <c r="K3066" s="78"/>
      <c r="L3066" s="78"/>
      <c r="M3066" s="78"/>
      <c r="N3066" s="78"/>
      <c r="O3066" s="78"/>
      <c r="P3066" s="6"/>
      <c r="Q3066" s="6"/>
      <c r="R3066" s="6"/>
      <c r="S3066" s="6"/>
      <c r="T3066" s="6"/>
      <c r="U3066" s="6"/>
      <c r="V3066" s="6"/>
    </row>
    <row r="3067" spans="2:22" s="77" customFormat="1" x14ac:dyDescent="0.2">
      <c r="B3067" s="128"/>
      <c r="E3067" s="78"/>
      <c r="F3067" s="166"/>
      <c r="G3067" s="78"/>
      <c r="H3067" s="161"/>
      <c r="I3067" s="161"/>
      <c r="J3067" s="161"/>
      <c r="K3067" s="78"/>
      <c r="L3067" s="78"/>
      <c r="M3067" s="78"/>
      <c r="N3067" s="78"/>
      <c r="O3067" s="78"/>
      <c r="P3067" s="6"/>
      <c r="Q3067" s="6"/>
      <c r="R3067" s="6"/>
      <c r="S3067" s="6"/>
      <c r="T3067" s="6"/>
      <c r="U3067" s="6"/>
      <c r="V3067" s="6"/>
    </row>
    <row r="3068" spans="2:22" s="77" customFormat="1" x14ac:dyDescent="0.2">
      <c r="B3068" s="128"/>
      <c r="E3068" s="78"/>
      <c r="F3068" s="166"/>
      <c r="G3068" s="78"/>
      <c r="H3068" s="161"/>
      <c r="I3068" s="161"/>
      <c r="J3068" s="161"/>
      <c r="K3068" s="78"/>
      <c r="L3068" s="78"/>
      <c r="M3068" s="78"/>
      <c r="N3068" s="78"/>
      <c r="O3068" s="78"/>
      <c r="P3068" s="6"/>
      <c r="Q3068" s="6"/>
      <c r="R3068" s="6"/>
      <c r="S3068" s="6"/>
      <c r="T3068" s="6"/>
      <c r="U3068" s="6"/>
      <c r="V3068" s="6"/>
    </row>
    <row r="3069" spans="2:22" s="77" customFormat="1" x14ac:dyDescent="0.2">
      <c r="B3069" s="128"/>
      <c r="E3069" s="78"/>
      <c r="F3069" s="166"/>
      <c r="G3069" s="78"/>
      <c r="H3069" s="161"/>
      <c r="I3069" s="161"/>
      <c r="J3069" s="161"/>
      <c r="K3069" s="78"/>
      <c r="L3069" s="78"/>
      <c r="M3069" s="78"/>
      <c r="N3069" s="78"/>
      <c r="O3069" s="78"/>
      <c r="P3069" s="6"/>
      <c r="Q3069" s="6"/>
      <c r="R3069" s="6"/>
      <c r="S3069" s="6"/>
      <c r="T3069" s="6"/>
      <c r="U3069" s="6"/>
      <c r="V3069" s="6"/>
    </row>
    <row r="3070" spans="2:22" s="77" customFormat="1" x14ac:dyDescent="0.2">
      <c r="B3070" s="128"/>
      <c r="E3070" s="78"/>
      <c r="F3070" s="166"/>
      <c r="G3070" s="78"/>
      <c r="H3070" s="161"/>
      <c r="I3070" s="161"/>
      <c r="J3070" s="161"/>
      <c r="K3070" s="78"/>
      <c r="L3070" s="78"/>
      <c r="M3070" s="78"/>
      <c r="N3070" s="78"/>
      <c r="O3070" s="78"/>
      <c r="P3070" s="6"/>
      <c r="Q3070" s="6"/>
      <c r="R3070" s="6"/>
      <c r="S3070" s="6"/>
      <c r="T3070" s="6"/>
      <c r="U3070" s="6"/>
      <c r="V3070" s="6"/>
    </row>
    <row r="3071" spans="2:22" s="77" customFormat="1" x14ac:dyDescent="0.2">
      <c r="B3071" s="128"/>
      <c r="E3071" s="78"/>
      <c r="F3071" s="166"/>
      <c r="G3071" s="78"/>
      <c r="H3071" s="161"/>
      <c r="I3071" s="161"/>
      <c r="J3071" s="161"/>
      <c r="K3071" s="78"/>
      <c r="L3071" s="78"/>
      <c r="M3071" s="78"/>
      <c r="N3071" s="78"/>
      <c r="O3071" s="78"/>
      <c r="P3071" s="6"/>
      <c r="Q3071" s="6"/>
      <c r="R3071" s="6"/>
      <c r="S3071" s="6"/>
      <c r="T3071" s="6"/>
      <c r="U3071" s="6"/>
      <c r="V3071" s="6"/>
    </row>
    <row r="3072" spans="2:22" s="77" customFormat="1" x14ac:dyDescent="0.2">
      <c r="B3072" s="128"/>
      <c r="E3072" s="78"/>
      <c r="F3072" s="166"/>
      <c r="G3072" s="78"/>
      <c r="H3072" s="161"/>
      <c r="I3072" s="161"/>
      <c r="J3072" s="161"/>
      <c r="K3072" s="78"/>
      <c r="L3072" s="78"/>
      <c r="M3072" s="78"/>
      <c r="N3072" s="78"/>
      <c r="O3072" s="78"/>
      <c r="P3072" s="6"/>
      <c r="Q3072" s="6"/>
      <c r="R3072" s="6"/>
      <c r="S3072" s="6"/>
      <c r="T3072" s="6"/>
      <c r="U3072" s="6"/>
      <c r="V3072" s="6"/>
    </row>
    <row r="3073" spans="2:22" s="77" customFormat="1" x14ac:dyDescent="0.2">
      <c r="B3073" s="128"/>
      <c r="E3073" s="78"/>
      <c r="F3073" s="166"/>
      <c r="G3073" s="78"/>
      <c r="H3073" s="161"/>
      <c r="I3073" s="161"/>
      <c r="J3073" s="161"/>
      <c r="K3073" s="78"/>
      <c r="L3073" s="78"/>
      <c r="M3073" s="78"/>
      <c r="N3073" s="78"/>
      <c r="O3073" s="78"/>
      <c r="P3073" s="6"/>
      <c r="Q3073" s="6"/>
      <c r="R3073" s="6"/>
      <c r="S3073" s="6"/>
      <c r="T3073" s="6"/>
      <c r="U3073" s="6"/>
      <c r="V3073" s="6"/>
    </row>
    <row r="3074" spans="2:22" s="77" customFormat="1" x14ac:dyDescent="0.2">
      <c r="B3074" s="128"/>
      <c r="E3074" s="78"/>
      <c r="F3074" s="166"/>
      <c r="G3074" s="78"/>
      <c r="H3074" s="161"/>
      <c r="I3074" s="161"/>
      <c r="J3074" s="161"/>
      <c r="K3074" s="78"/>
      <c r="L3074" s="78"/>
      <c r="M3074" s="78"/>
      <c r="N3074" s="78"/>
      <c r="O3074" s="78"/>
      <c r="P3074" s="6"/>
      <c r="Q3074" s="6"/>
      <c r="R3074" s="6"/>
      <c r="S3074" s="6"/>
      <c r="T3074" s="6"/>
      <c r="U3074" s="6"/>
      <c r="V3074" s="6"/>
    </row>
    <row r="3075" spans="2:22" s="77" customFormat="1" x14ac:dyDescent="0.2">
      <c r="B3075" s="128"/>
      <c r="E3075" s="78"/>
      <c r="F3075" s="166"/>
      <c r="G3075" s="78"/>
      <c r="H3075" s="161"/>
      <c r="I3075" s="161"/>
      <c r="J3075" s="161"/>
      <c r="K3075" s="78"/>
      <c r="L3075" s="78"/>
      <c r="M3075" s="78"/>
      <c r="N3075" s="78"/>
      <c r="O3075" s="78"/>
      <c r="P3075" s="6"/>
      <c r="Q3075" s="6"/>
      <c r="R3075" s="6"/>
      <c r="S3075" s="6"/>
      <c r="T3075" s="6"/>
      <c r="U3075" s="6"/>
      <c r="V3075" s="6"/>
    </row>
    <row r="3076" spans="2:22" s="77" customFormat="1" x14ac:dyDescent="0.2">
      <c r="B3076" s="128"/>
      <c r="E3076" s="78"/>
      <c r="F3076" s="166"/>
      <c r="G3076" s="78"/>
      <c r="H3076" s="161"/>
      <c r="I3076" s="161"/>
      <c r="J3076" s="161"/>
      <c r="K3076" s="78"/>
      <c r="L3076" s="78"/>
      <c r="M3076" s="78"/>
      <c r="N3076" s="78"/>
      <c r="O3076" s="78"/>
      <c r="P3076" s="6"/>
      <c r="Q3076" s="6"/>
      <c r="R3076" s="6"/>
      <c r="S3076" s="6"/>
      <c r="T3076" s="6"/>
      <c r="U3076" s="6"/>
      <c r="V3076" s="6"/>
    </row>
    <row r="3077" spans="2:22" s="77" customFormat="1" x14ac:dyDescent="0.2">
      <c r="B3077" s="128"/>
      <c r="E3077" s="78"/>
      <c r="F3077" s="166"/>
      <c r="G3077" s="78"/>
      <c r="H3077" s="161"/>
      <c r="I3077" s="161"/>
      <c r="J3077" s="161"/>
      <c r="K3077" s="78"/>
      <c r="L3077" s="78"/>
      <c r="M3077" s="78"/>
      <c r="N3077" s="78"/>
      <c r="O3077" s="78"/>
      <c r="P3077" s="6"/>
      <c r="Q3077" s="6"/>
      <c r="R3077" s="6"/>
      <c r="S3077" s="6"/>
      <c r="T3077" s="6"/>
      <c r="U3077" s="6"/>
      <c r="V3077" s="6"/>
    </row>
    <row r="3078" spans="2:22" s="77" customFormat="1" x14ac:dyDescent="0.2">
      <c r="B3078" s="128"/>
      <c r="E3078" s="78"/>
      <c r="F3078" s="166"/>
      <c r="G3078" s="78"/>
      <c r="H3078" s="161"/>
      <c r="I3078" s="161"/>
      <c r="J3078" s="161"/>
      <c r="K3078" s="78"/>
      <c r="L3078" s="78"/>
      <c r="M3078" s="78"/>
      <c r="N3078" s="78"/>
      <c r="O3078" s="78"/>
      <c r="P3078" s="6"/>
      <c r="Q3078" s="6"/>
      <c r="R3078" s="6"/>
      <c r="S3078" s="6"/>
      <c r="T3078" s="6"/>
      <c r="U3078" s="6"/>
      <c r="V3078" s="6"/>
    </row>
    <row r="3079" spans="2:22" s="77" customFormat="1" x14ac:dyDescent="0.2">
      <c r="B3079" s="128"/>
      <c r="E3079" s="78"/>
      <c r="F3079" s="166"/>
      <c r="G3079" s="78"/>
      <c r="H3079" s="161"/>
      <c r="I3079" s="161"/>
      <c r="J3079" s="161"/>
      <c r="K3079" s="78"/>
      <c r="L3079" s="78"/>
      <c r="M3079" s="78"/>
      <c r="N3079" s="78"/>
      <c r="O3079" s="78"/>
      <c r="P3079" s="6"/>
      <c r="Q3079" s="6"/>
      <c r="R3079" s="6"/>
      <c r="S3079" s="6"/>
      <c r="T3079" s="6"/>
      <c r="U3079" s="6"/>
      <c r="V3079" s="6"/>
    </row>
    <row r="3080" spans="2:22" s="77" customFormat="1" x14ac:dyDescent="0.2">
      <c r="B3080" s="128"/>
      <c r="E3080" s="78"/>
      <c r="F3080" s="166"/>
      <c r="G3080" s="78"/>
      <c r="H3080" s="161"/>
      <c r="I3080" s="161"/>
      <c r="J3080" s="161"/>
      <c r="K3080" s="78"/>
      <c r="L3080" s="78"/>
      <c r="M3080" s="78"/>
      <c r="N3080" s="78"/>
      <c r="O3080" s="78"/>
      <c r="P3080" s="6"/>
      <c r="Q3080" s="6"/>
      <c r="R3080" s="6"/>
      <c r="S3080" s="6"/>
      <c r="T3080" s="6"/>
      <c r="U3080" s="6"/>
      <c r="V3080" s="6"/>
    </row>
    <row r="3081" spans="2:22" s="77" customFormat="1" x14ac:dyDescent="0.2">
      <c r="B3081" s="128"/>
      <c r="E3081" s="78"/>
      <c r="F3081" s="166"/>
      <c r="G3081" s="78"/>
      <c r="H3081" s="161"/>
      <c r="I3081" s="161"/>
      <c r="J3081" s="161"/>
      <c r="K3081" s="78"/>
      <c r="L3081" s="78"/>
      <c r="M3081" s="78"/>
      <c r="N3081" s="78"/>
      <c r="O3081" s="78"/>
      <c r="P3081" s="6"/>
      <c r="Q3081" s="6"/>
      <c r="R3081" s="6"/>
      <c r="S3081" s="6"/>
      <c r="T3081" s="6"/>
      <c r="U3081" s="6"/>
      <c r="V3081" s="6"/>
    </row>
    <row r="3082" spans="2:22" s="77" customFormat="1" x14ac:dyDescent="0.2">
      <c r="B3082" s="128"/>
      <c r="E3082" s="78"/>
      <c r="F3082" s="166"/>
      <c r="G3082" s="78"/>
      <c r="H3082" s="161"/>
      <c r="I3082" s="161"/>
      <c r="J3082" s="161"/>
      <c r="K3082" s="78"/>
      <c r="L3082" s="78"/>
      <c r="M3082" s="78"/>
      <c r="N3082" s="78"/>
      <c r="O3082" s="78"/>
      <c r="P3082" s="6"/>
      <c r="Q3082" s="6"/>
      <c r="R3082" s="6"/>
      <c r="S3082" s="6"/>
      <c r="T3082" s="6"/>
      <c r="U3082" s="6"/>
      <c r="V3082" s="6"/>
    </row>
    <row r="3083" spans="2:22" s="77" customFormat="1" x14ac:dyDescent="0.2">
      <c r="B3083" s="128"/>
      <c r="E3083" s="78"/>
      <c r="F3083" s="166"/>
      <c r="G3083" s="78"/>
      <c r="H3083" s="161"/>
      <c r="I3083" s="161"/>
      <c r="J3083" s="161"/>
      <c r="K3083" s="78"/>
      <c r="L3083" s="78"/>
      <c r="M3083" s="78"/>
      <c r="N3083" s="78"/>
      <c r="O3083" s="78"/>
      <c r="P3083" s="6"/>
      <c r="Q3083" s="6"/>
      <c r="R3083" s="6"/>
      <c r="S3083" s="6"/>
      <c r="T3083" s="6"/>
      <c r="U3083" s="6"/>
      <c r="V3083" s="6"/>
    </row>
    <row r="3084" spans="2:22" s="77" customFormat="1" x14ac:dyDescent="0.2">
      <c r="B3084" s="128"/>
      <c r="E3084" s="78"/>
      <c r="F3084" s="166"/>
      <c r="G3084" s="78"/>
      <c r="H3084" s="161"/>
      <c r="I3084" s="161"/>
      <c r="J3084" s="161"/>
      <c r="K3084" s="78"/>
      <c r="L3084" s="78"/>
      <c r="M3084" s="78"/>
      <c r="N3084" s="78"/>
      <c r="O3084" s="78"/>
      <c r="P3084" s="6"/>
      <c r="Q3084" s="6"/>
      <c r="R3084" s="6"/>
      <c r="S3084" s="6"/>
      <c r="T3084" s="6"/>
      <c r="U3084" s="6"/>
      <c r="V3084" s="6"/>
    </row>
    <row r="3085" spans="2:22" s="77" customFormat="1" x14ac:dyDescent="0.2">
      <c r="B3085" s="128"/>
      <c r="E3085" s="78"/>
      <c r="F3085" s="166"/>
      <c r="G3085" s="78"/>
      <c r="H3085" s="161"/>
      <c r="I3085" s="161"/>
      <c r="J3085" s="161"/>
      <c r="K3085" s="78"/>
      <c r="L3085" s="78"/>
      <c r="M3085" s="78"/>
      <c r="N3085" s="78"/>
      <c r="O3085" s="78"/>
      <c r="P3085" s="6"/>
      <c r="Q3085" s="6"/>
      <c r="R3085" s="6"/>
      <c r="S3085" s="6"/>
      <c r="T3085" s="6"/>
      <c r="U3085" s="6"/>
      <c r="V3085" s="6"/>
    </row>
    <row r="3086" spans="2:22" s="77" customFormat="1" x14ac:dyDescent="0.2">
      <c r="B3086" s="128"/>
      <c r="E3086" s="78"/>
      <c r="F3086" s="166"/>
      <c r="G3086" s="78"/>
      <c r="H3086" s="161"/>
      <c r="I3086" s="161"/>
      <c r="J3086" s="161"/>
      <c r="K3086" s="78"/>
      <c r="L3086" s="78"/>
      <c r="M3086" s="78"/>
      <c r="N3086" s="78"/>
      <c r="O3086" s="78"/>
      <c r="P3086" s="6"/>
      <c r="Q3086" s="6"/>
      <c r="R3086" s="6"/>
      <c r="S3086" s="6"/>
      <c r="T3086" s="6"/>
      <c r="U3086" s="6"/>
      <c r="V3086" s="6"/>
    </row>
    <row r="3087" spans="2:22" s="77" customFormat="1" x14ac:dyDescent="0.2">
      <c r="B3087" s="128"/>
      <c r="E3087" s="78"/>
      <c r="F3087" s="166"/>
      <c r="G3087" s="78"/>
      <c r="H3087" s="161"/>
      <c r="I3087" s="161"/>
      <c r="J3087" s="161"/>
      <c r="K3087" s="78"/>
      <c r="L3087" s="78"/>
      <c r="M3087" s="78"/>
      <c r="N3087" s="78"/>
      <c r="O3087" s="78"/>
      <c r="P3087" s="6"/>
      <c r="Q3087" s="6"/>
      <c r="R3087" s="6"/>
      <c r="S3087" s="6"/>
      <c r="T3087" s="6"/>
      <c r="U3087" s="6"/>
      <c r="V3087" s="6"/>
    </row>
    <row r="3088" spans="2:22" s="77" customFormat="1" x14ac:dyDescent="0.2">
      <c r="B3088" s="128"/>
      <c r="E3088" s="78"/>
      <c r="F3088" s="166"/>
      <c r="G3088" s="78"/>
      <c r="H3088" s="161"/>
      <c r="I3088" s="161"/>
      <c r="J3088" s="161"/>
      <c r="K3088" s="78"/>
      <c r="L3088" s="78"/>
      <c r="M3088" s="78"/>
      <c r="N3088" s="78"/>
      <c r="O3088" s="78"/>
      <c r="P3088" s="6"/>
      <c r="Q3088" s="6"/>
      <c r="R3088" s="6"/>
      <c r="S3088" s="6"/>
      <c r="T3088" s="6"/>
      <c r="U3088" s="6"/>
      <c r="V3088" s="6"/>
    </row>
    <row r="3089" spans="2:22" s="77" customFormat="1" x14ac:dyDescent="0.2">
      <c r="B3089" s="128"/>
      <c r="E3089" s="78"/>
      <c r="F3089" s="166"/>
      <c r="G3089" s="78"/>
      <c r="H3089" s="161"/>
      <c r="I3089" s="161"/>
      <c r="J3089" s="161"/>
      <c r="K3089" s="78"/>
      <c r="L3089" s="78"/>
      <c r="M3089" s="78"/>
      <c r="N3089" s="78"/>
      <c r="O3089" s="78"/>
      <c r="P3089" s="6"/>
      <c r="Q3089" s="6"/>
      <c r="R3089" s="6"/>
      <c r="S3089" s="6"/>
      <c r="T3089" s="6"/>
      <c r="U3089" s="6"/>
      <c r="V3089" s="6"/>
    </row>
    <row r="3090" spans="2:22" s="77" customFormat="1" x14ac:dyDescent="0.2">
      <c r="B3090" s="128"/>
      <c r="E3090" s="78"/>
      <c r="F3090" s="166"/>
      <c r="G3090" s="78"/>
      <c r="H3090" s="161"/>
      <c r="I3090" s="161"/>
      <c r="J3090" s="161"/>
      <c r="K3090" s="78"/>
      <c r="L3090" s="78"/>
      <c r="M3090" s="78"/>
      <c r="N3090" s="78"/>
      <c r="O3090" s="78"/>
      <c r="P3090" s="6"/>
      <c r="Q3090" s="6"/>
      <c r="R3090" s="6"/>
      <c r="S3090" s="6"/>
      <c r="T3090" s="6"/>
      <c r="U3090" s="6"/>
      <c r="V3090" s="6"/>
    </row>
    <row r="3091" spans="2:22" s="77" customFormat="1" x14ac:dyDescent="0.2">
      <c r="B3091" s="128"/>
      <c r="E3091" s="78"/>
      <c r="F3091" s="166"/>
      <c r="G3091" s="78"/>
      <c r="H3091" s="161"/>
      <c r="I3091" s="161"/>
      <c r="J3091" s="161"/>
      <c r="K3091" s="78"/>
      <c r="L3091" s="78"/>
      <c r="M3091" s="78"/>
      <c r="N3091" s="78"/>
      <c r="O3091" s="78"/>
      <c r="P3091" s="6"/>
      <c r="Q3091" s="6"/>
      <c r="R3091" s="6"/>
      <c r="S3091" s="6"/>
      <c r="T3091" s="6"/>
      <c r="U3091" s="6"/>
      <c r="V3091" s="6"/>
    </row>
    <row r="3092" spans="2:22" s="77" customFormat="1" x14ac:dyDescent="0.2">
      <c r="B3092" s="128"/>
      <c r="E3092" s="78"/>
      <c r="F3092" s="166"/>
      <c r="G3092" s="78"/>
      <c r="H3092" s="161"/>
      <c r="I3092" s="161"/>
      <c r="J3092" s="161"/>
      <c r="K3092" s="78"/>
      <c r="L3092" s="78"/>
      <c r="M3092" s="78"/>
      <c r="N3092" s="78"/>
      <c r="O3092" s="78"/>
      <c r="P3092" s="6"/>
      <c r="Q3092" s="6"/>
      <c r="R3092" s="6"/>
      <c r="S3092" s="6"/>
      <c r="T3092" s="6"/>
      <c r="U3092" s="6"/>
      <c r="V3092" s="6"/>
    </row>
    <row r="3093" spans="2:22" s="77" customFormat="1" x14ac:dyDescent="0.2">
      <c r="B3093" s="128"/>
      <c r="E3093" s="78"/>
      <c r="F3093" s="166"/>
      <c r="G3093" s="78"/>
      <c r="H3093" s="161"/>
      <c r="I3093" s="161"/>
      <c r="J3093" s="161"/>
      <c r="K3093" s="78"/>
      <c r="L3093" s="78"/>
      <c r="M3093" s="78"/>
      <c r="N3093" s="78"/>
      <c r="O3093" s="78"/>
      <c r="P3093" s="6"/>
      <c r="Q3093" s="6"/>
      <c r="R3093" s="6"/>
      <c r="S3093" s="6"/>
      <c r="T3093" s="6"/>
      <c r="U3093" s="6"/>
      <c r="V3093" s="6"/>
    </row>
    <row r="3094" spans="2:22" s="77" customFormat="1" x14ac:dyDescent="0.2">
      <c r="B3094" s="128"/>
      <c r="E3094" s="78"/>
      <c r="F3094" s="166"/>
      <c r="G3094" s="78"/>
      <c r="H3094" s="161"/>
      <c r="I3094" s="161"/>
      <c r="J3094" s="161"/>
      <c r="K3094" s="78"/>
      <c r="L3094" s="78"/>
      <c r="M3094" s="78"/>
      <c r="N3094" s="78"/>
      <c r="O3094" s="78"/>
      <c r="P3094" s="6"/>
      <c r="Q3094" s="6"/>
      <c r="R3094" s="6"/>
      <c r="S3094" s="6"/>
      <c r="T3094" s="6"/>
      <c r="U3094" s="6"/>
      <c r="V3094" s="6"/>
    </row>
    <row r="3095" spans="2:22" s="77" customFormat="1" x14ac:dyDescent="0.2">
      <c r="B3095" s="128"/>
      <c r="E3095" s="78"/>
      <c r="F3095" s="166"/>
      <c r="G3095" s="78"/>
      <c r="H3095" s="161"/>
      <c r="I3095" s="161"/>
      <c r="J3095" s="161"/>
      <c r="K3095" s="78"/>
      <c r="L3095" s="78"/>
      <c r="M3095" s="78"/>
      <c r="N3095" s="78"/>
      <c r="O3095" s="78"/>
      <c r="P3095" s="6"/>
      <c r="Q3095" s="6"/>
      <c r="R3095" s="6"/>
      <c r="S3095" s="6"/>
      <c r="T3095" s="6"/>
      <c r="U3095" s="6"/>
      <c r="V3095" s="6"/>
    </row>
    <row r="3096" spans="2:22" s="77" customFormat="1" x14ac:dyDescent="0.2">
      <c r="B3096" s="128"/>
      <c r="E3096" s="78"/>
      <c r="F3096" s="166"/>
      <c r="G3096" s="78"/>
      <c r="H3096" s="161"/>
      <c r="I3096" s="161"/>
      <c r="J3096" s="161"/>
      <c r="K3096" s="78"/>
      <c r="L3096" s="78"/>
      <c r="M3096" s="78"/>
      <c r="N3096" s="78"/>
      <c r="O3096" s="78"/>
      <c r="P3096" s="6"/>
      <c r="Q3096" s="6"/>
      <c r="R3096" s="6"/>
      <c r="S3096" s="6"/>
      <c r="T3096" s="6"/>
      <c r="U3096" s="6"/>
      <c r="V3096" s="6"/>
    </row>
    <row r="3097" spans="2:22" s="77" customFormat="1" x14ac:dyDescent="0.2">
      <c r="B3097" s="128"/>
      <c r="E3097" s="78"/>
      <c r="F3097" s="166"/>
      <c r="G3097" s="78"/>
      <c r="H3097" s="161"/>
      <c r="I3097" s="161"/>
      <c r="J3097" s="161"/>
      <c r="K3097" s="78"/>
      <c r="L3097" s="78"/>
      <c r="M3097" s="78"/>
      <c r="N3097" s="78"/>
      <c r="O3097" s="78"/>
      <c r="P3097" s="6"/>
      <c r="Q3097" s="6"/>
      <c r="R3097" s="6"/>
      <c r="S3097" s="6"/>
      <c r="T3097" s="6"/>
      <c r="U3097" s="6"/>
      <c r="V3097" s="6"/>
    </row>
    <row r="3098" spans="2:22" s="77" customFormat="1" x14ac:dyDescent="0.2">
      <c r="B3098" s="128"/>
      <c r="E3098" s="78"/>
      <c r="F3098" s="166"/>
      <c r="G3098" s="78"/>
      <c r="H3098" s="161"/>
      <c r="I3098" s="161"/>
      <c r="J3098" s="161"/>
      <c r="K3098" s="78"/>
      <c r="L3098" s="78"/>
      <c r="M3098" s="78"/>
      <c r="N3098" s="78"/>
      <c r="O3098" s="78"/>
      <c r="P3098" s="6"/>
      <c r="Q3098" s="6"/>
      <c r="R3098" s="6"/>
      <c r="S3098" s="6"/>
      <c r="T3098" s="6"/>
      <c r="U3098" s="6"/>
      <c r="V3098" s="6"/>
    </row>
    <row r="3099" spans="2:22" s="77" customFormat="1" x14ac:dyDescent="0.2">
      <c r="B3099" s="128"/>
      <c r="E3099" s="78"/>
      <c r="F3099" s="166"/>
      <c r="G3099" s="78"/>
      <c r="H3099" s="161"/>
      <c r="I3099" s="161"/>
      <c r="J3099" s="161"/>
      <c r="K3099" s="78"/>
      <c r="L3099" s="78"/>
      <c r="M3099" s="78"/>
      <c r="N3099" s="78"/>
      <c r="O3099" s="78"/>
      <c r="P3099" s="6"/>
      <c r="Q3099" s="6"/>
      <c r="R3099" s="6"/>
      <c r="S3099" s="6"/>
      <c r="T3099" s="6"/>
      <c r="U3099" s="6"/>
      <c r="V3099" s="6"/>
    </row>
    <row r="3100" spans="2:22" s="77" customFormat="1" x14ac:dyDescent="0.2">
      <c r="B3100" s="128"/>
      <c r="E3100" s="78"/>
      <c r="F3100" s="166"/>
      <c r="G3100" s="78"/>
      <c r="H3100" s="161"/>
      <c r="I3100" s="161"/>
      <c r="J3100" s="161"/>
      <c r="K3100" s="78"/>
      <c r="L3100" s="78"/>
      <c r="M3100" s="78"/>
      <c r="N3100" s="78"/>
      <c r="O3100" s="78"/>
      <c r="P3100" s="6"/>
      <c r="Q3100" s="6"/>
      <c r="R3100" s="6"/>
      <c r="S3100" s="6"/>
      <c r="T3100" s="6"/>
      <c r="U3100" s="6"/>
      <c r="V3100" s="6"/>
    </row>
    <row r="3101" spans="2:22" s="77" customFormat="1" x14ac:dyDescent="0.2">
      <c r="B3101" s="128"/>
      <c r="E3101" s="78"/>
      <c r="F3101" s="166"/>
      <c r="G3101" s="78"/>
      <c r="H3101" s="161"/>
      <c r="I3101" s="161"/>
      <c r="J3101" s="161"/>
      <c r="K3101" s="78"/>
      <c r="L3101" s="78"/>
      <c r="M3101" s="78"/>
      <c r="N3101" s="78"/>
      <c r="O3101" s="78"/>
      <c r="P3101" s="6"/>
      <c r="Q3101" s="6"/>
      <c r="R3101" s="6"/>
      <c r="S3101" s="6"/>
      <c r="T3101" s="6"/>
      <c r="U3101" s="6"/>
      <c r="V3101" s="6"/>
    </row>
    <row r="3102" spans="2:22" s="77" customFormat="1" x14ac:dyDescent="0.2">
      <c r="B3102" s="128"/>
      <c r="E3102" s="78"/>
      <c r="F3102" s="166"/>
      <c r="G3102" s="78"/>
      <c r="H3102" s="161"/>
      <c r="I3102" s="161"/>
      <c r="J3102" s="161"/>
      <c r="K3102" s="78"/>
      <c r="L3102" s="78"/>
      <c r="M3102" s="78"/>
      <c r="N3102" s="78"/>
      <c r="O3102" s="78"/>
      <c r="P3102" s="6"/>
      <c r="Q3102" s="6"/>
      <c r="R3102" s="6"/>
      <c r="S3102" s="6"/>
      <c r="T3102" s="6"/>
      <c r="U3102" s="6"/>
      <c r="V3102" s="6"/>
    </row>
    <row r="3103" spans="2:22" s="77" customFormat="1" x14ac:dyDescent="0.2">
      <c r="B3103" s="128"/>
      <c r="E3103" s="78"/>
      <c r="F3103" s="166"/>
      <c r="G3103" s="78"/>
      <c r="H3103" s="161"/>
      <c r="I3103" s="161"/>
      <c r="J3103" s="161"/>
      <c r="K3103" s="78"/>
      <c r="L3103" s="78"/>
      <c r="M3103" s="78"/>
      <c r="N3103" s="78"/>
      <c r="O3103" s="78"/>
      <c r="P3103" s="6"/>
      <c r="Q3103" s="6"/>
      <c r="R3103" s="6"/>
      <c r="S3103" s="6"/>
      <c r="T3103" s="6"/>
      <c r="U3103" s="6"/>
      <c r="V3103" s="6"/>
    </row>
    <row r="3104" spans="2:22" s="77" customFormat="1" x14ac:dyDescent="0.2">
      <c r="B3104" s="128"/>
      <c r="E3104" s="78"/>
      <c r="F3104" s="166"/>
      <c r="G3104" s="78"/>
      <c r="H3104" s="161"/>
      <c r="I3104" s="161"/>
      <c r="J3104" s="161"/>
      <c r="K3104" s="78"/>
      <c r="L3104" s="78"/>
      <c r="M3104" s="78"/>
      <c r="N3104" s="78"/>
      <c r="O3104" s="78"/>
      <c r="P3104" s="6"/>
      <c r="Q3104" s="6"/>
      <c r="R3104" s="6"/>
      <c r="S3104" s="6"/>
      <c r="T3104" s="6"/>
      <c r="U3104" s="6"/>
      <c r="V3104" s="6"/>
    </row>
    <row r="3105" spans="2:22" s="77" customFormat="1" x14ac:dyDescent="0.2">
      <c r="B3105" s="128"/>
      <c r="E3105" s="78"/>
      <c r="F3105" s="166"/>
      <c r="G3105" s="78"/>
      <c r="H3105" s="161"/>
      <c r="I3105" s="161"/>
      <c r="J3105" s="161"/>
      <c r="K3105" s="78"/>
      <c r="L3105" s="78"/>
      <c r="M3105" s="78"/>
      <c r="N3105" s="78"/>
      <c r="O3105" s="78"/>
      <c r="P3105" s="6"/>
      <c r="Q3105" s="6"/>
      <c r="R3105" s="6"/>
      <c r="S3105" s="6"/>
      <c r="T3105" s="6"/>
      <c r="U3105" s="6"/>
      <c r="V3105" s="6"/>
    </row>
    <row r="3106" spans="2:22" s="77" customFormat="1" x14ac:dyDescent="0.2">
      <c r="B3106" s="128"/>
      <c r="E3106" s="78"/>
      <c r="F3106" s="166"/>
      <c r="G3106" s="78"/>
      <c r="H3106" s="161"/>
      <c r="I3106" s="161"/>
      <c r="J3106" s="161"/>
      <c r="K3106" s="78"/>
      <c r="L3106" s="78"/>
      <c r="M3106" s="78"/>
      <c r="N3106" s="78"/>
      <c r="O3106" s="78"/>
      <c r="P3106" s="6"/>
      <c r="Q3106" s="6"/>
      <c r="R3106" s="6"/>
      <c r="S3106" s="6"/>
      <c r="T3106" s="6"/>
      <c r="U3106" s="6"/>
      <c r="V3106" s="6"/>
    </row>
    <row r="3107" spans="2:22" s="77" customFormat="1" x14ac:dyDescent="0.2">
      <c r="B3107" s="128"/>
      <c r="E3107" s="78"/>
      <c r="F3107" s="166"/>
      <c r="G3107" s="78"/>
      <c r="H3107" s="161"/>
      <c r="I3107" s="161"/>
      <c r="J3107" s="161"/>
      <c r="K3107" s="78"/>
      <c r="L3107" s="78"/>
      <c r="M3107" s="78"/>
      <c r="N3107" s="78"/>
      <c r="O3107" s="78"/>
      <c r="P3107" s="6"/>
      <c r="Q3107" s="6"/>
      <c r="R3107" s="6"/>
      <c r="S3107" s="6"/>
      <c r="T3107" s="6"/>
      <c r="U3107" s="6"/>
      <c r="V3107" s="6"/>
    </row>
    <row r="3108" spans="2:22" s="77" customFormat="1" x14ac:dyDescent="0.2">
      <c r="B3108" s="128"/>
      <c r="E3108" s="78"/>
      <c r="F3108" s="166"/>
      <c r="G3108" s="78"/>
      <c r="H3108" s="161"/>
      <c r="I3108" s="161"/>
      <c r="J3108" s="161"/>
      <c r="K3108" s="78"/>
      <c r="L3108" s="78"/>
      <c r="M3108" s="78"/>
      <c r="N3108" s="78"/>
      <c r="O3108" s="78"/>
      <c r="P3108" s="6"/>
      <c r="Q3108" s="6"/>
      <c r="R3108" s="6"/>
      <c r="S3108" s="6"/>
      <c r="T3108" s="6"/>
      <c r="U3108" s="6"/>
      <c r="V3108" s="6"/>
    </row>
    <row r="3109" spans="2:22" s="77" customFormat="1" x14ac:dyDescent="0.2">
      <c r="B3109" s="128"/>
      <c r="E3109" s="78"/>
      <c r="F3109" s="166"/>
      <c r="G3109" s="78"/>
      <c r="H3109" s="161"/>
      <c r="I3109" s="161"/>
      <c r="J3109" s="161"/>
      <c r="K3109" s="78"/>
      <c r="L3109" s="78"/>
      <c r="M3109" s="78"/>
      <c r="N3109" s="78"/>
      <c r="O3109" s="78"/>
      <c r="P3109" s="6"/>
      <c r="Q3109" s="6"/>
      <c r="R3109" s="6"/>
      <c r="S3109" s="6"/>
      <c r="T3109" s="6"/>
      <c r="U3109" s="6"/>
      <c r="V3109" s="6"/>
    </row>
    <row r="3110" spans="2:22" s="77" customFormat="1" x14ac:dyDescent="0.2">
      <c r="B3110" s="128"/>
      <c r="E3110" s="78"/>
      <c r="F3110" s="166"/>
      <c r="G3110" s="78"/>
      <c r="H3110" s="161"/>
      <c r="I3110" s="161"/>
      <c r="J3110" s="161"/>
      <c r="K3110" s="78"/>
      <c r="L3110" s="78"/>
      <c r="M3110" s="78"/>
      <c r="N3110" s="78"/>
      <c r="O3110" s="78"/>
      <c r="P3110" s="6"/>
      <c r="Q3110" s="6"/>
      <c r="R3110" s="6"/>
      <c r="S3110" s="6"/>
      <c r="T3110" s="6"/>
      <c r="U3110" s="6"/>
      <c r="V3110" s="6"/>
    </row>
    <row r="3111" spans="2:22" s="77" customFormat="1" x14ac:dyDescent="0.2">
      <c r="B3111" s="128"/>
      <c r="E3111" s="78"/>
      <c r="F3111" s="166"/>
      <c r="G3111" s="78"/>
      <c r="H3111" s="161"/>
      <c r="I3111" s="161"/>
      <c r="J3111" s="161"/>
      <c r="K3111" s="78"/>
      <c r="L3111" s="78"/>
      <c r="M3111" s="78"/>
      <c r="N3111" s="78"/>
      <c r="O3111" s="78"/>
      <c r="P3111" s="6"/>
      <c r="Q3111" s="6"/>
      <c r="R3111" s="6"/>
      <c r="S3111" s="6"/>
      <c r="T3111" s="6"/>
      <c r="U3111" s="6"/>
      <c r="V3111" s="6"/>
    </row>
    <row r="3112" spans="2:22" s="77" customFormat="1" x14ac:dyDescent="0.2">
      <c r="B3112" s="128"/>
      <c r="E3112" s="78"/>
      <c r="F3112" s="166"/>
      <c r="G3112" s="78"/>
      <c r="H3112" s="161"/>
      <c r="I3112" s="161"/>
      <c r="J3112" s="161"/>
      <c r="K3112" s="78"/>
      <c r="L3112" s="78"/>
      <c r="M3112" s="78"/>
      <c r="N3112" s="78"/>
      <c r="O3112" s="78"/>
      <c r="P3112" s="6"/>
      <c r="Q3112" s="6"/>
      <c r="R3112" s="6"/>
      <c r="S3112" s="6"/>
      <c r="T3112" s="6"/>
      <c r="U3112" s="6"/>
      <c r="V3112" s="6"/>
    </row>
    <row r="3113" spans="2:22" s="77" customFormat="1" x14ac:dyDescent="0.2">
      <c r="B3113" s="128"/>
      <c r="E3113" s="78"/>
      <c r="F3113" s="166"/>
      <c r="G3113" s="78"/>
      <c r="H3113" s="161"/>
      <c r="I3113" s="161"/>
      <c r="J3113" s="161"/>
      <c r="K3113" s="78"/>
      <c r="L3113" s="78"/>
      <c r="M3113" s="78"/>
      <c r="N3113" s="78"/>
      <c r="O3113" s="78"/>
      <c r="P3113" s="6"/>
      <c r="Q3113" s="6"/>
      <c r="R3113" s="6"/>
      <c r="S3113" s="6"/>
      <c r="T3113" s="6"/>
      <c r="U3113" s="6"/>
      <c r="V3113" s="6"/>
    </row>
    <row r="3114" spans="2:22" s="77" customFormat="1" x14ac:dyDescent="0.2">
      <c r="B3114" s="128"/>
      <c r="E3114" s="78"/>
      <c r="F3114" s="166"/>
      <c r="G3114" s="78"/>
      <c r="H3114" s="161"/>
      <c r="I3114" s="161"/>
      <c r="J3114" s="161"/>
      <c r="K3114" s="78"/>
      <c r="L3114" s="78"/>
      <c r="M3114" s="78"/>
      <c r="N3114" s="78"/>
      <c r="O3114" s="78"/>
      <c r="P3114" s="6"/>
      <c r="Q3114" s="6"/>
      <c r="R3114" s="6"/>
      <c r="S3114" s="6"/>
      <c r="T3114" s="6"/>
      <c r="U3114" s="6"/>
      <c r="V3114" s="6"/>
    </row>
    <row r="3115" spans="2:22" s="77" customFormat="1" x14ac:dyDescent="0.2">
      <c r="B3115" s="128"/>
      <c r="E3115" s="78"/>
      <c r="F3115" s="166"/>
      <c r="G3115" s="78"/>
      <c r="H3115" s="161"/>
      <c r="I3115" s="161"/>
      <c r="J3115" s="161"/>
      <c r="K3115" s="78"/>
      <c r="L3115" s="78"/>
      <c r="M3115" s="78"/>
      <c r="N3115" s="78"/>
      <c r="O3115" s="78"/>
      <c r="P3115" s="6"/>
      <c r="Q3115" s="6"/>
      <c r="R3115" s="6"/>
      <c r="S3115" s="6"/>
      <c r="T3115" s="6"/>
      <c r="U3115" s="6"/>
      <c r="V3115" s="6"/>
    </row>
    <row r="3116" spans="2:22" s="77" customFormat="1" x14ac:dyDescent="0.2">
      <c r="B3116" s="128"/>
      <c r="E3116" s="78"/>
      <c r="F3116" s="166"/>
      <c r="G3116" s="78"/>
      <c r="H3116" s="161"/>
      <c r="I3116" s="161"/>
      <c r="J3116" s="161"/>
      <c r="K3116" s="78"/>
      <c r="L3116" s="78"/>
      <c r="M3116" s="78"/>
      <c r="N3116" s="78"/>
      <c r="O3116" s="78"/>
      <c r="P3116" s="6"/>
      <c r="Q3116" s="6"/>
      <c r="R3116" s="6"/>
      <c r="S3116" s="6"/>
      <c r="T3116" s="6"/>
      <c r="U3116" s="6"/>
      <c r="V3116" s="6"/>
    </row>
    <row r="3117" spans="2:22" s="77" customFormat="1" x14ac:dyDescent="0.2">
      <c r="B3117" s="128"/>
      <c r="E3117" s="78"/>
      <c r="F3117" s="166"/>
      <c r="G3117" s="78"/>
      <c r="H3117" s="161"/>
      <c r="I3117" s="161"/>
      <c r="J3117" s="161"/>
      <c r="K3117" s="78"/>
      <c r="L3117" s="78"/>
      <c r="M3117" s="78"/>
      <c r="N3117" s="78"/>
      <c r="O3117" s="78"/>
      <c r="P3117" s="6"/>
      <c r="Q3117" s="6"/>
      <c r="R3117" s="6"/>
      <c r="S3117" s="6"/>
      <c r="T3117" s="6"/>
      <c r="U3117" s="6"/>
      <c r="V3117" s="6"/>
    </row>
    <row r="3118" spans="2:22" s="77" customFormat="1" x14ac:dyDescent="0.2">
      <c r="B3118" s="128"/>
      <c r="E3118" s="78"/>
      <c r="F3118" s="166"/>
      <c r="G3118" s="78"/>
      <c r="H3118" s="161"/>
      <c r="I3118" s="161"/>
      <c r="J3118" s="161"/>
      <c r="K3118" s="78"/>
      <c r="L3118" s="78"/>
      <c r="M3118" s="78"/>
      <c r="N3118" s="78"/>
      <c r="O3118" s="78"/>
      <c r="P3118" s="6"/>
      <c r="Q3118" s="6"/>
      <c r="R3118" s="6"/>
      <c r="S3118" s="6"/>
      <c r="T3118" s="6"/>
      <c r="U3118" s="6"/>
      <c r="V3118" s="6"/>
    </row>
    <row r="3119" spans="2:22" s="77" customFormat="1" x14ac:dyDescent="0.2">
      <c r="B3119" s="128"/>
      <c r="E3119" s="78"/>
      <c r="F3119" s="166"/>
      <c r="G3119" s="78"/>
      <c r="H3119" s="161"/>
      <c r="I3119" s="161"/>
      <c r="J3119" s="161"/>
      <c r="K3119" s="78"/>
      <c r="L3119" s="78"/>
      <c r="M3119" s="78"/>
      <c r="N3119" s="78"/>
      <c r="O3119" s="78"/>
      <c r="P3119" s="6"/>
      <c r="Q3119" s="6"/>
      <c r="R3119" s="6"/>
      <c r="S3119" s="6"/>
      <c r="T3119" s="6"/>
      <c r="U3119" s="6"/>
      <c r="V3119" s="6"/>
    </row>
    <row r="3120" spans="2:22" s="77" customFormat="1" x14ac:dyDescent="0.2">
      <c r="B3120" s="128"/>
      <c r="E3120" s="78"/>
      <c r="F3120" s="166"/>
      <c r="G3120" s="78"/>
      <c r="H3120" s="161"/>
      <c r="I3120" s="161"/>
      <c r="J3120" s="161"/>
      <c r="K3120" s="78"/>
      <c r="L3120" s="78"/>
      <c r="M3120" s="78"/>
      <c r="N3120" s="78"/>
      <c r="O3120" s="78"/>
      <c r="P3120" s="6"/>
      <c r="Q3120" s="6"/>
      <c r="R3120" s="6"/>
      <c r="S3120" s="6"/>
      <c r="T3120" s="6"/>
      <c r="U3120" s="6"/>
      <c r="V3120" s="6"/>
    </row>
    <row r="3121" spans="2:22" s="77" customFormat="1" x14ac:dyDescent="0.2">
      <c r="B3121" s="128"/>
      <c r="E3121" s="78"/>
      <c r="F3121" s="166"/>
      <c r="G3121" s="78"/>
      <c r="H3121" s="161"/>
      <c r="I3121" s="161"/>
      <c r="J3121" s="161"/>
      <c r="K3121" s="78"/>
      <c r="L3121" s="78"/>
      <c r="M3121" s="78"/>
      <c r="N3121" s="78"/>
      <c r="O3121" s="78"/>
      <c r="P3121" s="6"/>
      <c r="Q3121" s="6"/>
      <c r="R3121" s="6"/>
      <c r="S3121" s="6"/>
      <c r="T3121" s="6"/>
      <c r="U3121" s="6"/>
      <c r="V3121" s="6"/>
    </row>
    <row r="3122" spans="2:22" s="77" customFormat="1" x14ac:dyDescent="0.2">
      <c r="B3122" s="128"/>
      <c r="E3122" s="78"/>
      <c r="F3122" s="166"/>
      <c r="G3122" s="78"/>
      <c r="H3122" s="161"/>
      <c r="I3122" s="161"/>
      <c r="J3122" s="161"/>
      <c r="K3122" s="78"/>
      <c r="L3122" s="78"/>
      <c r="M3122" s="78"/>
      <c r="N3122" s="78"/>
      <c r="O3122" s="78"/>
      <c r="P3122" s="6"/>
      <c r="Q3122" s="6"/>
      <c r="R3122" s="6"/>
      <c r="S3122" s="6"/>
      <c r="T3122" s="6"/>
      <c r="U3122" s="6"/>
      <c r="V3122" s="6"/>
    </row>
    <row r="3123" spans="2:22" s="77" customFormat="1" x14ac:dyDescent="0.2">
      <c r="B3123" s="128"/>
      <c r="E3123" s="78"/>
      <c r="F3123" s="166"/>
      <c r="G3123" s="78"/>
      <c r="H3123" s="161"/>
      <c r="I3123" s="161"/>
      <c r="J3123" s="161"/>
      <c r="K3123" s="78"/>
      <c r="L3123" s="78"/>
      <c r="M3123" s="78"/>
      <c r="N3123" s="78"/>
      <c r="O3123" s="78"/>
      <c r="P3123" s="6"/>
      <c r="Q3123" s="6"/>
      <c r="R3123" s="6"/>
      <c r="S3123" s="6"/>
      <c r="T3123" s="6"/>
      <c r="U3123" s="6"/>
      <c r="V3123" s="6"/>
    </row>
    <row r="3124" spans="2:22" s="77" customFormat="1" x14ac:dyDescent="0.2">
      <c r="B3124" s="128"/>
      <c r="E3124" s="78"/>
      <c r="F3124" s="166"/>
      <c r="G3124" s="78"/>
      <c r="H3124" s="161"/>
      <c r="I3124" s="161"/>
      <c r="J3124" s="161"/>
      <c r="K3124" s="78"/>
      <c r="L3124" s="78"/>
      <c r="M3124" s="78"/>
      <c r="N3124" s="78"/>
      <c r="O3124" s="78"/>
      <c r="P3124" s="6"/>
      <c r="Q3124" s="6"/>
      <c r="R3124" s="6"/>
      <c r="S3124" s="6"/>
      <c r="T3124" s="6"/>
      <c r="U3124" s="6"/>
      <c r="V3124" s="6"/>
    </row>
    <row r="3125" spans="2:22" s="77" customFormat="1" x14ac:dyDescent="0.2">
      <c r="B3125" s="128"/>
      <c r="E3125" s="78"/>
      <c r="F3125" s="166"/>
      <c r="G3125" s="78"/>
      <c r="H3125" s="161"/>
      <c r="I3125" s="161"/>
      <c r="J3125" s="161"/>
      <c r="K3125" s="78"/>
      <c r="L3125" s="78"/>
      <c r="M3125" s="78"/>
      <c r="N3125" s="78"/>
      <c r="O3125" s="78"/>
      <c r="P3125" s="6"/>
      <c r="Q3125" s="6"/>
      <c r="R3125" s="6"/>
      <c r="S3125" s="6"/>
      <c r="T3125" s="6"/>
      <c r="U3125" s="6"/>
      <c r="V3125" s="6"/>
    </row>
    <row r="3126" spans="2:22" s="77" customFormat="1" x14ac:dyDescent="0.2">
      <c r="B3126" s="128"/>
      <c r="E3126" s="78"/>
      <c r="F3126" s="166"/>
      <c r="G3126" s="78"/>
      <c r="H3126" s="161"/>
      <c r="I3126" s="161"/>
      <c r="J3126" s="161"/>
      <c r="K3126" s="78"/>
      <c r="L3126" s="78"/>
      <c r="M3126" s="78"/>
      <c r="N3126" s="78"/>
      <c r="O3126" s="78"/>
      <c r="P3126" s="6"/>
      <c r="Q3126" s="6"/>
      <c r="R3126" s="6"/>
      <c r="S3126" s="6"/>
      <c r="T3126" s="6"/>
      <c r="U3126" s="6"/>
      <c r="V3126" s="6"/>
    </row>
    <row r="3127" spans="2:22" s="77" customFormat="1" x14ac:dyDescent="0.2">
      <c r="B3127" s="128"/>
      <c r="E3127" s="78"/>
      <c r="F3127" s="166"/>
      <c r="G3127" s="78"/>
      <c r="H3127" s="161"/>
      <c r="I3127" s="161"/>
      <c r="J3127" s="161"/>
      <c r="K3127" s="78"/>
      <c r="L3127" s="78"/>
      <c r="M3127" s="78"/>
      <c r="N3127" s="78"/>
      <c r="O3127" s="78"/>
      <c r="P3127" s="6"/>
      <c r="Q3127" s="6"/>
      <c r="R3127" s="6"/>
      <c r="S3127" s="6"/>
      <c r="T3127" s="6"/>
      <c r="U3127" s="6"/>
      <c r="V3127" s="6"/>
    </row>
    <row r="3128" spans="2:22" s="77" customFormat="1" x14ac:dyDescent="0.2">
      <c r="B3128" s="128"/>
      <c r="E3128" s="78"/>
      <c r="F3128" s="166"/>
      <c r="G3128" s="78"/>
      <c r="H3128" s="161"/>
      <c r="I3128" s="161"/>
      <c r="J3128" s="161"/>
      <c r="K3128" s="78"/>
      <c r="L3128" s="78"/>
      <c r="M3128" s="78"/>
      <c r="N3128" s="78"/>
      <c r="O3128" s="78"/>
      <c r="P3128" s="6"/>
      <c r="Q3128" s="6"/>
      <c r="R3128" s="6"/>
      <c r="S3128" s="6"/>
      <c r="T3128" s="6"/>
      <c r="U3128" s="6"/>
      <c r="V3128" s="6"/>
    </row>
    <row r="3129" spans="2:22" s="77" customFormat="1" x14ac:dyDescent="0.2">
      <c r="B3129" s="128"/>
      <c r="E3129" s="78"/>
      <c r="F3129" s="166"/>
      <c r="G3129" s="78"/>
      <c r="H3129" s="161"/>
      <c r="I3129" s="161"/>
      <c r="J3129" s="161"/>
      <c r="K3129" s="78"/>
      <c r="L3129" s="78"/>
      <c r="M3129" s="78"/>
      <c r="N3129" s="78"/>
      <c r="O3129" s="78"/>
      <c r="P3129" s="6"/>
      <c r="Q3129" s="6"/>
      <c r="R3129" s="6"/>
      <c r="S3129" s="6"/>
      <c r="T3129" s="6"/>
      <c r="U3129" s="6"/>
      <c r="V3129" s="6"/>
    </row>
    <row r="3130" spans="2:22" s="77" customFormat="1" x14ac:dyDescent="0.2">
      <c r="B3130" s="128"/>
      <c r="E3130" s="78"/>
      <c r="F3130" s="166"/>
      <c r="G3130" s="78"/>
      <c r="H3130" s="161"/>
      <c r="I3130" s="161"/>
      <c r="J3130" s="161"/>
      <c r="K3130" s="78"/>
      <c r="L3130" s="78"/>
      <c r="M3130" s="78"/>
      <c r="N3130" s="78"/>
      <c r="O3130" s="78"/>
      <c r="P3130" s="6"/>
      <c r="Q3130" s="6"/>
      <c r="R3130" s="6"/>
      <c r="S3130" s="6"/>
      <c r="T3130" s="6"/>
      <c r="U3130" s="6"/>
      <c r="V3130" s="6"/>
    </row>
    <row r="3131" spans="2:22" s="77" customFormat="1" x14ac:dyDescent="0.2">
      <c r="B3131" s="128"/>
      <c r="E3131" s="78"/>
      <c r="F3131" s="166"/>
      <c r="G3131" s="78"/>
      <c r="H3131" s="161"/>
      <c r="I3131" s="161"/>
      <c r="J3131" s="161"/>
      <c r="K3131" s="78"/>
      <c r="L3131" s="78"/>
      <c r="M3131" s="78"/>
      <c r="N3131" s="78"/>
      <c r="O3131" s="78"/>
      <c r="P3131" s="6"/>
      <c r="Q3131" s="6"/>
      <c r="R3131" s="6"/>
      <c r="S3131" s="6"/>
      <c r="T3131" s="6"/>
      <c r="U3131" s="6"/>
      <c r="V3131" s="6"/>
    </row>
    <row r="3132" spans="2:22" s="77" customFormat="1" x14ac:dyDescent="0.2">
      <c r="B3132" s="128"/>
      <c r="E3132" s="78"/>
      <c r="F3132" s="166"/>
      <c r="G3132" s="78"/>
      <c r="H3132" s="161"/>
      <c r="I3132" s="161"/>
      <c r="J3132" s="161"/>
      <c r="K3132" s="78"/>
      <c r="L3132" s="78"/>
      <c r="M3132" s="78"/>
      <c r="N3132" s="78"/>
      <c r="O3132" s="78"/>
      <c r="P3132" s="6"/>
      <c r="Q3132" s="6"/>
      <c r="R3132" s="6"/>
      <c r="S3132" s="6"/>
      <c r="T3132" s="6"/>
      <c r="U3132" s="6"/>
      <c r="V3132" s="6"/>
    </row>
    <row r="3133" spans="2:22" s="77" customFormat="1" x14ac:dyDescent="0.2">
      <c r="B3133" s="128"/>
      <c r="E3133" s="78"/>
      <c r="F3133" s="166"/>
      <c r="G3133" s="78"/>
      <c r="H3133" s="161"/>
      <c r="I3133" s="161"/>
      <c r="J3133" s="161"/>
      <c r="K3133" s="78"/>
      <c r="L3133" s="78"/>
      <c r="M3133" s="78"/>
      <c r="N3133" s="78"/>
      <c r="O3133" s="78"/>
      <c r="P3133" s="6"/>
      <c r="Q3133" s="6"/>
      <c r="R3133" s="6"/>
      <c r="S3133" s="6"/>
      <c r="T3133" s="6"/>
      <c r="U3133" s="6"/>
      <c r="V3133" s="6"/>
    </row>
    <row r="3134" spans="2:22" s="77" customFormat="1" x14ac:dyDescent="0.2">
      <c r="B3134" s="128"/>
      <c r="E3134" s="78"/>
      <c r="F3134" s="166"/>
      <c r="G3134" s="78"/>
      <c r="H3134" s="161"/>
      <c r="I3134" s="161"/>
      <c r="J3134" s="161"/>
      <c r="K3134" s="78"/>
      <c r="L3134" s="78"/>
      <c r="M3134" s="78"/>
      <c r="N3134" s="78"/>
      <c r="O3134" s="78"/>
      <c r="P3134" s="6"/>
      <c r="Q3134" s="6"/>
      <c r="R3134" s="6"/>
      <c r="S3134" s="6"/>
      <c r="T3134" s="6"/>
      <c r="U3134" s="6"/>
      <c r="V3134" s="6"/>
    </row>
    <row r="3135" spans="2:22" s="77" customFormat="1" x14ac:dyDescent="0.2">
      <c r="B3135" s="128"/>
      <c r="E3135" s="78"/>
      <c r="F3135" s="166"/>
      <c r="G3135" s="78"/>
      <c r="H3135" s="161"/>
      <c r="I3135" s="161"/>
      <c r="J3135" s="161"/>
      <c r="K3135" s="78"/>
      <c r="L3135" s="78"/>
      <c r="M3135" s="78"/>
      <c r="N3135" s="78"/>
      <c r="O3135" s="78"/>
      <c r="P3135" s="6"/>
      <c r="Q3135" s="6"/>
      <c r="R3135" s="6"/>
      <c r="S3135" s="6"/>
      <c r="T3135" s="6"/>
      <c r="U3135" s="6"/>
      <c r="V3135" s="6"/>
    </row>
    <row r="3136" spans="2:22" s="77" customFormat="1" x14ac:dyDescent="0.2">
      <c r="B3136" s="128"/>
      <c r="E3136" s="78"/>
      <c r="F3136" s="166"/>
      <c r="G3136" s="78"/>
      <c r="H3136" s="161"/>
      <c r="I3136" s="161"/>
      <c r="J3136" s="161"/>
      <c r="K3136" s="78"/>
      <c r="L3136" s="78"/>
      <c r="M3136" s="78"/>
      <c r="N3136" s="78"/>
      <c r="O3136" s="78"/>
      <c r="P3136" s="6"/>
      <c r="Q3136" s="6"/>
      <c r="R3136" s="6"/>
      <c r="S3136" s="6"/>
      <c r="T3136" s="6"/>
      <c r="U3136" s="6"/>
      <c r="V3136" s="6"/>
    </row>
    <row r="3137" spans="2:22" s="77" customFormat="1" x14ac:dyDescent="0.2">
      <c r="B3137" s="128"/>
      <c r="E3137" s="78"/>
      <c r="F3137" s="166"/>
      <c r="G3137" s="78"/>
      <c r="H3137" s="161"/>
      <c r="I3137" s="161"/>
      <c r="J3137" s="161"/>
      <c r="K3137" s="78"/>
      <c r="L3137" s="78"/>
      <c r="M3137" s="78"/>
      <c r="N3137" s="78"/>
      <c r="O3137" s="78"/>
      <c r="P3137" s="6"/>
      <c r="Q3137" s="6"/>
      <c r="R3137" s="6"/>
      <c r="S3137" s="6"/>
      <c r="T3137" s="6"/>
      <c r="U3137" s="6"/>
      <c r="V3137" s="6"/>
    </row>
    <row r="3138" spans="2:22" s="77" customFormat="1" x14ac:dyDescent="0.2">
      <c r="B3138" s="128"/>
      <c r="E3138" s="78"/>
      <c r="F3138" s="166"/>
      <c r="G3138" s="78"/>
      <c r="H3138" s="161"/>
      <c r="I3138" s="161"/>
      <c r="J3138" s="161"/>
      <c r="K3138" s="78"/>
      <c r="L3138" s="78"/>
      <c r="M3138" s="78"/>
      <c r="N3138" s="78"/>
      <c r="O3138" s="78"/>
      <c r="P3138" s="6"/>
      <c r="Q3138" s="6"/>
      <c r="R3138" s="6"/>
      <c r="S3138" s="6"/>
      <c r="T3138" s="6"/>
      <c r="U3138" s="6"/>
      <c r="V3138" s="6"/>
    </row>
    <row r="3139" spans="2:22" s="77" customFormat="1" x14ac:dyDescent="0.2">
      <c r="B3139" s="128"/>
      <c r="E3139" s="78"/>
      <c r="F3139" s="166"/>
      <c r="G3139" s="78"/>
      <c r="H3139" s="161"/>
      <c r="I3139" s="161"/>
      <c r="J3139" s="161"/>
      <c r="K3139" s="78"/>
      <c r="L3139" s="78"/>
      <c r="M3139" s="78"/>
      <c r="N3139" s="78"/>
      <c r="O3139" s="78"/>
      <c r="P3139" s="6"/>
      <c r="Q3139" s="6"/>
      <c r="R3139" s="6"/>
      <c r="S3139" s="6"/>
      <c r="T3139" s="6"/>
      <c r="U3139" s="6"/>
      <c r="V3139" s="6"/>
    </row>
    <row r="3140" spans="2:22" s="77" customFormat="1" x14ac:dyDescent="0.2">
      <c r="B3140" s="128"/>
      <c r="E3140" s="78"/>
      <c r="F3140" s="166"/>
      <c r="G3140" s="78"/>
      <c r="H3140" s="161"/>
      <c r="I3140" s="161"/>
      <c r="J3140" s="161"/>
      <c r="K3140" s="78"/>
      <c r="L3140" s="78"/>
      <c r="M3140" s="78"/>
      <c r="N3140" s="78"/>
      <c r="O3140" s="78"/>
      <c r="P3140" s="6"/>
      <c r="Q3140" s="6"/>
      <c r="R3140" s="6"/>
      <c r="S3140" s="6"/>
      <c r="T3140" s="6"/>
      <c r="U3140" s="6"/>
      <c r="V3140" s="6"/>
    </row>
    <row r="3141" spans="2:22" s="77" customFormat="1" x14ac:dyDescent="0.2">
      <c r="B3141" s="128"/>
      <c r="E3141" s="78"/>
      <c r="F3141" s="166"/>
      <c r="G3141" s="78"/>
      <c r="H3141" s="161"/>
      <c r="I3141" s="161"/>
      <c r="J3141" s="161"/>
      <c r="K3141" s="78"/>
      <c r="L3141" s="78"/>
      <c r="M3141" s="78"/>
      <c r="N3141" s="78"/>
      <c r="O3141" s="78"/>
      <c r="P3141" s="6"/>
      <c r="Q3141" s="6"/>
      <c r="R3141" s="6"/>
      <c r="S3141" s="6"/>
      <c r="T3141" s="6"/>
      <c r="U3141" s="6"/>
      <c r="V3141" s="6"/>
    </row>
    <row r="3142" spans="2:22" s="77" customFormat="1" x14ac:dyDescent="0.2">
      <c r="B3142" s="128"/>
      <c r="E3142" s="78"/>
      <c r="F3142" s="166"/>
      <c r="G3142" s="78"/>
      <c r="H3142" s="161"/>
      <c r="I3142" s="161"/>
      <c r="J3142" s="161"/>
      <c r="K3142" s="78"/>
      <c r="L3142" s="78"/>
      <c r="M3142" s="78"/>
      <c r="N3142" s="78"/>
      <c r="O3142" s="78"/>
      <c r="P3142" s="6"/>
      <c r="Q3142" s="6"/>
      <c r="R3142" s="6"/>
      <c r="S3142" s="6"/>
      <c r="T3142" s="6"/>
      <c r="U3142" s="6"/>
      <c r="V3142" s="6"/>
    </row>
    <row r="3143" spans="2:22" s="77" customFormat="1" x14ac:dyDescent="0.2">
      <c r="B3143" s="128"/>
      <c r="E3143" s="78"/>
      <c r="F3143" s="166"/>
      <c r="G3143" s="78"/>
      <c r="H3143" s="161"/>
      <c r="I3143" s="161"/>
      <c r="J3143" s="161"/>
      <c r="K3143" s="78"/>
      <c r="L3143" s="78"/>
      <c r="M3143" s="78"/>
      <c r="N3143" s="78"/>
      <c r="O3143" s="78"/>
      <c r="P3143" s="6"/>
      <c r="Q3143" s="6"/>
      <c r="R3143" s="6"/>
      <c r="S3143" s="6"/>
      <c r="T3143" s="6"/>
      <c r="U3143" s="6"/>
      <c r="V3143" s="6"/>
    </row>
    <row r="3144" spans="2:22" s="77" customFormat="1" x14ac:dyDescent="0.2">
      <c r="B3144" s="128"/>
      <c r="E3144" s="78"/>
      <c r="F3144" s="166"/>
      <c r="G3144" s="78"/>
      <c r="H3144" s="161"/>
      <c r="I3144" s="161"/>
      <c r="J3144" s="161"/>
      <c r="K3144" s="78"/>
      <c r="L3144" s="78"/>
      <c r="M3144" s="78"/>
      <c r="N3144" s="78"/>
      <c r="O3144" s="78"/>
      <c r="P3144" s="6"/>
      <c r="Q3144" s="6"/>
      <c r="R3144" s="6"/>
      <c r="S3144" s="6"/>
      <c r="T3144" s="6"/>
      <c r="U3144" s="6"/>
      <c r="V3144" s="6"/>
    </row>
    <row r="3145" spans="2:22" s="77" customFormat="1" x14ac:dyDescent="0.2">
      <c r="B3145" s="128"/>
      <c r="E3145" s="78"/>
      <c r="F3145" s="166"/>
      <c r="G3145" s="78"/>
      <c r="H3145" s="161"/>
      <c r="I3145" s="161"/>
      <c r="J3145" s="161"/>
      <c r="K3145" s="78"/>
      <c r="L3145" s="78"/>
      <c r="M3145" s="78"/>
      <c r="N3145" s="78"/>
      <c r="O3145" s="78"/>
      <c r="P3145" s="6"/>
      <c r="Q3145" s="6"/>
      <c r="R3145" s="6"/>
      <c r="S3145" s="6"/>
      <c r="T3145" s="6"/>
      <c r="U3145" s="6"/>
      <c r="V3145" s="6"/>
    </row>
    <row r="3146" spans="2:22" s="77" customFormat="1" x14ac:dyDescent="0.2">
      <c r="B3146" s="128"/>
      <c r="E3146" s="78"/>
      <c r="F3146" s="166"/>
      <c r="G3146" s="78"/>
      <c r="H3146" s="161"/>
      <c r="I3146" s="161"/>
      <c r="J3146" s="161"/>
      <c r="K3146" s="78"/>
      <c r="L3146" s="78"/>
      <c r="M3146" s="78"/>
      <c r="N3146" s="78"/>
      <c r="O3146" s="78"/>
      <c r="P3146" s="6"/>
      <c r="Q3146" s="6"/>
      <c r="R3146" s="6"/>
      <c r="S3146" s="6"/>
      <c r="T3146" s="6"/>
      <c r="U3146" s="6"/>
      <c r="V3146" s="6"/>
    </row>
    <row r="3147" spans="2:22" s="77" customFormat="1" x14ac:dyDescent="0.2">
      <c r="B3147" s="128"/>
      <c r="E3147" s="78"/>
      <c r="F3147" s="166"/>
      <c r="G3147" s="78"/>
      <c r="H3147" s="161"/>
      <c r="I3147" s="161"/>
      <c r="J3147" s="161"/>
      <c r="K3147" s="78"/>
      <c r="L3147" s="78"/>
      <c r="M3147" s="78"/>
      <c r="N3147" s="78"/>
      <c r="O3147" s="78"/>
      <c r="P3147" s="6"/>
      <c r="Q3147" s="6"/>
      <c r="R3147" s="6"/>
      <c r="S3147" s="6"/>
      <c r="T3147" s="6"/>
      <c r="U3147" s="6"/>
      <c r="V3147" s="6"/>
    </row>
    <row r="3148" spans="2:22" s="77" customFormat="1" x14ac:dyDescent="0.2">
      <c r="B3148" s="128"/>
      <c r="E3148" s="78"/>
      <c r="F3148" s="166"/>
      <c r="G3148" s="78"/>
      <c r="H3148" s="161"/>
      <c r="I3148" s="161"/>
      <c r="J3148" s="161"/>
      <c r="K3148" s="78"/>
      <c r="L3148" s="78"/>
      <c r="M3148" s="78"/>
      <c r="N3148" s="78"/>
      <c r="O3148" s="78"/>
      <c r="P3148" s="6"/>
      <c r="Q3148" s="6"/>
      <c r="R3148" s="6"/>
      <c r="S3148" s="6"/>
      <c r="T3148" s="6"/>
      <c r="U3148" s="6"/>
      <c r="V3148" s="6"/>
    </row>
    <row r="3149" spans="2:22" s="77" customFormat="1" x14ac:dyDescent="0.2">
      <c r="B3149" s="128"/>
      <c r="E3149" s="78"/>
      <c r="F3149" s="166"/>
      <c r="G3149" s="78"/>
      <c r="H3149" s="161"/>
      <c r="I3149" s="161"/>
      <c r="J3149" s="161"/>
      <c r="K3149" s="78"/>
      <c r="L3149" s="78"/>
      <c r="M3149" s="78"/>
      <c r="N3149" s="78"/>
      <c r="O3149" s="78"/>
      <c r="P3149" s="6"/>
      <c r="Q3149" s="6"/>
      <c r="R3149" s="6"/>
      <c r="S3149" s="6"/>
      <c r="T3149" s="6"/>
      <c r="U3149" s="6"/>
      <c r="V3149" s="6"/>
    </row>
    <row r="3150" spans="2:22" s="77" customFormat="1" x14ac:dyDescent="0.2">
      <c r="B3150" s="128"/>
      <c r="E3150" s="78"/>
      <c r="F3150" s="166"/>
      <c r="G3150" s="78"/>
      <c r="H3150" s="161"/>
      <c r="I3150" s="161"/>
      <c r="J3150" s="161"/>
      <c r="K3150" s="78"/>
      <c r="L3150" s="78"/>
      <c r="M3150" s="78"/>
      <c r="N3150" s="78"/>
      <c r="O3150" s="78"/>
      <c r="P3150" s="6"/>
      <c r="Q3150" s="6"/>
      <c r="R3150" s="6"/>
      <c r="S3150" s="6"/>
      <c r="T3150" s="6"/>
      <c r="U3150" s="6"/>
      <c r="V3150" s="6"/>
    </row>
    <row r="3151" spans="2:22" s="77" customFormat="1" x14ac:dyDescent="0.2">
      <c r="B3151" s="128"/>
      <c r="E3151" s="78"/>
      <c r="F3151" s="166"/>
      <c r="G3151" s="78"/>
      <c r="H3151" s="161"/>
      <c r="I3151" s="161"/>
      <c r="J3151" s="161"/>
      <c r="K3151" s="78"/>
      <c r="L3151" s="78"/>
      <c r="M3151" s="78"/>
      <c r="N3151" s="78"/>
      <c r="O3151" s="78"/>
      <c r="P3151" s="6"/>
      <c r="Q3151" s="6"/>
      <c r="R3151" s="6"/>
      <c r="S3151" s="6"/>
      <c r="T3151" s="6"/>
      <c r="U3151" s="6"/>
      <c r="V3151" s="6"/>
    </row>
    <row r="3152" spans="2:22" s="77" customFormat="1" x14ac:dyDescent="0.2">
      <c r="B3152" s="128"/>
      <c r="E3152" s="78"/>
      <c r="F3152" s="166"/>
      <c r="G3152" s="78"/>
      <c r="H3152" s="161"/>
      <c r="I3152" s="161"/>
      <c r="J3152" s="161"/>
      <c r="K3152" s="78"/>
      <c r="L3152" s="78"/>
      <c r="M3152" s="78"/>
      <c r="N3152" s="78"/>
      <c r="O3152" s="78"/>
      <c r="P3152" s="6"/>
      <c r="Q3152" s="6"/>
      <c r="R3152" s="6"/>
      <c r="S3152" s="6"/>
      <c r="T3152" s="6"/>
      <c r="U3152" s="6"/>
      <c r="V3152" s="6"/>
    </row>
    <row r="3153" spans="2:22" s="77" customFormat="1" x14ac:dyDescent="0.2">
      <c r="B3153" s="128"/>
      <c r="E3153" s="78"/>
      <c r="F3153" s="166"/>
      <c r="G3153" s="78"/>
      <c r="H3153" s="161"/>
      <c r="I3153" s="161"/>
      <c r="J3153" s="161"/>
      <c r="K3153" s="78"/>
      <c r="L3153" s="78"/>
      <c r="M3153" s="78"/>
      <c r="N3153" s="78"/>
      <c r="O3153" s="78"/>
      <c r="P3153" s="6"/>
      <c r="Q3153" s="6"/>
      <c r="R3153" s="6"/>
      <c r="S3153" s="6"/>
      <c r="T3153" s="6"/>
      <c r="U3153" s="6"/>
      <c r="V3153" s="6"/>
    </row>
    <row r="3154" spans="2:22" s="77" customFormat="1" x14ac:dyDescent="0.2">
      <c r="B3154" s="128"/>
      <c r="E3154" s="78"/>
      <c r="F3154" s="166"/>
      <c r="G3154" s="78"/>
      <c r="H3154" s="161"/>
      <c r="I3154" s="161"/>
      <c r="J3154" s="161"/>
      <c r="K3154" s="78"/>
      <c r="L3154" s="78"/>
      <c r="M3154" s="78"/>
      <c r="N3154" s="78"/>
      <c r="O3154" s="78"/>
      <c r="P3154" s="6"/>
      <c r="Q3154" s="6"/>
      <c r="R3154" s="6"/>
      <c r="S3154" s="6"/>
      <c r="T3154" s="6"/>
      <c r="U3154" s="6"/>
      <c r="V3154" s="6"/>
    </row>
    <row r="3155" spans="2:22" s="77" customFormat="1" x14ac:dyDescent="0.2">
      <c r="B3155" s="128"/>
      <c r="E3155" s="78"/>
      <c r="F3155" s="166"/>
      <c r="G3155" s="78"/>
      <c r="H3155" s="161"/>
      <c r="I3155" s="161"/>
      <c r="J3155" s="161"/>
      <c r="K3155" s="78"/>
      <c r="L3155" s="78"/>
      <c r="M3155" s="78"/>
      <c r="N3155" s="78"/>
      <c r="O3155" s="78"/>
      <c r="P3155" s="6"/>
      <c r="Q3155" s="6"/>
      <c r="R3155" s="6"/>
      <c r="S3155" s="6"/>
      <c r="T3155" s="6"/>
      <c r="U3155" s="6"/>
      <c r="V3155" s="6"/>
    </row>
    <row r="3156" spans="2:22" s="77" customFormat="1" x14ac:dyDescent="0.2">
      <c r="B3156" s="128"/>
      <c r="E3156" s="78"/>
      <c r="F3156" s="166"/>
      <c r="G3156" s="78"/>
      <c r="H3156" s="161"/>
      <c r="I3156" s="161"/>
      <c r="J3156" s="161"/>
      <c r="K3156" s="78"/>
      <c r="L3156" s="78"/>
      <c r="M3156" s="78"/>
      <c r="N3156" s="78"/>
      <c r="O3156" s="78"/>
      <c r="P3156" s="6"/>
      <c r="Q3156" s="6"/>
      <c r="R3156" s="6"/>
      <c r="S3156" s="6"/>
      <c r="T3156" s="6"/>
      <c r="U3156" s="6"/>
      <c r="V3156" s="6"/>
    </row>
    <row r="3157" spans="2:22" s="77" customFormat="1" x14ac:dyDescent="0.2">
      <c r="B3157" s="128"/>
      <c r="E3157" s="78"/>
      <c r="F3157" s="166"/>
      <c r="G3157" s="78"/>
      <c r="H3157" s="161"/>
      <c r="I3157" s="161"/>
      <c r="J3157" s="161"/>
      <c r="K3157" s="78"/>
      <c r="L3157" s="78"/>
      <c r="M3157" s="78"/>
      <c r="N3157" s="78"/>
      <c r="O3157" s="78"/>
      <c r="P3157" s="6"/>
      <c r="Q3157" s="6"/>
      <c r="R3157" s="6"/>
      <c r="S3157" s="6"/>
      <c r="T3157" s="6"/>
      <c r="U3157" s="6"/>
      <c r="V3157" s="6"/>
    </row>
    <row r="3158" spans="2:22" s="77" customFormat="1" x14ac:dyDescent="0.2">
      <c r="B3158" s="128"/>
      <c r="E3158" s="78"/>
      <c r="F3158" s="166"/>
      <c r="G3158" s="78"/>
      <c r="H3158" s="161"/>
      <c r="I3158" s="161"/>
      <c r="J3158" s="161"/>
      <c r="K3158" s="78"/>
      <c r="L3158" s="78"/>
      <c r="M3158" s="78"/>
      <c r="N3158" s="78"/>
      <c r="O3158" s="78"/>
      <c r="P3158" s="6"/>
      <c r="Q3158" s="6"/>
      <c r="R3158" s="6"/>
      <c r="S3158" s="6"/>
      <c r="T3158" s="6"/>
      <c r="U3158" s="6"/>
      <c r="V3158" s="6"/>
    </row>
    <row r="3159" spans="2:22" s="77" customFormat="1" x14ac:dyDescent="0.2">
      <c r="B3159" s="128"/>
      <c r="E3159" s="78"/>
      <c r="F3159" s="166"/>
      <c r="G3159" s="78"/>
      <c r="H3159" s="161"/>
      <c r="I3159" s="161"/>
      <c r="J3159" s="161"/>
      <c r="K3159" s="78"/>
      <c r="L3159" s="78"/>
      <c r="M3159" s="78"/>
      <c r="N3159" s="78"/>
      <c r="O3159" s="78"/>
      <c r="P3159" s="6"/>
      <c r="Q3159" s="6"/>
      <c r="R3159" s="6"/>
      <c r="S3159" s="6"/>
      <c r="T3159" s="6"/>
      <c r="U3159" s="6"/>
      <c r="V3159" s="6"/>
    </row>
    <row r="3160" spans="2:22" s="77" customFormat="1" x14ac:dyDescent="0.2">
      <c r="B3160" s="128"/>
      <c r="E3160" s="78"/>
      <c r="F3160" s="166"/>
      <c r="G3160" s="78"/>
      <c r="H3160" s="161"/>
      <c r="I3160" s="161"/>
      <c r="J3160" s="161"/>
      <c r="K3160" s="78"/>
      <c r="L3160" s="78"/>
      <c r="M3160" s="78"/>
      <c r="N3160" s="78"/>
      <c r="O3160" s="78"/>
      <c r="P3160" s="6"/>
      <c r="Q3160" s="6"/>
      <c r="R3160" s="6"/>
      <c r="S3160" s="6"/>
      <c r="T3160" s="6"/>
      <c r="U3160" s="6"/>
      <c r="V3160" s="6"/>
    </row>
    <row r="3161" spans="2:22" s="77" customFormat="1" x14ac:dyDescent="0.2">
      <c r="B3161" s="128"/>
      <c r="E3161" s="78"/>
      <c r="F3161" s="166"/>
      <c r="G3161" s="78"/>
      <c r="H3161" s="161"/>
      <c r="I3161" s="161"/>
      <c r="J3161" s="161"/>
      <c r="K3161" s="78"/>
      <c r="L3161" s="78"/>
      <c r="M3161" s="78"/>
      <c r="N3161" s="78"/>
      <c r="O3161" s="78"/>
      <c r="P3161" s="6"/>
      <c r="Q3161" s="6"/>
      <c r="R3161" s="6"/>
      <c r="S3161" s="6"/>
      <c r="T3161" s="6"/>
      <c r="U3161" s="6"/>
      <c r="V3161" s="6"/>
    </row>
    <row r="3162" spans="2:22" s="77" customFormat="1" x14ac:dyDescent="0.2">
      <c r="B3162" s="128"/>
      <c r="E3162" s="78"/>
      <c r="F3162" s="166"/>
      <c r="G3162" s="78"/>
      <c r="H3162" s="161"/>
      <c r="I3162" s="161"/>
      <c r="J3162" s="161"/>
      <c r="K3162" s="78"/>
      <c r="L3162" s="78"/>
      <c r="M3162" s="78"/>
      <c r="N3162" s="78"/>
      <c r="O3162" s="78"/>
      <c r="P3162" s="6"/>
      <c r="Q3162" s="6"/>
      <c r="R3162" s="6"/>
      <c r="S3162" s="6"/>
      <c r="T3162" s="6"/>
      <c r="U3162" s="6"/>
      <c r="V3162" s="6"/>
    </row>
    <row r="3163" spans="2:22" s="77" customFormat="1" x14ac:dyDescent="0.2">
      <c r="B3163" s="128"/>
      <c r="E3163" s="78"/>
      <c r="F3163" s="166"/>
      <c r="G3163" s="78"/>
      <c r="H3163" s="161"/>
      <c r="I3163" s="161"/>
      <c r="J3163" s="161"/>
      <c r="K3163" s="78"/>
      <c r="L3163" s="78"/>
      <c r="M3163" s="78"/>
      <c r="N3163" s="78"/>
      <c r="O3163" s="78"/>
      <c r="P3163" s="6"/>
      <c r="Q3163" s="6"/>
      <c r="R3163" s="6"/>
      <c r="S3163" s="6"/>
      <c r="T3163" s="6"/>
      <c r="U3163" s="6"/>
      <c r="V3163" s="6"/>
    </row>
    <row r="3164" spans="2:22" s="77" customFormat="1" x14ac:dyDescent="0.2">
      <c r="B3164" s="128"/>
      <c r="E3164" s="78"/>
      <c r="F3164" s="166"/>
      <c r="G3164" s="78"/>
      <c r="H3164" s="161"/>
      <c r="I3164" s="161"/>
      <c r="J3164" s="161"/>
      <c r="K3164" s="78"/>
      <c r="L3164" s="78"/>
      <c r="M3164" s="78"/>
      <c r="N3164" s="78"/>
      <c r="O3164" s="78"/>
      <c r="P3164" s="6"/>
      <c r="Q3164" s="6"/>
      <c r="R3164" s="6"/>
      <c r="S3164" s="6"/>
      <c r="T3164" s="6"/>
      <c r="U3164" s="6"/>
      <c r="V3164" s="6"/>
    </row>
    <row r="3165" spans="2:22" s="77" customFormat="1" x14ac:dyDescent="0.2">
      <c r="B3165" s="128"/>
      <c r="E3165" s="78"/>
      <c r="F3165" s="166"/>
      <c r="G3165" s="78"/>
      <c r="H3165" s="161"/>
      <c r="I3165" s="161"/>
      <c r="J3165" s="161"/>
      <c r="K3165" s="78"/>
      <c r="L3165" s="78"/>
      <c r="M3165" s="78"/>
      <c r="N3165" s="78"/>
      <c r="O3165" s="78"/>
      <c r="P3165" s="6"/>
      <c r="Q3165" s="6"/>
      <c r="R3165" s="6"/>
      <c r="S3165" s="6"/>
      <c r="T3165" s="6"/>
      <c r="U3165" s="6"/>
      <c r="V3165" s="6"/>
    </row>
    <row r="3166" spans="2:22" s="77" customFormat="1" x14ac:dyDescent="0.2">
      <c r="B3166" s="128"/>
      <c r="E3166" s="78"/>
      <c r="F3166" s="166"/>
      <c r="G3166" s="78"/>
      <c r="H3166" s="161"/>
      <c r="I3166" s="161"/>
      <c r="J3166" s="161"/>
      <c r="K3166" s="78"/>
      <c r="L3166" s="78"/>
      <c r="M3166" s="78"/>
      <c r="N3166" s="78"/>
      <c r="O3166" s="78"/>
      <c r="P3166" s="6"/>
      <c r="Q3166" s="6"/>
      <c r="R3166" s="6"/>
      <c r="S3166" s="6"/>
      <c r="T3166" s="6"/>
      <c r="U3166" s="6"/>
      <c r="V3166" s="6"/>
    </row>
    <row r="3167" spans="2:22" s="77" customFormat="1" x14ac:dyDescent="0.2">
      <c r="B3167" s="128"/>
      <c r="E3167" s="78"/>
      <c r="F3167" s="166"/>
      <c r="G3167" s="78"/>
      <c r="H3167" s="161"/>
      <c r="I3167" s="161"/>
      <c r="J3167" s="161"/>
      <c r="K3167" s="78"/>
      <c r="L3167" s="78"/>
      <c r="M3167" s="78"/>
      <c r="N3167" s="78"/>
      <c r="O3167" s="78"/>
      <c r="P3167" s="6"/>
      <c r="Q3167" s="6"/>
      <c r="R3167" s="6"/>
      <c r="S3167" s="6"/>
      <c r="T3167" s="6"/>
      <c r="U3167" s="6"/>
      <c r="V3167" s="6"/>
    </row>
    <row r="3168" spans="2:22" s="77" customFormat="1" x14ac:dyDescent="0.2">
      <c r="B3168" s="128"/>
      <c r="E3168" s="78"/>
      <c r="F3168" s="166"/>
      <c r="G3168" s="78"/>
      <c r="H3168" s="161"/>
      <c r="I3168" s="161"/>
      <c r="J3168" s="161"/>
      <c r="K3168" s="78"/>
      <c r="L3168" s="78"/>
      <c r="M3168" s="78"/>
      <c r="N3168" s="78"/>
      <c r="O3168" s="78"/>
      <c r="P3168" s="6"/>
      <c r="Q3168" s="6"/>
      <c r="R3168" s="6"/>
      <c r="S3168" s="6"/>
      <c r="T3168" s="6"/>
      <c r="U3168" s="6"/>
      <c r="V3168" s="6"/>
    </row>
    <row r="3169" spans="2:22" s="77" customFormat="1" x14ac:dyDescent="0.2">
      <c r="B3169" s="128"/>
      <c r="E3169" s="78"/>
      <c r="F3169" s="166"/>
      <c r="G3169" s="78"/>
      <c r="H3169" s="161"/>
      <c r="I3169" s="161"/>
      <c r="J3169" s="161"/>
      <c r="K3169" s="78"/>
      <c r="L3169" s="78"/>
      <c r="M3169" s="78"/>
      <c r="N3169" s="78"/>
      <c r="O3169" s="78"/>
      <c r="P3169" s="6"/>
      <c r="Q3169" s="6"/>
      <c r="R3169" s="6"/>
      <c r="S3169" s="6"/>
      <c r="T3169" s="6"/>
      <c r="U3169" s="6"/>
      <c r="V3169" s="6"/>
    </row>
    <row r="3170" spans="2:22" s="77" customFormat="1" x14ac:dyDescent="0.2">
      <c r="B3170" s="128"/>
      <c r="E3170" s="78"/>
      <c r="F3170" s="166"/>
      <c r="G3170" s="78"/>
      <c r="H3170" s="161"/>
      <c r="I3170" s="161"/>
      <c r="J3170" s="161"/>
      <c r="K3170" s="78"/>
      <c r="L3170" s="78"/>
      <c r="M3170" s="78"/>
      <c r="N3170" s="78"/>
      <c r="O3170" s="78"/>
      <c r="P3170" s="6"/>
      <c r="Q3170" s="6"/>
      <c r="R3170" s="6"/>
      <c r="S3170" s="6"/>
      <c r="T3170" s="6"/>
      <c r="U3170" s="6"/>
      <c r="V3170" s="6"/>
    </row>
    <row r="3171" spans="2:22" s="77" customFormat="1" x14ac:dyDescent="0.2">
      <c r="B3171" s="128"/>
      <c r="E3171" s="78"/>
      <c r="F3171" s="166"/>
      <c r="G3171" s="78"/>
      <c r="H3171" s="161"/>
      <c r="I3171" s="161"/>
      <c r="J3171" s="161"/>
      <c r="K3171" s="78"/>
      <c r="L3171" s="78"/>
      <c r="M3171" s="78"/>
      <c r="N3171" s="78"/>
      <c r="O3171" s="78"/>
      <c r="P3171" s="6"/>
      <c r="Q3171" s="6"/>
      <c r="R3171" s="6"/>
      <c r="S3171" s="6"/>
      <c r="T3171" s="6"/>
      <c r="U3171" s="6"/>
      <c r="V3171" s="6"/>
    </row>
    <row r="3172" spans="2:22" s="77" customFormat="1" x14ac:dyDescent="0.2">
      <c r="B3172" s="128"/>
      <c r="E3172" s="78"/>
      <c r="F3172" s="166"/>
      <c r="G3172" s="78"/>
      <c r="H3172" s="161"/>
      <c r="I3172" s="161"/>
      <c r="J3172" s="161"/>
      <c r="K3172" s="78"/>
      <c r="L3172" s="78"/>
      <c r="M3172" s="78"/>
      <c r="N3172" s="78"/>
      <c r="O3172" s="78"/>
      <c r="P3172" s="6"/>
      <c r="Q3172" s="6"/>
      <c r="R3172" s="6"/>
      <c r="S3172" s="6"/>
      <c r="T3172" s="6"/>
      <c r="U3172" s="6"/>
      <c r="V3172" s="6"/>
    </row>
    <row r="3173" spans="2:22" s="77" customFormat="1" x14ac:dyDescent="0.2">
      <c r="B3173" s="128"/>
      <c r="E3173" s="78"/>
      <c r="F3173" s="166"/>
      <c r="G3173" s="78"/>
      <c r="H3173" s="161"/>
      <c r="I3173" s="161"/>
      <c r="J3173" s="161"/>
      <c r="K3173" s="78"/>
      <c r="L3173" s="78"/>
      <c r="M3173" s="78"/>
      <c r="N3173" s="78"/>
      <c r="O3173" s="78"/>
      <c r="P3173" s="6"/>
      <c r="Q3173" s="6"/>
      <c r="R3173" s="6"/>
      <c r="S3173" s="6"/>
      <c r="T3173" s="6"/>
      <c r="U3173" s="6"/>
      <c r="V3173" s="6"/>
    </row>
    <row r="3174" spans="2:22" s="77" customFormat="1" x14ac:dyDescent="0.2">
      <c r="B3174" s="128"/>
      <c r="E3174" s="78"/>
      <c r="F3174" s="166"/>
      <c r="G3174" s="78"/>
      <c r="H3174" s="161"/>
      <c r="I3174" s="161"/>
      <c r="J3174" s="161"/>
      <c r="K3174" s="78"/>
      <c r="L3174" s="78"/>
      <c r="M3174" s="78"/>
      <c r="N3174" s="78"/>
      <c r="O3174" s="78"/>
      <c r="P3174" s="6"/>
      <c r="Q3174" s="6"/>
      <c r="R3174" s="6"/>
      <c r="S3174" s="6"/>
      <c r="T3174" s="6"/>
      <c r="U3174" s="6"/>
      <c r="V3174" s="6"/>
    </row>
    <row r="3175" spans="2:22" s="77" customFormat="1" x14ac:dyDescent="0.2">
      <c r="B3175" s="128"/>
      <c r="E3175" s="78"/>
      <c r="F3175" s="166"/>
      <c r="G3175" s="78"/>
      <c r="H3175" s="161"/>
      <c r="I3175" s="161"/>
      <c r="J3175" s="161"/>
      <c r="K3175" s="78"/>
      <c r="L3175" s="78"/>
      <c r="M3175" s="78"/>
      <c r="N3175" s="78"/>
      <c r="O3175" s="78"/>
      <c r="P3175" s="6"/>
      <c r="Q3175" s="6"/>
      <c r="R3175" s="6"/>
      <c r="S3175" s="6"/>
      <c r="T3175" s="6"/>
      <c r="U3175" s="6"/>
      <c r="V3175" s="6"/>
    </row>
    <row r="3176" spans="2:22" s="77" customFormat="1" x14ac:dyDescent="0.2">
      <c r="B3176" s="128"/>
      <c r="E3176" s="78"/>
      <c r="F3176" s="166"/>
      <c r="G3176" s="78"/>
      <c r="H3176" s="161"/>
      <c r="I3176" s="161"/>
      <c r="J3176" s="161"/>
      <c r="K3176" s="78"/>
      <c r="L3176" s="78"/>
      <c r="M3176" s="78"/>
      <c r="N3176" s="78"/>
      <c r="O3176" s="78"/>
      <c r="P3176" s="6"/>
      <c r="Q3176" s="6"/>
      <c r="R3176" s="6"/>
      <c r="S3176" s="6"/>
      <c r="T3176" s="6"/>
      <c r="U3176" s="6"/>
      <c r="V3176" s="6"/>
    </row>
    <row r="3177" spans="2:22" s="77" customFormat="1" x14ac:dyDescent="0.2">
      <c r="B3177" s="128"/>
      <c r="E3177" s="78"/>
      <c r="F3177" s="166"/>
      <c r="G3177" s="78"/>
      <c r="H3177" s="161"/>
      <c r="I3177" s="161"/>
      <c r="J3177" s="161"/>
      <c r="K3177" s="78"/>
      <c r="L3177" s="78"/>
      <c r="M3177" s="78"/>
      <c r="N3177" s="78"/>
      <c r="O3177" s="78"/>
      <c r="P3177" s="6"/>
      <c r="Q3177" s="6"/>
      <c r="R3177" s="6"/>
      <c r="S3177" s="6"/>
      <c r="T3177" s="6"/>
      <c r="U3177" s="6"/>
      <c r="V3177" s="6"/>
    </row>
    <row r="3178" spans="2:22" s="77" customFormat="1" x14ac:dyDescent="0.2">
      <c r="B3178" s="128"/>
      <c r="E3178" s="78"/>
      <c r="F3178" s="166"/>
      <c r="G3178" s="78"/>
      <c r="H3178" s="161"/>
      <c r="I3178" s="161"/>
      <c r="J3178" s="161"/>
      <c r="K3178" s="78"/>
      <c r="L3178" s="78"/>
      <c r="M3178" s="78"/>
      <c r="N3178" s="78"/>
      <c r="O3178" s="78"/>
      <c r="P3178" s="6"/>
      <c r="Q3178" s="6"/>
      <c r="R3178" s="6"/>
      <c r="S3178" s="6"/>
      <c r="T3178" s="6"/>
      <c r="U3178" s="6"/>
      <c r="V3178" s="6"/>
    </row>
    <row r="3179" spans="2:22" s="77" customFormat="1" x14ac:dyDescent="0.2">
      <c r="B3179" s="128"/>
      <c r="E3179" s="78"/>
      <c r="F3179" s="166"/>
      <c r="G3179" s="78"/>
      <c r="H3179" s="161"/>
      <c r="I3179" s="161"/>
      <c r="J3179" s="161"/>
      <c r="K3179" s="78"/>
      <c r="L3179" s="78"/>
      <c r="M3179" s="78"/>
      <c r="N3179" s="78"/>
      <c r="O3179" s="78"/>
      <c r="P3179" s="6"/>
      <c r="Q3179" s="6"/>
      <c r="R3179" s="6"/>
      <c r="S3179" s="6"/>
      <c r="T3179" s="6"/>
      <c r="U3179" s="6"/>
      <c r="V3179" s="6"/>
    </row>
    <row r="3180" spans="2:22" s="77" customFormat="1" x14ac:dyDescent="0.2">
      <c r="B3180" s="128"/>
      <c r="E3180" s="78"/>
      <c r="F3180" s="166"/>
      <c r="G3180" s="78"/>
      <c r="H3180" s="161"/>
      <c r="I3180" s="161"/>
      <c r="J3180" s="161"/>
      <c r="K3180" s="78"/>
      <c r="L3180" s="78"/>
      <c r="M3180" s="78"/>
      <c r="N3180" s="78"/>
      <c r="O3180" s="78"/>
      <c r="P3180" s="6"/>
      <c r="Q3180" s="6"/>
      <c r="R3180" s="6"/>
      <c r="S3180" s="6"/>
      <c r="T3180" s="6"/>
      <c r="U3180" s="6"/>
      <c r="V3180" s="6"/>
    </row>
    <row r="3181" spans="2:22" s="77" customFormat="1" x14ac:dyDescent="0.2">
      <c r="B3181" s="128"/>
      <c r="E3181" s="78"/>
      <c r="F3181" s="166"/>
      <c r="G3181" s="78"/>
      <c r="H3181" s="161"/>
      <c r="I3181" s="161"/>
      <c r="J3181" s="161"/>
      <c r="K3181" s="78"/>
      <c r="L3181" s="78"/>
      <c r="M3181" s="78"/>
      <c r="N3181" s="78"/>
      <c r="O3181" s="78"/>
      <c r="P3181" s="6"/>
      <c r="Q3181" s="6"/>
      <c r="R3181" s="6"/>
      <c r="S3181" s="6"/>
      <c r="T3181" s="6"/>
      <c r="U3181" s="6"/>
      <c r="V3181" s="6"/>
    </row>
    <row r="3182" spans="2:22" s="77" customFormat="1" x14ac:dyDescent="0.2">
      <c r="B3182" s="128"/>
      <c r="E3182" s="78"/>
      <c r="F3182" s="166"/>
      <c r="G3182" s="78"/>
      <c r="H3182" s="161"/>
      <c r="I3182" s="161"/>
      <c r="J3182" s="161"/>
      <c r="K3182" s="78"/>
      <c r="L3182" s="78"/>
      <c r="M3182" s="78"/>
      <c r="N3182" s="78"/>
      <c r="O3182" s="78"/>
      <c r="P3182" s="6"/>
      <c r="Q3182" s="6"/>
      <c r="R3182" s="6"/>
      <c r="S3182" s="6"/>
      <c r="T3182" s="6"/>
      <c r="U3182" s="6"/>
      <c r="V3182" s="6"/>
    </row>
    <row r="3183" spans="2:22" s="77" customFormat="1" x14ac:dyDescent="0.2">
      <c r="B3183" s="128"/>
      <c r="E3183" s="78"/>
      <c r="F3183" s="166"/>
      <c r="G3183" s="78"/>
      <c r="H3183" s="161"/>
      <c r="I3183" s="161"/>
      <c r="J3183" s="161"/>
      <c r="K3183" s="78"/>
      <c r="L3183" s="78"/>
      <c r="M3183" s="78"/>
      <c r="N3183" s="78"/>
      <c r="O3183" s="78"/>
      <c r="P3183" s="6"/>
      <c r="Q3183" s="6"/>
      <c r="R3183" s="6"/>
      <c r="S3183" s="6"/>
      <c r="T3183" s="6"/>
      <c r="U3183" s="6"/>
      <c r="V3183" s="6"/>
    </row>
    <row r="3184" spans="2:22" s="77" customFormat="1" x14ac:dyDescent="0.2">
      <c r="B3184" s="128"/>
      <c r="E3184" s="78"/>
      <c r="F3184" s="166"/>
      <c r="G3184" s="78"/>
      <c r="H3184" s="161"/>
      <c r="I3184" s="161"/>
      <c r="J3184" s="161"/>
      <c r="K3184" s="78"/>
      <c r="L3184" s="78"/>
      <c r="M3184" s="78"/>
      <c r="N3184" s="78"/>
      <c r="O3184" s="78"/>
      <c r="P3184" s="6"/>
      <c r="Q3184" s="6"/>
      <c r="R3184" s="6"/>
      <c r="S3184" s="6"/>
      <c r="T3184" s="6"/>
      <c r="U3184" s="6"/>
      <c r="V3184" s="6"/>
    </row>
    <row r="3185" spans="2:22" s="77" customFormat="1" x14ac:dyDescent="0.2">
      <c r="B3185" s="128"/>
      <c r="E3185" s="78"/>
      <c r="F3185" s="166"/>
      <c r="G3185" s="78"/>
      <c r="H3185" s="161"/>
      <c r="I3185" s="161"/>
      <c r="J3185" s="161"/>
      <c r="K3185" s="78"/>
      <c r="L3185" s="78"/>
      <c r="M3185" s="78"/>
      <c r="N3185" s="78"/>
      <c r="O3185" s="78"/>
      <c r="P3185" s="6"/>
      <c r="Q3185" s="6"/>
      <c r="R3185" s="6"/>
      <c r="S3185" s="6"/>
      <c r="T3185" s="6"/>
      <c r="U3185" s="6"/>
      <c r="V3185" s="6"/>
    </row>
    <row r="3186" spans="2:22" s="77" customFormat="1" x14ac:dyDescent="0.2">
      <c r="B3186" s="128"/>
      <c r="E3186" s="78"/>
      <c r="F3186" s="166"/>
      <c r="G3186" s="78"/>
      <c r="H3186" s="161"/>
      <c r="I3186" s="161"/>
      <c r="J3186" s="161"/>
      <c r="K3186" s="78"/>
      <c r="L3186" s="78"/>
      <c r="M3186" s="78"/>
      <c r="N3186" s="78"/>
      <c r="O3186" s="78"/>
      <c r="P3186" s="6"/>
      <c r="Q3186" s="6"/>
      <c r="R3186" s="6"/>
      <c r="S3186" s="6"/>
      <c r="T3186" s="6"/>
      <c r="U3186" s="6"/>
      <c r="V3186" s="6"/>
    </row>
    <row r="3187" spans="2:22" s="77" customFormat="1" x14ac:dyDescent="0.2">
      <c r="B3187" s="128"/>
      <c r="E3187" s="78"/>
      <c r="F3187" s="166"/>
      <c r="G3187" s="78"/>
      <c r="H3187" s="161"/>
      <c r="I3187" s="161"/>
      <c r="J3187" s="161"/>
      <c r="K3187" s="78"/>
      <c r="L3187" s="78"/>
      <c r="M3187" s="78"/>
      <c r="N3187" s="78"/>
      <c r="O3187" s="78"/>
      <c r="P3187" s="6"/>
      <c r="Q3187" s="6"/>
      <c r="R3187" s="6"/>
      <c r="S3187" s="6"/>
      <c r="T3187" s="6"/>
      <c r="U3187" s="6"/>
      <c r="V3187" s="6"/>
    </row>
    <row r="3188" spans="2:22" s="77" customFormat="1" x14ac:dyDescent="0.2">
      <c r="B3188" s="128"/>
      <c r="E3188" s="78"/>
      <c r="F3188" s="166"/>
      <c r="G3188" s="78"/>
      <c r="H3188" s="161"/>
      <c r="I3188" s="161"/>
      <c r="J3188" s="161"/>
      <c r="K3188" s="78"/>
      <c r="L3188" s="78"/>
      <c r="M3188" s="78"/>
      <c r="N3188" s="78"/>
      <c r="O3188" s="78"/>
      <c r="P3188" s="6"/>
      <c r="Q3188" s="6"/>
      <c r="R3188" s="6"/>
      <c r="S3188" s="6"/>
      <c r="T3188" s="6"/>
      <c r="U3188" s="6"/>
      <c r="V3188" s="6"/>
    </row>
    <row r="3189" spans="2:22" s="77" customFormat="1" x14ac:dyDescent="0.2">
      <c r="B3189" s="128"/>
      <c r="E3189" s="78"/>
      <c r="F3189" s="166"/>
      <c r="G3189" s="78"/>
      <c r="H3189" s="161"/>
      <c r="I3189" s="161"/>
      <c r="J3189" s="161"/>
      <c r="K3189" s="78"/>
      <c r="L3189" s="78"/>
      <c r="M3189" s="78"/>
      <c r="N3189" s="78"/>
      <c r="O3189" s="78"/>
      <c r="P3189" s="6"/>
      <c r="Q3189" s="6"/>
      <c r="R3189" s="6"/>
      <c r="S3189" s="6"/>
      <c r="T3189" s="6"/>
      <c r="U3189" s="6"/>
      <c r="V3189" s="6"/>
    </row>
    <row r="3190" spans="2:22" s="77" customFormat="1" x14ac:dyDescent="0.2">
      <c r="B3190" s="128"/>
      <c r="E3190" s="78"/>
      <c r="F3190" s="166"/>
      <c r="G3190" s="78"/>
      <c r="H3190" s="161"/>
      <c r="I3190" s="161"/>
      <c r="J3190" s="161"/>
      <c r="K3190" s="78"/>
      <c r="L3190" s="78"/>
      <c r="M3190" s="78"/>
      <c r="N3190" s="78"/>
      <c r="O3190" s="78"/>
      <c r="P3190" s="6"/>
      <c r="Q3190" s="6"/>
      <c r="R3190" s="6"/>
      <c r="S3190" s="6"/>
      <c r="T3190" s="6"/>
      <c r="U3190" s="6"/>
      <c r="V3190" s="6"/>
    </row>
    <row r="3191" spans="2:22" s="77" customFormat="1" x14ac:dyDescent="0.2">
      <c r="B3191" s="128"/>
      <c r="E3191" s="78"/>
      <c r="F3191" s="166"/>
      <c r="G3191" s="78"/>
      <c r="H3191" s="161"/>
      <c r="I3191" s="161"/>
      <c r="J3191" s="161"/>
      <c r="K3191" s="78"/>
      <c r="L3191" s="78"/>
      <c r="M3191" s="78"/>
      <c r="N3191" s="78"/>
      <c r="O3191" s="78"/>
      <c r="P3191" s="6"/>
      <c r="Q3191" s="6"/>
      <c r="R3191" s="6"/>
      <c r="S3191" s="6"/>
      <c r="T3191" s="6"/>
      <c r="U3191" s="6"/>
      <c r="V3191" s="6"/>
    </row>
    <row r="3192" spans="2:22" s="77" customFormat="1" x14ac:dyDescent="0.2">
      <c r="B3192" s="128"/>
      <c r="E3192" s="78"/>
      <c r="F3192" s="166"/>
      <c r="G3192" s="78"/>
      <c r="H3192" s="161"/>
      <c r="I3192" s="161"/>
      <c r="J3192" s="161"/>
      <c r="K3192" s="78"/>
      <c r="L3192" s="78"/>
      <c r="M3192" s="78"/>
      <c r="N3192" s="78"/>
      <c r="O3192" s="78"/>
      <c r="P3192" s="6"/>
      <c r="Q3192" s="6"/>
      <c r="R3192" s="6"/>
      <c r="S3192" s="6"/>
      <c r="T3192" s="6"/>
      <c r="U3192" s="6"/>
      <c r="V3192" s="6"/>
    </row>
    <row r="3193" spans="2:22" s="77" customFormat="1" x14ac:dyDescent="0.2">
      <c r="B3193" s="128"/>
      <c r="E3193" s="78"/>
      <c r="F3193" s="166"/>
      <c r="G3193" s="78"/>
      <c r="H3193" s="161"/>
      <c r="I3193" s="161"/>
      <c r="J3193" s="161"/>
      <c r="K3193" s="78"/>
      <c r="L3193" s="78"/>
      <c r="M3193" s="78"/>
      <c r="N3193" s="78"/>
      <c r="O3193" s="78"/>
      <c r="P3193" s="6"/>
      <c r="Q3193" s="6"/>
      <c r="R3193" s="6"/>
      <c r="S3193" s="6"/>
      <c r="T3193" s="6"/>
      <c r="U3193" s="6"/>
      <c r="V3193" s="6"/>
    </row>
    <row r="3194" spans="2:22" s="77" customFormat="1" x14ac:dyDescent="0.2">
      <c r="B3194" s="128"/>
      <c r="E3194" s="78"/>
      <c r="F3194" s="166"/>
      <c r="G3194" s="78"/>
      <c r="H3194" s="161"/>
      <c r="I3194" s="161"/>
      <c r="J3194" s="161"/>
      <c r="K3194" s="78"/>
      <c r="L3194" s="78"/>
      <c r="M3194" s="78"/>
      <c r="N3194" s="78"/>
      <c r="O3194" s="78"/>
      <c r="P3194" s="6"/>
      <c r="Q3194" s="6"/>
      <c r="R3194" s="6"/>
      <c r="S3194" s="6"/>
      <c r="T3194" s="6"/>
      <c r="U3194" s="6"/>
      <c r="V3194" s="6"/>
    </row>
    <row r="3195" spans="2:22" s="77" customFormat="1" x14ac:dyDescent="0.2">
      <c r="B3195" s="128"/>
      <c r="E3195" s="78"/>
      <c r="F3195" s="166"/>
      <c r="G3195" s="78"/>
      <c r="H3195" s="161"/>
      <c r="I3195" s="161"/>
      <c r="J3195" s="161"/>
      <c r="K3195" s="78"/>
      <c r="L3195" s="78"/>
      <c r="M3195" s="78"/>
      <c r="N3195" s="78"/>
      <c r="O3195" s="78"/>
      <c r="P3195" s="6"/>
      <c r="Q3195" s="6"/>
      <c r="R3195" s="6"/>
      <c r="S3195" s="6"/>
      <c r="T3195" s="6"/>
      <c r="U3195" s="6"/>
      <c r="V3195" s="6"/>
    </row>
    <row r="3196" spans="2:22" s="77" customFormat="1" x14ac:dyDescent="0.2">
      <c r="B3196" s="128"/>
      <c r="E3196" s="78"/>
      <c r="F3196" s="166"/>
      <c r="G3196" s="78"/>
      <c r="H3196" s="161"/>
      <c r="I3196" s="161"/>
      <c r="J3196" s="161"/>
      <c r="K3196" s="78"/>
      <c r="L3196" s="78"/>
      <c r="M3196" s="78"/>
      <c r="N3196" s="78"/>
      <c r="O3196" s="78"/>
      <c r="P3196" s="6"/>
      <c r="Q3196" s="6"/>
      <c r="R3196" s="6"/>
      <c r="S3196" s="6"/>
      <c r="T3196" s="6"/>
      <c r="U3196" s="6"/>
      <c r="V3196" s="6"/>
    </row>
    <row r="3197" spans="2:22" s="77" customFormat="1" x14ac:dyDescent="0.2">
      <c r="B3197" s="128"/>
      <c r="E3197" s="78"/>
      <c r="F3197" s="166"/>
      <c r="G3197" s="78"/>
      <c r="H3197" s="161"/>
      <c r="I3197" s="161"/>
      <c r="J3197" s="161"/>
      <c r="K3197" s="78"/>
      <c r="L3197" s="78"/>
      <c r="M3197" s="78"/>
      <c r="N3197" s="78"/>
      <c r="O3197" s="78"/>
      <c r="P3197" s="6"/>
      <c r="Q3197" s="6"/>
      <c r="R3197" s="6"/>
      <c r="S3197" s="6"/>
      <c r="T3197" s="6"/>
      <c r="U3197" s="6"/>
      <c r="V3197" s="6"/>
    </row>
    <row r="3198" spans="2:22" s="77" customFormat="1" x14ac:dyDescent="0.2">
      <c r="B3198" s="128"/>
      <c r="E3198" s="78"/>
      <c r="F3198" s="166"/>
      <c r="G3198" s="78"/>
      <c r="H3198" s="161"/>
      <c r="I3198" s="161"/>
      <c r="J3198" s="161"/>
      <c r="K3198" s="78"/>
      <c r="L3198" s="78"/>
      <c r="M3198" s="78"/>
      <c r="N3198" s="78"/>
      <c r="O3198" s="78"/>
      <c r="P3198" s="6"/>
      <c r="Q3198" s="6"/>
      <c r="R3198" s="6"/>
      <c r="S3198" s="6"/>
      <c r="T3198" s="6"/>
      <c r="U3198" s="6"/>
      <c r="V3198" s="6"/>
    </row>
    <row r="3199" spans="2:22" s="77" customFormat="1" x14ac:dyDescent="0.2">
      <c r="B3199" s="128"/>
      <c r="E3199" s="78"/>
      <c r="F3199" s="166"/>
      <c r="G3199" s="78"/>
      <c r="H3199" s="161"/>
      <c r="I3199" s="161"/>
      <c r="J3199" s="161"/>
      <c r="K3199" s="78"/>
      <c r="L3199" s="78"/>
      <c r="M3199" s="78"/>
      <c r="N3199" s="78"/>
      <c r="O3199" s="78"/>
      <c r="P3199" s="6"/>
      <c r="Q3199" s="6"/>
      <c r="R3199" s="6"/>
      <c r="S3199" s="6"/>
      <c r="T3199" s="6"/>
      <c r="U3199" s="6"/>
      <c r="V3199" s="6"/>
    </row>
    <row r="3200" spans="2:22" s="77" customFormat="1" x14ac:dyDescent="0.2">
      <c r="B3200" s="128"/>
      <c r="E3200" s="78"/>
      <c r="F3200" s="166"/>
      <c r="G3200" s="78"/>
      <c r="H3200" s="161"/>
      <c r="I3200" s="161"/>
      <c r="J3200" s="161"/>
      <c r="K3200" s="78"/>
      <c r="L3200" s="78"/>
      <c r="M3200" s="78"/>
      <c r="N3200" s="78"/>
      <c r="O3200" s="78"/>
      <c r="P3200" s="6"/>
      <c r="Q3200" s="6"/>
      <c r="R3200" s="6"/>
      <c r="S3200" s="6"/>
      <c r="T3200" s="6"/>
      <c r="U3200" s="6"/>
      <c r="V3200" s="6"/>
    </row>
    <row r="3201" spans="2:22" s="77" customFormat="1" x14ac:dyDescent="0.2">
      <c r="B3201" s="128"/>
      <c r="E3201" s="78"/>
      <c r="F3201" s="166"/>
      <c r="G3201" s="78"/>
      <c r="H3201" s="161"/>
      <c r="I3201" s="161"/>
      <c r="J3201" s="161"/>
      <c r="K3201" s="78"/>
      <c r="L3201" s="78"/>
      <c r="M3201" s="78"/>
      <c r="N3201" s="78"/>
      <c r="O3201" s="78"/>
      <c r="P3201" s="6"/>
      <c r="Q3201" s="6"/>
      <c r="R3201" s="6"/>
      <c r="S3201" s="6"/>
      <c r="T3201" s="6"/>
      <c r="U3201" s="6"/>
      <c r="V3201" s="6"/>
    </row>
    <row r="3202" spans="2:22" s="77" customFormat="1" x14ac:dyDescent="0.2">
      <c r="B3202" s="128"/>
      <c r="E3202" s="78"/>
      <c r="F3202" s="166"/>
      <c r="G3202" s="78"/>
      <c r="H3202" s="161"/>
      <c r="I3202" s="161"/>
      <c r="J3202" s="161"/>
      <c r="K3202" s="78"/>
      <c r="L3202" s="78"/>
      <c r="M3202" s="78"/>
      <c r="N3202" s="78"/>
      <c r="O3202" s="78"/>
      <c r="P3202" s="6"/>
      <c r="Q3202" s="6"/>
      <c r="R3202" s="6"/>
      <c r="S3202" s="6"/>
      <c r="T3202" s="6"/>
      <c r="U3202" s="6"/>
      <c r="V3202" s="6"/>
    </row>
    <row r="3203" spans="2:22" s="77" customFormat="1" x14ac:dyDescent="0.2">
      <c r="B3203" s="128"/>
      <c r="E3203" s="78"/>
      <c r="F3203" s="166"/>
      <c r="G3203" s="78"/>
      <c r="H3203" s="161"/>
      <c r="I3203" s="161"/>
      <c r="J3203" s="161"/>
      <c r="K3203" s="78"/>
      <c r="L3203" s="78"/>
      <c r="M3203" s="78"/>
      <c r="N3203" s="78"/>
      <c r="O3203" s="78"/>
      <c r="P3203" s="6"/>
      <c r="Q3203" s="6"/>
      <c r="R3203" s="6"/>
      <c r="S3203" s="6"/>
      <c r="T3203" s="6"/>
      <c r="U3203" s="6"/>
      <c r="V3203" s="6"/>
    </row>
    <row r="3204" spans="2:22" s="77" customFormat="1" x14ac:dyDescent="0.2">
      <c r="B3204" s="128"/>
      <c r="E3204" s="78"/>
      <c r="F3204" s="166"/>
      <c r="G3204" s="78"/>
      <c r="H3204" s="161"/>
      <c r="I3204" s="161"/>
      <c r="J3204" s="161"/>
      <c r="K3204" s="78"/>
      <c r="L3204" s="78"/>
      <c r="M3204" s="78"/>
      <c r="N3204" s="78"/>
      <c r="O3204" s="78"/>
      <c r="P3204" s="6"/>
      <c r="Q3204" s="6"/>
      <c r="R3204" s="6"/>
      <c r="S3204" s="6"/>
      <c r="T3204" s="6"/>
      <c r="U3204" s="6"/>
      <c r="V3204" s="6"/>
    </row>
    <row r="3205" spans="2:22" s="77" customFormat="1" x14ac:dyDescent="0.2">
      <c r="B3205" s="128"/>
      <c r="E3205" s="78"/>
      <c r="F3205" s="166"/>
      <c r="G3205" s="78"/>
      <c r="H3205" s="161"/>
      <c r="I3205" s="161"/>
      <c r="J3205" s="161"/>
      <c r="K3205" s="78"/>
      <c r="L3205" s="78"/>
      <c r="M3205" s="78"/>
      <c r="N3205" s="78"/>
      <c r="O3205" s="78"/>
      <c r="P3205" s="6"/>
      <c r="Q3205" s="6"/>
      <c r="R3205" s="6"/>
      <c r="S3205" s="6"/>
      <c r="T3205" s="6"/>
      <c r="U3205" s="6"/>
      <c r="V3205" s="6"/>
    </row>
    <row r="3206" spans="2:22" s="77" customFormat="1" x14ac:dyDescent="0.2">
      <c r="B3206" s="128"/>
      <c r="E3206" s="78"/>
      <c r="F3206" s="166"/>
      <c r="G3206" s="78"/>
      <c r="H3206" s="161"/>
      <c r="I3206" s="161"/>
      <c r="J3206" s="161"/>
      <c r="K3206" s="78"/>
      <c r="L3206" s="78"/>
      <c r="M3206" s="78"/>
      <c r="N3206" s="78"/>
      <c r="O3206" s="78"/>
      <c r="P3206" s="6"/>
      <c r="Q3206" s="6"/>
      <c r="R3206" s="6"/>
      <c r="S3206" s="6"/>
      <c r="T3206" s="6"/>
      <c r="U3206" s="6"/>
      <c r="V3206" s="6"/>
    </row>
    <row r="3207" spans="2:22" s="77" customFormat="1" x14ac:dyDescent="0.2">
      <c r="B3207" s="128"/>
      <c r="E3207" s="78"/>
      <c r="F3207" s="166"/>
      <c r="G3207" s="78"/>
      <c r="H3207" s="161"/>
      <c r="I3207" s="161"/>
      <c r="J3207" s="161"/>
      <c r="K3207" s="78"/>
      <c r="L3207" s="78"/>
      <c r="M3207" s="78"/>
      <c r="N3207" s="78"/>
      <c r="O3207" s="78"/>
      <c r="P3207" s="6"/>
      <c r="Q3207" s="6"/>
      <c r="R3207" s="6"/>
      <c r="S3207" s="6"/>
      <c r="T3207" s="6"/>
      <c r="U3207" s="6"/>
      <c r="V3207" s="6"/>
    </row>
    <row r="3208" spans="2:22" s="77" customFormat="1" x14ac:dyDescent="0.2">
      <c r="B3208" s="128"/>
      <c r="E3208" s="78"/>
      <c r="F3208" s="166"/>
      <c r="G3208" s="78"/>
      <c r="H3208" s="161"/>
      <c r="I3208" s="161"/>
      <c r="J3208" s="161"/>
      <c r="K3208" s="78"/>
      <c r="L3208" s="78"/>
      <c r="M3208" s="78"/>
      <c r="N3208" s="78"/>
      <c r="O3208" s="78"/>
      <c r="P3208" s="6"/>
      <c r="Q3208" s="6"/>
      <c r="R3208" s="6"/>
      <c r="S3208" s="6"/>
      <c r="T3208" s="6"/>
      <c r="U3208" s="6"/>
      <c r="V3208" s="6"/>
    </row>
    <row r="3209" spans="2:22" s="77" customFormat="1" x14ac:dyDescent="0.2">
      <c r="B3209" s="128"/>
      <c r="E3209" s="78"/>
      <c r="F3209" s="166"/>
      <c r="G3209" s="78"/>
      <c r="H3209" s="161"/>
      <c r="I3209" s="161"/>
      <c r="J3209" s="161"/>
      <c r="K3209" s="78"/>
      <c r="L3209" s="78"/>
      <c r="M3209" s="78"/>
      <c r="N3209" s="78"/>
      <c r="O3209" s="78"/>
      <c r="P3209" s="6"/>
      <c r="Q3209" s="6"/>
      <c r="R3209" s="6"/>
      <c r="S3209" s="6"/>
      <c r="T3209" s="6"/>
      <c r="U3209" s="6"/>
      <c r="V3209" s="6"/>
    </row>
    <row r="3210" spans="2:22" s="77" customFormat="1" x14ac:dyDescent="0.2">
      <c r="B3210" s="128"/>
      <c r="E3210" s="78"/>
      <c r="F3210" s="166"/>
      <c r="G3210" s="78"/>
      <c r="H3210" s="161"/>
      <c r="I3210" s="161"/>
      <c r="J3210" s="161"/>
      <c r="K3210" s="78"/>
      <c r="L3210" s="78"/>
      <c r="M3210" s="78"/>
      <c r="N3210" s="78"/>
      <c r="O3210" s="78"/>
      <c r="P3210" s="6"/>
      <c r="Q3210" s="6"/>
      <c r="R3210" s="6"/>
      <c r="S3210" s="6"/>
      <c r="T3210" s="6"/>
      <c r="U3210" s="6"/>
      <c r="V3210" s="6"/>
    </row>
    <row r="3211" spans="2:22" s="77" customFormat="1" x14ac:dyDescent="0.2">
      <c r="B3211" s="128"/>
      <c r="E3211" s="78"/>
      <c r="F3211" s="166"/>
      <c r="G3211" s="78"/>
      <c r="H3211" s="161"/>
      <c r="I3211" s="161"/>
      <c r="J3211" s="161"/>
      <c r="K3211" s="78"/>
      <c r="L3211" s="78"/>
      <c r="M3211" s="78"/>
      <c r="N3211" s="78"/>
      <c r="O3211" s="78"/>
      <c r="P3211" s="6"/>
      <c r="Q3211" s="6"/>
      <c r="R3211" s="6"/>
      <c r="S3211" s="6"/>
      <c r="T3211" s="6"/>
      <c r="U3211" s="6"/>
      <c r="V3211" s="6"/>
    </row>
    <row r="3212" spans="2:22" s="77" customFormat="1" x14ac:dyDescent="0.2">
      <c r="B3212" s="128"/>
      <c r="E3212" s="78"/>
      <c r="F3212" s="166"/>
      <c r="G3212" s="78"/>
      <c r="H3212" s="161"/>
      <c r="I3212" s="161"/>
      <c r="J3212" s="161"/>
      <c r="K3212" s="78"/>
      <c r="L3212" s="78"/>
      <c r="M3212" s="78"/>
      <c r="N3212" s="78"/>
      <c r="O3212" s="78"/>
      <c r="P3212" s="6"/>
      <c r="Q3212" s="6"/>
      <c r="R3212" s="6"/>
      <c r="S3212" s="6"/>
      <c r="T3212" s="6"/>
      <c r="U3212" s="6"/>
      <c r="V3212" s="6"/>
    </row>
    <row r="3213" spans="2:22" s="77" customFormat="1" x14ac:dyDescent="0.2">
      <c r="B3213" s="128"/>
      <c r="E3213" s="78"/>
      <c r="F3213" s="166"/>
      <c r="G3213" s="78"/>
      <c r="H3213" s="161"/>
      <c r="I3213" s="161"/>
      <c r="J3213" s="161"/>
      <c r="K3213" s="78"/>
      <c r="L3213" s="78"/>
      <c r="M3213" s="78"/>
      <c r="N3213" s="78"/>
      <c r="O3213" s="78"/>
      <c r="P3213" s="6"/>
      <c r="Q3213" s="6"/>
      <c r="R3213" s="6"/>
      <c r="S3213" s="6"/>
      <c r="T3213" s="6"/>
      <c r="U3213" s="6"/>
      <c r="V3213" s="6"/>
    </row>
    <row r="3214" spans="2:22" s="77" customFormat="1" x14ac:dyDescent="0.2">
      <c r="B3214" s="128"/>
      <c r="E3214" s="78"/>
      <c r="F3214" s="166"/>
      <c r="G3214" s="78"/>
      <c r="H3214" s="161"/>
      <c r="I3214" s="161"/>
      <c r="J3214" s="161"/>
      <c r="K3214" s="78"/>
      <c r="L3214" s="78"/>
      <c r="M3214" s="78"/>
      <c r="N3214" s="78"/>
      <c r="O3214" s="78"/>
      <c r="P3214" s="6"/>
      <c r="Q3214" s="6"/>
      <c r="R3214" s="6"/>
      <c r="S3214" s="6"/>
      <c r="T3214" s="6"/>
      <c r="U3214" s="6"/>
      <c r="V3214" s="6"/>
    </row>
    <row r="3215" spans="2:22" s="77" customFormat="1" x14ac:dyDescent="0.2">
      <c r="B3215" s="128"/>
      <c r="E3215" s="78"/>
      <c r="F3215" s="166"/>
      <c r="G3215" s="78"/>
      <c r="H3215" s="161"/>
      <c r="I3215" s="161"/>
      <c r="J3215" s="161"/>
      <c r="K3215" s="78"/>
      <c r="L3215" s="78"/>
      <c r="M3215" s="78"/>
      <c r="N3215" s="78"/>
      <c r="O3215" s="78"/>
      <c r="P3215" s="6"/>
      <c r="Q3215" s="6"/>
      <c r="R3215" s="6"/>
      <c r="S3215" s="6"/>
      <c r="T3215" s="6"/>
      <c r="U3215" s="6"/>
      <c r="V3215" s="6"/>
    </row>
    <row r="3216" spans="2:22" s="77" customFormat="1" x14ac:dyDescent="0.2">
      <c r="B3216" s="128"/>
      <c r="E3216" s="78"/>
      <c r="F3216" s="166"/>
      <c r="G3216" s="78"/>
      <c r="H3216" s="161"/>
      <c r="I3216" s="161"/>
      <c r="J3216" s="161"/>
      <c r="K3216" s="78"/>
      <c r="L3216" s="78"/>
      <c r="M3216" s="78"/>
      <c r="N3216" s="78"/>
      <c r="O3216" s="78"/>
      <c r="P3216" s="6"/>
      <c r="Q3216" s="6"/>
      <c r="R3216" s="6"/>
      <c r="S3216" s="6"/>
      <c r="T3216" s="6"/>
      <c r="U3216" s="6"/>
      <c r="V3216" s="6"/>
    </row>
    <row r="3217" spans="2:22" s="77" customFormat="1" x14ac:dyDescent="0.2">
      <c r="B3217" s="128"/>
      <c r="E3217" s="78"/>
      <c r="F3217" s="166"/>
      <c r="G3217" s="78"/>
      <c r="H3217" s="161"/>
      <c r="I3217" s="161"/>
      <c r="J3217" s="161"/>
      <c r="K3217" s="78"/>
      <c r="L3217" s="78"/>
      <c r="M3217" s="78"/>
      <c r="N3217" s="78"/>
      <c r="O3217" s="78"/>
      <c r="P3217" s="6"/>
      <c r="Q3217" s="6"/>
      <c r="R3217" s="6"/>
      <c r="S3217" s="6"/>
      <c r="T3217" s="6"/>
      <c r="U3217" s="6"/>
      <c r="V3217" s="6"/>
    </row>
    <row r="3218" spans="2:22" s="77" customFormat="1" x14ac:dyDescent="0.2">
      <c r="B3218" s="128"/>
      <c r="E3218" s="78"/>
      <c r="F3218" s="166"/>
      <c r="G3218" s="78"/>
      <c r="H3218" s="161"/>
      <c r="I3218" s="161"/>
      <c r="J3218" s="161"/>
      <c r="K3218" s="78"/>
      <c r="L3218" s="78"/>
      <c r="M3218" s="78"/>
      <c r="N3218" s="78"/>
      <c r="O3218" s="78"/>
      <c r="P3218" s="6"/>
      <c r="Q3218" s="6"/>
      <c r="R3218" s="6"/>
      <c r="S3218" s="6"/>
      <c r="T3218" s="6"/>
      <c r="U3218" s="6"/>
      <c r="V3218" s="6"/>
    </row>
    <row r="3219" spans="2:22" s="77" customFormat="1" x14ac:dyDescent="0.2">
      <c r="B3219" s="128"/>
      <c r="E3219" s="78"/>
      <c r="F3219" s="166"/>
      <c r="G3219" s="78"/>
      <c r="H3219" s="161"/>
      <c r="I3219" s="161"/>
      <c r="J3219" s="161"/>
      <c r="K3219" s="78"/>
      <c r="L3219" s="78"/>
      <c r="M3219" s="78"/>
      <c r="N3219" s="78"/>
      <c r="O3219" s="78"/>
      <c r="P3219" s="6"/>
      <c r="Q3219" s="6"/>
      <c r="R3219" s="6"/>
      <c r="S3219" s="6"/>
      <c r="T3219" s="6"/>
      <c r="U3219" s="6"/>
      <c r="V3219" s="6"/>
    </row>
    <row r="3220" spans="2:22" s="77" customFormat="1" x14ac:dyDescent="0.2">
      <c r="B3220" s="128"/>
      <c r="E3220" s="78"/>
      <c r="F3220" s="166"/>
      <c r="G3220" s="78"/>
      <c r="H3220" s="161"/>
      <c r="I3220" s="161"/>
      <c r="J3220" s="161"/>
      <c r="K3220" s="78"/>
      <c r="L3220" s="78"/>
      <c r="M3220" s="78"/>
      <c r="N3220" s="78"/>
      <c r="O3220" s="78"/>
      <c r="P3220" s="6"/>
      <c r="Q3220" s="6"/>
      <c r="R3220" s="6"/>
      <c r="S3220" s="6"/>
      <c r="T3220" s="6"/>
      <c r="U3220" s="6"/>
      <c r="V3220" s="6"/>
    </row>
    <row r="3221" spans="2:22" s="77" customFormat="1" x14ac:dyDescent="0.2">
      <c r="B3221" s="128"/>
      <c r="E3221" s="78"/>
      <c r="F3221" s="166"/>
      <c r="G3221" s="78"/>
      <c r="H3221" s="161"/>
      <c r="I3221" s="161"/>
      <c r="J3221" s="161"/>
      <c r="K3221" s="78"/>
      <c r="L3221" s="78"/>
      <c r="M3221" s="78"/>
      <c r="N3221" s="78"/>
      <c r="O3221" s="78"/>
      <c r="P3221" s="6"/>
      <c r="Q3221" s="6"/>
      <c r="R3221" s="6"/>
      <c r="S3221" s="6"/>
      <c r="T3221" s="6"/>
      <c r="U3221" s="6"/>
      <c r="V3221" s="6"/>
    </row>
    <row r="3222" spans="2:22" s="77" customFormat="1" x14ac:dyDescent="0.2">
      <c r="B3222" s="128"/>
      <c r="E3222" s="78"/>
      <c r="F3222" s="166"/>
      <c r="G3222" s="78"/>
      <c r="H3222" s="161"/>
      <c r="I3222" s="161"/>
      <c r="J3222" s="161"/>
      <c r="K3222" s="78"/>
      <c r="L3222" s="78"/>
      <c r="M3222" s="78"/>
      <c r="N3222" s="78"/>
      <c r="O3222" s="78"/>
      <c r="P3222" s="6"/>
      <c r="Q3222" s="6"/>
      <c r="R3222" s="6"/>
      <c r="S3222" s="6"/>
      <c r="T3222" s="6"/>
      <c r="U3222" s="6"/>
      <c r="V3222" s="6"/>
    </row>
    <row r="3223" spans="2:22" s="77" customFormat="1" x14ac:dyDescent="0.2">
      <c r="B3223" s="128"/>
      <c r="E3223" s="78"/>
      <c r="F3223" s="166"/>
      <c r="G3223" s="78"/>
      <c r="H3223" s="161"/>
      <c r="I3223" s="161"/>
      <c r="J3223" s="161"/>
      <c r="K3223" s="78"/>
      <c r="L3223" s="78"/>
      <c r="M3223" s="78"/>
      <c r="N3223" s="78"/>
      <c r="O3223" s="78"/>
      <c r="P3223" s="6"/>
      <c r="Q3223" s="6"/>
      <c r="R3223" s="6"/>
      <c r="S3223" s="6"/>
      <c r="T3223" s="6"/>
      <c r="U3223" s="6"/>
      <c r="V3223" s="6"/>
    </row>
    <row r="3224" spans="2:22" s="77" customFormat="1" x14ac:dyDescent="0.2">
      <c r="B3224" s="128"/>
      <c r="E3224" s="78"/>
      <c r="F3224" s="166"/>
      <c r="G3224" s="78"/>
      <c r="H3224" s="161"/>
      <c r="I3224" s="161"/>
      <c r="J3224" s="161"/>
      <c r="K3224" s="78"/>
      <c r="L3224" s="78"/>
      <c r="M3224" s="78"/>
      <c r="N3224" s="78"/>
      <c r="O3224" s="78"/>
      <c r="P3224" s="6"/>
      <c r="Q3224" s="6"/>
      <c r="R3224" s="6"/>
      <c r="S3224" s="6"/>
      <c r="T3224" s="6"/>
      <c r="U3224" s="6"/>
      <c r="V3224" s="6"/>
    </row>
    <row r="3225" spans="2:22" s="77" customFormat="1" x14ac:dyDescent="0.2">
      <c r="B3225" s="128"/>
      <c r="E3225" s="78"/>
      <c r="F3225" s="166"/>
      <c r="G3225" s="78"/>
      <c r="H3225" s="161"/>
      <c r="I3225" s="161"/>
      <c r="J3225" s="161"/>
      <c r="K3225" s="78"/>
      <c r="L3225" s="78"/>
      <c r="M3225" s="78"/>
      <c r="N3225" s="78"/>
      <c r="O3225" s="78"/>
      <c r="P3225" s="6"/>
      <c r="Q3225" s="6"/>
      <c r="R3225" s="6"/>
      <c r="S3225" s="6"/>
      <c r="T3225" s="6"/>
      <c r="U3225" s="6"/>
      <c r="V3225" s="6"/>
    </row>
    <row r="3226" spans="2:22" s="77" customFormat="1" x14ac:dyDescent="0.2">
      <c r="B3226" s="128"/>
      <c r="E3226" s="78"/>
      <c r="F3226" s="166"/>
      <c r="G3226" s="78"/>
      <c r="H3226" s="161"/>
      <c r="I3226" s="161"/>
      <c r="J3226" s="161"/>
      <c r="K3226" s="78"/>
      <c r="L3226" s="78"/>
      <c r="M3226" s="78"/>
      <c r="N3226" s="78"/>
      <c r="O3226" s="78"/>
      <c r="P3226" s="6"/>
      <c r="Q3226" s="6"/>
      <c r="R3226" s="6"/>
      <c r="S3226" s="6"/>
      <c r="T3226" s="6"/>
      <c r="U3226" s="6"/>
      <c r="V3226" s="6"/>
    </row>
    <row r="3227" spans="2:22" s="77" customFormat="1" x14ac:dyDescent="0.2">
      <c r="B3227" s="128"/>
      <c r="E3227" s="78"/>
      <c r="F3227" s="166"/>
      <c r="G3227" s="78"/>
      <c r="H3227" s="161"/>
      <c r="I3227" s="161"/>
      <c r="J3227" s="161"/>
      <c r="K3227" s="78"/>
      <c r="L3227" s="78"/>
      <c r="M3227" s="78"/>
      <c r="N3227" s="78"/>
      <c r="O3227" s="78"/>
      <c r="P3227" s="6"/>
      <c r="Q3227" s="6"/>
      <c r="R3227" s="6"/>
      <c r="S3227" s="6"/>
      <c r="T3227" s="6"/>
      <c r="U3227" s="6"/>
      <c r="V3227" s="6"/>
    </row>
    <row r="3228" spans="2:22" s="77" customFormat="1" x14ac:dyDescent="0.2">
      <c r="B3228" s="128"/>
      <c r="E3228" s="78"/>
      <c r="F3228" s="166"/>
      <c r="G3228" s="78"/>
      <c r="H3228" s="161"/>
      <c r="I3228" s="161"/>
      <c r="J3228" s="161"/>
      <c r="K3228" s="78"/>
      <c r="L3228" s="78"/>
      <c r="M3228" s="78"/>
      <c r="N3228" s="78"/>
      <c r="O3228" s="78"/>
      <c r="P3228" s="6"/>
      <c r="Q3228" s="6"/>
      <c r="R3228" s="6"/>
      <c r="S3228" s="6"/>
      <c r="T3228" s="6"/>
      <c r="U3228" s="6"/>
      <c r="V3228" s="6"/>
    </row>
    <row r="3229" spans="2:22" s="77" customFormat="1" x14ac:dyDescent="0.2">
      <c r="B3229" s="128"/>
      <c r="E3229" s="78"/>
      <c r="F3229" s="166"/>
      <c r="G3229" s="78"/>
      <c r="H3229" s="161"/>
      <c r="I3229" s="161"/>
      <c r="J3229" s="161"/>
      <c r="K3229" s="78"/>
      <c r="L3229" s="78"/>
      <c r="M3229" s="78"/>
      <c r="N3229" s="78"/>
      <c r="O3229" s="78"/>
      <c r="P3229" s="6"/>
      <c r="Q3229" s="6"/>
      <c r="R3229" s="6"/>
      <c r="S3229" s="6"/>
      <c r="T3229" s="6"/>
      <c r="U3229" s="6"/>
      <c r="V3229" s="6"/>
    </row>
    <row r="3230" spans="2:22" s="77" customFormat="1" x14ac:dyDescent="0.2">
      <c r="B3230" s="128"/>
      <c r="E3230" s="78"/>
      <c r="F3230" s="166"/>
      <c r="G3230" s="78"/>
      <c r="H3230" s="161"/>
      <c r="I3230" s="161"/>
      <c r="J3230" s="161"/>
      <c r="K3230" s="78"/>
      <c r="L3230" s="78"/>
      <c r="M3230" s="78"/>
      <c r="N3230" s="78"/>
      <c r="O3230" s="78"/>
      <c r="P3230" s="6"/>
      <c r="Q3230" s="6"/>
      <c r="R3230" s="6"/>
      <c r="S3230" s="6"/>
      <c r="T3230" s="6"/>
      <c r="U3230" s="6"/>
      <c r="V3230" s="6"/>
    </row>
    <row r="3231" spans="2:22" s="77" customFormat="1" x14ac:dyDescent="0.2">
      <c r="B3231" s="128"/>
      <c r="E3231" s="78"/>
      <c r="F3231" s="166"/>
      <c r="G3231" s="78"/>
      <c r="H3231" s="161"/>
      <c r="I3231" s="161"/>
      <c r="J3231" s="161"/>
      <c r="K3231" s="78"/>
      <c r="L3231" s="78"/>
      <c r="M3231" s="78"/>
      <c r="N3231" s="78"/>
      <c r="O3231" s="78"/>
      <c r="P3231" s="6"/>
      <c r="Q3231" s="6"/>
      <c r="R3231" s="6"/>
      <c r="S3231" s="6"/>
      <c r="T3231" s="6"/>
      <c r="U3231" s="6"/>
      <c r="V3231" s="6"/>
    </row>
    <row r="3232" spans="2:22" s="77" customFormat="1" x14ac:dyDescent="0.2">
      <c r="B3232" s="128"/>
      <c r="E3232" s="78"/>
      <c r="F3232" s="166"/>
      <c r="G3232" s="78"/>
      <c r="H3232" s="161"/>
      <c r="I3232" s="161"/>
      <c r="J3232" s="161"/>
      <c r="K3232" s="78"/>
      <c r="L3232" s="78"/>
      <c r="M3232" s="78"/>
      <c r="N3232" s="78"/>
      <c r="O3232" s="78"/>
      <c r="P3232" s="6"/>
      <c r="Q3232" s="6"/>
      <c r="R3232" s="6"/>
      <c r="S3232" s="6"/>
      <c r="T3232" s="6"/>
      <c r="U3232" s="6"/>
      <c r="V3232" s="6"/>
    </row>
    <row r="3233" spans="2:22" s="77" customFormat="1" x14ac:dyDescent="0.2">
      <c r="B3233" s="128"/>
      <c r="E3233" s="78"/>
      <c r="F3233" s="166"/>
      <c r="G3233" s="78"/>
      <c r="H3233" s="161"/>
      <c r="I3233" s="161"/>
      <c r="J3233" s="161"/>
      <c r="K3233" s="78"/>
      <c r="L3233" s="78"/>
      <c r="M3233" s="78"/>
      <c r="N3233" s="78"/>
      <c r="O3233" s="78"/>
      <c r="P3233" s="6"/>
      <c r="Q3233" s="6"/>
      <c r="R3233" s="6"/>
      <c r="S3233" s="6"/>
      <c r="T3233" s="6"/>
      <c r="U3233" s="6"/>
      <c r="V3233" s="6"/>
    </row>
    <row r="3234" spans="2:22" s="77" customFormat="1" x14ac:dyDescent="0.2">
      <c r="B3234" s="128"/>
      <c r="E3234" s="78"/>
      <c r="F3234" s="166"/>
      <c r="G3234" s="78"/>
      <c r="H3234" s="161"/>
      <c r="I3234" s="161"/>
      <c r="J3234" s="161"/>
      <c r="K3234" s="78"/>
      <c r="L3234" s="78"/>
      <c r="M3234" s="78"/>
      <c r="N3234" s="78"/>
      <c r="O3234" s="78"/>
      <c r="P3234" s="6"/>
      <c r="Q3234" s="6"/>
      <c r="R3234" s="6"/>
      <c r="S3234" s="6"/>
      <c r="T3234" s="6"/>
      <c r="U3234" s="6"/>
      <c r="V3234" s="6"/>
    </row>
    <row r="3235" spans="2:22" s="77" customFormat="1" x14ac:dyDescent="0.2">
      <c r="B3235" s="128"/>
      <c r="E3235" s="78"/>
      <c r="F3235" s="166"/>
      <c r="G3235" s="78"/>
      <c r="H3235" s="161"/>
      <c r="I3235" s="161"/>
      <c r="J3235" s="161"/>
      <c r="K3235" s="78"/>
      <c r="L3235" s="78"/>
      <c r="M3235" s="78"/>
      <c r="N3235" s="78"/>
      <c r="O3235" s="78"/>
      <c r="P3235" s="6"/>
      <c r="Q3235" s="6"/>
      <c r="R3235" s="6"/>
      <c r="S3235" s="6"/>
      <c r="T3235" s="6"/>
      <c r="U3235" s="6"/>
      <c r="V3235" s="6"/>
    </row>
    <row r="3236" spans="2:22" s="77" customFormat="1" x14ac:dyDescent="0.2">
      <c r="B3236" s="128"/>
      <c r="E3236" s="78"/>
      <c r="F3236" s="166"/>
      <c r="G3236" s="78"/>
      <c r="H3236" s="161"/>
      <c r="I3236" s="161"/>
      <c r="J3236" s="161"/>
      <c r="K3236" s="78"/>
      <c r="L3236" s="78"/>
      <c r="M3236" s="78"/>
      <c r="N3236" s="78"/>
      <c r="O3236" s="78"/>
      <c r="P3236" s="6"/>
      <c r="Q3236" s="6"/>
      <c r="R3236" s="6"/>
      <c r="S3236" s="6"/>
      <c r="T3236" s="6"/>
      <c r="U3236" s="6"/>
      <c r="V3236" s="6"/>
    </row>
    <row r="3237" spans="2:22" s="77" customFormat="1" x14ac:dyDescent="0.2">
      <c r="B3237" s="128"/>
      <c r="E3237" s="78"/>
      <c r="F3237" s="166"/>
      <c r="G3237" s="78"/>
      <c r="H3237" s="161"/>
      <c r="I3237" s="161"/>
      <c r="J3237" s="161"/>
      <c r="K3237" s="78"/>
      <c r="L3237" s="78"/>
      <c r="M3237" s="78"/>
      <c r="N3237" s="78"/>
      <c r="O3237" s="78"/>
      <c r="P3237" s="6"/>
      <c r="Q3237" s="6"/>
      <c r="R3237" s="6"/>
      <c r="S3237" s="6"/>
      <c r="T3237" s="6"/>
      <c r="U3237" s="6"/>
      <c r="V3237" s="6"/>
    </row>
    <row r="3238" spans="2:22" s="77" customFormat="1" x14ac:dyDescent="0.2">
      <c r="B3238" s="128"/>
      <c r="E3238" s="78"/>
      <c r="F3238" s="166"/>
      <c r="G3238" s="78"/>
      <c r="H3238" s="161"/>
      <c r="I3238" s="161"/>
      <c r="J3238" s="161"/>
      <c r="K3238" s="78"/>
      <c r="L3238" s="78"/>
      <c r="M3238" s="78"/>
      <c r="N3238" s="78"/>
      <c r="O3238" s="78"/>
      <c r="P3238" s="6"/>
      <c r="Q3238" s="6"/>
      <c r="R3238" s="6"/>
      <c r="S3238" s="6"/>
      <c r="T3238" s="6"/>
      <c r="U3238" s="6"/>
      <c r="V3238" s="6"/>
    </row>
    <row r="3239" spans="2:22" s="77" customFormat="1" x14ac:dyDescent="0.2">
      <c r="B3239" s="128"/>
      <c r="E3239" s="78"/>
      <c r="F3239" s="166"/>
      <c r="G3239" s="78"/>
      <c r="H3239" s="161"/>
      <c r="I3239" s="161"/>
      <c r="J3239" s="161"/>
      <c r="K3239" s="78"/>
      <c r="L3239" s="78"/>
      <c r="M3239" s="78"/>
      <c r="N3239" s="78"/>
      <c r="O3239" s="78"/>
      <c r="P3239" s="6"/>
      <c r="Q3239" s="6"/>
      <c r="R3239" s="6"/>
      <c r="S3239" s="6"/>
      <c r="T3239" s="6"/>
      <c r="U3239" s="6"/>
      <c r="V3239" s="6"/>
    </row>
    <row r="3240" spans="2:22" s="77" customFormat="1" x14ac:dyDescent="0.2">
      <c r="B3240" s="128"/>
      <c r="E3240" s="78"/>
      <c r="F3240" s="166"/>
      <c r="G3240" s="78"/>
      <c r="H3240" s="161"/>
      <c r="I3240" s="161"/>
      <c r="J3240" s="161"/>
      <c r="K3240" s="78"/>
      <c r="L3240" s="78"/>
      <c r="M3240" s="78"/>
      <c r="N3240" s="78"/>
      <c r="O3240" s="78"/>
      <c r="P3240" s="6"/>
      <c r="Q3240" s="6"/>
      <c r="R3240" s="6"/>
      <c r="S3240" s="6"/>
      <c r="T3240" s="6"/>
      <c r="U3240" s="6"/>
      <c r="V3240" s="6"/>
    </row>
    <row r="3241" spans="2:22" s="77" customFormat="1" x14ac:dyDescent="0.2">
      <c r="B3241" s="128"/>
      <c r="E3241" s="78"/>
      <c r="F3241" s="166"/>
      <c r="G3241" s="78"/>
      <c r="H3241" s="161"/>
      <c r="I3241" s="161"/>
      <c r="J3241" s="161"/>
      <c r="K3241" s="78"/>
      <c r="L3241" s="78"/>
      <c r="M3241" s="78"/>
      <c r="N3241" s="78"/>
      <c r="O3241" s="78"/>
      <c r="P3241" s="6"/>
      <c r="Q3241" s="6"/>
      <c r="R3241" s="6"/>
      <c r="S3241" s="6"/>
      <c r="T3241" s="6"/>
      <c r="U3241" s="6"/>
      <c r="V3241" s="6"/>
    </row>
    <row r="3242" spans="2:22" s="77" customFormat="1" x14ac:dyDescent="0.2">
      <c r="B3242" s="128"/>
      <c r="E3242" s="78"/>
      <c r="F3242" s="166"/>
      <c r="G3242" s="78"/>
      <c r="H3242" s="161"/>
      <c r="I3242" s="161"/>
      <c r="J3242" s="161"/>
      <c r="K3242" s="78"/>
      <c r="L3242" s="78"/>
      <c r="M3242" s="78"/>
      <c r="N3242" s="78"/>
      <c r="O3242" s="78"/>
      <c r="P3242" s="6"/>
      <c r="Q3242" s="6"/>
      <c r="R3242" s="6"/>
      <c r="S3242" s="6"/>
      <c r="T3242" s="6"/>
      <c r="U3242" s="6"/>
      <c r="V3242" s="6"/>
    </row>
    <row r="3243" spans="2:22" s="77" customFormat="1" x14ac:dyDescent="0.2">
      <c r="B3243" s="128"/>
      <c r="E3243" s="78"/>
      <c r="F3243" s="166"/>
      <c r="G3243" s="78"/>
      <c r="H3243" s="161"/>
      <c r="I3243" s="161"/>
      <c r="J3243" s="161"/>
      <c r="K3243" s="78"/>
      <c r="L3243" s="78"/>
      <c r="M3243" s="78"/>
      <c r="N3243" s="78"/>
      <c r="O3243" s="78"/>
      <c r="P3243" s="6"/>
      <c r="Q3243" s="6"/>
      <c r="R3243" s="6"/>
      <c r="S3243" s="6"/>
      <c r="T3243" s="6"/>
      <c r="U3243" s="6"/>
      <c r="V3243" s="6"/>
    </row>
    <row r="3244" spans="2:22" s="77" customFormat="1" x14ac:dyDescent="0.2">
      <c r="B3244" s="128"/>
      <c r="E3244" s="78"/>
      <c r="F3244" s="166"/>
      <c r="G3244" s="78"/>
      <c r="H3244" s="161"/>
      <c r="I3244" s="161"/>
      <c r="J3244" s="161"/>
      <c r="K3244" s="78"/>
      <c r="L3244" s="78"/>
      <c r="M3244" s="78"/>
      <c r="N3244" s="78"/>
      <c r="O3244" s="78"/>
      <c r="P3244" s="6"/>
      <c r="Q3244" s="6"/>
      <c r="R3244" s="6"/>
      <c r="S3244" s="6"/>
      <c r="T3244" s="6"/>
      <c r="U3244" s="6"/>
      <c r="V3244" s="6"/>
    </row>
    <row r="3245" spans="2:22" s="77" customFormat="1" x14ac:dyDescent="0.2">
      <c r="B3245" s="128"/>
      <c r="E3245" s="78"/>
      <c r="F3245" s="166"/>
      <c r="G3245" s="78"/>
      <c r="H3245" s="161"/>
      <c r="I3245" s="161"/>
      <c r="J3245" s="161"/>
      <c r="K3245" s="78"/>
      <c r="L3245" s="78"/>
      <c r="M3245" s="78"/>
      <c r="N3245" s="78"/>
      <c r="O3245" s="78"/>
      <c r="P3245" s="6"/>
      <c r="Q3245" s="6"/>
      <c r="R3245" s="6"/>
      <c r="S3245" s="6"/>
      <c r="T3245" s="6"/>
      <c r="U3245" s="6"/>
      <c r="V3245" s="6"/>
    </row>
    <row r="3246" spans="2:22" s="77" customFormat="1" x14ac:dyDescent="0.2">
      <c r="B3246" s="128"/>
      <c r="E3246" s="78"/>
      <c r="F3246" s="166"/>
      <c r="G3246" s="78"/>
      <c r="H3246" s="161"/>
      <c r="I3246" s="161"/>
      <c r="J3246" s="161"/>
      <c r="K3246" s="78"/>
      <c r="L3246" s="78"/>
      <c r="M3246" s="78"/>
      <c r="N3246" s="78"/>
      <c r="O3246" s="78"/>
      <c r="P3246" s="6"/>
      <c r="Q3246" s="6"/>
      <c r="R3246" s="6"/>
      <c r="S3246" s="6"/>
      <c r="T3246" s="6"/>
      <c r="U3246" s="6"/>
      <c r="V3246" s="6"/>
    </row>
    <row r="3247" spans="2:22" s="77" customFormat="1" x14ac:dyDescent="0.2">
      <c r="B3247" s="128"/>
      <c r="E3247" s="78"/>
      <c r="F3247" s="166"/>
      <c r="G3247" s="78"/>
      <c r="H3247" s="161"/>
      <c r="I3247" s="161"/>
      <c r="J3247" s="161"/>
      <c r="K3247" s="78"/>
      <c r="L3247" s="78"/>
      <c r="M3247" s="78"/>
      <c r="N3247" s="78"/>
      <c r="O3247" s="78"/>
      <c r="P3247" s="6"/>
      <c r="Q3247" s="6"/>
      <c r="R3247" s="6"/>
      <c r="S3247" s="6"/>
      <c r="T3247" s="6"/>
      <c r="U3247" s="6"/>
      <c r="V3247" s="6"/>
    </row>
    <row r="3248" spans="2:22" s="77" customFormat="1" x14ac:dyDescent="0.2">
      <c r="B3248" s="128"/>
      <c r="E3248" s="78"/>
      <c r="F3248" s="166"/>
      <c r="G3248" s="78"/>
      <c r="H3248" s="161"/>
      <c r="I3248" s="161"/>
      <c r="J3248" s="161"/>
      <c r="K3248" s="78"/>
      <c r="L3248" s="78"/>
      <c r="M3248" s="78"/>
      <c r="N3248" s="78"/>
      <c r="O3248" s="78"/>
      <c r="P3248" s="6"/>
      <c r="Q3248" s="6"/>
      <c r="R3248" s="6"/>
      <c r="S3248" s="6"/>
      <c r="T3248" s="6"/>
      <c r="U3248" s="6"/>
      <c r="V3248" s="6"/>
    </row>
    <row r="3249" spans="2:22" s="77" customFormat="1" x14ac:dyDescent="0.2">
      <c r="B3249" s="128"/>
      <c r="E3249" s="78"/>
      <c r="F3249" s="166"/>
      <c r="G3249" s="78"/>
      <c r="H3249" s="161"/>
      <c r="I3249" s="161"/>
      <c r="J3249" s="161"/>
      <c r="K3249" s="78"/>
      <c r="L3249" s="78"/>
      <c r="M3249" s="78"/>
      <c r="N3249" s="78"/>
      <c r="O3249" s="78"/>
      <c r="P3249" s="6"/>
      <c r="Q3249" s="6"/>
      <c r="R3249" s="6"/>
      <c r="S3249" s="6"/>
      <c r="T3249" s="6"/>
      <c r="U3249" s="6"/>
      <c r="V3249" s="6"/>
    </row>
    <row r="3250" spans="2:22" s="77" customFormat="1" x14ac:dyDescent="0.2">
      <c r="B3250" s="128"/>
      <c r="E3250" s="78"/>
      <c r="F3250" s="166"/>
      <c r="G3250" s="78"/>
      <c r="H3250" s="161"/>
      <c r="I3250" s="161"/>
      <c r="J3250" s="161"/>
      <c r="K3250" s="78"/>
      <c r="L3250" s="78"/>
      <c r="M3250" s="78"/>
      <c r="N3250" s="78"/>
      <c r="O3250" s="78"/>
      <c r="P3250" s="6"/>
      <c r="Q3250" s="6"/>
      <c r="R3250" s="6"/>
      <c r="S3250" s="6"/>
      <c r="T3250" s="6"/>
      <c r="U3250" s="6"/>
      <c r="V3250" s="6"/>
    </row>
    <row r="3251" spans="2:22" s="77" customFormat="1" x14ac:dyDescent="0.2">
      <c r="B3251" s="128"/>
      <c r="E3251" s="78"/>
      <c r="F3251" s="166"/>
      <c r="G3251" s="78"/>
      <c r="H3251" s="161"/>
      <c r="I3251" s="161"/>
      <c r="J3251" s="161"/>
      <c r="K3251" s="78"/>
      <c r="L3251" s="78"/>
      <c r="M3251" s="78"/>
      <c r="N3251" s="78"/>
      <c r="O3251" s="78"/>
      <c r="P3251" s="6"/>
      <c r="Q3251" s="6"/>
      <c r="R3251" s="6"/>
      <c r="S3251" s="6"/>
      <c r="T3251" s="6"/>
      <c r="U3251" s="6"/>
      <c r="V3251" s="6"/>
    </row>
    <row r="3252" spans="2:22" s="77" customFormat="1" x14ac:dyDescent="0.2">
      <c r="B3252" s="128"/>
      <c r="E3252" s="78"/>
      <c r="F3252" s="166"/>
      <c r="G3252" s="78"/>
      <c r="H3252" s="161"/>
      <c r="I3252" s="161"/>
      <c r="J3252" s="161"/>
      <c r="K3252" s="78"/>
      <c r="L3252" s="78"/>
      <c r="M3252" s="78"/>
      <c r="N3252" s="78"/>
      <c r="O3252" s="78"/>
      <c r="P3252" s="6"/>
      <c r="Q3252" s="6"/>
      <c r="R3252" s="6"/>
      <c r="S3252" s="6"/>
      <c r="T3252" s="6"/>
      <c r="U3252" s="6"/>
      <c r="V3252" s="6"/>
    </row>
    <row r="3253" spans="2:22" s="77" customFormat="1" x14ac:dyDescent="0.2">
      <c r="B3253" s="128"/>
      <c r="E3253" s="78"/>
      <c r="F3253" s="166"/>
      <c r="G3253" s="78"/>
      <c r="H3253" s="161"/>
      <c r="I3253" s="161"/>
      <c r="J3253" s="161"/>
      <c r="K3253" s="78"/>
      <c r="L3253" s="78"/>
      <c r="M3253" s="78"/>
      <c r="N3253" s="78"/>
      <c r="O3253" s="78"/>
      <c r="P3253" s="6"/>
      <c r="Q3253" s="6"/>
      <c r="R3253" s="6"/>
      <c r="S3253" s="6"/>
      <c r="T3253" s="6"/>
      <c r="U3253" s="6"/>
      <c r="V3253" s="6"/>
    </row>
    <row r="3254" spans="2:22" s="77" customFormat="1" x14ac:dyDescent="0.2">
      <c r="B3254" s="128"/>
      <c r="E3254" s="78"/>
      <c r="F3254" s="166"/>
      <c r="G3254" s="78"/>
      <c r="H3254" s="161"/>
      <c r="I3254" s="161"/>
      <c r="J3254" s="161"/>
      <c r="K3254" s="78"/>
      <c r="L3254" s="78"/>
      <c r="M3254" s="78"/>
      <c r="N3254" s="78"/>
      <c r="O3254" s="78"/>
      <c r="P3254" s="6"/>
      <c r="Q3254" s="6"/>
      <c r="R3254" s="6"/>
      <c r="S3254" s="6"/>
      <c r="T3254" s="6"/>
      <c r="U3254" s="6"/>
      <c r="V3254" s="6"/>
    </row>
    <row r="3255" spans="2:22" s="77" customFormat="1" x14ac:dyDescent="0.2">
      <c r="B3255" s="128"/>
      <c r="E3255" s="78"/>
      <c r="F3255" s="166"/>
      <c r="G3255" s="78"/>
      <c r="H3255" s="161"/>
      <c r="I3255" s="161"/>
      <c r="J3255" s="161"/>
      <c r="K3255" s="78"/>
      <c r="L3255" s="78"/>
      <c r="M3255" s="78"/>
      <c r="N3255" s="78"/>
      <c r="O3255" s="78"/>
      <c r="P3255" s="6"/>
      <c r="Q3255" s="6"/>
      <c r="R3255" s="6"/>
      <c r="S3255" s="6"/>
      <c r="T3255" s="6"/>
      <c r="U3255" s="6"/>
      <c r="V3255" s="6"/>
    </row>
    <row r="3256" spans="2:22" s="77" customFormat="1" x14ac:dyDescent="0.2">
      <c r="B3256" s="128"/>
      <c r="E3256" s="78"/>
      <c r="F3256" s="166"/>
      <c r="G3256" s="78"/>
      <c r="H3256" s="161"/>
      <c r="I3256" s="161"/>
      <c r="J3256" s="161"/>
      <c r="K3256" s="78"/>
      <c r="L3256" s="78"/>
      <c r="M3256" s="78"/>
      <c r="N3256" s="78"/>
      <c r="O3256" s="78"/>
      <c r="P3256" s="6"/>
      <c r="Q3256" s="6"/>
      <c r="R3256" s="6"/>
      <c r="S3256" s="6"/>
      <c r="T3256" s="6"/>
      <c r="U3256" s="6"/>
      <c r="V3256" s="6"/>
    </row>
    <row r="3257" spans="2:22" s="77" customFormat="1" x14ac:dyDescent="0.2">
      <c r="B3257" s="128"/>
      <c r="E3257" s="78"/>
      <c r="F3257" s="166"/>
      <c r="G3257" s="78"/>
      <c r="H3257" s="161"/>
      <c r="I3257" s="161"/>
      <c r="J3257" s="161"/>
      <c r="K3257" s="78"/>
      <c r="L3257" s="78"/>
      <c r="M3257" s="78"/>
      <c r="N3257" s="78"/>
      <c r="O3257" s="78"/>
      <c r="P3257" s="6"/>
      <c r="Q3257" s="6"/>
      <c r="R3257" s="6"/>
      <c r="S3257" s="6"/>
      <c r="T3257" s="6"/>
      <c r="U3257" s="6"/>
      <c r="V3257" s="6"/>
    </row>
    <row r="3258" spans="2:22" s="77" customFormat="1" x14ac:dyDescent="0.2">
      <c r="B3258" s="128"/>
      <c r="E3258" s="78"/>
      <c r="F3258" s="166"/>
      <c r="G3258" s="78"/>
      <c r="H3258" s="161"/>
      <c r="I3258" s="161"/>
      <c r="J3258" s="161"/>
      <c r="K3258" s="78"/>
      <c r="L3258" s="78"/>
      <c r="M3258" s="78"/>
      <c r="N3258" s="78"/>
      <c r="O3258" s="78"/>
      <c r="P3258" s="6"/>
      <c r="Q3258" s="6"/>
      <c r="R3258" s="6"/>
      <c r="S3258" s="6"/>
      <c r="T3258" s="6"/>
      <c r="U3258" s="6"/>
      <c r="V3258" s="6"/>
    </row>
    <row r="3259" spans="2:22" s="77" customFormat="1" x14ac:dyDescent="0.2">
      <c r="B3259" s="128"/>
      <c r="E3259" s="78"/>
      <c r="F3259" s="166"/>
      <c r="G3259" s="78"/>
      <c r="H3259" s="161"/>
      <c r="I3259" s="161"/>
      <c r="J3259" s="161"/>
      <c r="K3259" s="78"/>
      <c r="L3259" s="78"/>
      <c r="M3259" s="78"/>
      <c r="N3259" s="78"/>
      <c r="O3259" s="78"/>
      <c r="P3259" s="6"/>
      <c r="Q3259" s="6"/>
      <c r="R3259" s="6"/>
      <c r="S3259" s="6"/>
      <c r="T3259" s="6"/>
      <c r="U3259" s="6"/>
      <c r="V3259" s="6"/>
    </row>
    <row r="3260" spans="2:22" s="77" customFormat="1" x14ac:dyDescent="0.2">
      <c r="B3260" s="128"/>
      <c r="E3260" s="78"/>
      <c r="F3260" s="166"/>
      <c r="G3260" s="78"/>
      <c r="H3260" s="161"/>
      <c r="I3260" s="161"/>
      <c r="J3260" s="161"/>
      <c r="K3260" s="78"/>
      <c r="L3260" s="78"/>
      <c r="M3260" s="78"/>
      <c r="N3260" s="78"/>
      <c r="O3260" s="78"/>
      <c r="P3260" s="6"/>
      <c r="Q3260" s="6"/>
      <c r="R3260" s="6"/>
      <c r="S3260" s="6"/>
      <c r="T3260" s="6"/>
      <c r="U3260" s="6"/>
      <c r="V3260" s="6"/>
    </row>
    <row r="3261" spans="2:22" s="77" customFormat="1" x14ac:dyDescent="0.2">
      <c r="B3261" s="128"/>
      <c r="E3261" s="78"/>
      <c r="F3261" s="166"/>
      <c r="G3261" s="78"/>
      <c r="H3261" s="161"/>
      <c r="I3261" s="161"/>
      <c r="J3261" s="161"/>
      <c r="K3261" s="78"/>
      <c r="L3261" s="78"/>
      <c r="M3261" s="78"/>
      <c r="N3261" s="78"/>
      <c r="O3261" s="78"/>
      <c r="P3261" s="6"/>
      <c r="Q3261" s="6"/>
      <c r="R3261" s="6"/>
      <c r="S3261" s="6"/>
      <c r="T3261" s="6"/>
      <c r="U3261" s="6"/>
      <c r="V3261" s="6"/>
    </row>
    <row r="3262" spans="2:22" s="77" customFormat="1" x14ac:dyDescent="0.2">
      <c r="B3262" s="128"/>
      <c r="E3262" s="78"/>
      <c r="F3262" s="166"/>
      <c r="G3262" s="78"/>
      <c r="H3262" s="161"/>
      <c r="I3262" s="161"/>
      <c r="J3262" s="161"/>
      <c r="K3262" s="78"/>
      <c r="L3262" s="78"/>
      <c r="M3262" s="78"/>
      <c r="N3262" s="78"/>
      <c r="O3262" s="78"/>
      <c r="P3262" s="6"/>
      <c r="Q3262" s="6"/>
      <c r="R3262" s="6"/>
      <c r="S3262" s="6"/>
      <c r="T3262" s="6"/>
      <c r="U3262" s="6"/>
      <c r="V3262" s="6"/>
    </row>
    <row r="3263" spans="2:22" s="77" customFormat="1" x14ac:dyDescent="0.2">
      <c r="B3263" s="128"/>
      <c r="E3263" s="78"/>
      <c r="F3263" s="166"/>
      <c r="G3263" s="78"/>
      <c r="H3263" s="161"/>
      <c r="I3263" s="161"/>
      <c r="J3263" s="161"/>
      <c r="K3263" s="78"/>
      <c r="L3263" s="78"/>
      <c r="M3263" s="78"/>
      <c r="N3263" s="78"/>
      <c r="O3263" s="78"/>
      <c r="P3263" s="6"/>
      <c r="Q3263" s="6"/>
      <c r="R3263" s="6"/>
      <c r="S3263" s="6"/>
      <c r="T3263" s="6"/>
      <c r="U3263" s="6"/>
      <c r="V3263" s="6"/>
    </row>
    <row r="3264" spans="2:22" s="77" customFormat="1" x14ac:dyDescent="0.2">
      <c r="B3264" s="128"/>
      <c r="E3264" s="78"/>
      <c r="F3264" s="166"/>
      <c r="G3264" s="78"/>
      <c r="H3264" s="161"/>
      <c r="I3264" s="161"/>
      <c r="J3264" s="161"/>
      <c r="K3264" s="78"/>
      <c r="L3264" s="78"/>
      <c r="M3264" s="78"/>
      <c r="N3264" s="78"/>
      <c r="O3264" s="78"/>
      <c r="P3264" s="6"/>
      <c r="Q3264" s="6"/>
      <c r="R3264" s="6"/>
      <c r="S3264" s="6"/>
      <c r="T3264" s="6"/>
      <c r="U3264" s="6"/>
      <c r="V3264" s="6"/>
    </row>
    <row r="3265" spans="2:22" s="77" customFormat="1" x14ac:dyDescent="0.2">
      <c r="B3265" s="128"/>
      <c r="E3265" s="78"/>
      <c r="F3265" s="166"/>
      <c r="G3265" s="78"/>
      <c r="H3265" s="161"/>
      <c r="I3265" s="161"/>
      <c r="J3265" s="161"/>
      <c r="K3265" s="78"/>
      <c r="L3265" s="78"/>
      <c r="M3265" s="78"/>
      <c r="N3265" s="78"/>
      <c r="O3265" s="78"/>
      <c r="P3265" s="6"/>
      <c r="Q3265" s="6"/>
      <c r="R3265" s="6"/>
      <c r="S3265" s="6"/>
      <c r="T3265" s="6"/>
      <c r="U3265" s="6"/>
      <c r="V3265" s="6"/>
    </row>
    <row r="3266" spans="2:22" s="77" customFormat="1" x14ac:dyDescent="0.2">
      <c r="B3266" s="128"/>
      <c r="E3266" s="78"/>
      <c r="F3266" s="166"/>
      <c r="G3266" s="78"/>
      <c r="H3266" s="161"/>
      <c r="I3266" s="161"/>
      <c r="J3266" s="161"/>
      <c r="K3266" s="78"/>
      <c r="L3266" s="78"/>
      <c r="M3266" s="78"/>
      <c r="N3266" s="78"/>
      <c r="O3266" s="78"/>
      <c r="P3266" s="6"/>
      <c r="Q3266" s="6"/>
      <c r="R3266" s="6"/>
      <c r="S3266" s="6"/>
      <c r="T3266" s="6"/>
      <c r="U3266" s="6"/>
      <c r="V3266" s="6"/>
    </row>
    <row r="3267" spans="2:22" s="77" customFormat="1" x14ac:dyDescent="0.2">
      <c r="B3267" s="128"/>
      <c r="E3267" s="78"/>
      <c r="F3267" s="166"/>
      <c r="G3267" s="78"/>
      <c r="H3267" s="161"/>
      <c r="I3267" s="161"/>
      <c r="J3267" s="161"/>
      <c r="K3267" s="78"/>
      <c r="L3267" s="78"/>
      <c r="M3267" s="78"/>
      <c r="N3267" s="78"/>
      <c r="O3267" s="78"/>
      <c r="P3267" s="6"/>
      <c r="Q3267" s="6"/>
      <c r="R3267" s="6"/>
      <c r="S3267" s="6"/>
      <c r="T3267" s="6"/>
      <c r="U3267" s="6"/>
      <c r="V3267" s="6"/>
    </row>
    <row r="3268" spans="2:22" s="77" customFormat="1" x14ac:dyDescent="0.2">
      <c r="B3268" s="128"/>
      <c r="E3268" s="78"/>
      <c r="F3268" s="166"/>
      <c r="G3268" s="78"/>
      <c r="H3268" s="161"/>
      <c r="I3268" s="161"/>
      <c r="J3268" s="161"/>
      <c r="K3268" s="78"/>
      <c r="L3268" s="78"/>
      <c r="M3268" s="78"/>
      <c r="N3268" s="78"/>
      <c r="O3268" s="78"/>
      <c r="P3268" s="6"/>
      <c r="Q3268" s="6"/>
      <c r="R3268" s="6"/>
      <c r="S3268" s="6"/>
      <c r="T3268" s="6"/>
      <c r="U3268" s="6"/>
      <c r="V3268" s="6"/>
    </row>
    <row r="3269" spans="2:22" s="77" customFormat="1" x14ac:dyDescent="0.2">
      <c r="B3269" s="128"/>
      <c r="E3269" s="78"/>
      <c r="F3269" s="166"/>
      <c r="G3269" s="78"/>
      <c r="H3269" s="161"/>
      <c r="I3269" s="161"/>
      <c r="J3269" s="161"/>
      <c r="K3269" s="78"/>
      <c r="L3269" s="78"/>
      <c r="M3269" s="78"/>
      <c r="N3269" s="78"/>
      <c r="O3269" s="78"/>
      <c r="P3269" s="6"/>
      <c r="Q3269" s="6"/>
      <c r="R3269" s="6"/>
      <c r="S3269" s="6"/>
      <c r="T3269" s="6"/>
      <c r="U3269" s="6"/>
      <c r="V3269" s="6"/>
    </row>
    <row r="3270" spans="2:22" s="77" customFormat="1" x14ac:dyDescent="0.2">
      <c r="B3270" s="128"/>
      <c r="E3270" s="78"/>
      <c r="F3270" s="166"/>
      <c r="G3270" s="78"/>
      <c r="H3270" s="161"/>
      <c r="I3270" s="161"/>
      <c r="J3270" s="161"/>
      <c r="K3270" s="78"/>
      <c r="L3270" s="78"/>
      <c r="M3270" s="78"/>
      <c r="N3270" s="78"/>
      <c r="O3270" s="78"/>
      <c r="P3270" s="6"/>
      <c r="Q3270" s="6"/>
      <c r="R3270" s="6"/>
      <c r="S3270" s="6"/>
      <c r="T3270" s="6"/>
      <c r="U3270" s="6"/>
      <c r="V3270" s="6"/>
    </row>
    <row r="3271" spans="2:22" s="77" customFormat="1" x14ac:dyDescent="0.2">
      <c r="B3271" s="128"/>
      <c r="E3271" s="78"/>
      <c r="F3271" s="166"/>
      <c r="G3271" s="78"/>
      <c r="H3271" s="161"/>
      <c r="I3271" s="161"/>
      <c r="J3271" s="161"/>
      <c r="K3271" s="78"/>
      <c r="L3271" s="78"/>
      <c r="M3271" s="78"/>
      <c r="N3271" s="78"/>
      <c r="O3271" s="78"/>
      <c r="P3271" s="6"/>
      <c r="Q3271" s="6"/>
      <c r="R3271" s="6"/>
      <c r="S3271" s="6"/>
      <c r="T3271" s="6"/>
      <c r="U3271" s="6"/>
      <c r="V3271" s="6"/>
    </row>
    <row r="3272" spans="2:22" s="77" customFormat="1" x14ac:dyDescent="0.2">
      <c r="B3272" s="128"/>
      <c r="E3272" s="78"/>
      <c r="F3272" s="166"/>
      <c r="G3272" s="78"/>
      <c r="H3272" s="161"/>
      <c r="I3272" s="161"/>
      <c r="J3272" s="161"/>
      <c r="K3272" s="78"/>
      <c r="L3272" s="78"/>
      <c r="M3272" s="78"/>
      <c r="N3272" s="78"/>
      <c r="O3272" s="78"/>
      <c r="P3272" s="6"/>
      <c r="Q3272" s="6"/>
      <c r="R3272" s="6"/>
      <c r="S3272" s="6"/>
      <c r="T3272" s="6"/>
      <c r="U3272" s="6"/>
      <c r="V3272" s="6"/>
    </row>
    <row r="3273" spans="2:22" s="77" customFormat="1" x14ac:dyDescent="0.2">
      <c r="B3273" s="128"/>
      <c r="E3273" s="78"/>
      <c r="F3273" s="166"/>
      <c r="G3273" s="78"/>
      <c r="H3273" s="161"/>
      <c r="I3273" s="161"/>
      <c r="J3273" s="161"/>
      <c r="K3273" s="78"/>
      <c r="L3273" s="78"/>
      <c r="M3273" s="78"/>
      <c r="N3273" s="78"/>
      <c r="O3273" s="78"/>
      <c r="P3273" s="6"/>
      <c r="Q3273" s="6"/>
      <c r="R3273" s="6"/>
      <c r="S3273" s="6"/>
      <c r="T3273" s="6"/>
      <c r="U3273" s="6"/>
      <c r="V3273" s="6"/>
    </row>
    <row r="3274" spans="2:22" s="77" customFormat="1" x14ac:dyDescent="0.2">
      <c r="B3274" s="128"/>
      <c r="E3274" s="78"/>
      <c r="F3274" s="166"/>
      <c r="G3274" s="78"/>
      <c r="H3274" s="161"/>
      <c r="I3274" s="161"/>
      <c r="J3274" s="161"/>
      <c r="K3274" s="78"/>
      <c r="L3274" s="78"/>
      <c r="M3274" s="78"/>
      <c r="N3274" s="78"/>
      <c r="O3274" s="78"/>
      <c r="P3274" s="6"/>
      <c r="Q3274" s="6"/>
      <c r="R3274" s="6"/>
      <c r="S3274" s="6"/>
      <c r="T3274" s="6"/>
      <c r="U3274" s="6"/>
      <c r="V3274" s="6"/>
    </row>
    <row r="3275" spans="2:22" s="77" customFormat="1" x14ac:dyDescent="0.2">
      <c r="B3275" s="128"/>
      <c r="E3275" s="78"/>
      <c r="F3275" s="166"/>
      <c r="G3275" s="78"/>
      <c r="H3275" s="161"/>
      <c r="I3275" s="161"/>
      <c r="J3275" s="161"/>
      <c r="K3275" s="78"/>
      <c r="L3275" s="78"/>
      <c r="M3275" s="78"/>
      <c r="N3275" s="78"/>
      <c r="O3275" s="78"/>
      <c r="P3275" s="6"/>
      <c r="Q3275" s="6"/>
      <c r="R3275" s="6"/>
      <c r="S3275" s="6"/>
      <c r="T3275" s="6"/>
      <c r="U3275" s="6"/>
      <c r="V3275" s="6"/>
    </row>
    <row r="3276" spans="2:22" s="77" customFormat="1" x14ac:dyDescent="0.2">
      <c r="B3276" s="128"/>
      <c r="E3276" s="78"/>
      <c r="F3276" s="166"/>
      <c r="G3276" s="78"/>
      <c r="H3276" s="161"/>
      <c r="I3276" s="161"/>
      <c r="J3276" s="161"/>
      <c r="K3276" s="78"/>
      <c r="L3276" s="78"/>
      <c r="M3276" s="78"/>
      <c r="N3276" s="78"/>
      <c r="O3276" s="78"/>
      <c r="P3276" s="6"/>
      <c r="Q3276" s="6"/>
      <c r="R3276" s="6"/>
      <c r="S3276" s="6"/>
      <c r="T3276" s="6"/>
      <c r="U3276" s="6"/>
      <c r="V3276" s="6"/>
    </row>
    <row r="3277" spans="2:22" s="77" customFormat="1" x14ac:dyDescent="0.2">
      <c r="B3277" s="128"/>
      <c r="E3277" s="78"/>
      <c r="F3277" s="166"/>
      <c r="G3277" s="78"/>
      <c r="H3277" s="161"/>
      <c r="I3277" s="161"/>
      <c r="J3277" s="161"/>
      <c r="K3277" s="78"/>
      <c r="L3277" s="78"/>
      <c r="M3277" s="78"/>
      <c r="N3277" s="78"/>
      <c r="O3277" s="78"/>
      <c r="P3277" s="6"/>
      <c r="Q3277" s="6"/>
      <c r="R3277" s="6"/>
      <c r="S3277" s="6"/>
      <c r="T3277" s="6"/>
      <c r="U3277" s="6"/>
      <c r="V3277" s="6"/>
    </row>
    <row r="3278" spans="2:22" s="77" customFormat="1" x14ac:dyDescent="0.2">
      <c r="B3278" s="128"/>
      <c r="E3278" s="78"/>
      <c r="F3278" s="166"/>
      <c r="G3278" s="78"/>
      <c r="H3278" s="161"/>
      <c r="I3278" s="161"/>
      <c r="J3278" s="161"/>
      <c r="K3278" s="78"/>
      <c r="L3278" s="78"/>
      <c r="M3278" s="78"/>
      <c r="N3278" s="78"/>
      <c r="O3278" s="78"/>
      <c r="P3278" s="6"/>
      <c r="Q3278" s="6"/>
      <c r="R3278" s="6"/>
      <c r="S3278" s="6"/>
      <c r="T3278" s="6"/>
      <c r="U3278" s="6"/>
      <c r="V3278" s="6"/>
    </row>
    <row r="3279" spans="2:22" s="77" customFormat="1" x14ac:dyDescent="0.2">
      <c r="B3279" s="128"/>
      <c r="E3279" s="78"/>
      <c r="F3279" s="166"/>
      <c r="G3279" s="78"/>
      <c r="H3279" s="161"/>
      <c r="I3279" s="161"/>
      <c r="J3279" s="161"/>
      <c r="K3279" s="78"/>
      <c r="L3279" s="78"/>
      <c r="M3279" s="78"/>
      <c r="N3279" s="78"/>
      <c r="O3279" s="78"/>
      <c r="P3279" s="6"/>
      <c r="Q3279" s="6"/>
      <c r="R3279" s="6"/>
      <c r="S3279" s="6"/>
      <c r="T3279" s="6"/>
      <c r="U3279" s="6"/>
      <c r="V3279" s="6"/>
    </row>
    <row r="3280" spans="2:22" s="77" customFormat="1" x14ac:dyDescent="0.2">
      <c r="B3280" s="128"/>
      <c r="E3280" s="78"/>
      <c r="F3280" s="166"/>
      <c r="G3280" s="78"/>
      <c r="H3280" s="161"/>
      <c r="I3280" s="161"/>
      <c r="J3280" s="161"/>
      <c r="K3280" s="78"/>
      <c r="L3280" s="78"/>
      <c r="M3280" s="78"/>
      <c r="N3280" s="78"/>
      <c r="O3280" s="78"/>
      <c r="P3280" s="6"/>
      <c r="Q3280" s="6"/>
      <c r="R3280" s="6"/>
      <c r="S3280" s="6"/>
      <c r="T3280" s="6"/>
      <c r="U3280" s="6"/>
      <c r="V3280" s="6"/>
    </row>
    <row r="3281" spans="2:22" s="77" customFormat="1" x14ac:dyDescent="0.2">
      <c r="B3281" s="128"/>
      <c r="E3281" s="78"/>
      <c r="F3281" s="166"/>
      <c r="G3281" s="78"/>
      <c r="H3281" s="161"/>
      <c r="I3281" s="161"/>
      <c r="J3281" s="161"/>
      <c r="K3281" s="78"/>
      <c r="L3281" s="78"/>
      <c r="M3281" s="78"/>
      <c r="N3281" s="78"/>
      <c r="O3281" s="78"/>
      <c r="P3281" s="6"/>
      <c r="Q3281" s="6"/>
      <c r="R3281" s="6"/>
      <c r="S3281" s="6"/>
      <c r="T3281" s="6"/>
      <c r="U3281" s="6"/>
      <c r="V3281" s="6"/>
    </row>
    <row r="3282" spans="2:22" s="77" customFormat="1" x14ac:dyDescent="0.2">
      <c r="B3282" s="128"/>
      <c r="E3282" s="78"/>
      <c r="F3282" s="166"/>
      <c r="G3282" s="78"/>
      <c r="H3282" s="161"/>
      <c r="I3282" s="161"/>
      <c r="J3282" s="161"/>
      <c r="K3282" s="78"/>
      <c r="L3282" s="78"/>
      <c r="M3282" s="78"/>
      <c r="N3282" s="78"/>
      <c r="O3282" s="78"/>
      <c r="P3282" s="6"/>
      <c r="Q3282" s="6"/>
      <c r="R3282" s="6"/>
      <c r="S3282" s="6"/>
      <c r="T3282" s="6"/>
      <c r="U3282" s="6"/>
      <c r="V3282" s="6"/>
    </row>
    <row r="3283" spans="2:22" s="77" customFormat="1" x14ac:dyDescent="0.2">
      <c r="B3283" s="128"/>
      <c r="E3283" s="78"/>
      <c r="F3283" s="166"/>
      <c r="G3283" s="78"/>
      <c r="H3283" s="161"/>
      <c r="I3283" s="161"/>
      <c r="J3283" s="161"/>
      <c r="K3283" s="78"/>
      <c r="L3283" s="78"/>
      <c r="M3283" s="78"/>
      <c r="N3283" s="78"/>
      <c r="O3283" s="78"/>
      <c r="P3283" s="6"/>
      <c r="Q3283" s="6"/>
      <c r="R3283" s="6"/>
      <c r="S3283" s="6"/>
      <c r="T3283" s="6"/>
      <c r="U3283" s="6"/>
      <c r="V3283" s="6"/>
    </row>
    <row r="3284" spans="2:22" s="77" customFormat="1" x14ac:dyDescent="0.2">
      <c r="B3284" s="128"/>
      <c r="E3284" s="78"/>
      <c r="F3284" s="166"/>
      <c r="G3284" s="78"/>
      <c r="H3284" s="161"/>
      <c r="I3284" s="161"/>
      <c r="J3284" s="161"/>
      <c r="K3284" s="78"/>
      <c r="L3284" s="78"/>
      <c r="M3284" s="78"/>
      <c r="N3284" s="78"/>
      <c r="O3284" s="78"/>
      <c r="P3284" s="6"/>
      <c r="Q3284" s="6"/>
      <c r="R3284" s="6"/>
      <c r="S3284" s="6"/>
      <c r="T3284" s="6"/>
      <c r="U3284" s="6"/>
      <c r="V3284" s="6"/>
    </row>
    <row r="3285" spans="2:22" s="77" customFormat="1" x14ac:dyDescent="0.2">
      <c r="B3285" s="128"/>
      <c r="E3285" s="78"/>
      <c r="F3285" s="166"/>
      <c r="G3285" s="78"/>
      <c r="H3285" s="161"/>
      <c r="I3285" s="161"/>
      <c r="J3285" s="161"/>
      <c r="K3285" s="78"/>
      <c r="L3285" s="78"/>
      <c r="M3285" s="78"/>
      <c r="N3285" s="78"/>
      <c r="O3285" s="78"/>
      <c r="P3285" s="6"/>
      <c r="Q3285" s="6"/>
      <c r="R3285" s="6"/>
      <c r="S3285" s="6"/>
      <c r="T3285" s="6"/>
      <c r="U3285" s="6"/>
      <c r="V3285" s="6"/>
    </row>
    <row r="3286" spans="2:22" s="77" customFormat="1" x14ac:dyDescent="0.2">
      <c r="B3286" s="128"/>
      <c r="E3286" s="78"/>
      <c r="F3286" s="166"/>
      <c r="G3286" s="78"/>
      <c r="H3286" s="161"/>
      <c r="I3286" s="161"/>
      <c r="J3286" s="161"/>
      <c r="K3286" s="78"/>
      <c r="L3286" s="78"/>
      <c r="M3286" s="78"/>
      <c r="N3286" s="78"/>
      <c r="O3286" s="78"/>
      <c r="P3286" s="6"/>
      <c r="Q3286" s="6"/>
      <c r="R3286" s="6"/>
      <c r="S3286" s="6"/>
      <c r="T3286" s="6"/>
      <c r="U3286" s="6"/>
      <c r="V3286" s="6"/>
    </row>
    <row r="3287" spans="2:22" s="77" customFormat="1" x14ac:dyDescent="0.2">
      <c r="B3287" s="128"/>
      <c r="E3287" s="78"/>
      <c r="F3287" s="166"/>
      <c r="G3287" s="78"/>
      <c r="H3287" s="161"/>
      <c r="I3287" s="161"/>
      <c r="J3287" s="161"/>
      <c r="K3287" s="78"/>
      <c r="L3287" s="78"/>
      <c r="M3287" s="78"/>
      <c r="N3287" s="78"/>
      <c r="O3287" s="78"/>
      <c r="P3287" s="6"/>
      <c r="Q3287" s="6"/>
      <c r="R3287" s="6"/>
      <c r="S3287" s="6"/>
      <c r="T3287" s="6"/>
      <c r="U3287" s="6"/>
      <c r="V3287" s="6"/>
    </row>
    <row r="3288" spans="2:22" s="77" customFormat="1" x14ac:dyDescent="0.2">
      <c r="B3288" s="128"/>
      <c r="E3288" s="78"/>
      <c r="F3288" s="166"/>
      <c r="G3288" s="78"/>
      <c r="H3288" s="161"/>
      <c r="I3288" s="161"/>
      <c r="J3288" s="161"/>
      <c r="K3288" s="78"/>
      <c r="L3288" s="78"/>
      <c r="M3288" s="78"/>
      <c r="N3288" s="78"/>
      <c r="O3288" s="78"/>
      <c r="P3288" s="6"/>
      <c r="Q3288" s="6"/>
      <c r="R3288" s="6"/>
      <c r="S3288" s="6"/>
      <c r="T3288" s="6"/>
      <c r="U3288" s="6"/>
      <c r="V3288" s="6"/>
    </row>
    <row r="3289" spans="2:22" s="77" customFormat="1" x14ac:dyDescent="0.2">
      <c r="B3289" s="128"/>
      <c r="E3289" s="78"/>
      <c r="F3289" s="166"/>
      <c r="G3289" s="78"/>
      <c r="H3289" s="161"/>
      <c r="I3289" s="161"/>
      <c r="J3289" s="161"/>
      <c r="K3289" s="78"/>
      <c r="L3289" s="78"/>
      <c r="M3289" s="78"/>
      <c r="N3289" s="78"/>
      <c r="O3289" s="78"/>
      <c r="P3289" s="6"/>
      <c r="Q3289" s="6"/>
      <c r="R3289" s="6"/>
      <c r="S3289" s="6"/>
      <c r="T3289" s="6"/>
      <c r="U3289" s="6"/>
      <c r="V3289" s="6"/>
    </row>
    <row r="3290" spans="2:22" s="77" customFormat="1" x14ac:dyDescent="0.2">
      <c r="B3290" s="128"/>
      <c r="E3290" s="78"/>
      <c r="F3290" s="166"/>
      <c r="G3290" s="78"/>
      <c r="H3290" s="161"/>
      <c r="I3290" s="161"/>
      <c r="J3290" s="161"/>
      <c r="K3290" s="78"/>
      <c r="L3290" s="78"/>
      <c r="M3290" s="78"/>
      <c r="N3290" s="78"/>
      <c r="O3290" s="78"/>
      <c r="P3290" s="6"/>
      <c r="Q3290" s="6"/>
      <c r="R3290" s="6"/>
      <c r="S3290" s="6"/>
      <c r="T3290" s="6"/>
      <c r="U3290" s="6"/>
      <c r="V3290" s="6"/>
    </row>
    <row r="3291" spans="2:22" s="77" customFormat="1" x14ac:dyDescent="0.2">
      <c r="B3291" s="128"/>
      <c r="E3291" s="78"/>
      <c r="F3291" s="166"/>
      <c r="G3291" s="78"/>
      <c r="H3291" s="161"/>
      <c r="I3291" s="161"/>
      <c r="J3291" s="161"/>
      <c r="K3291" s="78"/>
      <c r="L3291" s="78"/>
      <c r="M3291" s="78"/>
      <c r="N3291" s="78"/>
      <c r="O3291" s="78"/>
      <c r="P3291" s="6"/>
      <c r="Q3291" s="6"/>
      <c r="R3291" s="6"/>
      <c r="S3291" s="6"/>
      <c r="T3291" s="6"/>
      <c r="U3291" s="6"/>
      <c r="V3291" s="6"/>
    </row>
    <row r="3292" spans="2:22" s="77" customFormat="1" x14ac:dyDescent="0.2">
      <c r="B3292" s="128"/>
      <c r="E3292" s="78"/>
      <c r="F3292" s="166"/>
      <c r="G3292" s="78"/>
      <c r="H3292" s="161"/>
      <c r="I3292" s="161"/>
      <c r="J3292" s="161"/>
      <c r="K3292" s="78"/>
      <c r="L3292" s="78"/>
      <c r="M3292" s="78"/>
      <c r="N3292" s="78"/>
      <c r="O3292" s="78"/>
      <c r="P3292" s="6"/>
      <c r="Q3292" s="6"/>
      <c r="R3292" s="6"/>
      <c r="S3292" s="6"/>
      <c r="T3292" s="6"/>
      <c r="U3292" s="6"/>
      <c r="V3292" s="6"/>
    </row>
    <row r="3293" spans="2:22" s="77" customFormat="1" x14ac:dyDescent="0.2">
      <c r="B3293" s="128"/>
      <c r="E3293" s="78"/>
      <c r="F3293" s="166"/>
      <c r="G3293" s="78"/>
      <c r="H3293" s="161"/>
      <c r="I3293" s="161"/>
      <c r="J3293" s="161"/>
      <c r="K3293" s="78"/>
      <c r="L3293" s="78"/>
      <c r="M3293" s="78"/>
      <c r="N3293" s="78"/>
      <c r="O3293" s="78"/>
      <c r="P3293" s="6"/>
      <c r="Q3293" s="6"/>
      <c r="R3293" s="6"/>
      <c r="S3293" s="6"/>
      <c r="T3293" s="6"/>
      <c r="U3293" s="6"/>
      <c r="V3293" s="6"/>
    </row>
    <row r="3294" spans="2:22" s="77" customFormat="1" x14ac:dyDescent="0.2">
      <c r="B3294" s="128"/>
      <c r="E3294" s="78"/>
      <c r="F3294" s="166"/>
      <c r="G3294" s="78"/>
      <c r="H3294" s="161"/>
      <c r="I3294" s="161"/>
      <c r="J3294" s="161"/>
      <c r="K3294" s="78"/>
      <c r="L3294" s="78"/>
      <c r="M3294" s="78"/>
      <c r="N3294" s="78"/>
      <c r="O3294" s="78"/>
      <c r="P3294" s="6"/>
      <c r="Q3294" s="6"/>
      <c r="R3294" s="6"/>
      <c r="S3294" s="6"/>
      <c r="T3294" s="6"/>
      <c r="U3294" s="6"/>
      <c r="V3294" s="6"/>
    </row>
    <row r="3295" spans="2:22" s="77" customFormat="1" x14ac:dyDescent="0.2">
      <c r="B3295" s="128"/>
      <c r="E3295" s="78"/>
      <c r="F3295" s="166"/>
      <c r="G3295" s="78"/>
      <c r="H3295" s="161"/>
      <c r="I3295" s="161"/>
      <c r="J3295" s="161"/>
      <c r="K3295" s="78"/>
      <c r="L3295" s="78"/>
      <c r="M3295" s="78"/>
      <c r="N3295" s="78"/>
      <c r="O3295" s="78"/>
      <c r="P3295" s="6"/>
      <c r="Q3295" s="6"/>
      <c r="R3295" s="6"/>
      <c r="S3295" s="6"/>
      <c r="T3295" s="6"/>
      <c r="U3295" s="6"/>
      <c r="V3295" s="6"/>
    </row>
    <row r="3296" spans="2:22" s="77" customFormat="1" x14ac:dyDescent="0.2">
      <c r="B3296" s="128"/>
      <c r="E3296" s="78"/>
      <c r="F3296" s="166"/>
      <c r="G3296" s="78"/>
      <c r="H3296" s="161"/>
      <c r="I3296" s="161"/>
      <c r="J3296" s="161"/>
      <c r="K3296" s="78"/>
      <c r="L3296" s="78"/>
      <c r="M3296" s="78"/>
      <c r="N3296" s="78"/>
      <c r="O3296" s="78"/>
      <c r="P3296" s="6"/>
      <c r="Q3296" s="6"/>
      <c r="R3296" s="6"/>
      <c r="S3296" s="6"/>
      <c r="T3296" s="6"/>
      <c r="U3296" s="6"/>
      <c r="V3296" s="6"/>
    </row>
    <row r="3297" spans="2:22" s="77" customFormat="1" x14ac:dyDescent="0.2">
      <c r="B3297" s="128"/>
      <c r="E3297" s="78"/>
      <c r="F3297" s="166"/>
      <c r="G3297" s="78"/>
      <c r="H3297" s="161"/>
      <c r="I3297" s="161"/>
      <c r="J3297" s="161"/>
      <c r="K3297" s="78"/>
      <c r="L3297" s="78"/>
      <c r="M3297" s="78"/>
      <c r="N3297" s="78"/>
      <c r="O3297" s="78"/>
      <c r="P3297" s="6"/>
      <c r="Q3297" s="6"/>
      <c r="R3297" s="6"/>
      <c r="S3297" s="6"/>
      <c r="T3297" s="6"/>
      <c r="U3297" s="6"/>
      <c r="V3297" s="6"/>
    </row>
    <row r="3298" spans="2:22" s="77" customFormat="1" x14ac:dyDescent="0.2">
      <c r="B3298" s="128"/>
      <c r="E3298" s="78"/>
      <c r="F3298" s="166"/>
      <c r="G3298" s="78"/>
      <c r="H3298" s="161"/>
      <c r="I3298" s="161"/>
      <c r="J3298" s="161"/>
      <c r="K3298" s="78"/>
      <c r="L3298" s="78"/>
      <c r="M3298" s="78"/>
      <c r="N3298" s="78"/>
      <c r="O3298" s="78"/>
      <c r="P3298" s="6"/>
      <c r="Q3298" s="6"/>
      <c r="R3298" s="6"/>
      <c r="S3298" s="6"/>
      <c r="T3298" s="6"/>
      <c r="U3298" s="6"/>
      <c r="V3298" s="6"/>
    </row>
    <row r="3299" spans="2:22" s="77" customFormat="1" x14ac:dyDescent="0.2">
      <c r="B3299" s="128"/>
      <c r="E3299" s="78"/>
      <c r="F3299" s="166"/>
      <c r="G3299" s="78"/>
      <c r="H3299" s="161"/>
      <c r="I3299" s="161"/>
      <c r="J3299" s="161"/>
      <c r="K3299" s="78"/>
      <c r="L3299" s="78"/>
      <c r="M3299" s="78"/>
      <c r="N3299" s="78"/>
      <c r="O3299" s="78"/>
      <c r="P3299" s="6"/>
      <c r="Q3299" s="6"/>
      <c r="R3299" s="6"/>
      <c r="S3299" s="6"/>
      <c r="T3299" s="6"/>
      <c r="U3299" s="6"/>
      <c r="V3299" s="6"/>
    </row>
    <row r="3300" spans="2:22" s="77" customFormat="1" x14ac:dyDescent="0.2">
      <c r="B3300" s="128"/>
      <c r="E3300" s="78"/>
      <c r="F3300" s="166"/>
      <c r="G3300" s="78"/>
      <c r="H3300" s="161"/>
      <c r="I3300" s="161"/>
      <c r="J3300" s="161"/>
      <c r="K3300" s="78"/>
      <c r="L3300" s="78"/>
      <c r="M3300" s="78"/>
      <c r="N3300" s="78"/>
      <c r="O3300" s="78"/>
      <c r="P3300" s="6"/>
      <c r="Q3300" s="6"/>
      <c r="R3300" s="6"/>
      <c r="S3300" s="6"/>
      <c r="T3300" s="6"/>
      <c r="U3300" s="6"/>
      <c r="V3300" s="6"/>
    </row>
    <row r="3301" spans="2:22" s="77" customFormat="1" x14ac:dyDescent="0.2">
      <c r="B3301" s="128"/>
      <c r="E3301" s="78"/>
      <c r="F3301" s="166"/>
      <c r="G3301" s="78"/>
      <c r="H3301" s="161"/>
      <c r="I3301" s="161"/>
      <c r="J3301" s="161"/>
      <c r="K3301" s="78"/>
      <c r="L3301" s="78"/>
      <c r="M3301" s="78"/>
      <c r="N3301" s="78"/>
      <c r="O3301" s="78"/>
      <c r="P3301" s="6"/>
      <c r="Q3301" s="6"/>
      <c r="R3301" s="6"/>
      <c r="S3301" s="6"/>
      <c r="T3301" s="6"/>
      <c r="U3301" s="6"/>
      <c r="V3301" s="6"/>
    </row>
    <row r="3302" spans="2:22" s="77" customFormat="1" x14ac:dyDescent="0.2">
      <c r="B3302" s="128"/>
      <c r="E3302" s="78"/>
      <c r="F3302" s="166"/>
      <c r="G3302" s="78"/>
      <c r="H3302" s="161"/>
      <c r="I3302" s="161"/>
      <c r="J3302" s="161"/>
      <c r="K3302" s="78"/>
      <c r="L3302" s="78"/>
      <c r="M3302" s="78"/>
      <c r="N3302" s="78"/>
      <c r="O3302" s="78"/>
      <c r="P3302" s="6"/>
      <c r="Q3302" s="6"/>
      <c r="R3302" s="6"/>
      <c r="S3302" s="6"/>
      <c r="T3302" s="6"/>
      <c r="U3302" s="6"/>
      <c r="V3302" s="6"/>
    </row>
    <row r="3303" spans="2:22" s="77" customFormat="1" x14ac:dyDescent="0.2">
      <c r="B3303" s="128"/>
      <c r="E3303" s="78"/>
      <c r="F3303" s="166"/>
      <c r="G3303" s="78"/>
      <c r="H3303" s="161"/>
      <c r="I3303" s="161"/>
      <c r="J3303" s="161"/>
      <c r="K3303" s="78"/>
      <c r="L3303" s="78"/>
      <c r="M3303" s="78"/>
      <c r="N3303" s="78"/>
      <c r="O3303" s="78"/>
      <c r="P3303" s="6"/>
      <c r="Q3303" s="6"/>
      <c r="R3303" s="6"/>
      <c r="S3303" s="6"/>
      <c r="T3303" s="6"/>
      <c r="U3303" s="6"/>
      <c r="V3303" s="6"/>
    </row>
    <row r="3304" spans="2:22" s="77" customFormat="1" x14ac:dyDescent="0.2">
      <c r="B3304" s="128"/>
      <c r="E3304" s="78"/>
      <c r="F3304" s="166"/>
      <c r="G3304" s="78"/>
      <c r="H3304" s="161"/>
      <c r="I3304" s="161"/>
      <c r="J3304" s="161"/>
      <c r="K3304" s="78"/>
      <c r="L3304" s="78"/>
      <c r="M3304" s="78"/>
      <c r="N3304" s="78"/>
      <c r="O3304" s="78"/>
      <c r="P3304" s="6"/>
      <c r="Q3304" s="6"/>
      <c r="R3304" s="6"/>
      <c r="S3304" s="6"/>
      <c r="T3304" s="6"/>
      <c r="U3304" s="6"/>
      <c r="V3304" s="6"/>
    </row>
    <row r="3305" spans="2:22" s="77" customFormat="1" x14ac:dyDescent="0.2">
      <c r="B3305" s="128"/>
      <c r="E3305" s="78"/>
      <c r="F3305" s="166"/>
      <c r="G3305" s="78"/>
      <c r="H3305" s="161"/>
      <c r="I3305" s="161"/>
      <c r="J3305" s="161"/>
      <c r="K3305" s="78"/>
      <c r="L3305" s="78"/>
      <c r="M3305" s="78"/>
      <c r="N3305" s="78"/>
      <c r="O3305" s="78"/>
      <c r="P3305" s="6"/>
      <c r="Q3305" s="6"/>
      <c r="R3305" s="6"/>
      <c r="S3305" s="6"/>
      <c r="T3305" s="6"/>
      <c r="U3305" s="6"/>
      <c r="V3305" s="6"/>
    </row>
    <row r="3306" spans="2:22" s="77" customFormat="1" x14ac:dyDescent="0.2">
      <c r="B3306" s="128"/>
      <c r="E3306" s="78"/>
      <c r="F3306" s="166"/>
      <c r="G3306" s="78"/>
      <c r="H3306" s="161"/>
      <c r="I3306" s="161"/>
      <c r="J3306" s="161"/>
      <c r="K3306" s="78"/>
      <c r="L3306" s="78"/>
      <c r="M3306" s="78"/>
      <c r="N3306" s="78"/>
      <c r="O3306" s="78"/>
      <c r="P3306" s="6"/>
      <c r="Q3306" s="6"/>
      <c r="R3306" s="6"/>
      <c r="S3306" s="6"/>
      <c r="T3306" s="6"/>
      <c r="U3306" s="6"/>
      <c r="V3306" s="6"/>
    </row>
    <row r="3307" spans="2:22" s="77" customFormat="1" x14ac:dyDescent="0.2">
      <c r="B3307" s="128"/>
      <c r="E3307" s="78"/>
      <c r="F3307" s="166"/>
      <c r="G3307" s="78"/>
      <c r="H3307" s="161"/>
      <c r="I3307" s="161"/>
      <c r="J3307" s="161"/>
      <c r="K3307" s="78"/>
      <c r="L3307" s="78"/>
      <c r="M3307" s="78"/>
      <c r="N3307" s="78"/>
      <c r="O3307" s="78"/>
      <c r="P3307" s="6"/>
      <c r="Q3307" s="6"/>
      <c r="R3307" s="6"/>
      <c r="S3307" s="6"/>
      <c r="T3307" s="6"/>
      <c r="U3307" s="6"/>
      <c r="V3307" s="6"/>
    </row>
    <row r="3308" spans="2:22" s="77" customFormat="1" x14ac:dyDescent="0.2">
      <c r="B3308" s="128"/>
      <c r="E3308" s="78"/>
      <c r="F3308" s="166"/>
      <c r="G3308" s="78"/>
      <c r="H3308" s="161"/>
      <c r="I3308" s="161"/>
      <c r="J3308" s="161"/>
      <c r="K3308" s="78"/>
      <c r="L3308" s="78"/>
      <c r="M3308" s="78"/>
      <c r="N3308" s="78"/>
      <c r="O3308" s="78"/>
      <c r="P3308" s="6"/>
      <c r="Q3308" s="6"/>
      <c r="R3308" s="6"/>
      <c r="S3308" s="6"/>
      <c r="T3308" s="6"/>
      <c r="U3308" s="6"/>
      <c r="V3308" s="6"/>
    </row>
    <row r="3309" spans="2:22" s="77" customFormat="1" x14ac:dyDescent="0.2">
      <c r="B3309" s="128"/>
      <c r="E3309" s="78"/>
      <c r="F3309" s="166"/>
      <c r="G3309" s="78"/>
      <c r="H3309" s="161"/>
      <c r="I3309" s="161"/>
      <c r="J3309" s="161"/>
      <c r="K3309" s="78"/>
      <c r="L3309" s="78"/>
      <c r="M3309" s="78"/>
      <c r="N3309" s="78"/>
      <c r="O3309" s="78"/>
      <c r="P3309" s="6"/>
      <c r="Q3309" s="6"/>
      <c r="R3309" s="6"/>
      <c r="S3309" s="6"/>
      <c r="T3309" s="6"/>
      <c r="U3309" s="6"/>
      <c r="V3309" s="6"/>
    </row>
    <row r="3310" spans="2:22" s="77" customFormat="1" x14ac:dyDescent="0.2">
      <c r="B3310" s="128"/>
      <c r="E3310" s="78"/>
      <c r="F3310" s="166"/>
      <c r="G3310" s="78"/>
      <c r="H3310" s="161"/>
      <c r="I3310" s="161"/>
      <c r="J3310" s="161"/>
      <c r="K3310" s="78"/>
      <c r="L3310" s="78"/>
      <c r="M3310" s="78"/>
      <c r="N3310" s="78"/>
      <c r="O3310" s="78"/>
      <c r="P3310" s="6"/>
      <c r="Q3310" s="6"/>
      <c r="R3310" s="6"/>
      <c r="S3310" s="6"/>
      <c r="T3310" s="6"/>
      <c r="U3310" s="6"/>
      <c r="V3310" s="6"/>
    </row>
    <row r="3311" spans="2:22" s="77" customFormat="1" x14ac:dyDescent="0.2">
      <c r="B3311" s="128"/>
      <c r="E3311" s="78"/>
      <c r="F3311" s="166"/>
      <c r="G3311" s="78"/>
      <c r="H3311" s="161"/>
      <c r="I3311" s="161"/>
      <c r="J3311" s="161"/>
      <c r="K3311" s="78"/>
      <c r="L3311" s="78"/>
      <c r="M3311" s="78"/>
      <c r="N3311" s="78"/>
      <c r="O3311" s="78"/>
      <c r="P3311" s="6"/>
      <c r="Q3311" s="6"/>
      <c r="R3311" s="6"/>
      <c r="S3311" s="6"/>
      <c r="T3311" s="6"/>
      <c r="U3311" s="6"/>
      <c r="V3311" s="6"/>
    </row>
    <row r="3312" spans="2:22" s="77" customFormat="1" x14ac:dyDescent="0.2">
      <c r="B3312" s="128"/>
      <c r="E3312" s="78"/>
      <c r="F3312" s="166"/>
      <c r="G3312" s="78"/>
      <c r="H3312" s="161"/>
      <c r="I3312" s="161"/>
      <c r="J3312" s="161"/>
      <c r="K3312" s="78"/>
      <c r="L3312" s="78"/>
      <c r="M3312" s="78"/>
      <c r="N3312" s="78"/>
      <c r="O3312" s="78"/>
      <c r="P3312" s="6"/>
      <c r="Q3312" s="6"/>
      <c r="R3312" s="6"/>
      <c r="S3312" s="6"/>
      <c r="T3312" s="6"/>
      <c r="U3312" s="6"/>
      <c r="V3312" s="6"/>
    </row>
    <row r="3313" spans="2:22" s="77" customFormat="1" x14ac:dyDescent="0.2">
      <c r="B3313" s="128"/>
      <c r="E3313" s="78"/>
      <c r="F3313" s="166"/>
      <c r="G3313" s="78"/>
      <c r="H3313" s="161"/>
      <c r="I3313" s="161"/>
      <c r="J3313" s="161"/>
      <c r="K3313" s="78"/>
      <c r="L3313" s="78"/>
      <c r="M3313" s="78"/>
      <c r="N3313" s="78"/>
      <c r="O3313" s="78"/>
      <c r="P3313" s="6"/>
      <c r="Q3313" s="6"/>
      <c r="R3313" s="6"/>
      <c r="S3313" s="6"/>
      <c r="T3313" s="6"/>
      <c r="U3313" s="6"/>
      <c r="V3313" s="6"/>
    </row>
    <row r="3314" spans="2:22" s="77" customFormat="1" x14ac:dyDescent="0.2">
      <c r="B3314" s="128"/>
      <c r="E3314" s="78"/>
      <c r="F3314" s="166"/>
      <c r="G3314" s="78"/>
      <c r="H3314" s="161"/>
      <c r="I3314" s="161"/>
      <c r="J3314" s="161"/>
      <c r="K3314" s="78"/>
      <c r="L3314" s="78"/>
      <c r="M3314" s="78"/>
      <c r="N3314" s="78"/>
      <c r="O3314" s="78"/>
      <c r="P3314" s="6"/>
      <c r="Q3314" s="6"/>
      <c r="R3314" s="6"/>
      <c r="S3314" s="6"/>
      <c r="T3314" s="6"/>
      <c r="U3314" s="6"/>
      <c r="V3314" s="6"/>
    </row>
    <row r="3315" spans="2:22" s="77" customFormat="1" x14ac:dyDescent="0.2">
      <c r="B3315" s="128"/>
      <c r="E3315" s="78"/>
      <c r="F3315" s="166"/>
      <c r="G3315" s="78"/>
      <c r="H3315" s="161"/>
      <c r="I3315" s="161"/>
      <c r="J3315" s="161"/>
      <c r="K3315" s="78"/>
      <c r="L3315" s="78"/>
      <c r="M3315" s="78"/>
      <c r="N3315" s="78"/>
      <c r="O3315" s="78"/>
      <c r="P3315" s="6"/>
      <c r="Q3315" s="6"/>
      <c r="R3315" s="6"/>
      <c r="S3315" s="6"/>
      <c r="T3315" s="6"/>
      <c r="U3315" s="6"/>
      <c r="V3315" s="6"/>
    </row>
    <row r="3316" spans="2:22" s="77" customFormat="1" x14ac:dyDescent="0.2">
      <c r="B3316" s="128"/>
      <c r="E3316" s="78"/>
      <c r="F3316" s="166"/>
      <c r="G3316" s="78"/>
      <c r="H3316" s="161"/>
      <c r="I3316" s="161"/>
      <c r="J3316" s="161"/>
      <c r="K3316" s="78"/>
      <c r="L3316" s="78"/>
      <c r="M3316" s="78"/>
      <c r="N3316" s="78"/>
      <c r="O3316" s="78"/>
      <c r="P3316" s="6"/>
      <c r="Q3316" s="6"/>
      <c r="R3316" s="6"/>
      <c r="S3316" s="6"/>
      <c r="T3316" s="6"/>
      <c r="U3316" s="6"/>
      <c r="V3316" s="6"/>
    </row>
    <row r="3317" spans="2:22" s="77" customFormat="1" x14ac:dyDescent="0.2">
      <c r="B3317" s="128"/>
      <c r="E3317" s="78"/>
      <c r="F3317" s="166"/>
      <c r="G3317" s="78"/>
      <c r="H3317" s="161"/>
      <c r="I3317" s="161"/>
      <c r="J3317" s="161"/>
      <c r="K3317" s="78"/>
      <c r="L3317" s="78"/>
      <c r="M3317" s="78"/>
      <c r="N3317" s="78"/>
      <c r="O3317" s="78"/>
      <c r="P3317" s="6"/>
      <c r="Q3317" s="6"/>
      <c r="R3317" s="6"/>
      <c r="S3317" s="6"/>
      <c r="T3317" s="6"/>
      <c r="U3317" s="6"/>
      <c r="V3317" s="6"/>
    </row>
    <row r="3318" spans="2:22" s="77" customFormat="1" x14ac:dyDescent="0.2">
      <c r="B3318" s="128"/>
      <c r="E3318" s="78"/>
      <c r="F3318" s="166"/>
      <c r="G3318" s="78"/>
      <c r="H3318" s="161"/>
      <c r="I3318" s="161"/>
      <c r="J3318" s="161"/>
      <c r="K3318" s="78"/>
      <c r="L3318" s="78"/>
      <c r="M3318" s="78"/>
      <c r="N3318" s="78"/>
      <c r="O3318" s="78"/>
      <c r="P3318" s="6"/>
      <c r="Q3318" s="6"/>
      <c r="R3318" s="6"/>
      <c r="S3318" s="6"/>
      <c r="T3318" s="6"/>
      <c r="U3318" s="6"/>
      <c r="V3318" s="6"/>
    </row>
    <row r="3319" spans="2:22" s="77" customFormat="1" x14ac:dyDescent="0.2">
      <c r="B3319" s="128"/>
      <c r="E3319" s="78"/>
      <c r="F3319" s="166"/>
      <c r="G3319" s="78"/>
      <c r="H3319" s="161"/>
      <c r="I3319" s="161"/>
      <c r="J3319" s="161"/>
      <c r="K3319" s="78"/>
      <c r="L3319" s="78"/>
      <c r="M3319" s="78"/>
      <c r="N3319" s="78"/>
      <c r="O3319" s="78"/>
      <c r="P3319" s="6"/>
      <c r="Q3319" s="6"/>
      <c r="R3319" s="6"/>
      <c r="S3319" s="6"/>
      <c r="T3319" s="6"/>
      <c r="U3319" s="6"/>
      <c r="V3319" s="6"/>
    </row>
    <row r="3320" spans="2:22" s="77" customFormat="1" x14ac:dyDescent="0.2">
      <c r="B3320" s="128"/>
      <c r="E3320" s="78"/>
      <c r="F3320" s="166"/>
      <c r="G3320" s="78"/>
      <c r="H3320" s="161"/>
      <c r="I3320" s="161"/>
      <c r="J3320" s="161"/>
      <c r="K3320" s="78"/>
      <c r="L3320" s="78"/>
      <c r="M3320" s="78"/>
      <c r="N3320" s="78"/>
      <c r="O3320" s="78"/>
      <c r="P3320" s="6"/>
      <c r="Q3320" s="6"/>
      <c r="R3320" s="6"/>
      <c r="S3320" s="6"/>
      <c r="T3320" s="6"/>
      <c r="U3320" s="6"/>
      <c r="V3320" s="6"/>
    </row>
    <row r="3321" spans="2:22" s="77" customFormat="1" x14ac:dyDescent="0.2">
      <c r="B3321" s="128"/>
      <c r="E3321" s="78"/>
      <c r="F3321" s="166"/>
      <c r="G3321" s="78"/>
      <c r="H3321" s="161"/>
      <c r="I3321" s="161"/>
      <c r="J3321" s="161"/>
      <c r="K3321" s="78"/>
      <c r="L3321" s="78"/>
      <c r="M3321" s="78"/>
      <c r="N3321" s="78"/>
      <c r="O3321" s="78"/>
      <c r="P3321" s="6"/>
      <c r="Q3321" s="6"/>
      <c r="R3321" s="6"/>
      <c r="S3321" s="6"/>
      <c r="T3321" s="6"/>
      <c r="U3321" s="6"/>
      <c r="V3321" s="6"/>
    </row>
    <row r="3322" spans="2:22" s="77" customFormat="1" x14ac:dyDescent="0.2">
      <c r="B3322" s="128"/>
      <c r="E3322" s="78"/>
      <c r="F3322" s="166"/>
      <c r="G3322" s="78"/>
      <c r="H3322" s="161"/>
      <c r="I3322" s="161"/>
      <c r="J3322" s="161"/>
      <c r="K3322" s="78"/>
      <c r="L3322" s="78"/>
      <c r="M3322" s="78"/>
      <c r="N3322" s="78"/>
      <c r="O3322" s="78"/>
      <c r="P3322" s="6"/>
      <c r="Q3322" s="6"/>
      <c r="R3322" s="6"/>
      <c r="S3322" s="6"/>
      <c r="T3322" s="6"/>
      <c r="U3322" s="6"/>
      <c r="V3322" s="6"/>
    </row>
    <row r="3323" spans="2:22" s="77" customFormat="1" x14ac:dyDescent="0.2">
      <c r="B3323" s="128"/>
      <c r="E3323" s="78"/>
      <c r="F3323" s="166"/>
      <c r="G3323" s="78"/>
      <c r="H3323" s="161"/>
      <c r="I3323" s="161"/>
      <c r="J3323" s="161"/>
      <c r="K3323" s="78"/>
      <c r="L3323" s="78"/>
      <c r="M3323" s="78"/>
      <c r="N3323" s="78"/>
      <c r="O3323" s="78"/>
      <c r="P3323" s="6"/>
      <c r="Q3323" s="6"/>
      <c r="R3323" s="6"/>
      <c r="S3323" s="6"/>
      <c r="T3323" s="6"/>
      <c r="U3323" s="6"/>
      <c r="V3323" s="6"/>
    </row>
    <row r="3324" spans="2:22" s="77" customFormat="1" x14ac:dyDescent="0.2">
      <c r="B3324" s="128"/>
      <c r="E3324" s="78"/>
      <c r="F3324" s="166"/>
      <c r="G3324" s="78"/>
      <c r="H3324" s="161"/>
      <c r="I3324" s="161"/>
      <c r="J3324" s="161"/>
      <c r="K3324" s="78"/>
      <c r="L3324" s="78"/>
      <c r="M3324" s="78"/>
      <c r="N3324" s="78"/>
      <c r="O3324" s="78"/>
      <c r="P3324" s="6"/>
      <c r="Q3324" s="6"/>
      <c r="R3324" s="6"/>
      <c r="S3324" s="6"/>
      <c r="T3324" s="6"/>
      <c r="U3324" s="6"/>
      <c r="V3324" s="6"/>
    </row>
    <row r="3325" spans="2:22" s="77" customFormat="1" x14ac:dyDescent="0.2">
      <c r="B3325" s="128"/>
      <c r="E3325" s="78"/>
      <c r="F3325" s="166"/>
      <c r="G3325" s="78"/>
      <c r="H3325" s="161"/>
      <c r="I3325" s="161"/>
      <c r="J3325" s="161"/>
      <c r="K3325" s="78"/>
      <c r="L3325" s="78"/>
      <c r="M3325" s="78"/>
      <c r="N3325" s="78"/>
      <c r="O3325" s="78"/>
      <c r="P3325" s="6"/>
      <c r="Q3325" s="6"/>
      <c r="R3325" s="6"/>
      <c r="S3325" s="6"/>
      <c r="T3325" s="6"/>
      <c r="U3325" s="6"/>
      <c r="V3325" s="6"/>
    </row>
    <row r="3326" spans="2:22" s="77" customFormat="1" x14ac:dyDescent="0.2">
      <c r="B3326" s="128"/>
      <c r="E3326" s="78"/>
      <c r="F3326" s="166"/>
      <c r="G3326" s="78"/>
      <c r="H3326" s="161"/>
      <c r="I3326" s="161"/>
      <c r="J3326" s="161"/>
      <c r="K3326" s="78"/>
      <c r="L3326" s="78"/>
      <c r="M3326" s="78"/>
      <c r="N3326" s="78"/>
      <c r="O3326" s="78"/>
      <c r="P3326" s="6"/>
      <c r="Q3326" s="6"/>
      <c r="R3326" s="6"/>
      <c r="S3326" s="6"/>
      <c r="T3326" s="6"/>
      <c r="U3326" s="6"/>
      <c r="V3326" s="6"/>
    </row>
    <row r="3327" spans="2:22" s="77" customFormat="1" x14ac:dyDescent="0.2">
      <c r="B3327" s="128"/>
      <c r="E3327" s="78"/>
      <c r="F3327" s="166"/>
      <c r="G3327" s="78"/>
      <c r="H3327" s="161"/>
      <c r="I3327" s="161"/>
      <c r="J3327" s="161"/>
      <c r="K3327" s="78"/>
      <c r="L3327" s="78"/>
      <c r="M3327" s="78"/>
      <c r="N3327" s="78"/>
      <c r="O3327" s="78"/>
      <c r="P3327" s="6"/>
      <c r="Q3327" s="6"/>
      <c r="R3327" s="6"/>
      <c r="S3327" s="6"/>
      <c r="T3327" s="6"/>
      <c r="U3327" s="6"/>
      <c r="V3327" s="6"/>
    </row>
    <row r="3328" spans="2:22" s="77" customFormat="1" x14ac:dyDescent="0.2">
      <c r="B3328" s="128"/>
      <c r="E3328" s="78"/>
      <c r="F3328" s="166"/>
      <c r="G3328" s="78"/>
      <c r="H3328" s="161"/>
      <c r="I3328" s="161"/>
      <c r="J3328" s="161"/>
      <c r="K3328" s="78"/>
      <c r="L3328" s="78"/>
      <c r="M3328" s="78"/>
      <c r="N3328" s="78"/>
      <c r="O3328" s="78"/>
      <c r="P3328" s="6"/>
      <c r="Q3328" s="6"/>
      <c r="R3328" s="6"/>
      <c r="S3328" s="6"/>
      <c r="T3328" s="6"/>
      <c r="U3328" s="6"/>
      <c r="V3328" s="6"/>
    </row>
    <row r="3329" spans="2:22" s="77" customFormat="1" x14ac:dyDescent="0.2">
      <c r="B3329" s="128"/>
      <c r="E3329" s="78"/>
      <c r="F3329" s="166"/>
      <c r="G3329" s="78"/>
      <c r="H3329" s="161"/>
      <c r="I3329" s="161"/>
      <c r="J3329" s="161"/>
      <c r="K3329" s="78"/>
      <c r="L3329" s="78"/>
      <c r="M3329" s="78"/>
      <c r="N3329" s="78"/>
      <c r="O3329" s="78"/>
      <c r="P3329" s="6"/>
      <c r="Q3329" s="6"/>
      <c r="R3329" s="6"/>
      <c r="S3329" s="6"/>
      <c r="T3329" s="6"/>
      <c r="U3329" s="6"/>
      <c r="V3329" s="6"/>
    </row>
    <row r="3330" spans="2:22" s="77" customFormat="1" x14ac:dyDescent="0.2">
      <c r="B3330" s="128"/>
      <c r="E3330" s="78"/>
      <c r="F3330" s="166"/>
      <c r="G3330" s="78"/>
      <c r="H3330" s="161"/>
      <c r="I3330" s="161"/>
      <c r="J3330" s="161"/>
      <c r="K3330" s="78"/>
      <c r="L3330" s="78"/>
      <c r="M3330" s="78"/>
      <c r="N3330" s="78"/>
      <c r="O3330" s="78"/>
      <c r="P3330" s="6"/>
      <c r="Q3330" s="6"/>
      <c r="R3330" s="6"/>
      <c r="S3330" s="6"/>
      <c r="T3330" s="6"/>
      <c r="U3330" s="6"/>
      <c r="V3330" s="6"/>
    </row>
    <row r="3331" spans="2:22" s="77" customFormat="1" x14ac:dyDescent="0.2">
      <c r="B3331" s="128"/>
      <c r="E3331" s="78"/>
      <c r="F3331" s="166"/>
      <c r="G3331" s="78"/>
      <c r="H3331" s="161"/>
      <c r="I3331" s="161"/>
      <c r="J3331" s="161"/>
      <c r="K3331" s="78"/>
      <c r="L3331" s="78"/>
      <c r="M3331" s="78"/>
      <c r="N3331" s="78"/>
      <c r="O3331" s="78"/>
      <c r="P3331" s="6"/>
      <c r="Q3331" s="6"/>
      <c r="R3331" s="6"/>
      <c r="S3331" s="6"/>
      <c r="T3331" s="6"/>
      <c r="U3331" s="6"/>
      <c r="V3331" s="6"/>
    </row>
    <row r="3332" spans="2:22" s="77" customFormat="1" x14ac:dyDescent="0.2">
      <c r="B3332" s="128"/>
      <c r="E3332" s="78"/>
      <c r="F3332" s="166"/>
      <c r="G3332" s="78"/>
      <c r="H3332" s="161"/>
      <c r="I3332" s="161"/>
      <c r="J3332" s="161"/>
      <c r="K3332" s="78"/>
      <c r="L3332" s="78"/>
      <c r="M3332" s="78"/>
      <c r="N3332" s="78"/>
      <c r="O3332" s="78"/>
      <c r="P3332" s="6"/>
      <c r="Q3332" s="6"/>
      <c r="R3332" s="6"/>
      <c r="S3332" s="6"/>
      <c r="T3332" s="6"/>
      <c r="U3332" s="6"/>
      <c r="V3332" s="6"/>
    </row>
    <row r="3333" spans="2:22" s="77" customFormat="1" x14ac:dyDescent="0.2">
      <c r="B3333" s="128"/>
      <c r="E3333" s="78"/>
      <c r="F3333" s="166"/>
      <c r="G3333" s="78"/>
      <c r="H3333" s="161"/>
      <c r="I3333" s="161"/>
      <c r="J3333" s="161"/>
      <c r="K3333" s="78"/>
      <c r="L3333" s="78"/>
      <c r="M3333" s="78"/>
      <c r="N3333" s="78"/>
      <c r="O3333" s="78"/>
      <c r="P3333" s="6"/>
      <c r="Q3333" s="6"/>
      <c r="R3333" s="6"/>
      <c r="S3333" s="6"/>
      <c r="T3333" s="6"/>
      <c r="U3333" s="6"/>
      <c r="V3333" s="6"/>
    </row>
    <row r="3334" spans="2:22" s="77" customFormat="1" x14ac:dyDescent="0.2">
      <c r="B3334" s="128"/>
      <c r="E3334" s="78"/>
      <c r="F3334" s="166"/>
      <c r="G3334" s="78"/>
      <c r="H3334" s="161"/>
      <c r="I3334" s="161"/>
      <c r="J3334" s="161"/>
      <c r="K3334" s="78"/>
      <c r="L3334" s="78"/>
      <c r="M3334" s="78"/>
      <c r="N3334" s="78"/>
      <c r="O3334" s="78"/>
      <c r="P3334" s="6"/>
      <c r="Q3334" s="6"/>
      <c r="R3334" s="6"/>
      <c r="S3334" s="6"/>
      <c r="T3334" s="6"/>
      <c r="U3334" s="6"/>
      <c r="V3334" s="6"/>
    </row>
    <row r="3335" spans="2:22" s="77" customFormat="1" x14ac:dyDescent="0.2">
      <c r="B3335" s="128"/>
      <c r="E3335" s="78"/>
      <c r="F3335" s="166"/>
      <c r="G3335" s="78"/>
      <c r="H3335" s="161"/>
      <c r="I3335" s="161"/>
      <c r="J3335" s="161"/>
      <c r="K3335" s="78"/>
      <c r="L3335" s="78"/>
      <c r="M3335" s="78"/>
      <c r="N3335" s="78"/>
      <c r="O3335" s="78"/>
      <c r="P3335" s="6"/>
      <c r="Q3335" s="6"/>
      <c r="R3335" s="6"/>
      <c r="S3335" s="6"/>
      <c r="T3335" s="6"/>
      <c r="U3335" s="6"/>
      <c r="V3335" s="6"/>
    </row>
    <row r="3336" spans="2:22" s="77" customFormat="1" x14ac:dyDescent="0.2">
      <c r="B3336" s="128"/>
      <c r="E3336" s="78"/>
      <c r="F3336" s="166"/>
      <c r="G3336" s="78"/>
      <c r="H3336" s="161"/>
      <c r="I3336" s="161"/>
      <c r="J3336" s="161"/>
      <c r="K3336" s="78"/>
      <c r="L3336" s="78"/>
      <c r="M3336" s="78"/>
      <c r="N3336" s="78"/>
      <c r="O3336" s="78"/>
      <c r="P3336" s="6"/>
      <c r="Q3336" s="6"/>
      <c r="R3336" s="6"/>
      <c r="S3336" s="6"/>
      <c r="T3336" s="6"/>
      <c r="U3336" s="6"/>
      <c r="V3336" s="6"/>
    </row>
    <row r="3337" spans="2:22" s="77" customFormat="1" x14ac:dyDescent="0.2">
      <c r="B3337" s="128"/>
      <c r="E3337" s="78"/>
      <c r="F3337" s="166"/>
      <c r="G3337" s="78"/>
      <c r="H3337" s="161"/>
      <c r="I3337" s="161"/>
      <c r="J3337" s="161"/>
      <c r="K3337" s="78"/>
      <c r="L3337" s="78"/>
      <c r="M3337" s="78"/>
      <c r="N3337" s="78"/>
      <c r="O3337" s="78"/>
      <c r="P3337" s="6"/>
      <c r="Q3337" s="6"/>
      <c r="R3337" s="6"/>
      <c r="S3337" s="6"/>
      <c r="T3337" s="6"/>
      <c r="U3337" s="6"/>
      <c r="V3337" s="6"/>
    </row>
    <row r="3338" spans="2:22" s="77" customFormat="1" x14ac:dyDescent="0.2">
      <c r="B3338" s="128"/>
      <c r="E3338" s="78"/>
      <c r="F3338" s="166"/>
      <c r="G3338" s="78"/>
      <c r="H3338" s="161"/>
      <c r="I3338" s="161"/>
      <c r="J3338" s="161"/>
      <c r="K3338" s="78"/>
      <c r="L3338" s="78"/>
      <c r="M3338" s="78"/>
      <c r="N3338" s="78"/>
      <c r="O3338" s="78"/>
      <c r="P3338" s="6"/>
      <c r="Q3338" s="6"/>
      <c r="R3338" s="6"/>
      <c r="S3338" s="6"/>
      <c r="T3338" s="6"/>
      <c r="U3338" s="6"/>
      <c r="V3338" s="6"/>
    </row>
    <row r="3339" spans="2:22" s="77" customFormat="1" x14ac:dyDescent="0.2">
      <c r="B3339" s="128"/>
      <c r="E3339" s="78"/>
      <c r="F3339" s="166"/>
      <c r="G3339" s="78"/>
      <c r="H3339" s="161"/>
      <c r="I3339" s="161"/>
      <c r="J3339" s="161"/>
      <c r="K3339" s="78"/>
      <c r="L3339" s="78"/>
      <c r="M3339" s="78"/>
      <c r="N3339" s="78"/>
      <c r="O3339" s="78"/>
      <c r="P3339" s="6"/>
      <c r="Q3339" s="6"/>
      <c r="R3339" s="6"/>
      <c r="S3339" s="6"/>
      <c r="T3339" s="6"/>
      <c r="U3339" s="6"/>
      <c r="V3339" s="6"/>
    </row>
    <row r="3340" spans="2:22" s="77" customFormat="1" x14ac:dyDescent="0.2">
      <c r="B3340" s="128"/>
      <c r="E3340" s="78"/>
      <c r="F3340" s="166"/>
      <c r="G3340" s="78"/>
      <c r="H3340" s="161"/>
      <c r="I3340" s="161"/>
      <c r="J3340" s="161"/>
      <c r="K3340" s="78"/>
      <c r="L3340" s="78"/>
      <c r="M3340" s="78"/>
      <c r="N3340" s="78"/>
      <c r="O3340" s="78"/>
      <c r="P3340" s="6"/>
      <c r="Q3340" s="6"/>
      <c r="R3340" s="6"/>
      <c r="S3340" s="6"/>
      <c r="T3340" s="6"/>
      <c r="U3340" s="6"/>
      <c r="V3340" s="6"/>
    </row>
    <row r="3341" spans="2:22" s="77" customFormat="1" x14ac:dyDescent="0.2">
      <c r="B3341" s="128"/>
      <c r="E3341" s="78"/>
      <c r="F3341" s="166"/>
      <c r="G3341" s="78"/>
      <c r="H3341" s="161"/>
      <c r="I3341" s="161"/>
      <c r="J3341" s="161"/>
      <c r="K3341" s="78"/>
      <c r="L3341" s="78"/>
      <c r="M3341" s="78"/>
      <c r="N3341" s="78"/>
      <c r="O3341" s="78"/>
      <c r="P3341" s="6"/>
      <c r="Q3341" s="6"/>
      <c r="R3341" s="6"/>
      <c r="S3341" s="6"/>
      <c r="T3341" s="6"/>
      <c r="U3341" s="6"/>
      <c r="V3341" s="6"/>
    </row>
    <row r="3342" spans="2:22" s="77" customFormat="1" x14ac:dyDescent="0.2">
      <c r="B3342" s="128"/>
      <c r="E3342" s="78"/>
      <c r="F3342" s="166"/>
      <c r="G3342" s="78"/>
      <c r="H3342" s="161"/>
      <c r="I3342" s="161"/>
      <c r="J3342" s="161"/>
      <c r="K3342" s="78"/>
      <c r="L3342" s="78"/>
      <c r="M3342" s="78"/>
      <c r="N3342" s="78"/>
      <c r="O3342" s="78"/>
      <c r="P3342" s="6"/>
      <c r="Q3342" s="6"/>
      <c r="R3342" s="6"/>
      <c r="S3342" s="6"/>
      <c r="T3342" s="6"/>
      <c r="U3342" s="6"/>
      <c r="V3342" s="6"/>
    </row>
    <row r="3343" spans="2:22" s="77" customFormat="1" x14ac:dyDescent="0.2">
      <c r="B3343" s="128"/>
      <c r="E3343" s="78"/>
      <c r="F3343" s="166"/>
      <c r="G3343" s="78"/>
      <c r="H3343" s="161"/>
      <c r="I3343" s="161"/>
      <c r="J3343" s="161"/>
      <c r="K3343" s="78"/>
      <c r="L3343" s="78"/>
      <c r="M3343" s="78"/>
      <c r="N3343" s="78"/>
      <c r="O3343" s="78"/>
      <c r="P3343" s="6"/>
      <c r="Q3343" s="6"/>
      <c r="R3343" s="6"/>
      <c r="S3343" s="6"/>
      <c r="T3343" s="6"/>
      <c r="U3343" s="6"/>
      <c r="V3343" s="6"/>
    </row>
    <row r="3344" spans="2:22" s="77" customFormat="1" x14ac:dyDescent="0.2">
      <c r="B3344" s="128"/>
      <c r="E3344" s="78"/>
      <c r="F3344" s="166"/>
      <c r="G3344" s="78"/>
      <c r="H3344" s="161"/>
      <c r="I3344" s="161"/>
      <c r="J3344" s="161"/>
      <c r="K3344" s="78"/>
      <c r="L3344" s="78"/>
      <c r="M3344" s="78"/>
      <c r="N3344" s="78"/>
      <c r="O3344" s="78"/>
      <c r="P3344" s="6"/>
      <c r="Q3344" s="6"/>
      <c r="R3344" s="6"/>
      <c r="S3344" s="6"/>
      <c r="T3344" s="6"/>
      <c r="U3344" s="6"/>
      <c r="V3344" s="6"/>
    </row>
    <row r="3345" spans="2:22" s="77" customFormat="1" x14ac:dyDescent="0.2">
      <c r="B3345" s="128"/>
      <c r="E3345" s="78"/>
      <c r="F3345" s="166"/>
      <c r="G3345" s="78"/>
      <c r="H3345" s="161"/>
      <c r="I3345" s="161"/>
      <c r="J3345" s="161"/>
      <c r="K3345" s="78"/>
      <c r="L3345" s="78"/>
      <c r="M3345" s="78"/>
      <c r="N3345" s="78"/>
      <c r="O3345" s="78"/>
      <c r="P3345" s="6"/>
      <c r="Q3345" s="6"/>
      <c r="R3345" s="6"/>
      <c r="S3345" s="6"/>
      <c r="T3345" s="6"/>
      <c r="U3345" s="6"/>
      <c r="V3345" s="6"/>
    </row>
    <row r="3346" spans="2:22" s="77" customFormat="1" x14ac:dyDescent="0.2">
      <c r="B3346" s="128"/>
      <c r="E3346" s="78"/>
      <c r="F3346" s="166"/>
      <c r="G3346" s="78"/>
      <c r="H3346" s="161"/>
      <c r="I3346" s="161"/>
      <c r="J3346" s="161"/>
      <c r="K3346" s="78"/>
      <c r="L3346" s="78"/>
      <c r="M3346" s="78"/>
      <c r="N3346" s="78"/>
      <c r="O3346" s="78"/>
      <c r="P3346" s="6"/>
      <c r="Q3346" s="6"/>
      <c r="R3346" s="6"/>
      <c r="S3346" s="6"/>
      <c r="T3346" s="6"/>
      <c r="U3346" s="6"/>
      <c r="V3346" s="6"/>
    </row>
    <row r="3347" spans="2:22" s="77" customFormat="1" x14ac:dyDescent="0.2">
      <c r="B3347" s="128"/>
      <c r="E3347" s="78"/>
      <c r="F3347" s="166"/>
      <c r="G3347" s="78"/>
      <c r="H3347" s="161"/>
      <c r="I3347" s="161"/>
      <c r="J3347" s="161"/>
      <c r="K3347" s="78"/>
      <c r="L3347" s="78"/>
      <c r="M3347" s="78"/>
      <c r="N3347" s="78"/>
      <c r="O3347" s="78"/>
      <c r="P3347" s="6"/>
      <c r="Q3347" s="6"/>
      <c r="R3347" s="6"/>
      <c r="S3347" s="6"/>
      <c r="T3347" s="6"/>
      <c r="U3347" s="6"/>
      <c r="V3347" s="6"/>
    </row>
    <row r="3348" spans="2:22" s="77" customFormat="1" x14ac:dyDescent="0.2">
      <c r="B3348" s="128"/>
      <c r="E3348" s="78"/>
      <c r="F3348" s="166"/>
      <c r="G3348" s="78"/>
      <c r="H3348" s="161"/>
      <c r="I3348" s="161"/>
      <c r="J3348" s="161"/>
      <c r="K3348" s="78"/>
      <c r="L3348" s="78"/>
      <c r="M3348" s="78"/>
      <c r="N3348" s="78"/>
      <c r="O3348" s="78"/>
      <c r="P3348" s="6"/>
      <c r="Q3348" s="6"/>
      <c r="R3348" s="6"/>
      <c r="S3348" s="6"/>
      <c r="T3348" s="6"/>
      <c r="U3348" s="6"/>
      <c r="V3348" s="6"/>
    </row>
    <row r="3349" spans="2:22" s="77" customFormat="1" x14ac:dyDescent="0.2">
      <c r="B3349" s="128"/>
      <c r="E3349" s="78"/>
      <c r="F3349" s="166"/>
      <c r="G3349" s="78"/>
      <c r="H3349" s="161"/>
      <c r="I3349" s="161"/>
      <c r="J3349" s="161"/>
      <c r="K3349" s="78"/>
      <c r="L3349" s="78"/>
      <c r="M3349" s="78"/>
      <c r="N3349" s="78"/>
      <c r="O3349" s="78"/>
      <c r="P3349" s="6"/>
      <c r="Q3349" s="6"/>
      <c r="R3349" s="6"/>
      <c r="S3349" s="6"/>
      <c r="T3349" s="6"/>
      <c r="U3349" s="6"/>
      <c r="V3349" s="6"/>
    </row>
    <row r="3350" spans="2:22" s="77" customFormat="1" x14ac:dyDescent="0.2">
      <c r="B3350" s="128"/>
      <c r="E3350" s="78"/>
      <c r="F3350" s="166"/>
      <c r="G3350" s="78"/>
      <c r="H3350" s="161"/>
      <c r="I3350" s="161"/>
      <c r="J3350" s="161"/>
      <c r="K3350" s="78"/>
      <c r="L3350" s="78"/>
      <c r="M3350" s="78"/>
      <c r="N3350" s="78"/>
      <c r="O3350" s="78"/>
      <c r="P3350" s="6"/>
      <c r="Q3350" s="6"/>
      <c r="R3350" s="6"/>
      <c r="S3350" s="6"/>
      <c r="T3350" s="6"/>
      <c r="U3350" s="6"/>
      <c r="V3350" s="6"/>
    </row>
    <row r="3351" spans="2:22" s="77" customFormat="1" x14ac:dyDescent="0.2">
      <c r="B3351" s="128"/>
      <c r="E3351" s="78"/>
      <c r="F3351" s="166"/>
      <c r="G3351" s="78"/>
      <c r="H3351" s="161"/>
      <c r="I3351" s="161"/>
      <c r="J3351" s="161"/>
      <c r="K3351" s="78"/>
      <c r="L3351" s="78"/>
      <c r="M3351" s="78"/>
      <c r="N3351" s="78"/>
      <c r="O3351" s="78"/>
      <c r="P3351" s="6"/>
      <c r="Q3351" s="6"/>
      <c r="R3351" s="6"/>
      <c r="S3351" s="6"/>
      <c r="T3351" s="6"/>
      <c r="U3351" s="6"/>
      <c r="V3351" s="6"/>
    </row>
    <row r="3352" spans="2:22" s="77" customFormat="1" x14ac:dyDescent="0.2">
      <c r="B3352" s="128"/>
      <c r="E3352" s="78"/>
      <c r="F3352" s="166"/>
      <c r="G3352" s="78"/>
      <c r="H3352" s="161"/>
      <c r="I3352" s="161"/>
      <c r="J3352" s="161"/>
      <c r="K3352" s="78"/>
      <c r="L3352" s="78"/>
      <c r="M3352" s="78"/>
      <c r="N3352" s="78"/>
      <c r="O3352" s="78"/>
      <c r="P3352" s="6"/>
      <c r="Q3352" s="6"/>
      <c r="R3352" s="6"/>
      <c r="S3352" s="6"/>
      <c r="T3352" s="6"/>
      <c r="U3352" s="6"/>
      <c r="V3352" s="6"/>
    </row>
    <row r="3353" spans="2:22" s="77" customFormat="1" x14ac:dyDescent="0.2">
      <c r="B3353" s="128"/>
      <c r="E3353" s="78"/>
      <c r="F3353" s="166"/>
      <c r="G3353" s="78"/>
      <c r="H3353" s="161"/>
      <c r="I3353" s="161"/>
      <c r="J3353" s="161"/>
      <c r="K3353" s="78"/>
      <c r="L3353" s="78"/>
      <c r="M3353" s="78"/>
      <c r="N3353" s="78"/>
      <c r="O3353" s="78"/>
      <c r="P3353" s="6"/>
      <c r="Q3353" s="6"/>
      <c r="R3353" s="6"/>
      <c r="S3353" s="6"/>
      <c r="T3353" s="6"/>
      <c r="U3353" s="6"/>
      <c r="V3353" s="6"/>
    </row>
    <row r="3354" spans="2:22" s="77" customFormat="1" x14ac:dyDescent="0.2">
      <c r="B3354" s="128"/>
      <c r="E3354" s="78"/>
      <c r="F3354" s="166"/>
      <c r="G3354" s="78"/>
      <c r="H3354" s="161"/>
      <c r="I3354" s="161"/>
      <c r="J3354" s="161"/>
      <c r="K3354" s="78"/>
      <c r="L3354" s="78"/>
      <c r="M3354" s="78"/>
      <c r="N3354" s="78"/>
      <c r="O3354" s="78"/>
      <c r="P3354" s="6"/>
      <c r="Q3354" s="6"/>
      <c r="R3354" s="6"/>
      <c r="S3354" s="6"/>
      <c r="T3354" s="6"/>
      <c r="U3354" s="6"/>
      <c r="V3354" s="6"/>
    </row>
    <row r="3355" spans="2:22" s="77" customFormat="1" x14ac:dyDescent="0.2">
      <c r="B3355" s="128"/>
      <c r="E3355" s="78"/>
      <c r="F3355" s="166"/>
      <c r="G3355" s="78"/>
      <c r="H3355" s="161"/>
      <c r="I3355" s="161"/>
      <c r="J3355" s="161"/>
      <c r="K3355" s="78"/>
      <c r="L3355" s="78"/>
      <c r="M3355" s="78"/>
      <c r="N3355" s="78"/>
      <c r="O3355" s="78"/>
      <c r="P3355" s="6"/>
      <c r="Q3355" s="6"/>
      <c r="R3355" s="6"/>
      <c r="S3355" s="6"/>
      <c r="T3355" s="6"/>
      <c r="U3355" s="6"/>
      <c r="V3355" s="6"/>
    </row>
    <row r="3356" spans="2:22" s="77" customFormat="1" x14ac:dyDescent="0.2">
      <c r="B3356" s="128"/>
      <c r="E3356" s="78"/>
      <c r="F3356" s="166"/>
      <c r="G3356" s="78"/>
      <c r="H3356" s="161"/>
      <c r="I3356" s="161"/>
      <c r="J3356" s="161"/>
      <c r="K3356" s="78"/>
      <c r="L3356" s="78"/>
      <c r="M3356" s="78"/>
      <c r="N3356" s="78"/>
      <c r="O3356" s="78"/>
      <c r="P3356" s="6"/>
      <c r="Q3356" s="6"/>
      <c r="R3356" s="6"/>
      <c r="S3356" s="6"/>
      <c r="T3356" s="6"/>
      <c r="U3356" s="6"/>
      <c r="V3356" s="6"/>
    </row>
    <row r="3357" spans="2:22" s="77" customFormat="1" x14ac:dyDescent="0.2">
      <c r="B3357" s="128"/>
      <c r="E3357" s="78"/>
      <c r="F3357" s="166"/>
      <c r="G3357" s="78"/>
      <c r="H3357" s="161"/>
      <c r="I3357" s="161"/>
      <c r="J3357" s="161"/>
      <c r="K3357" s="78"/>
      <c r="L3357" s="78"/>
      <c r="M3357" s="78"/>
      <c r="N3357" s="78"/>
      <c r="O3357" s="78"/>
      <c r="P3357" s="6"/>
      <c r="Q3357" s="6"/>
      <c r="R3357" s="6"/>
      <c r="S3357" s="6"/>
      <c r="T3357" s="6"/>
      <c r="U3357" s="6"/>
      <c r="V3357" s="6"/>
    </row>
    <row r="3358" spans="2:22" s="77" customFormat="1" x14ac:dyDescent="0.2">
      <c r="B3358" s="128"/>
      <c r="E3358" s="78"/>
      <c r="F3358" s="166"/>
      <c r="G3358" s="78"/>
      <c r="H3358" s="161"/>
      <c r="I3358" s="161"/>
      <c r="J3358" s="161"/>
      <c r="K3358" s="78"/>
      <c r="L3358" s="78"/>
      <c r="M3358" s="78"/>
      <c r="N3358" s="78"/>
      <c r="O3358" s="78"/>
      <c r="P3358" s="6"/>
      <c r="Q3358" s="6"/>
      <c r="R3358" s="6"/>
      <c r="S3358" s="6"/>
      <c r="T3358" s="6"/>
      <c r="U3358" s="6"/>
      <c r="V3358" s="6"/>
    </row>
    <row r="3359" spans="2:22" s="77" customFormat="1" x14ac:dyDescent="0.2">
      <c r="B3359" s="128"/>
      <c r="E3359" s="78"/>
      <c r="F3359" s="166"/>
      <c r="G3359" s="78"/>
      <c r="H3359" s="161"/>
      <c r="I3359" s="161"/>
      <c r="J3359" s="161"/>
      <c r="K3359" s="78"/>
      <c r="L3359" s="78"/>
      <c r="M3359" s="78"/>
      <c r="N3359" s="78"/>
      <c r="O3359" s="78"/>
      <c r="P3359" s="6"/>
      <c r="Q3359" s="6"/>
      <c r="R3359" s="6"/>
      <c r="S3359" s="6"/>
      <c r="T3359" s="6"/>
      <c r="U3359" s="6"/>
      <c r="V3359" s="6"/>
    </row>
    <row r="3360" spans="2:22" s="77" customFormat="1" x14ac:dyDescent="0.2">
      <c r="B3360" s="128"/>
      <c r="E3360" s="78"/>
      <c r="F3360" s="166"/>
      <c r="G3360" s="78"/>
      <c r="H3360" s="161"/>
      <c r="I3360" s="161"/>
      <c r="J3360" s="161"/>
      <c r="K3360" s="78"/>
      <c r="L3360" s="78"/>
      <c r="M3360" s="78"/>
      <c r="N3360" s="78"/>
      <c r="O3360" s="78"/>
      <c r="P3360" s="6"/>
      <c r="Q3360" s="6"/>
      <c r="R3360" s="6"/>
      <c r="S3360" s="6"/>
      <c r="T3360" s="6"/>
      <c r="U3360" s="6"/>
      <c r="V3360" s="6"/>
    </row>
    <row r="3361" spans="2:22" s="77" customFormat="1" x14ac:dyDescent="0.2">
      <c r="B3361" s="128"/>
      <c r="E3361" s="78"/>
      <c r="F3361" s="166"/>
      <c r="G3361" s="78"/>
      <c r="H3361" s="161"/>
      <c r="I3361" s="161"/>
      <c r="J3361" s="161"/>
      <c r="K3361" s="78"/>
      <c r="L3361" s="78"/>
      <c r="M3361" s="78"/>
      <c r="N3361" s="78"/>
      <c r="O3361" s="78"/>
      <c r="P3361" s="6"/>
      <c r="Q3361" s="6"/>
      <c r="R3361" s="6"/>
      <c r="S3361" s="6"/>
      <c r="T3361" s="6"/>
      <c r="U3361" s="6"/>
      <c r="V3361" s="6"/>
    </row>
    <row r="3362" spans="2:22" s="77" customFormat="1" x14ac:dyDescent="0.2">
      <c r="B3362" s="128"/>
      <c r="E3362" s="78"/>
      <c r="F3362" s="166"/>
      <c r="G3362" s="78"/>
      <c r="H3362" s="161"/>
      <c r="I3362" s="161"/>
      <c r="J3362" s="161"/>
      <c r="K3362" s="78"/>
      <c r="L3362" s="78"/>
      <c r="M3362" s="78"/>
      <c r="N3362" s="78"/>
      <c r="O3362" s="78"/>
      <c r="P3362" s="6"/>
      <c r="Q3362" s="6"/>
      <c r="R3362" s="6"/>
      <c r="S3362" s="6"/>
      <c r="T3362" s="6"/>
      <c r="U3362" s="6"/>
      <c r="V3362" s="6"/>
    </row>
    <row r="3363" spans="2:22" s="77" customFormat="1" x14ac:dyDescent="0.2">
      <c r="B3363" s="128"/>
      <c r="E3363" s="78"/>
      <c r="F3363" s="166"/>
      <c r="G3363" s="78"/>
      <c r="H3363" s="161"/>
      <c r="I3363" s="161"/>
      <c r="J3363" s="161"/>
      <c r="K3363" s="78"/>
      <c r="L3363" s="78"/>
      <c r="M3363" s="78"/>
      <c r="N3363" s="78"/>
      <c r="O3363" s="78"/>
      <c r="P3363" s="6"/>
      <c r="Q3363" s="6"/>
      <c r="R3363" s="6"/>
      <c r="S3363" s="6"/>
      <c r="T3363" s="6"/>
      <c r="U3363" s="6"/>
      <c r="V3363" s="6"/>
    </row>
    <row r="3364" spans="2:22" s="77" customFormat="1" x14ac:dyDescent="0.2">
      <c r="B3364" s="128"/>
      <c r="E3364" s="78"/>
      <c r="F3364" s="166"/>
      <c r="G3364" s="78"/>
      <c r="H3364" s="161"/>
      <c r="I3364" s="161"/>
      <c r="J3364" s="161"/>
      <c r="K3364" s="78"/>
      <c r="L3364" s="78"/>
      <c r="M3364" s="78"/>
      <c r="N3364" s="78"/>
      <c r="O3364" s="78"/>
      <c r="P3364" s="6"/>
      <c r="Q3364" s="6"/>
      <c r="R3364" s="6"/>
      <c r="S3364" s="6"/>
      <c r="T3364" s="6"/>
      <c r="U3364" s="6"/>
      <c r="V3364" s="6"/>
    </row>
    <row r="3365" spans="2:22" s="77" customFormat="1" x14ac:dyDescent="0.2">
      <c r="B3365" s="128"/>
      <c r="E3365" s="78"/>
      <c r="F3365" s="166"/>
      <c r="G3365" s="78"/>
      <c r="H3365" s="161"/>
      <c r="I3365" s="161"/>
      <c r="J3365" s="161"/>
      <c r="K3365" s="78"/>
      <c r="L3365" s="78"/>
      <c r="M3365" s="78"/>
      <c r="N3365" s="78"/>
      <c r="O3365" s="78"/>
      <c r="P3365" s="6"/>
      <c r="Q3365" s="6"/>
      <c r="R3365" s="6"/>
      <c r="S3365" s="6"/>
      <c r="T3365" s="6"/>
      <c r="U3365" s="6"/>
      <c r="V3365" s="6"/>
    </row>
    <row r="3366" spans="2:22" s="77" customFormat="1" x14ac:dyDescent="0.2">
      <c r="B3366" s="128"/>
      <c r="E3366" s="78"/>
      <c r="F3366" s="166"/>
      <c r="G3366" s="78"/>
      <c r="H3366" s="161"/>
      <c r="I3366" s="161"/>
      <c r="J3366" s="161"/>
      <c r="K3366" s="78"/>
      <c r="L3366" s="78"/>
      <c r="M3366" s="78"/>
      <c r="N3366" s="78"/>
      <c r="O3366" s="78"/>
      <c r="P3366" s="6"/>
      <c r="Q3366" s="6"/>
      <c r="R3366" s="6"/>
      <c r="S3366" s="6"/>
      <c r="T3366" s="6"/>
      <c r="U3366" s="6"/>
      <c r="V3366" s="6"/>
    </row>
    <row r="3367" spans="2:22" s="77" customFormat="1" x14ac:dyDescent="0.2">
      <c r="B3367" s="128"/>
      <c r="E3367" s="78"/>
      <c r="F3367" s="166"/>
      <c r="G3367" s="78"/>
      <c r="H3367" s="161"/>
      <c r="I3367" s="161"/>
      <c r="J3367" s="161"/>
      <c r="K3367" s="78"/>
      <c r="L3367" s="78"/>
      <c r="M3367" s="78"/>
      <c r="N3367" s="78"/>
      <c r="O3367" s="78"/>
      <c r="P3367" s="6"/>
      <c r="Q3367" s="6"/>
      <c r="R3367" s="6"/>
      <c r="S3367" s="6"/>
      <c r="T3367" s="6"/>
      <c r="U3367" s="6"/>
      <c r="V3367" s="6"/>
    </row>
    <row r="3368" spans="2:22" s="77" customFormat="1" x14ac:dyDescent="0.2">
      <c r="B3368" s="128"/>
      <c r="E3368" s="78"/>
      <c r="F3368" s="166"/>
      <c r="G3368" s="78"/>
      <c r="H3368" s="161"/>
      <c r="I3368" s="161"/>
      <c r="J3368" s="161"/>
      <c r="K3368" s="78"/>
      <c r="L3368" s="78"/>
      <c r="M3368" s="78"/>
      <c r="N3368" s="78"/>
      <c r="O3368" s="78"/>
      <c r="P3368" s="6"/>
      <c r="Q3368" s="6"/>
      <c r="R3368" s="6"/>
      <c r="S3368" s="6"/>
      <c r="T3368" s="6"/>
      <c r="U3368" s="6"/>
      <c r="V3368" s="6"/>
    </row>
    <row r="3369" spans="2:22" s="77" customFormat="1" x14ac:dyDescent="0.2">
      <c r="B3369" s="128"/>
      <c r="E3369" s="78"/>
      <c r="F3369" s="166"/>
      <c r="G3369" s="78"/>
      <c r="H3369" s="161"/>
      <c r="I3369" s="161"/>
      <c r="J3369" s="161"/>
      <c r="K3369" s="78"/>
      <c r="L3369" s="78"/>
      <c r="M3369" s="78"/>
      <c r="N3369" s="78"/>
      <c r="O3369" s="78"/>
      <c r="P3369" s="6"/>
      <c r="Q3369" s="6"/>
      <c r="R3369" s="6"/>
      <c r="S3369" s="6"/>
      <c r="T3369" s="6"/>
      <c r="U3369" s="6"/>
      <c r="V3369" s="6"/>
    </row>
    <row r="3370" spans="2:22" s="77" customFormat="1" x14ac:dyDescent="0.2">
      <c r="B3370" s="128"/>
      <c r="E3370" s="78"/>
      <c r="F3370" s="166"/>
      <c r="G3370" s="78"/>
      <c r="H3370" s="161"/>
      <c r="I3370" s="161"/>
      <c r="J3370" s="161"/>
      <c r="K3370" s="78"/>
      <c r="L3370" s="78"/>
      <c r="M3370" s="78"/>
      <c r="N3370" s="78"/>
      <c r="O3370" s="78"/>
      <c r="P3370" s="6"/>
      <c r="Q3370" s="6"/>
      <c r="R3370" s="6"/>
      <c r="S3370" s="6"/>
      <c r="T3370" s="6"/>
      <c r="U3370" s="6"/>
      <c r="V3370" s="6"/>
    </row>
    <row r="3371" spans="2:22" s="77" customFormat="1" x14ac:dyDescent="0.2">
      <c r="B3371" s="128"/>
      <c r="E3371" s="78"/>
      <c r="F3371" s="166"/>
      <c r="G3371" s="78"/>
      <c r="H3371" s="161"/>
      <c r="I3371" s="161"/>
      <c r="J3371" s="161"/>
      <c r="K3371" s="78"/>
      <c r="L3371" s="78"/>
      <c r="M3371" s="78"/>
      <c r="N3371" s="78"/>
      <c r="O3371" s="78"/>
      <c r="P3371" s="6"/>
      <c r="Q3371" s="6"/>
      <c r="R3371" s="6"/>
      <c r="S3371" s="6"/>
      <c r="T3371" s="6"/>
      <c r="U3371" s="6"/>
      <c r="V3371" s="6"/>
    </row>
    <row r="3372" spans="2:22" s="77" customFormat="1" x14ac:dyDescent="0.2">
      <c r="B3372" s="128"/>
      <c r="E3372" s="78"/>
      <c r="F3372" s="166"/>
      <c r="G3372" s="78"/>
      <c r="H3372" s="161"/>
      <c r="I3372" s="161"/>
      <c r="J3372" s="161"/>
      <c r="K3372" s="78"/>
      <c r="L3372" s="78"/>
      <c r="M3372" s="78"/>
      <c r="N3372" s="78"/>
      <c r="O3372" s="78"/>
      <c r="P3372" s="6"/>
      <c r="Q3372" s="6"/>
      <c r="R3372" s="6"/>
      <c r="S3372" s="6"/>
      <c r="T3372" s="6"/>
      <c r="U3372" s="6"/>
      <c r="V3372" s="6"/>
    </row>
    <row r="3373" spans="2:22" s="77" customFormat="1" x14ac:dyDescent="0.2">
      <c r="B3373" s="128"/>
      <c r="E3373" s="78"/>
      <c r="F3373" s="166"/>
      <c r="G3373" s="78"/>
      <c r="H3373" s="161"/>
      <c r="I3373" s="161"/>
      <c r="J3373" s="161"/>
      <c r="K3373" s="78"/>
      <c r="L3373" s="78"/>
      <c r="M3373" s="78"/>
      <c r="N3373" s="78"/>
      <c r="O3373" s="78"/>
      <c r="P3373" s="6"/>
      <c r="Q3373" s="6"/>
      <c r="R3373" s="6"/>
      <c r="S3373" s="6"/>
      <c r="T3373" s="6"/>
      <c r="U3373" s="6"/>
      <c r="V3373" s="6"/>
    </row>
    <row r="3374" spans="2:22" s="77" customFormat="1" x14ac:dyDescent="0.2">
      <c r="B3374" s="128"/>
      <c r="E3374" s="78"/>
      <c r="F3374" s="166"/>
      <c r="G3374" s="78"/>
      <c r="H3374" s="161"/>
      <c r="I3374" s="161"/>
      <c r="J3374" s="161"/>
      <c r="K3374" s="78"/>
      <c r="L3374" s="78"/>
      <c r="M3374" s="78"/>
      <c r="N3374" s="78"/>
      <c r="O3374" s="78"/>
      <c r="P3374" s="6"/>
      <c r="Q3374" s="6"/>
      <c r="R3374" s="6"/>
      <c r="S3374" s="6"/>
      <c r="T3374" s="6"/>
      <c r="U3374" s="6"/>
      <c r="V3374" s="6"/>
    </row>
    <row r="3375" spans="2:22" s="77" customFormat="1" x14ac:dyDescent="0.2">
      <c r="B3375" s="128"/>
      <c r="E3375" s="78"/>
      <c r="F3375" s="166"/>
      <c r="G3375" s="78"/>
      <c r="H3375" s="161"/>
      <c r="I3375" s="161"/>
      <c r="J3375" s="161"/>
      <c r="K3375" s="78"/>
      <c r="L3375" s="78"/>
      <c r="M3375" s="78"/>
      <c r="N3375" s="78"/>
      <c r="O3375" s="78"/>
      <c r="P3375" s="6"/>
      <c r="Q3375" s="6"/>
      <c r="R3375" s="6"/>
      <c r="S3375" s="6"/>
      <c r="T3375" s="6"/>
      <c r="U3375" s="6"/>
      <c r="V3375" s="6"/>
    </row>
    <row r="3376" spans="2:22" s="77" customFormat="1" x14ac:dyDescent="0.2">
      <c r="B3376" s="128"/>
      <c r="E3376" s="78"/>
      <c r="F3376" s="166"/>
      <c r="G3376" s="78"/>
      <c r="H3376" s="161"/>
      <c r="I3376" s="161"/>
      <c r="J3376" s="161"/>
      <c r="K3376" s="78"/>
      <c r="L3376" s="78"/>
      <c r="M3376" s="78"/>
      <c r="N3376" s="78"/>
      <c r="O3376" s="78"/>
      <c r="P3376" s="6"/>
      <c r="Q3376" s="6"/>
      <c r="R3376" s="6"/>
      <c r="S3376" s="6"/>
      <c r="T3376" s="6"/>
      <c r="U3376" s="6"/>
      <c r="V3376" s="6"/>
    </row>
    <row r="3377" spans="2:22" s="77" customFormat="1" x14ac:dyDescent="0.2">
      <c r="B3377" s="128"/>
      <c r="E3377" s="78"/>
      <c r="F3377" s="166"/>
      <c r="G3377" s="78"/>
      <c r="H3377" s="161"/>
      <c r="I3377" s="161"/>
      <c r="J3377" s="161"/>
      <c r="K3377" s="78"/>
      <c r="L3377" s="78"/>
      <c r="M3377" s="78"/>
      <c r="N3377" s="78"/>
      <c r="O3377" s="78"/>
      <c r="P3377" s="6"/>
      <c r="Q3377" s="6"/>
      <c r="R3377" s="6"/>
      <c r="S3377" s="6"/>
      <c r="T3377" s="6"/>
      <c r="U3377" s="6"/>
      <c r="V3377" s="6"/>
    </row>
    <row r="3378" spans="2:22" s="77" customFormat="1" x14ac:dyDescent="0.2">
      <c r="B3378" s="128"/>
      <c r="E3378" s="78"/>
      <c r="F3378" s="166"/>
      <c r="G3378" s="78"/>
      <c r="H3378" s="161"/>
      <c r="I3378" s="161"/>
      <c r="J3378" s="161"/>
      <c r="K3378" s="78"/>
      <c r="L3378" s="78"/>
      <c r="M3378" s="78"/>
      <c r="N3378" s="78"/>
      <c r="O3378" s="78"/>
      <c r="P3378" s="6"/>
      <c r="Q3378" s="6"/>
      <c r="R3378" s="6"/>
      <c r="S3378" s="6"/>
      <c r="T3378" s="6"/>
      <c r="U3378" s="6"/>
      <c r="V3378" s="6"/>
    </row>
    <row r="3379" spans="2:22" s="77" customFormat="1" x14ac:dyDescent="0.2">
      <c r="B3379" s="128"/>
      <c r="E3379" s="78"/>
      <c r="F3379" s="166"/>
      <c r="G3379" s="78"/>
      <c r="H3379" s="161"/>
      <c r="I3379" s="161"/>
      <c r="J3379" s="161"/>
      <c r="K3379" s="78"/>
      <c r="L3379" s="78"/>
      <c r="M3379" s="78"/>
      <c r="N3379" s="78"/>
      <c r="O3379" s="78"/>
      <c r="P3379" s="6"/>
      <c r="Q3379" s="6"/>
      <c r="R3379" s="6"/>
      <c r="S3379" s="6"/>
      <c r="T3379" s="6"/>
      <c r="U3379" s="6"/>
      <c r="V3379" s="6"/>
    </row>
    <row r="3380" spans="2:22" s="77" customFormat="1" x14ac:dyDescent="0.2">
      <c r="B3380" s="128"/>
      <c r="E3380" s="78"/>
      <c r="F3380" s="166"/>
      <c r="G3380" s="78"/>
      <c r="H3380" s="161"/>
      <c r="I3380" s="161"/>
      <c r="J3380" s="161"/>
      <c r="K3380" s="78"/>
      <c r="L3380" s="78"/>
      <c r="M3380" s="78"/>
      <c r="N3380" s="78"/>
      <c r="O3380" s="78"/>
      <c r="P3380" s="6"/>
      <c r="Q3380" s="6"/>
      <c r="R3380" s="6"/>
      <c r="S3380" s="6"/>
      <c r="T3380" s="6"/>
      <c r="U3380" s="6"/>
      <c r="V3380" s="6"/>
    </row>
    <row r="3381" spans="2:22" s="77" customFormat="1" x14ac:dyDescent="0.2">
      <c r="B3381" s="128"/>
      <c r="E3381" s="78"/>
      <c r="F3381" s="166"/>
      <c r="G3381" s="78"/>
      <c r="H3381" s="161"/>
      <c r="I3381" s="161"/>
      <c r="J3381" s="161"/>
      <c r="K3381" s="78"/>
      <c r="L3381" s="78"/>
      <c r="M3381" s="78"/>
      <c r="N3381" s="78"/>
      <c r="O3381" s="78"/>
      <c r="P3381" s="6"/>
      <c r="Q3381" s="6"/>
      <c r="R3381" s="6"/>
      <c r="S3381" s="6"/>
      <c r="T3381" s="6"/>
      <c r="U3381" s="6"/>
      <c r="V3381" s="6"/>
    </row>
    <row r="3382" spans="2:22" s="77" customFormat="1" x14ac:dyDescent="0.2">
      <c r="B3382" s="128"/>
      <c r="E3382" s="78"/>
      <c r="F3382" s="166"/>
      <c r="G3382" s="78"/>
      <c r="H3382" s="161"/>
      <c r="I3382" s="161"/>
      <c r="J3382" s="161"/>
      <c r="K3382" s="78"/>
      <c r="L3382" s="78"/>
      <c r="M3382" s="78"/>
      <c r="N3382" s="78"/>
      <c r="O3382" s="78"/>
      <c r="P3382" s="6"/>
      <c r="Q3382" s="6"/>
      <c r="R3382" s="6"/>
      <c r="S3382" s="6"/>
      <c r="T3382" s="6"/>
      <c r="U3382" s="6"/>
      <c r="V3382" s="6"/>
    </row>
    <row r="3383" spans="2:22" s="77" customFormat="1" x14ac:dyDescent="0.2">
      <c r="B3383" s="128"/>
      <c r="E3383" s="78"/>
      <c r="F3383" s="166"/>
      <c r="G3383" s="78"/>
      <c r="H3383" s="161"/>
      <c r="I3383" s="161"/>
      <c r="J3383" s="161"/>
      <c r="K3383" s="78"/>
      <c r="L3383" s="78"/>
      <c r="M3383" s="78"/>
      <c r="N3383" s="78"/>
      <c r="O3383" s="78"/>
      <c r="P3383" s="6"/>
      <c r="Q3383" s="6"/>
      <c r="R3383" s="6"/>
      <c r="S3383" s="6"/>
      <c r="T3383" s="6"/>
      <c r="U3383" s="6"/>
      <c r="V3383" s="6"/>
    </row>
    <row r="3384" spans="2:22" s="77" customFormat="1" x14ac:dyDescent="0.2">
      <c r="B3384" s="128"/>
      <c r="E3384" s="78"/>
      <c r="F3384" s="166"/>
      <c r="G3384" s="78"/>
      <c r="H3384" s="161"/>
      <c r="I3384" s="161"/>
      <c r="J3384" s="161"/>
      <c r="K3384" s="78"/>
      <c r="L3384" s="78"/>
      <c r="M3384" s="78"/>
      <c r="N3384" s="78"/>
      <c r="O3384" s="78"/>
      <c r="P3384" s="6"/>
      <c r="Q3384" s="6"/>
      <c r="R3384" s="6"/>
      <c r="S3384" s="6"/>
      <c r="T3384" s="6"/>
      <c r="U3384" s="6"/>
      <c r="V3384" s="6"/>
    </row>
    <row r="3385" spans="2:22" s="77" customFormat="1" x14ac:dyDescent="0.2">
      <c r="B3385" s="128"/>
      <c r="E3385" s="78"/>
      <c r="F3385" s="166"/>
      <c r="G3385" s="78"/>
      <c r="H3385" s="161"/>
      <c r="I3385" s="161"/>
      <c r="J3385" s="161"/>
      <c r="K3385" s="78"/>
      <c r="L3385" s="78"/>
      <c r="M3385" s="78"/>
      <c r="N3385" s="78"/>
      <c r="O3385" s="78"/>
      <c r="P3385" s="6"/>
      <c r="Q3385" s="6"/>
      <c r="R3385" s="6"/>
      <c r="S3385" s="6"/>
      <c r="T3385" s="6"/>
      <c r="U3385" s="6"/>
      <c r="V3385" s="6"/>
    </row>
    <row r="3386" spans="2:22" s="77" customFormat="1" x14ac:dyDescent="0.2">
      <c r="B3386" s="128"/>
      <c r="E3386" s="78"/>
      <c r="F3386" s="166"/>
      <c r="G3386" s="78"/>
      <c r="H3386" s="161"/>
      <c r="I3386" s="161"/>
      <c r="J3386" s="161"/>
      <c r="K3386" s="78"/>
      <c r="L3386" s="78"/>
      <c r="M3386" s="78"/>
      <c r="N3386" s="78"/>
      <c r="O3386" s="78"/>
      <c r="P3386" s="6"/>
      <c r="Q3386" s="6"/>
      <c r="R3386" s="6"/>
      <c r="S3386" s="6"/>
      <c r="T3386" s="6"/>
      <c r="U3386" s="6"/>
      <c r="V3386" s="6"/>
    </row>
    <row r="3387" spans="2:22" s="77" customFormat="1" x14ac:dyDescent="0.2">
      <c r="B3387" s="128"/>
      <c r="E3387" s="78"/>
      <c r="F3387" s="166"/>
      <c r="G3387" s="78"/>
      <c r="H3387" s="161"/>
      <c r="I3387" s="161"/>
      <c r="J3387" s="161"/>
      <c r="K3387" s="78"/>
      <c r="L3387" s="78"/>
      <c r="M3387" s="78"/>
      <c r="N3387" s="78"/>
      <c r="O3387" s="78"/>
      <c r="P3387" s="6"/>
      <c r="Q3387" s="6"/>
      <c r="R3387" s="6"/>
      <c r="S3387" s="6"/>
      <c r="T3387" s="6"/>
      <c r="U3387" s="6"/>
      <c r="V3387" s="6"/>
    </row>
    <row r="3388" spans="2:22" s="77" customFormat="1" x14ac:dyDescent="0.2">
      <c r="B3388" s="128"/>
      <c r="E3388" s="78"/>
      <c r="F3388" s="166"/>
      <c r="G3388" s="78"/>
      <c r="H3388" s="161"/>
      <c r="I3388" s="161"/>
      <c r="J3388" s="161"/>
      <c r="K3388" s="78"/>
      <c r="L3388" s="78"/>
      <c r="M3388" s="78"/>
      <c r="N3388" s="78"/>
      <c r="O3388" s="78"/>
      <c r="P3388" s="6"/>
      <c r="Q3388" s="6"/>
      <c r="R3388" s="6"/>
      <c r="S3388" s="6"/>
      <c r="T3388" s="6"/>
      <c r="U3388" s="6"/>
      <c r="V3388" s="6"/>
    </row>
    <row r="3389" spans="2:22" s="77" customFormat="1" x14ac:dyDescent="0.2">
      <c r="B3389" s="128"/>
      <c r="E3389" s="78"/>
      <c r="F3389" s="166"/>
      <c r="G3389" s="78"/>
      <c r="H3389" s="161"/>
      <c r="I3389" s="161"/>
      <c r="J3389" s="161"/>
      <c r="K3389" s="78"/>
      <c r="L3389" s="78"/>
      <c r="M3389" s="78"/>
      <c r="N3389" s="78"/>
      <c r="O3389" s="78"/>
      <c r="P3389" s="6"/>
      <c r="Q3389" s="6"/>
      <c r="R3389" s="6"/>
      <c r="S3389" s="6"/>
      <c r="T3389" s="6"/>
      <c r="U3389" s="6"/>
      <c r="V3389" s="6"/>
    </row>
    <row r="3390" spans="2:22" s="77" customFormat="1" x14ac:dyDescent="0.2">
      <c r="B3390" s="128"/>
      <c r="E3390" s="78"/>
      <c r="F3390" s="166"/>
      <c r="G3390" s="78"/>
      <c r="H3390" s="161"/>
      <c r="I3390" s="161"/>
      <c r="J3390" s="161"/>
      <c r="K3390" s="78"/>
      <c r="L3390" s="78"/>
      <c r="M3390" s="78"/>
      <c r="N3390" s="78"/>
      <c r="O3390" s="78"/>
      <c r="P3390" s="6"/>
      <c r="Q3390" s="6"/>
      <c r="R3390" s="6"/>
      <c r="S3390" s="6"/>
      <c r="T3390" s="6"/>
      <c r="U3390" s="6"/>
      <c r="V3390" s="6"/>
    </row>
    <row r="3391" spans="2:22" s="77" customFormat="1" x14ac:dyDescent="0.2">
      <c r="B3391" s="128"/>
      <c r="E3391" s="78"/>
      <c r="F3391" s="166"/>
      <c r="G3391" s="78"/>
      <c r="H3391" s="161"/>
      <c r="I3391" s="161"/>
      <c r="J3391" s="161"/>
      <c r="K3391" s="78"/>
      <c r="L3391" s="78"/>
      <c r="M3391" s="78"/>
      <c r="N3391" s="78"/>
      <c r="O3391" s="78"/>
      <c r="P3391" s="6"/>
      <c r="Q3391" s="6"/>
      <c r="R3391" s="6"/>
      <c r="S3391" s="6"/>
      <c r="T3391" s="6"/>
      <c r="U3391" s="6"/>
      <c r="V3391" s="6"/>
    </row>
    <row r="3392" spans="2:22" s="77" customFormat="1" x14ac:dyDescent="0.2">
      <c r="B3392" s="128"/>
      <c r="E3392" s="78"/>
      <c r="F3392" s="166"/>
      <c r="G3392" s="78"/>
      <c r="H3392" s="161"/>
      <c r="I3392" s="161"/>
      <c r="J3392" s="161"/>
      <c r="K3392" s="78"/>
      <c r="L3392" s="78"/>
      <c r="M3392" s="78"/>
      <c r="N3392" s="78"/>
      <c r="O3392" s="78"/>
      <c r="P3392" s="6"/>
      <c r="Q3392" s="6"/>
      <c r="R3392" s="6"/>
      <c r="S3392" s="6"/>
      <c r="T3392" s="6"/>
      <c r="U3392" s="6"/>
      <c r="V3392" s="6"/>
    </row>
    <row r="3393" spans="2:22" s="77" customFormat="1" x14ac:dyDescent="0.2">
      <c r="B3393" s="128"/>
      <c r="E3393" s="78"/>
      <c r="F3393" s="166"/>
      <c r="G3393" s="78"/>
      <c r="H3393" s="161"/>
      <c r="I3393" s="161"/>
      <c r="J3393" s="161"/>
      <c r="K3393" s="78"/>
      <c r="L3393" s="78"/>
      <c r="M3393" s="78"/>
      <c r="N3393" s="78"/>
      <c r="O3393" s="78"/>
      <c r="P3393" s="6"/>
      <c r="Q3393" s="6"/>
      <c r="R3393" s="6"/>
      <c r="S3393" s="6"/>
      <c r="T3393" s="6"/>
      <c r="U3393" s="6"/>
      <c r="V3393" s="6"/>
    </row>
    <row r="3394" spans="2:22" s="77" customFormat="1" x14ac:dyDescent="0.2">
      <c r="B3394" s="128"/>
      <c r="E3394" s="78"/>
      <c r="F3394" s="166"/>
      <c r="G3394" s="78"/>
      <c r="H3394" s="161"/>
      <c r="I3394" s="161"/>
      <c r="J3394" s="161"/>
      <c r="K3394" s="78"/>
      <c r="L3394" s="78"/>
      <c r="M3394" s="78"/>
      <c r="N3394" s="78"/>
      <c r="O3394" s="78"/>
      <c r="P3394" s="6"/>
      <c r="Q3394" s="6"/>
      <c r="R3394" s="6"/>
      <c r="S3394" s="6"/>
      <c r="T3394" s="6"/>
      <c r="U3394" s="6"/>
      <c r="V3394" s="6"/>
    </row>
    <row r="3395" spans="2:22" s="77" customFormat="1" x14ac:dyDescent="0.2">
      <c r="B3395" s="128"/>
      <c r="E3395" s="78"/>
      <c r="F3395" s="166"/>
      <c r="G3395" s="78"/>
      <c r="H3395" s="161"/>
      <c r="I3395" s="161"/>
      <c r="J3395" s="161"/>
      <c r="K3395" s="78"/>
      <c r="L3395" s="78"/>
      <c r="M3395" s="78"/>
      <c r="N3395" s="78"/>
      <c r="O3395" s="78"/>
      <c r="P3395" s="6"/>
      <c r="Q3395" s="6"/>
      <c r="R3395" s="6"/>
      <c r="S3395" s="6"/>
      <c r="T3395" s="6"/>
      <c r="U3395" s="6"/>
      <c r="V3395" s="6"/>
    </row>
    <row r="3396" spans="2:22" s="77" customFormat="1" x14ac:dyDescent="0.2">
      <c r="B3396" s="128"/>
      <c r="E3396" s="78"/>
      <c r="F3396" s="166"/>
      <c r="G3396" s="78"/>
      <c r="H3396" s="161"/>
      <c r="I3396" s="161"/>
      <c r="J3396" s="161"/>
      <c r="K3396" s="78"/>
      <c r="L3396" s="78"/>
      <c r="M3396" s="78"/>
      <c r="N3396" s="78"/>
      <c r="O3396" s="78"/>
      <c r="P3396" s="6"/>
      <c r="Q3396" s="6"/>
      <c r="R3396" s="6"/>
      <c r="S3396" s="6"/>
      <c r="T3396" s="6"/>
      <c r="U3396" s="6"/>
      <c r="V3396" s="6"/>
    </row>
    <row r="3397" spans="2:22" s="77" customFormat="1" x14ac:dyDescent="0.2">
      <c r="B3397" s="128"/>
      <c r="E3397" s="78"/>
      <c r="F3397" s="166"/>
      <c r="G3397" s="78"/>
      <c r="H3397" s="161"/>
      <c r="I3397" s="161"/>
      <c r="J3397" s="161"/>
      <c r="K3397" s="78"/>
      <c r="L3397" s="78"/>
      <c r="M3397" s="78"/>
      <c r="N3397" s="78"/>
      <c r="O3397" s="78"/>
      <c r="P3397" s="6"/>
      <c r="Q3397" s="6"/>
      <c r="R3397" s="6"/>
      <c r="S3397" s="6"/>
      <c r="T3397" s="6"/>
      <c r="U3397" s="6"/>
      <c r="V3397" s="6"/>
    </row>
    <row r="3398" spans="2:22" s="77" customFormat="1" x14ac:dyDescent="0.2">
      <c r="B3398" s="128"/>
      <c r="E3398" s="78"/>
      <c r="F3398" s="166"/>
      <c r="G3398" s="78"/>
      <c r="H3398" s="161"/>
      <c r="I3398" s="161"/>
      <c r="J3398" s="161"/>
      <c r="K3398" s="78"/>
      <c r="L3398" s="78"/>
      <c r="M3398" s="78"/>
      <c r="N3398" s="78"/>
      <c r="O3398" s="78"/>
      <c r="P3398" s="6"/>
      <c r="Q3398" s="6"/>
      <c r="R3398" s="6"/>
      <c r="S3398" s="6"/>
      <c r="T3398" s="6"/>
      <c r="U3398" s="6"/>
      <c r="V3398" s="6"/>
    </row>
    <row r="3399" spans="2:22" s="77" customFormat="1" x14ac:dyDescent="0.2">
      <c r="B3399" s="128"/>
      <c r="E3399" s="78"/>
      <c r="F3399" s="166"/>
      <c r="G3399" s="78"/>
      <c r="H3399" s="161"/>
      <c r="I3399" s="161"/>
      <c r="J3399" s="161"/>
      <c r="K3399" s="78"/>
      <c r="L3399" s="78"/>
      <c r="M3399" s="78"/>
      <c r="N3399" s="78"/>
      <c r="O3399" s="78"/>
      <c r="P3399" s="6"/>
      <c r="Q3399" s="6"/>
      <c r="R3399" s="6"/>
      <c r="S3399" s="6"/>
      <c r="T3399" s="6"/>
      <c r="U3399" s="6"/>
      <c r="V3399" s="6"/>
    </row>
    <row r="3400" spans="2:22" s="77" customFormat="1" x14ac:dyDescent="0.2">
      <c r="B3400" s="128"/>
      <c r="E3400" s="78"/>
      <c r="F3400" s="166"/>
      <c r="G3400" s="78"/>
      <c r="H3400" s="161"/>
      <c r="I3400" s="161"/>
      <c r="J3400" s="161"/>
      <c r="K3400" s="78"/>
      <c r="L3400" s="78"/>
      <c r="M3400" s="78"/>
      <c r="N3400" s="78"/>
      <c r="O3400" s="78"/>
      <c r="P3400" s="6"/>
      <c r="Q3400" s="6"/>
      <c r="R3400" s="6"/>
      <c r="S3400" s="6"/>
      <c r="T3400" s="6"/>
      <c r="U3400" s="6"/>
      <c r="V3400" s="6"/>
    </row>
    <row r="3401" spans="2:22" s="77" customFormat="1" x14ac:dyDescent="0.2">
      <c r="B3401" s="128"/>
      <c r="E3401" s="78"/>
      <c r="F3401" s="166"/>
      <c r="G3401" s="78"/>
      <c r="H3401" s="161"/>
      <c r="I3401" s="161"/>
      <c r="J3401" s="161"/>
      <c r="K3401" s="78"/>
      <c r="L3401" s="78"/>
      <c r="M3401" s="78"/>
      <c r="N3401" s="78"/>
      <c r="O3401" s="78"/>
      <c r="P3401" s="6"/>
      <c r="Q3401" s="6"/>
      <c r="R3401" s="6"/>
      <c r="S3401" s="6"/>
      <c r="T3401" s="6"/>
      <c r="U3401" s="6"/>
      <c r="V3401" s="6"/>
    </row>
    <row r="3402" spans="2:22" s="77" customFormat="1" x14ac:dyDescent="0.2">
      <c r="B3402" s="128"/>
      <c r="E3402" s="78"/>
      <c r="F3402" s="166"/>
      <c r="G3402" s="78"/>
      <c r="H3402" s="161"/>
      <c r="I3402" s="161"/>
      <c r="J3402" s="161"/>
      <c r="K3402" s="78"/>
      <c r="L3402" s="78"/>
      <c r="M3402" s="78"/>
      <c r="N3402" s="78"/>
      <c r="O3402" s="78"/>
      <c r="P3402" s="6"/>
      <c r="Q3402" s="6"/>
      <c r="R3402" s="6"/>
      <c r="S3402" s="6"/>
      <c r="T3402" s="6"/>
      <c r="U3402" s="6"/>
      <c r="V3402" s="6"/>
    </row>
    <row r="3403" spans="2:22" s="77" customFormat="1" x14ac:dyDescent="0.2">
      <c r="B3403" s="128"/>
      <c r="E3403" s="78"/>
      <c r="F3403" s="166"/>
      <c r="G3403" s="78"/>
      <c r="H3403" s="161"/>
      <c r="I3403" s="161"/>
      <c r="J3403" s="161"/>
      <c r="K3403" s="78"/>
      <c r="L3403" s="78"/>
      <c r="M3403" s="78"/>
      <c r="N3403" s="78"/>
      <c r="O3403" s="78"/>
      <c r="P3403" s="6"/>
      <c r="Q3403" s="6"/>
      <c r="R3403" s="6"/>
      <c r="S3403" s="6"/>
      <c r="T3403" s="6"/>
      <c r="U3403" s="6"/>
      <c r="V3403" s="6"/>
    </row>
    <row r="3404" spans="2:22" s="77" customFormat="1" x14ac:dyDescent="0.2">
      <c r="B3404" s="128"/>
      <c r="E3404" s="78"/>
      <c r="F3404" s="166"/>
      <c r="G3404" s="78"/>
      <c r="H3404" s="161"/>
      <c r="I3404" s="161"/>
      <c r="J3404" s="161"/>
      <c r="K3404" s="78"/>
      <c r="L3404" s="78"/>
      <c r="M3404" s="78"/>
      <c r="N3404" s="78"/>
      <c r="O3404" s="78"/>
      <c r="P3404" s="6"/>
      <c r="Q3404" s="6"/>
      <c r="R3404" s="6"/>
      <c r="S3404" s="6"/>
      <c r="T3404" s="6"/>
      <c r="U3404" s="6"/>
      <c r="V3404" s="6"/>
    </row>
    <row r="3405" spans="2:22" s="77" customFormat="1" x14ac:dyDescent="0.2">
      <c r="B3405" s="128"/>
      <c r="E3405" s="78"/>
      <c r="F3405" s="166"/>
      <c r="G3405" s="78"/>
      <c r="H3405" s="161"/>
      <c r="I3405" s="161"/>
      <c r="J3405" s="161"/>
      <c r="K3405" s="78"/>
      <c r="L3405" s="78"/>
      <c r="M3405" s="78"/>
      <c r="N3405" s="78"/>
      <c r="O3405" s="78"/>
      <c r="P3405" s="6"/>
      <c r="Q3405" s="6"/>
      <c r="R3405" s="6"/>
      <c r="S3405" s="6"/>
      <c r="T3405" s="6"/>
      <c r="U3405" s="6"/>
      <c r="V3405" s="6"/>
    </row>
    <row r="3406" spans="2:22" s="77" customFormat="1" x14ac:dyDescent="0.2">
      <c r="B3406" s="128"/>
      <c r="E3406" s="78"/>
      <c r="F3406" s="166"/>
      <c r="G3406" s="78"/>
      <c r="H3406" s="161"/>
      <c r="I3406" s="161"/>
      <c r="J3406" s="161"/>
      <c r="K3406" s="78"/>
      <c r="L3406" s="78"/>
      <c r="M3406" s="78"/>
      <c r="N3406" s="78"/>
      <c r="O3406" s="78"/>
      <c r="P3406" s="6"/>
      <c r="Q3406" s="6"/>
      <c r="R3406" s="6"/>
      <c r="S3406" s="6"/>
      <c r="T3406" s="6"/>
      <c r="U3406" s="6"/>
      <c r="V3406" s="6"/>
    </row>
    <row r="3407" spans="2:22" s="77" customFormat="1" x14ac:dyDescent="0.2">
      <c r="B3407" s="128"/>
      <c r="E3407" s="78"/>
      <c r="F3407" s="166"/>
      <c r="G3407" s="78"/>
      <c r="H3407" s="161"/>
      <c r="I3407" s="161"/>
      <c r="J3407" s="161"/>
      <c r="K3407" s="78"/>
      <c r="L3407" s="78"/>
      <c r="M3407" s="78"/>
      <c r="N3407" s="78"/>
      <c r="O3407" s="78"/>
      <c r="P3407" s="6"/>
      <c r="Q3407" s="6"/>
      <c r="R3407" s="6"/>
      <c r="S3407" s="6"/>
      <c r="T3407" s="6"/>
      <c r="U3407" s="6"/>
      <c r="V3407" s="6"/>
    </row>
    <row r="3408" spans="2:22" s="77" customFormat="1" x14ac:dyDescent="0.2">
      <c r="B3408" s="128"/>
      <c r="E3408" s="78"/>
      <c r="F3408" s="166"/>
      <c r="G3408" s="78"/>
      <c r="H3408" s="161"/>
      <c r="I3408" s="161"/>
      <c r="J3408" s="161"/>
      <c r="K3408" s="78"/>
      <c r="L3408" s="78"/>
      <c r="M3408" s="78"/>
      <c r="N3408" s="78"/>
      <c r="O3408" s="78"/>
      <c r="P3408" s="6"/>
      <c r="Q3408" s="6"/>
      <c r="R3408" s="6"/>
      <c r="S3408" s="6"/>
      <c r="T3408" s="6"/>
      <c r="U3408" s="6"/>
      <c r="V3408" s="6"/>
    </row>
    <row r="3409" spans="2:22" s="77" customFormat="1" x14ac:dyDescent="0.2">
      <c r="B3409" s="128"/>
      <c r="E3409" s="78"/>
      <c r="F3409" s="166"/>
      <c r="G3409" s="78"/>
      <c r="H3409" s="161"/>
      <c r="I3409" s="161"/>
      <c r="J3409" s="161"/>
      <c r="K3409" s="78"/>
      <c r="L3409" s="78"/>
      <c r="M3409" s="78"/>
      <c r="N3409" s="78"/>
      <c r="O3409" s="78"/>
      <c r="P3409" s="6"/>
      <c r="Q3409" s="6"/>
      <c r="R3409" s="6"/>
      <c r="S3409" s="6"/>
      <c r="T3409" s="6"/>
      <c r="U3409" s="6"/>
      <c r="V3409" s="6"/>
    </row>
    <row r="3410" spans="2:22" s="77" customFormat="1" x14ac:dyDescent="0.2">
      <c r="B3410" s="128"/>
      <c r="E3410" s="78"/>
      <c r="F3410" s="166"/>
      <c r="G3410" s="78"/>
      <c r="H3410" s="161"/>
      <c r="I3410" s="161"/>
      <c r="J3410" s="161"/>
      <c r="K3410" s="78"/>
      <c r="L3410" s="78"/>
      <c r="M3410" s="78"/>
      <c r="N3410" s="78"/>
      <c r="O3410" s="78"/>
      <c r="P3410" s="6"/>
      <c r="Q3410" s="6"/>
      <c r="R3410" s="6"/>
      <c r="S3410" s="6"/>
      <c r="T3410" s="6"/>
      <c r="U3410" s="6"/>
      <c r="V3410" s="6"/>
    </row>
    <row r="3411" spans="2:22" s="77" customFormat="1" x14ac:dyDescent="0.2">
      <c r="B3411" s="128"/>
      <c r="E3411" s="78"/>
      <c r="F3411" s="166"/>
      <c r="G3411" s="78"/>
      <c r="H3411" s="161"/>
      <c r="I3411" s="161"/>
      <c r="J3411" s="161"/>
      <c r="K3411" s="78"/>
      <c r="L3411" s="78"/>
      <c r="M3411" s="78"/>
      <c r="N3411" s="78"/>
      <c r="O3411" s="78"/>
      <c r="P3411" s="6"/>
      <c r="Q3411" s="6"/>
      <c r="R3411" s="6"/>
      <c r="S3411" s="6"/>
      <c r="T3411" s="6"/>
      <c r="U3411" s="6"/>
      <c r="V3411" s="6"/>
    </row>
    <row r="3412" spans="2:22" s="77" customFormat="1" x14ac:dyDescent="0.2">
      <c r="B3412" s="128"/>
      <c r="E3412" s="78"/>
      <c r="F3412" s="166"/>
      <c r="G3412" s="78"/>
      <c r="H3412" s="161"/>
      <c r="I3412" s="161"/>
      <c r="J3412" s="161"/>
      <c r="K3412" s="78"/>
      <c r="L3412" s="78"/>
      <c r="M3412" s="78"/>
      <c r="N3412" s="78"/>
      <c r="O3412" s="78"/>
      <c r="P3412" s="6"/>
      <c r="Q3412" s="6"/>
      <c r="R3412" s="6"/>
      <c r="S3412" s="6"/>
      <c r="T3412" s="6"/>
      <c r="U3412" s="6"/>
      <c r="V3412" s="6"/>
    </row>
    <row r="3413" spans="2:22" s="77" customFormat="1" x14ac:dyDescent="0.2">
      <c r="B3413" s="128"/>
      <c r="E3413" s="78"/>
      <c r="F3413" s="166"/>
      <c r="G3413" s="78"/>
      <c r="H3413" s="161"/>
      <c r="I3413" s="161"/>
      <c r="J3413" s="161"/>
      <c r="K3413" s="78"/>
      <c r="L3413" s="78"/>
      <c r="M3413" s="78"/>
      <c r="N3413" s="78"/>
      <c r="O3413" s="78"/>
      <c r="P3413" s="6"/>
      <c r="Q3413" s="6"/>
      <c r="R3413" s="6"/>
      <c r="S3413" s="6"/>
      <c r="T3413" s="6"/>
      <c r="U3413" s="6"/>
      <c r="V3413" s="6"/>
    </row>
    <row r="3414" spans="2:22" s="77" customFormat="1" x14ac:dyDescent="0.2">
      <c r="B3414" s="128"/>
      <c r="E3414" s="78"/>
      <c r="F3414" s="166"/>
      <c r="G3414" s="78"/>
      <c r="H3414" s="161"/>
      <c r="I3414" s="161"/>
      <c r="J3414" s="161"/>
      <c r="K3414" s="78"/>
      <c r="L3414" s="78"/>
      <c r="M3414" s="78"/>
      <c r="N3414" s="78"/>
      <c r="O3414" s="78"/>
      <c r="P3414" s="6"/>
      <c r="Q3414" s="6"/>
      <c r="R3414" s="6"/>
      <c r="S3414" s="6"/>
      <c r="T3414" s="6"/>
      <c r="U3414" s="6"/>
      <c r="V3414" s="6"/>
    </row>
    <row r="3415" spans="2:22" s="77" customFormat="1" x14ac:dyDescent="0.2">
      <c r="B3415" s="128"/>
      <c r="E3415" s="78"/>
      <c r="F3415" s="166"/>
      <c r="G3415" s="78"/>
      <c r="H3415" s="161"/>
      <c r="I3415" s="161"/>
      <c r="J3415" s="161"/>
      <c r="K3415" s="78"/>
      <c r="L3415" s="78"/>
      <c r="M3415" s="78"/>
      <c r="N3415" s="78"/>
      <c r="O3415" s="78"/>
      <c r="P3415" s="6"/>
      <c r="Q3415" s="6"/>
      <c r="R3415" s="6"/>
      <c r="S3415" s="6"/>
      <c r="T3415" s="6"/>
      <c r="U3415" s="6"/>
      <c r="V3415" s="6"/>
    </row>
    <row r="3416" spans="2:22" s="77" customFormat="1" x14ac:dyDescent="0.2">
      <c r="B3416" s="128"/>
      <c r="E3416" s="78"/>
      <c r="F3416" s="166"/>
      <c r="G3416" s="78"/>
      <c r="H3416" s="161"/>
      <c r="I3416" s="161"/>
      <c r="J3416" s="161"/>
      <c r="K3416" s="78"/>
      <c r="L3416" s="78"/>
      <c r="M3416" s="78"/>
      <c r="N3416" s="78"/>
      <c r="O3416" s="78"/>
      <c r="P3416" s="6"/>
      <c r="Q3416" s="6"/>
      <c r="R3416" s="6"/>
      <c r="S3416" s="6"/>
      <c r="T3416" s="6"/>
      <c r="U3416" s="6"/>
      <c r="V3416" s="6"/>
    </row>
    <row r="3417" spans="2:22" s="77" customFormat="1" x14ac:dyDescent="0.2">
      <c r="B3417" s="128"/>
      <c r="E3417" s="78"/>
      <c r="F3417" s="166"/>
      <c r="G3417" s="78"/>
      <c r="H3417" s="161"/>
      <c r="I3417" s="161"/>
      <c r="J3417" s="161"/>
      <c r="K3417" s="78"/>
      <c r="L3417" s="78"/>
      <c r="M3417" s="78"/>
      <c r="N3417" s="78"/>
      <c r="O3417" s="78"/>
      <c r="P3417" s="6"/>
      <c r="Q3417" s="6"/>
      <c r="R3417" s="6"/>
      <c r="S3417" s="6"/>
      <c r="T3417" s="6"/>
      <c r="U3417" s="6"/>
      <c r="V3417" s="6"/>
    </row>
    <row r="3418" spans="2:22" s="77" customFormat="1" x14ac:dyDescent="0.2">
      <c r="B3418" s="128"/>
      <c r="E3418" s="78"/>
      <c r="F3418" s="166"/>
      <c r="G3418" s="78"/>
      <c r="H3418" s="161"/>
      <c r="I3418" s="161"/>
      <c r="J3418" s="161"/>
      <c r="K3418" s="78"/>
      <c r="L3418" s="78"/>
      <c r="M3418" s="78"/>
      <c r="N3418" s="78"/>
      <c r="O3418" s="78"/>
      <c r="P3418" s="6"/>
      <c r="Q3418" s="6"/>
      <c r="R3418" s="6"/>
      <c r="S3418" s="6"/>
      <c r="T3418" s="6"/>
      <c r="U3418" s="6"/>
      <c r="V3418" s="6"/>
    </row>
    <row r="3419" spans="2:22" s="77" customFormat="1" x14ac:dyDescent="0.2">
      <c r="B3419" s="128"/>
      <c r="E3419" s="78"/>
      <c r="F3419" s="166"/>
      <c r="G3419" s="78"/>
      <c r="H3419" s="161"/>
      <c r="I3419" s="161"/>
      <c r="J3419" s="161"/>
      <c r="K3419" s="78"/>
      <c r="L3419" s="78"/>
      <c r="M3419" s="78"/>
      <c r="N3419" s="78"/>
      <c r="O3419" s="78"/>
      <c r="P3419" s="6"/>
      <c r="Q3419" s="6"/>
      <c r="R3419" s="6"/>
      <c r="S3419" s="6"/>
      <c r="T3419" s="6"/>
      <c r="U3419" s="6"/>
      <c r="V3419" s="6"/>
    </row>
    <row r="3420" spans="2:22" s="77" customFormat="1" x14ac:dyDescent="0.2">
      <c r="B3420" s="128"/>
      <c r="E3420" s="78"/>
      <c r="F3420" s="166"/>
      <c r="G3420" s="78"/>
      <c r="H3420" s="161"/>
      <c r="I3420" s="161"/>
      <c r="J3420" s="161"/>
      <c r="K3420" s="78"/>
      <c r="L3420" s="78"/>
      <c r="M3420" s="78"/>
      <c r="N3420" s="78"/>
      <c r="O3420" s="78"/>
      <c r="P3420" s="6"/>
      <c r="Q3420" s="6"/>
      <c r="R3420" s="6"/>
      <c r="S3420" s="6"/>
      <c r="T3420" s="6"/>
      <c r="U3420" s="6"/>
      <c r="V3420" s="6"/>
    </row>
    <row r="3421" spans="2:22" s="77" customFormat="1" x14ac:dyDescent="0.2">
      <c r="B3421" s="128"/>
      <c r="E3421" s="78"/>
      <c r="F3421" s="166"/>
      <c r="G3421" s="78"/>
      <c r="H3421" s="161"/>
      <c r="I3421" s="161"/>
      <c r="J3421" s="161"/>
      <c r="K3421" s="78"/>
      <c r="L3421" s="78"/>
      <c r="M3421" s="78"/>
      <c r="N3421" s="78"/>
      <c r="O3421" s="78"/>
      <c r="P3421" s="6"/>
      <c r="Q3421" s="6"/>
      <c r="R3421" s="6"/>
      <c r="S3421" s="6"/>
      <c r="T3421" s="6"/>
      <c r="U3421" s="6"/>
      <c r="V3421" s="6"/>
    </row>
    <row r="3422" spans="2:22" s="77" customFormat="1" x14ac:dyDescent="0.2">
      <c r="B3422" s="128"/>
      <c r="E3422" s="78"/>
      <c r="F3422" s="166"/>
      <c r="G3422" s="78"/>
      <c r="H3422" s="161"/>
      <c r="I3422" s="161"/>
      <c r="J3422" s="161"/>
      <c r="K3422" s="78"/>
      <c r="L3422" s="78"/>
      <c r="M3422" s="78"/>
      <c r="N3422" s="78"/>
      <c r="O3422" s="78"/>
      <c r="P3422" s="6"/>
      <c r="Q3422" s="6"/>
      <c r="R3422" s="6"/>
      <c r="S3422" s="6"/>
      <c r="T3422" s="6"/>
      <c r="U3422" s="6"/>
      <c r="V3422" s="6"/>
    </row>
    <row r="3423" spans="2:22" s="77" customFormat="1" x14ac:dyDescent="0.2">
      <c r="B3423" s="128"/>
      <c r="E3423" s="78"/>
      <c r="F3423" s="166"/>
      <c r="G3423" s="78"/>
      <c r="H3423" s="161"/>
      <c r="I3423" s="161"/>
      <c r="J3423" s="161"/>
      <c r="K3423" s="78"/>
      <c r="L3423" s="78"/>
      <c r="M3423" s="78"/>
      <c r="N3423" s="78"/>
      <c r="O3423" s="78"/>
      <c r="P3423" s="6"/>
      <c r="Q3423" s="6"/>
      <c r="R3423" s="6"/>
      <c r="S3423" s="6"/>
      <c r="T3423" s="6"/>
      <c r="U3423" s="6"/>
      <c r="V3423" s="6"/>
    </row>
    <row r="3424" spans="2:22" s="77" customFormat="1" x14ac:dyDescent="0.2">
      <c r="B3424" s="128"/>
      <c r="E3424" s="78"/>
      <c r="F3424" s="166"/>
      <c r="G3424" s="78"/>
      <c r="H3424" s="161"/>
      <c r="I3424" s="161"/>
      <c r="J3424" s="161"/>
      <c r="K3424" s="78"/>
      <c r="L3424" s="78"/>
      <c r="M3424" s="78"/>
      <c r="N3424" s="78"/>
      <c r="O3424" s="78"/>
      <c r="P3424" s="6"/>
      <c r="Q3424" s="6"/>
      <c r="R3424" s="6"/>
      <c r="S3424" s="6"/>
      <c r="T3424" s="6"/>
      <c r="U3424" s="6"/>
      <c r="V3424" s="6"/>
    </row>
    <row r="3425" spans="2:22" s="77" customFormat="1" x14ac:dyDescent="0.2">
      <c r="B3425" s="128"/>
      <c r="E3425" s="78"/>
      <c r="F3425" s="166"/>
      <c r="G3425" s="78"/>
      <c r="H3425" s="161"/>
      <c r="I3425" s="161"/>
      <c r="J3425" s="161"/>
      <c r="K3425" s="78"/>
      <c r="L3425" s="78"/>
      <c r="M3425" s="78"/>
      <c r="N3425" s="78"/>
      <c r="O3425" s="78"/>
      <c r="P3425" s="6"/>
      <c r="Q3425" s="6"/>
      <c r="R3425" s="6"/>
      <c r="S3425" s="6"/>
      <c r="T3425" s="6"/>
      <c r="U3425" s="6"/>
      <c r="V3425" s="6"/>
    </row>
    <row r="3426" spans="2:22" s="77" customFormat="1" x14ac:dyDescent="0.2">
      <c r="B3426" s="128"/>
      <c r="E3426" s="78"/>
      <c r="F3426" s="166"/>
      <c r="G3426" s="78"/>
      <c r="H3426" s="161"/>
      <c r="I3426" s="161"/>
      <c r="J3426" s="161"/>
      <c r="K3426" s="78"/>
      <c r="L3426" s="78"/>
      <c r="M3426" s="78"/>
      <c r="N3426" s="78"/>
      <c r="O3426" s="78"/>
      <c r="P3426" s="6"/>
      <c r="Q3426" s="6"/>
      <c r="R3426" s="6"/>
      <c r="S3426" s="6"/>
      <c r="T3426" s="6"/>
      <c r="U3426" s="6"/>
      <c r="V3426" s="6"/>
    </row>
    <row r="3427" spans="2:22" s="77" customFormat="1" x14ac:dyDescent="0.2">
      <c r="B3427" s="128"/>
      <c r="E3427" s="78"/>
      <c r="F3427" s="166"/>
      <c r="G3427" s="78"/>
      <c r="H3427" s="161"/>
      <c r="I3427" s="161"/>
      <c r="J3427" s="161"/>
      <c r="K3427" s="78"/>
      <c r="L3427" s="78"/>
      <c r="M3427" s="78"/>
      <c r="N3427" s="78"/>
      <c r="O3427" s="78"/>
      <c r="P3427" s="6"/>
      <c r="Q3427" s="6"/>
      <c r="R3427" s="6"/>
      <c r="S3427" s="6"/>
      <c r="T3427" s="6"/>
      <c r="U3427" s="6"/>
      <c r="V3427" s="6"/>
    </row>
    <row r="3428" spans="2:22" s="77" customFormat="1" x14ac:dyDescent="0.2">
      <c r="B3428" s="128"/>
      <c r="E3428" s="78"/>
      <c r="F3428" s="166"/>
      <c r="G3428" s="78"/>
      <c r="H3428" s="161"/>
      <c r="I3428" s="161"/>
      <c r="J3428" s="161"/>
      <c r="K3428" s="78"/>
      <c r="L3428" s="78"/>
      <c r="M3428" s="78"/>
      <c r="N3428" s="78"/>
      <c r="O3428" s="78"/>
      <c r="P3428" s="6"/>
      <c r="Q3428" s="6"/>
      <c r="R3428" s="6"/>
      <c r="S3428" s="6"/>
      <c r="T3428" s="6"/>
      <c r="U3428" s="6"/>
      <c r="V3428" s="6"/>
    </row>
    <row r="3429" spans="2:22" s="77" customFormat="1" x14ac:dyDescent="0.2">
      <c r="B3429" s="128"/>
      <c r="E3429" s="78"/>
      <c r="F3429" s="166"/>
      <c r="G3429" s="78"/>
      <c r="H3429" s="161"/>
      <c r="I3429" s="161"/>
      <c r="J3429" s="161"/>
      <c r="K3429" s="78"/>
      <c r="L3429" s="78"/>
      <c r="M3429" s="78"/>
      <c r="N3429" s="78"/>
      <c r="O3429" s="78"/>
      <c r="P3429" s="6"/>
      <c r="Q3429" s="6"/>
      <c r="R3429" s="6"/>
      <c r="S3429" s="6"/>
      <c r="T3429" s="6"/>
      <c r="U3429" s="6"/>
      <c r="V3429" s="6"/>
    </row>
    <row r="3430" spans="2:22" s="77" customFormat="1" x14ac:dyDescent="0.2">
      <c r="B3430" s="128"/>
      <c r="E3430" s="78"/>
      <c r="F3430" s="166"/>
      <c r="G3430" s="78"/>
      <c r="H3430" s="161"/>
      <c r="I3430" s="161"/>
      <c r="J3430" s="161"/>
      <c r="K3430" s="78"/>
      <c r="L3430" s="78"/>
      <c r="M3430" s="78"/>
      <c r="N3430" s="78"/>
      <c r="O3430" s="78"/>
      <c r="P3430" s="6"/>
      <c r="Q3430" s="6"/>
      <c r="R3430" s="6"/>
      <c r="S3430" s="6"/>
      <c r="T3430" s="6"/>
      <c r="U3430" s="6"/>
      <c r="V3430" s="6"/>
    </row>
    <row r="3431" spans="2:22" s="77" customFormat="1" x14ac:dyDescent="0.2">
      <c r="B3431" s="128"/>
      <c r="E3431" s="78"/>
      <c r="F3431" s="166"/>
      <c r="G3431" s="78"/>
      <c r="H3431" s="161"/>
      <c r="I3431" s="161"/>
      <c r="J3431" s="161"/>
      <c r="K3431" s="78"/>
      <c r="L3431" s="78"/>
      <c r="M3431" s="78"/>
      <c r="N3431" s="78"/>
      <c r="O3431" s="78"/>
      <c r="P3431" s="6"/>
      <c r="Q3431" s="6"/>
      <c r="R3431" s="6"/>
      <c r="S3431" s="6"/>
      <c r="T3431" s="6"/>
      <c r="U3431" s="6"/>
      <c r="V3431" s="6"/>
    </row>
    <row r="3432" spans="2:22" s="77" customFormat="1" x14ac:dyDescent="0.2">
      <c r="B3432" s="128"/>
      <c r="E3432" s="78"/>
      <c r="F3432" s="166"/>
      <c r="G3432" s="78"/>
      <c r="H3432" s="161"/>
      <c r="I3432" s="161"/>
      <c r="J3432" s="161"/>
      <c r="K3432" s="78"/>
      <c r="L3432" s="78"/>
      <c r="M3432" s="78"/>
      <c r="N3432" s="78"/>
      <c r="O3432" s="78"/>
      <c r="P3432" s="6"/>
      <c r="Q3432" s="6"/>
      <c r="R3432" s="6"/>
      <c r="S3432" s="6"/>
      <c r="T3432" s="6"/>
      <c r="U3432" s="6"/>
      <c r="V3432" s="6"/>
    </row>
    <row r="3433" spans="2:22" s="77" customFormat="1" x14ac:dyDescent="0.2">
      <c r="B3433" s="128"/>
      <c r="E3433" s="78"/>
      <c r="F3433" s="166"/>
      <c r="G3433" s="78"/>
      <c r="H3433" s="161"/>
      <c r="I3433" s="161"/>
      <c r="J3433" s="161"/>
      <c r="K3433" s="78"/>
      <c r="L3433" s="78"/>
      <c r="M3433" s="78"/>
      <c r="N3433" s="78"/>
      <c r="O3433" s="78"/>
      <c r="P3433" s="6"/>
      <c r="Q3433" s="6"/>
      <c r="R3433" s="6"/>
      <c r="S3433" s="6"/>
      <c r="T3433" s="6"/>
      <c r="U3433" s="6"/>
      <c r="V3433" s="6"/>
    </row>
    <row r="3434" spans="2:22" s="77" customFormat="1" x14ac:dyDescent="0.2">
      <c r="B3434" s="128"/>
      <c r="E3434" s="78"/>
      <c r="F3434" s="166"/>
      <c r="G3434" s="78"/>
      <c r="H3434" s="161"/>
      <c r="I3434" s="161"/>
      <c r="J3434" s="161"/>
      <c r="K3434" s="78"/>
      <c r="L3434" s="78"/>
      <c r="M3434" s="78"/>
      <c r="N3434" s="78"/>
      <c r="O3434" s="78"/>
      <c r="P3434" s="6"/>
      <c r="Q3434" s="6"/>
      <c r="R3434" s="6"/>
      <c r="S3434" s="6"/>
      <c r="T3434" s="6"/>
      <c r="U3434" s="6"/>
      <c r="V3434" s="6"/>
    </row>
    <row r="3435" spans="2:22" s="77" customFormat="1" x14ac:dyDescent="0.2">
      <c r="B3435" s="128"/>
      <c r="E3435" s="78"/>
      <c r="F3435" s="166"/>
      <c r="G3435" s="78"/>
      <c r="H3435" s="161"/>
      <c r="I3435" s="161"/>
      <c r="J3435" s="161"/>
      <c r="K3435" s="78"/>
      <c r="L3435" s="78"/>
      <c r="M3435" s="78"/>
      <c r="N3435" s="78"/>
      <c r="O3435" s="78"/>
      <c r="P3435" s="6"/>
      <c r="Q3435" s="6"/>
      <c r="R3435" s="6"/>
      <c r="S3435" s="6"/>
      <c r="T3435" s="6"/>
      <c r="U3435" s="6"/>
      <c r="V3435" s="6"/>
    </row>
    <row r="3436" spans="2:22" s="77" customFormat="1" x14ac:dyDescent="0.2">
      <c r="B3436" s="128"/>
      <c r="E3436" s="78"/>
      <c r="F3436" s="166"/>
      <c r="G3436" s="78"/>
      <c r="H3436" s="161"/>
      <c r="I3436" s="161"/>
      <c r="J3436" s="161"/>
      <c r="K3436" s="78"/>
      <c r="L3436" s="78"/>
      <c r="M3436" s="78"/>
      <c r="N3436" s="78"/>
      <c r="O3436" s="78"/>
      <c r="P3436" s="6"/>
      <c r="Q3436" s="6"/>
      <c r="R3436" s="6"/>
      <c r="S3436" s="6"/>
      <c r="T3436" s="6"/>
      <c r="U3436" s="6"/>
      <c r="V3436" s="6"/>
    </row>
    <row r="3437" spans="2:22" s="77" customFormat="1" x14ac:dyDescent="0.2">
      <c r="B3437" s="128"/>
      <c r="E3437" s="78"/>
      <c r="F3437" s="166"/>
      <c r="G3437" s="78"/>
      <c r="H3437" s="161"/>
      <c r="I3437" s="161"/>
      <c r="J3437" s="161"/>
      <c r="K3437" s="78"/>
      <c r="L3437" s="78"/>
      <c r="M3437" s="78"/>
      <c r="N3437" s="78"/>
      <c r="O3437" s="78"/>
      <c r="P3437" s="6"/>
      <c r="Q3437" s="6"/>
      <c r="R3437" s="6"/>
      <c r="S3437" s="6"/>
      <c r="T3437" s="6"/>
      <c r="U3437" s="6"/>
      <c r="V3437" s="6"/>
    </row>
    <row r="3438" spans="2:22" s="77" customFormat="1" x14ac:dyDescent="0.2">
      <c r="B3438" s="128"/>
      <c r="E3438" s="78"/>
      <c r="F3438" s="166"/>
      <c r="G3438" s="78"/>
      <c r="H3438" s="161"/>
      <c r="I3438" s="161"/>
      <c r="J3438" s="161"/>
      <c r="K3438" s="78"/>
      <c r="L3438" s="78"/>
      <c r="M3438" s="78"/>
      <c r="N3438" s="78"/>
      <c r="O3438" s="78"/>
      <c r="P3438" s="6"/>
      <c r="Q3438" s="6"/>
      <c r="R3438" s="6"/>
      <c r="S3438" s="6"/>
      <c r="T3438" s="6"/>
      <c r="U3438" s="6"/>
      <c r="V3438" s="6"/>
    </row>
    <row r="3439" spans="2:22" s="77" customFormat="1" x14ac:dyDescent="0.2">
      <c r="B3439" s="128"/>
      <c r="E3439" s="78"/>
      <c r="F3439" s="166"/>
      <c r="G3439" s="78"/>
      <c r="H3439" s="161"/>
      <c r="I3439" s="161"/>
      <c r="J3439" s="161"/>
      <c r="K3439" s="78"/>
      <c r="L3439" s="78"/>
      <c r="M3439" s="78"/>
      <c r="N3439" s="78"/>
      <c r="O3439" s="78"/>
      <c r="P3439" s="6"/>
      <c r="Q3439" s="6"/>
      <c r="R3439" s="6"/>
      <c r="S3439" s="6"/>
      <c r="T3439" s="6"/>
      <c r="U3439" s="6"/>
      <c r="V3439" s="6"/>
    </row>
    <row r="3440" spans="2:22" s="77" customFormat="1" x14ac:dyDescent="0.2">
      <c r="B3440" s="128"/>
      <c r="E3440" s="78"/>
      <c r="F3440" s="166"/>
      <c r="G3440" s="78"/>
      <c r="H3440" s="161"/>
      <c r="I3440" s="161"/>
      <c r="J3440" s="161"/>
      <c r="K3440" s="78"/>
      <c r="L3440" s="78"/>
      <c r="M3440" s="78"/>
      <c r="N3440" s="78"/>
      <c r="O3440" s="78"/>
      <c r="P3440" s="6"/>
      <c r="Q3440" s="6"/>
      <c r="R3440" s="6"/>
      <c r="S3440" s="6"/>
      <c r="T3440" s="6"/>
      <c r="U3440" s="6"/>
      <c r="V3440" s="6"/>
    </row>
    <row r="3441" spans="2:22" s="77" customFormat="1" x14ac:dyDescent="0.2">
      <c r="B3441" s="128"/>
      <c r="E3441" s="78"/>
      <c r="F3441" s="166"/>
      <c r="G3441" s="78"/>
      <c r="H3441" s="161"/>
      <c r="I3441" s="161"/>
      <c r="J3441" s="161"/>
      <c r="K3441" s="78"/>
      <c r="L3441" s="78"/>
      <c r="M3441" s="78"/>
      <c r="N3441" s="78"/>
      <c r="O3441" s="78"/>
      <c r="P3441" s="6"/>
      <c r="Q3441" s="6"/>
      <c r="R3441" s="6"/>
      <c r="S3441" s="6"/>
      <c r="T3441" s="6"/>
      <c r="U3441" s="6"/>
      <c r="V3441" s="6"/>
    </row>
    <row r="3442" spans="2:22" s="77" customFormat="1" x14ac:dyDescent="0.2">
      <c r="B3442" s="128"/>
      <c r="E3442" s="78"/>
      <c r="F3442" s="166"/>
      <c r="G3442" s="78"/>
      <c r="H3442" s="161"/>
      <c r="I3442" s="161"/>
      <c r="J3442" s="161"/>
      <c r="K3442" s="78"/>
      <c r="L3442" s="78"/>
      <c r="M3442" s="78"/>
      <c r="N3442" s="78"/>
      <c r="O3442" s="78"/>
      <c r="P3442" s="6"/>
      <c r="Q3442" s="6"/>
      <c r="R3442" s="6"/>
      <c r="S3442" s="6"/>
      <c r="T3442" s="6"/>
      <c r="U3442" s="6"/>
      <c r="V3442" s="6"/>
    </row>
    <row r="3443" spans="2:22" s="77" customFormat="1" x14ac:dyDescent="0.2">
      <c r="B3443" s="128"/>
      <c r="E3443" s="78"/>
      <c r="F3443" s="166"/>
      <c r="G3443" s="78"/>
      <c r="H3443" s="161"/>
      <c r="I3443" s="161"/>
      <c r="J3443" s="161"/>
      <c r="K3443" s="78"/>
      <c r="L3443" s="78"/>
      <c r="M3443" s="78"/>
      <c r="N3443" s="78"/>
      <c r="O3443" s="78"/>
      <c r="P3443" s="6"/>
      <c r="Q3443" s="6"/>
      <c r="R3443" s="6"/>
      <c r="S3443" s="6"/>
      <c r="T3443" s="6"/>
      <c r="U3443" s="6"/>
      <c r="V3443" s="6"/>
    </row>
    <row r="3444" spans="2:22" s="77" customFormat="1" x14ac:dyDescent="0.2">
      <c r="B3444" s="128"/>
      <c r="E3444" s="78"/>
      <c r="F3444" s="166"/>
      <c r="G3444" s="78"/>
      <c r="H3444" s="161"/>
      <c r="I3444" s="161"/>
      <c r="J3444" s="161"/>
      <c r="K3444" s="78"/>
      <c r="L3444" s="78"/>
      <c r="M3444" s="78"/>
      <c r="N3444" s="78"/>
      <c r="O3444" s="78"/>
      <c r="P3444" s="6"/>
      <c r="Q3444" s="6"/>
      <c r="R3444" s="6"/>
      <c r="S3444" s="6"/>
      <c r="T3444" s="6"/>
      <c r="U3444" s="6"/>
      <c r="V3444" s="6"/>
    </row>
    <row r="3445" spans="2:22" s="77" customFormat="1" x14ac:dyDescent="0.2">
      <c r="B3445" s="128"/>
      <c r="E3445" s="78"/>
      <c r="F3445" s="166"/>
      <c r="G3445" s="78"/>
      <c r="H3445" s="161"/>
      <c r="I3445" s="161"/>
      <c r="J3445" s="161"/>
      <c r="K3445" s="78"/>
      <c r="L3445" s="78"/>
      <c r="M3445" s="78"/>
      <c r="N3445" s="78"/>
      <c r="O3445" s="78"/>
      <c r="P3445" s="6"/>
      <c r="Q3445" s="6"/>
      <c r="R3445" s="6"/>
      <c r="S3445" s="6"/>
      <c r="T3445" s="6"/>
      <c r="U3445" s="6"/>
      <c r="V3445" s="6"/>
    </row>
    <row r="3446" spans="2:22" s="77" customFormat="1" x14ac:dyDescent="0.2">
      <c r="B3446" s="128"/>
      <c r="E3446" s="78"/>
      <c r="F3446" s="166"/>
      <c r="G3446" s="78"/>
      <c r="H3446" s="161"/>
      <c r="I3446" s="161"/>
      <c r="J3446" s="161"/>
      <c r="K3446" s="78"/>
      <c r="L3446" s="78"/>
      <c r="M3446" s="78"/>
      <c r="N3446" s="78"/>
      <c r="O3446" s="78"/>
      <c r="P3446" s="6"/>
      <c r="Q3446" s="6"/>
      <c r="R3446" s="6"/>
      <c r="S3446" s="6"/>
      <c r="T3446" s="6"/>
      <c r="U3446" s="6"/>
      <c r="V3446" s="6"/>
    </row>
    <row r="3447" spans="2:22" s="77" customFormat="1" x14ac:dyDescent="0.2">
      <c r="B3447" s="128"/>
      <c r="E3447" s="78"/>
      <c r="F3447" s="166"/>
      <c r="G3447" s="78"/>
      <c r="H3447" s="161"/>
      <c r="I3447" s="161"/>
      <c r="J3447" s="161"/>
      <c r="K3447" s="78"/>
      <c r="L3447" s="78"/>
      <c r="M3447" s="78"/>
      <c r="N3447" s="78"/>
      <c r="O3447" s="78"/>
      <c r="P3447" s="6"/>
      <c r="Q3447" s="6"/>
      <c r="R3447" s="6"/>
      <c r="S3447" s="6"/>
      <c r="T3447" s="6"/>
      <c r="U3447" s="6"/>
      <c r="V3447" s="6"/>
    </row>
    <row r="3448" spans="2:22" s="77" customFormat="1" x14ac:dyDescent="0.2">
      <c r="B3448" s="128"/>
      <c r="E3448" s="78"/>
      <c r="F3448" s="166"/>
      <c r="G3448" s="78"/>
      <c r="H3448" s="161"/>
      <c r="I3448" s="161"/>
      <c r="J3448" s="161"/>
      <c r="K3448" s="78"/>
      <c r="L3448" s="78"/>
      <c r="M3448" s="78"/>
      <c r="N3448" s="78"/>
      <c r="O3448" s="78"/>
      <c r="P3448" s="6"/>
      <c r="Q3448" s="6"/>
      <c r="R3448" s="6"/>
      <c r="S3448" s="6"/>
      <c r="T3448" s="6"/>
      <c r="U3448" s="6"/>
      <c r="V3448" s="6"/>
    </row>
    <row r="3449" spans="2:22" s="77" customFormat="1" x14ac:dyDescent="0.2">
      <c r="B3449" s="128"/>
      <c r="E3449" s="78"/>
      <c r="F3449" s="166"/>
      <c r="G3449" s="78"/>
      <c r="H3449" s="161"/>
      <c r="I3449" s="161"/>
      <c r="J3449" s="161"/>
      <c r="K3449" s="78"/>
      <c r="L3449" s="78"/>
      <c r="M3449" s="78"/>
      <c r="N3449" s="78"/>
      <c r="O3449" s="78"/>
      <c r="P3449" s="6"/>
      <c r="Q3449" s="6"/>
      <c r="R3449" s="6"/>
      <c r="S3449" s="6"/>
      <c r="T3449" s="6"/>
      <c r="U3449" s="6"/>
      <c r="V3449" s="6"/>
    </row>
    <row r="3450" spans="2:22" s="77" customFormat="1" x14ac:dyDescent="0.2">
      <c r="B3450" s="128"/>
      <c r="E3450" s="78"/>
      <c r="F3450" s="166"/>
      <c r="G3450" s="78"/>
      <c r="H3450" s="161"/>
      <c r="I3450" s="161"/>
      <c r="J3450" s="161"/>
      <c r="K3450" s="78"/>
      <c r="L3450" s="78"/>
      <c r="M3450" s="78"/>
      <c r="N3450" s="78"/>
      <c r="O3450" s="78"/>
      <c r="P3450" s="6"/>
      <c r="Q3450" s="6"/>
      <c r="R3450" s="6"/>
      <c r="S3450" s="6"/>
      <c r="T3450" s="6"/>
      <c r="U3450" s="6"/>
      <c r="V3450" s="6"/>
    </row>
    <row r="3451" spans="2:22" s="77" customFormat="1" x14ac:dyDescent="0.2">
      <c r="B3451" s="128"/>
      <c r="E3451" s="78"/>
      <c r="F3451" s="166"/>
      <c r="G3451" s="78"/>
      <c r="H3451" s="161"/>
      <c r="I3451" s="161"/>
      <c r="J3451" s="161"/>
      <c r="K3451" s="78"/>
      <c r="L3451" s="78"/>
      <c r="M3451" s="78"/>
      <c r="N3451" s="78"/>
      <c r="O3451" s="78"/>
      <c r="P3451" s="6"/>
      <c r="Q3451" s="6"/>
      <c r="R3451" s="6"/>
      <c r="S3451" s="6"/>
      <c r="T3451" s="6"/>
      <c r="U3451" s="6"/>
      <c r="V3451" s="6"/>
    </row>
    <row r="3452" spans="2:22" s="77" customFormat="1" x14ac:dyDescent="0.2">
      <c r="B3452" s="128"/>
      <c r="E3452" s="78"/>
      <c r="F3452" s="166"/>
      <c r="G3452" s="78"/>
      <c r="H3452" s="161"/>
      <c r="I3452" s="161"/>
      <c r="J3452" s="161"/>
      <c r="K3452" s="78"/>
      <c r="L3452" s="78"/>
      <c r="M3452" s="78"/>
      <c r="N3452" s="78"/>
      <c r="O3452" s="78"/>
      <c r="P3452" s="6"/>
      <c r="Q3452" s="6"/>
      <c r="R3452" s="6"/>
      <c r="S3452" s="6"/>
      <c r="T3452" s="6"/>
      <c r="U3452" s="6"/>
      <c r="V3452" s="6"/>
    </row>
    <row r="3453" spans="2:22" s="77" customFormat="1" x14ac:dyDescent="0.2">
      <c r="B3453" s="128"/>
      <c r="E3453" s="78"/>
      <c r="F3453" s="166"/>
      <c r="G3453" s="78"/>
      <c r="H3453" s="161"/>
      <c r="I3453" s="161"/>
      <c r="J3453" s="161"/>
      <c r="K3453" s="78"/>
      <c r="L3453" s="78"/>
      <c r="M3453" s="78"/>
      <c r="N3453" s="78"/>
      <c r="O3453" s="78"/>
      <c r="P3453" s="6"/>
      <c r="Q3453" s="6"/>
      <c r="R3453" s="6"/>
      <c r="S3453" s="6"/>
      <c r="T3453" s="6"/>
      <c r="U3453" s="6"/>
      <c r="V3453" s="6"/>
    </row>
    <row r="3454" spans="2:22" s="77" customFormat="1" x14ac:dyDescent="0.2">
      <c r="B3454" s="128"/>
      <c r="E3454" s="78"/>
      <c r="F3454" s="166"/>
      <c r="G3454" s="78"/>
      <c r="H3454" s="161"/>
      <c r="I3454" s="161"/>
      <c r="J3454" s="161"/>
      <c r="K3454" s="78"/>
      <c r="L3454" s="78"/>
      <c r="M3454" s="78"/>
      <c r="N3454" s="78"/>
      <c r="O3454" s="78"/>
      <c r="P3454" s="6"/>
      <c r="Q3454" s="6"/>
      <c r="R3454" s="6"/>
      <c r="S3454" s="6"/>
      <c r="T3454" s="6"/>
      <c r="U3454" s="6"/>
      <c r="V3454" s="6"/>
    </row>
    <row r="3455" spans="2:22" s="77" customFormat="1" x14ac:dyDescent="0.2">
      <c r="B3455" s="128"/>
      <c r="E3455" s="78"/>
      <c r="F3455" s="166"/>
      <c r="G3455" s="78"/>
      <c r="H3455" s="161"/>
      <c r="I3455" s="161"/>
      <c r="J3455" s="161"/>
      <c r="K3455" s="78"/>
      <c r="L3455" s="78"/>
      <c r="M3455" s="78"/>
      <c r="N3455" s="78"/>
      <c r="O3455" s="78"/>
      <c r="P3455" s="6"/>
      <c r="Q3455" s="6"/>
      <c r="R3455" s="6"/>
      <c r="S3455" s="6"/>
      <c r="T3455" s="6"/>
      <c r="U3455" s="6"/>
      <c r="V3455" s="6"/>
    </row>
    <row r="3456" spans="2:22" s="77" customFormat="1" x14ac:dyDescent="0.2">
      <c r="B3456" s="128"/>
      <c r="E3456" s="78"/>
      <c r="F3456" s="166"/>
      <c r="G3456" s="78"/>
      <c r="H3456" s="161"/>
      <c r="I3456" s="161"/>
      <c r="J3456" s="161"/>
      <c r="K3456" s="78"/>
      <c r="L3456" s="78"/>
      <c r="M3456" s="78"/>
      <c r="N3456" s="78"/>
      <c r="O3456" s="78"/>
      <c r="P3456" s="6"/>
      <c r="Q3456" s="6"/>
      <c r="R3456" s="6"/>
      <c r="S3456" s="6"/>
      <c r="T3456" s="6"/>
      <c r="U3456" s="6"/>
      <c r="V3456" s="6"/>
    </row>
    <row r="3457" spans="2:22" s="77" customFormat="1" x14ac:dyDescent="0.2">
      <c r="B3457" s="128"/>
      <c r="E3457" s="78"/>
      <c r="F3457" s="166"/>
      <c r="G3457" s="78"/>
      <c r="H3457" s="161"/>
      <c r="I3457" s="161"/>
      <c r="J3457" s="161"/>
      <c r="K3457" s="78"/>
      <c r="L3457" s="78"/>
      <c r="M3457" s="78"/>
      <c r="N3457" s="78"/>
      <c r="O3457" s="78"/>
      <c r="P3457" s="6"/>
      <c r="Q3457" s="6"/>
      <c r="R3457" s="6"/>
      <c r="S3457" s="6"/>
      <c r="T3457" s="6"/>
      <c r="U3457" s="6"/>
      <c r="V3457" s="6"/>
    </row>
    <row r="3458" spans="2:22" s="77" customFormat="1" x14ac:dyDescent="0.2">
      <c r="B3458" s="128"/>
      <c r="E3458" s="78"/>
      <c r="F3458" s="166"/>
      <c r="G3458" s="78"/>
      <c r="H3458" s="161"/>
      <c r="I3458" s="161"/>
      <c r="J3458" s="161"/>
      <c r="K3458" s="78"/>
      <c r="L3458" s="78"/>
      <c r="M3458" s="78"/>
      <c r="N3458" s="78"/>
      <c r="O3458" s="78"/>
      <c r="P3458" s="6"/>
      <c r="Q3458" s="6"/>
      <c r="R3458" s="6"/>
      <c r="S3458" s="6"/>
      <c r="T3458" s="6"/>
      <c r="U3458" s="6"/>
      <c r="V3458" s="6"/>
    </row>
    <row r="3459" spans="2:22" s="77" customFormat="1" x14ac:dyDescent="0.2">
      <c r="B3459" s="128"/>
      <c r="E3459" s="78"/>
      <c r="F3459" s="166"/>
      <c r="G3459" s="78"/>
      <c r="H3459" s="161"/>
      <c r="I3459" s="161"/>
      <c r="J3459" s="161"/>
      <c r="K3459" s="78"/>
      <c r="L3459" s="78"/>
      <c r="M3459" s="78"/>
      <c r="N3459" s="78"/>
      <c r="O3459" s="78"/>
      <c r="P3459" s="6"/>
      <c r="Q3459" s="6"/>
      <c r="R3459" s="6"/>
      <c r="S3459" s="6"/>
      <c r="T3459" s="6"/>
      <c r="U3459" s="6"/>
      <c r="V3459" s="6"/>
    </row>
    <row r="3460" spans="2:22" s="77" customFormat="1" x14ac:dyDescent="0.2">
      <c r="B3460" s="128"/>
      <c r="E3460" s="78"/>
      <c r="F3460" s="166"/>
      <c r="G3460" s="78"/>
      <c r="H3460" s="161"/>
      <c r="I3460" s="161"/>
      <c r="J3460" s="161"/>
      <c r="K3460" s="78"/>
      <c r="L3460" s="78"/>
      <c r="M3460" s="78"/>
      <c r="N3460" s="78"/>
      <c r="O3460" s="78"/>
      <c r="P3460" s="6"/>
      <c r="Q3460" s="6"/>
      <c r="R3460" s="6"/>
      <c r="S3460" s="6"/>
      <c r="T3460" s="6"/>
      <c r="U3460" s="6"/>
      <c r="V3460" s="6"/>
    </row>
    <row r="3461" spans="2:22" s="77" customFormat="1" x14ac:dyDescent="0.2">
      <c r="B3461" s="128"/>
      <c r="E3461" s="78"/>
      <c r="F3461" s="166"/>
      <c r="G3461" s="78"/>
      <c r="H3461" s="161"/>
      <c r="I3461" s="161"/>
      <c r="J3461" s="161"/>
      <c r="K3461" s="78"/>
      <c r="L3461" s="78"/>
      <c r="M3461" s="78"/>
      <c r="N3461" s="78"/>
      <c r="O3461" s="78"/>
      <c r="P3461" s="6"/>
      <c r="Q3461" s="6"/>
      <c r="R3461" s="6"/>
      <c r="S3461" s="6"/>
      <c r="T3461" s="6"/>
      <c r="U3461" s="6"/>
      <c r="V3461" s="6"/>
    </row>
    <row r="3462" spans="2:22" s="77" customFormat="1" x14ac:dyDescent="0.2">
      <c r="B3462" s="128"/>
      <c r="E3462" s="78"/>
      <c r="F3462" s="166"/>
      <c r="G3462" s="78"/>
      <c r="H3462" s="161"/>
      <c r="I3462" s="161"/>
      <c r="J3462" s="161"/>
      <c r="K3462" s="78"/>
      <c r="L3462" s="78"/>
      <c r="M3462" s="78"/>
      <c r="N3462" s="78"/>
      <c r="O3462" s="78"/>
      <c r="P3462" s="6"/>
      <c r="Q3462" s="6"/>
      <c r="R3462" s="6"/>
      <c r="S3462" s="6"/>
      <c r="T3462" s="6"/>
      <c r="U3462" s="6"/>
      <c r="V3462" s="6"/>
    </row>
    <row r="3463" spans="2:22" s="77" customFormat="1" x14ac:dyDescent="0.2">
      <c r="B3463" s="128"/>
      <c r="E3463" s="78"/>
      <c r="F3463" s="166"/>
      <c r="G3463" s="78"/>
      <c r="H3463" s="161"/>
      <c r="I3463" s="161"/>
      <c r="J3463" s="161"/>
      <c r="K3463" s="78"/>
      <c r="L3463" s="78"/>
      <c r="M3463" s="78"/>
      <c r="N3463" s="78"/>
      <c r="O3463" s="78"/>
      <c r="P3463" s="6"/>
      <c r="Q3463" s="6"/>
      <c r="R3463" s="6"/>
      <c r="S3463" s="6"/>
      <c r="T3463" s="6"/>
      <c r="U3463" s="6"/>
      <c r="V3463" s="6"/>
    </row>
    <row r="3464" spans="2:22" s="77" customFormat="1" x14ac:dyDescent="0.2">
      <c r="B3464" s="128"/>
      <c r="E3464" s="78"/>
      <c r="F3464" s="166"/>
      <c r="G3464" s="78"/>
      <c r="H3464" s="161"/>
      <c r="I3464" s="161"/>
      <c r="J3464" s="161"/>
      <c r="K3464" s="78"/>
      <c r="L3464" s="78"/>
      <c r="M3464" s="78"/>
      <c r="N3464" s="78"/>
      <c r="O3464" s="78"/>
      <c r="P3464" s="6"/>
      <c r="Q3464" s="6"/>
      <c r="R3464" s="6"/>
      <c r="S3464" s="6"/>
      <c r="T3464" s="6"/>
      <c r="U3464" s="6"/>
      <c r="V3464" s="6"/>
    </row>
    <row r="3465" spans="2:22" s="77" customFormat="1" x14ac:dyDescent="0.2">
      <c r="B3465" s="128"/>
      <c r="E3465" s="78"/>
      <c r="F3465" s="166"/>
      <c r="G3465" s="78"/>
      <c r="H3465" s="161"/>
      <c r="I3465" s="161"/>
      <c r="J3465" s="161"/>
      <c r="K3465" s="78"/>
      <c r="L3465" s="78"/>
      <c r="M3465" s="78"/>
      <c r="N3465" s="78"/>
      <c r="O3465" s="78"/>
      <c r="P3465" s="6"/>
      <c r="Q3465" s="6"/>
      <c r="R3465" s="6"/>
      <c r="S3465" s="6"/>
      <c r="T3465" s="6"/>
      <c r="U3465" s="6"/>
      <c r="V3465" s="6"/>
    </row>
    <row r="3466" spans="2:22" s="77" customFormat="1" x14ac:dyDescent="0.2">
      <c r="B3466" s="128"/>
      <c r="E3466" s="78"/>
      <c r="F3466" s="166"/>
      <c r="G3466" s="78"/>
      <c r="H3466" s="161"/>
      <c r="I3466" s="161"/>
      <c r="J3466" s="161"/>
      <c r="K3466" s="78"/>
      <c r="L3466" s="78"/>
      <c r="M3466" s="78"/>
      <c r="N3466" s="78"/>
      <c r="O3466" s="78"/>
      <c r="P3466" s="6"/>
      <c r="Q3466" s="6"/>
      <c r="R3466" s="6"/>
      <c r="S3466" s="6"/>
      <c r="T3466" s="6"/>
      <c r="U3466" s="6"/>
      <c r="V3466" s="6"/>
    </row>
    <row r="3467" spans="2:22" s="77" customFormat="1" x14ac:dyDescent="0.2">
      <c r="B3467" s="128"/>
      <c r="E3467" s="78"/>
      <c r="F3467" s="166"/>
      <c r="G3467" s="78"/>
      <c r="H3467" s="161"/>
      <c r="I3467" s="161"/>
      <c r="J3467" s="161"/>
      <c r="K3467" s="78"/>
      <c r="L3467" s="78"/>
      <c r="M3467" s="78"/>
      <c r="N3467" s="78"/>
      <c r="O3467" s="78"/>
      <c r="P3467" s="6"/>
      <c r="Q3467" s="6"/>
      <c r="R3467" s="6"/>
      <c r="S3467" s="6"/>
      <c r="T3467" s="6"/>
      <c r="U3467" s="6"/>
      <c r="V3467" s="6"/>
    </row>
    <row r="3468" spans="2:22" s="77" customFormat="1" x14ac:dyDescent="0.2">
      <c r="B3468" s="128"/>
      <c r="E3468" s="78"/>
      <c r="F3468" s="166"/>
      <c r="G3468" s="78"/>
      <c r="H3468" s="161"/>
      <c r="I3468" s="161"/>
      <c r="J3468" s="161"/>
      <c r="K3468" s="78"/>
      <c r="L3468" s="78"/>
      <c r="M3468" s="78"/>
      <c r="N3468" s="78"/>
      <c r="O3468" s="78"/>
      <c r="P3468" s="6"/>
      <c r="Q3468" s="6"/>
      <c r="R3468" s="6"/>
      <c r="S3468" s="6"/>
      <c r="T3468" s="6"/>
      <c r="U3468" s="6"/>
      <c r="V3468" s="6"/>
    </row>
    <row r="3469" spans="2:22" s="77" customFormat="1" x14ac:dyDescent="0.2">
      <c r="B3469" s="128"/>
      <c r="E3469" s="78"/>
      <c r="F3469" s="166"/>
      <c r="G3469" s="78"/>
      <c r="H3469" s="161"/>
      <c r="I3469" s="161"/>
      <c r="J3469" s="161"/>
      <c r="K3469" s="78"/>
      <c r="L3469" s="78"/>
      <c r="M3469" s="78"/>
      <c r="N3469" s="78"/>
      <c r="O3469" s="78"/>
      <c r="P3469" s="6"/>
      <c r="Q3469" s="6"/>
      <c r="R3469" s="6"/>
      <c r="S3469" s="6"/>
      <c r="T3469" s="6"/>
      <c r="U3469" s="6"/>
      <c r="V3469" s="6"/>
    </row>
    <row r="3470" spans="2:22" s="77" customFormat="1" x14ac:dyDescent="0.2">
      <c r="B3470" s="128"/>
      <c r="E3470" s="78"/>
      <c r="F3470" s="166"/>
      <c r="G3470" s="78"/>
      <c r="H3470" s="161"/>
      <c r="I3470" s="161"/>
      <c r="J3470" s="161"/>
      <c r="K3470" s="78"/>
      <c r="L3470" s="78"/>
      <c r="M3470" s="78"/>
      <c r="N3470" s="78"/>
      <c r="O3470" s="78"/>
      <c r="P3470" s="6"/>
      <c r="Q3470" s="6"/>
      <c r="R3470" s="6"/>
      <c r="S3470" s="6"/>
      <c r="T3470" s="6"/>
      <c r="U3470" s="6"/>
      <c r="V3470" s="6"/>
    </row>
    <row r="3471" spans="2:22" s="77" customFormat="1" x14ac:dyDescent="0.2">
      <c r="B3471" s="128"/>
      <c r="E3471" s="78"/>
      <c r="F3471" s="166"/>
      <c r="G3471" s="78"/>
      <c r="H3471" s="161"/>
      <c r="I3471" s="161"/>
      <c r="J3471" s="161"/>
      <c r="K3471" s="78"/>
      <c r="L3471" s="78"/>
      <c r="M3471" s="78"/>
      <c r="N3471" s="78"/>
      <c r="O3471" s="78"/>
      <c r="P3471" s="6"/>
      <c r="Q3471" s="6"/>
      <c r="R3471" s="6"/>
      <c r="S3471" s="6"/>
      <c r="T3471" s="6"/>
      <c r="U3471" s="6"/>
      <c r="V3471" s="6"/>
    </row>
    <row r="3472" spans="2:22" s="77" customFormat="1" x14ac:dyDescent="0.2">
      <c r="B3472" s="128"/>
      <c r="E3472" s="78"/>
      <c r="F3472" s="166"/>
      <c r="G3472" s="78"/>
      <c r="H3472" s="161"/>
      <c r="I3472" s="161"/>
      <c r="J3472" s="161"/>
      <c r="K3472" s="78"/>
      <c r="L3472" s="78"/>
      <c r="M3472" s="78"/>
      <c r="N3472" s="78"/>
      <c r="O3472" s="78"/>
      <c r="P3472" s="6"/>
      <c r="Q3472" s="6"/>
      <c r="R3472" s="6"/>
      <c r="S3472" s="6"/>
      <c r="T3472" s="6"/>
      <c r="U3472" s="6"/>
      <c r="V3472" s="6"/>
    </row>
    <row r="3473" spans="2:22" s="77" customFormat="1" x14ac:dyDescent="0.2">
      <c r="B3473" s="128"/>
      <c r="E3473" s="78"/>
      <c r="F3473" s="166"/>
      <c r="G3473" s="78"/>
      <c r="H3473" s="161"/>
      <c r="I3473" s="161"/>
      <c r="J3473" s="161"/>
      <c r="K3473" s="78"/>
      <c r="L3473" s="78"/>
      <c r="M3473" s="78"/>
      <c r="N3473" s="78"/>
      <c r="O3473" s="78"/>
      <c r="P3473" s="6"/>
      <c r="Q3473" s="6"/>
      <c r="R3473" s="6"/>
      <c r="S3473" s="6"/>
      <c r="T3473" s="6"/>
      <c r="U3473" s="6"/>
      <c r="V3473" s="6"/>
    </row>
    <row r="3474" spans="2:22" s="77" customFormat="1" x14ac:dyDescent="0.2">
      <c r="B3474" s="128"/>
      <c r="E3474" s="78"/>
      <c r="F3474" s="166"/>
      <c r="G3474" s="78"/>
      <c r="H3474" s="161"/>
      <c r="I3474" s="161"/>
      <c r="J3474" s="161"/>
      <c r="K3474" s="78"/>
      <c r="L3474" s="78"/>
      <c r="M3474" s="78"/>
      <c r="N3474" s="78"/>
      <c r="O3474" s="78"/>
      <c r="P3474" s="6"/>
      <c r="Q3474" s="6"/>
      <c r="R3474" s="6"/>
      <c r="S3474" s="6"/>
      <c r="T3474" s="6"/>
      <c r="U3474" s="6"/>
      <c r="V3474" s="6"/>
    </row>
    <row r="3475" spans="2:22" s="77" customFormat="1" x14ac:dyDescent="0.2">
      <c r="B3475" s="128"/>
      <c r="E3475" s="78"/>
      <c r="F3475" s="166"/>
      <c r="G3475" s="78"/>
      <c r="H3475" s="161"/>
      <c r="I3475" s="161"/>
      <c r="J3475" s="161"/>
      <c r="K3475" s="78"/>
      <c r="L3475" s="78"/>
      <c r="M3475" s="78"/>
      <c r="N3475" s="78"/>
      <c r="O3475" s="78"/>
      <c r="P3475" s="6"/>
      <c r="Q3475" s="6"/>
      <c r="R3475" s="6"/>
      <c r="S3475" s="6"/>
      <c r="T3475" s="6"/>
      <c r="U3475" s="6"/>
      <c r="V3475" s="6"/>
    </row>
    <row r="3476" spans="2:22" s="77" customFormat="1" x14ac:dyDescent="0.2">
      <c r="B3476" s="128"/>
      <c r="E3476" s="78"/>
      <c r="F3476" s="166"/>
      <c r="G3476" s="78"/>
      <c r="H3476" s="161"/>
      <c r="I3476" s="161"/>
      <c r="J3476" s="161"/>
      <c r="K3476" s="78"/>
      <c r="L3476" s="78"/>
      <c r="M3476" s="78"/>
      <c r="N3476" s="78"/>
      <c r="O3476" s="78"/>
      <c r="P3476" s="6"/>
      <c r="Q3476" s="6"/>
      <c r="R3476" s="6"/>
      <c r="S3476" s="6"/>
      <c r="T3476" s="6"/>
      <c r="U3476" s="6"/>
      <c r="V3476" s="6"/>
    </row>
    <row r="3477" spans="2:22" s="77" customFormat="1" x14ac:dyDescent="0.2">
      <c r="B3477" s="128"/>
      <c r="E3477" s="78"/>
      <c r="F3477" s="166"/>
      <c r="G3477" s="78"/>
      <c r="H3477" s="161"/>
      <c r="I3477" s="161"/>
      <c r="J3477" s="161"/>
      <c r="K3477" s="78"/>
      <c r="L3477" s="78"/>
      <c r="M3477" s="78"/>
      <c r="N3477" s="78"/>
      <c r="O3477" s="78"/>
      <c r="P3477" s="6"/>
      <c r="Q3477" s="6"/>
      <c r="R3477" s="6"/>
      <c r="S3477" s="6"/>
      <c r="T3477" s="6"/>
      <c r="U3477" s="6"/>
      <c r="V3477" s="6"/>
    </row>
    <row r="3478" spans="2:22" s="77" customFormat="1" x14ac:dyDescent="0.2">
      <c r="B3478" s="128"/>
      <c r="E3478" s="78"/>
      <c r="F3478" s="166"/>
      <c r="G3478" s="78"/>
      <c r="H3478" s="161"/>
      <c r="I3478" s="161"/>
      <c r="J3478" s="161"/>
      <c r="K3478" s="78"/>
      <c r="L3478" s="78"/>
      <c r="M3478" s="78"/>
      <c r="N3478" s="78"/>
      <c r="O3478" s="78"/>
      <c r="P3478" s="6"/>
      <c r="Q3478" s="6"/>
      <c r="R3478" s="6"/>
      <c r="S3478" s="6"/>
      <c r="T3478" s="6"/>
      <c r="U3478" s="6"/>
      <c r="V3478" s="6"/>
    </row>
    <row r="3479" spans="2:22" s="77" customFormat="1" x14ac:dyDescent="0.2">
      <c r="B3479" s="128"/>
      <c r="E3479" s="78"/>
      <c r="F3479" s="166"/>
      <c r="G3479" s="78"/>
      <c r="H3479" s="161"/>
      <c r="I3479" s="161"/>
      <c r="J3479" s="161"/>
      <c r="K3479" s="78"/>
      <c r="L3479" s="78"/>
      <c r="M3479" s="78"/>
      <c r="N3479" s="78"/>
      <c r="O3479" s="78"/>
      <c r="P3479" s="6"/>
      <c r="Q3479" s="6"/>
      <c r="R3479" s="6"/>
      <c r="S3479" s="6"/>
      <c r="T3479" s="6"/>
      <c r="U3479" s="6"/>
      <c r="V3479" s="6"/>
    </row>
    <row r="3480" spans="2:22" s="77" customFormat="1" x14ac:dyDescent="0.2">
      <c r="B3480" s="128"/>
      <c r="E3480" s="78"/>
      <c r="F3480" s="166"/>
      <c r="G3480" s="78"/>
      <c r="H3480" s="161"/>
      <c r="I3480" s="161"/>
      <c r="J3480" s="161"/>
      <c r="K3480" s="78"/>
      <c r="L3480" s="78"/>
      <c r="M3480" s="78"/>
      <c r="N3480" s="78"/>
      <c r="O3480" s="78"/>
      <c r="P3480" s="6"/>
      <c r="Q3480" s="6"/>
      <c r="R3480" s="6"/>
      <c r="S3480" s="6"/>
      <c r="T3480" s="6"/>
      <c r="U3480" s="6"/>
      <c r="V3480" s="6"/>
    </row>
    <row r="3481" spans="2:22" s="77" customFormat="1" x14ac:dyDescent="0.2">
      <c r="B3481" s="128"/>
      <c r="E3481" s="78"/>
      <c r="F3481" s="166"/>
      <c r="G3481" s="78"/>
      <c r="H3481" s="161"/>
      <c r="I3481" s="161"/>
      <c r="J3481" s="161"/>
      <c r="K3481" s="78"/>
      <c r="L3481" s="78"/>
      <c r="M3481" s="78"/>
      <c r="N3481" s="78"/>
      <c r="O3481" s="78"/>
      <c r="P3481" s="6"/>
      <c r="Q3481" s="6"/>
      <c r="R3481" s="6"/>
      <c r="S3481" s="6"/>
      <c r="T3481" s="6"/>
      <c r="U3481" s="6"/>
      <c r="V3481" s="6"/>
    </row>
    <row r="3482" spans="2:22" s="77" customFormat="1" x14ac:dyDescent="0.2">
      <c r="B3482" s="128"/>
      <c r="E3482" s="78"/>
      <c r="F3482" s="166"/>
      <c r="G3482" s="78"/>
      <c r="H3482" s="161"/>
      <c r="I3482" s="161"/>
      <c r="J3482" s="161"/>
      <c r="K3482" s="78"/>
      <c r="L3482" s="78"/>
      <c r="M3482" s="78"/>
      <c r="N3482" s="78"/>
      <c r="O3482" s="78"/>
      <c r="P3482" s="6"/>
      <c r="Q3482" s="6"/>
      <c r="R3482" s="6"/>
      <c r="S3482" s="6"/>
      <c r="T3482" s="6"/>
      <c r="U3482" s="6"/>
      <c r="V3482" s="6"/>
    </row>
    <row r="3483" spans="2:22" s="77" customFormat="1" x14ac:dyDescent="0.2">
      <c r="B3483" s="128"/>
      <c r="E3483" s="78"/>
      <c r="F3483" s="166"/>
      <c r="G3483" s="78"/>
      <c r="H3483" s="161"/>
      <c r="I3483" s="161"/>
      <c r="J3483" s="161"/>
      <c r="K3483" s="78"/>
      <c r="L3483" s="78"/>
      <c r="M3483" s="78"/>
      <c r="N3483" s="78"/>
      <c r="O3483" s="78"/>
      <c r="P3483" s="6"/>
      <c r="Q3483" s="6"/>
      <c r="R3483" s="6"/>
      <c r="S3483" s="6"/>
      <c r="T3483" s="6"/>
      <c r="U3483" s="6"/>
      <c r="V3483" s="6"/>
    </row>
    <row r="3484" spans="2:22" s="77" customFormat="1" x14ac:dyDescent="0.2">
      <c r="B3484" s="128"/>
      <c r="E3484" s="78"/>
      <c r="F3484" s="166"/>
      <c r="G3484" s="78"/>
      <c r="H3484" s="161"/>
      <c r="I3484" s="161"/>
      <c r="J3484" s="161"/>
      <c r="K3484" s="78"/>
      <c r="L3484" s="78"/>
      <c r="M3484" s="78"/>
      <c r="N3484" s="78"/>
      <c r="O3484" s="78"/>
      <c r="P3484" s="6"/>
      <c r="Q3484" s="6"/>
      <c r="R3484" s="6"/>
      <c r="S3484" s="6"/>
      <c r="T3484" s="6"/>
      <c r="U3484" s="6"/>
      <c r="V3484" s="6"/>
    </row>
    <row r="3485" spans="2:22" s="77" customFormat="1" x14ac:dyDescent="0.2">
      <c r="B3485" s="128"/>
      <c r="E3485" s="78"/>
      <c r="F3485" s="166"/>
      <c r="G3485" s="78"/>
      <c r="H3485" s="161"/>
      <c r="I3485" s="161"/>
      <c r="J3485" s="161"/>
      <c r="K3485" s="78"/>
      <c r="L3485" s="78"/>
      <c r="M3485" s="78"/>
      <c r="N3485" s="78"/>
      <c r="O3485" s="78"/>
      <c r="P3485" s="6"/>
      <c r="Q3485" s="6"/>
      <c r="R3485" s="6"/>
      <c r="S3485" s="6"/>
      <c r="T3485" s="6"/>
      <c r="U3485" s="6"/>
      <c r="V3485" s="6"/>
    </row>
    <row r="3486" spans="2:22" s="77" customFormat="1" x14ac:dyDescent="0.2">
      <c r="B3486" s="128"/>
      <c r="E3486" s="78"/>
      <c r="F3486" s="166"/>
      <c r="G3486" s="78"/>
      <c r="H3486" s="161"/>
      <c r="I3486" s="161"/>
      <c r="J3486" s="161"/>
      <c r="K3486" s="78"/>
      <c r="L3486" s="78"/>
      <c r="M3486" s="78"/>
      <c r="N3486" s="78"/>
      <c r="O3486" s="78"/>
      <c r="P3486" s="6"/>
      <c r="Q3486" s="6"/>
      <c r="R3486" s="6"/>
      <c r="S3486" s="6"/>
      <c r="T3486" s="6"/>
      <c r="U3486" s="6"/>
      <c r="V3486" s="6"/>
    </row>
    <row r="3487" spans="2:22" s="77" customFormat="1" x14ac:dyDescent="0.2">
      <c r="B3487" s="128"/>
      <c r="E3487" s="78"/>
      <c r="F3487" s="166"/>
      <c r="G3487" s="78"/>
      <c r="H3487" s="161"/>
      <c r="I3487" s="161"/>
      <c r="J3487" s="161"/>
      <c r="K3487" s="78"/>
      <c r="L3487" s="78"/>
      <c r="M3487" s="78"/>
      <c r="N3487" s="78"/>
      <c r="O3487" s="78"/>
      <c r="P3487" s="6"/>
      <c r="Q3487" s="6"/>
      <c r="R3487" s="6"/>
      <c r="S3487" s="6"/>
      <c r="T3487" s="6"/>
      <c r="U3487" s="6"/>
      <c r="V3487" s="6"/>
    </row>
    <row r="3488" spans="2:22" s="77" customFormat="1" x14ac:dyDescent="0.2">
      <c r="B3488" s="128"/>
      <c r="E3488" s="78"/>
      <c r="F3488" s="166"/>
      <c r="G3488" s="78"/>
      <c r="H3488" s="161"/>
      <c r="I3488" s="161"/>
      <c r="J3488" s="161"/>
      <c r="K3488" s="78"/>
      <c r="L3488" s="78"/>
      <c r="M3488" s="78"/>
      <c r="N3488" s="78"/>
      <c r="O3488" s="78"/>
      <c r="P3488" s="6"/>
      <c r="Q3488" s="6"/>
      <c r="R3488" s="6"/>
      <c r="S3488" s="6"/>
      <c r="T3488" s="6"/>
      <c r="U3488" s="6"/>
      <c r="V3488" s="6"/>
    </row>
    <row r="3489" spans="2:22" s="77" customFormat="1" x14ac:dyDescent="0.2">
      <c r="B3489" s="128"/>
      <c r="E3489" s="78"/>
      <c r="F3489" s="166"/>
      <c r="G3489" s="78"/>
      <c r="H3489" s="161"/>
      <c r="I3489" s="161"/>
      <c r="J3489" s="161"/>
      <c r="K3489" s="78"/>
      <c r="L3489" s="78"/>
      <c r="M3489" s="78"/>
      <c r="N3489" s="78"/>
      <c r="O3489" s="78"/>
      <c r="P3489" s="6"/>
      <c r="Q3489" s="6"/>
      <c r="R3489" s="6"/>
      <c r="S3489" s="6"/>
      <c r="T3489" s="6"/>
      <c r="U3489" s="6"/>
      <c r="V3489" s="6"/>
    </row>
    <row r="3490" spans="2:22" s="77" customFormat="1" x14ac:dyDescent="0.2">
      <c r="B3490" s="128"/>
      <c r="E3490" s="78"/>
      <c r="F3490" s="166"/>
      <c r="G3490" s="78"/>
      <c r="H3490" s="161"/>
      <c r="I3490" s="161"/>
      <c r="J3490" s="161"/>
      <c r="K3490" s="78"/>
      <c r="L3490" s="78"/>
      <c r="M3490" s="78"/>
      <c r="N3490" s="78"/>
      <c r="O3490" s="78"/>
      <c r="P3490" s="6"/>
      <c r="Q3490" s="6"/>
      <c r="R3490" s="6"/>
      <c r="S3490" s="6"/>
      <c r="T3490" s="6"/>
      <c r="U3490" s="6"/>
      <c r="V3490" s="6"/>
    </row>
    <row r="3491" spans="2:22" s="77" customFormat="1" x14ac:dyDescent="0.2">
      <c r="B3491" s="128"/>
      <c r="E3491" s="78"/>
      <c r="F3491" s="166"/>
      <c r="G3491" s="78"/>
      <c r="H3491" s="161"/>
      <c r="I3491" s="161"/>
      <c r="J3491" s="161"/>
      <c r="K3491" s="78"/>
      <c r="L3491" s="78"/>
      <c r="M3491" s="78"/>
      <c r="N3491" s="78"/>
      <c r="O3491" s="78"/>
      <c r="P3491" s="6"/>
      <c r="Q3491" s="6"/>
      <c r="R3491" s="6"/>
      <c r="S3491" s="6"/>
      <c r="T3491" s="6"/>
      <c r="U3491" s="6"/>
      <c r="V3491" s="6"/>
    </row>
    <row r="3492" spans="2:22" s="77" customFormat="1" x14ac:dyDescent="0.2">
      <c r="B3492" s="128"/>
      <c r="E3492" s="78"/>
      <c r="F3492" s="166"/>
      <c r="G3492" s="78"/>
      <c r="H3492" s="161"/>
      <c r="I3492" s="161"/>
      <c r="J3492" s="161"/>
      <c r="K3492" s="78"/>
      <c r="L3492" s="78"/>
      <c r="M3492" s="78"/>
      <c r="N3492" s="78"/>
      <c r="O3492" s="78"/>
      <c r="P3492" s="6"/>
      <c r="Q3492" s="6"/>
      <c r="R3492" s="6"/>
      <c r="S3492" s="6"/>
      <c r="T3492" s="6"/>
      <c r="U3492" s="6"/>
      <c r="V3492" s="6"/>
    </row>
    <row r="3493" spans="2:22" s="77" customFormat="1" x14ac:dyDescent="0.2">
      <c r="B3493" s="128"/>
      <c r="E3493" s="78"/>
      <c r="F3493" s="166"/>
      <c r="G3493" s="78"/>
      <c r="H3493" s="161"/>
      <c r="I3493" s="161"/>
      <c r="J3493" s="161"/>
      <c r="K3493" s="78"/>
      <c r="L3493" s="78"/>
      <c r="M3493" s="78"/>
      <c r="N3493" s="78"/>
      <c r="O3493" s="78"/>
      <c r="P3493" s="6"/>
      <c r="Q3493" s="6"/>
      <c r="R3493" s="6"/>
      <c r="S3493" s="6"/>
      <c r="T3493" s="6"/>
      <c r="U3493" s="6"/>
      <c r="V3493" s="6"/>
    </row>
    <row r="3494" spans="2:22" s="77" customFormat="1" x14ac:dyDescent="0.2">
      <c r="B3494" s="128"/>
      <c r="E3494" s="78"/>
      <c r="F3494" s="166"/>
      <c r="G3494" s="78"/>
      <c r="H3494" s="161"/>
      <c r="I3494" s="161"/>
      <c r="J3494" s="161"/>
      <c r="K3494" s="78"/>
      <c r="L3494" s="78"/>
      <c r="M3494" s="78"/>
      <c r="N3494" s="78"/>
      <c r="O3494" s="78"/>
      <c r="P3494" s="6"/>
      <c r="Q3494" s="6"/>
      <c r="R3494" s="6"/>
      <c r="S3494" s="6"/>
      <c r="T3494" s="6"/>
      <c r="U3494" s="6"/>
      <c r="V3494" s="6"/>
    </row>
    <row r="3495" spans="2:22" s="77" customFormat="1" x14ac:dyDescent="0.2">
      <c r="B3495" s="128"/>
      <c r="E3495" s="78"/>
      <c r="F3495" s="166"/>
      <c r="G3495" s="78"/>
      <c r="H3495" s="161"/>
      <c r="I3495" s="161"/>
      <c r="J3495" s="161"/>
      <c r="K3495" s="78"/>
      <c r="L3495" s="78"/>
      <c r="M3495" s="78"/>
      <c r="N3495" s="78"/>
      <c r="O3495" s="78"/>
      <c r="P3495" s="6"/>
      <c r="Q3495" s="6"/>
      <c r="R3495" s="6"/>
      <c r="S3495" s="6"/>
      <c r="T3495" s="6"/>
      <c r="U3495" s="6"/>
      <c r="V3495" s="6"/>
    </row>
    <row r="3496" spans="2:22" s="77" customFormat="1" x14ac:dyDescent="0.2">
      <c r="B3496" s="128"/>
      <c r="E3496" s="78"/>
      <c r="F3496" s="166"/>
      <c r="G3496" s="78"/>
      <c r="H3496" s="161"/>
      <c r="I3496" s="161"/>
      <c r="J3496" s="161"/>
      <c r="K3496" s="78"/>
      <c r="L3496" s="78"/>
      <c r="M3496" s="78"/>
      <c r="N3496" s="78"/>
      <c r="O3496" s="78"/>
      <c r="P3496" s="6"/>
      <c r="Q3496" s="6"/>
      <c r="R3496" s="6"/>
      <c r="S3496" s="6"/>
      <c r="T3496" s="6"/>
      <c r="U3496" s="6"/>
      <c r="V3496" s="6"/>
    </row>
    <row r="3497" spans="2:22" s="77" customFormat="1" x14ac:dyDescent="0.2">
      <c r="B3497" s="128"/>
      <c r="E3497" s="78"/>
      <c r="F3497" s="166"/>
      <c r="G3497" s="78"/>
      <c r="H3497" s="161"/>
      <c r="I3497" s="161"/>
      <c r="J3497" s="161"/>
      <c r="K3497" s="78"/>
      <c r="L3497" s="78"/>
      <c r="M3497" s="78"/>
      <c r="N3497" s="78"/>
      <c r="O3497" s="78"/>
      <c r="P3497" s="6"/>
      <c r="Q3497" s="6"/>
      <c r="R3497" s="6"/>
      <c r="S3497" s="6"/>
      <c r="T3497" s="6"/>
      <c r="U3497" s="6"/>
      <c r="V3497" s="6"/>
    </row>
    <row r="3498" spans="2:22" s="77" customFormat="1" x14ac:dyDescent="0.2">
      <c r="B3498" s="128"/>
      <c r="E3498" s="78"/>
      <c r="F3498" s="166"/>
      <c r="G3498" s="78"/>
      <c r="H3498" s="161"/>
      <c r="I3498" s="161"/>
      <c r="J3498" s="161"/>
      <c r="K3498" s="78"/>
      <c r="L3498" s="78"/>
      <c r="M3498" s="78"/>
      <c r="N3498" s="78"/>
      <c r="O3498" s="78"/>
      <c r="P3498" s="6"/>
      <c r="Q3498" s="6"/>
      <c r="R3498" s="6"/>
      <c r="S3498" s="6"/>
      <c r="T3498" s="6"/>
      <c r="U3498" s="6"/>
      <c r="V3498" s="6"/>
    </row>
    <row r="3499" spans="2:22" s="77" customFormat="1" x14ac:dyDescent="0.2">
      <c r="B3499" s="128"/>
      <c r="E3499" s="78"/>
      <c r="F3499" s="166"/>
      <c r="G3499" s="78"/>
      <c r="H3499" s="161"/>
      <c r="I3499" s="161"/>
      <c r="J3499" s="161"/>
      <c r="K3499" s="78"/>
      <c r="L3499" s="78"/>
      <c r="M3499" s="78"/>
      <c r="N3499" s="78"/>
      <c r="O3499" s="78"/>
      <c r="P3499" s="6"/>
      <c r="Q3499" s="6"/>
      <c r="R3499" s="6"/>
      <c r="S3499" s="6"/>
      <c r="T3499" s="6"/>
      <c r="U3499" s="6"/>
      <c r="V3499" s="6"/>
    </row>
    <row r="3500" spans="2:22" s="77" customFormat="1" x14ac:dyDescent="0.2">
      <c r="B3500" s="128"/>
      <c r="E3500" s="78"/>
      <c r="F3500" s="166"/>
      <c r="G3500" s="78"/>
      <c r="H3500" s="161"/>
      <c r="I3500" s="161"/>
      <c r="J3500" s="161"/>
      <c r="K3500" s="78"/>
      <c r="L3500" s="78"/>
      <c r="M3500" s="78"/>
      <c r="N3500" s="78"/>
      <c r="O3500" s="78"/>
      <c r="P3500" s="6"/>
      <c r="Q3500" s="6"/>
      <c r="R3500" s="6"/>
      <c r="S3500" s="6"/>
      <c r="T3500" s="6"/>
      <c r="U3500" s="6"/>
      <c r="V3500" s="6"/>
    </row>
    <row r="3501" spans="2:22" s="77" customFormat="1" x14ac:dyDescent="0.2">
      <c r="B3501" s="128"/>
      <c r="E3501" s="78"/>
      <c r="F3501" s="166"/>
      <c r="G3501" s="78"/>
      <c r="H3501" s="161"/>
      <c r="I3501" s="161"/>
      <c r="J3501" s="161"/>
      <c r="K3501" s="78"/>
      <c r="L3501" s="78"/>
      <c r="M3501" s="78"/>
      <c r="N3501" s="78"/>
      <c r="O3501" s="78"/>
      <c r="P3501" s="6"/>
      <c r="Q3501" s="6"/>
      <c r="R3501" s="6"/>
      <c r="S3501" s="6"/>
      <c r="T3501" s="6"/>
      <c r="U3501" s="6"/>
      <c r="V3501" s="6"/>
    </row>
    <row r="3502" spans="2:22" s="77" customFormat="1" x14ac:dyDescent="0.2">
      <c r="B3502" s="128"/>
      <c r="E3502" s="78"/>
      <c r="F3502" s="166"/>
      <c r="G3502" s="78"/>
      <c r="H3502" s="161"/>
      <c r="I3502" s="161"/>
      <c r="J3502" s="161"/>
      <c r="K3502" s="78"/>
      <c r="L3502" s="78"/>
      <c r="M3502" s="78"/>
      <c r="N3502" s="78"/>
      <c r="O3502" s="78"/>
      <c r="P3502" s="6"/>
      <c r="Q3502" s="6"/>
      <c r="R3502" s="6"/>
      <c r="S3502" s="6"/>
      <c r="T3502" s="6"/>
      <c r="U3502" s="6"/>
      <c r="V3502" s="6"/>
    </row>
    <row r="3503" spans="2:22" s="77" customFormat="1" x14ac:dyDescent="0.2">
      <c r="B3503" s="128"/>
      <c r="E3503" s="78"/>
      <c r="F3503" s="166"/>
      <c r="G3503" s="78"/>
      <c r="H3503" s="161"/>
      <c r="I3503" s="161"/>
      <c r="J3503" s="161"/>
      <c r="K3503" s="78"/>
      <c r="L3503" s="78"/>
      <c r="M3503" s="78"/>
      <c r="N3503" s="78"/>
      <c r="O3503" s="78"/>
      <c r="P3503" s="6"/>
      <c r="Q3503" s="6"/>
      <c r="R3503" s="6"/>
      <c r="S3503" s="6"/>
      <c r="T3503" s="6"/>
      <c r="U3503" s="6"/>
      <c r="V3503" s="6"/>
    </row>
    <row r="3504" spans="2:22" s="77" customFormat="1" x14ac:dyDescent="0.2">
      <c r="B3504" s="128"/>
      <c r="E3504" s="78"/>
      <c r="F3504" s="166"/>
      <c r="G3504" s="78"/>
      <c r="H3504" s="161"/>
      <c r="I3504" s="161"/>
      <c r="J3504" s="161"/>
      <c r="K3504" s="78"/>
      <c r="L3504" s="78"/>
      <c r="M3504" s="78"/>
      <c r="N3504" s="78"/>
      <c r="O3504" s="78"/>
      <c r="P3504" s="6"/>
      <c r="Q3504" s="6"/>
      <c r="R3504" s="6"/>
      <c r="S3504" s="6"/>
      <c r="T3504" s="6"/>
      <c r="U3504" s="6"/>
      <c r="V3504" s="6"/>
    </row>
    <row r="3505" spans="2:22" s="77" customFormat="1" x14ac:dyDescent="0.2">
      <c r="B3505" s="128"/>
      <c r="E3505" s="78"/>
      <c r="F3505" s="166"/>
      <c r="G3505" s="78"/>
      <c r="H3505" s="161"/>
      <c r="I3505" s="161"/>
      <c r="J3505" s="161"/>
      <c r="K3505" s="78"/>
      <c r="L3505" s="78"/>
      <c r="M3505" s="78"/>
      <c r="N3505" s="78"/>
      <c r="O3505" s="78"/>
      <c r="P3505" s="6"/>
      <c r="Q3505" s="6"/>
      <c r="R3505" s="6"/>
      <c r="S3505" s="6"/>
      <c r="T3505" s="6"/>
      <c r="U3505" s="6"/>
      <c r="V3505" s="6"/>
    </row>
    <row r="3506" spans="2:22" s="77" customFormat="1" x14ac:dyDescent="0.2">
      <c r="B3506" s="128"/>
      <c r="E3506" s="78"/>
      <c r="F3506" s="166"/>
      <c r="G3506" s="78"/>
      <c r="H3506" s="161"/>
      <c r="I3506" s="161"/>
      <c r="J3506" s="161"/>
      <c r="K3506" s="78"/>
      <c r="L3506" s="78"/>
      <c r="M3506" s="78"/>
      <c r="N3506" s="78"/>
      <c r="O3506" s="78"/>
      <c r="P3506" s="6"/>
      <c r="Q3506" s="6"/>
      <c r="R3506" s="6"/>
      <c r="S3506" s="6"/>
      <c r="T3506" s="6"/>
      <c r="U3506" s="6"/>
      <c r="V3506" s="6"/>
    </row>
    <row r="3507" spans="2:22" s="77" customFormat="1" x14ac:dyDescent="0.2">
      <c r="B3507" s="128"/>
      <c r="E3507" s="78"/>
      <c r="F3507" s="166"/>
      <c r="G3507" s="78"/>
      <c r="H3507" s="161"/>
      <c r="I3507" s="161"/>
      <c r="J3507" s="161"/>
      <c r="K3507" s="78"/>
      <c r="L3507" s="78"/>
      <c r="M3507" s="78"/>
      <c r="N3507" s="78"/>
      <c r="O3507" s="78"/>
      <c r="P3507" s="6"/>
      <c r="Q3507" s="6"/>
      <c r="R3507" s="6"/>
      <c r="S3507" s="6"/>
      <c r="T3507" s="6"/>
      <c r="U3507" s="6"/>
      <c r="V3507" s="6"/>
    </row>
    <row r="3508" spans="2:22" s="77" customFormat="1" x14ac:dyDescent="0.2">
      <c r="B3508" s="128"/>
      <c r="E3508" s="78"/>
      <c r="F3508" s="166"/>
      <c r="G3508" s="78"/>
      <c r="H3508" s="161"/>
      <c r="I3508" s="161"/>
      <c r="J3508" s="161"/>
      <c r="K3508" s="78"/>
      <c r="L3508" s="78"/>
      <c r="M3508" s="78"/>
      <c r="N3508" s="78"/>
      <c r="O3508" s="78"/>
      <c r="P3508" s="6"/>
      <c r="Q3508" s="6"/>
      <c r="R3508" s="6"/>
      <c r="S3508" s="6"/>
      <c r="T3508" s="6"/>
      <c r="U3508" s="6"/>
      <c r="V3508" s="6"/>
    </row>
    <row r="3509" spans="2:22" s="77" customFormat="1" x14ac:dyDescent="0.2">
      <c r="B3509" s="128"/>
      <c r="E3509" s="78"/>
      <c r="F3509" s="166"/>
      <c r="G3509" s="78"/>
      <c r="H3509" s="161"/>
      <c r="I3509" s="161"/>
      <c r="J3509" s="161"/>
      <c r="K3509" s="78"/>
      <c r="L3509" s="78"/>
      <c r="M3509" s="78"/>
      <c r="N3509" s="78"/>
      <c r="O3509" s="78"/>
      <c r="P3509" s="6"/>
      <c r="Q3509" s="6"/>
      <c r="R3509" s="6"/>
      <c r="S3509" s="6"/>
      <c r="T3509" s="6"/>
      <c r="U3509" s="6"/>
      <c r="V3509" s="6"/>
    </row>
    <row r="3510" spans="2:22" s="77" customFormat="1" x14ac:dyDescent="0.2">
      <c r="B3510" s="128"/>
      <c r="E3510" s="78"/>
      <c r="F3510" s="166"/>
      <c r="G3510" s="78"/>
      <c r="H3510" s="161"/>
      <c r="I3510" s="161"/>
      <c r="J3510" s="161"/>
      <c r="K3510" s="78"/>
      <c r="L3510" s="78"/>
      <c r="M3510" s="78"/>
      <c r="N3510" s="78"/>
      <c r="O3510" s="78"/>
      <c r="P3510" s="6"/>
      <c r="Q3510" s="6"/>
      <c r="R3510" s="6"/>
      <c r="S3510" s="6"/>
      <c r="T3510" s="6"/>
      <c r="U3510" s="6"/>
      <c r="V3510" s="6"/>
    </row>
    <row r="3511" spans="2:22" s="77" customFormat="1" x14ac:dyDescent="0.2">
      <c r="B3511" s="128"/>
      <c r="E3511" s="78"/>
      <c r="F3511" s="166"/>
      <c r="G3511" s="78"/>
      <c r="H3511" s="161"/>
      <c r="I3511" s="161"/>
      <c r="J3511" s="161"/>
      <c r="K3511" s="78"/>
      <c r="L3511" s="78"/>
      <c r="M3511" s="78"/>
      <c r="N3511" s="78"/>
      <c r="O3511" s="78"/>
      <c r="P3511" s="6"/>
      <c r="Q3511" s="6"/>
      <c r="R3511" s="6"/>
      <c r="S3511" s="6"/>
      <c r="T3511" s="6"/>
      <c r="U3511" s="6"/>
      <c r="V3511" s="6"/>
    </row>
    <row r="3512" spans="2:22" s="77" customFormat="1" x14ac:dyDescent="0.2">
      <c r="B3512" s="128"/>
      <c r="E3512" s="78"/>
      <c r="F3512" s="166"/>
      <c r="G3512" s="78"/>
      <c r="H3512" s="161"/>
      <c r="I3512" s="161"/>
      <c r="J3512" s="161"/>
      <c r="K3512" s="78"/>
      <c r="L3512" s="78"/>
      <c r="M3512" s="78"/>
      <c r="N3512" s="78"/>
      <c r="O3512" s="78"/>
      <c r="P3512" s="6"/>
      <c r="Q3512" s="6"/>
      <c r="R3512" s="6"/>
      <c r="S3512" s="6"/>
      <c r="T3512" s="6"/>
      <c r="U3512" s="6"/>
      <c r="V3512" s="6"/>
    </row>
    <row r="3513" spans="2:22" s="77" customFormat="1" x14ac:dyDescent="0.2">
      <c r="B3513" s="128"/>
      <c r="E3513" s="78"/>
      <c r="F3513" s="166"/>
      <c r="G3513" s="78"/>
      <c r="H3513" s="161"/>
      <c r="I3513" s="161"/>
      <c r="J3513" s="161"/>
      <c r="K3513" s="78"/>
      <c r="L3513" s="78"/>
      <c r="M3513" s="78"/>
      <c r="N3513" s="78"/>
      <c r="O3513" s="78"/>
      <c r="P3513" s="6"/>
      <c r="Q3513" s="6"/>
      <c r="R3513" s="6"/>
      <c r="S3513" s="6"/>
      <c r="T3513" s="6"/>
      <c r="U3513" s="6"/>
      <c r="V3513" s="6"/>
    </row>
    <row r="3514" spans="2:22" s="77" customFormat="1" x14ac:dyDescent="0.2">
      <c r="B3514" s="128"/>
      <c r="E3514" s="78"/>
      <c r="F3514" s="166"/>
      <c r="G3514" s="78"/>
      <c r="H3514" s="161"/>
      <c r="I3514" s="161"/>
      <c r="J3514" s="161"/>
      <c r="K3514" s="78"/>
      <c r="L3514" s="78"/>
      <c r="M3514" s="78"/>
      <c r="N3514" s="78"/>
      <c r="O3514" s="78"/>
      <c r="P3514" s="6"/>
      <c r="Q3514" s="6"/>
      <c r="R3514" s="6"/>
      <c r="S3514" s="6"/>
      <c r="T3514" s="6"/>
      <c r="U3514" s="6"/>
      <c r="V3514" s="6"/>
    </row>
    <row r="3515" spans="2:22" s="77" customFormat="1" x14ac:dyDescent="0.2">
      <c r="B3515" s="128"/>
      <c r="E3515" s="78"/>
      <c r="F3515" s="166"/>
      <c r="G3515" s="78"/>
      <c r="H3515" s="161"/>
      <c r="I3515" s="161"/>
      <c r="J3515" s="161"/>
      <c r="K3515" s="78"/>
      <c r="L3515" s="78"/>
      <c r="M3515" s="78"/>
      <c r="N3515" s="78"/>
      <c r="O3515" s="78"/>
      <c r="P3515" s="6"/>
      <c r="Q3515" s="6"/>
      <c r="R3515" s="6"/>
      <c r="S3515" s="6"/>
      <c r="T3515" s="6"/>
      <c r="U3515" s="6"/>
      <c r="V3515" s="6"/>
    </row>
    <row r="3516" spans="2:22" s="77" customFormat="1" x14ac:dyDescent="0.2">
      <c r="B3516" s="128"/>
      <c r="E3516" s="78"/>
      <c r="F3516" s="166"/>
      <c r="G3516" s="78"/>
      <c r="H3516" s="161"/>
      <c r="I3516" s="161"/>
      <c r="J3516" s="161"/>
      <c r="K3516" s="78"/>
      <c r="L3516" s="78"/>
      <c r="M3516" s="78"/>
      <c r="N3516" s="78"/>
      <c r="O3516" s="78"/>
      <c r="P3516" s="6"/>
      <c r="Q3516" s="6"/>
      <c r="R3516" s="6"/>
      <c r="S3516" s="6"/>
      <c r="T3516" s="6"/>
      <c r="U3516" s="6"/>
      <c r="V3516" s="6"/>
    </row>
    <row r="3517" spans="2:22" s="77" customFormat="1" x14ac:dyDescent="0.2">
      <c r="B3517" s="128"/>
      <c r="E3517" s="78"/>
      <c r="F3517" s="166"/>
      <c r="G3517" s="78"/>
      <c r="H3517" s="161"/>
      <c r="I3517" s="161"/>
      <c r="J3517" s="161"/>
      <c r="K3517" s="78"/>
      <c r="L3517" s="78"/>
      <c r="M3517" s="78"/>
      <c r="N3517" s="78"/>
      <c r="O3517" s="78"/>
      <c r="P3517" s="6"/>
      <c r="Q3517" s="6"/>
      <c r="R3517" s="6"/>
      <c r="S3517" s="6"/>
      <c r="T3517" s="6"/>
      <c r="U3517" s="6"/>
      <c r="V3517" s="6"/>
    </row>
    <row r="3518" spans="2:22" s="77" customFormat="1" x14ac:dyDescent="0.2">
      <c r="B3518" s="128"/>
      <c r="E3518" s="78"/>
      <c r="F3518" s="166"/>
      <c r="G3518" s="78"/>
      <c r="H3518" s="161"/>
      <c r="I3518" s="161"/>
      <c r="J3518" s="161"/>
      <c r="K3518" s="78"/>
      <c r="L3518" s="78"/>
      <c r="M3518" s="78"/>
      <c r="N3518" s="78"/>
      <c r="O3518" s="78"/>
      <c r="P3518" s="6"/>
      <c r="Q3518" s="6"/>
      <c r="R3518" s="6"/>
      <c r="S3518" s="6"/>
      <c r="T3518" s="6"/>
      <c r="U3518" s="6"/>
      <c r="V3518" s="6"/>
    </row>
    <row r="3519" spans="2:22" s="77" customFormat="1" x14ac:dyDescent="0.2">
      <c r="B3519" s="128"/>
      <c r="E3519" s="78"/>
      <c r="F3519" s="166"/>
      <c r="G3519" s="78"/>
      <c r="H3519" s="161"/>
      <c r="I3519" s="161"/>
      <c r="J3519" s="161"/>
      <c r="K3519" s="78"/>
      <c r="L3519" s="78"/>
      <c r="M3519" s="78"/>
      <c r="N3519" s="78"/>
      <c r="O3519" s="78"/>
      <c r="P3519" s="6"/>
      <c r="Q3519" s="6"/>
      <c r="R3519" s="6"/>
      <c r="S3519" s="6"/>
      <c r="T3519" s="6"/>
      <c r="U3519" s="6"/>
      <c r="V3519" s="6"/>
    </row>
    <row r="3520" spans="2:22" s="77" customFormat="1" x14ac:dyDescent="0.2">
      <c r="B3520" s="128"/>
      <c r="E3520" s="78"/>
      <c r="F3520" s="166"/>
      <c r="G3520" s="78"/>
      <c r="H3520" s="161"/>
      <c r="I3520" s="161"/>
      <c r="J3520" s="161"/>
      <c r="K3520" s="78"/>
      <c r="L3520" s="78"/>
      <c r="M3520" s="78"/>
      <c r="N3520" s="78"/>
      <c r="O3520" s="78"/>
      <c r="P3520" s="6"/>
      <c r="Q3520" s="6"/>
      <c r="R3520" s="6"/>
      <c r="S3520" s="6"/>
      <c r="T3520" s="6"/>
      <c r="U3520" s="6"/>
      <c r="V3520" s="6"/>
    </row>
    <row r="3521" spans="2:22" s="77" customFormat="1" x14ac:dyDescent="0.2">
      <c r="B3521" s="128"/>
      <c r="E3521" s="78"/>
      <c r="F3521" s="166"/>
      <c r="G3521" s="78"/>
      <c r="H3521" s="161"/>
      <c r="I3521" s="161"/>
      <c r="J3521" s="161"/>
      <c r="K3521" s="78"/>
      <c r="L3521" s="78"/>
      <c r="M3521" s="78"/>
      <c r="N3521" s="78"/>
      <c r="O3521" s="78"/>
      <c r="P3521" s="6"/>
      <c r="Q3521" s="6"/>
      <c r="R3521" s="6"/>
      <c r="S3521" s="6"/>
      <c r="T3521" s="6"/>
      <c r="U3521" s="6"/>
      <c r="V3521" s="6"/>
    </row>
    <row r="3522" spans="2:22" s="77" customFormat="1" x14ac:dyDescent="0.2">
      <c r="B3522" s="128"/>
      <c r="E3522" s="78"/>
      <c r="F3522" s="166"/>
      <c r="G3522" s="78"/>
      <c r="H3522" s="161"/>
      <c r="I3522" s="161"/>
      <c r="J3522" s="161"/>
      <c r="K3522" s="78"/>
      <c r="L3522" s="78"/>
      <c r="M3522" s="78"/>
      <c r="N3522" s="78"/>
      <c r="O3522" s="78"/>
      <c r="P3522" s="6"/>
      <c r="Q3522" s="6"/>
      <c r="R3522" s="6"/>
      <c r="S3522" s="6"/>
      <c r="T3522" s="6"/>
      <c r="U3522" s="6"/>
      <c r="V3522" s="6"/>
    </row>
    <row r="3523" spans="2:22" s="77" customFormat="1" x14ac:dyDescent="0.2">
      <c r="B3523" s="128"/>
      <c r="E3523" s="78"/>
      <c r="F3523" s="166"/>
      <c r="G3523" s="78"/>
      <c r="H3523" s="161"/>
      <c r="I3523" s="161"/>
      <c r="J3523" s="161"/>
      <c r="K3523" s="78"/>
      <c r="L3523" s="78"/>
      <c r="M3523" s="78"/>
      <c r="N3523" s="78"/>
      <c r="O3523" s="78"/>
      <c r="P3523" s="6"/>
      <c r="Q3523" s="6"/>
      <c r="R3523" s="6"/>
      <c r="S3523" s="6"/>
      <c r="T3523" s="6"/>
      <c r="U3523" s="6"/>
      <c r="V3523" s="6"/>
    </row>
    <row r="3524" spans="2:22" s="77" customFormat="1" x14ac:dyDescent="0.2">
      <c r="B3524" s="128"/>
      <c r="E3524" s="78"/>
      <c r="F3524" s="166"/>
      <c r="G3524" s="78"/>
      <c r="H3524" s="161"/>
      <c r="I3524" s="161"/>
      <c r="J3524" s="161"/>
      <c r="K3524" s="78"/>
      <c r="L3524" s="78"/>
      <c r="M3524" s="78"/>
      <c r="N3524" s="78"/>
      <c r="O3524" s="78"/>
      <c r="P3524" s="6"/>
      <c r="Q3524" s="6"/>
      <c r="R3524" s="6"/>
      <c r="S3524" s="6"/>
      <c r="T3524" s="6"/>
      <c r="U3524" s="6"/>
      <c r="V3524" s="6"/>
    </row>
    <row r="3525" spans="2:22" s="77" customFormat="1" x14ac:dyDescent="0.2">
      <c r="B3525" s="128"/>
      <c r="E3525" s="78"/>
      <c r="F3525" s="166"/>
      <c r="G3525" s="78"/>
      <c r="H3525" s="161"/>
      <c r="I3525" s="161"/>
      <c r="J3525" s="161"/>
      <c r="K3525" s="78"/>
      <c r="L3525" s="78"/>
      <c r="M3525" s="78"/>
      <c r="N3525" s="78"/>
      <c r="O3525" s="78"/>
      <c r="P3525" s="6"/>
      <c r="Q3525" s="6"/>
      <c r="R3525" s="6"/>
      <c r="S3525" s="6"/>
      <c r="T3525" s="6"/>
      <c r="U3525" s="6"/>
      <c r="V3525" s="6"/>
    </row>
    <row r="3526" spans="2:22" s="77" customFormat="1" x14ac:dyDescent="0.2">
      <c r="B3526" s="128"/>
      <c r="E3526" s="78"/>
      <c r="F3526" s="166"/>
      <c r="G3526" s="78"/>
      <c r="H3526" s="161"/>
      <c r="I3526" s="161"/>
      <c r="J3526" s="161"/>
      <c r="K3526" s="78"/>
      <c r="L3526" s="78"/>
      <c r="M3526" s="78"/>
      <c r="N3526" s="78"/>
      <c r="O3526" s="78"/>
      <c r="P3526" s="6"/>
      <c r="Q3526" s="6"/>
      <c r="R3526" s="6"/>
      <c r="S3526" s="6"/>
      <c r="T3526" s="6"/>
      <c r="U3526" s="6"/>
      <c r="V3526" s="6"/>
    </row>
    <row r="3527" spans="2:22" s="77" customFormat="1" x14ac:dyDescent="0.2">
      <c r="B3527" s="128"/>
      <c r="E3527" s="78"/>
      <c r="F3527" s="166"/>
      <c r="G3527" s="78"/>
      <c r="H3527" s="161"/>
      <c r="I3527" s="161"/>
      <c r="J3527" s="161"/>
      <c r="K3527" s="78"/>
      <c r="L3527" s="78"/>
      <c r="M3527" s="78"/>
      <c r="N3527" s="78"/>
      <c r="O3527" s="78"/>
      <c r="P3527" s="6"/>
      <c r="Q3527" s="6"/>
      <c r="R3527" s="6"/>
      <c r="S3527" s="6"/>
      <c r="T3527" s="6"/>
      <c r="U3527" s="6"/>
      <c r="V3527" s="6"/>
    </row>
    <row r="3528" spans="2:22" s="77" customFormat="1" x14ac:dyDescent="0.2">
      <c r="B3528" s="128"/>
      <c r="E3528" s="78"/>
      <c r="F3528" s="166"/>
      <c r="G3528" s="78"/>
      <c r="H3528" s="161"/>
      <c r="I3528" s="161"/>
      <c r="J3528" s="161"/>
      <c r="K3528" s="78"/>
      <c r="L3528" s="78"/>
      <c r="M3528" s="78"/>
      <c r="N3528" s="78"/>
      <c r="O3528" s="78"/>
      <c r="P3528" s="6"/>
      <c r="Q3528" s="6"/>
      <c r="R3528" s="6"/>
      <c r="S3528" s="6"/>
      <c r="T3528" s="6"/>
      <c r="U3528" s="6"/>
      <c r="V3528" s="6"/>
    </row>
    <row r="3529" spans="2:22" s="77" customFormat="1" x14ac:dyDescent="0.2">
      <c r="B3529" s="128"/>
      <c r="E3529" s="78"/>
      <c r="F3529" s="166"/>
      <c r="G3529" s="78"/>
      <c r="H3529" s="161"/>
      <c r="I3529" s="161"/>
      <c r="J3529" s="161"/>
      <c r="K3529" s="78"/>
      <c r="L3529" s="78"/>
      <c r="M3529" s="78"/>
      <c r="N3529" s="78"/>
      <c r="O3529" s="78"/>
      <c r="P3529" s="6"/>
      <c r="Q3529" s="6"/>
      <c r="R3529" s="6"/>
      <c r="S3529" s="6"/>
      <c r="T3529" s="6"/>
      <c r="U3529" s="6"/>
      <c r="V3529" s="6"/>
    </row>
    <row r="3530" spans="2:22" s="77" customFormat="1" x14ac:dyDescent="0.2">
      <c r="B3530" s="128"/>
      <c r="E3530" s="78"/>
      <c r="F3530" s="166"/>
      <c r="G3530" s="78"/>
      <c r="H3530" s="161"/>
      <c r="I3530" s="161"/>
      <c r="J3530" s="161"/>
      <c r="K3530" s="78"/>
      <c r="L3530" s="78"/>
      <c r="M3530" s="78"/>
      <c r="N3530" s="78"/>
      <c r="O3530" s="78"/>
      <c r="P3530" s="6"/>
      <c r="Q3530" s="6"/>
      <c r="R3530" s="6"/>
      <c r="S3530" s="6"/>
      <c r="T3530" s="6"/>
      <c r="U3530" s="6"/>
      <c r="V3530" s="6"/>
    </row>
    <row r="3531" spans="2:22" s="77" customFormat="1" x14ac:dyDescent="0.2">
      <c r="B3531" s="128"/>
      <c r="E3531" s="78"/>
      <c r="F3531" s="166"/>
      <c r="G3531" s="78"/>
      <c r="H3531" s="161"/>
      <c r="I3531" s="161"/>
      <c r="J3531" s="161"/>
      <c r="K3531" s="78"/>
      <c r="L3531" s="78"/>
      <c r="M3531" s="78"/>
      <c r="N3531" s="78"/>
      <c r="O3531" s="78"/>
      <c r="P3531" s="6"/>
      <c r="Q3531" s="6"/>
      <c r="R3531" s="6"/>
      <c r="S3531" s="6"/>
      <c r="T3531" s="6"/>
      <c r="U3531" s="6"/>
      <c r="V3531" s="6"/>
    </row>
    <row r="3532" spans="2:22" s="77" customFormat="1" x14ac:dyDescent="0.2">
      <c r="B3532" s="128"/>
      <c r="E3532" s="78"/>
      <c r="F3532" s="166"/>
      <c r="G3532" s="78"/>
      <c r="H3532" s="161"/>
      <c r="I3532" s="161"/>
      <c r="J3532" s="161"/>
      <c r="K3532" s="78"/>
      <c r="L3532" s="78"/>
      <c r="M3532" s="78"/>
      <c r="N3532" s="78"/>
      <c r="O3532" s="78"/>
      <c r="P3532" s="6"/>
      <c r="Q3532" s="6"/>
      <c r="R3532" s="6"/>
      <c r="S3532" s="6"/>
      <c r="T3532" s="6"/>
      <c r="U3532" s="6"/>
      <c r="V3532" s="6"/>
    </row>
    <row r="3533" spans="2:22" s="77" customFormat="1" x14ac:dyDescent="0.2">
      <c r="B3533" s="128"/>
      <c r="E3533" s="78"/>
      <c r="F3533" s="166"/>
      <c r="G3533" s="78"/>
      <c r="H3533" s="161"/>
      <c r="I3533" s="161"/>
      <c r="J3533" s="161"/>
      <c r="K3533" s="78"/>
      <c r="L3533" s="78"/>
      <c r="M3533" s="78"/>
      <c r="N3533" s="78"/>
      <c r="O3533" s="78"/>
      <c r="P3533" s="6"/>
      <c r="Q3533" s="6"/>
      <c r="R3533" s="6"/>
      <c r="S3533" s="6"/>
      <c r="T3533" s="6"/>
      <c r="U3533" s="6"/>
      <c r="V3533" s="6"/>
    </row>
    <row r="3534" spans="2:22" s="77" customFormat="1" x14ac:dyDescent="0.2">
      <c r="B3534" s="128"/>
      <c r="E3534" s="78"/>
      <c r="F3534" s="166"/>
      <c r="G3534" s="78"/>
      <c r="H3534" s="161"/>
      <c r="I3534" s="161"/>
      <c r="J3534" s="161"/>
      <c r="K3534" s="78"/>
      <c r="L3534" s="78"/>
      <c r="M3534" s="78"/>
      <c r="N3534" s="78"/>
      <c r="O3534" s="78"/>
      <c r="P3534" s="6"/>
      <c r="Q3534" s="6"/>
      <c r="R3534" s="6"/>
      <c r="S3534" s="6"/>
      <c r="T3534" s="6"/>
      <c r="U3534" s="6"/>
      <c r="V3534" s="6"/>
    </row>
    <row r="3535" spans="2:22" s="77" customFormat="1" x14ac:dyDescent="0.2">
      <c r="B3535" s="128"/>
      <c r="E3535" s="78"/>
      <c r="F3535" s="166"/>
      <c r="G3535" s="78"/>
      <c r="H3535" s="161"/>
      <c r="I3535" s="161"/>
      <c r="J3535" s="161"/>
      <c r="K3535" s="78"/>
      <c r="L3535" s="78"/>
      <c r="M3535" s="78"/>
      <c r="N3535" s="78"/>
      <c r="O3535" s="78"/>
      <c r="P3535" s="6"/>
      <c r="Q3535" s="6"/>
      <c r="R3535" s="6"/>
      <c r="S3535" s="6"/>
      <c r="T3535" s="6"/>
      <c r="U3535" s="6"/>
      <c r="V3535" s="6"/>
    </row>
    <row r="3536" spans="2:22" s="77" customFormat="1" x14ac:dyDescent="0.2">
      <c r="B3536" s="128"/>
      <c r="E3536" s="78"/>
      <c r="F3536" s="166"/>
      <c r="G3536" s="78"/>
      <c r="H3536" s="161"/>
      <c r="I3536" s="161"/>
      <c r="J3536" s="161"/>
      <c r="K3536" s="78"/>
      <c r="L3536" s="78"/>
      <c r="M3536" s="78"/>
      <c r="N3536" s="78"/>
      <c r="O3536" s="78"/>
      <c r="P3536" s="6"/>
      <c r="Q3536" s="6"/>
      <c r="R3536" s="6"/>
      <c r="S3536" s="6"/>
      <c r="T3536" s="6"/>
      <c r="U3536" s="6"/>
      <c r="V3536" s="6"/>
    </row>
    <row r="3537" spans="2:22" s="77" customFormat="1" x14ac:dyDescent="0.2">
      <c r="B3537" s="128"/>
      <c r="E3537" s="78"/>
      <c r="F3537" s="166"/>
      <c r="G3537" s="78"/>
      <c r="H3537" s="161"/>
      <c r="I3537" s="161"/>
      <c r="J3537" s="161"/>
      <c r="K3537" s="78"/>
      <c r="L3537" s="78"/>
      <c r="M3537" s="78"/>
      <c r="N3537" s="78"/>
      <c r="O3537" s="78"/>
      <c r="P3537" s="6"/>
      <c r="Q3537" s="6"/>
      <c r="R3537" s="6"/>
      <c r="S3537" s="6"/>
      <c r="T3537" s="6"/>
      <c r="U3537" s="6"/>
      <c r="V3537" s="6"/>
    </row>
    <row r="3538" spans="2:22" s="77" customFormat="1" x14ac:dyDescent="0.2">
      <c r="B3538" s="128"/>
      <c r="E3538" s="78"/>
      <c r="F3538" s="166"/>
      <c r="G3538" s="78"/>
      <c r="H3538" s="161"/>
      <c r="I3538" s="161"/>
      <c r="J3538" s="161"/>
      <c r="K3538" s="78"/>
      <c r="L3538" s="78"/>
      <c r="M3538" s="78"/>
      <c r="N3538" s="78"/>
      <c r="O3538" s="78"/>
      <c r="P3538" s="6"/>
      <c r="Q3538" s="6"/>
      <c r="R3538" s="6"/>
      <c r="S3538" s="6"/>
      <c r="T3538" s="6"/>
      <c r="U3538" s="6"/>
      <c r="V3538" s="6"/>
    </row>
    <row r="3539" spans="2:22" s="77" customFormat="1" x14ac:dyDescent="0.2">
      <c r="B3539" s="128"/>
      <c r="E3539" s="78"/>
      <c r="F3539" s="166"/>
      <c r="G3539" s="78"/>
      <c r="H3539" s="161"/>
      <c r="I3539" s="161"/>
      <c r="J3539" s="161"/>
      <c r="K3539" s="78"/>
      <c r="L3539" s="78"/>
      <c r="M3539" s="78"/>
      <c r="N3539" s="78"/>
      <c r="O3539" s="78"/>
      <c r="P3539" s="6"/>
      <c r="Q3539" s="6"/>
      <c r="R3539" s="6"/>
      <c r="S3539" s="6"/>
      <c r="T3539" s="6"/>
      <c r="U3539" s="6"/>
      <c r="V3539" s="6"/>
    </row>
    <row r="3540" spans="2:22" s="77" customFormat="1" x14ac:dyDescent="0.2">
      <c r="B3540" s="128"/>
      <c r="E3540" s="78"/>
      <c r="F3540" s="166"/>
      <c r="G3540" s="78"/>
      <c r="H3540" s="161"/>
      <c r="I3540" s="161"/>
      <c r="J3540" s="161"/>
      <c r="K3540" s="78"/>
      <c r="L3540" s="78"/>
      <c r="M3540" s="78"/>
      <c r="N3540" s="78"/>
      <c r="O3540" s="78"/>
      <c r="P3540" s="6"/>
      <c r="Q3540" s="6"/>
      <c r="R3540" s="6"/>
      <c r="S3540" s="6"/>
      <c r="T3540" s="6"/>
      <c r="U3540" s="6"/>
      <c r="V3540" s="6"/>
    </row>
    <row r="3541" spans="2:22" s="77" customFormat="1" x14ac:dyDescent="0.2">
      <c r="B3541" s="128"/>
      <c r="E3541" s="78"/>
      <c r="F3541" s="166"/>
      <c r="G3541" s="78"/>
      <c r="H3541" s="161"/>
      <c r="I3541" s="161"/>
      <c r="J3541" s="161"/>
      <c r="K3541" s="78"/>
      <c r="L3541" s="78"/>
      <c r="M3541" s="78"/>
      <c r="N3541" s="78"/>
      <c r="O3541" s="78"/>
      <c r="P3541" s="6"/>
      <c r="Q3541" s="6"/>
      <c r="R3541" s="6"/>
      <c r="S3541" s="6"/>
      <c r="T3541" s="6"/>
      <c r="U3541" s="6"/>
      <c r="V3541" s="6"/>
    </row>
    <row r="3542" spans="2:22" s="77" customFormat="1" x14ac:dyDescent="0.2">
      <c r="B3542" s="128"/>
      <c r="E3542" s="78"/>
      <c r="F3542" s="166"/>
      <c r="G3542" s="78"/>
      <c r="H3542" s="161"/>
      <c r="I3542" s="161"/>
      <c r="J3542" s="161"/>
      <c r="K3542" s="78"/>
      <c r="L3542" s="78"/>
      <c r="M3542" s="78"/>
      <c r="N3542" s="78"/>
      <c r="O3542" s="78"/>
      <c r="P3542" s="6"/>
      <c r="Q3542" s="6"/>
      <c r="R3542" s="6"/>
      <c r="S3542" s="6"/>
      <c r="T3542" s="6"/>
      <c r="U3542" s="6"/>
      <c r="V3542" s="6"/>
    </row>
    <row r="3543" spans="2:22" s="77" customFormat="1" x14ac:dyDescent="0.2">
      <c r="B3543" s="128"/>
      <c r="E3543" s="78"/>
      <c r="F3543" s="166"/>
      <c r="G3543" s="78"/>
      <c r="H3543" s="161"/>
      <c r="I3543" s="161"/>
      <c r="J3543" s="161"/>
      <c r="K3543" s="78"/>
      <c r="L3543" s="78"/>
      <c r="M3543" s="78"/>
      <c r="N3543" s="78"/>
      <c r="O3543" s="78"/>
      <c r="P3543" s="6"/>
      <c r="Q3543" s="6"/>
      <c r="R3543" s="6"/>
      <c r="S3543" s="6"/>
      <c r="T3543" s="6"/>
      <c r="U3543" s="6"/>
      <c r="V3543" s="6"/>
    </row>
    <row r="3544" spans="2:22" s="77" customFormat="1" x14ac:dyDescent="0.2">
      <c r="B3544" s="128"/>
      <c r="E3544" s="78"/>
      <c r="F3544" s="166"/>
      <c r="G3544" s="78"/>
      <c r="H3544" s="161"/>
      <c r="I3544" s="161"/>
      <c r="J3544" s="161"/>
      <c r="K3544" s="78"/>
      <c r="L3544" s="78"/>
      <c r="M3544" s="78"/>
      <c r="N3544" s="78"/>
      <c r="O3544" s="78"/>
      <c r="P3544" s="6"/>
      <c r="Q3544" s="6"/>
      <c r="R3544" s="6"/>
      <c r="S3544" s="6"/>
      <c r="T3544" s="6"/>
      <c r="U3544" s="6"/>
      <c r="V3544" s="6"/>
    </row>
    <row r="3545" spans="2:22" s="77" customFormat="1" x14ac:dyDescent="0.2">
      <c r="B3545" s="128"/>
      <c r="E3545" s="78"/>
      <c r="F3545" s="166"/>
      <c r="G3545" s="78"/>
      <c r="H3545" s="161"/>
      <c r="I3545" s="161"/>
      <c r="J3545" s="161"/>
      <c r="K3545" s="78"/>
      <c r="L3545" s="78"/>
      <c r="M3545" s="78"/>
      <c r="N3545" s="78"/>
      <c r="O3545" s="78"/>
      <c r="P3545" s="6"/>
      <c r="Q3545" s="6"/>
      <c r="R3545" s="6"/>
      <c r="S3545" s="6"/>
      <c r="T3545" s="6"/>
      <c r="U3545" s="6"/>
      <c r="V3545" s="6"/>
    </row>
    <row r="3546" spans="2:22" s="77" customFormat="1" x14ac:dyDescent="0.2">
      <c r="B3546" s="128"/>
      <c r="E3546" s="78"/>
      <c r="F3546" s="166"/>
      <c r="G3546" s="78"/>
      <c r="H3546" s="161"/>
      <c r="I3546" s="161"/>
      <c r="J3546" s="161"/>
      <c r="K3546" s="78"/>
      <c r="L3546" s="78"/>
      <c r="M3546" s="78"/>
      <c r="N3546" s="78"/>
      <c r="O3546" s="78"/>
      <c r="P3546" s="6"/>
      <c r="Q3546" s="6"/>
      <c r="R3546" s="6"/>
      <c r="S3546" s="6"/>
      <c r="T3546" s="6"/>
      <c r="U3546" s="6"/>
      <c r="V3546" s="6"/>
    </row>
    <row r="3547" spans="2:22" s="77" customFormat="1" x14ac:dyDescent="0.2">
      <c r="B3547" s="128"/>
      <c r="E3547" s="78"/>
      <c r="F3547" s="166"/>
      <c r="G3547" s="78"/>
      <c r="H3547" s="161"/>
      <c r="I3547" s="161"/>
      <c r="J3547" s="161"/>
      <c r="K3547" s="78"/>
      <c r="L3547" s="78"/>
      <c r="M3547" s="78"/>
      <c r="N3547" s="78"/>
      <c r="O3547" s="78"/>
      <c r="P3547" s="6"/>
      <c r="Q3547" s="6"/>
      <c r="R3547" s="6"/>
      <c r="S3547" s="6"/>
      <c r="T3547" s="6"/>
      <c r="U3547" s="6"/>
      <c r="V3547" s="6"/>
    </row>
    <row r="3548" spans="2:22" s="77" customFormat="1" x14ac:dyDescent="0.2">
      <c r="B3548" s="128"/>
      <c r="E3548" s="78"/>
      <c r="F3548" s="166"/>
      <c r="G3548" s="78"/>
      <c r="H3548" s="161"/>
      <c r="I3548" s="161"/>
      <c r="J3548" s="161"/>
      <c r="K3548" s="78"/>
      <c r="L3548" s="78"/>
      <c r="M3548" s="78"/>
      <c r="N3548" s="78"/>
      <c r="O3548" s="78"/>
      <c r="P3548" s="6"/>
      <c r="Q3548" s="6"/>
      <c r="R3548" s="6"/>
      <c r="S3548" s="6"/>
      <c r="T3548" s="6"/>
      <c r="U3548" s="6"/>
      <c r="V3548" s="6"/>
    </row>
    <row r="3549" spans="2:22" s="77" customFormat="1" x14ac:dyDescent="0.2">
      <c r="B3549" s="128"/>
      <c r="E3549" s="78"/>
      <c r="F3549" s="166"/>
      <c r="G3549" s="78"/>
      <c r="H3549" s="161"/>
      <c r="I3549" s="161"/>
      <c r="J3549" s="161"/>
      <c r="K3549" s="78"/>
      <c r="L3549" s="78"/>
      <c r="M3549" s="78"/>
      <c r="N3549" s="78"/>
      <c r="O3549" s="78"/>
      <c r="P3549" s="6"/>
      <c r="Q3549" s="6"/>
      <c r="R3549" s="6"/>
      <c r="S3549" s="6"/>
      <c r="T3549" s="6"/>
      <c r="U3549" s="6"/>
      <c r="V3549" s="6"/>
    </row>
    <row r="3550" spans="2:22" s="77" customFormat="1" x14ac:dyDescent="0.2">
      <c r="B3550" s="128"/>
      <c r="E3550" s="78"/>
      <c r="F3550" s="166"/>
      <c r="G3550" s="78"/>
      <c r="H3550" s="161"/>
      <c r="I3550" s="161"/>
      <c r="J3550" s="161"/>
      <c r="K3550" s="78"/>
      <c r="L3550" s="78"/>
      <c r="M3550" s="78"/>
      <c r="N3550" s="78"/>
      <c r="O3550" s="78"/>
      <c r="P3550" s="6"/>
      <c r="Q3550" s="6"/>
      <c r="R3550" s="6"/>
      <c r="S3550" s="6"/>
      <c r="T3550" s="6"/>
      <c r="U3550" s="6"/>
      <c r="V3550" s="6"/>
    </row>
    <row r="3551" spans="2:22" s="77" customFormat="1" x14ac:dyDescent="0.2">
      <c r="B3551" s="128"/>
      <c r="E3551" s="78"/>
      <c r="F3551" s="166"/>
      <c r="G3551" s="78"/>
      <c r="H3551" s="161"/>
      <c r="I3551" s="161"/>
      <c r="J3551" s="161"/>
      <c r="K3551" s="78"/>
      <c r="L3551" s="78"/>
      <c r="M3551" s="78"/>
      <c r="N3551" s="78"/>
      <c r="O3551" s="78"/>
      <c r="P3551" s="6"/>
      <c r="Q3551" s="6"/>
      <c r="R3551" s="6"/>
      <c r="S3551" s="6"/>
      <c r="T3551" s="6"/>
      <c r="U3551" s="6"/>
      <c r="V3551" s="6"/>
    </row>
    <row r="3552" spans="2:22" s="77" customFormat="1" x14ac:dyDescent="0.2">
      <c r="B3552" s="128"/>
      <c r="E3552" s="78"/>
      <c r="F3552" s="166"/>
      <c r="G3552" s="78"/>
      <c r="H3552" s="161"/>
      <c r="I3552" s="161"/>
      <c r="J3552" s="161"/>
      <c r="K3552" s="78"/>
      <c r="L3552" s="78"/>
      <c r="M3552" s="78"/>
      <c r="N3552" s="78"/>
      <c r="O3552" s="78"/>
      <c r="P3552" s="6"/>
      <c r="Q3552" s="6"/>
      <c r="R3552" s="6"/>
      <c r="S3552" s="6"/>
      <c r="T3552" s="6"/>
      <c r="U3552" s="6"/>
      <c r="V3552" s="6"/>
    </row>
    <row r="3553" spans="2:22" s="77" customFormat="1" x14ac:dyDescent="0.2">
      <c r="B3553" s="128"/>
      <c r="E3553" s="78"/>
      <c r="F3553" s="166"/>
      <c r="G3553" s="78"/>
      <c r="H3553" s="161"/>
      <c r="I3553" s="161"/>
      <c r="J3553" s="161"/>
      <c r="K3553" s="78"/>
      <c r="L3553" s="78"/>
      <c r="M3553" s="78"/>
      <c r="N3553" s="78"/>
      <c r="O3553" s="78"/>
      <c r="P3553" s="6"/>
      <c r="Q3553" s="6"/>
      <c r="R3553" s="6"/>
      <c r="S3553" s="6"/>
      <c r="T3553" s="6"/>
      <c r="U3553" s="6"/>
      <c r="V3553" s="6"/>
    </row>
    <row r="3554" spans="2:22" s="77" customFormat="1" x14ac:dyDescent="0.2">
      <c r="B3554" s="128"/>
      <c r="E3554" s="78"/>
      <c r="F3554" s="166"/>
      <c r="G3554" s="78"/>
      <c r="H3554" s="161"/>
      <c r="I3554" s="161"/>
      <c r="J3554" s="161"/>
      <c r="K3554" s="78"/>
      <c r="L3554" s="78"/>
      <c r="M3554" s="78"/>
      <c r="N3554" s="78"/>
      <c r="O3554" s="78"/>
      <c r="P3554" s="6"/>
      <c r="Q3554" s="6"/>
      <c r="R3554" s="6"/>
      <c r="S3554" s="6"/>
      <c r="T3554" s="6"/>
      <c r="U3554" s="6"/>
      <c r="V3554" s="6"/>
    </row>
    <row r="3555" spans="2:22" s="77" customFormat="1" x14ac:dyDescent="0.2">
      <c r="B3555" s="128"/>
      <c r="E3555" s="78"/>
      <c r="F3555" s="166"/>
      <c r="G3555" s="78"/>
      <c r="H3555" s="161"/>
      <c r="I3555" s="161"/>
      <c r="J3555" s="161"/>
      <c r="K3555" s="78"/>
      <c r="L3555" s="78"/>
      <c r="M3555" s="78"/>
      <c r="N3555" s="78"/>
      <c r="O3555" s="78"/>
      <c r="P3555" s="6"/>
      <c r="Q3555" s="6"/>
      <c r="R3555" s="6"/>
      <c r="S3555" s="6"/>
      <c r="T3555" s="6"/>
      <c r="U3555" s="6"/>
      <c r="V3555" s="6"/>
    </row>
    <row r="3556" spans="2:22" s="77" customFormat="1" x14ac:dyDescent="0.2">
      <c r="B3556" s="128"/>
      <c r="E3556" s="78"/>
      <c r="F3556" s="166"/>
      <c r="G3556" s="78"/>
      <c r="H3556" s="161"/>
      <c r="I3556" s="161"/>
      <c r="J3556" s="161"/>
      <c r="K3556" s="78"/>
      <c r="L3556" s="78"/>
      <c r="M3556" s="78"/>
      <c r="N3556" s="78"/>
      <c r="O3556" s="78"/>
      <c r="P3556" s="6"/>
      <c r="Q3556" s="6"/>
      <c r="R3556" s="6"/>
      <c r="S3556" s="6"/>
      <c r="T3556" s="6"/>
      <c r="U3556" s="6"/>
      <c r="V3556" s="6"/>
    </row>
    <row r="3557" spans="2:22" s="77" customFormat="1" x14ac:dyDescent="0.2">
      <c r="B3557" s="128"/>
      <c r="E3557" s="78"/>
      <c r="F3557" s="166"/>
      <c r="G3557" s="78"/>
      <c r="H3557" s="161"/>
      <c r="I3557" s="161"/>
      <c r="J3557" s="161"/>
      <c r="K3557" s="78"/>
      <c r="L3557" s="78"/>
      <c r="M3557" s="78"/>
      <c r="N3557" s="78"/>
      <c r="O3557" s="78"/>
      <c r="P3557" s="6"/>
      <c r="Q3557" s="6"/>
      <c r="R3557" s="6"/>
      <c r="S3557" s="6"/>
      <c r="T3557" s="6"/>
      <c r="U3557" s="6"/>
      <c r="V3557" s="6"/>
    </row>
    <row r="3558" spans="2:22" s="77" customFormat="1" x14ac:dyDescent="0.2">
      <c r="B3558" s="128"/>
      <c r="E3558" s="78"/>
      <c r="F3558" s="166"/>
      <c r="G3558" s="78"/>
      <c r="H3558" s="161"/>
      <c r="I3558" s="161"/>
      <c r="J3558" s="161"/>
      <c r="K3558" s="78"/>
      <c r="L3558" s="78"/>
      <c r="M3558" s="78"/>
      <c r="N3558" s="78"/>
      <c r="O3558" s="78"/>
      <c r="P3558" s="6"/>
      <c r="Q3558" s="6"/>
      <c r="R3558" s="6"/>
      <c r="S3558" s="6"/>
      <c r="T3558" s="6"/>
      <c r="U3558" s="6"/>
      <c r="V3558" s="6"/>
    </row>
    <row r="3559" spans="2:22" s="77" customFormat="1" x14ac:dyDescent="0.2">
      <c r="B3559" s="128"/>
      <c r="E3559" s="78"/>
      <c r="F3559" s="166"/>
      <c r="G3559" s="78"/>
      <c r="H3559" s="161"/>
      <c r="I3559" s="161"/>
      <c r="J3559" s="161"/>
      <c r="K3559" s="78"/>
      <c r="L3559" s="78"/>
      <c r="M3559" s="78"/>
      <c r="N3559" s="78"/>
      <c r="O3559" s="78"/>
      <c r="P3559" s="6"/>
      <c r="Q3559" s="6"/>
      <c r="R3559" s="6"/>
      <c r="S3559" s="6"/>
      <c r="T3559" s="6"/>
      <c r="U3559" s="6"/>
      <c r="V3559" s="6"/>
    </row>
    <row r="3560" spans="2:22" s="77" customFormat="1" x14ac:dyDescent="0.2">
      <c r="B3560" s="128"/>
      <c r="E3560" s="78"/>
      <c r="F3560" s="166"/>
      <c r="G3560" s="78"/>
      <c r="H3560" s="161"/>
      <c r="I3560" s="161"/>
      <c r="J3560" s="161"/>
      <c r="K3560" s="78"/>
      <c r="L3560" s="78"/>
      <c r="M3560" s="78"/>
      <c r="N3560" s="78"/>
      <c r="O3560" s="78"/>
      <c r="P3560" s="6"/>
      <c r="Q3560" s="6"/>
      <c r="R3560" s="6"/>
      <c r="S3560" s="6"/>
      <c r="T3560" s="6"/>
      <c r="U3560" s="6"/>
      <c r="V3560" s="6"/>
    </row>
    <row r="3561" spans="2:22" s="77" customFormat="1" x14ac:dyDescent="0.2">
      <c r="B3561" s="128"/>
      <c r="E3561" s="78"/>
      <c r="F3561" s="166"/>
      <c r="G3561" s="78"/>
      <c r="H3561" s="161"/>
      <c r="I3561" s="161"/>
      <c r="J3561" s="161"/>
      <c r="K3561" s="78"/>
      <c r="L3561" s="78"/>
      <c r="M3561" s="78"/>
      <c r="N3561" s="78"/>
      <c r="O3561" s="78"/>
      <c r="P3561" s="6"/>
      <c r="Q3561" s="6"/>
      <c r="R3561" s="6"/>
      <c r="S3561" s="6"/>
      <c r="T3561" s="6"/>
      <c r="U3561" s="6"/>
      <c r="V3561" s="6"/>
    </row>
    <row r="3562" spans="2:22" s="77" customFormat="1" x14ac:dyDescent="0.2">
      <c r="B3562" s="128"/>
      <c r="E3562" s="78"/>
      <c r="F3562" s="166"/>
      <c r="G3562" s="78"/>
      <c r="H3562" s="161"/>
      <c r="I3562" s="161"/>
      <c r="J3562" s="161"/>
      <c r="K3562" s="78"/>
      <c r="L3562" s="78"/>
      <c r="M3562" s="78"/>
      <c r="N3562" s="78"/>
      <c r="O3562" s="78"/>
      <c r="P3562" s="6"/>
      <c r="Q3562" s="6"/>
      <c r="R3562" s="6"/>
      <c r="S3562" s="6"/>
      <c r="T3562" s="6"/>
      <c r="U3562" s="6"/>
      <c r="V3562" s="6"/>
    </row>
    <row r="3563" spans="2:22" s="77" customFormat="1" x14ac:dyDescent="0.2">
      <c r="B3563" s="128"/>
      <c r="E3563" s="78"/>
      <c r="F3563" s="166"/>
      <c r="G3563" s="78"/>
      <c r="H3563" s="161"/>
      <c r="I3563" s="161"/>
      <c r="J3563" s="161"/>
      <c r="K3563" s="78"/>
      <c r="L3563" s="78"/>
      <c r="M3563" s="78"/>
      <c r="N3563" s="78"/>
      <c r="O3563" s="78"/>
      <c r="P3563" s="6"/>
      <c r="Q3563" s="6"/>
      <c r="R3563" s="6"/>
      <c r="S3563" s="6"/>
      <c r="T3563" s="6"/>
      <c r="U3563" s="6"/>
      <c r="V3563" s="6"/>
    </row>
    <row r="3564" spans="2:22" s="77" customFormat="1" x14ac:dyDescent="0.2">
      <c r="B3564" s="128"/>
      <c r="E3564" s="78"/>
      <c r="F3564" s="166"/>
      <c r="G3564" s="78"/>
      <c r="H3564" s="161"/>
      <c r="I3564" s="161"/>
      <c r="J3564" s="161"/>
      <c r="K3564" s="78"/>
      <c r="L3564" s="78"/>
      <c r="M3564" s="78"/>
      <c r="N3564" s="78"/>
      <c r="O3564" s="78"/>
      <c r="P3564" s="6"/>
      <c r="Q3564" s="6"/>
      <c r="R3564" s="6"/>
      <c r="S3564" s="6"/>
      <c r="T3564" s="6"/>
      <c r="U3564" s="6"/>
      <c r="V3564" s="6"/>
    </row>
    <row r="3565" spans="2:22" s="77" customFormat="1" x14ac:dyDescent="0.2">
      <c r="B3565" s="128"/>
      <c r="E3565" s="78"/>
      <c r="F3565" s="166"/>
      <c r="G3565" s="78"/>
      <c r="H3565" s="161"/>
      <c r="I3565" s="161"/>
      <c r="J3565" s="161"/>
      <c r="K3565" s="78"/>
      <c r="L3565" s="78"/>
      <c r="M3565" s="78"/>
      <c r="N3565" s="78"/>
      <c r="O3565" s="78"/>
      <c r="P3565" s="6"/>
      <c r="Q3565" s="6"/>
      <c r="R3565" s="6"/>
      <c r="S3565" s="6"/>
      <c r="T3565" s="6"/>
      <c r="U3565" s="6"/>
      <c r="V3565" s="6"/>
    </row>
    <row r="3566" spans="2:22" s="77" customFormat="1" x14ac:dyDescent="0.2">
      <c r="B3566" s="128"/>
      <c r="E3566" s="78"/>
      <c r="F3566" s="166"/>
      <c r="G3566" s="78"/>
      <c r="H3566" s="161"/>
      <c r="I3566" s="161"/>
      <c r="J3566" s="161"/>
      <c r="K3566" s="78"/>
      <c r="L3566" s="78"/>
      <c r="M3566" s="78"/>
      <c r="N3566" s="78"/>
      <c r="O3566" s="78"/>
      <c r="P3566" s="6"/>
      <c r="Q3566" s="6"/>
      <c r="R3566" s="6"/>
      <c r="S3566" s="6"/>
      <c r="T3566" s="6"/>
      <c r="U3566" s="6"/>
      <c r="V3566" s="6"/>
    </row>
    <row r="3567" spans="2:22" s="77" customFormat="1" x14ac:dyDescent="0.2">
      <c r="B3567" s="128"/>
      <c r="E3567" s="78"/>
      <c r="F3567" s="166"/>
      <c r="G3567" s="78"/>
      <c r="H3567" s="161"/>
      <c r="I3567" s="161"/>
      <c r="J3567" s="161"/>
      <c r="K3567" s="78"/>
      <c r="L3567" s="78"/>
      <c r="M3567" s="78"/>
      <c r="N3567" s="78"/>
      <c r="O3567" s="78"/>
      <c r="P3567" s="6"/>
      <c r="Q3567" s="6"/>
      <c r="R3567" s="6"/>
      <c r="S3567" s="6"/>
      <c r="T3567" s="6"/>
      <c r="U3567" s="6"/>
      <c r="V3567" s="6"/>
    </row>
    <row r="3568" spans="2:22" s="77" customFormat="1" x14ac:dyDescent="0.2">
      <c r="B3568" s="128"/>
      <c r="E3568" s="78"/>
      <c r="F3568" s="166"/>
      <c r="G3568" s="78"/>
      <c r="H3568" s="161"/>
      <c r="I3568" s="161"/>
      <c r="J3568" s="161"/>
      <c r="K3568" s="78"/>
      <c r="L3568" s="78"/>
      <c r="M3568" s="78"/>
      <c r="N3568" s="78"/>
      <c r="O3568" s="78"/>
      <c r="P3568" s="6"/>
      <c r="Q3568" s="6"/>
      <c r="R3568" s="6"/>
      <c r="S3568" s="6"/>
      <c r="T3568" s="6"/>
      <c r="U3568" s="6"/>
      <c r="V3568" s="6"/>
    </row>
    <row r="3569" spans="2:22" s="77" customFormat="1" x14ac:dyDescent="0.2">
      <c r="B3569" s="128"/>
      <c r="E3569" s="78"/>
      <c r="F3569" s="166"/>
      <c r="G3569" s="78"/>
      <c r="H3569" s="161"/>
      <c r="I3569" s="161"/>
      <c r="J3569" s="161"/>
      <c r="K3569" s="78"/>
      <c r="L3569" s="78"/>
      <c r="M3569" s="78"/>
      <c r="N3569" s="78"/>
      <c r="O3569" s="78"/>
      <c r="P3569" s="6"/>
      <c r="Q3569" s="6"/>
      <c r="R3569" s="6"/>
      <c r="S3569" s="6"/>
      <c r="T3569" s="6"/>
      <c r="U3569" s="6"/>
      <c r="V3569" s="6"/>
    </row>
    <row r="3570" spans="2:22" s="77" customFormat="1" x14ac:dyDescent="0.2">
      <c r="B3570" s="128"/>
      <c r="E3570" s="78"/>
      <c r="F3570" s="166"/>
      <c r="G3570" s="78"/>
      <c r="H3570" s="161"/>
      <c r="I3570" s="161"/>
      <c r="J3570" s="161"/>
      <c r="K3570" s="78"/>
      <c r="L3570" s="78"/>
      <c r="M3570" s="78"/>
      <c r="N3570" s="78"/>
      <c r="O3570" s="78"/>
      <c r="P3570" s="6"/>
      <c r="Q3570" s="6"/>
      <c r="R3570" s="6"/>
      <c r="S3570" s="6"/>
      <c r="T3570" s="6"/>
      <c r="U3570" s="6"/>
      <c r="V3570" s="6"/>
    </row>
    <row r="3571" spans="2:22" s="77" customFormat="1" x14ac:dyDescent="0.2">
      <c r="B3571" s="128"/>
      <c r="E3571" s="78"/>
      <c r="F3571" s="166"/>
      <c r="G3571" s="78"/>
      <c r="H3571" s="161"/>
      <c r="I3571" s="161"/>
      <c r="J3571" s="161"/>
      <c r="K3571" s="78"/>
      <c r="L3571" s="78"/>
      <c r="M3571" s="78"/>
      <c r="N3571" s="78"/>
      <c r="O3571" s="78"/>
      <c r="P3571" s="6"/>
      <c r="Q3571" s="6"/>
      <c r="R3571" s="6"/>
      <c r="S3571" s="6"/>
      <c r="T3571" s="6"/>
      <c r="U3571" s="6"/>
      <c r="V3571" s="6"/>
    </row>
    <row r="3572" spans="2:22" s="77" customFormat="1" x14ac:dyDescent="0.2">
      <c r="B3572" s="128"/>
      <c r="E3572" s="78"/>
      <c r="F3572" s="166"/>
      <c r="G3572" s="78"/>
      <c r="H3572" s="161"/>
      <c r="I3572" s="161"/>
      <c r="J3572" s="161"/>
      <c r="K3572" s="78"/>
      <c r="L3572" s="78"/>
      <c r="M3572" s="78"/>
      <c r="N3572" s="78"/>
      <c r="O3572" s="78"/>
      <c r="P3572" s="6"/>
      <c r="Q3572" s="6"/>
      <c r="R3572" s="6"/>
      <c r="S3572" s="6"/>
      <c r="T3572" s="6"/>
      <c r="U3572" s="6"/>
      <c r="V3572" s="6"/>
    </row>
    <row r="3573" spans="2:22" s="77" customFormat="1" x14ac:dyDescent="0.2">
      <c r="B3573" s="128"/>
      <c r="E3573" s="78"/>
      <c r="F3573" s="166"/>
      <c r="G3573" s="78"/>
      <c r="H3573" s="161"/>
      <c r="I3573" s="161"/>
      <c r="J3573" s="161"/>
      <c r="K3573" s="78"/>
      <c r="L3573" s="78"/>
      <c r="M3573" s="78"/>
      <c r="N3573" s="78"/>
      <c r="O3573" s="78"/>
      <c r="P3573" s="6"/>
      <c r="Q3573" s="6"/>
      <c r="R3573" s="6"/>
      <c r="S3573" s="6"/>
      <c r="T3573" s="6"/>
      <c r="U3573" s="6"/>
      <c r="V3573" s="6"/>
    </row>
    <row r="3574" spans="2:22" s="77" customFormat="1" x14ac:dyDescent="0.2">
      <c r="B3574" s="128"/>
      <c r="E3574" s="78"/>
      <c r="F3574" s="166"/>
      <c r="G3574" s="78"/>
      <c r="H3574" s="161"/>
      <c r="I3574" s="161"/>
      <c r="J3574" s="161"/>
      <c r="K3574" s="78"/>
      <c r="L3574" s="78"/>
      <c r="M3574" s="78"/>
      <c r="N3574" s="78"/>
      <c r="O3574" s="78"/>
      <c r="P3574" s="6"/>
      <c r="Q3574" s="6"/>
      <c r="R3574" s="6"/>
      <c r="S3574" s="6"/>
      <c r="T3574" s="6"/>
      <c r="U3574" s="6"/>
      <c r="V3574" s="6"/>
    </row>
    <row r="3575" spans="2:22" s="77" customFormat="1" x14ac:dyDescent="0.2">
      <c r="B3575" s="128"/>
      <c r="E3575" s="78"/>
      <c r="F3575" s="166"/>
      <c r="G3575" s="78"/>
      <c r="H3575" s="161"/>
      <c r="I3575" s="161"/>
      <c r="J3575" s="161"/>
      <c r="K3575" s="78"/>
      <c r="L3575" s="78"/>
      <c r="M3575" s="78"/>
      <c r="N3575" s="78"/>
      <c r="O3575" s="78"/>
      <c r="P3575" s="6"/>
      <c r="Q3575" s="6"/>
      <c r="R3575" s="6"/>
      <c r="S3575" s="6"/>
      <c r="T3575" s="6"/>
      <c r="U3575" s="6"/>
      <c r="V3575" s="6"/>
    </row>
    <row r="3576" spans="2:22" s="77" customFormat="1" x14ac:dyDescent="0.2">
      <c r="B3576" s="128"/>
      <c r="E3576" s="78"/>
      <c r="F3576" s="166"/>
      <c r="G3576" s="78"/>
      <c r="H3576" s="161"/>
      <c r="I3576" s="161"/>
      <c r="J3576" s="161"/>
      <c r="K3576" s="78"/>
      <c r="L3576" s="78"/>
      <c r="M3576" s="78"/>
      <c r="N3576" s="78"/>
      <c r="O3576" s="78"/>
      <c r="P3576" s="6"/>
      <c r="Q3576" s="6"/>
      <c r="R3576" s="6"/>
      <c r="S3576" s="6"/>
      <c r="T3576" s="6"/>
      <c r="U3576" s="6"/>
      <c r="V3576" s="6"/>
    </row>
    <row r="3577" spans="2:22" s="77" customFormat="1" x14ac:dyDescent="0.2">
      <c r="B3577" s="128"/>
      <c r="E3577" s="78"/>
      <c r="F3577" s="166"/>
      <c r="G3577" s="78"/>
      <c r="H3577" s="161"/>
      <c r="I3577" s="161"/>
      <c r="J3577" s="161"/>
      <c r="K3577" s="78"/>
      <c r="L3577" s="78"/>
      <c r="M3577" s="78"/>
      <c r="N3577" s="78"/>
      <c r="O3577" s="78"/>
      <c r="P3577" s="6"/>
      <c r="Q3577" s="6"/>
      <c r="R3577" s="6"/>
      <c r="S3577" s="6"/>
      <c r="T3577" s="6"/>
      <c r="U3577" s="6"/>
      <c r="V3577" s="6"/>
    </row>
    <row r="3578" spans="2:22" s="77" customFormat="1" x14ac:dyDescent="0.2">
      <c r="B3578" s="128"/>
      <c r="E3578" s="78"/>
      <c r="F3578" s="166"/>
      <c r="G3578" s="78"/>
      <c r="H3578" s="161"/>
      <c r="I3578" s="161"/>
      <c r="J3578" s="161"/>
      <c r="K3578" s="78"/>
      <c r="L3578" s="78"/>
      <c r="M3578" s="78"/>
      <c r="N3578" s="78"/>
      <c r="O3578" s="78"/>
      <c r="P3578" s="6"/>
      <c r="Q3578" s="6"/>
      <c r="R3578" s="6"/>
      <c r="S3578" s="6"/>
      <c r="T3578" s="6"/>
      <c r="U3578" s="6"/>
      <c r="V3578" s="6"/>
    </row>
    <row r="3579" spans="2:22" s="77" customFormat="1" x14ac:dyDescent="0.2">
      <c r="B3579" s="128"/>
      <c r="E3579" s="78"/>
      <c r="F3579" s="166"/>
      <c r="G3579" s="78"/>
      <c r="H3579" s="161"/>
      <c r="I3579" s="161"/>
      <c r="J3579" s="161"/>
      <c r="K3579" s="78"/>
      <c r="L3579" s="78"/>
      <c r="M3579" s="78"/>
      <c r="N3579" s="78"/>
      <c r="O3579" s="78"/>
      <c r="P3579" s="6"/>
      <c r="Q3579" s="6"/>
      <c r="R3579" s="6"/>
      <c r="S3579" s="6"/>
      <c r="T3579" s="6"/>
      <c r="U3579" s="6"/>
      <c r="V3579" s="6"/>
    </row>
    <row r="3580" spans="2:22" s="77" customFormat="1" x14ac:dyDescent="0.2">
      <c r="B3580" s="128"/>
      <c r="E3580" s="78"/>
      <c r="F3580" s="166"/>
      <c r="G3580" s="78"/>
      <c r="H3580" s="161"/>
      <c r="I3580" s="161"/>
      <c r="J3580" s="161"/>
      <c r="K3580" s="78"/>
      <c r="L3580" s="78"/>
      <c r="M3580" s="78"/>
      <c r="N3580" s="78"/>
      <c r="O3580" s="78"/>
      <c r="P3580" s="6"/>
      <c r="Q3580" s="6"/>
      <c r="R3580" s="6"/>
      <c r="S3580" s="6"/>
      <c r="T3580" s="6"/>
      <c r="U3580" s="6"/>
      <c r="V3580" s="6"/>
    </row>
    <row r="3581" spans="2:22" s="77" customFormat="1" x14ac:dyDescent="0.2">
      <c r="B3581" s="128"/>
      <c r="E3581" s="78"/>
      <c r="F3581" s="166"/>
      <c r="G3581" s="78"/>
      <c r="H3581" s="161"/>
      <c r="I3581" s="161"/>
      <c r="J3581" s="161"/>
      <c r="K3581" s="78"/>
      <c r="L3581" s="78"/>
      <c r="M3581" s="78"/>
      <c r="N3581" s="78"/>
      <c r="O3581" s="78"/>
      <c r="P3581" s="6"/>
      <c r="Q3581" s="6"/>
      <c r="R3581" s="6"/>
      <c r="S3581" s="6"/>
      <c r="T3581" s="6"/>
      <c r="U3581" s="6"/>
      <c r="V3581" s="6"/>
    </row>
    <row r="3582" spans="2:22" s="77" customFormat="1" x14ac:dyDescent="0.2">
      <c r="B3582" s="128"/>
      <c r="E3582" s="78"/>
      <c r="F3582" s="166"/>
      <c r="G3582" s="78"/>
      <c r="H3582" s="161"/>
      <c r="I3582" s="161"/>
      <c r="J3582" s="161"/>
      <c r="K3582" s="78"/>
      <c r="L3582" s="78"/>
      <c r="M3582" s="78"/>
      <c r="N3582" s="78"/>
      <c r="O3582" s="78"/>
      <c r="P3582" s="6"/>
      <c r="Q3582" s="6"/>
      <c r="R3582" s="6"/>
      <c r="S3582" s="6"/>
      <c r="T3582" s="6"/>
      <c r="U3582" s="6"/>
      <c r="V3582" s="6"/>
    </row>
    <row r="3583" spans="2:22" s="77" customFormat="1" x14ac:dyDescent="0.2">
      <c r="B3583" s="128"/>
      <c r="E3583" s="78"/>
      <c r="F3583" s="166"/>
      <c r="G3583" s="78"/>
      <c r="H3583" s="161"/>
      <c r="I3583" s="161"/>
      <c r="J3583" s="161"/>
      <c r="K3583" s="78"/>
      <c r="L3583" s="78"/>
      <c r="M3583" s="78"/>
      <c r="N3583" s="78"/>
      <c r="O3583" s="78"/>
      <c r="P3583" s="6"/>
      <c r="Q3583" s="6"/>
      <c r="R3583" s="6"/>
      <c r="S3583" s="6"/>
      <c r="T3583" s="6"/>
      <c r="U3583" s="6"/>
      <c r="V3583" s="6"/>
    </row>
    <row r="3584" spans="2:22" s="77" customFormat="1" x14ac:dyDescent="0.2">
      <c r="B3584" s="128"/>
      <c r="E3584" s="78"/>
      <c r="F3584" s="166"/>
      <c r="G3584" s="78"/>
      <c r="H3584" s="161"/>
      <c r="I3584" s="161"/>
      <c r="J3584" s="161"/>
      <c r="K3584" s="78"/>
      <c r="L3584" s="78"/>
      <c r="M3584" s="78"/>
      <c r="N3584" s="78"/>
      <c r="O3584" s="78"/>
      <c r="P3584" s="6"/>
      <c r="Q3584" s="6"/>
      <c r="R3584" s="6"/>
      <c r="S3584" s="6"/>
      <c r="T3584" s="6"/>
      <c r="U3584" s="6"/>
      <c r="V3584" s="6"/>
    </row>
    <row r="3585" spans="2:22" s="77" customFormat="1" x14ac:dyDescent="0.2">
      <c r="B3585" s="128"/>
      <c r="E3585" s="78"/>
      <c r="F3585" s="166"/>
      <c r="G3585" s="78"/>
      <c r="H3585" s="161"/>
      <c r="I3585" s="161"/>
      <c r="J3585" s="161"/>
      <c r="K3585" s="78"/>
      <c r="L3585" s="78"/>
      <c r="M3585" s="78"/>
      <c r="N3585" s="78"/>
      <c r="O3585" s="78"/>
      <c r="P3585" s="6"/>
      <c r="Q3585" s="6"/>
      <c r="R3585" s="6"/>
      <c r="S3585" s="6"/>
      <c r="T3585" s="6"/>
      <c r="U3585" s="6"/>
      <c r="V3585" s="6"/>
    </row>
    <row r="3586" spans="2:22" s="77" customFormat="1" x14ac:dyDescent="0.2">
      <c r="B3586" s="128"/>
      <c r="E3586" s="78"/>
      <c r="F3586" s="166"/>
      <c r="G3586" s="78"/>
      <c r="H3586" s="161"/>
      <c r="I3586" s="161"/>
      <c r="J3586" s="161"/>
      <c r="K3586" s="78"/>
      <c r="L3586" s="78"/>
      <c r="M3586" s="78"/>
      <c r="N3586" s="78"/>
      <c r="O3586" s="78"/>
      <c r="P3586" s="6"/>
      <c r="Q3586" s="6"/>
      <c r="R3586" s="6"/>
      <c r="S3586" s="6"/>
      <c r="T3586" s="6"/>
      <c r="U3586" s="6"/>
      <c r="V3586" s="6"/>
    </row>
    <row r="3587" spans="2:22" s="77" customFormat="1" x14ac:dyDescent="0.2">
      <c r="B3587" s="128"/>
      <c r="E3587" s="78"/>
      <c r="F3587" s="166"/>
      <c r="G3587" s="78"/>
      <c r="H3587" s="161"/>
      <c r="I3587" s="161"/>
      <c r="J3587" s="161"/>
      <c r="K3587" s="78"/>
      <c r="L3587" s="78"/>
      <c r="M3587" s="78"/>
      <c r="N3587" s="78"/>
      <c r="O3587" s="78"/>
      <c r="P3587" s="6"/>
      <c r="Q3587" s="6"/>
      <c r="R3587" s="6"/>
      <c r="S3587" s="6"/>
      <c r="T3587" s="6"/>
      <c r="U3587" s="6"/>
      <c r="V3587" s="6"/>
    </row>
    <row r="3588" spans="2:22" s="77" customFormat="1" x14ac:dyDescent="0.2">
      <c r="B3588" s="128"/>
      <c r="E3588" s="78"/>
      <c r="F3588" s="166"/>
      <c r="G3588" s="78"/>
      <c r="H3588" s="161"/>
      <c r="I3588" s="161"/>
      <c r="J3588" s="161"/>
      <c r="K3588" s="78"/>
      <c r="L3588" s="78"/>
      <c r="M3588" s="78"/>
      <c r="N3588" s="78"/>
      <c r="O3588" s="78"/>
      <c r="P3588" s="6"/>
      <c r="Q3588" s="6"/>
      <c r="R3588" s="6"/>
      <c r="S3588" s="6"/>
      <c r="T3588" s="6"/>
      <c r="U3588" s="6"/>
      <c r="V3588" s="6"/>
    </row>
    <row r="3589" spans="2:22" s="77" customFormat="1" x14ac:dyDescent="0.2">
      <c r="B3589" s="128"/>
      <c r="E3589" s="78"/>
      <c r="F3589" s="166"/>
      <c r="G3589" s="78"/>
      <c r="H3589" s="161"/>
      <c r="I3589" s="161"/>
      <c r="J3589" s="161"/>
      <c r="K3589" s="78"/>
      <c r="L3589" s="78"/>
      <c r="M3589" s="78"/>
      <c r="N3589" s="78"/>
      <c r="O3589" s="78"/>
      <c r="P3589" s="6"/>
      <c r="Q3589" s="6"/>
      <c r="R3589" s="6"/>
      <c r="S3589" s="6"/>
      <c r="T3589" s="6"/>
      <c r="U3589" s="6"/>
      <c r="V3589" s="6"/>
    </row>
    <row r="3590" spans="2:22" s="77" customFormat="1" x14ac:dyDescent="0.2">
      <c r="B3590" s="128"/>
      <c r="E3590" s="78"/>
      <c r="F3590" s="166"/>
      <c r="G3590" s="78"/>
      <c r="H3590" s="161"/>
      <c r="I3590" s="161"/>
      <c r="J3590" s="161"/>
      <c r="K3590" s="78"/>
      <c r="L3590" s="78"/>
      <c r="M3590" s="78"/>
      <c r="N3590" s="78"/>
      <c r="O3590" s="78"/>
      <c r="P3590" s="6"/>
      <c r="Q3590" s="6"/>
      <c r="R3590" s="6"/>
      <c r="S3590" s="6"/>
      <c r="T3590" s="6"/>
      <c r="U3590" s="6"/>
      <c r="V3590" s="6"/>
    </row>
    <row r="3591" spans="2:22" s="77" customFormat="1" x14ac:dyDescent="0.2">
      <c r="B3591" s="128"/>
      <c r="E3591" s="78"/>
      <c r="F3591" s="166"/>
      <c r="G3591" s="78"/>
      <c r="H3591" s="161"/>
      <c r="I3591" s="161"/>
      <c r="J3591" s="161"/>
      <c r="K3591" s="78"/>
      <c r="L3591" s="78"/>
      <c r="M3591" s="78"/>
      <c r="N3591" s="78"/>
      <c r="O3591" s="78"/>
      <c r="P3591" s="6"/>
      <c r="Q3591" s="6"/>
      <c r="R3591" s="6"/>
      <c r="S3591" s="6"/>
      <c r="T3591" s="6"/>
      <c r="U3591" s="6"/>
      <c r="V3591" s="6"/>
    </row>
    <row r="3592" spans="2:22" s="77" customFormat="1" x14ac:dyDescent="0.2">
      <c r="B3592" s="128"/>
      <c r="E3592" s="78"/>
      <c r="F3592" s="166"/>
      <c r="G3592" s="78"/>
      <c r="H3592" s="161"/>
      <c r="I3592" s="161"/>
      <c r="J3592" s="161"/>
      <c r="K3592" s="78"/>
      <c r="L3592" s="78"/>
      <c r="M3592" s="78"/>
      <c r="N3592" s="78"/>
      <c r="O3592" s="78"/>
      <c r="P3592" s="6"/>
      <c r="Q3592" s="6"/>
      <c r="R3592" s="6"/>
      <c r="S3592" s="6"/>
      <c r="T3592" s="6"/>
      <c r="U3592" s="6"/>
      <c r="V3592" s="6"/>
    </row>
    <row r="3593" spans="2:22" s="77" customFormat="1" x14ac:dyDescent="0.2">
      <c r="B3593" s="128"/>
      <c r="E3593" s="78"/>
      <c r="F3593" s="166"/>
      <c r="G3593" s="78"/>
      <c r="H3593" s="161"/>
      <c r="I3593" s="161"/>
      <c r="J3593" s="161"/>
      <c r="K3593" s="78"/>
      <c r="L3593" s="78"/>
      <c r="M3593" s="78"/>
      <c r="N3593" s="78"/>
      <c r="O3593" s="78"/>
      <c r="P3593" s="6"/>
      <c r="Q3593" s="6"/>
      <c r="R3593" s="6"/>
      <c r="S3593" s="6"/>
      <c r="T3593" s="6"/>
      <c r="U3593" s="6"/>
      <c r="V3593" s="6"/>
    </row>
    <row r="3594" spans="2:22" s="77" customFormat="1" x14ac:dyDescent="0.2">
      <c r="B3594" s="128"/>
      <c r="E3594" s="78"/>
      <c r="F3594" s="166"/>
      <c r="G3594" s="78"/>
      <c r="H3594" s="161"/>
      <c r="I3594" s="161"/>
      <c r="J3594" s="161"/>
      <c r="K3594" s="78"/>
      <c r="L3594" s="78"/>
      <c r="M3594" s="78"/>
      <c r="N3594" s="78"/>
      <c r="O3594" s="78"/>
      <c r="P3594" s="6"/>
      <c r="Q3594" s="6"/>
      <c r="R3594" s="6"/>
      <c r="S3594" s="6"/>
      <c r="T3594" s="6"/>
      <c r="U3594" s="6"/>
      <c r="V3594" s="6"/>
    </row>
    <row r="3595" spans="2:22" s="77" customFormat="1" x14ac:dyDescent="0.2">
      <c r="B3595" s="128"/>
      <c r="E3595" s="78"/>
      <c r="F3595" s="166"/>
      <c r="G3595" s="78"/>
      <c r="H3595" s="161"/>
      <c r="I3595" s="161"/>
      <c r="J3595" s="161"/>
      <c r="K3595" s="78"/>
      <c r="L3595" s="78"/>
      <c r="M3595" s="78"/>
      <c r="N3595" s="78"/>
      <c r="O3595" s="78"/>
      <c r="P3595" s="6"/>
      <c r="Q3595" s="6"/>
      <c r="R3595" s="6"/>
      <c r="S3595" s="6"/>
      <c r="T3595" s="6"/>
      <c r="U3595" s="6"/>
      <c r="V3595" s="6"/>
    </row>
    <row r="3596" spans="2:22" s="77" customFormat="1" x14ac:dyDescent="0.2">
      <c r="B3596" s="128"/>
      <c r="E3596" s="78"/>
      <c r="F3596" s="166"/>
      <c r="G3596" s="78"/>
      <c r="H3596" s="161"/>
      <c r="I3596" s="161"/>
      <c r="J3596" s="161"/>
      <c r="K3596" s="78"/>
      <c r="L3596" s="78"/>
      <c r="M3596" s="78"/>
      <c r="N3596" s="78"/>
      <c r="O3596" s="78"/>
      <c r="P3596" s="6"/>
      <c r="Q3596" s="6"/>
      <c r="R3596" s="6"/>
      <c r="S3596" s="6"/>
      <c r="T3596" s="6"/>
      <c r="U3596" s="6"/>
      <c r="V3596" s="6"/>
    </row>
    <row r="3597" spans="2:22" s="77" customFormat="1" x14ac:dyDescent="0.2">
      <c r="B3597" s="128"/>
      <c r="E3597" s="78"/>
      <c r="F3597" s="166"/>
      <c r="G3597" s="78"/>
      <c r="H3597" s="161"/>
      <c r="I3597" s="161"/>
      <c r="J3597" s="161"/>
      <c r="K3597" s="78"/>
      <c r="L3597" s="78"/>
      <c r="M3597" s="78"/>
      <c r="N3597" s="78"/>
      <c r="O3597" s="78"/>
      <c r="P3597" s="6"/>
      <c r="Q3597" s="6"/>
      <c r="R3597" s="6"/>
      <c r="S3597" s="6"/>
      <c r="T3597" s="6"/>
      <c r="U3597" s="6"/>
      <c r="V3597" s="6"/>
    </row>
    <row r="3598" spans="2:22" s="77" customFormat="1" x14ac:dyDescent="0.2">
      <c r="B3598" s="128"/>
      <c r="E3598" s="78"/>
      <c r="F3598" s="166"/>
      <c r="G3598" s="78"/>
      <c r="H3598" s="161"/>
      <c r="I3598" s="161"/>
      <c r="J3598" s="161"/>
      <c r="K3598" s="78"/>
      <c r="L3598" s="78"/>
      <c r="M3598" s="78"/>
      <c r="N3598" s="78"/>
      <c r="O3598" s="78"/>
      <c r="P3598" s="6"/>
      <c r="Q3598" s="6"/>
      <c r="R3598" s="6"/>
      <c r="S3598" s="6"/>
      <c r="T3598" s="6"/>
      <c r="U3598" s="6"/>
      <c r="V3598" s="6"/>
    </row>
    <row r="3599" spans="2:22" s="77" customFormat="1" x14ac:dyDescent="0.2">
      <c r="B3599" s="128"/>
      <c r="E3599" s="78"/>
      <c r="F3599" s="166"/>
      <c r="G3599" s="78"/>
      <c r="H3599" s="161"/>
      <c r="I3599" s="161"/>
      <c r="J3599" s="161"/>
      <c r="K3599" s="78"/>
      <c r="L3599" s="78"/>
      <c r="M3599" s="78"/>
      <c r="N3599" s="78"/>
      <c r="O3599" s="78"/>
      <c r="P3599" s="6"/>
      <c r="Q3599" s="6"/>
      <c r="R3599" s="6"/>
      <c r="S3599" s="6"/>
      <c r="T3599" s="6"/>
      <c r="U3599" s="6"/>
      <c r="V3599" s="6"/>
    </row>
    <row r="3600" spans="2:22" s="77" customFormat="1" x14ac:dyDescent="0.2">
      <c r="B3600" s="128"/>
      <c r="E3600" s="78"/>
      <c r="F3600" s="166"/>
      <c r="G3600" s="78"/>
      <c r="H3600" s="161"/>
      <c r="I3600" s="161"/>
      <c r="J3600" s="161"/>
      <c r="K3600" s="78"/>
      <c r="L3600" s="78"/>
      <c r="M3600" s="78"/>
      <c r="N3600" s="78"/>
      <c r="O3600" s="78"/>
      <c r="P3600" s="6"/>
      <c r="Q3600" s="6"/>
      <c r="R3600" s="6"/>
      <c r="S3600" s="6"/>
      <c r="T3600" s="6"/>
      <c r="U3600" s="6"/>
      <c r="V3600" s="6"/>
    </row>
    <row r="3601" spans="2:22" s="77" customFormat="1" x14ac:dyDescent="0.2">
      <c r="B3601" s="128"/>
      <c r="E3601" s="78"/>
      <c r="F3601" s="166"/>
      <c r="G3601" s="78"/>
      <c r="H3601" s="161"/>
      <c r="I3601" s="161"/>
      <c r="J3601" s="161"/>
      <c r="K3601" s="78"/>
      <c r="L3601" s="78"/>
      <c r="M3601" s="78"/>
      <c r="N3601" s="78"/>
      <c r="O3601" s="78"/>
      <c r="P3601" s="6"/>
      <c r="Q3601" s="6"/>
      <c r="R3601" s="6"/>
      <c r="S3601" s="6"/>
      <c r="T3601" s="6"/>
      <c r="U3601" s="6"/>
      <c r="V3601" s="6"/>
    </row>
    <row r="3602" spans="2:22" s="77" customFormat="1" x14ac:dyDescent="0.2">
      <c r="B3602" s="128"/>
      <c r="E3602" s="78"/>
      <c r="F3602" s="166"/>
      <c r="G3602" s="78"/>
      <c r="H3602" s="161"/>
      <c r="I3602" s="161"/>
      <c r="J3602" s="161"/>
      <c r="K3602" s="78"/>
      <c r="L3602" s="78"/>
      <c r="M3602" s="78"/>
      <c r="N3602" s="78"/>
      <c r="O3602" s="78"/>
      <c r="P3602" s="6"/>
      <c r="Q3602" s="6"/>
      <c r="R3602" s="6"/>
      <c r="S3602" s="6"/>
      <c r="T3602" s="6"/>
      <c r="U3602" s="6"/>
      <c r="V3602" s="6"/>
    </row>
    <row r="3603" spans="2:22" s="77" customFormat="1" x14ac:dyDescent="0.2">
      <c r="B3603" s="128"/>
      <c r="E3603" s="78"/>
      <c r="F3603" s="166"/>
      <c r="G3603" s="78"/>
      <c r="H3603" s="161"/>
      <c r="I3603" s="161"/>
      <c r="J3603" s="161"/>
      <c r="K3603" s="78"/>
      <c r="L3603" s="78"/>
      <c r="M3603" s="78"/>
      <c r="N3603" s="78"/>
      <c r="O3603" s="78"/>
      <c r="P3603" s="6"/>
      <c r="Q3603" s="6"/>
      <c r="R3603" s="6"/>
      <c r="S3603" s="6"/>
      <c r="T3603" s="6"/>
      <c r="U3603" s="6"/>
      <c r="V3603" s="6"/>
    </row>
    <row r="3604" spans="2:22" s="77" customFormat="1" x14ac:dyDescent="0.2">
      <c r="B3604" s="128"/>
      <c r="E3604" s="78"/>
      <c r="F3604" s="166"/>
      <c r="G3604" s="78"/>
      <c r="H3604" s="161"/>
      <c r="I3604" s="161"/>
      <c r="J3604" s="161"/>
      <c r="K3604" s="78"/>
      <c r="L3604" s="78"/>
      <c r="M3604" s="78"/>
      <c r="N3604" s="78"/>
      <c r="O3604" s="78"/>
      <c r="P3604" s="6"/>
      <c r="Q3604" s="6"/>
      <c r="R3604" s="6"/>
      <c r="S3604" s="6"/>
      <c r="T3604" s="6"/>
      <c r="U3604" s="6"/>
      <c r="V3604" s="6"/>
    </row>
    <row r="3605" spans="2:22" s="77" customFormat="1" x14ac:dyDescent="0.2">
      <c r="B3605" s="128"/>
      <c r="E3605" s="78"/>
      <c r="F3605" s="166"/>
      <c r="G3605" s="78"/>
      <c r="H3605" s="161"/>
      <c r="I3605" s="161"/>
      <c r="J3605" s="161"/>
      <c r="K3605" s="78"/>
      <c r="L3605" s="78"/>
      <c r="M3605" s="78"/>
      <c r="N3605" s="78"/>
      <c r="O3605" s="78"/>
      <c r="P3605" s="6"/>
      <c r="Q3605" s="6"/>
      <c r="R3605" s="6"/>
      <c r="S3605" s="6"/>
      <c r="T3605" s="6"/>
      <c r="U3605" s="6"/>
      <c r="V3605" s="6"/>
    </row>
    <row r="3606" spans="2:22" s="77" customFormat="1" x14ac:dyDescent="0.2">
      <c r="B3606" s="128"/>
      <c r="E3606" s="78"/>
      <c r="F3606" s="166"/>
      <c r="G3606" s="78"/>
      <c r="H3606" s="161"/>
      <c r="I3606" s="161"/>
      <c r="J3606" s="161"/>
      <c r="K3606" s="78"/>
      <c r="L3606" s="78"/>
      <c r="M3606" s="78"/>
      <c r="N3606" s="78"/>
      <c r="O3606" s="78"/>
      <c r="P3606" s="6"/>
      <c r="Q3606" s="6"/>
      <c r="R3606" s="6"/>
      <c r="S3606" s="6"/>
      <c r="T3606" s="6"/>
      <c r="U3606" s="6"/>
      <c r="V3606" s="6"/>
    </row>
    <row r="3607" spans="2:22" s="77" customFormat="1" x14ac:dyDescent="0.2">
      <c r="B3607" s="128"/>
      <c r="E3607" s="78"/>
      <c r="F3607" s="166"/>
      <c r="G3607" s="78"/>
      <c r="H3607" s="161"/>
      <c r="I3607" s="161"/>
      <c r="J3607" s="161"/>
      <c r="K3607" s="78"/>
      <c r="L3607" s="78"/>
      <c r="M3607" s="78"/>
      <c r="N3607" s="78"/>
      <c r="O3607" s="78"/>
      <c r="P3607" s="6"/>
      <c r="Q3607" s="6"/>
      <c r="R3607" s="6"/>
      <c r="S3607" s="6"/>
      <c r="T3607" s="6"/>
      <c r="U3607" s="6"/>
      <c r="V3607" s="6"/>
    </row>
    <row r="3608" spans="2:22" s="77" customFormat="1" x14ac:dyDescent="0.2">
      <c r="B3608" s="128"/>
      <c r="E3608" s="78"/>
      <c r="F3608" s="166"/>
      <c r="G3608" s="78"/>
      <c r="H3608" s="161"/>
      <c r="I3608" s="161"/>
      <c r="J3608" s="161"/>
      <c r="K3608" s="78"/>
      <c r="L3608" s="78"/>
      <c r="M3608" s="78"/>
      <c r="N3608" s="78"/>
      <c r="O3608" s="78"/>
      <c r="P3608" s="6"/>
      <c r="Q3608" s="6"/>
      <c r="R3608" s="6"/>
      <c r="S3608" s="6"/>
      <c r="T3608" s="6"/>
      <c r="U3608" s="6"/>
      <c r="V3608" s="6"/>
    </row>
    <row r="3609" spans="2:22" s="77" customFormat="1" x14ac:dyDescent="0.2">
      <c r="B3609" s="128"/>
      <c r="E3609" s="78"/>
      <c r="F3609" s="166"/>
      <c r="G3609" s="78"/>
      <c r="H3609" s="161"/>
      <c r="I3609" s="161"/>
      <c r="J3609" s="161"/>
      <c r="K3609" s="78"/>
      <c r="L3609" s="78"/>
      <c r="M3609" s="78"/>
      <c r="N3609" s="78"/>
      <c r="O3609" s="78"/>
      <c r="P3609" s="6"/>
      <c r="Q3609" s="6"/>
      <c r="R3609" s="6"/>
      <c r="S3609" s="6"/>
      <c r="T3609" s="6"/>
      <c r="U3609" s="6"/>
      <c r="V3609" s="6"/>
    </row>
    <row r="3610" spans="2:22" s="77" customFormat="1" x14ac:dyDescent="0.2">
      <c r="B3610" s="128"/>
      <c r="E3610" s="78"/>
      <c r="F3610" s="166"/>
      <c r="G3610" s="78"/>
      <c r="H3610" s="161"/>
      <c r="I3610" s="161"/>
      <c r="J3610" s="161"/>
      <c r="K3610" s="78"/>
      <c r="L3610" s="78"/>
      <c r="M3610" s="78"/>
      <c r="N3610" s="78"/>
      <c r="O3610" s="78"/>
      <c r="P3610" s="6"/>
      <c r="Q3610" s="6"/>
      <c r="R3610" s="6"/>
      <c r="S3610" s="6"/>
      <c r="T3610" s="6"/>
      <c r="U3610" s="6"/>
      <c r="V3610" s="6"/>
    </row>
    <row r="3611" spans="2:22" s="77" customFormat="1" x14ac:dyDescent="0.2">
      <c r="B3611" s="128"/>
      <c r="E3611" s="78"/>
      <c r="F3611" s="166"/>
      <c r="G3611" s="78"/>
      <c r="H3611" s="161"/>
      <c r="I3611" s="161"/>
      <c r="J3611" s="161"/>
      <c r="K3611" s="78"/>
      <c r="L3611" s="78"/>
      <c r="M3611" s="78"/>
      <c r="N3611" s="78"/>
      <c r="O3611" s="78"/>
      <c r="P3611" s="6"/>
      <c r="Q3611" s="6"/>
      <c r="R3611" s="6"/>
      <c r="S3611" s="6"/>
      <c r="T3611" s="6"/>
      <c r="U3611" s="6"/>
      <c r="V3611" s="6"/>
    </row>
    <row r="3612" spans="2:22" s="77" customFormat="1" x14ac:dyDescent="0.2">
      <c r="B3612" s="128"/>
      <c r="E3612" s="78"/>
      <c r="F3612" s="166"/>
      <c r="G3612" s="78"/>
      <c r="H3612" s="161"/>
      <c r="I3612" s="161"/>
      <c r="J3612" s="161"/>
      <c r="K3612" s="78"/>
      <c r="L3612" s="78"/>
      <c r="M3612" s="78"/>
      <c r="N3612" s="78"/>
      <c r="O3612" s="78"/>
      <c r="P3612" s="6"/>
      <c r="Q3612" s="6"/>
      <c r="R3612" s="6"/>
      <c r="S3612" s="6"/>
      <c r="T3612" s="6"/>
      <c r="U3612" s="6"/>
      <c r="V3612" s="6"/>
    </row>
    <row r="3613" spans="2:22" s="77" customFormat="1" x14ac:dyDescent="0.2">
      <c r="B3613" s="128"/>
      <c r="E3613" s="78"/>
      <c r="F3613" s="166"/>
      <c r="G3613" s="78"/>
      <c r="H3613" s="161"/>
      <c r="I3613" s="161"/>
      <c r="J3613" s="161"/>
      <c r="K3613" s="78"/>
      <c r="L3613" s="78"/>
      <c r="M3613" s="78"/>
      <c r="N3613" s="78"/>
      <c r="O3613" s="78"/>
      <c r="P3613" s="6"/>
      <c r="Q3613" s="6"/>
      <c r="R3613" s="6"/>
      <c r="S3613" s="6"/>
      <c r="T3613" s="6"/>
      <c r="U3613" s="6"/>
      <c r="V3613" s="6"/>
    </row>
    <row r="3614" spans="2:22" s="77" customFormat="1" x14ac:dyDescent="0.2">
      <c r="B3614" s="128"/>
      <c r="E3614" s="78"/>
      <c r="F3614" s="166"/>
      <c r="G3614" s="78"/>
      <c r="H3614" s="161"/>
      <c r="I3614" s="161"/>
      <c r="J3614" s="161"/>
      <c r="K3614" s="78"/>
      <c r="L3614" s="78"/>
      <c r="M3614" s="78"/>
      <c r="N3614" s="78"/>
      <c r="O3614" s="78"/>
      <c r="P3614" s="6"/>
      <c r="Q3614" s="6"/>
      <c r="R3614" s="6"/>
      <c r="S3614" s="6"/>
      <c r="T3614" s="6"/>
      <c r="U3614" s="6"/>
      <c r="V3614" s="6"/>
    </row>
    <row r="3615" spans="2:22" s="77" customFormat="1" x14ac:dyDescent="0.2">
      <c r="B3615" s="128"/>
      <c r="E3615" s="78"/>
      <c r="F3615" s="166"/>
      <c r="G3615" s="78"/>
      <c r="H3615" s="161"/>
      <c r="I3615" s="161"/>
      <c r="J3615" s="161"/>
      <c r="K3615" s="78"/>
      <c r="L3615" s="78"/>
      <c r="M3615" s="78"/>
      <c r="N3615" s="78"/>
      <c r="O3615" s="78"/>
      <c r="P3615" s="6"/>
      <c r="Q3615" s="6"/>
      <c r="R3615" s="6"/>
      <c r="S3615" s="6"/>
      <c r="T3615" s="6"/>
      <c r="U3615" s="6"/>
      <c r="V3615" s="6"/>
    </row>
    <row r="3616" spans="2:22" s="77" customFormat="1" x14ac:dyDescent="0.2">
      <c r="B3616" s="128"/>
      <c r="E3616" s="78"/>
      <c r="F3616" s="166"/>
      <c r="G3616" s="78"/>
      <c r="H3616" s="161"/>
      <c r="I3616" s="161"/>
      <c r="J3616" s="161"/>
      <c r="K3616" s="78"/>
      <c r="L3616" s="78"/>
      <c r="M3616" s="78"/>
      <c r="N3616" s="78"/>
      <c r="O3616" s="78"/>
      <c r="P3616" s="6"/>
      <c r="Q3616" s="6"/>
      <c r="R3616" s="6"/>
      <c r="S3616" s="6"/>
      <c r="T3616" s="6"/>
      <c r="U3616" s="6"/>
      <c r="V3616" s="6"/>
    </row>
    <row r="3617" spans="2:22" s="77" customFormat="1" x14ac:dyDescent="0.2">
      <c r="B3617" s="128"/>
      <c r="E3617" s="78"/>
      <c r="F3617" s="166"/>
      <c r="G3617" s="78"/>
      <c r="H3617" s="161"/>
      <c r="I3617" s="161"/>
      <c r="J3617" s="161"/>
      <c r="K3617" s="78"/>
      <c r="L3617" s="78"/>
      <c r="M3617" s="78"/>
      <c r="N3617" s="78"/>
      <c r="O3617" s="78"/>
      <c r="P3617" s="6"/>
      <c r="Q3617" s="6"/>
      <c r="R3617" s="6"/>
      <c r="S3617" s="6"/>
      <c r="T3617" s="6"/>
      <c r="U3617" s="6"/>
      <c r="V3617" s="6"/>
    </row>
    <row r="3618" spans="2:22" s="77" customFormat="1" x14ac:dyDescent="0.2">
      <c r="B3618" s="128"/>
      <c r="E3618" s="78"/>
      <c r="F3618" s="166"/>
      <c r="G3618" s="78"/>
      <c r="H3618" s="161"/>
      <c r="I3618" s="161"/>
      <c r="J3618" s="161"/>
      <c r="K3618" s="78"/>
      <c r="L3618" s="78"/>
      <c r="M3618" s="78"/>
      <c r="N3618" s="78"/>
      <c r="O3618" s="78"/>
      <c r="P3618" s="6"/>
      <c r="Q3618" s="6"/>
      <c r="R3618" s="6"/>
      <c r="S3618" s="6"/>
      <c r="T3618" s="6"/>
      <c r="U3618" s="6"/>
      <c r="V3618" s="6"/>
    </row>
    <row r="3619" spans="2:22" s="77" customFormat="1" x14ac:dyDescent="0.2">
      <c r="B3619" s="128"/>
      <c r="E3619" s="78"/>
      <c r="F3619" s="166"/>
      <c r="G3619" s="78"/>
      <c r="H3619" s="161"/>
      <c r="I3619" s="161"/>
      <c r="J3619" s="161"/>
      <c r="K3619" s="78"/>
      <c r="L3619" s="78"/>
      <c r="M3619" s="78"/>
      <c r="N3619" s="78"/>
      <c r="O3619" s="78"/>
      <c r="P3619" s="6"/>
      <c r="Q3619" s="6"/>
      <c r="R3619" s="6"/>
      <c r="S3619" s="6"/>
      <c r="T3619" s="6"/>
      <c r="U3619" s="6"/>
      <c r="V3619" s="6"/>
    </row>
    <row r="3620" spans="2:22" s="77" customFormat="1" x14ac:dyDescent="0.2">
      <c r="B3620" s="128"/>
      <c r="E3620" s="78"/>
      <c r="F3620" s="166"/>
      <c r="G3620" s="78"/>
      <c r="H3620" s="161"/>
      <c r="I3620" s="161"/>
      <c r="J3620" s="161"/>
      <c r="K3620" s="78"/>
      <c r="L3620" s="78"/>
      <c r="M3620" s="78"/>
      <c r="N3620" s="78"/>
      <c r="O3620" s="78"/>
      <c r="P3620" s="6"/>
      <c r="Q3620" s="6"/>
      <c r="R3620" s="6"/>
      <c r="S3620" s="6"/>
      <c r="T3620" s="6"/>
      <c r="U3620" s="6"/>
      <c r="V3620" s="6"/>
    </row>
    <row r="3621" spans="2:22" s="77" customFormat="1" x14ac:dyDescent="0.2">
      <c r="B3621" s="128"/>
      <c r="E3621" s="78"/>
      <c r="F3621" s="166"/>
      <c r="G3621" s="78"/>
      <c r="H3621" s="161"/>
      <c r="I3621" s="161"/>
      <c r="J3621" s="161"/>
      <c r="K3621" s="78"/>
      <c r="L3621" s="78"/>
      <c r="M3621" s="78"/>
      <c r="N3621" s="78"/>
      <c r="O3621" s="78"/>
      <c r="P3621" s="6"/>
      <c r="Q3621" s="6"/>
      <c r="R3621" s="6"/>
      <c r="S3621" s="6"/>
      <c r="T3621" s="6"/>
      <c r="U3621" s="6"/>
      <c r="V3621" s="6"/>
    </row>
    <row r="3622" spans="2:22" s="77" customFormat="1" x14ac:dyDescent="0.2">
      <c r="B3622" s="128"/>
      <c r="E3622" s="78"/>
      <c r="F3622" s="166"/>
      <c r="G3622" s="78"/>
      <c r="H3622" s="161"/>
      <c r="I3622" s="161"/>
      <c r="J3622" s="161"/>
      <c r="K3622" s="78"/>
      <c r="L3622" s="78"/>
      <c r="M3622" s="78"/>
      <c r="N3622" s="78"/>
      <c r="O3622" s="78"/>
      <c r="P3622" s="6"/>
      <c r="Q3622" s="6"/>
      <c r="R3622" s="6"/>
      <c r="S3622" s="6"/>
      <c r="T3622" s="6"/>
      <c r="U3622" s="6"/>
      <c r="V3622" s="6"/>
    </row>
    <row r="3623" spans="2:22" s="77" customFormat="1" x14ac:dyDescent="0.2">
      <c r="B3623" s="128"/>
      <c r="E3623" s="78"/>
      <c r="F3623" s="166"/>
      <c r="G3623" s="78"/>
      <c r="H3623" s="161"/>
      <c r="I3623" s="161"/>
      <c r="J3623" s="161"/>
      <c r="K3623" s="78"/>
      <c r="L3623" s="78"/>
      <c r="M3623" s="78"/>
      <c r="N3623" s="78"/>
      <c r="O3623" s="78"/>
      <c r="P3623" s="6"/>
      <c r="Q3623" s="6"/>
      <c r="R3623" s="6"/>
      <c r="S3623" s="6"/>
      <c r="T3623" s="6"/>
      <c r="U3623" s="6"/>
      <c r="V3623" s="6"/>
    </row>
    <row r="3624" spans="2:22" s="77" customFormat="1" x14ac:dyDescent="0.2">
      <c r="B3624" s="128"/>
      <c r="E3624" s="78"/>
      <c r="F3624" s="166"/>
      <c r="G3624" s="78"/>
      <c r="H3624" s="161"/>
      <c r="I3624" s="161"/>
      <c r="J3624" s="161"/>
      <c r="K3624" s="78"/>
      <c r="L3624" s="78"/>
      <c r="M3624" s="78"/>
      <c r="N3624" s="78"/>
      <c r="O3624" s="78"/>
      <c r="P3624" s="6"/>
      <c r="Q3624" s="6"/>
      <c r="R3624" s="6"/>
      <c r="S3624" s="6"/>
      <c r="T3624" s="6"/>
      <c r="U3624" s="6"/>
      <c r="V3624" s="6"/>
    </row>
    <row r="3625" spans="2:22" s="77" customFormat="1" x14ac:dyDescent="0.2">
      <c r="B3625" s="128"/>
      <c r="E3625" s="78"/>
      <c r="F3625" s="166"/>
      <c r="G3625" s="78"/>
      <c r="H3625" s="161"/>
      <c r="I3625" s="161"/>
      <c r="J3625" s="161"/>
      <c r="K3625" s="78"/>
      <c r="L3625" s="78"/>
      <c r="M3625" s="78"/>
      <c r="N3625" s="78"/>
      <c r="O3625" s="78"/>
      <c r="P3625" s="6"/>
      <c r="Q3625" s="6"/>
      <c r="R3625" s="6"/>
      <c r="S3625" s="6"/>
      <c r="T3625" s="6"/>
      <c r="U3625" s="6"/>
      <c r="V3625" s="6"/>
    </row>
    <row r="3626" spans="2:22" s="77" customFormat="1" x14ac:dyDescent="0.2">
      <c r="B3626" s="128"/>
      <c r="E3626" s="78"/>
      <c r="F3626" s="166"/>
      <c r="G3626" s="78"/>
      <c r="H3626" s="161"/>
      <c r="I3626" s="161"/>
      <c r="J3626" s="161"/>
      <c r="K3626" s="78"/>
      <c r="L3626" s="78"/>
      <c r="M3626" s="78"/>
      <c r="N3626" s="78"/>
      <c r="O3626" s="78"/>
      <c r="P3626" s="6"/>
      <c r="Q3626" s="6"/>
      <c r="R3626" s="6"/>
      <c r="S3626" s="6"/>
      <c r="T3626" s="6"/>
      <c r="U3626" s="6"/>
      <c r="V3626" s="6"/>
    </row>
    <row r="3627" spans="2:22" s="77" customFormat="1" x14ac:dyDescent="0.2">
      <c r="B3627" s="128"/>
      <c r="E3627" s="78"/>
      <c r="F3627" s="166"/>
      <c r="G3627" s="78"/>
      <c r="H3627" s="161"/>
      <c r="I3627" s="161"/>
      <c r="J3627" s="161"/>
      <c r="K3627" s="78"/>
      <c r="L3627" s="78"/>
      <c r="M3627" s="78"/>
      <c r="N3627" s="78"/>
      <c r="O3627" s="78"/>
      <c r="P3627" s="6"/>
      <c r="Q3627" s="6"/>
      <c r="R3627" s="6"/>
      <c r="S3627" s="6"/>
      <c r="T3627" s="6"/>
      <c r="U3627" s="6"/>
      <c r="V3627" s="6"/>
    </row>
    <row r="3628" spans="2:22" s="77" customFormat="1" x14ac:dyDescent="0.2">
      <c r="B3628" s="128"/>
      <c r="E3628" s="78"/>
      <c r="F3628" s="166"/>
      <c r="G3628" s="78"/>
      <c r="H3628" s="161"/>
      <c r="I3628" s="161"/>
      <c r="J3628" s="161"/>
      <c r="K3628" s="78"/>
      <c r="L3628" s="78"/>
      <c r="M3628" s="78"/>
      <c r="N3628" s="78"/>
      <c r="O3628" s="78"/>
      <c r="P3628" s="6"/>
      <c r="Q3628" s="6"/>
      <c r="R3628" s="6"/>
      <c r="S3628" s="6"/>
      <c r="T3628" s="6"/>
      <c r="U3628" s="6"/>
      <c r="V3628" s="6"/>
    </row>
    <row r="3629" spans="2:22" s="77" customFormat="1" x14ac:dyDescent="0.2">
      <c r="B3629" s="128"/>
      <c r="E3629" s="78"/>
      <c r="F3629" s="166"/>
      <c r="G3629" s="78"/>
      <c r="H3629" s="161"/>
      <c r="I3629" s="161"/>
      <c r="J3629" s="161"/>
      <c r="K3629" s="78"/>
      <c r="L3629" s="78"/>
      <c r="M3629" s="78"/>
      <c r="N3629" s="78"/>
      <c r="O3629" s="78"/>
      <c r="P3629" s="6"/>
      <c r="Q3629" s="6"/>
      <c r="R3629" s="6"/>
      <c r="S3629" s="6"/>
      <c r="T3629" s="6"/>
      <c r="U3629" s="6"/>
      <c r="V3629" s="6"/>
    </row>
    <row r="3630" spans="2:22" s="77" customFormat="1" x14ac:dyDescent="0.2">
      <c r="B3630" s="128"/>
      <c r="E3630" s="78"/>
      <c r="F3630" s="166"/>
      <c r="G3630" s="78"/>
      <c r="H3630" s="161"/>
      <c r="I3630" s="161"/>
      <c r="J3630" s="161"/>
      <c r="K3630" s="78"/>
      <c r="L3630" s="78"/>
      <c r="M3630" s="78"/>
      <c r="N3630" s="78"/>
      <c r="O3630" s="78"/>
      <c r="P3630" s="6"/>
      <c r="Q3630" s="6"/>
      <c r="R3630" s="6"/>
      <c r="S3630" s="6"/>
      <c r="T3630" s="6"/>
      <c r="U3630" s="6"/>
      <c r="V3630" s="6"/>
    </row>
    <row r="3631" spans="2:22" s="77" customFormat="1" x14ac:dyDescent="0.2">
      <c r="B3631" s="128"/>
      <c r="E3631" s="78"/>
      <c r="F3631" s="166"/>
      <c r="G3631" s="78"/>
      <c r="H3631" s="161"/>
      <c r="I3631" s="161"/>
      <c r="J3631" s="161"/>
      <c r="K3631" s="78"/>
      <c r="L3631" s="78"/>
      <c r="M3631" s="78"/>
      <c r="N3631" s="78"/>
      <c r="O3631" s="78"/>
      <c r="P3631" s="6"/>
      <c r="Q3631" s="6"/>
      <c r="R3631" s="6"/>
      <c r="S3631" s="6"/>
      <c r="T3631" s="6"/>
      <c r="U3631" s="6"/>
      <c r="V3631" s="6"/>
    </row>
    <row r="3632" spans="2:22" s="77" customFormat="1" x14ac:dyDescent="0.2">
      <c r="B3632" s="128"/>
      <c r="E3632" s="78"/>
      <c r="F3632" s="166"/>
      <c r="G3632" s="78"/>
      <c r="H3632" s="161"/>
      <c r="I3632" s="161"/>
      <c r="J3632" s="161"/>
      <c r="K3632" s="78"/>
      <c r="L3632" s="78"/>
      <c r="M3632" s="78"/>
      <c r="N3632" s="78"/>
      <c r="O3632" s="78"/>
      <c r="P3632" s="6"/>
      <c r="Q3632" s="6"/>
      <c r="R3632" s="6"/>
      <c r="S3632" s="6"/>
      <c r="T3632" s="6"/>
      <c r="U3632" s="6"/>
      <c r="V3632" s="6"/>
    </row>
    <row r="3633" spans="2:22" s="77" customFormat="1" x14ac:dyDescent="0.2">
      <c r="B3633" s="128"/>
      <c r="E3633" s="78"/>
      <c r="F3633" s="166"/>
      <c r="G3633" s="78"/>
      <c r="H3633" s="161"/>
      <c r="I3633" s="161"/>
      <c r="J3633" s="161"/>
      <c r="K3633" s="78"/>
      <c r="L3633" s="78"/>
      <c r="M3633" s="78"/>
      <c r="N3633" s="78"/>
      <c r="O3633" s="78"/>
      <c r="P3633" s="6"/>
      <c r="Q3633" s="6"/>
      <c r="R3633" s="6"/>
      <c r="S3633" s="6"/>
      <c r="T3633" s="6"/>
      <c r="U3633" s="6"/>
      <c r="V3633" s="6"/>
    </row>
    <row r="3634" spans="2:22" s="77" customFormat="1" x14ac:dyDescent="0.2">
      <c r="B3634" s="128"/>
      <c r="E3634" s="78"/>
      <c r="F3634" s="166"/>
      <c r="G3634" s="78"/>
      <c r="H3634" s="161"/>
      <c r="I3634" s="161"/>
      <c r="J3634" s="161"/>
      <c r="K3634" s="78"/>
      <c r="L3634" s="78"/>
      <c r="M3634" s="78"/>
      <c r="N3634" s="78"/>
      <c r="O3634" s="78"/>
      <c r="P3634" s="6"/>
      <c r="Q3634" s="6"/>
      <c r="R3634" s="6"/>
      <c r="S3634" s="6"/>
      <c r="T3634" s="6"/>
      <c r="U3634" s="6"/>
      <c r="V3634" s="6"/>
    </row>
    <row r="3635" spans="2:22" s="77" customFormat="1" x14ac:dyDescent="0.2">
      <c r="B3635" s="128"/>
      <c r="E3635" s="78"/>
      <c r="F3635" s="166"/>
      <c r="G3635" s="78"/>
      <c r="H3635" s="161"/>
      <c r="I3635" s="161"/>
      <c r="J3635" s="161"/>
      <c r="K3635" s="78"/>
      <c r="L3635" s="78"/>
      <c r="M3635" s="78"/>
      <c r="N3635" s="78"/>
      <c r="O3635" s="78"/>
      <c r="P3635" s="6"/>
      <c r="Q3635" s="6"/>
      <c r="R3635" s="6"/>
      <c r="S3635" s="6"/>
      <c r="T3635" s="6"/>
      <c r="U3635" s="6"/>
      <c r="V3635" s="6"/>
    </row>
    <row r="3636" spans="2:22" s="77" customFormat="1" x14ac:dyDescent="0.2">
      <c r="B3636" s="128"/>
      <c r="E3636" s="78"/>
      <c r="F3636" s="166"/>
      <c r="G3636" s="78"/>
      <c r="H3636" s="161"/>
      <c r="I3636" s="161"/>
      <c r="J3636" s="161"/>
      <c r="K3636" s="78"/>
      <c r="L3636" s="78"/>
      <c r="M3636" s="78"/>
      <c r="N3636" s="78"/>
      <c r="O3636" s="78"/>
      <c r="P3636" s="6"/>
      <c r="Q3636" s="6"/>
      <c r="R3636" s="6"/>
      <c r="S3636" s="6"/>
      <c r="T3636" s="6"/>
      <c r="U3636" s="6"/>
      <c r="V3636" s="6"/>
    </row>
    <row r="3637" spans="2:22" s="77" customFormat="1" x14ac:dyDescent="0.2">
      <c r="B3637" s="128"/>
      <c r="E3637" s="78"/>
      <c r="F3637" s="166"/>
      <c r="G3637" s="78"/>
      <c r="H3637" s="161"/>
      <c r="I3637" s="161"/>
      <c r="J3637" s="161"/>
      <c r="K3637" s="78"/>
      <c r="L3637" s="78"/>
      <c r="M3637" s="78"/>
      <c r="N3637" s="78"/>
      <c r="O3637" s="78"/>
      <c r="P3637" s="6"/>
      <c r="Q3637" s="6"/>
      <c r="R3637" s="6"/>
      <c r="S3637" s="6"/>
      <c r="T3637" s="6"/>
      <c r="U3637" s="6"/>
      <c r="V3637" s="6"/>
    </row>
    <row r="3638" spans="2:22" s="77" customFormat="1" x14ac:dyDescent="0.2">
      <c r="B3638" s="128"/>
      <c r="E3638" s="78"/>
      <c r="F3638" s="166"/>
      <c r="G3638" s="78"/>
      <c r="H3638" s="161"/>
      <c r="I3638" s="161"/>
      <c r="J3638" s="161"/>
      <c r="K3638" s="78"/>
      <c r="L3638" s="78"/>
      <c r="M3638" s="78"/>
      <c r="N3638" s="78"/>
      <c r="O3638" s="78"/>
      <c r="P3638" s="6"/>
      <c r="Q3638" s="6"/>
      <c r="R3638" s="6"/>
      <c r="S3638" s="6"/>
      <c r="T3638" s="6"/>
      <c r="U3638" s="6"/>
      <c r="V3638" s="6"/>
    </row>
    <row r="3639" spans="2:22" s="77" customFormat="1" x14ac:dyDescent="0.2">
      <c r="B3639" s="128"/>
      <c r="E3639" s="78"/>
      <c r="F3639" s="166"/>
      <c r="G3639" s="78"/>
      <c r="H3639" s="161"/>
      <c r="I3639" s="161"/>
      <c r="J3639" s="161"/>
      <c r="K3639" s="78"/>
      <c r="L3639" s="78"/>
      <c r="M3639" s="78"/>
      <c r="N3639" s="78"/>
      <c r="O3639" s="78"/>
      <c r="P3639" s="6"/>
      <c r="Q3639" s="6"/>
      <c r="R3639" s="6"/>
      <c r="S3639" s="6"/>
      <c r="T3639" s="6"/>
      <c r="U3639" s="6"/>
      <c r="V3639" s="6"/>
    </row>
    <row r="3640" spans="2:22" s="77" customFormat="1" x14ac:dyDescent="0.2">
      <c r="B3640" s="128"/>
      <c r="E3640" s="78"/>
      <c r="F3640" s="166"/>
      <c r="G3640" s="78"/>
      <c r="H3640" s="161"/>
      <c r="I3640" s="161"/>
      <c r="J3640" s="161"/>
      <c r="K3640" s="78"/>
      <c r="L3640" s="78"/>
      <c r="M3640" s="78"/>
      <c r="N3640" s="78"/>
      <c r="O3640" s="78"/>
      <c r="P3640" s="6"/>
      <c r="Q3640" s="6"/>
      <c r="R3640" s="6"/>
      <c r="S3640" s="6"/>
      <c r="T3640" s="6"/>
      <c r="U3640" s="6"/>
      <c r="V3640" s="6"/>
    </row>
    <row r="3641" spans="2:22" s="77" customFormat="1" x14ac:dyDescent="0.2">
      <c r="B3641" s="128"/>
      <c r="E3641" s="78"/>
      <c r="F3641" s="166"/>
      <c r="G3641" s="78"/>
      <c r="H3641" s="161"/>
      <c r="I3641" s="161"/>
      <c r="J3641" s="161"/>
      <c r="K3641" s="78"/>
      <c r="L3641" s="78"/>
      <c r="M3641" s="78"/>
      <c r="N3641" s="78"/>
      <c r="O3641" s="78"/>
      <c r="P3641" s="6"/>
      <c r="Q3641" s="6"/>
      <c r="R3641" s="6"/>
      <c r="S3641" s="6"/>
      <c r="T3641" s="6"/>
      <c r="U3641" s="6"/>
      <c r="V3641" s="6"/>
    </row>
    <row r="3642" spans="2:22" s="77" customFormat="1" x14ac:dyDescent="0.2">
      <c r="B3642" s="128"/>
      <c r="E3642" s="78"/>
      <c r="F3642" s="166"/>
      <c r="G3642" s="78"/>
      <c r="H3642" s="161"/>
      <c r="I3642" s="161"/>
      <c r="J3642" s="161"/>
      <c r="K3642" s="78"/>
      <c r="L3642" s="78"/>
      <c r="M3642" s="78"/>
      <c r="N3642" s="78"/>
      <c r="O3642" s="78"/>
      <c r="P3642" s="6"/>
      <c r="Q3642" s="6"/>
      <c r="R3642" s="6"/>
      <c r="S3642" s="6"/>
      <c r="T3642" s="6"/>
      <c r="U3642" s="6"/>
      <c r="V3642" s="6"/>
    </row>
    <row r="3643" spans="2:22" s="77" customFormat="1" x14ac:dyDescent="0.2">
      <c r="B3643" s="128"/>
      <c r="E3643" s="78"/>
      <c r="F3643" s="166"/>
      <c r="G3643" s="78"/>
      <c r="H3643" s="161"/>
      <c r="I3643" s="161"/>
      <c r="J3643" s="161"/>
      <c r="K3643" s="78"/>
      <c r="L3643" s="78"/>
      <c r="M3643" s="78"/>
      <c r="N3643" s="78"/>
      <c r="O3643" s="78"/>
      <c r="P3643" s="6"/>
      <c r="Q3643" s="6"/>
      <c r="R3643" s="6"/>
      <c r="S3643" s="6"/>
      <c r="T3643" s="6"/>
      <c r="U3643" s="6"/>
      <c r="V3643" s="6"/>
    </row>
    <row r="3644" spans="2:22" s="77" customFormat="1" x14ac:dyDescent="0.2">
      <c r="B3644" s="128"/>
      <c r="E3644" s="78"/>
      <c r="F3644" s="166"/>
      <c r="G3644" s="78"/>
      <c r="H3644" s="161"/>
      <c r="I3644" s="161"/>
      <c r="J3644" s="161"/>
      <c r="K3644" s="78"/>
      <c r="L3644" s="78"/>
      <c r="M3644" s="78"/>
      <c r="N3644" s="78"/>
      <c r="O3644" s="78"/>
      <c r="P3644" s="6"/>
      <c r="Q3644" s="6"/>
      <c r="R3644" s="6"/>
      <c r="S3644" s="6"/>
      <c r="T3644" s="6"/>
      <c r="U3644" s="6"/>
      <c r="V3644" s="6"/>
    </row>
    <row r="3645" spans="2:22" s="77" customFormat="1" x14ac:dyDescent="0.2">
      <c r="B3645" s="128"/>
      <c r="E3645" s="78"/>
      <c r="F3645" s="166"/>
      <c r="G3645" s="78"/>
      <c r="H3645" s="161"/>
      <c r="I3645" s="161"/>
      <c r="J3645" s="161"/>
      <c r="K3645" s="78"/>
      <c r="L3645" s="78"/>
      <c r="M3645" s="78"/>
      <c r="N3645" s="78"/>
      <c r="O3645" s="78"/>
      <c r="P3645" s="6"/>
      <c r="Q3645" s="6"/>
      <c r="R3645" s="6"/>
      <c r="S3645" s="6"/>
      <c r="T3645" s="6"/>
      <c r="U3645" s="6"/>
      <c r="V3645" s="6"/>
    </row>
    <row r="3646" spans="2:22" s="77" customFormat="1" x14ac:dyDescent="0.2">
      <c r="B3646" s="128"/>
      <c r="E3646" s="78"/>
      <c r="F3646" s="166"/>
      <c r="G3646" s="78"/>
      <c r="H3646" s="161"/>
      <c r="I3646" s="161"/>
      <c r="J3646" s="161"/>
      <c r="K3646" s="78"/>
      <c r="L3646" s="78"/>
      <c r="M3646" s="78"/>
      <c r="N3646" s="78"/>
      <c r="O3646" s="78"/>
      <c r="P3646" s="6"/>
      <c r="Q3646" s="6"/>
      <c r="R3646" s="6"/>
      <c r="S3646" s="6"/>
      <c r="T3646" s="6"/>
      <c r="U3646" s="6"/>
      <c r="V3646" s="6"/>
    </row>
    <row r="3647" spans="2:22" s="77" customFormat="1" x14ac:dyDescent="0.2">
      <c r="B3647" s="128"/>
      <c r="E3647" s="78"/>
      <c r="F3647" s="166"/>
      <c r="G3647" s="78"/>
      <c r="H3647" s="161"/>
      <c r="I3647" s="161"/>
      <c r="J3647" s="161"/>
      <c r="K3647" s="78"/>
      <c r="L3647" s="78"/>
      <c r="M3647" s="78"/>
      <c r="N3647" s="78"/>
      <c r="O3647" s="78"/>
      <c r="P3647" s="6"/>
      <c r="Q3647" s="6"/>
      <c r="R3647" s="6"/>
      <c r="S3647" s="6"/>
      <c r="T3647" s="6"/>
      <c r="U3647" s="6"/>
      <c r="V3647" s="6"/>
    </row>
    <row r="3648" spans="2:22" s="77" customFormat="1" x14ac:dyDescent="0.2">
      <c r="B3648" s="128"/>
      <c r="E3648" s="78"/>
      <c r="F3648" s="166"/>
      <c r="G3648" s="78"/>
      <c r="H3648" s="161"/>
      <c r="I3648" s="161"/>
      <c r="J3648" s="161"/>
      <c r="K3648" s="78"/>
      <c r="L3648" s="78"/>
      <c r="M3648" s="78"/>
      <c r="N3648" s="78"/>
      <c r="O3648" s="78"/>
      <c r="P3648" s="6"/>
      <c r="Q3648" s="6"/>
      <c r="R3648" s="6"/>
      <c r="S3648" s="6"/>
      <c r="T3648" s="6"/>
      <c r="U3648" s="6"/>
      <c r="V3648" s="6"/>
    </row>
    <row r="3649" spans="2:22" s="77" customFormat="1" x14ac:dyDescent="0.2">
      <c r="B3649" s="128"/>
      <c r="E3649" s="78"/>
      <c r="F3649" s="166"/>
      <c r="G3649" s="78"/>
      <c r="H3649" s="161"/>
      <c r="I3649" s="161"/>
      <c r="J3649" s="161"/>
      <c r="K3649" s="78"/>
      <c r="L3649" s="78"/>
      <c r="M3649" s="78"/>
      <c r="N3649" s="78"/>
      <c r="O3649" s="78"/>
      <c r="P3649" s="6"/>
      <c r="Q3649" s="6"/>
      <c r="R3649" s="6"/>
      <c r="S3649" s="6"/>
      <c r="T3649" s="6"/>
      <c r="U3649" s="6"/>
      <c r="V3649" s="6"/>
    </row>
    <row r="3650" spans="2:22" s="77" customFormat="1" x14ac:dyDescent="0.2">
      <c r="B3650" s="128"/>
      <c r="E3650" s="78"/>
      <c r="F3650" s="166"/>
      <c r="G3650" s="78"/>
      <c r="H3650" s="161"/>
      <c r="I3650" s="161"/>
      <c r="J3650" s="161"/>
      <c r="K3650" s="78"/>
      <c r="L3650" s="78"/>
      <c r="M3650" s="78"/>
      <c r="N3650" s="78"/>
      <c r="O3650" s="78"/>
      <c r="P3650" s="6"/>
      <c r="Q3650" s="6"/>
      <c r="R3650" s="6"/>
      <c r="S3650" s="6"/>
      <c r="T3650" s="6"/>
      <c r="U3650" s="6"/>
      <c r="V3650" s="6"/>
    </row>
    <row r="3651" spans="2:22" s="77" customFormat="1" x14ac:dyDescent="0.2">
      <c r="B3651" s="128"/>
      <c r="E3651" s="78"/>
      <c r="F3651" s="166"/>
      <c r="G3651" s="78"/>
      <c r="H3651" s="161"/>
      <c r="I3651" s="161"/>
      <c r="J3651" s="161"/>
      <c r="K3651" s="78"/>
      <c r="L3651" s="78"/>
      <c r="M3651" s="78"/>
      <c r="N3651" s="78"/>
      <c r="O3651" s="78"/>
      <c r="P3651" s="6"/>
      <c r="Q3651" s="6"/>
      <c r="R3651" s="6"/>
      <c r="S3651" s="6"/>
      <c r="T3651" s="6"/>
      <c r="U3651" s="6"/>
      <c r="V3651" s="6"/>
    </row>
    <row r="3652" spans="2:22" s="77" customFormat="1" x14ac:dyDescent="0.2">
      <c r="B3652" s="128"/>
      <c r="E3652" s="78"/>
      <c r="F3652" s="166"/>
      <c r="G3652" s="78"/>
      <c r="H3652" s="161"/>
      <c r="I3652" s="161"/>
      <c r="J3652" s="161"/>
      <c r="K3652" s="78"/>
      <c r="L3652" s="78"/>
      <c r="M3652" s="78"/>
      <c r="N3652" s="78"/>
      <c r="O3652" s="78"/>
      <c r="P3652" s="6"/>
      <c r="Q3652" s="6"/>
      <c r="R3652" s="6"/>
      <c r="S3652" s="6"/>
      <c r="T3652" s="6"/>
      <c r="U3652" s="6"/>
      <c r="V3652" s="6"/>
    </row>
    <row r="3653" spans="2:22" s="77" customFormat="1" x14ac:dyDescent="0.2">
      <c r="B3653" s="128"/>
      <c r="E3653" s="78"/>
      <c r="F3653" s="166"/>
      <c r="G3653" s="78"/>
      <c r="H3653" s="161"/>
      <c r="I3653" s="161"/>
      <c r="J3653" s="161"/>
      <c r="K3653" s="78"/>
      <c r="L3653" s="78"/>
      <c r="M3653" s="78"/>
      <c r="N3653" s="78"/>
      <c r="O3653" s="78"/>
      <c r="P3653" s="6"/>
      <c r="Q3653" s="6"/>
      <c r="R3653" s="6"/>
      <c r="S3653" s="6"/>
      <c r="T3653" s="6"/>
      <c r="U3653" s="6"/>
      <c r="V3653" s="6"/>
    </row>
    <row r="3654" spans="2:22" s="77" customFormat="1" x14ac:dyDescent="0.2">
      <c r="B3654" s="128"/>
      <c r="E3654" s="78"/>
      <c r="F3654" s="166"/>
      <c r="G3654" s="78"/>
      <c r="H3654" s="161"/>
      <c r="I3654" s="161"/>
      <c r="J3654" s="161"/>
      <c r="K3654" s="78"/>
      <c r="L3654" s="78"/>
      <c r="M3654" s="78"/>
      <c r="N3654" s="78"/>
      <c r="O3654" s="78"/>
      <c r="P3654" s="6"/>
      <c r="Q3654" s="6"/>
      <c r="R3654" s="6"/>
      <c r="S3654" s="6"/>
      <c r="T3654" s="6"/>
      <c r="U3654" s="6"/>
      <c r="V3654" s="6"/>
    </row>
    <row r="3655" spans="2:22" s="77" customFormat="1" x14ac:dyDescent="0.2">
      <c r="B3655" s="128"/>
      <c r="E3655" s="78"/>
      <c r="F3655" s="166"/>
      <c r="G3655" s="78"/>
      <c r="H3655" s="161"/>
      <c r="I3655" s="161"/>
      <c r="J3655" s="161"/>
      <c r="K3655" s="78"/>
      <c r="L3655" s="78"/>
      <c r="M3655" s="78"/>
      <c r="N3655" s="78"/>
      <c r="O3655" s="78"/>
      <c r="P3655" s="6"/>
      <c r="Q3655" s="6"/>
      <c r="R3655" s="6"/>
      <c r="S3655" s="6"/>
      <c r="T3655" s="6"/>
      <c r="U3655" s="6"/>
      <c r="V3655" s="6"/>
    </row>
    <row r="3656" spans="2:22" s="77" customFormat="1" x14ac:dyDescent="0.2">
      <c r="B3656" s="128"/>
      <c r="E3656" s="78"/>
      <c r="F3656" s="166"/>
      <c r="G3656" s="78"/>
      <c r="H3656" s="161"/>
      <c r="I3656" s="161"/>
      <c r="J3656" s="161"/>
      <c r="K3656" s="78"/>
      <c r="L3656" s="78"/>
      <c r="M3656" s="78"/>
      <c r="N3656" s="78"/>
      <c r="O3656" s="78"/>
      <c r="P3656" s="6"/>
      <c r="Q3656" s="6"/>
      <c r="R3656" s="6"/>
      <c r="S3656" s="6"/>
      <c r="T3656" s="6"/>
      <c r="U3656" s="6"/>
      <c r="V3656" s="6"/>
    </row>
    <row r="3657" spans="2:22" s="77" customFormat="1" x14ac:dyDescent="0.2">
      <c r="B3657" s="128"/>
      <c r="E3657" s="78"/>
      <c r="F3657" s="166"/>
      <c r="G3657" s="78"/>
      <c r="H3657" s="161"/>
      <c r="I3657" s="161"/>
      <c r="J3657" s="161"/>
      <c r="K3657" s="78"/>
      <c r="L3657" s="78"/>
      <c r="M3657" s="78"/>
      <c r="N3657" s="78"/>
      <c r="O3657" s="78"/>
      <c r="P3657" s="6"/>
      <c r="Q3657" s="6"/>
      <c r="R3657" s="6"/>
      <c r="S3657" s="6"/>
      <c r="T3657" s="6"/>
      <c r="U3657" s="6"/>
      <c r="V3657" s="6"/>
    </row>
    <row r="3658" spans="2:22" s="77" customFormat="1" x14ac:dyDescent="0.2">
      <c r="B3658" s="128"/>
      <c r="E3658" s="78"/>
      <c r="F3658" s="166"/>
      <c r="G3658" s="78"/>
      <c r="H3658" s="161"/>
      <c r="I3658" s="161"/>
      <c r="J3658" s="161"/>
      <c r="K3658" s="78"/>
      <c r="L3658" s="78"/>
      <c r="M3658" s="78"/>
      <c r="N3658" s="78"/>
      <c r="O3658" s="78"/>
      <c r="P3658" s="6"/>
      <c r="Q3658" s="6"/>
      <c r="R3658" s="6"/>
      <c r="S3658" s="6"/>
      <c r="T3658" s="6"/>
      <c r="U3658" s="6"/>
      <c r="V3658" s="6"/>
    </row>
    <row r="3659" spans="2:22" s="77" customFormat="1" x14ac:dyDescent="0.2">
      <c r="B3659" s="128"/>
      <c r="E3659" s="78"/>
      <c r="F3659" s="166"/>
      <c r="G3659" s="78"/>
      <c r="H3659" s="161"/>
      <c r="I3659" s="161"/>
      <c r="J3659" s="161"/>
      <c r="K3659" s="78"/>
      <c r="L3659" s="78"/>
      <c r="M3659" s="78"/>
      <c r="N3659" s="78"/>
      <c r="O3659" s="78"/>
      <c r="P3659" s="6"/>
      <c r="Q3659" s="6"/>
      <c r="R3659" s="6"/>
      <c r="S3659" s="6"/>
      <c r="T3659" s="6"/>
      <c r="U3659" s="6"/>
      <c r="V3659" s="6"/>
    </row>
    <row r="3660" spans="2:22" s="77" customFormat="1" x14ac:dyDescent="0.2">
      <c r="B3660" s="128"/>
      <c r="E3660" s="78"/>
      <c r="F3660" s="166"/>
      <c r="G3660" s="78"/>
      <c r="H3660" s="161"/>
      <c r="I3660" s="161"/>
      <c r="J3660" s="161"/>
      <c r="K3660" s="78"/>
      <c r="L3660" s="78"/>
      <c r="M3660" s="78"/>
      <c r="N3660" s="78"/>
      <c r="O3660" s="78"/>
      <c r="P3660" s="6"/>
      <c r="Q3660" s="6"/>
      <c r="R3660" s="6"/>
      <c r="S3660" s="6"/>
      <c r="T3660" s="6"/>
      <c r="U3660" s="6"/>
      <c r="V3660" s="6"/>
    </row>
    <row r="3661" spans="2:22" s="77" customFormat="1" x14ac:dyDescent="0.2">
      <c r="B3661" s="128"/>
      <c r="E3661" s="78"/>
      <c r="F3661" s="166"/>
      <c r="G3661" s="78"/>
      <c r="H3661" s="161"/>
      <c r="I3661" s="161"/>
      <c r="J3661" s="161"/>
      <c r="K3661" s="78"/>
      <c r="L3661" s="78"/>
      <c r="M3661" s="78"/>
      <c r="N3661" s="78"/>
      <c r="O3661" s="78"/>
      <c r="P3661" s="6"/>
      <c r="Q3661" s="6"/>
      <c r="R3661" s="6"/>
      <c r="S3661" s="6"/>
      <c r="T3661" s="6"/>
      <c r="U3661" s="6"/>
      <c r="V3661" s="6"/>
    </row>
    <row r="3662" spans="2:22" s="77" customFormat="1" x14ac:dyDescent="0.2">
      <c r="B3662" s="128"/>
      <c r="E3662" s="78"/>
      <c r="F3662" s="166"/>
      <c r="G3662" s="78"/>
      <c r="H3662" s="161"/>
      <c r="I3662" s="161"/>
      <c r="J3662" s="161"/>
      <c r="K3662" s="78"/>
      <c r="L3662" s="78"/>
      <c r="M3662" s="78"/>
      <c r="N3662" s="78"/>
      <c r="O3662" s="78"/>
      <c r="P3662" s="6"/>
      <c r="Q3662" s="6"/>
      <c r="R3662" s="6"/>
      <c r="S3662" s="6"/>
      <c r="T3662" s="6"/>
      <c r="U3662" s="6"/>
      <c r="V3662" s="6"/>
    </row>
    <row r="3663" spans="2:22" s="77" customFormat="1" x14ac:dyDescent="0.2">
      <c r="B3663" s="128"/>
      <c r="E3663" s="78"/>
      <c r="F3663" s="166"/>
      <c r="G3663" s="78"/>
      <c r="H3663" s="161"/>
      <c r="I3663" s="161"/>
      <c r="J3663" s="161"/>
      <c r="K3663" s="78"/>
      <c r="L3663" s="78"/>
      <c r="M3663" s="78"/>
      <c r="N3663" s="78"/>
      <c r="O3663" s="78"/>
      <c r="P3663" s="6"/>
      <c r="Q3663" s="6"/>
      <c r="R3663" s="6"/>
      <c r="S3663" s="6"/>
      <c r="T3663" s="6"/>
      <c r="U3663" s="6"/>
      <c r="V3663" s="6"/>
    </row>
    <row r="3664" spans="2:22" s="77" customFormat="1" x14ac:dyDescent="0.2">
      <c r="B3664" s="128"/>
      <c r="E3664" s="78"/>
      <c r="F3664" s="166"/>
      <c r="G3664" s="78"/>
      <c r="H3664" s="161"/>
      <c r="I3664" s="161"/>
      <c r="J3664" s="161"/>
      <c r="K3664" s="78"/>
      <c r="L3664" s="78"/>
      <c r="M3664" s="78"/>
      <c r="N3664" s="78"/>
      <c r="O3664" s="78"/>
      <c r="P3664" s="6"/>
      <c r="Q3664" s="6"/>
      <c r="R3664" s="6"/>
      <c r="S3664" s="6"/>
      <c r="T3664" s="6"/>
      <c r="U3664" s="6"/>
      <c r="V3664" s="6"/>
    </row>
    <row r="3665" spans="2:22" s="77" customFormat="1" x14ac:dyDescent="0.2">
      <c r="B3665" s="128"/>
      <c r="E3665" s="78"/>
      <c r="F3665" s="166"/>
      <c r="G3665" s="78"/>
      <c r="H3665" s="161"/>
      <c r="I3665" s="161"/>
      <c r="J3665" s="161"/>
      <c r="K3665" s="78"/>
      <c r="L3665" s="78"/>
      <c r="M3665" s="78"/>
      <c r="N3665" s="78"/>
      <c r="O3665" s="78"/>
      <c r="P3665" s="6"/>
      <c r="Q3665" s="6"/>
      <c r="R3665" s="6"/>
      <c r="S3665" s="6"/>
      <c r="T3665" s="6"/>
      <c r="U3665" s="6"/>
      <c r="V3665" s="6"/>
    </row>
    <row r="3666" spans="2:22" s="77" customFormat="1" x14ac:dyDescent="0.2">
      <c r="B3666" s="128"/>
      <c r="E3666" s="78"/>
      <c r="F3666" s="166"/>
      <c r="G3666" s="78"/>
      <c r="H3666" s="161"/>
      <c r="I3666" s="161"/>
      <c r="J3666" s="161"/>
      <c r="K3666" s="78"/>
      <c r="L3666" s="78"/>
      <c r="M3666" s="78"/>
      <c r="N3666" s="78"/>
      <c r="O3666" s="78"/>
      <c r="P3666" s="6"/>
      <c r="Q3666" s="6"/>
      <c r="R3666" s="6"/>
      <c r="S3666" s="6"/>
      <c r="T3666" s="6"/>
      <c r="U3666" s="6"/>
      <c r="V3666" s="6"/>
    </row>
    <row r="3667" spans="2:22" s="77" customFormat="1" x14ac:dyDescent="0.2">
      <c r="B3667" s="128"/>
      <c r="E3667" s="78"/>
      <c r="F3667" s="166"/>
      <c r="G3667" s="78"/>
      <c r="H3667" s="161"/>
      <c r="I3667" s="161"/>
      <c r="J3667" s="161"/>
      <c r="K3667" s="78"/>
      <c r="L3667" s="78"/>
      <c r="M3667" s="78"/>
      <c r="N3667" s="78"/>
      <c r="O3667" s="78"/>
      <c r="P3667" s="6"/>
      <c r="Q3667" s="6"/>
      <c r="R3667" s="6"/>
      <c r="S3667" s="6"/>
      <c r="T3667" s="6"/>
      <c r="U3667" s="6"/>
      <c r="V3667" s="6"/>
    </row>
    <row r="3668" spans="2:22" s="77" customFormat="1" x14ac:dyDescent="0.2">
      <c r="B3668" s="128"/>
      <c r="E3668" s="78"/>
      <c r="F3668" s="166"/>
      <c r="G3668" s="78"/>
      <c r="H3668" s="161"/>
      <c r="I3668" s="161"/>
      <c r="J3668" s="161"/>
      <c r="K3668" s="78"/>
      <c r="L3668" s="78"/>
      <c r="M3668" s="78"/>
      <c r="N3668" s="78"/>
      <c r="O3668" s="78"/>
      <c r="P3668" s="6"/>
      <c r="Q3668" s="6"/>
      <c r="R3668" s="6"/>
      <c r="S3668" s="6"/>
      <c r="T3668" s="6"/>
      <c r="U3668" s="6"/>
      <c r="V3668" s="6"/>
    </row>
    <row r="3669" spans="2:22" s="77" customFormat="1" x14ac:dyDescent="0.2">
      <c r="B3669" s="128"/>
      <c r="E3669" s="78"/>
      <c r="F3669" s="166"/>
      <c r="G3669" s="78"/>
      <c r="H3669" s="161"/>
      <c r="I3669" s="161"/>
      <c r="J3669" s="161"/>
      <c r="K3669" s="78"/>
      <c r="L3669" s="78"/>
      <c r="M3669" s="78"/>
      <c r="N3669" s="78"/>
      <c r="O3669" s="78"/>
      <c r="P3669" s="6"/>
      <c r="Q3669" s="6"/>
      <c r="R3669" s="6"/>
      <c r="S3669" s="6"/>
      <c r="T3669" s="6"/>
      <c r="U3669" s="6"/>
      <c r="V3669" s="6"/>
    </row>
    <row r="3670" spans="2:22" s="77" customFormat="1" x14ac:dyDescent="0.2">
      <c r="B3670" s="128"/>
      <c r="E3670" s="78"/>
      <c r="F3670" s="166"/>
      <c r="G3670" s="78"/>
      <c r="H3670" s="161"/>
      <c r="I3670" s="161"/>
      <c r="J3670" s="161"/>
      <c r="K3670" s="78"/>
      <c r="L3670" s="78"/>
      <c r="M3670" s="78"/>
      <c r="N3670" s="78"/>
      <c r="O3670" s="78"/>
      <c r="P3670" s="6"/>
      <c r="Q3670" s="6"/>
      <c r="R3670" s="6"/>
      <c r="S3670" s="6"/>
      <c r="T3670" s="6"/>
      <c r="U3670" s="6"/>
      <c r="V3670" s="6"/>
    </row>
    <row r="3671" spans="2:22" s="77" customFormat="1" x14ac:dyDescent="0.2">
      <c r="B3671" s="128"/>
      <c r="E3671" s="78"/>
      <c r="F3671" s="166"/>
      <c r="G3671" s="78"/>
      <c r="H3671" s="161"/>
      <c r="I3671" s="161"/>
      <c r="J3671" s="161"/>
      <c r="K3671" s="78"/>
      <c r="L3671" s="78"/>
      <c r="M3671" s="78"/>
      <c r="N3671" s="78"/>
      <c r="O3671" s="78"/>
      <c r="P3671" s="6"/>
      <c r="Q3671" s="6"/>
      <c r="R3671" s="6"/>
      <c r="S3671" s="6"/>
      <c r="T3671" s="6"/>
      <c r="U3671" s="6"/>
      <c r="V3671" s="6"/>
    </row>
    <row r="3672" spans="2:22" s="77" customFormat="1" x14ac:dyDescent="0.2">
      <c r="B3672" s="128"/>
      <c r="E3672" s="78"/>
      <c r="F3672" s="166"/>
      <c r="G3672" s="78"/>
      <c r="H3672" s="161"/>
      <c r="I3672" s="161"/>
      <c r="J3672" s="161"/>
      <c r="K3672" s="78"/>
      <c r="L3672" s="78"/>
      <c r="M3672" s="78"/>
      <c r="N3672" s="78"/>
      <c r="O3672" s="78"/>
      <c r="P3672" s="6"/>
      <c r="Q3672" s="6"/>
      <c r="R3672" s="6"/>
      <c r="S3672" s="6"/>
      <c r="T3672" s="6"/>
      <c r="U3672" s="6"/>
      <c r="V3672" s="6"/>
    </row>
    <row r="3673" spans="2:22" s="77" customFormat="1" x14ac:dyDescent="0.2">
      <c r="B3673" s="128"/>
      <c r="E3673" s="78"/>
      <c r="F3673" s="166"/>
      <c r="G3673" s="78"/>
      <c r="H3673" s="161"/>
      <c r="I3673" s="161"/>
      <c r="J3673" s="161"/>
      <c r="K3673" s="78"/>
      <c r="L3673" s="78"/>
      <c r="M3673" s="78"/>
      <c r="N3673" s="78"/>
      <c r="O3673" s="78"/>
      <c r="P3673" s="6"/>
      <c r="Q3673" s="6"/>
      <c r="R3673" s="6"/>
      <c r="S3673" s="6"/>
      <c r="T3673" s="6"/>
      <c r="U3673" s="6"/>
      <c r="V3673" s="6"/>
    </row>
    <row r="3674" spans="2:22" s="77" customFormat="1" x14ac:dyDescent="0.2">
      <c r="B3674" s="128"/>
      <c r="E3674" s="78"/>
      <c r="F3674" s="166"/>
      <c r="G3674" s="78"/>
      <c r="H3674" s="161"/>
      <c r="I3674" s="161"/>
      <c r="J3674" s="161"/>
      <c r="K3674" s="78"/>
      <c r="L3674" s="78"/>
      <c r="M3674" s="78"/>
      <c r="N3674" s="78"/>
      <c r="O3674" s="78"/>
      <c r="P3674" s="6"/>
      <c r="Q3674" s="6"/>
      <c r="R3674" s="6"/>
      <c r="S3674" s="6"/>
      <c r="T3674" s="6"/>
      <c r="U3674" s="6"/>
      <c r="V3674" s="6"/>
    </row>
    <row r="3675" spans="2:22" s="77" customFormat="1" x14ac:dyDescent="0.2">
      <c r="B3675" s="128"/>
      <c r="E3675" s="78"/>
      <c r="F3675" s="166"/>
      <c r="G3675" s="78"/>
      <c r="H3675" s="161"/>
      <c r="I3675" s="161"/>
      <c r="J3675" s="161"/>
      <c r="K3675" s="78"/>
      <c r="L3675" s="78"/>
      <c r="M3675" s="78"/>
      <c r="N3675" s="78"/>
      <c r="O3675" s="78"/>
      <c r="P3675" s="6"/>
      <c r="Q3675" s="6"/>
      <c r="R3675" s="6"/>
      <c r="S3675" s="6"/>
      <c r="T3675" s="6"/>
      <c r="U3675" s="6"/>
      <c r="V3675" s="6"/>
    </row>
    <row r="3676" spans="2:22" s="77" customFormat="1" x14ac:dyDescent="0.2">
      <c r="B3676" s="128"/>
      <c r="E3676" s="78"/>
      <c r="F3676" s="166"/>
      <c r="G3676" s="78"/>
      <c r="H3676" s="161"/>
      <c r="I3676" s="161"/>
      <c r="J3676" s="161"/>
      <c r="K3676" s="78"/>
      <c r="L3676" s="78"/>
      <c r="M3676" s="78"/>
      <c r="N3676" s="78"/>
      <c r="O3676" s="78"/>
      <c r="P3676" s="6"/>
      <c r="Q3676" s="6"/>
      <c r="R3676" s="6"/>
      <c r="S3676" s="6"/>
      <c r="T3676" s="6"/>
      <c r="U3676" s="6"/>
      <c r="V3676" s="6"/>
    </row>
    <row r="3677" spans="2:22" s="77" customFormat="1" x14ac:dyDescent="0.2">
      <c r="B3677" s="128"/>
      <c r="E3677" s="78"/>
      <c r="F3677" s="166"/>
      <c r="G3677" s="78"/>
      <c r="H3677" s="161"/>
      <c r="I3677" s="161"/>
      <c r="J3677" s="161"/>
      <c r="K3677" s="78"/>
      <c r="L3677" s="78"/>
      <c r="M3677" s="78"/>
      <c r="N3677" s="78"/>
      <c r="O3677" s="78"/>
      <c r="P3677" s="6"/>
      <c r="Q3677" s="6"/>
      <c r="R3677" s="6"/>
      <c r="S3677" s="6"/>
      <c r="T3677" s="6"/>
      <c r="U3677" s="6"/>
      <c r="V3677" s="6"/>
    </row>
    <row r="3678" spans="2:22" s="77" customFormat="1" x14ac:dyDescent="0.2">
      <c r="B3678" s="128"/>
      <c r="E3678" s="78"/>
      <c r="F3678" s="166"/>
      <c r="G3678" s="78"/>
      <c r="H3678" s="161"/>
      <c r="I3678" s="161"/>
      <c r="J3678" s="161"/>
      <c r="K3678" s="78"/>
      <c r="L3678" s="78"/>
      <c r="M3678" s="78"/>
      <c r="N3678" s="78"/>
      <c r="O3678" s="78"/>
      <c r="P3678" s="6"/>
      <c r="Q3678" s="6"/>
      <c r="R3678" s="6"/>
      <c r="S3678" s="6"/>
      <c r="T3678" s="6"/>
      <c r="U3678" s="6"/>
      <c r="V3678" s="6"/>
    </row>
    <row r="3679" spans="2:22" s="77" customFormat="1" x14ac:dyDescent="0.2">
      <c r="B3679" s="128"/>
      <c r="E3679" s="78"/>
      <c r="F3679" s="166"/>
      <c r="G3679" s="78"/>
      <c r="H3679" s="161"/>
      <c r="I3679" s="161"/>
      <c r="J3679" s="161"/>
      <c r="K3679" s="78"/>
      <c r="L3679" s="78"/>
      <c r="M3679" s="78"/>
      <c r="N3679" s="78"/>
      <c r="O3679" s="78"/>
      <c r="P3679" s="6"/>
      <c r="Q3679" s="6"/>
      <c r="R3679" s="6"/>
      <c r="S3679" s="6"/>
      <c r="T3679" s="6"/>
      <c r="U3679" s="6"/>
      <c r="V3679" s="6"/>
    </row>
    <row r="3680" spans="2:22" s="77" customFormat="1" x14ac:dyDescent="0.2">
      <c r="B3680" s="128"/>
      <c r="E3680" s="78"/>
      <c r="F3680" s="166"/>
      <c r="G3680" s="78"/>
      <c r="H3680" s="161"/>
      <c r="I3680" s="161"/>
      <c r="J3680" s="161"/>
      <c r="K3680" s="78"/>
      <c r="L3680" s="78"/>
      <c r="M3680" s="78"/>
      <c r="N3680" s="78"/>
      <c r="O3680" s="78"/>
      <c r="P3680" s="6"/>
      <c r="Q3680" s="6"/>
      <c r="R3680" s="6"/>
      <c r="S3680" s="6"/>
      <c r="T3680" s="6"/>
      <c r="U3680" s="6"/>
      <c r="V3680" s="6"/>
    </row>
    <row r="3681" spans="2:22" s="77" customFormat="1" x14ac:dyDescent="0.2">
      <c r="B3681" s="128"/>
      <c r="E3681" s="78"/>
      <c r="F3681" s="166"/>
      <c r="G3681" s="78"/>
      <c r="H3681" s="161"/>
      <c r="I3681" s="161"/>
      <c r="J3681" s="161"/>
      <c r="K3681" s="78"/>
      <c r="L3681" s="78"/>
      <c r="M3681" s="78"/>
      <c r="N3681" s="78"/>
      <c r="O3681" s="78"/>
      <c r="P3681" s="6"/>
      <c r="Q3681" s="6"/>
      <c r="R3681" s="6"/>
      <c r="S3681" s="6"/>
      <c r="T3681" s="6"/>
      <c r="U3681" s="6"/>
      <c r="V3681" s="6"/>
    </row>
    <row r="3682" spans="2:22" s="77" customFormat="1" x14ac:dyDescent="0.2">
      <c r="B3682" s="128"/>
      <c r="E3682" s="78"/>
      <c r="F3682" s="166"/>
      <c r="G3682" s="78"/>
      <c r="H3682" s="161"/>
      <c r="I3682" s="161"/>
      <c r="J3682" s="161"/>
      <c r="K3682" s="78"/>
      <c r="L3682" s="78"/>
      <c r="M3682" s="78"/>
      <c r="N3682" s="78"/>
      <c r="O3682" s="78"/>
      <c r="P3682" s="6"/>
      <c r="Q3682" s="6"/>
      <c r="R3682" s="6"/>
      <c r="S3682" s="6"/>
      <c r="T3682" s="6"/>
      <c r="U3682" s="6"/>
      <c r="V3682" s="6"/>
    </row>
    <row r="3683" spans="2:22" s="77" customFormat="1" x14ac:dyDescent="0.2">
      <c r="B3683" s="128"/>
      <c r="E3683" s="78"/>
      <c r="F3683" s="166"/>
      <c r="G3683" s="78"/>
      <c r="H3683" s="161"/>
      <c r="I3683" s="161"/>
      <c r="J3683" s="161"/>
      <c r="K3683" s="78"/>
      <c r="L3683" s="78"/>
      <c r="M3683" s="78"/>
      <c r="N3683" s="78"/>
      <c r="O3683" s="78"/>
      <c r="P3683" s="6"/>
      <c r="Q3683" s="6"/>
      <c r="R3683" s="6"/>
      <c r="S3683" s="6"/>
      <c r="T3683" s="6"/>
      <c r="U3683" s="6"/>
      <c r="V3683" s="6"/>
    </row>
    <row r="3684" spans="2:22" s="77" customFormat="1" x14ac:dyDescent="0.2">
      <c r="B3684" s="128"/>
      <c r="E3684" s="78"/>
      <c r="F3684" s="166"/>
      <c r="G3684" s="78"/>
      <c r="H3684" s="161"/>
      <c r="I3684" s="161"/>
      <c r="J3684" s="161"/>
      <c r="K3684" s="78"/>
      <c r="L3684" s="78"/>
      <c r="M3684" s="78"/>
      <c r="N3684" s="78"/>
      <c r="O3684" s="78"/>
      <c r="P3684" s="6"/>
      <c r="Q3684" s="6"/>
      <c r="R3684" s="6"/>
      <c r="S3684" s="6"/>
      <c r="T3684" s="6"/>
      <c r="U3684" s="6"/>
      <c r="V3684" s="6"/>
    </row>
    <row r="3685" spans="2:22" s="77" customFormat="1" x14ac:dyDescent="0.2">
      <c r="B3685" s="128"/>
      <c r="E3685" s="78"/>
      <c r="F3685" s="166"/>
      <c r="G3685" s="78"/>
      <c r="H3685" s="161"/>
      <c r="I3685" s="161"/>
      <c r="J3685" s="161"/>
      <c r="K3685" s="78"/>
      <c r="L3685" s="78"/>
      <c r="M3685" s="78"/>
      <c r="N3685" s="78"/>
      <c r="O3685" s="78"/>
      <c r="P3685" s="6"/>
      <c r="Q3685" s="6"/>
      <c r="R3685" s="6"/>
      <c r="S3685" s="6"/>
      <c r="T3685" s="6"/>
      <c r="U3685" s="6"/>
      <c r="V3685" s="6"/>
    </row>
    <row r="3686" spans="2:22" s="77" customFormat="1" x14ac:dyDescent="0.2">
      <c r="B3686" s="128"/>
      <c r="E3686" s="78"/>
      <c r="F3686" s="166"/>
      <c r="G3686" s="78"/>
      <c r="H3686" s="161"/>
      <c r="I3686" s="161"/>
      <c r="J3686" s="161"/>
      <c r="K3686" s="78"/>
      <c r="L3686" s="78"/>
      <c r="M3686" s="78"/>
      <c r="N3686" s="78"/>
      <c r="O3686" s="78"/>
      <c r="P3686" s="6"/>
      <c r="Q3686" s="6"/>
      <c r="R3686" s="6"/>
      <c r="S3686" s="6"/>
      <c r="T3686" s="6"/>
      <c r="U3686" s="6"/>
      <c r="V3686" s="6"/>
    </row>
    <row r="3687" spans="2:22" s="77" customFormat="1" x14ac:dyDescent="0.2">
      <c r="B3687" s="128"/>
      <c r="E3687" s="78"/>
      <c r="F3687" s="166"/>
      <c r="G3687" s="78"/>
      <c r="H3687" s="161"/>
      <c r="I3687" s="161"/>
      <c r="J3687" s="161"/>
      <c r="K3687" s="78"/>
      <c r="L3687" s="78"/>
      <c r="M3687" s="78"/>
      <c r="N3687" s="78"/>
      <c r="O3687" s="78"/>
      <c r="P3687" s="6"/>
      <c r="Q3687" s="6"/>
      <c r="R3687" s="6"/>
      <c r="S3687" s="6"/>
      <c r="T3687" s="6"/>
      <c r="U3687" s="6"/>
      <c r="V3687" s="6"/>
    </row>
    <row r="3688" spans="2:22" s="77" customFormat="1" x14ac:dyDescent="0.2">
      <c r="B3688" s="128"/>
      <c r="E3688" s="78"/>
      <c r="F3688" s="166"/>
      <c r="G3688" s="78"/>
      <c r="H3688" s="161"/>
      <c r="I3688" s="161"/>
      <c r="J3688" s="161"/>
      <c r="K3688" s="78"/>
      <c r="L3688" s="78"/>
      <c r="M3688" s="78"/>
      <c r="N3688" s="78"/>
      <c r="O3688" s="78"/>
      <c r="P3688" s="6"/>
      <c r="Q3688" s="6"/>
      <c r="R3688" s="6"/>
      <c r="S3688" s="6"/>
      <c r="T3688" s="6"/>
      <c r="U3688" s="6"/>
      <c r="V3688" s="6"/>
    </row>
    <row r="3689" spans="2:22" s="77" customFormat="1" x14ac:dyDescent="0.2">
      <c r="B3689" s="128"/>
      <c r="E3689" s="78"/>
      <c r="F3689" s="166"/>
      <c r="G3689" s="78"/>
      <c r="H3689" s="161"/>
      <c r="I3689" s="161"/>
      <c r="J3689" s="161"/>
      <c r="K3689" s="78"/>
      <c r="L3689" s="78"/>
      <c r="M3689" s="78"/>
      <c r="N3689" s="78"/>
      <c r="O3689" s="78"/>
      <c r="P3689" s="6"/>
      <c r="Q3689" s="6"/>
      <c r="R3689" s="6"/>
      <c r="S3689" s="6"/>
      <c r="T3689" s="6"/>
      <c r="U3689" s="6"/>
      <c r="V3689" s="6"/>
    </row>
    <row r="3690" spans="2:22" s="77" customFormat="1" x14ac:dyDescent="0.2">
      <c r="B3690" s="128"/>
      <c r="E3690" s="78"/>
      <c r="F3690" s="166"/>
      <c r="G3690" s="78"/>
      <c r="H3690" s="161"/>
      <c r="I3690" s="161"/>
      <c r="J3690" s="161"/>
      <c r="K3690" s="78"/>
      <c r="L3690" s="78"/>
      <c r="M3690" s="78"/>
      <c r="N3690" s="78"/>
      <c r="O3690" s="78"/>
      <c r="P3690" s="6"/>
      <c r="Q3690" s="6"/>
      <c r="R3690" s="6"/>
      <c r="S3690" s="6"/>
      <c r="T3690" s="6"/>
      <c r="U3690" s="6"/>
      <c r="V3690" s="6"/>
    </row>
    <row r="3691" spans="2:22" s="77" customFormat="1" x14ac:dyDescent="0.2">
      <c r="B3691" s="128"/>
      <c r="E3691" s="78"/>
      <c r="F3691" s="166"/>
      <c r="G3691" s="78"/>
      <c r="H3691" s="161"/>
      <c r="I3691" s="161"/>
      <c r="J3691" s="161"/>
      <c r="K3691" s="78"/>
      <c r="L3691" s="78"/>
      <c r="M3691" s="78"/>
      <c r="N3691" s="78"/>
      <c r="O3691" s="78"/>
      <c r="P3691" s="6"/>
      <c r="Q3691" s="6"/>
      <c r="R3691" s="6"/>
      <c r="S3691" s="6"/>
      <c r="T3691" s="6"/>
      <c r="U3691" s="6"/>
      <c r="V3691" s="6"/>
    </row>
    <row r="3692" spans="2:22" s="77" customFormat="1" x14ac:dyDescent="0.2">
      <c r="B3692" s="128"/>
      <c r="E3692" s="78"/>
      <c r="F3692" s="166"/>
      <c r="G3692" s="78"/>
      <c r="H3692" s="161"/>
      <c r="I3692" s="161"/>
      <c r="J3692" s="161"/>
      <c r="K3692" s="78"/>
      <c r="L3692" s="78"/>
      <c r="M3692" s="78"/>
      <c r="N3692" s="78"/>
      <c r="O3692" s="78"/>
      <c r="P3692" s="6"/>
      <c r="Q3692" s="6"/>
      <c r="R3692" s="6"/>
      <c r="S3692" s="6"/>
      <c r="T3692" s="6"/>
      <c r="U3692" s="6"/>
      <c r="V3692" s="6"/>
    </row>
    <row r="3693" spans="2:22" s="77" customFormat="1" x14ac:dyDescent="0.2">
      <c r="B3693" s="128"/>
      <c r="E3693" s="78"/>
      <c r="F3693" s="166"/>
      <c r="G3693" s="78"/>
      <c r="H3693" s="161"/>
      <c r="I3693" s="161"/>
      <c r="J3693" s="161"/>
      <c r="K3693" s="78"/>
      <c r="L3693" s="78"/>
      <c r="M3693" s="78"/>
      <c r="N3693" s="78"/>
      <c r="O3693" s="78"/>
      <c r="P3693" s="6"/>
      <c r="Q3693" s="6"/>
      <c r="R3693" s="6"/>
      <c r="S3693" s="6"/>
      <c r="T3693" s="6"/>
      <c r="U3693" s="6"/>
      <c r="V3693" s="6"/>
    </row>
    <row r="3694" spans="2:22" s="77" customFormat="1" x14ac:dyDescent="0.2">
      <c r="B3694" s="128"/>
      <c r="E3694" s="78"/>
      <c r="F3694" s="166"/>
      <c r="G3694" s="78"/>
      <c r="H3694" s="161"/>
      <c r="I3694" s="161"/>
      <c r="J3694" s="161"/>
      <c r="K3694" s="78"/>
      <c r="L3694" s="78"/>
      <c r="M3694" s="78"/>
      <c r="N3694" s="78"/>
      <c r="O3694" s="78"/>
      <c r="P3694" s="6"/>
      <c r="Q3694" s="6"/>
      <c r="R3694" s="6"/>
      <c r="S3694" s="6"/>
      <c r="T3694" s="6"/>
      <c r="U3694" s="6"/>
      <c r="V3694" s="6"/>
    </row>
    <row r="3695" spans="2:22" s="77" customFormat="1" x14ac:dyDescent="0.2">
      <c r="B3695" s="128"/>
      <c r="E3695" s="78"/>
      <c r="F3695" s="166"/>
      <c r="G3695" s="78"/>
      <c r="H3695" s="161"/>
      <c r="I3695" s="161"/>
      <c r="J3695" s="161"/>
      <c r="K3695" s="78"/>
      <c r="L3695" s="78"/>
      <c r="M3695" s="78"/>
      <c r="N3695" s="78"/>
      <c r="O3695" s="78"/>
      <c r="P3695" s="6"/>
      <c r="Q3695" s="6"/>
      <c r="R3695" s="6"/>
      <c r="S3695" s="6"/>
      <c r="T3695" s="6"/>
      <c r="U3695" s="6"/>
      <c r="V3695" s="6"/>
    </row>
    <row r="3696" spans="2:22" s="77" customFormat="1" x14ac:dyDescent="0.2">
      <c r="B3696" s="128"/>
      <c r="E3696" s="78"/>
      <c r="F3696" s="166"/>
      <c r="G3696" s="78"/>
      <c r="H3696" s="161"/>
      <c r="I3696" s="161"/>
      <c r="J3696" s="161"/>
      <c r="K3696" s="78"/>
      <c r="L3696" s="78"/>
      <c r="M3696" s="78"/>
      <c r="N3696" s="78"/>
      <c r="O3696" s="78"/>
      <c r="P3696" s="6"/>
      <c r="Q3696" s="6"/>
      <c r="R3696" s="6"/>
      <c r="S3696" s="6"/>
      <c r="T3696" s="6"/>
      <c r="U3696" s="6"/>
      <c r="V3696" s="6"/>
    </row>
    <row r="3697" spans="2:22" s="77" customFormat="1" x14ac:dyDescent="0.2">
      <c r="B3697" s="128"/>
      <c r="E3697" s="78"/>
      <c r="F3697" s="166"/>
      <c r="G3697" s="78"/>
      <c r="H3697" s="161"/>
      <c r="I3697" s="161"/>
      <c r="J3697" s="161"/>
      <c r="K3697" s="78"/>
      <c r="L3697" s="78"/>
      <c r="M3697" s="78"/>
      <c r="N3697" s="78"/>
      <c r="O3697" s="78"/>
      <c r="P3697" s="6"/>
      <c r="Q3697" s="6"/>
      <c r="R3697" s="6"/>
      <c r="S3697" s="6"/>
      <c r="T3697" s="6"/>
      <c r="U3697" s="6"/>
      <c r="V3697" s="6"/>
    </row>
    <row r="3698" spans="2:22" s="77" customFormat="1" x14ac:dyDescent="0.2">
      <c r="B3698" s="128"/>
      <c r="E3698" s="78"/>
      <c r="F3698" s="166"/>
      <c r="G3698" s="78"/>
      <c r="H3698" s="161"/>
      <c r="I3698" s="161"/>
      <c r="J3698" s="161"/>
      <c r="K3698" s="78"/>
      <c r="L3698" s="78"/>
      <c r="M3698" s="78"/>
      <c r="N3698" s="78"/>
      <c r="O3698" s="78"/>
      <c r="P3698" s="6"/>
      <c r="Q3698" s="6"/>
      <c r="R3698" s="6"/>
      <c r="S3698" s="6"/>
      <c r="T3698" s="6"/>
      <c r="U3698" s="6"/>
      <c r="V3698" s="6"/>
    </row>
    <row r="3699" spans="2:22" s="77" customFormat="1" x14ac:dyDescent="0.2">
      <c r="B3699" s="128"/>
      <c r="E3699" s="78"/>
      <c r="F3699" s="166"/>
      <c r="G3699" s="78"/>
      <c r="H3699" s="161"/>
      <c r="I3699" s="161"/>
      <c r="J3699" s="161"/>
      <c r="K3699" s="78"/>
      <c r="L3699" s="78"/>
      <c r="M3699" s="78"/>
      <c r="N3699" s="78"/>
      <c r="O3699" s="78"/>
      <c r="P3699" s="6"/>
      <c r="Q3699" s="6"/>
      <c r="R3699" s="6"/>
      <c r="S3699" s="6"/>
      <c r="T3699" s="6"/>
      <c r="U3699" s="6"/>
      <c r="V3699" s="6"/>
    </row>
    <row r="3700" spans="2:22" s="77" customFormat="1" x14ac:dyDescent="0.2">
      <c r="B3700" s="128"/>
      <c r="E3700" s="78"/>
      <c r="F3700" s="166"/>
      <c r="G3700" s="78"/>
      <c r="H3700" s="161"/>
      <c r="I3700" s="161"/>
      <c r="J3700" s="161"/>
      <c r="K3700" s="78"/>
      <c r="L3700" s="78"/>
      <c r="M3700" s="78"/>
      <c r="N3700" s="78"/>
      <c r="O3700" s="78"/>
      <c r="P3700" s="6"/>
      <c r="Q3700" s="6"/>
      <c r="R3700" s="6"/>
      <c r="S3700" s="6"/>
      <c r="T3700" s="6"/>
      <c r="U3700" s="6"/>
      <c r="V3700" s="6"/>
    </row>
    <row r="3701" spans="2:22" s="77" customFormat="1" x14ac:dyDescent="0.2">
      <c r="B3701" s="128"/>
      <c r="E3701" s="78"/>
      <c r="F3701" s="166"/>
      <c r="G3701" s="78"/>
      <c r="H3701" s="161"/>
      <c r="I3701" s="161"/>
      <c r="J3701" s="161"/>
      <c r="K3701" s="78"/>
      <c r="L3701" s="78"/>
      <c r="M3701" s="78"/>
      <c r="N3701" s="78"/>
      <c r="O3701" s="78"/>
      <c r="P3701" s="6"/>
      <c r="Q3701" s="6"/>
      <c r="R3701" s="6"/>
      <c r="S3701" s="6"/>
      <c r="T3701" s="6"/>
      <c r="U3701" s="6"/>
      <c r="V3701" s="6"/>
    </row>
    <row r="3702" spans="2:22" s="77" customFormat="1" x14ac:dyDescent="0.2">
      <c r="B3702" s="128"/>
      <c r="E3702" s="78"/>
      <c r="F3702" s="166"/>
      <c r="G3702" s="78"/>
      <c r="H3702" s="161"/>
      <c r="I3702" s="161"/>
      <c r="J3702" s="161"/>
      <c r="K3702" s="78"/>
      <c r="L3702" s="78"/>
      <c r="M3702" s="78"/>
      <c r="N3702" s="78"/>
      <c r="O3702" s="78"/>
      <c r="P3702" s="6"/>
      <c r="Q3702" s="6"/>
      <c r="R3702" s="6"/>
      <c r="S3702" s="6"/>
      <c r="T3702" s="6"/>
      <c r="U3702" s="6"/>
      <c r="V3702" s="6"/>
    </row>
    <row r="3703" spans="2:22" s="77" customFormat="1" x14ac:dyDescent="0.2">
      <c r="B3703" s="128"/>
      <c r="E3703" s="78"/>
      <c r="F3703" s="166"/>
      <c r="G3703" s="78"/>
      <c r="H3703" s="161"/>
      <c r="I3703" s="161"/>
      <c r="J3703" s="161"/>
      <c r="K3703" s="78"/>
      <c r="L3703" s="78"/>
      <c r="M3703" s="78"/>
      <c r="N3703" s="78"/>
      <c r="O3703" s="78"/>
      <c r="P3703" s="6"/>
      <c r="Q3703" s="6"/>
      <c r="R3703" s="6"/>
      <c r="S3703" s="6"/>
      <c r="T3703" s="6"/>
      <c r="U3703" s="6"/>
      <c r="V3703" s="6"/>
    </row>
    <row r="3704" spans="2:22" s="77" customFormat="1" x14ac:dyDescent="0.2">
      <c r="B3704" s="128"/>
      <c r="E3704" s="78"/>
      <c r="F3704" s="166"/>
      <c r="G3704" s="78"/>
      <c r="H3704" s="161"/>
      <c r="I3704" s="161"/>
      <c r="J3704" s="161"/>
      <c r="K3704" s="78"/>
      <c r="L3704" s="78"/>
      <c r="M3704" s="78"/>
      <c r="N3704" s="78"/>
      <c r="O3704" s="78"/>
      <c r="P3704" s="6"/>
      <c r="Q3704" s="6"/>
      <c r="R3704" s="6"/>
      <c r="S3704" s="6"/>
      <c r="T3704" s="6"/>
      <c r="U3704" s="6"/>
      <c r="V3704" s="6"/>
    </row>
    <row r="3705" spans="2:22" s="77" customFormat="1" x14ac:dyDescent="0.2">
      <c r="B3705" s="128"/>
      <c r="E3705" s="78"/>
      <c r="F3705" s="166"/>
      <c r="G3705" s="78"/>
      <c r="H3705" s="161"/>
      <c r="I3705" s="161"/>
      <c r="J3705" s="161"/>
      <c r="K3705" s="78"/>
      <c r="L3705" s="78"/>
      <c r="M3705" s="78"/>
      <c r="N3705" s="78"/>
      <c r="O3705" s="78"/>
      <c r="P3705" s="6"/>
      <c r="Q3705" s="6"/>
      <c r="R3705" s="6"/>
      <c r="S3705" s="6"/>
      <c r="T3705" s="6"/>
      <c r="U3705" s="6"/>
      <c r="V3705" s="6"/>
    </row>
    <row r="3706" spans="2:22" s="77" customFormat="1" x14ac:dyDescent="0.2">
      <c r="B3706" s="128"/>
      <c r="E3706" s="78"/>
      <c r="F3706" s="166"/>
      <c r="G3706" s="78"/>
      <c r="H3706" s="161"/>
      <c r="I3706" s="161"/>
      <c r="J3706" s="161"/>
      <c r="K3706" s="78"/>
      <c r="L3706" s="78"/>
      <c r="M3706" s="78"/>
      <c r="N3706" s="78"/>
      <c r="O3706" s="78"/>
      <c r="P3706" s="6"/>
      <c r="Q3706" s="6"/>
      <c r="R3706" s="6"/>
      <c r="S3706" s="6"/>
      <c r="T3706" s="6"/>
      <c r="U3706" s="6"/>
      <c r="V3706" s="6"/>
    </row>
    <row r="3707" spans="2:22" s="77" customFormat="1" x14ac:dyDescent="0.2">
      <c r="B3707" s="128"/>
      <c r="E3707" s="78"/>
      <c r="F3707" s="166"/>
      <c r="G3707" s="78"/>
      <c r="H3707" s="161"/>
      <c r="I3707" s="161"/>
      <c r="J3707" s="161"/>
      <c r="K3707" s="78"/>
      <c r="L3707" s="78"/>
      <c r="M3707" s="78"/>
      <c r="N3707" s="78"/>
      <c r="O3707" s="78"/>
      <c r="P3707" s="6"/>
      <c r="Q3707" s="6"/>
      <c r="R3707" s="6"/>
      <c r="S3707" s="6"/>
      <c r="T3707" s="6"/>
      <c r="U3707" s="6"/>
      <c r="V3707" s="6"/>
    </row>
    <row r="3708" spans="2:22" s="77" customFormat="1" x14ac:dyDescent="0.2">
      <c r="B3708" s="128"/>
      <c r="E3708" s="78"/>
      <c r="F3708" s="166"/>
      <c r="G3708" s="78"/>
      <c r="H3708" s="161"/>
      <c r="I3708" s="161"/>
      <c r="J3708" s="161"/>
      <c r="K3708" s="78"/>
      <c r="L3708" s="78"/>
      <c r="M3708" s="78"/>
      <c r="N3708" s="78"/>
      <c r="O3708" s="78"/>
      <c r="P3708" s="6"/>
      <c r="Q3708" s="6"/>
      <c r="R3708" s="6"/>
      <c r="S3708" s="6"/>
      <c r="T3708" s="6"/>
      <c r="U3708" s="6"/>
      <c r="V3708" s="6"/>
    </row>
    <row r="3709" spans="2:22" s="77" customFormat="1" x14ac:dyDescent="0.2">
      <c r="B3709" s="128"/>
      <c r="E3709" s="78"/>
      <c r="F3709" s="166"/>
      <c r="G3709" s="78"/>
      <c r="H3709" s="161"/>
      <c r="I3709" s="161"/>
      <c r="J3709" s="161"/>
      <c r="K3709" s="78"/>
      <c r="L3709" s="78"/>
      <c r="M3709" s="78"/>
      <c r="N3709" s="78"/>
      <c r="O3709" s="78"/>
      <c r="P3709" s="6"/>
      <c r="Q3709" s="6"/>
      <c r="R3709" s="6"/>
      <c r="S3709" s="6"/>
      <c r="T3709" s="6"/>
      <c r="U3709" s="6"/>
      <c r="V3709" s="6"/>
    </row>
    <row r="3710" spans="2:22" s="77" customFormat="1" x14ac:dyDescent="0.2">
      <c r="B3710" s="128"/>
      <c r="E3710" s="78"/>
      <c r="F3710" s="166"/>
      <c r="G3710" s="78"/>
      <c r="H3710" s="161"/>
      <c r="I3710" s="161"/>
      <c r="J3710" s="161"/>
      <c r="K3710" s="78"/>
      <c r="L3710" s="78"/>
      <c r="M3710" s="78"/>
      <c r="N3710" s="78"/>
      <c r="O3710" s="78"/>
      <c r="P3710" s="6"/>
      <c r="Q3710" s="6"/>
      <c r="R3710" s="6"/>
      <c r="S3710" s="6"/>
      <c r="T3710" s="6"/>
      <c r="U3710" s="6"/>
      <c r="V3710" s="6"/>
    </row>
    <row r="3711" spans="2:22" s="77" customFormat="1" x14ac:dyDescent="0.2">
      <c r="B3711" s="128"/>
      <c r="E3711" s="78"/>
      <c r="F3711" s="166"/>
      <c r="G3711" s="78"/>
      <c r="H3711" s="161"/>
      <c r="I3711" s="161"/>
      <c r="J3711" s="161"/>
      <c r="K3711" s="78"/>
      <c r="L3711" s="78"/>
      <c r="M3711" s="78"/>
      <c r="N3711" s="78"/>
      <c r="O3711" s="78"/>
      <c r="P3711" s="6"/>
      <c r="Q3711" s="6"/>
      <c r="R3711" s="6"/>
      <c r="S3711" s="6"/>
      <c r="T3711" s="6"/>
      <c r="U3711" s="6"/>
      <c r="V3711" s="6"/>
    </row>
    <row r="3712" spans="2:22" s="77" customFormat="1" x14ac:dyDescent="0.2">
      <c r="B3712" s="128"/>
      <c r="E3712" s="78"/>
      <c r="F3712" s="166"/>
      <c r="G3712" s="78"/>
      <c r="H3712" s="161"/>
      <c r="I3712" s="161"/>
      <c r="J3712" s="161"/>
      <c r="K3712" s="78"/>
      <c r="L3712" s="78"/>
      <c r="M3712" s="78"/>
      <c r="N3712" s="78"/>
      <c r="O3712" s="78"/>
      <c r="P3712" s="6"/>
      <c r="Q3712" s="6"/>
      <c r="R3712" s="6"/>
      <c r="S3712" s="6"/>
      <c r="T3712" s="6"/>
      <c r="U3712" s="6"/>
      <c r="V3712" s="6"/>
    </row>
    <row r="3713" spans="2:22" s="77" customFormat="1" x14ac:dyDescent="0.2">
      <c r="B3713" s="128"/>
      <c r="E3713" s="78"/>
      <c r="F3713" s="166"/>
      <c r="G3713" s="78"/>
      <c r="H3713" s="161"/>
      <c r="I3713" s="161"/>
      <c r="J3713" s="161"/>
      <c r="K3713" s="78"/>
      <c r="L3713" s="78"/>
      <c r="M3713" s="78"/>
      <c r="N3713" s="78"/>
      <c r="O3713" s="78"/>
      <c r="P3713" s="6"/>
      <c r="Q3713" s="6"/>
      <c r="R3713" s="6"/>
      <c r="S3713" s="6"/>
      <c r="T3713" s="6"/>
      <c r="U3713" s="6"/>
      <c r="V3713" s="6"/>
    </row>
    <row r="3714" spans="2:22" s="77" customFormat="1" x14ac:dyDescent="0.2">
      <c r="B3714" s="128"/>
      <c r="E3714" s="78"/>
      <c r="F3714" s="166"/>
      <c r="G3714" s="78"/>
      <c r="H3714" s="161"/>
      <c r="I3714" s="161"/>
      <c r="J3714" s="161"/>
      <c r="K3714" s="78"/>
      <c r="L3714" s="78"/>
      <c r="M3714" s="78"/>
      <c r="N3714" s="78"/>
      <c r="O3714" s="78"/>
      <c r="P3714" s="6"/>
      <c r="Q3714" s="6"/>
      <c r="R3714" s="6"/>
      <c r="S3714" s="6"/>
      <c r="T3714" s="6"/>
      <c r="U3714" s="6"/>
      <c r="V3714" s="6"/>
    </row>
    <row r="3715" spans="2:22" s="77" customFormat="1" x14ac:dyDescent="0.2">
      <c r="B3715" s="128"/>
      <c r="E3715" s="78"/>
      <c r="F3715" s="166"/>
      <c r="G3715" s="78"/>
      <c r="H3715" s="161"/>
      <c r="I3715" s="161"/>
      <c r="J3715" s="161"/>
      <c r="K3715" s="78"/>
      <c r="L3715" s="78"/>
      <c r="M3715" s="78"/>
      <c r="N3715" s="78"/>
      <c r="O3715" s="78"/>
      <c r="P3715" s="6"/>
      <c r="Q3715" s="6"/>
      <c r="R3715" s="6"/>
      <c r="S3715" s="6"/>
      <c r="T3715" s="6"/>
      <c r="U3715" s="6"/>
      <c r="V3715" s="6"/>
    </row>
    <row r="3716" spans="2:22" s="77" customFormat="1" x14ac:dyDescent="0.2">
      <c r="B3716" s="128"/>
      <c r="E3716" s="78"/>
      <c r="F3716" s="166"/>
      <c r="G3716" s="78"/>
      <c r="H3716" s="161"/>
      <c r="I3716" s="161"/>
      <c r="J3716" s="161"/>
      <c r="K3716" s="78"/>
      <c r="L3716" s="78"/>
      <c r="M3716" s="78"/>
      <c r="N3716" s="78"/>
      <c r="O3716" s="78"/>
      <c r="P3716" s="6"/>
      <c r="Q3716" s="6"/>
      <c r="R3716" s="6"/>
      <c r="S3716" s="6"/>
      <c r="T3716" s="6"/>
      <c r="U3716" s="6"/>
      <c r="V3716" s="6"/>
    </row>
    <row r="3717" spans="2:22" s="77" customFormat="1" x14ac:dyDescent="0.2">
      <c r="B3717" s="128"/>
      <c r="E3717" s="78"/>
      <c r="F3717" s="166"/>
      <c r="G3717" s="78"/>
      <c r="H3717" s="161"/>
      <c r="I3717" s="161"/>
      <c r="J3717" s="161"/>
      <c r="K3717" s="78"/>
      <c r="L3717" s="78"/>
      <c r="M3717" s="78"/>
      <c r="N3717" s="78"/>
      <c r="O3717" s="78"/>
      <c r="P3717" s="6"/>
      <c r="Q3717" s="6"/>
      <c r="R3717" s="6"/>
      <c r="S3717" s="6"/>
      <c r="T3717" s="6"/>
      <c r="U3717" s="6"/>
      <c r="V3717" s="6"/>
    </row>
    <row r="3718" spans="2:22" s="77" customFormat="1" x14ac:dyDescent="0.2">
      <c r="B3718" s="128"/>
      <c r="E3718" s="78"/>
      <c r="F3718" s="166"/>
      <c r="G3718" s="78"/>
      <c r="H3718" s="161"/>
      <c r="I3718" s="161"/>
      <c r="J3718" s="161"/>
      <c r="K3718" s="78"/>
      <c r="L3718" s="78"/>
      <c r="M3718" s="78"/>
      <c r="N3718" s="78"/>
      <c r="O3718" s="78"/>
      <c r="P3718" s="6"/>
      <c r="Q3718" s="6"/>
      <c r="R3718" s="6"/>
      <c r="S3718" s="6"/>
      <c r="T3718" s="6"/>
      <c r="U3718" s="6"/>
      <c r="V3718" s="6"/>
    </row>
    <row r="3719" spans="2:22" s="77" customFormat="1" x14ac:dyDescent="0.2">
      <c r="B3719" s="128"/>
      <c r="E3719" s="78"/>
      <c r="F3719" s="166"/>
      <c r="G3719" s="78"/>
      <c r="H3719" s="161"/>
      <c r="I3719" s="161"/>
      <c r="J3719" s="161"/>
      <c r="K3719" s="78"/>
      <c r="L3719" s="78"/>
      <c r="M3719" s="78"/>
      <c r="N3719" s="78"/>
      <c r="O3719" s="78"/>
      <c r="P3719" s="6"/>
      <c r="Q3719" s="6"/>
      <c r="R3719" s="6"/>
      <c r="S3719" s="6"/>
      <c r="T3719" s="6"/>
      <c r="U3719" s="6"/>
      <c r="V3719" s="6"/>
    </row>
    <row r="3720" spans="2:22" s="77" customFormat="1" x14ac:dyDescent="0.2">
      <c r="B3720" s="128"/>
      <c r="E3720" s="78"/>
      <c r="F3720" s="166"/>
      <c r="G3720" s="78"/>
      <c r="H3720" s="161"/>
      <c r="I3720" s="161"/>
      <c r="J3720" s="161"/>
      <c r="K3720" s="78"/>
      <c r="L3720" s="78"/>
      <c r="M3720" s="78"/>
      <c r="N3720" s="78"/>
      <c r="O3720" s="78"/>
      <c r="P3720" s="6"/>
      <c r="Q3720" s="6"/>
      <c r="R3720" s="6"/>
      <c r="S3720" s="6"/>
      <c r="T3720" s="6"/>
      <c r="U3720" s="6"/>
      <c r="V3720" s="6"/>
    </row>
    <row r="3721" spans="2:22" s="77" customFormat="1" x14ac:dyDescent="0.2">
      <c r="B3721" s="128"/>
      <c r="E3721" s="78"/>
      <c r="F3721" s="166"/>
      <c r="G3721" s="78"/>
      <c r="H3721" s="161"/>
      <c r="I3721" s="161"/>
      <c r="J3721" s="161"/>
      <c r="K3721" s="78"/>
      <c r="L3721" s="78"/>
      <c r="M3721" s="78"/>
      <c r="N3721" s="78"/>
      <c r="O3721" s="78"/>
      <c r="P3721" s="6"/>
      <c r="Q3721" s="6"/>
      <c r="R3721" s="6"/>
      <c r="S3721" s="6"/>
      <c r="T3721" s="6"/>
      <c r="U3721" s="6"/>
      <c r="V3721" s="6"/>
    </row>
    <row r="3722" spans="2:22" s="77" customFormat="1" x14ac:dyDescent="0.2">
      <c r="B3722" s="128"/>
      <c r="E3722" s="78"/>
      <c r="F3722" s="166"/>
      <c r="G3722" s="78"/>
      <c r="H3722" s="161"/>
      <c r="I3722" s="161"/>
      <c r="J3722" s="161"/>
      <c r="K3722" s="78"/>
      <c r="L3722" s="78"/>
      <c r="M3722" s="78"/>
      <c r="N3722" s="78"/>
      <c r="O3722" s="78"/>
      <c r="P3722" s="6"/>
      <c r="Q3722" s="6"/>
      <c r="R3722" s="6"/>
      <c r="S3722" s="6"/>
      <c r="T3722" s="6"/>
      <c r="U3722" s="6"/>
      <c r="V3722" s="6"/>
    </row>
    <row r="3723" spans="2:22" s="77" customFormat="1" x14ac:dyDescent="0.2">
      <c r="B3723" s="128"/>
      <c r="E3723" s="78"/>
      <c r="F3723" s="166"/>
      <c r="G3723" s="78"/>
      <c r="H3723" s="161"/>
      <c r="I3723" s="161"/>
      <c r="J3723" s="161"/>
      <c r="K3723" s="78"/>
      <c r="L3723" s="78"/>
      <c r="M3723" s="78"/>
      <c r="N3723" s="78"/>
      <c r="O3723" s="78"/>
      <c r="P3723" s="6"/>
      <c r="Q3723" s="6"/>
      <c r="R3723" s="6"/>
      <c r="S3723" s="6"/>
      <c r="T3723" s="6"/>
      <c r="U3723" s="6"/>
      <c r="V3723" s="6"/>
    </row>
    <row r="3724" spans="2:22" s="77" customFormat="1" x14ac:dyDescent="0.2">
      <c r="B3724" s="128"/>
      <c r="E3724" s="78"/>
      <c r="F3724" s="166"/>
      <c r="G3724" s="78"/>
      <c r="H3724" s="161"/>
      <c r="I3724" s="161"/>
      <c r="J3724" s="161"/>
      <c r="K3724" s="78"/>
      <c r="L3724" s="78"/>
      <c r="M3724" s="78"/>
      <c r="N3724" s="78"/>
      <c r="O3724" s="78"/>
      <c r="P3724" s="6"/>
      <c r="Q3724" s="6"/>
      <c r="R3724" s="6"/>
      <c r="S3724" s="6"/>
      <c r="T3724" s="6"/>
      <c r="U3724" s="6"/>
      <c r="V3724" s="6"/>
    </row>
    <row r="3725" spans="2:22" s="77" customFormat="1" x14ac:dyDescent="0.2">
      <c r="B3725" s="128"/>
      <c r="E3725" s="78"/>
      <c r="F3725" s="166"/>
      <c r="G3725" s="78"/>
      <c r="H3725" s="161"/>
      <c r="I3725" s="161"/>
      <c r="J3725" s="161"/>
      <c r="K3725" s="78"/>
      <c r="L3725" s="78"/>
      <c r="M3725" s="78"/>
      <c r="N3725" s="78"/>
      <c r="O3725" s="78"/>
      <c r="P3725" s="6"/>
      <c r="Q3725" s="6"/>
      <c r="R3725" s="6"/>
      <c r="S3725" s="6"/>
      <c r="T3725" s="6"/>
      <c r="U3725" s="6"/>
      <c r="V3725" s="6"/>
    </row>
    <row r="3726" spans="2:22" s="77" customFormat="1" x14ac:dyDescent="0.2">
      <c r="B3726" s="128"/>
      <c r="E3726" s="78"/>
      <c r="F3726" s="166"/>
      <c r="G3726" s="78"/>
      <c r="H3726" s="161"/>
      <c r="I3726" s="161"/>
      <c r="J3726" s="161"/>
      <c r="K3726" s="78"/>
      <c r="L3726" s="78"/>
      <c r="M3726" s="78"/>
      <c r="N3726" s="78"/>
      <c r="O3726" s="78"/>
      <c r="P3726" s="6"/>
      <c r="Q3726" s="6"/>
      <c r="R3726" s="6"/>
      <c r="S3726" s="6"/>
      <c r="T3726" s="6"/>
      <c r="U3726" s="6"/>
      <c r="V3726" s="6"/>
    </row>
    <row r="3727" spans="2:22" s="77" customFormat="1" x14ac:dyDescent="0.2">
      <c r="B3727" s="128"/>
      <c r="E3727" s="78"/>
      <c r="F3727" s="166"/>
      <c r="G3727" s="78"/>
      <c r="H3727" s="161"/>
      <c r="I3727" s="161"/>
      <c r="J3727" s="161"/>
      <c r="K3727" s="78"/>
      <c r="L3727" s="78"/>
      <c r="M3727" s="78"/>
      <c r="N3727" s="78"/>
      <c r="O3727" s="78"/>
      <c r="P3727" s="6"/>
      <c r="Q3727" s="6"/>
      <c r="R3727" s="6"/>
      <c r="S3727" s="6"/>
      <c r="T3727" s="6"/>
      <c r="U3727" s="6"/>
      <c r="V3727" s="6"/>
    </row>
    <row r="3728" spans="2:22" s="77" customFormat="1" x14ac:dyDescent="0.2">
      <c r="B3728" s="128"/>
      <c r="E3728" s="78"/>
      <c r="F3728" s="166"/>
      <c r="G3728" s="78"/>
      <c r="H3728" s="161"/>
      <c r="I3728" s="161"/>
      <c r="J3728" s="161"/>
      <c r="K3728" s="78"/>
      <c r="L3728" s="78"/>
      <c r="M3728" s="78"/>
      <c r="N3728" s="78"/>
      <c r="O3728" s="78"/>
      <c r="P3728" s="6"/>
      <c r="Q3728" s="6"/>
      <c r="R3728" s="6"/>
      <c r="S3728" s="6"/>
      <c r="T3728" s="6"/>
      <c r="U3728" s="6"/>
      <c r="V3728" s="6"/>
    </row>
    <row r="3729" spans="2:22" s="77" customFormat="1" x14ac:dyDescent="0.2">
      <c r="B3729" s="128"/>
      <c r="E3729" s="78"/>
      <c r="F3729" s="166"/>
      <c r="G3729" s="78"/>
      <c r="H3729" s="161"/>
      <c r="I3729" s="161"/>
      <c r="J3729" s="161"/>
      <c r="K3729" s="78"/>
      <c r="L3729" s="78"/>
      <c r="M3729" s="78"/>
      <c r="N3729" s="78"/>
      <c r="O3729" s="78"/>
      <c r="P3729" s="6"/>
      <c r="Q3729" s="6"/>
      <c r="R3729" s="6"/>
      <c r="S3729" s="6"/>
      <c r="T3729" s="6"/>
      <c r="U3729" s="6"/>
      <c r="V3729" s="6"/>
    </row>
    <row r="3730" spans="2:22" s="77" customFormat="1" x14ac:dyDescent="0.2">
      <c r="B3730" s="128"/>
      <c r="E3730" s="78"/>
      <c r="F3730" s="166"/>
      <c r="G3730" s="78"/>
      <c r="H3730" s="161"/>
      <c r="I3730" s="161"/>
      <c r="J3730" s="161"/>
      <c r="K3730" s="78"/>
      <c r="L3730" s="78"/>
      <c r="M3730" s="78"/>
      <c r="N3730" s="78"/>
      <c r="O3730" s="78"/>
      <c r="P3730" s="6"/>
      <c r="Q3730" s="6"/>
      <c r="R3730" s="6"/>
      <c r="S3730" s="6"/>
      <c r="T3730" s="6"/>
      <c r="U3730" s="6"/>
      <c r="V3730" s="6"/>
    </row>
    <row r="3731" spans="2:22" s="77" customFormat="1" x14ac:dyDescent="0.2">
      <c r="B3731" s="128"/>
      <c r="E3731" s="78"/>
      <c r="F3731" s="166"/>
      <c r="G3731" s="78"/>
      <c r="H3731" s="161"/>
      <c r="I3731" s="161"/>
      <c r="J3731" s="161"/>
      <c r="K3731" s="78"/>
      <c r="L3731" s="78"/>
      <c r="M3731" s="78"/>
      <c r="N3731" s="78"/>
      <c r="O3731" s="78"/>
      <c r="P3731" s="6"/>
      <c r="Q3731" s="6"/>
      <c r="R3731" s="6"/>
      <c r="S3731" s="6"/>
      <c r="T3731" s="6"/>
      <c r="U3731" s="6"/>
      <c r="V3731" s="6"/>
    </row>
    <row r="3732" spans="2:22" s="77" customFormat="1" x14ac:dyDescent="0.2">
      <c r="B3732" s="128"/>
      <c r="E3732" s="78"/>
      <c r="F3732" s="166"/>
      <c r="G3732" s="78"/>
      <c r="H3732" s="161"/>
      <c r="I3732" s="161"/>
      <c r="J3732" s="161"/>
      <c r="K3732" s="78"/>
      <c r="L3732" s="78"/>
      <c r="M3732" s="78"/>
      <c r="N3732" s="78"/>
      <c r="O3732" s="78"/>
      <c r="P3732" s="6"/>
      <c r="Q3732" s="6"/>
      <c r="R3732" s="6"/>
      <c r="S3732" s="6"/>
      <c r="T3732" s="6"/>
      <c r="U3732" s="6"/>
      <c r="V3732" s="6"/>
    </row>
    <row r="3733" spans="2:22" s="77" customFormat="1" x14ac:dyDescent="0.2">
      <c r="B3733" s="128"/>
      <c r="E3733" s="78"/>
      <c r="F3733" s="166"/>
      <c r="G3733" s="78"/>
      <c r="H3733" s="161"/>
      <c r="I3733" s="161"/>
      <c r="J3733" s="161"/>
      <c r="K3733" s="78"/>
      <c r="L3733" s="78"/>
      <c r="M3733" s="78"/>
      <c r="N3733" s="78"/>
      <c r="O3733" s="78"/>
      <c r="P3733" s="6"/>
      <c r="Q3733" s="6"/>
      <c r="R3733" s="6"/>
      <c r="S3733" s="6"/>
      <c r="T3733" s="6"/>
      <c r="U3733" s="6"/>
      <c r="V3733" s="6"/>
    </row>
    <row r="3734" spans="2:22" s="77" customFormat="1" x14ac:dyDescent="0.2">
      <c r="B3734" s="128"/>
      <c r="E3734" s="78"/>
      <c r="F3734" s="166"/>
      <c r="G3734" s="78"/>
      <c r="H3734" s="161"/>
      <c r="I3734" s="161"/>
      <c r="J3734" s="161"/>
      <c r="K3734" s="78"/>
      <c r="L3734" s="78"/>
      <c r="M3734" s="78"/>
      <c r="N3734" s="78"/>
      <c r="O3734" s="78"/>
      <c r="P3734" s="6"/>
      <c r="Q3734" s="6"/>
      <c r="R3734" s="6"/>
      <c r="S3734" s="6"/>
      <c r="T3734" s="6"/>
      <c r="U3734" s="6"/>
      <c r="V3734" s="6"/>
    </row>
    <row r="3735" spans="2:22" s="77" customFormat="1" x14ac:dyDescent="0.2">
      <c r="B3735" s="128"/>
      <c r="E3735" s="78"/>
      <c r="F3735" s="166"/>
      <c r="G3735" s="78"/>
      <c r="H3735" s="161"/>
      <c r="I3735" s="161"/>
      <c r="J3735" s="161"/>
      <c r="K3735" s="78"/>
      <c r="L3735" s="78"/>
      <c r="M3735" s="78"/>
      <c r="N3735" s="78"/>
      <c r="O3735" s="78"/>
      <c r="P3735" s="6"/>
      <c r="Q3735" s="6"/>
      <c r="R3735" s="6"/>
      <c r="S3735" s="6"/>
      <c r="T3735" s="6"/>
      <c r="U3735" s="6"/>
      <c r="V3735" s="6"/>
    </row>
    <row r="3736" spans="2:22" s="77" customFormat="1" x14ac:dyDescent="0.2">
      <c r="B3736" s="128"/>
      <c r="E3736" s="78"/>
      <c r="F3736" s="166"/>
      <c r="G3736" s="78"/>
      <c r="H3736" s="161"/>
      <c r="I3736" s="161"/>
      <c r="J3736" s="161"/>
      <c r="K3736" s="78"/>
      <c r="L3736" s="78"/>
      <c r="M3736" s="78"/>
      <c r="N3736" s="78"/>
      <c r="O3736" s="78"/>
      <c r="P3736" s="6"/>
      <c r="Q3736" s="6"/>
      <c r="R3736" s="6"/>
      <c r="S3736" s="6"/>
      <c r="T3736" s="6"/>
      <c r="U3736" s="6"/>
      <c r="V3736" s="6"/>
    </row>
    <row r="3737" spans="2:22" s="77" customFormat="1" x14ac:dyDescent="0.2">
      <c r="B3737" s="128"/>
      <c r="E3737" s="78"/>
      <c r="F3737" s="166"/>
      <c r="G3737" s="78"/>
      <c r="H3737" s="161"/>
      <c r="I3737" s="161"/>
      <c r="J3737" s="161"/>
      <c r="K3737" s="78"/>
      <c r="L3737" s="78"/>
      <c r="M3737" s="78"/>
      <c r="N3737" s="78"/>
      <c r="O3737" s="78"/>
      <c r="P3737" s="6"/>
      <c r="Q3737" s="6"/>
      <c r="R3737" s="6"/>
      <c r="S3737" s="6"/>
      <c r="T3737" s="6"/>
      <c r="U3737" s="6"/>
      <c r="V3737" s="6"/>
    </row>
    <row r="3738" spans="2:22" s="77" customFormat="1" x14ac:dyDescent="0.2">
      <c r="B3738" s="128"/>
      <c r="E3738" s="78"/>
      <c r="F3738" s="166"/>
      <c r="G3738" s="78"/>
      <c r="H3738" s="161"/>
      <c r="I3738" s="161"/>
      <c r="J3738" s="161"/>
      <c r="K3738" s="78"/>
      <c r="L3738" s="78"/>
      <c r="M3738" s="78"/>
      <c r="N3738" s="78"/>
      <c r="O3738" s="78"/>
      <c r="P3738" s="6"/>
      <c r="Q3738" s="6"/>
      <c r="R3738" s="6"/>
      <c r="S3738" s="6"/>
      <c r="T3738" s="6"/>
      <c r="U3738" s="6"/>
      <c r="V3738" s="6"/>
    </row>
    <row r="3739" spans="2:22" s="77" customFormat="1" x14ac:dyDescent="0.2">
      <c r="B3739" s="128"/>
      <c r="E3739" s="78"/>
      <c r="F3739" s="166"/>
      <c r="G3739" s="78"/>
      <c r="H3739" s="161"/>
      <c r="I3739" s="161"/>
      <c r="J3739" s="161"/>
      <c r="K3739" s="78"/>
      <c r="L3739" s="78"/>
      <c r="M3739" s="78"/>
      <c r="N3739" s="78"/>
      <c r="O3739" s="78"/>
      <c r="P3739" s="6"/>
      <c r="Q3739" s="6"/>
      <c r="R3739" s="6"/>
      <c r="S3739" s="6"/>
      <c r="T3739" s="6"/>
      <c r="U3739" s="6"/>
      <c r="V3739" s="6"/>
    </row>
    <row r="3740" spans="2:22" s="77" customFormat="1" x14ac:dyDescent="0.2">
      <c r="B3740" s="128"/>
      <c r="E3740" s="78"/>
      <c r="F3740" s="166"/>
      <c r="G3740" s="78"/>
      <c r="H3740" s="161"/>
      <c r="I3740" s="161"/>
      <c r="J3740" s="161"/>
      <c r="K3740" s="78"/>
      <c r="L3740" s="78"/>
      <c r="M3740" s="78"/>
      <c r="N3740" s="78"/>
      <c r="O3740" s="78"/>
      <c r="P3740" s="6"/>
      <c r="Q3740" s="6"/>
      <c r="R3740" s="6"/>
      <c r="S3740" s="6"/>
      <c r="T3740" s="6"/>
      <c r="U3740" s="6"/>
      <c r="V3740" s="6"/>
    </row>
    <row r="3741" spans="2:22" s="77" customFormat="1" x14ac:dyDescent="0.2">
      <c r="B3741" s="128"/>
      <c r="E3741" s="78"/>
      <c r="F3741" s="166"/>
      <c r="G3741" s="78"/>
      <c r="H3741" s="161"/>
      <c r="I3741" s="161"/>
      <c r="J3741" s="161"/>
      <c r="K3741" s="78"/>
      <c r="L3741" s="78"/>
      <c r="M3741" s="78"/>
      <c r="N3741" s="78"/>
      <c r="O3741" s="78"/>
      <c r="P3741" s="6"/>
      <c r="Q3741" s="6"/>
      <c r="R3741" s="6"/>
      <c r="S3741" s="6"/>
      <c r="T3741" s="6"/>
      <c r="U3741" s="6"/>
      <c r="V3741" s="6"/>
    </row>
    <row r="3742" spans="2:22" s="77" customFormat="1" x14ac:dyDescent="0.2">
      <c r="B3742" s="128"/>
      <c r="E3742" s="78"/>
      <c r="F3742" s="166"/>
      <c r="G3742" s="78"/>
      <c r="H3742" s="161"/>
      <c r="I3742" s="161"/>
      <c r="J3742" s="161"/>
      <c r="K3742" s="78"/>
      <c r="L3742" s="78"/>
      <c r="M3742" s="78"/>
      <c r="N3742" s="78"/>
      <c r="O3742" s="78"/>
      <c r="P3742" s="6"/>
      <c r="Q3742" s="6"/>
      <c r="R3742" s="6"/>
      <c r="S3742" s="6"/>
      <c r="T3742" s="6"/>
      <c r="U3742" s="6"/>
      <c r="V3742" s="6"/>
    </row>
    <row r="3743" spans="2:22" s="77" customFormat="1" x14ac:dyDescent="0.2">
      <c r="B3743" s="128"/>
      <c r="E3743" s="78"/>
      <c r="F3743" s="166"/>
      <c r="G3743" s="78"/>
      <c r="H3743" s="161"/>
      <c r="I3743" s="161"/>
      <c r="J3743" s="161"/>
      <c r="K3743" s="78"/>
      <c r="L3743" s="78"/>
      <c r="M3743" s="78"/>
      <c r="N3743" s="78"/>
      <c r="O3743" s="78"/>
      <c r="P3743" s="6"/>
      <c r="Q3743" s="6"/>
      <c r="R3743" s="6"/>
      <c r="S3743" s="6"/>
      <c r="T3743" s="6"/>
      <c r="U3743" s="6"/>
      <c r="V3743" s="6"/>
    </row>
    <row r="3744" spans="2:22" s="77" customFormat="1" x14ac:dyDescent="0.2">
      <c r="B3744" s="128"/>
      <c r="E3744" s="78"/>
      <c r="F3744" s="166"/>
      <c r="G3744" s="78"/>
      <c r="H3744" s="161"/>
      <c r="I3744" s="161"/>
      <c r="J3744" s="161"/>
      <c r="K3744" s="78"/>
      <c r="L3744" s="78"/>
      <c r="M3744" s="78"/>
      <c r="N3744" s="78"/>
      <c r="O3744" s="78"/>
      <c r="P3744" s="6"/>
      <c r="Q3744" s="6"/>
      <c r="R3744" s="6"/>
      <c r="S3744" s="6"/>
      <c r="T3744" s="6"/>
      <c r="U3744" s="6"/>
      <c r="V3744" s="6"/>
    </row>
    <row r="3745" spans="2:22" s="77" customFormat="1" x14ac:dyDescent="0.2">
      <c r="B3745" s="128"/>
      <c r="E3745" s="78"/>
      <c r="F3745" s="166"/>
      <c r="G3745" s="78"/>
      <c r="H3745" s="161"/>
      <c r="I3745" s="161"/>
      <c r="J3745" s="161"/>
      <c r="K3745" s="78"/>
      <c r="L3745" s="78"/>
      <c r="M3745" s="78"/>
      <c r="N3745" s="78"/>
      <c r="O3745" s="78"/>
      <c r="P3745" s="6"/>
      <c r="Q3745" s="6"/>
      <c r="R3745" s="6"/>
      <c r="S3745" s="6"/>
      <c r="T3745" s="6"/>
      <c r="U3745" s="6"/>
      <c r="V3745" s="6"/>
    </row>
    <row r="3746" spans="2:22" s="77" customFormat="1" x14ac:dyDescent="0.2">
      <c r="B3746" s="128"/>
      <c r="E3746" s="78"/>
      <c r="F3746" s="166"/>
      <c r="G3746" s="78"/>
      <c r="H3746" s="161"/>
      <c r="I3746" s="161"/>
      <c r="J3746" s="161"/>
      <c r="K3746" s="78"/>
      <c r="L3746" s="78"/>
      <c r="M3746" s="78"/>
      <c r="N3746" s="78"/>
      <c r="O3746" s="78"/>
      <c r="P3746" s="6"/>
      <c r="Q3746" s="6"/>
      <c r="R3746" s="6"/>
      <c r="S3746" s="6"/>
      <c r="T3746" s="6"/>
      <c r="U3746" s="6"/>
      <c r="V3746" s="6"/>
    </row>
    <row r="3747" spans="2:22" s="77" customFormat="1" x14ac:dyDescent="0.2">
      <c r="B3747" s="128"/>
      <c r="E3747" s="78"/>
      <c r="F3747" s="166"/>
      <c r="G3747" s="78"/>
      <c r="H3747" s="161"/>
      <c r="I3747" s="161"/>
      <c r="J3747" s="161"/>
      <c r="K3747" s="78"/>
      <c r="L3747" s="78"/>
      <c r="M3747" s="78"/>
      <c r="N3747" s="78"/>
      <c r="O3747" s="78"/>
      <c r="P3747" s="6"/>
      <c r="Q3747" s="6"/>
      <c r="R3747" s="6"/>
      <c r="S3747" s="6"/>
      <c r="T3747" s="6"/>
      <c r="U3747" s="6"/>
      <c r="V3747" s="6"/>
    </row>
    <row r="3748" spans="2:22" s="77" customFormat="1" x14ac:dyDescent="0.2">
      <c r="B3748" s="128"/>
      <c r="E3748" s="78"/>
      <c r="F3748" s="166"/>
      <c r="G3748" s="78"/>
      <c r="H3748" s="161"/>
      <c r="I3748" s="161"/>
      <c r="J3748" s="161"/>
      <c r="K3748" s="78"/>
      <c r="L3748" s="78"/>
      <c r="M3748" s="78"/>
      <c r="N3748" s="78"/>
      <c r="O3748" s="78"/>
      <c r="P3748" s="6"/>
      <c r="Q3748" s="6"/>
      <c r="R3748" s="6"/>
      <c r="S3748" s="6"/>
      <c r="T3748" s="6"/>
      <c r="U3748" s="6"/>
      <c r="V3748" s="6"/>
    </row>
    <row r="3749" spans="2:22" s="77" customFormat="1" x14ac:dyDescent="0.2">
      <c r="B3749" s="128"/>
      <c r="E3749" s="78"/>
      <c r="F3749" s="166"/>
      <c r="G3749" s="78"/>
      <c r="H3749" s="161"/>
      <c r="I3749" s="161"/>
      <c r="J3749" s="161"/>
      <c r="K3749" s="78"/>
      <c r="L3749" s="78"/>
      <c r="M3749" s="78"/>
      <c r="N3749" s="78"/>
      <c r="O3749" s="78"/>
      <c r="P3749" s="6"/>
      <c r="Q3749" s="6"/>
      <c r="R3749" s="6"/>
      <c r="S3749" s="6"/>
      <c r="T3749" s="6"/>
      <c r="U3749" s="6"/>
      <c r="V3749" s="6"/>
    </row>
    <row r="3750" spans="2:22" s="77" customFormat="1" x14ac:dyDescent="0.2">
      <c r="B3750" s="128"/>
      <c r="E3750" s="78"/>
      <c r="F3750" s="166"/>
      <c r="G3750" s="78"/>
      <c r="H3750" s="161"/>
      <c r="I3750" s="161"/>
      <c r="J3750" s="161"/>
      <c r="K3750" s="78"/>
      <c r="L3750" s="78"/>
      <c r="M3750" s="78"/>
      <c r="N3750" s="78"/>
      <c r="O3750" s="78"/>
      <c r="P3750" s="6"/>
      <c r="Q3750" s="6"/>
      <c r="R3750" s="6"/>
      <c r="S3750" s="6"/>
      <c r="T3750" s="6"/>
      <c r="U3750" s="6"/>
      <c r="V3750" s="6"/>
    </row>
    <row r="3751" spans="2:22" s="77" customFormat="1" x14ac:dyDescent="0.2">
      <c r="B3751" s="128"/>
      <c r="E3751" s="78"/>
      <c r="F3751" s="166"/>
      <c r="G3751" s="78"/>
      <c r="H3751" s="161"/>
      <c r="I3751" s="161"/>
      <c r="J3751" s="161"/>
      <c r="K3751" s="78"/>
      <c r="L3751" s="78"/>
      <c r="M3751" s="78"/>
      <c r="N3751" s="78"/>
      <c r="O3751" s="78"/>
      <c r="P3751" s="6"/>
      <c r="Q3751" s="6"/>
      <c r="R3751" s="6"/>
      <c r="S3751" s="6"/>
      <c r="T3751" s="6"/>
      <c r="U3751" s="6"/>
      <c r="V3751" s="6"/>
    </row>
    <row r="3752" spans="2:22" s="77" customFormat="1" x14ac:dyDescent="0.2">
      <c r="B3752" s="128"/>
      <c r="E3752" s="78"/>
      <c r="F3752" s="166"/>
      <c r="G3752" s="78"/>
      <c r="H3752" s="161"/>
      <c r="I3752" s="161"/>
      <c r="J3752" s="161"/>
      <c r="K3752" s="78"/>
      <c r="L3752" s="78"/>
      <c r="M3752" s="78"/>
      <c r="N3752" s="78"/>
      <c r="O3752" s="78"/>
      <c r="P3752" s="6"/>
      <c r="Q3752" s="6"/>
      <c r="R3752" s="6"/>
      <c r="S3752" s="6"/>
      <c r="T3752" s="6"/>
      <c r="U3752" s="6"/>
      <c r="V3752" s="6"/>
    </row>
    <row r="3753" spans="2:22" s="77" customFormat="1" x14ac:dyDescent="0.2">
      <c r="B3753" s="128"/>
      <c r="E3753" s="78"/>
      <c r="F3753" s="166"/>
      <c r="G3753" s="78"/>
      <c r="H3753" s="161"/>
      <c r="I3753" s="161"/>
      <c r="J3753" s="161"/>
      <c r="K3753" s="78"/>
      <c r="L3753" s="78"/>
      <c r="M3753" s="78"/>
      <c r="N3753" s="78"/>
      <c r="O3753" s="78"/>
      <c r="P3753" s="6"/>
      <c r="Q3753" s="6"/>
      <c r="R3753" s="6"/>
      <c r="S3753" s="6"/>
      <c r="T3753" s="6"/>
      <c r="U3753" s="6"/>
      <c r="V3753" s="6"/>
    </row>
    <row r="3754" spans="2:22" s="77" customFormat="1" x14ac:dyDescent="0.2">
      <c r="B3754" s="128"/>
      <c r="E3754" s="78"/>
      <c r="F3754" s="166"/>
      <c r="G3754" s="78"/>
      <c r="H3754" s="161"/>
      <c r="I3754" s="161"/>
      <c r="J3754" s="161"/>
      <c r="K3754" s="78"/>
      <c r="L3754" s="78"/>
      <c r="M3754" s="78"/>
      <c r="N3754" s="78"/>
      <c r="O3754" s="78"/>
      <c r="P3754" s="6"/>
      <c r="Q3754" s="6"/>
      <c r="R3754" s="6"/>
      <c r="S3754" s="6"/>
      <c r="T3754" s="6"/>
      <c r="U3754" s="6"/>
      <c r="V3754" s="6"/>
    </row>
    <row r="3755" spans="2:22" s="77" customFormat="1" x14ac:dyDescent="0.2">
      <c r="B3755" s="128"/>
      <c r="E3755" s="78"/>
      <c r="F3755" s="166"/>
      <c r="G3755" s="78"/>
      <c r="H3755" s="161"/>
      <c r="I3755" s="161"/>
      <c r="J3755" s="161"/>
      <c r="K3755" s="78"/>
      <c r="L3755" s="78"/>
      <c r="M3755" s="78"/>
      <c r="N3755" s="78"/>
      <c r="O3755" s="78"/>
      <c r="P3755" s="6"/>
      <c r="Q3755" s="6"/>
      <c r="R3755" s="6"/>
      <c r="S3755" s="6"/>
      <c r="T3755" s="6"/>
      <c r="U3755" s="6"/>
      <c r="V3755" s="6"/>
    </row>
    <row r="3756" spans="2:22" s="77" customFormat="1" x14ac:dyDescent="0.2">
      <c r="B3756" s="128"/>
      <c r="E3756" s="78"/>
      <c r="F3756" s="166"/>
      <c r="G3756" s="78"/>
      <c r="H3756" s="161"/>
      <c r="I3756" s="161"/>
      <c r="J3756" s="161"/>
      <c r="K3756" s="78"/>
      <c r="L3756" s="78"/>
      <c r="M3756" s="78"/>
      <c r="N3756" s="78"/>
      <c r="O3756" s="78"/>
      <c r="P3756" s="6"/>
      <c r="Q3756" s="6"/>
      <c r="R3756" s="6"/>
      <c r="S3756" s="6"/>
      <c r="T3756" s="6"/>
      <c r="U3756" s="6"/>
      <c r="V3756" s="6"/>
    </row>
    <row r="3757" spans="2:22" s="77" customFormat="1" x14ac:dyDescent="0.2">
      <c r="B3757" s="128"/>
      <c r="E3757" s="78"/>
      <c r="F3757" s="166"/>
      <c r="G3757" s="78"/>
      <c r="H3757" s="161"/>
      <c r="I3757" s="161"/>
      <c r="J3757" s="161"/>
      <c r="K3757" s="78"/>
      <c r="L3757" s="78"/>
      <c r="M3757" s="78"/>
      <c r="N3757" s="78"/>
      <c r="O3757" s="78"/>
      <c r="P3757" s="6"/>
      <c r="Q3757" s="6"/>
      <c r="R3757" s="6"/>
      <c r="S3757" s="6"/>
      <c r="T3757" s="6"/>
      <c r="U3757" s="6"/>
      <c r="V3757" s="6"/>
    </row>
    <row r="3758" spans="2:22" s="77" customFormat="1" x14ac:dyDescent="0.2">
      <c r="B3758" s="128"/>
      <c r="E3758" s="78"/>
      <c r="F3758" s="166"/>
      <c r="G3758" s="78"/>
      <c r="H3758" s="161"/>
      <c r="I3758" s="161"/>
      <c r="J3758" s="161"/>
      <c r="K3758" s="78"/>
      <c r="L3758" s="78"/>
      <c r="M3758" s="78"/>
      <c r="N3758" s="78"/>
      <c r="O3758" s="78"/>
      <c r="P3758" s="6"/>
      <c r="Q3758" s="6"/>
      <c r="R3758" s="6"/>
      <c r="S3758" s="6"/>
      <c r="T3758" s="6"/>
      <c r="U3758" s="6"/>
      <c r="V3758" s="6"/>
    </row>
    <row r="3759" spans="2:22" s="77" customFormat="1" x14ac:dyDescent="0.2">
      <c r="B3759" s="128"/>
      <c r="E3759" s="78"/>
      <c r="F3759" s="166"/>
      <c r="G3759" s="78"/>
      <c r="H3759" s="161"/>
      <c r="I3759" s="161"/>
      <c r="J3759" s="161"/>
      <c r="K3759" s="78"/>
      <c r="L3759" s="78"/>
      <c r="M3759" s="78"/>
      <c r="N3759" s="78"/>
      <c r="O3759" s="78"/>
      <c r="P3759" s="6"/>
      <c r="Q3759" s="6"/>
      <c r="R3759" s="6"/>
      <c r="S3759" s="6"/>
      <c r="T3759" s="6"/>
      <c r="U3759" s="6"/>
      <c r="V3759" s="6"/>
    </row>
    <row r="3760" spans="2:22" s="77" customFormat="1" x14ac:dyDescent="0.2">
      <c r="B3760" s="128"/>
      <c r="E3760" s="78"/>
      <c r="F3760" s="166"/>
      <c r="G3760" s="78"/>
      <c r="H3760" s="161"/>
      <c r="I3760" s="161"/>
      <c r="J3760" s="161"/>
      <c r="K3760" s="78"/>
      <c r="L3760" s="78"/>
      <c r="M3760" s="78"/>
      <c r="N3760" s="78"/>
      <c r="O3760" s="78"/>
      <c r="P3760" s="6"/>
      <c r="Q3760" s="6"/>
      <c r="R3760" s="6"/>
      <c r="S3760" s="6"/>
      <c r="T3760" s="6"/>
      <c r="U3760" s="6"/>
      <c r="V3760" s="6"/>
    </row>
    <row r="3761" spans="2:22" s="77" customFormat="1" x14ac:dyDescent="0.2">
      <c r="B3761" s="128"/>
      <c r="E3761" s="78"/>
      <c r="F3761" s="166"/>
      <c r="G3761" s="78"/>
      <c r="H3761" s="161"/>
      <c r="I3761" s="161"/>
      <c r="J3761" s="161"/>
      <c r="K3761" s="78"/>
      <c r="L3761" s="78"/>
      <c r="M3761" s="78"/>
      <c r="N3761" s="78"/>
      <c r="O3761" s="78"/>
      <c r="P3761" s="6"/>
      <c r="Q3761" s="6"/>
      <c r="R3761" s="6"/>
      <c r="S3761" s="6"/>
      <c r="T3761" s="6"/>
      <c r="U3761" s="6"/>
      <c r="V3761" s="6"/>
    </row>
    <row r="3762" spans="2:22" s="77" customFormat="1" x14ac:dyDescent="0.2">
      <c r="B3762" s="128"/>
      <c r="E3762" s="78"/>
      <c r="F3762" s="166"/>
      <c r="G3762" s="78"/>
      <c r="H3762" s="161"/>
      <c r="I3762" s="161"/>
      <c r="J3762" s="161"/>
      <c r="K3762" s="78"/>
      <c r="L3762" s="78"/>
      <c r="M3762" s="78"/>
      <c r="N3762" s="78"/>
      <c r="O3762" s="78"/>
      <c r="P3762" s="6"/>
      <c r="Q3762" s="6"/>
      <c r="R3762" s="6"/>
      <c r="S3762" s="6"/>
      <c r="T3762" s="6"/>
      <c r="U3762" s="6"/>
      <c r="V3762" s="6"/>
    </row>
    <row r="3763" spans="2:22" s="77" customFormat="1" x14ac:dyDescent="0.2">
      <c r="B3763" s="128"/>
      <c r="E3763" s="78"/>
      <c r="F3763" s="166"/>
      <c r="G3763" s="78"/>
      <c r="H3763" s="161"/>
      <c r="I3763" s="161"/>
      <c r="J3763" s="161"/>
      <c r="K3763" s="78"/>
      <c r="L3763" s="78"/>
      <c r="M3763" s="78"/>
      <c r="N3763" s="78"/>
      <c r="O3763" s="78"/>
      <c r="P3763" s="6"/>
      <c r="Q3763" s="6"/>
      <c r="R3763" s="6"/>
      <c r="S3763" s="6"/>
      <c r="T3763" s="6"/>
      <c r="U3763" s="6"/>
      <c r="V3763" s="6"/>
    </row>
    <row r="3764" spans="2:22" s="77" customFormat="1" x14ac:dyDescent="0.2">
      <c r="B3764" s="128"/>
      <c r="E3764" s="78"/>
      <c r="F3764" s="166"/>
      <c r="G3764" s="78"/>
      <c r="H3764" s="161"/>
      <c r="I3764" s="161"/>
      <c r="J3764" s="161"/>
      <c r="K3764" s="78"/>
      <c r="L3764" s="78"/>
      <c r="M3764" s="78"/>
      <c r="N3764" s="78"/>
      <c r="O3764" s="78"/>
      <c r="P3764" s="6"/>
      <c r="Q3764" s="6"/>
      <c r="R3764" s="6"/>
      <c r="S3764" s="6"/>
      <c r="T3764" s="6"/>
      <c r="U3764" s="6"/>
      <c r="V3764" s="6"/>
    </row>
    <row r="3765" spans="2:22" s="77" customFormat="1" x14ac:dyDescent="0.2">
      <c r="B3765" s="128"/>
      <c r="E3765" s="78"/>
      <c r="F3765" s="166"/>
      <c r="G3765" s="78"/>
      <c r="H3765" s="161"/>
      <c r="I3765" s="161"/>
      <c r="J3765" s="161"/>
      <c r="K3765" s="78"/>
      <c r="L3765" s="78"/>
      <c r="M3765" s="78"/>
      <c r="N3765" s="78"/>
      <c r="O3765" s="78"/>
      <c r="P3765" s="6"/>
      <c r="Q3765" s="6"/>
      <c r="R3765" s="6"/>
      <c r="S3765" s="6"/>
      <c r="T3765" s="6"/>
      <c r="U3765" s="6"/>
      <c r="V3765" s="6"/>
    </row>
    <row r="3766" spans="2:22" s="77" customFormat="1" x14ac:dyDescent="0.2">
      <c r="B3766" s="128"/>
      <c r="E3766" s="78"/>
      <c r="F3766" s="166"/>
      <c r="G3766" s="78"/>
      <c r="H3766" s="161"/>
      <c r="I3766" s="161"/>
      <c r="J3766" s="161"/>
      <c r="K3766" s="78"/>
      <c r="L3766" s="78"/>
      <c r="M3766" s="78"/>
      <c r="N3766" s="78"/>
      <c r="O3766" s="78"/>
      <c r="P3766" s="6"/>
      <c r="Q3766" s="6"/>
      <c r="R3766" s="6"/>
      <c r="S3766" s="6"/>
      <c r="T3766" s="6"/>
      <c r="U3766" s="6"/>
      <c r="V3766" s="6"/>
    </row>
    <row r="3767" spans="2:22" s="77" customFormat="1" x14ac:dyDescent="0.2">
      <c r="B3767" s="128"/>
      <c r="E3767" s="78"/>
      <c r="F3767" s="166"/>
      <c r="G3767" s="78"/>
      <c r="H3767" s="161"/>
      <c r="I3767" s="161"/>
      <c r="J3767" s="161"/>
      <c r="K3767" s="78"/>
      <c r="L3767" s="78"/>
      <c r="M3767" s="78"/>
      <c r="N3767" s="78"/>
      <c r="O3767" s="78"/>
      <c r="P3767" s="6"/>
      <c r="Q3767" s="6"/>
      <c r="R3767" s="6"/>
      <c r="S3767" s="6"/>
      <c r="T3767" s="6"/>
      <c r="U3767" s="6"/>
      <c r="V3767" s="6"/>
    </row>
    <row r="3768" spans="2:22" s="77" customFormat="1" x14ac:dyDescent="0.2">
      <c r="B3768" s="128"/>
      <c r="E3768" s="78"/>
      <c r="F3768" s="166"/>
      <c r="G3768" s="78"/>
      <c r="H3768" s="161"/>
      <c r="I3768" s="161"/>
      <c r="J3768" s="161"/>
      <c r="K3768" s="78"/>
      <c r="L3768" s="78"/>
      <c r="M3768" s="78"/>
      <c r="N3768" s="78"/>
      <c r="O3768" s="78"/>
      <c r="P3768" s="6"/>
      <c r="Q3768" s="6"/>
      <c r="R3768" s="6"/>
      <c r="S3768" s="6"/>
      <c r="T3768" s="6"/>
      <c r="U3768" s="6"/>
      <c r="V3768" s="6"/>
    </row>
    <row r="3769" spans="2:22" s="77" customFormat="1" x14ac:dyDescent="0.2">
      <c r="B3769" s="128"/>
      <c r="E3769" s="78"/>
      <c r="F3769" s="166"/>
      <c r="G3769" s="78"/>
      <c r="H3769" s="161"/>
      <c r="I3769" s="161"/>
      <c r="J3769" s="161"/>
      <c r="K3769" s="78"/>
      <c r="L3769" s="78"/>
      <c r="M3769" s="78"/>
      <c r="N3769" s="78"/>
      <c r="O3769" s="78"/>
      <c r="P3769" s="6"/>
      <c r="Q3769" s="6"/>
      <c r="R3769" s="6"/>
      <c r="S3769" s="6"/>
      <c r="T3769" s="6"/>
      <c r="U3769" s="6"/>
      <c r="V3769" s="6"/>
    </row>
    <row r="3770" spans="2:22" s="77" customFormat="1" x14ac:dyDescent="0.2">
      <c r="B3770" s="128"/>
      <c r="E3770" s="78"/>
      <c r="F3770" s="166"/>
      <c r="G3770" s="78"/>
      <c r="H3770" s="161"/>
      <c r="I3770" s="161"/>
      <c r="J3770" s="161"/>
      <c r="K3770" s="78"/>
      <c r="L3770" s="78"/>
      <c r="M3770" s="78"/>
      <c r="N3770" s="78"/>
      <c r="O3770" s="78"/>
      <c r="P3770" s="6"/>
      <c r="Q3770" s="6"/>
      <c r="R3770" s="6"/>
      <c r="S3770" s="6"/>
      <c r="T3770" s="6"/>
      <c r="U3770" s="6"/>
      <c r="V3770" s="6"/>
    </row>
    <row r="3771" spans="2:22" s="77" customFormat="1" x14ac:dyDescent="0.2">
      <c r="B3771" s="128"/>
      <c r="E3771" s="78"/>
      <c r="F3771" s="166"/>
      <c r="G3771" s="78"/>
      <c r="H3771" s="161"/>
      <c r="I3771" s="161"/>
      <c r="J3771" s="161"/>
      <c r="K3771" s="78"/>
      <c r="L3771" s="78"/>
      <c r="M3771" s="78"/>
      <c r="N3771" s="78"/>
      <c r="O3771" s="78"/>
      <c r="P3771" s="6"/>
      <c r="Q3771" s="6"/>
      <c r="R3771" s="6"/>
      <c r="S3771" s="6"/>
      <c r="T3771" s="6"/>
      <c r="U3771" s="6"/>
      <c r="V3771" s="6"/>
    </row>
    <row r="3772" spans="2:22" s="77" customFormat="1" x14ac:dyDescent="0.2">
      <c r="B3772" s="128"/>
      <c r="E3772" s="78"/>
      <c r="F3772" s="166"/>
      <c r="G3772" s="78"/>
      <c r="H3772" s="161"/>
      <c r="I3772" s="161"/>
      <c r="J3772" s="161"/>
      <c r="K3772" s="78"/>
      <c r="L3772" s="78"/>
      <c r="M3772" s="78"/>
      <c r="N3772" s="78"/>
      <c r="O3772" s="78"/>
      <c r="P3772" s="6"/>
      <c r="Q3772" s="6"/>
      <c r="R3772" s="6"/>
      <c r="S3772" s="6"/>
      <c r="T3772" s="6"/>
      <c r="U3772" s="6"/>
      <c r="V3772" s="6"/>
    </row>
    <row r="3773" spans="2:22" s="77" customFormat="1" x14ac:dyDescent="0.2">
      <c r="B3773" s="128"/>
      <c r="E3773" s="78"/>
      <c r="F3773" s="166"/>
      <c r="G3773" s="78"/>
      <c r="H3773" s="161"/>
      <c r="I3773" s="161"/>
      <c r="J3773" s="161"/>
      <c r="K3773" s="78"/>
      <c r="L3773" s="78"/>
      <c r="M3773" s="78"/>
      <c r="N3773" s="78"/>
      <c r="O3773" s="78"/>
      <c r="P3773" s="6"/>
      <c r="Q3773" s="6"/>
      <c r="R3773" s="6"/>
      <c r="S3773" s="6"/>
      <c r="T3773" s="6"/>
      <c r="U3773" s="6"/>
      <c r="V3773" s="6"/>
    </row>
    <row r="3774" spans="2:22" s="77" customFormat="1" x14ac:dyDescent="0.2">
      <c r="B3774" s="128"/>
      <c r="E3774" s="78"/>
      <c r="F3774" s="166"/>
      <c r="G3774" s="78"/>
      <c r="H3774" s="161"/>
      <c r="I3774" s="161"/>
      <c r="J3774" s="161"/>
      <c r="K3774" s="78"/>
      <c r="L3774" s="78"/>
      <c r="M3774" s="78"/>
      <c r="N3774" s="78"/>
      <c r="O3774" s="78"/>
      <c r="P3774" s="6"/>
      <c r="Q3774" s="6"/>
      <c r="R3774" s="6"/>
      <c r="S3774" s="6"/>
      <c r="T3774" s="6"/>
      <c r="U3774" s="6"/>
      <c r="V3774" s="6"/>
    </row>
    <row r="3775" spans="2:22" s="77" customFormat="1" x14ac:dyDescent="0.2">
      <c r="B3775" s="128"/>
      <c r="E3775" s="78"/>
      <c r="F3775" s="166"/>
      <c r="G3775" s="78"/>
      <c r="H3775" s="161"/>
      <c r="I3775" s="161"/>
      <c r="J3775" s="161"/>
      <c r="K3775" s="78"/>
      <c r="L3775" s="78"/>
      <c r="M3775" s="78"/>
      <c r="N3775" s="78"/>
      <c r="O3775" s="78"/>
      <c r="P3775" s="6"/>
      <c r="Q3775" s="6"/>
      <c r="R3775" s="6"/>
      <c r="S3775" s="6"/>
      <c r="T3775" s="6"/>
      <c r="U3775" s="6"/>
      <c r="V3775" s="6"/>
    </row>
    <row r="3776" spans="2:22" s="77" customFormat="1" x14ac:dyDescent="0.2">
      <c r="B3776" s="128"/>
      <c r="E3776" s="78"/>
      <c r="F3776" s="166"/>
      <c r="G3776" s="78"/>
      <c r="H3776" s="161"/>
      <c r="I3776" s="161"/>
      <c r="J3776" s="161"/>
      <c r="K3776" s="78"/>
      <c r="L3776" s="78"/>
      <c r="M3776" s="78"/>
      <c r="N3776" s="78"/>
      <c r="O3776" s="78"/>
      <c r="P3776" s="6"/>
      <c r="Q3776" s="6"/>
      <c r="R3776" s="6"/>
      <c r="S3776" s="6"/>
      <c r="T3776" s="6"/>
      <c r="U3776" s="6"/>
      <c r="V3776" s="6"/>
    </row>
    <row r="3777" spans="2:22" s="77" customFormat="1" x14ac:dyDescent="0.2">
      <c r="B3777" s="128"/>
      <c r="E3777" s="78"/>
      <c r="F3777" s="166"/>
      <c r="G3777" s="78"/>
      <c r="H3777" s="161"/>
      <c r="I3777" s="161"/>
      <c r="J3777" s="161"/>
      <c r="K3777" s="78"/>
      <c r="L3777" s="78"/>
      <c r="M3777" s="78"/>
      <c r="N3777" s="78"/>
      <c r="O3777" s="78"/>
      <c r="P3777" s="6"/>
      <c r="Q3777" s="6"/>
      <c r="R3777" s="6"/>
      <c r="S3777" s="6"/>
      <c r="T3777" s="6"/>
      <c r="U3777" s="6"/>
      <c r="V3777" s="6"/>
    </row>
    <row r="3778" spans="2:22" s="77" customFormat="1" x14ac:dyDescent="0.2">
      <c r="B3778" s="128"/>
      <c r="E3778" s="78"/>
      <c r="F3778" s="166"/>
      <c r="G3778" s="78"/>
      <c r="H3778" s="161"/>
      <c r="I3778" s="161"/>
      <c r="J3778" s="161"/>
      <c r="K3778" s="78"/>
      <c r="L3778" s="78"/>
      <c r="M3778" s="78"/>
      <c r="N3778" s="78"/>
      <c r="O3778" s="78"/>
      <c r="P3778" s="6"/>
      <c r="Q3778" s="6"/>
      <c r="R3778" s="6"/>
      <c r="S3778" s="6"/>
      <c r="T3778" s="6"/>
      <c r="U3778" s="6"/>
      <c r="V3778" s="6"/>
    </row>
    <row r="3779" spans="2:22" s="77" customFormat="1" x14ac:dyDescent="0.2">
      <c r="B3779" s="128"/>
      <c r="E3779" s="78"/>
      <c r="F3779" s="166"/>
      <c r="G3779" s="78"/>
      <c r="H3779" s="161"/>
      <c r="I3779" s="161"/>
      <c r="J3779" s="161"/>
      <c r="K3779" s="78"/>
      <c r="L3779" s="78"/>
      <c r="M3779" s="78"/>
      <c r="N3779" s="78"/>
      <c r="O3779" s="78"/>
      <c r="P3779" s="6"/>
      <c r="Q3779" s="6"/>
      <c r="R3779" s="6"/>
      <c r="S3779" s="6"/>
      <c r="T3779" s="6"/>
      <c r="U3779" s="6"/>
      <c r="V3779" s="6"/>
    </row>
    <row r="3780" spans="2:22" s="77" customFormat="1" x14ac:dyDescent="0.2">
      <c r="B3780" s="128"/>
      <c r="E3780" s="78"/>
      <c r="F3780" s="166"/>
      <c r="G3780" s="78"/>
      <c r="H3780" s="161"/>
      <c r="I3780" s="161"/>
      <c r="J3780" s="161"/>
      <c r="K3780" s="78"/>
      <c r="L3780" s="78"/>
      <c r="M3780" s="78"/>
      <c r="N3780" s="78"/>
      <c r="O3780" s="78"/>
      <c r="P3780" s="6"/>
      <c r="Q3780" s="6"/>
      <c r="R3780" s="6"/>
      <c r="S3780" s="6"/>
      <c r="T3780" s="6"/>
      <c r="U3780" s="6"/>
      <c r="V3780" s="6"/>
    </row>
    <row r="3781" spans="2:22" s="77" customFormat="1" x14ac:dyDescent="0.2">
      <c r="B3781" s="128"/>
      <c r="E3781" s="78"/>
      <c r="F3781" s="166"/>
      <c r="G3781" s="78"/>
      <c r="H3781" s="161"/>
      <c r="I3781" s="161"/>
      <c r="J3781" s="161"/>
      <c r="K3781" s="78"/>
      <c r="L3781" s="78"/>
      <c r="M3781" s="78"/>
      <c r="N3781" s="78"/>
      <c r="O3781" s="78"/>
      <c r="P3781" s="6"/>
      <c r="Q3781" s="6"/>
      <c r="R3781" s="6"/>
      <c r="S3781" s="6"/>
      <c r="T3781" s="6"/>
      <c r="U3781" s="6"/>
      <c r="V3781" s="6"/>
    </row>
    <row r="3782" spans="2:22" s="77" customFormat="1" x14ac:dyDescent="0.2">
      <c r="B3782" s="128"/>
      <c r="E3782" s="78"/>
      <c r="F3782" s="166"/>
      <c r="G3782" s="78"/>
      <c r="H3782" s="161"/>
      <c r="I3782" s="161"/>
      <c r="J3782" s="161"/>
      <c r="K3782" s="78"/>
      <c r="L3782" s="78"/>
      <c r="M3782" s="78"/>
      <c r="N3782" s="78"/>
      <c r="O3782" s="78"/>
      <c r="P3782" s="6"/>
      <c r="Q3782" s="6"/>
      <c r="R3782" s="6"/>
      <c r="S3782" s="6"/>
      <c r="T3782" s="6"/>
      <c r="U3782" s="6"/>
      <c r="V3782" s="6"/>
    </row>
    <row r="3783" spans="2:22" s="77" customFormat="1" x14ac:dyDescent="0.2">
      <c r="B3783" s="128"/>
      <c r="E3783" s="78"/>
      <c r="F3783" s="166"/>
      <c r="G3783" s="78"/>
      <c r="H3783" s="161"/>
      <c r="I3783" s="161"/>
      <c r="J3783" s="161"/>
      <c r="K3783" s="78"/>
      <c r="L3783" s="78"/>
      <c r="M3783" s="78"/>
      <c r="N3783" s="78"/>
      <c r="O3783" s="78"/>
      <c r="P3783" s="6"/>
      <c r="Q3783" s="6"/>
      <c r="R3783" s="6"/>
      <c r="S3783" s="6"/>
      <c r="T3783" s="6"/>
      <c r="U3783" s="6"/>
      <c r="V3783" s="6"/>
    </row>
    <row r="3784" spans="2:22" s="77" customFormat="1" x14ac:dyDescent="0.2">
      <c r="B3784" s="128"/>
      <c r="E3784" s="78"/>
      <c r="F3784" s="166"/>
      <c r="G3784" s="78"/>
      <c r="H3784" s="161"/>
      <c r="I3784" s="161"/>
      <c r="J3784" s="161"/>
      <c r="K3784" s="78"/>
      <c r="L3784" s="78"/>
      <c r="M3784" s="78"/>
      <c r="N3784" s="78"/>
      <c r="O3784" s="78"/>
      <c r="P3784" s="6"/>
      <c r="Q3784" s="6"/>
      <c r="R3784" s="6"/>
      <c r="S3784" s="6"/>
      <c r="T3784" s="6"/>
      <c r="U3784" s="6"/>
      <c r="V3784" s="6"/>
    </row>
    <row r="3785" spans="2:22" s="77" customFormat="1" x14ac:dyDescent="0.2">
      <c r="B3785" s="128"/>
      <c r="E3785" s="78"/>
      <c r="F3785" s="166"/>
      <c r="G3785" s="78"/>
      <c r="H3785" s="161"/>
      <c r="I3785" s="161"/>
      <c r="J3785" s="161"/>
      <c r="K3785" s="78"/>
      <c r="L3785" s="78"/>
      <c r="M3785" s="78"/>
      <c r="N3785" s="78"/>
      <c r="O3785" s="78"/>
      <c r="P3785" s="6"/>
      <c r="Q3785" s="6"/>
      <c r="R3785" s="6"/>
      <c r="S3785" s="6"/>
      <c r="T3785" s="6"/>
      <c r="U3785" s="6"/>
      <c r="V3785" s="6"/>
    </row>
    <row r="3786" spans="2:22" s="77" customFormat="1" x14ac:dyDescent="0.2">
      <c r="B3786" s="128"/>
      <c r="E3786" s="78"/>
      <c r="F3786" s="166"/>
      <c r="G3786" s="78"/>
      <c r="H3786" s="161"/>
      <c r="I3786" s="161"/>
      <c r="J3786" s="161"/>
      <c r="K3786" s="78"/>
      <c r="L3786" s="78"/>
      <c r="M3786" s="78"/>
      <c r="N3786" s="78"/>
      <c r="O3786" s="78"/>
      <c r="P3786" s="6"/>
      <c r="Q3786" s="6"/>
      <c r="R3786" s="6"/>
      <c r="S3786" s="6"/>
      <c r="T3786" s="6"/>
      <c r="U3786" s="6"/>
      <c r="V3786" s="6"/>
    </row>
    <row r="3787" spans="2:22" s="77" customFormat="1" x14ac:dyDescent="0.2">
      <c r="B3787" s="128"/>
      <c r="E3787" s="78"/>
      <c r="F3787" s="166"/>
      <c r="G3787" s="78"/>
      <c r="H3787" s="161"/>
      <c r="I3787" s="161"/>
      <c r="J3787" s="161"/>
      <c r="K3787" s="78"/>
      <c r="L3787" s="78"/>
      <c r="M3787" s="78"/>
      <c r="N3787" s="78"/>
      <c r="O3787" s="78"/>
      <c r="P3787" s="6"/>
      <c r="Q3787" s="6"/>
      <c r="R3787" s="6"/>
      <c r="S3787" s="6"/>
      <c r="T3787" s="6"/>
      <c r="U3787" s="6"/>
      <c r="V3787" s="6"/>
    </row>
    <row r="3788" spans="2:22" s="77" customFormat="1" x14ac:dyDescent="0.2">
      <c r="B3788" s="128"/>
      <c r="E3788" s="78"/>
      <c r="F3788" s="166"/>
      <c r="G3788" s="78"/>
      <c r="H3788" s="161"/>
      <c r="I3788" s="161"/>
      <c r="J3788" s="161"/>
      <c r="K3788" s="78"/>
      <c r="L3788" s="78"/>
      <c r="M3788" s="78"/>
      <c r="N3788" s="78"/>
      <c r="O3788" s="78"/>
      <c r="P3788" s="6"/>
      <c r="Q3788" s="6"/>
      <c r="R3788" s="6"/>
      <c r="S3788" s="6"/>
      <c r="T3788" s="6"/>
      <c r="U3788" s="6"/>
      <c r="V3788" s="6"/>
    </row>
    <row r="3789" spans="2:22" s="77" customFormat="1" x14ac:dyDescent="0.2">
      <c r="B3789" s="128"/>
      <c r="E3789" s="78"/>
      <c r="F3789" s="166"/>
      <c r="G3789" s="78"/>
      <c r="H3789" s="161"/>
      <c r="I3789" s="161"/>
      <c r="J3789" s="161"/>
      <c r="K3789" s="78"/>
      <c r="L3789" s="78"/>
      <c r="M3789" s="78"/>
      <c r="N3789" s="78"/>
      <c r="O3789" s="78"/>
      <c r="P3789" s="6"/>
      <c r="Q3789" s="6"/>
      <c r="R3789" s="6"/>
      <c r="S3789" s="6"/>
      <c r="T3789" s="6"/>
      <c r="U3789" s="6"/>
      <c r="V3789" s="6"/>
    </row>
    <row r="3790" spans="2:22" s="77" customFormat="1" x14ac:dyDescent="0.2">
      <c r="B3790" s="128"/>
      <c r="E3790" s="78"/>
      <c r="F3790" s="166"/>
      <c r="G3790" s="78"/>
      <c r="H3790" s="161"/>
      <c r="I3790" s="161"/>
      <c r="J3790" s="161"/>
      <c r="K3790" s="78"/>
      <c r="L3790" s="78"/>
      <c r="M3790" s="78"/>
      <c r="N3790" s="78"/>
      <c r="O3790" s="78"/>
      <c r="P3790" s="6"/>
      <c r="Q3790" s="6"/>
      <c r="R3790" s="6"/>
      <c r="S3790" s="6"/>
      <c r="T3790" s="6"/>
      <c r="U3790" s="6"/>
      <c r="V3790" s="6"/>
    </row>
    <row r="3791" spans="2:22" s="77" customFormat="1" x14ac:dyDescent="0.2">
      <c r="B3791" s="128"/>
      <c r="E3791" s="78"/>
      <c r="F3791" s="166"/>
      <c r="G3791" s="78"/>
      <c r="H3791" s="161"/>
      <c r="I3791" s="161"/>
      <c r="J3791" s="161"/>
      <c r="K3791" s="78"/>
      <c r="L3791" s="78"/>
      <c r="M3791" s="78"/>
      <c r="N3791" s="78"/>
      <c r="O3791" s="78"/>
      <c r="P3791" s="6"/>
      <c r="Q3791" s="6"/>
      <c r="R3791" s="6"/>
      <c r="S3791" s="6"/>
      <c r="T3791" s="6"/>
      <c r="U3791" s="6"/>
      <c r="V3791" s="6"/>
    </row>
    <row r="3792" spans="2:22" s="77" customFormat="1" x14ac:dyDescent="0.2">
      <c r="B3792" s="128"/>
      <c r="E3792" s="78"/>
      <c r="F3792" s="166"/>
      <c r="G3792" s="78"/>
      <c r="H3792" s="161"/>
      <c r="I3792" s="161"/>
      <c r="J3792" s="161"/>
      <c r="K3792" s="78"/>
      <c r="L3792" s="78"/>
      <c r="M3792" s="78"/>
      <c r="N3792" s="78"/>
      <c r="O3792" s="78"/>
      <c r="P3792" s="6"/>
      <c r="Q3792" s="6"/>
      <c r="R3792" s="6"/>
      <c r="S3792" s="6"/>
      <c r="T3792" s="6"/>
      <c r="U3792" s="6"/>
      <c r="V3792" s="6"/>
    </row>
    <row r="3793" spans="2:22" s="77" customFormat="1" x14ac:dyDescent="0.2">
      <c r="B3793" s="128"/>
      <c r="E3793" s="78"/>
      <c r="F3793" s="166"/>
      <c r="G3793" s="78"/>
      <c r="H3793" s="161"/>
      <c r="I3793" s="161"/>
      <c r="J3793" s="161"/>
      <c r="K3793" s="78"/>
      <c r="L3793" s="78"/>
      <c r="M3793" s="78"/>
      <c r="N3793" s="78"/>
      <c r="O3793" s="78"/>
      <c r="P3793" s="6"/>
      <c r="Q3793" s="6"/>
      <c r="R3793" s="6"/>
      <c r="S3793" s="6"/>
      <c r="T3793" s="6"/>
      <c r="U3793" s="6"/>
      <c r="V3793" s="6"/>
    </row>
    <row r="3794" spans="2:22" s="77" customFormat="1" x14ac:dyDescent="0.2">
      <c r="B3794" s="128"/>
      <c r="E3794" s="78"/>
      <c r="F3794" s="166"/>
      <c r="G3794" s="78"/>
      <c r="H3794" s="161"/>
      <c r="I3794" s="161"/>
      <c r="J3794" s="161"/>
      <c r="K3794" s="78"/>
      <c r="L3794" s="78"/>
      <c r="M3794" s="78"/>
      <c r="N3794" s="78"/>
      <c r="O3794" s="78"/>
      <c r="P3794" s="6"/>
      <c r="Q3794" s="6"/>
      <c r="R3794" s="6"/>
      <c r="S3794" s="6"/>
      <c r="T3794" s="6"/>
      <c r="U3794" s="6"/>
      <c r="V3794" s="6"/>
    </row>
    <row r="3795" spans="2:22" s="77" customFormat="1" x14ac:dyDescent="0.2">
      <c r="B3795" s="128"/>
      <c r="E3795" s="78"/>
      <c r="F3795" s="166"/>
      <c r="G3795" s="78"/>
      <c r="H3795" s="161"/>
      <c r="I3795" s="161"/>
      <c r="J3795" s="161"/>
      <c r="K3795" s="78"/>
      <c r="L3795" s="78"/>
      <c r="M3795" s="78"/>
      <c r="N3795" s="78"/>
      <c r="O3795" s="78"/>
      <c r="P3795" s="6"/>
      <c r="Q3795" s="6"/>
      <c r="R3795" s="6"/>
      <c r="S3795" s="6"/>
      <c r="T3795" s="6"/>
      <c r="U3795" s="6"/>
      <c r="V3795" s="6"/>
    </row>
    <row r="3796" spans="2:22" s="77" customFormat="1" x14ac:dyDescent="0.2">
      <c r="B3796" s="128"/>
      <c r="E3796" s="78"/>
      <c r="F3796" s="166"/>
      <c r="G3796" s="78"/>
      <c r="H3796" s="161"/>
      <c r="I3796" s="161"/>
      <c r="J3796" s="161"/>
      <c r="K3796" s="78"/>
      <c r="L3796" s="78"/>
      <c r="M3796" s="78"/>
      <c r="N3796" s="78"/>
      <c r="O3796" s="78"/>
      <c r="P3796" s="6"/>
      <c r="Q3796" s="6"/>
      <c r="R3796" s="6"/>
      <c r="S3796" s="6"/>
      <c r="T3796" s="6"/>
      <c r="U3796" s="6"/>
      <c r="V3796" s="6"/>
    </row>
    <row r="3797" spans="2:22" s="77" customFormat="1" x14ac:dyDescent="0.2">
      <c r="B3797" s="128"/>
      <c r="E3797" s="78"/>
      <c r="F3797" s="166"/>
      <c r="G3797" s="78"/>
      <c r="H3797" s="161"/>
      <c r="I3797" s="161"/>
      <c r="J3797" s="161"/>
      <c r="K3797" s="78"/>
      <c r="L3797" s="78"/>
      <c r="M3797" s="78"/>
      <c r="N3797" s="78"/>
      <c r="O3797" s="78"/>
      <c r="P3797" s="6"/>
      <c r="Q3797" s="6"/>
      <c r="R3797" s="6"/>
      <c r="S3797" s="6"/>
      <c r="T3797" s="6"/>
      <c r="U3797" s="6"/>
      <c r="V3797" s="6"/>
    </row>
    <row r="3798" spans="2:22" s="77" customFormat="1" x14ac:dyDescent="0.2">
      <c r="B3798" s="128"/>
      <c r="E3798" s="78"/>
      <c r="F3798" s="166"/>
      <c r="G3798" s="78"/>
      <c r="H3798" s="161"/>
      <c r="I3798" s="161"/>
      <c r="J3798" s="161"/>
      <c r="K3798" s="78"/>
      <c r="L3798" s="78"/>
      <c r="M3798" s="78"/>
      <c r="N3798" s="78"/>
      <c r="O3798" s="78"/>
      <c r="P3798" s="6"/>
      <c r="Q3798" s="6"/>
      <c r="R3798" s="6"/>
      <c r="S3798" s="6"/>
      <c r="T3798" s="6"/>
      <c r="U3798" s="6"/>
      <c r="V3798" s="6"/>
    </row>
    <row r="3799" spans="2:22" s="77" customFormat="1" x14ac:dyDescent="0.2">
      <c r="B3799" s="128"/>
      <c r="E3799" s="78"/>
      <c r="F3799" s="166"/>
      <c r="G3799" s="78"/>
      <c r="H3799" s="161"/>
      <c r="I3799" s="161"/>
      <c r="J3799" s="161"/>
      <c r="K3799" s="78"/>
      <c r="L3799" s="78"/>
      <c r="M3799" s="78"/>
      <c r="N3799" s="78"/>
      <c r="O3799" s="78"/>
      <c r="P3799" s="6"/>
      <c r="Q3799" s="6"/>
      <c r="R3799" s="6"/>
      <c r="S3799" s="6"/>
      <c r="T3799" s="6"/>
      <c r="U3799" s="6"/>
      <c r="V3799" s="6"/>
    </row>
    <row r="3800" spans="2:22" s="77" customFormat="1" x14ac:dyDescent="0.2">
      <c r="B3800" s="128"/>
      <c r="E3800" s="78"/>
      <c r="F3800" s="166"/>
      <c r="G3800" s="78"/>
      <c r="H3800" s="161"/>
      <c r="I3800" s="161"/>
      <c r="J3800" s="161"/>
      <c r="K3800" s="78"/>
      <c r="L3800" s="78"/>
      <c r="M3800" s="78"/>
      <c r="N3800" s="78"/>
      <c r="O3800" s="78"/>
      <c r="P3800" s="6"/>
      <c r="Q3800" s="6"/>
      <c r="R3800" s="6"/>
      <c r="S3800" s="6"/>
      <c r="T3800" s="6"/>
      <c r="U3800" s="6"/>
      <c r="V3800" s="6"/>
    </row>
    <row r="3801" spans="2:22" s="77" customFormat="1" x14ac:dyDescent="0.2">
      <c r="B3801" s="128"/>
      <c r="E3801" s="78"/>
      <c r="F3801" s="166"/>
      <c r="G3801" s="78"/>
      <c r="H3801" s="161"/>
      <c r="I3801" s="161"/>
      <c r="J3801" s="161"/>
      <c r="K3801" s="78"/>
      <c r="L3801" s="78"/>
      <c r="M3801" s="78"/>
      <c r="N3801" s="78"/>
      <c r="O3801" s="78"/>
      <c r="P3801" s="6"/>
      <c r="Q3801" s="6"/>
      <c r="R3801" s="6"/>
      <c r="S3801" s="6"/>
      <c r="T3801" s="6"/>
      <c r="U3801" s="6"/>
      <c r="V3801" s="6"/>
    </row>
    <row r="3802" spans="2:22" s="77" customFormat="1" x14ac:dyDescent="0.2">
      <c r="B3802" s="128"/>
      <c r="E3802" s="78"/>
      <c r="F3802" s="166"/>
      <c r="G3802" s="78"/>
      <c r="H3802" s="161"/>
      <c r="I3802" s="161"/>
      <c r="J3802" s="161"/>
      <c r="K3802" s="78"/>
      <c r="L3802" s="78"/>
      <c r="M3802" s="78"/>
      <c r="N3802" s="78"/>
      <c r="O3802" s="78"/>
      <c r="P3802" s="6"/>
      <c r="Q3802" s="6"/>
      <c r="R3802" s="6"/>
      <c r="S3802" s="6"/>
      <c r="T3802" s="6"/>
      <c r="U3802" s="6"/>
      <c r="V3802" s="6"/>
    </row>
    <row r="3803" spans="2:22" s="77" customFormat="1" x14ac:dyDescent="0.2">
      <c r="B3803" s="128"/>
      <c r="E3803" s="78"/>
      <c r="F3803" s="166"/>
      <c r="G3803" s="78"/>
      <c r="H3803" s="161"/>
      <c r="I3803" s="161"/>
      <c r="J3803" s="161"/>
      <c r="K3803" s="78"/>
      <c r="L3803" s="78"/>
      <c r="M3803" s="78"/>
      <c r="N3803" s="78"/>
      <c r="O3803" s="78"/>
      <c r="P3803" s="6"/>
      <c r="Q3803" s="6"/>
      <c r="R3803" s="6"/>
      <c r="S3803" s="6"/>
      <c r="T3803" s="6"/>
      <c r="U3803" s="6"/>
      <c r="V3803" s="6"/>
    </row>
    <row r="3804" spans="2:22" s="77" customFormat="1" x14ac:dyDescent="0.2">
      <c r="B3804" s="128"/>
      <c r="E3804" s="78"/>
      <c r="F3804" s="166"/>
      <c r="G3804" s="78"/>
      <c r="H3804" s="161"/>
      <c r="I3804" s="161"/>
      <c r="J3804" s="161"/>
      <c r="K3804" s="78"/>
      <c r="L3804" s="78"/>
      <c r="M3804" s="78"/>
      <c r="N3804" s="78"/>
      <c r="O3804" s="78"/>
      <c r="P3804" s="6"/>
      <c r="Q3804" s="6"/>
      <c r="R3804" s="6"/>
      <c r="S3804" s="6"/>
      <c r="T3804" s="6"/>
      <c r="U3804" s="6"/>
      <c r="V3804" s="6"/>
    </row>
    <row r="3805" spans="2:22" s="77" customFormat="1" x14ac:dyDescent="0.2">
      <c r="B3805" s="128"/>
      <c r="E3805" s="78"/>
      <c r="F3805" s="166"/>
      <c r="G3805" s="78"/>
      <c r="H3805" s="161"/>
      <c r="I3805" s="161"/>
      <c r="J3805" s="161"/>
      <c r="K3805" s="78"/>
      <c r="L3805" s="78"/>
      <c r="M3805" s="78"/>
      <c r="N3805" s="78"/>
      <c r="O3805" s="78"/>
      <c r="P3805" s="6"/>
      <c r="Q3805" s="6"/>
      <c r="R3805" s="6"/>
      <c r="S3805" s="6"/>
      <c r="T3805" s="6"/>
      <c r="U3805" s="6"/>
      <c r="V3805" s="6"/>
    </row>
    <row r="3806" spans="2:22" s="77" customFormat="1" x14ac:dyDescent="0.2">
      <c r="B3806" s="128"/>
      <c r="E3806" s="78"/>
      <c r="F3806" s="166"/>
      <c r="G3806" s="78"/>
      <c r="H3806" s="161"/>
      <c r="I3806" s="161"/>
      <c r="J3806" s="161"/>
      <c r="K3806" s="78"/>
      <c r="L3806" s="78"/>
      <c r="M3806" s="78"/>
      <c r="N3806" s="78"/>
      <c r="O3806" s="78"/>
      <c r="P3806" s="6"/>
      <c r="Q3806" s="6"/>
      <c r="R3806" s="6"/>
      <c r="S3806" s="6"/>
      <c r="T3806" s="6"/>
      <c r="U3806" s="6"/>
      <c r="V3806" s="6"/>
    </row>
    <row r="3807" spans="2:22" s="77" customFormat="1" x14ac:dyDescent="0.2">
      <c r="B3807" s="128"/>
      <c r="E3807" s="78"/>
      <c r="F3807" s="166"/>
      <c r="G3807" s="78"/>
      <c r="H3807" s="161"/>
      <c r="I3807" s="161"/>
      <c r="J3807" s="161"/>
      <c r="K3807" s="78"/>
      <c r="L3807" s="78"/>
      <c r="M3807" s="78"/>
      <c r="N3807" s="78"/>
      <c r="O3807" s="78"/>
      <c r="P3807" s="6"/>
      <c r="Q3807" s="6"/>
      <c r="R3807" s="6"/>
      <c r="S3807" s="6"/>
      <c r="T3807" s="6"/>
      <c r="U3807" s="6"/>
      <c r="V3807" s="6"/>
    </row>
    <row r="3808" spans="2:22" s="77" customFormat="1" x14ac:dyDescent="0.2">
      <c r="B3808" s="128"/>
      <c r="E3808" s="78"/>
      <c r="F3808" s="166"/>
      <c r="G3808" s="78"/>
      <c r="H3808" s="161"/>
      <c r="I3808" s="161"/>
      <c r="J3808" s="161"/>
      <c r="K3808" s="78"/>
      <c r="L3808" s="78"/>
      <c r="M3808" s="78"/>
      <c r="N3808" s="78"/>
      <c r="O3808" s="78"/>
      <c r="P3808" s="6"/>
      <c r="Q3808" s="6"/>
      <c r="R3808" s="6"/>
      <c r="S3808" s="6"/>
      <c r="T3808" s="6"/>
      <c r="U3808" s="6"/>
      <c r="V3808" s="6"/>
    </row>
    <row r="3809" spans="2:22" s="77" customFormat="1" x14ac:dyDescent="0.2">
      <c r="B3809" s="128"/>
      <c r="E3809" s="78"/>
      <c r="F3809" s="166"/>
      <c r="G3809" s="78"/>
      <c r="H3809" s="161"/>
      <c r="I3809" s="161"/>
      <c r="J3809" s="161"/>
      <c r="K3809" s="78"/>
      <c r="L3809" s="78"/>
      <c r="M3809" s="78"/>
      <c r="N3809" s="78"/>
      <c r="O3809" s="78"/>
      <c r="P3809" s="6"/>
      <c r="Q3809" s="6"/>
      <c r="R3809" s="6"/>
      <c r="S3809" s="6"/>
      <c r="T3809" s="6"/>
      <c r="U3809" s="6"/>
      <c r="V3809" s="6"/>
    </row>
    <row r="3810" spans="2:22" s="77" customFormat="1" x14ac:dyDescent="0.2">
      <c r="B3810" s="128"/>
      <c r="E3810" s="78"/>
      <c r="F3810" s="166"/>
      <c r="G3810" s="78"/>
      <c r="H3810" s="161"/>
      <c r="I3810" s="161"/>
      <c r="J3810" s="161"/>
      <c r="K3810" s="78"/>
      <c r="L3810" s="78"/>
      <c r="M3810" s="78"/>
      <c r="N3810" s="78"/>
      <c r="O3810" s="78"/>
      <c r="P3810" s="6"/>
      <c r="Q3810" s="6"/>
      <c r="R3810" s="6"/>
      <c r="S3810" s="6"/>
      <c r="T3810" s="6"/>
      <c r="U3810" s="6"/>
      <c r="V3810" s="6"/>
    </row>
    <row r="3811" spans="2:22" s="77" customFormat="1" x14ac:dyDescent="0.2">
      <c r="B3811" s="128"/>
      <c r="E3811" s="78"/>
      <c r="F3811" s="166"/>
      <c r="G3811" s="78"/>
      <c r="H3811" s="161"/>
      <c r="I3811" s="161"/>
      <c r="J3811" s="161"/>
      <c r="K3811" s="78"/>
      <c r="L3811" s="78"/>
      <c r="M3811" s="78"/>
      <c r="N3811" s="78"/>
      <c r="O3811" s="78"/>
      <c r="P3811" s="6"/>
      <c r="Q3811" s="6"/>
      <c r="R3811" s="6"/>
      <c r="S3811" s="6"/>
      <c r="T3811" s="6"/>
      <c r="U3811" s="6"/>
      <c r="V3811" s="6"/>
    </row>
    <row r="3812" spans="2:22" s="77" customFormat="1" x14ac:dyDescent="0.2">
      <c r="B3812" s="128"/>
      <c r="E3812" s="78"/>
      <c r="F3812" s="166"/>
      <c r="G3812" s="78"/>
      <c r="H3812" s="161"/>
      <c r="I3812" s="161"/>
      <c r="J3812" s="161"/>
      <c r="K3812" s="78"/>
      <c r="L3812" s="78"/>
      <c r="M3812" s="78"/>
      <c r="N3812" s="78"/>
      <c r="O3812" s="78"/>
      <c r="P3812" s="6"/>
      <c r="Q3812" s="6"/>
      <c r="R3812" s="6"/>
      <c r="S3812" s="6"/>
      <c r="T3812" s="6"/>
      <c r="U3812" s="6"/>
      <c r="V3812" s="6"/>
    </row>
    <row r="3813" spans="2:22" s="77" customFormat="1" x14ac:dyDescent="0.2">
      <c r="B3813" s="128"/>
      <c r="E3813" s="78"/>
      <c r="F3813" s="166"/>
      <c r="G3813" s="78"/>
      <c r="H3813" s="161"/>
      <c r="I3813" s="161"/>
      <c r="J3813" s="161"/>
      <c r="K3813" s="78"/>
      <c r="L3813" s="78"/>
      <c r="M3813" s="78"/>
      <c r="N3813" s="78"/>
      <c r="O3813" s="78"/>
      <c r="P3813" s="6"/>
      <c r="Q3813" s="6"/>
      <c r="R3813" s="6"/>
      <c r="S3813" s="6"/>
      <c r="T3813" s="6"/>
      <c r="U3813" s="6"/>
      <c r="V3813" s="6"/>
    </row>
    <row r="3814" spans="2:22" s="77" customFormat="1" x14ac:dyDescent="0.2">
      <c r="B3814" s="128"/>
      <c r="E3814" s="78"/>
      <c r="F3814" s="166"/>
      <c r="G3814" s="78"/>
      <c r="H3814" s="161"/>
      <c r="I3814" s="161"/>
      <c r="J3814" s="161"/>
      <c r="K3814" s="78"/>
      <c r="L3814" s="78"/>
      <c r="M3814" s="78"/>
      <c r="N3814" s="78"/>
      <c r="O3814" s="78"/>
      <c r="P3814" s="6"/>
      <c r="Q3814" s="6"/>
      <c r="R3814" s="6"/>
      <c r="S3814" s="6"/>
      <c r="T3814" s="6"/>
      <c r="U3814" s="6"/>
      <c r="V3814" s="6"/>
    </row>
    <row r="3815" spans="2:22" s="77" customFormat="1" x14ac:dyDescent="0.2">
      <c r="B3815" s="128"/>
      <c r="E3815" s="78"/>
      <c r="F3815" s="166"/>
      <c r="G3815" s="78"/>
      <c r="H3815" s="161"/>
      <c r="I3815" s="161"/>
      <c r="J3815" s="161"/>
      <c r="K3815" s="78"/>
      <c r="L3815" s="78"/>
      <c r="M3815" s="78"/>
      <c r="N3815" s="78"/>
      <c r="O3815" s="78"/>
      <c r="P3815" s="6"/>
      <c r="Q3815" s="6"/>
      <c r="R3815" s="6"/>
      <c r="S3815" s="6"/>
      <c r="T3815" s="6"/>
      <c r="U3815" s="6"/>
      <c r="V3815" s="6"/>
    </row>
    <row r="3816" spans="2:22" s="77" customFormat="1" x14ac:dyDescent="0.2">
      <c r="B3816" s="128"/>
      <c r="E3816" s="78"/>
      <c r="F3816" s="166"/>
      <c r="G3816" s="78"/>
      <c r="H3816" s="161"/>
      <c r="I3816" s="161"/>
      <c r="J3816" s="161"/>
      <c r="K3816" s="78"/>
      <c r="L3816" s="78"/>
      <c r="M3816" s="78"/>
      <c r="N3816" s="78"/>
      <c r="O3816" s="78"/>
      <c r="P3816" s="6"/>
      <c r="Q3816" s="6"/>
      <c r="R3816" s="6"/>
      <c r="S3816" s="6"/>
      <c r="T3816" s="6"/>
      <c r="U3816" s="6"/>
      <c r="V3816" s="6"/>
    </row>
    <row r="3817" spans="2:22" s="77" customFormat="1" x14ac:dyDescent="0.2">
      <c r="B3817" s="128"/>
      <c r="E3817" s="78"/>
      <c r="F3817" s="166"/>
      <c r="G3817" s="78"/>
      <c r="H3817" s="161"/>
      <c r="I3817" s="161"/>
      <c r="J3817" s="161"/>
      <c r="K3817" s="78"/>
      <c r="L3817" s="78"/>
      <c r="M3817" s="78"/>
      <c r="N3817" s="78"/>
      <c r="O3817" s="78"/>
      <c r="P3817" s="6"/>
      <c r="Q3817" s="6"/>
      <c r="R3817" s="6"/>
      <c r="S3817" s="6"/>
      <c r="T3817" s="6"/>
      <c r="U3817" s="6"/>
      <c r="V3817" s="6"/>
    </row>
    <row r="3818" spans="2:22" s="77" customFormat="1" x14ac:dyDescent="0.2">
      <c r="B3818" s="128"/>
      <c r="E3818" s="78"/>
      <c r="F3818" s="166"/>
      <c r="G3818" s="78"/>
      <c r="H3818" s="161"/>
      <c r="I3818" s="161"/>
      <c r="J3818" s="161"/>
      <c r="K3818" s="78"/>
      <c r="L3818" s="78"/>
      <c r="M3818" s="78"/>
      <c r="N3818" s="78"/>
      <c r="O3818" s="78"/>
      <c r="P3818" s="6"/>
      <c r="Q3818" s="6"/>
      <c r="R3818" s="6"/>
      <c r="S3818" s="6"/>
      <c r="T3818" s="6"/>
      <c r="U3818" s="6"/>
      <c r="V3818" s="6"/>
    </row>
    <row r="3819" spans="2:22" s="77" customFormat="1" x14ac:dyDescent="0.2">
      <c r="B3819" s="128"/>
      <c r="E3819" s="78"/>
      <c r="F3819" s="166"/>
      <c r="G3819" s="78"/>
      <c r="H3819" s="161"/>
      <c r="I3819" s="161"/>
      <c r="J3819" s="161"/>
      <c r="K3819" s="78"/>
      <c r="L3819" s="78"/>
      <c r="M3819" s="78"/>
      <c r="N3819" s="78"/>
      <c r="O3819" s="78"/>
      <c r="P3819" s="6"/>
      <c r="Q3819" s="6"/>
      <c r="R3819" s="6"/>
      <c r="S3819" s="6"/>
      <c r="T3819" s="6"/>
      <c r="U3819" s="6"/>
      <c r="V3819" s="6"/>
    </row>
    <row r="3820" spans="2:22" s="77" customFormat="1" x14ac:dyDescent="0.2">
      <c r="B3820" s="128"/>
      <c r="E3820" s="78"/>
      <c r="F3820" s="166"/>
      <c r="G3820" s="78"/>
      <c r="H3820" s="161"/>
      <c r="I3820" s="161"/>
      <c r="J3820" s="161"/>
      <c r="K3820" s="78"/>
      <c r="L3820" s="78"/>
      <c r="M3820" s="78"/>
      <c r="N3820" s="78"/>
      <c r="O3820" s="78"/>
      <c r="P3820" s="6"/>
      <c r="Q3820" s="6"/>
      <c r="R3820" s="6"/>
      <c r="S3820" s="6"/>
      <c r="T3820" s="6"/>
      <c r="U3820" s="6"/>
      <c r="V3820" s="6"/>
    </row>
    <row r="3821" spans="2:22" s="77" customFormat="1" x14ac:dyDescent="0.2">
      <c r="B3821" s="128"/>
      <c r="E3821" s="78"/>
      <c r="F3821" s="166"/>
      <c r="G3821" s="78"/>
      <c r="H3821" s="161"/>
      <c r="I3821" s="161"/>
      <c r="J3821" s="161"/>
      <c r="K3821" s="78"/>
      <c r="L3821" s="78"/>
      <c r="M3821" s="78"/>
      <c r="N3821" s="78"/>
      <c r="O3821" s="78"/>
      <c r="P3821" s="6"/>
      <c r="Q3821" s="6"/>
      <c r="R3821" s="6"/>
      <c r="S3821" s="6"/>
      <c r="T3821" s="6"/>
      <c r="U3821" s="6"/>
      <c r="V3821" s="6"/>
    </row>
    <row r="3822" spans="2:22" s="77" customFormat="1" x14ac:dyDescent="0.2">
      <c r="B3822" s="128"/>
      <c r="E3822" s="78"/>
      <c r="F3822" s="166"/>
      <c r="G3822" s="78"/>
      <c r="H3822" s="161"/>
      <c r="I3822" s="161"/>
      <c r="J3822" s="161"/>
      <c r="K3822" s="78"/>
      <c r="L3822" s="78"/>
      <c r="M3822" s="78"/>
      <c r="N3822" s="78"/>
      <c r="O3822" s="78"/>
      <c r="P3822" s="6"/>
      <c r="Q3822" s="6"/>
      <c r="R3822" s="6"/>
      <c r="S3822" s="6"/>
      <c r="T3822" s="6"/>
      <c r="U3822" s="6"/>
      <c r="V3822" s="6"/>
    </row>
    <row r="3823" spans="2:22" s="77" customFormat="1" x14ac:dyDescent="0.2">
      <c r="B3823" s="128"/>
      <c r="E3823" s="78"/>
      <c r="F3823" s="166"/>
      <c r="G3823" s="78"/>
      <c r="H3823" s="161"/>
      <c r="I3823" s="161"/>
      <c r="J3823" s="161"/>
      <c r="K3823" s="78"/>
      <c r="L3823" s="78"/>
      <c r="M3823" s="78"/>
      <c r="N3823" s="78"/>
      <c r="O3823" s="78"/>
      <c r="P3823" s="6"/>
      <c r="Q3823" s="6"/>
      <c r="R3823" s="6"/>
      <c r="S3823" s="6"/>
      <c r="T3823" s="6"/>
      <c r="U3823" s="6"/>
      <c r="V3823" s="6"/>
    </row>
    <row r="3824" spans="2:22" s="77" customFormat="1" x14ac:dyDescent="0.2">
      <c r="B3824" s="128"/>
      <c r="E3824" s="78"/>
      <c r="F3824" s="166"/>
      <c r="G3824" s="78"/>
      <c r="H3824" s="161"/>
      <c r="I3824" s="161"/>
      <c r="J3824" s="161"/>
      <c r="K3824" s="78"/>
      <c r="L3824" s="78"/>
      <c r="M3824" s="78"/>
      <c r="N3824" s="78"/>
      <c r="O3824" s="78"/>
      <c r="P3824" s="6"/>
      <c r="Q3824" s="6"/>
      <c r="R3824" s="6"/>
      <c r="S3824" s="6"/>
      <c r="T3824" s="6"/>
      <c r="U3824" s="6"/>
      <c r="V3824" s="6"/>
    </row>
    <row r="3825" spans="2:22" s="77" customFormat="1" x14ac:dyDescent="0.2">
      <c r="B3825" s="128"/>
      <c r="E3825" s="78"/>
      <c r="F3825" s="166"/>
      <c r="G3825" s="78"/>
      <c r="H3825" s="161"/>
      <c r="I3825" s="161"/>
      <c r="J3825" s="161"/>
      <c r="K3825" s="78"/>
      <c r="L3825" s="78"/>
      <c r="M3825" s="78"/>
      <c r="N3825" s="78"/>
      <c r="O3825" s="78"/>
      <c r="P3825" s="6"/>
      <c r="Q3825" s="6"/>
      <c r="R3825" s="6"/>
      <c r="S3825" s="6"/>
      <c r="T3825" s="6"/>
      <c r="U3825" s="6"/>
      <c r="V3825" s="6"/>
    </row>
    <row r="3826" spans="2:22" s="77" customFormat="1" x14ac:dyDescent="0.2">
      <c r="B3826" s="128"/>
      <c r="E3826" s="78"/>
      <c r="F3826" s="166"/>
      <c r="G3826" s="78"/>
      <c r="H3826" s="161"/>
      <c r="I3826" s="161"/>
      <c r="J3826" s="161"/>
      <c r="K3826" s="78"/>
      <c r="L3826" s="78"/>
      <c r="M3826" s="78"/>
      <c r="N3826" s="78"/>
      <c r="O3826" s="78"/>
      <c r="P3826" s="6"/>
      <c r="Q3826" s="6"/>
      <c r="R3826" s="6"/>
      <c r="S3826" s="6"/>
      <c r="T3826" s="6"/>
      <c r="U3826" s="6"/>
      <c r="V3826" s="6"/>
    </row>
    <row r="3827" spans="2:22" s="77" customFormat="1" x14ac:dyDescent="0.2">
      <c r="B3827" s="128"/>
      <c r="E3827" s="78"/>
      <c r="F3827" s="166"/>
      <c r="G3827" s="78"/>
      <c r="H3827" s="161"/>
      <c r="I3827" s="161"/>
      <c r="J3827" s="161"/>
      <c r="K3827" s="78"/>
      <c r="L3827" s="78"/>
      <c r="M3827" s="78"/>
      <c r="N3827" s="78"/>
      <c r="O3827" s="78"/>
      <c r="P3827" s="6"/>
      <c r="Q3827" s="6"/>
      <c r="R3827" s="6"/>
      <c r="S3827" s="6"/>
      <c r="T3827" s="6"/>
      <c r="U3827" s="6"/>
      <c r="V3827" s="6"/>
    </row>
    <row r="3828" spans="2:22" s="77" customFormat="1" x14ac:dyDescent="0.2">
      <c r="B3828" s="128"/>
      <c r="E3828" s="78"/>
      <c r="F3828" s="166"/>
      <c r="G3828" s="78"/>
      <c r="H3828" s="161"/>
      <c r="I3828" s="161"/>
      <c r="J3828" s="161"/>
      <c r="K3828" s="78"/>
      <c r="L3828" s="78"/>
      <c r="M3828" s="78"/>
      <c r="N3828" s="78"/>
      <c r="O3828" s="78"/>
      <c r="P3828" s="6"/>
      <c r="Q3828" s="6"/>
      <c r="R3828" s="6"/>
      <c r="S3828" s="6"/>
      <c r="T3828" s="6"/>
      <c r="U3828" s="6"/>
      <c r="V3828" s="6"/>
    </row>
    <row r="3829" spans="2:22" s="77" customFormat="1" x14ac:dyDescent="0.2">
      <c r="B3829" s="128"/>
      <c r="E3829" s="78"/>
      <c r="F3829" s="166"/>
      <c r="G3829" s="78"/>
      <c r="H3829" s="161"/>
      <c r="I3829" s="161"/>
      <c r="J3829" s="161"/>
      <c r="K3829" s="78"/>
      <c r="L3829" s="78"/>
      <c r="M3829" s="78"/>
      <c r="N3829" s="78"/>
      <c r="O3829" s="78"/>
      <c r="P3829" s="6"/>
      <c r="Q3829" s="6"/>
      <c r="R3829" s="6"/>
      <c r="S3829" s="6"/>
      <c r="T3829" s="6"/>
      <c r="U3829" s="6"/>
      <c r="V3829" s="6"/>
    </row>
    <row r="3830" spans="2:22" s="77" customFormat="1" x14ac:dyDescent="0.2">
      <c r="B3830" s="128"/>
      <c r="E3830" s="78"/>
      <c r="F3830" s="166"/>
      <c r="G3830" s="78"/>
      <c r="H3830" s="161"/>
      <c r="I3830" s="161"/>
      <c r="J3830" s="161"/>
      <c r="K3830" s="78"/>
      <c r="L3830" s="78"/>
      <c r="M3830" s="78"/>
      <c r="N3830" s="78"/>
      <c r="O3830" s="78"/>
      <c r="P3830" s="6"/>
      <c r="Q3830" s="6"/>
      <c r="R3830" s="6"/>
      <c r="S3830" s="6"/>
      <c r="T3830" s="6"/>
      <c r="U3830" s="6"/>
      <c r="V3830" s="6"/>
    </row>
    <row r="3831" spans="2:22" s="77" customFormat="1" x14ac:dyDescent="0.2">
      <c r="B3831" s="128"/>
      <c r="E3831" s="78"/>
      <c r="F3831" s="166"/>
      <c r="G3831" s="78"/>
      <c r="H3831" s="161"/>
      <c r="I3831" s="161"/>
      <c r="J3831" s="161"/>
      <c r="K3831" s="78"/>
      <c r="L3831" s="78"/>
      <c r="M3831" s="78"/>
      <c r="N3831" s="78"/>
      <c r="O3831" s="78"/>
      <c r="P3831" s="6"/>
      <c r="Q3831" s="6"/>
      <c r="R3831" s="6"/>
      <c r="S3831" s="6"/>
      <c r="T3831" s="6"/>
      <c r="U3831" s="6"/>
      <c r="V3831" s="6"/>
    </row>
    <row r="3832" spans="2:22" s="77" customFormat="1" x14ac:dyDescent="0.2">
      <c r="B3832" s="128"/>
      <c r="E3832" s="78"/>
      <c r="F3832" s="166"/>
      <c r="G3832" s="78"/>
      <c r="H3832" s="161"/>
      <c r="I3832" s="161"/>
      <c r="J3832" s="161"/>
      <c r="K3832" s="78"/>
      <c r="L3832" s="78"/>
      <c r="M3832" s="78"/>
      <c r="N3832" s="78"/>
      <c r="O3832" s="78"/>
      <c r="P3832" s="6"/>
      <c r="Q3832" s="6"/>
      <c r="R3832" s="6"/>
      <c r="S3832" s="6"/>
      <c r="T3832" s="6"/>
      <c r="U3832" s="6"/>
      <c r="V3832" s="6"/>
    </row>
    <row r="3833" spans="2:22" s="77" customFormat="1" x14ac:dyDescent="0.2">
      <c r="B3833" s="128"/>
      <c r="E3833" s="78"/>
      <c r="F3833" s="166"/>
      <c r="G3833" s="78"/>
      <c r="H3833" s="161"/>
      <c r="I3833" s="161"/>
      <c r="J3833" s="161"/>
      <c r="K3833" s="78"/>
      <c r="L3833" s="78"/>
      <c r="M3833" s="78"/>
      <c r="N3833" s="78"/>
      <c r="O3833" s="78"/>
      <c r="P3833" s="6"/>
      <c r="Q3833" s="6"/>
      <c r="R3833" s="6"/>
      <c r="S3833" s="6"/>
      <c r="T3833" s="6"/>
      <c r="U3833" s="6"/>
      <c r="V3833" s="6"/>
    </row>
    <row r="3834" spans="2:22" s="77" customFormat="1" x14ac:dyDescent="0.2">
      <c r="B3834" s="128"/>
      <c r="E3834" s="78"/>
      <c r="F3834" s="166"/>
      <c r="G3834" s="78"/>
      <c r="H3834" s="161"/>
      <c r="I3834" s="161"/>
      <c r="J3834" s="161"/>
      <c r="K3834" s="78"/>
      <c r="L3834" s="78"/>
      <c r="M3834" s="78"/>
      <c r="N3834" s="78"/>
      <c r="O3834" s="78"/>
      <c r="P3834" s="6"/>
      <c r="Q3834" s="6"/>
      <c r="R3834" s="6"/>
      <c r="S3834" s="6"/>
      <c r="T3834" s="6"/>
      <c r="U3834" s="6"/>
      <c r="V3834" s="6"/>
    </row>
    <row r="3835" spans="2:22" s="77" customFormat="1" x14ac:dyDescent="0.2">
      <c r="B3835" s="128"/>
      <c r="E3835" s="78"/>
      <c r="F3835" s="166"/>
      <c r="G3835" s="78"/>
      <c r="H3835" s="161"/>
      <c r="I3835" s="161"/>
      <c r="J3835" s="161"/>
      <c r="K3835" s="78"/>
      <c r="L3835" s="78"/>
      <c r="M3835" s="78"/>
      <c r="N3835" s="78"/>
      <c r="O3835" s="78"/>
      <c r="P3835" s="6"/>
      <c r="Q3835" s="6"/>
      <c r="R3835" s="6"/>
      <c r="S3835" s="6"/>
      <c r="T3835" s="6"/>
      <c r="U3835" s="6"/>
      <c r="V3835" s="6"/>
    </row>
    <row r="3836" spans="2:22" s="77" customFormat="1" x14ac:dyDescent="0.2">
      <c r="B3836" s="128"/>
      <c r="E3836" s="78"/>
      <c r="F3836" s="166"/>
      <c r="G3836" s="78"/>
      <c r="H3836" s="161"/>
      <c r="I3836" s="161"/>
      <c r="J3836" s="161"/>
      <c r="K3836" s="78"/>
      <c r="L3836" s="78"/>
      <c r="M3836" s="78"/>
      <c r="N3836" s="78"/>
      <c r="O3836" s="78"/>
      <c r="P3836" s="6"/>
      <c r="Q3836" s="6"/>
      <c r="R3836" s="6"/>
      <c r="S3836" s="6"/>
      <c r="T3836" s="6"/>
      <c r="U3836" s="6"/>
      <c r="V3836" s="6"/>
    </row>
    <row r="3837" spans="2:22" s="77" customFormat="1" x14ac:dyDescent="0.2">
      <c r="B3837" s="128"/>
      <c r="E3837" s="78"/>
      <c r="F3837" s="166"/>
      <c r="G3837" s="78"/>
      <c r="H3837" s="161"/>
      <c r="I3837" s="161"/>
      <c r="J3837" s="161"/>
      <c r="K3837" s="78"/>
      <c r="L3837" s="78"/>
      <c r="M3837" s="78"/>
      <c r="N3837" s="78"/>
      <c r="O3837" s="78"/>
      <c r="P3837" s="6"/>
      <c r="Q3837" s="6"/>
      <c r="R3837" s="6"/>
      <c r="S3837" s="6"/>
      <c r="T3837" s="6"/>
      <c r="U3837" s="6"/>
      <c r="V3837" s="6"/>
    </row>
    <row r="3838" spans="2:22" s="77" customFormat="1" x14ac:dyDescent="0.2">
      <c r="B3838" s="128"/>
      <c r="E3838" s="78"/>
      <c r="F3838" s="166"/>
      <c r="G3838" s="78"/>
      <c r="H3838" s="161"/>
      <c r="I3838" s="161"/>
      <c r="J3838" s="161"/>
      <c r="K3838" s="78"/>
      <c r="L3838" s="78"/>
      <c r="M3838" s="78"/>
      <c r="N3838" s="78"/>
      <c r="O3838" s="78"/>
      <c r="P3838" s="6"/>
      <c r="Q3838" s="6"/>
      <c r="R3838" s="6"/>
      <c r="S3838" s="6"/>
      <c r="T3838" s="6"/>
      <c r="U3838" s="6"/>
      <c r="V3838" s="6"/>
    </row>
    <row r="3839" spans="2:22" s="77" customFormat="1" x14ac:dyDescent="0.2">
      <c r="B3839" s="128"/>
      <c r="E3839" s="78"/>
      <c r="F3839" s="166"/>
      <c r="G3839" s="78"/>
      <c r="H3839" s="161"/>
      <c r="I3839" s="161"/>
      <c r="J3839" s="161"/>
      <c r="K3839" s="78"/>
      <c r="L3839" s="78"/>
      <c r="M3839" s="78"/>
      <c r="N3839" s="78"/>
      <c r="O3839" s="78"/>
      <c r="P3839" s="6"/>
      <c r="Q3839" s="6"/>
      <c r="R3839" s="6"/>
      <c r="S3839" s="6"/>
      <c r="T3839" s="6"/>
      <c r="U3839" s="6"/>
      <c r="V3839" s="6"/>
    </row>
    <row r="3840" spans="2:22" s="77" customFormat="1" x14ac:dyDescent="0.2">
      <c r="B3840" s="128"/>
      <c r="E3840" s="78"/>
      <c r="F3840" s="166"/>
      <c r="G3840" s="78"/>
      <c r="H3840" s="161"/>
      <c r="I3840" s="161"/>
      <c r="J3840" s="161"/>
      <c r="K3840" s="78"/>
      <c r="L3840" s="78"/>
      <c r="M3840" s="78"/>
      <c r="N3840" s="78"/>
      <c r="O3840" s="78"/>
      <c r="P3840" s="6"/>
      <c r="Q3840" s="6"/>
      <c r="R3840" s="6"/>
      <c r="S3840" s="6"/>
      <c r="T3840" s="6"/>
      <c r="U3840" s="6"/>
      <c r="V3840" s="6"/>
    </row>
    <row r="3841" spans="2:22" s="77" customFormat="1" x14ac:dyDescent="0.2">
      <c r="B3841" s="128"/>
      <c r="E3841" s="78"/>
      <c r="F3841" s="166"/>
      <c r="G3841" s="78"/>
      <c r="H3841" s="161"/>
      <c r="I3841" s="161"/>
      <c r="J3841" s="161"/>
      <c r="K3841" s="78"/>
      <c r="L3841" s="78"/>
      <c r="M3841" s="78"/>
      <c r="N3841" s="78"/>
      <c r="O3841" s="78"/>
      <c r="P3841" s="6"/>
      <c r="Q3841" s="6"/>
      <c r="R3841" s="6"/>
      <c r="S3841" s="6"/>
      <c r="T3841" s="6"/>
      <c r="U3841" s="6"/>
      <c r="V3841" s="6"/>
    </row>
    <row r="3842" spans="2:22" s="77" customFormat="1" x14ac:dyDescent="0.2">
      <c r="B3842" s="128"/>
      <c r="E3842" s="78"/>
      <c r="F3842" s="166"/>
      <c r="G3842" s="78"/>
      <c r="H3842" s="161"/>
      <c r="I3842" s="161"/>
      <c r="J3842" s="161"/>
      <c r="K3842" s="78"/>
      <c r="L3842" s="78"/>
      <c r="M3842" s="78"/>
      <c r="N3842" s="78"/>
      <c r="O3842" s="78"/>
      <c r="P3842" s="6"/>
      <c r="Q3842" s="6"/>
      <c r="R3842" s="6"/>
      <c r="S3842" s="6"/>
      <c r="T3842" s="6"/>
      <c r="U3842" s="6"/>
      <c r="V3842" s="6"/>
    </row>
    <row r="3843" spans="2:22" s="77" customFormat="1" x14ac:dyDescent="0.2">
      <c r="B3843" s="128"/>
      <c r="E3843" s="78"/>
      <c r="F3843" s="166"/>
      <c r="G3843" s="78"/>
      <c r="H3843" s="161"/>
      <c r="I3843" s="161"/>
      <c r="J3843" s="161"/>
      <c r="K3843" s="78"/>
      <c r="L3843" s="78"/>
      <c r="M3843" s="78"/>
      <c r="N3843" s="78"/>
      <c r="O3843" s="78"/>
      <c r="P3843" s="6"/>
      <c r="Q3843" s="6"/>
      <c r="R3843" s="6"/>
      <c r="S3843" s="6"/>
      <c r="T3843" s="6"/>
      <c r="U3843" s="6"/>
      <c r="V3843" s="6"/>
    </row>
    <row r="3844" spans="2:22" s="77" customFormat="1" x14ac:dyDescent="0.2">
      <c r="B3844" s="128"/>
      <c r="E3844" s="78"/>
      <c r="F3844" s="166"/>
      <c r="G3844" s="78"/>
      <c r="H3844" s="161"/>
      <c r="I3844" s="161"/>
      <c r="J3844" s="161"/>
      <c r="K3844" s="78"/>
      <c r="L3844" s="78"/>
      <c r="M3844" s="78"/>
      <c r="N3844" s="78"/>
      <c r="O3844" s="78"/>
      <c r="P3844" s="6"/>
      <c r="Q3844" s="6"/>
      <c r="R3844" s="6"/>
      <c r="S3844" s="6"/>
      <c r="T3844" s="6"/>
      <c r="U3844" s="6"/>
      <c r="V3844" s="6"/>
    </row>
    <row r="3845" spans="2:22" s="77" customFormat="1" x14ac:dyDescent="0.2">
      <c r="B3845" s="128"/>
      <c r="E3845" s="78"/>
      <c r="F3845" s="166"/>
      <c r="G3845" s="78"/>
      <c r="H3845" s="161"/>
      <c r="I3845" s="161"/>
      <c r="J3845" s="161"/>
      <c r="K3845" s="78"/>
      <c r="L3845" s="78"/>
      <c r="M3845" s="78"/>
      <c r="N3845" s="78"/>
      <c r="O3845" s="78"/>
      <c r="P3845" s="6"/>
      <c r="Q3845" s="6"/>
      <c r="R3845" s="6"/>
      <c r="S3845" s="6"/>
      <c r="T3845" s="6"/>
      <c r="U3845" s="6"/>
      <c r="V3845" s="6"/>
    </row>
    <row r="3846" spans="2:22" s="77" customFormat="1" x14ac:dyDescent="0.2">
      <c r="B3846" s="128"/>
      <c r="E3846" s="78"/>
      <c r="F3846" s="166"/>
      <c r="G3846" s="78"/>
      <c r="H3846" s="161"/>
      <c r="I3846" s="161"/>
      <c r="J3846" s="161"/>
      <c r="K3846" s="78"/>
      <c r="L3846" s="78"/>
      <c r="M3846" s="78"/>
      <c r="N3846" s="78"/>
      <c r="O3846" s="78"/>
      <c r="P3846" s="6"/>
      <c r="Q3846" s="6"/>
      <c r="R3846" s="6"/>
      <c r="S3846" s="6"/>
      <c r="T3846" s="6"/>
      <c r="U3846" s="6"/>
      <c r="V3846" s="6"/>
    </row>
    <row r="3847" spans="2:22" s="77" customFormat="1" x14ac:dyDescent="0.2">
      <c r="B3847" s="128"/>
      <c r="E3847" s="78"/>
      <c r="F3847" s="166"/>
      <c r="G3847" s="78"/>
      <c r="H3847" s="161"/>
      <c r="I3847" s="161"/>
      <c r="J3847" s="161"/>
      <c r="K3847" s="78"/>
      <c r="L3847" s="78"/>
      <c r="M3847" s="78"/>
      <c r="N3847" s="78"/>
      <c r="O3847" s="78"/>
      <c r="P3847" s="6"/>
      <c r="Q3847" s="6"/>
      <c r="R3847" s="6"/>
      <c r="S3847" s="6"/>
      <c r="T3847" s="6"/>
      <c r="U3847" s="6"/>
      <c r="V3847" s="6"/>
    </row>
    <row r="3848" spans="2:22" s="77" customFormat="1" x14ac:dyDescent="0.2">
      <c r="B3848" s="128"/>
      <c r="E3848" s="78"/>
      <c r="F3848" s="166"/>
      <c r="G3848" s="78"/>
      <c r="H3848" s="161"/>
      <c r="I3848" s="161"/>
      <c r="J3848" s="161"/>
      <c r="K3848" s="78"/>
      <c r="L3848" s="78"/>
      <c r="M3848" s="78"/>
      <c r="N3848" s="78"/>
      <c r="O3848" s="78"/>
      <c r="P3848" s="6"/>
      <c r="Q3848" s="6"/>
      <c r="R3848" s="6"/>
      <c r="S3848" s="6"/>
      <c r="T3848" s="6"/>
      <c r="U3848" s="6"/>
      <c r="V3848" s="6"/>
    </row>
    <row r="3849" spans="2:22" s="77" customFormat="1" x14ac:dyDescent="0.2">
      <c r="B3849" s="128"/>
      <c r="E3849" s="78"/>
      <c r="F3849" s="166"/>
      <c r="G3849" s="78"/>
      <c r="H3849" s="161"/>
      <c r="I3849" s="161"/>
      <c r="J3849" s="161"/>
      <c r="K3849" s="78"/>
      <c r="L3849" s="78"/>
      <c r="M3849" s="78"/>
      <c r="N3849" s="78"/>
      <c r="O3849" s="78"/>
      <c r="P3849" s="6"/>
      <c r="Q3849" s="6"/>
      <c r="R3849" s="6"/>
      <c r="S3849" s="6"/>
      <c r="T3849" s="6"/>
      <c r="U3849" s="6"/>
      <c r="V3849" s="6"/>
    </row>
    <row r="3850" spans="2:22" s="77" customFormat="1" x14ac:dyDescent="0.2">
      <c r="B3850" s="128"/>
      <c r="E3850" s="78"/>
      <c r="F3850" s="166"/>
      <c r="G3850" s="78"/>
      <c r="H3850" s="161"/>
      <c r="I3850" s="161"/>
      <c r="J3850" s="161"/>
      <c r="K3850" s="78"/>
      <c r="L3850" s="78"/>
      <c r="M3850" s="78"/>
      <c r="N3850" s="78"/>
      <c r="O3850" s="78"/>
      <c r="P3850" s="6"/>
      <c r="Q3850" s="6"/>
      <c r="R3850" s="6"/>
      <c r="S3850" s="6"/>
      <c r="T3850" s="6"/>
      <c r="U3850" s="6"/>
      <c r="V3850" s="6"/>
    </row>
    <row r="3851" spans="2:22" s="77" customFormat="1" x14ac:dyDescent="0.2">
      <c r="B3851" s="128"/>
      <c r="E3851" s="78"/>
      <c r="F3851" s="166"/>
      <c r="G3851" s="78"/>
      <c r="H3851" s="161"/>
      <c r="I3851" s="161"/>
      <c r="J3851" s="161"/>
      <c r="K3851" s="78"/>
      <c r="L3851" s="78"/>
      <c r="M3851" s="78"/>
      <c r="N3851" s="78"/>
      <c r="O3851" s="78"/>
      <c r="P3851" s="6"/>
      <c r="Q3851" s="6"/>
      <c r="R3851" s="6"/>
      <c r="S3851" s="6"/>
      <c r="T3851" s="6"/>
      <c r="U3851" s="6"/>
      <c r="V3851" s="6"/>
    </row>
    <row r="3852" spans="2:22" s="77" customFormat="1" x14ac:dyDescent="0.2">
      <c r="B3852" s="128"/>
      <c r="E3852" s="78"/>
      <c r="F3852" s="166"/>
      <c r="G3852" s="78"/>
      <c r="H3852" s="161"/>
      <c r="I3852" s="161"/>
      <c r="J3852" s="161"/>
      <c r="K3852" s="78"/>
      <c r="L3852" s="78"/>
      <c r="M3852" s="78"/>
      <c r="N3852" s="78"/>
      <c r="O3852" s="78"/>
      <c r="P3852" s="6"/>
      <c r="Q3852" s="6"/>
      <c r="R3852" s="6"/>
      <c r="S3852" s="6"/>
      <c r="T3852" s="6"/>
      <c r="U3852" s="6"/>
      <c r="V3852" s="6"/>
    </row>
    <row r="3853" spans="2:22" s="77" customFormat="1" x14ac:dyDescent="0.2">
      <c r="B3853" s="128"/>
      <c r="E3853" s="78"/>
      <c r="F3853" s="166"/>
      <c r="G3853" s="78"/>
      <c r="H3853" s="161"/>
      <c r="I3853" s="161"/>
      <c r="J3853" s="161"/>
      <c r="K3853" s="78"/>
      <c r="L3853" s="78"/>
      <c r="M3853" s="78"/>
      <c r="N3853" s="78"/>
      <c r="O3853" s="78"/>
      <c r="P3853" s="6"/>
      <c r="Q3853" s="6"/>
      <c r="R3853" s="6"/>
      <c r="S3853" s="6"/>
      <c r="T3853" s="6"/>
      <c r="U3853" s="6"/>
      <c r="V3853" s="6"/>
    </row>
    <row r="3854" spans="2:22" s="77" customFormat="1" x14ac:dyDescent="0.2">
      <c r="B3854" s="128"/>
      <c r="E3854" s="78"/>
      <c r="F3854" s="166"/>
      <c r="G3854" s="78"/>
      <c r="H3854" s="161"/>
      <c r="I3854" s="161"/>
      <c r="J3854" s="161"/>
      <c r="K3854" s="78"/>
      <c r="L3854" s="78"/>
      <c r="M3854" s="78"/>
      <c r="N3854" s="78"/>
      <c r="O3854" s="78"/>
      <c r="P3854" s="6"/>
      <c r="Q3854" s="6"/>
      <c r="R3854" s="6"/>
      <c r="S3854" s="6"/>
      <c r="T3854" s="6"/>
      <c r="U3854" s="6"/>
      <c r="V3854" s="6"/>
    </row>
    <row r="3855" spans="2:22" s="77" customFormat="1" x14ac:dyDescent="0.2">
      <c r="B3855" s="128"/>
      <c r="E3855" s="78"/>
      <c r="F3855" s="166"/>
      <c r="G3855" s="78"/>
      <c r="H3855" s="161"/>
      <c r="I3855" s="161"/>
      <c r="J3855" s="161"/>
      <c r="K3855" s="78"/>
      <c r="L3855" s="78"/>
      <c r="M3855" s="78"/>
      <c r="N3855" s="78"/>
      <c r="O3855" s="78"/>
      <c r="P3855" s="6"/>
      <c r="Q3855" s="6"/>
      <c r="R3855" s="6"/>
      <c r="S3855" s="6"/>
      <c r="T3855" s="6"/>
      <c r="U3855" s="6"/>
      <c r="V3855" s="6"/>
    </row>
    <row r="3856" spans="2:22" s="77" customFormat="1" x14ac:dyDescent="0.2">
      <c r="B3856" s="128"/>
      <c r="E3856" s="78"/>
      <c r="F3856" s="166"/>
      <c r="G3856" s="78"/>
      <c r="H3856" s="161"/>
      <c r="I3856" s="161"/>
      <c r="J3856" s="161"/>
      <c r="K3856" s="78"/>
      <c r="L3856" s="78"/>
      <c r="M3856" s="78"/>
      <c r="N3856" s="78"/>
      <c r="O3856" s="78"/>
      <c r="P3856" s="6"/>
      <c r="Q3856" s="6"/>
      <c r="R3856" s="6"/>
      <c r="S3856" s="6"/>
      <c r="T3856" s="6"/>
      <c r="U3856" s="6"/>
      <c r="V3856" s="6"/>
    </row>
    <row r="3857" spans="2:22" s="77" customFormat="1" x14ac:dyDescent="0.2">
      <c r="B3857" s="128"/>
      <c r="E3857" s="78"/>
      <c r="F3857" s="166"/>
      <c r="G3857" s="78"/>
      <c r="H3857" s="161"/>
      <c r="I3857" s="161"/>
      <c r="J3857" s="161"/>
      <c r="K3857" s="78"/>
      <c r="L3857" s="78"/>
      <c r="M3857" s="78"/>
      <c r="N3857" s="78"/>
      <c r="O3857" s="78"/>
      <c r="P3857" s="6"/>
      <c r="Q3857" s="6"/>
      <c r="R3857" s="6"/>
      <c r="S3857" s="6"/>
      <c r="T3857" s="6"/>
      <c r="U3857" s="6"/>
      <c r="V3857" s="6"/>
    </row>
    <row r="3858" spans="2:22" s="77" customFormat="1" x14ac:dyDescent="0.2">
      <c r="B3858" s="128"/>
      <c r="E3858" s="78"/>
      <c r="F3858" s="166"/>
      <c r="G3858" s="78"/>
      <c r="H3858" s="161"/>
      <c r="I3858" s="161"/>
      <c r="J3858" s="161"/>
      <c r="K3858" s="78"/>
      <c r="L3858" s="78"/>
      <c r="M3858" s="78"/>
      <c r="N3858" s="78"/>
      <c r="O3858" s="78"/>
      <c r="P3858" s="6"/>
      <c r="Q3858" s="6"/>
      <c r="R3858" s="6"/>
      <c r="S3858" s="6"/>
      <c r="T3858" s="6"/>
      <c r="U3858" s="6"/>
      <c r="V3858" s="6"/>
    </row>
    <row r="3859" spans="2:22" s="77" customFormat="1" x14ac:dyDescent="0.2">
      <c r="B3859" s="128"/>
      <c r="E3859" s="78"/>
      <c r="F3859" s="166"/>
      <c r="G3859" s="78"/>
      <c r="H3859" s="161"/>
      <c r="I3859" s="161"/>
      <c r="J3859" s="161"/>
      <c r="K3859" s="78"/>
      <c r="L3859" s="78"/>
      <c r="M3859" s="78"/>
      <c r="N3859" s="78"/>
      <c r="O3859" s="78"/>
      <c r="P3859" s="6"/>
      <c r="Q3859" s="6"/>
      <c r="R3859" s="6"/>
      <c r="S3859" s="6"/>
      <c r="T3859" s="6"/>
      <c r="U3859" s="6"/>
      <c r="V3859" s="6"/>
    </row>
    <row r="3860" spans="2:22" s="77" customFormat="1" x14ac:dyDescent="0.2">
      <c r="B3860" s="128"/>
      <c r="E3860" s="78"/>
      <c r="F3860" s="166"/>
      <c r="G3860" s="78"/>
      <c r="H3860" s="161"/>
      <c r="I3860" s="161"/>
      <c r="J3860" s="161"/>
      <c r="K3860" s="78"/>
      <c r="L3860" s="78"/>
      <c r="M3860" s="78"/>
      <c r="N3860" s="78"/>
      <c r="O3860" s="78"/>
      <c r="P3860" s="6"/>
      <c r="Q3860" s="6"/>
      <c r="R3860" s="6"/>
      <c r="S3860" s="6"/>
      <c r="T3860" s="6"/>
      <c r="U3860" s="6"/>
      <c r="V3860" s="6"/>
    </row>
    <row r="3861" spans="2:22" s="77" customFormat="1" x14ac:dyDescent="0.2">
      <c r="B3861" s="128"/>
      <c r="E3861" s="78"/>
      <c r="F3861" s="166"/>
      <c r="G3861" s="78"/>
      <c r="H3861" s="161"/>
      <c r="I3861" s="161"/>
      <c r="J3861" s="161"/>
      <c r="K3861" s="78"/>
      <c r="L3861" s="78"/>
      <c r="M3861" s="78"/>
      <c r="N3861" s="78"/>
      <c r="O3861" s="78"/>
      <c r="P3861" s="6"/>
      <c r="Q3861" s="6"/>
      <c r="R3861" s="6"/>
      <c r="S3861" s="6"/>
      <c r="T3861" s="6"/>
      <c r="U3861" s="6"/>
      <c r="V3861" s="6"/>
    </row>
    <row r="3862" spans="2:22" s="77" customFormat="1" x14ac:dyDescent="0.2">
      <c r="B3862" s="128"/>
      <c r="E3862" s="78"/>
      <c r="F3862" s="166"/>
      <c r="G3862" s="78"/>
      <c r="H3862" s="161"/>
      <c r="I3862" s="161"/>
      <c r="J3862" s="161"/>
      <c r="K3862" s="78"/>
      <c r="L3862" s="78"/>
      <c r="M3862" s="78"/>
      <c r="N3862" s="78"/>
      <c r="O3862" s="78"/>
      <c r="P3862" s="6"/>
      <c r="Q3862" s="6"/>
      <c r="R3862" s="6"/>
      <c r="S3862" s="6"/>
      <c r="T3862" s="6"/>
      <c r="U3862" s="6"/>
      <c r="V3862" s="6"/>
    </row>
    <row r="3863" spans="2:22" s="77" customFormat="1" x14ac:dyDescent="0.2">
      <c r="B3863" s="128"/>
      <c r="E3863" s="78"/>
      <c r="F3863" s="166"/>
      <c r="G3863" s="78"/>
      <c r="H3863" s="161"/>
      <c r="I3863" s="161"/>
      <c r="J3863" s="161"/>
      <c r="K3863" s="78"/>
      <c r="L3863" s="78"/>
      <c r="M3863" s="78"/>
      <c r="N3863" s="78"/>
      <c r="O3863" s="78"/>
      <c r="P3863" s="6"/>
      <c r="Q3863" s="6"/>
      <c r="R3863" s="6"/>
      <c r="S3863" s="6"/>
      <c r="T3863" s="6"/>
      <c r="U3863" s="6"/>
      <c r="V3863" s="6"/>
    </row>
    <row r="3864" spans="2:22" s="77" customFormat="1" x14ac:dyDescent="0.2">
      <c r="B3864" s="128"/>
      <c r="E3864" s="78"/>
      <c r="F3864" s="166"/>
      <c r="G3864" s="78"/>
      <c r="H3864" s="161"/>
      <c r="I3864" s="161"/>
      <c r="J3864" s="161"/>
      <c r="K3864" s="78"/>
      <c r="L3864" s="78"/>
      <c r="M3864" s="78"/>
      <c r="N3864" s="78"/>
      <c r="O3864" s="78"/>
      <c r="P3864" s="6"/>
      <c r="Q3864" s="6"/>
      <c r="R3864" s="6"/>
      <c r="S3864" s="6"/>
      <c r="T3864" s="6"/>
      <c r="U3864" s="6"/>
      <c r="V3864" s="6"/>
    </row>
    <row r="3865" spans="2:22" s="77" customFormat="1" x14ac:dyDescent="0.2">
      <c r="B3865" s="128"/>
      <c r="E3865" s="78"/>
      <c r="F3865" s="166"/>
      <c r="G3865" s="78"/>
      <c r="H3865" s="161"/>
      <c r="I3865" s="161"/>
      <c r="J3865" s="161"/>
      <c r="K3865" s="78"/>
      <c r="L3865" s="78"/>
      <c r="M3865" s="78"/>
      <c r="N3865" s="78"/>
      <c r="O3865" s="78"/>
      <c r="P3865" s="6"/>
      <c r="Q3865" s="6"/>
      <c r="R3865" s="6"/>
      <c r="S3865" s="6"/>
      <c r="T3865" s="6"/>
      <c r="U3865" s="6"/>
      <c r="V3865" s="6"/>
    </row>
    <row r="3866" spans="2:22" s="77" customFormat="1" x14ac:dyDescent="0.2">
      <c r="B3866" s="128"/>
      <c r="E3866" s="78"/>
      <c r="F3866" s="166"/>
      <c r="G3866" s="78"/>
      <c r="H3866" s="161"/>
      <c r="I3866" s="161"/>
      <c r="J3866" s="161"/>
      <c r="K3866" s="78"/>
      <c r="L3866" s="78"/>
      <c r="M3866" s="78"/>
      <c r="N3866" s="78"/>
      <c r="O3866" s="78"/>
      <c r="P3866" s="6"/>
      <c r="Q3866" s="6"/>
      <c r="R3866" s="6"/>
      <c r="S3866" s="6"/>
      <c r="T3866" s="6"/>
      <c r="U3866" s="6"/>
      <c r="V3866" s="6"/>
    </row>
    <row r="3867" spans="2:22" s="77" customFormat="1" x14ac:dyDescent="0.2">
      <c r="B3867" s="128"/>
      <c r="E3867" s="78"/>
      <c r="F3867" s="166"/>
      <c r="G3867" s="78"/>
      <c r="H3867" s="161"/>
      <c r="I3867" s="161"/>
      <c r="J3867" s="161"/>
      <c r="K3867" s="78"/>
      <c r="L3867" s="78"/>
      <c r="M3867" s="78"/>
      <c r="N3867" s="78"/>
      <c r="O3867" s="78"/>
      <c r="P3867" s="6"/>
      <c r="Q3867" s="6"/>
      <c r="R3867" s="6"/>
      <c r="S3867" s="6"/>
      <c r="T3867" s="6"/>
      <c r="U3867" s="6"/>
      <c r="V3867" s="6"/>
    </row>
    <row r="3868" spans="2:22" s="77" customFormat="1" x14ac:dyDescent="0.2">
      <c r="B3868" s="128"/>
      <c r="E3868" s="78"/>
      <c r="F3868" s="166"/>
      <c r="G3868" s="78"/>
      <c r="H3868" s="161"/>
      <c r="I3868" s="161"/>
      <c r="J3868" s="161"/>
      <c r="K3868" s="78"/>
      <c r="L3868" s="78"/>
      <c r="M3868" s="78"/>
      <c r="N3868" s="78"/>
      <c r="O3868" s="78"/>
      <c r="P3868" s="6"/>
      <c r="Q3868" s="6"/>
      <c r="R3868" s="6"/>
      <c r="S3868" s="6"/>
      <c r="T3868" s="6"/>
      <c r="U3868" s="6"/>
      <c r="V3868" s="6"/>
    </row>
    <row r="3869" spans="2:22" s="77" customFormat="1" x14ac:dyDescent="0.2">
      <c r="B3869" s="128"/>
      <c r="E3869" s="78"/>
      <c r="F3869" s="166"/>
      <c r="G3869" s="78"/>
      <c r="H3869" s="161"/>
      <c r="I3869" s="161"/>
      <c r="J3869" s="161"/>
      <c r="K3869" s="78"/>
      <c r="L3869" s="78"/>
      <c r="M3869" s="78"/>
      <c r="N3869" s="78"/>
      <c r="O3869" s="78"/>
      <c r="P3869" s="6"/>
      <c r="Q3869" s="6"/>
      <c r="R3869" s="6"/>
      <c r="S3869" s="6"/>
      <c r="T3869" s="6"/>
      <c r="U3869" s="6"/>
      <c r="V3869" s="6"/>
    </row>
    <row r="3870" spans="2:22" s="77" customFormat="1" x14ac:dyDescent="0.2">
      <c r="B3870" s="128"/>
      <c r="E3870" s="78"/>
      <c r="F3870" s="166"/>
      <c r="G3870" s="78"/>
      <c r="H3870" s="161"/>
      <c r="I3870" s="161"/>
      <c r="J3870" s="161"/>
      <c r="K3870" s="78"/>
      <c r="L3870" s="78"/>
      <c r="M3870" s="78"/>
      <c r="N3870" s="78"/>
      <c r="O3870" s="78"/>
      <c r="P3870" s="6"/>
      <c r="Q3870" s="6"/>
      <c r="R3870" s="6"/>
      <c r="S3870" s="6"/>
      <c r="T3870" s="6"/>
      <c r="U3870" s="6"/>
      <c r="V3870" s="6"/>
    </row>
    <row r="3871" spans="2:22" s="77" customFormat="1" x14ac:dyDescent="0.2">
      <c r="B3871" s="128"/>
      <c r="E3871" s="78"/>
      <c r="F3871" s="166"/>
      <c r="G3871" s="78"/>
      <c r="H3871" s="161"/>
      <c r="I3871" s="161"/>
      <c r="J3871" s="161"/>
      <c r="K3871" s="78"/>
      <c r="L3871" s="78"/>
      <c r="M3871" s="78"/>
      <c r="N3871" s="78"/>
      <c r="O3871" s="78"/>
      <c r="P3871" s="6"/>
      <c r="Q3871" s="6"/>
      <c r="R3871" s="6"/>
      <c r="S3871" s="6"/>
      <c r="T3871" s="6"/>
      <c r="U3871" s="6"/>
      <c r="V3871" s="6"/>
    </row>
    <row r="3872" spans="2:22" s="77" customFormat="1" x14ac:dyDescent="0.2">
      <c r="B3872" s="128"/>
      <c r="E3872" s="78"/>
      <c r="F3872" s="166"/>
      <c r="G3872" s="78"/>
      <c r="H3872" s="161"/>
      <c r="I3872" s="161"/>
      <c r="J3872" s="161"/>
      <c r="K3872" s="78"/>
      <c r="L3872" s="78"/>
      <c r="M3872" s="78"/>
      <c r="N3872" s="78"/>
      <c r="O3872" s="78"/>
      <c r="P3872" s="6"/>
      <c r="Q3872" s="6"/>
      <c r="R3872" s="6"/>
      <c r="S3872" s="6"/>
      <c r="T3872" s="6"/>
      <c r="U3872" s="6"/>
      <c r="V3872" s="6"/>
    </row>
    <row r="3873" spans="2:22" s="77" customFormat="1" x14ac:dyDescent="0.2">
      <c r="B3873" s="128"/>
      <c r="E3873" s="78"/>
      <c r="F3873" s="166"/>
      <c r="G3873" s="78"/>
      <c r="H3873" s="161"/>
      <c r="I3873" s="161"/>
      <c r="J3873" s="161"/>
      <c r="K3873" s="78"/>
      <c r="L3873" s="78"/>
      <c r="M3873" s="78"/>
      <c r="N3873" s="78"/>
      <c r="O3873" s="78"/>
      <c r="P3873" s="6"/>
      <c r="Q3873" s="6"/>
      <c r="R3873" s="6"/>
      <c r="S3873" s="6"/>
      <c r="T3873" s="6"/>
      <c r="U3873" s="6"/>
      <c r="V3873" s="6"/>
    </row>
    <row r="3874" spans="2:22" s="77" customFormat="1" x14ac:dyDescent="0.2">
      <c r="B3874" s="128"/>
      <c r="E3874" s="78"/>
      <c r="F3874" s="166"/>
      <c r="G3874" s="78"/>
      <c r="H3874" s="161"/>
      <c r="I3874" s="161"/>
      <c r="J3874" s="161"/>
      <c r="K3874" s="78"/>
      <c r="L3874" s="78"/>
      <c r="M3874" s="78"/>
      <c r="N3874" s="78"/>
      <c r="O3874" s="78"/>
      <c r="P3874" s="6"/>
      <c r="Q3874" s="6"/>
      <c r="R3874" s="6"/>
      <c r="S3874" s="6"/>
      <c r="T3874" s="6"/>
      <c r="U3874" s="6"/>
      <c r="V3874" s="6"/>
    </row>
    <row r="3875" spans="2:22" s="77" customFormat="1" x14ac:dyDescent="0.2">
      <c r="B3875" s="128"/>
      <c r="E3875" s="78"/>
      <c r="F3875" s="166"/>
      <c r="G3875" s="78"/>
      <c r="H3875" s="161"/>
      <c r="I3875" s="161"/>
      <c r="J3875" s="161"/>
      <c r="K3875" s="78"/>
      <c r="L3875" s="78"/>
      <c r="M3875" s="78"/>
      <c r="N3875" s="78"/>
      <c r="O3875" s="78"/>
      <c r="P3875" s="6"/>
      <c r="Q3875" s="6"/>
      <c r="R3875" s="6"/>
      <c r="S3875" s="6"/>
      <c r="T3875" s="6"/>
      <c r="U3875" s="6"/>
      <c r="V3875" s="6"/>
    </row>
    <row r="3876" spans="2:22" s="77" customFormat="1" x14ac:dyDescent="0.2">
      <c r="B3876" s="128"/>
      <c r="E3876" s="78"/>
      <c r="F3876" s="166"/>
      <c r="G3876" s="78"/>
      <c r="H3876" s="161"/>
      <c r="I3876" s="161"/>
      <c r="J3876" s="161"/>
      <c r="K3876" s="78"/>
      <c r="L3876" s="78"/>
      <c r="M3876" s="78"/>
      <c r="N3876" s="78"/>
      <c r="O3876" s="78"/>
      <c r="P3876" s="6"/>
      <c r="Q3876" s="6"/>
      <c r="R3876" s="6"/>
      <c r="S3876" s="6"/>
      <c r="T3876" s="6"/>
      <c r="U3876" s="6"/>
      <c r="V3876" s="6"/>
    </row>
    <row r="3877" spans="2:22" s="77" customFormat="1" x14ac:dyDescent="0.2">
      <c r="B3877" s="128"/>
      <c r="E3877" s="78"/>
      <c r="F3877" s="166"/>
      <c r="G3877" s="78"/>
      <c r="H3877" s="161"/>
      <c r="I3877" s="161"/>
      <c r="J3877" s="161"/>
      <c r="K3877" s="78"/>
      <c r="L3877" s="78"/>
      <c r="M3877" s="78"/>
      <c r="N3877" s="78"/>
      <c r="O3877" s="78"/>
      <c r="P3877" s="6"/>
      <c r="Q3877" s="6"/>
      <c r="R3877" s="6"/>
      <c r="S3877" s="6"/>
      <c r="T3877" s="6"/>
      <c r="U3877" s="6"/>
      <c r="V3877" s="6"/>
    </row>
    <row r="3878" spans="2:22" s="77" customFormat="1" x14ac:dyDescent="0.2">
      <c r="B3878" s="128"/>
      <c r="E3878" s="78"/>
      <c r="F3878" s="166"/>
      <c r="G3878" s="78"/>
      <c r="H3878" s="161"/>
      <c r="I3878" s="161"/>
      <c r="J3878" s="161"/>
      <c r="K3878" s="78"/>
      <c r="L3878" s="78"/>
      <c r="M3878" s="78"/>
      <c r="N3878" s="78"/>
      <c r="O3878" s="78"/>
      <c r="P3878" s="6"/>
      <c r="Q3878" s="6"/>
      <c r="R3878" s="6"/>
      <c r="S3878" s="6"/>
      <c r="T3878" s="6"/>
      <c r="U3878" s="6"/>
      <c r="V3878" s="6"/>
    </row>
    <row r="3879" spans="2:22" s="77" customFormat="1" x14ac:dyDescent="0.2">
      <c r="B3879" s="128"/>
      <c r="E3879" s="78"/>
      <c r="F3879" s="166"/>
      <c r="G3879" s="78"/>
      <c r="H3879" s="161"/>
      <c r="I3879" s="161"/>
      <c r="J3879" s="161"/>
      <c r="K3879" s="78"/>
      <c r="L3879" s="78"/>
      <c r="M3879" s="78"/>
      <c r="N3879" s="78"/>
      <c r="O3879" s="78"/>
      <c r="P3879" s="6"/>
      <c r="Q3879" s="6"/>
      <c r="R3879" s="6"/>
      <c r="S3879" s="6"/>
      <c r="T3879" s="6"/>
      <c r="U3879" s="6"/>
      <c r="V3879" s="6"/>
    </row>
    <row r="3880" spans="2:22" s="77" customFormat="1" x14ac:dyDescent="0.2">
      <c r="B3880" s="128"/>
      <c r="E3880" s="78"/>
      <c r="F3880" s="166"/>
      <c r="G3880" s="78"/>
      <c r="H3880" s="161"/>
      <c r="I3880" s="161"/>
      <c r="J3880" s="161"/>
      <c r="K3880" s="78"/>
      <c r="L3880" s="78"/>
      <c r="M3880" s="78"/>
      <c r="N3880" s="78"/>
      <c r="O3880" s="78"/>
      <c r="P3880" s="6"/>
      <c r="Q3880" s="6"/>
      <c r="R3880" s="6"/>
      <c r="S3880" s="6"/>
      <c r="T3880" s="6"/>
      <c r="U3880" s="6"/>
      <c r="V3880" s="6"/>
    </row>
    <row r="3881" spans="2:22" s="77" customFormat="1" x14ac:dyDescent="0.2">
      <c r="B3881" s="128"/>
      <c r="E3881" s="78"/>
      <c r="F3881" s="166"/>
      <c r="G3881" s="78"/>
      <c r="H3881" s="161"/>
      <c r="I3881" s="161"/>
      <c r="J3881" s="161"/>
      <c r="K3881" s="78"/>
      <c r="L3881" s="78"/>
      <c r="M3881" s="78"/>
      <c r="N3881" s="78"/>
      <c r="O3881" s="78"/>
      <c r="P3881" s="6"/>
      <c r="Q3881" s="6"/>
      <c r="R3881" s="6"/>
      <c r="S3881" s="6"/>
      <c r="T3881" s="6"/>
      <c r="U3881" s="6"/>
      <c r="V3881" s="6"/>
    </row>
    <row r="3882" spans="2:22" s="77" customFormat="1" x14ac:dyDescent="0.2">
      <c r="B3882" s="128"/>
      <c r="E3882" s="78"/>
      <c r="F3882" s="166"/>
      <c r="G3882" s="78"/>
      <c r="H3882" s="161"/>
      <c r="I3882" s="161"/>
      <c r="J3882" s="161"/>
      <c r="K3882" s="78"/>
      <c r="L3882" s="78"/>
      <c r="M3882" s="78"/>
      <c r="N3882" s="78"/>
      <c r="O3882" s="78"/>
      <c r="P3882" s="6"/>
      <c r="Q3882" s="6"/>
      <c r="R3882" s="6"/>
      <c r="S3882" s="6"/>
      <c r="T3882" s="6"/>
      <c r="U3882" s="6"/>
      <c r="V3882" s="6"/>
    </row>
    <row r="3883" spans="2:22" s="77" customFormat="1" x14ac:dyDescent="0.2">
      <c r="B3883" s="128"/>
      <c r="E3883" s="78"/>
      <c r="F3883" s="166"/>
      <c r="G3883" s="78"/>
      <c r="H3883" s="161"/>
      <c r="I3883" s="161"/>
      <c r="J3883" s="161"/>
      <c r="K3883" s="78"/>
      <c r="L3883" s="78"/>
      <c r="M3883" s="78"/>
      <c r="N3883" s="78"/>
      <c r="O3883" s="78"/>
      <c r="P3883" s="6"/>
      <c r="Q3883" s="6"/>
      <c r="R3883" s="6"/>
      <c r="S3883" s="6"/>
      <c r="T3883" s="6"/>
      <c r="U3883" s="6"/>
      <c r="V3883" s="6"/>
    </row>
    <row r="3884" spans="2:22" s="77" customFormat="1" x14ac:dyDescent="0.2">
      <c r="B3884" s="128"/>
      <c r="E3884" s="78"/>
      <c r="F3884" s="166"/>
      <c r="G3884" s="78"/>
      <c r="H3884" s="161"/>
      <c r="I3884" s="161"/>
      <c r="J3884" s="161"/>
      <c r="K3884" s="78"/>
      <c r="L3884" s="78"/>
      <c r="M3884" s="78"/>
      <c r="N3884" s="78"/>
      <c r="O3884" s="78"/>
      <c r="P3884" s="6"/>
      <c r="Q3884" s="6"/>
      <c r="R3884" s="6"/>
      <c r="S3884" s="6"/>
      <c r="T3884" s="6"/>
      <c r="U3884" s="6"/>
      <c r="V3884" s="6"/>
    </row>
    <row r="3885" spans="2:22" s="77" customFormat="1" x14ac:dyDescent="0.2">
      <c r="B3885" s="128"/>
      <c r="E3885" s="78"/>
      <c r="F3885" s="166"/>
      <c r="G3885" s="78"/>
      <c r="H3885" s="161"/>
      <c r="I3885" s="161"/>
      <c r="J3885" s="161"/>
      <c r="K3885" s="78"/>
      <c r="L3885" s="78"/>
      <c r="M3885" s="78"/>
      <c r="N3885" s="78"/>
      <c r="O3885" s="78"/>
      <c r="P3885" s="6"/>
      <c r="Q3885" s="6"/>
      <c r="R3885" s="6"/>
      <c r="S3885" s="6"/>
      <c r="T3885" s="6"/>
      <c r="U3885" s="6"/>
      <c r="V3885" s="6"/>
    </row>
    <row r="3886" spans="2:22" s="77" customFormat="1" x14ac:dyDescent="0.2">
      <c r="B3886" s="128"/>
      <c r="E3886" s="78"/>
      <c r="F3886" s="166"/>
      <c r="G3886" s="78"/>
      <c r="H3886" s="161"/>
      <c r="I3886" s="161"/>
      <c r="J3886" s="161"/>
      <c r="K3886" s="78"/>
      <c r="L3886" s="78"/>
      <c r="M3886" s="78"/>
      <c r="N3886" s="78"/>
      <c r="O3886" s="78"/>
      <c r="P3886" s="6"/>
      <c r="Q3886" s="6"/>
      <c r="R3886" s="6"/>
      <c r="S3886" s="6"/>
      <c r="T3886" s="6"/>
      <c r="U3886" s="6"/>
      <c r="V3886" s="6"/>
    </row>
    <row r="3887" spans="2:22" s="77" customFormat="1" x14ac:dyDescent="0.2">
      <c r="B3887" s="128"/>
      <c r="E3887" s="78"/>
      <c r="F3887" s="166"/>
      <c r="G3887" s="78"/>
      <c r="H3887" s="161"/>
      <c r="I3887" s="161"/>
      <c r="J3887" s="161"/>
      <c r="K3887" s="78"/>
      <c r="L3887" s="78"/>
      <c r="M3887" s="78"/>
      <c r="N3887" s="78"/>
      <c r="O3887" s="78"/>
      <c r="P3887" s="6"/>
      <c r="Q3887" s="6"/>
      <c r="R3887" s="6"/>
      <c r="S3887" s="6"/>
      <c r="T3887" s="6"/>
      <c r="U3887" s="6"/>
      <c r="V3887" s="6"/>
    </row>
    <row r="3888" spans="2:22" s="77" customFormat="1" x14ac:dyDescent="0.2">
      <c r="B3888" s="128"/>
      <c r="E3888" s="78"/>
      <c r="F3888" s="166"/>
      <c r="G3888" s="78"/>
      <c r="H3888" s="161"/>
      <c r="I3888" s="161"/>
      <c r="J3888" s="161"/>
      <c r="K3888" s="78"/>
      <c r="L3888" s="78"/>
      <c r="M3888" s="78"/>
      <c r="N3888" s="78"/>
      <c r="O3888" s="78"/>
      <c r="P3888" s="6"/>
      <c r="Q3888" s="6"/>
      <c r="R3888" s="6"/>
      <c r="S3888" s="6"/>
      <c r="T3888" s="6"/>
      <c r="U3888" s="6"/>
      <c r="V3888" s="6"/>
    </row>
    <row r="3889" spans="2:22" s="77" customFormat="1" x14ac:dyDescent="0.2">
      <c r="B3889" s="128"/>
      <c r="E3889" s="78"/>
      <c r="F3889" s="166"/>
      <c r="G3889" s="78"/>
      <c r="H3889" s="161"/>
      <c r="I3889" s="161"/>
      <c r="J3889" s="161"/>
      <c r="K3889" s="78"/>
      <c r="L3889" s="78"/>
      <c r="M3889" s="78"/>
      <c r="N3889" s="78"/>
      <c r="O3889" s="78"/>
      <c r="P3889" s="6"/>
      <c r="Q3889" s="6"/>
      <c r="R3889" s="6"/>
      <c r="S3889" s="6"/>
      <c r="T3889" s="6"/>
      <c r="U3889" s="6"/>
      <c r="V3889" s="6"/>
    </row>
    <row r="3890" spans="2:22" s="77" customFormat="1" x14ac:dyDescent="0.2">
      <c r="B3890" s="128"/>
      <c r="E3890" s="78"/>
      <c r="F3890" s="166"/>
      <c r="G3890" s="78"/>
      <c r="H3890" s="161"/>
      <c r="I3890" s="161"/>
      <c r="J3890" s="161"/>
      <c r="K3890" s="78"/>
      <c r="L3890" s="78"/>
      <c r="M3890" s="78"/>
      <c r="N3890" s="78"/>
      <c r="O3890" s="78"/>
      <c r="P3890" s="6"/>
      <c r="Q3890" s="6"/>
      <c r="R3890" s="6"/>
      <c r="S3890" s="6"/>
      <c r="T3890" s="6"/>
      <c r="U3890" s="6"/>
      <c r="V3890" s="6"/>
    </row>
    <row r="3891" spans="2:22" s="77" customFormat="1" x14ac:dyDescent="0.2">
      <c r="B3891" s="128"/>
      <c r="E3891" s="78"/>
      <c r="F3891" s="166"/>
      <c r="G3891" s="78"/>
      <c r="H3891" s="161"/>
      <c r="I3891" s="161"/>
      <c r="J3891" s="161"/>
      <c r="K3891" s="78"/>
      <c r="L3891" s="78"/>
      <c r="M3891" s="78"/>
      <c r="N3891" s="78"/>
      <c r="O3891" s="78"/>
      <c r="P3891" s="6"/>
      <c r="Q3891" s="6"/>
      <c r="R3891" s="6"/>
      <c r="S3891" s="6"/>
      <c r="T3891" s="6"/>
      <c r="U3891" s="6"/>
      <c r="V3891" s="6"/>
    </row>
    <row r="3892" spans="2:22" s="77" customFormat="1" x14ac:dyDescent="0.2">
      <c r="B3892" s="128"/>
      <c r="E3892" s="78"/>
      <c r="F3892" s="166"/>
      <c r="G3892" s="78"/>
      <c r="H3892" s="161"/>
      <c r="I3892" s="161"/>
      <c r="J3892" s="161"/>
      <c r="K3892" s="78"/>
      <c r="L3892" s="78"/>
      <c r="M3892" s="78"/>
      <c r="N3892" s="78"/>
      <c r="O3892" s="78"/>
      <c r="P3892" s="6"/>
      <c r="Q3892" s="6"/>
      <c r="R3892" s="6"/>
      <c r="S3892" s="6"/>
      <c r="T3892" s="6"/>
      <c r="U3892" s="6"/>
      <c r="V3892" s="6"/>
    </row>
    <row r="3893" spans="2:22" s="77" customFormat="1" x14ac:dyDescent="0.2">
      <c r="B3893" s="128"/>
      <c r="E3893" s="78"/>
      <c r="F3893" s="166"/>
      <c r="G3893" s="78"/>
      <c r="H3893" s="161"/>
      <c r="I3893" s="161"/>
      <c r="J3893" s="161"/>
      <c r="K3893" s="78"/>
      <c r="L3893" s="78"/>
      <c r="M3893" s="78"/>
      <c r="N3893" s="78"/>
      <c r="O3893" s="78"/>
      <c r="P3893" s="6"/>
      <c r="Q3893" s="6"/>
      <c r="R3893" s="6"/>
      <c r="S3893" s="6"/>
      <c r="T3893" s="6"/>
      <c r="U3893" s="6"/>
      <c r="V3893" s="6"/>
    </row>
    <row r="3894" spans="2:22" s="77" customFormat="1" x14ac:dyDescent="0.2">
      <c r="B3894" s="128"/>
      <c r="E3894" s="78"/>
      <c r="F3894" s="166"/>
      <c r="G3894" s="78"/>
      <c r="H3894" s="161"/>
      <c r="I3894" s="161"/>
      <c r="J3894" s="161"/>
      <c r="K3894" s="78"/>
      <c r="L3894" s="78"/>
      <c r="M3894" s="78"/>
      <c r="N3894" s="78"/>
      <c r="O3894" s="78"/>
      <c r="P3894" s="6"/>
      <c r="Q3894" s="6"/>
      <c r="R3894" s="6"/>
      <c r="S3894" s="6"/>
      <c r="T3894" s="6"/>
      <c r="U3894" s="6"/>
      <c r="V3894" s="6"/>
    </row>
    <row r="3895" spans="2:22" s="77" customFormat="1" x14ac:dyDescent="0.2">
      <c r="B3895" s="128"/>
      <c r="E3895" s="78"/>
      <c r="F3895" s="166"/>
      <c r="G3895" s="78"/>
      <c r="H3895" s="161"/>
      <c r="I3895" s="161"/>
      <c r="J3895" s="161"/>
      <c r="K3895" s="78"/>
      <c r="L3895" s="78"/>
      <c r="M3895" s="78"/>
      <c r="N3895" s="78"/>
      <c r="O3895" s="78"/>
      <c r="P3895" s="6"/>
      <c r="Q3895" s="6"/>
      <c r="R3895" s="6"/>
      <c r="S3895" s="6"/>
      <c r="T3895" s="6"/>
      <c r="U3895" s="6"/>
      <c r="V3895" s="6"/>
    </row>
    <row r="3896" spans="2:22" s="77" customFormat="1" x14ac:dyDescent="0.2">
      <c r="B3896" s="128"/>
      <c r="E3896" s="78"/>
      <c r="F3896" s="166"/>
      <c r="G3896" s="78"/>
      <c r="H3896" s="161"/>
      <c r="I3896" s="161"/>
      <c r="J3896" s="161"/>
      <c r="K3896" s="78"/>
      <c r="L3896" s="78"/>
      <c r="M3896" s="78"/>
      <c r="N3896" s="78"/>
      <c r="O3896" s="78"/>
      <c r="P3896" s="6"/>
      <c r="Q3896" s="6"/>
      <c r="R3896" s="6"/>
      <c r="S3896" s="6"/>
      <c r="T3896" s="6"/>
      <c r="U3896" s="6"/>
      <c r="V3896" s="6"/>
    </row>
    <row r="3897" spans="2:22" s="77" customFormat="1" x14ac:dyDescent="0.2">
      <c r="B3897" s="128"/>
      <c r="E3897" s="78"/>
      <c r="F3897" s="166"/>
      <c r="G3897" s="78"/>
      <c r="H3897" s="161"/>
      <c r="I3897" s="161"/>
      <c r="J3897" s="161"/>
      <c r="K3897" s="78"/>
      <c r="L3897" s="78"/>
      <c r="M3897" s="78"/>
      <c r="N3897" s="78"/>
      <c r="O3897" s="78"/>
      <c r="P3897" s="6"/>
      <c r="Q3897" s="6"/>
      <c r="R3897" s="6"/>
      <c r="S3897" s="6"/>
      <c r="T3897" s="6"/>
      <c r="U3897" s="6"/>
      <c r="V3897" s="6"/>
    </row>
    <row r="3898" spans="2:22" s="77" customFormat="1" x14ac:dyDescent="0.2">
      <c r="B3898" s="128"/>
      <c r="E3898" s="78"/>
      <c r="F3898" s="166"/>
      <c r="G3898" s="78"/>
      <c r="H3898" s="161"/>
      <c r="I3898" s="161"/>
      <c r="J3898" s="161"/>
      <c r="K3898" s="78"/>
      <c r="L3898" s="78"/>
      <c r="M3898" s="78"/>
      <c r="N3898" s="78"/>
      <c r="O3898" s="78"/>
      <c r="P3898" s="6"/>
      <c r="Q3898" s="6"/>
      <c r="R3898" s="6"/>
      <c r="S3898" s="6"/>
      <c r="T3898" s="6"/>
      <c r="U3898" s="6"/>
      <c r="V3898" s="6"/>
    </row>
    <row r="3899" spans="2:22" s="77" customFormat="1" x14ac:dyDescent="0.2">
      <c r="B3899" s="128"/>
      <c r="E3899" s="78"/>
      <c r="F3899" s="166"/>
      <c r="G3899" s="78"/>
      <c r="H3899" s="161"/>
      <c r="I3899" s="161"/>
      <c r="J3899" s="161"/>
      <c r="K3899" s="78"/>
      <c r="L3899" s="78"/>
      <c r="M3899" s="78"/>
      <c r="N3899" s="78"/>
      <c r="O3899" s="78"/>
      <c r="P3899" s="6"/>
      <c r="Q3899" s="6"/>
      <c r="R3899" s="6"/>
      <c r="S3899" s="6"/>
      <c r="T3899" s="6"/>
      <c r="U3899" s="6"/>
      <c r="V3899" s="6"/>
    </row>
    <row r="3900" spans="2:22" s="77" customFormat="1" x14ac:dyDescent="0.2">
      <c r="B3900" s="128"/>
      <c r="E3900" s="78"/>
      <c r="F3900" s="166"/>
      <c r="G3900" s="78"/>
      <c r="H3900" s="161"/>
      <c r="I3900" s="161"/>
      <c r="J3900" s="161"/>
      <c r="K3900" s="78"/>
      <c r="L3900" s="78"/>
      <c r="M3900" s="78"/>
      <c r="N3900" s="78"/>
      <c r="O3900" s="78"/>
      <c r="P3900" s="6"/>
      <c r="Q3900" s="6"/>
      <c r="R3900" s="6"/>
      <c r="S3900" s="6"/>
      <c r="T3900" s="6"/>
      <c r="U3900" s="6"/>
      <c r="V3900" s="6"/>
    </row>
    <row r="3901" spans="2:22" s="77" customFormat="1" x14ac:dyDescent="0.2">
      <c r="B3901" s="128"/>
      <c r="E3901" s="78"/>
      <c r="F3901" s="166"/>
      <c r="G3901" s="78"/>
      <c r="H3901" s="161"/>
      <c r="I3901" s="161"/>
      <c r="J3901" s="161"/>
      <c r="K3901" s="78"/>
      <c r="L3901" s="78"/>
      <c r="M3901" s="78"/>
      <c r="N3901" s="78"/>
      <c r="O3901" s="78"/>
      <c r="P3901" s="6"/>
      <c r="Q3901" s="6"/>
      <c r="R3901" s="6"/>
      <c r="S3901" s="6"/>
      <c r="T3901" s="6"/>
      <c r="U3901" s="6"/>
      <c r="V3901" s="6"/>
    </row>
    <row r="3902" spans="2:22" s="77" customFormat="1" x14ac:dyDescent="0.2">
      <c r="B3902" s="128"/>
      <c r="E3902" s="78"/>
      <c r="F3902" s="166"/>
      <c r="G3902" s="78"/>
      <c r="H3902" s="161"/>
      <c r="I3902" s="161"/>
      <c r="J3902" s="161"/>
      <c r="K3902" s="78"/>
      <c r="L3902" s="78"/>
      <c r="M3902" s="78"/>
      <c r="N3902" s="78"/>
      <c r="O3902" s="78"/>
      <c r="P3902" s="6"/>
      <c r="Q3902" s="6"/>
      <c r="R3902" s="6"/>
      <c r="S3902" s="6"/>
      <c r="T3902" s="6"/>
      <c r="U3902" s="6"/>
      <c r="V3902" s="6"/>
    </row>
    <row r="3903" spans="2:22" s="77" customFormat="1" x14ac:dyDescent="0.2">
      <c r="B3903" s="128"/>
      <c r="E3903" s="78"/>
      <c r="F3903" s="166"/>
      <c r="G3903" s="78"/>
      <c r="H3903" s="161"/>
      <c r="I3903" s="161"/>
      <c r="J3903" s="161"/>
      <c r="K3903" s="78"/>
      <c r="L3903" s="78"/>
      <c r="M3903" s="78"/>
      <c r="N3903" s="78"/>
      <c r="O3903" s="78"/>
      <c r="P3903" s="6"/>
      <c r="Q3903" s="6"/>
      <c r="R3903" s="6"/>
      <c r="S3903" s="6"/>
      <c r="T3903" s="6"/>
      <c r="U3903" s="6"/>
      <c r="V3903" s="6"/>
    </row>
    <row r="3904" spans="2:22" s="77" customFormat="1" x14ac:dyDescent="0.2">
      <c r="B3904" s="128"/>
      <c r="E3904" s="78"/>
      <c r="F3904" s="166"/>
      <c r="G3904" s="78"/>
      <c r="H3904" s="161"/>
      <c r="I3904" s="161"/>
      <c r="J3904" s="161"/>
      <c r="K3904" s="78"/>
      <c r="L3904" s="78"/>
      <c r="M3904" s="78"/>
      <c r="N3904" s="78"/>
      <c r="O3904" s="78"/>
      <c r="P3904" s="6"/>
      <c r="Q3904" s="6"/>
      <c r="R3904" s="6"/>
      <c r="S3904" s="6"/>
      <c r="T3904" s="6"/>
      <c r="U3904" s="6"/>
      <c r="V3904" s="6"/>
    </row>
    <row r="3905" spans="2:22" s="77" customFormat="1" x14ac:dyDescent="0.2">
      <c r="B3905" s="128"/>
      <c r="E3905" s="78"/>
      <c r="F3905" s="166"/>
      <c r="G3905" s="78"/>
      <c r="H3905" s="161"/>
      <c r="I3905" s="161"/>
      <c r="J3905" s="161"/>
      <c r="K3905" s="78"/>
      <c r="L3905" s="78"/>
      <c r="M3905" s="78"/>
      <c r="N3905" s="78"/>
      <c r="O3905" s="78"/>
      <c r="P3905" s="6"/>
      <c r="Q3905" s="6"/>
      <c r="R3905" s="6"/>
      <c r="S3905" s="6"/>
      <c r="T3905" s="6"/>
      <c r="U3905" s="6"/>
      <c r="V3905" s="6"/>
    </row>
    <row r="3906" spans="2:22" s="77" customFormat="1" x14ac:dyDescent="0.2">
      <c r="B3906" s="128"/>
      <c r="E3906" s="78"/>
      <c r="F3906" s="166"/>
      <c r="G3906" s="78"/>
      <c r="H3906" s="161"/>
      <c r="I3906" s="161"/>
      <c r="J3906" s="161"/>
      <c r="K3906" s="78"/>
      <c r="L3906" s="78"/>
      <c r="M3906" s="78"/>
      <c r="N3906" s="78"/>
      <c r="O3906" s="78"/>
      <c r="P3906" s="6"/>
      <c r="Q3906" s="6"/>
      <c r="R3906" s="6"/>
      <c r="S3906" s="6"/>
      <c r="T3906" s="6"/>
      <c r="U3906" s="6"/>
      <c r="V3906" s="6"/>
    </row>
    <row r="3907" spans="2:22" s="77" customFormat="1" x14ac:dyDescent="0.2">
      <c r="B3907" s="128"/>
      <c r="E3907" s="78"/>
      <c r="F3907" s="166"/>
      <c r="G3907" s="78"/>
      <c r="H3907" s="161"/>
      <c r="I3907" s="161"/>
      <c r="J3907" s="161"/>
      <c r="K3907" s="78"/>
      <c r="L3907" s="78"/>
      <c r="M3907" s="78"/>
      <c r="N3907" s="78"/>
      <c r="O3907" s="78"/>
      <c r="P3907" s="6"/>
      <c r="Q3907" s="6"/>
      <c r="R3907" s="6"/>
      <c r="S3907" s="6"/>
      <c r="T3907" s="6"/>
      <c r="U3907" s="6"/>
      <c r="V3907" s="6"/>
    </row>
    <row r="3908" spans="2:22" s="77" customFormat="1" x14ac:dyDescent="0.2">
      <c r="B3908" s="128"/>
      <c r="E3908" s="78"/>
      <c r="F3908" s="166"/>
      <c r="G3908" s="78"/>
      <c r="H3908" s="161"/>
      <c r="I3908" s="161"/>
      <c r="J3908" s="161"/>
      <c r="K3908" s="78"/>
      <c r="L3908" s="78"/>
      <c r="M3908" s="78"/>
      <c r="N3908" s="78"/>
      <c r="O3908" s="78"/>
      <c r="P3908" s="6"/>
      <c r="Q3908" s="6"/>
      <c r="R3908" s="6"/>
      <c r="S3908" s="6"/>
      <c r="T3908" s="6"/>
      <c r="U3908" s="6"/>
      <c r="V3908" s="6"/>
    </row>
    <row r="3909" spans="2:22" s="77" customFormat="1" x14ac:dyDescent="0.2">
      <c r="B3909" s="128"/>
      <c r="E3909" s="78"/>
      <c r="F3909" s="166"/>
      <c r="G3909" s="78"/>
      <c r="H3909" s="161"/>
      <c r="I3909" s="161"/>
      <c r="J3909" s="161"/>
      <c r="K3909" s="78"/>
      <c r="L3909" s="78"/>
      <c r="M3909" s="78"/>
      <c r="N3909" s="78"/>
      <c r="O3909" s="78"/>
      <c r="P3909" s="6"/>
      <c r="Q3909" s="6"/>
      <c r="R3909" s="6"/>
      <c r="S3909" s="6"/>
      <c r="T3909" s="6"/>
      <c r="U3909" s="6"/>
      <c r="V3909" s="6"/>
    </row>
    <row r="3910" spans="2:22" s="77" customFormat="1" x14ac:dyDescent="0.2">
      <c r="B3910" s="128"/>
      <c r="E3910" s="78"/>
      <c r="F3910" s="166"/>
      <c r="G3910" s="78"/>
      <c r="H3910" s="161"/>
      <c r="I3910" s="161"/>
      <c r="J3910" s="161"/>
      <c r="K3910" s="78"/>
      <c r="L3910" s="78"/>
      <c r="M3910" s="78"/>
      <c r="N3910" s="78"/>
      <c r="O3910" s="78"/>
      <c r="P3910" s="6"/>
      <c r="Q3910" s="6"/>
      <c r="R3910" s="6"/>
      <c r="S3910" s="6"/>
      <c r="T3910" s="6"/>
      <c r="U3910" s="6"/>
      <c r="V3910" s="6"/>
    </row>
    <row r="3911" spans="2:22" s="77" customFormat="1" x14ac:dyDescent="0.2">
      <c r="B3911" s="128"/>
      <c r="E3911" s="78"/>
      <c r="F3911" s="166"/>
      <c r="G3911" s="78"/>
      <c r="H3911" s="161"/>
      <c r="I3911" s="161"/>
      <c r="J3911" s="161"/>
      <c r="K3911" s="78"/>
      <c r="L3911" s="78"/>
      <c r="M3911" s="78"/>
      <c r="N3911" s="78"/>
      <c r="O3911" s="78"/>
      <c r="P3911" s="6"/>
      <c r="Q3911" s="6"/>
      <c r="R3911" s="6"/>
      <c r="S3911" s="6"/>
      <c r="T3911" s="6"/>
      <c r="U3911" s="6"/>
      <c r="V3911" s="6"/>
    </row>
    <row r="3912" spans="2:22" s="77" customFormat="1" x14ac:dyDescent="0.2">
      <c r="B3912" s="128"/>
      <c r="E3912" s="78"/>
      <c r="F3912" s="166"/>
      <c r="G3912" s="78"/>
      <c r="H3912" s="161"/>
      <c r="I3912" s="161"/>
      <c r="J3912" s="161"/>
      <c r="K3912" s="78"/>
      <c r="L3912" s="78"/>
      <c r="M3912" s="78"/>
      <c r="N3912" s="78"/>
      <c r="O3912" s="78"/>
      <c r="P3912" s="6"/>
      <c r="Q3912" s="6"/>
      <c r="R3912" s="6"/>
      <c r="S3912" s="6"/>
      <c r="T3912" s="6"/>
      <c r="U3912" s="6"/>
      <c r="V3912" s="6"/>
    </row>
    <row r="3913" spans="2:22" s="77" customFormat="1" x14ac:dyDescent="0.2">
      <c r="B3913" s="128"/>
      <c r="E3913" s="78"/>
      <c r="F3913" s="166"/>
      <c r="G3913" s="78"/>
      <c r="H3913" s="161"/>
      <c r="I3913" s="161"/>
      <c r="J3913" s="161"/>
      <c r="K3913" s="78"/>
      <c r="L3913" s="78"/>
      <c r="M3913" s="78"/>
      <c r="N3913" s="78"/>
      <c r="O3913" s="78"/>
      <c r="P3913" s="6"/>
      <c r="Q3913" s="6"/>
      <c r="R3913" s="6"/>
      <c r="S3913" s="6"/>
      <c r="T3913" s="6"/>
      <c r="U3913" s="6"/>
      <c r="V3913" s="6"/>
    </row>
    <row r="3914" spans="2:22" s="77" customFormat="1" x14ac:dyDescent="0.2">
      <c r="B3914" s="128"/>
      <c r="E3914" s="78"/>
      <c r="F3914" s="166"/>
      <c r="G3914" s="78"/>
      <c r="H3914" s="161"/>
      <c r="I3914" s="161"/>
      <c r="J3914" s="161"/>
      <c r="K3914" s="78"/>
      <c r="L3914" s="78"/>
      <c r="M3914" s="78"/>
      <c r="N3914" s="78"/>
      <c r="O3914" s="78"/>
      <c r="P3914" s="6"/>
      <c r="Q3914" s="6"/>
      <c r="R3914" s="6"/>
      <c r="S3914" s="6"/>
      <c r="T3914" s="6"/>
      <c r="U3914" s="6"/>
      <c r="V3914" s="6"/>
    </row>
    <row r="3915" spans="2:22" s="77" customFormat="1" x14ac:dyDescent="0.2">
      <c r="B3915" s="128"/>
      <c r="E3915" s="78"/>
      <c r="F3915" s="166"/>
      <c r="G3915" s="78"/>
      <c r="H3915" s="161"/>
      <c r="I3915" s="161"/>
      <c r="J3915" s="161"/>
      <c r="K3915" s="78"/>
      <c r="L3915" s="78"/>
      <c r="M3915" s="78"/>
      <c r="N3915" s="78"/>
      <c r="O3915" s="78"/>
      <c r="P3915" s="6"/>
      <c r="Q3915" s="6"/>
      <c r="R3915" s="6"/>
      <c r="S3915" s="6"/>
      <c r="T3915" s="6"/>
      <c r="U3915" s="6"/>
      <c r="V3915" s="6"/>
    </row>
    <row r="3916" spans="2:22" s="77" customFormat="1" x14ac:dyDescent="0.2">
      <c r="B3916" s="128"/>
      <c r="E3916" s="78"/>
      <c r="F3916" s="166"/>
      <c r="G3916" s="78"/>
      <c r="H3916" s="161"/>
      <c r="I3916" s="161"/>
      <c r="J3916" s="161"/>
      <c r="K3916" s="78"/>
      <c r="L3916" s="78"/>
      <c r="M3916" s="78"/>
      <c r="N3916" s="78"/>
      <c r="O3916" s="78"/>
      <c r="P3916" s="6"/>
      <c r="Q3916" s="6"/>
      <c r="R3916" s="6"/>
      <c r="S3916" s="6"/>
      <c r="T3916" s="6"/>
      <c r="U3916" s="6"/>
      <c r="V3916" s="6"/>
    </row>
    <row r="3917" spans="2:22" s="77" customFormat="1" x14ac:dyDescent="0.2">
      <c r="B3917" s="128"/>
      <c r="E3917" s="78"/>
      <c r="F3917" s="166"/>
      <c r="G3917" s="78"/>
      <c r="H3917" s="161"/>
      <c r="I3917" s="161"/>
      <c r="J3917" s="161"/>
      <c r="K3917" s="78"/>
      <c r="L3917" s="78"/>
      <c r="M3917" s="78"/>
      <c r="N3917" s="78"/>
      <c r="O3917" s="78"/>
      <c r="P3917" s="6"/>
      <c r="Q3917" s="6"/>
      <c r="R3917" s="6"/>
      <c r="S3917" s="6"/>
      <c r="T3917" s="6"/>
      <c r="U3917" s="6"/>
      <c r="V3917" s="6"/>
    </row>
    <row r="3918" spans="2:22" s="77" customFormat="1" x14ac:dyDescent="0.2">
      <c r="B3918" s="128"/>
      <c r="E3918" s="78"/>
      <c r="F3918" s="166"/>
      <c r="G3918" s="78"/>
      <c r="H3918" s="161"/>
      <c r="I3918" s="161"/>
      <c r="J3918" s="161"/>
      <c r="K3918" s="78"/>
      <c r="L3918" s="78"/>
      <c r="M3918" s="78"/>
      <c r="N3918" s="78"/>
      <c r="O3918" s="78"/>
      <c r="P3918" s="6"/>
      <c r="Q3918" s="6"/>
      <c r="R3918" s="6"/>
      <c r="S3918" s="6"/>
      <c r="T3918" s="6"/>
      <c r="U3918" s="6"/>
      <c r="V3918" s="6"/>
    </row>
    <row r="3919" spans="2:22" s="77" customFormat="1" x14ac:dyDescent="0.2">
      <c r="B3919" s="128"/>
      <c r="E3919" s="78"/>
      <c r="F3919" s="166"/>
      <c r="G3919" s="78"/>
      <c r="H3919" s="161"/>
      <c r="I3919" s="161"/>
      <c r="J3919" s="161"/>
      <c r="K3919" s="78"/>
      <c r="L3919" s="78"/>
      <c r="M3919" s="78"/>
      <c r="N3919" s="78"/>
      <c r="O3919" s="78"/>
      <c r="P3919" s="6"/>
      <c r="Q3919" s="6"/>
      <c r="R3919" s="6"/>
      <c r="S3919" s="6"/>
      <c r="T3919" s="6"/>
      <c r="U3919" s="6"/>
      <c r="V3919" s="6"/>
    </row>
    <row r="3920" spans="2:22" s="77" customFormat="1" x14ac:dyDescent="0.2">
      <c r="B3920" s="128"/>
      <c r="E3920" s="78"/>
      <c r="F3920" s="166"/>
      <c r="G3920" s="78"/>
      <c r="H3920" s="161"/>
      <c r="I3920" s="161"/>
      <c r="J3920" s="161"/>
      <c r="K3920" s="78"/>
      <c r="L3920" s="78"/>
      <c r="M3920" s="78"/>
      <c r="N3920" s="78"/>
      <c r="O3920" s="78"/>
      <c r="P3920" s="6"/>
      <c r="Q3920" s="6"/>
      <c r="R3920" s="6"/>
      <c r="S3920" s="6"/>
      <c r="T3920" s="6"/>
      <c r="U3920" s="6"/>
      <c r="V3920" s="6"/>
    </row>
    <row r="3921" spans="2:22" s="77" customFormat="1" x14ac:dyDescent="0.2">
      <c r="B3921" s="128"/>
      <c r="E3921" s="78"/>
      <c r="F3921" s="166"/>
      <c r="G3921" s="78"/>
      <c r="H3921" s="161"/>
      <c r="I3921" s="161"/>
      <c r="J3921" s="161"/>
      <c r="K3921" s="78"/>
      <c r="L3921" s="78"/>
      <c r="M3921" s="78"/>
      <c r="N3921" s="78"/>
      <c r="O3921" s="78"/>
      <c r="P3921" s="6"/>
      <c r="Q3921" s="6"/>
      <c r="R3921" s="6"/>
      <c r="S3921" s="6"/>
      <c r="T3921" s="6"/>
      <c r="U3921" s="6"/>
      <c r="V3921" s="6"/>
    </row>
    <row r="3922" spans="2:22" s="77" customFormat="1" x14ac:dyDescent="0.2">
      <c r="B3922" s="128"/>
      <c r="E3922" s="78"/>
      <c r="F3922" s="166"/>
      <c r="G3922" s="78"/>
      <c r="H3922" s="161"/>
      <c r="I3922" s="161"/>
      <c r="J3922" s="161"/>
      <c r="K3922" s="78"/>
      <c r="L3922" s="78"/>
      <c r="M3922" s="78"/>
      <c r="N3922" s="78"/>
      <c r="O3922" s="78"/>
      <c r="P3922" s="6"/>
      <c r="Q3922" s="6"/>
      <c r="R3922" s="6"/>
      <c r="S3922" s="6"/>
      <c r="T3922" s="6"/>
      <c r="U3922" s="6"/>
      <c r="V3922" s="6"/>
    </row>
    <row r="3923" spans="2:22" s="77" customFormat="1" x14ac:dyDescent="0.2">
      <c r="B3923" s="128"/>
      <c r="E3923" s="78"/>
      <c r="F3923" s="166"/>
      <c r="G3923" s="78"/>
      <c r="H3923" s="161"/>
      <c r="I3923" s="161"/>
      <c r="J3923" s="161"/>
      <c r="K3923" s="78"/>
      <c r="L3923" s="78"/>
      <c r="M3923" s="78"/>
      <c r="N3923" s="78"/>
      <c r="O3923" s="78"/>
      <c r="P3923" s="6"/>
      <c r="Q3923" s="6"/>
      <c r="R3923" s="6"/>
      <c r="S3923" s="6"/>
      <c r="T3923" s="6"/>
      <c r="U3923" s="6"/>
      <c r="V3923" s="6"/>
    </row>
    <row r="3924" spans="2:22" s="77" customFormat="1" x14ac:dyDescent="0.2">
      <c r="B3924" s="128"/>
      <c r="E3924" s="78"/>
      <c r="F3924" s="166"/>
      <c r="G3924" s="78"/>
      <c r="H3924" s="161"/>
      <c r="I3924" s="161"/>
      <c r="J3924" s="161"/>
      <c r="K3924" s="78"/>
      <c r="L3924" s="78"/>
      <c r="M3924" s="78"/>
      <c r="N3924" s="78"/>
      <c r="O3924" s="78"/>
      <c r="P3924" s="6"/>
      <c r="Q3924" s="6"/>
      <c r="R3924" s="6"/>
      <c r="S3924" s="6"/>
      <c r="T3924" s="6"/>
      <c r="U3924" s="6"/>
      <c r="V3924" s="6"/>
    </row>
    <row r="3925" spans="2:22" s="77" customFormat="1" x14ac:dyDescent="0.2">
      <c r="B3925" s="128"/>
      <c r="E3925" s="78"/>
      <c r="F3925" s="166"/>
      <c r="G3925" s="78"/>
      <c r="H3925" s="161"/>
      <c r="I3925" s="161"/>
      <c r="J3925" s="161"/>
      <c r="K3925" s="78"/>
      <c r="L3925" s="78"/>
      <c r="M3925" s="78"/>
      <c r="N3925" s="78"/>
      <c r="O3925" s="78"/>
      <c r="P3925" s="6"/>
      <c r="Q3925" s="6"/>
      <c r="R3925" s="6"/>
      <c r="S3925" s="6"/>
      <c r="T3925" s="6"/>
      <c r="U3925" s="6"/>
      <c r="V3925" s="6"/>
    </row>
    <row r="3926" spans="2:22" s="77" customFormat="1" x14ac:dyDescent="0.2">
      <c r="B3926" s="128"/>
      <c r="E3926" s="78"/>
      <c r="F3926" s="166"/>
      <c r="G3926" s="78"/>
      <c r="H3926" s="161"/>
      <c r="I3926" s="161"/>
      <c r="J3926" s="161"/>
      <c r="K3926" s="78"/>
      <c r="L3926" s="78"/>
      <c r="M3926" s="78"/>
      <c r="N3926" s="78"/>
      <c r="O3926" s="78"/>
      <c r="P3926" s="6"/>
      <c r="Q3926" s="6"/>
      <c r="R3926" s="6"/>
      <c r="S3926" s="6"/>
      <c r="T3926" s="6"/>
      <c r="U3926" s="6"/>
      <c r="V3926" s="6"/>
    </row>
    <row r="3927" spans="2:22" s="77" customFormat="1" x14ac:dyDescent="0.2">
      <c r="B3927" s="128"/>
      <c r="E3927" s="78"/>
      <c r="F3927" s="166"/>
      <c r="G3927" s="78"/>
      <c r="H3927" s="161"/>
      <c r="I3927" s="161"/>
      <c r="J3927" s="161"/>
      <c r="K3927" s="78"/>
      <c r="L3927" s="78"/>
      <c r="M3927" s="78"/>
      <c r="N3927" s="78"/>
      <c r="O3927" s="78"/>
      <c r="P3927" s="6"/>
      <c r="Q3927" s="6"/>
      <c r="R3927" s="6"/>
      <c r="S3927" s="6"/>
      <c r="T3927" s="6"/>
      <c r="U3927" s="6"/>
      <c r="V3927" s="6"/>
    </row>
    <row r="3928" spans="2:22" s="77" customFormat="1" x14ac:dyDescent="0.2">
      <c r="B3928" s="128"/>
      <c r="E3928" s="78"/>
      <c r="F3928" s="166"/>
      <c r="G3928" s="78"/>
      <c r="H3928" s="161"/>
      <c r="I3928" s="161"/>
      <c r="J3928" s="161"/>
      <c r="K3928" s="78"/>
      <c r="L3928" s="78"/>
      <c r="M3928" s="78"/>
      <c r="N3928" s="78"/>
      <c r="O3928" s="78"/>
      <c r="P3928" s="6"/>
      <c r="Q3928" s="6"/>
      <c r="R3928" s="6"/>
      <c r="S3928" s="6"/>
      <c r="T3928" s="6"/>
      <c r="U3928" s="6"/>
      <c r="V3928" s="6"/>
    </row>
    <row r="3929" spans="2:22" s="77" customFormat="1" x14ac:dyDescent="0.2">
      <c r="B3929" s="128"/>
      <c r="E3929" s="78"/>
      <c r="F3929" s="166"/>
      <c r="G3929" s="78"/>
      <c r="H3929" s="161"/>
      <c r="I3929" s="161"/>
      <c r="J3929" s="161"/>
      <c r="K3929" s="78"/>
      <c r="L3929" s="78"/>
      <c r="M3929" s="78"/>
      <c r="N3929" s="78"/>
      <c r="O3929" s="78"/>
      <c r="P3929" s="6"/>
      <c r="Q3929" s="6"/>
      <c r="R3929" s="6"/>
      <c r="S3929" s="6"/>
      <c r="T3929" s="6"/>
      <c r="U3929" s="6"/>
      <c r="V3929" s="6"/>
    </row>
    <row r="3930" spans="2:22" s="77" customFormat="1" x14ac:dyDescent="0.2">
      <c r="B3930" s="128"/>
      <c r="E3930" s="78"/>
      <c r="F3930" s="166"/>
      <c r="G3930" s="78"/>
      <c r="H3930" s="161"/>
      <c r="I3930" s="161"/>
      <c r="J3930" s="161"/>
      <c r="K3930" s="78"/>
      <c r="L3930" s="78"/>
      <c r="M3930" s="78"/>
      <c r="N3930" s="78"/>
      <c r="O3930" s="78"/>
      <c r="P3930" s="6"/>
      <c r="Q3930" s="6"/>
      <c r="R3930" s="6"/>
      <c r="S3930" s="6"/>
      <c r="T3930" s="6"/>
      <c r="U3930" s="6"/>
      <c r="V3930" s="6"/>
    </row>
    <row r="3931" spans="2:22" s="77" customFormat="1" x14ac:dyDescent="0.2">
      <c r="B3931" s="128"/>
      <c r="E3931" s="78"/>
      <c r="F3931" s="166"/>
      <c r="G3931" s="78"/>
      <c r="H3931" s="161"/>
      <c r="I3931" s="161"/>
      <c r="J3931" s="161"/>
      <c r="K3931" s="78"/>
      <c r="L3931" s="78"/>
      <c r="M3931" s="78"/>
      <c r="N3931" s="78"/>
      <c r="O3931" s="78"/>
      <c r="P3931" s="6"/>
      <c r="Q3931" s="6"/>
      <c r="R3931" s="6"/>
      <c r="S3931" s="6"/>
      <c r="T3931" s="6"/>
      <c r="U3931" s="6"/>
      <c r="V3931" s="6"/>
    </row>
    <row r="3932" spans="2:22" s="77" customFormat="1" x14ac:dyDescent="0.2">
      <c r="B3932" s="128"/>
      <c r="E3932" s="78"/>
      <c r="F3932" s="166"/>
      <c r="G3932" s="78"/>
      <c r="H3932" s="161"/>
      <c r="I3932" s="161"/>
      <c r="J3932" s="161"/>
      <c r="K3932" s="78"/>
      <c r="L3932" s="78"/>
      <c r="M3932" s="78"/>
      <c r="N3932" s="78"/>
      <c r="O3932" s="78"/>
      <c r="P3932" s="6"/>
      <c r="Q3932" s="6"/>
      <c r="R3932" s="6"/>
      <c r="S3932" s="6"/>
      <c r="T3932" s="6"/>
      <c r="U3932" s="6"/>
      <c r="V3932" s="6"/>
    </row>
    <row r="3933" spans="2:22" s="77" customFormat="1" x14ac:dyDescent="0.2">
      <c r="B3933" s="128"/>
      <c r="E3933" s="78"/>
      <c r="F3933" s="166"/>
      <c r="G3933" s="78"/>
      <c r="H3933" s="161"/>
      <c r="I3933" s="161"/>
      <c r="J3933" s="161"/>
      <c r="K3933" s="78"/>
      <c r="L3933" s="78"/>
      <c r="M3933" s="78"/>
      <c r="N3933" s="78"/>
      <c r="O3933" s="78"/>
      <c r="P3933" s="6"/>
      <c r="Q3933" s="6"/>
      <c r="R3933" s="6"/>
      <c r="S3933" s="6"/>
      <c r="T3933" s="6"/>
      <c r="U3933" s="6"/>
      <c r="V3933" s="6"/>
    </row>
    <row r="3934" spans="2:22" s="77" customFormat="1" x14ac:dyDescent="0.2">
      <c r="B3934" s="128"/>
      <c r="E3934" s="78"/>
      <c r="F3934" s="166"/>
      <c r="G3934" s="78"/>
      <c r="H3934" s="161"/>
      <c r="I3934" s="161"/>
      <c r="J3934" s="161"/>
      <c r="K3934" s="78"/>
      <c r="L3934" s="78"/>
      <c r="M3934" s="78"/>
      <c r="N3934" s="78"/>
      <c r="O3934" s="78"/>
      <c r="P3934" s="6"/>
      <c r="Q3934" s="6"/>
      <c r="R3934" s="6"/>
      <c r="S3934" s="6"/>
      <c r="T3934" s="6"/>
      <c r="U3934" s="6"/>
      <c r="V3934" s="6"/>
    </row>
    <row r="3935" spans="2:22" s="77" customFormat="1" x14ac:dyDescent="0.2">
      <c r="B3935" s="128"/>
      <c r="E3935" s="78"/>
      <c r="F3935" s="166"/>
      <c r="G3935" s="78"/>
      <c r="H3935" s="161"/>
      <c r="I3935" s="161"/>
      <c r="J3935" s="161"/>
      <c r="K3935" s="78"/>
      <c r="L3935" s="78"/>
      <c r="M3935" s="78"/>
      <c r="N3935" s="78"/>
      <c r="O3935" s="78"/>
      <c r="P3935" s="6"/>
      <c r="Q3935" s="6"/>
      <c r="R3935" s="6"/>
      <c r="S3935" s="6"/>
      <c r="T3935" s="6"/>
      <c r="U3935" s="6"/>
      <c r="V3935" s="6"/>
    </row>
    <row r="3936" spans="2:22" s="77" customFormat="1" x14ac:dyDescent="0.2">
      <c r="B3936" s="128"/>
      <c r="E3936" s="78"/>
      <c r="F3936" s="166"/>
      <c r="G3936" s="78"/>
      <c r="H3936" s="161"/>
      <c r="I3936" s="161"/>
      <c r="J3936" s="161"/>
      <c r="K3936" s="78"/>
      <c r="L3936" s="78"/>
      <c r="M3936" s="78"/>
      <c r="N3936" s="78"/>
      <c r="O3936" s="78"/>
      <c r="P3936" s="6"/>
      <c r="Q3936" s="6"/>
      <c r="R3936" s="6"/>
      <c r="S3936" s="6"/>
      <c r="T3936" s="6"/>
      <c r="U3936" s="6"/>
      <c r="V3936" s="6"/>
    </row>
    <row r="3937" spans="2:22" s="77" customFormat="1" x14ac:dyDescent="0.2">
      <c r="B3937" s="128"/>
      <c r="E3937" s="78"/>
      <c r="F3937" s="166"/>
      <c r="G3937" s="78"/>
      <c r="H3937" s="161"/>
      <c r="I3937" s="161"/>
      <c r="J3937" s="161"/>
      <c r="K3937" s="78"/>
      <c r="L3937" s="78"/>
      <c r="M3937" s="78"/>
      <c r="N3937" s="78"/>
      <c r="O3937" s="78"/>
      <c r="P3937" s="6"/>
      <c r="Q3937" s="6"/>
      <c r="R3937" s="6"/>
      <c r="S3937" s="6"/>
      <c r="T3937" s="6"/>
      <c r="U3937" s="6"/>
      <c r="V3937" s="6"/>
    </row>
    <row r="3938" spans="2:22" s="77" customFormat="1" x14ac:dyDescent="0.2">
      <c r="B3938" s="128"/>
      <c r="E3938" s="78"/>
      <c r="F3938" s="166"/>
      <c r="G3938" s="78"/>
      <c r="H3938" s="161"/>
      <c r="I3938" s="161"/>
      <c r="J3938" s="161"/>
      <c r="K3938" s="78"/>
      <c r="L3938" s="78"/>
      <c r="M3938" s="78"/>
      <c r="N3938" s="78"/>
      <c r="O3938" s="78"/>
      <c r="P3938" s="6"/>
      <c r="Q3938" s="6"/>
      <c r="R3938" s="6"/>
      <c r="S3938" s="6"/>
      <c r="T3938" s="6"/>
      <c r="U3938" s="6"/>
      <c r="V3938" s="6"/>
    </row>
    <row r="3939" spans="2:22" s="77" customFormat="1" x14ac:dyDescent="0.2">
      <c r="B3939" s="128"/>
      <c r="E3939" s="78"/>
      <c r="F3939" s="166"/>
      <c r="G3939" s="78"/>
      <c r="H3939" s="161"/>
      <c r="I3939" s="161"/>
      <c r="J3939" s="161"/>
      <c r="K3939" s="78"/>
      <c r="L3939" s="78"/>
      <c r="M3939" s="78"/>
      <c r="N3939" s="78"/>
      <c r="O3939" s="78"/>
      <c r="P3939" s="6"/>
      <c r="Q3939" s="6"/>
      <c r="R3939" s="6"/>
      <c r="S3939" s="6"/>
      <c r="T3939" s="6"/>
      <c r="U3939" s="6"/>
      <c r="V3939" s="6"/>
    </row>
    <row r="3940" spans="2:22" s="77" customFormat="1" x14ac:dyDescent="0.2">
      <c r="B3940" s="128"/>
      <c r="E3940" s="78"/>
      <c r="F3940" s="166"/>
      <c r="G3940" s="78"/>
      <c r="H3940" s="161"/>
      <c r="I3940" s="161"/>
      <c r="J3940" s="161"/>
      <c r="K3940" s="78"/>
      <c r="L3940" s="78"/>
      <c r="M3940" s="78"/>
      <c r="N3940" s="78"/>
      <c r="O3940" s="78"/>
      <c r="P3940" s="6"/>
      <c r="Q3940" s="6"/>
      <c r="R3940" s="6"/>
      <c r="S3940" s="6"/>
      <c r="T3940" s="6"/>
      <c r="U3940" s="6"/>
      <c r="V3940" s="6"/>
    </row>
    <row r="3941" spans="2:22" s="77" customFormat="1" x14ac:dyDescent="0.2">
      <c r="B3941" s="128"/>
      <c r="E3941" s="78"/>
      <c r="F3941" s="166"/>
      <c r="G3941" s="78"/>
      <c r="H3941" s="161"/>
      <c r="I3941" s="161"/>
      <c r="J3941" s="161"/>
      <c r="K3941" s="78"/>
      <c r="L3941" s="78"/>
      <c r="M3941" s="78"/>
      <c r="N3941" s="78"/>
      <c r="O3941" s="78"/>
      <c r="P3941" s="6"/>
      <c r="Q3941" s="6"/>
      <c r="R3941" s="6"/>
      <c r="S3941" s="6"/>
      <c r="T3941" s="6"/>
      <c r="U3941" s="6"/>
      <c r="V3941" s="6"/>
    </row>
    <row r="3942" spans="2:22" s="77" customFormat="1" x14ac:dyDescent="0.2">
      <c r="B3942" s="128"/>
      <c r="E3942" s="78"/>
      <c r="F3942" s="166"/>
      <c r="G3942" s="78"/>
      <c r="H3942" s="161"/>
      <c r="I3942" s="161"/>
      <c r="J3942" s="161"/>
      <c r="K3942" s="78"/>
      <c r="L3942" s="78"/>
      <c r="M3942" s="78"/>
      <c r="N3942" s="78"/>
      <c r="O3942" s="78"/>
      <c r="P3942" s="6"/>
      <c r="Q3942" s="6"/>
      <c r="R3942" s="6"/>
      <c r="S3942" s="6"/>
      <c r="T3942" s="6"/>
      <c r="U3942" s="6"/>
      <c r="V3942" s="6"/>
    </row>
    <row r="3943" spans="2:22" s="77" customFormat="1" x14ac:dyDescent="0.2">
      <c r="B3943" s="128"/>
      <c r="E3943" s="78"/>
      <c r="F3943" s="166"/>
      <c r="G3943" s="78"/>
      <c r="H3943" s="161"/>
      <c r="I3943" s="161"/>
      <c r="J3943" s="161"/>
      <c r="K3943" s="78"/>
      <c r="L3943" s="78"/>
      <c r="M3943" s="78"/>
      <c r="N3943" s="78"/>
      <c r="O3943" s="78"/>
      <c r="P3943" s="6"/>
      <c r="Q3943" s="6"/>
      <c r="R3943" s="6"/>
      <c r="S3943" s="6"/>
      <c r="T3943" s="6"/>
      <c r="U3943" s="6"/>
      <c r="V3943" s="6"/>
    </row>
    <row r="3944" spans="2:22" s="77" customFormat="1" x14ac:dyDescent="0.2">
      <c r="B3944" s="128"/>
      <c r="E3944" s="78"/>
      <c r="F3944" s="166"/>
      <c r="G3944" s="78"/>
      <c r="H3944" s="161"/>
      <c r="I3944" s="161"/>
      <c r="J3944" s="161"/>
      <c r="K3944" s="78"/>
      <c r="L3944" s="78"/>
      <c r="M3944" s="78"/>
      <c r="N3944" s="78"/>
      <c r="O3944" s="78"/>
      <c r="P3944" s="6"/>
      <c r="Q3944" s="6"/>
      <c r="R3944" s="6"/>
      <c r="S3944" s="6"/>
      <c r="T3944" s="6"/>
      <c r="U3944" s="6"/>
      <c r="V3944" s="6"/>
    </row>
    <row r="3945" spans="2:22" s="77" customFormat="1" x14ac:dyDescent="0.2">
      <c r="B3945" s="128"/>
      <c r="E3945" s="78"/>
      <c r="F3945" s="166"/>
      <c r="G3945" s="78"/>
      <c r="H3945" s="161"/>
      <c r="I3945" s="161"/>
      <c r="J3945" s="161"/>
      <c r="K3945" s="78"/>
      <c r="L3945" s="78"/>
      <c r="M3945" s="78"/>
      <c r="N3945" s="78"/>
      <c r="O3945" s="78"/>
      <c r="P3945" s="6"/>
      <c r="Q3945" s="6"/>
      <c r="R3945" s="6"/>
      <c r="S3945" s="6"/>
      <c r="T3945" s="6"/>
      <c r="U3945" s="6"/>
      <c r="V3945" s="6"/>
    </row>
    <row r="3946" spans="2:22" s="77" customFormat="1" x14ac:dyDescent="0.2">
      <c r="B3946" s="128"/>
      <c r="E3946" s="78"/>
      <c r="F3946" s="166"/>
      <c r="G3946" s="78"/>
      <c r="H3946" s="161"/>
      <c r="I3946" s="161"/>
      <c r="J3946" s="161"/>
      <c r="K3946" s="78"/>
      <c r="L3946" s="78"/>
      <c r="M3946" s="78"/>
      <c r="N3946" s="78"/>
      <c r="O3946" s="78"/>
      <c r="P3946" s="6"/>
      <c r="Q3946" s="6"/>
      <c r="R3946" s="6"/>
      <c r="S3946" s="6"/>
      <c r="T3946" s="6"/>
      <c r="U3946" s="6"/>
      <c r="V3946" s="6"/>
    </row>
    <row r="3947" spans="2:22" s="77" customFormat="1" x14ac:dyDescent="0.2">
      <c r="B3947" s="128"/>
      <c r="E3947" s="78"/>
      <c r="F3947" s="166"/>
      <c r="G3947" s="78"/>
      <c r="H3947" s="161"/>
      <c r="I3947" s="161"/>
      <c r="J3947" s="161"/>
      <c r="K3947" s="78"/>
      <c r="L3947" s="78"/>
      <c r="M3947" s="78"/>
      <c r="N3947" s="78"/>
      <c r="O3947" s="78"/>
      <c r="P3947" s="6"/>
      <c r="Q3947" s="6"/>
      <c r="R3947" s="6"/>
      <c r="S3947" s="6"/>
      <c r="T3947" s="6"/>
      <c r="U3947" s="6"/>
      <c r="V3947" s="6"/>
    </row>
    <row r="3948" spans="2:22" s="77" customFormat="1" x14ac:dyDescent="0.2">
      <c r="B3948" s="128"/>
      <c r="E3948" s="78"/>
      <c r="F3948" s="166"/>
      <c r="G3948" s="78"/>
      <c r="H3948" s="161"/>
      <c r="I3948" s="161"/>
      <c r="J3948" s="161"/>
      <c r="K3948" s="78"/>
      <c r="L3948" s="78"/>
      <c r="M3948" s="78"/>
      <c r="N3948" s="78"/>
      <c r="O3948" s="78"/>
      <c r="P3948" s="6"/>
      <c r="Q3948" s="6"/>
      <c r="R3948" s="6"/>
      <c r="S3948" s="6"/>
      <c r="T3948" s="6"/>
      <c r="U3948" s="6"/>
      <c r="V3948" s="6"/>
    </row>
    <row r="3949" spans="2:22" s="77" customFormat="1" x14ac:dyDescent="0.2">
      <c r="B3949" s="128"/>
      <c r="E3949" s="78"/>
      <c r="F3949" s="166"/>
      <c r="G3949" s="78"/>
      <c r="H3949" s="161"/>
      <c r="I3949" s="161"/>
      <c r="J3949" s="161"/>
      <c r="K3949" s="78"/>
      <c r="L3949" s="78"/>
      <c r="M3949" s="78"/>
      <c r="N3949" s="78"/>
      <c r="O3949" s="78"/>
      <c r="P3949" s="6"/>
      <c r="Q3949" s="6"/>
      <c r="R3949" s="6"/>
      <c r="S3949" s="6"/>
      <c r="T3949" s="6"/>
      <c r="U3949" s="6"/>
      <c r="V3949" s="6"/>
    </row>
    <row r="3950" spans="2:22" s="77" customFormat="1" x14ac:dyDescent="0.2">
      <c r="B3950" s="128"/>
      <c r="E3950" s="78"/>
      <c r="F3950" s="166"/>
      <c r="G3950" s="78"/>
      <c r="H3950" s="161"/>
      <c r="I3950" s="161"/>
      <c r="J3950" s="161"/>
      <c r="K3950" s="78"/>
      <c r="L3950" s="78"/>
      <c r="M3950" s="78"/>
      <c r="N3950" s="78"/>
      <c r="O3950" s="78"/>
      <c r="P3950" s="6"/>
      <c r="Q3950" s="6"/>
      <c r="R3950" s="6"/>
      <c r="S3950" s="6"/>
      <c r="T3950" s="6"/>
      <c r="U3950" s="6"/>
      <c r="V3950" s="6"/>
    </row>
    <row r="3951" spans="2:22" s="77" customFormat="1" x14ac:dyDescent="0.2">
      <c r="B3951" s="128"/>
      <c r="E3951" s="78"/>
      <c r="F3951" s="166"/>
      <c r="G3951" s="78"/>
      <c r="H3951" s="161"/>
      <c r="I3951" s="161"/>
      <c r="J3951" s="161"/>
      <c r="K3951" s="78"/>
      <c r="L3951" s="78"/>
      <c r="M3951" s="78"/>
      <c r="N3951" s="78"/>
      <c r="O3951" s="78"/>
      <c r="P3951" s="6"/>
      <c r="Q3951" s="6"/>
      <c r="R3951" s="6"/>
      <c r="S3951" s="6"/>
      <c r="T3951" s="6"/>
      <c r="U3951" s="6"/>
      <c r="V3951" s="6"/>
    </row>
    <row r="3952" spans="2:22" s="77" customFormat="1" x14ac:dyDescent="0.2">
      <c r="B3952" s="128"/>
      <c r="E3952" s="78"/>
      <c r="F3952" s="166"/>
      <c r="G3952" s="78"/>
      <c r="H3952" s="161"/>
      <c r="I3952" s="161"/>
      <c r="J3952" s="161"/>
      <c r="K3952" s="78"/>
      <c r="L3952" s="78"/>
      <c r="M3952" s="78"/>
      <c r="N3952" s="78"/>
      <c r="O3952" s="78"/>
      <c r="P3952" s="6"/>
      <c r="Q3952" s="6"/>
      <c r="R3952" s="6"/>
      <c r="S3952" s="6"/>
      <c r="T3952" s="6"/>
      <c r="U3952" s="6"/>
      <c r="V3952" s="6"/>
    </row>
    <row r="3953" spans="2:22" s="77" customFormat="1" x14ac:dyDescent="0.2">
      <c r="B3953" s="128"/>
      <c r="E3953" s="78"/>
      <c r="F3953" s="166"/>
      <c r="G3953" s="78"/>
      <c r="H3953" s="161"/>
      <c r="I3953" s="161"/>
      <c r="J3953" s="161"/>
      <c r="K3953" s="78"/>
      <c r="L3953" s="78"/>
      <c r="M3953" s="78"/>
      <c r="N3953" s="78"/>
      <c r="O3953" s="78"/>
      <c r="P3953" s="6"/>
      <c r="Q3953" s="6"/>
      <c r="R3953" s="6"/>
      <c r="S3953" s="6"/>
      <c r="T3953" s="6"/>
      <c r="U3953" s="6"/>
      <c r="V3953" s="6"/>
    </row>
    <row r="3954" spans="2:22" s="77" customFormat="1" x14ac:dyDescent="0.2">
      <c r="B3954" s="128"/>
      <c r="E3954" s="78"/>
      <c r="F3954" s="166"/>
      <c r="G3954" s="78"/>
      <c r="H3954" s="161"/>
      <c r="I3954" s="161"/>
      <c r="J3954" s="161"/>
      <c r="K3954" s="78"/>
      <c r="L3954" s="78"/>
      <c r="M3954" s="78"/>
      <c r="N3954" s="78"/>
      <c r="O3954" s="78"/>
      <c r="P3954" s="6"/>
      <c r="Q3954" s="6"/>
      <c r="R3954" s="6"/>
      <c r="S3954" s="6"/>
      <c r="T3954" s="6"/>
      <c r="U3954" s="6"/>
      <c r="V3954" s="6"/>
    </row>
    <row r="3955" spans="2:22" s="77" customFormat="1" x14ac:dyDescent="0.2">
      <c r="B3955" s="128"/>
      <c r="E3955" s="78"/>
      <c r="F3955" s="166"/>
      <c r="G3955" s="78"/>
      <c r="H3955" s="161"/>
      <c r="I3955" s="161"/>
      <c r="J3955" s="161"/>
      <c r="K3955" s="78"/>
      <c r="L3955" s="78"/>
      <c r="M3955" s="78"/>
      <c r="N3955" s="78"/>
      <c r="O3955" s="78"/>
      <c r="P3955" s="6"/>
      <c r="Q3955" s="6"/>
      <c r="R3955" s="6"/>
      <c r="S3955" s="6"/>
      <c r="T3955" s="6"/>
      <c r="U3955" s="6"/>
      <c r="V3955" s="6"/>
    </row>
    <row r="3956" spans="2:22" s="77" customFormat="1" x14ac:dyDescent="0.2">
      <c r="B3956" s="128"/>
      <c r="E3956" s="78"/>
      <c r="F3956" s="166"/>
      <c r="G3956" s="78"/>
      <c r="H3956" s="161"/>
      <c r="I3956" s="161"/>
      <c r="J3956" s="161"/>
      <c r="K3956" s="78"/>
      <c r="L3956" s="78"/>
      <c r="M3956" s="78"/>
      <c r="N3956" s="78"/>
      <c r="O3956" s="78"/>
      <c r="P3956" s="6"/>
      <c r="Q3956" s="6"/>
      <c r="R3956" s="6"/>
      <c r="S3956" s="6"/>
      <c r="T3956" s="6"/>
      <c r="U3956" s="6"/>
      <c r="V3956" s="6"/>
    </row>
    <row r="3957" spans="2:22" s="77" customFormat="1" x14ac:dyDescent="0.2">
      <c r="B3957" s="128"/>
      <c r="E3957" s="78"/>
      <c r="F3957" s="166"/>
      <c r="G3957" s="78"/>
      <c r="H3957" s="161"/>
      <c r="I3957" s="161"/>
      <c r="J3957" s="161"/>
      <c r="K3957" s="78"/>
      <c r="L3957" s="78"/>
      <c r="M3957" s="78"/>
      <c r="N3957" s="78"/>
      <c r="O3957" s="78"/>
      <c r="P3957" s="6"/>
      <c r="Q3957" s="6"/>
      <c r="R3957" s="6"/>
      <c r="S3957" s="6"/>
      <c r="T3957" s="6"/>
      <c r="U3957" s="6"/>
      <c r="V3957" s="6"/>
    </row>
    <row r="3958" spans="2:22" s="77" customFormat="1" x14ac:dyDescent="0.2">
      <c r="B3958" s="128"/>
      <c r="E3958" s="78"/>
      <c r="F3958" s="166"/>
      <c r="G3958" s="78"/>
      <c r="H3958" s="161"/>
      <c r="I3958" s="161"/>
      <c r="J3958" s="161"/>
      <c r="K3958" s="78"/>
      <c r="L3958" s="78"/>
      <c r="M3958" s="78"/>
      <c r="N3958" s="78"/>
      <c r="O3958" s="78"/>
      <c r="P3958" s="6"/>
      <c r="Q3958" s="6"/>
      <c r="R3958" s="6"/>
      <c r="S3958" s="6"/>
      <c r="T3958" s="6"/>
      <c r="U3958" s="6"/>
      <c r="V3958" s="6"/>
    </row>
    <row r="3959" spans="2:22" s="77" customFormat="1" x14ac:dyDescent="0.2">
      <c r="B3959" s="128"/>
      <c r="E3959" s="78"/>
      <c r="F3959" s="166"/>
      <c r="G3959" s="78"/>
      <c r="H3959" s="161"/>
      <c r="I3959" s="161"/>
      <c r="J3959" s="161"/>
      <c r="K3959" s="78"/>
      <c r="L3959" s="78"/>
      <c r="M3959" s="78"/>
      <c r="N3959" s="78"/>
      <c r="O3959" s="78"/>
      <c r="P3959" s="6"/>
      <c r="Q3959" s="6"/>
      <c r="R3959" s="6"/>
      <c r="S3959" s="6"/>
      <c r="T3959" s="6"/>
      <c r="U3959" s="6"/>
      <c r="V3959" s="6"/>
    </row>
    <row r="3960" spans="2:22" s="77" customFormat="1" x14ac:dyDescent="0.2">
      <c r="B3960" s="128"/>
      <c r="E3960" s="78"/>
      <c r="F3960" s="166"/>
      <c r="G3960" s="78"/>
      <c r="H3960" s="161"/>
      <c r="I3960" s="161"/>
      <c r="J3960" s="161"/>
      <c r="K3960" s="78"/>
      <c r="L3960" s="78"/>
      <c r="M3960" s="78"/>
      <c r="N3960" s="78"/>
      <c r="O3960" s="78"/>
      <c r="P3960" s="6"/>
      <c r="Q3960" s="6"/>
      <c r="R3960" s="6"/>
      <c r="S3960" s="6"/>
      <c r="T3960" s="6"/>
      <c r="U3960" s="6"/>
      <c r="V3960" s="6"/>
    </row>
    <row r="3961" spans="2:22" s="77" customFormat="1" x14ac:dyDescent="0.2">
      <c r="B3961" s="128"/>
      <c r="E3961" s="78"/>
      <c r="F3961" s="166"/>
      <c r="G3961" s="78"/>
      <c r="H3961" s="161"/>
      <c r="I3961" s="161"/>
      <c r="J3961" s="161"/>
      <c r="K3961" s="78"/>
      <c r="L3961" s="78"/>
      <c r="M3961" s="78"/>
      <c r="N3961" s="78"/>
      <c r="O3961" s="78"/>
      <c r="P3961" s="6"/>
      <c r="Q3961" s="6"/>
      <c r="R3961" s="6"/>
      <c r="S3961" s="6"/>
      <c r="T3961" s="6"/>
      <c r="U3961" s="6"/>
      <c r="V3961" s="6"/>
    </row>
    <row r="3962" spans="2:22" s="77" customFormat="1" x14ac:dyDescent="0.2">
      <c r="B3962" s="128"/>
      <c r="E3962" s="78"/>
      <c r="F3962" s="166"/>
      <c r="G3962" s="78"/>
      <c r="H3962" s="161"/>
      <c r="I3962" s="161"/>
      <c r="J3962" s="161"/>
      <c r="K3962" s="78"/>
      <c r="L3962" s="78"/>
      <c r="M3962" s="78"/>
      <c r="N3962" s="78"/>
      <c r="O3962" s="78"/>
      <c r="P3962" s="6"/>
      <c r="Q3962" s="6"/>
      <c r="R3962" s="6"/>
      <c r="S3962" s="6"/>
      <c r="T3962" s="6"/>
      <c r="U3962" s="6"/>
      <c r="V3962" s="6"/>
    </row>
    <row r="3963" spans="2:22" s="77" customFormat="1" x14ac:dyDescent="0.2">
      <c r="B3963" s="128"/>
      <c r="E3963" s="78"/>
      <c r="F3963" s="166"/>
      <c r="G3963" s="78"/>
      <c r="H3963" s="161"/>
      <c r="I3963" s="161"/>
      <c r="J3963" s="161"/>
      <c r="K3963" s="78"/>
      <c r="L3963" s="78"/>
      <c r="M3963" s="78"/>
      <c r="N3963" s="78"/>
      <c r="O3963" s="78"/>
      <c r="P3963" s="6"/>
      <c r="Q3963" s="6"/>
      <c r="R3963" s="6"/>
      <c r="S3963" s="6"/>
      <c r="T3963" s="6"/>
      <c r="U3963" s="6"/>
      <c r="V3963" s="6"/>
    </row>
    <row r="3964" spans="2:22" s="77" customFormat="1" x14ac:dyDescent="0.2">
      <c r="B3964" s="128"/>
      <c r="E3964" s="78"/>
      <c r="F3964" s="166"/>
      <c r="G3964" s="78"/>
      <c r="H3964" s="161"/>
      <c r="I3964" s="161"/>
      <c r="J3964" s="161"/>
      <c r="K3964" s="78"/>
      <c r="L3964" s="78"/>
      <c r="M3964" s="78"/>
      <c r="N3964" s="78"/>
      <c r="O3964" s="78"/>
      <c r="P3964" s="6"/>
      <c r="Q3964" s="6"/>
      <c r="R3964" s="6"/>
      <c r="S3964" s="6"/>
      <c r="T3964" s="6"/>
      <c r="U3964" s="6"/>
      <c r="V3964" s="6"/>
    </row>
    <row r="3965" spans="2:22" s="77" customFormat="1" x14ac:dyDescent="0.2">
      <c r="B3965" s="128"/>
      <c r="E3965" s="78"/>
      <c r="F3965" s="166"/>
      <c r="G3965" s="78"/>
      <c r="H3965" s="161"/>
      <c r="I3965" s="161"/>
      <c r="J3965" s="161"/>
      <c r="K3965" s="78"/>
      <c r="L3965" s="78"/>
      <c r="M3965" s="78"/>
      <c r="N3965" s="78"/>
      <c r="O3965" s="78"/>
      <c r="P3965" s="6"/>
      <c r="Q3965" s="6"/>
      <c r="R3965" s="6"/>
      <c r="S3965" s="6"/>
      <c r="T3965" s="6"/>
      <c r="U3965" s="6"/>
      <c r="V3965" s="6"/>
    </row>
    <row r="3966" spans="2:22" s="77" customFormat="1" x14ac:dyDescent="0.2">
      <c r="B3966" s="128"/>
      <c r="E3966" s="78"/>
      <c r="F3966" s="166"/>
      <c r="G3966" s="78"/>
      <c r="H3966" s="161"/>
      <c r="I3966" s="161"/>
      <c r="J3966" s="161"/>
      <c r="K3966" s="78"/>
      <c r="L3966" s="78"/>
      <c r="M3966" s="78"/>
      <c r="N3966" s="78"/>
      <c r="O3966" s="78"/>
      <c r="P3966" s="6"/>
      <c r="Q3966" s="6"/>
      <c r="R3966" s="6"/>
      <c r="S3966" s="6"/>
      <c r="T3966" s="6"/>
      <c r="U3966" s="6"/>
      <c r="V3966" s="6"/>
    </row>
    <row r="3967" spans="2:22" s="77" customFormat="1" x14ac:dyDescent="0.2">
      <c r="B3967" s="128"/>
      <c r="E3967" s="78"/>
      <c r="F3967" s="166"/>
      <c r="G3967" s="78"/>
      <c r="H3967" s="161"/>
      <c r="I3967" s="161"/>
      <c r="J3967" s="161"/>
      <c r="K3967" s="78"/>
      <c r="L3967" s="78"/>
      <c r="M3967" s="78"/>
      <c r="N3967" s="78"/>
      <c r="O3967" s="78"/>
      <c r="P3967" s="6"/>
      <c r="Q3967" s="6"/>
      <c r="R3967" s="6"/>
      <c r="S3967" s="6"/>
      <c r="T3967" s="6"/>
      <c r="U3967" s="6"/>
      <c r="V3967" s="6"/>
    </row>
    <row r="3968" spans="2:22" s="77" customFormat="1" x14ac:dyDescent="0.2">
      <c r="B3968" s="128"/>
      <c r="E3968" s="78"/>
      <c r="F3968" s="166"/>
      <c r="G3968" s="78"/>
      <c r="H3968" s="161"/>
      <c r="I3968" s="161"/>
      <c r="J3968" s="161"/>
      <c r="K3968" s="78"/>
      <c r="L3968" s="78"/>
      <c r="M3968" s="78"/>
      <c r="N3968" s="78"/>
      <c r="O3968" s="78"/>
      <c r="P3968" s="6"/>
      <c r="Q3968" s="6"/>
      <c r="R3968" s="6"/>
      <c r="S3968" s="6"/>
      <c r="T3968" s="6"/>
      <c r="U3968" s="6"/>
      <c r="V3968" s="6"/>
    </row>
    <row r="3969" spans="2:22" s="77" customFormat="1" x14ac:dyDescent="0.2">
      <c r="B3969" s="128"/>
      <c r="E3969" s="78"/>
      <c r="F3969" s="166"/>
      <c r="G3969" s="78"/>
      <c r="H3969" s="161"/>
      <c r="I3969" s="161"/>
      <c r="J3969" s="161"/>
      <c r="K3969" s="78"/>
      <c r="L3969" s="78"/>
      <c r="M3969" s="78"/>
      <c r="N3969" s="78"/>
      <c r="O3969" s="78"/>
      <c r="P3969" s="6"/>
      <c r="Q3969" s="6"/>
      <c r="R3969" s="6"/>
      <c r="S3969" s="6"/>
      <c r="T3969" s="6"/>
      <c r="U3969" s="6"/>
      <c r="V3969" s="6"/>
    </row>
    <row r="3970" spans="2:22" s="77" customFormat="1" x14ac:dyDescent="0.2">
      <c r="B3970" s="128"/>
      <c r="E3970" s="78"/>
      <c r="F3970" s="166"/>
      <c r="G3970" s="78"/>
      <c r="H3970" s="161"/>
      <c r="I3970" s="161"/>
      <c r="J3970" s="161"/>
      <c r="K3970" s="78"/>
      <c r="L3970" s="78"/>
      <c r="M3970" s="78"/>
      <c r="N3970" s="78"/>
      <c r="O3970" s="78"/>
      <c r="P3970" s="6"/>
      <c r="Q3970" s="6"/>
      <c r="R3970" s="6"/>
      <c r="S3970" s="6"/>
      <c r="T3970" s="6"/>
      <c r="U3970" s="6"/>
      <c r="V3970" s="6"/>
    </row>
    <row r="3971" spans="2:22" s="77" customFormat="1" x14ac:dyDescent="0.2">
      <c r="B3971" s="128"/>
      <c r="E3971" s="78"/>
      <c r="F3971" s="166"/>
      <c r="G3971" s="78"/>
      <c r="H3971" s="161"/>
      <c r="I3971" s="161"/>
      <c r="J3971" s="161"/>
      <c r="K3971" s="78"/>
      <c r="L3971" s="78"/>
      <c r="M3971" s="78"/>
      <c r="N3971" s="78"/>
      <c r="O3971" s="78"/>
      <c r="P3971" s="6"/>
      <c r="Q3971" s="6"/>
      <c r="R3971" s="6"/>
      <c r="S3971" s="6"/>
      <c r="T3971" s="6"/>
      <c r="U3971" s="6"/>
      <c r="V3971" s="6"/>
    </row>
    <row r="3972" spans="2:22" s="77" customFormat="1" x14ac:dyDescent="0.2">
      <c r="B3972" s="128"/>
      <c r="E3972" s="78"/>
      <c r="F3972" s="166"/>
      <c r="G3972" s="78"/>
      <c r="H3972" s="161"/>
      <c r="I3972" s="161"/>
      <c r="J3972" s="161"/>
      <c r="K3972" s="78"/>
      <c r="L3972" s="78"/>
      <c r="M3972" s="78"/>
      <c r="N3972" s="78"/>
      <c r="O3972" s="78"/>
      <c r="P3972" s="6"/>
      <c r="Q3972" s="6"/>
      <c r="R3972" s="6"/>
      <c r="S3972" s="6"/>
      <c r="T3972" s="6"/>
      <c r="U3972" s="6"/>
      <c r="V3972" s="6"/>
    </row>
    <row r="3973" spans="2:22" s="77" customFormat="1" x14ac:dyDescent="0.2">
      <c r="B3973" s="128"/>
      <c r="E3973" s="78"/>
      <c r="F3973" s="166"/>
      <c r="G3973" s="78"/>
      <c r="H3973" s="161"/>
      <c r="I3973" s="161"/>
      <c r="J3973" s="161"/>
      <c r="K3973" s="78"/>
      <c r="L3973" s="78"/>
      <c r="M3973" s="78"/>
      <c r="N3973" s="78"/>
      <c r="O3973" s="78"/>
      <c r="P3973" s="6"/>
      <c r="Q3973" s="6"/>
      <c r="R3973" s="6"/>
      <c r="S3973" s="6"/>
      <c r="T3973" s="6"/>
      <c r="U3973" s="6"/>
      <c r="V3973" s="6"/>
    </row>
    <row r="3974" spans="2:22" s="77" customFormat="1" x14ac:dyDescent="0.2">
      <c r="B3974" s="128"/>
      <c r="E3974" s="78"/>
      <c r="F3974" s="166"/>
      <c r="G3974" s="78"/>
      <c r="H3974" s="161"/>
      <c r="I3974" s="161"/>
      <c r="J3974" s="161"/>
      <c r="K3974" s="78"/>
      <c r="L3974" s="78"/>
      <c r="M3974" s="78"/>
      <c r="N3974" s="78"/>
      <c r="O3974" s="78"/>
      <c r="P3974" s="6"/>
      <c r="Q3974" s="6"/>
      <c r="R3974" s="6"/>
      <c r="S3974" s="6"/>
      <c r="T3974" s="6"/>
      <c r="U3974" s="6"/>
      <c r="V3974" s="6"/>
    </row>
    <row r="3975" spans="2:22" s="77" customFormat="1" x14ac:dyDescent="0.2">
      <c r="B3975" s="128"/>
      <c r="E3975" s="78"/>
      <c r="F3975" s="166"/>
      <c r="G3975" s="78"/>
      <c r="H3975" s="161"/>
      <c r="I3975" s="161"/>
      <c r="J3975" s="161"/>
      <c r="K3975" s="78"/>
      <c r="L3975" s="78"/>
      <c r="M3975" s="78"/>
      <c r="N3975" s="78"/>
      <c r="O3975" s="78"/>
      <c r="P3975" s="6"/>
      <c r="Q3975" s="6"/>
      <c r="R3975" s="6"/>
      <c r="S3975" s="6"/>
      <c r="T3975" s="6"/>
      <c r="U3975" s="6"/>
      <c r="V3975" s="6"/>
    </row>
    <row r="3976" spans="2:22" s="77" customFormat="1" x14ac:dyDescent="0.2">
      <c r="B3976" s="128"/>
      <c r="E3976" s="78"/>
      <c r="F3976" s="166"/>
      <c r="G3976" s="78"/>
      <c r="H3976" s="161"/>
      <c r="I3976" s="161"/>
      <c r="J3976" s="161"/>
      <c r="K3976" s="78"/>
      <c r="L3976" s="78"/>
      <c r="M3976" s="78"/>
      <c r="N3976" s="78"/>
      <c r="O3976" s="78"/>
      <c r="P3976" s="6"/>
      <c r="Q3976" s="6"/>
      <c r="R3976" s="6"/>
      <c r="S3976" s="6"/>
      <c r="T3976" s="6"/>
      <c r="U3976" s="6"/>
      <c r="V3976" s="6"/>
    </row>
    <row r="3977" spans="2:22" s="77" customFormat="1" x14ac:dyDescent="0.2">
      <c r="B3977" s="128"/>
      <c r="E3977" s="78"/>
      <c r="F3977" s="166"/>
      <c r="G3977" s="78"/>
      <c r="H3977" s="161"/>
      <c r="I3977" s="161"/>
      <c r="J3977" s="161"/>
      <c r="K3977" s="78"/>
      <c r="L3977" s="78"/>
      <c r="M3977" s="78"/>
      <c r="N3977" s="78"/>
      <c r="O3977" s="78"/>
      <c r="P3977" s="6"/>
      <c r="Q3977" s="6"/>
      <c r="R3977" s="6"/>
      <c r="S3977" s="6"/>
      <c r="T3977" s="6"/>
      <c r="U3977" s="6"/>
      <c r="V3977" s="6"/>
    </row>
    <row r="3978" spans="2:22" s="77" customFormat="1" x14ac:dyDescent="0.2">
      <c r="B3978" s="128"/>
      <c r="E3978" s="78"/>
      <c r="F3978" s="166"/>
      <c r="G3978" s="78"/>
      <c r="H3978" s="161"/>
      <c r="I3978" s="161"/>
      <c r="J3978" s="161"/>
      <c r="K3978" s="78"/>
      <c r="L3978" s="78"/>
      <c r="M3978" s="78"/>
      <c r="N3978" s="78"/>
      <c r="O3978" s="78"/>
      <c r="P3978" s="6"/>
      <c r="Q3978" s="6"/>
      <c r="R3978" s="6"/>
      <c r="S3978" s="6"/>
      <c r="T3978" s="6"/>
      <c r="U3978" s="6"/>
      <c r="V3978" s="6"/>
    </row>
    <row r="3979" spans="2:22" s="77" customFormat="1" x14ac:dyDescent="0.2">
      <c r="B3979" s="128"/>
      <c r="E3979" s="78"/>
      <c r="F3979" s="166"/>
      <c r="G3979" s="78"/>
      <c r="H3979" s="161"/>
      <c r="I3979" s="161"/>
      <c r="J3979" s="161"/>
      <c r="K3979" s="78"/>
      <c r="L3979" s="78"/>
      <c r="M3979" s="78"/>
      <c r="N3979" s="78"/>
      <c r="O3979" s="78"/>
      <c r="P3979" s="6"/>
      <c r="Q3979" s="6"/>
      <c r="R3979" s="6"/>
      <c r="S3979" s="6"/>
      <c r="T3979" s="6"/>
      <c r="U3979" s="6"/>
      <c r="V3979" s="6"/>
    </row>
    <row r="3980" spans="2:22" s="77" customFormat="1" x14ac:dyDescent="0.2">
      <c r="B3980" s="128"/>
      <c r="E3980" s="78"/>
      <c r="F3980" s="166"/>
      <c r="G3980" s="78"/>
      <c r="H3980" s="161"/>
      <c r="I3980" s="161"/>
      <c r="J3980" s="161"/>
      <c r="K3980" s="78"/>
      <c r="L3980" s="78"/>
      <c r="M3980" s="78"/>
      <c r="N3980" s="78"/>
      <c r="O3980" s="78"/>
      <c r="P3980" s="6"/>
      <c r="Q3980" s="6"/>
      <c r="R3980" s="6"/>
      <c r="S3980" s="6"/>
      <c r="T3980" s="6"/>
      <c r="U3980" s="6"/>
      <c r="V3980" s="6"/>
    </row>
    <row r="3981" spans="2:22" s="77" customFormat="1" x14ac:dyDescent="0.2">
      <c r="B3981" s="128"/>
      <c r="E3981" s="78"/>
      <c r="F3981" s="166"/>
      <c r="G3981" s="78"/>
      <c r="H3981" s="161"/>
      <c r="I3981" s="161"/>
      <c r="J3981" s="161"/>
      <c r="K3981" s="78"/>
      <c r="L3981" s="78"/>
      <c r="M3981" s="78"/>
      <c r="N3981" s="78"/>
      <c r="O3981" s="78"/>
      <c r="P3981" s="6"/>
      <c r="Q3981" s="6"/>
      <c r="R3981" s="6"/>
      <c r="S3981" s="6"/>
      <c r="T3981" s="6"/>
      <c r="U3981" s="6"/>
      <c r="V3981" s="6"/>
    </row>
    <row r="3982" spans="2:22" s="77" customFormat="1" x14ac:dyDescent="0.2">
      <c r="B3982" s="128"/>
      <c r="E3982" s="78"/>
      <c r="F3982" s="166"/>
      <c r="G3982" s="78"/>
      <c r="H3982" s="161"/>
      <c r="I3982" s="161"/>
      <c r="J3982" s="161"/>
      <c r="K3982" s="78"/>
      <c r="L3982" s="78"/>
      <c r="M3982" s="78"/>
      <c r="N3982" s="78"/>
      <c r="O3982" s="78"/>
      <c r="P3982" s="6"/>
      <c r="Q3982" s="6"/>
      <c r="R3982" s="6"/>
      <c r="S3982" s="6"/>
      <c r="T3982" s="6"/>
      <c r="U3982" s="6"/>
      <c r="V3982" s="6"/>
    </row>
    <row r="3983" spans="2:22" s="77" customFormat="1" x14ac:dyDescent="0.2">
      <c r="B3983" s="128"/>
      <c r="E3983" s="78"/>
      <c r="F3983" s="166"/>
      <c r="G3983" s="78"/>
      <c r="H3983" s="161"/>
      <c r="I3983" s="161"/>
      <c r="J3983" s="161"/>
      <c r="K3983" s="78"/>
      <c r="L3983" s="78"/>
      <c r="M3983" s="78"/>
      <c r="N3983" s="78"/>
      <c r="O3983" s="78"/>
      <c r="P3983" s="6"/>
      <c r="Q3983" s="6"/>
      <c r="R3983" s="6"/>
      <c r="S3983" s="6"/>
      <c r="T3983" s="6"/>
      <c r="U3983" s="6"/>
      <c r="V3983" s="6"/>
    </row>
    <row r="3984" spans="2:22" s="77" customFormat="1" x14ac:dyDescent="0.2">
      <c r="B3984" s="128"/>
      <c r="E3984" s="78"/>
      <c r="F3984" s="166"/>
      <c r="G3984" s="78"/>
      <c r="H3984" s="161"/>
      <c r="I3984" s="161"/>
      <c r="J3984" s="161"/>
      <c r="K3984" s="78"/>
      <c r="L3984" s="78"/>
      <c r="M3984" s="78"/>
      <c r="N3984" s="78"/>
      <c r="O3984" s="78"/>
      <c r="P3984" s="6"/>
      <c r="Q3984" s="6"/>
      <c r="R3984" s="6"/>
      <c r="S3984" s="6"/>
      <c r="T3984" s="6"/>
      <c r="U3984" s="6"/>
      <c r="V3984" s="6"/>
    </row>
    <row r="3985" spans="2:22" s="77" customFormat="1" x14ac:dyDescent="0.2">
      <c r="B3985" s="128"/>
      <c r="E3985" s="78"/>
      <c r="F3985" s="166"/>
      <c r="G3985" s="78"/>
      <c r="H3985" s="161"/>
      <c r="I3985" s="161"/>
      <c r="J3985" s="161"/>
      <c r="K3985" s="78"/>
      <c r="L3985" s="78"/>
      <c r="M3985" s="78"/>
      <c r="N3985" s="78"/>
      <c r="O3985" s="78"/>
      <c r="P3985" s="6"/>
      <c r="Q3985" s="6"/>
      <c r="R3985" s="6"/>
      <c r="S3985" s="6"/>
      <c r="T3985" s="6"/>
      <c r="U3985" s="6"/>
      <c r="V3985" s="6"/>
    </row>
    <row r="3986" spans="2:22" s="77" customFormat="1" x14ac:dyDescent="0.2">
      <c r="B3986" s="128"/>
      <c r="E3986" s="78"/>
      <c r="F3986" s="166"/>
      <c r="G3986" s="78"/>
      <c r="H3986" s="161"/>
      <c r="I3986" s="161"/>
      <c r="J3986" s="161"/>
      <c r="K3986" s="78"/>
      <c r="L3986" s="78"/>
      <c r="M3986" s="78"/>
      <c r="N3986" s="78"/>
      <c r="O3986" s="78"/>
      <c r="P3986" s="6"/>
      <c r="Q3986" s="6"/>
      <c r="R3986" s="6"/>
      <c r="S3986" s="6"/>
      <c r="T3986" s="6"/>
      <c r="U3986" s="6"/>
      <c r="V3986" s="6"/>
    </row>
    <row r="3987" spans="2:22" s="77" customFormat="1" x14ac:dyDescent="0.2">
      <c r="B3987" s="128"/>
      <c r="E3987" s="78"/>
      <c r="F3987" s="166"/>
      <c r="G3987" s="78"/>
      <c r="H3987" s="161"/>
      <c r="I3987" s="161"/>
      <c r="J3987" s="161"/>
      <c r="K3987" s="78"/>
      <c r="L3987" s="78"/>
      <c r="M3987" s="78"/>
      <c r="N3987" s="78"/>
      <c r="O3987" s="78"/>
      <c r="P3987" s="6"/>
      <c r="Q3987" s="6"/>
      <c r="R3987" s="6"/>
      <c r="S3987" s="6"/>
      <c r="T3987" s="6"/>
      <c r="U3987" s="6"/>
      <c r="V3987" s="6"/>
    </row>
    <row r="3988" spans="2:22" s="77" customFormat="1" x14ac:dyDescent="0.2">
      <c r="B3988" s="128"/>
      <c r="E3988" s="78"/>
      <c r="F3988" s="166"/>
      <c r="G3988" s="78"/>
      <c r="H3988" s="161"/>
      <c r="I3988" s="161"/>
      <c r="J3988" s="161"/>
      <c r="K3988" s="78"/>
      <c r="L3988" s="78"/>
      <c r="M3988" s="78"/>
      <c r="N3988" s="78"/>
      <c r="O3988" s="78"/>
      <c r="P3988" s="6"/>
      <c r="Q3988" s="6"/>
      <c r="R3988" s="6"/>
      <c r="S3988" s="6"/>
      <c r="T3988" s="6"/>
      <c r="U3988" s="6"/>
      <c r="V3988" s="6"/>
    </row>
    <row r="3989" spans="2:22" s="77" customFormat="1" x14ac:dyDescent="0.2">
      <c r="B3989" s="128"/>
      <c r="E3989" s="78"/>
      <c r="F3989" s="166"/>
      <c r="G3989" s="78"/>
      <c r="H3989" s="161"/>
      <c r="I3989" s="161"/>
      <c r="J3989" s="161"/>
      <c r="K3989" s="78"/>
      <c r="L3989" s="78"/>
      <c r="M3989" s="78"/>
      <c r="N3989" s="78"/>
      <c r="O3989" s="78"/>
      <c r="P3989" s="6"/>
      <c r="Q3989" s="6"/>
      <c r="R3989" s="6"/>
      <c r="S3989" s="6"/>
      <c r="T3989" s="6"/>
      <c r="U3989" s="6"/>
      <c r="V3989" s="6"/>
    </row>
    <row r="3990" spans="2:22" s="77" customFormat="1" x14ac:dyDescent="0.2">
      <c r="B3990" s="128"/>
      <c r="E3990" s="78"/>
      <c r="F3990" s="166"/>
      <c r="G3990" s="78"/>
      <c r="H3990" s="161"/>
      <c r="I3990" s="161"/>
      <c r="J3990" s="161"/>
      <c r="K3990" s="78"/>
      <c r="L3990" s="78"/>
      <c r="M3990" s="78"/>
      <c r="N3990" s="78"/>
      <c r="O3990" s="78"/>
      <c r="P3990" s="6"/>
      <c r="Q3990" s="6"/>
      <c r="R3990" s="6"/>
      <c r="S3990" s="6"/>
      <c r="T3990" s="6"/>
      <c r="U3990" s="6"/>
      <c r="V3990" s="6"/>
    </row>
    <row r="3991" spans="2:22" s="77" customFormat="1" x14ac:dyDescent="0.2">
      <c r="B3991" s="128"/>
      <c r="E3991" s="78"/>
      <c r="F3991" s="166"/>
      <c r="G3991" s="78"/>
      <c r="H3991" s="161"/>
      <c r="I3991" s="161"/>
      <c r="J3991" s="161"/>
      <c r="K3991" s="78"/>
      <c r="L3991" s="78"/>
      <c r="M3991" s="78"/>
      <c r="N3991" s="78"/>
      <c r="O3991" s="78"/>
      <c r="P3991" s="6"/>
      <c r="Q3991" s="6"/>
      <c r="R3991" s="6"/>
      <c r="S3991" s="6"/>
      <c r="T3991" s="6"/>
      <c r="U3991" s="6"/>
      <c r="V3991" s="6"/>
    </row>
    <row r="3992" spans="2:22" s="77" customFormat="1" x14ac:dyDescent="0.2">
      <c r="B3992" s="128"/>
      <c r="E3992" s="78"/>
      <c r="F3992" s="166"/>
      <c r="G3992" s="78"/>
      <c r="H3992" s="161"/>
      <c r="I3992" s="161"/>
      <c r="J3992" s="161"/>
      <c r="K3992" s="78"/>
      <c r="L3992" s="78"/>
      <c r="M3992" s="78"/>
      <c r="N3992" s="78"/>
      <c r="O3992" s="78"/>
      <c r="P3992" s="6"/>
      <c r="Q3992" s="6"/>
      <c r="R3992" s="6"/>
      <c r="S3992" s="6"/>
      <c r="T3992" s="6"/>
      <c r="U3992" s="6"/>
      <c r="V3992" s="6"/>
    </row>
    <row r="3993" spans="2:22" s="77" customFormat="1" x14ac:dyDescent="0.2">
      <c r="B3993" s="128"/>
      <c r="E3993" s="78"/>
      <c r="F3993" s="166"/>
      <c r="G3993" s="78"/>
      <c r="H3993" s="161"/>
      <c r="I3993" s="161"/>
      <c r="J3993" s="161"/>
      <c r="K3993" s="78"/>
      <c r="L3993" s="78"/>
      <c r="M3993" s="78"/>
      <c r="N3993" s="78"/>
      <c r="O3993" s="78"/>
      <c r="P3993" s="6"/>
      <c r="Q3993" s="6"/>
      <c r="R3993" s="6"/>
      <c r="S3993" s="6"/>
      <c r="T3993" s="6"/>
      <c r="U3993" s="6"/>
      <c r="V3993" s="6"/>
    </row>
    <row r="3994" spans="2:22" s="77" customFormat="1" x14ac:dyDescent="0.2">
      <c r="B3994" s="128"/>
      <c r="E3994" s="78"/>
      <c r="F3994" s="166"/>
      <c r="G3994" s="78"/>
      <c r="H3994" s="161"/>
      <c r="I3994" s="161"/>
      <c r="J3994" s="161"/>
      <c r="K3994" s="78"/>
      <c r="L3994" s="78"/>
      <c r="M3994" s="78"/>
      <c r="N3994" s="78"/>
      <c r="O3994" s="78"/>
      <c r="P3994" s="6"/>
      <c r="Q3994" s="6"/>
      <c r="R3994" s="6"/>
      <c r="S3994" s="6"/>
      <c r="T3994" s="6"/>
      <c r="U3994" s="6"/>
      <c r="V3994" s="6"/>
    </row>
    <row r="3995" spans="2:22" s="77" customFormat="1" x14ac:dyDescent="0.2">
      <c r="B3995" s="128"/>
      <c r="E3995" s="78"/>
      <c r="F3995" s="166"/>
      <c r="G3995" s="78"/>
      <c r="H3995" s="161"/>
      <c r="I3995" s="161"/>
      <c r="J3995" s="161"/>
      <c r="K3995" s="78"/>
      <c r="L3995" s="78"/>
      <c r="M3995" s="78"/>
      <c r="N3995" s="78"/>
      <c r="O3995" s="78"/>
      <c r="P3995" s="6"/>
      <c r="Q3995" s="6"/>
      <c r="R3995" s="6"/>
      <c r="S3995" s="6"/>
      <c r="T3995" s="6"/>
      <c r="U3995" s="6"/>
      <c r="V3995" s="6"/>
    </row>
    <row r="3996" spans="2:22" s="77" customFormat="1" x14ac:dyDescent="0.2">
      <c r="B3996" s="128"/>
      <c r="E3996" s="78"/>
      <c r="F3996" s="166"/>
      <c r="G3996" s="78"/>
      <c r="H3996" s="161"/>
      <c r="I3996" s="161"/>
      <c r="J3996" s="161"/>
      <c r="K3996" s="78"/>
      <c r="L3996" s="78"/>
      <c r="M3996" s="78"/>
      <c r="N3996" s="78"/>
      <c r="O3996" s="78"/>
      <c r="P3996" s="6"/>
      <c r="Q3996" s="6"/>
      <c r="R3996" s="6"/>
      <c r="S3996" s="6"/>
      <c r="T3996" s="6"/>
      <c r="U3996" s="6"/>
      <c r="V3996" s="6"/>
    </row>
    <row r="3997" spans="2:22" s="77" customFormat="1" x14ac:dyDescent="0.2">
      <c r="B3997" s="128"/>
      <c r="E3997" s="78"/>
      <c r="F3997" s="166"/>
      <c r="G3997" s="78"/>
      <c r="H3997" s="161"/>
      <c r="I3997" s="161"/>
      <c r="J3997" s="161"/>
      <c r="K3997" s="78"/>
      <c r="L3997" s="78"/>
      <c r="M3997" s="78"/>
      <c r="N3997" s="78"/>
      <c r="O3997" s="78"/>
      <c r="P3997" s="6"/>
      <c r="Q3997" s="6"/>
      <c r="R3997" s="6"/>
      <c r="S3997" s="6"/>
      <c r="T3997" s="6"/>
      <c r="U3997" s="6"/>
      <c r="V3997" s="6"/>
    </row>
    <row r="3998" spans="2:22" s="77" customFormat="1" x14ac:dyDescent="0.2">
      <c r="B3998" s="128"/>
      <c r="E3998" s="78"/>
      <c r="F3998" s="166"/>
      <c r="G3998" s="78"/>
      <c r="H3998" s="161"/>
      <c r="I3998" s="161"/>
      <c r="J3998" s="161"/>
      <c r="K3998" s="78"/>
      <c r="L3998" s="78"/>
      <c r="M3998" s="78"/>
      <c r="N3998" s="78"/>
      <c r="O3998" s="78"/>
      <c r="P3998" s="6"/>
      <c r="Q3998" s="6"/>
      <c r="R3998" s="6"/>
      <c r="S3998" s="6"/>
      <c r="T3998" s="6"/>
      <c r="U3998" s="6"/>
      <c r="V3998" s="6"/>
    </row>
    <row r="3999" spans="2:22" s="77" customFormat="1" x14ac:dyDescent="0.2">
      <c r="B3999" s="128"/>
      <c r="E3999" s="78"/>
      <c r="F3999" s="166"/>
      <c r="G3999" s="78"/>
      <c r="H3999" s="161"/>
      <c r="I3999" s="161"/>
      <c r="J3999" s="161"/>
      <c r="K3999" s="78"/>
      <c r="L3999" s="78"/>
      <c r="M3999" s="78"/>
      <c r="N3999" s="78"/>
      <c r="O3999" s="78"/>
      <c r="P3999" s="6"/>
      <c r="Q3999" s="6"/>
      <c r="R3999" s="6"/>
      <c r="S3999" s="6"/>
      <c r="T3999" s="6"/>
      <c r="U3999" s="6"/>
      <c r="V3999" s="6"/>
    </row>
    <row r="4000" spans="2:22" s="77" customFormat="1" x14ac:dyDescent="0.2">
      <c r="B4000" s="128"/>
      <c r="E4000" s="78"/>
      <c r="F4000" s="166"/>
      <c r="G4000" s="78"/>
      <c r="H4000" s="161"/>
      <c r="I4000" s="161"/>
      <c r="J4000" s="161"/>
      <c r="K4000" s="78"/>
      <c r="L4000" s="78"/>
      <c r="M4000" s="78"/>
      <c r="N4000" s="78"/>
      <c r="O4000" s="78"/>
      <c r="P4000" s="6"/>
      <c r="Q4000" s="6"/>
      <c r="R4000" s="6"/>
      <c r="S4000" s="6"/>
      <c r="T4000" s="6"/>
      <c r="U4000" s="6"/>
      <c r="V4000" s="6"/>
    </row>
    <row r="4001" spans="2:22" s="77" customFormat="1" x14ac:dyDescent="0.2">
      <c r="B4001" s="128"/>
      <c r="E4001" s="78"/>
      <c r="F4001" s="166"/>
      <c r="G4001" s="78"/>
      <c r="H4001" s="161"/>
      <c r="I4001" s="161"/>
      <c r="J4001" s="161"/>
      <c r="K4001" s="78"/>
      <c r="L4001" s="78"/>
      <c r="M4001" s="78"/>
      <c r="N4001" s="78"/>
      <c r="O4001" s="78"/>
      <c r="P4001" s="6"/>
      <c r="Q4001" s="6"/>
      <c r="R4001" s="6"/>
      <c r="S4001" s="6"/>
      <c r="T4001" s="6"/>
      <c r="U4001" s="6"/>
      <c r="V4001" s="6"/>
    </row>
    <row r="4002" spans="2:22" s="77" customFormat="1" x14ac:dyDescent="0.2">
      <c r="B4002" s="128"/>
      <c r="E4002" s="78"/>
      <c r="F4002" s="166"/>
      <c r="G4002" s="78"/>
      <c r="H4002" s="161"/>
      <c r="I4002" s="161"/>
      <c r="J4002" s="161"/>
      <c r="K4002" s="78"/>
      <c r="L4002" s="78"/>
      <c r="M4002" s="78"/>
      <c r="N4002" s="78"/>
      <c r="O4002" s="78"/>
      <c r="P4002" s="6"/>
      <c r="Q4002" s="6"/>
      <c r="R4002" s="6"/>
      <c r="S4002" s="6"/>
      <c r="T4002" s="6"/>
      <c r="U4002" s="6"/>
      <c r="V4002" s="6"/>
    </row>
    <row r="4003" spans="2:22" s="77" customFormat="1" x14ac:dyDescent="0.2">
      <c r="B4003" s="128"/>
      <c r="E4003" s="78"/>
      <c r="F4003" s="166"/>
      <c r="G4003" s="78"/>
      <c r="H4003" s="161"/>
      <c r="I4003" s="161"/>
      <c r="J4003" s="161"/>
      <c r="K4003" s="78"/>
      <c r="L4003" s="78"/>
      <c r="M4003" s="78"/>
      <c r="N4003" s="78"/>
      <c r="O4003" s="78"/>
      <c r="P4003" s="6"/>
      <c r="Q4003" s="6"/>
      <c r="R4003" s="6"/>
      <c r="S4003" s="6"/>
      <c r="T4003" s="6"/>
      <c r="U4003" s="6"/>
      <c r="V4003" s="6"/>
    </row>
    <row r="4004" spans="2:22" s="77" customFormat="1" x14ac:dyDescent="0.2">
      <c r="B4004" s="128"/>
      <c r="E4004" s="78"/>
      <c r="F4004" s="166"/>
      <c r="G4004" s="78"/>
      <c r="H4004" s="161"/>
      <c r="I4004" s="161"/>
      <c r="J4004" s="161"/>
      <c r="K4004" s="78"/>
      <c r="L4004" s="78"/>
      <c r="M4004" s="78"/>
      <c r="N4004" s="78"/>
      <c r="O4004" s="78"/>
      <c r="P4004" s="6"/>
      <c r="Q4004" s="6"/>
      <c r="R4004" s="6"/>
      <c r="S4004" s="6"/>
      <c r="T4004" s="6"/>
      <c r="U4004" s="6"/>
      <c r="V4004" s="6"/>
    </row>
    <row r="4005" spans="2:22" s="77" customFormat="1" x14ac:dyDescent="0.2">
      <c r="B4005" s="128"/>
      <c r="E4005" s="78"/>
      <c r="F4005" s="166"/>
      <c r="G4005" s="78"/>
      <c r="H4005" s="161"/>
      <c r="I4005" s="161"/>
      <c r="J4005" s="161"/>
      <c r="K4005" s="78"/>
      <c r="L4005" s="78"/>
      <c r="M4005" s="78"/>
      <c r="N4005" s="78"/>
      <c r="O4005" s="78"/>
      <c r="P4005" s="6"/>
      <c r="Q4005" s="6"/>
      <c r="R4005" s="6"/>
      <c r="S4005" s="6"/>
      <c r="T4005" s="6"/>
      <c r="U4005" s="6"/>
      <c r="V4005" s="6"/>
    </row>
    <row r="4006" spans="2:22" s="77" customFormat="1" x14ac:dyDescent="0.2">
      <c r="B4006" s="128"/>
      <c r="E4006" s="78"/>
      <c r="F4006" s="166"/>
      <c r="G4006" s="78"/>
      <c r="H4006" s="161"/>
      <c r="I4006" s="161"/>
      <c r="J4006" s="161"/>
      <c r="K4006" s="78"/>
      <c r="L4006" s="78"/>
      <c r="M4006" s="78"/>
      <c r="N4006" s="78"/>
      <c r="O4006" s="78"/>
      <c r="P4006" s="6"/>
      <c r="Q4006" s="6"/>
      <c r="R4006" s="6"/>
      <c r="S4006" s="6"/>
      <c r="T4006" s="6"/>
      <c r="U4006" s="6"/>
      <c r="V4006" s="6"/>
    </row>
    <row r="4007" spans="2:22" s="77" customFormat="1" x14ac:dyDescent="0.2">
      <c r="B4007" s="128"/>
      <c r="E4007" s="78"/>
      <c r="F4007" s="166"/>
      <c r="G4007" s="78"/>
      <c r="H4007" s="161"/>
      <c r="I4007" s="161"/>
      <c r="J4007" s="161"/>
      <c r="K4007" s="78"/>
      <c r="L4007" s="78"/>
      <c r="M4007" s="78"/>
      <c r="N4007" s="78"/>
      <c r="O4007" s="78"/>
      <c r="P4007" s="6"/>
      <c r="Q4007" s="6"/>
      <c r="R4007" s="6"/>
      <c r="S4007" s="6"/>
      <c r="T4007" s="6"/>
      <c r="U4007" s="6"/>
      <c r="V4007" s="6"/>
    </row>
    <row r="4008" spans="2:22" s="77" customFormat="1" x14ac:dyDescent="0.2">
      <c r="B4008" s="128"/>
      <c r="E4008" s="78"/>
      <c r="F4008" s="166"/>
      <c r="G4008" s="78"/>
      <c r="H4008" s="161"/>
      <c r="I4008" s="161"/>
      <c r="J4008" s="161"/>
      <c r="K4008" s="78"/>
      <c r="L4008" s="78"/>
      <c r="M4008" s="78"/>
      <c r="N4008" s="78"/>
      <c r="O4008" s="78"/>
      <c r="P4008" s="6"/>
      <c r="Q4008" s="6"/>
      <c r="R4008" s="6"/>
      <c r="S4008" s="6"/>
      <c r="T4008" s="6"/>
      <c r="U4008" s="6"/>
      <c r="V4008" s="6"/>
    </row>
    <row r="4009" spans="2:22" s="77" customFormat="1" x14ac:dyDescent="0.2">
      <c r="B4009" s="128"/>
      <c r="E4009" s="78"/>
      <c r="F4009" s="166"/>
      <c r="G4009" s="78"/>
      <c r="H4009" s="161"/>
      <c r="I4009" s="161"/>
      <c r="J4009" s="161"/>
      <c r="K4009" s="78"/>
      <c r="L4009" s="78"/>
      <c r="M4009" s="78"/>
      <c r="N4009" s="78"/>
      <c r="O4009" s="78"/>
      <c r="P4009" s="6"/>
      <c r="Q4009" s="6"/>
      <c r="R4009" s="6"/>
      <c r="S4009" s="6"/>
      <c r="T4009" s="6"/>
      <c r="U4009" s="6"/>
      <c r="V4009" s="6"/>
    </row>
    <row r="4010" spans="2:22" s="77" customFormat="1" x14ac:dyDescent="0.2">
      <c r="B4010" s="128"/>
      <c r="E4010" s="78"/>
      <c r="F4010" s="166"/>
      <c r="G4010" s="78"/>
      <c r="H4010" s="161"/>
      <c r="I4010" s="161"/>
      <c r="J4010" s="161"/>
      <c r="K4010" s="78"/>
      <c r="L4010" s="78"/>
      <c r="M4010" s="78"/>
      <c r="N4010" s="78"/>
      <c r="O4010" s="78"/>
      <c r="P4010" s="6"/>
      <c r="Q4010" s="6"/>
      <c r="R4010" s="6"/>
      <c r="S4010" s="6"/>
      <c r="T4010" s="6"/>
      <c r="U4010" s="6"/>
      <c r="V4010" s="6"/>
    </row>
    <row r="4011" spans="2:22" s="77" customFormat="1" x14ac:dyDescent="0.2">
      <c r="B4011" s="128"/>
      <c r="E4011" s="78"/>
      <c r="F4011" s="166"/>
      <c r="G4011" s="78"/>
      <c r="H4011" s="161"/>
      <c r="I4011" s="161"/>
      <c r="J4011" s="161"/>
      <c r="K4011" s="78"/>
      <c r="L4011" s="78"/>
      <c r="M4011" s="78"/>
      <c r="N4011" s="78"/>
      <c r="O4011" s="78"/>
      <c r="P4011" s="6"/>
      <c r="Q4011" s="6"/>
      <c r="R4011" s="6"/>
      <c r="S4011" s="6"/>
      <c r="T4011" s="6"/>
      <c r="U4011" s="6"/>
      <c r="V4011" s="6"/>
    </row>
    <row r="4012" spans="2:22" s="77" customFormat="1" x14ac:dyDescent="0.2">
      <c r="B4012" s="128"/>
      <c r="E4012" s="78"/>
      <c r="F4012" s="166"/>
      <c r="G4012" s="78"/>
      <c r="H4012" s="161"/>
      <c r="I4012" s="161"/>
      <c r="J4012" s="161"/>
      <c r="K4012" s="78"/>
      <c r="L4012" s="78"/>
      <c r="M4012" s="78"/>
      <c r="N4012" s="78"/>
      <c r="O4012" s="78"/>
      <c r="P4012" s="6"/>
      <c r="Q4012" s="6"/>
      <c r="R4012" s="6"/>
      <c r="S4012" s="6"/>
      <c r="T4012" s="6"/>
      <c r="U4012" s="6"/>
      <c r="V4012" s="6"/>
    </row>
    <row r="4013" spans="2:22" s="77" customFormat="1" x14ac:dyDescent="0.2">
      <c r="B4013" s="128"/>
      <c r="E4013" s="78"/>
      <c r="F4013" s="166"/>
      <c r="G4013" s="78"/>
      <c r="H4013" s="161"/>
      <c r="I4013" s="161"/>
      <c r="J4013" s="161"/>
      <c r="K4013" s="78"/>
      <c r="L4013" s="78"/>
      <c r="M4013" s="78"/>
      <c r="N4013" s="78"/>
      <c r="O4013" s="78"/>
      <c r="P4013" s="6"/>
      <c r="Q4013" s="6"/>
      <c r="R4013" s="6"/>
      <c r="S4013" s="6"/>
      <c r="T4013" s="6"/>
      <c r="U4013" s="6"/>
      <c r="V4013" s="6"/>
    </row>
    <row r="4014" spans="2:22" s="77" customFormat="1" x14ac:dyDescent="0.2">
      <c r="B4014" s="128"/>
      <c r="E4014" s="78"/>
      <c r="F4014" s="166"/>
      <c r="G4014" s="78"/>
      <c r="H4014" s="161"/>
      <c r="I4014" s="161"/>
      <c r="J4014" s="161"/>
      <c r="K4014" s="78"/>
      <c r="L4014" s="78"/>
      <c r="M4014" s="78"/>
      <c r="N4014" s="78"/>
      <c r="O4014" s="78"/>
      <c r="P4014" s="6"/>
      <c r="Q4014" s="6"/>
      <c r="R4014" s="6"/>
      <c r="S4014" s="6"/>
      <c r="T4014" s="6"/>
      <c r="U4014" s="6"/>
      <c r="V4014" s="6"/>
    </row>
    <row r="4015" spans="2:22" s="77" customFormat="1" x14ac:dyDescent="0.2">
      <c r="B4015" s="128"/>
      <c r="E4015" s="78"/>
      <c r="F4015" s="166"/>
      <c r="G4015" s="78"/>
      <c r="H4015" s="161"/>
      <c r="I4015" s="161"/>
      <c r="J4015" s="161"/>
      <c r="K4015" s="78"/>
      <c r="L4015" s="78"/>
      <c r="M4015" s="78"/>
      <c r="N4015" s="78"/>
      <c r="O4015" s="78"/>
      <c r="P4015" s="6"/>
      <c r="Q4015" s="6"/>
      <c r="R4015" s="6"/>
      <c r="S4015" s="6"/>
      <c r="T4015" s="6"/>
      <c r="U4015" s="6"/>
      <c r="V4015" s="6"/>
    </row>
    <row r="4016" spans="2:22" s="77" customFormat="1" x14ac:dyDescent="0.2">
      <c r="B4016" s="128"/>
      <c r="E4016" s="78"/>
      <c r="F4016" s="166"/>
      <c r="G4016" s="78"/>
      <c r="H4016" s="161"/>
      <c r="I4016" s="161"/>
      <c r="J4016" s="161"/>
      <c r="K4016" s="78"/>
      <c r="L4016" s="78"/>
      <c r="M4016" s="78"/>
      <c r="N4016" s="78"/>
      <c r="O4016" s="78"/>
      <c r="P4016" s="6"/>
      <c r="Q4016" s="6"/>
      <c r="R4016" s="6"/>
      <c r="S4016" s="6"/>
      <c r="T4016" s="6"/>
      <c r="U4016" s="6"/>
      <c r="V4016" s="6"/>
    </row>
    <row r="4017" spans="2:22" s="77" customFormat="1" x14ac:dyDescent="0.2">
      <c r="B4017" s="128"/>
      <c r="E4017" s="78"/>
      <c r="F4017" s="166"/>
      <c r="G4017" s="78"/>
      <c r="H4017" s="161"/>
      <c r="I4017" s="161"/>
      <c r="J4017" s="161"/>
      <c r="K4017" s="78"/>
      <c r="L4017" s="78"/>
      <c r="M4017" s="78"/>
      <c r="N4017" s="78"/>
      <c r="O4017" s="78"/>
      <c r="P4017" s="6"/>
      <c r="Q4017" s="6"/>
      <c r="R4017" s="6"/>
      <c r="S4017" s="6"/>
      <c r="T4017" s="6"/>
      <c r="U4017" s="6"/>
      <c r="V4017" s="6"/>
    </row>
    <row r="4018" spans="2:22" s="77" customFormat="1" x14ac:dyDescent="0.2">
      <c r="B4018" s="128"/>
      <c r="E4018" s="78"/>
      <c r="F4018" s="166"/>
      <c r="G4018" s="78"/>
      <c r="H4018" s="161"/>
      <c r="I4018" s="161"/>
      <c r="J4018" s="161"/>
      <c r="K4018" s="78"/>
      <c r="L4018" s="78"/>
      <c r="M4018" s="78"/>
      <c r="N4018" s="78"/>
      <c r="O4018" s="78"/>
      <c r="P4018" s="6"/>
      <c r="Q4018" s="6"/>
      <c r="R4018" s="6"/>
      <c r="S4018" s="6"/>
      <c r="T4018" s="6"/>
      <c r="U4018" s="6"/>
      <c r="V4018" s="6"/>
    </row>
    <row r="4019" spans="2:22" s="77" customFormat="1" x14ac:dyDescent="0.2">
      <c r="B4019" s="128"/>
      <c r="E4019" s="78"/>
      <c r="F4019" s="166"/>
      <c r="G4019" s="78"/>
      <c r="H4019" s="161"/>
      <c r="I4019" s="161"/>
      <c r="J4019" s="161"/>
      <c r="K4019" s="78"/>
      <c r="L4019" s="78"/>
      <c r="M4019" s="78"/>
      <c r="N4019" s="78"/>
      <c r="O4019" s="78"/>
      <c r="P4019" s="6"/>
      <c r="Q4019" s="6"/>
      <c r="R4019" s="6"/>
      <c r="S4019" s="6"/>
      <c r="T4019" s="6"/>
      <c r="U4019" s="6"/>
      <c r="V4019" s="6"/>
    </row>
    <row r="4020" spans="2:22" s="77" customFormat="1" x14ac:dyDescent="0.2">
      <c r="B4020" s="128"/>
      <c r="E4020" s="78"/>
      <c r="F4020" s="166"/>
      <c r="G4020" s="78"/>
      <c r="H4020" s="161"/>
      <c r="I4020" s="161"/>
      <c r="J4020" s="161"/>
      <c r="K4020" s="78"/>
      <c r="L4020" s="78"/>
      <c r="M4020" s="78"/>
      <c r="N4020" s="78"/>
      <c r="O4020" s="78"/>
      <c r="P4020" s="6"/>
      <c r="Q4020" s="6"/>
      <c r="R4020" s="6"/>
      <c r="S4020" s="6"/>
      <c r="T4020" s="6"/>
      <c r="U4020" s="6"/>
      <c r="V4020" s="6"/>
    </row>
    <row r="4021" spans="2:22" s="77" customFormat="1" x14ac:dyDescent="0.2">
      <c r="B4021" s="128"/>
      <c r="E4021" s="78"/>
      <c r="F4021" s="166"/>
      <c r="G4021" s="78"/>
      <c r="H4021" s="161"/>
      <c r="I4021" s="161"/>
      <c r="J4021" s="161"/>
      <c r="K4021" s="78"/>
      <c r="L4021" s="78"/>
      <c r="M4021" s="78"/>
      <c r="N4021" s="78"/>
      <c r="O4021" s="78"/>
      <c r="P4021" s="6"/>
      <c r="Q4021" s="6"/>
      <c r="R4021" s="6"/>
      <c r="S4021" s="6"/>
      <c r="T4021" s="6"/>
      <c r="U4021" s="6"/>
      <c r="V4021" s="6"/>
    </row>
    <row r="4022" spans="2:22" s="77" customFormat="1" x14ac:dyDescent="0.2">
      <c r="B4022" s="128"/>
      <c r="E4022" s="78"/>
      <c r="F4022" s="166"/>
      <c r="G4022" s="78"/>
      <c r="H4022" s="161"/>
      <c r="I4022" s="161"/>
      <c r="J4022" s="161"/>
      <c r="K4022" s="78"/>
      <c r="L4022" s="78"/>
      <c r="M4022" s="78"/>
      <c r="N4022" s="78"/>
      <c r="O4022" s="78"/>
      <c r="P4022" s="6"/>
      <c r="Q4022" s="6"/>
      <c r="R4022" s="6"/>
      <c r="S4022" s="6"/>
      <c r="T4022" s="6"/>
      <c r="U4022" s="6"/>
      <c r="V4022" s="6"/>
    </row>
    <row r="4023" spans="2:22" s="77" customFormat="1" x14ac:dyDescent="0.2">
      <c r="B4023" s="128"/>
      <c r="E4023" s="78"/>
      <c r="F4023" s="166"/>
      <c r="G4023" s="78"/>
      <c r="H4023" s="161"/>
      <c r="I4023" s="161"/>
      <c r="J4023" s="161"/>
      <c r="K4023" s="78"/>
      <c r="L4023" s="78"/>
      <c r="M4023" s="78"/>
      <c r="N4023" s="78"/>
      <c r="O4023" s="78"/>
      <c r="P4023" s="6"/>
      <c r="Q4023" s="6"/>
      <c r="R4023" s="6"/>
      <c r="S4023" s="6"/>
      <c r="T4023" s="6"/>
      <c r="U4023" s="6"/>
      <c r="V4023" s="6"/>
    </row>
    <row r="4024" spans="2:22" s="77" customFormat="1" x14ac:dyDescent="0.2">
      <c r="B4024" s="128"/>
      <c r="E4024" s="78"/>
      <c r="F4024" s="166"/>
      <c r="G4024" s="78"/>
      <c r="H4024" s="161"/>
      <c r="I4024" s="161"/>
      <c r="J4024" s="161"/>
      <c r="K4024" s="78"/>
      <c r="L4024" s="78"/>
      <c r="M4024" s="78"/>
      <c r="N4024" s="78"/>
      <c r="O4024" s="78"/>
      <c r="P4024" s="6"/>
      <c r="Q4024" s="6"/>
      <c r="R4024" s="6"/>
      <c r="S4024" s="6"/>
      <c r="T4024" s="6"/>
      <c r="U4024" s="6"/>
      <c r="V4024" s="6"/>
    </row>
    <row r="4025" spans="2:22" s="77" customFormat="1" x14ac:dyDescent="0.2">
      <c r="B4025" s="128"/>
      <c r="E4025" s="78"/>
      <c r="F4025" s="166"/>
      <c r="G4025" s="78"/>
      <c r="H4025" s="161"/>
      <c r="I4025" s="161"/>
      <c r="J4025" s="161"/>
      <c r="K4025" s="78"/>
      <c r="L4025" s="78"/>
      <c r="M4025" s="78"/>
      <c r="N4025" s="78"/>
      <c r="O4025" s="78"/>
      <c r="P4025" s="6"/>
      <c r="Q4025" s="6"/>
      <c r="R4025" s="6"/>
      <c r="S4025" s="6"/>
      <c r="T4025" s="6"/>
      <c r="U4025" s="6"/>
      <c r="V4025" s="6"/>
    </row>
    <row r="4026" spans="2:22" s="77" customFormat="1" x14ac:dyDescent="0.2">
      <c r="B4026" s="128"/>
      <c r="E4026" s="78"/>
      <c r="F4026" s="166"/>
      <c r="G4026" s="78"/>
      <c r="H4026" s="161"/>
      <c r="I4026" s="161"/>
      <c r="J4026" s="161"/>
      <c r="K4026" s="78"/>
      <c r="L4026" s="78"/>
      <c r="M4026" s="78"/>
      <c r="N4026" s="78"/>
      <c r="O4026" s="78"/>
      <c r="P4026" s="6"/>
      <c r="Q4026" s="6"/>
      <c r="R4026" s="6"/>
      <c r="S4026" s="6"/>
      <c r="T4026" s="6"/>
      <c r="U4026" s="6"/>
      <c r="V4026" s="6"/>
    </row>
    <row r="4027" spans="2:22" s="77" customFormat="1" x14ac:dyDescent="0.2">
      <c r="B4027" s="128"/>
      <c r="E4027" s="78"/>
      <c r="F4027" s="166"/>
      <c r="G4027" s="78"/>
      <c r="H4027" s="161"/>
      <c r="I4027" s="161"/>
      <c r="J4027" s="161"/>
      <c r="K4027" s="78"/>
      <c r="L4027" s="78"/>
      <c r="M4027" s="78"/>
      <c r="N4027" s="78"/>
      <c r="O4027" s="78"/>
      <c r="P4027" s="6"/>
      <c r="Q4027" s="6"/>
      <c r="R4027" s="6"/>
      <c r="S4027" s="6"/>
      <c r="T4027" s="6"/>
      <c r="U4027" s="6"/>
      <c r="V4027" s="6"/>
    </row>
    <row r="4028" spans="2:22" s="77" customFormat="1" x14ac:dyDescent="0.2">
      <c r="B4028" s="128"/>
      <c r="E4028" s="78"/>
      <c r="F4028" s="166"/>
      <c r="G4028" s="78"/>
      <c r="H4028" s="161"/>
      <c r="I4028" s="161"/>
      <c r="J4028" s="161"/>
      <c r="K4028" s="78"/>
      <c r="L4028" s="78"/>
      <c r="M4028" s="78"/>
      <c r="N4028" s="78"/>
      <c r="O4028" s="78"/>
      <c r="P4028" s="6"/>
      <c r="Q4028" s="6"/>
      <c r="R4028" s="6"/>
      <c r="S4028" s="6"/>
      <c r="T4028" s="6"/>
      <c r="U4028" s="6"/>
      <c r="V4028" s="6"/>
    </row>
    <row r="4029" spans="2:22" s="77" customFormat="1" x14ac:dyDescent="0.2">
      <c r="B4029" s="128"/>
      <c r="E4029" s="78"/>
      <c r="F4029" s="166"/>
      <c r="G4029" s="78"/>
      <c r="H4029" s="161"/>
      <c r="I4029" s="161"/>
      <c r="J4029" s="161"/>
      <c r="K4029" s="78"/>
      <c r="L4029" s="78"/>
      <c r="M4029" s="78"/>
      <c r="N4029" s="78"/>
      <c r="O4029" s="78"/>
      <c r="P4029" s="6"/>
      <c r="Q4029" s="6"/>
      <c r="R4029" s="6"/>
      <c r="S4029" s="6"/>
      <c r="T4029" s="6"/>
      <c r="U4029" s="6"/>
      <c r="V4029" s="6"/>
    </row>
    <row r="4030" spans="2:22" s="77" customFormat="1" x14ac:dyDescent="0.2">
      <c r="B4030" s="128"/>
      <c r="E4030" s="78"/>
      <c r="F4030" s="166"/>
      <c r="G4030" s="78"/>
      <c r="H4030" s="161"/>
      <c r="I4030" s="161"/>
      <c r="J4030" s="161"/>
      <c r="K4030" s="78"/>
      <c r="L4030" s="78"/>
      <c r="M4030" s="78"/>
      <c r="N4030" s="78"/>
      <c r="O4030" s="78"/>
      <c r="P4030" s="6"/>
      <c r="Q4030" s="6"/>
      <c r="R4030" s="6"/>
      <c r="S4030" s="6"/>
      <c r="T4030" s="6"/>
      <c r="U4030" s="6"/>
      <c r="V4030" s="6"/>
    </row>
    <row r="4031" spans="2:22" s="77" customFormat="1" x14ac:dyDescent="0.2">
      <c r="B4031" s="128"/>
      <c r="E4031" s="78"/>
      <c r="F4031" s="166"/>
      <c r="G4031" s="78"/>
      <c r="H4031" s="161"/>
      <c r="I4031" s="161"/>
      <c r="J4031" s="161"/>
      <c r="K4031" s="78"/>
      <c r="L4031" s="78"/>
      <c r="M4031" s="78"/>
      <c r="N4031" s="78"/>
      <c r="O4031" s="78"/>
      <c r="P4031" s="6"/>
      <c r="Q4031" s="6"/>
      <c r="R4031" s="6"/>
      <c r="S4031" s="6"/>
      <c r="T4031" s="6"/>
      <c r="U4031" s="6"/>
      <c r="V4031" s="6"/>
    </row>
    <row r="4032" spans="2:22" s="77" customFormat="1" x14ac:dyDescent="0.2">
      <c r="B4032" s="128"/>
      <c r="E4032" s="78"/>
      <c r="F4032" s="166"/>
      <c r="G4032" s="78"/>
      <c r="H4032" s="161"/>
      <c r="I4032" s="161"/>
      <c r="J4032" s="161"/>
      <c r="K4032" s="78"/>
      <c r="L4032" s="78"/>
      <c r="M4032" s="78"/>
      <c r="N4032" s="78"/>
      <c r="O4032" s="78"/>
      <c r="P4032" s="6"/>
      <c r="Q4032" s="6"/>
      <c r="R4032" s="6"/>
      <c r="S4032" s="6"/>
      <c r="T4032" s="6"/>
      <c r="U4032" s="6"/>
      <c r="V4032" s="6"/>
    </row>
    <row r="4033" spans="2:22" s="77" customFormat="1" x14ac:dyDescent="0.2">
      <c r="B4033" s="128"/>
      <c r="E4033" s="78"/>
      <c r="F4033" s="166"/>
      <c r="G4033" s="78"/>
      <c r="H4033" s="161"/>
      <c r="I4033" s="161"/>
      <c r="J4033" s="161"/>
      <c r="K4033" s="78"/>
      <c r="L4033" s="78"/>
      <c r="M4033" s="78"/>
      <c r="N4033" s="78"/>
      <c r="O4033" s="78"/>
      <c r="P4033" s="6"/>
      <c r="Q4033" s="6"/>
      <c r="R4033" s="6"/>
      <c r="S4033" s="6"/>
      <c r="T4033" s="6"/>
      <c r="U4033" s="6"/>
      <c r="V4033" s="6"/>
    </row>
    <row r="4034" spans="2:22" s="77" customFormat="1" x14ac:dyDescent="0.2">
      <c r="B4034" s="128"/>
      <c r="E4034" s="78"/>
      <c r="F4034" s="166"/>
      <c r="G4034" s="78"/>
      <c r="H4034" s="161"/>
      <c r="I4034" s="161"/>
      <c r="J4034" s="161"/>
      <c r="K4034" s="78"/>
      <c r="L4034" s="78"/>
      <c r="M4034" s="78"/>
      <c r="N4034" s="78"/>
      <c r="O4034" s="78"/>
      <c r="P4034" s="6"/>
      <c r="Q4034" s="6"/>
      <c r="R4034" s="6"/>
      <c r="S4034" s="6"/>
      <c r="T4034" s="6"/>
      <c r="U4034" s="6"/>
      <c r="V4034" s="6"/>
    </row>
    <row r="4035" spans="2:22" s="77" customFormat="1" x14ac:dyDescent="0.2">
      <c r="B4035" s="128"/>
      <c r="E4035" s="78"/>
      <c r="F4035" s="166"/>
      <c r="G4035" s="78"/>
      <c r="H4035" s="161"/>
      <c r="I4035" s="161"/>
      <c r="J4035" s="161"/>
      <c r="K4035" s="78"/>
      <c r="L4035" s="78"/>
      <c r="M4035" s="78"/>
      <c r="N4035" s="78"/>
      <c r="O4035" s="78"/>
      <c r="P4035" s="6"/>
      <c r="Q4035" s="6"/>
      <c r="R4035" s="6"/>
      <c r="S4035" s="6"/>
      <c r="T4035" s="6"/>
      <c r="U4035" s="6"/>
      <c r="V4035" s="6"/>
    </row>
    <row r="4036" spans="2:22" s="77" customFormat="1" x14ac:dyDescent="0.2">
      <c r="B4036" s="128"/>
      <c r="E4036" s="78"/>
      <c r="F4036" s="166"/>
      <c r="G4036" s="78"/>
      <c r="H4036" s="161"/>
      <c r="I4036" s="161"/>
      <c r="J4036" s="161"/>
      <c r="K4036" s="78"/>
      <c r="L4036" s="78"/>
      <c r="M4036" s="78"/>
      <c r="N4036" s="78"/>
      <c r="O4036" s="78"/>
      <c r="P4036" s="6"/>
      <c r="Q4036" s="6"/>
      <c r="R4036" s="6"/>
      <c r="S4036" s="6"/>
      <c r="T4036" s="6"/>
      <c r="U4036" s="6"/>
      <c r="V4036" s="6"/>
    </row>
    <row r="4037" spans="2:22" s="77" customFormat="1" x14ac:dyDescent="0.2">
      <c r="B4037" s="128"/>
      <c r="E4037" s="78"/>
      <c r="F4037" s="166"/>
      <c r="G4037" s="78"/>
      <c r="H4037" s="161"/>
      <c r="I4037" s="161"/>
      <c r="J4037" s="161"/>
      <c r="K4037" s="78"/>
      <c r="L4037" s="78"/>
      <c r="M4037" s="78"/>
      <c r="N4037" s="78"/>
      <c r="O4037" s="78"/>
      <c r="P4037" s="6"/>
      <c r="Q4037" s="6"/>
      <c r="R4037" s="6"/>
      <c r="S4037" s="6"/>
      <c r="T4037" s="6"/>
      <c r="U4037" s="6"/>
      <c r="V4037" s="6"/>
    </row>
    <row r="4038" spans="2:22" s="77" customFormat="1" x14ac:dyDescent="0.2">
      <c r="B4038" s="128"/>
      <c r="E4038" s="78"/>
      <c r="F4038" s="166"/>
      <c r="G4038" s="78"/>
      <c r="H4038" s="161"/>
      <c r="I4038" s="161"/>
      <c r="J4038" s="161"/>
      <c r="K4038" s="78"/>
      <c r="L4038" s="78"/>
      <c r="M4038" s="78"/>
      <c r="N4038" s="78"/>
      <c r="O4038" s="78"/>
      <c r="P4038" s="6"/>
      <c r="Q4038" s="6"/>
      <c r="R4038" s="6"/>
      <c r="S4038" s="6"/>
      <c r="T4038" s="6"/>
      <c r="U4038" s="6"/>
      <c r="V4038" s="6"/>
    </row>
    <row r="4039" spans="2:22" s="77" customFormat="1" x14ac:dyDescent="0.2">
      <c r="B4039" s="128"/>
      <c r="E4039" s="78"/>
      <c r="F4039" s="166"/>
      <c r="G4039" s="78"/>
      <c r="H4039" s="161"/>
      <c r="I4039" s="161"/>
      <c r="J4039" s="161"/>
      <c r="K4039" s="78"/>
      <c r="L4039" s="78"/>
      <c r="M4039" s="78"/>
      <c r="N4039" s="78"/>
      <c r="O4039" s="78"/>
      <c r="P4039" s="6"/>
      <c r="Q4039" s="6"/>
      <c r="R4039" s="6"/>
      <c r="S4039" s="6"/>
      <c r="T4039" s="6"/>
      <c r="U4039" s="6"/>
      <c r="V4039" s="6"/>
    </row>
    <row r="4040" spans="2:22" s="77" customFormat="1" x14ac:dyDescent="0.2">
      <c r="B4040" s="128"/>
      <c r="E4040" s="78"/>
      <c r="F4040" s="166"/>
      <c r="G4040" s="78"/>
      <c r="H4040" s="161"/>
      <c r="I4040" s="161"/>
      <c r="J4040" s="161"/>
      <c r="K4040" s="78"/>
      <c r="L4040" s="78"/>
      <c r="M4040" s="78"/>
      <c r="N4040" s="78"/>
      <c r="O4040" s="78"/>
      <c r="P4040" s="6"/>
      <c r="Q4040" s="6"/>
      <c r="R4040" s="6"/>
      <c r="S4040" s="6"/>
      <c r="T4040" s="6"/>
      <c r="U4040" s="6"/>
      <c r="V4040" s="6"/>
    </row>
    <row r="4041" spans="2:22" s="77" customFormat="1" x14ac:dyDescent="0.2">
      <c r="B4041" s="128"/>
      <c r="E4041" s="78"/>
      <c r="F4041" s="166"/>
      <c r="G4041" s="78"/>
      <c r="H4041" s="161"/>
      <c r="I4041" s="161"/>
      <c r="J4041" s="161"/>
      <c r="K4041" s="78"/>
      <c r="L4041" s="78"/>
      <c r="M4041" s="78"/>
      <c r="N4041" s="78"/>
      <c r="O4041" s="78"/>
      <c r="P4041" s="6"/>
      <c r="Q4041" s="6"/>
      <c r="R4041" s="6"/>
      <c r="S4041" s="6"/>
      <c r="T4041" s="6"/>
      <c r="U4041" s="6"/>
      <c r="V4041" s="6"/>
    </row>
    <row r="4042" spans="2:22" s="77" customFormat="1" x14ac:dyDescent="0.2">
      <c r="B4042" s="128"/>
      <c r="E4042" s="78"/>
      <c r="F4042" s="166"/>
      <c r="G4042" s="78"/>
      <c r="H4042" s="161"/>
      <c r="I4042" s="161"/>
      <c r="J4042" s="161"/>
      <c r="K4042" s="78"/>
      <c r="L4042" s="78"/>
      <c r="M4042" s="78"/>
      <c r="N4042" s="78"/>
      <c r="O4042" s="78"/>
      <c r="P4042" s="6"/>
      <c r="Q4042" s="6"/>
      <c r="R4042" s="6"/>
      <c r="S4042" s="6"/>
      <c r="T4042" s="6"/>
      <c r="U4042" s="6"/>
      <c r="V4042" s="6"/>
    </row>
    <row r="4043" spans="2:22" s="77" customFormat="1" x14ac:dyDescent="0.2">
      <c r="B4043" s="128"/>
      <c r="E4043" s="78"/>
      <c r="F4043" s="166"/>
      <c r="G4043" s="78"/>
      <c r="H4043" s="161"/>
      <c r="I4043" s="161"/>
      <c r="J4043" s="161"/>
      <c r="K4043" s="78"/>
      <c r="L4043" s="78"/>
      <c r="M4043" s="78"/>
      <c r="N4043" s="78"/>
      <c r="O4043" s="78"/>
      <c r="P4043" s="6"/>
      <c r="Q4043" s="6"/>
      <c r="R4043" s="6"/>
      <c r="S4043" s="6"/>
      <c r="T4043" s="6"/>
      <c r="U4043" s="6"/>
      <c r="V4043" s="6"/>
    </row>
    <row r="4044" spans="2:22" s="77" customFormat="1" x14ac:dyDescent="0.2">
      <c r="B4044" s="128"/>
      <c r="E4044" s="78"/>
      <c r="F4044" s="166"/>
      <c r="G4044" s="78"/>
      <c r="H4044" s="161"/>
      <c r="I4044" s="161"/>
      <c r="J4044" s="161"/>
      <c r="K4044" s="78"/>
      <c r="L4044" s="78"/>
      <c r="M4044" s="78"/>
      <c r="N4044" s="78"/>
      <c r="O4044" s="78"/>
      <c r="P4044" s="6"/>
      <c r="Q4044" s="6"/>
      <c r="R4044" s="6"/>
      <c r="S4044" s="6"/>
      <c r="T4044" s="6"/>
      <c r="U4044" s="6"/>
      <c r="V4044" s="6"/>
    </row>
    <row r="4045" spans="2:22" s="77" customFormat="1" x14ac:dyDescent="0.2">
      <c r="B4045" s="128"/>
      <c r="E4045" s="78"/>
      <c r="F4045" s="166"/>
      <c r="G4045" s="78"/>
      <c r="H4045" s="161"/>
      <c r="I4045" s="161"/>
      <c r="J4045" s="161"/>
      <c r="K4045" s="78"/>
      <c r="L4045" s="78"/>
      <c r="M4045" s="78"/>
      <c r="N4045" s="78"/>
      <c r="O4045" s="78"/>
      <c r="P4045" s="6"/>
      <c r="Q4045" s="6"/>
      <c r="R4045" s="6"/>
      <c r="S4045" s="6"/>
      <c r="T4045" s="6"/>
      <c r="U4045" s="6"/>
      <c r="V4045" s="6"/>
    </row>
    <row r="4046" spans="2:22" s="77" customFormat="1" x14ac:dyDescent="0.2">
      <c r="B4046" s="128"/>
      <c r="E4046" s="78"/>
      <c r="F4046" s="166"/>
      <c r="G4046" s="78"/>
      <c r="H4046" s="161"/>
      <c r="I4046" s="161"/>
      <c r="J4046" s="161"/>
      <c r="K4046" s="78"/>
      <c r="L4046" s="78"/>
      <c r="M4046" s="78"/>
      <c r="N4046" s="78"/>
      <c r="O4046" s="78"/>
      <c r="P4046" s="6"/>
      <c r="Q4046" s="6"/>
      <c r="R4046" s="6"/>
      <c r="S4046" s="6"/>
      <c r="T4046" s="6"/>
      <c r="U4046" s="6"/>
      <c r="V4046" s="6"/>
    </row>
    <row r="4047" spans="2:22" s="77" customFormat="1" x14ac:dyDescent="0.2">
      <c r="B4047" s="128"/>
      <c r="E4047" s="78"/>
      <c r="F4047" s="166"/>
      <c r="G4047" s="78"/>
      <c r="H4047" s="161"/>
      <c r="I4047" s="161"/>
      <c r="J4047" s="161"/>
      <c r="K4047" s="78"/>
      <c r="L4047" s="78"/>
      <c r="M4047" s="78"/>
      <c r="N4047" s="78"/>
      <c r="O4047" s="78"/>
      <c r="P4047" s="6"/>
      <c r="Q4047" s="6"/>
      <c r="R4047" s="6"/>
      <c r="S4047" s="6"/>
      <c r="T4047" s="6"/>
      <c r="U4047" s="6"/>
      <c r="V4047" s="6"/>
    </row>
    <row r="4048" spans="2:22" s="77" customFormat="1" x14ac:dyDescent="0.2">
      <c r="B4048" s="128"/>
      <c r="E4048" s="78"/>
      <c r="F4048" s="166"/>
      <c r="G4048" s="78"/>
      <c r="H4048" s="161"/>
      <c r="I4048" s="161"/>
      <c r="J4048" s="161"/>
      <c r="K4048" s="78"/>
      <c r="L4048" s="78"/>
      <c r="M4048" s="78"/>
      <c r="N4048" s="78"/>
      <c r="O4048" s="78"/>
      <c r="P4048" s="6"/>
      <c r="Q4048" s="6"/>
      <c r="R4048" s="6"/>
      <c r="S4048" s="6"/>
      <c r="T4048" s="6"/>
      <c r="U4048" s="6"/>
      <c r="V4048" s="6"/>
    </row>
    <row r="4049" spans="2:22" s="77" customFormat="1" x14ac:dyDescent="0.2">
      <c r="B4049" s="128"/>
      <c r="E4049" s="78"/>
      <c r="F4049" s="166"/>
      <c r="G4049" s="78"/>
      <c r="H4049" s="161"/>
      <c r="I4049" s="161"/>
      <c r="J4049" s="161"/>
      <c r="K4049" s="78"/>
      <c r="L4049" s="78"/>
      <c r="M4049" s="78"/>
      <c r="N4049" s="78"/>
      <c r="O4049" s="78"/>
      <c r="P4049" s="6"/>
      <c r="Q4049" s="6"/>
      <c r="R4049" s="6"/>
      <c r="S4049" s="6"/>
      <c r="T4049" s="6"/>
      <c r="U4049" s="6"/>
      <c r="V4049" s="6"/>
    </row>
    <row r="4050" spans="2:22" s="77" customFormat="1" x14ac:dyDescent="0.2">
      <c r="B4050" s="128"/>
      <c r="E4050" s="78"/>
      <c r="F4050" s="166"/>
      <c r="G4050" s="78"/>
      <c r="H4050" s="161"/>
      <c r="I4050" s="161"/>
      <c r="J4050" s="161"/>
      <c r="K4050" s="78"/>
      <c r="L4050" s="78"/>
      <c r="M4050" s="78"/>
      <c r="N4050" s="78"/>
      <c r="O4050" s="78"/>
      <c r="P4050" s="6"/>
      <c r="Q4050" s="6"/>
      <c r="R4050" s="6"/>
      <c r="S4050" s="6"/>
      <c r="T4050" s="6"/>
      <c r="U4050" s="6"/>
      <c r="V4050" s="6"/>
    </row>
    <row r="4051" spans="2:22" s="77" customFormat="1" x14ac:dyDescent="0.2">
      <c r="B4051" s="128"/>
      <c r="E4051" s="78"/>
      <c r="F4051" s="166"/>
      <c r="G4051" s="78"/>
      <c r="H4051" s="161"/>
      <c r="I4051" s="161"/>
      <c r="J4051" s="161"/>
      <c r="K4051" s="78"/>
      <c r="L4051" s="78"/>
      <c r="M4051" s="78"/>
      <c r="N4051" s="78"/>
      <c r="O4051" s="78"/>
      <c r="P4051" s="6"/>
      <c r="Q4051" s="6"/>
      <c r="R4051" s="6"/>
      <c r="S4051" s="6"/>
      <c r="T4051" s="6"/>
      <c r="U4051" s="6"/>
      <c r="V4051" s="6"/>
    </row>
    <row r="4052" spans="2:22" s="77" customFormat="1" x14ac:dyDescent="0.2">
      <c r="B4052" s="128"/>
      <c r="E4052" s="78"/>
      <c r="F4052" s="166"/>
      <c r="G4052" s="78"/>
      <c r="H4052" s="161"/>
      <c r="I4052" s="161"/>
      <c r="J4052" s="161"/>
      <c r="K4052" s="78"/>
      <c r="L4052" s="78"/>
      <c r="M4052" s="78"/>
      <c r="N4052" s="78"/>
      <c r="O4052" s="78"/>
      <c r="P4052" s="6"/>
      <c r="Q4052" s="6"/>
      <c r="R4052" s="6"/>
      <c r="S4052" s="6"/>
      <c r="T4052" s="6"/>
      <c r="U4052" s="6"/>
      <c r="V4052" s="6"/>
    </row>
    <row r="4053" spans="2:22" s="77" customFormat="1" x14ac:dyDescent="0.2">
      <c r="B4053" s="128"/>
      <c r="E4053" s="78"/>
      <c r="F4053" s="166"/>
      <c r="G4053" s="78"/>
      <c r="H4053" s="161"/>
      <c r="I4053" s="161"/>
      <c r="J4053" s="161"/>
      <c r="K4053" s="78"/>
      <c r="L4053" s="78"/>
      <c r="M4053" s="78"/>
      <c r="N4053" s="78"/>
      <c r="O4053" s="78"/>
      <c r="P4053" s="6"/>
      <c r="Q4053" s="6"/>
      <c r="R4053" s="6"/>
      <c r="S4053" s="6"/>
      <c r="T4053" s="6"/>
      <c r="U4053" s="6"/>
      <c r="V4053" s="6"/>
    </row>
    <row r="4054" spans="2:22" s="77" customFormat="1" x14ac:dyDescent="0.2">
      <c r="B4054" s="128"/>
      <c r="E4054" s="78"/>
      <c r="F4054" s="166"/>
      <c r="G4054" s="78"/>
      <c r="H4054" s="161"/>
      <c r="I4054" s="161"/>
      <c r="J4054" s="161"/>
      <c r="K4054" s="78"/>
      <c r="L4054" s="78"/>
      <c r="M4054" s="78"/>
      <c r="N4054" s="78"/>
      <c r="O4054" s="78"/>
      <c r="P4054" s="6"/>
      <c r="Q4054" s="6"/>
      <c r="R4054" s="6"/>
      <c r="S4054" s="6"/>
      <c r="T4054" s="6"/>
      <c r="U4054" s="6"/>
      <c r="V4054" s="6"/>
    </row>
    <row r="4055" spans="2:22" s="77" customFormat="1" x14ac:dyDescent="0.2">
      <c r="B4055" s="128"/>
      <c r="E4055" s="78"/>
      <c r="F4055" s="166"/>
      <c r="G4055" s="78"/>
      <c r="H4055" s="161"/>
      <c r="I4055" s="161"/>
      <c r="J4055" s="161"/>
      <c r="K4055" s="78"/>
      <c r="L4055" s="78"/>
      <c r="M4055" s="78"/>
      <c r="N4055" s="78"/>
      <c r="O4055" s="78"/>
      <c r="P4055" s="6"/>
      <c r="Q4055" s="6"/>
      <c r="R4055" s="6"/>
      <c r="S4055" s="6"/>
      <c r="T4055" s="6"/>
      <c r="U4055" s="6"/>
      <c r="V4055" s="6"/>
    </row>
    <row r="4056" spans="2:22" s="77" customFormat="1" x14ac:dyDescent="0.2">
      <c r="B4056" s="128"/>
      <c r="E4056" s="78"/>
      <c r="F4056" s="166"/>
      <c r="G4056" s="78"/>
      <c r="H4056" s="161"/>
      <c r="I4056" s="161"/>
      <c r="J4056" s="161"/>
      <c r="K4056" s="78"/>
      <c r="L4056" s="78"/>
      <c r="M4056" s="78"/>
      <c r="N4056" s="78"/>
      <c r="O4056" s="78"/>
      <c r="P4056" s="6"/>
      <c r="Q4056" s="6"/>
      <c r="R4056" s="6"/>
      <c r="S4056" s="6"/>
      <c r="T4056" s="6"/>
      <c r="U4056" s="6"/>
      <c r="V4056" s="6"/>
    </row>
    <row r="4057" spans="2:22" s="77" customFormat="1" x14ac:dyDescent="0.2">
      <c r="B4057" s="128"/>
      <c r="E4057" s="78"/>
      <c r="F4057" s="166"/>
      <c r="G4057" s="78"/>
      <c r="H4057" s="161"/>
      <c r="I4057" s="161"/>
      <c r="J4057" s="161"/>
      <c r="K4057" s="78"/>
      <c r="L4057" s="78"/>
      <c r="M4057" s="78"/>
      <c r="N4057" s="78"/>
      <c r="O4057" s="78"/>
      <c r="P4057" s="6"/>
      <c r="Q4057" s="6"/>
      <c r="R4057" s="6"/>
      <c r="S4057" s="6"/>
      <c r="T4057" s="6"/>
      <c r="U4057" s="6"/>
      <c r="V4057" s="6"/>
    </row>
    <row r="4058" spans="2:22" s="77" customFormat="1" x14ac:dyDescent="0.2">
      <c r="B4058" s="128"/>
      <c r="E4058" s="78"/>
      <c r="F4058" s="166"/>
      <c r="G4058" s="78"/>
      <c r="H4058" s="161"/>
      <c r="I4058" s="161"/>
      <c r="J4058" s="161"/>
      <c r="K4058" s="78"/>
      <c r="L4058" s="78"/>
      <c r="M4058" s="78"/>
      <c r="N4058" s="78"/>
      <c r="O4058" s="78"/>
      <c r="P4058" s="6"/>
      <c r="Q4058" s="6"/>
      <c r="R4058" s="6"/>
      <c r="S4058" s="6"/>
      <c r="T4058" s="6"/>
      <c r="U4058" s="6"/>
      <c r="V4058" s="6"/>
    </row>
    <row r="4059" spans="2:22" s="77" customFormat="1" x14ac:dyDescent="0.2">
      <c r="B4059" s="128"/>
      <c r="E4059" s="78"/>
      <c r="F4059" s="166"/>
      <c r="G4059" s="78"/>
      <c r="H4059" s="161"/>
      <c r="I4059" s="161"/>
      <c r="J4059" s="161"/>
      <c r="K4059" s="78"/>
      <c r="L4059" s="78"/>
      <c r="M4059" s="78"/>
      <c r="N4059" s="78"/>
      <c r="O4059" s="78"/>
      <c r="P4059" s="6"/>
      <c r="Q4059" s="6"/>
      <c r="R4059" s="6"/>
      <c r="S4059" s="6"/>
      <c r="T4059" s="6"/>
      <c r="U4059" s="6"/>
      <c r="V4059" s="6"/>
    </row>
    <row r="4060" spans="2:22" s="77" customFormat="1" x14ac:dyDescent="0.2">
      <c r="B4060" s="128"/>
      <c r="E4060" s="78"/>
      <c r="F4060" s="166"/>
      <c r="G4060" s="78"/>
      <c r="H4060" s="161"/>
      <c r="I4060" s="161"/>
      <c r="J4060" s="161"/>
      <c r="K4060" s="78"/>
      <c r="L4060" s="78"/>
      <c r="M4060" s="78"/>
      <c r="N4060" s="78"/>
      <c r="O4060" s="78"/>
      <c r="P4060" s="6"/>
      <c r="Q4060" s="6"/>
      <c r="R4060" s="6"/>
      <c r="S4060" s="6"/>
      <c r="T4060" s="6"/>
      <c r="U4060" s="6"/>
      <c r="V4060" s="6"/>
    </row>
    <row r="4061" spans="2:22" s="77" customFormat="1" x14ac:dyDescent="0.2">
      <c r="B4061" s="128"/>
      <c r="E4061" s="78"/>
      <c r="F4061" s="166"/>
      <c r="G4061" s="78"/>
      <c r="H4061" s="161"/>
      <c r="I4061" s="161"/>
      <c r="J4061" s="161"/>
      <c r="K4061" s="78"/>
      <c r="L4061" s="78"/>
      <c r="M4061" s="78"/>
      <c r="N4061" s="78"/>
      <c r="O4061" s="78"/>
      <c r="P4061" s="6"/>
      <c r="Q4061" s="6"/>
      <c r="R4061" s="6"/>
      <c r="S4061" s="6"/>
      <c r="T4061" s="6"/>
      <c r="U4061" s="6"/>
      <c r="V4061" s="6"/>
    </row>
    <row r="4062" spans="2:22" s="77" customFormat="1" x14ac:dyDescent="0.2">
      <c r="B4062" s="128"/>
      <c r="E4062" s="78"/>
      <c r="F4062" s="166"/>
      <c r="G4062" s="78"/>
      <c r="H4062" s="161"/>
      <c r="I4062" s="161"/>
      <c r="J4062" s="161"/>
      <c r="K4062" s="78"/>
      <c r="L4062" s="78"/>
      <c r="M4062" s="78"/>
      <c r="N4062" s="78"/>
      <c r="O4062" s="78"/>
      <c r="P4062" s="6"/>
      <c r="Q4062" s="6"/>
      <c r="R4062" s="6"/>
      <c r="S4062" s="6"/>
      <c r="T4062" s="6"/>
      <c r="U4062" s="6"/>
      <c r="V4062" s="6"/>
    </row>
    <row r="4063" spans="2:22" s="77" customFormat="1" x14ac:dyDescent="0.2">
      <c r="B4063" s="128"/>
      <c r="E4063" s="78"/>
      <c r="F4063" s="166"/>
      <c r="G4063" s="78"/>
      <c r="H4063" s="161"/>
      <c r="I4063" s="161"/>
      <c r="J4063" s="161"/>
      <c r="K4063" s="78"/>
      <c r="L4063" s="78"/>
      <c r="M4063" s="78"/>
      <c r="N4063" s="78"/>
      <c r="O4063" s="78"/>
      <c r="P4063" s="6"/>
      <c r="Q4063" s="6"/>
      <c r="R4063" s="6"/>
      <c r="S4063" s="6"/>
      <c r="T4063" s="6"/>
      <c r="U4063" s="6"/>
      <c r="V4063" s="6"/>
    </row>
    <row r="4064" spans="2:22" s="77" customFormat="1" x14ac:dyDescent="0.2">
      <c r="B4064" s="128"/>
      <c r="E4064" s="78"/>
      <c r="F4064" s="166"/>
      <c r="G4064" s="78"/>
      <c r="H4064" s="161"/>
      <c r="I4064" s="161"/>
      <c r="J4064" s="161"/>
      <c r="K4064" s="78"/>
      <c r="L4064" s="78"/>
      <c r="M4064" s="78"/>
      <c r="N4064" s="78"/>
      <c r="O4064" s="78"/>
      <c r="P4064" s="6"/>
      <c r="Q4064" s="6"/>
      <c r="R4064" s="6"/>
      <c r="S4064" s="6"/>
      <c r="T4064" s="6"/>
      <c r="U4064" s="6"/>
      <c r="V4064" s="6"/>
    </row>
    <row r="4065" spans="2:22" s="77" customFormat="1" x14ac:dyDescent="0.2">
      <c r="B4065" s="128"/>
      <c r="E4065" s="78"/>
      <c r="F4065" s="166"/>
      <c r="G4065" s="78"/>
      <c r="H4065" s="161"/>
      <c r="I4065" s="161"/>
      <c r="J4065" s="161"/>
      <c r="K4065" s="78"/>
      <c r="L4065" s="78"/>
      <c r="M4065" s="78"/>
      <c r="N4065" s="78"/>
      <c r="O4065" s="78"/>
      <c r="P4065" s="6"/>
      <c r="Q4065" s="6"/>
      <c r="R4065" s="6"/>
      <c r="S4065" s="6"/>
      <c r="T4065" s="6"/>
      <c r="U4065" s="6"/>
      <c r="V4065" s="6"/>
    </row>
    <row r="4066" spans="2:22" s="77" customFormat="1" x14ac:dyDescent="0.2">
      <c r="B4066" s="128"/>
      <c r="E4066" s="78"/>
      <c r="F4066" s="166"/>
      <c r="G4066" s="78"/>
      <c r="H4066" s="161"/>
      <c r="I4066" s="161"/>
      <c r="J4066" s="161"/>
      <c r="K4066" s="78"/>
      <c r="L4066" s="78"/>
      <c r="M4066" s="78"/>
      <c r="N4066" s="78"/>
      <c r="O4066" s="78"/>
      <c r="P4066" s="6"/>
      <c r="Q4066" s="6"/>
      <c r="R4066" s="6"/>
      <c r="S4066" s="6"/>
      <c r="T4066" s="6"/>
      <c r="U4066" s="6"/>
      <c r="V4066" s="6"/>
    </row>
    <row r="4067" spans="2:22" s="77" customFormat="1" x14ac:dyDescent="0.2">
      <c r="B4067" s="128"/>
      <c r="E4067" s="78"/>
      <c r="F4067" s="166"/>
      <c r="G4067" s="78"/>
      <c r="H4067" s="161"/>
      <c r="I4067" s="161"/>
      <c r="J4067" s="161"/>
      <c r="K4067" s="78"/>
      <c r="L4067" s="78"/>
      <c r="M4067" s="78"/>
      <c r="N4067" s="78"/>
      <c r="O4067" s="78"/>
      <c r="P4067" s="6"/>
      <c r="Q4067" s="6"/>
      <c r="R4067" s="6"/>
      <c r="S4067" s="6"/>
      <c r="T4067" s="6"/>
      <c r="U4067" s="6"/>
      <c r="V4067" s="6"/>
    </row>
    <row r="4068" spans="2:22" s="77" customFormat="1" x14ac:dyDescent="0.2">
      <c r="B4068" s="128"/>
      <c r="E4068" s="78"/>
      <c r="F4068" s="166"/>
      <c r="G4068" s="78"/>
      <c r="H4068" s="161"/>
      <c r="I4068" s="161"/>
      <c r="J4068" s="161"/>
      <c r="K4068" s="78"/>
      <c r="L4068" s="78"/>
      <c r="M4068" s="78"/>
      <c r="N4068" s="78"/>
      <c r="O4068" s="78"/>
      <c r="P4068" s="6"/>
      <c r="Q4068" s="6"/>
      <c r="R4068" s="6"/>
      <c r="S4068" s="6"/>
      <c r="T4068" s="6"/>
      <c r="U4068" s="6"/>
      <c r="V4068" s="6"/>
    </row>
    <row r="4069" spans="2:22" s="77" customFormat="1" x14ac:dyDescent="0.2">
      <c r="B4069" s="128"/>
      <c r="E4069" s="78"/>
      <c r="F4069" s="166"/>
      <c r="G4069" s="78"/>
      <c r="H4069" s="161"/>
      <c r="I4069" s="161"/>
      <c r="J4069" s="161"/>
      <c r="K4069" s="78"/>
      <c r="L4069" s="78"/>
      <c r="M4069" s="78"/>
      <c r="N4069" s="78"/>
      <c r="O4069" s="78"/>
      <c r="P4069" s="6"/>
      <c r="Q4069" s="6"/>
      <c r="R4069" s="6"/>
      <c r="S4069" s="6"/>
      <c r="T4069" s="6"/>
      <c r="U4069" s="6"/>
      <c r="V4069" s="6"/>
    </row>
    <row r="4070" spans="2:22" s="77" customFormat="1" x14ac:dyDescent="0.2">
      <c r="B4070" s="128"/>
      <c r="E4070" s="78"/>
      <c r="F4070" s="166"/>
      <c r="G4070" s="78"/>
      <c r="H4070" s="161"/>
      <c r="I4070" s="161"/>
      <c r="J4070" s="161"/>
      <c r="K4070" s="78"/>
      <c r="L4070" s="78"/>
      <c r="M4070" s="78"/>
      <c r="N4070" s="78"/>
      <c r="O4070" s="78"/>
      <c r="P4070" s="6"/>
      <c r="Q4070" s="6"/>
      <c r="R4070" s="6"/>
      <c r="S4070" s="6"/>
      <c r="T4070" s="6"/>
      <c r="U4070" s="6"/>
      <c r="V4070" s="6"/>
    </row>
    <row r="4071" spans="2:22" s="77" customFormat="1" x14ac:dyDescent="0.2">
      <c r="B4071" s="128"/>
      <c r="E4071" s="78"/>
      <c r="F4071" s="166"/>
      <c r="G4071" s="78"/>
      <c r="H4071" s="161"/>
      <c r="I4071" s="161"/>
      <c r="J4071" s="161"/>
      <c r="K4071" s="78"/>
      <c r="L4071" s="78"/>
      <c r="M4071" s="78"/>
      <c r="N4071" s="78"/>
      <c r="O4071" s="78"/>
      <c r="P4071" s="6"/>
      <c r="Q4071" s="6"/>
      <c r="R4071" s="6"/>
      <c r="S4071" s="6"/>
      <c r="T4071" s="6"/>
      <c r="U4071" s="6"/>
      <c r="V4071" s="6"/>
    </row>
    <row r="4072" spans="2:22" s="77" customFormat="1" x14ac:dyDescent="0.2">
      <c r="B4072" s="128"/>
      <c r="E4072" s="78"/>
      <c r="F4072" s="166"/>
      <c r="G4072" s="78"/>
      <c r="H4072" s="161"/>
      <c r="I4072" s="161"/>
      <c r="J4072" s="161"/>
      <c r="K4072" s="78"/>
      <c r="L4072" s="78"/>
      <c r="M4072" s="78"/>
      <c r="N4072" s="78"/>
      <c r="O4072" s="78"/>
      <c r="P4072" s="6"/>
      <c r="Q4072" s="6"/>
      <c r="R4072" s="6"/>
      <c r="S4072" s="6"/>
      <c r="T4072" s="6"/>
      <c r="U4072" s="6"/>
      <c r="V4072" s="6"/>
    </row>
    <row r="4073" spans="2:22" s="77" customFormat="1" x14ac:dyDescent="0.2">
      <c r="B4073" s="128"/>
      <c r="E4073" s="78"/>
      <c r="F4073" s="166"/>
      <c r="G4073" s="78"/>
      <c r="H4073" s="161"/>
      <c r="I4073" s="161"/>
      <c r="J4073" s="161"/>
      <c r="K4073" s="78"/>
      <c r="L4073" s="78"/>
      <c r="M4073" s="78"/>
      <c r="N4073" s="78"/>
      <c r="O4073" s="78"/>
      <c r="P4073" s="6"/>
      <c r="Q4073" s="6"/>
      <c r="R4073" s="6"/>
      <c r="S4073" s="6"/>
      <c r="T4073" s="6"/>
      <c r="U4073" s="6"/>
      <c r="V4073" s="6"/>
    </row>
    <row r="4074" spans="2:22" s="77" customFormat="1" x14ac:dyDescent="0.2">
      <c r="B4074" s="128"/>
      <c r="E4074" s="78"/>
      <c r="F4074" s="166"/>
      <c r="G4074" s="78"/>
      <c r="H4074" s="161"/>
      <c r="I4074" s="161"/>
      <c r="J4074" s="161"/>
      <c r="K4074" s="78"/>
      <c r="L4074" s="78"/>
      <c r="M4074" s="78"/>
      <c r="N4074" s="78"/>
      <c r="O4074" s="78"/>
      <c r="P4074" s="6"/>
      <c r="Q4074" s="6"/>
      <c r="R4074" s="6"/>
      <c r="S4074" s="6"/>
      <c r="T4074" s="6"/>
      <c r="U4074" s="6"/>
      <c r="V4074" s="6"/>
    </row>
    <row r="4075" spans="2:22" s="77" customFormat="1" x14ac:dyDescent="0.2">
      <c r="B4075" s="128"/>
      <c r="E4075" s="78"/>
      <c r="F4075" s="166"/>
      <c r="G4075" s="78"/>
      <c r="H4075" s="161"/>
      <c r="I4075" s="161"/>
      <c r="J4075" s="161"/>
      <c r="K4075" s="78"/>
      <c r="L4075" s="78"/>
      <c r="M4075" s="78"/>
      <c r="N4075" s="78"/>
      <c r="O4075" s="78"/>
      <c r="P4075" s="6"/>
      <c r="Q4075" s="6"/>
      <c r="R4075" s="6"/>
      <c r="S4075" s="6"/>
      <c r="T4075" s="6"/>
      <c r="U4075" s="6"/>
      <c r="V4075" s="6"/>
    </row>
    <row r="4076" spans="2:22" s="77" customFormat="1" x14ac:dyDescent="0.2">
      <c r="B4076" s="128"/>
      <c r="E4076" s="78"/>
      <c r="F4076" s="166"/>
      <c r="G4076" s="78"/>
      <c r="H4076" s="161"/>
      <c r="I4076" s="161"/>
      <c r="J4076" s="161"/>
      <c r="K4076" s="78"/>
      <c r="L4076" s="78"/>
      <c r="M4076" s="78"/>
      <c r="N4076" s="78"/>
      <c r="O4076" s="78"/>
      <c r="P4076" s="6"/>
      <c r="Q4076" s="6"/>
      <c r="R4076" s="6"/>
      <c r="S4076" s="6"/>
      <c r="T4076" s="6"/>
      <c r="U4076" s="6"/>
      <c r="V4076" s="6"/>
    </row>
    <row r="4077" spans="2:22" s="77" customFormat="1" x14ac:dyDescent="0.2">
      <c r="B4077" s="128"/>
      <c r="E4077" s="78"/>
      <c r="F4077" s="166"/>
      <c r="G4077" s="78"/>
      <c r="H4077" s="161"/>
      <c r="I4077" s="161"/>
      <c r="J4077" s="161"/>
      <c r="K4077" s="78"/>
      <c r="L4077" s="78"/>
      <c r="M4077" s="78"/>
      <c r="N4077" s="78"/>
      <c r="O4077" s="78"/>
      <c r="P4077" s="6"/>
      <c r="Q4077" s="6"/>
      <c r="R4077" s="6"/>
      <c r="S4077" s="6"/>
      <c r="T4077" s="6"/>
      <c r="U4077" s="6"/>
      <c r="V4077" s="6"/>
    </row>
    <row r="4078" spans="2:22" s="77" customFormat="1" x14ac:dyDescent="0.2">
      <c r="B4078" s="128"/>
      <c r="E4078" s="78"/>
      <c r="F4078" s="166"/>
      <c r="G4078" s="78"/>
      <c r="H4078" s="161"/>
      <c r="I4078" s="161"/>
      <c r="J4078" s="161"/>
      <c r="K4078" s="78"/>
      <c r="L4078" s="78"/>
      <c r="M4078" s="78"/>
      <c r="N4078" s="78"/>
      <c r="O4078" s="78"/>
      <c r="P4078" s="6"/>
      <c r="Q4078" s="6"/>
      <c r="R4078" s="6"/>
      <c r="S4078" s="6"/>
      <c r="T4078" s="6"/>
      <c r="U4078" s="6"/>
      <c r="V4078" s="6"/>
    </row>
    <row r="4079" spans="2:22" s="77" customFormat="1" x14ac:dyDescent="0.2">
      <c r="B4079" s="128"/>
      <c r="E4079" s="78"/>
      <c r="F4079" s="166"/>
      <c r="G4079" s="78"/>
      <c r="H4079" s="161"/>
      <c r="I4079" s="161"/>
      <c r="J4079" s="161"/>
      <c r="K4079" s="78"/>
      <c r="L4079" s="78"/>
      <c r="M4079" s="78"/>
      <c r="N4079" s="78"/>
      <c r="O4079" s="78"/>
      <c r="P4079" s="6"/>
      <c r="Q4079" s="6"/>
      <c r="R4079" s="6"/>
      <c r="S4079" s="6"/>
      <c r="T4079" s="6"/>
      <c r="U4079" s="6"/>
      <c r="V4079" s="6"/>
    </row>
    <row r="4080" spans="2:22" s="77" customFormat="1" x14ac:dyDescent="0.2">
      <c r="B4080" s="128"/>
      <c r="E4080" s="78"/>
      <c r="F4080" s="166"/>
      <c r="G4080" s="78"/>
      <c r="H4080" s="161"/>
      <c r="I4080" s="161"/>
      <c r="J4080" s="161"/>
      <c r="K4080" s="78"/>
      <c r="L4080" s="78"/>
      <c r="M4080" s="78"/>
      <c r="N4080" s="78"/>
      <c r="O4080" s="78"/>
      <c r="P4080" s="6"/>
      <c r="Q4080" s="6"/>
      <c r="R4080" s="6"/>
      <c r="S4080" s="6"/>
      <c r="T4080" s="6"/>
      <c r="U4080" s="6"/>
      <c r="V4080" s="6"/>
    </row>
    <row r="4081" spans="2:22" s="77" customFormat="1" x14ac:dyDescent="0.2">
      <c r="B4081" s="128"/>
      <c r="E4081" s="78"/>
      <c r="F4081" s="166"/>
      <c r="G4081" s="78"/>
      <c r="H4081" s="161"/>
      <c r="I4081" s="161"/>
      <c r="J4081" s="161"/>
      <c r="K4081" s="78"/>
      <c r="L4081" s="78"/>
      <c r="M4081" s="78"/>
      <c r="N4081" s="78"/>
      <c r="O4081" s="78"/>
      <c r="P4081" s="6"/>
      <c r="Q4081" s="6"/>
      <c r="R4081" s="6"/>
      <c r="S4081" s="6"/>
      <c r="T4081" s="6"/>
      <c r="U4081" s="6"/>
      <c r="V4081" s="6"/>
    </row>
    <row r="4082" spans="2:22" s="77" customFormat="1" x14ac:dyDescent="0.2">
      <c r="B4082" s="128"/>
      <c r="E4082" s="78"/>
      <c r="F4082" s="166"/>
      <c r="G4082" s="78"/>
      <c r="H4082" s="161"/>
      <c r="I4082" s="161"/>
      <c r="J4082" s="161"/>
      <c r="K4082" s="78"/>
      <c r="L4082" s="78"/>
      <c r="M4082" s="78"/>
      <c r="N4082" s="78"/>
      <c r="O4082" s="78"/>
      <c r="P4082" s="6"/>
      <c r="Q4082" s="6"/>
      <c r="R4082" s="6"/>
      <c r="S4082" s="6"/>
      <c r="T4082" s="6"/>
      <c r="U4082" s="6"/>
      <c r="V4082" s="6"/>
    </row>
    <row r="4083" spans="2:22" s="77" customFormat="1" x14ac:dyDescent="0.2">
      <c r="B4083" s="128"/>
      <c r="E4083" s="78"/>
      <c r="F4083" s="166"/>
      <c r="G4083" s="78"/>
      <c r="H4083" s="161"/>
      <c r="I4083" s="161"/>
      <c r="J4083" s="161"/>
      <c r="K4083" s="78"/>
      <c r="L4083" s="78"/>
      <c r="M4083" s="78"/>
      <c r="N4083" s="78"/>
      <c r="O4083" s="78"/>
      <c r="P4083" s="6"/>
      <c r="Q4083" s="6"/>
      <c r="R4083" s="6"/>
      <c r="S4083" s="6"/>
      <c r="T4083" s="6"/>
      <c r="U4083" s="6"/>
      <c r="V4083" s="6"/>
    </row>
    <row r="4084" spans="2:22" s="77" customFormat="1" x14ac:dyDescent="0.2">
      <c r="B4084" s="128"/>
      <c r="E4084" s="78"/>
      <c r="F4084" s="166"/>
      <c r="G4084" s="78"/>
      <c r="H4084" s="161"/>
      <c r="I4084" s="161"/>
      <c r="J4084" s="161"/>
      <c r="K4084" s="78"/>
      <c r="L4084" s="78"/>
      <c r="M4084" s="78"/>
      <c r="N4084" s="78"/>
      <c r="O4084" s="78"/>
      <c r="P4084" s="6"/>
      <c r="Q4084" s="6"/>
      <c r="R4084" s="6"/>
      <c r="S4084" s="6"/>
      <c r="T4084" s="6"/>
      <c r="U4084" s="6"/>
      <c r="V4084" s="6"/>
    </row>
    <row r="4085" spans="2:22" s="77" customFormat="1" x14ac:dyDescent="0.2">
      <c r="B4085" s="128"/>
      <c r="E4085" s="78"/>
      <c r="F4085" s="166"/>
      <c r="G4085" s="78"/>
      <c r="H4085" s="161"/>
      <c r="I4085" s="161"/>
      <c r="J4085" s="161"/>
      <c r="K4085" s="78"/>
      <c r="L4085" s="78"/>
      <c r="M4085" s="78"/>
      <c r="N4085" s="78"/>
      <c r="O4085" s="78"/>
      <c r="P4085" s="6"/>
      <c r="Q4085" s="6"/>
      <c r="R4085" s="6"/>
      <c r="S4085" s="6"/>
      <c r="T4085" s="6"/>
      <c r="U4085" s="6"/>
      <c r="V4085" s="6"/>
    </row>
    <row r="4086" spans="2:22" s="77" customFormat="1" x14ac:dyDescent="0.2">
      <c r="B4086" s="128"/>
      <c r="E4086" s="78"/>
      <c r="F4086" s="166"/>
      <c r="G4086" s="78"/>
      <c r="H4086" s="161"/>
      <c r="I4086" s="161"/>
      <c r="J4086" s="161"/>
      <c r="K4086" s="78"/>
      <c r="L4086" s="78"/>
      <c r="M4086" s="78"/>
      <c r="N4086" s="78"/>
      <c r="O4086" s="78"/>
      <c r="P4086" s="6"/>
      <c r="Q4086" s="6"/>
      <c r="R4086" s="6"/>
      <c r="S4086" s="6"/>
      <c r="T4086" s="6"/>
      <c r="U4086" s="6"/>
      <c r="V4086" s="6"/>
    </row>
    <row r="4087" spans="2:22" s="77" customFormat="1" x14ac:dyDescent="0.2">
      <c r="B4087" s="128"/>
      <c r="E4087" s="78"/>
      <c r="F4087" s="166"/>
      <c r="G4087" s="78"/>
      <c r="H4087" s="161"/>
      <c r="I4087" s="161"/>
      <c r="J4087" s="161"/>
      <c r="K4087" s="78"/>
      <c r="L4087" s="78"/>
      <c r="M4087" s="78"/>
      <c r="N4087" s="78"/>
      <c r="O4087" s="78"/>
      <c r="P4087" s="6"/>
      <c r="Q4087" s="6"/>
      <c r="R4087" s="6"/>
      <c r="S4087" s="6"/>
      <c r="T4087" s="6"/>
      <c r="U4087" s="6"/>
      <c r="V4087" s="6"/>
    </row>
    <row r="4088" spans="2:22" s="77" customFormat="1" x14ac:dyDescent="0.2">
      <c r="B4088" s="128"/>
      <c r="E4088" s="78"/>
      <c r="F4088" s="166"/>
      <c r="G4088" s="78"/>
      <c r="H4088" s="161"/>
      <c r="I4088" s="161"/>
      <c r="J4088" s="161"/>
      <c r="K4088" s="78"/>
      <c r="L4088" s="78"/>
      <c r="M4088" s="78"/>
      <c r="N4088" s="78"/>
      <c r="O4088" s="78"/>
      <c r="P4088" s="6"/>
      <c r="Q4088" s="6"/>
      <c r="R4088" s="6"/>
      <c r="S4088" s="6"/>
      <c r="T4088" s="6"/>
      <c r="U4088" s="6"/>
      <c r="V4088" s="6"/>
    </row>
    <row r="4089" spans="2:22" s="77" customFormat="1" x14ac:dyDescent="0.2">
      <c r="B4089" s="128"/>
      <c r="E4089" s="78"/>
      <c r="F4089" s="166"/>
      <c r="G4089" s="78"/>
      <c r="H4089" s="161"/>
      <c r="I4089" s="161"/>
      <c r="J4089" s="161"/>
      <c r="K4089" s="78"/>
      <c r="L4089" s="78"/>
      <c r="M4089" s="78"/>
      <c r="N4089" s="78"/>
      <c r="O4089" s="78"/>
      <c r="P4089" s="6"/>
      <c r="Q4089" s="6"/>
      <c r="R4089" s="6"/>
      <c r="S4089" s="6"/>
      <c r="T4089" s="6"/>
      <c r="U4089" s="6"/>
      <c r="V4089" s="6"/>
    </row>
    <row r="4090" spans="2:22" s="77" customFormat="1" x14ac:dyDescent="0.2">
      <c r="B4090" s="128"/>
      <c r="E4090" s="78"/>
      <c r="F4090" s="166"/>
      <c r="G4090" s="78"/>
      <c r="H4090" s="161"/>
      <c r="I4090" s="161"/>
      <c r="J4090" s="161"/>
      <c r="K4090" s="78"/>
      <c r="L4090" s="78"/>
      <c r="M4090" s="78"/>
      <c r="N4090" s="78"/>
      <c r="O4090" s="78"/>
      <c r="P4090" s="6"/>
      <c r="Q4090" s="6"/>
      <c r="R4090" s="6"/>
      <c r="S4090" s="6"/>
      <c r="T4090" s="6"/>
      <c r="U4090" s="6"/>
      <c r="V4090" s="6"/>
    </row>
    <row r="4091" spans="2:22" s="77" customFormat="1" x14ac:dyDescent="0.2">
      <c r="B4091" s="128"/>
      <c r="E4091" s="78"/>
      <c r="F4091" s="166"/>
      <c r="G4091" s="78"/>
      <c r="H4091" s="161"/>
      <c r="I4091" s="161"/>
      <c r="J4091" s="161"/>
      <c r="K4091" s="78"/>
      <c r="L4091" s="78"/>
      <c r="M4091" s="78"/>
      <c r="N4091" s="78"/>
      <c r="O4091" s="78"/>
      <c r="P4091" s="6"/>
      <c r="Q4091" s="6"/>
      <c r="R4091" s="6"/>
      <c r="S4091" s="6"/>
      <c r="T4091" s="6"/>
      <c r="U4091" s="6"/>
      <c r="V4091" s="6"/>
    </row>
    <row r="4092" spans="2:22" s="77" customFormat="1" x14ac:dyDescent="0.2">
      <c r="B4092" s="128"/>
      <c r="E4092" s="78"/>
      <c r="F4092" s="166"/>
      <c r="G4092" s="78"/>
      <c r="H4092" s="161"/>
      <c r="I4092" s="161"/>
      <c r="J4092" s="161"/>
      <c r="K4092" s="78"/>
      <c r="L4092" s="78"/>
      <c r="M4092" s="78"/>
      <c r="N4092" s="78"/>
      <c r="O4092" s="78"/>
      <c r="P4092" s="6"/>
      <c r="Q4092" s="6"/>
      <c r="R4092" s="6"/>
      <c r="S4092" s="6"/>
      <c r="T4092" s="6"/>
      <c r="U4092" s="6"/>
      <c r="V4092" s="6"/>
    </row>
    <row r="4093" spans="2:22" s="77" customFormat="1" x14ac:dyDescent="0.2">
      <c r="B4093" s="128"/>
      <c r="E4093" s="78"/>
      <c r="F4093" s="166"/>
      <c r="G4093" s="78"/>
      <c r="H4093" s="161"/>
      <c r="I4093" s="161"/>
      <c r="J4093" s="161"/>
      <c r="K4093" s="78"/>
      <c r="L4093" s="78"/>
      <c r="M4093" s="78"/>
      <c r="N4093" s="78"/>
      <c r="O4093" s="78"/>
      <c r="P4093" s="6"/>
      <c r="Q4093" s="6"/>
      <c r="R4093" s="6"/>
      <c r="S4093" s="6"/>
      <c r="T4093" s="6"/>
      <c r="U4093" s="6"/>
      <c r="V4093" s="6"/>
    </row>
    <row r="4094" spans="2:22" s="77" customFormat="1" x14ac:dyDescent="0.2">
      <c r="B4094" s="128"/>
      <c r="E4094" s="78"/>
      <c r="F4094" s="166"/>
      <c r="G4094" s="78"/>
      <c r="H4094" s="161"/>
      <c r="I4094" s="161"/>
      <c r="J4094" s="161"/>
      <c r="K4094" s="78"/>
      <c r="L4094" s="78"/>
      <c r="M4094" s="78"/>
      <c r="N4094" s="78"/>
      <c r="O4094" s="78"/>
      <c r="P4094" s="6"/>
      <c r="Q4094" s="6"/>
      <c r="R4094" s="6"/>
      <c r="S4094" s="6"/>
      <c r="T4094" s="6"/>
      <c r="U4094" s="6"/>
      <c r="V4094" s="6"/>
    </row>
    <row r="4095" spans="2:22" s="77" customFormat="1" x14ac:dyDescent="0.2">
      <c r="B4095" s="128"/>
      <c r="E4095" s="78"/>
      <c r="F4095" s="166"/>
      <c r="G4095" s="78"/>
      <c r="H4095" s="161"/>
      <c r="I4095" s="161"/>
      <c r="J4095" s="161"/>
      <c r="K4095" s="78"/>
      <c r="L4095" s="78"/>
      <c r="M4095" s="78"/>
      <c r="N4095" s="78"/>
      <c r="O4095" s="78"/>
      <c r="P4095" s="6"/>
      <c r="Q4095" s="6"/>
      <c r="R4095" s="6"/>
      <c r="S4095" s="6"/>
      <c r="T4095" s="6"/>
      <c r="U4095" s="6"/>
      <c r="V4095" s="6"/>
    </row>
    <row r="4096" spans="2:22" s="77" customFormat="1" x14ac:dyDescent="0.2">
      <c r="B4096" s="128"/>
      <c r="E4096" s="78"/>
      <c r="F4096" s="166"/>
      <c r="G4096" s="78"/>
      <c r="H4096" s="161"/>
      <c r="I4096" s="161"/>
      <c r="J4096" s="161"/>
      <c r="K4096" s="78"/>
      <c r="L4096" s="78"/>
      <c r="M4096" s="78"/>
      <c r="N4096" s="78"/>
      <c r="O4096" s="78"/>
      <c r="P4096" s="6"/>
      <c r="Q4096" s="6"/>
      <c r="R4096" s="6"/>
      <c r="S4096" s="6"/>
      <c r="T4096" s="6"/>
      <c r="U4096" s="6"/>
      <c r="V4096" s="6"/>
    </row>
    <row r="4097" spans="2:22" s="77" customFormat="1" x14ac:dyDescent="0.2">
      <c r="B4097" s="128"/>
      <c r="E4097" s="78"/>
      <c r="F4097" s="166"/>
      <c r="G4097" s="78"/>
      <c r="H4097" s="161"/>
      <c r="I4097" s="161"/>
      <c r="J4097" s="161"/>
      <c r="K4097" s="78"/>
      <c r="L4097" s="78"/>
      <c r="M4097" s="78"/>
      <c r="N4097" s="78"/>
      <c r="O4097" s="78"/>
      <c r="P4097" s="6"/>
      <c r="Q4097" s="6"/>
      <c r="R4097" s="6"/>
      <c r="S4097" s="6"/>
      <c r="T4097" s="6"/>
      <c r="U4097" s="6"/>
      <c r="V4097" s="6"/>
    </row>
    <row r="4098" spans="2:22" s="77" customFormat="1" x14ac:dyDescent="0.2">
      <c r="B4098" s="128"/>
      <c r="E4098" s="78"/>
      <c r="F4098" s="166"/>
      <c r="G4098" s="78"/>
      <c r="H4098" s="161"/>
      <c r="I4098" s="161"/>
      <c r="J4098" s="161"/>
      <c r="K4098" s="78"/>
      <c r="L4098" s="78"/>
      <c r="M4098" s="78"/>
      <c r="N4098" s="78"/>
      <c r="O4098" s="78"/>
      <c r="P4098" s="6"/>
      <c r="Q4098" s="6"/>
      <c r="R4098" s="6"/>
      <c r="S4098" s="6"/>
      <c r="T4098" s="6"/>
      <c r="U4098" s="6"/>
      <c r="V4098" s="6"/>
    </row>
    <row r="4099" spans="2:22" s="77" customFormat="1" x14ac:dyDescent="0.2">
      <c r="B4099" s="128"/>
      <c r="E4099" s="78"/>
      <c r="F4099" s="166"/>
      <c r="G4099" s="78"/>
      <c r="H4099" s="161"/>
      <c r="I4099" s="161"/>
      <c r="J4099" s="161"/>
      <c r="K4099" s="78"/>
      <c r="L4099" s="78"/>
      <c r="M4099" s="78"/>
      <c r="N4099" s="78"/>
      <c r="O4099" s="78"/>
      <c r="P4099" s="6"/>
      <c r="Q4099" s="6"/>
      <c r="R4099" s="6"/>
      <c r="S4099" s="6"/>
      <c r="T4099" s="6"/>
      <c r="U4099" s="6"/>
      <c r="V4099" s="6"/>
    </row>
    <row r="4100" spans="2:22" s="77" customFormat="1" x14ac:dyDescent="0.2">
      <c r="B4100" s="128"/>
      <c r="E4100" s="78"/>
      <c r="F4100" s="166"/>
      <c r="G4100" s="78"/>
      <c r="H4100" s="161"/>
      <c r="I4100" s="161"/>
      <c r="J4100" s="161"/>
      <c r="K4100" s="78"/>
      <c r="L4100" s="78"/>
      <c r="M4100" s="78"/>
      <c r="N4100" s="78"/>
      <c r="O4100" s="78"/>
      <c r="P4100" s="6"/>
      <c r="Q4100" s="6"/>
      <c r="R4100" s="6"/>
      <c r="S4100" s="6"/>
      <c r="T4100" s="6"/>
      <c r="U4100" s="6"/>
      <c r="V4100" s="6"/>
    </row>
    <row r="4101" spans="2:22" s="77" customFormat="1" x14ac:dyDescent="0.2">
      <c r="B4101" s="128"/>
      <c r="E4101" s="78"/>
      <c r="F4101" s="166"/>
      <c r="G4101" s="78"/>
      <c r="H4101" s="161"/>
      <c r="I4101" s="161"/>
      <c r="J4101" s="161"/>
      <c r="K4101" s="78"/>
      <c r="L4101" s="78"/>
      <c r="M4101" s="78"/>
      <c r="N4101" s="78"/>
      <c r="O4101" s="78"/>
      <c r="P4101" s="6"/>
      <c r="Q4101" s="6"/>
      <c r="R4101" s="6"/>
      <c r="S4101" s="6"/>
      <c r="T4101" s="6"/>
      <c r="U4101" s="6"/>
      <c r="V4101" s="6"/>
    </row>
    <row r="4102" spans="2:22" s="77" customFormat="1" x14ac:dyDescent="0.2">
      <c r="B4102" s="128"/>
      <c r="E4102" s="78"/>
      <c r="F4102" s="166"/>
      <c r="G4102" s="78"/>
      <c r="H4102" s="161"/>
      <c r="I4102" s="161"/>
      <c r="J4102" s="161"/>
      <c r="K4102" s="78"/>
      <c r="L4102" s="78"/>
      <c r="M4102" s="78"/>
      <c r="N4102" s="78"/>
      <c r="O4102" s="78"/>
      <c r="P4102" s="6"/>
      <c r="Q4102" s="6"/>
      <c r="R4102" s="6"/>
      <c r="S4102" s="6"/>
      <c r="T4102" s="6"/>
      <c r="U4102" s="6"/>
      <c r="V4102" s="6"/>
    </row>
    <row r="4103" spans="2:22" s="77" customFormat="1" x14ac:dyDescent="0.2">
      <c r="B4103" s="128"/>
      <c r="E4103" s="78"/>
      <c r="F4103" s="166"/>
      <c r="G4103" s="78"/>
      <c r="H4103" s="161"/>
      <c r="I4103" s="161"/>
      <c r="J4103" s="161"/>
      <c r="K4103" s="78"/>
      <c r="L4103" s="78"/>
      <c r="M4103" s="78"/>
      <c r="N4103" s="78"/>
      <c r="O4103" s="78"/>
      <c r="P4103" s="6"/>
      <c r="Q4103" s="6"/>
      <c r="R4103" s="6"/>
      <c r="S4103" s="6"/>
      <c r="T4103" s="6"/>
      <c r="U4103" s="6"/>
      <c r="V4103" s="6"/>
    </row>
    <row r="4104" spans="2:22" s="77" customFormat="1" x14ac:dyDescent="0.2">
      <c r="B4104" s="128"/>
      <c r="E4104" s="78"/>
      <c r="F4104" s="166"/>
      <c r="G4104" s="78"/>
      <c r="H4104" s="161"/>
      <c r="I4104" s="161"/>
      <c r="J4104" s="161"/>
      <c r="K4104" s="78"/>
      <c r="L4104" s="78"/>
      <c r="M4104" s="78"/>
      <c r="N4104" s="78"/>
      <c r="O4104" s="78"/>
      <c r="P4104" s="6"/>
      <c r="Q4104" s="6"/>
      <c r="R4104" s="6"/>
      <c r="S4104" s="6"/>
      <c r="T4104" s="6"/>
      <c r="U4104" s="6"/>
      <c r="V4104" s="6"/>
    </row>
    <row r="4105" spans="2:22" s="77" customFormat="1" x14ac:dyDescent="0.2">
      <c r="B4105" s="128"/>
      <c r="E4105" s="78"/>
      <c r="F4105" s="166"/>
      <c r="G4105" s="78"/>
      <c r="H4105" s="161"/>
      <c r="I4105" s="161"/>
      <c r="J4105" s="161"/>
      <c r="K4105" s="78"/>
      <c r="L4105" s="78"/>
      <c r="M4105" s="78"/>
      <c r="N4105" s="78"/>
      <c r="O4105" s="78"/>
      <c r="P4105" s="6"/>
      <c r="Q4105" s="6"/>
      <c r="R4105" s="6"/>
      <c r="S4105" s="6"/>
      <c r="T4105" s="6"/>
      <c r="U4105" s="6"/>
      <c r="V4105" s="6"/>
    </row>
    <row r="4106" spans="2:22" s="77" customFormat="1" x14ac:dyDescent="0.2">
      <c r="B4106" s="128"/>
      <c r="E4106" s="78"/>
      <c r="F4106" s="166"/>
      <c r="G4106" s="78"/>
      <c r="H4106" s="161"/>
      <c r="I4106" s="161"/>
      <c r="J4106" s="161"/>
      <c r="K4106" s="78"/>
      <c r="L4106" s="78"/>
      <c r="M4106" s="78"/>
      <c r="N4106" s="78"/>
      <c r="O4106" s="78"/>
      <c r="P4106" s="6"/>
      <c r="Q4106" s="6"/>
      <c r="R4106" s="6"/>
      <c r="S4106" s="6"/>
      <c r="T4106" s="6"/>
      <c r="U4106" s="6"/>
      <c r="V4106" s="6"/>
    </row>
    <row r="4107" spans="2:22" s="77" customFormat="1" x14ac:dyDescent="0.2">
      <c r="B4107" s="128"/>
      <c r="E4107" s="78"/>
      <c r="F4107" s="166"/>
      <c r="G4107" s="78"/>
      <c r="H4107" s="161"/>
      <c r="I4107" s="161"/>
      <c r="J4107" s="161"/>
      <c r="K4107" s="78"/>
      <c r="L4107" s="78"/>
      <c r="M4107" s="78"/>
      <c r="N4107" s="78"/>
      <c r="O4107" s="78"/>
      <c r="P4107" s="6"/>
      <c r="Q4107" s="6"/>
      <c r="R4107" s="6"/>
      <c r="S4107" s="6"/>
      <c r="T4107" s="6"/>
      <c r="U4107" s="6"/>
      <c r="V4107" s="6"/>
    </row>
    <row r="4108" spans="2:22" s="77" customFormat="1" x14ac:dyDescent="0.2">
      <c r="B4108" s="128"/>
      <c r="E4108" s="78"/>
      <c r="F4108" s="166"/>
      <c r="G4108" s="78"/>
      <c r="H4108" s="161"/>
      <c r="I4108" s="161"/>
      <c r="J4108" s="161"/>
      <c r="K4108" s="78"/>
      <c r="L4108" s="78"/>
      <c r="M4108" s="78"/>
      <c r="N4108" s="78"/>
      <c r="O4108" s="78"/>
      <c r="P4108" s="6"/>
      <c r="Q4108" s="6"/>
      <c r="R4108" s="6"/>
      <c r="S4108" s="6"/>
      <c r="T4108" s="6"/>
      <c r="U4108" s="6"/>
      <c r="V4108" s="6"/>
    </row>
    <row r="4109" spans="2:22" s="77" customFormat="1" x14ac:dyDescent="0.2">
      <c r="B4109" s="128"/>
      <c r="E4109" s="78"/>
      <c r="F4109" s="166"/>
      <c r="G4109" s="78"/>
      <c r="H4109" s="161"/>
      <c r="I4109" s="161"/>
      <c r="J4109" s="161"/>
      <c r="K4109" s="78"/>
      <c r="L4109" s="78"/>
      <c r="M4109" s="78"/>
      <c r="N4109" s="78"/>
      <c r="O4109" s="78"/>
      <c r="P4109" s="6"/>
      <c r="Q4109" s="6"/>
      <c r="R4109" s="6"/>
      <c r="S4109" s="6"/>
      <c r="T4109" s="6"/>
      <c r="U4109" s="6"/>
      <c r="V4109" s="6"/>
    </row>
    <row r="4110" spans="2:22" s="77" customFormat="1" x14ac:dyDescent="0.2">
      <c r="B4110" s="128"/>
      <c r="E4110" s="78"/>
      <c r="F4110" s="166"/>
      <c r="G4110" s="78"/>
      <c r="H4110" s="161"/>
      <c r="I4110" s="161"/>
      <c r="J4110" s="161"/>
      <c r="K4110" s="78"/>
      <c r="L4110" s="78"/>
      <c r="M4110" s="78"/>
      <c r="N4110" s="78"/>
      <c r="O4110" s="78"/>
      <c r="P4110" s="6"/>
      <c r="Q4110" s="6"/>
      <c r="R4110" s="6"/>
      <c r="S4110" s="6"/>
      <c r="T4110" s="6"/>
      <c r="U4110" s="6"/>
      <c r="V4110" s="6"/>
    </row>
    <row r="4111" spans="2:22" s="77" customFormat="1" x14ac:dyDescent="0.2">
      <c r="B4111" s="128"/>
      <c r="E4111" s="78"/>
      <c r="F4111" s="166"/>
      <c r="G4111" s="78"/>
      <c r="H4111" s="161"/>
      <c r="I4111" s="161"/>
      <c r="J4111" s="161"/>
      <c r="K4111" s="78"/>
      <c r="L4111" s="78"/>
      <c r="M4111" s="78"/>
      <c r="N4111" s="78"/>
      <c r="O4111" s="78"/>
      <c r="P4111" s="6"/>
      <c r="Q4111" s="6"/>
      <c r="R4111" s="6"/>
      <c r="S4111" s="6"/>
      <c r="T4111" s="6"/>
      <c r="U4111" s="6"/>
      <c r="V4111" s="6"/>
    </row>
    <row r="4112" spans="2:22" s="77" customFormat="1" x14ac:dyDescent="0.2">
      <c r="B4112" s="128"/>
      <c r="E4112" s="78"/>
      <c r="F4112" s="166"/>
      <c r="G4112" s="78"/>
      <c r="H4112" s="161"/>
      <c r="I4112" s="161"/>
      <c r="J4112" s="161"/>
      <c r="K4112" s="78"/>
      <c r="L4112" s="78"/>
      <c r="M4112" s="78"/>
      <c r="N4112" s="78"/>
      <c r="O4112" s="78"/>
      <c r="P4112" s="6"/>
      <c r="Q4112" s="6"/>
      <c r="R4112" s="6"/>
      <c r="S4112" s="6"/>
      <c r="T4112" s="6"/>
      <c r="U4112" s="6"/>
      <c r="V4112" s="6"/>
    </row>
    <row r="4113" spans="2:22" s="77" customFormat="1" x14ac:dyDescent="0.2">
      <c r="B4113" s="128"/>
      <c r="E4113" s="78"/>
      <c r="F4113" s="166"/>
      <c r="G4113" s="78"/>
      <c r="H4113" s="161"/>
      <c r="I4113" s="161"/>
      <c r="J4113" s="161"/>
      <c r="K4113" s="78"/>
      <c r="L4113" s="78"/>
      <c r="M4113" s="78"/>
      <c r="N4113" s="78"/>
      <c r="O4113" s="78"/>
      <c r="P4113" s="6"/>
      <c r="Q4113" s="6"/>
      <c r="R4113" s="6"/>
      <c r="S4113" s="6"/>
      <c r="T4113" s="6"/>
      <c r="U4113" s="6"/>
      <c r="V4113" s="6"/>
    </row>
    <row r="4114" spans="2:22" s="77" customFormat="1" x14ac:dyDescent="0.2">
      <c r="B4114" s="128"/>
      <c r="E4114" s="78"/>
      <c r="F4114" s="166"/>
      <c r="G4114" s="78"/>
      <c r="H4114" s="161"/>
      <c r="I4114" s="161"/>
      <c r="J4114" s="161"/>
      <c r="K4114" s="78"/>
      <c r="L4114" s="78"/>
      <c r="M4114" s="78"/>
      <c r="N4114" s="78"/>
      <c r="O4114" s="78"/>
      <c r="P4114" s="6"/>
      <c r="Q4114" s="6"/>
      <c r="R4114" s="6"/>
      <c r="S4114" s="6"/>
      <c r="T4114" s="6"/>
      <c r="U4114" s="6"/>
      <c r="V4114" s="6"/>
    </row>
    <row r="4115" spans="2:22" s="77" customFormat="1" x14ac:dyDescent="0.2">
      <c r="B4115" s="128"/>
      <c r="E4115" s="78"/>
      <c r="F4115" s="166"/>
      <c r="G4115" s="78"/>
      <c r="H4115" s="161"/>
      <c r="I4115" s="161"/>
      <c r="J4115" s="161"/>
      <c r="K4115" s="78"/>
      <c r="L4115" s="78"/>
      <c r="M4115" s="78"/>
      <c r="N4115" s="78"/>
      <c r="O4115" s="78"/>
      <c r="P4115" s="6"/>
      <c r="Q4115" s="6"/>
      <c r="R4115" s="6"/>
      <c r="S4115" s="6"/>
      <c r="T4115" s="6"/>
      <c r="U4115" s="6"/>
      <c r="V4115" s="6"/>
    </row>
    <row r="4116" spans="2:22" s="77" customFormat="1" x14ac:dyDescent="0.2">
      <c r="B4116" s="128"/>
      <c r="E4116" s="78"/>
      <c r="F4116" s="166"/>
      <c r="G4116" s="78"/>
      <c r="H4116" s="161"/>
      <c r="I4116" s="161"/>
      <c r="J4116" s="161"/>
      <c r="K4116" s="78"/>
      <c r="L4116" s="78"/>
      <c r="M4116" s="78"/>
      <c r="N4116" s="78"/>
      <c r="O4116" s="78"/>
      <c r="P4116" s="6"/>
      <c r="Q4116" s="6"/>
      <c r="R4116" s="6"/>
      <c r="S4116" s="6"/>
      <c r="T4116" s="6"/>
      <c r="U4116" s="6"/>
      <c r="V4116" s="6"/>
    </row>
    <row r="4117" spans="2:22" s="77" customFormat="1" x14ac:dyDescent="0.2">
      <c r="B4117" s="128"/>
      <c r="E4117" s="78"/>
      <c r="F4117" s="166"/>
      <c r="G4117" s="78"/>
      <c r="H4117" s="161"/>
      <c r="I4117" s="161"/>
      <c r="J4117" s="161"/>
      <c r="K4117" s="78"/>
      <c r="L4117" s="78"/>
      <c r="M4117" s="78"/>
      <c r="N4117" s="78"/>
      <c r="O4117" s="78"/>
      <c r="P4117" s="6"/>
      <c r="Q4117" s="6"/>
      <c r="R4117" s="6"/>
      <c r="S4117" s="6"/>
      <c r="T4117" s="6"/>
      <c r="U4117" s="6"/>
      <c r="V4117" s="6"/>
    </row>
    <row r="4118" spans="2:22" s="77" customFormat="1" x14ac:dyDescent="0.2">
      <c r="B4118" s="128"/>
      <c r="E4118" s="78"/>
      <c r="F4118" s="166"/>
      <c r="G4118" s="78"/>
      <c r="H4118" s="161"/>
      <c r="I4118" s="161"/>
      <c r="J4118" s="161"/>
      <c r="K4118" s="78"/>
      <c r="L4118" s="78"/>
      <c r="M4118" s="78"/>
      <c r="N4118" s="78"/>
      <c r="O4118" s="78"/>
      <c r="P4118" s="6"/>
      <c r="Q4118" s="6"/>
      <c r="R4118" s="6"/>
      <c r="S4118" s="6"/>
      <c r="T4118" s="6"/>
      <c r="U4118" s="6"/>
      <c r="V4118" s="6"/>
    </row>
    <row r="4119" spans="2:22" s="77" customFormat="1" x14ac:dyDescent="0.2">
      <c r="B4119" s="128"/>
      <c r="E4119" s="78"/>
      <c r="F4119" s="166"/>
      <c r="G4119" s="78"/>
      <c r="H4119" s="161"/>
      <c r="I4119" s="161"/>
      <c r="J4119" s="161"/>
      <c r="K4119" s="78"/>
      <c r="L4119" s="78"/>
      <c r="M4119" s="78"/>
      <c r="N4119" s="78"/>
      <c r="O4119" s="78"/>
      <c r="P4119" s="6"/>
      <c r="Q4119" s="6"/>
      <c r="R4119" s="6"/>
      <c r="S4119" s="6"/>
      <c r="T4119" s="6"/>
      <c r="U4119" s="6"/>
      <c r="V4119" s="6"/>
    </row>
    <row r="4120" spans="2:22" s="77" customFormat="1" x14ac:dyDescent="0.2">
      <c r="B4120" s="128"/>
      <c r="E4120" s="78"/>
      <c r="F4120" s="166"/>
      <c r="G4120" s="78"/>
      <c r="H4120" s="161"/>
      <c r="I4120" s="161"/>
      <c r="J4120" s="161"/>
      <c r="K4120" s="78"/>
      <c r="L4120" s="78"/>
      <c r="M4120" s="78"/>
      <c r="N4120" s="78"/>
      <c r="O4120" s="78"/>
      <c r="P4120" s="6"/>
      <c r="Q4120" s="6"/>
      <c r="R4120" s="6"/>
      <c r="S4120" s="6"/>
      <c r="T4120" s="6"/>
      <c r="U4120" s="6"/>
      <c r="V4120" s="6"/>
    </row>
    <row r="4121" spans="2:22" s="77" customFormat="1" x14ac:dyDescent="0.2">
      <c r="B4121" s="128"/>
      <c r="E4121" s="78"/>
      <c r="F4121" s="166"/>
      <c r="G4121" s="78"/>
      <c r="H4121" s="161"/>
      <c r="I4121" s="161"/>
      <c r="J4121" s="161"/>
      <c r="K4121" s="78"/>
      <c r="L4121" s="78"/>
      <c r="M4121" s="78"/>
      <c r="N4121" s="78"/>
      <c r="O4121" s="78"/>
      <c r="P4121" s="6"/>
      <c r="Q4121" s="6"/>
      <c r="R4121" s="6"/>
      <c r="S4121" s="6"/>
      <c r="T4121" s="6"/>
      <c r="U4121" s="6"/>
      <c r="V4121" s="6"/>
    </row>
    <row r="4122" spans="2:22" s="77" customFormat="1" x14ac:dyDescent="0.2">
      <c r="B4122" s="128"/>
      <c r="E4122" s="78"/>
      <c r="F4122" s="166"/>
      <c r="G4122" s="78"/>
      <c r="H4122" s="161"/>
      <c r="I4122" s="161"/>
      <c r="J4122" s="161"/>
      <c r="K4122" s="78"/>
      <c r="L4122" s="78"/>
      <c r="M4122" s="78"/>
      <c r="N4122" s="78"/>
      <c r="O4122" s="78"/>
      <c r="P4122" s="6"/>
      <c r="Q4122" s="6"/>
      <c r="R4122" s="6"/>
      <c r="S4122" s="6"/>
      <c r="T4122" s="6"/>
      <c r="U4122" s="6"/>
      <c r="V4122" s="6"/>
    </row>
    <row r="4123" spans="2:22" s="77" customFormat="1" x14ac:dyDescent="0.2">
      <c r="B4123" s="128"/>
      <c r="E4123" s="78"/>
      <c r="F4123" s="166"/>
      <c r="G4123" s="78"/>
      <c r="H4123" s="161"/>
      <c r="I4123" s="161"/>
      <c r="J4123" s="161"/>
      <c r="K4123" s="78"/>
      <c r="L4123" s="78"/>
      <c r="M4123" s="78"/>
      <c r="N4123" s="78"/>
      <c r="O4123" s="78"/>
      <c r="P4123" s="6"/>
      <c r="Q4123" s="6"/>
      <c r="R4123" s="6"/>
      <c r="S4123" s="6"/>
      <c r="T4123" s="6"/>
      <c r="U4123" s="6"/>
      <c r="V4123" s="6"/>
    </row>
    <row r="4124" spans="2:22" s="77" customFormat="1" x14ac:dyDescent="0.2">
      <c r="B4124" s="128"/>
      <c r="E4124" s="78"/>
      <c r="F4124" s="166"/>
      <c r="G4124" s="78"/>
      <c r="H4124" s="161"/>
      <c r="I4124" s="161"/>
      <c r="J4124" s="161"/>
      <c r="K4124" s="78"/>
      <c r="L4124" s="78"/>
      <c r="M4124" s="78"/>
      <c r="N4124" s="78"/>
      <c r="O4124" s="78"/>
      <c r="P4124" s="6"/>
      <c r="Q4124" s="6"/>
      <c r="R4124" s="6"/>
      <c r="S4124" s="6"/>
      <c r="T4124" s="6"/>
      <c r="U4124" s="6"/>
      <c r="V4124" s="6"/>
    </row>
    <row r="4125" spans="2:22" s="77" customFormat="1" x14ac:dyDescent="0.2">
      <c r="B4125" s="128"/>
      <c r="E4125" s="78"/>
      <c r="F4125" s="166"/>
      <c r="G4125" s="78"/>
      <c r="H4125" s="161"/>
      <c r="I4125" s="161"/>
      <c r="J4125" s="161"/>
      <c r="K4125" s="78"/>
      <c r="L4125" s="78"/>
      <c r="M4125" s="78"/>
      <c r="N4125" s="78"/>
      <c r="O4125" s="78"/>
      <c r="P4125" s="6"/>
      <c r="Q4125" s="6"/>
      <c r="R4125" s="6"/>
      <c r="S4125" s="6"/>
      <c r="T4125" s="6"/>
      <c r="U4125" s="6"/>
      <c r="V4125" s="6"/>
    </row>
    <row r="4126" spans="2:22" s="77" customFormat="1" x14ac:dyDescent="0.2">
      <c r="B4126" s="128"/>
      <c r="E4126" s="78"/>
      <c r="F4126" s="166"/>
      <c r="G4126" s="78"/>
      <c r="H4126" s="161"/>
      <c r="I4126" s="161"/>
      <c r="J4126" s="161"/>
      <c r="K4126" s="78"/>
      <c r="L4126" s="78"/>
      <c r="M4126" s="78"/>
      <c r="N4126" s="78"/>
      <c r="O4126" s="78"/>
      <c r="P4126" s="6"/>
      <c r="Q4126" s="6"/>
      <c r="R4126" s="6"/>
      <c r="S4126" s="6"/>
      <c r="T4126" s="6"/>
      <c r="U4126" s="6"/>
      <c r="V4126" s="6"/>
    </row>
    <row r="4127" spans="2:22" s="77" customFormat="1" x14ac:dyDescent="0.2">
      <c r="B4127" s="128"/>
      <c r="E4127" s="78"/>
      <c r="F4127" s="166"/>
      <c r="G4127" s="78"/>
      <c r="H4127" s="161"/>
      <c r="I4127" s="161"/>
      <c r="J4127" s="161"/>
      <c r="K4127" s="78"/>
      <c r="L4127" s="78"/>
      <c r="M4127" s="78"/>
      <c r="N4127" s="78"/>
      <c r="O4127" s="78"/>
      <c r="P4127" s="6"/>
      <c r="Q4127" s="6"/>
      <c r="R4127" s="6"/>
      <c r="S4127" s="6"/>
      <c r="T4127" s="6"/>
      <c r="U4127" s="6"/>
      <c r="V4127" s="6"/>
    </row>
    <row r="4128" spans="2:22" s="77" customFormat="1" x14ac:dyDescent="0.2">
      <c r="B4128" s="128"/>
      <c r="E4128" s="78"/>
      <c r="F4128" s="166"/>
      <c r="G4128" s="78"/>
      <c r="H4128" s="161"/>
      <c r="I4128" s="161"/>
      <c r="J4128" s="161"/>
      <c r="K4128" s="78"/>
      <c r="L4128" s="78"/>
      <c r="M4128" s="78"/>
      <c r="N4128" s="78"/>
      <c r="O4128" s="78"/>
      <c r="P4128" s="6"/>
      <c r="Q4128" s="6"/>
      <c r="R4128" s="6"/>
      <c r="S4128" s="6"/>
      <c r="T4128" s="6"/>
      <c r="U4128" s="6"/>
      <c r="V4128" s="6"/>
    </row>
    <row r="4129" spans="2:22" s="77" customFormat="1" x14ac:dyDescent="0.2">
      <c r="B4129" s="128"/>
      <c r="E4129" s="78"/>
      <c r="F4129" s="166"/>
      <c r="G4129" s="78"/>
      <c r="H4129" s="161"/>
      <c r="I4129" s="161"/>
      <c r="J4129" s="161"/>
      <c r="K4129" s="78"/>
      <c r="L4129" s="78"/>
      <c r="M4129" s="78"/>
      <c r="N4129" s="78"/>
      <c r="O4129" s="78"/>
      <c r="P4129" s="6"/>
      <c r="Q4129" s="6"/>
      <c r="R4129" s="6"/>
      <c r="S4129" s="6"/>
      <c r="T4129" s="6"/>
      <c r="U4129" s="6"/>
      <c r="V4129" s="6"/>
    </row>
    <row r="4130" spans="2:22" s="77" customFormat="1" x14ac:dyDescent="0.2">
      <c r="B4130" s="128"/>
      <c r="E4130" s="78"/>
      <c r="F4130" s="166"/>
      <c r="G4130" s="78"/>
      <c r="H4130" s="161"/>
      <c r="I4130" s="161"/>
      <c r="J4130" s="161"/>
      <c r="K4130" s="78"/>
      <c r="L4130" s="78"/>
      <c r="M4130" s="78"/>
      <c r="N4130" s="78"/>
      <c r="O4130" s="78"/>
      <c r="P4130" s="6"/>
      <c r="Q4130" s="6"/>
      <c r="R4130" s="6"/>
      <c r="S4130" s="6"/>
      <c r="T4130" s="6"/>
      <c r="U4130" s="6"/>
      <c r="V4130" s="6"/>
    </row>
    <row r="4131" spans="2:22" s="77" customFormat="1" x14ac:dyDescent="0.2">
      <c r="B4131" s="128"/>
      <c r="E4131" s="78"/>
      <c r="F4131" s="166"/>
      <c r="G4131" s="78"/>
      <c r="H4131" s="161"/>
      <c r="I4131" s="161"/>
      <c r="J4131" s="161"/>
      <c r="K4131" s="78"/>
      <c r="L4131" s="78"/>
      <c r="M4131" s="78"/>
      <c r="N4131" s="78"/>
      <c r="O4131" s="78"/>
      <c r="P4131" s="6"/>
      <c r="Q4131" s="6"/>
      <c r="R4131" s="6"/>
      <c r="S4131" s="6"/>
      <c r="T4131" s="6"/>
      <c r="U4131" s="6"/>
      <c r="V4131" s="6"/>
    </row>
    <row r="4132" spans="2:22" s="77" customFormat="1" x14ac:dyDescent="0.2">
      <c r="B4132" s="128"/>
      <c r="E4132" s="78"/>
      <c r="F4132" s="166"/>
      <c r="G4132" s="78"/>
      <c r="H4132" s="161"/>
      <c r="I4132" s="161"/>
      <c r="J4132" s="161"/>
      <c r="K4132" s="78"/>
      <c r="L4132" s="78"/>
      <c r="M4132" s="78"/>
      <c r="N4132" s="78"/>
      <c r="O4132" s="78"/>
      <c r="P4132" s="6"/>
      <c r="Q4132" s="6"/>
      <c r="R4132" s="6"/>
      <c r="S4132" s="6"/>
      <c r="T4132" s="6"/>
      <c r="U4132" s="6"/>
      <c r="V4132" s="6"/>
    </row>
    <row r="4133" spans="2:22" s="77" customFormat="1" x14ac:dyDescent="0.2">
      <c r="B4133" s="128"/>
      <c r="E4133" s="78"/>
      <c r="F4133" s="166"/>
      <c r="G4133" s="78"/>
      <c r="H4133" s="161"/>
      <c r="I4133" s="161"/>
      <c r="J4133" s="161"/>
      <c r="K4133" s="78"/>
      <c r="L4133" s="78"/>
      <c r="M4133" s="78"/>
      <c r="N4133" s="78"/>
      <c r="O4133" s="78"/>
      <c r="P4133" s="6"/>
      <c r="Q4133" s="6"/>
      <c r="R4133" s="6"/>
      <c r="S4133" s="6"/>
      <c r="T4133" s="6"/>
      <c r="U4133" s="6"/>
      <c r="V4133" s="6"/>
    </row>
    <row r="4134" spans="2:22" s="77" customFormat="1" x14ac:dyDescent="0.2">
      <c r="B4134" s="128"/>
      <c r="E4134" s="78"/>
      <c r="F4134" s="166"/>
      <c r="G4134" s="78"/>
      <c r="H4134" s="161"/>
      <c r="I4134" s="161"/>
      <c r="J4134" s="161"/>
      <c r="K4134" s="78"/>
      <c r="L4134" s="78"/>
      <c r="M4134" s="78"/>
      <c r="N4134" s="78"/>
      <c r="O4134" s="78"/>
      <c r="P4134" s="6"/>
      <c r="Q4134" s="6"/>
      <c r="R4134" s="6"/>
      <c r="S4134" s="6"/>
      <c r="T4134" s="6"/>
      <c r="U4134" s="6"/>
      <c r="V4134" s="6"/>
    </row>
    <row r="4135" spans="2:22" s="77" customFormat="1" x14ac:dyDescent="0.2">
      <c r="B4135" s="128"/>
      <c r="E4135" s="78"/>
      <c r="F4135" s="166"/>
      <c r="G4135" s="78"/>
      <c r="H4135" s="161"/>
      <c r="I4135" s="161"/>
      <c r="J4135" s="161"/>
      <c r="K4135" s="78"/>
      <c r="L4135" s="78"/>
      <c r="M4135" s="78"/>
      <c r="N4135" s="78"/>
      <c r="O4135" s="78"/>
      <c r="P4135" s="6"/>
      <c r="Q4135" s="6"/>
      <c r="R4135" s="6"/>
      <c r="S4135" s="6"/>
      <c r="T4135" s="6"/>
      <c r="U4135" s="6"/>
      <c r="V4135" s="6"/>
    </row>
    <row r="4136" spans="2:22" s="77" customFormat="1" x14ac:dyDescent="0.2">
      <c r="B4136" s="128"/>
      <c r="E4136" s="78"/>
      <c r="F4136" s="166"/>
      <c r="G4136" s="78"/>
      <c r="H4136" s="161"/>
      <c r="I4136" s="161"/>
      <c r="J4136" s="161"/>
      <c r="K4136" s="78"/>
      <c r="L4136" s="78"/>
      <c r="M4136" s="78"/>
      <c r="N4136" s="78"/>
      <c r="O4136" s="78"/>
      <c r="P4136" s="6"/>
      <c r="Q4136" s="6"/>
      <c r="R4136" s="6"/>
      <c r="S4136" s="6"/>
      <c r="T4136" s="6"/>
      <c r="U4136" s="6"/>
      <c r="V4136" s="6"/>
    </row>
    <row r="4137" spans="2:22" s="77" customFormat="1" x14ac:dyDescent="0.2">
      <c r="B4137" s="128"/>
      <c r="E4137" s="78"/>
      <c r="F4137" s="166"/>
      <c r="G4137" s="78"/>
      <c r="H4137" s="161"/>
      <c r="I4137" s="161"/>
      <c r="J4137" s="161"/>
      <c r="K4137" s="78"/>
      <c r="L4137" s="78"/>
      <c r="M4137" s="78"/>
      <c r="N4137" s="78"/>
      <c r="O4137" s="78"/>
      <c r="P4137" s="6"/>
      <c r="Q4137" s="6"/>
      <c r="R4137" s="6"/>
      <c r="S4137" s="6"/>
      <c r="T4137" s="6"/>
      <c r="U4137" s="6"/>
      <c r="V4137" s="6"/>
    </row>
    <row r="4138" spans="2:22" s="77" customFormat="1" x14ac:dyDescent="0.2">
      <c r="B4138" s="128"/>
      <c r="E4138" s="78"/>
      <c r="F4138" s="166"/>
      <c r="G4138" s="78"/>
      <c r="H4138" s="161"/>
      <c r="I4138" s="161"/>
      <c r="J4138" s="161"/>
      <c r="K4138" s="78"/>
      <c r="L4138" s="78"/>
      <c r="M4138" s="78"/>
      <c r="N4138" s="78"/>
      <c r="O4138" s="78"/>
      <c r="P4138" s="6"/>
      <c r="Q4138" s="6"/>
      <c r="R4138" s="6"/>
      <c r="S4138" s="6"/>
      <c r="T4138" s="6"/>
      <c r="U4138" s="6"/>
      <c r="V4138" s="6"/>
    </row>
    <row r="4139" spans="2:22" s="77" customFormat="1" x14ac:dyDescent="0.2">
      <c r="B4139" s="128"/>
      <c r="E4139" s="78"/>
      <c r="F4139" s="166"/>
      <c r="G4139" s="78"/>
      <c r="H4139" s="161"/>
      <c r="I4139" s="161"/>
      <c r="J4139" s="161"/>
      <c r="K4139" s="78"/>
      <c r="L4139" s="78"/>
      <c r="M4139" s="78"/>
      <c r="N4139" s="78"/>
      <c r="O4139" s="78"/>
      <c r="P4139" s="6"/>
      <c r="Q4139" s="6"/>
      <c r="R4139" s="6"/>
      <c r="S4139" s="6"/>
      <c r="T4139" s="6"/>
      <c r="U4139" s="6"/>
      <c r="V4139" s="6"/>
    </row>
    <row r="4140" spans="2:22" s="77" customFormat="1" x14ac:dyDescent="0.2">
      <c r="B4140" s="128"/>
      <c r="E4140" s="78"/>
      <c r="F4140" s="166"/>
      <c r="G4140" s="78"/>
      <c r="H4140" s="161"/>
      <c r="I4140" s="161"/>
      <c r="J4140" s="161"/>
      <c r="K4140" s="78"/>
      <c r="L4140" s="78"/>
      <c r="M4140" s="78"/>
      <c r="N4140" s="78"/>
      <c r="O4140" s="78"/>
      <c r="P4140" s="6"/>
      <c r="Q4140" s="6"/>
      <c r="R4140" s="6"/>
      <c r="S4140" s="6"/>
      <c r="T4140" s="6"/>
      <c r="U4140" s="6"/>
      <c r="V4140" s="6"/>
    </row>
    <row r="4141" spans="2:22" s="77" customFormat="1" x14ac:dyDescent="0.2">
      <c r="B4141" s="128"/>
      <c r="E4141" s="78"/>
      <c r="F4141" s="166"/>
      <c r="G4141" s="78"/>
      <c r="H4141" s="161"/>
      <c r="I4141" s="161"/>
      <c r="J4141" s="161"/>
      <c r="K4141" s="78"/>
      <c r="L4141" s="78"/>
      <c r="M4141" s="78"/>
      <c r="N4141" s="78"/>
      <c r="O4141" s="78"/>
      <c r="P4141" s="6"/>
      <c r="Q4141" s="6"/>
      <c r="R4141" s="6"/>
      <c r="S4141" s="6"/>
      <c r="T4141" s="6"/>
      <c r="U4141" s="6"/>
      <c r="V4141" s="6"/>
    </row>
    <row r="4142" spans="2:22" s="77" customFormat="1" x14ac:dyDescent="0.2">
      <c r="B4142" s="128"/>
      <c r="E4142" s="78"/>
      <c r="F4142" s="166"/>
      <c r="G4142" s="78"/>
      <c r="H4142" s="161"/>
      <c r="I4142" s="161"/>
      <c r="J4142" s="161"/>
      <c r="K4142" s="78"/>
      <c r="L4142" s="78"/>
      <c r="M4142" s="78"/>
      <c r="N4142" s="78"/>
      <c r="O4142" s="78"/>
      <c r="P4142" s="6"/>
      <c r="Q4142" s="6"/>
      <c r="R4142" s="6"/>
      <c r="S4142" s="6"/>
      <c r="T4142" s="6"/>
      <c r="U4142" s="6"/>
      <c r="V4142" s="6"/>
    </row>
    <row r="4143" spans="2:22" s="77" customFormat="1" x14ac:dyDescent="0.2">
      <c r="B4143" s="128"/>
      <c r="E4143" s="78"/>
      <c r="F4143" s="166"/>
      <c r="G4143" s="78"/>
      <c r="H4143" s="161"/>
      <c r="I4143" s="161"/>
      <c r="J4143" s="161"/>
      <c r="K4143" s="78"/>
      <c r="L4143" s="78"/>
      <c r="M4143" s="78"/>
      <c r="N4143" s="78"/>
      <c r="O4143" s="78"/>
      <c r="P4143" s="6"/>
      <c r="Q4143" s="6"/>
      <c r="R4143" s="6"/>
      <c r="S4143" s="6"/>
      <c r="T4143" s="6"/>
      <c r="U4143" s="6"/>
      <c r="V4143" s="6"/>
    </row>
    <row r="4144" spans="2:22" s="77" customFormat="1" x14ac:dyDescent="0.2">
      <c r="B4144" s="128"/>
      <c r="E4144" s="78"/>
      <c r="F4144" s="166"/>
      <c r="G4144" s="78"/>
      <c r="H4144" s="161"/>
      <c r="I4144" s="161"/>
      <c r="J4144" s="161"/>
      <c r="K4144" s="78"/>
      <c r="L4144" s="78"/>
      <c r="M4144" s="78"/>
      <c r="N4144" s="78"/>
      <c r="O4144" s="78"/>
      <c r="P4144" s="6"/>
      <c r="Q4144" s="6"/>
      <c r="R4144" s="6"/>
      <c r="S4144" s="6"/>
      <c r="T4144" s="6"/>
      <c r="U4144" s="6"/>
      <c r="V4144" s="6"/>
    </row>
    <row r="4145" spans="2:22" s="77" customFormat="1" x14ac:dyDescent="0.2">
      <c r="B4145" s="128"/>
      <c r="E4145" s="78"/>
      <c r="F4145" s="166"/>
      <c r="G4145" s="78"/>
      <c r="H4145" s="161"/>
      <c r="I4145" s="161"/>
      <c r="J4145" s="161"/>
      <c r="K4145" s="78"/>
      <c r="L4145" s="78"/>
      <c r="M4145" s="78"/>
      <c r="N4145" s="78"/>
      <c r="O4145" s="78"/>
      <c r="P4145" s="6"/>
      <c r="Q4145" s="6"/>
      <c r="R4145" s="6"/>
      <c r="S4145" s="6"/>
      <c r="T4145" s="6"/>
      <c r="U4145" s="6"/>
      <c r="V4145" s="6"/>
    </row>
    <row r="4146" spans="2:22" s="77" customFormat="1" x14ac:dyDescent="0.2">
      <c r="B4146" s="128"/>
      <c r="E4146" s="78"/>
      <c r="F4146" s="166"/>
      <c r="G4146" s="78"/>
      <c r="H4146" s="161"/>
      <c r="I4146" s="161"/>
      <c r="J4146" s="161"/>
      <c r="K4146" s="78"/>
      <c r="L4146" s="78"/>
      <c r="M4146" s="78"/>
      <c r="N4146" s="78"/>
      <c r="O4146" s="78"/>
      <c r="P4146" s="6"/>
      <c r="Q4146" s="6"/>
      <c r="R4146" s="6"/>
      <c r="S4146" s="6"/>
      <c r="T4146" s="6"/>
      <c r="U4146" s="6"/>
      <c r="V4146" s="6"/>
    </row>
    <row r="4147" spans="2:22" s="77" customFormat="1" x14ac:dyDescent="0.2">
      <c r="B4147" s="128"/>
      <c r="E4147" s="78"/>
      <c r="F4147" s="166"/>
      <c r="G4147" s="78"/>
      <c r="H4147" s="161"/>
      <c r="I4147" s="161"/>
      <c r="J4147" s="161"/>
      <c r="K4147" s="78"/>
      <c r="L4147" s="78"/>
      <c r="M4147" s="78"/>
      <c r="N4147" s="78"/>
      <c r="O4147" s="78"/>
      <c r="P4147" s="6"/>
      <c r="Q4147" s="6"/>
      <c r="R4147" s="6"/>
      <c r="S4147" s="6"/>
      <c r="T4147" s="6"/>
      <c r="U4147" s="6"/>
      <c r="V4147" s="6"/>
    </row>
    <row r="4148" spans="2:22" s="77" customFormat="1" x14ac:dyDescent="0.2">
      <c r="B4148" s="128"/>
      <c r="E4148" s="78"/>
      <c r="F4148" s="166"/>
      <c r="G4148" s="78"/>
      <c r="H4148" s="161"/>
      <c r="I4148" s="161"/>
      <c r="J4148" s="161"/>
      <c r="K4148" s="78"/>
      <c r="L4148" s="78"/>
      <c r="M4148" s="78"/>
      <c r="N4148" s="78"/>
      <c r="O4148" s="78"/>
      <c r="P4148" s="6"/>
      <c r="Q4148" s="6"/>
      <c r="R4148" s="6"/>
      <c r="S4148" s="6"/>
      <c r="T4148" s="6"/>
      <c r="U4148" s="6"/>
      <c r="V4148" s="6"/>
    </row>
    <row r="4149" spans="2:22" s="77" customFormat="1" x14ac:dyDescent="0.2">
      <c r="B4149" s="128"/>
      <c r="E4149" s="78"/>
      <c r="F4149" s="166"/>
      <c r="G4149" s="78"/>
      <c r="H4149" s="161"/>
      <c r="I4149" s="161"/>
      <c r="J4149" s="161"/>
      <c r="K4149" s="78"/>
      <c r="L4149" s="78"/>
      <c r="M4149" s="78"/>
      <c r="N4149" s="78"/>
      <c r="O4149" s="78"/>
      <c r="P4149" s="6"/>
      <c r="Q4149" s="6"/>
      <c r="R4149" s="6"/>
      <c r="S4149" s="6"/>
      <c r="T4149" s="6"/>
      <c r="U4149" s="6"/>
      <c r="V4149" s="6"/>
    </row>
    <row r="4150" spans="2:22" s="77" customFormat="1" x14ac:dyDescent="0.2">
      <c r="B4150" s="128"/>
      <c r="E4150" s="78"/>
      <c r="F4150" s="166"/>
      <c r="G4150" s="78"/>
      <c r="H4150" s="161"/>
      <c r="I4150" s="161"/>
      <c r="J4150" s="161"/>
      <c r="K4150" s="78"/>
      <c r="L4150" s="78"/>
      <c r="M4150" s="78"/>
      <c r="N4150" s="78"/>
      <c r="O4150" s="78"/>
      <c r="P4150" s="6"/>
      <c r="Q4150" s="6"/>
      <c r="R4150" s="6"/>
      <c r="S4150" s="6"/>
      <c r="T4150" s="6"/>
      <c r="U4150" s="6"/>
      <c r="V4150" s="6"/>
    </row>
    <row r="4151" spans="2:22" s="77" customFormat="1" x14ac:dyDescent="0.2">
      <c r="B4151" s="128"/>
      <c r="E4151" s="78"/>
      <c r="F4151" s="166"/>
      <c r="G4151" s="78"/>
      <c r="H4151" s="161"/>
      <c r="I4151" s="161"/>
      <c r="J4151" s="161"/>
      <c r="K4151" s="78"/>
      <c r="L4151" s="78"/>
      <c r="M4151" s="78"/>
      <c r="N4151" s="78"/>
      <c r="O4151" s="78"/>
      <c r="P4151" s="6"/>
      <c r="Q4151" s="6"/>
      <c r="R4151" s="6"/>
      <c r="S4151" s="6"/>
      <c r="T4151" s="6"/>
      <c r="U4151" s="6"/>
      <c r="V4151" s="6"/>
    </row>
    <row r="4152" spans="2:22" s="77" customFormat="1" x14ac:dyDescent="0.2">
      <c r="B4152" s="128"/>
      <c r="E4152" s="78"/>
      <c r="F4152" s="166"/>
      <c r="G4152" s="78"/>
      <c r="H4152" s="161"/>
      <c r="I4152" s="161"/>
      <c r="J4152" s="161"/>
      <c r="K4152" s="78"/>
      <c r="L4152" s="78"/>
      <c r="M4152" s="78"/>
      <c r="N4152" s="78"/>
      <c r="O4152" s="78"/>
      <c r="P4152" s="6"/>
      <c r="Q4152" s="6"/>
      <c r="R4152" s="6"/>
      <c r="S4152" s="6"/>
      <c r="T4152" s="6"/>
      <c r="U4152" s="6"/>
      <c r="V4152" s="6"/>
    </row>
    <row r="4153" spans="2:22" s="77" customFormat="1" x14ac:dyDescent="0.2">
      <c r="B4153" s="128"/>
      <c r="E4153" s="78"/>
      <c r="F4153" s="166"/>
      <c r="G4153" s="78"/>
      <c r="H4153" s="161"/>
      <c r="I4153" s="161"/>
      <c r="J4153" s="161"/>
      <c r="K4153" s="78"/>
      <c r="L4153" s="78"/>
      <c r="M4153" s="78"/>
      <c r="N4153" s="78"/>
      <c r="O4153" s="78"/>
      <c r="P4153" s="6"/>
      <c r="Q4153" s="6"/>
      <c r="R4153" s="6"/>
      <c r="S4153" s="6"/>
      <c r="T4153" s="6"/>
      <c r="U4153" s="6"/>
      <c r="V4153" s="6"/>
    </row>
    <row r="4154" spans="2:22" s="77" customFormat="1" x14ac:dyDescent="0.2">
      <c r="B4154" s="128"/>
      <c r="E4154" s="78"/>
      <c r="F4154" s="166"/>
      <c r="G4154" s="78"/>
      <c r="H4154" s="161"/>
      <c r="I4154" s="161"/>
      <c r="J4154" s="161"/>
      <c r="K4154" s="78"/>
      <c r="L4154" s="78"/>
      <c r="M4154" s="78"/>
      <c r="N4154" s="78"/>
      <c r="O4154" s="78"/>
      <c r="P4154" s="6"/>
      <c r="Q4154" s="6"/>
      <c r="R4154" s="6"/>
      <c r="S4154" s="6"/>
      <c r="T4154" s="6"/>
      <c r="U4154" s="6"/>
      <c r="V4154" s="6"/>
    </row>
    <row r="4155" spans="2:22" s="77" customFormat="1" x14ac:dyDescent="0.2">
      <c r="B4155" s="128"/>
      <c r="E4155" s="78"/>
      <c r="F4155" s="166"/>
      <c r="G4155" s="78"/>
      <c r="H4155" s="161"/>
      <c r="I4155" s="161"/>
      <c r="J4155" s="161"/>
      <c r="K4155" s="78"/>
      <c r="L4155" s="78"/>
      <c r="M4155" s="78"/>
      <c r="N4155" s="78"/>
      <c r="O4155" s="78"/>
      <c r="P4155" s="6"/>
      <c r="Q4155" s="6"/>
      <c r="R4155" s="6"/>
      <c r="S4155" s="6"/>
      <c r="T4155" s="6"/>
      <c r="U4155" s="6"/>
      <c r="V4155" s="6"/>
    </row>
    <row r="4156" spans="2:22" s="77" customFormat="1" x14ac:dyDescent="0.2">
      <c r="B4156" s="128"/>
      <c r="E4156" s="78"/>
      <c r="F4156" s="166"/>
      <c r="G4156" s="78"/>
      <c r="H4156" s="161"/>
      <c r="I4156" s="161"/>
      <c r="J4156" s="161"/>
      <c r="K4156" s="78"/>
      <c r="L4156" s="78"/>
      <c r="M4156" s="78"/>
      <c r="N4156" s="78"/>
      <c r="O4156" s="78"/>
      <c r="P4156" s="6"/>
      <c r="Q4156" s="6"/>
      <c r="R4156" s="6"/>
      <c r="S4156" s="6"/>
      <c r="T4156" s="6"/>
      <c r="U4156" s="6"/>
      <c r="V4156" s="6"/>
    </row>
    <row r="4157" spans="2:22" s="77" customFormat="1" x14ac:dyDescent="0.2">
      <c r="B4157" s="128"/>
      <c r="E4157" s="78"/>
      <c r="F4157" s="166"/>
      <c r="G4157" s="78"/>
      <c r="H4157" s="161"/>
      <c r="I4157" s="161"/>
      <c r="J4157" s="161"/>
      <c r="K4157" s="78"/>
      <c r="L4157" s="78"/>
      <c r="M4157" s="78"/>
      <c r="N4157" s="78"/>
      <c r="O4157" s="78"/>
      <c r="P4157" s="6"/>
      <c r="Q4157" s="6"/>
      <c r="R4157" s="6"/>
      <c r="S4157" s="6"/>
      <c r="T4157" s="6"/>
      <c r="U4157" s="6"/>
      <c r="V4157" s="6"/>
    </row>
    <row r="4158" spans="2:22" s="77" customFormat="1" x14ac:dyDescent="0.2">
      <c r="B4158" s="128"/>
      <c r="E4158" s="78"/>
      <c r="F4158" s="166"/>
      <c r="G4158" s="78"/>
      <c r="H4158" s="161"/>
      <c r="I4158" s="161"/>
      <c r="J4158" s="161"/>
      <c r="K4158" s="78"/>
      <c r="L4158" s="78"/>
      <c r="M4158" s="78"/>
      <c r="N4158" s="78"/>
      <c r="O4158" s="78"/>
      <c r="P4158" s="6"/>
      <c r="Q4158" s="6"/>
      <c r="R4158" s="6"/>
      <c r="S4158" s="6"/>
      <c r="T4158" s="6"/>
      <c r="U4158" s="6"/>
      <c r="V4158" s="6"/>
    </row>
    <row r="4159" spans="2:22" s="77" customFormat="1" x14ac:dyDescent="0.2">
      <c r="B4159" s="128"/>
      <c r="E4159" s="78"/>
      <c r="F4159" s="166"/>
      <c r="G4159" s="78"/>
      <c r="H4159" s="161"/>
      <c r="I4159" s="161"/>
      <c r="J4159" s="161"/>
      <c r="K4159" s="78"/>
      <c r="L4159" s="78"/>
      <c r="M4159" s="78"/>
      <c r="N4159" s="78"/>
      <c r="O4159" s="78"/>
      <c r="P4159" s="6"/>
      <c r="Q4159" s="6"/>
      <c r="R4159" s="6"/>
      <c r="S4159" s="6"/>
      <c r="T4159" s="6"/>
      <c r="U4159" s="6"/>
      <c r="V4159" s="6"/>
    </row>
    <row r="4160" spans="2:22" s="77" customFormat="1" x14ac:dyDescent="0.2">
      <c r="B4160" s="128"/>
      <c r="E4160" s="78"/>
      <c r="F4160" s="166"/>
      <c r="G4160" s="78"/>
      <c r="H4160" s="161"/>
      <c r="I4160" s="161"/>
      <c r="J4160" s="161"/>
      <c r="K4160" s="78"/>
      <c r="L4160" s="78"/>
      <c r="M4160" s="78"/>
      <c r="N4160" s="78"/>
      <c r="O4160" s="78"/>
      <c r="P4160" s="6"/>
      <c r="Q4160" s="6"/>
      <c r="R4160" s="6"/>
      <c r="S4160" s="6"/>
      <c r="T4160" s="6"/>
      <c r="U4160" s="6"/>
      <c r="V4160" s="6"/>
    </row>
    <row r="4161" spans="2:22" s="77" customFormat="1" x14ac:dyDescent="0.2">
      <c r="B4161" s="128"/>
      <c r="E4161" s="78"/>
      <c r="F4161" s="166"/>
      <c r="G4161" s="78"/>
      <c r="H4161" s="161"/>
      <c r="I4161" s="161"/>
      <c r="J4161" s="161"/>
      <c r="K4161" s="78"/>
      <c r="L4161" s="78"/>
      <c r="M4161" s="78"/>
      <c r="N4161" s="78"/>
      <c r="O4161" s="78"/>
      <c r="P4161" s="6"/>
      <c r="Q4161" s="6"/>
      <c r="R4161" s="6"/>
      <c r="S4161" s="6"/>
      <c r="T4161" s="6"/>
      <c r="U4161" s="6"/>
      <c r="V4161" s="6"/>
    </row>
    <row r="4162" spans="2:22" s="77" customFormat="1" x14ac:dyDescent="0.2">
      <c r="B4162" s="128"/>
      <c r="E4162" s="78"/>
      <c r="F4162" s="166"/>
      <c r="G4162" s="78"/>
      <c r="H4162" s="161"/>
      <c r="I4162" s="161"/>
      <c r="J4162" s="161"/>
      <c r="K4162" s="78"/>
      <c r="L4162" s="78"/>
      <c r="M4162" s="78"/>
      <c r="N4162" s="78"/>
      <c r="O4162" s="78"/>
      <c r="P4162" s="6"/>
      <c r="Q4162" s="6"/>
      <c r="R4162" s="6"/>
      <c r="S4162" s="6"/>
      <c r="T4162" s="6"/>
      <c r="U4162" s="6"/>
      <c r="V4162" s="6"/>
    </row>
    <row r="4163" spans="2:22" s="77" customFormat="1" x14ac:dyDescent="0.2">
      <c r="B4163" s="128"/>
      <c r="E4163" s="78"/>
      <c r="F4163" s="166"/>
      <c r="G4163" s="78"/>
      <c r="H4163" s="161"/>
      <c r="I4163" s="161"/>
      <c r="J4163" s="161"/>
      <c r="K4163" s="78"/>
      <c r="L4163" s="78"/>
      <c r="M4163" s="78"/>
      <c r="N4163" s="78"/>
      <c r="O4163" s="78"/>
      <c r="P4163" s="6"/>
      <c r="Q4163" s="6"/>
      <c r="R4163" s="6"/>
      <c r="S4163" s="6"/>
      <c r="T4163" s="6"/>
      <c r="U4163" s="6"/>
      <c r="V4163" s="6"/>
    </row>
    <row r="4164" spans="2:22" s="77" customFormat="1" x14ac:dyDescent="0.2">
      <c r="B4164" s="128"/>
      <c r="E4164" s="78"/>
      <c r="F4164" s="166"/>
      <c r="G4164" s="78"/>
      <c r="H4164" s="161"/>
      <c r="I4164" s="161"/>
      <c r="J4164" s="161"/>
      <c r="K4164" s="78"/>
      <c r="L4164" s="78"/>
      <c r="M4164" s="78"/>
      <c r="N4164" s="78"/>
      <c r="O4164" s="78"/>
      <c r="P4164" s="6"/>
      <c r="Q4164" s="6"/>
      <c r="R4164" s="6"/>
      <c r="S4164" s="6"/>
      <c r="T4164" s="6"/>
      <c r="U4164" s="6"/>
      <c r="V4164" s="6"/>
    </row>
    <row r="4165" spans="2:22" s="77" customFormat="1" x14ac:dyDescent="0.2">
      <c r="B4165" s="128"/>
      <c r="E4165" s="78"/>
      <c r="F4165" s="166"/>
      <c r="G4165" s="78"/>
      <c r="H4165" s="161"/>
      <c r="I4165" s="161"/>
      <c r="J4165" s="161"/>
      <c r="K4165" s="78"/>
      <c r="L4165" s="78"/>
      <c r="M4165" s="78"/>
      <c r="N4165" s="78"/>
      <c r="O4165" s="78"/>
      <c r="P4165" s="6"/>
      <c r="Q4165" s="6"/>
      <c r="R4165" s="6"/>
      <c r="S4165" s="6"/>
      <c r="T4165" s="6"/>
      <c r="U4165" s="6"/>
      <c r="V4165" s="6"/>
    </row>
    <row r="4166" spans="2:22" s="77" customFormat="1" x14ac:dyDescent="0.2">
      <c r="B4166" s="128"/>
      <c r="E4166" s="78"/>
      <c r="F4166" s="166"/>
      <c r="G4166" s="78"/>
      <c r="H4166" s="161"/>
      <c r="I4166" s="161"/>
      <c r="J4166" s="161"/>
      <c r="K4166" s="78"/>
      <c r="L4166" s="78"/>
      <c r="M4166" s="78"/>
      <c r="N4166" s="78"/>
      <c r="O4166" s="78"/>
      <c r="P4166" s="6"/>
      <c r="Q4166" s="6"/>
      <c r="R4166" s="6"/>
      <c r="S4166" s="6"/>
      <c r="T4166" s="6"/>
      <c r="U4166" s="6"/>
      <c r="V4166" s="6"/>
    </row>
    <row r="4167" spans="2:22" s="77" customFormat="1" x14ac:dyDescent="0.2">
      <c r="B4167" s="128"/>
      <c r="E4167" s="78"/>
      <c r="F4167" s="166"/>
      <c r="G4167" s="78"/>
      <c r="H4167" s="161"/>
      <c r="I4167" s="161"/>
      <c r="J4167" s="161"/>
      <c r="K4167" s="78"/>
      <c r="L4167" s="78"/>
      <c r="M4167" s="78"/>
      <c r="N4167" s="78"/>
      <c r="O4167" s="78"/>
      <c r="P4167" s="6"/>
      <c r="Q4167" s="6"/>
      <c r="R4167" s="6"/>
      <c r="S4167" s="6"/>
      <c r="T4167" s="6"/>
      <c r="U4167" s="6"/>
      <c r="V4167" s="6"/>
    </row>
    <row r="4168" spans="2:22" s="77" customFormat="1" x14ac:dyDescent="0.2">
      <c r="B4168" s="128"/>
      <c r="E4168" s="78"/>
      <c r="F4168" s="166"/>
      <c r="G4168" s="78"/>
      <c r="H4168" s="161"/>
      <c r="I4168" s="161"/>
      <c r="J4168" s="161"/>
      <c r="K4168" s="78"/>
      <c r="L4168" s="78"/>
      <c r="M4168" s="78"/>
      <c r="N4168" s="78"/>
      <c r="O4168" s="78"/>
      <c r="P4168" s="6"/>
      <c r="Q4168" s="6"/>
      <c r="R4168" s="6"/>
      <c r="S4168" s="6"/>
      <c r="T4168" s="6"/>
      <c r="U4168" s="6"/>
      <c r="V4168" s="6"/>
    </row>
    <row r="4169" spans="2:22" s="77" customFormat="1" x14ac:dyDescent="0.2">
      <c r="B4169" s="128"/>
      <c r="E4169" s="78"/>
      <c r="F4169" s="166"/>
      <c r="G4169" s="78"/>
      <c r="H4169" s="161"/>
      <c r="I4169" s="161"/>
      <c r="J4169" s="161"/>
      <c r="K4169" s="78"/>
      <c r="L4169" s="78"/>
      <c r="M4169" s="78"/>
      <c r="N4169" s="78"/>
      <c r="O4169" s="78"/>
      <c r="P4169" s="6"/>
      <c r="Q4169" s="6"/>
      <c r="R4169" s="6"/>
      <c r="S4169" s="6"/>
      <c r="T4169" s="6"/>
      <c r="U4169" s="6"/>
      <c r="V4169" s="6"/>
    </row>
    <row r="4170" spans="2:22" s="77" customFormat="1" x14ac:dyDescent="0.2">
      <c r="B4170" s="128"/>
      <c r="E4170" s="78"/>
      <c r="F4170" s="166"/>
      <c r="G4170" s="78"/>
      <c r="H4170" s="161"/>
      <c r="I4170" s="161"/>
      <c r="J4170" s="161"/>
      <c r="K4170" s="78"/>
      <c r="L4170" s="78"/>
      <c r="M4170" s="78"/>
      <c r="N4170" s="78"/>
      <c r="O4170" s="78"/>
      <c r="P4170" s="6"/>
      <c r="Q4170" s="6"/>
      <c r="R4170" s="6"/>
      <c r="S4170" s="6"/>
      <c r="T4170" s="6"/>
      <c r="U4170" s="6"/>
      <c r="V4170" s="6"/>
    </row>
    <row r="4171" spans="2:22" s="77" customFormat="1" x14ac:dyDescent="0.2">
      <c r="B4171" s="128"/>
      <c r="E4171" s="78"/>
      <c r="F4171" s="166"/>
      <c r="G4171" s="78"/>
      <c r="H4171" s="161"/>
      <c r="I4171" s="161"/>
      <c r="J4171" s="161"/>
      <c r="K4171" s="78"/>
      <c r="L4171" s="78"/>
      <c r="M4171" s="78"/>
      <c r="N4171" s="78"/>
      <c r="O4171" s="78"/>
      <c r="P4171" s="6"/>
      <c r="Q4171" s="6"/>
      <c r="R4171" s="6"/>
      <c r="S4171" s="6"/>
      <c r="T4171" s="6"/>
      <c r="U4171" s="6"/>
      <c r="V4171" s="6"/>
    </row>
    <row r="4172" spans="2:22" s="77" customFormat="1" x14ac:dyDescent="0.2">
      <c r="B4172" s="128"/>
      <c r="E4172" s="78"/>
      <c r="F4172" s="166"/>
      <c r="G4172" s="78"/>
      <c r="H4172" s="161"/>
      <c r="I4172" s="161"/>
      <c r="J4172" s="161"/>
      <c r="K4172" s="78"/>
      <c r="L4172" s="78"/>
      <c r="M4172" s="78"/>
      <c r="N4172" s="78"/>
      <c r="O4172" s="78"/>
      <c r="P4172" s="6"/>
      <c r="Q4172" s="6"/>
      <c r="R4172" s="6"/>
      <c r="S4172" s="6"/>
      <c r="T4172" s="6"/>
      <c r="U4172" s="6"/>
      <c r="V4172" s="6"/>
    </row>
    <row r="4173" spans="2:22" s="77" customFormat="1" x14ac:dyDescent="0.2">
      <c r="B4173" s="128"/>
      <c r="E4173" s="78"/>
      <c r="F4173" s="166"/>
      <c r="G4173" s="78"/>
      <c r="H4173" s="161"/>
      <c r="I4173" s="161"/>
      <c r="J4173" s="161"/>
      <c r="K4173" s="78"/>
      <c r="L4173" s="78"/>
      <c r="M4173" s="78"/>
      <c r="N4173" s="78"/>
      <c r="O4173" s="78"/>
      <c r="P4173" s="6"/>
      <c r="Q4173" s="6"/>
      <c r="R4173" s="6"/>
      <c r="S4173" s="6"/>
      <c r="T4173" s="6"/>
      <c r="U4173" s="6"/>
      <c r="V4173" s="6"/>
    </row>
    <row r="4174" spans="2:22" s="77" customFormat="1" x14ac:dyDescent="0.2">
      <c r="B4174" s="128"/>
      <c r="E4174" s="78"/>
      <c r="F4174" s="166"/>
      <c r="G4174" s="78"/>
      <c r="H4174" s="161"/>
      <c r="I4174" s="161"/>
      <c r="J4174" s="161"/>
      <c r="K4174" s="78"/>
      <c r="L4174" s="78"/>
      <c r="M4174" s="78"/>
      <c r="N4174" s="78"/>
      <c r="O4174" s="78"/>
      <c r="P4174" s="6"/>
      <c r="Q4174" s="6"/>
      <c r="R4174" s="6"/>
      <c r="S4174" s="6"/>
      <c r="T4174" s="6"/>
      <c r="U4174" s="6"/>
      <c r="V4174" s="6"/>
    </row>
    <row r="4175" spans="2:22" s="77" customFormat="1" x14ac:dyDescent="0.2">
      <c r="B4175" s="128"/>
      <c r="E4175" s="78"/>
      <c r="F4175" s="166"/>
      <c r="G4175" s="78"/>
      <c r="H4175" s="161"/>
      <c r="I4175" s="161"/>
      <c r="J4175" s="161"/>
      <c r="K4175" s="78"/>
      <c r="L4175" s="78"/>
      <c r="M4175" s="78"/>
      <c r="N4175" s="78"/>
      <c r="O4175" s="78"/>
      <c r="P4175" s="6"/>
      <c r="Q4175" s="6"/>
      <c r="R4175" s="6"/>
      <c r="S4175" s="6"/>
      <c r="T4175" s="6"/>
      <c r="U4175" s="6"/>
      <c r="V4175" s="6"/>
    </row>
    <row r="4176" spans="2:22" s="77" customFormat="1" x14ac:dyDescent="0.2">
      <c r="B4176" s="128"/>
      <c r="E4176" s="78"/>
      <c r="F4176" s="166"/>
      <c r="G4176" s="78"/>
      <c r="H4176" s="161"/>
      <c r="I4176" s="161"/>
      <c r="J4176" s="161"/>
      <c r="K4176" s="78"/>
      <c r="L4176" s="78"/>
      <c r="M4176" s="78"/>
      <c r="N4176" s="78"/>
      <c r="O4176" s="78"/>
      <c r="P4176" s="6"/>
      <c r="Q4176" s="6"/>
      <c r="R4176" s="6"/>
      <c r="S4176" s="6"/>
      <c r="T4176" s="6"/>
      <c r="U4176" s="6"/>
      <c r="V4176" s="6"/>
    </row>
    <row r="4177" spans="2:22" s="77" customFormat="1" x14ac:dyDescent="0.2">
      <c r="B4177" s="128"/>
      <c r="E4177" s="78"/>
      <c r="F4177" s="166"/>
      <c r="G4177" s="78"/>
      <c r="H4177" s="161"/>
      <c r="I4177" s="161"/>
      <c r="J4177" s="161"/>
      <c r="K4177" s="78"/>
      <c r="L4177" s="78"/>
      <c r="M4177" s="78"/>
      <c r="N4177" s="78"/>
      <c r="O4177" s="78"/>
      <c r="P4177" s="6"/>
      <c r="Q4177" s="6"/>
      <c r="R4177" s="6"/>
      <c r="S4177" s="6"/>
      <c r="T4177" s="6"/>
      <c r="U4177" s="6"/>
      <c r="V4177" s="6"/>
    </row>
    <row r="4178" spans="2:22" s="77" customFormat="1" x14ac:dyDescent="0.2">
      <c r="B4178" s="128"/>
      <c r="E4178" s="78"/>
      <c r="F4178" s="166"/>
      <c r="G4178" s="78"/>
      <c r="H4178" s="161"/>
      <c r="I4178" s="161"/>
      <c r="J4178" s="161"/>
      <c r="K4178" s="78"/>
      <c r="L4178" s="78"/>
      <c r="M4178" s="78"/>
      <c r="N4178" s="78"/>
      <c r="O4178" s="78"/>
      <c r="P4178" s="6"/>
      <c r="Q4178" s="6"/>
      <c r="R4178" s="6"/>
      <c r="S4178" s="6"/>
      <c r="T4178" s="6"/>
      <c r="U4178" s="6"/>
      <c r="V4178" s="6"/>
    </row>
    <row r="4179" spans="2:22" s="77" customFormat="1" x14ac:dyDescent="0.2">
      <c r="B4179" s="128"/>
      <c r="E4179" s="78"/>
      <c r="F4179" s="166"/>
      <c r="G4179" s="78"/>
      <c r="H4179" s="161"/>
      <c r="I4179" s="161"/>
      <c r="J4179" s="161"/>
      <c r="K4179" s="78"/>
      <c r="L4179" s="78"/>
      <c r="M4179" s="78"/>
      <c r="N4179" s="78"/>
      <c r="O4179" s="78"/>
      <c r="P4179" s="6"/>
      <c r="Q4179" s="6"/>
      <c r="R4179" s="6"/>
      <c r="S4179" s="6"/>
      <c r="T4179" s="6"/>
      <c r="U4179" s="6"/>
      <c r="V4179" s="6"/>
    </row>
    <row r="4180" spans="2:22" s="77" customFormat="1" x14ac:dyDescent="0.2">
      <c r="B4180" s="128"/>
      <c r="E4180" s="78"/>
      <c r="F4180" s="166"/>
      <c r="G4180" s="78"/>
      <c r="H4180" s="161"/>
      <c r="I4180" s="161"/>
      <c r="J4180" s="161"/>
      <c r="K4180" s="78"/>
      <c r="L4180" s="78"/>
      <c r="M4180" s="78"/>
      <c r="N4180" s="78"/>
      <c r="O4180" s="78"/>
      <c r="P4180" s="6"/>
      <c r="Q4180" s="6"/>
      <c r="R4180" s="6"/>
      <c r="S4180" s="6"/>
      <c r="T4180" s="6"/>
      <c r="U4180" s="6"/>
      <c r="V4180" s="6"/>
    </row>
    <row r="4181" spans="2:22" s="77" customFormat="1" x14ac:dyDescent="0.2">
      <c r="B4181" s="128"/>
      <c r="E4181" s="78"/>
      <c r="F4181" s="166"/>
      <c r="G4181" s="78"/>
      <c r="H4181" s="161"/>
      <c r="I4181" s="161"/>
      <c r="J4181" s="161"/>
      <c r="K4181" s="78"/>
      <c r="L4181" s="78"/>
      <c r="M4181" s="78"/>
      <c r="N4181" s="78"/>
      <c r="O4181" s="78"/>
      <c r="P4181" s="6"/>
      <c r="Q4181" s="6"/>
      <c r="R4181" s="6"/>
      <c r="S4181" s="6"/>
      <c r="T4181" s="6"/>
      <c r="U4181" s="6"/>
      <c r="V4181" s="6"/>
    </row>
    <row r="4182" spans="2:22" s="77" customFormat="1" x14ac:dyDescent="0.2">
      <c r="B4182" s="128"/>
      <c r="E4182" s="78"/>
      <c r="F4182" s="166"/>
      <c r="G4182" s="78"/>
      <c r="H4182" s="161"/>
      <c r="I4182" s="161"/>
      <c r="J4182" s="161"/>
      <c r="K4182" s="78"/>
      <c r="L4182" s="78"/>
      <c r="M4182" s="78"/>
      <c r="N4182" s="78"/>
      <c r="O4182" s="78"/>
      <c r="P4182" s="6"/>
      <c r="Q4182" s="6"/>
      <c r="R4182" s="6"/>
      <c r="S4182" s="6"/>
      <c r="T4182" s="6"/>
      <c r="U4182" s="6"/>
      <c r="V4182" s="6"/>
    </row>
    <row r="4183" spans="2:22" s="77" customFormat="1" x14ac:dyDescent="0.2">
      <c r="B4183" s="128"/>
      <c r="E4183" s="78"/>
      <c r="F4183" s="166"/>
      <c r="G4183" s="78"/>
      <c r="H4183" s="161"/>
      <c r="I4183" s="161"/>
      <c r="J4183" s="161"/>
      <c r="K4183" s="78"/>
      <c r="L4183" s="78"/>
      <c r="M4183" s="78"/>
      <c r="N4183" s="78"/>
      <c r="O4183" s="78"/>
      <c r="P4183" s="6"/>
      <c r="Q4183" s="6"/>
      <c r="R4183" s="6"/>
      <c r="S4183" s="6"/>
      <c r="T4183" s="6"/>
      <c r="U4183" s="6"/>
      <c r="V4183" s="6"/>
    </row>
    <row r="4184" spans="2:22" s="77" customFormat="1" x14ac:dyDescent="0.2">
      <c r="B4184" s="128"/>
      <c r="E4184" s="78"/>
      <c r="F4184" s="166"/>
      <c r="G4184" s="78"/>
      <c r="H4184" s="161"/>
      <c r="I4184" s="161"/>
      <c r="J4184" s="161"/>
      <c r="K4184" s="78"/>
      <c r="L4184" s="78"/>
      <c r="M4184" s="78"/>
      <c r="N4184" s="78"/>
      <c r="O4184" s="78"/>
      <c r="P4184" s="6"/>
      <c r="Q4184" s="6"/>
      <c r="R4184" s="6"/>
      <c r="S4184" s="6"/>
      <c r="T4184" s="6"/>
      <c r="U4184" s="6"/>
      <c r="V4184" s="6"/>
    </row>
    <row r="4185" spans="2:22" s="77" customFormat="1" x14ac:dyDescent="0.2">
      <c r="B4185" s="128"/>
      <c r="E4185" s="78"/>
      <c r="F4185" s="166"/>
      <c r="G4185" s="78"/>
      <c r="H4185" s="161"/>
      <c r="I4185" s="161"/>
      <c r="J4185" s="161"/>
      <c r="K4185" s="78"/>
      <c r="L4185" s="78"/>
      <c r="M4185" s="78"/>
      <c r="N4185" s="78"/>
      <c r="O4185" s="78"/>
      <c r="P4185" s="6"/>
      <c r="Q4185" s="6"/>
      <c r="R4185" s="6"/>
      <c r="S4185" s="6"/>
      <c r="T4185" s="6"/>
      <c r="U4185" s="6"/>
      <c r="V4185" s="6"/>
    </row>
    <row r="4186" spans="2:22" s="77" customFormat="1" x14ac:dyDescent="0.2">
      <c r="B4186" s="128"/>
      <c r="E4186" s="78"/>
      <c r="F4186" s="166"/>
      <c r="G4186" s="78"/>
      <c r="H4186" s="161"/>
      <c r="I4186" s="161"/>
      <c r="J4186" s="161"/>
      <c r="K4186" s="78"/>
      <c r="L4186" s="78"/>
      <c r="M4186" s="78"/>
      <c r="N4186" s="78"/>
      <c r="O4186" s="78"/>
      <c r="P4186" s="6"/>
      <c r="Q4186" s="6"/>
      <c r="R4186" s="6"/>
      <c r="S4186" s="6"/>
      <c r="T4186" s="6"/>
      <c r="U4186" s="6"/>
      <c r="V4186" s="6"/>
    </row>
    <row r="4187" spans="2:22" s="77" customFormat="1" x14ac:dyDescent="0.2">
      <c r="B4187" s="128"/>
      <c r="E4187" s="78"/>
      <c r="F4187" s="166"/>
      <c r="G4187" s="78"/>
      <c r="H4187" s="161"/>
      <c r="I4187" s="161"/>
      <c r="J4187" s="161"/>
      <c r="K4187" s="78"/>
      <c r="L4187" s="78"/>
      <c r="M4187" s="78"/>
      <c r="N4187" s="78"/>
      <c r="O4187" s="78"/>
      <c r="P4187" s="6"/>
      <c r="Q4187" s="6"/>
      <c r="R4187" s="6"/>
      <c r="S4187" s="6"/>
      <c r="T4187" s="6"/>
      <c r="U4187" s="6"/>
      <c r="V4187" s="6"/>
    </row>
    <row r="4188" spans="2:22" s="77" customFormat="1" x14ac:dyDescent="0.2">
      <c r="B4188" s="128"/>
      <c r="E4188" s="78"/>
      <c r="F4188" s="166"/>
      <c r="G4188" s="78"/>
      <c r="H4188" s="161"/>
      <c r="I4188" s="161"/>
      <c r="J4188" s="161"/>
      <c r="K4188" s="78"/>
      <c r="L4188" s="78"/>
      <c r="M4188" s="78"/>
      <c r="N4188" s="78"/>
      <c r="O4188" s="78"/>
      <c r="P4188" s="6"/>
      <c r="Q4188" s="6"/>
      <c r="R4188" s="6"/>
      <c r="S4188" s="6"/>
      <c r="T4188" s="6"/>
      <c r="U4188" s="6"/>
      <c r="V4188" s="6"/>
    </row>
    <row r="4189" spans="2:22" s="77" customFormat="1" x14ac:dyDescent="0.2">
      <c r="B4189" s="128"/>
      <c r="E4189" s="78"/>
      <c r="F4189" s="166"/>
      <c r="G4189" s="78"/>
      <c r="H4189" s="161"/>
      <c r="I4189" s="161"/>
      <c r="J4189" s="161"/>
      <c r="K4189" s="78"/>
      <c r="L4189" s="78"/>
      <c r="M4189" s="78"/>
      <c r="N4189" s="78"/>
      <c r="O4189" s="78"/>
      <c r="P4189" s="6"/>
      <c r="Q4189" s="6"/>
      <c r="R4189" s="6"/>
      <c r="S4189" s="6"/>
      <c r="T4189" s="6"/>
      <c r="U4189" s="6"/>
      <c r="V4189" s="6"/>
    </row>
    <row r="4190" spans="2:22" s="77" customFormat="1" x14ac:dyDescent="0.2">
      <c r="B4190" s="128"/>
      <c r="E4190" s="78"/>
      <c r="F4190" s="166"/>
      <c r="G4190" s="78"/>
      <c r="H4190" s="161"/>
      <c r="I4190" s="161"/>
      <c r="J4190" s="161"/>
      <c r="K4190" s="78"/>
      <c r="L4190" s="78"/>
      <c r="M4190" s="78"/>
      <c r="N4190" s="78"/>
      <c r="O4190" s="78"/>
      <c r="P4190" s="6"/>
      <c r="Q4190" s="6"/>
      <c r="R4190" s="6"/>
      <c r="S4190" s="6"/>
      <c r="T4190" s="6"/>
      <c r="U4190" s="6"/>
      <c r="V4190" s="6"/>
    </row>
    <row r="4191" spans="2:22" s="77" customFormat="1" x14ac:dyDescent="0.2">
      <c r="B4191" s="128"/>
      <c r="E4191" s="78"/>
      <c r="F4191" s="166"/>
      <c r="G4191" s="78"/>
      <c r="H4191" s="161"/>
      <c r="I4191" s="161"/>
      <c r="J4191" s="161"/>
      <c r="K4191" s="78"/>
      <c r="L4191" s="78"/>
      <c r="M4191" s="78"/>
      <c r="N4191" s="78"/>
      <c r="O4191" s="78"/>
      <c r="P4191" s="6"/>
      <c r="Q4191" s="6"/>
      <c r="R4191" s="6"/>
      <c r="S4191" s="6"/>
      <c r="T4191" s="6"/>
      <c r="U4191" s="6"/>
      <c r="V4191" s="6"/>
    </row>
    <row r="4192" spans="2:22" s="77" customFormat="1" x14ac:dyDescent="0.2">
      <c r="B4192" s="128"/>
      <c r="E4192" s="78"/>
      <c r="F4192" s="166"/>
      <c r="G4192" s="78"/>
      <c r="H4192" s="161"/>
      <c r="I4192" s="161"/>
      <c r="J4192" s="161"/>
      <c r="K4192" s="78"/>
      <c r="L4192" s="78"/>
      <c r="M4192" s="78"/>
      <c r="N4192" s="78"/>
      <c r="O4192" s="78"/>
      <c r="P4192" s="6"/>
      <c r="Q4192" s="6"/>
      <c r="R4192" s="6"/>
      <c r="S4192" s="6"/>
      <c r="T4192" s="6"/>
      <c r="U4192" s="6"/>
      <c r="V4192" s="6"/>
    </row>
    <row r="4193" spans="2:22" s="77" customFormat="1" x14ac:dyDescent="0.2">
      <c r="B4193" s="128"/>
      <c r="E4193" s="78"/>
      <c r="F4193" s="166"/>
      <c r="G4193" s="78"/>
      <c r="H4193" s="161"/>
      <c r="I4193" s="161"/>
      <c r="J4193" s="161"/>
      <c r="K4193" s="78"/>
      <c r="L4193" s="78"/>
      <c r="M4193" s="78"/>
      <c r="N4193" s="78"/>
      <c r="O4193" s="78"/>
      <c r="P4193" s="6"/>
      <c r="Q4193" s="6"/>
      <c r="R4193" s="6"/>
      <c r="S4193" s="6"/>
      <c r="T4193" s="6"/>
      <c r="U4193" s="6"/>
      <c r="V4193" s="6"/>
    </row>
    <row r="4194" spans="2:22" s="77" customFormat="1" x14ac:dyDescent="0.2">
      <c r="B4194" s="128"/>
      <c r="E4194" s="78"/>
      <c r="F4194" s="166"/>
      <c r="G4194" s="78"/>
      <c r="H4194" s="161"/>
      <c r="I4194" s="161"/>
      <c r="J4194" s="161"/>
      <c r="K4194" s="78"/>
      <c r="L4194" s="78"/>
      <c r="M4194" s="78"/>
      <c r="N4194" s="78"/>
      <c r="O4194" s="78"/>
      <c r="P4194" s="6"/>
      <c r="Q4194" s="6"/>
      <c r="R4194" s="6"/>
      <c r="S4194" s="6"/>
      <c r="T4194" s="6"/>
      <c r="U4194" s="6"/>
      <c r="V4194" s="6"/>
    </row>
    <row r="4195" spans="2:22" s="77" customFormat="1" x14ac:dyDescent="0.2">
      <c r="B4195" s="128"/>
      <c r="E4195" s="78"/>
      <c r="F4195" s="166"/>
      <c r="G4195" s="78"/>
      <c r="H4195" s="161"/>
      <c r="I4195" s="161"/>
      <c r="J4195" s="161"/>
      <c r="K4195" s="78"/>
      <c r="L4195" s="78"/>
      <c r="M4195" s="78"/>
      <c r="N4195" s="78"/>
      <c r="O4195" s="78"/>
      <c r="P4195" s="6"/>
      <c r="Q4195" s="6"/>
      <c r="R4195" s="6"/>
      <c r="S4195" s="6"/>
      <c r="T4195" s="6"/>
      <c r="U4195" s="6"/>
      <c r="V4195" s="6"/>
    </row>
    <row r="4196" spans="2:22" s="77" customFormat="1" x14ac:dyDescent="0.2">
      <c r="B4196" s="128"/>
      <c r="E4196" s="78"/>
      <c r="F4196" s="166"/>
      <c r="G4196" s="78"/>
      <c r="H4196" s="161"/>
      <c r="I4196" s="161"/>
      <c r="J4196" s="161"/>
      <c r="K4196" s="78"/>
      <c r="L4196" s="78"/>
      <c r="M4196" s="78"/>
      <c r="N4196" s="78"/>
      <c r="O4196" s="78"/>
      <c r="P4196" s="6"/>
      <c r="Q4196" s="6"/>
      <c r="R4196" s="6"/>
      <c r="S4196" s="6"/>
      <c r="T4196" s="6"/>
      <c r="U4196" s="6"/>
      <c r="V4196" s="6"/>
    </row>
    <row r="4197" spans="2:22" s="77" customFormat="1" x14ac:dyDescent="0.2">
      <c r="B4197" s="128"/>
      <c r="E4197" s="78"/>
      <c r="F4197" s="166"/>
      <c r="G4197" s="78"/>
      <c r="H4197" s="161"/>
      <c r="I4197" s="161"/>
      <c r="J4197" s="161"/>
      <c r="K4197" s="78"/>
      <c r="L4197" s="78"/>
      <c r="M4197" s="78"/>
      <c r="N4197" s="78"/>
      <c r="O4197" s="78"/>
      <c r="P4197" s="6"/>
      <c r="Q4197" s="6"/>
      <c r="R4197" s="6"/>
      <c r="S4197" s="6"/>
      <c r="T4197" s="6"/>
      <c r="U4197" s="6"/>
      <c r="V4197" s="6"/>
    </row>
    <row r="4198" spans="2:22" s="77" customFormat="1" x14ac:dyDescent="0.2">
      <c r="B4198" s="128"/>
      <c r="E4198" s="78"/>
      <c r="F4198" s="166"/>
      <c r="G4198" s="78"/>
      <c r="H4198" s="161"/>
      <c r="I4198" s="161"/>
      <c r="J4198" s="161"/>
      <c r="K4198" s="78"/>
      <c r="L4198" s="78"/>
      <c r="M4198" s="78"/>
      <c r="N4198" s="78"/>
      <c r="O4198" s="78"/>
      <c r="P4198" s="6"/>
      <c r="Q4198" s="6"/>
      <c r="R4198" s="6"/>
      <c r="S4198" s="6"/>
      <c r="T4198" s="6"/>
      <c r="U4198" s="6"/>
      <c r="V4198" s="6"/>
    </row>
    <row r="4199" spans="2:22" s="77" customFormat="1" x14ac:dyDescent="0.2">
      <c r="B4199" s="128"/>
      <c r="E4199" s="78"/>
      <c r="F4199" s="166"/>
      <c r="G4199" s="78"/>
      <c r="H4199" s="161"/>
      <c r="I4199" s="161"/>
      <c r="J4199" s="161"/>
      <c r="K4199" s="78"/>
      <c r="L4199" s="78"/>
      <c r="M4199" s="78"/>
      <c r="N4199" s="78"/>
      <c r="O4199" s="78"/>
      <c r="P4199" s="6"/>
      <c r="Q4199" s="6"/>
      <c r="R4199" s="6"/>
      <c r="S4199" s="6"/>
      <c r="T4199" s="6"/>
      <c r="U4199" s="6"/>
      <c r="V4199" s="6"/>
    </row>
    <row r="4200" spans="2:22" s="77" customFormat="1" x14ac:dyDescent="0.2">
      <c r="B4200" s="128"/>
      <c r="E4200" s="78"/>
      <c r="F4200" s="166"/>
      <c r="G4200" s="78"/>
      <c r="H4200" s="161"/>
      <c r="I4200" s="161"/>
      <c r="J4200" s="161"/>
      <c r="K4200" s="78"/>
      <c r="L4200" s="78"/>
      <c r="M4200" s="78"/>
      <c r="N4200" s="78"/>
      <c r="O4200" s="78"/>
      <c r="P4200" s="6"/>
      <c r="Q4200" s="6"/>
      <c r="R4200" s="6"/>
      <c r="S4200" s="6"/>
      <c r="T4200" s="6"/>
      <c r="U4200" s="6"/>
      <c r="V4200" s="6"/>
    </row>
    <row r="4201" spans="2:22" s="77" customFormat="1" x14ac:dyDescent="0.2">
      <c r="B4201" s="128"/>
      <c r="E4201" s="78"/>
      <c r="F4201" s="166"/>
      <c r="G4201" s="78"/>
      <c r="H4201" s="161"/>
      <c r="I4201" s="161"/>
      <c r="J4201" s="161"/>
      <c r="K4201" s="78"/>
      <c r="L4201" s="78"/>
      <c r="M4201" s="78"/>
      <c r="N4201" s="78"/>
      <c r="O4201" s="78"/>
      <c r="P4201" s="6"/>
      <c r="Q4201" s="6"/>
      <c r="R4201" s="6"/>
      <c r="S4201" s="6"/>
      <c r="T4201" s="6"/>
      <c r="U4201" s="6"/>
      <c r="V4201" s="6"/>
    </row>
    <row r="4202" spans="2:22" s="77" customFormat="1" x14ac:dyDescent="0.2">
      <c r="B4202" s="128"/>
      <c r="E4202" s="78"/>
      <c r="F4202" s="166"/>
      <c r="G4202" s="78"/>
      <c r="H4202" s="161"/>
      <c r="I4202" s="161"/>
      <c r="J4202" s="161"/>
      <c r="K4202" s="78"/>
      <c r="L4202" s="78"/>
      <c r="M4202" s="78"/>
      <c r="N4202" s="78"/>
      <c r="O4202" s="78"/>
      <c r="P4202" s="6"/>
      <c r="Q4202" s="6"/>
      <c r="R4202" s="6"/>
      <c r="S4202" s="6"/>
      <c r="T4202" s="6"/>
      <c r="U4202" s="6"/>
      <c r="V4202" s="6"/>
    </row>
    <row r="4203" spans="2:22" s="77" customFormat="1" x14ac:dyDescent="0.2">
      <c r="B4203" s="128"/>
      <c r="E4203" s="78"/>
      <c r="F4203" s="166"/>
      <c r="G4203" s="78"/>
      <c r="H4203" s="161"/>
      <c r="I4203" s="161"/>
      <c r="J4203" s="161"/>
      <c r="K4203" s="78"/>
      <c r="L4203" s="78"/>
      <c r="M4203" s="78"/>
      <c r="N4203" s="78"/>
      <c r="O4203" s="78"/>
      <c r="P4203" s="6"/>
      <c r="Q4203" s="6"/>
      <c r="R4203" s="6"/>
      <c r="S4203" s="6"/>
      <c r="T4203" s="6"/>
      <c r="U4203" s="6"/>
      <c r="V4203" s="6"/>
    </row>
    <row r="4204" spans="2:22" s="77" customFormat="1" x14ac:dyDescent="0.2">
      <c r="B4204" s="128"/>
      <c r="E4204" s="78"/>
      <c r="F4204" s="166"/>
      <c r="G4204" s="78"/>
      <c r="H4204" s="161"/>
      <c r="I4204" s="161"/>
      <c r="J4204" s="161"/>
      <c r="K4204" s="78"/>
      <c r="L4204" s="78"/>
      <c r="M4204" s="78"/>
      <c r="N4204" s="78"/>
      <c r="O4204" s="78"/>
      <c r="P4204" s="6"/>
      <c r="Q4204" s="6"/>
      <c r="R4204" s="6"/>
      <c r="S4204" s="6"/>
      <c r="T4204" s="6"/>
      <c r="U4204" s="6"/>
      <c r="V4204" s="6"/>
    </row>
    <row r="4205" spans="2:22" s="77" customFormat="1" x14ac:dyDescent="0.2">
      <c r="B4205" s="128"/>
      <c r="E4205" s="78"/>
      <c r="F4205" s="166"/>
      <c r="G4205" s="78"/>
      <c r="H4205" s="161"/>
      <c r="I4205" s="161"/>
      <c r="J4205" s="161"/>
      <c r="K4205" s="78"/>
      <c r="L4205" s="78"/>
      <c r="M4205" s="78"/>
      <c r="N4205" s="78"/>
      <c r="O4205" s="78"/>
      <c r="P4205" s="6"/>
      <c r="Q4205" s="6"/>
      <c r="R4205" s="6"/>
      <c r="S4205" s="6"/>
      <c r="T4205" s="6"/>
      <c r="U4205" s="6"/>
      <c r="V4205" s="6"/>
    </row>
    <row r="4206" spans="2:22" s="77" customFormat="1" x14ac:dyDescent="0.2">
      <c r="B4206" s="128"/>
      <c r="E4206" s="78"/>
      <c r="F4206" s="166"/>
      <c r="G4206" s="78"/>
      <c r="H4206" s="161"/>
      <c r="I4206" s="161"/>
      <c r="J4206" s="161"/>
      <c r="K4206" s="78"/>
      <c r="L4206" s="78"/>
      <c r="M4206" s="78"/>
      <c r="N4206" s="78"/>
      <c r="O4206" s="78"/>
      <c r="P4206" s="6"/>
      <c r="Q4206" s="6"/>
      <c r="R4206" s="6"/>
      <c r="S4206" s="6"/>
      <c r="T4206" s="6"/>
      <c r="U4206" s="6"/>
      <c r="V4206" s="6"/>
    </row>
    <row r="4207" spans="2:22" s="77" customFormat="1" x14ac:dyDescent="0.2">
      <c r="B4207" s="128"/>
      <c r="E4207" s="78"/>
      <c r="F4207" s="166"/>
      <c r="G4207" s="78"/>
      <c r="H4207" s="161"/>
      <c r="I4207" s="161"/>
      <c r="J4207" s="161"/>
      <c r="K4207" s="78"/>
      <c r="L4207" s="78"/>
      <c r="M4207" s="78"/>
      <c r="N4207" s="78"/>
      <c r="O4207" s="78"/>
      <c r="P4207" s="6"/>
      <c r="Q4207" s="6"/>
      <c r="R4207" s="6"/>
      <c r="S4207" s="6"/>
      <c r="T4207" s="6"/>
      <c r="U4207" s="6"/>
      <c r="V4207" s="6"/>
    </row>
    <row r="4208" spans="2:22" s="77" customFormat="1" x14ac:dyDescent="0.2">
      <c r="B4208" s="128"/>
      <c r="E4208" s="78"/>
      <c r="F4208" s="166"/>
      <c r="G4208" s="78"/>
      <c r="H4208" s="161"/>
      <c r="I4208" s="161"/>
      <c r="J4208" s="161"/>
      <c r="K4208" s="78"/>
      <c r="L4208" s="78"/>
      <c r="M4208" s="78"/>
      <c r="N4208" s="78"/>
      <c r="O4208" s="78"/>
      <c r="P4208" s="6"/>
      <c r="Q4208" s="6"/>
      <c r="R4208" s="6"/>
      <c r="S4208" s="6"/>
      <c r="T4208" s="6"/>
      <c r="U4208" s="6"/>
      <c r="V4208" s="6"/>
    </row>
    <row r="4209" spans="2:22" s="77" customFormat="1" x14ac:dyDescent="0.2">
      <c r="B4209" s="128"/>
      <c r="E4209" s="78"/>
      <c r="F4209" s="166"/>
      <c r="G4209" s="78"/>
      <c r="H4209" s="161"/>
      <c r="I4209" s="161"/>
      <c r="J4209" s="161"/>
      <c r="K4209" s="78"/>
      <c r="L4209" s="78"/>
      <c r="M4209" s="78"/>
      <c r="N4209" s="78"/>
      <c r="O4209" s="78"/>
      <c r="P4209" s="6"/>
      <c r="Q4209" s="6"/>
      <c r="R4209" s="6"/>
      <c r="S4209" s="6"/>
      <c r="T4209" s="6"/>
      <c r="U4209" s="6"/>
      <c r="V4209" s="6"/>
    </row>
    <row r="4210" spans="2:22" s="77" customFormat="1" x14ac:dyDescent="0.2">
      <c r="B4210" s="128"/>
      <c r="E4210" s="78"/>
      <c r="F4210" s="166"/>
      <c r="G4210" s="78"/>
      <c r="H4210" s="161"/>
      <c r="I4210" s="161"/>
      <c r="J4210" s="161"/>
      <c r="K4210" s="78"/>
      <c r="L4210" s="78"/>
      <c r="M4210" s="78"/>
      <c r="N4210" s="78"/>
      <c r="O4210" s="78"/>
      <c r="P4210" s="6"/>
      <c r="Q4210" s="6"/>
      <c r="R4210" s="6"/>
      <c r="S4210" s="6"/>
      <c r="T4210" s="6"/>
      <c r="U4210" s="6"/>
      <c r="V4210" s="6"/>
    </row>
    <row r="4211" spans="2:22" s="77" customFormat="1" x14ac:dyDescent="0.2">
      <c r="B4211" s="128"/>
      <c r="E4211" s="78"/>
      <c r="F4211" s="166"/>
      <c r="G4211" s="78"/>
      <c r="H4211" s="161"/>
      <c r="I4211" s="161"/>
      <c r="J4211" s="161"/>
      <c r="K4211" s="78"/>
      <c r="L4211" s="78"/>
      <c r="M4211" s="78"/>
      <c r="N4211" s="78"/>
      <c r="O4211" s="78"/>
      <c r="P4211" s="6"/>
      <c r="Q4211" s="6"/>
      <c r="R4211" s="6"/>
      <c r="S4211" s="6"/>
      <c r="T4211" s="6"/>
      <c r="U4211" s="6"/>
      <c r="V4211" s="6"/>
    </row>
    <row r="4212" spans="2:22" s="77" customFormat="1" x14ac:dyDescent="0.2">
      <c r="B4212" s="128"/>
      <c r="E4212" s="78"/>
      <c r="F4212" s="166"/>
      <c r="G4212" s="78"/>
      <c r="H4212" s="161"/>
      <c r="I4212" s="161"/>
      <c r="J4212" s="161"/>
      <c r="K4212" s="78"/>
      <c r="L4212" s="78"/>
      <c r="M4212" s="78"/>
      <c r="N4212" s="78"/>
      <c r="O4212" s="78"/>
      <c r="P4212" s="6"/>
      <c r="Q4212" s="6"/>
      <c r="R4212" s="6"/>
      <c r="S4212" s="6"/>
      <c r="T4212" s="6"/>
      <c r="U4212" s="6"/>
      <c r="V4212" s="6"/>
    </row>
    <row r="4213" spans="2:22" s="77" customFormat="1" x14ac:dyDescent="0.2">
      <c r="B4213" s="128"/>
      <c r="E4213" s="78"/>
      <c r="F4213" s="166"/>
      <c r="G4213" s="78"/>
      <c r="H4213" s="161"/>
      <c r="I4213" s="161"/>
      <c r="J4213" s="161"/>
      <c r="K4213" s="78"/>
      <c r="L4213" s="78"/>
      <c r="M4213" s="78"/>
      <c r="N4213" s="78"/>
      <c r="O4213" s="78"/>
      <c r="P4213" s="6"/>
      <c r="Q4213" s="6"/>
      <c r="R4213" s="6"/>
      <c r="S4213" s="6"/>
      <c r="T4213" s="6"/>
      <c r="U4213" s="6"/>
      <c r="V4213" s="6"/>
    </row>
    <row r="4214" spans="2:22" s="77" customFormat="1" x14ac:dyDescent="0.2">
      <c r="B4214" s="128"/>
      <c r="E4214" s="78"/>
      <c r="F4214" s="166"/>
      <c r="G4214" s="78"/>
      <c r="H4214" s="161"/>
      <c r="I4214" s="161"/>
      <c r="J4214" s="161"/>
      <c r="K4214" s="78"/>
      <c r="L4214" s="78"/>
      <c r="M4214" s="78"/>
      <c r="N4214" s="78"/>
      <c r="O4214" s="78"/>
      <c r="P4214" s="6"/>
      <c r="Q4214" s="6"/>
      <c r="R4214" s="6"/>
      <c r="S4214" s="6"/>
      <c r="T4214" s="6"/>
      <c r="U4214" s="6"/>
      <c r="V4214" s="6"/>
    </row>
    <row r="4215" spans="2:22" s="77" customFormat="1" x14ac:dyDescent="0.2">
      <c r="B4215" s="128"/>
      <c r="E4215" s="78"/>
      <c r="F4215" s="166"/>
      <c r="G4215" s="78"/>
      <c r="H4215" s="161"/>
      <c r="I4215" s="161"/>
      <c r="J4215" s="161"/>
      <c r="K4215" s="78"/>
      <c r="L4215" s="78"/>
      <c r="M4215" s="78"/>
      <c r="N4215" s="78"/>
      <c r="O4215" s="78"/>
      <c r="P4215" s="6"/>
      <c r="Q4215" s="6"/>
      <c r="R4215" s="6"/>
      <c r="S4215" s="6"/>
      <c r="T4215" s="6"/>
      <c r="U4215" s="6"/>
      <c r="V4215" s="6"/>
    </row>
    <row r="4216" spans="2:22" s="77" customFormat="1" x14ac:dyDescent="0.2">
      <c r="B4216" s="128"/>
      <c r="E4216" s="78"/>
      <c r="F4216" s="166"/>
      <c r="G4216" s="78"/>
      <c r="H4216" s="161"/>
      <c r="I4216" s="161"/>
      <c r="J4216" s="161"/>
      <c r="K4216" s="78"/>
      <c r="L4216" s="78"/>
      <c r="M4216" s="78"/>
      <c r="N4216" s="78"/>
      <c r="O4216" s="78"/>
      <c r="P4216" s="6"/>
      <c r="Q4216" s="6"/>
      <c r="R4216" s="6"/>
      <c r="S4216" s="6"/>
      <c r="T4216" s="6"/>
      <c r="U4216" s="6"/>
      <c r="V4216" s="6"/>
    </row>
    <row r="4217" spans="2:22" s="77" customFormat="1" x14ac:dyDescent="0.2">
      <c r="B4217" s="128"/>
      <c r="E4217" s="78"/>
      <c r="F4217" s="166"/>
      <c r="G4217" s="78"/>
      <c r="H4217" s="161"/>
      <c r="I4217" s="161"/>
      <c r="J4217" s="161"/>
      <c r="K4217" s="78"/>
      <c r="L4217" s="78"/>
      <c r="M4217" s="78"/>
      <c r="N4217" s="78"/>
      <c r="O4217" s="78"/>
      <c r="P4217" s="6"/>
      <c r="Q4217" s="6"/>
      <c r="R4217" s="6"/>
      <c r="S4217" s="6"/>
      <c r="T4217" s="6"/>
      <c r="U4217" s="6"/>
      <c r="V4217" s="6"/>
    </row>
    <row r="4218" spans="2:22" s="77" customFormat="1" x14ac:dyDescent="0.2">
      <c r="B4218" s="128"/>
      <c r="E4218" s="78"/>
      <c r="F4218" s="166"/>
      <c r="G4218" s="78"/>
      <c r="H4218" s="161"/>
      <c r="I4218" s="161"/>
      <c r="J4218" s="161"/>
      <c r="K4218" s="78"/>
      <c r="L4218" s="78"/>
      <c r="M4218" s="78"/>
      <c r="N4218" s="78"/>
      <c r="O4218" s="78"/>
      <c r="P4218" s="6"/>
      <c r="Q4218" s="6"/>
      <c r="R4218" s="6"/>
      <c r="S4218" s="6"/>
      <c r="T4218" s="6"/>
      <c r="U4218" s="6"/>
      <c r="V4218" s="6"/>
    </row>
    <row r="4219" spans="2:22" s="77" customFormat="1" x14ac:dyDescent="0.2">
      <c r="B4219" s="128"/>
      <c r="E4219" s="78"/>
      <c r="F4219" s="166"/>
      <c r="G4219" s="78"/>
      <c r="H4219" s="161"/>
      <c r="I4219" s="161"/>
      <c r="J4219" s="161"/>
      <c r="K4219" s="78"/>
      <c r="L4219" s="78"/>
      <c r="M4219" s="78"/>
      <c r="N4219" s="78"/>
      <c r="O4219" s="78"/>
      <c r="P4219" s="6"/>
      <c r="Q4219" s="6"/>
      <c r="R4219" s="6"/>
      <c r="S4219" s="6"/>
      <c r="T4219" s="6"/>
      <c r="U4219" s="6"/>
      <c r="V4219" s="6"/>
    </row>
    <row r="4220" spans="2:22" s="77" customFormat="1" x14ac:dyDescent="0.2">
      <c r="B4220" s="128"/>
      <c r="E4220" s="78"/>
      <c r="F4220" s="166"/>
      <c r="G4220" s="78"/>
      <c r="H4220" s="161"/>
      <c r="I4220" s="161"/>
      <c r="J4220" s="161"/>
      <c r="K4220" s="78"/>
      <c r="L4220" s="78"/>
      <c r="M4220" s="78"/>
      <c r="N4220" s="78"/>
      <c r="O4220" s="78"/>
      <c r="P4220" s="6"/>
      <c r="Q4220" s="6"/>
      <c r="R4220" s="6"/>
      <c r="S4220" s="6"/>
      <c r="T4220" s="6"/>
      <c r="U4220" s="6"/>
      <c r="V4220" s="6"/>
    </row>
    <row r="4221" spans="2:22" s="77" customFormat="1" x14ac:dyDescent="0.2">
      <c r="B4221" s="128"/>
      <c r="E4221" s="78"/>
      <c r="F4221" s="166"/>
      <c r="G4221" s="78"/>
      <c r="H4221" s="161"/>
      <c r="I4221" s="161"/>
      <c r="J4221" s="161"/>
      <c r="K4221" s="78"/>
      <c r="L4221" s="78"/>
      <c r="M4221" s="78"/>
      <c r="N4221" s="78"/>
      <c r="O4221" s="78"/>
      <c r="P4221" s="6"/>
      <c r="Q4221" s="6"/>
      <c r="R4221" s="6"/>
      <c r="S4221" s="6"/>
      <c r="T4221" s="6"/>
      <c r="U4221" s="6"/>
      <c r="V4221" s="6"/>
    </row>
    <row r="4222" spans="2:22" s="77" customFormat="1" x14ac:dyDescent="0.2">
      <c r="B4222" s="128"/>
      <c r="E4222" s="78"/>
      <c r="F4222" s="166"/>
      <c r="G4222" s="78"/>
      <c r="H4222" s="161"/>
      <c r="I4222" s="161"/>
      <c r="J4222" s="161"/>
      <c r="K4222" s="78"/>
      <c r="L4222" s="78"/>
      <c r="M4222" s="78"/>
      <c r="N4222" s="78"/>
      <c r="O4222" s="78"/>
      <c r="P4222" s="6"/>
      <c r="Q4222" s="6"/>
      <c r="R4222" s="6"/>
      <c r="S4222" s="6"/>
      <c r="T4222" s="6"/>
      <c r="U4222" s="6"/>
      <c r="V4222" s="6"/>
    </row>
    <row r="4223" spans="2:22" s="77" customFormat="1" x14ac:dyDescent="0.2">
      <c r="B4223" s="128"/>
      <c r="E4223" s="78"/>
      <c r="F4223" s="166"/>
      <c r="G4223" s="78"/>
      <c r="H4223" s="161"/>
      <c r="I4223" s="161"/>
      <c r="J4223" s="161"/>
      <c r="K4223" s="78"/>
      <c r="L4223" s="78"/>
      <c r="M4223" s="78"/>
      <c r="N4223" s="78"/>
      <c r="O4223" s="78"/>
      <c r="P4223" s="6"/>
      <c r="Q4223" s="6"/>
      <c r="R4223" s="6"/>
      <c r="S4223" s="6"/>
      <c r="T4223" s="6"/>
      <c r="U4223" s="6"/>
      <c r="V4223" s="6"/>
    </row>
    <row r="4224" spans="2:22" s="77" customFormat="1" x14ac:dyDescent="0.2">
      <c r="B4224" s="128"/>
      <c r="E4224" s="78"/>
      <c r="F4224" s="166"/>
      <c r="G4224" s="78"/>
      <c r="H4224" s="161"/>
      <c r="I4224" s="161"/>
      <c r="J4224" s="161"/>
      <c r="K4224" s="78"/>
      <c r="L4224" s="78"/>
      <c r="M4224" s="78"/>
      <c r="N4224" s="78"/>
      <c r="O4224" s="78"/>
      <c r="P4224" s="6"/>
      <c r="Q4224" s="6"/>
      <c r="R4224" s="6"/>
      <c r="S4224" s="6"/>
      <c r="T4224" s="6"/>
      <c r="U4224" s="6"/>
      <c r="V4224" s="6"/>
    </row>
    <row r="4225" spans="2:22" s="77" customFormat="1" x14ac:dyDescent="0.2">
      <c r="B4225" s="128"/>
      <c r="E4225" s="78"/>
      <c r="F4225" s="166"/>
      <c r="G4225" s="78"/>
      <c r="H4225" s="161"/>
      <c r="I4225" s="161"/>
      <c r="J4225" s="161"/>
      <c r="K4225" s="78"/>
      <c r="L4225" s="78"/>
      <c r="M4225" s="78"/>
      <c r="N4225" s="78"/>
      <c r="O4225" s="78"/>
      <c r="P4225" s="6"/>
      <c r="Q4225" s="6"/>
      <c r="R4225" s="6"/>
      <c r="S4225" s="6"/>
      <c r="T4225" s="6"/>
      <c r="U4225" s="6"/>
      <c r="V4225" s="6"/>
    </row>
    <row r="4226" spans="2:22" s="77" customFormat="1" x14ac:dyDescent="0.2">
      <c r="B4226" s="128"/>
      <c r="E4226" s="78"/>
      <c r="F4226" s="166"/>
      <c r="G4226" s="78"/>
      <c r="H4226" s="161"/>
      <c r="I4226" s="161"/>
      <c r="J4226" s="161"/>
      <c r="K4226" s="78"/>
      <c r="L4226" s="78"/>
      <c r="M4226" s="78"/>
      <c r="N4226" s="78"/>
      <c r="O4226" s="78"/>
      <c r="P4226" s="6"/>
      <c r="Q4226" s="6"/>
      <c r="R4226" s="6"/>
      <c r="S4226" s="6"/>
      <c r="T4226" s="6"/>
      <c r="U4226" s="6"/>
      <c r="V4226" s="6"/>
    </row>
    <row r="4227" spans="2:22" s="77" customFormat="1" x14ac:dyDescent="0.2">
      <c r="B4227" s="128"/>
      <c r="E4227" s="78"/>
      <c r="F4227" s="166"/>
      <c r="G4227" s="78"/>
      <c r="H4227" s="161"/>
      <c r="I4227" s="161"/>
      <c r="J4227" s="161"/>
      <c r="K4227" s="78"/>
      <c r="L4227" s="78"/>
      <c r="M4227" s="78"/>
      <c r="N4227" s="78"/>
      <c r="O4227" s="78"/>
      <c r="P4227" s="6"/>
      <c r="Q4227" s="6"/>
      <c r="R4227" s="6"/>
      <c r="S4227" s="6"/>
      <c r="T4227" s="6"/>
      <c r="U4227" s="6"/>
      <c r="V4227" s="6"/>
    </row>
    <row r="4228" spans="2:22" s="77" customFormat="1" x14ac:dyDescent="0.2">
      <c r="B4228" s="128"/>
      <c r="E4228" s="78"/>
      <c r="F4228" s="166"/>
      <c r="G4228" s="78"/>
      <c r="H4228" s="161"/>
      <c r="I4228" s="161"/>
      <c r="J4228" s="161"/>
      <c r="K4228" s="78"/>
      <c r="L4228" s="78"/>
      <c r="M4228" s="78"/>
      <c r="N4228" s="78"/>
      <c r="O4228" s="78"/>
      <c r="P4228" s="6"/>
      <c r="Q4228" s="6"/>
      <c r="R4228" s="6"/>
      <c r="S4228" s="6"/>
      <c r="T4228" s="6"/>
      <c r="U4228" s="6"/>
      <c r="V4228" s="6"/>
    </row>
    <row r="4229" spans="2:22" s="77" customFormat="1" x14ac:dyDescent="0.2">
      <c r="B4229" s="128"/>
      <c r="E4229" s="78"/>
      <c r="F4229" s="166"/>
      <c r="G4229" s="78"/>
      <c r="H4229" s="161"/>
      <c r="I4229" s="161"/>
      <c r="J4229" s="161"/>
      <c r="K4229" s="78"/>
      <c r="L4229" s="78"/>
      <c r="M4229" s="78"/>
      <c r="N4229" s="78"/>
      <c r="O4229" s="78"/>
      <c r="P4229" s="6"/>
      <c r="Q4229" s="6"/>
      <c r="R4229" s="6"/>
      <c r="S4229" s="6"/>
      <c r="T4229" s="6"/>
      <c r="U4229" s="6"/>
      <c r="V4229" s="6"/>
    </row>
    <row r="4230" spans="2:22" s="77" customFormat="1" x14ac:dyDescent="0.2">
      <c r="B4230" s="128"/>
      <c r="E4230" s="78"/>
      <c r="F4230" s="166"/>
      <c r="G4230" s="78"/>
      <c r="H4230" s="161"/>
      <c r="I4230" s="161"/>
      <c r="J4230" s="161"/>
      <c r="K4230" s="78"/>
      <c r="L4230" s="78"/>
      <c r="M4230" s="78"/>
      <c r="N4230" s="78"/>
      <c r="O4230" s="78"/>
      <c r="P4230" s="6"/>
      <c r="Q4230" s="6"/>
      <c r="R4230" s="6"/>
      <c r="S4230" s="6"/>
      <c r="T4230" s="6"/>
      <c r="U4230" s="6"/>
      <c r="V4230" s="6"/>
    </row>
    <row r="4231" spans="2:22" s="77" customFormat="1" x14ac:dyDescent="0.2">
      <c r="B4231" s="128"/>
      <c r="E4231" s="78"/>
      <c r="F4231" s="166"/>
      <c r="G4231" s="78"/>
      <c r="H4231" s="161"/>
      <c r="I4231" s="161"/>
      <c r="J4231" s="161"/>
      <c r="K4231" s="78"/>
      <c r="L4231" s="78"/>
      <c r="M4231" s="78"/>
      <c r="N4231" s="78"/>
      <c r="O4231" s="78"/>
      <c r="P4231" s="6"/>
      <c r="Q4231" s="6"/>
      <c r="R4231" s="6"/>
      <c r="S4231" s="6"/>
      <c r="T4231" s="6"/>
      <c r="U4231" s="6"/>
      <c r="V4231" s="6"/>
    </row>
    <row r="4232" spans="2:22" s="77" customFormat="1" x14ac:dyDescent="0.2">
      <c r="B4232" s="128"/>
      <c r="E4232" s="78"/>
      <c r="F4232" s="166"/>
      <c r="G4232" s="78"/>
      <c r="H4232" s="161"/>
      <c r="I4232" s="161"/>
      <c r="J4232" s="161"/>
      <c r="K4232" s="78"/>
      <c r="L4232" s="78"/>
      <c r="M4232" s="78"/>
      <c r="N4232" s="78"/>
      <c r="O4232" s="78"/>
      <c r="P4232" s="6"/>
      <c r="Q4232" s="6"/>
      <c r="R4232" s="6"/>
      <c r="S4232" s="6"/>
      <c r="T4232" s="6"/>
      <c r="U4232" s="6"/>
      <c r="V4232" s="6"/>
    </row>
    <row r="4233" spans="2:22" s="77" customFormat="1" x14ac:dyDescent="0.2">
      <c r="B4233" s="128"/>
      <c r="E4233" s="78"/>
      <c r="F4233" s="166"/>
      <c r="G4233" s="78"/>
      <c r="H4233" s="161"/>
      <c r="I4233" s="161"/>
      <c r="J4233" s="161"/>
      <c r="K4233" s="78"/>
      <c r="L4233" s="78"/>
      <c r="M4233" s="78"/>
      <c r="N4233" s="78"/>
      <c r="O4233" s="78"/>
      <c r="P4233" s="6"/>
      <c r="Q4233" s="6"/>
      <c r="R4233" s="6"/>
      <c r="S4233" s="6"/>
      <c r="T4233" s="6"/>
      <c r="U4233" s="6"/>
      <c r="V4233" s="6"/>
    </row>
    <row r="4234" spans="2:22" s="77" customFormat="1" x14ac:dyDescent="0.2">
      <c r="B4234" s="128"/>
      <c r="E4234" s="78"/>
      <c r="F4234" s="166"/>
      <c r="G4234" s="78"/>
      <c r="H4234" s="161"/>
      <c r="I4234" s="161"/>
      <c r="J4234" s="161"/>
      <c r="K4234" s="78"/>
      <c r="L4234" s="78"/>
      <c r="M4234" s="78"/>
      <c r="N4234" s="78"/>
      <c r="O4234" s="78"/>
      <c r="P4234" s="6"/>
      <c r="Q4234" s="6"/>
      <c r="R4234" s="6"/>
      <c r="S4234" s="6"/>
      <c r="T4234" s="6"/>
      <c r="U4234" s="6"/>
      <c r="V4234" s="6"/>
    </row>
    <row r="4235" spans="2:22" s="77" customFormat="1" x14ac:dyDescent="0.2">
      <c r="B4235" s="128"/>
      <c r="E4235" s="78"/>
      <c r="F4235" s="166"/>
      <c r="G4235" s="78"/>
      <c r="H4235" s="161"/>
      <c r="I4235" s="161"/>
      <c r="J4235" s="161"/>
      <c r="K4235" s="78"/>
      <c r="L4235" s="78"/>
      <c r="M4235" s="78"/>
      <c r="N4235" s="78"/>
      <c r="O4235" s="78"/>
      <c r="P4235" s="6"/>
      <c r="Q4235" s="6"/>
      <c r="R4235" s="6"/>
      <c r="S4235" s="6"/>
      <c r="T4235" s="6"/>
      <c r="U4235" s="6"/>
      <c r="V4235" s="6"/>
    </row>
    <row r="4236" spans="2:22" s="77" customFormat="1" x14ac:dyDescent="0.2">
      <c r="B4236" s="128"/>
      <c r="E4236" s="78"/>
      <c r="F4236" s="166"/>
      <c r="G4236" s="78"/>
      <c r="H4236" s="161"/>
      <c r="I4236" s="161"/>
      <c r="J4236" s="161"/>
      <c r="K4236" s="78"/>
      <c r="L4236" s="78"/>
      <c r="M4236" s="78"/>
      <c r="N4236" s="78"/>
      <c r="O4236" s="78"/>
      <c r="P4236" s="6"/>
      <c r="Q4236" s="6"/>
      <c r="R4236" s="6"/>
      <c r="S4236" s="6"/>
      <c r="T4236" s="6"/>
      <c r="U4236" s="6"/>
      <c r="V4236" s="6"/>
    </row>
    <row r="4237" spans="2:22" s="77" customFormat="1" x14ac:dyDescent="0.2">
      <c r="B4237" s="128"/>
      <c r="E4237" s="78"/>
      <c r="F4237" s="166"/>
      <c r="G4237" s="78"/>
      <c r="H4237" s="161"/>
      <c r="I4237" s="161"/>
      <c r="J4237" s="161"/>
      <c r="K4237" s="78"/>
      <c r="L4237" s="78"/>
      <c r="M4237" s="78"/>
      <c r="N4237" s="78"/>
      <c r="O4237" s="78"/>
      <c r="P4237" s="6"/>
      <c r="Q4237" s="6"/>
      <c r="R4237" s="6"/>
      <c r="S4237" s="6"/>
      <c r="T4237" s="6"/>
      <c r="U4237" s="6"/>
      <c r="V4237" s="6"/>
    </row>
    <row r="4238" spans="2:22" s="77" customFormat="1" x14ac:dyDescent="0.2">
      <c r="B4238" s="128"/>
      <c r="E4238" s="78"/>
      <c r="F4238" s="166"/>
      <c r="G4238" s="78"/>
      <c r="H4238" s="161"/>
      <c r="I4238" s="161"/>
      <c r="J4238" s="161"/>
      <c r="K4238" s="78"/>
      <c r="L4238" s="78"/>
      <c r="M4238" s="78"/>
      <c r="N4238" s="78"/>
      <c r="O4238" s="78"/>
      <c r="P4238" s="6"/>
      <c r="Q4238" s="6"/>
      <c r="R4238" s="6"/>
      <c r="S4238" s="6"/>
      <c r="T4238" s="6"/>
      <c r="U4238" s="6"/>
      <c r="V4238" s="6"/>
    </row>
    <row r="4239" spans="2:22" s="77" customFormat="1" x14ac:dyDescent="0.2">
      <c r="B4239" s="128"/>
      <c r="E4239" s="78"/>
      <c r="F4239" s="166"/>
      <c r="G4239" s="78"/>
      <c r="H4239" s="161"/>
      <c r="I4239" s="161"/>
      <c r="J4239" s="161"/>
      <c r="K4239" s="78"/>
      <c r="L4239" s="78"/>
      <c r="M4239" s="78"/>
      <c r="N4239" s="78"/>
      <c r="O4239" s="78"/>
      <c r="P4239" s="6"/>
      <c r="Q4239" s="6"/>
      <c r="R4239" s="6"/>
      <c r="S4239" s="6"/>
      <c r="T4239" s="6"/>
      <c r="U4239" s="6"/>
      <c r="V4239" s="6"/>
    </row>
    <row r="4240" spans="2:22" s="77" customFormat="1" x14ac:dyDescent="0.2">
      <c r="B4240" s="128"/>
      <c r="E4240" s="78"/>
      <c r="F4240" s="166"/>
      <c r="G4240" s="78"/>
      <c r="H4240" s="161"/>
      <c r="I4240" s="161"/>
      <c r="J4240" s="161"/>
      <c r="K4240" s="78"/>
      <c r="L4240" s="78"/>
      <c r="M4240" s="78"/>
      <c r="N4240" s="78"/>
      <c r="O4240" s="78"/>
      <c r="P4240" s="6"/>
      <c r="Q4240" s="6"/>
      <c r="R4240" s="6"/>
      <c r="S4240" s="6"/>
      <c r="T4240" s="6"/>
      <c r="U4240" s="6"/>
      <c r="V4240" s="6"/>
    </row>
    <row r="4241" spans="2:22" s="77" customFormat="1" x14ac:dyDescent="0.2">
      <c r="B4241" s="128"/>
      <c r="E4241" s="78"/>
      <c r="F4241" s="166"/>
      <c r="G4241" s="78"/>
      <c r="H4241" s="161"/>
      <c r="I4241" s="161"/>
      <c r="J4241" s="161"/>
      <c r="K4241" s="78"/>
      <c r="L4241" s="78"/>
      <c r="M4241" s="78"/>
      <c r="N4241" s="78"/>
      <c r="O4241" s="78"/>
      <c r="P4241" s="6"/>
      <c r="Q4241" s="6"/>
      <c r="R4241" s="6"/>
      <c r="S4241" s="6"/>
      <c r="T4241" s="6"/>
      <c r="U4241" s="6"/>
      <c r="V4241" s="6"/>
    </row>
    <row r="4242" spans="2:22" s="77" customFormat="1" x14ac:dyDescent="0.2">
      <c r="B4242" s="128"/>
      <c r="E4242" s="78"/>
      <c r="F4242" s="166"/>
      <c r="G4242" s="78"/>
      <c r="H4242" s="161"/>
      <c r="I4242" s="161"/>
      <c r="J4242" s="161"/>
      <c r="K4242" s="78"/>
      <c r="L4242" s="78"/>
      <c r="M4242" s="78"/>
      <c r="N4242" s="78"/>
      <c r="O4242" s="78"/>
      <c r="P4242" s="6"/>
      <c r="Q4242" s="6"/>
      <c r="R4242" s="6"/>
      <c r="S4242" s="6"/>
      <c r="T4242" s="6"/>
      <c r="U4242" s="6"/>
      <c r="V4242" s="6"/>
    </row>
    <row r="4243" spans="2:22" s="77" customFormat="1" x14ac:dyDescent="0.2">
      <c r="B4243" s="128"/>
      <c r="E4243" s="78"/>
      <c r="F4243" s="166"/>
      <c r="G4243" s="78"/>
      <c r="H4243" s="161"/>
      <c r="I4243" s="161"/>
      <c r="J4243" s="161"/>
      <c r="K4243" s="78"/>
      <c r="L4243" s="78"/>
      <c r="M4243" s="78"/>
      <c r="N4243" s="78"/>
      <c r="O4243" s="78"/>
      <c r="P4243" s="6"/>
      <c r="Q4243" s="6"/>
      <c r="R4243" s="6"/>
      <c r="S4243" s="6"/>
      <c r="T4243" s="6"/>
      <c r="U4243" s="6"/>
      <c r="V4243" s="6"/>
    </row>
    <row r="4244" spans="2:22" s="77" customFormat="1" x14ac:dyDescent="0.2">
      <c r="B4244" s="128"/>
      <c r="E4244" s="78"/>
      <c r="F4244" s="166"/>
      <c r="G4244" s="78"/>
      <c r="H4244" s="161"/>
      <c r="I4244" s="161"/>
      <c r="J4244" s="161"/>
      <c r="K4244" s="78"/>
      <c r="L4244" s="78"/>
      <c r="M4244" s="78"/>
      <c r="N4244" s="78"/>
      <c r="O4244" s="78"/>
      <c r="P4244" s="6"/>
      <c r="Q4244" s="6"/>
      <c r="R4244" s="6"/>
      <c r="S4244" s="6"/>
      <c r="T4244" s="6"/>
      <c r="U4244" s="6"/>
      <c r="V4244" s="6"/>
    </row>
    <row r="4245" spans="2:22" s="77" customFormat="1" x14ac:dyDescent="0.2">
      <c r="B4245" s="128"/>
      <c r="E4245" s="78"/>
      <c r="F4245" s="166"/>
      <c r="G4245" s="78"/>
      <c r="H4245" s="161"/>
      <c r="I4245" s="161"/>
      <c r="J4245" s="161"/>
      <c r="K4245" s="78"/>
      <c r="L4245" s="78"/>
      <c r="M4245" s="78"/>
      <c r="N4245" s="78"/>
      <c r="O4245" s="78"/>
      <c r="P4245" s="6"/>
      <c r="Q4245" s="6"/>
      <c r="R4245" s="6"/>
      <c r="S4245" s="6"/>
      <c r="T4245" s="6"/>
      <c r="U4245" s="6"/>
      <c r="V4245" s="6"/>
    </row>
    <row r="4246" spans="2:22" s="77" customFormat="1" x14ac:dyDescent="0.2">
      <c r="B4246" s="128"/>
      <c r="E4246" s="78"/>
      <c r="F4246" s="166"/>
      <c r="G4246" s="78"/>
      <c r="H4246" s="161"/>
      <c r="I4246" s="161"/>
      <c r="J4246" s="161"/>
      <c r="K4246" s="78"/>
      <c r="L4246" s="78"/>
      <c r="M4246" s="78"/>
      <c r="N4246" s="78"/>
      <c r="O4246" s="78"/>
      <c r="P4246" s="6"/>
      <c r="Q4246" s="6"/>
      <c r="R4246" s="6"/>
      <c r="S4246" s="6"/>
      <c r="T4246" s="6"/>
      <c r="U4246" s="6"/>
      <c r="V4246" s="6"/>
    </row>
    <row r="4247" spans="2:22" s="77" customFormat="1" x14ac:dyDescent="0.2">
      <c r="B4247" s="128"/>
      <c r="E4247" s="78"/>
      <c r="F4247" s="166"/>
      <c r="G4247" s="78"/>
      <c r="H4247" s="161"/>
      <c r="I4247" s="161"/>
      <c r="J4247" s="161"/>
      <c r="K4247" s="78"/>
      <c r="L4247" s="78"/>
      <c r="M4247" s="78"/>
      <c r="N4247" s="78"/>
      <c r="O4247" s="78"/>
      <c r="P4247" s="6"/>
      <c r="Q4247" s="6"/>
      <c r="R4247" s="6"/>
      <c r="S4247" s="6"/>
      <c r="T4247" s="6"/>
      <c r="U4247" s="6"/>
      <c r="V4247" s="6"/>
    </row>
    <row r="4248" spans="2:22" s="77" customFormat="1" x14ac:dyDescent="0.2">
      <c r="B4248" s="128"/>
      <c r="E4248" s="78"/>
      <c r="F4248" s="166"/>
      <c r="G4248" s="78"/>
      <c r="H4248" s="161"/>
      <c r="I4248" s="161"/>
      <c r="J4248" s="161"/>
      <c r="K4248" s="78"/>
      <c r="L4248" s="78"/>
      <c r="M4248" s="78"/>
      <c r="N4248" s="78"/>
      <c r="O4248" s="78"/>
      <c r="P4248" s="6"/>
      <c r="Q4248" s="6"/>
      <c r="R4248" s="6"/>
      <c r="S4248" s="6"/>
      <c r="T4248" s="6"/>
      <c r="U4248" s="6"/>
      <c r="V4248" s="6"/>
    </row>
    <row r="4249" spans="2:22" s="77" customFormat="1" x14ac:dyDescent="0.2">
      <c r="B4249" s="128"/>
      <c r="E4249" s="78"/>
      <c r="F4249" s="166"/>
      <c r="G4249" s="78"/>
      <c r="H4249" s="161"/>
      <c r="I4249" s="161"/>
      <c r="J4249" s="161"/>
      <c r="K4249" s="78"/>
      <c r="L4249" s="78"/>
      <c r="M4249" s="78"/>
      <c r="N4249" s="78"/>
      <c r="O4249" s="78"/>
      <c r="P4249" s="6"/>
      <c r="Q4249" s="6"/>
      <c r="R4249" s="6"/>
      <c r="S4249" s="6"/>
      <c r="T4249" s="6"/>
      <c r="U4249" s="6"/>
      <c r="V4249" s="6"/>
    </row>
    <row r="4250" spans="2:22" s="77" customFormat="1" x14ac:dyDescent="0.2">
      <c r="B4250" s="128"/>
      <c r="E4250" s="78"/>
      <c r="F4250" s="166"/>
      <c r="G4250" s="78"/>
      <c r="H4250" s="161"/>
      <c r="I4250" s="161"/>
      <c r="J4250" s="161"/>
      <c r="K4250" s="78"/>
      <c r="L4250" s="78"/>
      <c r="M4250" s="78"/>
      <c r="N4250" s="78"/>
      <c r="O4250" s="78"/>
      <c r="P4250" s="6"/>
      <c r="Q4250" s="6"/>
      <c r="R4250" s="6"/>
      <c r="S4250" s="6"/>
      <c r="T4250" s="6"/>
      <c r="U4250" s="6"/>
      <c r="V4250" s="6"/>
    </row>
    <row r="4251" spans="2:22" s="77" customFormat="1" x14ac:dyDescent="0.2">
      <c r="B4251" s="128"/>
      <c r="E4251" s="78"/>
      <c r="F4251" s="166"/>
      <c r="G4251" s="78"/>
      <c r="H4251" s="161"/>
      <c r="I4251" s="161"/>
      <c r="J4251" s="161"/>
      <c r="K4251" s="78"/>
      <c r="L4251" s="78"/>
      <c r="M4251" s="78"/>
      <c r="N4251" s="78"/>
      <c r="O4251" s="78"/>
      <c r="P4251" s="6"/>
      <c r="Q4251" s="6"/>
      <c r="R4251" s="6"/>
      <c r="S4251" s="6"/>
      <c r="T4251" s="6"/>
      <c r="U4251" s="6"/>
      <c r="V4251" s="6"/>
    </row>
    <row r="4252" spans="2:22" s="77" customFormat="1" x14ac:dyDescent="0.2">
      <c r="B4252" s="128"/>
      <c r="E4252" s="78"/>
      <c r="F4252" s="166"/>
      <c r="G4252" s="78"/>
      <c r="H4252" s="161"/>
      <c r="I4252" s="161"/>
      <c r="J4252" s="161"/>
      <c r="K4252" s="78"/>
      <c r="L4252" s="78"/>
      <c r="M4252" s="78"/>
      <c r="N4252" s="78"/>
      <c r="O4252" s="78"/>
      <c r="P4252" s="6"/>
      <c r="Q4252" s="6"/>
      <c r="R4252" s="6"/>
      <c r="S4252" s="6"/>
      <c r="T4252" s="6"/>
      <c r="U4252" s="6"/>
      <c r="V4252" s="6"/>
    </row>
    <row r="4253" spans="2:22" s="77" customFormat="1" x14ac:dyDescent="0.2">
      <c r="B4253" s="128"/>
      <c r="E4253" s="78"/>
      <c r="F4253" s="166"/>
      <c r="G4253" s="78"/>
      <c r="H4253" s="161"/>
      <c r="I4253" s="161"/>
      <c r="J4253" s="161"/>
      <c r="K4253" s="78"/>
      <c r="L4253" s="78"/>
      <c r="M4253" s="78"/>
      <c r="N4253" s="78"/>
      <c r="O4253" s="78"/>
      <c r="P4253" s="6"/>
      <c r="Q4253" s="6"/>
      <c r="R4253" s="6"/>
      <c r="S4253" s="6"/>
      <c r="T4253" s="6"/>
      <c r="U4253" s="6"/>
      <c r="V4253" s="6"/>
    </row>
    <row r="4254" spans="2:22" s="77" customFormat="1" x14ac:dyDescent="0.2">
      <c r="B4254" s="128"/>
      <c r="E4254" s="78"/>
      <c r="F4254" s="166"/>
      <c r="G4254" s="78"/>
      <c r="H4254" s="161"/>
      <c r="I4254" s="161"/>
      <c r="J4254" s="161"/>
      <c r="K4254" s="78"/>
      <c r="L4254" s="78"/>
      <c r="M4254" s="78"/>
      <c r="N4254" s="78"/>
      <c r="O4254" s="78"/>
      <c r="P4254" s="6"/>
      <c r="Q4254" s="6"/>
      <c r="R4254" s="6"/>
      <c r="S4254" s="6"/>
      <c r="T4254" s="6"/>
      <c r="U4254" s="6"/>
      <c r="V4254" s="6"/>
    </row>
    <row r="4255" spans="2:22" s="77" customFormat="1" x14ac:dyDescent="0.2">
      <c r="B4255" s="128"/>
      <c r="E4255" s="78"/>
      <c r="F4255" s="166"/>
      <c r="G4255" s="78"/>
      <c r="H4255" s="161"/>
      <c r="I4255" s="161"/>
      <c r="J4255" s="161"/>
      <c r="K4255" s="78"/>
      <c r="L4255" s="78"/>
      <c r="M4255" s="78"/>
      <c r="N4255" s="78"/>
      <c r="O4255" s="78"/>
      <c r="P4255" s="6"/>
      <c r="Q4255" s="6"/>
      <c r="R4255" s="6"/>
      <c r="S4255" s="6"/>
      <c r="T4255" s="6"/>
      <c r="U4255" s="6"/>
      <c r="V4255" s="6"/>
    </row>
    <row r="4256" spans="2:22" s="77" customFormat="1" x14ac:dyDescent="0.2">
      <c r="B4256" s="128"/>
      <c r="E4256" s="78"/>
      <c r="F4256" s="166"/>
      <c r="G4256" s="78"/>
      <c r="H4256" s="161"/>
      <c r="I4256" s="161"/>
      <c r="J4256" s="161"/>
      <c r="K4256" s="78"/>
      <c r="L4256" s="78"/>
      <c r="M4256" s="78"/>
      <c r="N4256" s="78"/>
      <c r="O4256" s="78"/>
      <c r="P4256" s="6"/>
      <c r="Q4256" s="6"/>
      <c r="R4256" s="6"/>
      <c r="S4256" s="6"/>
      <c r="T4256" s="6"/>
      <c r="U4256" s="6"/>
      <c r="V4256" s="6"/>
    </row>
    <row r="4257" spans="2:22" s="77" customFormat="1" x14ac:dyDescent="0.2">
      <c r="B4257" s="128"/>
      <c r="E4257" s="78"/>
      <c r="F4257" s="166"/>
      <c r="G4257" s="78"/>
      <c r="H4257" s="161"/>
      <c r="I4257" s="161"/>
      <c r="J4257" s="161"/>
      <c r="K4257" s="78"/>
      <c r="L4257" s="78"/>
      <c r="M4257" s="78"/>
      <c r="N4257" s="78"/>
      <c r="O4257" s="78"/>
      <c r="P4257" s="6"/>
      <c r="Q4257" s="6"/>
      <c r="R4257" s="6"/>
      <c r="S4257" s="6"/>
      <c r="T4257" s="6"/>
      <c r="U4257" s="6"/>
      <c r="V4257" s="6"/>
    </row>
    <row r="4258" spans="2:22" s="77" customFormat="1" x14ac:dyDescent="0.2">
      <c r="B4258" s="128"/>
      <c r="E4258" s="78"/>
      <c r="F4258" s="166"/>
      <c r="G4258" s="78"/>
      <c r="H4258" s="161"/>
      <c r="I4258" s="161"/>
      <c r="J4258" s="161"/>
      <c r="K4258" s="78"/>
      <c r="L4258" s="78"/>
      <c r="M4258" s="78"/>
      <c r="N4258" s="78"/>
      <c r="O4258" s="78"/>
      <c r="P4258" s="6"/>
      <c r="Q4258" s="6"/>
      <c r="R4258" s="6"/>
      <c r="S4258" s="6"/>
      <c r="T4258" s="6"/>
      <c r="U4258" s="6"/>
      <c r="V4258" s="6"/>
    </row>
    <row r="4259" spans="2:22" s="77" customFormat="1" x14ac:dyDescent="0.2">
      <c r="B4259" s="128"/>
      <c r="E4259" s="78"/>
      <c r="F4259" s="166"/>
      <c r="G4259" s="78"/>
      <c r="H4259" s="161"/>
      <c r="I4259" s="161"/>
      <c r="J4259" s="161"/>
      <c r="K4259" s="78"/>
      <c r="L4259" s="78"/>
      <c r="M4259" s="78"/>
      <c r="N4259" s="78"/>
      <c r="O4259" s="78"/>
      <c r="P4259" s="6"/>
      <c r="Q4259" s="6"/>
      <c r="R4259" s="6"/>
      <c r="S4259" s="6"/>
      <c r="T4259" s="6"/>
      <c r="U4259" s="6"/>
      <c r="V4259" s="6"/>
    </row>
    <row r="4260" spans="2:22" s="77" customFormat="1" x14ac:dyDescent="0.2">
      <c r="B4260" s="128"/>
      <c r="E4260" s="78"/>
      <c r="F4260" s="166"/>
      <c r="G4260" s="78"/>
      <c r="H4260" s="161"/>
      <c r="I4260" s="161"/>
      <c r="J4260" s="161"/>
      <c r="K4260" s="78"/>
      <c r="L4260" s="78"/>
      <c r="M4260" s="78"/>
      <c r="N4260" s="78"/>
      <c r="O4260" s="78"/>
      <c r="P4260" s="6"/>
      <c r="Q4260" s="6"/>
      <c r="R4260" s="6"/>
      <c r="S4260" s="6"/>
      <c r="T4260" s="6"/>
      <c r="U4260" s="6"/>
      <c r="V4260" s="6"/>
    </row>
    <row r="4261" spans="2:22" s="77" customFormat="1" x14ac:dyDescent="0.2">
      <c r="B4261" s="128"/>
      <c r="E4261" s="78"/>
      <c r="F4261" s="166"/>
      <c r="G4261" s="78"/>
      <c r="H4261" s="161"/>
      <c r="I4261" s="161"/>
      <c r="J4261" s="161"/>
      <c r="K4261" s="78"/>
      <c r="L4261" s="78"/>
      <c r="M4261" s="78"/>
      <c r="N4261" s="78"/>
      <c r="O4261" s="78"/>
      <c r="P4261" s="6"/>
      <c r="Q4261" s="6"/>
      <c r="R4261" s="6"/>
      <c r="S4261" s="6"/>
      <c r="T4261" s="6"/>
      <c r="U4261" s="6"/>
      <c r="V4261" s="6"/>
    </row>
    <row r="4262" spans="2:22" s="77" customFormat="1" x14ac:dyDescent="0.2">
      <c r="B4262" s="128"/>
      <c r="E4262" s="78"/>
      <c r="F4262" s="166"/>
      <c r="G4262" s="78"/>
      <c r="H4262" s="161"/>
      <c r="I4262" s="161"/>
      <c r="J4262" s="161"/>
      <c r="K4262" s="78"/>
      <c r="L4262" s="78"/>
      <c r="M4262" s="78"/>
      <c r="N4262" s="78"/>
      <c r="O4262" s="78"/>
      <c r="P4262" s="6"/>
      <c r="Q4262" s="6"/>
      <c r="R4262" s="6"/>
      <c r="S4262" s="6"/>
      <c r="T4262" s="6"/>
      <c r="U4262" s="6"/>
      <c r="V4262" s="6"/>
    </row>
    <row r="4263" spans="2:22" s="77" customFormat="1" x14ac:dyDescent="0.2">
      <c r="B4263" s="128"/>
      <c r="E4263" s="78"/>
      <c r="F4263" s="166"/>
      <c r="G4263" s="78"/>
      <c r="H4263" s="161"/>
      <c r="I4263" s="161"/>
      <c r="J4263" s="161"/>
      <c r="K4263" s="78"/>
      <c r="L4263" s="78"/>
      <c r="M4263" s="78"/>
      <c r="N4263" s="78"/>
      <c r="O4263" s="78"/>
      <c r="P4263" s="6"/>
      <c r="Q4263" s="6"/>
      <c r="R4263" s="6"/>
      <c r="S4263" s="6"/>
      <c r="T4263" s="6"/>
      <c r="U4263" s="6"/>
      <c r="V4263" s="6"/>
    </row>
    <row r="4264" spans="2:22" s="77" customFormat="1" x14ac:dyDescent="0.2">
      <c r="B4264" s="128"/>
      <c r="E4264" s="78"/>
      <c r="F4264" s="166"/>
      <c r="G4264" s="78"/>
      <c r="H4264" s="161"/>
      <c r="I4264" s="161"/>
      <c r="J4264" s="161"/>
      <c r="K4264" s="78"/>
      <c r="L4264" s="78"/>
      <c r="M4264" s="78"/>
      <c r="N4264" s="78"/>
      <c r="O4264" s="78"/>
      <c r="P4264" s="6"/>
      <c r="Q4264" s="6"/>
      <c r="R4264" s="6"/>
      <c r="S4264" s="6"/>
      <c r="T4264" s="6"/>
      <c r="U4264" s="6"/>
      <c r="V4264" s="6"/>
    </row>
    <row r="4265" spans="2:22" s="77" customFormat="1" x14ac:dyDescent="0.2">
      <c r="B4265" s="128"/>
      <c r="E4265" s="78"/>
      <c r="F4265" s="166"/>
      <c r="G4265" s="78"/>
      <c r="H4265" s="161"/>
      <c r="I4265" s="161"/>
      <c r="J4265" s="161"/>
      <c r="K4265" s="78"/>
      <c r="L4265" s="78"/>
      <c r="M4265" s="78"/>
      <c r="N4265" s="78"/>
      <c r="O4265" s="78"/>
      <c r="P4265" s="6"/>
      <c r="Q4265" s="6"/>
      <c r="R4265" s="6"/>
      <c r="S4265" s="6"/>
      <c r="T4265" s="6"/>
      <c r="U4265" s="6"/>
      <c r="V4265" s="6"/>
    </row>
    <row r="4266" spans="2:22" s="77" customFormat="1" x14ac:dyDescent="0.2">
      <c r="B4266" s="128"/>
      <c r="E4266" s="78"/>
      <c r="F4266" s="166"/>
      <c r="G4266" s="78"/>
      <c r="H4266" s="161"/>
      <c r="I4266" s="161"/>
      <c r="J4266" s="161"/>
      <c r="K4266" s="78"/>
      <c r="L4266" s="78"/>
      <c r="M4266" s="78"/>
      <c r="N4266" s="78"/>
      <c r="O4266" s="78"/>
      <c r="P4266" s="6"/>
      <c r="Q4266" s="6"/>
      <c r="R4266" s="6"/>
      <c r="S4266" s="6"/>
      <c r="T4266" s="6"/>
      <c r="U4266" s="6"/>
      <c r="V4266" s="6"/>
    </row>
    <row r="4267" spans="2:22" s="77" customFormat="1" x14ac:dyDescent="0.2">
      <c r="B4267" s="128"/>
      <c r="E4267" s="78"/>
      <c r="F4267" s="166"/>
      <c r="G4267" s="78"/>
      <c r="H4267" s="161"/>
      <c r="I4267" s="161"/>
      <c r="J4267" s="161"/>
      <c r="K4267" s="78"/>
      <c r="L4267" s="78"/>
      <c r="M4267" s="78"/>
      <c r="N4267" s="78"/>
      <c r="O4267" s="78"/>
      <c r="P4267" s="6"/>
      <c r="Q4267" s="6"/>
      <c r="R4267" s="6"/>
      <c r="S4267" s="6"/>
      <c r="T4267" s="6"/>
      <c r="U4267" s="6"/>
      <c r="V4267" s="6"/>
    </row>
    <row r="4268" spans="2:22" s="77" customFormat="1" x14ac:dyDescent="0.2">
      <c r="B4268" s="128"/>
      <c r="E4268" s="78"/>
      <c r="F4268" s="166"/>
      <c r="G4268" s="78"/>
      <c r="H4268" s="161"/>
      <c r="I4268" s="161"/>
      <c r="J4268" s="161"/>
      <c r="K4268" s="78"/>
      <c r="L4268" s="78"/>
      <c r="M4268" s="78"/>
      <c r="N4268" s="78"/>
      <c r="O4268" s="78"/>
      <c r="P4268" s="6"/>
      <c r="Q4268" s="6"/>
      <c r="R4268" s="6"/>
      <c r="S4268" s="6"/>
      <c r="T4268" s="6"/>
      <c r="U4268" s="6"/>
      <c r="V4268" s="6"/>
    </row>
    <row r="4269" spans="2:22" s="77" customFormat="1" x14ac:dyDescent="0.2">
      <c r="B4269" s="128"/>
      <c r="E4269" s="78"/>
      <c r="F4269" s="166"/>
      <c r="G4269" s="78"/>
      <c r="H4269" s="161"/>
      <c r="I4269" s="161"/>
      <c r="J4269" s="161"/>
      <c r="K4269" s="78"/>
      <c r="L4269" s="78"/>
      <c r="M4269" s="78"/>
      <c r="N4269" s="78"/>
      <c r="O4269" s="78"/>
      <c r="P4269" s="6"/>
      <c r="Q4269" s="6"/>
      <c r="R4269" s="6"/>
      <c r="S4269" s="6"/>
      <c r="T4269" s="6"/>
      <c r="U4269" s="6"/>
      <c r="V4269" s="6"/>
    </row>
    <row r="4270" spans="2:22" s="77" customFormat="1" x14ac:dyDescent="0.2">
      <c r="B4270" s="128"/>
      <c r="E4270" s="78"/>
      <c r="F4270" s="166"/>
      <c r="G4270" s="78"/>
      <c r="H4270" s="161"/>
      <c r="I4270" s="161"/>
      <c r="J4270" s="161"/>
      <c r="K4270" s="78"/>
      <c r="L4270" s="78"/>
      <c r="M4270" s="78"/>
      <c r="N4270" s="78"/>
      <c r="O4270" s="78"/>
      <c r="P4270" s="6"/>
      <c r="Q4270" s="6"/>
      <c r="R4270" s="6"/>
      <c r="S4270" s="6"/>
      <c r="T4270" s="6"/>
      <c r="U4270" s="6"/>
      <c r="V4270" s="6"/>
    </row>
    <row r="4271" spans="2:22" s="77" customFormat="1" x14ac:dyDescent="0.2">
      <c r="B4271" s="128"/>
      <c r="E4271" s="78"/>
      <c r="F4271" s="166"/>
      <c r="G4271" s="78"/>
      <c r="H4271" s="161"/>
      <c r="I4271" s="161"/>
      <c r="J4271" s="161"/>
      <c r="K4271" s="78"/>
      <c r="L4271" s="78"/>
      <c r="M4271" s="78"/>
      <c r="N4271" s="78"/>
      <c r="O4271" s="78"/>
      <c r="P4271" s="6"/>
      <c r="Q4271" s="6"/>
      <c r="R4271" s="6"/>
      <c r="S4271" s="6"/>
      <c r="T4271" s="6"/>
      <c r="U4271" s="6"/>
      <c r="V4271" s="6"/>
    </row>
    <row r="4272" spans="2:22" s="77" customFormat="1" x14ac:dyDescent="0.2">
      <c r="B4272" s="128"/>
      <c r="E4272" s="78"/>
      <c r="F4272" s="166"/>
      <c r="G4272" s="78"/>
      <c r="H4272" s="161"/>
      <c r="I4272" s="161"/>
      <c r="J4272" s="161"/>
      <c r="K4272" s="78"/>
      <c r="L4272" s="78"/>
      <c r="M4272" s="78"/>
      <c r="N4272" s="78"/>
      <c r="O4272" s="78"/>
      <c r="P4272" s="6"/>
      <c r="Q4272" s="6"/>
      <c r="R4272" s="6"/>
      <c r="S4272" s="6"/>
      <c r="T4272" s="6"/>
      <c r="U4272" s="6"/>
      <c r="V4272" s="6"/>
    </row>
    <row r="4273" spans="2:22" s="77" customFormat="1" x14ac:dyDescent="0.2">
      <c r="B4273" s="128"/>
      <c r="E4273" s="78"/>
      <c r="F4273" s="166"/>
      <c r="G4273" s="78"/>
      <c r="H4273" s="161"/>
      <c r="I4273" s="161"/>
      <c r="J4273" s="161"/>
      <c r="K4273" s="78"/>
      <c r="L4273" s="78"/>
      <c r="M4273" s="78"/>
      <c r="N4273" s="78"/>
      <c r="O4273" s="78"/>
      <c r="P4273" s="6"/>
      <c r="Q4273" s="6"/>
      <c r="R4273" s="6"/>
      <c r="S4273" s="6"/>
      <c r="T4273" s="6"/>
      <c r="U4273" s="6"/>
      <c r="V4273" s="6"/>
    </row>
    <row r="4274" spans="2:22" s="77" customFormat="1" x14ac:dyDescent="0.2">
      <c r="B4274" s="128"/>
      <c r="E4274" s="78"/>
      <c r="F4274" s="166"/>
      <c r="G4274" s="78"/>
      <c r="H4274" s="161"/>
      <c r="I4274" s="161"/>
      <c r="J4274" s="161"/>
      <c r="K4274" s="78"/>
      <c r="L4274" s="78"/>
      <c r="M4274" s="78"/>
      <c r="N4274" s="78"/>
      <c r="O4274" s="78"/>
      <c r="P4274" s="6"/>
      <c r="Q4274" s="6"/>
      <c r="R4274" s="6"/>
      <c r="S4274" s="6"/>
      <c r="T4274" s="6"/>
      <c r="U4274" s="6"/>
      <c r="V4274" s="6"/>
    </row>
    <row r="4275" spans="2:22" s="77" customFormat="1" x14ac:dyDescent="0.2">
      <c r="B4275" s="128"/>
      <c r="E4275" s="78"/>
      <c r="F4275" s="166"/>
      <c r="G4275" s="78"/>
      <c r="H4275" s="161"/>
      <c r="I4275" s="161"/>
      <c r="J4275" s="161"/>
      <c r="K4275" s="78"/>
      <c r="L4275" s="78"/>
      <c r="M4275" s="78"/>
      <c r="N4275" s="78"/>
      <c r="O4275" s="78"/>
      <c r="P4275" s="6"/>
      <c r="Q4275" s="6"/>
      <c r="R4275" s="6"/>
      <c r="S4275" s="6"/>
      <c r="T4275" s="6"/>
      <c r="U4275" s="6"/>
      <c r="V4275" s="6"/>
    </row>
    <row r="4276" spans="2:22" s="77" customFormat="1" x14ac:dyDescent="0.2">
      <c r="B4276" s="128"/>
      <c r="E4276" s="78"/>
      <c r="F4276" s="166"/>
      <c r="G4276" s="78"/>
      <c r="H4276" s="161"/>
      <c r="I4276" s="161"/>
      <c r="J4276" s="161"/>
      <c r="K4276" s="78"/>
      <c r="L4276" s="78"/>
      <c r="M4276" s="78"/>
      <c r="N4276" s="78"/>
      <c r="O4276" s="78"/>
      <c r="P4276" s="6"/>
      <c r="Q4276" s="6"/>
      <c r="R4276" s="6"/>
      <c r="S4276" s="6"/>
      <c r="T4276" s="6"/>
      <c r="U4276" s="6"/>
      <c r="V4276" s="6"/>
    </row>
    <row r="4277" spans="2:22" s="77" customFormat="1" x14ac:dyDescent="0.2">
      <c r="B4277" s="128"/>
      <c r="E4277" s="78"/>
      <c r="F4277" s="166"/>
      <c r="G4277" s="78"/>
      <c r="H4277" s="161"/>
      <c r="I4277" s="161"/>
      <c r="J4277" s="161"/>
      <c r="K4277" s="78"/>
      <c r="L4277" s="78"/>
      <c r="M4277" s="78"/>
      <c r="N4277" s="78"/>
      <c r="O4277" s="78"/>
      <c r="P4277" s="6"/>
      <c r="Q4277" s="6"/>
      <c r="R4277" s="6"/>
      <c r="S4277" s="6"/>
      <c r="T4277" s="6"/>
      <c r="U4277" s="6"/>
      <c r="V4277" s="6"/>
    </row>
    <row r="4278" spans="2:22" s="77" customFormat="1" x14ac:dyDescent="0.2">
      <c r="B4278" s="128"/>
      <c r="E4278" s="78"/>
      <c r="F4278" s="166"/>
      <c r="G4278" s="78"/>
      <c r="H4278" s="161"/>
      <c r="I4278" s="161"/>
      <c r="J4278" s="161"/>
      <c r="K4278" s="78"/>
      <c r="L4278" s="78"/>
      <c r="M4278" s="78"/>
      <c r="N4278" s="78"/>
      <c r="O4278" s="78"/>
      <c r="P4278" s="6"/>
      <c r="Q4278" s="6"/>
      <c r="R4278" s="6"/>
      <c r="S4278" s="6"/>
      <c r="T4278" s="6"/>
      <c r="U4278" s="6"/>
      <c r="V4278" s="6"/>
    </row>
    <row r="4279" spans="2:22" s="77" customFormat="1" x14ac:dyDescent="0.2">
      <c r="B4279" s="128"/>
      <c r="E4279" s="78"/>
      <c r="F4279" s="166"/>
      <c r="G4279" s="78"/>
      <c r="H4279" s="161"/>
      <c r="I4279" s="161"/>
      <c r="J4279" s="161"/>
      <c r="K4279" s="78"/>
      <c r="L4279" s="78"/>
      <c r="M4279" s="78"/>
      <c r="N4279" s="78"/>
      <c r="O4279" s="78"/>
      <c r="P4279" s="6"/>
      <c r="Q4279" s="6"/>
      <c r="R4279" s="6"/>
      <c r="S4279" s="6"/>
      <c r="T4279" s="6"/>
      <c r="U4279" s="6"/>
      <c r="V4279" s="6"/>
    </row>
    <row r="4280" spans="2:22" s="77" customFormat="1" x14ac:dyDescent="0.2">
      <c r="B4280" s="128"/>
      <c r="E4280" s="78"/>
      <c r="F4280" s="166"/>
      <c r="G4280" s="78"/>
      <c r="H4280" s="161"/>
      <c r="I4280" s="161"/>
      <c r="J4280" s="161"/>
      <c r="K4280" s="78"/>
      <c r="L4280" s="78"/>
      <c r="M4280" s="78"/>
      <c r="N4280" s="78"/>
      <c r="O4280" s="78"/>
      <c r="P4280" s="6"/>
      <c r="Q4280" s="6"/>
      <c r="R4280" s="6"/>
      <c r="S4280" s="6"/>
      <c r="T4280" s="6"/>
      <c r="U4280" s="6"/>
      <c r="V4280" s="6"/>
    </row>
    <row r="4281" spans="2:22" s="77" customFormat="1" x14ac:dyDescent="0.2">
      <c r="B4281" s="128"/>
      <c r="E4281" s="78"/>
      <c r="F4281" s="166"/>
      <c r="G4281" s="78"/>
      <c r="H4281" s="161"/>
      <c r="I4281" s="161"/>
      <c r="J4281" s="161"/>
      <c r="K4281" s="78"/>
      <c r="L4281" s="78"/>
      <c r="M4281" s="78"/>
      <c r="N4281" s="78"/>
      <c r="O4281" s="78"/>
      <c r="P4281" s="6"/>
      <c r="Q4281" s="6"/>
      <c r="R4281" s="6"/>
      <c r="S4281" s="6"/>
      <c r="T4281" s="6"/>
      <c r="U4281" s="6"/>
      <c r="V4281" s="6"/>
    </row>
    <row r="4282" spans="2:22" s="77" customFormat="1" x14ac:dyDescent="0.2">
      <c r="B4282" s="128"/>
      <c r="E4282" s="78"/>
      <c r="F4282" s="166"/>
      <c r="G4282" s="78"/>
      <c r="H4282" s="161"/>
      <c r="I4282" s="161"/>
      <c r="J4282" s="161"/>
      <c r="K4282" s="78"/>
      <c r="L4282" s="78"/>
      <c r="M4282" s="78"/>
      <c r="N4282" s="78"/>
      <c r="O4282" s="78"/>
      <c r="P4282" s="6"/>
      <c r="Q4282" s="6"/>
      <c r="R4282" s="6"/>
      <c r="S4282" s="6"/>
      <c r="T4282" s="6"/>
      <c r="U4282" s="6"/>
      <c r="V4282" s="6"/>
    </row>
    <row r="4283" spans="2:22" s="77" customFormat="1" x14ac:dyDescent="0.2">
      <c r="B4283" s="128"/>
      <c r="E4283" s="78"/>
      <c r="F4283" s="166"/>
      <c r="G4283" s="78"/>
      <c r="H4283" s="161"/>
      <c r="I4283" s="161"/>
      <c r="J4283" s="161"/>
      <c r="K4283" s="78"/>
      <c r="L4283" s="78"/>
      <c r="M4283" s="78"/>
      <c r="N4283" s="78"/>
      <c r="O4283" s="78"/>
      <c r="P4283" s="6"/>
      <c r="Q4283" s="6"/>
      <c r="R4283" s="6"/>
      <c r="S4283" s="6"/>
      <c r="T4283" s="6"/>
      <c r="U4283" s="6"/>
      <c r="V4283" s="6"/>
    </row>
    <row r="4284" spans="2:22" s="77" customFormat="1" x14ac:dyDescent="0.2">
      <c r="B4284" s="128"/>
      <c r="E4284" s="78"/>
      <c r="F4284" s="166"/>
      <c r="G4284" s="78"/>
      <c r="H4284" s="161"/>
      <c r="I4284" s="161"/>
      <c r="J4284" s="161"/>
      <c r="K4284" s="78"/>
      <c r="L4284" s="78"/>
      <c r="M4284" s="78"/>
      <c r="N4284" s="78"/>
      <c r="O4284" s="78"/>
      <c r="P4284" s="6"/>
      <c r="Q4284" s="6"/>
      <c r="R4284" s="6"/>
      <c r="S4284" s="6"/>
      <c r="T4284" s="6"/>
      <c r="U4284" s="6"/>
      <c r="V4284" s="6"/>
    </row>
    <row r="4285" spans="2:22" s="77" customFormat="1" x14ac:dyDescent="0.2">
      <c r="B4285" s="128"/>
      <c r="E4285" s="78"/>
      <c r="F4285" s="166"/>
      <c r="G4285" s="78"/>
      <c r="H4285" s="161"/>
      <c r="I4285" s="161"/>
      <c r="J4285" s="161"/>
      <c r="K4285" s="78"/>
      <c r="L4285" s="78"/>
      <c r="M4285" s="78"/>
      <c r="N4285" s="78"/>
      <c r="O4285" s="78"/>
      <c r="P4285" s="6"/>
      <c r="Q4285" s="6"/>
      <c r="R4285" s="6"/>
      <c r="S4285" s="6"/>
      <c r="T4285" s="6"/>
      <c r="U4285" s="6"/>
      <c r="V4285" s="6"/>
    </row>
    <row r="4286" spans="2:22" s="77" customFormat="1" x14ac:dyDescent="0.2">
      <c r="B4286" s="128"/>
      <c r="E4286" s="78"/>
      <c r="F4286" s="166"/>
      <c r="G4286" s="78"/>
      <c r="H4286" s="161"/>
      <c r="I4286" s="161"/>
      <c r="J4286" s="161"/>
      <c r="K4286" s="78"/>
      <c r="L4286" s="78"/>
      <c r="M4286" s="78"/>
      <c r="N4286" s="78"/>
      <c r="O4286" s="78"/>
      <c r="P4286" s="6"/>
      <c r="Q4286" s="6"/>
      <c r="R4286" s="6"/>
      <c r="S4286" s="6"/>
      <c r="T4286" s="6"/>
      <c r="U4286" s="6"/>
      <c r="V4286" s="6"/>
    </row>
    <row r="4287" spans="2:22" s="77" customFormat="1" x14ac:dyDescent="0.2">
      <c r="B4287" s="128"/>
      <c r="E4287" s="78"/>
      <c r="F4287" s="166"/>
      <c r="G4287" s="78"/>
      <c r="H4287" s="161"/>
      <c r="I4287" s="161"/>
      <c r="J4287" s="161"/>
      <c r="K4287" s="78"/>
      <c r="L4287" s="78"/>
      <c r="M4287" s="78"/>
      <c r="N4287" s="78"/>
      <c r="O4287" s="78"/>
      <c r="P4287" s="6"/>
      <c r="Q4287" s="6"/>
      <c r="R4287" s="6"/>
      <c r="S4287" s="6"/>
      <c r="T4287" s="6"/>
      <c r="U4287" s="6"/>
      <c r="V4287" s="6"/>
    </row>
    <row r="4288" spans="2:22" s="77" customFormat="1" x14ac:dyDescent="0.2">
      <c r="B4288" s="128"/>
      <c r="E4288" s="78"/>
      <c r="F4288" s="166"/>
      <c r="G4288" s="78"/>
      <c r="H4288" s="161"/>
      <c r="I4288" s="161"/>
      <c r="J4288" s="161"/>
      <c r="K4288" s="78"/>
      <c r="L4288" s="78"/>
      <c r="M4288" s="78"/>
      <c r="N4288" s="78"/>
      <c r="O4288" s="78"/>
      <c r="P4288" s="6"/>
      <c r="Q4288" s="6"/>
      <c r="R4288" s="6"/>
      <c r="S4288" s="6"/>
      <c r="T4288" s="6"/>
      <c r="U4288" s="6"/>
      <c r="V4288" s="6"/>
    </row>
    <row r="4289" spans="2:22" s="77" customFormat="1" x14ac:dyDescent="0.2">
      <c r="B4289" s="128"/>
      <c r="E4289" s="78"/>
      <c r="F4289" s="166"/>
      <c r="G4289" s="78"/>
      <c r="H4289" s="161"/>
      <c r="I4289" s="161"/>
      <c r="J4289" s="161"/>
      <c r="K4289" s="78"/>
      <c r="L4289" s="78"/>
      <c r="M4289" s="78"/>
      <c r="N4289" s="78"/>
      <c r="O4289" s="78"/>
      <c r="P4289" s="6"/>
      <c r="Q4289" s="6"/>
      <c r="R4289" s="6"/>
      <c r="S4289" s="6"/>
      <c r="T4289" s="6"/>
      <c r="U4289" s="6"/>
      <c r="V4289" s="6"/>
    </row>
    <row r="4290" spans="2:22" s="77" customFormat="1" x14ac:dyDescent="0.2">
      <c r="B4290" s="128"/>
      <c r="E4290" s="78"/>
      <c r="F4290" s="166"/>
      <c r="G4290" s="78"/>
      <c r="H4290" s="161"/>
      <c r="I4290" s="161"/>
      <c r="J4290" s="161"/>
      <c r="K4290" s="78"/>
      <c r="L4290" s="78"/>
      <c r="M4290" s="78"/>
      <c r="N4290" s="78"/>
      <c r="O4290" s="78"/>
      <c r="P4290" s="6"/>
      <c r="Q4290" s="6"/>
      <c r="R4290" s="6"/>
      <c r="S4290" s="6"/>
      <c r="T4290" s="6"/>
      <c r="U4290" s="6"/>
      <c r="V4290" s="6"/>
    </row>
    <row r="4291" spans="2:22" s="77" customFormat="1" x14ac:dyDescent="0.2">
      <c r="B4291" s="128"/>
      <c r="E4291" s="78"/>
      <c r="F4291" s="166"/>
      <c r="G4291" s="78"/>
      <c r="H4291" s="161"/>
      <c r="I4291" s="161"/>
      <c r="J4291" s="161"/>
      <c r="K4291" s="78"/>
      <c r="L4291" s="78"/>
      <c r="M4291" s="78"/>
      <c r="N4291" s="78"/>
      <c r="O4291" s="78"/>
      <c r="P4291" s="6"/>
      <c r="Q4291" s="6"/>
      <c r="R4291" s="6"/>
      <c r="S4291" s="6"/>
      <c r="T4291" s="6"/>
      <c r="U4291" s="6"/>
      <c r="V4291" s="6"/>
    </row>
    <row r="4292" spans="2:22" s="77" customFormat="1" x14ac:dyDescent="0.2">
      <c r="B4292" s="128"/>
      <c r="E4292" s="78"/>
      <c r="F4292" s="166"/>
      <c r="G4292" s="78"/>
      <c r="H4292" s="161"/>
      <c r="I4292" s="161"/>
      <c r="J4292" s="161"/>
      <c r="K4292" s="78"/>
      <c r="L4292" s="78"/>
      <c r="M4292" s="78"/>
      <c r="N4292" s="78"/>
      <c r="O4292" s="78"/>
      <c r="P4292" s="6"/>
      <c r="Q4292" s="6"/>
      <c r="R4292" s="6"/>
      <c r="S4292" s="6"/>
      <c r="T4292" s="6"/>
      <c r="U4292" s="6"/>
      <c r="V4292" s="6"/>
    </row>
    <row r="4293" spans="2:22" s="77" customFormat="1" x14ac:dyDescent="0.2">
      <c r="B4293" s="128"/>
      <c r="E4293" s="78"/>
      <c r="F4293" s="166"/>
      <c r="G4293" s="78"/>
      <c r="H4293" s="161"/>
      <c r="I4293" s="161"/>
      <c r="J4293" s="161"/>
      <c r="K4293" s="78"/>
      <c r="L4293" s="78"/>
      <c r="M4293" s="78"/>
      <c r="N4293" s="78"/>
      <c r="O4293" s="78"/>
      <c r="P4293" s="6"/>
      <c r="Q4293" s="6"/>
      <c r="R4293" s="6"/>
      <c r="S4293" s="6"/>
      <c r="T4293" s="6"/>
      <c r="U4293" s="6"/>
      <c r="V4293" s="6"/>
    </row>
    <row r="4294" spans="2:22" s="77" customFormat="1" x14ac:dyDescent="0.2">
      <c r="B4294" s="128"/>
      <c r="E4294" s="78"/>
      <c r="F4294" s="166"/>
      <c r="G4294" s="78"/>
      <c r="H4294" s="161"/>
      <c r="I4294" s="161"/>
      <c r="J4294" s="161"/>
      <c r="K4294" s="78"/>
      <c r="L4294" s="78"/>
      <c r="M4294" s="78"/>
      <c r="N4294" s="78"/>
      <c r="O4294" s="78"/>
      <c r="P4294" s="6"/>
      <c r="Q4294" s="6"/>
      <c r="R4294" s="6"/>
      <c r="S4294" s="6"/>
      <c r="T4294" s="6"/>
      <c r="U4294" s="6"/>
      <c r="V4294" s="6"/>
    </row>
    <row r="4295" spans="2:22" s="77" customFormat="1" x14ac:dyDescent="0.2">
      <c r="B4295" s="128"/>
      <c r="E4295" s="78"/>
      <c r="F4295" s="166"/>
      <c r="G4295" s="78"/>
      <c r="H4295" s="161"/>
      <c r="I4295" s="161"/>
      <c r="J4295" s="161"/>
      <c r="K4295" s="78"/>
      <c r="L4295" s="78"/>
      <c r="M4295" s="78"/>
      <c r="N4295" s="78"/>
      <c r="O4295" s="78"/>
      <c r="P4295" s="6"/>
      <c r="Q4295" s="6"/>
      <c r="R4295" s="6"/>
      <c r="S4295" s="6"/>
      <c r="T4295" s="6"/>
      <c r="U4295" s="6"/>
      <c r="V4295" s="6"/>
    </row>
    <row r="4296" spans="2:22" s="77" customFormat="1" x14ac:dyDescent="0.2">
      <c r="B4296" s="128"/>
      <c r="E4296" s="78"/>
      <c r="F4296" s="166"/>
      <c r="G4296" s="78"/>
      <c r="H4296" s="161"/>
      <c r="I4296" s="161"/>
      <c r="J4296" s="161"/>
      <c r="K4296" s="78"/>
      <c r="L4296" s="78"/>
      <c r="M4296" s="78"/>
      <c r="N4296" s="78"/>
      <c r="O4296" s="78"/>
      <c r="P4296" s="6"/>
      <c r="Q4296" s="6"/>
      <c r="R4296" s="6"/>
      <c r="S4296" s="6"/>
      <c r="T4296" s="6"/>
      <c r="U4296" s="6"/>
      <c r="V4296" s="6"/>
    </row>
    <row r="4297" spans="2:22" s="77" customFormat="1" x14ac:dyDescent="0.2">
      <c r="B4297" s="128"/>
      <c r="E4297" s="78"/>
      <c r="F4297" s="166"/>
      <c r="G4297" s="78"/>
      <c r="H4297" s="161"/>
      <c r="I4297" s="161"/>
      <c r="J4297" s="161"/>
      <c r="K4297" s="78"/>
      <c r="L4297" s="78"/>
      <c r="M4297" s="78"/>
      <c r="N4297" s="78"/>
      <c r="O4297" s="78"/>
      <c r="P4297" s="6"/>
      <c r="Q4297" s="6"/>
      <c r="R4297" s="6"/>
      <c r="S4297" s="6"/>
      <c r="T4297" s="6"/>
      <c r="U4297" s="6"/>
      <c r="V4297" s="6"/>
    </row>
    <row r="4298" spans="2:22" s="77" customFormat="1" x14ac:dyDescent="0.2">
      <c r="B4298" s="128"/>
      <c r="E4298" s="78"/>
      <c r="F4298" s="166"/>
      <c r="G4298" s="78"/>
      <c r="H4298" s="161"/>
      <c r="I4298" s="161"/>
      <c r="J4298" s="161"/>
      <c r="K4298" s="78"/>
      <c r="L4298" s="78"/>
      <c r="M4298" s="78"/>
      <c r="N4298" s="78"/>
      <c r="O4298" s="78"/>
      <c r="P4298" s="6"/>
      <c r="Q4298" s="6"/>
      <c r="R4298" s="6"/>
      <c r="S4298" s="6"/>
      <c r="T4298" s="6"/>
      <c r="U4298" s="6"/>
      <c r="V4298" s="6"/>
    </row>
    <row r="4299" spans="2:22" s="77" customFormat="1" x14ac:dyDescent="0.2">
      <c r="B4299" s="128"/>
      <c r="E4299" s="78"/>
      <c r="F4299" s="166"/>
      <c r="G4299" s="78"/>
      <c r="H4299" s="161"/>
      <c r="I4299" s="161"/>
      <c r="J4299" s="161"/>
      <c r="K4299" s="78"/>
      <c r="L4299" s="78"/>
      <c r="M4299" s="78"/>
      <c r="N4299" s="78"/>
      <c r="O4299" s="78"/>
      <c r="P4299" s="6"/>
      <c r="Q4299" s="6"/>
      <c r="R4299" s="6"/>
      <c r="S4299" s="6"/>
      <c r="T4299" s="6"/>
      <c r="U4299" s="6"/>
      <c r="V4299" s="6"/>
    </row>
    <row r="4300" spans="2:22" s="77" customFormat="1" x14ac:dyDescent="0.2">
      <c r="B4300" s="128"/>
      <c r="E4300" s="78"/>
      <c r="F4300" s="166"/>
      <c r="G4300" s="78"/>
      <c r="H4300" s="161"/>
      <c r="I4300" s="161"/>
      <c r="J4300" s="161"/>
      <c r="K4300" s="78"/>
      <c r="L4300" s="78"/>
      <c r="M4300" s="78"/>
      <c r="N4300" s="78"/>
      <c r="O4300" s="78"/>
      <c r="P4300" s="6"/>
      <c r="Q4300" s="6"/>
      <c r="R4300" s="6"/>
      <c r="S4300" s="6"/>
      <c r="T4300" s="6"/>
      <c r="U4300" s="6"/>
      <c r="V4300" s="6"/>
    </row>
    <row r="4301" spans="2:22" s="77" customFormat="1" x14ac:dyDescent="0.2">
      <c r="B4301" s="128"/>
      <c r="E4301" s="78"/>
      <c r="F4301" s="166"/>
      <c r="G4301" s="78"/>
      <c r="H4301" s="161"/>
      <c r="I4301" s="161"/>
      <c r="J4301" s="161"/>
      <c r="K4301" s="78"/>
      <c r="L4301" s="78"/>
      <c r="M4301" s="78"/>
      <c r="N4301" s="78"/>
      <c r="O4301" s="78"/>
      <c r="P4301" s="6"/>
      <c r="Q4301" s="6"/>
      <c r="R4301" s="6"/>
      <c r="S4301" s="6"/>
      <c r="T4301" s="6"/>
      <c r="U4301" s="6"/>
      <c r="V4301" s="6"/>
    </row>
    <row r="4302" spans="2:22" s="77" customFormat="1" x14ac:dyDescent="0.2">
      <c r="B4302" s="128"/>
      <c r="E4302" s="78"/>
      <c r="F4302" s="166"/>
      <c r="G4302" s="78"/>
      <c r="H4302" s="161"/>
      <c r="I4302" s="161"/>
      <c r="J4302" s="161"/>
      <c r="K4302" s="78"/>
      <c r="L4302" s="78"/>
      <c r="M4302" s="78"/>
      <c r="N4302" s="78"/>
      <c r="O4302" s="78"/>
      <c r="P4302" s="6"/>
      <c r="Q4302" s="6"/>
      <c r="R4302" s="6"/>
      <c r="S4302" s="6"/>
      <c r="T4302" s="6"/>
      <c r="U4302" s="6"/>
      <c r="V4302" s="6"/>
    </row>
    <row r="4303" spans="2:22" s="77" customFormat="1" x14ac:dyDescent="0.2">
      <c r="B4303" s="128"/>
      <c r="E4303" s="78"/>
      <c r="F4303" s="166"/>
      <c r="G4303" s="78"/>
      <c r="H4303" s="161"/>
      <c r="I4303" s="161"/>
      <c r="J4303" s="161"/>
      <c r="K4303" s="78"/>
      <c r="L4303" s="78"/>
      <c r="M4303" s="78"/>
      <c r="N4303" s="78"/>
      <c r="O4303" s="78"/>
      <c r="P4303" s="6"/>
      <c r="Q4303" s="6"/>
      <c r="R4303" s="6"/>
      <c r="S4303" s="6"/>
      <c r="T4303" s="6"/>
      <c r="U4303" s="6"/>
      <c r="V4303" s="6"/>
    </row>
    <row r="4304" spans="2:22" s="77" customFormat="1" x14ac:dyDescent="0.2">
      <c r="B4304" s="128"/>
      <c r="E4304" s="78"/>
      <c r="F4304" s="166"/>
      <c r="G4304" s="78"/>
      <c r="H4304" s="161"/>
      <c r="I4304" s="161"/>
      <c r="J4304" s="161"/>
      <c r="K4304" s="78"/>
      <c r="L4304" s="78"/>
      <c r="M4304" s="78"/>
      <c r="N4304" s="78"/>
      <c r="O4304" s="78"/>
      <c r="P4304" s="6"/>
      <c r="Q4304" s="6"/>
      <c r="R4304" s="6"/>
      <c r="S4304" s="6"/>
      <c r="T4304" s="6"/>
      <c r="U4304" s="6"/>
      <c r="V4304" s="6"/>
    </row>
    <row r="4305" spans="2:22" s="77" customFormat="1" x14ac:dyDescent="0.2">
      <c r="B4305" s="128"/>
      <c r="E4305" s="78"/>
      <c r="F4305" s="166"/>
      <c r="G4305" s="78"/>
      <c r="H4305" s="161"/>
      <c r="I4305" s="161"/>
      <c r="J4305" s="161"/>
      <c r="K4305" s="78"/>
      <c r="L4305" s="78"/>
      <c r="M4305" s="78"/>
      <c r="N4305" s="78"/>
      <c r="O4305" s="78"/>
      <c r="P4305" s="6"/>
      <c r="Q4305" s="6"/>
      <c r="R4305" s="6"/>
      <c r="S4305" s="6"/>
      <c r="T4305" s="6"/>
      <c r="U4305" s="6"/>
      <c r="V4305" s="6"/>
    </row>
    <row r="4306" spans="2:22" s="77" customFormat="1" x14ac:dyDescent="0.2">
      <c r="B4306" s="128"/>
      <c r="E4306" s="78"/>
      <c r="F4306" s="166"/>
      <c r="G4306" s="78"/>
      <c r="H4306" s="161"/>
      <c r="I4306" s="161"/>
      <c r="J4306" s="161"/>
      <c r="K4306" s="78"/>
      <c r="L4306" s="78"/>
      <c r="M4306" s="78"/>
      <c r="N4306" s="78"/>
      <c r="O4306" s="78"/>
      <c r="P4306" s="6"/>
      <c r="Q4306" s="6"/>
      <c r="R4306" s="6"/>
      <c r="S4306" s="6"/>
      <c r="T4306" s="6"/>
      <c r="U4306" s="6"/>
      <c r="V4306" s="6"/>
    </row>
    <row r="4307" spans="2:22" s="77" customFormat="1" x14ac:dyDescent="0.2">
      <c r="B4307" s="128"/>
      <c r="E4307" s="78"/>
      <c r="F4307" s="166"/>
      <c r="G4307" s="78"/>
      <c r="H4307" s="161"/>
      <c r="I4307" s="161"/>
      <c r="J4307" s="161"/>
      <c r="K4307" s="78"/>
      <c r="L4307" s="78"/>
      <c r="M4307" s="78"/>
      <c r="N4307" s="78"/>
      <c r="O4307" s="78"/>
      <c r="P4307" s="6"/>
      <c r="Q4307" s="6"/>
      <c r="R4307" s="6"/>
      <c r="S4307" s="6"/>
      <c r="T4307" s="6"/>
      <c r="U4307" s="6"/>
      <c r="V4307" s="6"/>
    </row>
    <row r="4308" spans="2:22" s="77" customFormat="1" x14ac:dyDescent="0.2">
      <c r="B4308" s="128"/>
      <c r="E4308" s="78"/>
      <c r="F4308" s="166"/>
      <c r="G4308" s="78"/>
      <c r="H4308" s="161"/>
      <c r="I4308" s="161"/>
      <c r="J4308" s="161"/>
      <c r="K4308" s="78"/>
      <c r="L4308" s="78"/>
      <c r="M4308" s="78"/>
      <c r="N4308" s="78"/>
      <c r="O4308" s="78"/>
      <c r="P4308" s="6"/>
      <c r="Q4308" s="6"/>
      <c r="R4308" s="6"/>
      <c r="S4308" s="6"/>
      <c r="T4308" s="6"/>
      <c r="U4308" s="6"/>
      <c r="V4308" s="6"/>
    </row>
    <row r="4309" spans="2:22" s="77" customFormat="1" x14ac:dyDescent="0.2">
      <c r="B4309" s="128"/>
      <c r="E4309" s="78"/>
      <c r="F4309" s="166"/>
      <c r="G4309" s="78"/>
      <c r="H4309" s="161"/>
      <c r="I4309" s="161"/>
      <c r="J4309" s="161"/>
      <c r="K4309" s="78"/>
      <c r="L4309" s="78"/>
      <c r="M4309" s="78"/>
      <c r="N4309" s="78"/>
      <c r="O4309" s="78"/>
      <c r="P4309" s="6"/>
      <c r="Q4309" s="6"/>
      <c r="R4309" s="6"/>
      <c r="S4309" s="6"/>
      <c r="T4309" s="6"/>
      <c r="U4309" s="6"/>
      <c r="V4309" s="6"/>
    </row>
    <row r="4310" spans="2:22" s="77" customFormat="1" x14ac:dyDescent="0.2">
      <c r="B4310" s="128"/>
      <c r="E4310" s="78"/>
      <c r="F4310" s="166"/>
      <c r="G4310" s="78"/>
      <c r="H4310" s="161"/>
      <c r="I4310" s="161"/>
      <c r="J4310" s="161"/>
      <c r="K4310" s="78"/>
      <c r="L4310" s="78"/>
      <c r="M4310" s="78"/>
      <c r="N4310" s="78"/>
      <c r="O4310" s="78"/>
      <c r="P4310" s="6"/>
      <c r="Q4310" s="6"/>
      <c r="R4310" s="6"/>
      <c r="S4310" s="6"/>
      <c r="T4310" s="6"/>
      <c r="U4310" s="6"/>
      <c r="V4310" s="6"/>
    </row>
    <row r="4311" spans="2:22" s="77" customFormat="1" x14ac:dyDescent="0.2">
      <c r="B4311" s="128"/>
      <c r="E4311" s="78"/>
      <c r="F4311" s="166"/>
      <c r="G4311" s="78"/>
      <c r="H4311" s="161"/>
      <c r="I4311" s="161"/>
      <c r="J4311" s="161"/>
      <c r="K4311" s="78"/>
      <c r="L4311" s="78"/>
      <c r="M4311" s="78"/>
      <c r="N4311" s="78"/>
      <c r="O4311" s="78"/>
      <c r="P4311" s="6"/>
      <c r="Q4311" s="6"/>
      <c r="R4311" s="6"/>
      <c r="S4311" s="6"/>
      <c r="T4311" s="6"/>
      <c r="U4311" s="6"/>
      <c r="V4311" s="6"/>
    </row>
    <row r="4312" spans="2:22" s="77" customFormat="1" x14ac:dyDescent="0.2">
      <c r="B4312" s="128"/>
      <c r="E4312" s="78"/>
      <c r="F4312" s="166"/>
      <c r="G4312" s="78"/>
      <c r="H4312" s="161"/>
      <c r="I4312" s="161"/>
      <c r="J4312" s="161"/>
      <c r="K4312" s="78"/>
      <c r="L4312" s="78"/>
      <c r="M4312" s="78"/>
      <c r="N4312" s="78"/>
      <c r="O4312" s="78"/>
      <c r="P4312" s="6"/>
      <c r="Q4312" s="6"/>
      <c r="R4312" s="6"/>
      <c r="S4312" s="6"/>
      <c r="T4312" s="6"/>
      <c r="U4312" s="6"/>
      <c r="V4312" s="6"/>
    </row>
    <row r="4313" spans="2:22" s="77" customFormat="1" x14ac:dyDescent="0.2">
      <c r="B4313" s="128"/>
      <c r="E4313" s="78"/>
      <c r="F4313" s="166"/>
      <c r="G4313" s="78"/>
      <c r="H4313" s="161"/>
      <c r="I4313" s="161"/>
      <c r="J4313" s="161"/>
      <c r="K4313" s="78"/>
      <c r="L4313" s="78"/>
      <c r="M4313" s="78"/>
      <c r="N4313" s="78"/>
      <c r="O4313" s="78"/>
      <c r="P4313" s="6"/>
      <c r="Q4313" s="6"/>
      <c r="R4313" s="6"/>
      <c r="S4313" s="6"/>
      <c r="T4313" s="6"/>
      <c r="U4313" s="6"/>
      <c r="V4313" s="6"/>
    </row>
    <row r="4314" spans="2:22" s="77" customFormat="1" x14ac:dyDescent="0.2">
      <c r="B4314" s="128"/>
      <c r="E4314" s="78"/>
      <c r="F4314" s="166"/>
      <c r="G4314" s="78"/>
      <c r="H4314" s="161"/>
      <c r="I4314" s="161"/>
      <c r="J4314" s="161"/>
      <c r="K4314" s="78"/>
      <c r="L4314" s="78"/>
      <c r="M4314" s="78"/>
      <c r="N4314" s="78"/>
      <c r="O4314" s="78"/>
      <c r="P4314" s="6"/>
      <c r="Q4314" s="6"/>
      <c r="R4314" s="6"/>
      <c r="S4314" s="6"/>
      <c r="T4314" s="6"/>
      <c r="U4314" s="6"/>
      <c r="V4314" s="6"/>
    </row>
    <row r="4315" spans="2:22" s="77" customFormat="1" x14ac:dyDescent="0.2">
      <c r="B4315" s="128"/>
      <c r="E4315" s="78"/>
      <c r="F4315" s="166"/>
      <c r="G4315" s="78"/>
      <c r="H4315" s="161"/>
      <c r="I4315" s="161"/>
      <c r="J4315" s="161"/>
      <c r="K4315" s="78"/>
      <c r="L4315" s="78"/>
      <c r="M4315" s="78"/>
      <c r="N4315" s="78"/>
      <c r="O4315" s="78"/>
      <c r="P4315" s="6"/>
      <c r="Q4315" s="6"/>
      <c r="R4315" s="6"/>
      <c r="S4315" s="6"/>
      <c r="T4315" s="6"/>
      <c r="U4315" s="6"/>
      <c r="V4315" s="6"/>
    </row>
    <row r="4316" spans="2:22" s="77" customFormat="1" x14ac:dyDescent="0.2">
      <c r="B4316" s="128"/>
      <c r="E4316" s="78"/>
      <c r="F4316" s="166"/>
      <c r="G4316" s="78"/>
      <c r="H4316" s="161"/>
      <c r="I4316" s="161"/>
      <c r="J4316" s="161"/>
      <c r="K4316" s="78"/>
      <c r="L4316" s="78"/>
      <c r="M4316" s="78"/>
      <c r="N4316" s="78"/>
      <c r="O4316" s="78"/>
      <c r="P4316" s="6"/>
      <c r="Q4316" s="6"/>
      <c r="R4316" s="6"/>
      <c r="S4316" s="6"/>
      <c r="T4316" s="6"/>
      <c r="U4316" s="6"/>
      <c r="V4316" s="6"/>
    </row>
    <row r="4317" spans="2:22" s="77" customFormat="1" x14ac:dyDescent="0.2">
      <c r="B4317" s="128"/>
      <c r="E4317" s="78"/>
      <c r="F4317" s="166"/>
      <c r="G4317" s="78"/>
      <c r="H4317" s="161"/>
      <c r="I4317" s="161"/>
      <c r="J4317" s="161"/>
      <c r="K4317" s="78"/>
      <c r="L4317" s="78"/>
      <c r="M4317" s="78"/>
      <c r="N4317" s="78"/>
      <c r="O4317" s="78"/>
      <c r="P4317" s="6"/>
      <c r="Q4317" s="6"/>
      <c r="R4317" s="6"/>
      <c r="S4317" s="6"/>
      <c r="T4317" s="6"/>
      <c r="U4317" s="6"/>
      <c r="V4317" s="6"/>
    </row>
    <row r="4318" spans="2:22" s="77" customFormat="1" x14ac:dyDescent="0.2">
      <c r="B4318" s="128"/>
      <c r="E4318" s="78"/>
      <c r="F4318" s="166"/>
      <c r="G4318" s="78"/>
      <c r="H4318" s="161"/>
      <c r="I4318" s="161"/>
      <c r="J4318" s="161"/>
      <c r="K4318" s="78"/>
      <c r="L4318" s="78"/>
      <c r="M4318" s="78"/>
      <c r="N4318" s="78"/>
      <c r="O4318" s="78"/>
      <c r="P4318" s="6"/>
      <c r="Q4318" s="6"/>
      <c r="R4318" s="6"/>
      <c r="S4318" s="6"/>
      <c r="T4318" s="6"/>
      <c r="U4318" s="6"/>
      <c r="V4318" s="6"/>
    </row>
    <row r="4319" spans="2:22" s="77" customFormat="1" x14ac:dyDescent="0.2">
      <c r="B4319" s="128"/>
      <c r="E4319" s="78"/>
      <c r="F4319" s="166"/>
      <c r="G4319" s="78"/>
      <c r="H4319" s="161"/>
      <c r="I4319" s="161"/>
      <c r="J4319" s="161"/>
      <c r="K4319" s="78"/>
      <c r="L4319" s="78"/>
      <c r="M4319" s="78"/>
      <c r="N4319" s="78"/>
      <c r="O4319" s="78"/>
      <c r="P4319" s="6"/>
      <c r="Q4319" s="6"/>
      <c r="R4319" s="6"/>
      <c r="S4319" s="6"/>
      <c r="T4319" s="6"/>
      <c r="U4319" s="6"/>
      <c r="V4319" s="6"/>
    </row>
    <row r="4320" spans="2:22" s="77" customFormat="1" x14ac:dyDescent="0.2">
      <c r="B4320" s="128"/>
      <c r="E4320" s="78"/>
      <c r="F4320" s="166"/>
      <c r="G4320" s="78"/>
      <c r="H4320" s="161"/>
      <c r="I4320" s="161"/>
      <c r="J4320" s="161"/>
      <c r="K4320" s="78"/>
      <c r="L4320" s="78"/>
      <c r="M4320" s="78"/>
      <c r="N4320" s="78"/>
      <c r="O4320" s="78"/>
      <c r="P4320" s="6"/>
      <c r="Q4320" s="6"/>
      <c r="R4320" s="6"/>
      <c r="S4320" s="6"/>
      <c r="T4320" s="6"/>
      <c r="U4320" s="6"/>
      <c r="V4320" s="6"/>
    </row>
    <row r="4321" spans="2:22" s="77" customFormat="1" x14ac:dyDescent="0.2">
      <c r="B4321" s="128"/>
      <c r="E4321" s="78"/>
      <c r="F4321" s="166"/>
      <c r="G4321" s="78"/>
      <c r="H4321" s="161"/>
      <c r="I4321" s="161"/>
      <c r="J4321" s="161"/>
      <c r="K4321" s="78"/>
      <c r="L4321" s="78"/>
      <c r="M4321" s="78"/>
      <c r="N4321" s="78"/>
      <c r="O4321" s="78"/>
      <c r="P4321" s="6"/>
      <c r="Q4321" s="6"/>
      <c r="R4321" s="6"/>
      <c r="S4321" s="6"/>
      <c r="T4321" s="6"/>
      <c r="U4321" s="6"/>
      <c r="V4321" s="6"/>
    </row>
    <row r="4322" spans="2:22" s="77" customFormat="1" x14ac:dyDescent="0.2">
      <c r="B4322" s="128"/>
      <c r="E4322" s="78"/>
      <c r="F4322" s="166"/>
      <c r="G4322" s="78"/>
      <c r="H4322" s="161"/>
      <c r="I4322" s="161"/>
      <c r="J4322" s="161"/>
      <c r="K4322" s="78"/>
      <c r="L4322" s="78"/>
      <c r="M4322" s="78"/>
      <c r="N4322" s="78"/>
      <c r="O4322" s="78"/>
      <c r="P4322" s="6"/>
      <c r="Q4322" s="6"/>
      <c r="R4322" s="6"/>
      <c r="S4322" s="6"/>
      <c r="T4322" s="6"/>
      <c r="U4322" s="6"/>
      <c r="V4322" s="6"/>
    </row>
    <row r="4323" spans="2:22" s="77" customFormat="1" x14ac:dyDescent="0.2">
      <c r="B4323" s="128"/>
      <c r="E4323" s="78"/>
      <c r="F4323" s="166"/>
      <c r="G4323" s="78"/>
      <c r="H4323" s="161"/>
      <c r="I4323" s="161"/>
      <c r="J4323" s="161"/>
      <c r="K4323" s="78"/>
      <c r="L4323" s="78"/>
      <c r="M4323" s="78"/>
      <c r="N4323" s="78"/>
      <c r="O4323" s="78"/>
      <c r="P4323" s="6"/>
      <c r="Q4323" s="6"/>
      <c r="R4323" s="6"/>
      <c r="S4323" s="6"/>
      <c r="T4323" s="6"/>
      <c r="U4323" s="6"/>
      <c r="V4323" s="6"/>
    </row>
    <row r="4324" spans="2:22" s="77" customFormat="1" x14ac:dyDescent="0.2">
      <c r="B4324" s="128"/>
      <c r="E4324" s="78"/>
      <c r="F4324" s="166"/>
      <c r="G4324" s="78"/>
      <c r="H4324" s="161"/>
      <c r="I4324" s="161"/>
      <c r="J4324" s="161"/>
      <c r="K4324" s="78"/>
      <c r="L4324" s="78"/>
      <c r="M4324" s="78"/>
      <c r="N4324" s="78"/>
      <c r="O4324" s="78"/>
      <c r="P4324" s="6"/>
      <c r="Q4324" s="6"/>
      <c r="R4324" s="6"/>
      <c r="S4324" s="6"/>
      <c r="T4324" s="6"/>
      <c r="U4324" s="6"/>
      <c r="V4324" s="6"/>
    </row>
    <row r="4325" spans="2:22" s="77" customFormat="1" x14ac:dyDescent="0.2">
      <c r="B4325" s="128"/>
      <c r="E4325" s="78"/>
      <c r="F4325" s="166"/>
      <c r="G4325" s="78"/>
      <c r="H4325" s="161"/>
      <c r="I4325" s="161"/>
      <c r="J4325" s="161"/>
      <c r="K4325" s="78"/>
      <c r="L4325" s="78"/>
      <c r="M4325" s="78"/>
      <c r="N4325" s="78"/>
      <c r="O4325" s="78"/>
      <c r="P4325" s="6"/>
      <c r="Q4325" s="6"/>
      <c r="R4325" s="6"/>
      <c r="S4325" s="6"/>
      <c r="T4325" s="6"/>
      <c r="U4325" s="6"/>
      <c r="V4325" s="6"/>
    </row>
    <row r="4326" spans="2:22" s="77" customFormat="1" x14ac:dyDescent="0.2">
      <c r="B4326" s="128"/>
      <c r="E4326" s="78"/>
      <c r="F4326" s="166"/>
      <c r="G4326" s="78"/>
      <c r="H4326" s="161"/>
      <c r="I4326" s="161"/>
      <c r="J4326" s="161"/>
      <c r="K4326" s="78"/>
      <c r="L4326" s="78"/>
      <c r="M4326" s="78"/>
      <c r="N4326" s="78"/>
      <c r="O4326" s="78"/>
      <c r="P4326" s="6"/>
      <c r="Q4326" s="6"/>
      <c r="R4326" s="6"/>
      <c r="S4326" s="6"/>
      <c r="T4326" s="6"/>
      <c r="U4326" s="6"/>
      <c r="V4326" s="6"/>
    </row>
    <row r="4327" spans="2:22" s="77" customFormat="1" x14ac:dyDescent="0.2">
      <c r="B4327" s="128"/>
      <c r="E4327" s="78"/>
      <c r="F4327" s="166"/>
      <c r="G4327" s="78"/>
      <c r="H4327" s="161"/>
      <c r="I4327" s="161"/>
      <c r="J4327" s="161"/>
      <c r="K4327" s="78"/>
      <c r="L4327" s="78"/>
      <c r="M4327" s="78"/>
      <c r="N4327" s="78"/>
      <c r="O4327" s="78"/>
      <c r="P4327" s="6"/>
      <c r="Q4327" s="6"/>
      <c r="R4327" s="6"/>
      <c r="S4327" s="6"/>
      <c r="T4327" s="6"/>
      <c r="U4327" s="6"/>
      <c r="V4327" s="6"/>
    </row>
    <row r="4328" spans="2:22" s="77" customFormat="1" x14ac:dyDescent="0.2">
      <c r="B4328" s="128"/>
      <c r="E4328" s="78"/>
      <c r="F4328" s="166"/>
      <c r="G4328" s="78"/>
      <c r="H4328" s="161"/>
      <c r="I4328" s="161"/>
      <c r="J4328" s="161"/>
      <c r="K4328" s="78"/>
      <c r="L4328" s="78"/>
      <c r="M4328" s="78"/>
      <c r="N4328" s="78"/>
      <c r="O4328" s="78"/>
      <c r="P4328" s="6"/>
      <c r="Q4328" s="6"/>
      <c r="R4328" s="6"/>
      <c r="S4328" s="6"/>
      <c r="T4328" s="6"/>
      <c r="U4328" s="6"/>
      <c r="V4328" s="6"/>
    </row>
    <row r="4329" spans="2:22" s="77" customFormat="1" x14ac:dyDescent="0.2">
      <c r="B4329" s="128"/>
      <c r="E4329" s="78"/>
      <c r="F4329" s="166"/>
      <c r="G4329" s="78"/>
      <c r="H4329" s="161"/>
      <c r="I4329" s="161"/>
      <c r="J4329" s="161"/>
      <c r="K4329" s="78"/>
      <c r="L4329" s="78"/>
      <c r="M4329" s="78"/>
      <c r="N4329" s="78"/>
      <c r="O4329" s="78"/>
      <c r="P4329" s="6"/>
      <c r="Q4329" s="6"/>
      <c r="R4329" s="6"/>
      <c r="S4329" s="6"/>
      <c r="T4329" s="6"/>
      <c r="U4329" s="6"/>
      <c r="V4329" s="6"/>
    </row>
    <row r="4330" spans="2:22" s="77" customFormat="1" x14ac:dyDescent="0.2">
      <c r="B4330" s="128"/>
      <c r="E4330" s="78"/>
      <c r="F4330" s="166"/>
      <c r="G4330" s="78"/>
      <c r="H4330" s="161"/>
      <c r="I4330" s="161"/>
      <c r="J4330" s="161"/>
      <c r="K4330" s="78"/>
      <c r="L4330" s="78"/>
      <c r="M4330" s="78"/>
      <c r="N4330" s="78"/>
      <c r="O4330" s="78"/>
      <c r="P4330" s="6"/>
      <c r="Q4330" s="6"/>
      <c r="R4330" s="6"/>
      <c r="S4330" s="6"/>
      <c r="T4330" s="6"/>
      <c r="U4330" s="6"/>
      <c r="V4330" s="6"/>
    </row>
    <row r="4331" spans="2:22" s="77" customFormat="1" x14ac:dyDescent="0.2">
      <c r="B4331" s="128"/>
      <c r="E4331" s="78"/>
      <c r="F4331" s="166"/>
      <c r="G4331" s="78"/>
      <c r="H4331" s="161"/>
      <c r="I4331" s="161"/>
      <c r="J4331" s="161"/>
      <c r="K4331" s="78"/>
      <c r="L4331" s="78"/>
      <c r="M4331" s="78"/>
      <c r="N4331" s="78"/>
      <c r="O4331" s="78"/>
      <c r="P4331" s="6"/>
      <c r="Q4331" s="6"/>
      <c r="R4331" s="6"/>
      <c r="S4331" s="6"/>
      <c r="T4331" s="6"/>
      <c r="U4331" s="6"/>
      <c r="V4331" s="6"/>
    </row>
    <row r="4332" spans="2:22" s="77" customFormat="1" x14ac:dyDescent="0.2">
      <c r="B4332" s="128"/>
      <c r="E4332" s="78"/>
      <c r="F4332" s="166"/>
      <c r="G4332" s="78"/>
      <c r="H4332" s="161"/>
      <c r="I4332" s="161"/>
      <c r="J4332" s="161"/>
      <c r="K4332" s="78"/>
      <c r="L4332" s="78"/>
      <c r="M4332" s="78"/>
      <c r="N4332" s="78"/>
      <c r="O4332" s="78"/>
      <c r="P4332" s="6"/>
      <c r="Q4332" s="6"/>
      <c r="R4332" s="6"/>
      <c r="S4332" s="6"/>
      <c r="T4332" s="6"/>
      <c r="U4332" s="6"/>
      <c r="V4332" s="6"/>
    </row>
    <row r="4333" spans="2:22" s="77" customFormat="1" x14ac:dyDescent="0.2">
      <c r="B4333" s="128"/>
      <c r="E4333" s="78"/>
      <c r="F4333" s="166"/>
      <c r="G4333" s="78"/>
      <c r="H4333" s="161"/>
      <c r="I4333" s="161"/>
      <c r="J4333" s="161"/>
      <c r="K4333" s="78"/>
      <c r="L4333" s="78"/>
      <c r="M4333" s="78"/>
      <c r="N4333" s="78"/>
      <c r="O4333" s="78"/>
      <c r="P4333" s="6"/>
      <c r="Q4333" s="6"/>
      <c r="R4333" s="6"/>
      <c r="S4333" s="6"/>
      <c r="T4333" s="6"/>
      <c r="U4333" s="6"/>
      <c r="V4333" s="6"/>
    </row>
    <row r="4334" spans="2:22" s="77" customFormat="1" x14ac:dyDescent="0.2">
      <c r="B4334" s="128"/>
      <c r="E4334" s="78"/>
      <c r="F4334" s="166"/>
      <c r="G4334" s="78"/>
      <c r="H4334" s="161"/>
      <c r="I4334" s="161"/>
      <c r="J4334" s="161"/>
      <c r="K4334" s="78"/>
      <c r="L4334" s="78"/>
      <c r="M4334" s="78"/>
      <c r="N4334" s="78"/>
      <c r="O4334" s="78"/>
      <c r="P4334" s="6"/>
      <c r="Q4334" s="6"/>
      <c r="R4334" s="6"/>
      <c r="S4334" s="6"/>
      <c r="T4334" s="6"/>
      <c r="U4334" s="6"/>
      <c r="V4334" s="6"/>
    </row>
    <row r="4335" spans="2:22" s="77" customFormat="1" x14ac:dyDescent="0.2">
      <c r="B4335" s="128"/>
      <c r="E4335" s="78"/>
      <c r="F4335" s="166"/>
      <c r="G4335" s="78"/>
      <c r="H4335" s="161"/>
      <c r="I4335" s="161"/>
      <c r="J4335" s="161"/>
      <c r="K4335" s="78"/>
      <c r="L4335" s="78"/>
      <c r="M4335" s="78"/>
      <c r="N4335" s="78"/>
      <c r="O4335" s="78"/>
      <c r="P4335" s="6"/>
      <c r="Q4335" s="6"/>
      <c r="R4335" s="6"/>
      <c r="S4335" s="6"/>
      <c r="T4335" s="6"/>
      <c r="U4335" s="6"/>
      <c r="V4335" s="6"/>
    </row>
    <row r="4336" spans="2:22" s="77" customFormat="1" x14ac:dyDescent="0.2">
      <c r="B4336" s="128"/>
      <c r="E4336" s="78"/>
      <c r="F4336" s="166"/>
      <c r="G4336" s="78"/>
      <c r="H4336" s="161"/>
      <c r="I4336" s="161"/>
      <c r="J4336" s="161"/>
      <c r="K4336" s="78"/>
      <c r="L4336" s="78"/>
      <c r="M4336" s="78"/>
      <c r="N4336" s="78"/>
      <c r="O4336" s="78"/>
      <c r="P4336" s="6"/>
      <c r="Q4336" s="6"/>
      <c r="R4336" s="6"/>
      <c r="S4336" s="6"/>
      <c r="T4336" s="6"/>
      <c r="U4336" s="6"/>
      <c r="V4336" s="6"/>
    </row>
    <row r="4337" spans="2:22" s="77" customFormat="1" x14ac:dyDescent="0.2">
      <c r="B4337" s="128"/>
      <c r="E4337" s="78"/>
      <c r="F4337" s="166"/>
      <c r="G4337" s="78"/>
      <c r="H4337" s="161"/>
      <c r="I4337" s="161"/>
      <c r="J4337" s="161"/>
      <c r="K4337" s="78"/>
      <c r="L4337" s="78"/>
      <c r="M4337" s="78"/>
      <c r="N4337" s="78"/>
      <c r="O4337" s="78"/>
      <c r="P4337" s="6"/>
      <c r="Q4337" s="6"/>
      <c r="R4337" s="6"/>
      <c r="S4337" s="6"/>
      <c r="T4337" s="6"/>
      <c r="U4337" s="6"/>
      <c r="V4337" s="6"/>
    </row>
    <row r="4338" spans="2:22" s="77" customFormat="1" x14ac:dyDescent="0.2">
      <c r="B4338" s="128"/>
      <c r="E4338" s="78"/>
      <c r="F4338" s="166"/>
      <c r="G4338" s="78"/>
      <c r="H4338" s="161"/>
      <c r="I4338" s="161"/>
      <c r="J4338" s="161"/>
      <c r="K4338" s="78"/>
      <c r="L4338" s="78"/>
      <c r="M4338" s="78"/>
      <c r="N4338" s="78"/>
      <c r="O4338" s="78"/>
      <c r="P4338" s="6"/>
      <c r="Q4338" s="6"/>
      <c r="R4338" s="6"/>
      <c r="S4338" s="6"/>
      <c r="T4338" s="6"/>
      <c r="U4338" s="6"/>
      <c r="V4338" s="6"/>
    </row>
    <row r="4339" spans="2:22" s="77" customFormat="1" x14ac:dyDescent="0.2">
      <c r="B4339" s="128"/>
      <c r="E4339" s="78"/>
      <c r="F4339" s="166"/>
      <c r="G4339" s="78"/>
      <c r="H4339" s="161"/>
      <c r="I4339" s="161"/>
      <c r="J4339" s="161"/>
      <c r="K4339" s="78"/>
      <c r="L4339" s="78"/>
      <c r="M4339" s="78"/>
      <c r="N4339" s="78"/>
      <c r="O4339" s="78"/>
      <c r="P4339" s="6"/>
      <c r="Q4339" s="6"/>
      <c r="R4339" s="6"/>
      <c r="S4339" s="6"/>
      <c r="T4339" s="6"/>
      <c r="U4339" s="6"/>
      <c r="V4339" s="6"/>
    </row>
    <row r="4340" spans="2:22" s="77" customFormat="1" x14ac:dyDescent="0.2">
      <c r="B4340" s="128"/>
      <c r="E4340" s="78"/>
      <c r="F4340" s="166"/>
      <c r="G4340" s="78"/>
      <c r="H4340" s="161"/>
      <c r="I4340" s="161"/>
      <c r="J4340" s="161"/>
      <c r="K4340" s="78"/>
      <c r="L4340" s="78"/>
      <c r="M4340" s="78"/>
      <c r="N4340" s="78"/>
      <c r="O4340" s="78"/>
      <c r="P4340" s="6"/>
      <c r="Q4340" s="6"/>
      <c r="R4340" s="6"/>
      <c r="S4340" s="6"/>
      <c r="T4340" s="6"/>
      <c r="U4340" s="6"/>
      <c r="V4340" s="6"/>
    </row>
    <row r="4341" spans="2:22" s="77" customFormat="1" x14ac:dyDescent="0.2">
      <c r="B4341" s="128"/>
      <c r="E4341" s="78"/>
      <c r="F4341" s="166"/>
      <c r="G4341" s="78"/>
      <c r="H4341" s="161"/>
      <c r="I4341" s="161"/>
      <c r="J4341" s="161"/>
      <c r="K4341" s="78"/>
      <c r="L4341" s="78"/>
      <c r="M4341" s="78"/>
      <c r="N4341" s="78"/>
      <c r="O4341" s="78"/>
      <c r="P4341" s="6"/>
      <c r="Q4341" s="6"/>
      <c r="R4341" s="6"/>
      <c r="S4341" s="6"/>
      <c r="T4341" s="6"/>
      <c r="U4341" s="6"/>
      <c r="V4341" s="6"/>
    </row>
    <row r="4342" spans="2:22" s="77" customFormat="1" x14ac:dyDescent="0.2">
      <c r="B4342" s="128"/>
      <c r="E4342" s="78"/>
      <c r="F4342" s="166"/>
      <c r="G4342" s="78"/>
      <c r="H4342" s="161"/>
      <c r="I4342" s="161"/>
      <c r="J4342" s="161"/>
      <c r="K4342" s="78"/>
      <c r="L4342" s="78"/>
      <c r="M4342" s="78"/>
      <c r="N4342" s="78"/>
      <c r="O4342" s="78"/>
      <c r="P4342" s="6"/>
      <c r="Q4342" s="6"/>
      <c r="R4342" s="6"/>
      <c r="S4342" s="6"/>
      <c r="T4342" s="6"/>
      <c r="U4342" s="6"/>
      <c r="V4342" s="6"/>
    </row>
    <row r="4343" spans="2:22" s="77" customFormat="1" x14ac:dyDescent="0.2">
      <c r="B4343" s="128"/>
      <c r="E4343" s="78"/>
      <c r="F4343" s="166"/>
      <c r="G4343" s="78"/>
      <c r="H4343" s="161"/>
      <c r="I4343" s="161"/>
      <c r="J4343" s="161"/>
      <c r="K4343" s="78"/>
      <c r="L4343" s="78"/>
      <c r="M4343" s="78"/>
      <c r="N4343" s="78"/>
      <c r="O4343" s="78"/>
      <c r="P4343" s="6"/>
      <c r="Q4343" s="6"/>
      <c r="R4343" s="6"/>
      <c r="S4343" s="6"/>
      <c r="T4343" s="6"/>
      <c r="U4343" s="6"/>
      <c r="V4343" s="6"/>
    </row>
    <row r="4344" spans="2:22" s="77" customFormat="1" x14ac:dyDescent="0.2">
      <c r="B4344" s="128"/>
      <c r="E4344" s="78"/>
      <c r="F4344" s="166"/>
      <c r="G4344" s="78"/>
      <c r="H4344" s="161"/>
      <c r="I4344" s="161"/>
      <c r="J4344" s="161"/>
      <c r="K4344" s="78"/>
      <c r="L4344" s="78"/>
      <c r="M4344" s="78"/>
      <c r="N4344" s="78"/>
      <c r="O4344" s="78"/>
      <c r="P4344" s="6"/>
      <c r="Q4344" s="6"/>
      <c r="R4344" s="6"/>
      <c r="S4344" s="6"/>
      <c r="T4344" s="6"/>
      <c r="U4344" s="6"/>
      <c r="V4344" s="6"/>
    </row>
    <row r="4345" spans="2:22" s="77" customFormat="1" x14ac:dyDescent="0.2">
      <c r="B4345" s="128"/>
      <c r="E4345" s="78"/>
      <c r="F4345" s="166"/>
      <c r="G4345" s="78"/>
      <c r="H4345" s="161"/>
      <c r="I4345" s="161"/>
      <c r="J4345" s="161"/>
      <c r="K4345" s="78"/>
      <c r="L4345" s="78"/>
      <c r="M4345" s="78"/>
      <c r="N4345" s="78"/>
      <c r="O4345" s="78"/>
      <c r="P4345" s="6"/>
      <c r="Q4345" s="6"/>
      <c r="R4345" s="6"/>
      <c r="S4345" s="6"/>
      <c r="T4345" s="6"/>
      <c r="U4345" s="6"/>
      <c r="V4345" s="6"/>
    </row>
    <row r="4346" spans="2:22" s="77" customFormat="1" x14ac:dyDescent="0.2">
      <c r="B4346" s="128"/>
      <c r="E4346" s="78"/>
      <c r="F4346" s="166"/>
      <c r="G4346" s="78"/>
      <c r="H4346" s="161"/>
      <c r="I4346" s="161"/>
      <c r="J4346" s="161"/>
      <c r="K4346" s="78"/>
      <c r="L4346" s="78"/>
      <c r="M4346" s="78"/>
      <c r="N4346" s="78"/>
      <c r="O4346" s="78"/>
      <c r="P4346" s="6"/>
      <c r="Q4346" s="6"/>
      <c r="R4346" s="6"/>
      <c r="S4346" s="6"/>
      <c r="T4346" s="6"/>
      <c r="U4346" s="6"/>
      <c r="V4346" s="6"/>
    </row>
    <row r="4347" spans="2:22" s="77" customFormat="1" x14ac:dyDescent="0.2">
      <c r="B4347" s="128"/>
      <c r="E4347" s="78"/>
      <c r="F4347" s="166"/>
      <c r="G4347" s="78"/>
      <c r="H4347" s="161"/>
      <c r="I4347" s="161"/>
      <c r="J4347" s="161"/>
      <c r="K4347" s="78"/>
      <c r="L4347" s="78"/>
      <c r="M4347" s="78"/>
      <c r="N4347" s="78"/>
      <c r="O4347" s="78"/>
      <c r="P4347" s="6"/>
      <c r="Q4347" s="6"/>
      <c r="R4347" s="6"/>
      <c r="S4347" s="6"/>
      <c r="T4347" s="6"/>
      <c r="U4347" s="6"/>
      <c r="V4347" s="6"/>
    </row>
    <row r="4348" spans="2:22" s="77" customFormat="1" x14ac:dyDescent="0.2">
      <c r="B4348" s="128"/>
      <c r="E4348" s="78"/>
      <c r="F4348" s="166"/>
      <c r="G4348" s="78"/>
      <c r="H4348" s="161"/>
      <c r="I4348" s="161"/>
      <c r="J4348" s="161"/>
      <c r="K4348" s="78"/>
      <c r="L4348" s="78"/>
      <c r="M4348" s="78"/>
      <c r="N4348" s="78"/>
      <c r="O4348" s="78"/>
      <c r="P4348" s="6"/>
      <c r="Q4348" s="6"/>
      <c r="R4348" s="6"/>
      <c r="S4348" s="6"/>
      <c r="T4348" s="6"/>
      <c r="U4348" s="6"/>
      <c r="V4348" s="6"/>
    </row>
    <row r="4349" spans="2:22" s="77" customFormat="1" x14ac:dyDescent="0.2">
      <c r="B4349" s="128"/>
      <c r="E4349" s="78"/>
      <c r="F4349" s="166"/>
      <c r="G4349" s="78"/>
      <c r="H4349" s="161"/>
      <c r="I4349" s="161"/>
      <c r="J4349" s="161"/>
      <c r="K4349" s="78"/>
      <c r="L4349" s="78"/>
      <c r="M4349" s="78"/>
      <c r="N4349" s="78"/>
      <c r="O4349" s="78"/>
      <c r="P4349" s="6"/>
      <c r="Q4349" s="6"/>
      <c r="R4349" s="6"/>
      <c r="S4349" s="6"/>
      <c r="T4349" s="6"/>
      <c r="U4349" s="6"/>
      <c r="V4349" s="6"/>
    </row>
    <row r="4350" spans="2:22" s="77" customFormat="1" x14ac:dyDescent="0.2">
      <c r="B4350" s="128"/>
      <c r="E4350" s="78"/>
      <c r="F4350" s="166"/>
      <c r="G4350" s="78"/>
      <c r="H4350" s="161"/>
      <c r="I4350" s="161"/>
      <c r="J4350" s="161"/>
      <c r="K4350" s="78"/>
      <c r="L4350" s="78"/>
      <c r="M4350" s="78"/>
      <c r="N4350" s="78"/>
      <c r="O4350" s="78"/>
      <c r="P4350" s="6"/>
      <c r="Q4350" s="6"/>
      <c r="R4350" s="6"/>
      <c r="S4350" s="6"/>
      <c r="T4350" s="6"/>
      <c r="U4350" s="6"/>
      <c r="V4350" s="6"/>
    </row>
    <row r="4351" spans="2:22" s="77" customFormat="1" x14ac:dyDescent="0.2">
      <c r="B4351" s="128"/>
      <c r="E4351" s="78"/>
      <c r="F4351" s="166"/>
      <c r="G4351" s="78"/>
      <c r="H4351" s="161"/>
      <c r="I4351" s="161"/>
      <c r="J4351" s="161"/>
      <c r="K4351" s="78"/>
      <c r="L4351" s="78"/>
      <c r="M4351" s="78"/>
      <c r="N4351" s="78"/>
      <c r="O4351" s="78"/>
      <c r="P4351" s="6"/>
      <c r="Q4351" s="6"/>
      <c r="R4351" s="6"/>
      <c r="S4351" s="6"/>
      <c r="T4351" s="6"/>
      <c r="U4351" s="6"/>
      <c r="V4351" s="6"/>
    </row>
    <row r="4352" spans="2:22" s="77" customFormat="1" x14ac:dyDescent="0.2">
      <c r="B4352" s="128"/>
      <c r="E4352" s="78"/>
      <c r="F4352" s="166"/>
      <c r="G4352" s="78"/>
      <c r="H4352" s="161"/>
      <c r="I4352" s="161"/>
      <c r="J4352" s="161"/>
      <c r="K4352" s="78"/>
      <c r="L4352" s="78"/>
      <c r="M4352" s="78"/>
      <c r="N4352" s="78"/>
      <c r="O4352" s="78"/>
      <c r="P4352" s="6"/>
      <c r="Q4352" s="6"/>
      <c r="R4352" s="6"/>
      <c r="S4352" s="6"/>
      <c r="T4352" s="6"/>
      <c r="U4352" s="6"/>
      <c r="V4352" s="6"/>
    </row>
    <row r="4353" spans="2:22" s="77" customFormat="1" x14ac:dyDescent="0.2">
      <c r="B4353" s="128"/>
      <c r="E4353" s="78"/>
      <c r="F4353" s="166"/>
      <c r="G4353" s="78"/>
      <c r="H4353" s="161"/>
      <c r="I4353" s="161"/>
      <c r="J4353" s="161"/>
      <c r="K4353" s="78"/>
      <c r="L4353" s="78"/>
      <c r="M4353" s="78"/>
      <c r="N4353" s="78"/>
      <c r="O4353" s="78"/>
      <c r="P4353" s="6"/>
      <c r="Q4353" s="6"/>
      <c r="R4353" s="6"/>
      <c r="S4353" s="6"/>
      <c r="T4353" s="6"/>
      <c r="U4353" s="6"/>
      <c r="V4353" s="6"/>
    </row>
    <row r="4354" spans="2:22" s="77" customFormat="1" x14ac:dyDescent="0.2">
      <c r="B4354" s="128"/>
      <c r="E4354" s="78"/>
      <c r="F4354" s="166"/>
      <c r="G4354" s="78"/>
      <c r="H4354" s="161"/>
      <c r="I4354" s="161"/>
      <c r="J4354" s="161"/>
      <c r="K4354" s="78"/>
      <c r="L4354" s="78"/>
      <c r="M4354" s="78"/>
      <c r="N4354" s="78"/>
      <c r="O4354" s="78"/>
      <c r="P4354" s="6"/>
      <c r="Q4354" s="6"/>
      <c r="R4354" s="6"/>
      <c r="S4354" s="6"/>
      <c r="T4354" s="6"/>
      <c r="U4354" s="6"/>
      <c r="V4354" s="6"/>
    </row>
    <row r="4355" spans="2:22" s="77" customFormat="1" x14ac:dyDescent="0.2">
      <c r="B4355" s="128"/>
      <c r="E4355" s="78"/>
      <c r="F4355" s="166"/>
      <c r="G4355" s="78"/>
      <c r="H4355" s="161"/>
      <c r="I4355" s="161"/>
      <c r="J4355" s="161"/>
      <c r="K4355" s="78"/>
      <c r="L4355" s="78"/>
      <c r="M4355" s="78"/>
      <c r="N4355" s="78"/>
      <c r="O4355" s="78"/>
      <c r="P4355" s="6"/>
      <c r="Q4355" s="6"/>
      <c r="R4355" s="6"/>
      <c r="S4355" s="6"/>
      <c r="T4355" s="6"/>
      <c r="U4355" s="6"/>
      <c r="V4355" s="6"/>
    </row>
    <row r="4356" spans="2:22" s="77" customFormat="1" x14ac:dyDescent="0.2">
      <c r="B4356" s="128"/>
      <c r="E4356" s="78"/>
      <c r="F4356" s="166"/>
      <c r="G4356" s="78"/>
      <c r="H4356" s="161"/>
      <c r="I4356" s="161"/>
      <c r="J4356" s="161"/>
      <c r="K4356" s="78"/>
      <c r="L4356" s="78"/>
      <c r="M4356" s="78"/>
      <c r="N4356" s="78"/>
      <c r="O4356" s="78"/>
      <c r="P4356" s="6"/>
      <c r="Q4356" s="6"/>
      <c r="R4356" s="6"/>
      <c r="S4356" s="6"/>
      <c r="T4356" s="6"/>
      <c r="U4356" s="6"/>
      <c r="V4356" s="6"/>
    </row>
    <row r="4357" spans="2:22" s="77" customFormat="1" x14ac:dyDescent="0.2">
      <c r="B4357" s="128"/>
      <c r="E4357" s="78"/>
      <c r="F4357" s="166"/>
      <c r="G4357" s="78"/>
      <c r="H4357" s="161"/>
      <c r="I4357" s="161"/>
      <c r="J4357" s="161"/>
      <c r="K4357" s="78"/>
      <c r="L4357" s="78"/>
      <c r="M4357" s="78"/>
      <c r="N4357" s="78"/>
      <c r="O4357" s="78"/>
      <c r="P4357" s="6"/>
      <c r="Q4357" s="6"/>
      <c r="R4357" s="6"/>
      <c r="S4357" s="6"/>
      <c r="T4357" s="6"/>
      <c r="U4357" s="6"/>
      <c r="V4357" s="6"/>
    </row>
    <row r="4358" spans="2:22" s="77" customFormat="1" x14ac:dyDescent="0.2">
      <c r="B4358" s="128"/>
      <c r="E4358" s="78"/>
      <c r="F4358" s="166"/>
      <c r="G4358" s="78"/>
      <c r="H4358" s="161"/>
      <c r="I4358" s="161"/>
      <c r="J4358" s="161"/>
      <c r="K4358" s="78"/>
      <c r="L4358" s="78"/>
      <c r="M4358" s="78"/>
      <c r="N4358" s="78"/>
      <c r="O4358" s="78"/>
      <c r="P4358" s="6"/>
      <c r="Q4358" s="6"/>
      <c r="R4358" s="6"/>
      <c r="S4358" s="6"/>
      <c r="T4358" s="6"/>
      <c r="U4358" s="6"/>
      <c r="V4358" s="6"/>
    </row>
    <row r="4359" spans="2:22" s="77" customFormat="1" x14ac:dyDescent="0.2">
      <c r="B4359" s="128"/>
      <c r="E4359" s="78"/>
      <c r="F4359" s="166"/>
      <c r="G4359" s="78"/>
      <c r="H4359" s="161"/>
      <c r="I4359" s="161"/>
      <c r="J4359" s="161"/>
      <c r="K4359" s="78"/>
      <c r="L4359" s="78"/>
      <c r="M4359" s="78"/>
      <c r="N4359" s="78"/>
      <c r="O4359" s="78"/>
      <c r="P4359" s="6"/>
      <c r="Q4359" s="6"/>
      <c r="R4359" s="6"/>
      <c r="S4359" s="6"/>
      <c r="T4359" s="6"/>
      <c r="U4359" s="6"/>
      <c r="V4359" s="6"/>
    </row>
    <row r="4360" spans="2:22" s="77" customFormat="1" x14ac:dyDescent="0.2">
      <c r="B4360" s="128"/>
      <c r="E4360" s="78"/>
      <c r="F4360" s="166"/>
      <c r="G4360" s="78"/>
      <c r="H4360" s="161"/>
      <c r="I4360" s="161"/>
      <c r="J4360" s="161"/>
      <c r="K4360" s="78"/>
      <c r="L4360" s="78"/>
      <c r="M4360" s="78"/>
      <c r="N4360" s="78"/>
      <c r="O4360" s="78"/>
      <c r="P4360" s="6"/>
      <c r="Q4360" s="6"/>
      <c r="R4360" s="6"/>
      <c r="S4360" s="6"/>
      <c r="T4360" s="6"/>
      <c r="U4360" s="6"/>
      <c r="V4360" s="6"/>
    </row>
    <row r="4361" spans="2:22" s="77" customFormat="1" x14ac:dyDescent="0.2">
      <c r="B4361" s="128"/>
      <c r="E4361" s="78"/>
      <c r="F4361" s="166"/>
      <c r="G4361" s="78"/>
      <c r="H4361" s="161"/>
      <c r="I4361" s="161"/>
      <c r="J4361" s="161"/>
      <c r="K4361" s="78"/>
      <c r="L4361" s="78"/>
      <c r="M4361" s="78"/>
      <c r="N4361" s="78"/>
      <c r="O4361" s="78"/>
      <c r="P4361" s="6"/>
      <c r="Q4361" s="6"/>
      <c r="R4361" s="6"/>
      <c r="S4361" s="6"/>
      <c r="T4361" s="6"/>
      <c r="U4361" s="6"/>
      <c r="V4361" s="6"/>
    </row>
    <row r="4362" spans="2:22" s="77" customFormat="1" x14ac:dyDescent="0.2">
      <c r="B4362" s="128"/>
      <c r="E4362" s="78"/>
      <c r="F4362" s="166"/>
      <c r="G4362" s="78"/>
      <c r="H4362" s="161"/>
      <c r="I4362" s="161"/>
      <c r="J4362" s="161"/>
      <c r="K4362" s="78"/>
      <c r="L4362" s="78"/>
      <c r="M4362" s="78"/>
      <c r="N4362" s="78"/>
      <c r="O4362" s="78"/>
      <c r="P4362" s="6"/>
      <c r="Q4362" s="6"/>
      <c r="R4362" s="6"/>
      <c r="S4362" s="6"/>
      <c r="T4362" s="6"/>
      <c r="U4362" s="6"/>
      <c r="V4362" s="6"/>
    </row>
    <row r="4363" spans="2:22" s="77" customFormat="1" x14ac:dyDescent="0.2">
      <c r="B4363" s="128"/>
      <c r="E4363" s="78"/>
      <c r="F4363" s="166"/>
      <c r="G4363" s="78"/>
      <c r="H4363" s="161"/>
      <c r="I4363" s="161"/>
      <c r="J4363" s="161"/>
      <c r="K4363" s="78"/>
      <c r="L4363" s="78"/>
      <c r="M4363" s="78"/>
      <c r="N4363" s="78"/>
      <c r="O4363" s="78"/>
      <c r="P4363" s="6"/>
      <c r="Q4363" s="6"/>
      <c r="R4363" s="6"/>
      <c r="S4363" s="6"/>
      <c r="T4363" s="6"/>
      <c r="U4363" s="6"/>
      <c r="V4363" s="6"/>
    </row>
    <row r="4364" spans="2:22" s="77" customFormat="1" x14ac:dyDescent="0.2">
      <c r="B4364" s="128"/>
      <c r="E4364" s="78"/>
      <c r="F4364" s="166"/>
      <c r="G4364" s="78"/>
      <c r="H4364" s="161"/>
      <c r="I4364" s="161"/>
      <c r="J4364" s="161"/>
      <c r="K4364" s="78"/>
      <c r="L4364" s="78"/>
      <c r="M4364" s="78"/>
      <c r="N4364" s="78"/>
      <c r="O4364" s="78"/>
      <c r="P4364" s="6"/>
      <c r="Q4364" s="6"/>
      <c r="R4364" s="6"/>
      <c r="S4364" s="6"/>
      <c r="T4364" s="6"/>
      <c r="U4364" s="6"/>
      <c r="V4364" s="6"/>
    </row>
    <row r="4365" spans="2:22" s="77" customFormat="1" x14ac:dyDescent="0.2">
      <c r="B4365" s="128"/>
      <c r="E4365" s="78"/>
      <c r="F4365" s="166"/>
      <c r="G4365" s="78"/>
      <c r="H4365" s="161"/>
      <c r="I4365" s="161"/>
      <c r="J4365" s="161"/>
      <c r="K4365" s="78"/>
      <c r="L4365" s="78"/>
      <c r="M4365" s="78"/>
      <c r="N4365" s="78"/>
      <c r="O4365" s="78"/>
      <c r="P4365" s="6"/>
      <c r="Q4365" s="6"/>
      <c r="R4365" s="6"/>
      <c r="S4365" s="6"/>
      <c r="T4365" s="6"/>
      <c r="U4365" s="6"/>
      <c r="V4365" s="6"/>
    </row>
    <row r="4366" spans="2:22" s="77" customFormat="1" x14ac:dyDescent="0.2">
      <c r="B4366" s="128"/>
      <c r="E4366" s="78"/>
      <c r="F4366" s="166"/>
      <c r="G4366" s="78"/>
      <c r="H4366" s="161"/>
      <c r="I4366" s="161"/>
      <c r="J4366" s="161"/>
      <c r="K4366" s="78"/>
      <c r="L4366" s="78"/>
      <c r="M4366" s="78"/>
      <c r="N4366" s="78"/>
      <c r="O4366" s="78"/>
      <c r="P4366" s="6"/>
      <c r="Q4366" s="6"/>
      <c r="R4366" s="6"/>
      <c r="S4366" s="6"/>
      <c r="T4366" s="6"/>
      <c r="U4366" s="6"/>
      <c r="V4366" s="6"/>
    </row>
    <row r="4367" spans="2:22" s="77" customFormat="1" x14ac:dyDescent="0.2">
      <c r="B4367" s="128"/>
      <c r="E4367" s="78"/>
      <c r="F4367" s="166"/>
      <c r="G4367" s="78"/>
      <c r="H4367" s="161"/>
      <c r="I4367" s="161"/>
      <c r="J4367" s="161"/>
      <c r="K4367" s="78"/>
      <c r="L4367" s="78"/>
      <c r="M4367" s="78"/>
      <c r="N4367" s="78"/>
      <c r="O4367" s="78"/>
      <c r="P4367" s="6"/>
      <c r="Q4367" s="6"/>
      <c r="R4367" s="6"/>
      <c r="S4367" s="6"/>
      <c r="T4367" s="6"/>
      <c r="U4367" s="6"/>
      <c r="V4367" s="6"/>
    </row>
    <row r="4368" spans="2:22" s="77" customFormat="1" x14ac:dyDescent="0.2">
      <c r="B4368" s="128"/>
      <c r="E4368" s="78"/>
      <c r="F4368" s="166"/>
      <c r="G4368" s="78"/>
      <c r="H4368" s="161"/>
      <c r="I4368" s="161"/>
      <c r="J4368" s="161"/>
      <c r="K4368" s="78"/>
      <c r="L4368" s="78"/>
      <c r="M4368" s="78"/>
      <c r="N4368" s="78"/>
      <c r="O4368" s="78"/>
      <c r="P4368" s="6"/>
      <c r="Q4368" s="6"/>
      <c r="R4368" s="6"/>
      <c r="S4368" s="6"/>
      <c r="T4368" s="6"/>
      <c r="U4368" s="6"/>
      <c r="V4368" s="6"/>
    </row>
    <row r="4369" spans="2:22" s="77" customFormat="1" x14ac:dyDescent="0.2">
      <c r="B4369" s="128"/>
      <c r="E4369" s="78"/>
      <c r="F4369" s="166"/>
      <c r="G4369" s="78"/>
      <c r="H4369" s="161"/>
      <c r="I4369" s="161"/>
      <c r="J4369" s="161"/>
      <c r="K4369" s="78"/>
      <c r="L4369" s="78"/>
      <c r="M4369" s="78"/>
      <c r="N4369" s="78"/>
      <c r="O4369" s="78"/>
      <c r="P4369" s="6"/>
      <c r="Q4369" s="6"/>
      <c r="R4369" s="6"/>
      <c r="S4369" s="6"/>
      <c r="T4369" s="6"/>
      <c r="U4369" s="6"/>
      <c r="V4369" s="6"/>
    </row>
    <row r="4370" spans="2:22" s="77" customFormat="1" x14ac:dyDescent="0.2">
      <c r="B4370" s="128"/>
      <c r="E4370" s="78"/>
      <c r="F4370" s="166"/>
      <c r="G4370" s="78"/>
      <c r="H4370" s="161"/>
      <c r="I4370" s="161"/>
      <c r="J4370" s="161"/>
      <c r="K4370" s="78"/>
      <c r="L4370" s="78"/>
      <c r="M4370" s="78"/>
      <c r="N4370" s="78"/>
      <c r="O4370" s="78"/>
      <c r="P4370" s="6"/>
      <c r="Q4370" s="6"/>
      <c r="R4370" s="6"/>
      <c r="S4370" s="6"/>
      <c r="T4370" s="6"/>
      <c r="U4370" s="6"/>
      <c r="V4370" s="6"/>
    </row>
    <row r="4371" spans="2:22" s="77" customFormat="1" x14ac:dyDescent="0.2">
      <c r="B4371" s="128"/>
      <c r="E4371" s="78"/>
      <c r="F4371" s="166"/>
      <c r="G4371" s="78"/>
      <c r="H4371" s="161"/>
      <c r="I4371" s="161"/>
      <c r="J4371" s="161"/>
      <c r="K4371" s="78"/>
      <c r="L4371" s="78"/>
      <c r="M4371" s="78"/>
      <c r="N4371" s="78"/>
      <c r="O4371" s="78"/>
      <c r="P4371" s="6"/>
      <c r="Q4371" s="6"/>
      <c r="R4371" s="6"/>
      <c r="S4371" s="6"/>
      <c r="T4371" s="6"/>
      <c r="U4371" s="6"/>
      <c r="V4371" s="6"/>
    </row>
    <row r="4372" spans="2:22" s="77" customFormat="1" x14ac:dyDescent="0.2">
      <c r="B4372" s="128"/>
      <c r="E4372" s="78"/>
      <c r="F4372" s="166"/>
      <c r="G4372" s="78"/>
      <c r="H4372" s="161"/>
      <c r="I4372" s="161"/>
      <c r="J4372" s="161"/>
      <c r="K4372" s="78"/>
      <c r="L4372" s="78"/>
      <c r="M4372" s="78"/>
      <c r="N4372" s="78"/>
      <c r="O4372" s="78"/>
      <c r="P4372" s="6"/>
      <c r="Q4372" s="6"/>
      <c r="R4372" s="6"/>
      <c r="S4372" s="6"/>
      <c r="T4372" s="6"/>
      <c r="U4372" s="6"/>
      <c r="V4372" s="6"/>
    </row>
    <row r="4373" spans="2:22" s="77" customFormat="1" x14ac:dyDescent="0.2">
      <c r="B4373" s="128"/>
      <c r="E4373" s="78"/>
      <c r="F4373" s="166"/>
      <c r="G4373" s="78"/>
      <c r="H4373" s="161"/>
      <c r="I4373" s="161"/>
      <c r="J4373" s="161"/>
      <c r="K4373" s="78"/>
      <c r="L4373" s="78"/>
      <c r="M4373" s="78"/>
      <c r="N4373" s="78"/>
      <c r="O4373" s="78"/>
      <c r="P4373" s="6"/>
      <c r="Q4373" s="6"/>
      <c r="R4373" s="6"/>
      <c r="S4373" s="6"/>
      <c r="T4373" s="6"/>
      <c r="U4373" s="6"/>
      <c r="V4373" s="6"/>
    </row>
    <row r="4374" spans="2:22" s="77" customFormat="1" x14ac:dyDescent="0.2">
      <c r="B4374" s="128"/>
      <c r="E4374" s="78"/>
      <c r="F4374" s="166"/>
      <c r="G4374" s="78"/>
      <c r="H4374" s="161"/>
      <c r="I4374" s="161"/>
      <c r="J4374" s="161"/>
      <c r="K4374" s="78"/>
      <c r="L4374" s="78"/>
      <c r="M4374" s="78"/>
      <c r="N4374" s="78"/>
      <c r="O4374" s="78"/>
      <c r="P4374" s="6"/>
      <c r="Q4374" s="6"/>
      <c r="R4374" s="6"/>
      <c r="S4374" s="6"/>
      <c r="T4374" s="6"/>
      <c r="U4374" s="6"/>
      <c r="V4374" s="6"/>
    </row>
    <row r="4375" spans="2:22" s="77" customFormat="1" x14ac:dyDescent="0.2">
      <c r="B4375" s="128"/>
      <c r="E4375" s="78"/>
      <c r="F4375" s="166"/>
      <c r="G4375" s="78"/>
      <c r="H4375" s="161"/>
      <c r="I4375" s="161"/>
      <c r="J4375" s="161"/>
      <c r="K4375" s="78"/>
      <c r="L4375" s="78"/>
      <c r="M4375" s="78"/>
      <c r="N4375" s="78"/>
      <c r="O4375" s="78"/>
      <c r="P4375" s="6"/>
      <c r="Q4375" s="6"/>
      <c r="R4375" s="6"/>
      <c r="S4375" s="6"/>
      <c r="T4375" s="6"/>
      <c r="U4375" s="6"/>
      <c r="V4375" s="6"/>
    </row>
    <row r="4376" spans="2:22" s="77" customFormat="1" x14ac:dyDescent="0.2">
      <c r="B4376" s="128"/>
      <c r="E4376" s="78"/>
      <c r="F4376" s="166"/>
      <c r="G4376" s="78"/>
      <c r="H4376" s="161"/>
      <c r="I4376" s="161"/>
      <c r="J4376" s="161"/>
      <c r="K4376" s="78"/>
      <c r="L4376" s="78"/>
      <c r="M4376" s="78"/>
      <c r="N4376" s="78"/>
      <c r="O4376" s="78"/>
      <c r="P4376" s="6"/>
      <c r="Q4376" s="6"/>
      <c r="R4376" s="6"/>
      <c r="S4376" s="6"/>
      <c r="T4376" s="6"/>
      <c r="U4376" s="6"/>
      <c r="V4376" s="6"/>
    </row>
    <row r="4377" spans="2:22" s="77" customFormat="1" x14ac:dyDescent="0.2">
      <c r="B4377" s="128"/>
      <c r="E4377" s="78"/>
      <c r="F4377" s="166"/>
      <c r="G4377" s="78"/>
      <c r="H4377" s="161"/>
      <c r="I4377" s="161"/>
      <c r="J4377" s="161"/>
      <c r="K4377" s="78"/>
      <c r="L4377" s="78"/>
      <c r="M4377" s="78"/>
      <c r="N4377" s="78"/>
      <c r="O4377" s="78"/>
      <c r="P4377" s="6"/>
      <c r="Q4377" s="6"/>
      <c r="R4377" s="6"/>
      <c r="S4377" s="6"/>
      <c r="T4377" s="6"/>
      <c r="U4377" s="6"/>
      <c r="V4377" s="6"/>
    </row>
    <row r="4378" spans="2:22" s="77" customFormat="1" x14ac:dyDescent="0.2">
      <c r="B4378" s="128"/>
      <c r="E4378" s="78"/>
      <c r="F4378" s="166"/>
      <c r="G4378" s="78"/>
      <c r="H4378" s="161"/>
      <c r="I4378" s="161"/>
      <c r="J4378" s="161"/>
      <c r="K4378" s="78"/>
      <c r="L4378" s="78"/>
      <c r="M4378" s="78"/>
      <c r="N4378" s="78"/>
      <c r="O4378" s="78"/>
      <c r="P4378" s="6"/>
      <c r="Q4378" s="6"/>
      <c r="R4378" s="6"/>
      <c r="S4378" s="6"/>
      <c r="T4378" s="6"/>
      <c r="U4378" s="6"/>
      <c r="V4378" s="6"/>
    </row>
    <row r="4379" spans="2:22" s="77" customFormat="1" x14ac:dyDescent="0.2">
      <c r="B4379" s="128"/>
      <c r="E4379" s="78"/>
      <c r="F4379" s="166"/>
      <c r="G4379" s="78"/>
      <c r="H4379" s="161"/>
      <c r="I4379" s="161"/>
      <c r="J4379" s="161"/>
      <c r="K4379" s="78"/>
      <c r="L4379" s="78"/>
      <c r="M4379" s="78"/>
      <c r="N4379" s="78"/>
      <c r="O4379" s="78"/>
      <c r="P4379" s="6"/>
      <c r="Q4379" s="6"/>
      <c r="R4379" s="6"/>
      <c r="S4379" s="6"/>
      <c r="T4379" s="6"/>
      <c r="U4379" s="6"/>
      <c r="V4379" s="6"/>
    </row>
    <row r="4380" spans="2:22" s="77" customFormat="1" x14ac:dyDescent="0.2">
      <c r="B4380" s="128"/>
      <c r="E4380" s="78"/>
      <c r="F4380" s="166"/>
      <c r="G4380" s="78"/>
      <c r="H4380" s="161"/>
      <c r="I4380" s="161"/>
      <c r="J4380" s="161"/>
      <c r="K4380" s="78"/>
      <c r="L4380" s="78"/>
      <c r="M4380" s="78"/>
      <c r="N4380" s="78"/>
      <c r="O4380" s="78"/>
      <c r="P4380" s="6"/>
      <c r="Q4380" s="6"/>
      <c r="R4380" s="6"/>
      <c r="S4380" s="6"/>
      <c r="T4380" s="6"/>
      <c r="U4380" s="6"/>
      <c r="V4380" s="6"/>
    </row>
    <row r="4381" spans="2:22" s="77" customFormat="1" x14ac:dyDescent="0.2">
      <c r="B4381" s="128"/>
      <c r="E4381" s="78"/>
      <c r="F4381" s="166"/>
      <c r="G4381" s="78"/>
      <c r="H4381" s="161"/>
      <c r="I4381" s="161"/>
      <c r="J4381" s="161"/>
      <c r="K4381" s="78"/>
      <c r="L4381" s="78"/>
      <c r="M4381" s="78"/>
      <c r="N4381" s="78"/>
      <c r="O4381" s="78"/>
      <c r="P4381" s="6"/>
      <c r="Q4381" s="6"/>
      <c r="R4381" s="6"/>
      <c r="S4381" s="6"/>
      <c r="T4381" s="6"/>
      <c r="U4381" s="6"/>
      <c r="V4381" s="6"/>
    </row>
    <row r="4382" spans="2:22" s="77" customFormat="1" x14ac:dyDescent="0.2">
      <c r="B4382" s="128"/>
      <c r="E4382" s="78"/>
      <c r="F4382" s="166"/>
      <c r="G4382" s="78"/>
      <c r="H4382" s="161"/>
      <c r="I4382" s="161"/>
      <c r="J4382" s="161"/>
      <c r="K4382" s="78"/>
      <c r="L4382" s="78"/>
      <c r="M4382" s="78"/>
      <c r="N4382" s="78"/>
      <c r="O4382" s="78"/>
      <c r="P4382" s="6"/>
      <c r="Q4382" s="6"/>
      <c r="R4382" s="6"/>
      <c r="S4382" s="6"/>
      <c r="T4382" s="6"/>
      <c r="U4382" s="6"/>
      <c r="V4382" s="6"/>
    </row>
    <row r="4383" spans="2:22" s="77" customFormat="1" x14ac:dyDescent="0.2">
      <c r="B4383" s="128"/>
      <c r="E4383" s="78"/>
      <c r="F4383" s="166"/>
      <c r="G4383" s="78"/>
      <c r="H4383" s="161"/>
      <c r="I4383" s="161"/>
      <c r="J4383" s="161"/>
      <c r="K4383" s="78"/>
      <c r="L4383" s="78"/>
      <c r="M4383" s="78"/>
      <c r="N4383" s="78"/>
      <c r="O4383" s="78"/>
      <c r="P4383" s="6"/>
      <c r="Q4383" s="6"/>
      <c r="R4383" s="6"/>
      <c r="S4383" s="6"/>
      <c r="T4383" s="6"/>
      <c r="U4383" s="6"/>
      <c r="V4383" s="6"/>
    </row>
    <row r="4384" spans="2:22" s="77" customFormat="1" x14ac:dyDescent="0.2">
      <c r="B4384" s="128"/>
      <c r="E4384" s="78"/>
      <c r="F4384" s="166"/>
      <c r="G4384" s="78"/>
      <c r="H4384" s="161"/>
      <c r="I4384" s="161"/>
      <c r="J4384" s="161"/>
      <c r="K4384" s="78"/>
      <c r="L4384" s="78"/>
      <c r="M4384" s="78"/>
      <c r="N4384" s="78"/>
      <c r="O4384" s="78"/>
      <c r="P4384" s="6"/>
      <c r="Q4384" s="6"/>
      <c r="R4384" s="6"/>
      <c r="S4384" s="6"/>
      <c r="T4384" s="6"/>
      <c r="U4384" s="6"/>
      <c r="V4384" s="6"/>
    </row>
    <row r="4385" spans="2:22" s="77" customFormat="1" x14ac:dyDescent="0.2">
      <c r="B4385" s="128"/>
      <c r="E4385" s="78"/>
      <c r="F4385" s="166"/>
      <c r="G4385" s="78"/>
      <c r="H4385" s="161"/>
      <c r="I4385" s="161"/>
      <c r="J4385" s="161"/>
      <c r="K4385" s="78"/>
      <c r="L4385" s="78"/>
      <c r="M4385" s="78"/>
      <c r="N4385" s="78"/>
      <c r="O4385" s="78"/>
      <c r="P4385" s="6"/>
      <c r="Q4385" s="6"/>
      <c r="R4385" s="6"/>
      <c r="S4385" s="6"/>
      <c r="T4385" s="6"/>
      <c r="U4385" s="6"/>
      <c r="V4385" s="6"/>
    </row>
    <row r="4386" spans="2:22" s="77" customFormat="1" x14ac:dyDescent="0.2">
      <c r="B4386" s="128"/>
      <c r="E4386" s="78"/>
      <c r="F4386" s="166"/>
      <c r="G4386" s="78"/>
      <c r="H4386" s="161"/>
      <c r="I4386" s="161"/>
      <c r="J4386" s="161"/>
      <c r="K4386" s="78"/>
      <c r="L4386" s="78"/>
      <c r="M4386" s="78"/>
      <c r="N4386" s="78"/>
      <c r="O4386" s="78"/>
      <c r="P4386" s="6"/>
      <c r="Q4386" s="6"/>
      <c r="R4386" s="6"/>
      <c r="S4386" s="6"/>
      <c r="T4386" s="6"/>
      <c r="U4386" s="6"/>
      <c r="V4386" s="6"/>
    </row>
    <row r="4387" spans="2:22" s="77" customFormat="1" x14ac:dyDescent="0.2">
      <c r="B4387" s="128"/>
      <c r="E4387" s="78"/>
      <c r="F4387" s="166"/>
      <c r="G4387" s="78"/>
      <c r="H4387" s="161"/>
      <c r="I4387" s="161"/>
      <c r="J4387" s="161"/>
      <c r="K4387" s="78"/>
      <c r="L4387" s="78"/>
      <c r="M4387" s="78"/>
      <c r="N4387" s="78"/>
      <c r="O4387" s="78"/>
      <c r="P4387" s="6"/>
      <c r="Q4387" s="6"/>
      <c r="R4387" s="6"/>
      <c r="S4387" s="6"/>
      <c r="T4387" s="6"/>
      <c r="U4387" s="6"/>
      <c r="V4387" s="6"/>
    </row>
    <row r="4388" spans="2:22" s="77" customFormat="1" x14ac:dyDescent="0.2">
      <c r="B4388" s="128"/>
      <c r="E4388" s="78"/>
      <c r="F4388" s="166"/>
      <c r="G4388" s="78"/>
      <c r="H4388" s="161"/>
      <c r="I4388" s="161"/>
      <c r="J4388" s="161"/>
      <c r="K4388" s="78"/>
      <c r="L4388" s="78"/>
      <c r="M4388" s="78"/>
      <c r="N4388" s="78"/>
      <c r="O4388" s="78"/>
      <c r="P4388" s="6"/>
      <c r="Q4388" s="6"/>
      <c r="R4388" s="6"/>
      <c r="S4388" s="6"/>
      <c r="T4388" s="6"/>
      <c r="U4388" s="6"/>
      <c r="V4388" s="6"/>
    </row>
    <row r="4389" spans="2:22" s="77" customFormat="1" x14ac:dyDescent="0.2">
      <c r="B4389" s="128"/>
      <c r="E4389" s="78"/>
      <c r="F4389" s="166"/>
      <c r="G4389" s="78"/>
      <c r="H4389" s="161"/>
      <c r="I4389" s="161"/>
      <c r="J4389" s="161"/>
      <c r="K4389" s="78"/>
      <c r="L4389" s="78"/>
      <c r="M4389" s="78"/>
      <c r="N4389" s="78"/>
      <c r="O4389" s="78"/>
      <c r="P4389" s="6"/>
      <c r="Q4389" s="6"/>
      <c r="R4389" s="6"/>
      <c r="S4389" s="6"/>
      <c r="T4389" s="6"/>
      <c r="U4389" s="6"/>
      <c r="V4389" s="6"/>
    </row>
    <row r="4390" spans="2:22" s="77" customFormat="1" x14ac:dyDescent="0.2">
      <c r="B4390" s="128"/>
      <c r="E4390" s="78"/>
      <c r="F4390" s="166"/>
      <c r="G4390" s="78"/>
      <c r="H4390" s="161"/>
      <c r="I4390" s="161"/>
      <c r="J4390" s="161"/>
      <c r="K4390" s="78"/>
      <c r="L4390" s="78"/>
      <c r="M4390" s="78"/>
      <c r="N4390" s="78"/>
      <c r="O4390" s="78"/>
      <c r="P4390" s="6"/>
      <c r="Q4390" s="6"/>
      <c r="R4390" s="6"/>
      <c r="S4390" s="6"/>
      <c r="T4390" s="6"/>
      <c r="U4390" s="6"/>
      <c r="V4390" s="6"/>
    </row>
    <row r="4391" spans="2:22" s="77" customFormat="1" x14ac:dyDescent="0.2">
      <c r="B4391" s="128"/>
      <c r="E4391" s="78"/>
      <c r="F4391" s="166"/>
      <c r="G4391" s="78"/>
      <c r="H4391" s="161"/>
      <c r="I4391" s="161"/>
      <c r="J4391" s="161"/>
      <c r="K4391" s="78"/>
      <c r="L4391" s="78"/>
      <c r="M4391" s="78"/>
      <c r="N4391" s="78"/>
      <c r="O4391" s="78"/>
      <c r="P4391" s="6"/>
      <c r="Q4391" s="6"/>
      <c r="R4391" s="6"/>
      <c r="S4391" s="6"/>
      <c r="T4391" s="6"/>
      <c r="U4391" s="6"/>
      <c r="V4391" s="6"/>
    </row>
    <row r="4392" spans="2:22" s="77" customFormat="1" x14ac:dyDescent="0.2">
      <c r="B4392" s="128"/>
      <c r="E4392" s="78"/>
      <c r="F4392" s="166"/>
      <c r="G4392" s="78"/>
      <c r="H4392" s="161"/>
      <c r="I4392" s="161"/>
      <c r="J4392" s="161"/>
      <c r="K4392" s="78"/>
      <c r="L4392" s="78"/>
      <c r="M4392" s="78"/>
      <c r="N4392" s="78"/>
      <c r="O4392" s="78"/>
      <c r="P4392" s="6"/>
      <c r="Q4392" s="6"/>
      <c r="R4392" s="6"/>
      <c r="S4392" s="6"/>
      <c r="T4392" s="6"/>
      <c r="U4392" s="6"/>
      <c r="V4392" s="6"/>
    </row>
    <row r="4393" spans="2:22" s="77" customFormat="1" x14ac:dyDescent="0.2">
      <c r="B4393" s="128"/>
      <c r="E4393" s="78"/>
      <c r="F4393" s="166"/>
      <c r="G4393" s="78"/>
      <c r="H4393" s="161"/>
      <c r="I4393" s="161"/>
      <c r="J4393" s="161"/>
      <c r="K4393" s="78"/>
      <c r="L4393" s="78"/>
      <c r="M4393" s="78"/>
      <c r="N4393" s="78"/>
      <c r="O4393" s="78"/>
      <c r="P4393" s="6"/>
      <c r="Q4393" s="6"/>
      <c r="R4393" s="6"/>
      <c r="S4393" s="6"/>
      <c r="T4393" s="6"/>
      <c r="U4393" s="6"/>
      <c r="V4393" s="6"/>
    </row>
    <row r="4394" spans="2:22" s="77" customFormat="1" x14ac:dyDescent="0.2">
      <c r="B4394" s="128"/>
      <c r="E4394" s="78"/>
      <c r="F4394" s="166"/>
      <c r="G4394" s="78"/>
      <c r="H4394" s="161"/>
      <c r="I4394" s="161"/>
      <c r="J4394" s="161"/>
      <c r="K4394" s="78"/>
      <c r="L4394" s="78"/>
      <c r="M4394" s="78"/>
      <c r="N4394" s="78"/>
      <c r="O4394" s="78"/>
      <c r="P4394" s="6"/>
      <c r="Q4394" s="6"/>
      <c r="R4394" s="6"/>
      <c r="S4394" s="6"/>
      <c r="T4394" s="6"/>
      <c r="U4394" s="6"/>
      <c r="V4394" s="6"/>
    </row>
    <row r="4395" spans="2:22" s="77" customFormat="1" x14ac:dyDescent="0.2">
      <c r="B4395" s="128"/>
      <c r="E4395" s="78"/>
      <c r="F4395" s="166"/>
      <c r="G4395" s="78"/>
      <c r="H4395" s="161"/>
      <c r="I4395" s="161"/>
      <c r="J4395" s="161"/>
      <c r="K4395" s="78"/>
      <c r="L4395" s="78"/>
      <c r="M4395" s="78"/>
      <c r="N4395" s="78"/>
      <c r="O4395" s="78"/>
      <c r="P4395" s="6"/>
      <c r="Q4395" s="6"/>
      <c r="R4395" s="6"/>
      <c r="S4395" s="6"/>
      <c r="T4395" s="6"/>
      <c r="U4395" s="6"/>
      <c r="V4395" s="6"/>
    </row>
    <row r="4396" spans="2:22" s="77" customFormat="1" x14ac:dyDescent="0.2">
      <c r="B4396" s="128"/>
      <c r="E4396" s="78"/>
      <c r="F4396" s="166"/>
      <c r="G4396" s="78"/>
      <c r="H4396" s="161"/>
      <c r="I4396" s="161"/>
      <c r="J4396" s="161"/>
      <c r="K4396" s="78"/>
      <c r="L4396" s="78"/>
      <c r="M4396" s="78"/>
      <c r="N4396" s="78"/>
      <c r="O4396" s="78"/>
      <c r="P4396" s="6"/>
      <c r="Q4396" s="6"/>
      <c r="R4396" s="6"/>
      <c r="S4396" s="6"/>
      <c r="T4396" s="6"/>
      <c r="U4396" s="6"/>
      <c r="V4396" s="6"/>
    </row>
    <row r="4397" spans="2:22" s="77" customFormat="1" x14ac:dyDescent="0.2">
      <c r="B4397" s="128"/>
      <c r="E4397" s="78"/>
      <c r="F4397" s="166"/>
      <c r="G4397" s="78"/>
      <c r="H4397" s="161"/>
      <c r="I4397" s="161"/>
      <c r="J4397" s="161"/>
      <c r="K4397" s="78"/>
      <c r="L4397" s="78"/>
      <c r="M4397" s="78"/>
      <c r="N4397" s="78"/>
      <c r="O4397" s="78"/>
      <c r="P4397" s="6"/>
      <c r="Q4397" s="6"/>
      <c r="R4397" s="6"/>
      <c r="S4397" s="6"/>
      <c r="T4397" s="6"/>
      <c r="U4397" s="6"/>
      <c r="V4397" s="6"/>
    </row>
    <row r="4398" spans="2:22" s="77" customFormat="1" x14ac:dyDescent="0.2">
      <c r="B4398" s="128"/>
      <c r="E4398" s="78"/>
      <c r="F4398" s="166"/>
      <c r="G4398" s="78"/>
      <c r="H4398" s="161"/>
      <c r="I4398" s="161"/>
      <c r="J4398" s="161"/>
      <c r="K4398" s="78"/>
      <c r="L4398" s="78"/>
      <c r="M4398" s="78"/>
      <c r="N4398" s="78"/>
      <c r="O4398" s="78"/>
      <c r="P4398" s="6"/>
      <c r="Q4398" s="6"/>
      <c r="R4398" s="6"/>
      <c r="S4398" s="6"/>
      <c r="T4398" s="6"/>
      <c r="U4398" s="6"/>
      <c r="V4398" s="6"/>
    </row>
    <row r="4399" spans="2:22" s="77" customFormat="1" x14ac:dyDescent="0.2">
      <c r="B4399" s="128"/>
      <c r="E4399" s="78"/>
      <c r="F4399" s="166"/>
      <c r="G4399" s="78"/>
      <c r="H4399" s="161"/>
      <c r="I4399" s="161"/>
      <c r="J4399" s="161"/>
      <c r="K4399" s="78"/>
      <c r="L4399" s="78"/>
      <c r="M4399" s="78"/>
      <c r="N4399" s="78"/>
      <c r="O4399" s="78"/>
      <c r="P4399" s="6"/>
      <c r="Q4399" s="6"/>
      <c r="R4399" s="6"/>
      <c r="S4399" s="6"/>
      <c r="T4399" s="6"/>
      <c r="U4399" s="6"/>
      <c r="V4399" s="6"/>
    </row>
    <row r="4400" spans="2:22" s="77" customFormat="1" x14ac:dyDescent="0.2">
      <c r="B4400" s="128"/>
      <c r="E4400" s="78"/>
      <c r="F4400" s="166"/>
      <c r="G4400" s="78"/>
      <c r="H4400" s="161"/>
      <c r="I4400" s="161"/>
      <c r="J4400" s="161"/>
      <c r="K4400" s="78"/>
      <c r="L4400" s="78"/>
      <c r="M4400" s="78"/>
      <c r="N4400" s="78"/>
      <c r="O4400" s="78"/>
      <c r="P4400" s="6"/>
      <c r="Q4400" s="6"/>
      <c r="R4400" s="6"/>
      <c r="S4400" s="6"/>
      <c r="T4400" s="6"/>
      <c r="U4400" s="6"/>
      <c r="V4400" s="6"/>
    </row>
    <row r="4401" spans="2:22" s="77" customFormat="1" x14ac:dyDescent="0.2">
      <c r="B4401" s="128"/>
      <c r="E4401" s="78"/>
      <c r="F4401" s="166"/>
      <c r="G4401" s="78"/>
      <c r="H4401" s="161"/>
      <c r="I4401" s="161"/>
      <c r="J4401" s="161"/>
      <c r="K4401" s="78"/>
      <c r="L4401" s="78"/>
      <c r="M4401" s="78"/>
      <c r="N4401" s="78"/>
      <c r="O4401" s="78"/>
      <c r="P4401" s="6"/>
      <c r="Q4401" s="6"/>
      <c r="R4401" s="6"/>
      <c r="S4401" s="6"/>
      <c r="T4401" s="6"/>
      <c r="U4401" s="6"/>
      <c r="V4401" s="6"/>
    </row>
    <row r="4402" spans="2:22" s="77" customFormat="1" x14ac:dyDescent="0.2">
      <c r="B4402" s="128"/>
      <c r="E4402" s="78"/>
      <c r="F4402" s="166"/>
      <c r="G4402" s="78"/>
      <c r="H4402" s="161"/>
      <c r="I4402" s="161"/>
      <c r="J4402" s="161"/>
      <c r="K4402" s="78"/>
      <c r="L4402" s="78"/>
      <c r="M4402" s="78"/>
      <c r="N4402" s="78"/>
      <c r="O4402" s="78"/>
      <c r="P4402" s="6"/>
      <c r="Q4402" s="6"/>
      <c r="R4402" s="6"/>
      <c r="S4402" s="6"/>
      <c r="T4402" s="6"/>
      <c r="U4402" s="6"/>
      <c r="V4402" s="6"/>
    </row>
    <row r="4403" spans="2:22" s="77" customFormat="1" x14ac:dyDescent="0.2">
      <c r="B4403" s="128"/>
      <c r="E4403" s="78"/>
      <c r="F4403" s="166"/>
      <c r="G4403" s="78"/>
      <c r="H4403" s="161"/>
      <c r="I4403" s="161"/>
      <c r="J4403" s="161"/>
      <c r="K4403" s="78"/>
      <c r="L4403" s="78"/>
      <c r="M4403" s="78"/>
      <c r="N4403" s="78"/>
      <c r="O4403" s="78"/>
      <c r="P4403" s="6"/>
      <c r="Q4403" s="6"/>
      <c r="R4403" s="6"/>
      <c r="S4403" s="6"/>
      <c r="T4403" s="6"/>
      <c r="U4403" s="6"/>
      <c r="V4403" s="6"/>
    </row>
    <row r="4404" spans="2:22" s="77" customFormat="1" x14ac:dyDescent="0.2">
      <c r="B4404" s="128"/>
      <c r="E4404" s="78"/>
      <c r="F4404" s="166"/>
      <c r="G4404" s="78"/>
      <c r="H4404" s="161"/>
      <c r="I4404" s="161"/>
      <c r="J4404" s="161"/>
      <c r="K4404" s="78"/>
      <c r="L4404" s="78"/>
      <c r="M4404" s="78"/>
      <c r="N4404" s="78"/>
      <c r="O4404" s="78"/>
      <c r="P4404" s="6"/>
      <c r="Q4404" s="6"/>
      <c r="R4404" s="6"/>
      <c r="S4404" s="6"/>
      <c r="T4404" s="6"/>
      <c r="U4404" s="6"/>
      <c r="V4404" s="6"/>
    </row>
    <row r="4405" spans="2:22" s="77" customFormat="1" x14ac:dyDescent="0.2">
      <c r="B4405" s="128"/>
      <c r="E4405" s="78"/>
      <c r="F4405" s="166"/>
      <c r="G4405" s="78"/>
      <c r="H4405" s="161"/>
      <c r="I4405" s="161"/>
      <c r="J4405" s="161"/>
      <c r="K4405" s="78"/>
      <c r="L4405" s="78"/>
      <c r="M4405" s="78"/>
      <c r="N4405" s="78"/>
      <c r="O4405" s="78"/>
      <c r="P4405" s="6"/>
      <c r="Q4405" s="6"/>
      <c r="R4405" s="6"/>
      <c r="S4405" s="6"/>
      <c r="T4405" s="6"/>
      <c r="U4405" s="6"/>
      <c r="V4405" s="6"/>
    </row>
    <row r="4406" spans="2:22" s="77" customFormat="1" x14ac:dyDescent="0.2">
      <c r="B4406" s="128"/>
      <c r="E4406" s="78"/>
      <c r="F4406" s="166"/>
      <c r="G4406" s="78"/>
      <c r="H4406" s="161"/>
      <c r="I4406" s="161"/>
      <c r="J4406" s="161"/>
      <c r="K4406" s="78"/>
      <c r="L4406" s="78"/>
      <c r="M4406" s="78"/>
      <c r="N4406" s="78"/>
      <c r="O4406" s="78"/>
      <c r="P4406" s="6"/>
      <c r="Q4406" s="6"/>
      <c r="R4406" s="6"/>
      <c r="S4406" s="6"/>
      <c r="T4406" s="6"/>
      <c r="U4406" s="6"/>
      <c r="V4406" s="6"/>
    </row>
    <row r="4407" spans="2:22" s="77" customFormat="1" x14ac:dyDescent="0.2">
      <c r="B4407" s="128"/>
      <c r="E4407" s="78"/>
      <c r="F4407" s="166"/>
      <c r="G4407" s="78"/>
      <c r="H4407" s="161"/>
      <c r="I4407" s="161"/>
      <c r="J4407" s="161"/>
      <c r="K4407" s="78"/>
      <c r="L4407" s="78"/>
      <c r="M4407" s="78"/>
      <c r="N4407" s="78"/>
      <c r="O4407" s="78"/>
      <c r="P4407" s="6"/>
      <c r="Q4407" s="6"/>
      <c r="R4407" s="6"/>
      <c r="S4407" s="6"/>
      <c r="T4407" s="6"/>
      <c r="U4407" s="6"/>
      <c r="V4407" s="6"/>
    </row>
    <row r="4408" spans="2:22" s="77" customFormat="1" x14ac:dyDescent="0.2">
      <c r="B4408" s="128"/>
      <c r="E4408" s="78"/>
      <c r="F4408" s="166"/>
      <c r="G4408" s="78"/>
      <c r="H4408" s="161"/>
      <c r="I4408" s="161"/>
      <c r="J4408" s="161"/>
      <c r="K4408" s="78"/>
      <c r="L4408" s="78"/>
      <c r="M4408" s="78"/>
      <c r="N4408" s="78"/>
      <c r="O4408" s="78"/>
      <c r="P4408" s="6"/>
      <c r="Q4408" s="6"/>
      <c r="R4408" s="6"/>
      <c r="S4408" s="6"/>
      <c r="T4408" s="6"/>
      <c r="U4408" s="6"/>
      <c r="V4408" s="6"/>
    </row>
    <row r="4409" spans="2:22" s="77" customFormat="1" x14ac:dyDescent="0.2">
      <c r="B4409" s="128"/>
      <c r="E4409" s="78"/>
      <c r="F4409" s="166"/>
      <c r="G4409" s="78"/>
      <c r="H4409" s="161"/>
      <c r="I4409" s="161"/>
      <c r="J4409" s="161"/>
      <c r="K4409" s="78"/>
      <c r="L4409" s="78"/>
      <c r="M4409" s="78"/>
      <c r="N4409" s="78"/>
      <c r="O4409" s="78"/>
      <c r="P4409" s="6"/>
      <c r="Q4409" s="6"/>
      <c r="R4409" s="6"/>
      <c r="S4409" s="6"/>
      <c r="T4409" s="6"/>
      <c r="U4409" s="6"/>
      <c r="V4409" s="6"/>
    </row>
    <row r="4410" spans="2:22" s="77" customFormat="1" x14ac:dyDescent="0.2">
      <c r="B4410" s="128"/>
      <c r="E4410" s="78"/>
      <c r="F4410" s="166"/>
      <c r="G4410" s="78"/>
      <c r="H4410" s="161"/>
      <c r="I4410" s="161"/>
      <c r="J4410" s="161"/>
      <c r="K4410" s="78"/>
      <c r="L4410" s="78"/>
      <c r="M4410" s="78"/>
      <c r="N4410" s="78"/>
      <c r="O4410" s="78"/>
      <c r="P4410" s="6"/>
      <c r="Q4410" s="6"/>
      <c r="R4410" s="6"/>
      <c r="S4410" s="6"/>
      <c r="T4410" s="6"/>
      <c r="U4410" s="6"/>
      <c r="V4410" s="6"/>
    </row>
    <row r="4411" spans="2:22" s="77" customFormat="1" x14ac:dyDescent="0.2">
      <c r="B4411" s="128"/>
      <c r="E4411" s="78"/>
      <c r="F4411" s="166"/>
      <c r="G4411" s="78"/>
      <c r="H4411" s="161"/>
      <c r="I4411" s="161"/>
      <c r="J4411" s="161"/>
      <c r="K4411" s="78"/>
      <c r="L4411" s="78"/>
      <c r="M4411" s="78"/>
      <c r="N4411" s="78"/>
      <c r="O4411" s="78"/>
      <c r="P4411" s="6"/>
      <c r="Q4411" s="6"/>
      <c r="R4411" s="6"/>
      <c r="S4411" s="6"/>
      <c r="T4411" s="6"/>
      <c r="U4411" s="6"/>
      <c r="V4411" s="6"/>
    </row>
    <row r="4412" spans="2:22" s="77" customFormat="1" x14ac:dyDescent="0.2">
      <c r="B4412" s="128"/>
      <c r="E4412" s="78"/>
      <c r="F4412" s="166"/>
      <c r="G4412" s="78"/>
      <c r="H4412" s="161"/>
      <c r="I4412" s="161"/>
      <c r="J4412" s="161"/>
      <c r="K4412" s="78"/>
      <c r="L4412" s="78"/>
      <c r="M4412" s="78"/>
      <c r="N4412" s="78"/>
      <c r="O4412" s="78"/>
      <c r="P4412" s="6"/>
      <c r="Q4412" s="6"/>
      <c r="R4412" s="6"/>
      <c r="S4412" s="6"/>
      <c r="T4412" s="6"/>
      <c r="U4412" s="6"/>
      <c r="V4412" s="6"/>
    </row>
    <row r="4413" spans="2:22" s="77" customFormat="1" x14ac:dyDescent="0.2">
      <c r="B4413" s="128"/>
      <c r="E4413" s="78"/>
      <c r="F4413" s="166"/>
      <c r="G4413" s="78"/>
      <c r="H4413" s="161"/>
      <c r="I4413" s="161"/>
      <c r="J4413" s="161"/>
      <c r="K4413" s="78"/>
      <c r="L4413" s="78"/>
      <c r="M4413" s="78"/>
      <c r="N4413" s="78"/>
      <c r="O4413" s="78"/>
      <c r="P4413" s="6"/>
      <c r="Q4413" s="6"/>
      <c r="R4413" s="6"/>
      <c r="S4413" s="6"/>
      <c r="T4413" s="6"/>
      <c r="U4413" s="6"/>
      <c r="V4413" s="6"/>
    </row>
    <row r="4414" spans="2:22" s="77" customFormat="1" x14ac:dyDescent="0.2">
      <c r="B4414" s="128"/>
      <c r="E4414" s="78"/>
      <c r="F4414" s="166"/>
      <c r="G4414" s="78"/>
      <c r="H4414" s="161"/>
      <c r="I4414" s="161"/>
      <c r="J4414" s="161"/>
      <c r="K4414" s="78"/>
      <c r="L4414" s="78"/>
      <c r="M4414" s="78"/>
      <c r="N4414" s="78"/>
      <c r="O4414" s="78"/>
      <c r="P4414" s="6"/>
      <c r="Q4414" s="6"/>
      <c r="R4414" s="6"/>
      <c r="S4414" s="6"/>
      <c r="T4414" s="6"/>
      <c r="U4414" s="6"/>
      <c r="V4414" s="6"/>
    </row>
    <row r="4415" spans="2:22" s="77" customFormat="1" x14ac:dyDescent="0.2">
      <c r="B4415" s="128"/>
      <c r="E4415" s="78"/>
      <c r="F4415" s="166"/>
      <c r="G4415" s="78"/>
      <c r="H4415" s="161"/>
      <c r="I4415" s="161"/>
      <c r="J4415" s="161"/>
      <c r="K4415" s="78"/>
      <c r="L4415" s="78"/>
      <c r="M4415" s="78"/>
      <c r="N4415" s="78"/>
      <c r="O4415" s="78"/>
      <c r="P4415" s="6"/>
      <c r="Q4415" s="6"/>
      <c r="R4415" s="6"/>
      <c r="S4415" s="6"/>
      <c r="T4415" s="6"/>
      <c r="U4415" s="6"/>
      <c r="V4415" s="6"/>
    </row>
    <row r="4416" spans="2:22" s="77" customFormat="1" x14ac:dyDescent="0.2">
      <c r="B4416" s="128"/>
      <c r="E4416" s="78"/>
      <c r="F4416" s="166"/>
      <c r="G4416" s="78"/>
      <c r="H4416" s="161"/>
      <c r="I4416" s="161"/>
      <c r="J4416" s="161"/>
      <c r="K4416" s="78"/>
      <c r="L4416" s="78"/>
      <c r="M4416" s="78"/>
      <c r="N4416" s="78"/>
      <c r="O4416" s="78"/>
      <c r="P4416" s="6"/>
      <c r="Q4416" s="6"/>
      <c r="R4416" s="6"/>
      <c r="S4416" s="6"/>
      <c r="T4416" s="6"/>
      <c r="U4416" s="6"/>
      <c r="V4416" s="6"/>
    </row>
    <row r="4417" spans="2:22" s="77" customFormat="1" x14ac:dyDescent="0.2">
      <c r="B4417" s="128"/>
      <c r="E4417" s="78"/>
      <c r="F4417" s="166"/>
      <c r="G4417" s="78"/>
      <c r="H4417" s="161"/>
      <c r="I4417" s="161"/>
      <c r="J4417" s="161"/>
      <c r="K4417" s="78"/>
      <c r="L4417" s="78"/>
      <c r="M4417" s="78"/>
      <c r="N4417" s="78"/>
      <c r="O4417" s="78"/>
      <c r="P4417" s="6"/>
      <c r="Q4417" s="6"/>
      <c r="R4417" s="6"/>
      <c r="S4417" s="6"/>
      <c r="T4417" s="6"/>
      <c r="U4417" s="6"/>
      <c r="V4417" s="6"/>
    </row>
    <row r="4418" spans="2:22" s="77" customFormat="1" x14ac:dyDescent="0.2">
      <c r="B4418" s="128"/>
      <c r="E4418" s="78"/>
      <c r="F4418" s="166"/>
      <c r="G4418" s="78"/>
      <c r="H4418" s="161"/>
      <c r="I4418" s="161"/>
      <c r="J4418" s="161"/>
      <c r="K4418" s="78"/>
      <c r="L4418" s="78"/>
      <c r="M4418" s="78"/>
      <c r="N4418" s="78"/>
      <c r="O4418" s="78"/>
      <c r="P4418" s="6"/>
      <c r="Q4418" s="6"/>
      <c r="R4418" s="6"/>
      <c r="S4418" s="6"/>
      <c r="T4418" s="6"/>
      <c r="U4418" s="6"/>
      <c r="V4418" s="6"/>
    </row>
    <row r="4419" spans="2:22" s="77" customFormat="1" x14ac:dyDescent="0.2">
      <c r="B4419" s="128"/>
      <c r="E4419" s="78"/>
      <c r="F4419" s="166"/>
      <c r="G4419" s="78"/>
      <c r="H4419" s="161"/>
      <c r="I4419" s="161"/>
      <c r="J4419" s="161"/>
      <c r="K4419" s="78"/>
      <c r="L4419" s="78"/>
      <c r="M4419" s="78"/>
      <c r="N4419" s="78"/>
      <c r="O4419" s="78"/>
      <c r="P4419" s="6"/>
      <c r="Q4419" s="6"/>
      <c r="R4419" s="6"/>
      <c r="S4419" s="6"/>
      <c r="T4419" s="6"/>
      <c r="U4419" s="6"/>
      <c r="V4419" s="6"/>
    </row>
    <row r="4420" spans="2:22" s="77" customFormat="1" x14ac:dyDescent="0.2">
      <c r="B4420" s="128"/>
      <c r="E4420" s="78"/>
      <c r="F4420" s="166"/>
      <c r="G4420" s="78"/>
      <c r="H4420" s="161"/>
      <c r="I4420" s="161"/>
      <c r="J4420" s="161"/>
      <c r="K4420" s="78"/>
      <c r="L4420" s="78"/>
      <c r="M4420" s="78"/>
      <c r="N4420" s="78"/>
      <c r="O4420" s="78"/>
      <c r="P4420" s="6"/>
      <c r="Q4420" s="6"/>
      <c r="R4420" s="6"/>
      <c r="S4420" s="6"/>
      <c r="T4420" s="6"/>
      <c r="U4420" s="6"/>
      <c r="V4420" s="6"/>
    </row>
    <row r="4421" spans="2:22" s="77" customFormat="1" x14ac:dyDescent="0.2">
      <c r="B4421" s="128"/>
      <c r="E4421" s="78"/>
      <c r="F4421" s="166"/>
      <c r="G4421" s="78"/>
      <c r="H4421" s="161"/>
      <c r="I4421" s="161"/>
      <c r="J4421" s="161"/>
      <c r="K4421" s="78"/>
      <c r="L4421" s="78"/>
      <c r="M4421" s="78"/>
      <c r="N4421" s="78"/>
      <c r="O4421" s="78"/>
      <c r="P4421" s="6"/>
      <c r="Q4421" s="6"/>
      <c r="R4421" s="6"/>
      <c r="S4421" s="6"/>
      <c r="T4421" s="6"/>
      <c r="U4421" s="6"/>
      <c r="V4421" s="6"/>
    </row>
    <row r="4422" spans="2:22" s="77" customFormat="1" x14ac:dyDescent="0.2">
      <c r="B4422" s="128"/>
      <c r="E4422" s="78"/>
      <c r="F4422" s="166"/>
      <c r="G4422" s="78"/>
      <c r="H4422" s="161"/>
      <c r="I4422" s="161"/>
      <c r="J4422" s="161"/>
      <c r="K4422" s="78"/>
      <c r="L4422" s="78"/>
      <c r="M4422" s="78"/>
      <c r="N4422" s="78"/>
      <c r="O4422" s="78"/>
      <c r="P4422" s="6"/>
      <c r="Q4422" s="6"/>
      <c r="R4422" s="6"/>
      <c r="S4422" s="6"/>
      <c r="T4422" s="6"/>
      <c r="U4422" s="6"/>
      <c r="V4422" s="6"/>
    </row>
    <row r="4423" spans="2:22" s="77" customFormat="1" x14ac:dyDescent="0.2">
      <c r="B4423" s="128"/>
      <c r="E4423" s="78"/>
      <c r="F4423" s="166"/>
      <c r="G4423" s="78"/>
      <c r="H4423" s="161"/>
      <c r="I4423" s="161"/>
      <c r="J4423" s="161"/>
      <c r="K4423" s="78"/>
      <c r="L4423" s="78"/>
      <c r="M4423" s="78"/>
      <c r="N4423" s="78"/>
      <c r="O4423" s="78"/>
      <c r="P4423" s="6"/>
      <c r="Q4423" s="6"/>
      <c r="R4423" s="6"/>
      <c r="S4423" s="6"/>
      <c r="T4423" s="6"/>
      <c r="U4423" s="6"/>
      <c r="V4423" s="6"/>
    </row>
    <row r="4424" spans="2:22" s="77" customFormat="1" x14ac:dyDescent="0.2">
      <c r="B4424" s="128"/>
      <c r="E4424" s="78"/>
      <c r="F4424" s="166"/>
      <c r="G4424" s="78"/>
      <c r="H4424" s="161"/>
      <c r="I4424" s="161"/>
      <c r="J4424" s="161"/>
      <c r="K4424" s="78"/>
      <c r="L4424" s="78"/>
      <c r="M4424" s="78"/>
      <c r="N4424" s="78"/>
      <c r="O4424" s="78"/>
      <c r="P4424" s="6"/>
      <c r="Q4424" s="6"/>
      <c r="R4424" s="6"/>
      <c r="S4424" s="6"/>
      <c r="T4424" s="6"/>
      <c r="U4424" s="6"/>
      <c r="V4424" s="6"/>
    </row>
    <row r="4425" spans="2:22" s="77" customFormat="1" x14ac:dyDescent="0.2">
      <c r="B4425" s="128"/>
      <c r="E4425" s="78"/>
      <c r="F4425" s="166"/>
      <c r="G4425" s="78"/>
      <c r="H4425" s="161"/>
      <c r="I4425" s="161"/>
      <c r="J4425" s="161"/>
      <c r="K4425" s="78"/>
      <c r="L4425" s="78"/>
      <c r="M4425" s="78"/>
      <c r="N4425" s="78"/>
      <c r="O4425" s="78"/>
      <c r="P4425" s="6"/>
      <c r="Q4425" s="6"/>
      <c r="R4425" s="6"/>
      <c r="S4425" s="6"/>
      <c r="T4425" s="6"/>
      <c r="U4425" s="6"/>
      <c r="V4425" s="6"/>
    </row>
    <row r="4426" spans="2:22" s="77" customFormat="1" x14ac:dyDescent="0.2">
      <c r="B4426" s="128"/>
      <c r="E4426" s="78"/>
      <c r="F4426" s="166"/>
      <c r="G4426" s="78"/>
      <c r="H4426" s="161"/>
      <c r="I4426" s="161"/>
      <c r="J4426" s="161"/>
      <c r="K4426" s="78"/>
      <c r="L4426" s="78"/>
      <c r="M4426" s="78"/>
      <c r="N4426" s="78"/>
      <c r="O4426" s="78"/>
      <c r="P4426" s="6"/>
      <c r="Q4426" s="6"/>
      <c r="R4426" s="6"/>
      <c r="S4426" s="6"/>
      <c r="T4426" s="6"/>
      <c r="U4426" s="6"/>
      <c r="V4426" s="6"/>
    </row>
    <row r="4427" spans="2:22" s="77" customFormat="1" x14ac:dyDescent="0.2">
      <c r="B4427" s="128"/>
      <c r="E4427" s="78"/>
      <c r="F4427" s="166"/>
      <c r="G4427" s="78"/>
      <c r="H4427" s="161"/>
      <c r="I4427" s="161"/>
      <c r="J4427" s="161"/>
      <c r="K4427" s="78"/>
      <c r="L4427" s="78"/>
      <c r="M4427" s="78"/>
      <c r="N4427" s="78"/>
      <c r="O4427" s="78"/>
      <c r="P4427" s="6"/>
      <c r="Q4427" s="6"/>
      <c r="R4427" s="6"/>
      <c r="S4427" s="6"/>
      <c r="T4427" s="6"/>
      <c r="U4427" s="6"/>
      <c r="V4427" s="6"/>
    </row>
    <row r="4428" spans="2:22" s="77" customFormat="1" x14ac:dyDescent="0.2">
      <c r="B4428" s="128"/>
      <c r="E4428" s="78"/>
      <c r="F4428" s="166"/>
      <c r="G4428" s="78"/>
      <c r="H4428" s="161"/>
      <c r="I4428" s="161"/>
      <c r="J4428" s="161"/>
      <c r="K4428" s="78"/>
      <c r="L4428" s="78"/>
      <c r="M4428" s="78"/>
      <c r="N4428" s="78"/>
      <c r="O4428" s="78"/>
      <c r="P4428" s="6"/>
      <c r="Q4428" s="6"/>
      <c r="R4428" s="6"/>
      <c r="S4428" s="6"/>
      <c r="T4428" s="6"/>
      <c r="U4428" s="6"/>
      <c r="V4428" s="6"/>
    </row>
    <row r="4429" spans="2:22" s="77" customFormat="1" x14ac:dyDescent="0.2">
      <c r="B4429" s="128"/>
      <c r="E4429" s="78"/>
      <c r="F4429" s="166"/>
      <c r="G4429" s="78"/>
      <c r="H4429" s="161"/>
      <c r="I4429" s="161"/>
      <c r="J4429" s="161"/>
      <c r="K4429" s="78"/>
      <c r="L4429" s="78"/>
      <c r="M4429" s="78"/>
      <c r="N4429" s="78"/>
      <c r="O4429" s="78"/>
      <c r="P4429" s="6"/>
      <c r="Q4429" s="6"/>
      <c r="R4429" s="6"/>
      <c r="S4429" s="6"/>
      <c r="T4429" s="6"/>
      <c r="U4429" s="6"/>
      <c r="V4429" s="6"/>
    </row>
    <row r="4430" spans="2:22" s="77" customFormat="1" x14ac:dyDescent="0.2">
      <c r="B4430" s="128"/>
      <c r="E4430" s="78"/>
      <c r="F4430" s="166"/>
      <c r="G4430" s="78"/>
      <c r="H4430" s="161"/>
      <c r="I4430" s="161"/>
      <c r="J4430" s="161"/>
      <c r="K4430" s="78"/>
      <c r="L4430" s="78"/>
      <c r="M4430" s="78"/>
      <c r="N4430" s="78"/>
      <c r="O4430" s="78"/>
      <c r="P4430" s="6"/>
      <c r="Q4430" s="6"/>
      <c r="R4430" s="6"/>
      <c r="S4430" s="6"/>
      <c r="T4430" s="6"/>
      <c r="U4430" s="6"/>
      <c r="V4430" s="6"/>
    </row>
    <row r="4431" spans="2:22" s="77" customFormat="1" x14ac:dyDescent="0.2">
      <c r="B4431" s="128"/>
      <c r="E4431" s="78"/>
      <c r="F4431" s="166"/>
      <c r="G4431" s="78"/>
      <c r="H4431" s="161"/>
      <c r="I4431" s="161"/>
      <c r="J4431" s="161"/>
      <c r="K4431" s="78"/>
      <c r="L4431" s="78"/>
      <c r="M4431" s="78"/>
      <c r="N4431" s="78"/>
      <c r="O4431" s="78"/>
      <c r="P4431" s="6"/>
      <c r="Q4431" s="6"/>
      <c r="R4431" s="6"/>
      <c r="S4431" s="6"/>
      <c r="T4431" s="6"/>
      <c r="U4431" s="6"/>
      <c r="V4431" s="6"/>
    </row>
    <row r="4432" spans="2:22" s="77" customFormat="1" x14ac:dyDescent="0.2">
      <c r="B4432" s="128"/>
      <c r="E4432" s="78"/>
      <c r="F4432" s="166"/>
      <c r="G4432" s="78"/>
      <c r="H4432" s="161"/>
      <c r="I4432" s="161"/>
      <c r="J4432" s="161"/>
      <c r="K4432" s="78"/>
      <c r="L4432" s="78"/>
      <c r="M4432" s="78"/>
      <c r="N4432" s="78"/>
      <c r="O4432" s="78"/>
      <c r="P4432" s="6"/>
      <c r="Q4432" s="6"/>
      <c r="R4432" s="6"/>
      <c r="S4432" s="6"/>
      <c r="T4432" s="6"/>
      <c r="U4432" s="6"/>
      <c r="V4432" s="6"/>
    </row>
    <row r="4433" spans="2:22" s="77" customFormat="1" x14ac:dyDescent="0.2">
      <c r="B4433" s="128"/>
      <c r="E4433" s="78"/>
      <c r="F4433" s="166"/>
      <c r="G4433" s="78"/>
      <c r="H4433" s="161"/>
      <c r="I4433" s="161"/>
      <c r="J4433" s="161"/>
      <c r="K4433" s="78"/>
      <c r="L4433" s="78"/>
      <c r="M4433" s="78"/>
      <c r="N4433" s="78"/>
      <c r="O4433" s="78"/>
      <c r="P4433" s="6"/>
      <c r="Q4433" s="6"/>
      <c r="R4433" s="6"/>
      <c r="S4433" s="6"/>
      <c r="T4433" s="6"/>
      <c r="U4433" s="6"/>
      <c r="V4433" s="6"/>
    </row>
    <row r="4434" spans="2:22" s="77" customFormat="1" x14ac:dyDescent="0.2">
      <c r="B4434" s="128"/>
      <c r="E4434" s="78"/>
      <c r="F4434" s="166"/>
      <c r="G4434" s="78"/>
      <c r="H4434" s="161"/>
      <c r="I4434" s="161"/>
      <c r="J4434" s="161"/>
      <c r="K4434" s="78"/>
      <c r="L4434" s="78"/>
      <c r="M4434" s="78"/>
      <c r="N4434" s="78"/>
      <c r="O4434" s="78"/>
      <c r="P4434" s="6"/>
      <c r="Q4434" s="6"/>
      <c r="R4434" s="6"/>
      <c r="S4434" s="6"/>
      <c r="T4434" s="6"/>
      <c r="U4434" s="6"/>
      <c r="V4434" s="6"/>
    </row>
    <row r="4435" spans="2:22" s="77" customFormat="1" x14ac:dyDescent="0.2">
      <c r="B4435" s="128"/>
      <c r="E4435" s="78"/>
      <c r="F4435" s="166"/>
      <c r="G4435" s="78"/>
      <c r="H4435" s="161"/>
      <c r="I4435" s="161"/>
      <c r="J4435" s="161"/>
      <c r="K4435" s="78"/>
      <c r="L4435" s="78"/>
      <c r="M4435" s="78"/>
      <c r="N4435" s="78"/>
      <c r="O4435" s="78"/>
      <c r="P4435" s="6"/>
      <c r="Q4435" s="6"/>
      <c r="R4435" s="6"/>
      <c r="S4435" s="6"/>
      <c r="T4435" s="6"/>
      <c r="U4435" s="6"/>
      <c r="V4435" s="6"/>
    </row>
    <row r="4436" spans="2:22" s="77" customFormat="1" x14ac:dyDescent="0.2">
      <c r="B4436" s="128"/>
      <c r="E4436" s="78"/>
      <c r="F4436" s="166"/>
      <c r="G4436" s="78"/>
      <c r="H4436" s="161"/>
      <c r="I4436" s="161"/>
      <c r="J4436" s="161"/>
      <c r="K4436" s="78"/>
      <c r="L4436" s="78"/>
      <c r="M4436" s="78"/>
      <c r="N4436" s="78"/>
      <c r="O4436" s="78"/>
      <c r="P4436" s="6"/>
      <c r="Q4436" s="6"/>
      <c r="R4436" s="6"/>
      <c r="S4436" s="6"/>
      <c r="T4436" s="6"/>
      <c r="U4436" s="6"/>
      <c r="V4436" s="6"/>
    </row>
    <row r="4437" spans="2:22" s="77" customFormat="1" x14ac:dyDescent="0.2">
      <c r="B4437" s="128"/>
      <c r="E4437" s="78"/>
      <c r="F4437" s="166"/>
      <c r="G4437" s="78"/>
      <c r="H4437" s="161"/>
      <c r="I4437" s="161"/>
      <c r="J4437" s="161"/>
      <c r="K4437" s="78"/>
      <c r="L4437" s="78"/>
      <c r="M4437" s="78"/>
      <c r="N4437" s="78"/>
      <c r="O4437" s="78"/>
      <c r="P4437" s="6"/>
      <c r="Q4437" s="6"/>
      <c r="R4437" s="6"/>
      <c r="S4437" s="6"/>
      <c r="T4437" s="6"/>
      <c r="U4437" s="6"/>
      <c r="V4437" s="6"/>
    </row>
    <row r="4438" spans="2:22" s="77" customFormat="1" x14ac:dyDescent="0.2">
      <c r="B4438" s="128"/>
      <c r="E4438" s="78"/>
      <c r="F4438" s="166"/>
      <c r="G4438" s="78"/>
      <c r="H4438" s="161"/>
      <c r="I4438" s="161"/>
      <c r="J4438" s="161"/>
      <c r="K4438" s="78"/>
      <c r="L4438" s="78"/>
      <c r="M4438" s="78"/>
      <c r="N4438" s="78"/>
      <c r="O4438" s="78"/>
      <c r="P4438" s="6"/>
      <c r="Q4438" s="6"/>
      <c r="R4438" s="6"/>
      <c r="S4438" s="6"/>
      <c r="T4438" s="6"/>
      <c r="U4438" s="6"/>
      <c r="V4438" s="6"/>
    </row>
    <row r="4439" spans="2:22" s="77" customFormat="1" x14ac:dyDescent="0.2">
      <c r="B4439" s="128"/>
      <c r="E4439" s="78"/>
      <c r="F4439" s="166"/>
      <c r="G4439" s="78"/>
      <c r="H4439" s="161"/>
      <c r="I4439" s="161"/>
      <c r="J4439" s="161"/>
      <c r="K4439" s="78"/>
      <c r="L4439" s="78"/>
      <c r="M4439" s="78"/>
      <c r="N4439" s="78"/>
      <c r="O4439" s="78"/>
      <c r="P4439" s="6"/>
      <c r="Q4439" s="6"/>
      <c r="R4439" s="6"/>
      <c r="S4439" s="6"/>
      <c r="T4439" s="6"/>
      <c r="U4439" s="6"/>
      <c r="V4439" s="6"/>
    </row>
    <row r="4440" spans="2:22" s="77" customFormat="1" x14ac:dyDescent="0.2">
      <c r="B4440" s="128"/>
      <c r="E4440" s="78"/>
      <c r="F4440" s="166"/>
      <c r="G4440" s="78"/>
      <c r="H4440" s="161"/>
      <c r="I4440" s="161"/>
      <c r="J4440" s="161"/>
      <c r="K4440" s="78"/>
      <c r="L4440" s="78"/>
      <c r="M4440" s="78"/>
      <c r="N4440" s="78"/>
      <c r="O4440" s="78"/>
      <c r="P4440" s="6"/>
      <c r="Q4440" s="6"/>
      <c r="R4440" s="6"/>
      <c r="S4440" s="6"/>
      <c r="T4440" s="6"/>
      <c r="U4440" s="6"/>
      <c r="V4440" s="6"/>
    </row>
    <row r="4441" spans="2:22" s="77" customFormat="1" x14ac:dyDescent="0.2">
      <c r="B4441" s="128"/>
      <c r="E4441" s="78"/>
      <c r="F4441" s="166"/>
      <c r="G4441" s="78"/>
      <c r="H4441" s="161"/>
      <c r="I4441" s="161"/>
      <c r="J4441" s="161"/>
      <c r="K4441" s="78"/>
      <c r="L4441" s="78"/>
      <c r="M4441" s="78"/>
      <c r="N4441" s="78"/>
      <c r="O4441" s="78"/>
      <c r="P4441" s="6"/>
      <c r="Q4441" s="6"/>
      <c r="R4441" s="6"/>
      <c r="S4441" s="6"/>
      <c r="T4441" s="6"/>
      <c r="U4441" s="6"/>
      <c r="V4441" s="6"/>
    </row>
    <row r="4442" spans="2:22" s="77" customFormat="1" x14ac:dyDescent="0.2">
      <c r="B4442" s="128"/>
      <c r="E4442" s="78"/>
      <c r="F4442" s="166"/>
      <c r="G4442" s="78"/>
      <c r="H4442" s="161"/>
      <c r="I4442" s="161"/>
      <c r="J4442" s="161"/>
      <c r="K4442" s="78"/>
      <c r="L4442" s="78"/>
      <c r="M4442" s="78"/>
      <c r="N4442" s="78"/>
      <c r="O4442" s="78"/>
      <c r="P4442" s="6"/>
      <c r="Q4442" s="6"/>
      <c r="R4442" s="6"/>
      <c r="S4442" s="6"/>
      <c r="T4442" s="6"/>
      <c r="U4442" s="6"/>
      <c r="V4442" s="6"/>
    </row>
    <row r="4443" spans="2:22" s="77" customFormat="1" x14ac:dyDescent="0.2">
      <c r="B4443" s="128"/>
      <c r="E4443" s="78"/>
      <c r="F4443" s="166"/>
      <c r="G4443" s="78"/>
      <c r="H4443" s="161"/>
      <c r="I4443" s="161"/>
      <c r="J4443" s="161"/>
      <c r="K4443" s="78"/>
      <c r="L4443" s="78"/>
      <c r="M4443" s="78"/>
      <c r="N4443" s="78"/>
      <c r="O4443" s="78"/>
      <c r="P4443" s="6"/>
      <c r="Q4443" s="6"/>
      <c r="R4443" s="6"/>
      <c r="S4443" s="6"/>
      <c r="T4443" s="6"/>
      <c r="U4443" s="6"/>
      <c r="V4443" s="6"/>
    </row>
    <row r="4444" spans="2:22" s="77" customFormat="1" x14ac:dyDescent="0.2">
      <c r="B4444" s="128"/>
      <c r="E4444" s="78"/>
      <c r="F4444" s="166"/>
      <c r="G4444" s="78"/>
      <c r="H4444" s="161"/>
      <c r="I4444" s="161"/>
      <c r="J4444" s="161"/>
      <c r="K4444" s="78"/>
      <c r="L4444" s="78"/>
      <c r="M4444" s="78"/>
      <c r="N4444" s="78"/>
      <c r="O4444" s="78"/>
      <c r="P4444" s="6"/>
      <c r="Q4444" s="6"/>
      <c r="R4444" s="6"/>
      <c r="S4444" s="6"/>
      <c r="T4444" s="6"/>
      <c r="U4444" s="6"/>
      <c r="V4444" s="6"/>
    </row>
    <row r="4445" spans="2:22" s="77" customFormat="1" x14ac:dyDescent="0.2">
      <c r="B4445" s="128"/>
      <c r="E4445" s="78"/>
      <c r="F4445" s="166"/>
      <c r="G4445" s="78"/>
      <c r="H4445" s="161"/>
      <c r="I4445" s="161"/>
      <c r="J4445" s="161"/>
      <c r="K4445" s="78"/>
      <c r="L4445" s="78"/>
      <c r="M4445" s="78"/>
      <c r="N4445" s="78"/>
      <c r="O4445" s="78"/>
      <c r="P4445" s="6"/>
      <c r="Q4445" s="6"/>
      <c r="R4445" s="6"/>
      <c r="S4445" s="6"/>
      <c r="T4445" s="6"/>
      <c r="U4445" s="6"/>
      <c r="V4445" s="6"/>
    </row>
    <row r="4446" spans="2:22" s="77" customFormat="1" x14ac:dyDescent="0.2">
      <c r="B4446" s="128"/>
      <c r="E4446" s="78"/>
      <c r="F4446" s="166"/>
      <c r="G4446" s="78"/>
      <c r="H4446" s="161"/>
      <c r="I4446" s="161"/>
      <c r="J4446" s="161"/>
      <c r="K4446" s="78"/>
      <c r="L4446" s="78"/>
      <c r="M4446" s="78"/>
      <c r="N4446" s="78"/>
      <c r="O4446" s="78"/>
      <c r="P4446" s="6"/>
      <c r="Q4446" s="6"/>
      <c r="R4446" s="6"/>
      <c r="S4446" s="6"/>
      <c r="T4446" s="6"/>
      <c r="U4446" s="6"/>
      <c r="V4446" s="6"/>
    </row>
    <row r="4447" spans="2:22" s="77" customFormat="1" x14ac:dyDescent="0.2">
      <c r="B4447" s="128"/>
      <c r="E4447" s="78"/>
      <c r="F4447" s="166"/>
      <c r="G4447" s="78"/>
      <c r="H4447" s="161"/>
      <c r="I4447" s="161"/>
      <c r="J4447" s="161"/>
      <c r="K4447" s="78"/>
      <c r="L4447" s="78"/>
      <c r="M4447" s="78"/>
      <c r="N4447" s="78"/>
      <c r="O4447" s="78"/>
      <c r="P4447" s="6"/>
      <c r="Q4447" s="6"/>
      <c r="R4447" s="6"/>
      <c r="S4447" s="6"/>
      <c r="T4447" s="6"/>
      <c r="U4447" s="6"/>
      <c r="V4447" s="6"/>
    </row>
    <row r="4448" spans="2:22" s="77" customFormat="1" x14ac:dyDescent="0.2">
      <c r="B4448" s="128"/>
      <c r="E4448" s="78"/>
      <c r="F4448" s="166"/>
      <c r="G4448" s="78"/>
      <c r="H4448" s="161"/>
      <c r="I4448" s="161"/>
      <c r="J4448" s="161"/>
      <c r="K4448" s="78"/>
      <c r="L4448" s="78"/>
      <c r="M4448" s="78"/>
      <c r="N4448" s="78"/>
      <c r="O4448" s="78"/>
      <c r="P4448" s="6"/>
      <c r="Q4448" s="6"/>
      <c r="R4448" s="6"/>
      <c r="S4448" s="6"/>
      <c r="T4448" s="6"/>
      <c r="U4448" s="6"/>
      <c r="V4448" s="6"/>
    </row>
    <row r="4449" spans="2:22" s="77" customFormat="1" x14ac:dyDescent="0.2">
      <c r="B4449" s="128"/>
      <c r="E4449" s="78"/>
      <c r="F4449" s="166"/>
      <c r="G4449" s="78"/>
      <c r="H4449" s="161"/>
      <c r="I4449" s="161"/>
      <c r="J4449" s="161"/>
      <c r="K4449" s="78"/>
      <c r="L4449" s="78"/>
      <c r="M4449" s="78"/>
      <c r="N4449" s="78"/>
      <c r="O4449" s="78"/>
      <c r="P4449" s="6"/>
      <c r="Q4449" s="6"/>
      <c r="R4449" s="6"/>
      <c r="S4449" s="6"/>
      <c r="T4449" s="6"/>
      <c r="U4449" s="6"/>
      <c r="V4449" s="6"/>
    </row>
    <row r="4450" spans="2:22" s="77" customFormat="1" x14ac:dyDescent="0.2">
      <c r="B4450" s="128"/>
      <c r="E4450" s="78"/>
      <c r="F4450" s="166"/>
      <c r="G4450" s="78"/>
      <c r="H4450" s="161"/>
      <c r="I4450" s="161"/>
      <c r="J4450" s="161"/>
      <c r="K4450" s="78"/>
      <c r="L4450" s="78"/>
      <c r="M4450" s="78"/>
      <c r="N4450" s="78"/>
      <c r="O4450" s="78"/>
      <c r="P4450" s="6"/>
      <c r="Q4450" s="6"/>
      <c r="R4450" s="6"/>
      <c r="S4450" s="6"/>
      <c r="T4450" s="6"/>
      <c r="U4450" s="6"/>
      <c r="V4450" s="6"/>
    </row>
    <row r="4451" spans="2:22" s="77" customFormat="1" x14ac:dyDescent="0.2">
      <c r="B4451" s="128"/>
      <c r="E4451" s="78"/>
      <c r="F4451" s="166"/>
      <c r="G4451" s="78"/>
      <c r="H4451" s="161"/>
      <c r="I4451" s="161"/>
      <c r="J4451" s="161"/>
      <c r="K4451" s="78"/>
      <c r="L4451" s="78"/>
      <c r="M4451" s="78"/>
      <c r="N4451" s="78"/>
      <c r="O4451" s="78"/>
      <c r="P4451" s="6"/>
      <c r="Q4451" s="6"/>
      <c r="R4451" s="6"/>
      <c r="S4451" s="6"/>
      <c r="T4451" s="6"/>
      <c r="U4451" s="6"/>
      <c r="V4451" s="6"/>
    </row>
    <row r="4452" spans="2:22" s="77" customFormat="1" x14ac:dyDescent="0.2">
      <c r="B4452" s="128"/>
      <c r="E4452" s="78"/>
      <c r="F4452" s="166"/>
      <c r="G4452" s="78"/>
      <c r="H4452" s="161"/>
      <c r="I4452" s="161"/>
      <c r="J4452" s="161"/>
      <c r="K4452" s="78"/>
      <c r="L4452" s="78"/>
      <c r="M4452" s="78"/>
      <c r="N4452" s="78"/>
      <c r="O4452" s="78"/>
      <c r="P4452" s="6"/>
      <c r="Q4452" s="6"/>
      <c r="R4452" s="6"/>
      <c r="S4452" s="6"/>
      <c r="T4452" s="6"/>
      <c r="U4452" s="6"/>
      <c r="V4452" s="6"/>
    </row>
    <row r="4453" spans="2:22" s="77" customFormat="1" x14ac:dyDescent="0.2">
      <c r="B4453" s="128"/>
      <c r="E4453" s="78"/>
      <c r="F4453" s="166"/>
      <c r="G4453" s="78"/>
      <c r="H4453" s="161"/>
      <c r="I4453" s="161"/>
      <c r="J4453" s="161"/>
      <c r="K4453" s="78"/>
      <c r="L4453" s="78"/>
      <c r="M4453" s="78"/>
      <c r="N4453" s="78"/>
      <c r="O4453" s="78"/>
      <c r="P4453" s="6"/>
      <c r="Q4453" s="6"/>
      <c r="R4453" s="6"/>
      <c r="S4453" s="6"/>
      <c r="T4453" s="6"/>
      <c r="U4453" s="6"/>
      <c r="V4453" s="6"/>
    </row>
    <row r="4454" spans="2:22" s="77" customFormat="1" x14ac:dyDescent="0.2">
      <c r="B4454" s="128"/>
      <c r="E4454" s="78"/>
      <c r="F4454" s="166"/>
      <c r="G4454" s="78"/>
      <c r="H4454" s="161"/>
      <c r="I4454" s="161"/>
      <c r="J4454" s="161"/>
      <c r="K4454" s="78"/>
      <c r="L4454" s="78"/>
      <c r="M4454" s="78"/>
      <c r="N4454" s="78"/>
      <c r="O4454" s="78"/>
      <c r="P4454" s="6"/>
      <c r="Q4454" s="6"/>
      <c r="R4454" s="6"/>
      <c r="S4454" s="6"/>
      <c r="T4454" s="6"/>
      <c r="U4454" s="6"/>
      <c r="V4454" s="6"/>
    </row>
    <row r="4455" spans="2:22" s="77" customFormat="1" x14ac:dyDescent="0.2">
      <c r="B4455" s="128"/>
      <c r="E4455" s="78"/>
      <c r="F4455" s="166"/>
      <c r="G4455" s="78"/>
      <c r="H4455" s="161"/>
      <c r="I4455" s="161"/>
      <c r="J4455" s="161"/>
      <c r="K4455" s="78"/>
      <c r="L4455" s="78"/>
      <c r="M4455" s="78"/>
      <c r="N4455" s="78"/>
      <c r="O4455" s="78"/>
      <c r="P4455" s="6"/>
      <c r="Q4455" s="6"/>
      <c r="R4455" s="6"/>
      <c r="S4455" s="6"/>
      <c r="T4455" s="6"/>
      <c r="U4455" s="6"/>
      <c r="V4455" s="6"/>
    </row>
    <row r="4456" spans="2:22" s="77" customFormat="1" x14ac:dyDescent="0.2">
      <c r="B4456" s="128"/>
      <c r="E4456" s="78"/>
      <c r="F4456" s="166"/>
      <c r="G4456" s="78"/>
      <c r="H4456" s="161"/>
      <c r="I4456" s="161"/>
      <c r="J4456" s="161"/>
      <c r="K4456" s="78"/>
      <c r="L4456" s="78"/>
      <c r="M4456" s="78"/>
      <c r="N4456" s="78"/>
      <c r="O4456" s="78"/>
      <c r="P4456" s="6"/>
      <c r="Q4456" s="6"/>
      <c r="R4456" s="6"/>
      <c r="S4456" s="6"/>
      <c r="T4456" s="6"/>
      <c r="U4456" s="6"/>
      <c r="V4456" s="6"/>
    </row>
    <row r="4457" spans="2:22" s="77" customFormat="1" x14ac:dyDescent="0.2">
      <c r="B4457" s="128"/>
      <c r="E4457" s="78"/>
      <c r="F4457" s="166"/>
      <c r="G4457" s="78"/>
      <c r="H4457" s="161"/>
      <c r="I4457" s="161"/>
      <c r="J4457" s="161"/>
      <c r="K4457" s="78"/>
      <c r="L4457" s="78"/>
      <c r="M4457" s="78"/>
      <c r="N4457" s="78"/>
      <c r="O4457" s="78"/>
      <c r="P4457" s="6"/>
      <c r="Q4457" s="6"/>
      <c r="R4457" s="6"/>
      <c r="S4457" s="6"/>
      <c r="T4457" s="6"/>
      <c r="U4457" s="6"/>
      <c r="V4457" s="6"/>
    </row>
    <row r="4458" spans="2:22" s="77" customFormat="1" x14ac:dyDescent="0.2">
      <c r="B4458" s="128"/>
      <c r="E4458" s="78"/>
      <c r="F4458" s="166"/>
      <c r="G4458" s="78"/>
      <c r="H4458" s="161"/>
      <c r="I4458" s="161"/>
      <c r="J4458" s="161"/>
      <c r="K4458" s="78"/>
      <c r="L4458" s="78"/>
      <c r="M4458" s="78"/>
      <c r="N4458" s="78"/>
      <c r="O4458" s="78"/>
      <c r="P4458" s="6"/>
      <c r="Q4458" s="6"/>
      <c r="R4458" s="6"/>
      <c r="S4458" s="6"/>
      <c r="T4458" s="6"/>
      <c r="U4458" s="6"/>
      <c r="V4458" s="6"/>
    </row>
    <row r="4459" spans="2:22" s="77" customFormat="1" x14ac:dyDescent="0.2">
      <c r="B4459" s="128"/>
      <c r="E4459" s="78"/>
      <c r="F4459" s="166"/>
      <c r="G4459" s="78"/>
      <c r="H4459" s="161"/>
      <c r="I4459" s="161"/>
      <c r="J4459" s="161"/>
      <c r="K4459" s="78"/>
      <c r="L4459" s="78"/>
      <c r="M4459" s="78"/>
      <c r="N4459" s="78"/>
      <c r="O4459" s="78"/>
      <c r="P4459" s="6"/>
      <c r="Q4459" s="6"/>
      <c r="R4459" s="6"/>
      <c r="S4459" s="6"/>
      <c r="T4459" s="6"/>
      <c r="U4459" s="6"/>
      <c r="V4459" s="6"/>
    </row>
    <row r="4460" spans="2:22" s="77" customFormat="1" x14ac:dyDescent="0.2">
      <c r="B4460" s="128"/>
      <c r="E4460" s="78"/>
      <c r="F4460" s="166"/>
      <c r="G4460" s="78"/>
      <c r="H4460" s="161"/>
      <c r="I4460" s="161"/>
      <c r="J4460" s="161"/>
      <c r="K4460" s="78"/>
      <c r="L4460" s="78"/>
      <c r="M4460" s="78"/>
      <c r="N4460" s="78"/>
      <c r="O4460" s="78"/>
      <c r="P4460" s="6"/>
      <c r="Q4460" s="6"/>
      <c r="R4460" s="6"/>
      <c r="S4460" s="6"/>
      <c r="T4460" s="6"/>
      <c r="U4460" s="6"/>
      <c r="V4460" s="6"/>
    </row>
    <row r="4461" spans="2:22" s="77" customFormat="1" x14ac:dyDescent="0.2">
      <c r="B4461" s="128"/>
      <c r="E4461" s="78"/>
      <c r="F4461" s="166"/>
      <c r="G4461" s="78"/>
      <c r="H4461" s="161"/>
      <c r="I4461" s="161"/>
      <c r="J4461" s="161"/>
      <c r="K4461" s="78"/>
      <c r="L4461" s="78"/>
      <c r="M4461" s="78"/>
      <c r="N4461" s="78"/>
      <c r="O4461" s="78"/>
      <c r="P4461" s="6"/>
      <c r="Q4461" s="6"/>
      <c r="R4461" s="6"/>
      <c r="S4461" s="6"/>
      <c r="T4461" s="6"/>
      <c r="U4461" s="6"/>
      <c r="V4461" s="6"/>
    </row>
    <row r="4462" spans="2:22" s="77" customFormat="1" x14ac:dyDescent="0.2">
      <c r="B4462" s="128"/>
      <c r="E4462" s="78"/>
      <c r="F4462" s="166"/>
      <c r="G4462" s="78"/>
      <c r="H4462" s="161"/>
      <c r="I4462" s="161"/>
      <c r="J4462" s="161"/>
      <c r="K4462" s="78"/>
      <c r="L4462" s="78"/>
      <c r="M4462" s="78"/>
      <c r="N4462" s="78"/>
      <c r="O4462" s="78"/>
      <c r="P4462" s="6"/>
      <c r="Q4462" s="6"/>
      <c r="R4462" s="6"/>
      <c r="S4462" s="6"/>
      <c r="T4462" s="6"/>
      <c r="U4462" s="6"/>
      <c r="V4462" s="6"/>
    </row>
    <row r="4463" spans="2:22" s="77" customFormat="1" x14ac:dyDescent="0.2">
      <c r="B4463" s="128"/>
      <c r="E4463" s="78"/>
      <c r="F4463" s="166"/>
      <c r="G4463" s="78"/>
      <c r="H4463" s="161"/>
      <c r="I4463" s="161"/>
      <c r="J4463" s="161"/>
      <c r="K4463" s="78"/>
      <c r="L4463" s="78"/>
      <c r="M4463" s="78"/>
      <c r="N4463" s="78"/>
      <c r="O4463" s="78"/>
      <c r="P4463" s="6"/>
      <c r="Q4463" s="6"/>
      <c r="R4463" s="6"/>
      <c r="S4463" s="6"/>
      <c r="T4463" s="6"/>
      <c r="U4463" s="6"/>
      <c r="V4463" s="6"/>
    </row>
    <row r="4464" spans="2:22" s="77" customFormat="1" x14ac:dyDescent="0.2">
      <c r="B4464" s="128"/>
      <c r="E4464" s="78"/>
      <c r="F4464" s="166"/>
      <c r="G4464" s="78"/>
      <c r="H4464" s="161"/>
      <c r="I4464" s="161"/>
      <c r="J4464" s="161"/>
      <c r="K4464" s="78"/>
      <c r="L4464" s="78"/>
      <c r="M4464" s="78"/>
      <c r="N4464" s="78"/>
      <c r="O4464" s="78"/>
      <c r="P4464" s="6"/>
      <c r="Q4464" s="6"/>
      <c r="R4464" s="6"/>
      <c r="S4464" s="6"/>
      <c r="T4464" s="6"/>
      <c r="U4464" s="6"/>
      <c r="V4464" s="6"/>
    </row>
    <row r="4465" spans="2:22" s="77" customFormat="1" x14ac:dyDescent="0.2">
      <c r="B4465" s="128"/>
      <c r="E4465" s="78"/>
      <c r="F4465" s="166"/>
      <c r="G4465" s="78"/>
      <c r="H4465" s="161"/>
      <c r="I4465" s="161"/>
      <c r="J4465" s="161"/>
      <c r="K4465" s="78"/>
      <c r="L4465" s="78"/>
      <c r="M4465" s="78"/>
      <c r="N4465" s="78"/>
      <c r="O4465" s="78"/>
      <c r="P4465" s="6"/>
      <c r="Q4465" s="6"/>
      <c r="R4465" s="6"/>
      <c r="S4465" s="6"/>
      <c r="T4465" s="6"/>
      <c r="U4465" s="6"/>
      <c r="V4465" s="6"/>
    </row>
    <row r="4466" spans="2:22" s="77" customFormat="1" x14ac:dyDescent="0.2">
      <c r="B4466" s="128"/>
      <c r="E4466" s="78"/>
      <c r="F4466" s="166"/>
      <c r="G4466" s="78"/>
      <c r="H4466" s="161"/>
      <c r="I4466" s="161"/>
      <c r="J4466" s="161"/>
      <c r="K4466" s="78"/>
      <c r="L4466" s="78"/>
      <c r="M4466" s="78"/>
      <c r="N4466" s="78"/>
      <c r="O4466" s="78"/>
      <c r="P4466" s="6"/>
      <c r="Q4466" s="6"/>
      <c r="R4466" s="6"/>
      <c r="S4466" s="6"/>
      <c r="T4466" s="6"/>
      <c r="U4466" s="6"/>
      <c r="V4466" s="6"/>
    </row>
    <row r="4467" spans="2:22" s="77" customFormat="1" x14ac:dyDescent="0.2">
      <c r="B4467" s="128"/>
      <c r="E4467" s="78"/>
      <c r="F4467" s="166"/>
      <c r="G4467" s="78"/>
      <c r="H4467" s="161"/>
      <c r="I4467" s="161"/>
      <c r="J4467" s="161"/>
      <c r="K4467" s="78"/>
      <c r="L4467" s="78"/>
      <c r="M4467" s="78"/>
      <c r="N4467" s="78"/>
      <c r="O4467" s="78"/>
      <c r="P4467" s="6"/>
      <c r="Q4467" s="6"/>
      <c r="R4467" s="6"/>
      <c r="S4467" s="6"/>
      <c r="T4467" s="6"/>
      <c r="U4467" s="6"/>
      <c r="V4467" s="6"/>
    </row>
    <row r="4468" spans="2:22" s="77" customFormat="1" x14ac:dyDescent="0.2">
      <c r="B4468" s="128"/>
      <c r="E4468" s="78"/>
      <c r="F4468" s="166"/>
      <c r="G4468" s="78"/>
      <c r="H4468" s="161"/>
      <c r="I4468" s="161"/>
      <c r="J4468" s="161"/>
      <c r="K4468" s="78"/>
      <c r="L4468" s="78"/>
      <c r="M4468" s="78"/>
      <c r="N4468" s="78"/>
      <c r="O4468" s="78"/>
      <c r="P4468" s="6"/>
      <c r="Q4468" s="6"/>
      <c r="R4468" s="6"/>
      <c r="S4468" s="6"/>
      <c r="T4468" s="6"/>
      <c r="U4468" s="6"/>
      <c r="V4468" s="6"/>
    </row>
    <row r="4469" spans="2:22" s="77" customFormat="1" x14ac:dyDescent="0.2">
      <c r="B4469" s="128"/>
      <c r="E4469" s="78"/>
      <c r="F4469" s="166"/>
      <c r="G4469" s="78"/>
      <c r="H4469" s="161"/>
      <c r="I4469" s="161"/>
      <c r="J4469" s="161"/>
      <c r="K4469" s="78"/>
      <c r="L4469" s="78"/>
      <c r="M4469" s="78"/>
      <c r="N4469" s="78"/>
      <c r="O4469" s="78"/>
      <c r="P4469" s="6"/>
      <c r="Q4469" s="6"/>
      <c r="R4469" s="6"/>
      <c r="S4469" s="6"/>
      <c r="T4469" s="6"/>
      <c r="U4469" s="6"/>
      <c r="V4469" s="6"/>
    </row>
    <row r="4470" spans="2:22" s="77" customFormat="1" x14ac:dyDescent="0.2">
      <c r="B4470" s="128"/>
      <c r="E4470" s="78"/>
      <c r="F4470" s="166"/>
      <c r="G4470" s="78"/>
      <c r="H4470" s="161"/>
      <c r="I4470" s="161"/>
      <c r="J4470" s="161"/>
      <c r="K4470" s="78"/>
      <c r="L4470" s="78"/>
      <c r="M4470" s="78"/>
      <c r="N4470" s="78"/>
      <c r="O4470" s="78"/>
      <c r="P4470" s="6"/>
      <c r="Q4470" s="6"/>
      <c r="R4470" s="6"/>
      <c r="S4470" s="6"/>
      <c r="T4470" s="6"/>
      <c r="U4470" s="6"/>
      <c r="V4470" s="6"/>
    </row>
    <row r="4471" spans="2:22" s="77" customFormat="1" x14ac:dyDescent="0.2">
      <c r="B4471" s="128"/>
      <c r="E4471" s="78"/>
      <c r="F4471" s="166"/>
      <c r="G4471" s="78"/>
      <c r="H4471" s="161"/>
      <c r="I4471" s="161"/>
      <c r="J4471" s="161"/>
      <c r="K4471" s="78"/>
      <c r="L4471" s="78"/>
      <c r="M4471" s="78"/>
      <c r="N4471" s="78"/>
      <c r="O4471" s="78"/>
      <c r="P4471" s="6"/>
      <c r="Q4471" s="6"/>
      <c r="R4471" s="6"/>
      <c r="S4471" s="6"/>
      <c r="T4471" s="6"/>
      <c r="U4471" s="6"/>
      <c r="V4471" s="6"/>
    </row>
    <row r="4472" spans="2:22" s="77" customFormat="1" x14ac:dyDescent="0.2">
      <c r="B4472" s="128"/>
      <c r="E4472" s="78"/>
      <c r="F4472" s="166"/>
      <c r="G4472" s="78"/>
      <c r="H4472" s="161"/>
      <c r="I4472" s="161"/>
      <c r="J4472" s="161"/>
      <c r="K4472" s="78"/>
      <c r="L4472" s="78"/>
      <c r="M4472" s="78"/>
      <c r="N4472" s="78"/>
      <c r="O4472" s="78"/>
      <c r="P4472" s="6"/>
      <c r="Q4472" s="6"/>
      <c r="R4472" s="6"/>
      <c r="S4472" s="6"/>
      <c r="T4472" s="6"/>
      <c r="U4472" s="6"/>
      <c r="V4472" s="6"/>
    </row>
    <row r="4473" spans="2:22" s="77" customFormat="1" x14ac:dyDescent="0.2">
      <c r="B4473" s="128"/>
      <c r="E4473" s="78"/>
      <c r="F4473" s="166"/>
      <c r="G4473" s="78"/>
      <c r="H4473" s="161"/>
      <c r="I4473" s="161"/>
      <c r="J4473" s="161"/>
      <c r="K4473" s="78"/>
      <c r="L4473" s="78"/>
      <c r="M4473" s="78"/>
      <c r="N4473" s="78"/>
      <c r="O4473" s="78"/>
      <c r="P4473" s="6"/>
      <c r="Q4473" s="6"/>
      <c r="R4473" s="6"/>
      <c r="S4473" s="6"/>
      <c r="T4473" s="6"/>
      <c r="U4473" s="6"/>
      <c r="V4473" s="6"/>
    </row>
    <row r="4474" spans="2:22" s="77" customFormat="1" x14ac:dyDescent="0.2">
      <c r="B4474" s="128"/>
      <c r="E4474" s="78"/>
      <c r="F4474" s="166"/>
      <c r="G4474" s="78"/>
      <c r="H4474" s="161"/>
      <c r="I4474" s="161"/>
      <c r="J4474" s="161"/>
      <c r="K4474" s="78"/>
      <c r="L4474" s="78"/>
      <c r="M4474" s="78"/>
      <c r="N4474" s="78"/>
      <c r="O4474" s="78"/>
      <c r="P4474" s="6"/>
      <c r="Q4474" s="6"/>
      <c r="R4474" s="6"/>
      <c r="S4474" s="6"/>
      <c r="T4474" s="6"/>
      <c r="U4474" s="6"/>
      <c r="V4474" s="6"/>
    </row>
    <row r="4475" spans="2:22" s="77" customFormat="1" x14ac:dyDescent="0.2">
      <c r="B4475" s="128"/>
      <c r="E4475" s="78"/>
      <c r="F4475" s="166"/>
      <c r="G4475" s="78"/>
      <c r="H4475" s="161"/>
      <c r="I4475" s="161"/>
      <c r="J4475" s="161"/>
      <c r="K4475" s="78"/>
      <c r="L4475" s="78"/>
      <c r="M4475" s="78"/>
      <c r="N4475" s="78"/>
      <c r="O4475" s="78"/>
      <c r="P4475" s="6"/>
      <c r="Q4475" s="6"/>
      <c r="R4475" s="6"/>
      <c r="S4475" s="6"/>
      <c r="T4475" s="6"/>
      <c r="U4475" s="6"/>
      <c r="V4475" s="6"/>
    </row>
    <row r="4476" spans="2:22" s="77" customFormat="1" x14ac:dyDescent="0.2">
      <c r="B4476" s="128"/>
      <c r="E4476" s="78"/>
      <c r="F4476" s="166"/>
      <c r="G4476" s="78"/>
      <c r="H4476" s="161"/>
      <c r="I4476" s="161"/>
      <c r="J4476" s="161"/>
      <c r="K4476" s="78"/>
      <c r="L4476" s="78"/>
      <c r="M4476" s="78"/>
      <c r="N4476" s="78"/>
      <c r="O4476" s="78"/>
      <c r="P4476" s="6"/>
      <c r="Q4476" s="6"/>
      <c r="R4476" s="6"/>
      <c r="S4476" s="6"/>
      <c r="T4476" s="6"/>
      <c r="U4476" s="6"/>
      <c r="V4476" s="6"/>
    </row>
    <row r="4477" spans="2:22" s="77" customFormat="1" x14ac:dyDescent="0.2">
      <c r="B4477" s="128"/>
      <c r="E4477" s="78"/>
      <c r="F4477" s="166"/>
      <c r="G4477" s="78"/>
      <c r="H4477" s="161"/>
      <c r="I4477" s="161"/>
      <c r="J4477" s="161"/>
      <c r="K4477" s="78"/>
      <c r="L4477" s="78"/>
      <c r="M4477" s="78"/>
      <c r="N4477" s="78"/>
      <c r="O4477" s="78"/>
      <c r="P4477" s="6"/>
      <c r="Q4477" s="6"/>
      <c r="R4477" s="6"/>
      <c r="S4477" s="6"/>
      <c r="T4477" s="6"/>
      <c r="U4477" s="6"/>
      <c r="V4477" s="6"/>
    </row>
    <row r="4478" spans="2:22" s="77" customFormat="1" x14ac:dyDescent="0.2">
      <c r="B4478" s="128"/>
      <c r="E4478" s="78"/>
      <c r="F4478" s="166"/>
      <c r="G4478" s="78"/>
      <c r="H4478" s="161"/>
      <c r="I4478" s="161"/>
      <c r="J4478" s="161"/>
      <c r="K4478" s="78"/>
      <c r="L4478" s="78"/>
      <c r="M4478" s="78"/>
      <c r="N4478" s="78"/>
      <c r="O4478" s="78"/>
      <c r="P4478" s="6"/>
      <c r="Q4478" s="6"/>
      <c r="R4478" s="6"/>
      <c r="S4478" s="6"/>
      <c r="T4478" s="6"/>
      <c r="U4478" s="6"/>
      <c r="V4478" s="6"/>
    </row>
    <row r="4479" spans="2:22" s="77" customFormat="1" x14ac:dyDescent="0.2">
      <c r="B4479" s="128"/>
      <c r="E4479" s="78"/>
      <c r="F4479" s="166"/>
      <c r="G4479" s="78"/>
      <c r="H4479" s="161"/>
      <c r="I4479" s="161"/>
      <c r="J4479" s="161"/>
      <c r="K4479" s="78"/>
      <c r="L4479" s="78"/>
      <c r="M4479" s="78"/>
      <c r="N4479" s="78"/>
      <c r="O4479" s="78"/>
      <c r="P4479" s="6"/>
      <c r="Q4479" s="6"/>
      <c r="R4479" s="6"/>
      <c r="S4479" s="6"/>
      <c r="T4479" s="6"/>
      <c r="U4479" s="6"/>
      <c r="V4479" s="6"/>
    </row>
    <row r="4480" spans="2:22" s="77" customFormat="1" x14ac:dyDescent="0.2">
      <c r="B4480" s="128"/>
      <c r="E4480" s="78"/>
      <c r="F4480" s="166"/>
      <c r="G4480" s="78"/>
      <c r="H4480" s="161"/>
      <c r="I4480" s="161"/>
      <c r="J4480" s="161"/>
      <c r="K4480" s="78"/>
      <c r="L4480" s="78"/>
      <c r="M4480" s="78"/>
      <c r="N4480" s="78"/>
      <c r="O4480" s="78"/>
      <c r="P4480" s="6"/>
      <c r="Q4480" s="6"/>
      <c r="R4480" s="6"/>
      <c r="S4480" s="6"/>
      <c r="T4480" s="6"/>
      <c r="U4480" s="6"/>
      <c r="V4480" s="6"/>
    </row>
    <row r="4481" spans="2:22" s="77" customFormat="1" x14ac:dyDescent="0.2">
      <c r="B4481" s="128"/>
      <c r="E4481" s="78"/>
      <c r="F4481" s="166"/>
      <c r="G4481" s="78"/>
      <c r="H4481" s="161"/>
      <c r="I4481" s="161"/>
      <c r="J4481" s="161"/>
      <c r="K4481" s="78"/>
      <c r="L4481" s="78"/>
      <c r="M4481" s="78"/>
      <c r="N4481" s="78"/>
      <c r="O4481" s="78"/>
      <c r="P4481" s="6"/>
      <c r="Q4481" s="6"/>
      <c r="R4481" s="6"/>
      <c r="S4481" s="6"/>
      <c r="T4481" s="6"/>
      <c r="U4481" s="6"/>
      <c r="V4481" s="6"/>
    </row>
    <row r="4482" spans="2:22" s="77" customFormat="1" x14ac:dyDescent="0.2">
      <c r="B4482" s="128"/>
      <c r="E4482" s="78"/>
      <c r="F4482" s="166"/>
      <c r="G4482" s="78"/>
      <c r="H4482" s="161"/>
      <c r="I4482" s="161"/>
      <c r="J4482" s="161"/>
      <c r="K4482" s="78"/>
      <c r="L4482" s="78"/>
      <c r="M4482" s="78"/>
      <c r="N4482" s="78"/>
      <c r="O4482" s="78"/>
      <c r="P4482" s="6"/>
      <c r="Q4482" s="6"/>
      <c r="R4482" s="6"/>
      <c r="S4482" s="6"/>
      <c r="T4482" s="6"/>
      <c r="U4482" s="6"/>
      <c r="V4482" s="6"/>
    </row>
    <row r="4483" spans="2:22" s="77" customFormat="1" x14ac:dyDescent="0.2">
      <c r="B4483" s="128"/>
      <c r="E4483" s="78"/>
      <c r="F4483" s="166"/>
      <c r="G4483" s="78"/>
      <c r="H4483" s="161"/>
      <c r="I4483" s="161"/>
      <c r="J4483" s="161"/>
      <c r="K4483" s="78"/>
      <c r="L4483" s="78"/>
      <c r="M4483" s="78"/>
      <c r="N4483" s="78"/>
      <c r="O4483" s="78"/>
      <c r="P4483" s="6"/>
      <c r="Q4483" s="6"/>
      <c r="R4483" s="6"/>
      <c r="S4483" s="6"/>
      <c r="T4483" s="6"/>
      <c r="U4483" s="6"/>
      <c r="V4483" s="6"/>
    </row>
    <row r="4484" spans="2:22" s="77" customFormat="1" x14ac:dyDescent="0.2">
      <c r="B4484" s="128"/>
      <c r="E4484" s="78"/>
      <c r="F4484" s="166"/>
      <c r="G4484" s="78"/>
      <c r="H4484" s="161"/>
      <c r="I4484" s="161"/>
      <c r="J4484" s="161"/>
      <c r="K4484" s="78"/>
      <c r="L4484" s="78"/>
      <c r="M4484" s="78"/>
      <c r="N4484" s="78"/>
      <c r="O4484" s="78"/>
      <c r="P4484" s="6"/>
      <c r="Q4484" s="6"/>
      <c r="R4484" s="6"/>
      <c r="S4484" s="6"/>
      <c r="T4484" s="6"/>
      <c r="U4484" s="6"/>
      <c r="V4484" s="6"/>
    </row>
    <row r="4485" spans="2:22" s="77" customFormat="1" x14ac:dyDescent="0.2">
      <c r="B4485" s="128"/>
      <c r="E4485" s="78"/>
      <c r="F4485" s="166"/>
      <c r="G4485" s="78"/>
      <c r="H4485" s="161"/>
      <c r="I4485" s="161"/>
      <c r="J4485" s="161"/>
      <c r="K4485" s="78"/>
      <c r="L4485" s="78"/>
      <c r="M4485" s="78"/>
      <c r="N4485" s="78"/>
      <c r="O4485" s="78"/>
      <c r="P4485" s="6"/>
      <c r="Q4485" s="6"/>
      <c r="R4485" s="6"/>
      <c r="S4485" s="6"/>
      <c r="T4485" s="6"/>
      <c r="U4485" s="6"/>
      <c r="V4485" s="6"/>
    </row>
    <row r="4486" spans="2:22" s="77" customFormat="1" x14ac:dyDescent="0.2">
      <c r="B4486" s="128"/>
      <c r="E4486" s="78"/>
      <c r="F4486" s="166"/>
      <c r="G4486" s="78"/>
      <c r="H4486" s="161"/>
      <c r="I4486" s="161"/>
      <c r="J4486" s="161"/>
      <c r="K4486" s="78"/>
      <c r="L4486" s="78"/>
      <c r="M4486" s="78"/>
      <c r="N4486" s="78"/>
      <c r="O4486" s="78"/>
      <c r="P4486" s="6"/>
      <c r="Q4486" s="6"/>
      <c r="R4486" s="6"/>
      <c r="S4486" s="6"/>
      <c r="T4486" s="6"/>
      <c r="U4486" s="6"/>
      <c r="V4486" s="6"/>
    </row>
    <row r="4487" spans="2:22" s="77" customFormat="1" x14ac:dyDescent="0.2">
      <c r="B4487" s="128"/>
      <c r="E4487" s="78"/>
      <c r="F4487" s="166"/>
      <c r="G4487" s="78"/>
      <c r="H4487" s="161"/>
      <c r="I4487" s="161"/>
      <c r="J4487" s="161"/>
      <c r="K4487" s="78"/>
      <c r="L4487" s="78"/>
      <c r="M4487" s="78"/>
      <c r="N4487" s="78"/>
      <c r="O4487" s="78"/>
      <c r="P4487" s="6"/>
      <c r="Q4487" s="6"/>
      <c r="R4487" s="6"/>
      <c r="S4487" s="6"/>
      <c r="T4487" s="6"/>
      <c r="U4487" s="6"/>
      <c r="V4487" s="6"/>
    </row>
    <row r="4488" spans="2:22" s="77" customFormat="1" x14ac:dyDescent="0.2">
      <c r="B4488" s="128"/>
      <c r="E4488" s="78"/>
      <c r="F4488" s="166"/>
      <c r="G4488" s="78"/>
      <c r="H4488" s="161"/>
      <c r="I4488" s="161"/>
      <c r="J4488" s="161"/>
      <c r="K4488" s="78"/>
      <c r="L4488" s="78"/>
      <c r="M4488" s="78"/>
      <c r="N4488" s="78"/>
      <c r="O4488" s="78"/>
      <c r="P4488" s="6"/>
      <c r="Q4488" s="6"/>
      <c r="R4488" s="6"/>
      <c r="S4488" s="6"/>
      <c r="T4488" s="6"/>
      <c r="U4488" s="6"/>
      <c r="V4488" s="6"/>
    </row>
    <row r="4489" spans="2:22" s="77" customFormat="1" x14ac:dyDescent="0.2">
      <c r="B4489" s="128"/>
      <c r="E4489" s="78"/>
      <c r="F4489" s="166"/>
      <c r="G4489" s="78"/>
      <c r="H4489" s="161"/>
      <c r="I4489" s="161"/>
      <c r="J4489" s="161"/>
      <c r="K4489" s="78"/>
      <c r="L4489" s="78"/>
      <c r="M4489" s="78"/>
      <c r="N4489" s="78"/>
      <c r="O4489" s="78"/>
      <c r="P4489" s="6"/>
      <c r="Q4489" s="6"/>
      <c r="R4489" s="6"/>
      <c r="S4489" s="6"/>
      <c r="T4489" s="6"/>
      <c r="U4489" s="6"/>
      <c r="V4489" s="6"/>
    </row>
    <row r="4490" spans="2:22" s="77" customFormat="1" x14ac:dyDescent="0.2">
      <c r="B4490" s="128"/>
      <c r="E4490" s="78"/>
      <c r="F4490" s="166"/>
      <c r="G4490" s="78"/>
      <c r="H4490" s="161"/>
      <c r="I4490" s="161"/>
      <c r="J4490" s="161"/>
      <c r="K4490" s="78"/>
      <c r="L4490" s="78"/>
      <c r="M4490" s="78"/>
      <c r="N4490" s="78"/>
      <c r="O4490" s="78"/>
      <c r="P4490" s="6"/>
      <c r="Q4490" s="6"/>
      <c r="R4490" s="6"/>
      <c r="S4490" s="6"/>
      <c r="T4490" s="6"/>
      <c r="U4490" s="6"/>
      <c r="V4490" s="6"/>
    </row>
    <row r="4491" spans="2:22" s="77" customFormat="1" x14ac:dyDescent="0.2">
      <c r="B4491" s="128"/>
      <c r="E4491" s="78"/>
      <c r="F4491" s="166"/>
      <c r="G4491" s="78"/>
      <c r="H4491" s="161"/>
      <c r="I4491" s="161"/>
      <c r="J4491" s="161"/>
      <c r="K4491" s="78"/>
      <c r="L4491" s="78"/>
      <c r="M4491" s="78"/>
      <c r="N4491" s="78"/>
      <c r="O4491" s="78"/>
      <c r="P4491" s="6"/>
      <c r="Q4491" s="6"/>
      <c r="R4491" s="6"/>
      <c r="S4491" s="6"/>
      <c r="T4491" s="6"/>
      <c r="U4491" s="6"/>
      <c r="V4491" s="6"/>
    </row>
    <row r="4492" spans="2:22" s="77" customFormat="1" x14ac:dyDescent="0.2">
      <c r="B4492" s="128"/>
      <c r="E4492" s="78"/>
      <c r="F4492" s="166"/>
      <c r="G4492" s="78"/>
      <c r="H4492" s="161"/>
      <c r="I4492" s="161"/>
      <c r="J4492" s="161"/>
      <c r="K4492" s="78"/>
      <c r="L4492" s="78"/>
      <c r="M4492" s="78"/>
      <c r="N4492" s="78"/>
      <c r="O4492" s="78"/>
      <c r="P4492" s="6"/>
      <c r="Q4492" s="6"/>
      <c r="R4492" s="6"/>
      <c r="S4492" s="6"/>
      <c r="T4492" s="6"/>
      <c r="U4492" s="6"/>
      <c r="V4492" s="6"/>
    </row>
    <row r="4493" spans="2:22" s="77" customFormat="1" x14ac:dyDescent="0.2">
      <c r="B4493" s="128"/>
      <c r="E4493" s="78"/>
      <c r="F4493" s="166"/>
      <c r="G4493" s="78"/>
      <c r="H4493" s="161"/>
      <c r="I4493" s="161"/>
      <c r="J4493" s="161"/>
      <c r="K4493" s="78"/>
      <c r="L4493" s="78"/>
      <c r="M4493" s="78"/>
      <c r="N4493" s="78"/>
      <c r="O4493" s="78"/>
      <c r="P4493" s="6"/>
      <c r="Q4493" s="6"/>
      <c r="R4493" s="6"/>
      <c r="S4493" s="6"/>
      <c r="T4493" s="6"/>
      <c r="U4493" s="6"/>
      <c r="V4493" s="6"/>
    </row>
    <row r="4494" spans="2:22" s="77" customFormat="1" x14ac:dyDescent="0.2">
      <c r="B4494" s="128"/>
      <c r="E4494" s="78"/>
      <c r="F4494" s="166"/>
      <c r="G4494" s="78"/>
      <c r="H4494" s="161"/>
      <c r="I4494" s="161"/>
      <c r="J4494" s="161"/>
      <c r="K4494" s="78"/>
      <c r="L4494" s="78"/>
      <c r="M4494" s="78"/>
      <c r="N4494" s="78"/>
      <c r="O4494" s="78"/>
      <c r="P4494" s="6"/>
      <c r="Q4494" s="6"/>
      <c r="R4494" s="6"/>
      <c r="S4494" s="6"/>
      <c r="T4494" s="6"/>
      <c r="U4494" s="6"/>
      <c r="V4494" s="6"/>
    </row>
    <row r="4495" spans="2:22" s="77" customFormat="1" x14ac:dyDescent="0.2">
      <c r="B4495" s="128"/>
      <c r="E4495" s="78"/>
      <c r="F4495" s="166"/>
      <c r="G4495" s="78"/>
      <c r="H4495" s="161"/>
      <c r="I4495" s="161"/>
      <c r="J4495" s="161"/>
      <c r="K4495" s="78"/>
      <c r="L4495" s="78"/>
      <c r="M4495" s="78"/>
      <c r="N4495" s="78"/>
      <c r="O4495" s="78"/>
      <c r="P4495" s="6"/>
      <c r="Q4495" s="6"/>
      <c r="R4495" s="6"/>
      <c r="S4495" s="6"/>
      <c r="T4495" s="6"/>
      <c r="U4495" s="6"/>
      <c r="V4495" s="6"/>
    </row>
    <row r="4496" spans="2:22" s="77" customFormat="1" x14ac:dyDescent="0.2">
      <c r="B4496" s="128"/>
      <c r="E4496" s="78"/>
      <c r="F4496" s="166"/>
      <c r="G4496" s="78"/>
      <c r="H4496" s="161"/>
      <c r="I4496" s="161"/>
      <c r="J4496" s="161"/>
      <c r="K4496" s="78"/>
      <c r="L4496" s="78"/>
      <c r="M4496" s="78"/>
      <c r="N4496" s="78"/>
      <c r="O4496" s="78"/>
      <c r="P4496" s="6"/>
      <c r="Q4496" s="6"/>
      <c r="R4496" s="6"/>
      <c r="S4496" s="6"/>
      <c r="T4496" s="6"/>
      <c r="U4496" s="6"/>
      <c r="V4496" s="6"/>
    </row>
    <row r="4497" spans="2:22" s="77" customFormat="1" x14ac:dyDescent="0.2">
      <c r="B4497" s="128"/>
      <c r="E4497" s="78"/>
      <c r="F4497" s="166"/>
      <c r="G4497" s="78"/>
      <c r="H4497" s="161"/>
      <c r="I4497" s="161"/>
      <c r="J4497" s="161"/>
      <c r="K4497" s="78"/>
      <c r="L4497" s="78"/>
      <c r="M4497" s="78"/>
      <c r="N4497" s="78"/>
      <c r="O4497" s="78"/>
      <c r="P4497" s="6"/>
      <c r="Q4497" s="6"/>
      <c r="R4497" s="6"/>
      <c r="S4497" s="6"/>
      <c r="T4497" s="6"/>
      <c r="U4497" s="6"/>
      <c r="V4497" s="6"/>
    </row>
    <row r="4498" spans="2:22" s="77" customFormat="1" x14ac:dyDescent="0.2">
      <c r="B4498" s="128"/>
      <c r="E4498" s="78"/>
      <c r="F4498" s="166"/>
      <c r="G4498" s="78"/>
      <c r="H4498" s="161"/>
      <c r="I4498" s="161"/>
      <c r="J4498" s="161"/>
      <c r="K4498" s="78"/>
      <c r="L4498" s="78"/>
      <c r="M4498" s="78"/>
      <c r="N4498" s="78"/>
      <c r="O4498" s="78"/>
      <c r="P4498" s="6"/>
      <c r="Q4498" s="6"/>
      <c r="R4498" s="6"/>
      <c r="S4498" s="6"/>
      <c r="T4498" s="6"/>
      <c r="U4498" s="6"/>
      <c r="V4498" s="6"/>
    </row>
    <row r="4499" spans="2:22" s="77" customFormat="1" x14ac:dyDescent="0.2">
      <c r="B4499" s="128"/>
      <c r="E4499" s="78"/>
      <c r="F4499" s="166"/>
      <c r="G4499" s="78"/>
      <c r="H4499" s="161"/>
      <c r="I4499" s="161"/>
      <c r="J4499" s="161"/>
      <c r="K4499" s="78"/>
      <c r="L4499" s="78"/>
      <c r="M4499" s="78"/>
      <c r="N4499" s="78"/>
      <c r="O4499" s="78"/>
      <c r="P4499" s="6"/>
      <c r="Q4499" s="6"/>
      <c r="R4499" s="6"/>
      <c r="S4499" s="6"/>
      <c r="T4499" s="6"/>
      <c r="U4499" s="6"/>
      <c r="V4499" s="6"/>
    </row>
    <row r="4500" spans="2:22" s="77" customFormat="1" x14ac:dyDescent="0.2">
      <c r="B4500" s="128"/>
      <c r="E4500" s="78"/>
      <c r="F4500" s="166"/>
      <c r="G4500" s="78"/>
      <c r="H4500" s="161"/>
      <c r="I4500" s="161"/>
      <c r="J4500" s="161"/>
      <c r="K4500" s="78"/>
      <c r="L4500" s="78"/>
      <c r="M4500" s="78"/>
      <c r="N4500" s="78"/>
      <c r="O4500" s="78"/>
      <c r="P4500" s="6"/>
      <c r="Q4500" s="6"/>
      <c r="R4500" s="6"/>
      <c r="S4500" s="6"/>
      <c r="T4500" s="6"/>
      <c r="U4500" s="6"/>
      <c r="V4500" s="6"/>
    </row>
    <row r="4501" spans="2:22" s="77" customFormat="1" x14ac:dyDescent="0.2">
      <c r="B4501" s="128"/>
      <c r="E4501" s="78"/>
      <c r="F4501" s="166"/>
      <c r="G4501" s="78"/>
      <c r="H4501" s="161"/>
      <c r="I4501" s="161"/>
      <c r="J4501" s="161"/>
      <c r="K4501" s="78"/>
      <c r="L4501" s="78"/>
      <c r="M4501" s="78"/>
      <c r="N4501" s="78"/>
      <c r="O4501" s="78"/>
      <c r="P4501" s="6"/>
      <c r="Q4501" s="6"/>
      <c r="R4501" s="6"/>
      <c r="S4501" s="6"/>
      <c r="T4501" s="6"/>
      <c r="U4501" s="6"/>
      <c r="V4501" s="6"/>
    </row>
    <row r="4502" spans="2:22" s="77" customFormat="1" x14ac:dyDescent="0.2">
      <c r="B4502" s="128"/>
      <c r="E4502" s="78"/>
      <c r="F4502" s="166"/>
      <c r="G4502" s="78"/>
      <c r="H4502" s="161"/>
      <c r="I4502" s="161"/>
      <c r="J4502" s="161"/>
      <c r="K4502" s="78"/>
      <c r="L4502" s="78"/>
      <c r="M4502" s="78"/>
      <c r="N4502" s="78"/>
      <c r="O4502" s="78"/>
      <c r="P4502" s="6"/>
      <c r="Q4502" s="6"/>
      <c r="R4502" s="6"/>
      <c r="S4502" s="6"/>
      <c r="T4502" s="6"/>
      <c r="U4502" s="6"/>
      <c r="V4502" s="6"/>
    </row>
    <row r="4503" spans="2:22" s="77" customFormat="1" x14ac:dyDescent="0.2">
      <c r="B4503" s="128"/>
      <c r="E4503" s="78"/>
      <c r="F4503" s="166"/>
      <c r="G4503" s="78"/>
      <c r="H4503" s="161"/>
      <c r="I4503" s="161"/>
      <c r="J4503" s="161"/>
      <c r="K4503" s="78"/>
      <c r="L4503" s="78"/>
      <c r="M4503" s="78"/>
      <c r="N4503" s="78"/>
      <c r="O4503" s="78"/>
      <c r="P4503" s="6"/>
      <c r="Q4503" s="6"/>
      <c r="R4503" s="6"/>
      <c r="S4503" s="6"/>
      <c r="T4503" s="6"/>
      <c r="U4503" s="6"/>
      <c r="V4503" s="6"/>
    </row>
    <row r="4504" spans="2:22" s="77" customFormat="1" x14ac:dyDescent="0.2">
      <c r="B4504" s="128"/>
      <c r="E4504" s="78"/>
      <c r="F4504" s="166"/>
      <c r="G4504" s="78"/>
      <c r="H4504" s="161"/>
      <c r="I4504" s="161"/>
      <c r="J4504" s="161"/>
      <c r="K4504" s="78"/>
      <c r="L4504" s="78"/>
      <c r="M4504" s="78"/>
      <c r="N4504" s="78"/>
      <c r="O4504" s="78"/>
      <c r="P4504" s="6"/>
      <c r="Q4504" s="6"/>
      <c r="R4504" s="6"/>
      <c r="S4504" s="6"/>
      <c r="T4504" s="6"/>
      <c r="U4504" s="6"/>
      <c r="V4504" s="6"/>
    </row>
    <row r="4505" spans="2:22" s="77" customFormat="1" x14ac:dyDescent="0.2">
      <c r="B4505" s="128"/>
      <c r="E4505" s="78"/>
      <c r="F4505" s="166"/>
      <c r="G4505" s="78"/>
      <c r="H4505" s="161"/>
      <c r="I4505" s="161"/>
      <c r="J4505" s="161"/>
      <c r="K4505" s="78"/>
      <c r="L4505" s="78"/>
      <c r="M4505" s="78"/>
      <c r="N4505" s="78"/>
      <c r="O4505" s="78"/>
      <c r="P4505" s="6"/>
      <c r="Q4505" s="6"/>
      <c r="R4505" s="6"/>
      <c r="S4505" s="6"/>
      <c r="T4505" s="6"/>
      <c r="U4505" s="6"/>
      <c r="V4505" s="6"/>
    </row>
    <row r="4506" spans="2:22" s="77" customFormat="1" x14ac:dyDescent="0.2">
      <c r="B4506" s="128"/>
      <c r="E4506" s="78"/>
      <c r="F4506" s="166"/>
      <c r="G4506" s="78"/>
      <c r="H4506" s="161"/>
      <c r="I4506" s="161"/>
      <c r="J4506" s="161"/>
      <c r="K4506" s="78"/>
      <c r="L4506" s="78"/>
      <c r="M4506" s="78"/>
      <c r="N4506" s="78"/>
      <c r="O4506" s="78"/>
      <c r="P4506" s="6"/>
      <c r="Q4506" s="6"/>
      <c r="R4506" s="6"/>
      <c r="S4506" s="6"/>
      <c r="T4506" s="6"/>
      <c r="U4506" s="6"/>
      <c r="V4506" s="6"/>
    </row>
    <row r="4507" spans="2:22" s="77" customFormat="1" x14ac:dyDescent="0.2">
      <c r="B4507" s="128"/>
      <c r="E4507" s="78"/>
      <c r="F4507" s="166"/>
      <c r="G4507" s="78"/>
      <c r="H4507" s="161"/>
      <c r="I4507" s="161"/>
      <c r="J4507" s="161"/>
      <c r="K4507" s="78"/>
      <c r="L4507" s="78"/>
      <c r="M4507" s="78"/>
      <c r="N4507" s="78"/>
      <c r="O4507" s="78"/>
      <c r="P4507" s="6"/>
      <c r="Q4507" s="6"/>
      <c r="R4507" s="6"/>
      <c r="S4507" s="6"/>
      <c r="T4507" s="6"/>
      <c r="U4507" s="6"/>
      <c r="V4507" s="6"/>
    </row>
    <row r="4508" spans="2:22" s="77" customFormat="1" x14ac:dyDescent="0.2">
      <c r="B4508" s="128"/>
      <c r="E4508" s="78"/>
      <c r="F4508" s="166"/>
      <c r="G4508" s="78"/>
      <c r="H4508" s="161"/>
      <c r="I4508" s="161"/>
      <c r="J4508" s="161"/>
      <c r="K4508" s="78"/>
      <c r="L4508" s="78"/>
      <c r="M4508" s="78"/>
      <c r="N4508" s="78"/>
      <c r="O4508" s="78"/>
      <c r="P4508" s="6"/>
      <c r="Q4508" s="6"/>
      <c r="R4508" s="6"/>
      <c r="S4508" s="6"/>
      <c r="T4508" s="6"/>
      <c r="U4508" s="6"/>
      <c r="V4508" s="6"/>
    </row>
    <row r="4509" spans="2:22" s="77" customFormat="1" x14ac:dyDescent="0.2">
      <c r="B4509" s="128"/>
      <c r="E4509" s="78"/>
      <c r="F4509" s="166"/>
      <c r="G4509" s="78"/>
      <c r="H4509" s="161"/>
      <c r="I4509" s="161"/>
      <c r="J4509" s="161"/>
      <c r="K4509" s="78"/>
      <c r="L4509" s="78"/>
      <c r="M4509" s="78"/>
      <c r="N4509" s="78"/>
      <c r="O4509" s="78"/>
      <c r="P4509" s="6"/>
      <c r="Q4509" s="6"/>
      <c r="R4509" s="6"/>
      <c r="S4509" s="6"/>
      <c r="T4509" s="6"/>
      <c r="U4509" s="6"/>
      <c r="V4509" s="6"/>
    </row>
    <row r="4510" spans="2:22" s="77" customFormat="1" x14ac:dyDescent="0.2">
      <c r="B4510" s="128"/>
      <c r="E4510" s="78"/>
      <c r="F4510" s="166"/>
      <c r="G4510" s="78"/>
      <c r="H4510" s="161"/>
      <c r="I4510" s="161"/>
      <c r="J4510" s="161"/>
      <c r="K4510" s="78"/>
      <c r="L4510" s="78"/>
      <c r="M4510" s="78"/>
      <c r="N4510" s="78"/>
      <c r="O4510" s="78"/>
      <c r="P4510" s="6"/>
      <c r="Q4510" s="6"/>
      <c r="R4510" s="6"/>
      <c r="S4510" s="6"/>
      <c r="T4510" s="6"/>
      <c r="U4510" s="6"/>
      <c r="V4510" s="6"/>
    </row>
    <row r="4511" spans="2:22" s="77" customFormat="1" x14ac:dyDescent="0.2">
      <c r="B4511" s="128"/>
      <c r="E4511" s="78"/>
      <c r="F4511" s="166"/>
      <c r="G4511" s="78"/>
      <c r="H4511" s="161"/>
      <c r="I4511" s="161"/>
      <c r="J4511" s="161"/>
      <c r="K4511" s="78"/>
      <c r="L4511" s="78"/>
      <c r="M4511" s="78"/>
      <c r="N4511" s="78"/>
      <c r="O4511" s="78"/>
      <c r="P4511" s="6"/>
      <c r="Q4511" s="6"/>
      <c r="R4511" s="6"/>
      <c r="S4511" s="6"/>
      <c r="T4511" s="6"/>
      <c r="U4511" s="6"/>
      <c r="V4511" s="6"/>
    </row>
    <row r="4512" spans="2:22" s="77" customFormat="1" x14ac:dyDescent="0.2">
      <c r="B4512" s="128"/>
      <c r="E4512" s="78"/>
      <c r="F4512" s="166"/>
      <c r="G4512" s="78"/>
      <c r="H4512" s="161"/>
      <c r="I4512" s="161"/>
      <c r="J4512" s="161"/>
      <c r="K4512" s="78"/>
      <c r="L4512" s="78"/>
      <c r="M4512" s="78"/>
      <c r="N4512" s="78"/>
      <c r="O4512" s="78"/>
      <c r="P4512" s="6"/>
      <c r="Q4512" s="6"/>
      <c r="R4512" s="6"/>
      <c r="S4512" s="6"/>
      <c r="T4512" s="6"/>
      <c r="U4512" s="6"/>
      <c r="V4512" s="6"/>
    </row>
    <row r="4513" spans="2:22" s="77" customFormat="1" x14ac:dyDescent="0.2">
      <c r="B4513" s="128"/>
      <c r="E4513" s="78"/>
      <c r="F4513" s="166"/>
      <c r="G4513" s="78"/>
      <c r="H4513" s="161"/>
      <c r="I4513" s="161"/>
      <c r="J4513" s="161"/>
      <c r="K4513" s="78"/>
      <c r="L4513" s="78"/>
      <c r="M4513" s="78"/>
      <c r="N4513" s="78"/>
      <c r="O4513" s="78"/>
      <c r="P4513" s="6"/>
      <c r="Q4513" s="6"/>
      <c r="R4513" s="6"/>
      <c r="S4513" s="6"/>
      <c r="T4513" s="6"/>
      <c r="U4513" s="6"/>
      <c r="V4513" s="6"/>
    </row>
    <row r="4514" spans="2:22" s="77" customFormat="1" x14ac:dyDescent="0.2">
      <c r="B4514" s="128"/>
      <c r="E4514" s="78"/>
      <c r="F4514" s="166"/>
      <c r="G4514" s="78"/>
      <c r="H4514" s="161"/>
      <c r="I4514" s="161"/>
      <c r="J4514" s="161"/>
      <c r="K4514" s="78"/>
      <c r="L4514" s="78"/>
      <c r="M4514" s="78"/>
      <c r="N4514" s="78"/>
      <c r="O4514" s="78"/>
      <c r="P4514" s="6"/>
      <c r="Q4514" s="6"/>
      <c r="R4514" s="6"/>
      <c r="S4514" s="6"/>
      <c r="T4514" s="6"/>
      <c r="U4514" s="6"/>
      <c r="V4514" s="6"/>
    </row>
    <row r="4515" spans="2:22" s="77" customFormat="1" x14ac:dyDescent="0.2">
      <c r="B4515" s="128"/>
      <c r="E4515" s="78"/>
      <c r="F4515" s="166"/>
      <c r="G4515" s="78"/>
      <c r="H4515" s="161"/>
      <c r="I4515" s="161"/>
      <c r="J4515" s="161"/>
      <c r="K4515" s="78"/>
      <c r="L4515" s="78"/>
      <c r="M4515" s="78"/>
      <c r="N4515" s="78"/>
      <c r="O4515" s="78"/>
      <c r="P4515" s="6"/>
      <c r="Q4515" s="6"/>
      <c r="R4515" s="6"/>
      <c r="S4515" s="6"/>
      <c r="T4515" s="6"/>
      <c r="U4515" s="6"/>
      <c r="V4515" s="6"/>
    </row>
    <row r="4516" spans="2:22" s="77" customFormat="1" x14ac:dyDescent="0.2">
      <c r="B4516" s="128"/>
      <c r="E4516" s="78"/>
      <c r="F4516" s="166"/>
      <c r="G4516" s="78"/>
      <c r="H4516" s="161"/>
      <c r="I4516" s="161"/>
      <c r="J4516" s="161"/>
      <c r="K4516" s="78"/>
      <c r="L4516" s="78"/>
      <c r="M4516" s="78"/>
      <c r="N4516" s="78"/>
      <c r="O4516" s="78"/>
      <c r="P4516" s="6"/>
      <c r="Q4516" s="6"/>
      <c r="R4516" s="6"/>
      <c r="S4516" s="6"/>
      <c r="T4516" s="6"/>
      <c r="U4516" s="6"/>
      <c r="V4516" s="6"/>
    </row>
    <row r="4517" spans="2:22" s="77" customFormat="1" x14ac:dyDescent="0.2">
      <c r="B4517" s="128"/>
      <c r="E4517" s="78"/>
      <c r="F4517" s="166"/>
      <c r="G4517" s="78"/>
      <c r="H4517" s="161"/>
      <c r="I4517" s="161"/>
      <c r="J4517" s="161"/>
      <c r="K4517" s="78"/>
      <c r="L4517" s="78"/>
      <c r="M4517" s="78"/>
      <c r="N4517" s="78"/>
      <c r="O4517" s="78"/>
      <c r="P4517" s="6"/>
      <c r="Q4517" s="6"/>
      <c r="R4517" s="6"/>
      <c r="S4517" s="6"/>
      <c r="T4517" s="6"/>
      <c r="U4517" s="6"/>
      <c r="V4517" s="6"/>
    </row>
    <row r="4518" spans="2:22" s="77" customFormat="1" x14ac:dyDescent="0.2">
      <c r="B4518" s="128"/>
      <c r="E4518" s="78"/>
      <c r="F4518" s="166"/>
      <c r="G4518" s="78"/>
      <c r="H4518" s="161"/>
      <c r="I4518" s="161"/>
      <c r="J4518" s="161"/>
      <c r="K4518" s="78"/>
      <c r="L4518" s="78"/>
      <c r="M4518" s="78"/>
      <c r="N4518" s="78"/>
      <c r="O4518" s="78"/>
      <c r="P4518" s="6"/>
      <c r="Q4518" s="6"/>
      <c r="R4518" s="6"/>
      <c r="S4518" s="6"/>
      <c r="T4518" s="6"/>
      <c r="U4518" s="6"/>
      <c r="V4518" s="6"/>
    </row>
    <row r="4519" spans="2:22" s="77" customFormat="1" x14ac:dyDescent="0.2">
      <c r="B4519" s="128"/>
      <c r="E4519" s="78"/>
      <c r="F4519" s="166"/>
      <c r="G4519" s="78"/>
      <c r="H4519" s="161"/>
      <c r="I4519" s="161"/>
      <c r="J4519" s="161"/>
      <c r="K4519" s="78"/>
      <c r="L4519" s="78"/>
      <c r="M4519" s="78"/>
      <c r="N4519" s="78"/>
      <c r="O4519" s="78"/>
      <c r="P4519" s="6"/>
      <c r="Q4519" s="6"/>
      <c r="R4519" s="6"/>
      <c r="S4519" s="6"/>
      <c r="T4519" s="6"/>
      <c r="U4519" s="6"/>
      <c r="V4519" s="6"/>
    </row>
    <row r="4520" spans="2:22" s="77" customFormat="1" x14ac:dyDescent="0.2">
      <c r="B4520" s="128"/>
      <c r="E4520" s="78"/>
      <c r="F4520" s="166"/>
      <c r="G4520" s="78"/>
      <c r="H4520" s="161"/>
      <c r="I4520" s="161"/>
      <c r="J4520" s="161"/>
      <c r="K4520" s="78"/>
      <c r="L4520" s="78"/>
      <c r="M4520" s="78"/>
      <c r="N4520" s="78"/>
      <c r="O4520" s="78"/>
      <c r="P4520" s="6"/>
      <c r="Q4520" s="6"/>
      <c r="R4520" s="6"/>
      <c r="S4520" s="6"/>
      <c r="T4520" s="6"/>
      <c r="U4520" s="6"/>
      <c r="V4520" s="6"/>
    </row>
    <row r="4521" spans="2:22" s="77" customFormat="1" x14ac:dyDescent="0.2">
      <c r="B4521" s="128"/>
      <c r="E4521" s="78"/>
      <c r="F4521" s="166"/>
      <c r="G4521" s="78"/>
      <c r="H4521" s="161"/>
      <c r="I4521" s="161"/>
      <c r="J4521" s="161"/>
      <c r="K4521" s="78"/>
      <c r="L4521" s="78"/>
      <c r="M4521" s="78"/>
      <c r="N4521" s="78"/>
      <c r="O4521" s="78"/>
      <c r="P4521" s="6"/>
      <c r="Q4521" s="6"/>
      <c r="R4521" s="6"/>
      <c r="S4521" s="6"/>
      <c r="T4521" s="6"/>
      <c r="U4521" s="6"/>
      <c r="V4521" s="6"/>
    </row>
    <row r="4522" spans="2:22" s="77" customFormat="1" x14ac:dyDescent="0.2">
      <c r="B4522" s="128"/>
      <c r="E4522" s="78"/>
      <c r="F4522" s="166"/>
      <c r="G4522" s="78"/>
      <c r="H4522" s="161"/>
      <c r="I4522" s="161"/>
      <c r="J4522" s="161"/>
      <c r="K4522" s="78"/>
      <c r="L4522" s="78"/>
      <c r="M4522" s="78"/>
      <c r="N4522" s="78"/>
      <c r="O4522" s="78"/>
      <c r="P4522" s="6"/>
      <c r="Q4522" s="6"/>
      <c r="R4522" s="6"/>
      <c r="S4522" s="6"/>
      <c r="T4522" s="6"/>
      <c r="U4522" s="6"/>
      <c r="V4522" s="6"/>
    </row>
    <row r="4523" spans="2:22" s="77" customFormat="1" x14ac:dyDescent="0.2">
      <c r="B4523" s="128"/>
      <c r="E4523" s="78"/>
      <c r="F4523" s="166"/>
      <c r="G4523" s="78"/>
      <c r="H4523" s="161"/>
      <c r="I4523" s="161"/>
      <c r="J4523" s="161"/>
      <c r="K4523" s="78"/>
      <c r="L4523" s="78"/>
      <c r="M4523" s="78"/>
      <c r="N4523" s="78"/>
      <c r="O4523" s="78"/>
      <c r="P4523" s="6"/>
      <c r="Q4523" s="6"/>
      <c r="R4523" s="6"/>
      <c r="S4523" s="6"/>
      <c r="T4523" s="6"/>
      <c r="U4523" s="6"/>
      <c r="V4523" s="6"/>
    </row>
    <row r="4524" spans="2:22" s="77" customFormat="1" x14ac:dyDescent="0.2">
      <c r="B4524" s="128"/>
      <c r="E4524" s="78"/>
      <c r="F4524" s="166"/>
      <c r="G4524" s="78"/>
      <c r="H4524" s="161"/>
      <c r="I4524" s="161"/>
      <c r="J4524" s="161"/>
      <c r="K4524" s="78"/>
      <c r="L4524" s="78"/>
      <c r="M4524" s="78"/>
      <c r="N4524" s="78"/>
      <c r="O4524" s="78"/>
      <c r="P4524" s="6"/>
      <c r="Q4524" s="6"/>
      <c r="R4524" s="6"/>
      <c r="S4524" s="6"/>
      <c r="T4524" s="6"/>
      <c r="U4524" s="6"/>
      <c r="V4524" s="6"/>
    </row>
    <row r="4525" spans="2:22" s="77" customFormat="1" x14ac:dyDescent="0.2">
      <c r="B4525" s="128"/>
      <c r="E4525" s="78"/>
      <c r="F4525" s="166"/>
      <c r="G4525" s="78"/>
      <c r="H4525" s="161"/>
      <c r="I4525" s="161"/>
      <c r="J4525" s="161"/>
      <c r="K4525" s="78"/>
      <c r="L4525" s="78"/>
      <c r="M4525" s="78"/>
      <c r="N4525" s="78"/>
      <c r="O4525" s="78"/>
      <c r="P4525" s="6"/>
      <c r="Q4525" s="6"/>
      <c r="R4525" s="6"/>
      <c r="S4525" s="6"/>
      <c r="T4525" s="6"/>
      <c r="U4525" s="6"/>
      <c r="V4525" s="6"/>
    </row>
    <row r="4526" spans="2:22" s="77" customFormat="1" x14ac:dyDescent="0.2">
      <c r="B4526" s="128"/>
      <c r="E4526" s="78"/>
      <c r="F4526" s="166"/>
      <c r="G4526" s="78"/>
      <c r="H4526" s="161"/>
      <c r="I4526" s="161"/>
      <c r="J4526" s="161"/>
      <c r="K4526" s="78"/>
      <c r="L4526" s="78"/>
      <c r="M4526" s="78"/>
      <c r="N4526" s="78"/>
      <c r="O4526" s="78"/>
      <c r="P4526" s="6"/>
      <c r="Q4526" s="6"/>
      <c r="R4526" s="6"/>
      <c r="S4526" s="6"/>
      <c r="T4526" s="6"/>
      <c r="U4526" s="6"/>
      <c r="V4526" s="6"/>
    </row>
    <row r="4527" spans="2:22" s="77" customFormat="1" x14ac:dyDescent="0.2">
      <c r="B4527" s="128"/>
      <c r="E4527" s="78"/>
      <c r="F4527" s="166"/>
      <c r="G4527" s="78"/>
      <c r="H4527" s="161"/>
      <c r="I4527" s="161"/>
      <c r="J4527" s="161"/>
      <c r="K4527" s="78"/>
      <c r="L4527" s="78"/>
      <c r="M4527" s="78"/>
      <c r="N4527" s="78"/>
      <c r="O4527" s="78"/>
      <c r="P4527" s="6"/>
      <c r="Q4527" s="6"/>
      <c r="R4527" s="6"/>
      <c r="S4527" s="6"/>
      <c r="T4527" s="6"/>
      <c r="U4527" s="6"/>
      <c r="V4527" s="6"/>
    </row>
    <row r="4528" spans="2:22" s="77" customFormat="1" x14ac:dyDescent="0.2">
      <c r="B4528" s="128"/>
      <c r="E4528" s="78"/>
      <c r="F4528" s="166"/>
      <c r="G4528" s="78"/>
      <c r="H4528" s="161"/>
      <c r="I4528" s="161"/>
      <c r="J4528" s="161"/>
      <c r="K4528" s="78"/>
      <c r="L4528" s="78"/>
      <c r="M4528" s="78"/>
      <c r="N4528" s="78"/>
      <c r="O4528" s="78"/>
      <c r="P4528" s="6"/>
      <c r="Q4528" s="6"/>
      <c r="R4528" s="6"/>
      <c r="S4528" s="6"/>
      <c r="T4528" s="6"/>
      <c r="U4528" s="6"/>
      <c r="V4528" s="6"/>
    </row>
    <row r="4529" spans="2:22" s="77" customFormat="1" x14ac:dyDescent="0.2">
      <c r="B4529" s="128"/>
      <c r="E4529" s="78"/>
      <c r="F4529" s="166"/>
      <c r="G4529" s="78"/>
      <c r="H4529" s="161"/>
      <c r="I4529" s="161"/>
      <c r="J4529" s="161"/>
      <c r="K4529" s="78"/>
      <c r="L4529" s="78"/>
      <c r="M4529" s="78"/>
      <c r="N4529" s="78"/>
      <c r="O4529" s="78"/>
      <c r="P4529" s="6"/>
      <c r="Q4529" s="6"/>
      <c r="R4529" s="6"/>
      <c r="S4529" s="6"/>
      <c r="T4529" s="6"/>
      <c r="U4529" s="6"/>
      <c r="V4529" s="6"/>
    </row>
    <row r="4530" spans="2:22" s="77" customFormat="1" x14ac:dyDescent="0.2">
      <c r="B4530" s="128"/>
      <c r="E4530" s="78"/>
      <c r="F4530" s="166"/>
      <c r="G4530" s="78"/>
      <c r="H4530" s="161"/>
      <c r="I4530" s="161"/>
      <c r="J4530" s="161"/>
      <c r="K4530" s="78"/>
      <c r="L4530" s="78"/>
      <c r="M4530" s="78"/>
      <c r="N4530" s="78"/>
      <c r="O4530" s="78"/>
      <c r="P4530" s="6"/>
      <c r="Q4530" s="6"/>
      <c r="R4530" s="6"/>
      <c r="S4530" s="6"/>
      <c r="T4530" s="6"/>
      <c r="U4530" s="6"/>
      <c r="V4530" s="6"/>
    </row>
    <row r="4531" spans="2:22" s="77" customFormat="1" x14ac:dyDescent="0.2">
      <c r="B4531" s="128"/>
      <c r="E4531" s="78"/>
      <c r="F4531" s="166"/>
      <c r="G4531" s="78"/>
      <c r="H4531" s="161"/>
      <c r="I4531" s="161"/>
      <c r="J4531" s="161"/>
      <c r="K4531" s="78"/>
      <c r="L4531" s="78"/>
      <c r="M4531" s="78"/>
      <c r="N4531" s="78"/>
      <c r="O4531" s="78"/>
      <c r="P4531" s="6"/>
      <c r="Q4531" s="6"/>
      <c r="R4531" s="6"/>
      <c r="S4531" s="6"/>
      <c r="T4531" s="6"/>
      <c r="U4531" s="6"/>
      <c r="V4531" s="6"/>
    </row>
    <row r="4532" spans="2:22" s="77" customFormat="1" x14ac:dyDescent="0.2">
      <c r="B4532" s="128"/>
      <c r="E4532" s="78"/>
      <c r="F4532" s="166"/>
      <c r="G4532" s="78"/>
      <c r="H4532" s="161"/>
      <c r="I4532" s="161"/>
      <c r="J4532" s="161"/>
      <c r="K4532" s="78"/>
      <c r="L4532" s="78"/>
      <c r="M4532" s="78"/>
      <c r="N4532" s="78"/>
      <c r="O4532" s="78"/>
      <c r="P4532" s="6"/>
      <c r="Q4532" s="6"/>
      <c r="R4532" s="6"/>
      <c r="S4532" s="6"/>
      <c r="T4532" s="6"/>
      <c r="U4532" s="6"/>
      <c r="V4532" s="6"/>
    </row>
    <row r="4533" spans="2:22" s="77" customFormat="1" x14ac:dyDescent="0.2">
      <c r="B4533" s="128"/>
      <c r="E4533" s="78"/>
      <c r="F4533" s="166"/>
      <c r="G4533" s="78"/>
      <c r="H4533" s="161"/>
      <c r="I4533" s="161"/>
      <c r="J4533" s="161"/>
      <c r="K4533" s="78"/>
      <c r="L4533" s="78"/>
      <c r="M4533" s="78"/>
      <c r="N4533" s="78"/>
      <c r="O4533" s="78"/>
      <c r="P4533" s="6"/>
      <c r="Q4533" s="6"/>
      <c r="R4533" s="6"/>
      <c r="S4533" s="6"/>
      <c r="T4533" s="6"/>
      <c r="U4533" s="6"/>
      <c r="V4533" s="6"/>
    </row>
    <row r="4534" spans="2:22" s="77" customFormat="1" x14ac:dyDescent="0.2">
      <c r="B4534" s="128"/>
      <c r="E4534" s="78"/>
      <c r="F4534" s="166"/>
      <c r="G4534" s="78"/>
      <c r="H4534" s="161"/>
      <c r="I4534" s="161"/>
      <c r="J4534" s="161"/>
      <c r="K4534" s="78"/>
      <c r="L4534" s="78"/>
      <c r="M4534" s="78"/>
      <c r="N4534" s="78"/>
      <c r="O4534" s="78"/>
      <c r="P4534" s="6"/>
      <c r="Q4534" s="6"/>
      <c r="R4534" s="6"/>
      <c r="S4534" s="6"/>
      <c r="T4534" s="6"/>
      <c r="U4534" s="6"/>
      <c r="V4534" s="6"/>
    </row>
    <row r="4535" spans="2:22" s="77" customFormat="1" x14ac:dyDescent="0.2">
      <c r="B4535" s="128"/>
      <c r="E4535" s="78"/>
      <c r="F4535" s="166"/>
      <c r="G4535" s="78"/>
      <c r="H4535" s="161"/>
      <c r="I4535" s="161"/>
      <c r="J4535" s="161"/>
      <c r="K4535" s="78"/>
      <c r="L4535" s="78"/>
      <c r="M4535" s="78"/>
      <c r="N4535" s="78"/>
      <c r="O4535" s="78"/>
      <c r="P4535" s="6"/>
      <c r="Q4535" s="6"/>
      <c r="R4535" s="6"/>
      <c r="S4535" s="6"/>
      <c r="T4535" s="6"/>
      <c r="U4535" s="6"/>
      <c r="V4535" s="6"/>
    </row>
    <row r="4536" spans="2:22" s="77" customFormat="1" x14ac:dyDescent="0.2">
      <c r="B4536" s="128"/>
      <c r="E4536" s="78"/>
      <c r="F4536" s="166"/>
      <c r="G4536" s="78"/>
      <c r="H4536" s="161"/>
      <c r="I4536" s="161"/>
      <c r="J4536" s="161"/>
      <c r="K4536" s="78"/>
      <c r="L4536" s="78"/>
      <c r="M4536" s="78"/>
      <c r="N4536" s="78"/>
      <c r="O4536" s="78"/>
      <c r="P4536" s="6"/>
      <c r="Q4536" s="6"/>
      <c r="R4536" s="6"/>
      <c r="S4536" s="6"/>
      <c r="T4536" s="6"/>
      <c r="U4536" s="6"/>
      <c r="V4536" s="6"/>
    </row>
    <row r="4537" spans="2:22" s="77" customFormat="1" x14ac:dyDescent="0.2">
      <c r="B4537" s="128"/>
      <c r="E4537" s="78"/>
      <c r="F4537" s="166"/>
      <c r="G4537" s="78"/>
      <c r="H4537" s="161"/>
      <c r="I4537" s="161"/>
      <c r="J4537" s="161"/>
      <c r="K4537" s="78"/>
      <c r="L4537" s="78"/>
      <c r="M4537" s="78"/>
      <c r="N4537" s="78"/>
      <c r="O4537" s="78"/>
      <c r="P4537" s="6"/>
      <c r="Q4537" s="6"/>
      <c r="R4537" s="6"/>
      <c r="S4537" s="6"/>
      <c r="T4537" s="6"/>
      <c r="U4537" s="6"/>
      <c r="V4537" s="6"/>
    </row>
    <row r="4538" spans="2:22" s="77" customFormat="1" x14ac:dyDescent="0.2">
      <c r="B4538" s="128"/>
      <c r="E4538" s="78"/>
      <c r="F4538" s="166"/>
      <c r="G4538" s="78"/>
      <c r="H4538" s="161"/>
      <c r="I4538" s="161"/>
      <c r="J4538" s="161"/>
      <c r="K4538" s="78"/>
      <c r="L4538" s="78"/>
      <c r="M4538" s="78"/>
      <c r="N4538" s="78"/>
      <c r="O4538" s="78"/>
      <c r="P4538" s="6"/>
      <c r="Q4538" s="6"/>
      <c r="R4538" s="6"/>
      <c r="S4538" s="6"/>
      <c r="T4538" s="6"/>
      <c r="U4538" s="6"/>
      <c r="V4538" s="6"/>
    </row>
    <row r="4539" spans="2:22" s="77" customFormat="1" x14ac:dyDescent="0.2">
      <c r="B4539" s="128"/>
      <c r="E4539" s="78"/>
      <c r="F4539" s="166"/>
      <c r="G4539" s="78"/>
      <c r="H4539" s="161"/>
      <c r="I4539" s="161"/>
      <c r="J4539" s="161"/>
      <c r="K4539" s="78"/>
      <c r="L4539" s="78"/>
      <c r="M4539" s="78"/>
      <c r="N4539" s="78"/>
      <c r="O4539" s="78"/>
      <c r="P4539" s="6"/>
      <c r="Q4539" s="6"/>
      <c r="R4539" s="6"/>
      <c r="S4539" s="6"/>
      <c r="T4539" s="6"/>
      <c r="U4539" s="6"/>
      <c r="V4539" s="6"/>
    </row>
    <row r="4540" spans="2:22" s="77" customFormat="1" x14ac:dyDescent="0.2">
      <c r="B4540" s="128"/>
      <c r="E4540" s="78"/>
      <c r="F4540" s="166"/>
      <c r="G4540" s="78"/>
      <c r="H4540" s="161"/>
      <c r="I4540" s="161"/>
      <c r="J4540" s="161"/>
      <c r="K4540" s="78"/>
      <c r="L4540" s="78"/>
      <c r="M4540" s="78"/>
      <c r="N4540" s="78"/>
      <c r="O4540" s="78"/>
      <c r="P4540" s="6"/>
      <c r="Q4540" s="6"/>
      <c r="R4540" s="6"/>
      <c r="S4540" s="6"/>
      <c r="T4540" s="6"/>
      <c r="U4540" s="6"/>
      <c r="V4540" s="6"/>
    </row>
    <row r="4541" spans="2:22" s="77" customFormat="1" x14ac:dyDescent="0.2">
      <c r="B4541" s="128"/>
      <c r="E4541" s="78"/>
      <c r="F4541" s="166"/>
      <c r="G4541" s="78"/>
      <c r="H4541" s="161"/>
      <c r="I4541" s="161"/>
      <c r="J4541" s="161"/>
      <c r="K4541" s="78"/>
      <c r="L4541" s="78"/>
      <c r="M4541" s="78"/>
      <c r="N4541" s="78"/>
      <c r="O4541" s="78"/>
      <c r="P4541" s="6"/>
      <c r="Q4541" s="6"/>
      <c r="R4541" s="6"/>
      <c r="S4541" s="6"/>
      <c r="T4541" s="6"/>
      <c r="U4541" s="6"/>
      <c r="V4541" s="6"/>
    </row>
    <row r="4542" spans="2:22" s="77" customFormat="1" x14ac:dyDescent="0.2">
      <c r="B4542" s="128"/>
      <c r="E4542" s="78"/>
      <c r="F4542" s="166"/>
      <c r="G4542" s="78"/>
      <c r="H4542" s="161"/>
      <c r="I4542" s="161"/>
      <c r="J4542" s="161"/>
      <c r="K4542" s="78"/>
      <c r="L4542" s="78"/>
      <c r="M4542" s="78"/>
      <c r="N4542" s="78"/>
      <c r="O4542" s="78"/>
      <c r="P4542" s="6"/>
      <c r="Q4542" s="6"/>
      <c r="R4542" s="6"/>
      <c r="S4542" s="6"/>
      <c r="T4542" s="6"/>
      <c r="U4542" s="6"/>
      <c r="V4542" s="6"/>
    </row>
    <row r="4543" spans="2:22" s="77" customFormat="1" x14ac:dyDescent="0.2">
      <c r="B4543" s="128"/>
      <c r="E4543" s="78"/>
      <c r="F4543" s="166"/>
      <c r="G4543" s="78"/>
      <c r="H4543" s="161"/>
      <c r="I4543" s="161"/>
      <c r="J4543" s="161"/>
      <c r="K4543" s="78"/>
      <c r="L4543" s="78"/>
      <c r="M4543" s="78"/>
      <c r="N4543" s="78"/>
      <c r="O4543" s="78"/>
      <c r="P4543" s="6"/>
      <c r="Q4543" s="6"/>
      <c r="R4543" s="6"/>
      <c r="S4543" s="6"/>
      <c r="T4543" s="6"/>
      <c r="U4543" s="6"/>
      <c r="V4543" s="6"/>
    </row>
    <row r="4544" spans="2:22" s="77" customFormat="1" x14ac:dyDescent="0.2">
      <c r="B4544" s="128"/>
      <c r="E4544" s="78"/>
      <c r="F4544" s="166"/>
      <c r="G4544" s="78"/>
      <c r="H4544" s="161"/>
      <c r="I4544" s="161"/>
      <c r="J4544" s="161"/>
      <c r="K4544" s="78"/>
      <c r="L4544" s="78"/>
      <c r="M4544" s="78"/>
      <c r="N4544" s="78"/>
      <c r="O4544" s="78"/>
      <c r="P4544" s="6"/>
      <c r="Q4544" s="6"/>
      <c r="R4544" s="6"/>
      <c r="S4544" s="6"/>
      <c r="T4544" s="6"/>
      <c r="U4544" s="6"/>
      <c r="V4544" s="6"/>
    </row>
    <row r="4545" spans="2:22" s="77" customFormat="1" x14ac:dyDescent="0.2">
      <c r="B4545" s="128"/>
      <c r="E4545" s="78"/>
      <c r="F4545" s="166"/>
      <c r="G4545" s="78"/>
      <c r="H4545" s="161"/>
      <c r="I4545" s="161"/>
      <c r="J4545" s="161"/>
      <c r="K4545" s="78"/>
      <c r="L4545" s="78"/>
      <c r="M4545" s="78"/>
      <c r="N4545" s="78"/>
      <c r="O4545" s="78"/>
      <c r="P4545" s="6"/>
      <c r="Q4545" s="6"/>
      <c r="R4545" s="6"/>
      <c r="S4545" s="6"/>
      <c r="T4545" s="6"/>
      <c r="U4545" s="6"/>
      <c r="V4545" s="6"/>
    </row>
    <row r="4546" spans="2:22" s="77" customFormat="1" x14ac:dyDescent="0.2">
      <c r="B4546" s="128"/>
      <c r="E4546" s="78"/>
      <c r="F4546" s="166"/>
      <c r="G4546" s="78"/>
      <c r="H4546" s="161"/>
      <c r="I4546" s="161"/>
      <c r="J4546" s="161"/>
      <c r="K4546" s="78"/>
      <c r="L4546" s="78"/>
      <c r="M4546" s="78"/>
      <c r="N4546" s="78"/>
      <c r="O4546" s="78"/>
      <c r="P4546" s="6"/>
      <c r="Q4546" s="6"/>
      <c r="R4546" s="6"/>
      <c r="S4546" s="6"/>
      <c r="T4546" s="6"/>
      <c r="U4546" s="6"/>
      <c r="V4546" s="6"/>
    </row>
    <row r="4547" spans="2:22" s="77" customFormat="1" x14ac:dyDescent="0.2">
      <c r="B4547" s="128"/>
      <c r="E4547" s="78"/>
      <c r="F4547" s="166"/>
      <c r="G4547" s="78"/>
      <c r="H4547" s="161"/>
      <c r="I4547" s="161"/>
      <c r="J4547" s="161"/>
      <c r="K4547" s="78"/>
      <c r="L4547" s="78"/>
      <c r="M4547" s="78"/>
      <c r="N4547" s="78"/>
      <c r="O4547" s="78"/>
      <c r="P4547" s="6"/>
      <c r="Q4547" s="6"/>
      <c r="R4547" s="6"/>
      <c r="S4547" s="6"/>
      <c r="T4547" s="6"/>
      <c r="U4547" s="6"/>
      <c r="V4547" s="6"/>
    </row>
    <row r="4548" spans="2:22" s="77" customFormat="1" x14ac:dyDescent="0.2">
      <c r="B4548" s="128"/>
      <c r="E4548" s="78"/>
      <c r="F4548" s="166"/>
      <c r="G4548" s="78"/>
      <c r="H4548" s="161"/>
      <c r="I4548" s="161"/>
      <c r="J4548" s="161"/>
      <c r="K4548" s="78"/>
      <c r="L4548" s="78"/>
      <c r="M4548" s="78"/>
      <c r="N4548" s="78"/>
      <c r="O4548" s="78"/>
      <c r="P4548" s="6"/>
      <c r="Q4548" s="6"/>
      <c r="R4548" s="6"/>
      <c r="S4548" s="6"/>
      <c r="T4548" s="6"/>
      <c r="U4548" s="6"/>
      <c r="V4548" s="6"/>
    </row>
    <row r="4549" spans="2:22" s="77" customFormat="1" x14ac:dyDescent="0.2">
      <c r="B4549" s="128"/>
      <c r="E4549" s="78"/>
      <c r="F4549" s="166"/>
      <c r="G4549" s="78"/>
      <c r="H4549" s="161"/>
      <c r="I4549" s="161"/>
      <c r="J4549" s="161"/>
      <c r="K4549" s="78"/>
      <c r="L4549" s="78"/>
      <c r="M4549" s="78"/>
      <c r="N4549" s="78"/>
      <c r="O4549" s="78"/>
      <c r="P4549" s="6"/>
      <c r="Q4549" s="6"/>
      <c r="R4549" s="6"/>
      <c r="S4549" s="6"/>
      <c r="T4549" s="6"/>
      <c r="U4549" s="6"/>
      <c r="V4549" s="6"/>
    </row>
    <row r="4550" spans="2:22" s="77" customFormat="1" x14ac:dyDescent="0.2">
      <c r="B4550" s="128"/>
      <c r="E4550" s="78"/>
      <c r="F4550" s="166"/>
      <c r="G4550" s="78"/>
      <c r="H4550" s="161"/>
      <c r="I4550" s="161"/>
      <c r="J4550" s="161"/>
      <c r="K4550" s="78"/>
      <c r="L4550" s="78"/>
      <c r="M4550" s="78"/>
      <c r="N4550" s="78"/>
      <c r="O4550" s="78"/>
      <c r="P4550" s="6"/>
      <c r="Q4550" s="6"/>
      <c r="R4550" s="6"/>
      <c r="S4550" s="6"/>
      <c r="T4550" s="6"/>
      <c r="U4550" s="6"/>
      <c r="V4550" s="6"/>
    </row>
    <row r="4551" spans="2:22" s="77" customFormat="1" x14ac:dyDescent="0.2">
      <c r="B4551" s="128"/>
      <c r="E4551" s="78"/>
      <c r="F4551" s="166"/>
      <c r="G4551" s="78"/>
      <c r="H4551" s="161"/>
      <c r="I4551" s="161"/>
      <c r="J4551" s="161"/>
      <c r="K4551" s="78"/>
      <c r="L4551" s="78"/>
      <c r="M4551" s="78"/>
      <c r="N4551" s="78"/>
      <c r="O4551" s="78"/>
      <c r="P4551" s="6"/>
      <c r="Q4551" s="6"/>
      <c r="R4551" s="6"/>
      <c r="S4551" s="6"/>
      <c r="T4551" s="6"/>
      <c r="U4551" s="6"/>
      <c r="V4551" s="6"/>
    </row>
    <row r="4552" spans="2:22" s="77" customFormat="1" x14ac:dyDescent="0.2">
      <c r="B4552" s="128"/>
      <c r="E4552" s="78"/>
      <c r="F4552" s="166"/>
      <c r="G4552" s="78"/>
      <c r="H4552" s="161"/>
      <c r="I4552" s="161"/>
      <c r="J4552" s="161"/>
      <c r="K4552" s="78"/>
      <c r="L4552" s="78"/>
      <c r="M4552" s="78"/>
      <c r="N4552" s="78"/>
      <c r="O4552" s="78"/>
      <c r="P4552" s="6"/>
      <c r="Q4552" s="6"/>
      <c r="R4552" s="6"/>
      <c r="S4552" s="6"/>
      <c r="T4552" s="6"/>
      <c r="U4552" s="6"/>
      <c r="V4552" s="6"/>
    </row>
    <row r="4553" spans="2:22" s="77" customFormat="1" x14ac:dyDescent="0.2">
      <c r="B4553" s="128"/>
      <c r="E4553" s="78"/>
      <c r="F4553" s="166"/>
      <c r="G4553" s="78"/>
      <c r="H4553" s="161"/>
      <c r="I4553" s="161"/>
      <c r="J4553" s="161"/>
      <c r="K4553" s="78"/>
      <c r="L4553" s="78"/>
      <c r="M4553" s="78"/>
      <c r="N4553" s="78"/>
      <c r="O4553" s="78"/>
      <c r="P4553" s="6"/>
      <c r="Q4553" s="6"/>
      <c r="R4553" s="6"/>
      <c r="S4553" s="6"/>
      <c r="T4553" s="6"/>
      <c r="U4553" s="6"/>
      <c r="V4553" s="6"/>
    </row>
    <row r="4554" spans="2:22" s="77" customFormat="1" x14ac:dyDescent="0.2">
      <c r="B4554" s="128"/>
      <c r="E4554" s="78"/>
      <c r="F4554" s="166"/>
      <c r="G4554" s="78"/>
      <c r="H4554" s="161"/>
      <c r="I4554" s="161"/>
      <c r="J4554" s="161"/>
      <c r="K4554" s="78"/>
      <c r="L4554" s="78"/>
      <c r="M4554" s="78"/>
      <c r="N4554" s="78"/>
      <c r="O4554" s="78"/>
      <c r="P4554" s="6"/>
      <c r="Q4554" s="6"/>
      <c r="R4554" s="6"/>
      <c r="S4554" s="6"/>
      <c r="T4554" s="6"/>
      <c r="U4554" s="6"/>
      <c r="V4554" s="6"/>
    </row>
    <row r="4555" spans="2:22" s="77" customFormat="1" x14ac:dyDescent="0.2">
      <c r="B4555" s="128"/>
      <c r="E4555" s="78"/>
      <c r="F4555" s="166"/>
      <c r="G4555" s="78"/>
      <c r="H4555" s="161"/>
      <c r="I4555" s="161"/>
      <c r="J4555" s="161"/>
      <c r="K4555" s="78"/>
      <c r="L4555" s="78"/>
      <c r="M4555" s="78"/>
      <c r="N4555" s="78"/>
      <c r="O4555" s="78"/>
      <c r="P4555" s="6"/>
      <c r="Q4555" s="6"/>
      <c r="R4555" s="6"/>
      <c r="S4555" s="6"/>
      <c r="T4555" s="6"/>
      <c r="U4555" s="6"/>
      <c r="V4555" s="6"/>
    </row>
    <row r="4556" spans="2:22" s="77" customFormat="1" x14ac:dyDescent="0.2">
      <c r="B4556" s="128"/>
      <c r="E4556" s="78"/>
      <c r="F4556" s="166"/>
      <c r="G4556" s="78"/>
      <c r="H4556" s="161"/>
      <c r="I4556" s="161"/>
      <c r="J4556" s="161"/>
      <c r="K4556" s="78"/>
      <c r="L4556" s="78"/>
      <c r="M4556" s="78"/>
      <c r="N4556" s="78"/>
      <c r="O4556" s="78"/>
      <c r="P4556" s="6"/>
      <c r="Q4556" s="6"/>
      <c r="R4556" s="6"/>
      <c r="S4556" s="6"/>
      <c r="T4556" s="6"/>
      <c r="U4556" s="6"/>
      <c r="V4556" s="6"/>
    </row>
    <row r="4557" spans="2:22" s="77" customFormat="1" x14ac:dyDescent="0.2">
      <c r="B4557" s="128"/>
      <c r="E4557" s="78"/>
      <c r="F4557" s="166"/>
      <c r="G4557" s="78"/>
      <c r="H4557" s="161"/>
      <c r="I4557" s="161"/>
      <c r="J4557" s="161"/>
      <c r="K4557" s="78"/>
      <c r="L4557" s="78"/>
      <c r="M4557" s="78"/>
      <c r="N4557" s="78"/>
      <c r="O4557" s="78"/>
      <c r="P4557" s="6"/>
      <c r="Q4557" s="6"/>
      <c r="R4557" s="6"/>
      <c r="S4557" s="6"/>
      <c r="T4557" s="6"/>
      <c r="U4557" s="6"/>
      <c r="V4557" s="6"/>
    </row>
    <row r="4558" spans="2:22" s="77" customFormat="1" x14ac:dyDescent="0.2">
      <c r="B4558" s="128"/>
      <c r="E4558" s="78"/>
      <c r="F4558" s="166"/>
      <c r="G4558" s="78"/>
      <c r="H4558" s="161"/>
      <c r="I4558" s="161"/>
      <c r="J4558" s="161"/>
      <c r="K4558" s="78"/>
      <c r="L4558" s="78"/>
      <c r="M4558" s="78"/>
      <c r="N4558" s="78"/>
      <c r="O4558" s="78"/>
      <c r="P4558" s="6"/>
      <c r="Q4558" s="6"/>
      <c r="R4558" s="6"/>
      <c r="S4558" s="6"/>
      <c r="T4558" s="6"/>
      <c r="U4558" s="6"/>
      <c r="V4558" s="6"/>
    </row>
    <row r="4559" spans="2:22" s="77" customFormat="1" x14ac:dyDescent="0.2">
      <c r="B4559" s="128"/>
      <c r="E4559" s="78"/>
      <c r="F4559" s="166"/>
      <c r="G4559" s="78"/>
      <c r="H4559" s="161"/>
      <c r="I4559" s="161"/>
      <c r="J4559" s="161"/>
      <c r="K4559" s="78"/>
      <c r="L4559" s="78"/>
      <c r="M4559" s="78"/>
      <c r="N4559" s="78"/>
      <c r="O4559" s="78"/>
      <c r="P4559" s="6"/>
      <c r="Q4559" s="6"/>
      <c r="R4559" s="6"/>
      <c r="S4559" s="6"/>
      <c r="T4559" s="6"/>
      <c r="U4559" s="6"/>
      <c r="V4559" s="6"/>
    </row>
    <row r="4560" spans="2:22" s="77" customFormat="1" x14ac:dyDescent="0.2">
      <c r="B4560" s="128"/>
      <c r="E4560" s="78"/>
      <c r="F4560" s="166"/>
      <c r="G4560" s="78"/>
      <c r="H4560" s="161"/>
      <c r="I4560" s="161"/>
      <c r="J4560" s="161"/>
      <c r="K4560" s="78"/>
      <c r="L4560" s="78"/>
      <c r="M4560" s="78"/>
      <c r="N4560" s="78"/>
      <c r="O4560" s="78"/>
      <c r="P4560" s="6"/>
      <c r="Q4560" s="6"/>
      <c r="R4560" s="6"/>
      <c r="S4560" s="6"/>
      <c r="T4560" s="6"/>
      <c r="U4560" s="6"/>
      <c r="V4560" s="6"/>
    </row>
    <row r="4561" spans="2:22" s="77" customFormat="1" x14ac:dyDescent="0.2">
      <c r="B4561" s="128"/>
      <c r="E4561" s="78"/>
      <c r="F4561" s="166"/>
      <c r="G4561" s="78"/>
      <c r="H4561" s="161"/>
      <c r="I4561" s="161"/>
      <c r="J4561" s="161"/>
      <c r="K4561" s="78"/>
      <c r="L4561" s="78"/>
      <c r="M4561" s="78"/>
      <c r="N4561" s="78"/>
      <c r="O4561" s="78"/>
      <c r="P4561" s="6"/>
      <c r="Q4561" s="6"/>
      <c r="R4561" s="6"/>
      <c r="S4561" s="6"/>
      <c r="T4561" s="6"/>
      <c r="U4561" s="6"/>
      <c r="V4561" s="6"/>
    </row>
    <row r="4562" spans="2:22" s="77" customFormat="1" x14ac:dyDescent="0.2">
      <c r="B4562" s="128"/>
      <c r="E4562" s="78"/>
      <c r="F4562" s="166"/>
      <c r="G4562" s="78"/>
      <c r="H4562" s="161"/>
      <c r="I4562" s="161"/>
      <c r="J4562" s="161"/>
      <c r="K4562" s="78"/>
      <c r="L4562" s="78"/>
      <c r="M4562" s="78"/>
      <c r="N4562" s="78"/>
      <c r="O4562" s="78"/>
      <c r="P4562" s="6"/>
      <c r="Q4562" s="6"/>
      <c r="R4562" s="6"/>
      <c r="S4562" s="6"/>
      <c r="T4562" s="6"/>
      <c r="U4562" s="6"/>
      <c r="V4562" s="6"/>
    </row>
    <row r="4563" spans="2:22" s="77" customFormat="1" x14ac:dyDescent="0.2">
      <c r="B4563" s="128"/>
      <c r="E4563" s="78"/>
      <c r="F4563" s="166"/>
      <c r="G4563" s="78"/>
      <c r="H4563" s="161"/>
      <c r="I4563" s="161"/>
      <c r="J4563" s="161"/>
      <c r="K4563" s="78"/>
      <c r="L4563" s="78"/>
      <c r="M4563" s="78"/>
      <c r="N4563" s="78"/>
      <c r="O4563" s="78"/>
      <c r="P4563" s="6"/>
      <c r="Q4563" s="6"/>
      <c r="R4563" s="6"/>
      <c r="S4563" s="6"/>
      <c r="T4563" s="6"/>
      <c r="U4563" s="6"/>
      <c r="V4563" s="6"/>
    </row>
    <row r="4564" spans="2:22" s="77" customFormat="1" x14ac:dyDescent="0.2">
      <c r="B4564" s="128"/>
      <c r="E4564" s="78"/>
      <c r="F4564" s="166"/>
      <c r="G4564" s="78"/>
      <c r="H4564" s="161"/>
      <c r="I4564" s="161"/>
      <c r="J4564" s="161"/>
      <c r="K4564" s="78"/>
      <c r="L4564" s="78"/>
      <c r="M4564" s="78"/>
      <c r="N4564" s="78"/>
      <c r="O4564" s="78"/>
      <c r="P4564" s="6"/>
      <c r="Q4564" s="6"/>
      <c r="R4564" s="6"/>
      <c r="S4564" s="6"/>
      <c r="T4564" s="6"/>
      <c r="U4564" s="6"/>
      <c r="V4564" s="6"/>
    </row>
    <row r="4565" spans="2:22" s="77" customFormat="1" x14ac:dyDescent="0.2">
      <c r="B4565" s="128"/>
      <c r="E4565" s="78"/>
      <c r="F4565" s="166"/>
      <c r="G4565" s="78"/>
      <c r="H4565" s="161"/>
      <c r="I4565" s="161"/>
      <c r="J4565" s="161"/>
      <c r="K4565" s="78"/>
      <c r="L4565" s="78"/>
      <c r="M4565" s="78"/>
      <c r="N4565" s="78"/>
      <c r="O4565" s="78"/>
      <c r="P4565" s="6"/>
      <c r="Q4565" s="6"/>
      <c r="R4565" s="6"/>
      <c r="S4565" s="6"/>
      <c r="T4565" s="6"/>
      <c r="U4565" s="6"/>
      <c r="V4565" s="6"/>
    </row>
    <row r="4566" spans="2:22" s="77" customFormat="1" x14ac:dyDescent="0.2">
      <c r="B4566" s="128"/>
      <c r="E4566" s="78"/>
      <c r="F4566" s="166"/>
      <c r="G4566" s="78"/>
      <c r="H4566" s="161"/>
      <c r="I4566" s="161"/>
      <c r="J4566" s="161"/>
      <c r="K4566" s="78"/>
      <c r="L4566" s="78"/>
      <c r="M4566" s="78"/>
      <c r="N4566" s="78"/>
      <c r="O4566" s="78"/>
      <c r="P4566" s="6"/>
      <c r="Q4566" s="6"/>
      <c r="R4566" s="6"/>
      <c r="S4566" s="6"/>
      <c r="T4566" s="6"/>
      <c r="U4566" s="6"/>
      <c r="V4566" s="6"/>
    </row>
    <row r="4567" spans="2:22" s="77" customFormat="1" x14ac:dyDescent="0.2">
      <c r="B4567" s="128"/>
      <c r="E4567" s="78"/>
      <c r="F4567" s="166"/>
      <c r="G4567" s="78"/>
      <c r="H4567" s="161"/>
      <c r="I4567" s="161"/>
      <c r="J4567" s="161"/>
      <c r="K4567" s="78"/>
      <c r="L4567" s="78"/>
      <c r="M4567" s="78"/>
      <c r="N4567" s="78"/>
      <c r="O4567" s="78"/>
      <c r="P4567" s="6"/>
      <c r="Q4567" s="6"/>
      <c r="R4567" s="6"/>
      <c r="S4567" s="6"/>
      <c r="T4567" s="6"/>
      <c r="U4567" s="6"/>
      <c r="V4567" s="6"/>
    </row>
    <row r="4568" spans="2:22" s="77" customFormat="1" x14ac:dyDescent="0.2">
      <c r="B4568" s="128"/>
      <c r="E4568" s="78"/>
      <c r="F4568" s="166"/>
      <c r="G4568" s="78"/>
      <c r="H4568" s="161"/>
      <c r="I4568" s="161"/>
      <c r="J4568" s="161"/>
      <c r="K4568" s="78"/>
      <c r="L4568" s="78"/>
      <c r="M4568" s="78"/>
      <c r="N4568" s="78"/>
      <c r="O4568" s="78"/>
      <c r="P4568" s="6"/>
      <c r="Q4568" s="6"/>
      <c r="R4568" s="6"/>
      <c r="S4568" s="6"/>
      <c r="T4568" s="6"/>
      <c r="U4568" s="6"/>
      <c r="V4568" s="6"/>
    </row>
    <row r="4569" spans="2:22" s="77" customFormat="1" x14ac:dyDescent="0.2">
      <c r="B4569" s="128"/>
      <c r="E4569" s="78"/>
      <c r="F4569" s="166"/>
      <c r="G4569" s="78"/>
      <c r="H4569" s="161"/>
      <c r="I4569" s="161"/>
      <c r="J4569" s="161"/>
      <c r="K4569" s="78"/>
      <c r="L4569" s="78"/>
      <c r="M4569" s="78"/>
      <c r="N4569" s="78"/>
      <c r="O4569" s="78"/>
      <c r="P4569" s="6"/>
      <c r="Q4569" s="6"/>
      <c r="R4569" s="6"/>
      <c r="S4569" s="6"/>
      <c r="T4569" s="6"/>
      <c r="U4569" s="6"/>
      <c r="V4569" s="6"/>
    </row>
    <row r="4570" spans="2:22" s="77" customFormat="1" x14ac:dyDescent="0.2">
      <c r="B4570" s="128"/>
      <c r="E4570" s="78"/>
      <c r="F4570" s="166"/>
      <c r="G4570" s="78"/>
      <c r="H4570" s="161"/>
      <c r="I4570" s="161"/>
      <c r="J4570" s="161"/>
      <c r="K4570" s="78"/>
      <c r="L4570" s="78"/>
      <c r="M4570" s="78"/>
      <c r="N4570" s="78"/>
      <c r="O4570" s="78"/>
      <c r="P4570" s="6"/>
      <c r="Q4570" s="6"/>
      <c r="R4570" s="6"/>
      <c r="S4570" s="6"/>
      <c r="T4570" s="6"/>
      <c r="U4570" s="6"/>
      <c r="V4570" s="6"/>
    </row>
    <row r="4571" spans="2:22" s="77" customFormat="1" x14ac:dyDescent="0.2">
      <c r="B4571" s="128"/>
      <c r="E4571" s="78"/>
      <c r="F4571" s="166"/>
      <c r="G4571" s="78"/>
      <c r="H4571" s="161"/>
      <c r="I4571" s="161"/>
      <c r="J4571" s="161"/>
      <c r="K4571" s="78"/>
      <c r="L4571" s="78"/>
      <c r="M4571" s="78"/>
      <c r="N4571" s="78"/>
      <c r="O4571" s="78"/>
      <c r="P4571" s="6"/>
      <c r="Q4571" s="6"/>
      <c r="R4571" s="6"/>
      <c r="S4571" s="6"/>
      <c r="T4571" s="6"/>
      <c r="U4571" s="6"/>
      <c r="V4571" s="6"/>
    </row>
    <row r="4572" spans="2:22" s="77" customFormat="1" x14ac:dyDescent="0.2">
      <c r="B4572" s="128"/>
      <c r="E4572" s="78"/>
      <c r="F4572" s="166"/>
      <c r="G4572" s="78"/>
      <c r="H4572" s="161"/>
      <c r="I4572" s="161"/>
      <c r="J4572" s="161"/>
      <c r="K4572" s="78"/>
      <c r="L4572" s="78"/>
      <c r="M4572" s="78"/>
      <c r="N4572" s="78"/>
      <c r="O4572" s="78"/>
      <c r="P4572" s="6"/>
      <c r="Q4572" s="6"/>
      <c r="R4572" s="6"/>
      <c r="S4572" s="6"/>
      <c r="T4572" s="6"/>
      <c r="U4572" s="6"/>
      <c r="V4572" s="6"/>
    </row>
    <row r="4573" spans="2:22" s="77" customFormat="1" x14ac:dyDescent="0.2">
      <c r="B4573" s="128"/>
      <c r="E4573" s="78"/>
      <c r="F4573" s="166"/>
      <c r="G4573" s="78"/>
      <c r="H4573" s="161"/>
      <c r="I4573" s="161"/>
      <c r="J4573" s="161"/>
      <c r="K4573" s="78"/>
      <c r="L4573" s="78"/>
      <c r="M4573" s="78"/>
      <c r="N4573" s="78"/>
      <c r="O4573" s="78"/>
      <c r="P4573" s="6"/>
      <c r="Q4573" s="6"/>
      <c r="R4573" s="6"/>
      <c r="S4573" s="6"/>
      <c r="T4573" s="6"/>
      <c r="U4573" s="6"/>
      <c r="V4573" s="6"/>
    </row>
    <row r="4574" spans="2:22" s="77" customFormat="1" x14ac:dyDescent="0.2">
      <c r="B4574" s="128"/>
      <c r="E4574" s="78"/>
      <c r="F4574" s="166"/>
      <c r="G4574" s="78"/>
      <c r="H4574" s="161"/>
      <c r="I4574" s="161"/>
      <c r="J4574" s="161"/>
      <c r="K4574" s="78"/>
      <c r="L4574" s="78"/>
      <c r="M4574" s="78"/>
      <c r="N4574" s="78"/>
      <c r="O4574" s="78"/>
      <c r="P4574" s="6"/>
      <c r="Q4574" s="6"/>
      <c r="R4574" s="6"/>
      <c r="S4574" s="6"/>
      <c r="T4574" s="6"/>
      <c r="U4574" s="6"/>
      <c r="V4574" s="6"/>
    </row>
    <row r="4575" spans="2:22" s="77" customFormat="1" x14ac:dyDescent="0.2">
      <c r="B4575" s="128"/>
      <c r="E4575" s="78"/>
      <c r="F4575" s="166"/>
      <c r="G4575" s="78"/>
      <c r="H4575" s="161"/>
      <c r="I4575" s="161"/>
      <c r="J4575" s="161"/>
      <c r="K4575" s="78"/>
      <c r="L4575" s="78"/>
      <c r="M4575" s="78"/>
      <c r="N4575" s="78"/>
      <c r="O4575" s="78"/>
      <c r="P4575" s="6"/>
      <c r="Q4575" s="6"/>
      <c r="R4575" s="6"/>
      <c r="S4575" s="6"/>
      <c r="T4575" s="6"/>
      <c r="U4575" s="6"/>
      <c r="V4575" s="6"/>
    </row>
    <row r="4576" spans="2:22" s="77" customFormat="1" x14ac:dyDescent="0.2">
      <c r="B4576" s="128"/>
      <c r="E4576" s="78"/>
      <c r="F4576" s="166"/>
      <c r="G4576" s="78"/>
      <c r="H4576" s="161"/>
      <c r="I4576" s="161"/>
      <c r="J4576" s="161"/>
      <c r="K4576" s="78"/>
      <c r="L4576" s="78"/>
      <c r="M4576" s="78"/>
      <c r="N4576" s="78"/>
      <c r="O4576" s="78"/>
      <c r="P4576" s="6"/>
      <c r="Q4576" s="6"/>
      <c r="R4576" s="6"/>
      <c r="S4576" s="6"/>
      <c r="T4576" s="6"/>
      <c r="U4576" s="6"/>
      <c r="V4576" s="6"/>
    </row>
    <row r="4577" spans="2:22" s="77" customFormat="1" x14ac:dyDescent="0.2">
      <c r="B4577" s="128"/>
      <c r="E4577" s="78"/>
      <c r="F4577" s="166"/>
      <c r="G4577" s="78"/>
      <c r="H4577" s="161"/>
      <c r="I4577" s="161"/>
      <c r="J4577" s="161"/>
      <c r="K4577" s="78"/>
      <c r="L4577" s="78"/>
      <c r="M4577" s="78"/>
      <c r="N4577" s="78"/>
      <c r="O4577" s="78"/>
      <c r="P4577" s="6"/>
      <c r="Q4577" s="6"/>
      <c r="R4577" s="6"/>
      <c r="S4577" s="6"/>
      <c r="T4577" s="6"/>
      <c r="U4577" s="6"/>
      <c r="V4577" s="6"/>
    </row>
    <row r="4578" spans="2:22" s="77" customFormat="1" x14ac:dyDescent="0.2">
      <c r="B4578" s="128"/>
      <c r="E4578" s="78"/>
      <c r="F4578" s="166"/>
      <c r="G4578" s="78"/>
      <c r="H4578" s="161"/>
      <c r="I4578" s="161"/>
      <c r="J4578" s="161"/>
      <c r="K4578" s="78"/>
      <c r="L4578" s="78"/>
      <c r="M4578" s="78"/>
      <c r="N4578" s="78"/>
      <c r="O4578" s="78"/>
      <c r="P4578" s="6"/>
      <c r="Q4578" s="6"/>
      <c r="R4578" s="6"/>
      <c r="S4578" s="6"/>
      <c r="T4578" s="6"/>
      <c r="U4578" s="6"/>
      <c r="V4578" s="6"/>
    </row>
    <row r="4579" spans="2:22" s="77" customFormat="1" x14ac:dyDescent="0.2">
      <c r="B4579" s="128"/>
      <c r="E4579" s="78"/>
      <c r="F4579" s="166"/>
      <c r="G4579" s="78"/>
      <c r="H4579" s="161"/>
      <c r="I4579" s="161"/>
      <c r="J4579" s="161"/>
      <c r="K4579" s="78"/>
      <c r="L4579" s="78"/>
      <c r="M4579" s="78"/>
      <c r="N4579" s="78"/>
      <c r="O4579" s="78"/>
      <c r="P4579" s="6"/>
      <c r="Q4579" s="6"/>
      <c r="R4579" s="6"/>
      <c r="S4579" s="6"/>
      <c r="T4579" s="6"/>
      <c r="U4579" s="6"/>
      <c r="V4579" s="6"/>
    </row>
    <row r="4580" spans="2:22" s="77" customFormat="1" x14ac:dyDescent="0.2">
      <c r="B4580" s="128"/>
      <c r="E4580" s="78"/>
      <c r="F4580" s="166"/>
      <c r="G4580" s="78"/>
      <c r="H4580" s="161"/>
      <c r="I4580" s="161"/>
      <c r="J4580" s="161"/>
      <c r="K4580" s="78"/>
      <c r="L4580" s="78"/>
      <c r="M4580" s="78"/>
      <c r="N4580" s="78"/>
      <c r="O4580" s="78"/>
      <c r="P4580" s="6"/>
      <c r="Q4580" s="6"/>
      <c r="R4580" s="6"/>
      <c r="S4580" s="6"/>
      <c r="T4580" s="6"/>
      <c r="U4580" s="6"/>
      <c r="V4580" s="6"/>
    </row>
    <row r="4581" spans="2:22" s="77" customFormat="1" x14ac:dyDescent="0.2">
      <c r="B4581" s="128"/>
      <c r="E4581" s="78"/>
      <c r="F4581" s="166"/>
      <c r="G4581" s="78"/>
      <c r="H4581" s="161"/>
      <c r="I4581" s="161"/>
      <c r="J4581" s="161"/>
      <c r="K4581" s="78"/>
      <c r="L4581" s="78"/>
      <c r="M4581" s="78"/>
      <c r="N4581" s="78"/>
      <c r="O4581" s="78"/>
      <c r="P4581" s="6"/>
      <c r="Q4581" s="6"/>
      <c r="R4581" s="6"/>
      <c r="S4581" s="6"/>
      <c r="T4581" s="6"/>
      <c r="U4581" s="6"/>
      <c r="V4581" s="6"/>
    </row>
    <row r="4582" spans="2:22" s="77" customFormat="1" x14ac:dyDescent="0.2">
      <c r="B4582" s="128"/>
      <c r="E4582" s="78"/>
      <c r="F4582" s="166"/>
      <c r="G4582" s="78"/>
      <c r="H4582" s="161"/>
      <c r="I4582" s="161"/>
      <c r="J4582" s="161"/>
      <c r="K4582" s="78"/>
      <c r="L4582" s="78"/>
      <c r="M4582" s="78"/>
      <c r="N4582" s="78"/>
      <c r="O4582" s="78"/>
      <c r="P4582" s="6"/>
      <c r="Q4582" s="6"/>
      <c r="R4582" s="6"/>
      <c r="S4582" s="6"/>
      <c r="T4582" s="6"/>
      <c r="U4582" s="6"/>
      <c r="V4582" s="6"/>
    </row>
    <row r="4583" spans="2:22" s="77" customFormat="1" x14ac:dyDescent="0.2">
      <c r="B4583" s="128"/>
      <c r="E4583" s="78"/>
      <c r="F4583" s="166"/>
      <c r="G4583" s="78"/>
      <c r="H4583" s="161"/>
      <c r="I4583" s="161"/>
      <c r="J4583" s="161"/>
      <c r="K4583" s="78"/>
      <c r="L4583" s="78"/>
      <c r="M4583" s="78"/>
      <c r="N4583" s="78"/>
      <c r="O4583" s="78"/>
      <c r="P4583" s="6"/>
      <c r="Q4583" s="6"/>
      <c r="R4583" s="6"/>
      <c r="S4583" s="6"/>
      <c r="T4583" s="6"/>
      <c r="U4583" s="6"/>
      <c r="V4583" s="6"/>
    </row>
    <row r="4584" spans="2:22" s="77" customFormat="1" x14ac:dyDescent="0.2">
      <c r="B4584" s="128"/>
      <c r="E4584" s="78"/>
      <c r="F4584" s="166"/>
      <c r="G4584" s="78"/>
      <c r="H4584" s="161"/>
      <c r="I4584" s="161"/>
      <c r="J4584" s="161"/>
      <c r="K4584" s="78"/>
      <c r="L4584" s="78"/>
      <c r="M4584" s="78"/>
      <c r="N4584" s="78"/>
      <c r="O4584" s="78"/>
      <c r="P4584" s="6"/>
      <c r="Q4584" s="6"/>
      <c r="R4584" s="6"/>
      <c r="S4584" s="6"/>
      <c r="T4584" s="6"/>
      <c r="U4584" s="6"/>
      <c r="V4584" s="6"/>
    </row>
    <row r="4585" spans="2:22" s="77" customFormat="1" x14ac:dyDescent="0.2">
      <c r="B4585" s="128"/>
      <c r="E4585" s="78"/>
      <c r="F4585" s="166"/>
      <c r="G4585" s="78"/>
      <c r="H4585" s="161"/>
      <c r="I4585" s="161"/>
      <c r="J4585" s="161"/>
      <c r="K4585" s="78"/>
      <c r="L4585" s="78"/>
      <c r="M4585" s="78"/>
      <c r="N4585" s="78"/>
      <c r="O4585" s="78"/>
      <c r="P4585" s="6"/>
      <c r="Q4585" s="6"/>
      <c r="R4585" s="6"/>
      <c r="S4585" s="6"/>
      <c r="T4585" s="6"/>
      <c r="U4585" s="6"/>
      <c r="V4585" s="6"/>
    </row>
    <row r="4586" spans="2:22" s="77" customFormat="1" x14ac:dyDescent="0.2">
      <c r="B4586" s="128"/>
      <c r="E4586" s="78"/>
      <c r="F4586" s="166"/>
      <c r="G4586" s="78"/>
      <c r="H4586" s="161"/>
      <c r="I4586" s="161"/>
      <c r="J4586" s="161"/>
      <c r="K4586" s="78"/>
      <c r="L4586" s="78"/>
      <c r="M4586" s="78"/>
      <c r="N4586" s="78"/>
      <c r="O4586" s="78"/>
      <c r="P4586" s="6"/>
      <c r="Q4586" s="6"/>
      <c r="R4586" s="6"/>
      <c r="S4586" s="6"/>
      <c r="T4586" s="6"/>
      <c r="U4586" s="6"/>
      <c r="V4586" s="6"/>
    </row>
    <row r="4587" spans="2:22" s="77" customFormat="1" x14ac:dyDescent="0.2">
      <c r="B4587" s="128"/>
      <c r="E4587" s="78"/>
      <c r="F4587" s="166"/>
      <c r="G4587" s="78"/>
      <c r="H4587" s="161"/>
      <c r="I4587" s="161"/>
      <c r="J4587" s="161"/>
      <c r="K4587" s="78"/>
      <c r="L4587" s="78"/>
      <c r="M4587" s="78"/>
      <c r="N4587" s="78"/>
      <c r="O4587" s="78"/>
      <c r="P4587" s="6"/>
      <c r="Q4587" s="6"/>
      <c r="R4587" s="6"/>
      <c r="S4587" s="6"/>
      <c r="T4587" s="6"/>
      <c r="U4587" s="6"/>
      <c r="V4587" s="6"/>
    </row>
    <row r="4588" spans="2:22" s="77" customFormat="1" x14ac:dyDescent="0.2">
      <c r="B4588" s="128"/>
      <c r="E4588" s="78"/>
      <c r="F4588" s="166"/>
      <c r="G4588" s="78"/>
      <c r="H4588" s="161"/>
      <c r="I4588" s="161"/>
      <c r="J4588" s="161"/>
      <c r="K4588" s="78"/>
      <c r="L4588" s="78"/>
      <c r="M4588" s="78"/>
      <c r="N4588" s="78"/>
      <c r="O4588" s="78"/>
      <c r="P4588" s="6"/>
      <c r="Q4588" s="6"/>
      <c r="R4588" s="6"/>
      <c r="S4588" s="6"/>
      <c r="T4588" s="6"/>
      <c r="U4588" s="6"/>
      <c r="V4588" s="6"/>
    </row>
    <row r="4589" spans="2:22" s="77" customFormat="1" x14ac:dyDescent="0.2">
      <c r="B4589" s="128"/>
      <c r="E4589" s="78"/>
      <c r="F4589" s="166"/>
      <c r="G4589" s="78"/>
      <c r="H4589" s="161"/>
      <c r="I4589" s="161"/>
      <c r="J4589" s="161"/>
      <c r="K4589" s="78"/>
      <c r="L4589" s="78"/>
      <c r="M4589" s="78"/>
      <c r="N4589" s="78"/>
      <c r="O4589" s="78"/>
      <c r="P4589" s="6"/>
      <c r="Q4589" s="6"/>
      <c r="R4589" s="6"/>
      <c r="S4589" s="6"/>
      <c r="T4589" s="6"/>
      <c r="U4589" s="6"/>
      <c r="V4589" s="6"/>
    </row>
    <row r="4590" spans="2:22" s="77" customFormat="1" x14ac:dyDescent="0.2">
      <c r="B4590" s="128"/>
      <c r="E4590" s="78"/>
      <c r="F4590" s="166"/>
      <c r="G4590" s="78"/>
      <c r="H4590" s="161"/>
      <c r="I4590" s="161"/>
      <c r="J4590" s="161"/>
      <c r="K4590" s="78"/>
      <c r="L4590" s="78"/>
      <c r="M4590" s="78"/>
      <c r="N4590" s="78"/>
      <c r="O4590" s="78"/>
      <c r="P4590" s="6"/>
      <c r="Q4590" s="6"/>
      <c r="R4590" s="6"/>
      <c r="S4590" s="6"/>
      <c r="T4590" s="6"/>
      <c r="U4590" s="6"/>
      <c r="V4590" s="6"/>
    </row>
    <row r="4591" spans="2:22" s="77" customFormat="1" x14ac:dyDescent="0.2">
      <c r="B4591" s="128"/>
      <c r="E4591" s="78"/>
      <c r="F4591" s="166"/>
      <c r="G4591" s="78"/>
      <c r="H4591" s="161"/>
      <c r="I4591" s="161"/>
      <c r="J4591" s="161"/>
      <c r="K4591" s="78"/>
      <c r="L4591" s="78"/>
      <c r="M4591" s="78"/>
      <c r="N4591" s="78"/>
      <c r="O4591" s="78"/>
      <c r="P4591" s="6"/>
      <c r="Q4591" s="6"/>
      <c r="R4591" s="6"/>
      <c r="S4591" s="6"/>
      <c r="T4591" s="6"/>
      <c r="U4591" s="6"/>
      <c r="V4591" s="6"/>
    </row>
    <row r="4592" spans="2:22" s="77" customFormat="1" x14ac:dyDescent="0.2">
      <c r="B4592" s="128"/>
      <c r="E4592" s="78"/>
      <c r="F4592" s="166"/>
      <c r="G4592" s="78"/>
      <c r="H4592" s="161"/>
      <c r="I4592" s="161"/>
      <c r="J4592" s="161"/>
      <c r="K4592" s="78"/>
      <c r="L4592" s="78"/>
      <c r="M4592" s="78"/>
      <c r="N4592" s="78"/>
      <c r="O4592" s="78"/>
      <c r="P4592" s="6"/>
      <c r="Q4592" s="6"/>
      <c r="R4592" s="6"/>
      <c r="S4592" s="6"/>
      <c r="T4592" s="6"/>
      <c r="U4592" s="6"/>
      <c r="V4592" s="6"/>
    </row>
    <row r="4593" spans="2:22" s="77" customFormat="1" x14ac:dyDescent="0.2">
      <c r="B4593" s="128"/>
      <c r="E4593" s="78"/>
      <c r="F4593" s="166"/>
      <c r="G4593" s="78"/>
      <c r="H4593" s="161"/>
      <c r="I4593" s="161"/>
      <c r="J4593" s="161"/>
      <c r="K4593" s="78"/>
      <c r="L4593" s="78"/>
      <c r="M4593" s="78"/>
      <c r="N4593" s="78"/>
      <c r="O4593" s="78"/>
      <c r="P4593" s="6"/>
      <c r="Q4593" s="6"/>
      <c r="R4593" s="6"/>
      <c r="S4593" s="6"/>
      <c r="T4593" s="6"/>
      <c r="U4593" s="6"/>
      <c r="V4593" s="6"/>
    </row>
    <row r="4594" spans="2:22" s="77" customFormat="1" x14ac:dyDescent="0.2">
      <c r="B4594" s="128"/>
      <c r="E4594" s="78"/>
      <c r="F4594" s="166"/>
      <c r="G4594" s="78"/>
      <c r="H4594" s="161"/>
      <c r="I4594" s="161"/>
      <c r="J4594" s="161"/>
      <c r="K4594" s="78"/>
      <c r="L4594" s="78"/>
      <c r="M4594" s="78"/>
      <c r="N4594" s="78"/>
      <c r="O4594" s="78"/>
      <c r="P4594" s="6"/>
      <c r="Q4594" s="6"/>
      <c r="R4594" s="6"/>
      <c r="S4594" s="6"/>
      <c r="T4594" s="6"/>
      <c r="U4594" s="6"/>
      <c r="V4594" s="6"/>
    </row>
    <row r="4595" spans="2:22" s="77" customFormat="1" x14ac:dyDescent="0.2">
      <c r="B4595" s="128"/>
      <c r="E4595" s="78"/>
      <c r="F4595" s="166"/>
      <c r="G4595" s="78"/>
      <c r="H4595" s="161"/>
      <c r="I4595" s="161"/>
      <c r="J4595" s="161"/>
      <c r="K4595" s="78"/>
      <c r="L4595" s="78"/>
      <c r="M4595" s="78"/>
      <c r="N4595" s="78"/>
      <c r="O4595" s="78"/>
      <c r="P4595" s="6"/>
      <c r="Q4595" s="6"/>
      <c r="R4595" s="6"/>
      <c r="S4595" s="6"/>
      <c r="T4595" s="6"/>
      <c r="U4595" s="6"/>
      <c r="V4595" s="6"/>
    </row>
    <row r="4596" spans="2:22" s="77" customFormat="1" x14ac:dyDescent="0.2">
      <c r="B4596" s="128"/>
      <c r="E4596" s="78"/>
      <c r="F4596" s="166"/>
      <c r="G4596" s="78"/>
      <c r="H4596" s="161"/>
      <c r="I4596" s="161"/>
      <c r="J4596" s="161"/>
      <c r="K4596" s="78"/>
      <c r="L4596" s="78"/>
      <c r="M4596" s="78"/>
      <c r="N4596" s="78"/>
      <c r="O4596" s="78"/>
      <c r="P4596" s="6"/>
      <c r="Q4596" s="6"/>
      <c r="R4596" s="6"/>
      <c r="S4596" s="6"/>
      <c r="T4596" s="6"/>
      <c r="U4596" s="6"/>
      <c r="V4596" s="6"/>
    </row>
    <row r="4597" spans="2:22" s="77" customFormat="1" x14ac:dyDescent="0.2">
      <c r="B4597" s="128"/>
      <c r="E4597" s="78"/>
      <c r="F4597" s="166"/>
      <c r="G4597" s="78"/>
      <c r="H4597" s="161"/>
      <c r="I4597" s="161"/>
      <c r="J4597" s="161"/>
      <c r="K4597" s="78"/>
      <c r="L4597" s="78"/>
      <c r="M4597" s="78"/>
      <c r="N4597" s="78"/>
      <c r="O4597" s="78"/>
      <c r="P4597" s="6"/>
      <c r="Q4597" s="6"/>
      <c r="R4597" s="6"/>
      <c r="S4597" s="6"/>
      <c r="T4597" s="6"/>
      <c r="U4597" s="6"/>
      <c r="V4597" s="6"/>
    </row>
    <row r="4598" spans="2:22" s="77" customFormat="1" x14ac:dyDescent="0.2">
      <c r="B4598" s="128"/>
      <c r="E4598" s="78"/>
      <c r="F4598" s="166"/>
      <c r="G4598" s="78"/>
      <c r="H4598" s="161"/>
      <c r="I4598" s="161"/>
      <c r="J4598" s="161"/>
      <c r="K4598" s="78"/>
      <c r="L4598" s="78"/>
      <c r="M4598" s="78"/>
      <c r="N4598" s="78"/>
      <c r="O4598" s="78"/>
      <c r="P4598" s="6"/>
      <c r="Q4598" s="6"/>
      <c r="R4598" s="6"/>
      <c r="S4598" s="6"/>
      <c r="T4598" s="6"/>
      <c r="U4598" s="6"/>
      <c r="V4598" s="6"/>
    </row>
    <row r="4599" spans="2:22" s="77" customFormat="1" x14ac:dyDescent="0.2">
      <c r="B4599" s="128"/>
      <c r="E4599" s="78"/>
      <c r="F4599" s="166"/>
      <c r="G4599" s="78"/>
      <c r="H4599" s="161"/>
      <c r="I4599" s="161"/>
      <c r="J4599" s="161"/>
      <c r="K4599" s="78"/>
      <c r="L4599" s="78"/>
      <c r="M4599" s="78"/>
      <c r="N4599" s="78"/>
      <c r="O4599" s="78"/>
      <c r="P4599" s="6"/>
      <c r="Q4599" s="6"/>
      <c r="R4599" s="6"/>
      <c r="S4599" s="6"/>
      <c r="T4599" s="6"/>
      <c r="U4599" s="6"/>
      <c r="V4599" s="6"/>
    </row>
    <row r="4600" spans="2:22" s="77" customFormat="1" x14ac:dyDescent="0.2">
      <c r="B4600" s="128"/>
      <c r="E4600" s="78"/>
      <c r="F4600" s="166"/>
      <c r="G4600" s="78"/>
      <c r="H4600" s="161"/>
      <c r="I4600" s="161"/>
      <c r="J4600" s="161"/>
      <c r="K4600" s="78"/>
      <c r="L4600" s="78"/>
      <c r="M4600" s="78"/>
      <c r="N4600" s="78"/>
      <c r="O4600" s="78"/>
      <c r="P4600" s="6"/>
      <c r="Q4600" s="6"/>
      <c r="R4600" s="6"/>
      <c r="S4600" s="6"/>
      <c r="T4600" s="6"/>
      <c r="U4600" s="6"/>
      <c r="V4600" s="6"/>
    </row>
    <row r="4601" spans="2:22" s="77" customFormat="1" x14ac:dyDescent="0.2">
      <c r="B4601" s="128"/>
      <c r="E4601" s="78"/>
      <c r="F4601" s="166"/>
      <c r="G4601" s="78"/>
      <c r="H4601" s="161"/>
      <c r="I4601" s="161"/>
      <c r="J4601" s="161"/>
      <c r="K4601" s="78"/>
      <c r="L4601" s="78"/>
      <c r="M4601" s="78"/>
      <c r="N4601" s="78"/>
      <c r="O4601" s="78"/>
      <c r="P4601" s="6"/>
      <c r="Q4601" s="6"/>
      <c r="R4601" s="6"/>
      <c r="S4601" s="6"/>
      <c r="T4601" s="6"/>
      <c r="U4601" s="6"/>
      <c r="V4601" s="6"/>
    </row>
    <row r="4602" spans="2:22" s="77" customFormat="1" x14ac:dyDescent="0.2">
      <c r="B4602" s="128"/>
      <c r="E4602" s="78"/>
      <c r="F4602" s="166"/>
      <c r="G4602" s="78"/>
      <c r="H4602" s="161"/>
      <c r="I4602" s="161"/>
      <c r="J4602" s="161"/>
      <c r="K4602" s="78"/>
      <c r="L4602" s="78"/>
      <c r="M4602" s="78"/>
      <c r="N4602" s="78"/>
      <c r="O4602" s="78"/>
      <c r="P4602" s="6"/>
      <c r="Q4602" s="6"/>
      <c r="R4602" s="6"/>
      <c r="S4602" s="6"/>
      <c r="T4602" s="6"/>
      <c r="U4602" s="6"/>
      <c r="V4602" s="6"/>
    </row>
    <row r="4603" spans="2:22" s="77" customFormat="1" x14ac:dyDescent="0.2">
      <c r="B4603" s="128"/>
      <c r="E4603" s="78"/>
      <c r="F4603" s="166"/>
      <c r="G4603" s="78"/>
      <c r="H4603" s="161"/>
      <c r="I4603" s="161"/>
      <c r="J4603" s="161"/>
      <c r="K4603" s="78"/>
      <c r="L4603" s="78"/>
      <c r="M4603" s="78"/>
      <c r="N4603" s="78"/>
      <c r="O4603" s="78"/>
      <c r="P4603" s="6"/>
      <c r="Q4603" s="6"/>
      <c r="R4603" s="6"/>
      <c r="S4603" s="6"/>
      <c r="T4603" s="6"/>
      <c r="U4603" s="6"/>
      <c r="V4603" s="6"/>
    </row>
    <row r="4604" spans="2:22" s="77" customFormat="1" x14ac:dyDescent="0.2">
      <c r="B4604" s="128"/>
      <c r="E4604" s="78"/>
      <c r="F4604" s="166"/>
      <c r="G4604" s="78"/>
      <c r="H4604" s="161"/>
      <c r="I4604" s="161"/>
      <c r="J4604" s="161"/>
      <c r="K4604" s="78"/>
      <c r="L4604" s="78"/>
      <c r="M4604" s="78"/>
      <c r="N4604" s="78"/>
      <c r="O4604" s="78"/>
      <c r="P4604" s="6"/>
      <c r="Q4604" s="6"/>
      <c r="R4604" s="6"/>
      <c r="S4604" s="6"/>
      <c r="T4604" s="6"/>
      <c r="U4604" s="6"/>
      <c r="V4604" s="6"/>
    </row>
    <row r="4605" spans="2:22" s="77" customFormat="1" x14ac:dyDescent="0.2">
      <c r="B4605" s="128"/>
      <c r="E4605" s="78"/>
      <c r="F4605" s="166"/>
      <c r="G4605" s="78"/>
      <c r="H4605" s="161"/>
      <c r="I4605" s="161"/>
      <c r="J4605" s="161"/>
      <c r="K4605" s="78"/>
      <c r="L4605" s="78"/>
      <c r="M4605" s="78"/>
      <c r="N4605" s="78"/>
      <c r="O4605" s="78"/>
      <c r="P4605" s="6"/>
      <c r="Q4605" s="6"/>
      <c r="R4605" s="6"/>
      <c r="S4605" s="6"/>
      <c r="T4605" s="6"/>
      <c r="U4605" s="6"/>
      <c r="V4605" s="6"/>
    </row>
    <row r="4606" spans="2:22" s="77" customFormat="1" x14ac:dyDescent="0.2">
      <c r="B4606" s="128"/>
      <c r="E4606" s="78"/>
      <c r="F4606" s="166"/>
      <c r="G4606" s="78"/>
      <c r="H4606" s="161"/>
      <c r="I4606" s="161"/>
      <c r="J4606" s="161"/>
      <c r="K4606" s="78"/>
      <c r="L4606" s="78"/>
      <c r="M4606" s="78"/>
      <c r="N4606" s="78"/>
      <c r="O4606" s="78"/>
      <c r="P4606" s="6"/>
      <c r="Q4606" s="6"/>
      <c r="R4606" s="6"/>
      <c r="S4606" s="6"/>
      <c r="T4606" s="6"/>
      <c r="U4606" s="6"/>
      <c r="V4606" s="6"/>
    </row>
    <row r="4607" spans="2:22" s="77" customFormat="1" x14ac:dyDescent="0.2">
      <c r="B4607" s="128"/>
      <c r="E4607" s="78"/>
      <c r="F4607" s="166"/>
      <c r="G4607" s="78"/>
      <c r="H4607" s="161"/>
      <c r="I4607" s="161"/>
      <c r="J4607" s="161"/>
      <c r="K4607" s="78"/>
      <c r="L4607" s="78"/>
      <c r="M4607" s="78"/>
      <c r="N4607" s="78"/>
      <c r="O4607" s="78"/>
      <c r="P4607" s="6"/>
      <c r="Q4607" s="6"/>
      <c r="R4607" s="6"/>
      <c r="S4607" s="6"/>
      <c r="T4607" s="6"/>
      <c r="U4607" s="6"/>
      <c r="V4607" s="6"/>
    </row>
    <row r="4608" spans="2:22" s="77" customFormat="1" x14ac:dyDescent="0.2">
      <c r="B4608" s="128"/>
      <c r="E4608" s="78"/>
      <c r="F4608" s="166"/>
      <c r="G4608" s="78"/>
      <c r="H4608" s="161"/>
      <c r="I4608" s="161"/>
      <c r="J4608" s="161"/>
      <c r="K4608" s="78"/>
      <c r="L4608" s="78"/>
      <c r="M4608" s="78"/>
      <c r="N4608" s="78"/>
      <c r="O4608" s="78"/>
      <c r="P4608" s="6"/>
      <c r="Q4608" s="6"/>
      <c r="R4608" s="6"/>
      <c r="S4608" s="6"/>
      <c r="T4608" s="6"/>
      <c r="U4608" s="6"/>
      <c r="V4608" s="6"/>
    </row>
    <row r="4609" spans="2:22" s="77" customFormat="1" x14ac:dyDescent="0.2">
      <c r="B4609" s="128"/>
      <c r="E4609" s="78"/>
      <c r="F4609" s="166"/>
      <c r="G4609" s="78"/>
      <c r="H4609" s="161"/>
      <c r="I4609" s="161"/>
      <c r="J4609" s="161"/>
      <c r="K4609" s="78"/>
      <c r="L4609" s="78"/>
      <c r="M4609" s="78"/>
      <c r="N4609" s="78"/>
      <c r="O4609" s="78"/>
      <c r="P4609" s="6"/>
      <c r="Q4609" s="6"/>
      <c r="R4609" s="6"/>
      <c r="S4609" s="6"/>
      <c r="T4609" s="6"/>
      <c r="U4609" s="6"/>
      <c r="V4609" s="6"/>
    </row>
    <row r="4610" spans="2:22" s="77" customFormat="1" x14ac:dyDescent="0.2">
      <c r="B4610" s="128"/>
      <c r="E4610" s="78"/>
      <c r="F4610" s="166"/>
      <c r="G4610" s="78"/>
      <c r="H4610" s="161"/>
      <c r="I4610" s="161"/>
      <c r="J4610" s="161"/>
      <c r="K4610" s="78"/>
      <c r="L4610" s="78"/>
      <c r="M4610" s="78"/>
      <c r="N4610" s="78"/>
      <c r="O4610" s="78"/>
      <c r="P4610" s="6"/>
      <c r="Q4610" s="6"/>
      <c r="R4610" s="6"/>
      <c r="S4610" s="6"/>
      <c r="T4610" s="6"/>
      <c r="U4610" s="6"/>
      <c r="V4610" s="6"/>
    </row>
    <row r="4611" spans="2:22" s="77" customFormat="1" x14ac:dyDescent="0.2">
      <c r="B4611" s="128"/>
      <c r="E4611" s="78"/>
      <c r="F4611" s="166"/>
      <c r="G4611" s="78"/>
      <c r="H4611" s="161"/>
      <c r="I4611" s="161"/>
      <c r="J4611" s="161"/>
      <c r="K4611" s="78"/>
      <c r="L4611" s="78"/>
      <c r="M4611" s="78"/>
      <c r="N4611" s="78"/>
      <c r="O4611" s="78"/>
      <c r="P4611" s="6"/>
      <c r="Q4611" s="6"/>
      <c r="R4611" s="6"/>
      <c r="S4611" s="6"/>
      <c r="T4611" s="6"/>
      <c r="U4611" s="6"/>
      <c r="V4611" s="6"/>
    </row>
    <row r="4612" spans="2:22" s="77" customFormat="1" x14ac:dyDescent="0.2">
      <c r="B4612" s="128"/>
      <c r="E4612" s="78"/>
      <c r="F4612" s="166"/>
      <c r="G4612" s="78"/>
      <c r="H4612" s="161"/>
      <c r="I4612" s="161"/>
      <c r="J4612" s="161"/>
      <c r="K4612" s="78"/>
      <c r="L4612" s="78"/>
      <c r="M4612" s="78"/>
      <c r="N4612" s="78"/>
      <c r="O4612" s="78"/>
      <c r="P4612" s="6"/>
      <c r="Q4612" s="6"/>
      <c r="R4612" s="6"/>
      <c r="S4612" s="6"/>
      <c r="T4612" s="6"/>
      <c r="U4612" s="6"/>
      <c r="V4612" s="6"/>
    </row>
    <row r="4613" spans="2:22" s="77" customFormat="1" x14ac:dyDescent="0.2">
      <c r="B4613" s="128"/>
      <c r="E4613" s="78"/>
      <c r="F4613" s="166"/>
      <c r="G4613" s="78"/>
      <c r="H4613" s="161"/>
      <c r="I4613" s="161"/>
      <c r="J4613" s="161"/>
      <c r="K4613" s="78"/>
      <c r="L4613" s="78"/>
      <c r="M4613" s="78"/>
      <c r="N4613" s="78"/>
      <c r="O4613" s="78"/>
      <c r="P4613" s="6"/>
      <c r="Q4613" s="6"/>
      <c r="R4613" s="6"/>
      <c r="S4613" s="6"/>
      <c r="T4613" s="6"/>
      <c r="U4613" s="6"/>
      <c r="V4613" s="6"/>
    </row>
    <row r="4614" spans="2:22" s="77" customFormat="1" x14ac:dyDescent="0.2">
      <c r="B4614" s="128"/>
      <c r="E4614" s="78"/>
      <c r="F4614" s="166"/>
      <c r="G4614" s="78"/>
      <c r="H4614" s="161"/>
      <c r="I4614" s="161"/>
      <c r="J4614" s="161"/>
      <c r="K4614" s="78"/>
      <c r="L4614" s="78"/>
      <c r="M4614" s="78"/>
      <c r="N4614" s="78"/>
      <c r="O4614" s="78"/>
      <c r="P4614" s="6"/>
      <c r="Q4614" s="6"/>
      <c r="R4614" s="6"/>
      <c r="S4614" s="6"/>
      <c r="T4614" s="6"/>
      <c r="U4614" s="6"/>
      <c r="V4614" s="6"/>
    </row>
    <row r="4615" spans="2:22" s="77" customFormat="1" x14ac:dyDescent="0.2">
      <c r="B4615" s="128"/>
      <c r="E4615" s="78"/>
      <c r="F4615" s="166"/>
      <c r="G4615" s="78"/>
      <c r="H4615" s="161"/>
      <c r="I4615" s="161"/>
      <c r="J4615" s="161"/>
      <c r="K4615" s="78"/>
      <c r="L4615" s="78"/>
      <c r="M4615" s="78"/>
      <c r="N4615" s="78"/>
      <c r="O4615" s="78"/>
      <c r="P4615" s="6"/>
      <c r="Q4615" s="6"/>
      <c r="R4615" s="6"/>
      <c r="S4615" s="6"/>
      <c r="T4615" s="6"/>
      <c r="U4615" s="6"/>
      <c r="V4615" s="6"/>
    </row>
    <row r="4616" spans="2:22" s="77" customFormat="1" x14ac:dyDescent="0.2">
      <c r="B4616" s="128"/>
      <c r="E4616" s="78"/>
      <c r="F4616" s="166"/>
      <c r="G4616" s="78"/>
      <c r="H4616" s="161"/>
      <c r="I4616" s="161"/>
      <c r="J4616" s="161"/>
      <c r="K4616" s="78"/>
      <c r="L4616" s="78"/>
      <c r="M4616" s="78"/>
      <c r="N4616" s="78"/>
      <c r="O4616" s="78"/>
      <c r="P4616" s="6"/>
      <c r="Q4616" s="6"/>
      <c r="R4616" s="6"/>
      <c r="S4616" s="6"/>
      <c r="T4616" s="6"/>
      <c r="U4616" s="6"/>
      <c r="V4616" s="6"/>
    </row>
    <row r="4617" spans="2:22" s="77" customFormat="1" x14ac:dyDescent="0.2">
      <c r="B4617" s="128"/>
      <c r="E4617" s="78"/>
      <c r="F4617" s="166"/>
      <c r="G4617" s="78"/>
      <c r="H4617" s="161"/>
      <c r="I4617" s="161"/>
      <c r="J4617" s="161"/>
      <c r="K4617" s="78"/>
      <c r="L4617" s="78"/>
      <c r="M4617" s="78"/>
      <c r="N4617" s="78"/>
      <c r="O4617" s="78"/>
      <c r="P4617" s="6"/>
      <c r="Q4617" s="6"/>
      <c r="R4617" s="6"/>
      <c r="S4617" s="6"/>
      <c r="T4617" s="6"/>
      <c r="U4617" s="6"/>
      <c r="V4617" s="6"/>
    </row>
    <row r="4618" spans="2:22" s="77" customFormat="1" x14ac:dyDescent="0.2">
      <c r="B4618" s="128"/>
      <c r="E4618" s="78"/>
      <c r="F4618" s="166"/>
      <c r="G4618" s="78"/>
      <c r="H4618" s="161"/>
      <c r="I4618" s="161"/>
      <c r="J4618" s="161"/>
      <c r="K4618" s="78"/>
      <c r="L4618" s="78"/>
      <c r="M4618" s="78"/>
      <c r="N4618" s="78"/>
      <c r="O4618" s="78"/>
      <c r="P4618" s="6"/>
      <c r="Q4618" s="6"/>
      <c r="R4618" s="6"/>
      <c r="S4618" s="6"/>
      <c r="T4618" s="6"/>
      <c r="U4618" s="6"/>
      <c r="V4618" s="6"/>
    </row>
    <row r="4619" spans="2:22" s="77" customFormat="1" x14ac:dyDescent="0.2">
      <c r="B4619" s="128"/>
      <c r="E4619" s="78"/>
      <c r="F4619" s="166"/>
      <c r="G4619" s="78"/>
      <c r="H4619" s="161"/>
      <c r="I4619" s="161"/>
      <c r="J4619" s="161"/>
      <c r="K4619" s="78"/>
      <c r="L4619" s="78"/>
      <c r="M4619" s="78"/>
      <c r="N4619" s="78"/>
      <c r="O4619" s="78"/>
      <c r="P4619" s="6"/>
      <c r="Q4619" s="6"/>
      <c r="R4619" s="6"/>
      <c r="S4619" s="6"/>
      <c r="T4619" s="6"/>
      <c r="U4619" s="6"/>
      <c r="V4619" s="6"/>
    </row>
    <row r="4620" spans="2:22" s="77" customFormat="1" x14ac:dyDescent="0.2">
      <c r="B4620" s="128"/>
      <c r="E4620" s="78"/>
      <c r="F4620" s="166"/>
      <c r="G4620" s="78"/>
      <c r="H4620" s="161"/>
      <c r="I4620" s="161"/>
      <c r="J4620" s="161"/>
      <c r="K4620" s="78"/>
      <c r="L4620" s="78"/>
      <c r="M4620" s="78"/>
      <c r="N4620" s="78"/>
      <c r="O4620" s="78"/>
      <c r="P4620" s="6"/>
      <c r="Q4620" s="6"/>
      <c r="R4620" s="6"/>
      <c r="S4620" s="6"/>
      <c r="T4620" s="6"/>
      <c r="U4620" s="6"/>
      <c r="V4620" s="6"/>
    </row>
    <row r="4621" spans="2:22" s="77" customFormat="1" x14ac:dyDescent="0.2">
      <c r="B4621" s="128"/>
      <c r="E4621" s="78"/>
      <c r="F4621" s="166"/>
      <c r="G4621" s="78"/>
      <c r="H4621" s="161"/>
      <c r="I4621" s="161"/>
      <c r="J4621" s="161"/>
      <c r="K4621" s="78"/>
      <c r="L4621" s="78"/>
      <c r="M4621" s="78"/>
      <c r="N4621" s="78"/>
      <c r="O4621" s="78"/>
      <c r="P4621" s="6"/>
      <c r="Q4621" s="6"/>
      <c r="R4621" s="6"/>
      <c r="S4621" s="6"/>
      <c r="T4621" s="6"/>
      <c r="U4621" s="6"/>
      <c r="V4621" s="6"/>
    </row>
    <row r="4622" spans="2:22" s="77" customFormat="1" x14ac:dyDescent="0.2">
      <c r="B4622" s="128"/>
      <c r="E4622" s="78"/>
      <c r="F4622" s="166"/>
      <c r="G4622" s="78"/>
      <c r="H4622" s="161"/>
      <c r="I4622" s="161"/>
      <c r="J4622" s="161"/>
      <c r="K4622" s="78"/>
      <c r="L4622" s="78"/>
      <c r="M4622" s="78"/>
      <c r="N4622" s="78"/>
      <c r="O4622" s="78"/>
      <c r="P4622" s="6"/>
      <c r="Q4622" s="6"/>
      <c r="R4622" s="6"/>
      <c r="S4622" s="6"/>
      <c r="T4622" s="6"/>
      <c r="U4622" s="6"/>
      <c r="V4622" s="6"/>
    </row>
    <row r="4623" spans="2:22" s="77" customFormat="1" x14ac:dyDescent="0.2">
      <c r="B4623" s="128"/>
      <c r="E4623" s="78"/>
      <c r="F4623" s="166"/>
      <c r="G4623" s="78"/>
      <c r="H4623" s="161"/>
      <c r="I4623" s="161"/>
      <c r="J4623" s="161"/>
      <c r="K4623" s="78"/>
      <c r="L4623" s="78"/>
      <c r="M4623" s="78"/>
      <c r="N4623" s="78"/>
      <c r="O4623" s="78"/>
      <c r="P4623" s="6"/>
      <c r="Q4623" s="6"/>
      <c r="R4623" s="6"/>
      <c r="S4623" s="6"/>
      <c r="T4623" s="6"/>
      <c r="U4623" s="6"/>
      <c r="V4623" s="6"/>
    </row>
    <row r="4624" spans="2:22" s="77" customFormat="1" x14ac:dyDescent="0.2">
      <c r="B4624" s="128"/>
      <c r="E4624" s="78"/>
      <c r="F4624" s="166"/>
      <c r="G4624" s="78"/>
      <c r="H4624" s="161"/>
      <c r="I4624" s="161"/>
      <c r="J4624" s="161"/>
      <c r="K4624" s="78"/>
      <c r="L4624" s="78"/>
      <c r="M4624" s="78"/>
      <c r="N4624" s="78"/>
      <c r="O4624" s="78"/>
      <c r="P4624" s="6"/>
      <c r="Q4624" s="6"/>
      <c r="R4624" s="6"/>
      <c r="S4624" s="6"/>
      <c r="T4624" s="6"/>
      <c r="U4624" s="6"/>
      <c r="V4624" s="6"/>
    </row>
    <row r="4625" spans="2:22" s="77" customFormat="1" x14ac:dyDescent="0.2">
      <c r="B4625" s="128"/>
      <c r="E4625" s="78"/>
      <c r="F4625" s="166"/>
      <c r="G4625" s="78"/>
      <c r="H4625" s="161"/>
      <c r="I4625" s="161"/>
      <c r="J4625" s="161"/>
      <c r="K4625" s="78"/>
      <c r="L4625" s="78"/>
      <c r="M4625" s="78"/>
      <c r="N4625" s="78"/>
      <c r="O4625" s="78"/>
      <c r="P4625" s="6"/>
      <c r="Q4625" s="6"/>
      <c r="R4625" s="6"/>
      <c r="S4625" s="6"/>
      <c r="T4625" s="6"/>
      <c r="U4625" s="6"/>
      <c r="V4625" s="6"/>
    </row>
    <row r="4626" spans="2:22" s="77" customFormat="1" x14ac:dyDescent="0.2">
      <c r="B4626" s="128"/>
      <c r="E4626" s="78"/>
      <c r="F4626" s="166"/>
      <c r="G4626" s="78"/>
      <c r="H4626" s="161"/>
      <c r="I4626" s="161"/>
      <c r="J4626" s="161"/>
      <c r="K4626" s="78"/>
      <c r="L4626" s="78"/>
      <c r="M4626" s="78"/>
      <c r="N4626" s="78"/>
      <c r="O4626" s="78"/>
      <c r="P4626" s="6"/>
      <c r="Q4626" s="6"/>
      <c r="R4626" s="6"/>
      <c r="S4626" s="6"/>
      <c r="T4626" s="6"/>
      <c r="U4626" s="6"/>
      <c r="V4626" s="6"/>
    </row>
    <row r="4627" spans="2:22" s="77" customFormat="1" x14ac:dyDescent="0.2">
      <c r="B4627" s="128"/>
      <c r="E4627" s="78"/>
      <c r="F4627" s="166"/>
      <c r="G4627" s="78"/>
      <c r="H4627" s="161"/>
      <c r="I4627" s="161"/>
      <c r="J4627" s="161"/>
      <c r="K4627" s="78"/>
      <c r="L4627" s="78"/>
      <c r="M4627" s="78"/>
      <c r="N4627" s="78"/>
      <c r="O4627" s="78"/>
      <c r="P4627" s="6"/>
      <c r="Q4627" s="6"/>
      <c r="R4627" s="6"/>
      <c r="S4627" s="6"/>
      <c r="T4627" s="6"/>
      <c r="U4627" s="6"/>
      <c r="V4627" s="6"/>
    </row>
    <row r="4628" spans="2:22" s="77" customFormat="1" x14ac:dyDescent="0.2">
      <c r="B4628" s="128"/>
      <c r="E4628" s="78"/>
      <c r="F4628" s="166"/>
      <c r="G4628" s="78"/>
      <c r="H4628" s="161"/>
      <c r="I4628" s="161"/>
      <c r="J4628" s="161"/>
      <c r="K4628" s="78"/>
      <c r="L4628" s="78"/>
      <c r="M4628" s="78"/>
      <c r="N4628" s="78"/>
      <c r="O4628" s="78"/>
      <c r="P4628" s="6"/>
      <c r="Q4628" s="6"/>
      <c r="R4628" s="6"/>
      <c r="S4628" s="6"/>
      <c r="T4628" s="6"/>
      <c r="U4628" s="6"/>
      <c r="V4628" s="6"/>
    </row>
    <row r="4629" spans="2:22" s="77" customFormat="1" x14ac:dyDescent="0.2">
      <c r="B4629" s="128"/>
      <c r="E4629" s="78"/>
      <c r="F4629" s="166"/>
      <c r="G4629" s="78"/>
      <c r="H4629" s="161"/>
      <c r="I4629" s="161"/>
      <c r="J4629" s="161"/>
      <c r="K4629" s="78"/>
      <c r="L4629" s="78"/>
      <c r="M4629" s="78"/>
      <c r="N4629" s="78"/>
      <c r="O4629" s="78"/>
      <c r="P4629" s="6"/>
      <c r="Q4629" s="6"/>
      <c r="R4629" s="6"/>
      <c r="S4629" s="6"/>
      <c r="T4629" s="6"/>
      <c r="U4629" s="6"/>
      <c r="V4629" s="6"/>
    </row>
    <row r="4630" spans="2:22" s="77" customFormat="1" x14ac:dyDescent="0.2">
      <c r="B4630" s="128"/>
      <c r="E4630" s="78"/>
      <c r="F4630" s="166"/>
      <c r="G4630" s="78"/>
      <c r="H4630" s="161"/>
      <c r="I4630" s="161"/>
      <c r="J4630" s="161"/>
      <c r="K4630" s="78"/>
      <c r="L4630" s="78"/>
      <c r="M4630" s="78"/>
      <c r="N4630" s="78"/>
      <c r="O4630" s="78"/>
      <c r="P4630" s="6"/>
      <c r="Q4630" s="6"/>
      <c r="R4630" s="6"/>
      <c r="S4630" s="6"/>
      <c r="T4630" s="6"/>
      <c r="U4630" s="6"/>
      <c r="V4630" s="6"/>
    </row>
    <row r="4631" spans="2:22" s="77" customFormat="1" x14ac:dyDescent="0.2">
      <c r="B4631" s="128"/>
      <c r="E4631" s="78"/>
      <c r="F4631" s="166"/>
      <c r="G4631" s="78"/>
      <c r="H4631" s="161"/>
      <c r="I4631" s="161"/>
      <c r="J4631" s="161"/>
      <c r="K4631" s="78"/>
      <c r="L4631" s="78"/>
      <c r="M4631" s="78"/>
      <c r="N4631" s="78"/>
      <c r="O4631" s="78"/>
      <c r="P4631" s="6"/>
      <c r="Q4631" s="6"/>
      <c r="R4631" s="6"/>
      <c r="S4631" s="6"/>
      <c r="T4631" s="6"/>
      <c r="U4631" s="6"/>
      <c r="V4631" s="6"/>
    </row>
    <row r="4632" spans="2:22" s="77" customFormat="1" x14ac:dyDescent="0.2">
      <c r="B4632" s="128"/>
      <c r="E4632" s="78"/>
      <c r="F4632" s="166"/>
      <c r="G4632" s="78"/>
      <c r="H4632" s="161"/>
      <c r="I4632" s="161"/>
      <c r="J4632" s="161"/>
      <c r="K4632" s="78"/>
      <c r="L4632" s="78"/>
      <c r="M4632" s="78"/>
      <c r="N4632" s="78"/>
      <c r="O4632" s="78"/>
      <c r="P4632" s="6"/>
      <c r="Q4632" s="6"/>
      <c r="R4632" s="6"/>
      <c r="S4632" s="6"/>
      <c r="T4632" s="6"/>
      <c r="U4632" s="6"/>
      <c r="V4632" s="6"/>
    </row>
    <row r="4633" spans="2:22" s="77" customFormat="1" x14ac:dyDescent="0.2">
      <c r="B4633" s="128"/>
      <c r="E4633" s="78"/>
      <c r="F4633" s="166"/>
      <c r="G4633" s="78"/>
      <c r="H4633" s="161"/>
      <c r="I4633" s="161"/>
      <c r="J4633" s="161"/>
      <c r="K4633" s="78"/>
      <c r="L4633" s="78"/>
      <c r="M4633" s="78"/>
      <c r="N4633" s="78"/>
      <c r="O4633" s="78"/>
      <c r="P4633" s="6"/>
      <c r="Q4633" s="6"/>
      <c r="R4633" s="6"/>
      <c r="S4633" s="6"/>
      <c r="T4633" s="6"/>
      <c r="U4633" s="6"/>
      <c r="V4633" s="6"/>
    </row>
    <row r="4634" spans="2:22" s="77" customFormat="1" x14ac:dyDescent="0.2">
      <c r="B4634" s="128"/>
      <c r="E4634" s="78"/>
      <c r="F4634" s="166"/>
      <c r="G4634" s="78"/>
      <c r="H4634" s="161"/>
      <c r="I4634" s="161"/>
      <c r="J4634" s="161"/>
      <c r="K4634" s="78"/>
      <c r="L4634" s="78"/>
      <c r="M4634" s="78"/>
      <c r="N4634" s="78"/>
      <c r="O4634" s="78"/>
      <c r="P4634" s="6"/>
      <c r="Q4634" s="6"/>
      <c r="R4634" s="6"/>
      <c r="S4634" s="6"/>
      <c r="T4634" s="6"/>
      <c r="U4634" s="6"/>
      <c r="V4634" s="6"/>
    </row>
    <row r="4635" spans="2:22" s="77" customFormat="1" x14ac:dyDescent="0.2">
      <c r="B4635" s="128"/>
      <c r="E4635" s="78"/>
      <c r="F4635" s="166"/>
      <c r="G4635" s="78"/>
      <c r="H4635" s="161"/>
      <c r="I4635" s="161"/>
      <c r="J4635" s="161"/>
      <c r="K4635" s="78"/>
      <c r="L4635" s="78"/>
      <c r="M4635" s="78"/>
      <c r="N4635" s="78"/>
      <c r="O4635" s="78"/>
      <c r="P4635" s="6"/>
      <c r="Q4635" s="6"/>
      <c r="R4635" s="6"/>
      <c r="S4635" s="6"/>
      <c r="T4635" s="6"/>
      <c r="U4635" s="6"/>
      <c r="V4635" s="6"/>
    </row>
    <row r="4636" spans="2:22" s="77" customFormat="1" x14ac:dyDescent="0.2">
      <c r="B4636" s="128"/>
      <c r="E4636" s="78"/>
      <c r="F4636" s="166"/>
      <c r="G4636" s="78"/>
      <c r="H4636" s="161"/>
      <c r="I4636" s="161"/>
      <c r="J4636" s="161"/>
      <c r="K4636" s="78"/>
      <c r="L4636" s="78"/>
      <c r="M4636" s="78"/>
      <c r="N4636" s="78"/>
      <c r="O4636" s="78"/>
      <c r="P4636" s="6"/>
      <c r="Q4636" s="6"/>
      <c r="R4636" s="6"/>
      <c r="S4636" s="6"/>
      <c r="T4636" s="6"/>
      <c r="U4636" s="6"/>
      <c r="V4636" s="6"/>
    </row>
    <row r="4637" spans="2:22" s="77" customFormat="1" x14ac:dyDescent="0.2">
      <c r="B4637" s="128"/>
      <c r="E4637" s="78"/>
      <c r="F4637" s="166"/>
      <c r="G4637" s="78"/>
      <c r="H4637" s="161"/>
      <c r="I4637" s="161"/>
      <c r="J4637" s="161"/>
      <c r="K4637" s="78"/>
      <c r="L4637" s="78"/>
      <c r="M4637" s="78"/>
      <c r="N4637" s="78"/>
      <c r="O4637" s="78"/>
      <c r="P4637" s="6"/>
      <c r="Q4637" s="6"/>
      <c r="R4637" s="6"/>
      <c r="S4637" s="6"/>
      <c r="T4637" s="6"/>
      <c r="U4637" s="6"/>
      <c r="V4637" s="6"/>
    </row>
    <row r="4638" spans="2:22" s="77" customFormat="1" x14ac:dyDescent="0.2">
      <c r="B4638" s="128"/>
      <c r="E4638" s="78"/>
      <c r="F4638" s="166"/>
      <c r="G4638" s="78"/>
      <c r="H4638" s="161"/>
      <c r="I4638" s="161"/>
      <c r="J4638" s="161"/>
      <c r="K4638" s="78"/>
      <c r="L4638" s="78"/>
      <c r="M4638" s="78"/>
      <c r="N4638" s="78"/>
      <c r="O4638" s="78"/>
      <c r="P4638" s="6"/>
      <c r="Q4638" s="6"/>
      <c r="R4638" s="6"/>
      <c r="S4638" s="6"/>
      <c r="T4638" s="6"/>
      <c r="U4638" s="6"/>
      <c r="V4638" s="6"/>
    </row>
    <row r="4639" spans="2:22" s="77" customFormat="1" x14ac:dyDescent="0.2">
      <c r="B4639" s="128"/>
      <c r="E4639" s="78"/>
      <c r="F4639" s="166"/>
      <c r="G4639" s="78"/>
      <c r="H4639" s="161"/>
      <c r="I4639" s="161"/>
      <c r="J4639" s="161"/>
      <c r="K4639" s="78"/>
      <c r="L4639" s="78"/>
      <c r="M4639" s="78"/>
      <c r="N4639" s="78"/>
      <c r="O4639" s="78"/>
      <c r="P4639" s="6"/>
      <c r="Q4639" s="6"/>
      <c r="R4639" s="6"/>
      <c r="S4639" s="6"/>
      <c r="T4639" s="6"/>
      <c r="U4639" s="6"/>
      <c r="V4639" s="6"/>
    </row>
    <row r="4640" spans="2:22" s="77" customFormat="1" x14ac:dyDescent="0.2">
      <c r="B4640" s="128"/>
      <c r="E4640" s="78"/>
      <c r="F4640" s="166"/>
      <c r="G4640" s="78"/>
      <c r="H4640" s="161"/>
      <c r="I4640" s="161"/>
      <c r="J4640" s="161"/>
      <c r="K4640" s="78"/>
      <c r="L4640" s="78"/>
      <c r="M4640" s="78"/>
      <c r="N4640" s="78"/>
      <c r="O4640" s="78"/>
      <c r="P4640" s="6"/>
      <c r="Q4640" s="6"/>
      <c r="R4640" s="6"/>
      <c r="S4640" s="6"/>
      <c r="T4640" s="6"/>
      <c r="U4640" s="6"/>
      <c r="V4640" s="6"/>
    </row>
    <row r="4641" spans="2:22" s="77" customFormat="1" x14ac:dyDescent="0.2">
      <c r="B4641" s="128"/>
      <c r="E4641" s="78"/>
      <c r="F4641" s="166"/>
      <c r="G4641" s="78"/>
      <c r="H4641" s="161"/>
      <c r="I4641" s="161"/>
      <c r="J4641" s="161"/>
      <c r="K4641" s="78"/>
      <c r="L4641" s="78"/>
      <c r="M4641" s="78"/>
      <c r="N4641" s="78"/>
      <c r="O4641" s="78"/>
      <c r="P4641" s="6"/>
      <c r="Q4641" s="6"/>
      <c r="R4641" s="6"/>
      <c r="S4641" s="6"/>
      <c r="T4641" s="6"/>
      <c r="U4641" s="6"/>
      <c r="V4641" s="6"/>
    </row>
    <row r="4642" spans="2:22" s="77" customFormat="1" x14ac:dyDescent="0.2">
      <c r="B4642" s="128"/>
      <c r="E4642" s="78"/>
      <c r="F4642" s="166"/>
      <c r="G4642" s="78"/>
      <c r="H4642" s="161"/>
      <c r="I4642" s="161"/>
      <c r="J4642" s="161"/>
      <c r="K4642" s="78"/>
      <c r="L4642" s="78"/>
      <c r="M4642" s="78"/>
      <c r="N4642" s="78"/>
      <c r="O4642" s="78"/>
      <c r="P4642" s="6"/>
      <c r="Q4642" s="6"/>
      <c r="R4642" s="6"/>
      <c r="S4642" s="6"/>
      <c r="T4642" s="6"/>
      <c r="U4642" s="6"/>
      <c r="V4642" s="6"/>
    </row>
    <row r="4643" spans="2:22" s="77" customFormat="1" x14ac:dyDescent="0.2">
      <c r="B4643" s="128"/>
      <c r="E4643" s="78"/>
      <c r="F4643" s="166"/>
      <c r="G4643" s="78"/>
      <c r="H4643" s="161"/>
      <c r="I4643" s="161"/>
      <c r="J4643" s="161"/>
      <c r="K4643" s="78"/>
      <c r="L4643" s="78"/>
      <c r="M4643" s="78"/>
      <c r="N4643" s="78"/>
      <c r="O4643" s="78"/>
      <c r="P4643" s="6"/>
      <c r="Q4643" s="6"/>
      <c r="R4643" s="6"/>
      <c r="S4643" s="6"/>
      <c r="T4643" s="6"/>
      <c r="U4643" s="6"/>
      <c r="V4643" s="6"/>
    </row>
    <row r="4644" spans="2:22" s="77" customFormat="1" x14ac:dyDescent="0.2">
      <c r="B4644" s="128"/>
      <c r="E4644" s="78"/>
      <c r="F4644" s="166"/>
      <c r="G4644" s="78"/>
      <c r="H4644" s="161"/>
      <c r="I4644" s="161"/>
      <c r="J4644" s="161"/>
      <c r="K4644" s="78"/>
      <c r="L4644" s="78"/>
      <c r="M4644" s="78"/>
      <c r="N4644" s="78"/>
      <c r="O4644" s="78"/>
      <c r="P4644" s="6"/>
      <c r="Q4644" s="6"/>
      <c r="R4644" s="6"/>
      <c r="S4644" s="6"/>
      <c r="T4644" s="6"/>
      <c r="U4644" s="6"/>
      <c r="V4644" s="6"/>
    </row>
    <row r="4645" spans="2:22" s="77" customFormat="1" x14ac:dyDescent="0.2">
      <c r="B4645" s="128"/>
      <c r="E4645" s="78"/>
      <c r="F4645" s="166"/>
      <c r="G4645" s="78"/>
      <c r="H4645" s="161"/>
      <c r="I4645" s="161"/>
      <c r="J4645" s="161"/>
      <c r="K4645" s="78"/>
      <c r="L4645" s="78"/>
      <c r="M4645" s="78"/>
      <c r="N4645" s="78"/>
      <c r="O4645" s="78"/>
      <c r="P4645" s="6"/>
      <c r="Q4645" s="6"/>
      <c r="R4645" s="6"/>
      <c r="S4645" s="6"/>
      <c r="T4645" s="6"/>
      <c r="U4645" s="6"/>
      <c r="V4645" s="6"/>
    </row>
    <row r="4646" spans="2:22" s="77" customFormat="1" x14ac:dyDescent="0.2">
      <c r="B4646" s="128"/>
      <c r="E4646" s="78"/>
      <c r="F4646" s="166"/>
      <c r="G4646" s="78"/>
      <c r="H4646" s="161"/>
      <c r="I4646" s="161"/>
      <c r="J4646" s="161"/>
      <c r="K4646" s="78"/>
      <c r="L4646" s="78"/>
      <c r="M4646" s="78"/>
      <c r="N4646" s="78"/>
      <c r="O4646" s="78"/>
      <c r="P4646" s="6"/>
      <c r="Q4646" s="6"/>
      <c r="R4646" s="6"/>
      <c r="S4646" s="6"/>
      <c r="T4646" s="6"/>
      <c r="U4646" s="6"/>
      <c r="V4646" s="6"/>
    </row>
    <row r="4647" spans="2:22" s="77" customFormat="1" x14ac:dyDescent="0.2">
      <c r="B4647" s="128"/>
      <c r="E4647" s="78"/>
      <c r="F4647" s="166"/>
      <c r="G4647" s="78"/>
      <c r="H4647" s="161"/>
      <c r="I4647" s="161"/>
      <c r="J4647" s="161"/>
      <c r="K4647" s="78"/>
      <c r="L4647" s="78"/>
      <c r="M4647" s="78"/>
      <c r="N4647" s="78"/>
      <c r="O4647" s="78"/>
      <c r="P4647" s="6"/>
      <c r="Q4647" s="6"/>
      <c r="R4647" s="6"/>
      <c r="S4647" s="6"/>
      <c r="T4647" s="6"/>
      <c r="U4647" s="6"/>
      <c r="V4647" s="6"/>
    </row>
    <row r="4648" spans="2:22" s="77" customFormat="1" x14ac:dyDescent="0.2">
      <c r="B4648" s="128"/>
      <c r="E4648" s="78"/>
      <c r="F4648" s="166"/>
      <c r="G4648" s="78"/>
      <c r="H4648" s="161"/>
      <c r="I4648" s="161"/>
      <c r="J4648" s="161"/>
      <c r="K4648" s="78"/>
      <c r="L4648" s="78"/>
      <c r="M4648" s="78"/>
      <c r="N4648" s="78"/>
      <c r="O4648" s="78"/>
      <c r="P4648" s="6"/>
      <c r="Q4648" s="6"/>
      <c r="R4648" s="6"/>
      <c r="S4648" s="6"/>
      <c r="T4648" s="6"/>
      <c r="U4648" s="6"/>
      <c r="V4648" s="6"/>
    </row>
    <row r="4649" spans="2:22" s="77" customFormat="1" x14ac:dyDescent="0.2">
      <c r="B4649" s="128"/>
      <c r="E4649" s="78"/>
      <c r="F4649" s="166"/>
      <c r="G4649" s="78"/>
      <c r="H4649" s="161"/>
      <c r="I4649" s="161"/>
      <c r="J4649" s="161"/>
      <c r="K4649" s="78"/>
      <c r="L4649" s="78"/>
      <c r="M4649" s="78"/>
      <c r="N4649" s="78"/>
      <c r="O4649" s="78"/>
      <c r="P4649" s="6"/>
      <c r="Q4649" s="6"/>
      <c r="R4649" s="6"/>
      <c r="S4649" s="6"/>
      <c r="T4649" s="6"/>
      <c r="U4649" s="6"/>
      <c r="V4649" s="6"/>
    </row>
    <row r="4650" spans="2:22" s="77" customFormat="1" x14ac:dyDescent="0.2">
      <c r="B4650" s="128"/>
      <c r="E4650" s="78"/>
      <c r="F4650" s="166"/>
      <c r="G4650" s="78"/>
      <c r="H4650" s="161"/>
      <c r="I4650" s="161"/>
      <c r="J4650" s="161"/>
      <c r="K4650" s="78"/>
      <c r="L4650" s="78"/>
      <c r="M4650" s="78"/>
      <c r="N4650" s="78"/>
      <c r="O4650" s="78"/>
      <c r="P4650" s="6"/>
      <c r="Q4650" s="6"/>
      <c r="R4650" s="6"/>
      <c r="S4650" s="6"/>
      <c r="T4650" s="6"/>
      <c r="U4650" s="6"/>
      <c r="V4650" s="6"/>
    </row>
    <row r="4651" spans="2:22" s="77" customFormat="1" x14ac:dyDescent="0.2">
      <c r="B4651" s="128"/>
      <c r="E4651" s="78"/>
      <c r="F4651" s="166"/>
      <c r="G4651" s="78"/>
      <c r="H4651" s="161"/>
      <c r="I4651" s="161"/>
      <c r="J4651" s="161"/>
      <c r="K4651" s="78"/>
      <c r="L4651" s="78"/>
      <c r="M4651" s="78"/>
      <c r="N4651" s="78"/>
      <c r="O4651" s="78"/>
      <c r="P4651" s="6"/>
      <c r="Q4651" s="6"/>
      <c r="R4651" s="6"/>
      <c r="S4651" s="6"/>
      <c r="T4651" s="6"/>
      <c r="U4651" s="6"/>
      <c r="V4651" s="6"/>
    </row>
    <row r="4652" spans="2:22" s="77" customFormat="1" x14ac:dyDescent="0.2">
      <c r="B4652" s="128"/>
      <c r="E4652" s="78"/>
      <c r="F4652" s="166"/>
      <c r="G4652" s="78"/>
      <c r="H4652" s="161"/>
      <c r="I4652" s="161"/>
      <c r="J4652" s="161"/>
      <c r="K4652" s="78"/>
      <c r="L4652" s="78"/>
      <c r="M4652" s="78"/>
      <c r="N4652" s="78"/>
      <c r="O4652" s="78"/>
      <c r="P4652" s="6"/>
      <c r="Q4652" s="6"/>
      <c r="R4652" s="6"/>
      <c r="S4652" s="6"/>
      <c r="T4652" s="6"/>
      <c r="U4652" s="6"/>
      <c r="V4652" s="6"/>
    </row>
    <row r="4653" spans="2:22" s="77" customFormat="1" x14ac:dyDescent="0.2">
      <c r="B4653" s="128"/>
      <c r="E4653" s="78"/>
      <c r="F4653" s="166"/>
      <c r="G4653" s="78"/>
      <c r="H4653" s="161"/>
      <c r="I4653" s="161"/>
      <c r="J4653" s="161"/>
      <c r="K4653" s="78"/>
      <c r="L4653" s="78"/>
      <c r="M4653" s="78"/>
      <c r="N4653" s="78"/>
      <c r="O4653" s="78"/>
      <c r="P4653" s="6"/>
      <c r="Q4653" s="6"/>
      <c r="R4653" s="6"/>
      <c r="S4653" s="6"/>
      <c r="T4653" s="6"/>
      <c r="U4653" s="6"/>
      <c r="V4653" s="6"/>
    </row>
    <row r="4654" spans="2:22" s="77" customFormat="1" x14ac:dyDescent="0.2">
      <c r="B4654" s="128"/>
      <c r="E4654" s="78"/>
      <c r="F4654" s="166"/>
      <c r="G4654" s="78"/>
      <c r="H4654" s="161"/>
      <c r="I4654" s="161"/>
      <c r="J4654" s="161"/>
      <c r="K4654" s="78"/>
      <c r="L4654" s="78"/>
      <c r="M4654" s="78"/>
      <c r="N4654" s="78"/>
      <c r="O4654" s="78"/>
      <c r="P4654" s="6"/>
      <c r="Q4654" s="6"/>
      <c r="R4654" s="6"/>
      <c r="S4654" s="6"/>
      <c r="T4654" s="6"/>
      <c r="U4654" s="6"/>
      <c r="V4654" s="6"/>
    </row>
    <row r="4655" spans="2:22" s="77" customFormat="1" x14ac:dyDescent="0.2">
      <c r="B4655" s="128"/>
      <c r="E4655" s="78"/>
      <c r="F4655" s="166"/>
      <c r="G4655" s="78"/>
      <c r="H4655" s="161"/>
      <c r="I4655" s="161"/>
      <c r="J4655" s="161"/>
      <c r="K4655" s="78"/>
      <c r="L4655" s="78"/>
      <c r="M4655" s="78"/>
      <c r="N4655" s="78"/>
      <c r="O4655" s="78"/>
      <c r="P4655" s="6"/>
      <c r="Q4655" s="6"/>
      <c r="R4655" s="6"/>
      <c r="S4655" s="6"/>
      <c r="T4655" s="6"/>
      <c r="U4655" s="6"/>
      <c r="V4655" s="6"/>
    </row>
    <row r="4656" spans="2:22" s="77" customFormat="1" x14ac:dyDescent="0.2">
      <c r="B4656" s="128"/>
      <c r="E4656" s="78"/>
      <c r="F4656" s="166"/>
      <c r="G4656" s="78"/>
      <c r="H4656" s="161"/>
      <c r="I4656" s="161"/>
      <c r="J4656" s="161"/>
      <c r="K4656" s="78"/>
      <c r="L4656" s="78"/>
      <c r="M4656" s="78"/>
      <c r="N4656" s="78"/>
      <c r="O4656" s="78"/>
      <c r="P4656" s="6"/>
      <c r="Q4656" s="6"/>
      <c r="R4656" s="6"/>
      <c r="S4656" s="6"/>
      <c r="T4656" s="6"/>
      <c r="U4656" s="6"/>
      <c r="V4656" s="6"/>
    </row>
    <row r="4657" spans="2:22" s="77" customFormat="1" x14ac:dyDescent="0.2">
      <c r="B4657" s="128"/>
      <c r="E4657" s="78"/>
      <c r="F4657" s="166"/>
      <c r="G4657" s="78"/>
      <c r="H4657" s="161"/>
      <c r="I4657" s="161"/>
      <c r="J4657" s="161"/>
      <c r="K4657" s="78"/>
      <c r="L4657" s="78"/>
      <c r="M4657" s="78"/>
      <c r="N4657" s="78"/>
      <c r="O4657" s="78"/>
      <c r="P4657" s="6"/>
      <c r="Q4657" s="6"/>
      <c r="R4657" s="6"/>
      <c r="S4657" s="6"/>
      <c r="T4657" s="6"/>
      <c r="U4657" s="6"/>
      <c r="V4657" s="6"/>
    </row>
    <row r="4658" spans="2:22" s="77" customFormat="1" x14ac:dyDescent="0.2">
      <c r="B4658" s="128"/>
      <c r="E4658" s="78"/>
      <c r="F4658" s="166"/>
      <c r="G4658" s="78"/>
      <c r="H4658" s="161"/>
      <c r="I4658" s="161"/>
      <c r="J4658" s="161"/>
      <c r="K4658" s="78"/>
      <c r="L4658" s="78"/>
      <c r="M4658" s="78"/>
      <c r="N4658" s="78"/>
      <c r="O4658" s="78"/>
      <c r="P4658" s="6"/>
      <c r="Q4658" s="6"/>
      <c r="R4658" s="6"/>
      <c r="S4658" s="6"/>
      <c r="T4658" s="6"/>
      <c r="U4658" s="6"/>
      <c r="V4658" s="6"/>
    </row>
    <row r="4659" spans="2:22" s="77" customFormat="1" x14ac:dyDescent="0.2">
      <c r="B4659" s="128"/>
      <c r="E4659" s="78"/>
      <c r="F4659" s="166"/>
      <c r="G4659" s="78"/>
      <c r="H4659" s="161"/>
      <c r="I4659" s="161"/>
      <c r="J4659" s="161"/>
      <c r="K4659" s="78"/>
      <c r="L4659" s="78"/>
      <c r="M4659" s="78"/>
      <c r="N4659" s="78"/>
      <c r="O4659" s="78"/>
      <c r="P4659" s="6"/>
      <c r="Q4659" s="6"/>
      <c r="R4659" s="6"/>
      <c r="S4659" s="6"/>
      <c r="T4659" s="6"/>
      <c r="U4659" s="6"/>
      <c r="V4659" s="6"/>
    </row>
    <row r="4660" spans="2:22" s="77" customFormat="1" x14ac:dyDescent="0.2">
      <c r="B4660" s="128"/>
      <c r="E4660" s="78"/>
      <c r="F4660" s="166"/>
      <c r="G4660" s="78"/>
      <c r="H4660" s="161"/>
      <c r="I4660" s="161"/>
      <c r="J4660" s="161"/>
      <c r="K4660" s="78"/>
      <c r="L4660" s="78"/>
      <c r="M4660" s="78"/>
      <c r="N4660" s="78"/>
      <c r="O4660" s="78"/>
      <c r="P4660" s="6"/>
      <c r="Q4660" s="6"/>
      <c r="R4660" s="6"/>
      <c r="S4660" s="6"/>
      <c r="T4660" s="6"/>
      <c r="U4660" s="6"/>
      <c r="V4660" s="6"/>
    </row>
    <row r="4661" spans="2:22" s="77" customFormat="1" x14ac:dyDescent="0.2">
      <c r="B4661" s="128"/>
      <c r="E4661" s="78"/>
      <c r="F4661" s="166"/>
      <c r="G4661" s="78"/>
      <c r="H4661" s="161"/>
      <c r="I4661" s="161"/>
      <c r="J4661" s="161"/>
      <c r="K4661" s="78"/>
      <c r="L4661" s="78"/>
      <c r="M4661" s="78"/>
      <c r="N4661" s="78"/>
      <c r="O4661" s="78"/>
      <c r="P4661" s="6"/>
      <c r="Q4661" s="6"/>
      <c r="R4661" s="6"/>
      <c r="S4661" s="6"/>
      <c r="T4661" s="6"/>
      <c r="U4661" s="6"/>
      <c r="V4661" s="6"/>
    </row>
    <row r="4662" spans="2:22" s="77" customFormat="1" x14ac:dyDescent="0.2">
      <c r="B4662" s="128"/>
      <c r="E4662" s="78"/>
      <c r="F4662" s="166"/>
      <c r="G4662" s="78"/>
      <c r="H4662" s="161"/>
      <c r="I4662" s="161"/>
      <c r="J4662" s="161"/>
      <c r="K4662" s="78"/>
      <c r="L4662" s="78"/>
      <c r="M4662" s="78"/>
      <c r="N4662" s="78"/>
      <c r="O4662" s="78"/>
      <c r="P4662" s="6"/>
      <c r="Q4662" s="6"/>
      <c r="R4662" s="6"/>
      <c r="S4662" s="6"/>
      <c r="T4662" s="6"/>
      <c r="U4662" s="6"/>
      <c r="V4662" s="6"/>
    </row>
    <row r="4663" spans="2:22" s="77" customFormat="1" x14ac:dyDescent="0.2">
      <c r="B4663" s="128"/>
      <c r="E4663" s="78"/>
      <c r="F4663" s="166"/>
      <c r="G4663" s="78"/>
      <c r="H4663" s="161"/>
      <c r="I4663" s="161"/>
      <c r="J4663" s="161"/>
      <c r="K4663" s="78"/>
      <c r="L4663" s="78"/>
      <c r="M4663" s="78"/>
      <c r="N4663" s="78"/>
      <c r="O4663" s="78"/>
      <c r="P4663" s="6"/>
      <c r="Q4663" s="6"/>
      <c r="R4663" s="6"/>
      <c r="S4663" s="6"/>
      <c r="T4663" s="6"/>
      <c r="U4663" s="6"/>
      <c r="V4663" s="6"/>
    </row>
    <row r="4664" spans="2:22" s="77" customFormat="1" x14ac:dyDescent="0.2">
      <c r="B4664" s="128"/>
      <c r="E4664" s="78"/>
      <c r="F4664" s="166"/>
      <c r="G4664" s="78"/>
      <c r="H4664" s="161"/>
      <c r="I4664" s="161"/>
      <c r="J4664" s="161"/>
      <c r="K4664" s="78"/>
      <c r="L4664" s="78"/>
      <c r="M4664" s="78"/>
      <c r="N4664" s="78"/>
      <c r="O4664" s="78"/>
      <c r="P4664" s="6"/>
      <c r="Q4664" s="6"/>
      <c r="R4664" s="6"/>
      <c r="S4664" s="6"/>
      <c r="T4664" s="6"/>
      <c r="U4664" s="6"/>
      <c r="V4664" s="6"/>
    </row>
    <row r="4665" spans="2:22" s="77" customFormat="1" x14ac:dyDescent="0.2">
      <c r="B4665" s="128"/>
      <c r="E4665" s="78"/>
      <c r="F4665" s="166"/>
      <c r="G4665" s="78"/>
      <c r="H4665" s="161"/>
      <c r="I4665" s="161"/>
      <c r="J4665" s="161"/>
      <c r="K4665" s="78"/>
      <c r="L4665" s="78"/>
      <c r="M4665" s="78"/>
      <c r="N4665" s="78"/>
      <c r="O4665" s="78"/>
      <c r="P4665" s="6"/>
      <c r="Q4665" s="6"/>
      <c r="R4665" s="6"/>
      <c r="S4665" s="6"/>
      <c r="T4665" s="6"/>
      <c r="U4665" s="6"/>
      <c r="V4665" s="6"/>
    </row>
    <row r="4666" spans="2:22" s="77" customFormat="1" x14ac:dyDescent="0.2">
      <c r="B4666" s="128"/>
      <c r="E4666" s="78"/>
      <c r="F4666" s="166"/>
      <c r="G4666" s="78"/>
      <c r="H4666" s="161"/>
      <c r="I4666" s="161"/>
      <c r="J4666" s="161"/>
      <c r="K4666" s="78"/>
      <c r="L4666" s="78"/>
      <c r="M4666" s="78"/>
      <c r="N4666" s="78"/>
      <c r="O4666" s="78"/>
      <c r="P4666" s="6"/>
      <c r="Q4666" s="6"/>
      <c r="R4666" s="6"/>
      <c r="S4666" s="6"/>
      <c r="T4666" s="6"/>
      <c r="U4666" s="6"/>
      <c r="V4666" s="6"/>
    </row>
    <row r="4667" spans="2:22" s="77" customFormat="1" x14ac:dyDescent="0.2">
      <c r="B4667" s="128"/>
      <c r="E4667" s="78"/>
      <c r="F4667" s="166"/>
      <c r="G4667" s="78"/>
      <c r="H4667" s="161"/>
      <c r="I4667" s="161"/>
      <c r="J4667" s="161"/>
      <c r="K4667" s="78"/>
      <c r="L4667" s="78"/>
      <c r="M4667" s="78"/>
      <c r="N4667" s="78"/>
      <c r="O4667" s="78"/>
      <c r="P4667" s="6"/>
      <c r="Q4667" s="6"/>
      <c r="R4667" s="6"/>
      <c r="S4667" s="6"/>
      <c r="T4667" s="6"/>
      <c r="U4667" s="6"/>
      <c r="V4667" s="6"/>
    </row>
    <row r="4668" spans="2:22" s="77" customFormat="1" x14ac:dyDescent="0.2">
      <c r="B4668" s="128"/>
      <c r="E4668" s="78"/>
      <c r="F4668" s="166"/>
      <c r="G4668" s="78"/>
      <c r="H4668" s="161"/>
      <c r="I4668" s="161"/>
      <c r="J4668" s="161"/>
      <c r="K4668" s="78"/>
      <c r="L4668" s="78"/>
      <c r="M4668" s="78"/>
      <c r="N4668" s="78"/>
      <c r="O4668" s="78"/>
      <c r="P4668" s="6"/>
      <c r="Q4668" s="6"/>
      <c r="R4668" s="6"/>
      <c r="S4668" s="6"/>
      <c r="T4668" s="6"/>
      <c r="U4668" s="6"/>
      <c r="V4668" s="6"/>
    </row>
    <row r="4669" spans="2:22" s="77" customFormat="1" x14ac:dyDescent="0.2">
      <c r="B4669" s="128"/>
      <c r="E4669" s="78"/>
      <c r="F4669" s="166"/>
      <c r="G4669" s="78"/>
      <c r="H4669" s="161"/>
      <c r="I4669" s="161"/>
      <c r="J4669" s="161"/>
      <c r="K4669" s="78"/>
      <c r="L4669" s="78"/>
      <c r="M4669" s="78"/>
      <c r="N4669" s="78"/>
      <c r="O4669" s="78"/>
      <c r="P4669" s="6"/>
      <c r="Q4669" s="6"/>
      <c r="R4669" s="6"/>
      <c r="S4669" s="6"/>
      <c r="T4669" s="6"/>
      <c r="U4669" s="6"/>
      <c r="V4669" s="6"/>
    </row>
    <row r="4670" spans="2:22" s="77" customFormat="1" x14ac:dyDescent="0.2">
      <c r="B4670" s="128"/>
      <c r="E4670" s="78"/>
      <c r="F4670" s="166"/>
      <c r="G4670" s="78"/>
      <c r="H4670" s="161"/>
      <c r="I4670" s="161"/>
      <c r="J4670" s="161"/>
      <c r="K4670" s="78"/>
      <c r="L4670" s="78"/>
      <c r="M4670" s="78"/>
      <c r="N4670" s="78"/>
      <c r="O4670" s="78"/>
      <c r="P4670" s="6"/>
      <c r="Q4670" s="6"/>
      <c r="R4670" s="6"/>
      <c r="S4670" s="6"/>
      <c r="T4670" s="6"/>
      <c r="U4670" s="6"/>
      <c r="V4670" s="6"/>
    </row>
    <row r="4671" spans="2:22" s="77" customFormat="1" x14ac:dyDescent="0.2">
      <c r="B4671" s="128"/>
      <c r="E4671" s="78"/>
      <c r="F4671" s="166"/>
      <c r="G4671" s="78"/>
      <c r="H4671" s="161"/>
      <c r="I4671" s="161"/>
      <c r="J4671" s="161"/>
      <c r="K4671" s="78"/>
      <c r="L4671" s="78"/>
      <c r="M4671" s="78"/>
      <c r="N4671" s="78"/>
      <c r="O4671" s="78"/>
      <c r="P4671" s="6"/>
      <c r="Q4671" s="6"/>
      <c r="R4671" s="6"/>
      <c r="S4671" s="6"/>
      <c r="T4671" s="6"/>
      <c r="U4671" s="6"/>
      <c r="V4671" s="6"/>
    </row>
    <row r="4672" spans="2:22" s="77" customFormat="1" x14ac:dyDescent="0.2">
      <c r="B4672" s="128"/>
      <c r="E4672" s="78"/>
      <c r="F4672" s="166"/>
      <c r="G4672" s="78"/>
      <c r="H4672" s="161"/>
      <c r="I4672" s="161"/>
      <c r="J4672" s="161"/>
      <c r="K4672" s="78"/>
      <c r="L4672" s="78"/>
      <c r="M4672" s="78"/>
      <c r="N4672" s="78"/>
      <c r="O4672" s="78"/>
      <c r="P4672" s="6"/>
      <c r="Q4672" s="6"/>
      <c r="R4672" s="6"/>
      <c r="S4672" s="6"/>
      <c r="T4672" s="6"/>
      <c r="U4672" s="6"/>
      <c r="V4672" s="6"/>
    </row>
    <row r="4673" spans="2:22" s="77" customFormat="1" x14ac:dyDescent="0.2">
      <c r="B4673" s="128"/>
      <c r="E4673" s="78"/>
      <c r="F4673" s="166"/>
      <c r="G4673" s="78"/>
      <c r="H4673" s="161"/>
      <c r="I4673" s="161"/>
      <c r="J4673" s="161"/>
      <c r="K4673" s="78"/>
      <c r="L4673" s="78"/>
      <c r="M4673" s="78"/>
      <c r="N4673" s="78"/>
      <c r="O4673" s="78"/>
      <c r="P4673" s="6"/>
      <c r="Q4673" s="6"/>
      <c r="R4673" s="6"/>
      <c r="S4673" s="6"/>
      <c r="T4673" s="6"/>
      <c r="U4673" s="6"/>
      <c r="V4673" s="6"/>
    </row>
    <row r="4674" spans="2:22" s="77" customFormat="1" x14ac:dyDescent="0.2">
      <c r="B4674" s="128"/>
      <c r="E4674" s="78"/>
      <c r="F4674" s="166"/>
      <c r="G4674" s="78"/>
      <c r="H4674" s="161"/>
      <c r="I4674" s="161"/>
      <c r="J4674" s="161"/>
      <c r="K4674" s="78"/>
      <c r="L4674" s="78"/>
      <c r="M4674" s="78"/>
      <c r="N4674" s="78"/>
      <c r="O4674" s="78"/>
      <c r="P4674" s="6"/>
      <c r="Q4674" s="6"/>
      <c r="R4674" s="6"/>
      <c r="S4674" s="6"/>
      <c r="T4674" s="6"/>
      <c r="U4674" s="6"/>
      <c r="V4674" s="6"/>
    </row>
    <row r="4675" spans="2:22" s="77" customFormat="1" x14ac:dyDescent="0.2">
      <c r="B4675" s="128"/>
      <c r="E4675" s="78"/>
      <c r="F4675" s="166"/>
      <c r="G4675" s="78"/>
      <c r="H4675" s="161"/>
      <c r="I4675" s="161"/>
      <c r="J4675" s="161"/>
      <c r="K4675" s="78"/>
      <c r="L4675" s="78"/>
      <c r="M4675" s="78"/>
      <c r="N4675" s="78"/>
      <c r="O4675" s="78"/>
      <c r="P4675" s="6"/>
      <c r="Q4675" s="6"/>
      <c r="R4675" s="6"/>
      <c r="S4675" s="6"/>
      <c r="T4675" s="6"/>
      <c r="U4675" s="6"/>
      <c r="V4675" s="6"/>
    </row>
    <row r="4676" spans="2:22" s="77" customFormat="1" x14ac:dyDescent="0.2">
      <c r="B4676" s="128"/>
      <c r="E4676" s="78"/>
      <c r="F4676" s="166"/>
      <c r="G4676" s="78"/>
      <c r="H4676" s="161"/>
      <c r="I4676" s="161"/>
      <c r="J4676" s="161"/>
      <c r="K4676" s="78"/>
      <c r="L4676" s="78"/>
      <c r="M4676" s="78"/>
      <c r="N4676" s="78"/>
      <c r="O4676" s="78"/>
      <c r="P4676" s="6"/>
      <c r="Q4676" s="6"/>
      <c r="R4676" s="6"/>
      <c r="S4676" s="6"/>
      <c r="T4676" s="6"/>
      <c r="U4676" s="6"/>
      <c r="V4676" s="6"/>
    </row>
    <row r="4677" spans="2:22" s="77" customFormat="1" x14ac:dyDescent="0.2">
      <c r="B4677" s="128"/>
      <c r="E4677" s="78"/>
      <c r="F4677" s="166"/>
      <c r="G4677" s="78"/>
      <c r="H4677" s="161"/>
      <c r="I4677" s="161"/>
      <c r="J4677" s="161"/>
      <c r="K4677" s="78"/>
      <c r="L4677" s="78"/>
      <c r="M4677" s="78"/>
      <c r="N4677" s="78"/>
      <c r="O4677" s="78"/>
      <c r="P4677" s="6"/>
      <c r="Q4677" s="6"/>
      <c r="R4677" s="6"/>
      <c r="S4677" s="6"/>
      <c r="T4677" s="6"/>
      <c r="U4677" s="6"/>
      <c r="V4677" s="6"/>
    </row>
    <row r="4678" spans="2:22" s="77" customFormat="1" x14ac:dyDescent="0.2">
      <c r="B4678" s="128"/>
      <c r="E4678" s="78"/>
      <c r="F4678" s="166"/>
      <c r="G4678" s="78"/>
      <c r="H4678" s="161"/>
      <c r="I4678" s="161"/>
      <c r="J4678" s="161"/>
      <c r="K4678" s="78"/>
      <c r="L4678" s="78"/>
      <c r="M4678" s="78"/>
      <c r="N4678" s="78"/>
      <c r="O4678" s="78"/>
      <c r="P4678" s="6"/>
      <c r="Q4678" s="6"/>
      <c r="R4678" s="6"/>
      <c r="S4678" s="6"/>
      <c r="T4678" s="6"/>
      <c r="U4678" s="6"/>
      <c r="V4678" s="6"/>
    </row>
    <row r="4679" spans="2:22" s="77" customFormat="1" x14ac:dyDescent="0.2">
      <c r="B4679" s="128"/>
      <c r="E4679" s="78"/>
      <c r="F4679" s="166"/>
      <c r="G4679" s="78"/>
      <c r="H4679" s="161"/>
      <c r="I4679" s="161"/>
      <c r="J4679" s="161"/>
      <c r="K4679" s="78"/>
      <c r="L4679" s="78"/>
      <c r="M4679" s="78"/>
      <c r="N4679" s="78"/>
      <c r="O4679" s="78"/>
      <c r="P4679" s="6"/>
      <c r="Q4679" s="6"/>
      <c r="R4679" s="6"/>
      <c r="S4679" s="6"/>
      <c r="T4679" s="6"/>
      <c r="U4679" s="6"/>
      <c r="V4679" s="6"/>
    </row>
    <row r="4680" spans="2:22" s="77" customFormat="1" x14ac:dyDescent="0.2">
      <c r="B4680" s="128"/>
      <c r="E4680" s="78"/>
      <c r="F4680" s="166"/>
      <c r="G4680" s="78"/>
      <c r="H4680" s="161"/>
      <c r="I4680" s="161"/>
      <c r="J4680" s="161"/>
      <c r="K4680" s="78"/>
      <c r="L4680" s="78"/>
      <c r="M4680" s="78"/>
      <c r="N4680" s="78"/>
      <c r="O4680" s="78"/>
      <c r="P4680" s="6"/>
      <c r="Q4680" s="6"/>
      <c r="R4680" s="6"/>
      <c r="S4680" s="6"/>
      <c r="T4680" s="6"/>
      <c r="U4680" s="6"/>
      <c r="V4680" s="6"/>
    </row>
    <row r="4681" spans="2:22" s="77" customFormat="1" x14ac:dyDescent="0.2">
      <c r="B4681" s="128"/>
      <c r="E4681" s="78"/>
      <c r="F4681" s="166"/>
      <c r="G4681" s="78"/>
      <c r="H4681" s="161"/>
      <c r="I4681" s="161"/>
      <c r="J4681" s="161"/>
      <c r="K4681" s="78"/>
      <c r="L4681" s="78"/>
      <c r="M4681" s="78"/>
      <c r="N4681" s="78"/>
      <c r="O4681" s="78"/>
      <c r="P4681" s="6"/>
      <c r="Q4681" s="6"/>
      <c r="R4681" s="6"/>
      <c r="S4681" s="6"/>
      <c r="T4681" s="6"/>
      <c r="U4681" s="6"/>
      <c r="V4681" s="6"/>
    </row>
    <row r="4682" spans="2:22" s="77" customFormat="1" x14ac:dyDescent="0.2">
      <c r="B4682" s="128"/>
      <c r="E4682" s="78"/>
      <c r="F4682" s="166"/>
      <c r="G4682" s="78"/>
      <c r="H4682" s="161"/>
      <c r="I4682" s="161"/>
      <c r="J4682" s="161"/>
      <c r="K4682" s="78"/>
      <c r="L4682" s="78"/>
      <c r="M4682" s="78"/>
      <c r="N4682" s="78"/>
      <c r="O4682" s="78"/>
      <c r="P4682" s="6"/>
      <c r="Q4682" s="6"/>
      <c r="R4682" s="6"/>
      <c r="S4682" s="6"/>
      <c r="T4682" s="6"/>
      <c r="U4682" s="6"/>
      <c r="V4682" s="6"/>
    </row>
    <row r="4683" spans="2:22" s="77" customFormat="1" x14ac:dyDescent="0.2">
      <c r="B4683" s="128"/>
      <c r="E4683" s="78"/>
      <c r="F4683" s="166"/>
      <c r="G4683" s="78"/>
      <c r="H4683" s="161"/>
      <c r="I4683" s="161"/>
      <c r="J4683" s="161"/>
      <c r="K4683" s="78"/>
      <c r="L4683" s="78"/>
      <c r="M4683" s="78"/>
      <c r="N4683" s="78"/>
      <c r="O4683" s="78"/>
      <c r="P4683" s="6"/>
      <c r="Q4683" s="6"/>
      <c r="R4683" s="6"/>
      <c r="S4683" s="6"/>
      <c r="T4683" s="6"/>
      <c r="U4683" s="6"/>
      <c r="V4683" s="6"/>
    </row>
    <row r="4684" spans="2:22" s="77" customFormat="1" x14ac:dyDescent="0.2">
      <c r="B4684" s="128"/>
      <c r="E4684" s="78"/>
      <c r="F4684" s="166"/>
      <c r="G4684" s="78"/>
      <c r="H4684" s="161"/>
      <c r="I4684" s="161"/>
      <c r="J4684" s="161"/>
      <c r="K4684" s="78"/>
      <c r="L4684" s="78"/>
      <c r="M4684" s="78"/>
      <c r="N4684" s="78"/>
      <c r="O4684" s="78"/>
      <c r="P4684" s="6"/>
      <c r="Q4684" s="6"/>
      <c r="R4684" s="6"/>
      <c r="S4684" s="6"/>
      <c r="T4684" s="6"/>
      <c r="U4684" s="6"/>
      <c r="V4684" s="6"/>
    </row>
    <row r="4685" spans="2:22" s="77" customFormat="1" x14ac:dyDescent="0.2">
      <c r="B4685" s="128"/>
      <c r="E4685" s="78"/>
      <c r="F4685" s="166"/>
      <c r="G4685" s="78"/>
      <c r="H4685" s="161"/>
      <c r="I4685" s="161"/>
      <c r="J4685" s="161"/>
      <c r="K4685" s="78"/>
      <c r="L4685" s="78"/>
      <c r="M4685" s="78"/>
      <c r="N4685" s="78"/>
      <c r="O4685" s="78"/>
      <c r="P4685" s="6"/>
      <c r="Q4685" s="6"/>
      <c r="R4685" s="6"/>
      <c r="S4685" s="6"/>
      <c r="T4685" s="6"/>
      <c r="U4685" s="6"/>
      <c r="V4685" s="6"/>
    </row>
    <row r="4686" spans="2:22" s="77" customFormat="1" x14ac:dyDescent="0.2">
      <c r="B4686" s="128"/>
      <c r="E4686" s="78"/>
      <c r="F4686" s="166"/>
      <c r="G4686" s="78"/>
      <c r="H4686" s="161"/>
      <c r="I4686" s="161"/>
      <c r="J4686" s="161"/>
      <c r="K4686" s="78"/>
      <c r="L4686" s="78"/>
      <c r="M4686" s="78"/>
      <c r="N4686" s="78"/>
      <c r="O4686" s="78"/>
      <c r="P4686" s="6"/>
      <c r="Q4686" s="6"/>
      <c r="R4686" s="6"/>
      <c r="S4686" s="6"/>
      <c r="T4686" s="6"/>
      <c r="U4686" s="6"/>
      <c r="V4686" s="6"/>
    </row>
    <row r="4687" spans="2:22" s="77" customFormat="1" x14ac:dyDescent="0.2">
      <c r="B4687" s="128"/>
      <c r="E4687" s="78"/>
      <c r="F4687" s="166"/>
      <c r="G4687" s="78"/>
      <c r="H4687" s="161"/>
      <c r="I4687" s="161"/>
      <c r="J4687" s="161"/>
      <c r="K4687" s="78"/>
      <c r="L4687" s="78"/>
      <c r="M4687" s="78"/>
      <c r="N4687" s="78"/>
      <c r="O4687" s="78"/>
      <c r="P4687" s="6"/>
      <c r="Q4687" s="6"/>
      <c r="R4687" s="6"/>
      <c r="S4687" s="6"/>
      <c r="T4687" s="6"/>
      <c r="U4687" s="6"/>
      <c r="V4687" s="6"/>
    </row>
    <row r="4688" spans="2:22" s="77" customFormat="1" x14ac:dyDescent="0.2">
      <c r="B4688" s="128"/>
      <c r="E4688" s="78"/>
      <c r="F4688" s="166"/>
      <c r="G4688" s="78"/>
      <c r="H4688" s="161"/>
      <c r="I4688" s="161"/>
      <c r="J4688" s="161"/>
      <c r="K4688" s="78"/>
      <c r="L4688" s="78"/>
      <c r="M4688" s="78"/>
      <c r="N4688" s="78"/>
      <c r="O4688" s="78"/>
      <c r="P4688" s="6"/>
      <c r="Q4688" s="6"/>
      <c r="R4688" s="6"/>
      <c r="S4688" s="6"/>
      <c r="T4688" s="6"/>
      <c r="U4688" s="6"/>
      <c r="V4688" s="6"/>
    </row>
    <row r="4689" spans="2:22" s="77" customFormat="1" x14ac:dyDescent="0.2">
      <c r="B4689" s="128"/>
      <c r="E4689" s="78"/>
      <c r="F4689" s="166"/>
      <c r="G4689" s="78"/>
      <c r="H4689" s="161"/>
      <c r="I4689" s="161"/>
      <c r="J4689" s="161"/>
      <c r="K4689" s="78"/>
      <c r="L4689" s="78"/>
      <c r="M4689" s="78"/>
      <c r="N4689" s="78"/>
      <c r="O4689" s="78"/>
      <c r="P4689" s="6"/>
      <c r="Q4689" s="6"/>
      <c r="R4689" s="6"/>
      <c r="S4689" s="6"/>
      <c r="T4689" s="6"/>
      <c r="U4689" s="6"/>
      <c r="V4689" s="6"/>
    </row>
    <row r="4690" spans="2:22" s="77" customFormat="1" x14ac:dyDescent="0.2">
      <c r="B4690" s="128"/>
      <c r="E4690" s="78"/>
      <c r="F4690" s="166"/>
      <c r="G4690" s="78"/>
      <c r="H4690" s="161"/>
      <c r="I4690" s="161"/>
      <c r="J4690" s="161"/>
      <c r="K4690" s="78"/>
      <c r="L4690" s="78"/>
      <c r="M4690" s="78"/>
      <c r="N4690" s="78"/>
      <c r="O4690" s="78"/>
      <c r="P4690" s="6"/>
      <c r="Q4690" s="6"/>
      <c r="R4690" s="6"/>
      <c r="S4690" s="6"/>
      <c r="T4690" s="6"/>
      <c r="U4690" s="6"/>
      <c r="V4690" s="6"/>
    </row>
    <row r="4691" spans="2:22" s="77" customFormat="1" x14ac:dyDescent="0.2">
      <c r="B4691" s="128"/>
      <c r="E4691" s="78"/>
      <c r="F4691" s="166"/>
      <c r="G4691" s="78"/>
      <c r="H4691" s="161"/>
      <c r="I4691" s="161"/>
      <c r="J4691" s="161"/>
      <c r="K4691" s="78"/>
      <c r="L4691" s="78"/>
      <c r="M4691" s="78"/>
      <c r="N4691" s="78"/>
      <c r="O4691" s="78"/>
      <c r="P4691" s="6"/>
      <c r="Q4691" s="6"/>
      <c r="R4691" s="6"/>
      <c r="S4691" s="6"/>
      <c r="T4691" s="6"/>
      <c r="U4691" s="6"/>
      <c r="V4691" s="6"/>
    </row>
    <row r="4692" spans="2:22" s="77" customFormat="1" x14ac:dyDescent="0.2">
      <c r="B4692" s="128"/>
      <c r="E4692" s="78"/>
      <c r="F4692" s="166"/>
      <c r="G4692" s="78"/>
      <c r="H4692" s="161"/>
      <c r="I4692" s="161"/>
      <c r="J4692" s="161"/>
      <c r="K4692" s="78"/>
      <c r="L4692" s="78"/>
      <c r="M4692" s="78"/>
      <c r="N4692" s="78"/>
      <c r="O4692" s="78"/>
      <c r="P4692" s="6"/>
      <c r="Q4692" s="6"/>
      <c r="R4692" s="6"/>
      <c r="S4692" s="6"/>
      <c r="T4692" s="6"/>
      <c r="U4692" s="6"/>
      <c r="V4692" s="6"/>
    </row>
    <row r="4693" spans="2:22" s="77" customFormat="1" x14ac:dyDescent="0.2">
      <c r="B4693" s="128"/>
      <c r="E4693" s="78"/>
      <c r="F4693" s="166"/>
      <c r="G4693" s="78"/>
      <c r="H4693" s="161"/>
      <c r="I4693" s="161"/>
      <c r="J4693" s="161"/>
      <c r="K4693" s="78"/>
      <c r="L4693" s="78"/>
      <c r="M4693" s="78"/>
      <c r="N4693" s="78"/>
      <c r="O4693" s="78"/>
      <c r="P4693" s="6"/>
      <c r="Q4693" s="6"/>
      <c r="R4693" s="6"/>
      <c r="S4693" s="6"/>
      <c r="T4693" s="6"/>
      <c r="U4693" s="6"/>
      <c r="V4693" s="6"/>
    </row>
    <row r="4694" spans="2:22" s="77" customFormat="1" x14ac:dyDescent="0.2">
      <c r="B4694" s="128"/>
      <c r="E4694" s="78"/>
      <c r="F4694" s="166"/>
      <c r="G4694" s="78"/>
      <c r="H4694" s="161"/>
      <c r="I4694" s="161"/>
      <c r="J4694" s="161"/>
      <c r="K4694" s="78"/>
      <c r="L4694" s="78"/>
      <c r="M4694" s="78"/>
      <c r="N4694" s="78"/>
      <c r="O4694" s="78"/>
      <c r="P4694" s="6"/>
      <c r="Q4694" s="6"/>
      <c r="R4694" s="6"/>
      <c r="S4694" s="6"/>
      <c r="T4694" s="6"/>
      <c r="U4694" s="6"/>
      <c r="V4694" s="6"/>
    </row>
    <row r="4695" spans="2:22" s="77" customFormat="1" x14ac:dyDescent="0.2">
      <c r="B4695" s="128"/>
      <c r="E4695" s="78"/>
      <c r="F4695" s="166"/>
      <c r="G4695" s="78"/>
      <c r="H4695" s="161"/>
      <c r="I4695" s="161"/>
      <c r="J4695" s="161"/>
      <c r="K4695" s="78"/>
      <c r="L4695" s="78"/>
      <c r="M4695" s="78"/>
      <c r="N4695" s="78"/>
      <c r="O4695" s="78"/>
      <c r="P4695" s="6"/>
      <c r="Q4695" s="6"/>
      <c r="R4695" s="6"/>
      <c r="S4695" s="6"/>
      <c r="T4695" s="6"/>
      <c r="U4695" s="6"/>
      <c r="V4695" s="6"/>
    </row>
    <row r="4696" spans="2:22" s="77" customFormat="1" x14ac:dyDescent="0.2">
      <c r="B4696" s="128"/>
      <c r="E4696" s="78"/>
      <c r="F4696" s="166"/>
      <c r="G4696" s="78"/>
      <c r="H4696" s="161"/>
      <c r="I4696" s="161"/>
      <c r="J4696" s="161"/>
      <c r="K4696" s="78"/>
      <c r="L4696" s="78"/>
      <c r="M4696" s="78"/>
      <c r="N4696" s="78"/>
      <c r="O4696" s="78"/>
      <c r="P4696" s="6"/>
      <c r="Q4696" s="6"/>
      <c r="R4696" s="6"/>
      <c r="S4696" s="6"/>
      <c r="T4696" s="6"/>
      <c r="U4696" s="6"/>
      <c r="V4696" s="6"/>
    </row>
    <row r="4697" spans="2:22" s="77" customFormat="1" x14ac:dyDescent="0.2">
      <c r="B4697" s="128"/>
      <c r="E4697" s="78"/>
      <c r="F4697" s="166"/>
      <c r="G4697" s="78"/>
      <c r="H4697" s="161"/>
      <c r="I4697" s="161"/>
      <c r="J4697" s="161"/>
      <c r="K4697" s="78"/>
      <c r="L4697" s="78"/>
      <c r="M4697" s="78"/>
      <c r="N4697" s="78"/>
      <c r="O4697" s="78"/>
      <c r="P4697" s="6"/>
      <c r="Q4697" s="6"/>
      <c r="R4697" s="6"/>
      <c r="S4697" s="6"/>
      <c r="T4697" s="6"/>
      <c r="U4697" s="6"/>
      <c r="V4697" s="6"/>
    </row>
    <row r="4698" spans="2:22" s="77" customFormat="1" x14ac:dyDescent="0.2">
      <c r="B4698" s="128"/>
      <c r="E4698" s="78"/>
      <c r="F4698" s="166"/>
      <c r="G4698" s="78"/>
      <c r="H4698" s="161"/>
      <c r="I4698" s="161"/>
      <c r="J4698" s="161"/>
      <c r="K4698" s="78"/>
      <c r="L4698" s="78"/>
      <c r="M4698" s="78"/>
      <c r="N4698" s="78"/>
      <c r="O4698" s="78"/>
      <c r="P4698" s="6"/>
      <c r="Q4698" s="6"/>
      <c r="R4698" s="6"/>
      <c r="S4698" s="6"/>
      <c r="T4698" s="6"/>
      <c r="U4698" s="6"/>
      <c r="V4698" s="6"/>
    </row>
    <row r="4699" spans="2:22" s="77" customFormat="1" x14ac:dyDescent="0.2">
      <c r="B4699" s="128"/>
      <c r="E4699" s="78"/>
      <c r="F4699" s="166"/>
      <c r="G4699" s="78"/>
      <c r="H4699" s="161"/>
      <c r="I4699" s="161"/>
      <c r="J4699" s="161"/>
      <c r="K4699" s="78"/>
      <c r="L4699" s="78"/>
      <c r="M4699" s="78"/>
      <c r="N4699" s="78"/>
      <c r="O4699" s="78"/>
      <c r="P4699" s="6"/>
      <c r="Q4699" s="6"/>
      <c r="R4699" s="6"/>
      <c r="S4699" s="6"/>
      <c r="T4699" s="6"/>
      <c r="U4699" s="6"/>
      <c r="V4699" s="6"/>
    </row>
    <row r="4700" spans="2:22" s="77" customFormat="1" x14ac:dyDescent="0.2">
      <c r="B4700" s="128"/>
      <c r="E4700" s="78"/>
      <c r="F4700" s="166"/>
      <c r="G4700" s="78"/>
      <c r="H4700" s="161"/>
      <c r="I4700" s="161"/>
      <c r="J4700" s="161"/>
      <c r="K4700" s="78"/>
      <c r="L4700" s="78"/>
      <c r="M4700" s="78"/>
      <c r="N4700" s="78"/>
      <c r="O4700" s="78"/>
      <c r="P4700" s="6"/>
      <c r="Q4700" s="6"/>
      <c r="R4700" s="6"/>
      <c r="S4700" s="6"/>
      <c r="T4700" s="6"/>
      <c r="U4700" s="6"/>
      <c r="V4700" s="6"/>
    </row>
    <row r="4701" spans="2:22" s="77" customFormat="1" x14ac:dyDescent="0.2">
      <c r="B4701" s="128"/>
      <c r="E4701" s="78"/>
      <c r="F4701" s="166"/>
      <c r="G4701" s="78"/>
      <c r="H4701" s="161"/>
      <c r="I4701" s="161"/>
      <c r="J4701" s="161"/>
      <c r="K4701" s="78"/>
      <c r="L4701" s="78"/>
      <c r="M4701" s="78"/>
      <c r="N4701" s="78"/>
      <c r="O4701" s="78"/>
      <c r="P4701" s="6"/>
      <c r="Q4701" s="6"/>
      <c r="R4701" s="6"/>
      <c r="S4701" s="6"/>
      <c r="T4701" s="6"/>
      <c r="U4701" s="6"/>
      <c r="V4701" s="6"/>
    </row>
    <row r="4702" spans="2:22" s="77" customFormat="1" x14ac:dyDescent="0.2">
      <c r="B4702" s="128"/>
      <c r="E4702" s="78"/>
      <c r="F4702" s="166"/>
      <c r="G4702" s="78"/>
      <c r="H4702" s="161"/>
      <c r="I4702" s="161"/>
      <c r="J4702" s="161"/>
      <c r="K4702" s="78"/>
      <c r="L4702" s="78"/>
      <c r="M4702" s="78"/>
      <c r="N4702" s="78"/>
      <c r="O4702" s="78"/>
      <c r="P4702" s="6"/>
      <c r="Q4702" s="6"/>
      <c r="R4702" s="6"/>
      <c r="S4702" s="6"/>
      <c r="T4702" s="6"/>
      <c r="U4702" s="6"/>
      <c r="V4702" s="6"/>
    </row>
    <row r="4703" spans="2:22" s="77" customFormat="1" x14ac:dyDescent="0.2">
      <c r="B4703" s="128"/>
      <c r="E4703" s="78"/>
      <c r="F4703" s="166"/>
      <c r="G4703" s="78"/>
      <c r="H4703" s="161"/>
      <c r="I4703" s="161"/>
      <c r="J4703" s="161"/>
      <c r="K4703" s="78"/>
      <c r="L4703" s="78"/>
      <c r="M4703" s="78"/>
      <c r="N4703" s="78"/>
      <c r="O4703" s="78"/>
      <c r="P4703" s="6"/>
      <c r="Q4703" s="6"/>
      <c r="R4703" s="6"/>
      <c r="S4703" s="6"/>
      <c r="T4703" s="6"/>
      <c r="U4703" s="6"/>
      <c r="V4703" s="6"/>
    </row>
    <row r="4704" spans="2:22" s="77" customFormat="1" x14ac:dyDescent="0.2">
      <c r="B4704" s="128"/>
      <c r="E4704" s="78"/>
      <c r="F4704" s="166"/>
      <c r="G4704" s="78"/>
      <c r="H4704" s="161"/>
      <c r="I4704" s="161"/>
      <c r="J4704" s="161"/>
      <c r="K4704" s="78"/>
      <c r="L4704" s="78"/>
      <c r="M4704" s="78"/>
      <c r="N4704" s="78"/>
      <c r="O4704" s="78"/>
      <c r="P4704" s="6"/>
      <c r="Q4704" s="6"/>
      <c r="R4704" s="6"/>
      <c r="S4704" s="6"/>
      <c r="T4704" s="6"/>
      <c r="U4704" s="6"/>
      <c r="V4704" s="6"/>
    </row>
    <row r="4705" spans="2:22" s="77" customFormat="1" x14ac:dyDescent="0.2">
      <c r="B4705" s="128"/>
      <c r="E4705" s="78"/>
      <c r="F4705" s="166"/>
      <c r="G4705" s="78"/>
      <c r="H4705" s="161"/>
      <c r="I4705" s="161"/>
      <c r="J4705" s="161"/>
      <c r="K4705" s="78"/>
      <c r="L4705" s="78"/>
      <c r="M4705" s="78"/>
      <c r="N4705" s="78"/>
      <c r="O4705" s="78"/>
      <c r="P4705" s="6"/>
      <c r="Q4705" s="6"/>
      <c r="R4705" s="6"/>
      <c r="S4705" s="6"/>
      <c r="T4705" s="6"/>
      <c r="U4705" s="6"/>
      <c r="V4705" s="6"/>
    </row>
    <row r="4706" spans="2:22" s="77" customFormat="1" x14ac:dyDescent="0.2">
      <c r="B4706" s="128"/>
      <c r="E4706" s="78"/>
      <c r="F4706" s="166"/>
      <c r="G4706" s="78"/>
      <c r="H4706" s="161"/>
      <c r="I4706" s="161"/>
      <c r="J4706" s="161"/>
      <c r="K4706" s="78"/>
      <c r="L4706" s="78"/>
      <c r="M4706" s="78"/>
      <c r="N4706" s="78"/>
      <c r="O4706" s="78"/>
      <c r="P4706" s="6"/>
      <c r="Q4706" s="6"/>
      <c r="R4706" s="6"/>
      <c r="S4706" s="6"/>
      <c r="T4706" s="6"/>
      <c r="U4706" s="6"/>
      <c r="V4706" s="6"/>
    </row>
    <row r="4707" spans="2:22" s="77" customFormat="1" x14ac:dyDescent="0.2">
      <c r="B4707" s="128"/>
      <c r="E4707" s="78"/>
      <c r="F4707" s="166"/>
      <c r="G4707" s="78"/>
      <c r="H4707" s="161"/>
      <c r="I4707" s="161"/>
      <c r="J4707" s="161"/>
      <c r="K4707" s="78"/>
      <c r="L4707" s="78"/>
      <c r="M4707" s="78"/>
      <c r="N4707" s="78"/>
      <c r="O4707" s="78"/>
      <c r="P4707" s="6"/>
      <c r="Q4707" s="6"/>
      <c r="R4707" s="6"/>
      <c r="S4707" s="6"/>
      <c r="T4707" s="6"/>
      <c r="U4707" s="6"/>
      <c r="V4707" s="6"/>
    </row>
    <row r="4708" spans="2:22" s="77" customFormat="1" x14ac:dyDescent="0.2">
      <c r="B4708" s="128"/>
      <c r="E4708" s="78"/>
      <c r="F4708" s="166"/>
      <c r="G4708" s="78"/>
      <c r="H4708" s="161"/>
      <c r="I4708" s="161"/>
      <c r="J4708" s="161"/>
      <c r="K4708" s="78"/>
      <c r="L4708" s="78"/>
      <c r="M4708" s="78"/>
      <c r="N4708" s="78"/>
      <c r="O4708" s="78"/>
      <c r="P4708" s="6"/>
      <c r="Q4708" s="6"/>
      <c r="R4708" s="6"/>
      <c r="S4708" s="6"/>
      <c r="T4708" s="6"/>
      <c r="U4708" s="6"/>
      <c r="V4708" s="6"/>
    </row>
    <row r="4709" spans="2:22" s="77" customFormat="1" x14ac:dyDescent="0.2">
      <c r="B4709" s="128"/>
      <c r="E4709" s="78"/>
      <c r="F4709" s="166"/>
      <c r="G4709" s="78"/>
      <c r="H4709" s="161"/>
      <c r="I4709" s="161"/>
      <c r="J4709" s="161"/>
      <c r="K4709" s="78"/>
      <c r="L4709" s="78"/>
      <c r="M4709" s="78"/>
      <c r="N4709" s="78"/>
      <c r="O4709" s="78"/>
      <c r="P4709" s="6"/>
      <c r="Q4709" s="6"/>
      <c r="R4709" s="6"/>
      <c r="S4709" s="6"/>
      <c r="T4709" s="6"/>
      <c r="U4709" s="6"/>
      <c r="V4709" s="6"/>
    </row>
    <row r="4710" spans="2:22" s="77" customFormat="1" x14ac:dyDescent="0.2">
      <c r="B4710" s="128"/>
      <c r="E4710" s="78"/>
      <c r="F4710" s="166"/>
      <c r="G4710" s="78"/>
      <c r="H4710" s="161"/>
      <c r="I4710" s="161"/>
      <c r="J4710" s="161"/>
      <c r="K4710" s="78"/>
      <c r="L4710" s="78"/>
      <c r="M4710" s="78"/>
      <c r="N4710" s="78"/>
      <c r="O4710" s="78"/>
      <c r="P4710" s="6"/>
      <c r="Q4710" s="6"/>
      <c r="R4710" s="6"/>
      <c r="S4710" s="6"/>
      <c r="T4710" s="6"/>
      <c r="U4710" s="6"/>
      <c r="V4710" s="6"/>
    </row>
    <row r="4711" spans="2:22" s="77" customFormat="1" x14ac:dyDescent="0.2">
      <c r="B4711" s="128"/>
      <c r="E4711" s="78"/>
      <c r="F4711" s="166"/>
      <c r="G4711" s="78"/>
      <c r="H4711" s="161"/>
      <c r="I4711" s="161"/>
      <c r="J4711" s="161"/>
      <c r="K4711" s="78"/>
      <c r="L4711" s="78"/>
      <c r="M4711" s="78"/>
      <c r="N4711" s="78"/>
      <c r="O4711" s="78"/>
      <c r="P4711" s="6"/>
      <c r="Q4711" s="6"/>
      <c r="R4711" s="6"/>
      <c r="S4711" s="6"/>
      <c r="T4711" s="6"/>
      <c r="U4711" s="6"/>
      <c r="V4711" s="6"/>
    </row>
    <row r="4712" spans="2:22" s="77" customFormat="1" x14ac:dyDescent="0.2">
      <c r="B4712" s="128"/>
      <c r="E4712" s="78"/>
      <c r="F4712" s="166"/>
      <c r="G4712" s="78"/>
      <c r="H4712" s="161"/>
      <c r="I4712" s="161"/>
      <c r="J4712" s="161"/>
      <c r="K4712" s="78"/>
      <c r="L4712" s="78"/>
      <c r="M4712" s="78"/>
      <c r="N4712" s="78"/>
      <c r="O4712" s="78"/>
      <c r="P4712" s="6"/>
      <c r="Q4712" s="6"/>
      <c r="R4712" s="6"/>
      <c r="S4712" s="6"/>
      <c r="T4712" s="6"/>
      <c r="U4712" s="6"/>
      <c r="V4712" s="6"/>
    </row>
    <row r="4713" spans="2:22" s="77" customFormat="1" x14ac:dyDescent="0.2">
      <c r="B4713" s="128"/>
      <c r="E4713" s="78"/>
      <c r="F4713" s="166"/>
      <c r="G4713" s="78"/>
      <c r="H4713" s="161"/>
      <c r="I4713" s="161"/>
      <c r="J4713" s="161"/>
      <c r="K4713" s="78"/>
      <c r="L4713" s="78"/>
      <c r="M4713" s="78"/>
      <c r="N4713" s="78"/>
      <c r="O4713" s="78"/>
      <c r="P4713" s="6"/>
      <c r="Q4713" s="6"/>
      <c r="R4713" s="6"/>
      <c r="S4713" s="6"/>
      <c r="T4713" s="6"/>
      <c r="U4713" s="6"/>
      <c r="V4713" s="6"/>
    </row>
    <row r="4714" spans="2:22" s="77" customFormat="1" x14ac:dyDescent="0.2">
      <c r="B4714" s="128"/>
      <c r="E4714" s="78"/>
      <c r="F4714" s="166"/>
      <c r="G4714" s="78"/>
      <c r="H4714" s="161"/>
      <c r="I4714" s="161"/>
      <c r="J4714" s="161"/>
      <c r="K4714" s="78"/>
      <c r="L4714" s="78"/>
      <c r="M4714" s="78"/>
      <c r="N4714" s="78"/>
      <c r="O4714" s="78"/>
      <c r="P4714" s="6"/>
      <c r="Q4714" s="6"/>
      <c r="R4714" s="6"/>
      <c r="S4714" s="6"/>
      <c r="T4714" s="6"/>
      <c r="U4714" s="6"/>
      <c r="V4714" s="6"/>
    </row>
    <row r="4715" spans="2:22" s="77" customFormat="1" x14ac:dyDescent="0.2">
      <c r="B4715" s="128"/>
      <c r="E4715" s="78"/>
      <c r="F4715" s="166"/>
      <c r="G4715" s="78"/>
      <c r="H4715" s="161"/>
      <c r="I4715" s="161"/>
      <c r="J4715" s="161"/>
      <c r="K4715" s="78"/>
      <c r="L4715" s="78"/>
      <c r="M4715" s="78"/>
      <c r="N4715" s="78"/>
      <c r="O4715" s="78"/>
      <c r="P4715" s="6"/>
      <c r="Q4715" s="6"/>
      <c r="R4715" s="6"/>
      <c r="S4715" s="6"/>
      <c r="T4715" s="6"/>
      <c r="U4715" s="6"/>
      <c r="V4715" s="6"/>
    </row>
    <row r="4716" spans="2:22" s="77" customFormat="1" x14ac:dyDescent="0.2">
      <c r="B4716" s="128"/>
      <c r="E4716" s="78"/>
      <c r="F4716" s="166"/>
      <c r="G4716" s="78"/>
      <c r="H4716" s="161"/>
      <c r="I4716" s="161"/>
      <c r="J4716" s="161"/>
      <c r="K4716" s="78"/>
      <c r="L4716" s="78"/>
      <c r="M4716" s="78"/>
      <c r="N4716" s="78"/>
      <c r="O4716" s="78"/>
      <c r="P4716" s="6"/>
      <c r="Q4716" s="6"/>
      <c r="R4716" s="6"/>
      <c r="S4716" s="6"/>
      <c r="T4716" s="6"/>
      <c r="U4716" s="6"/>
      <c r="V4716" s="6"/>
    </row>
    <row r="4717" spans="2:22" s="77" customFormat="1" x14ac:dyDescent="0.2">
      <c r="B4717" s="128"/>
      <c r="E4717" s="78"/>
      <c r="F4717" s="166"/>
      <c r="G4717" s="78"/>
      <c r="H4717" s="161"/>
      <c r="I4717" s="161"/>
      <c r="J4717" s="161"/>
      <c r="K4717" s="78"/>
      <c r="L4717" s="78"/>
      <c r="M4717" s="78"/>
      <c r="N4717" s="78"/>
      <c r="O4717" s="78"/>
      <c r="P4717" s="6"/>
      <c r="Q4717" s="6"/>
      <c r="R4717" s="6"/>
      <c r="S4717" s="6"/>
      <c r="T4717" s="6"/>
      <c r="U4717" s="6"/>
      <c r="V4717" s="6"/>
    </row>
    <row r="4718" spans="2:22" s="77" customFormat="1" x14ac:dyDescent="0.2">
      <c r="B4718" s="128"/>
      <c r="E4718" s="78"/>
      <c r="F4718" s="166"/>
      <c r="G4718" s="78"/>
      <c r="H4718" s="161"/>
      <c r="I4718" s="161"/>
      <c r="J4718" s="161"/>
      <c r="K4718" s="78"/>
      <c r="L4718" s="78"/>
      <c r="M4718" s="78"/>
      <c r="N4718" s="78"/>
      <c r="O4718" s="78"/>
      <c r="P4718" s="6"/>
      <c r="Q4718" s="6"/>
      <c r="R4718" s="6"/>
      <c r="S4718" s="6"/>
      <c r="T4718" s="6"/>
      <c r="U4718" s="6"/>
      <c r="V4718" s="6"/>
    </row>
    <row r="4719" spans="2:22" s="77" customFormat="1" x14ac:dyDescent="0.2">
      <c r="B4719" s="128"/>
      <c r="E4719" s="78"/>
      <c r="F4719" s="166"/>
      <c r="G4719" s="78"/>
      <c r="H4719" s="161"/>
      <c r="I4719" s="161"/>
      <c r="J4719" s="161"/>
      <c r="K4719" s="78"/>
      <c r="L4719" s="78"/>
      <c r="M4719" s="78"/>
      <c r="N4719" s="78"/>
      <c r="O4719" s="78"/>
      <c r="P4719" s="6"/>
      <c r="Q4719" s="6"/>
      <c r="R4719" s="6"/>
      <c r="S4719" s="6"/>
      <c r="T4719" s="6"/>
      <c r="U4719" s="6"/>
      <c r="V4719" s="6"/>
    </row>
    <row r="4720" spans="2:22" s="77" customFormat="1" x14ac:dyDescent="0.2">
      <c r="B4720" s="128"/>
      <c r="E4720" s="78"/>
      <c r="F4720" s="166"/>
      <c r="G4720" s="78"/>
      <c r="H4720" s="161"/>
      <c r="I4720" s="161"/>
      <c r="J4720" s="161"/>
      <c r="K4720" s="78"/>
      <c r="L4720" s="78"/>
      <c r="M4720" s="78"/>
      <c r="N4720" s="78"/>
      <c r="O4720" s="78"/>
      <c r="P4720" s="6"/>
      <c r="Q4720" s="6"/>
      <c r="R4720" s="6"/>
      <c r="S4720" s="6"/>
      <c r="T4720" s="6"/>
      <c r="U4720" s="6"/>
      <c r="V4720" s="6"/>
    </row>
    <row r="4721" spans="2:22" s="77" customFormat="1" x14ac:dyDescent="0.2">
      <c r="B4721" s="128"/>
      <c r="E4721" s="78"/>
      <c r="F4721" s="166"/>
      <c r="G4721" s="78"/>
      <c r="H4721" s="161"/>
      <c r="I4721" s="161"/>
      <c r="J4721" s="161"/>
      <c r="K4721" s="78"/>
      <c r="L4721" s="78"/>
      <c r="M4721" s="78"/>
      <c r="N4721" s="78"/>
      <c r="O4721" s="78"/>
      <c r="P4721" s="6"/>
      <c r="Q4721" s="6"/>
      <c r="R4721" s="6"/>
      <c r="S4721" s="6"/>
      <c r="T4721" s="6"/>
      <c r="U4721" s="6"/>
      <c r="V4721" s="6"/>
    </row>
    <row r="4722" spans="2:22" s="77" customFormat="1" x14ac:dyDescent="0.2">
      <c r="B4722" s="128"/>
      <c r="E4722" s="78"/>
      <c r="F4722" s="166"/>
      <c r="G4722" s="78"/>
      <c r="H4722" s="161"/>
      <c r="I4722" s="161"/>
      <c r="J4722" s="161"/>
      <c r="K4722" s="78"/>
      <c r="L4722" s="78"/>
      <c r="M4722" s="78"/>
      <c r="N4722" s="78"/>
      <c r="O4722" s="78"/>
      <c r="P4722" s="6"/>
      <c r="Q4722" s="6"/>
      <c r="R4722" s="6"/>
      <c r="S4722" s="6"/>
      <c r="T4722" s="6"/>
      <c r="U4722" s="6"/>
      <c r="V4722" s="6"/>
    </row>
    <row r="4723" spans="2:22" s="77" customFormat="1" x14ac:dyDescent="0.2">
      <c r="B4723" s="128"/>
      <c r="E4723" s="78"/>
      <c r="F4723" s="166"/>
      <c r="G4723" s="78"/>
      <c r="H4723" s="161"/>
      <c r="I4723" s="161"/>
      <c r="J4723" s="161"/>
      <c r="K4723" s="78"/>
      <c r="L4723" s="78"/>
      <c r="M4723" s="78"/>
      <c r="N4723" s="78"/>
      <c r="O4723" s="78"/>
      <c r="P4723" s="6"/>
      <c r="Q4723" s="6"/>
      <c r="R4723" s="6"/>
      <c r="S4723" s="6"/>
      <c r="T4723" s="6"/>
      <c r="U4723" s="6"/>
      <c r="V4723" s="6"/>
    </row>
    <row r="4724" spans="2:22" s="77" customFormat="1" x14ac:dyDescent="0.2">
      <c r="B4724" s="128"/>
      <c r="E4724" s="78"/>
      <c r="F4724" s="166"/>
      <c r="G4724" s="78"/>
      <c r="H4724" s="161"/>
      <c r="I4724" s="161"/>
      <c r="J4724" s="161"/>
      <c r="K4724" s="78"/>
      <c r="L4724" s="78"/>
      <c r="M4724" s="78"/>
      <c r="N4724" s="78"/>
      <c r="O4724" s="78"/>
      <c r="P4724" s="6"/>
      <c r="Q4724" s="6"/>
      <c r="R4724" s="6"/>
      <c r="S4724" s="6"/>
      <c r="T4724" s="6"/>
      <c r="U4724" s="6"/>
      <c r="V4724" s="6"/>
    </row>
    <row r="4725" spans="2:22" s="77" customFormat="1" x14ac:dyDescent="0.2">
      <c r="B4725" s="128"/>
      <c r="E4725" s="78"/>
      <c r="F4725" s="166"/>
      <c r="G4725" s="78"/>
      <c r="H4725" s="161"/>
      <c r="I4725" s="161"/>
      <c r="J4725" s="161"/>
      <c r="K4725" s="78"/>
      <c r="L4725" s="78"/>
      <c r="M4725" s="78"/>
      <c r="N4725" s="78"/>
      <c r="O4725" s="78"/>
      <c r="P4725" s="6"/>
      <c r="Q4725" s="6"/>
      <c r="R4725" s="6"/>
      <c r="S4725" s="6"/>
      <c r="T4725" s="6"/>
      <c r="U4725" s="6"/>
      <c r="V4725" s="6"/>
    </row>
    <row r="4726" spans="2:22" s="77" customFormat="1" x14ac:dyDescent="0.2">
      <c r="B4726" s="128"/>
      <c r="E4726" s="78"/>
      <c r="F4726" s="166"/>
      <c r="G4726" s="78"/>
      <c r="H4726" s="161"/>
      <c r="I4726" s="161"/>
      <c r="J4726" s="161"/>
      <c r="K4726" s="78"/>
      <c r="L4726" s="78"/>
      <c r="M4726" s="78"/>
      <c r="N4726" s="78"/>
      <c r="O4726" s="78"/>
      <c r="P4726" s="6"/>
      <c r="Q4726" s="6"/>
      <c r="R4726" s="6"/>
      <c r="S4726" s="6"/>
      <c r="T4726" s="6"/>
      <c r="U4726" s="6"/>
      <c r="V4726" s="6"/>
    </row>
    <row r="4727" spans="2:22" s="77" customFormat="1" x14ac:dyDescent="0.2">
      <c r="B4727" s="128"/>
      <c r="E4727" s="78"/>
      <c r="F4727" s="166"/>
      <c r="G4727" s="78"/>
      <c r="H4727" s="161"/>
      <c r="I4727" s="161"/>
      <c r="J4727" s="161"/>
      <c r="K4727" s="78"/>
      <c r="L4727" s="78"/>
      <c r="M4727" s="78"/>
      <c r="N4727" s="78"/>
      <c r="O4727" s="78"/>
      <c r="P4727" s="6"/>
      <c r="Q4727" s="6"/>
      <c r="R4727" s="6"/>
      <c r="S4727" s="6"/>
      <c r="T4727" s="6"/>
      <c r="U4727" s="6"/>
      <c r="V4727" s="6"/>
    </row>
    <row r="4728" spans="2:22" s="77" customFormat="1" x14ac:dyDescent="0.2">
      <c r="B4728" s="128"/>
      <c r="E4728" s="78"/>
      <c r="F4728" s="166"/>
      <c r="G4728" s="78"/>
      <c r="H4728" s="161"/>
      <c r="I4728" s="161"/>
      <c r="J4728" s="161"/>
      <c r="K4728" s="78"/>
      <c r="L4728" s="78"/>
      <c r="M4728" s="78"/>
      <c r="N4728" s="78"/>
      <c r="O4728" s="78"/>
      <c r="P4728" s="6"/>
      <c r="Q4728" s="6"/>
      <c r="R4728" s="6"/>
      <c r="S4728" s="6"/>
      <c r="T4728" s="6"/>
      <c r="U4728" s="6"/>
      <c r="V4728" s="6"/>
    </row>
    <row r="4729" spans="2:22" s="77" customFormat="1" x14ac:dyDescent="0.2">
      <c r="B4729" s="128"/>
      <c r="E4729" s="78"/>
      <c r="F4729" s="166"/>
      <c r="G4729" s="78"/>
      <c r="H4729" s="161"/>
      <c r="I4729" s="161"/>
      <c r="J4729" s="161"/>
      <c r="K4729" s="78"/>
      <c r="L4729" s="78"/>
      <c r="M4729" s="78"/>
      <c r="N4729" s="78"/>
      <c r="O4729" s="78"/>
      <c r="P4729" s="6"/>
      <c r="Q4729" s="6"/>
      <c r="R4729" s="6"/>
      <c r="S4729" s="6"/>
      <c r="T4729" s="6"/>
      <c r="U4729" s="6"/>
      <c r="V4729" s="6"/>
    </row>
    <row r="4730" spans="2:22" s="77" customFormat="1" x14ac:dyDescent="0.2">
      <c r="B4730" s="128"/>
      <c r="E4730" s="78"/>
      <c r="F4730" s="166"/>
      <c r="G4730" s="78"/>
      <c r="H4730" s="161"/>
      <c r="I4730" s="161"/>
      <c r="J4730" s="161"/>
      <c r="K4730" s="78"/>
      <c r="L4730" s="78"/>
      <c r="M4730" s="78"/>
      <c r="N4730" s="78"/>
      <c r="O4730" s="78"/>
      <c r="P4730" s="6"/>
      <c r="Q4730" s="6"/>
      <c r="R4730" s="6"/>
      <c r="S4730" s="6"/>
      <c r="T4730" s="6"/>
      <c r="U4730" s="6"/>
      <c r="V4730" s="6"/>
    </row>
    <row r="4731" spans="2:22" s="77" customFormat="1" x14ac:dyDescent="0.2">
      <c r="B4731" s="128"/>
      <c r="E4731" s="78"/>
      <c r="F4731" s="166"/>
      <c r="G4731" s="78"/>
      <c r="H4731" s="161"/>
      <c r="I4731" s="161"/>
      <c r="J4731" s="161"/>
      <c r="K4731" s="78"/>
      <c r="L4731" s="78"/>
      <c r="M4731" s="78"/>
      <c r="N4731" s="78"/>
      <c r="O4731" s="78"/>
      <c r="P4731" s="6"/>
      <c r="Q4731" s="6"/>
      <c r="R4731" s="6"/>
      <c r="S4731" s="6"/>
      <c r="T4731" s="6"/>
      <c r="U4731" s="6"/>
      <c r="V4731" s="6"/>
    </row>
    <row r="4732" spans="2:22" s="77" customFormat="1" x14ac:dyDescent="0.2">
      <c r="B4732" s="128"/>
      <c r="E4732" s="78"/>
      <c r="F4732" s="166"/>
      <c r="G4732" s="78"/>
      <c r="H4732" s="161"/>
      <c r="I4732" s="161"/>
      <c r="J4732" s="161"/>
      <c r="K4732" s="78"/>
      <c r="L4732" s="78"/>
      <c r="M4732" s="78"/>
      <c r="N4732" s="78"/>
      <c r="O4732" s="78"/>
      <c r="P4732" s="6"/>
      <c r="Q4732" s="6"/>
      <c r="R4732" s="6"/>
      <c r="S4732" s="6"/>
      <c r="T4732" s="6"/>
      <c r="U4732" s="6"/>
      <c r="V4732" s="6"/>
    </row>
    <row r="4733" spans="2:22" s="77" customFormat="1" x14ac:dyDescent="0.2">
      <c r="B4733" s="128"/>
      <c r="E4733" s="78"/>
      <c r="F4733" s="166"/>
      <c r="G4733" s="78"/>
      <c r="H4733" s="161"/>
      <c r="I4733" s="161"/>
      <c r="J4733" s="161"/>
      <c r="K4733" s="78"/>
      <c r="L4733" s="78"/>
      <c r="M4733" s="78"/>
      <c r="N4733" s="78"/>
      <c r="O4733" s="78"/>
      <c r="P4733" s="6"/>
      <c r="Q4733" s="6"/>
      <c r="R4733" s="6"/>
      <c r="S4733" s="6"/>
      <c r="T4733" s="6"/>
      <c r="U4733" s="6"/>
      <c r="V4733" s="6"/>
    </row>
    <row r="4734" spans="2:22" s="77" customFormat="1" x14ac:dyDescent="0.2">
      <c r="B4734" s="128"/>
      <c r="E4734" s="78"/>
      <c r="F4734" s="166"/>
      <c r="G4734" s="78"/>
      <c r="H4734" s="161"/>
      <c r="I4734" s="161"/>
      <c r="J4734" s="161"/>
      <c r="K4734" s="78"/>
      <c r="L4734" s="78"/>
      <c r="M4734" s="78"/>
      <c r="N4734" s="78"/>
      <c r="O4734" s="78"/>
      <c r="P4734" s="6"/>
      <c r="Q4734" s="6"/>
      <c r="R4734" s="6"/>
      <c r="S4734" s="6"/>
      <c r="T4734" s="6"/>
      <c r="U4734" s="6"/>
      <c r="V4734" s="6"/>
    </row>
    <row r="4735" spans="2:22" s="77" customFormat="1" x14ac:dyDescent="0.2">
      <c r="B4735" s="128"/>
      <c r="E4735" s="78"/>
      <c r="F4735" s="166"/>
      <c r="G4735" s="78"/>
      <c r="H4735" s="161"/>
      <c r="I4735" s="161"/>
      <c r="J4735" s="161"/>
      <c r="K4735" s="78"/>
      <c r="L4735" s="78"/>
      <c r="M4735" s="78"/>
      <c r="N4735" s="78"/>
      <c r="O4735" s="78"/>
      <c r="P4735" s="6"/>
      <c r="Q4735" s="6"/>
      <c r="R4735" s="6"/>
      <c r="S4735" s="6"/>
      <c r="T4735" s="6"/>
      <c r="U4735" s="6"/>
      <c r="V4735" s="6"/>
    </row>
    <row r="4736" spans="2:22" s="77" customFormat="1" x14ac:dyDescent="0.2">
      <c r="B4736" s="128"/>
      <c r="E4736" s="78"/>
      <c r="F4736" s="166"/>
      <c r="G4736" s="78"/>
      <c r="H4736" s="161"/>
      <c r="I4736" s="161"/>
      <c r="J4736" s="161"/>
      <c r="K4736" s="78"/>
      <c r="L4736" s="78"/>
      <c r="M4736" s="78"/>
      <c r="N4736" s="78"/>
      <c r="O4736" s="78"/>
      <c r="P4736" s="6"/>
      <c r="Q4736" s="6"/>
      <c r="R4736" s="6"/>
      <c r="S4736" s="6"/>
      <c r="T4736" s="6"/>
      <c r="U4736" s="6"/>
      <c r="V4736" s="6"/>
    </row>
    <row r="4737" spans="2:22" s="77" customFormat="1" x14ac:dyDescent="0.2">
      <c r="B4737" s="128"/>
      <c r="E4737" s="78"/>
      <c r="F4737" s="166"/>
      <c r="G4737" s="78"/>
      <c r="H4737" s="161"/>
      <c r="I4737" s="161"/>
      <c r="J4737" s="161"/>
      <c r="K4737" s="78"/>
      <c r="L4737" s="78"/>
      <c r="M4737" s="78"/>
      <c r="N4737" s="78"/>
      <c r="O4737" s="78"/>
      <c r="P4737" s="6"/>
      <c r="Q4737" s="6"/>
      <c r="R4737" s="6"/>
      <c r="S4737" s="6"/>
      <c r="T4737" s="6"/>
      <c r="U4737" s="6"/>
      <c r="V4737" s="6"/>
    </row>
    <row r="4738" spans="2:22" s="77" customFormat="1" x14ac:dyDescent="0.2">
      <c r="B4738" s="128"/>
      <c r="E4738" s="78"/>
      <c r="F4738" s="166"/>
      <c r="G4738" s="78"/>
      <c r="H4738" s="161"/>
      <c r="I4738" s="161"/>
      <c r="J4738" s="161"/>
      <c r="K4738" s="78"/>
      <c r="L4738" s="78"/>
      <c r="M4738" s="78"/>
      <c r="N4738" s="78"/>
      <c r="O4738" s="78"/>
      <c r="P4738" s="6"/>
      <c r="Q4738" s="6"/>
      <c r="R4738" s="6"/>
      <c r="S4738" s="6"/>
      <c r="T4738" s="6"/>
      <c r="U4738" s="6"/>
      <c r="V4738" s="6"/>
    </row>
    <row r="4739" spans="2:22" s="77" customFormat="1" x14ac:dyDescent="0.2">
      <c r="B4739" s="128"/>
      <c r="E4739" s="78"/>
      <c r="F4739" s="166"/>
      <c r="G4739" s="78"/>
      <c r="H4739" s="161"/>
      <c r="I4739" s="161"/>
      <c r="J4739" s="161"/>
      <c r="K4739" s="78"/>
      <c r="L4739" s="78"/>
      <c r="M4739" s="78"/>
      <c r="N4739" s="78"/>
      <c r="O4739" s="78"/>
      <c r="P4739" s="6"/>
      <c r="Q4739" s="6"/>
      <c r="R4739" s="6"/>
      <c r="S4739" s="6"/>
      <c r="T4739" s="6"/>
      <c r="U4739" s="6"/>
      <c r="V4739" s="6"/>
    </row>
    <row r="4740" spans="2:22" s="77" customFormat="1" x14ac:dyDescent="0.2">
      <c r="B4740" s="128"/>
      <c r="E4740" s="78"/>
      <c r="F4740" s="166"/>
      <c r="G4740" s="78"/>
      <c r="H4740" s="161"/>
      <c r="I4740" s="161"/>
      <c r="J4740" s="161"/>
      <c r="K4740" s="78"/>
      <c r="L4740" s="78"/>
      <c r="M4740" s="78"/>
      <c r="N4740" s="78"/>
      <c r="O4740" s="78"/>
      <c r="P4740" s="6"/>
      <c r="Q4740" s="6"/>
      <c r="R4740" s="6"/>
      <c r="S4740" s="6"/>
      <c r="T4740" s="6"/>
      <c r="U4740" s="6"/>
      <c r="V4740" s="6"/>
    </row>
    <row r="4741" spans="2:22" s="77" customFormat="1" x14ac:dyDescent="0.2">
      <c r="B4741" s="128"/>
      <c r="E4741" s="78"/>
      <c r="F4741" s="166"/>
      <c r="G4741" s="78"/>
      <c r="H4741" s="161"/>
      <c r="I4741" s="161"/>
      <c r="J4741" s="161"/>
      <c r="K4741" s="78"/>
      <c r="L4741" s="78"/>
      <c r="M4741" s="78"/>
      <c r="N4741" s="78"/>
      <c r="O4741" s="78"/>
      <c r="P4741" s="6"/>
      <c r="Q4741" s="6"/>
      <c r="R4741" s="6"/>
      <c r="S4741" s="6"/>
      <c r="T4741" s="6"/>
      <c r="U4741" s="6"/>
      <c r="V4741" s="6"/>
    </row>
    <row r="4742" spans="2:22" s="77" customFormat="1" x14ac:dyDescent="0.2">
      <c r="B4742" s="128"/>
      <c r="E4742" s="78"/>
      <c r="F4742" s="166"/>
      <c r="G4742" s="78"/>
      <c r="H4742" s="161"/>
      <c r="I4742" s="161"/>
      <c r="J4742" s="161"/>
      <c r="K4742" s="78"/>
      <c r="L4742" s="78"/>
      <c r="M4742" s="78"/>
      <c r="N4742" s="78"/>
      <c r="O4742" s="78"/>
      <c r="P4742" s="6"/>
      <c r="Q4742" s="6"/>
      <c r="R4742" s="6"/>
      <c r="S4742" s="6"/>
      <c r="T4742" s="6"/>
      <c r="U4742" s="6"/>
      <c r="V4742" s="6"/>
    </row>
    <row r="4743" spans="2:22" s="77" customFormat="1" x14ac:dyDescent="0.2">
      <c r="B4743" s="128"/>
      <c r="E4743" s="78"/>
      <c r="F4743" s="166"/>
      <c r="G4743" s="78"/>
      <c r="H4743" s="161"/>
      <c r="I4743" s="161"/>
      <c r="J4743" s="161"/>
      <c r="K4743" s="78"/>
      <c r="L4743" s="78"/>
      <c r="M4743" s="78"/>
      <c r="N4743" s="78"/>
      <c r="O4743" s="78"/>
      <c r="P4743" s="6"/>
      <c r="Q4743" s="6"/>
      <c r="R4743" s="6"/>
      <c r="S4743" s="6"/>
      <c r="T4743" s="6"/>
      <c r="U4743" s="6"/>
      <c r="V4743" s="6"/>
    </row>
    <row r="4744" spans="2:22" s="77" customFormat="1" x14ac:dyDescent="0.2">
      <c r="B4744" s="128"/>
      <c r="E4744" s="78"/>
      <c r="F4744" s="166"/>
      <c r="G4744" s="78"/>
      <c r="H4744" s="161"/>
      <c r="I4744" s="161"/>
      <c r="J4744" s="161"/>
      <c r="K4744" s="78"/>
      <c r="L4744" s="78"/>
      <c r="M4744" s="78"/>
      <c r="N4744" s="78"/>
      <c r="O4744" s="78"/>
      <c r="P4744" s="6"/>
      <c r="Q4744" s="6"/>
      <c r="R4744" s="6"/>
      <c r="S4744" s="6"/>
      <c r="T4744" s="6"/>
      <c r="U4744" s="6"/>
      <c r="V4744" s="6"/>
    </row>
    <row r="4745" spans="2:22" s="77" customFormat="1" x14ac:dyDescent="0.2">
      <c r="B4745" s="128"/>
      <c r="E4745" s="78"/>
      <c r="F4745" s="166"/>
      <c r="G4745" s="78"/>
      <c r="H4745" s="161"/>
      <c r="I4745" s="161"/>
      <c r="J4745" s="161"/>
      <c r="K4745" s="78"/>
      <c r="L4745" s="78"/>
      <c r="M4745" s="78"/>
      <c r="N4745" s="78"/>
      <c r="O4745" s="78"/>
      <c r="P4745" s="6"/>
      <c r="Q4745" s="6"/>
      <c r="R4745" s="6"/>
      <c r="S4745" s="6"/>
      <c r="T4745" s="6"/>
      <c r="U4745" s="6"/>
      <c r="V4745" s="6"/>
    </row>
    <row r="4746" spans="2:22" s="77" customFormat="1" x14ac:dyDescent="0.2">
      <c r="B4746" s="128"/>
      <c r="E4746" s="78"/>
      <c r="F4746" s="166"/>
      <c r="G4746" s="78"/>
      <c r="H4746" s="161"/>
      <c r="I4746" s="161"/>
      <c r="J4746" s="161"/>
      <c r="K4746" s="78"/>
      <c r="L4746" s="78"/>
      <c r="M4746" s="78"/>
      <c r="N4746" s="78"/>
      <c r="O4746" s="78"/>
      <c r="P4746" s="6"/>
      <c r="Q4746" s="6"/>
      <c r="R4746" s="6"/>
      <c r="S4746" s="6"/>
      <c r="T4746" s="6"/>
      <c r="U4746" s="6"/>
      <c r="V4746" s="6"/>
    </row>
    <row r="4747" spans="2:22" s="77" customFormat="1" x14ac:dyDescent="0.2">
      <c r="B4747" s="128"/>
      <c r="E4747" s="78"/>
      <c r="F4747" s="166"/>
      <c r="G4747" s="78"/>
      <c r="H4747" s="161"/>
      <c r="I4747" s="161"/>
      <c r="J4747" s="161"/>
      <c r="K4747" s="78"/>
      <c r="L4747" s="78"/>
      <c r="M4747" s="78"/>
      <c r="N4747" s="78"/>
      <c r="O4747" s="78"/>
      <c r="P4747" s="6"/>
      <c r="Q4747" s="6"/>
      <c r="R4747" s="6"/>
      <c r="S4747" s="6"/>
      <c r="T4747" s="6"/>
      <c r="U4747" s="6"/>
      <c r="V4747" s="6"/>
    </row>
    <row r="4748" spans="2:22" s="77" customFormat="1" x14ac:dyDescent="0.2">
      <c r="B4748" s="128"/>
      <c r="E4748" s="78"/>
      <c r="F4748" s="166"/>
      <c r="G4748" s="78"/>
      <c r="H4748" s="161"/>
      <c r="I4748" s="161"/>
      <c r="J4748" s="161"/>
      <c r="K4748" s="78"/>
      <c r="L4748" s="78"/>
      <c r="M4748" s="78"/>
      <c r="N4748" s="78"/>
      <c r="O4748" s="78"/>
      <c r="P4748" s="6"/>
      <c r="Q4748" s="6"/>
      <c r="R4748" s="6"/>
      <c r="S4748" s="6"/>
      <c r="T4748" s="6"/>
      <c r="U4748" s="6"/>
      <c r="V4748" s="6"/>
    </row>
    <row r="4749" spans="2:22" s="77" customFormat="1" x14ac:dyDescent="0.2">
      <c r="B4749" s="128"/>
      <c r="E4749" s="78"/>
      <c r="F4749" s="166"/>
      <c r="G4749" s="78"/>
      <c r="H4749" s="161"/>
      <c r="I4749" s="161"/>
      <c r="J4749" s="161"/>
      <c r="K4749" s="78"/>
      <c r="L4749" s="78"/>
      <c r="M4749" s="78"/>
      <c r="N4749" s="78"/>
      <c r="O4749" s="78"/>
      <c r="P4749" s="6"/>
      <c r="Q4749" s="6"/>
      <c r="R4749" s="6"/>
      <c r="S4749" s="6"/>
      <c r="T4749" s="6"/>
      <c r="U4749" s="6"/>
      <c r="V4749" s="6"/>
    </row>
    <row r="4750" spans="2:22" s="77" customFormat="1" x14ac:dyDescent="0.2">
      <c r="B4750" s="128"/>
      <c r="E4750" s="78"/>
      <c r="F4750" s="166"/>
      <c r="G4750" s="78"/>
      <c r="H4750" s="161"/>
      <c r="I4750" s="161"/>
      <c r="J4750" s="161"/>
      <c r="K4750" s="78"/>
      <c r="L4750" s="78"/>
      <c r="M4750" s="78"/>
      <c r="N4750" s="78"/>
      <c r="O4750" s="78"/>
      <c r="P4750" s="6"/>
      <c r="Q4750" s="6"/>
      <c r="R4750" s="6"/>
      <c r="S4750" s="6"/>
      <c r="T4750" s="6"/>
      <c r="U4750" s="6"/>
      <c r="V4750" s="6"/>
    </row>
    <row r="4751" spans="2:22" s="77" customFormat="1" x14ac:dyDescent="0.2">
      <c r="B4751" s="128"/>
      <c r="E4751" s="78"/>
      <c r="F4751" s="166"/>
      <c r="G4751" s="78"/>
      <c r="H4751" s="161"/>
      <c r="I4751" s="161"/>
      <c r="J4751" s="161"/>
      <c r="K4751" s="78"/>
      <c r="L4751" s="78"/>
      <c r="M4751" s="78"/>
      <c r="N4751" s="78"/>
      <c r="O4751" s="78"/>
      <c r="P4751" s="6"/>
      <c r="Q4751" s="6"/>
      <c r="R4751" s="6"/>
      <c r="S4751" s="6"/>
      <c r="T4751" s="6"/>
      <c r="U4751" s="6"/>
      <c r="V4751" s="6"/>
    </row>
    <row r="4752" spans="2:22" s="77" customFormat="1" x14ac:dyDescent="0.2">
      <c r="B4752" s="128"/>
      <c r="E4752" s="78"/>
      <c r="F4752" s="166"/>
      <c r="G4752" s="78"/>
      <c r="H4752" s="161"/>
      <c r="I4752" s="161"/>
      <c r="J4752" s="161"/>
      <c r="K4752" s="78"/>
      <c r="L4752" s="78"/>
      <c r="M4752" s="78"/>
      <c r="N4752" s="78"/>
      <c r="O4752" s="78"/>
      <c r="P4752" s="6"/>
      <c r="Q4752" s="6"/>
      <c r="R4752" s="6"/>
      <c r="S4752" s="6"/>
      <c r="T4752" s="6"/>
      <c r="U4752" s="6"/>
      <c r="V4752" s="6"/>
    </row>
    <row r="4753" spans="2:22" s="77" customFormat="1" x14ac:dyDescent="0.2">
      <c r="B4753" s="128"/>
      <c r="E4753" s="78"/>
      <c r="F4753" s="166"/>
      <c r="G4753" s="78"/>
      <c r="H4753" s="161"/>
      <c r="I4753" s="161"/>
      <c r="J4753" s="161"/>
      <c r="K4753" s="78"/>
      <c r="L4753" s="78"/>
      <c r="M4753" s="78"/>
      <c r="N4753" s="78"/>
      <c r="O4753" s="78"/>
      <c r="P4753" s="6"/>
      <c r="Q4753" s="6"/>
      <c r="R4753" s="6"/>
      <c r="S4753" s="6"/>
      <c r="T4753" s="6"/>
      <c r="U4753" s="6"/>
      <c r="V4753" s="6"/>
    </row>
    <row r="4754" spans="2:22" s="77" customFormat="1" x14ac:dyDescent="0.2">
      <c r="B4754" s="128"/>
      <c r="E4754" s="78"/>
      <c r="F4754" s="166"/>
      <c r="G4754" s="78"/>
      <c r="H4754" s="161"/>
      <c r="I4754" s="161"/>
      <c r="J4754" s="161"/>
      <c r="K4754" s="78"/>
      <c r="L4754" s="78"/>
      <c r="M4754" s="78"/>
      <c r="N4754" s="78"/>
      <c r="O4754" s="78"/>
      <c r="P4754" s="6"/>
      <c r="Q4754" s="6"/>
      <c r="R4754" s="6"/>
      <c r="S4754" s="6"/>
      <c r="T4754" s="6"/>
      <c r="U4754" s="6"/>
      <c r="V4754" s="6"/>
    </row>
    <row r="4755" spans="2:22" s="77" customFormat="1" x14ac:dyDescent="0.2">
      <c r="B4755" s="128"/>
      <c r="E4755" s="78"/>
      <c r="F4755" s="166"/>
      <c r="G4755" s="78"/>
      <c r="H4755" s="161"/>
      <c r="I4755" s="161"/>
      <c r="J4755" s="161"/>
      <c r="K4755" s="78"/>
      <c r="L4755" s="78"/>
      <c r="M4755" s="78"/>
      <c r="N4755" s="78"/>
      <c r="O4755" s="78"/>
      <c r="P4755" s="6"/>
      <c r="Q4755" s="6"/>
      <c r="R4755" s="6"/>
      <c r="S4755" s="6"/>
      <c r="T4755" s="6"/>
      <c r="U4755" s="6"/>
      <c r="V4755" s="6"/>
    </row>
    <row r="4756" spans="2:22" s="77" customFormat="1" x14ac:dyDescent="0.2">
      <c r="B4756" s="128"/>
      <c r="E4756" s="78"/>
      <c r="F4756" s="166"/>
      <c r="G4756" s="78"/>
      <c r="H4756" s="161"/>
      <c r="I4756" s="161"/>
      <c r="J4756" s="161"/>
      <c r="K4756" s="78"/>
      <c r="L4756" s="78"/>
      <c r="M4756" s="78"/>
      <c r="N4756" s="78"/>
      <c r="O4756" s="78"/>
      <c r="P4756" s="6"/>
      <c r="Q4756" s="6"/>
      <c r="R4756" s="6"/>
      <c r="S4756" s="6"/>
      <c r="T4756" s="6"/>
      <c r="U4756" s="6"/>
      <c r="V4756" s="6"/>
    </row>
    <row r="4757" spans="2:22" s="77" customFormat="1" x14ac:dyDescent="0.2">
      <c r="B4757" s="128"/>
      <c r="E4757" s="78"/>
      <c r="F4757" s="166"/>
      <c r="G4757" s="78"/>
      <c r="H4757" s="161"/>
      <c r="I4757" s="161"/>
      <c r="J4757" s="161"/>
      <c r="K4757" s="78"/>
      <c r="L4757" s="78"/>
      <c r="M4757" s="78"/>
      <c r="N4757" s="78"/>
      <c r="O4757" s="78"/>
      <c r="P4757" s="6"/>
      <c r="Q4757" s="6"/>
      <c r="R4757" s="6"/>
      <c r="S4757" s="6"/>
      <c r="T4757" s="6"/>
      <c r="U4757" s="6"/>
      <c r="V4757" s="6"/>
    </row>
    <row r="4758" spans="2:22" s="77" customFormat="1" x14ac:dyDescent="0.2">
      <c r="B4758" s="128"/>
      <c r="E4758" s="78"/>
      <c r="F4758" s="166"/>
      <c r="G4758" s="78"/>
      <c r="H4758" s="161"/>
      <c r="I4758" s="161"/>
      <c r="J4758" s="161"/>
      <c r="K4758" s="78"/>
      <c r="L4758" s="78"/>
      <c r="M4758" s="78"/>
      <c r="N4758" s="78"/>
      <c r="O4758" s="78"/>
      <c r="P4758" s="6"/>
      <c r="Q4758" s="6"/>
      <c r="R4758" s="6"/>
      <c r="S4758" s="6"/>
      <c r="T4758" s="6"/>
      <c r="U4758" s="6"/>
      <c r="V4758" s="6"/>
    </row>
    <row r="4759" spans="2:22" s="77" customFormat="1" x14ac:dyDescent="0.2">
      <c r="B4759" s="128"/>
      <c r="E4759" s="78"/>
      <c r="F4759" s="166"/>
      <c r="G4759" s="78"/>
      <c r="H4759" s="161"/>
      <c r="I4759" s="161"/>
      <c r="J4759" s="161"/>
      <c r="K4759" s="78"/>
      <c r="L4759" s="78"/>
      <c r="M4759" s="78"/>
      <c r="N4759" s="78"/>
      <c r="O4759" s="78"/>
      <c r="P4759" s="6"/>
      <c r="Q4759" s="6"/>
      <c r="R4759" s="6"/>
      <c r="S4759" s="6"/>
      <c r="T4759" s="6"/>
      <c r="U4759" s="6"/>
      <c r="V4759" s="6"/>
    </row>
    <row r="4760" spans="2:22" s="77" customFormat="1" x14ac:dyDescent="0.2">
      <c r="B4760" s="128"/>
      <c r="E4760" s="78"/>
      <c r="F4760" s="166"/>
      <c r="G4760" s="78"/>
      <c r="H4760" s="161"/>
      <c r="I4760" s="161"/>
      <c r="J4760" s="161"/>
      <c r="K4760" s="78"/>
      <c r="L4760" s="78"/>
      <c r="M4760" s="78"/>
      <c r="N4760" s="78"/>
      <c r="O4760" s="78"/>
      <c r="P4760" s="6"/>
      <c r="Q4760" s="6"/>
      <c r="R4760" s="6"/>
      <c r="S4760" s="6"/>
      <c r="T4760" s="6"/>
      <c r="U4760" s="6"/>
      <c r="V4760" s="6"/>
    </row>
    <row r="4761" spans="2:22" s="77" customFormat="1" x14ac:dyDescent="0.2">
      <c r="B4761" s="128"/>
      <c r="E4761" s="78"/>
      <c r="F4761" s="166"/>
      <c r="G4761" s="78"/>
      <c r="H4761" s="161"/>
      <c r="I4761" s="161"/>
      <c r="J4761" s="161"/>
      <c r="K4761" s="78"/>
      <c r="L4761" s="78"/>
      <c r="M4761" s="78"/>
      <c r="N4761" s="78"/>
      <c r="O4761" s="78"/>
      <c r="P4761" s="6"/>
      <c r="Q4761" s="6"/>
      <c r="R4761" s="6"/>
      <c r="S4761" s="6"/>
      <c r="T4761" s="6"/>
      <c r="U4761" s="6"/>
      <c r="V4761" s="6"/>
    </row>
    <row r="4762" spans="2:22" s="77" customFormat="1" x14ac:dyDescent="0.2">
      <c r="B4762" s="128"/>
      <c r="E4762" s="78"/>
      <c r="F4762" s="166"/>
      <c r="G4762" s="78"/>
      <c r="H4762" s="161"/>
      <c r="I4762" s="161"/>
      <c r="J4762" s="161"/>
      <c r="K4762" s="78"/>
      <c r="L4762" s="78"/>
      <c r="M4762" s="78"/>
      <c r="N4762" s="78"/>
      <c r="O4762" s="78"/>
      <c r="P4762" s="6"/>
      <c r="Q4762" s="6"/>
      <c r="R4762" s="6"/>
      <c r="S4762" s="6"/>
      <c r="T4762" s="6"/>
      <c r="U4762" s="6"/>
      <c r="V4762" s="6"/>
    </row>
    <row r="4763" spans="2:22" s="77" customFormat="1" x14ac:dyDescent="0.2">
      <c r="B4763" s="128"/>
      <c r="E4763" s="78"/>
      <c r="F4763" s="166"/>
      <c r="G4763" s="78"/>
      <c r="H4763" s="161"/>
      <c r="I4763" s="161"/>
      <c r="J4763" s="161"/>
      <c r="K4763" s="78"/>
      <c r="L4763" s="78"/>
      <c r="M4763" s="78"/>
      <c r="N4763" s="78"/>
      <c r="O4763" s="78"/>
      <c r="P4763" s="6"/>
      <c r="Q4763" s="6"/>
      <c r="R4763" s="6"/>
      <c r="S4763" s="6"/>
      <c r="T4763" s="6"/>
      <c r="U4763" s="6"/>
      <c r="V4763" s="6"/>
    </row>
    <row r="4764" spans="2:22" s="77" customFormat="1" x14ac:dyDescent="0.2">
      <c r="B4764" s="128"/>
      <c r="E4764" s="78"/>
      <c r="F4764" s="166"/>
      <c r="G4764" s="78"/>
      <c r="H4764" s="161"/>
      <c r="I4764" s="161"/>
      <c r="J4764" s="161"/>
      <c r="K4764" s="78"/>
      <c r="L4764" s="78"/>
      <c r="M4764" s="78"/>
      <c r="N4764" s="78"/>
      <c r="O4764" s="78"/>
      <c r="P4764" s="6"/>
      <c r="Q4764" s="6"/>
      <c r="R4764" s="6"/>
      <c r="S4764" s="6"/>
      <c r="T4764" s="6"/>
      <c r="U4764" s="6"/>
      <c r="V4764" s="6"/>
    </row>
    <row r="4765" spans="2:22" s="77" customFormat="1" x14ac:dyDescent="0.2">
      <c r="B4765" s="128"/>
      <c r="E4765" s="78"/>
      <c r="F4765" s="166"/>
      <c r="G4765" s="78"/>
      <c r="H4765" s="161"/>
      <c r="I4765" s="161"/>
      <c r="J4765" s="161"/>
      <c r="K4765" s="78"/>
      <c r="L4765" s="78"/>
      <c r="M4765" s="78"/>
      <c r="N4765" s="78"/>
      <c r="O4765" s="78"/>
      <c r="P4765" s="6"/>
      <c r="Q4765" s="6"/>
      <c r="R4765" s="6"/>
      <c r="S4765" s="6"/>
      <c r="T4765" s="6"/>
      <c r="U4765" s="6"/>
      <c r="V4765" s="6"/>
    </row>
    <row r="4766" spans="2:22" s="77" customFormat="1" x14ac:dyDescent="0.2">
      <c r="B4766" s="128"/>
      <c r="E4766" s="78"/>
      <c r="F4766" s="166"/>
      <c r="G4766" s="78"/>
      <c r="H4766" s="161"/>
      <c r="I4766" s="161"/>
      <c r="J4766" s="161"/>
      <c r="K4766" s="78"/>
      <c r="L4766" s="78"/>
      <c r="M4766" s="78"/>
      <c r="N4766" s="78"/>
      <c r="O4766" s="78"/>
      <c r="P4766" s="6"/>
      <c r="Q4766" s="6"/>
      <c r="R4766" s="6"/>
      <c r="S4766" s="6"/>
      <c r="T4766" s="6"/>
      <c r="U4766" s="6"/>
      <c r="V4766" s="6"/>
    </row>
    <row r="4767" spans="2:22" s="77" customFormat="1" x14ac:dyDescent="0.2">
      <c r="B4767" s="128"/>
      <c r="E4767" s="78"/>
      <c r="F4767" s="166"/>
      <c r="G4767" s="78"/>
      <c r="H4767" s="161"/>
      <c r="I4767" s="161"/>
      <c r="J4767" s="161"/>
      <c r="K4767" s="78"/>
      <c r="L4767" s="78"/>
      <c r="M4767" s="78"/>
      <c r="N4767" s="78"/>
      <c r="O4767" s="78"/>
      <c r="P4767" s="6"/>
      <c r="Q4767" s="6"/>
      <c r="R4767" s="6"/>
      <c r="S4767" s="6"/>
      <c r="T4767" s="6"/>
      <c r="U4767" s="6"/>
      <c r="V4767" s="6"/>
    </row>
    <row r="4768" spans="2:22" s="77" customFormat="1" x14ac:dyDescent="0.2">
      <c r="B4768" s="128"/>
      <c r="E4768" s="78"/>
      <c r="F4768" s="166"/>
      <c r="G4768" s="78"/>
      <c r="H4768" s="161"/>
      <c r="I4768" s="161"/>
      <c r="J4768" s="161"/>
      <c r="K4768" s="78"/>
      <c r="L4768" s="78"/>
      <c r="M4768" s="78"/>
      <c r="N4768" s="78"/>
      <c r="O4768" s="78"/>
      <c r="P4768" s="6"/>
      <c r="Q4768" s="6"/>
      <c r="R4768" s="6"/>
      <c r="S4768" s="6"/>
      <c r="T4768" s="6"/>
      <c r="U4768" s="6"/>
      <c r="V4768" s="6"/>
    </row>
    <row r="4769" spans="2:22" s="77" customFormat="1" x14ac:dyDescent="0.2">
      <c r="B4769" s="128"/>
      <c r="E4769" s="78"/>
      <c r="F4769" s="166"/>
      <c r="G4769" s="78"/>
      <c r="H4769" s="161"/>
      <c r="I4769" s="161"/>
      <c r="J4769" s="161"/>
      <c r="K4769" s="78"/>
      <c r="L4769" s="78"/>
      <c r="M4769" s="78"/>
      <c r="N4769" s="78"/>
      <c r="O4769" s="78"/>
      <c r="P4769" s="6"/>
      <c r="Q4769" s="6"/>
      <c r="R4769" s="6"/>
      <c r="S4769" s="6"/>
      <c r="T4769" s="6"/>
      <c r="U4769" s="6"/>
      <c r="V4769" s="6"/>
    </row>
    <row r="4770" spans="2:22" s="77" customFormat="1" x14ac:dyDescent="0.2">
      <c r="B4770" s="128"/>
      <c r="E4770" s="78"/>
      <c r="F4770" s="166"/>
      <c r="G4770" s="78"/>
      <c r="H4770" s="161"/>
      <c r="I4770" s="161"/>
      <c r="J4770" s="161"/>
      <c r="K4770" s="78"/>
      <c r="L4770" s="78"/>
      <c r="M4770" s="78"/>
      <c r="N4770" s="78"/>
      <c r="O4770" s="78"/>
      <c r="P4770" s="6"/>
      <c r="Q4770" s="6"/>
      <c r="R4770" s="6"/>
      <c r="S4770" s="6"/>
      <c r="T4770" s="6"/>
      <c r="U4770" s="6"/>
      <c r="V4770" s="6"/>
    </row>
    <row r="4771" spans="2:22" s="77" customFormat="1" x14ac:dyDescent="0.2">
      <c r="B4771" s="128"/>
      <c r="E4771" s="78"/>
      <c r="F4771" s="166"/>
      <c r="G4771" s="78"/>
      <c r="H4771" s="161"/>
      <c r="I4771" s="161"/>
      <c r="J4771" s="161"/>
      <c r="K4771" s="78"/>
      <c r="L4771" s="78"/>
      <c r="M4771" s="78"/>
      <c r="N4771" s="78"/>
      <c r="O4771" s="78"/>
      <c r="P4771" s="6"/>
      <c r="Q4771" s="6"/>
      <c r="R4771" s="6"/>
      <c r="S4771" s="6"/>
      <c r="T4771" s="6"/>
      <c r="U4771" s="6"/>
      <c r="V4771" s="6"/>
    </row>
    <row r="4772" spans="2:22" s="77" customFormat="1" x14ac:dyDescent="0.2">
      <c r="B4772" s="128"/>
      <c r="E4772" s="78"/>
      <c r="F4772" s="166"/>
      <c r="G4772" s="78"/>
      <c r="H4772" s="161"/>
      <c r="I4772" s="161"/>
      <c r="J4772" s="161"/>
      <c r="K4772" s="78"/>
      <c r="L4772" s="78"/>
      <c r="M4772" s="78"/>
      <c r="N4772" s="78"/>
      <c r="O4772" s="78"/>
      <c r="P4772" s="6"/>
      <c r="Q4772" s="6"/>
      <c r="R4772" s="6"/>
      <c r="S4772" s="6"/>
      <c r="T4772" s="6"/>
      <c r="U4772" s="6"/>
      <c r="V4772" s="6"/>
    </row>
    <row r="4773" spans="2:22" s="77" customFormat="1" x14ac:dyDescent="0.2">
      <c r="B4773" s="128"/>
      <c r="E4773" s="78"/>
      <c r="F4773" s="166"/>
      <c r="G4773" s="78"/>
      <c r="H4773" s="161"/>
      <c r="I4773" s="161"/>
      <c r="J4773" s="161"/>
      <c r="K4773" s="78"/>
      <c r="L4773" s="78"/>
      <c r="M4773" s="78"/>
      <c r="N4773" s="78"/>
      <c r="O4773" s="78"/>
      <c r="P4773" s="6"/>
      <c r="Q4773" s="6"/>
      <c r="R4773" s="6"/>
      <c r="S4773" s="6"/>
      <c r="T4773" s="6"/>
      <c r="U4773" s="6"/>
      <c r="V4773" s="6"/>
    </row>
    <row r="4774" spans="2:22" s="77" customFormat="1" x14ac:dyDescent="0.2">
      <c r="B4774" s="128"/>
      <c r="E4774" s="78"/>
      <c r="F4774" s="166"/>
      <c r="G4774" s="78"/>
      <c r="H4774" s="161"/>
      <c r="I4774" s="161"/>
      <c r="J4774" s="161"/>
      <c r="K4774" s="78"/>
      <c r="L4774" s="78"/>
      <c r="M4774" s="78"/>
      <c r="N4774" s="78"/>
      <c r="O4774" s="78"/>
      <c r="P4774" s="6"/>
      <c r="Q4774" s="6"/>
      <c r="R4774" s="6"/>
      <c r="S4774" s="6"/>
      <c r="T4774" s="6"/>
      <c r="U4774" s="6"/>
      <c r="V4774" s="6"/>
    </row>
    <row r="4775" spans="2:22" s="77" customFormat="1" x14ac:dyDescent="0.2">
      <c r="B4775" s="128"/>
      <c r="E4775" s="78"/>
      <c r="F4775" s="166"/>
      <c r="G4775" s="78"/>
      <c r="H4775" s="161"/>
      <c r="I4775" s="161"/>
      <c r="J4775" s="161"/>
      <c r="K4775" s="78"/>
      <c r="L4775" s="78"/>
      <c r="M4775" s="78"/>
      <c r="N4775" s="78"/>
      <c r="O4775" s="78"/>
      <c r="P4775" s="6"/>
      <c r="Q4775" s="6"/>
      <c r="R4775" s="6"/>
      <c r="S4775" s="6"/>
      <c r="T4775" s="6"/>
      <c r="U4775" s="6"/>
      <c r="V4775" s="6"/>
    </row>
    <row r="4776" spans="2:22" s="77" customFormat="1" x14ac:dyDescent="0.2">
      <c r="B4776" s="128"/>
      <c r="E4776" s="78"/>
      <c r="F4776" s="166"/>
      <c r="G4776" s="78"/>
      <c r="H4776" s="161"/>
      <c r="I4776" s="161"/>
      <c r="J4776" s="161"/>
      <c r="K4776" s="78"/>
      <c r="L4776" s="78"/>
      <c r="M4776" s="78"/>
      <c r="N4776" s="78"/>
      <c r="O4776" s="78"/>
      <c r="P4776" s="6"/>
      <c r="Q4776" s="6"/>
      <c r="R4776" s="6"/>
      <c r="S4776" s="6"/>
      <c r="T4776" s="6"/>
      <c r="U4776" s="6"/>
      <c r="V4776" s="6"/>
    </row>
    <row r="4777" spans="2:22" s="77" customFormat="1" x14ac:dyDescent="0.2">
      <c r="B4777" s="128"/>
      <c r="E4777" s="78"/>
      <c r="F4777" s="166"/>
      <c r="G4777" s="78"/>
      <c r="H4777" s="161"/>
      <c r="I4777" s="161"/>
      <c r="J4777" s="161"/>
      <c r="K4777" s="78"/>
      <c r="L4777" s="78"/>
      <c r="M4777" s="78"/>
      <c r="N4777" s="78"/>
      <c r="O4777" s="78"/>
      <c r="P4777" s="6"/>
      <c r="Q4777" s="6"/>
      <c r="R4777" s="6"/>
      <c r="S4777" s="6"/>
      <c r="T4777" s="6"/>
      <c r="U4777" s="6"/>
      <c r="V4777" s="6"/>
    </row>
    <row r="4778" spans="2:22" s="77" customFormat="1" x14ac:dyDescent="0.2">
      <c r="B4778" s="128"/>
      <c r="E4778" s="78"/>
      <c r="F4778" s="166"/>
      <c r="G4778" s="78"/>
      <c r="H4778" s="161"/>
      <c r="I4778" s="161"/>
      <c r="J4778" s="161"/>
      <c r="K4778" s="78"/>
      <c r="L4778" s="78"/>
      <c r="M4778" s="78"/>
      <c r="N4778" s="78"/>
      <c r="O4778" s="78"/>
      <c r="P4778" s="6"/>
      <c r="Q4778" s="6"/>
      <c r="R4778" s="6"/>
      <c r="S4778" s="6"/>
      <c r="T4778" s="6"/>
      <c r="U4778" s="6"/>
      <c r="V4778" s="6"/>
    </row>
    <row r="4779" spans="2:22" s="77" customFormat="1" x14ac:dyDescent="0.2">
      <c r="B4779" s="128"/>
      <c r="E4779" s="78"/>
      <c r="F4779" s="166"/>
      <c r="G4779" s="78"/>
      <c r="H4779" s="161"/>
      <c r="I4779" s="161"/>
      <c r="J4779" s="161"/>
      <c r="K4779" s="78"/>
      <c r="L4779" s="78"/>
      <c r="M4779" s="78"/>
      <c r="N4779" s="78"/>
      <c r="O4779" s="78"/>
      <c r="P4779" s="6"/>
      <c r="Q4779" s="6"/>
      <c r="R4779" s="6"/>
      <c r="S4779" s="6"/>
      <c r="T4779" s="6"/>
      <c r="U4779" s="6"/>
      <c r="V4779" s="6"/>
    </row>
    <row r="4780" spans="2:22" s="77" customFormat="1" x14ac:dyDescent="0.2">
      <c r="B4780" s="128"/>
      <c r="E4780" s="78"/>
      <c r="F4780" s="166"/>
      <c r="G4780" s="78"/>
      <c r="H4780" s="161"/>
      <c r="I4780" s="161"/>
      <c r="J4780" s="161"/>
      <c r="K4780" s="78"/>
      <c r="L4780" s="78"/>
      <c r="M4780" s="78"/>
      <c r="N4780" s="78"/>
      <c r="O4780" s="78"/>
      <c r="P4780" s="6"/>
      <c r="Q4780" s="6"/>
      <c r="R4780" s="6"/>
      <c r="S4780" s="6"/>
      <c r="T4780" s="6"/>
      <c r="U4780" s="6"/>
      <c r="V4780" s="6"/>
    </row>
    <row r="4781" spans="2:22" s="77" customFormat="1" x14ac:dyDescent="0.2">
      <c r="B4781" s="128"/>
      <c r="E4781" s="78"/>
      <c r="F4781" s="166"/>
      <c r="G4781" s="78"/>
      <c r="H4781" s="161"/>
      <c r="I4781" s="161"/>
      <c r="J4781" s="161"/>
      <c r="K4781" s="78"/>
      <c r="L4781" s="78"/>
      <c r="M4781" s="78"/>
      <c r="N4781" s="78"/>
      <c r="O4781" s="78"/>
      <c r="P4781" s="6"/>
      <c r="Q4781" s="6"/>
      <c r="R4781" s="6"/>
      <c r="S4781" s="6"/>
      <c r="T4781" s="6"/>
      <c r="U4781" s="6"/>
      <c r="V4781" s="6"/>
    </row>
    <row r="4782" spans="2:22" s="77" customFormat="1" x14ac:dyDescent="0.2">
      <c r="B4782" s="128"/>
      <c r="E4782" s="78"/>
      <c r="F4782" s="166"/>
      <c r="G4782" s="78"/>
      <c r="H4782" s="161"/>
      <c r="I4782" s="161"/>
      <c r="J4782" s="161"/>
      <c r="K4782" s="78"/>
      <c r="L4782" s="78"/>
      <c r="M4782" s="78"/>
      <c r="N4782" s="78"/>
      <c r="O4782" s="78"/>
      <c r="P4782" s="6"/>
      <c r="Q4782" s="6"/>
      <c r="R4782" s="6"/>
      <c r="S4782" s="6"/>
      <c r="T4782" s="6"/>
      <c r="U4782" s="6"/>
      <c r="V4782" s="6"/>
    </row>
    <row r="4783" spans="2:22" s="77" customFormat="1" x14ac:dyDescent="0.2">
      <c r="B4783" s="128"/>
      <c r="E4783" s="78"/>
      <c r="F4783" s="166"/>
      <c r="G4783" s="78"/>
      <c r="H4783" s="161"/>
      <c r="I4783" s="161"/>
      <c r="J4783" s="161"/>
      <c r="K4783" s="78"/>
      <c r="L4783" s="78"/>
      <c r="M4783" s="78"/>
      <c r="N4783" s="78"/>
      <c r="O4783" s="78"/>
      <c r="P4783" s="6"/>
      <c r="Q4783" s="6"/>
      <c r="R4783" s="6"/>
      <c r="S4783" s="6"/>
      <c r="T4783" s="6"/>
      <c r="U4783" s="6"/>
      <c r="V4783" s="6"/>
    </row>
    <row r="4784" spans="2:22" s="77" customFormat="1" x14ac:dyDescent="0.2">
      <c r="B4784" s="128"/>
      <c r="E4784" s="78"/>
      <c r="F4784" s="166"/>
      <c r="G4784" s="78"/>
      <c r="H4784" s="161"/>
      <c r="I4784" s="161"/>
      <c r="J4784" s="161"/>
      <c r="K4784" s="78"/>
      <c r="L4784" s="78"/>
      <c r="M4784" s="78"/>
      <c r="N4784" s="78"/>
      <c r="O4784" s="78"/>
      <c r="P4784" s="6"/>
      <c r="Q4784" s="6"/>
      <c r="R4784" s="6"/>
      <c r="S4784" s="6"/>
      <c r="T4784" s="6"/>
      <c r="U4784" s="6"/>
      <c r="V4784" s="6"/>
    </row>
    <row r="4785" spans="2:22" s="77" customFormat="1" x14ac:dyDescent="0.2">
      <c r="B4785" s="128"/>
      <c r="E4785" s="78"/>
      <c r="F4785" s="166"/>
      <c r="G4785" s="78"/>
      <c r="H4785" s="161"/>
      <c r="I4785" s="161"/>
      <c r="J4785" s="161"/>
      <c r="K4785" s="78"/>
      <c r="L4785" s="78"/>
      <c r="M4785" s="78"/>
      <c r="N4785" s="78"/>
      <c r="O4785" s="78"/>
      <c r="P4785" s="6"/>
      <c r="Q4785" s="6"/>
      <c r="R4785" s="6"/>
      <c r="S4785" s="6"/>
      <c r="T4785" s="6"/>
      <c r="U4785" s="6"/>
      <c r="V4785" s="6"/>
    </row>
    <row r="4786" spans="2:22" s="77" customFormat="1" x14ac:dyDescent="0.2">
      <c r="B4786" s="128"/>
      <c r="E4786" s="78"/>
      <c r="F4786" s="166"/>
      <c r="G4786" s="78"/>
      <c r="H4786" s="161"/>
      <c r="I4786" s="161"/>
      <c r="J4786" s="161"/>
      <c r="K4786" s="78"/>
      <c r="L4786" s="78"/>
      <c r="M4786" s="78"/>
      <c r="N4786" s="78"/>
      <c r="O4786" s="78"/>
      <c r="P4786" s="6"/>
      <c r="Q4786" s="6"/>
      <c r="R4786" s="6"/>
      <c r="S4786" s="6"/>
      <c r="T4786" s="6"/>
      <c r="U4786" s="6"/>
      <c r="V4786" s="6"/>
    </row>
    <row r="4787" spans="2:22" s="77" customFormat="1" x14ac:dyDescent="0.2">
      <c r="B4787" s="128"/>
      <c r="E4787" s="78"/>
      <c r="F4787" s="166"/>
      <c r="G4787" s="78"/>
      <c r="H4787" s="161"/>
      <c r="I4787" s="161"/>
      <c r="J4787" s="161"/>
      <c r="K4787" s="78"/>
      <c r="L4787" s="78"/>
      <c r="M4787" s="78"/>
      <c r="N4787" s="78"/>
      <c r="O4787" s="78"/>
      <c r="P4787" s="6"/>
      <c r="Q4787" s="6"/>
      <c r="R4787" s="6"/>
      <c r="S4787" s="6"/>
      <c r="T4787" s="6"/>
      <c r="U4787" s="6"/>
      <c r="V4787" s="6"/>
    </row>
    <row r="4788" spans="2:22" s="77" customFormat="1" x14ac:dyDescent="0.2">
      <c r="B4788" s="128"/>
      <c r="E4788" s="78"/>
      <c r="F4788" s="166"/>
      <c r="G4788" s="78"/>
      <c r="H4788" s="161"/>
      <c r="I4788" s="161"/>
      <c r="J4788" s="161"/>
      <c r="K4788" s="78"/>
      <c r="L4788" s="78"/>
      <c r="M4788" s="78"/>
      <c r="N4788" s="78"/>
      <c r="O4788" s="78"/>
      <c r="P4788" s="6"/>
      <c r="Q4788" s="6"/>
      <c r="R4788" s="6"/>
      <c r="S4788" s="6"/>
      <c r="T4788" s="6"/>
      <c r="U4788" s="6"/>
      <c r="V4788" s="6"/>
    </row>
    <row r="4789" spans="2:22" s="77" customFormat="1" x14ac:dyDescent="0.2">
      <c r="B4789" s="128"/>
      <c r="E4789" s="78"/>
      <c r="F4789" s="166"/>
      <c r="G4789" s="78"/>
      <c r="H4789" s="161"/>
      <c r="I4789" s="161"/>
      <c r="J4789" s="161"/>
      <c r="K4789" s="78"/>
      <c r="L4789" s="78"/>
      <c r="M4789" s="78"/>
      <c r="N4789" s="78"/>
      <c r="O4789" s="78"/>
      <c r="P4789" s="6"/>
      <c r="Q4789" s="6"/>
      <c r="R4789" s="6"/>
      <c r="S4789" s="6"/>
      <c r="T4789" s="6"/>
      <c r="U4789" s="6"/>
      <c r="V4789" s="6"/>
    </row>
    <row r="4790" spans="2:22" s="77" customFormat="1" x14ac:dyDescent="0.2">
      <c r="B4790" s="128"/>
      <c r="E4790" s="78"/>
      <c r="F4790" s="166"/>
      <c r="G4790" s="78"/>
      <c r="H4790" s="161"/>
      <c r="I4790" s="161"/>
      <c r="J4790" s="161"/>
      <c r="K4790" s="78"/>
      <c r="L4790" s="78"/>
      <c r="M4790" s="78"/>
      <c r="N4790" s="78"/>
      <c r="O4790" s="78"/>
      <c r="P4790" s="6"/>
      <c r="Q4790" s="6"/>
      <c r="R4790" s="6"/>
      <c r="S4790" s="6"/>
      <c r="T4790" s="6"/>
      <c r="U4790" s="6"/>
      <c r="V4790" s="6"/>
    </row>
    <row r="4791" spans="2:22" s="77" customFormat="1" x14ac:dyDescent="0.2">
      <c r="B4791" s="128"/>
      <c r="E4791" s="78"/>
      <c r="F4791" s="166"/>
      <c r="G4791" s="78"/>
      <c r="H4791" s="161"/>
      <c r="I4791" s="161"/>
      <c r="J4791" s="161"/>
      <c r="K4791" s="78"/>
      <c r="L4791" s="78"/>
      <c r="M4791" s="78"/>
      <c r="N4791" s="78"/>
      <c r="O4791" s="78"/>
      <c r="P4791" s="6"/>
      <c r="Q4791" s="6"/>
      <c r="R4791" s="6"/>
      <c r="S4791" s="6"/>
      <c r="T4791" s="6"/>
      <c r="U4791" s="6"/>
      <c r="V4791" s="6"/>
    </row>
    <row r="4792" spans="2:22" s="77" customFormat="1" x14ac:dyDescent="0.2">
      <c r="B4792" s="128"/>
      <c r="E4792" s="78"/>
      <c r="F4792" s="166"/>
      <c r="G4792" s="78"/>
      <c r="H4792" s="161"/>
      <c r="I4792" s="161"/>
      <c r="J4792" s="161"/>
      <c r="K4792" s="78"/>
      <c r="L4792" s="78"/>
      <c r="M4792" s="78"/>
      <c r="N4792" s="78"/>
      <c r="O4792" s="78"/>
      <c r="P4792" s="6"/>
      <c r="Q4792" s="6"/>
      <c r="R4792" s="6"/>
      <c r="S4792" s="6"/>
      <c r="T4792" s="6"/>
      <c r="U4792" s="6"/>
      <c r="V4792" s="6"/>
    </row>
    <row r="4793" spans="2:22" s="77" customFormat="1" x14ac:dyDescent="0.2">
      <c r="B4793" s="128"/>
      <c r="E4793" s="78"/>
      <c r="F4793" s="166"/>
      <c r="G4793" s="78"/>
      <c r="H4793" s="161"/>
      <c r="I4793" s="161"/>
      <c r="J4793" s="161"/>
      <c r="K4793" s="78"/>
      <c r="L4793" s="78"/>
      <c r="M4793" s="78"/>
      <c r="N4793" s="78"/>
      <c r="O4793" s="78"/>
      <c r="P4793" s="6"/>
      <c r="Q4793" s="6"/>
      <c r="R4793" s="6"/>
      <c r="S4793" s="6"/>
      <c r="T4793" s="6"/>
      <c r="U4793" s="6"/>
      <c r="V4793" s="6"/>
    </row>
    <row r="4794" spans="2:22" s="77" customFormat="1" x14ac:dyDescent="0.2">
      <c r="B4794" s="128"/>
      <c r="E4794" s="78"/>
      <c r="F4794" s="166"/>
      <c r="G4794" s="78"/>
      <c r="H4794" s="161"/>
      <c r="I4794" s="161"/>
      <c r="J4794" s="161"/>
      <c r="K4794" s="78"/>
      <c r="L4794" s="78"/>
      <c r="M4794" s="78"/>
      <c r="N4794" s="78"/>
      <c r="O4794" s="78"/>
      <c r="P4794" s="6"/>
      <c r="Q4794" s="6"/>
      <c r="R4794" s="6"/>
      <c r="S4794" s="6"/>
      <c r="T4794" s="6"/>
      <c r="U4794" s="6"/>
      <c r="V4794" s="6"/>
    </row>
    <row r="4795" spans="2:22" s="77" customFormat="1" x14ac:dyDescent="0.2">
      <c r="B4795" s="128"/>
      <c r="E4795" s="78"/>
      <c r="F4795" s="166"/>
      <c r="G4795" s="78"/>
      <c r="H4795" s="161"/>
      <c r="I4795" s="161"/>
      <c r="J4795" s="161"/>
      <c r="K4795" s="78"/>
      <c r="L4795" s="78"/>
      <c r="M4795" s="78"/>
      <c r="N4795" s="78"/>
      <c r="O4795" s="78"/>
      <c r="P4795" s="6"/>
      <c r="Q4795" s="6"/>
      <c r="R4795" s="6"/>
      <c r="S4795" s="6"/>
      <c r="T4795" s="6"/>
      <c r="U4795" s="6"/>
      <c r="V4795" s="6"/>
    </row>
    <row r="4796" spans="2:22" s="77" customFormat="1" x14ac:dyDescent="0.2">
      <c r="B4796" s="128"/>
      <c r="E4796" s="78"/>
      <c r="F4796" s="166"/>
      <c r="G4796" s="78"/>
      <c r="H4796" s="161"/>
      <c r="I4796" s="161"/>
      <c r="J4796" s="161"/>
      <c r="K4796" s="78"/>
      <c r="L4796" s="78"/>
      <c r="M4796" s="78"/>
      <c r="N4796" s="78"/>
      <c r="O4796" s="78"/>
      <c r="P4796" s="6"/>
      <c r="Q4796" s="6"/>
      <c r="R4796" s="6"/>
      <c r="S4796" s="6"/>
      <c r="T4796" s="6"/>
      <c r="U4796" s="6"/>
      <c r="V4796" s="6"/>
    </row>
    <row r="4797" spans="2:22" s="77" customFormat="1" x14ac:dyDescent="0.2">
      <c r="B4797" s="128"/>
      <c r="E4797" s="78"/>
      <c r="F4797" s="166"/>
      <c r="G4797" s="78"/>
      <c r="H4797" s="161"/>
      <c r="I4797" s="161"/>
      <c r="J4797" s="161"/>
      <c r="K4797" s="78"/>
      <c r="L4797" s="78"/>
      <c r="M4797" s="78"/>
      <c r="N4797" s="78"/>
      <c r="O4797" s="78"/>
      <c r="P4797" s="6"/>
      <c r="Q4797" s="6"/>
      <c r="R4797" s="6"/>
      <c r="S4797" s="6"/>
      <c r="T4797" s="6"/>
      <c r="U4797" s="6"/>
      <c r="V4797" s="6"/>
    </row>
    <row r="4798" spans="2:22" s="77" customFormat="1" x14ac:dyDescent="0.2">
      <c r="B4798" s="128"/>
      <c r="E4798" s="78"/>
      <c r="F4798" s="166"/>
      <c r="G4798" s="78"/>
      <c r="H4798" s="161"/>
      <c r="I4798" s="161"/>
      <c r="J4798" s="161"/>
      <c r="K4798" s="78"/>
      <c r="L4798" s="78"/>
      <c r="M4798" s="78"/>
      <c r="N4798" s="78"/>
      <c r="O4798" s="78"/>
      <c r="P4798" s="6"/>
      <c r="Q4798" s="6"/>
      <c r="R4798" s="6"/>
      <c r="S4798" s="6"/>
      <c r="T4798" s="6"/>
      <c r="U4798" s="6"/>
      <c r="V4798" s="6"/>
    </row>
    <row r="4799" spans="2:22" s="77" customFormat="1" x14ac:dyDescent="0.2">
      <c r="B4799" s="128"/>
      <c r="E4799" s="78"/>
      <c r="F4799" s="166"/>
      <c r="G4799" s="78"/>
      <c r="H4799" s="161"/>
      <c r="I4799" s="161"/>
      <c r="J4799" s="161"/>
      <c r="K4799" s="78"/>
      <c r="L4799" s="78"/>
      <c r="M4799" s="78"/>
      <c r="N4799" s="78"/>
      <c r="O4799" s="78"/>
      <c r="P4799" s="6"/>
      <c r="Q4799" s="6"/>
      <c r="R4799" s="6"/>
      <c r="S4799" s="6"/>
      <c r="T4799" s="6"/>
      <c r="U4799" s="6"/>
      <c r="V4799" s="6"/>
    </row>
    <row r="4800" spans="2:22" s="77" customFormat="1" x14ac:dyDescent="0.2">
      <c r="B4800" s="128"/>
      <c r="E4800" s="78"/>
      <c r="F4800" s="166"/>
      <c r="G4800" s="78"/>
      <c r="H4800" s="161"/>
      <c r="I4800" s="161"/>
      <c r="J4800" s="161"/>
      <c r="K4800" s="78"/>
      <c r="L4800" s="78"/>
      <c r="M4800" s="78"/>
      <c r="N4800" s="78"/>
      <c r="O4800" s="78"/>
      <c r="P4800" s="6"/>
      <c r="Q4800" s="6"/>
      <c r="R4800" s="6"/>
      <c r="S4800" s="6"/>
      <c r="T4800" s="6"/>
      <c r="U4800" s="6"/>
      <c r="V4800" s="6"/>
    </row>
    <row r="4801" spans="2:22" s="77" customFormat="1" x14ac:dyDescent="0.2">
      <c r="B4801" s="128"/>
      <c r="E4801" s="78"/>
      <c r="F4801" s="166"/>
      <c r="G4801" s="78"/>
      <c r="H4801" s="161"/>
      <c r="I4801" s="161"/>
      <c r="J4801" s="161"/>
      <c r="K4801" s="78"/>
      <c r="L4801" s="78"/>
      <c r="M4801" s="78"/>
      <c r="N4801" s="78"/>
      <c r="O4801" s="78"/>
      <c r="P4801" s="6"/>
      <c r="Q4801" s="6"/>
      <c r="R4801" s="6"/>
      <c r="S4801" s="6"/>
      <c r="T4801" s="6"/>
      <c r="U4801" s="6"/>
      <c r="V4801" s="6"/>
    </row>
    <row r="4802" spans="2:22" s="77" customFormat="1" x14ac:dyDescent="0.2">
      <c r="B4802" s="128"/>
      <c r="E4802" s="78"/>
      <c r="F4802" s="166"/>
      <c r="G4802" s="78"/>
      <c r="H4802" s="161"/>
      <c r="I4802" s="161"/>
      <c r="J4802" s="161"/>
      <c r="K4802" s="78"/>
      <c r="L4802" s="78"/>
      <c r="M4802" s="78"/>
      <c r="N4802" s="78"/>
      <c r="O4802" s="78"/>
      <c r="P4802" s="6"/>
      <c r="Q4802" s="6"/>
      <c r="R4802" s="6"/>
      <c r="S4802" s="6"/>
      <c r="T4802" s="6"/>
      <c r="U4802" s="6"/>
      <c r="V4802" s="6"/>
    </row>
    <row r="4803" spans="2:22" s="77" customFormat="1" x14ac:dyDescent="0.2">
      <c r="B4803" s="128"/>
      <c r="E4803" s="78"/>
      <c r="F4803" s="166"/>
      <c r="G4803" s="78"/>
      <c r="H4803" s="161"/>
      <c r="I4803" s="161"/>
      <c r="J4803" s="161"/>
      <c r="K4803" s="78"/>
      <c r="L4803" s="78"/>
      <c r="M4803" s="78"/>
      <c r="N4803" s="78"/>
      <c r="O4803" s="78"/>
      <c r="P4803" s="6"/>
      <c r="Q4803" s="6"/>
      <c r="R4803" s="6"/>
      <c r="S4803" s="6"/>
      <c r="T4803" s="6"/>
      <c r="U4803" s="6"/>
      <c r="V4803" s="6"/>
    </row>
    <row r="4804" spans="2:22" s="77" customFormat="1" x14ac:dyDescent="0.2">
      <c r="B4804" s="128"/>
      <c r="E4804" s="78"/>
      <c r="F4804" s="166"/>
      <c r="G4804" s="78"/>
      <c r="H4804" s="161"/>
      <c r="I4804" s="161"/>
      <c r="J4804" s="161"/>
      <c r="K4804" s="78"/>
      <c r="L4804" s="78"/>
      <c r="M4804" s="78"/>
      <c r="N4804" s="78"/>
      <c r="O4804" s="78"/>
      <c r="P4804" s="6"/>
      <c r="Q4804" s="6"/>
      <c r="R4804" s="6"/>
      <c r="S4804" s="6"/>
      <c r="T4804" s="6"/>
      <c r="U4804" s="6"/>
      <c r="V4804" s="6"/>
    </row>
    <row r="4805" spans="2:22" s="77" customFormat="1" x14ac:dyDescent="0.2">
      <c r="B4805" s="128"/>
      <c r="E4805" s="78"/>
      <c r="F4805" s="166"/>
      <c r="G4805" s="78"/>
      <c r="H4805" s="161"/>
      <c r="I4805" s="161"/>
      <c r="J4805" s="161"/>
      <c r="K4805" s="78"/>
      <c r="L4805" s="78"/>
      <c r="M4805" s="78"/>
      <c r="N4805" s="78"/>
      <c r="O4805" s="78"/>
      <c r="P4805" s="6"/>
      <c r="Q4805" s="6"/>
      <c r="R4805" s="6"/>
      <c r="S4805" s="6"/>
      <c r="T4805" s="6"/>
      <c r="U4805" s="6"/>
      <c r="V4805" s="6"/>
    </row>
    <row r="4806" spans="2:22" s="77" customFormat="1" x14ac:dyDescent="0.2">
      <c r="B4806" s="128"/>
      <c r="E4806" s="78"/>
      <c r="F4806" s="166"/>
      <c r="G4806" s="78"/>
      <c r="H4806" s="161"/>
      <c r="I4806" s="161"/>
      <c r="J4806" s="161"/>
      <c r="K4806" s="78"/>
      <c r="L4806" s="78"/>
      <c r="M4806" s="78"/>
      <c r="N4806" s="78"/>
      <c r="O4806" s="78"/>
      <c r="P4806" s="6"/>
      <c r="Q4806" s="6"/>
      <c r="R4806" s="6"/>
      <c r="S4806" s="6"/>
      <c r="T4806" s="6"/>
      <c r="U4806" s="6"/>
      <c r="V4806" s="6"/>
    </row>
    <row r="4807" spans="2:22" s="77" customFormat="1" x14ac:dyDescent="0.2">
      <c r="B4807" s="128"/>
      <c r="E4807" s="78"/>
      <c r="F4807" s="166"/>
      <c r="G4807" s="78"/>
      <c r="H4807" s="161"/>
      <c r="I4807" s="161"/>
      <c r="J4807" s="161"/>
      <c r="K4807" s="78"/>
      <c r="L4807" s="78"/>
      <c r="M4807" s="78"/>
      <c r="N4807" s="78"/>
      <c r="O4807" s="78"/>
      <c r="P4807" s="6"/>
      <c r="Q4807" s="6"/>
      <c r="R4807" s="6"/>
      <c r="S4807" s="6"/>
      <c r="T4807" s="6"/>
      <c r="U4807" s="6"/>
      <c r="V4807" s="6"/>
    </row>
    <row r="4808" spans="2:22" s="77" customFormat="1" x14ac:dyDescent="0.2">
      <c r="B4808" s="128"/>
      <c r="E4808" s="78"/>
      <c r="F4808" s="166"/>
      <c r="G4808" s="78"/>
      <c r="H4808" s="161"/>
      <c r="I4808" s="161"/>
      <c r="J4808" s="161"/>
      <c r="K4808" s="78"/>
      <c r="L4808" s="78"/>
      <c r="M4808" s="78"/>
      <c r="N4808" s="78"/>
      <c r="O4808" s="78"/>
      <c r="P4808" s="6"/>
      <c r="Q4808" s="6"/>
      <c r="R4808" s="6"/>
      <c r="S4808" s="6"/>
      <c r="T4808" s="6"/>
      <c r="U4808" s="6"/>
      <c r="V4808" s="6"/>
    </row>
    <row r="4809" spans="2:22" s="77" customFormat="1" x14ac:dyDescent="0.2">
      <c r="B4809" s="128"/>
      <c r="E4809" s="78"/>
      <c r="F4809" s="166"/>
      <c r="G4809" s="78"/>
      <c r="H4809" s="161"/>
      <c r="I4809" s="161"/>
      <c r="J4809" s="161"/>
      <c r="K4809" s="78"/>
      <c r="L4809" s="78"/>
      <c r="M4809" s="78"/>
      <c r="N4809" s="78"/>
      <c r="O4809" s="78"/>
      <c r="P4809" s="6"/>
      <c r="Q4809" s="6"/>
      <c r="R4809" s="6"/>
      <c r="S4809" s="6"/>
      <c r="T4809" s="6"/>
      <c r="U4809" s="6"/>
      <c r="V4809" s="6"/>
    </row>
    <row r="4810" spans="2:22" s="77" customFormat="1" x14ac:dyDescent="0.2">
      <c r="B4810" s="128"/>
      <c r="E4810" s="78"/>
      <c r="F4810" s="166"/>
      <c r="G4810" s="78"/>
      <c r="H4810" s="161"/>
      <c r="I4810" s="161"/>
      <c r="J4810" s="161"/>
      <c r="K4810" s="78"/>
      <c r="L4810" s="78"/>
      <c r="M4810" s="78"/>
      <c r="N4810" s="78"/>
      <c r="O4810" s="78"/>
      <c r="P4810" s="6"/>
      <c r="Q4810" s="6"/>
      <c r="R4810" s="6"/>
      <c r="S4810" s="6"/>
      <c r="T4810" s="6"/>
      <c r="U4810" s="6"/>
      <c r="V4810" s="6"/>
    </row>
    <row r="4811" spans="2:22" s="77" customFormat="1" x14ac:dyDescent="0.2">
      <c r="B4811" s="128"/>
      <c r="E4811" s="78"/>
      <c r="F4811" s="166"/>
      <c r="G4811" s="78"/>
      <c r="H4811" s="161"/>
      <c r="I4811" s="161"/>
      <c r="J4811" s="161"/>
      <c r="K4811" s="78"/>
      <c r="L4811" s="78"/>
      <c r="M4811" s="78"/>
      <c r="N4811" s="78"/>
      <c r="O4811" s="78"/>
      <c r="P4811" s="6"/>
      <c r="Q4811" s="6"/>
      <c r="R4811" s="6"/>
      <c r="S4811" s="6"/>
      <c r="T4811" s="6"/>
      <c r="U4811" s="6"/>
      <c r="V4811" s="6"/>
    </row>
    <row r="4812" spans="2:22" s="77" customFormat="1" x14ac:dyDescent="0.2">
      <c r="B4812" s="128"/>
      <c r="E4812" s="78"/>
      <c r="F4812" s="166"/>
      <c r="G4812" s="78"/>
      <c r="H4812" s="161"/>
      <c r="I4812" s="161"/>
      <c r="J4812" s="161"/>
      <c r="K4812" s="78"/>
      <c r="L4812" s="78"/>
      <c r="M4812" s="78"/>
      <c r="N4812" s="78"/>
      <c r="O4812" s="78"/>
      <c r="P4812" s="6"/>
      <c r="Q4812" s="6"/>
      <c r="R4812" s="6"/>
      <c r="S4812" s="6"/>
      <c r="T4812" s="6"/>
      <c r="U4812" s="6"/>
      <c r="V4812" s="6"/>
    </row>
    <row r="4813" spans="2:22" s="77" customFormat="1" x14ac:dyDescent="0.2">
      <c r="B4813" s="128"/>
      <c r="E4813" s="78"/>
      <c r="F4813" s="166"/>
      <c r="G4813" s="78"/>
      <c r="H4813" s="161"/>
      <c r="I4813" s="161"/>
      <c r="J4813" s="161"/>
      <c r="K4813" s="78"/>
      <c r="L4813" s="78"/>
      <c r="M4813" s="78"/>
      <c r="N4813" s="78"/>
      <c r="O4813" s="78"/>
      <c r="P4813" s="6"/>
      <c r="Q4813" s="6"/>
      <c r="R4813" s="6"/>
      <c r="S4813" s="6"/>
      <c r="T4813" s="6"/>
      <c r="U4813" s="6"/>
      <c r="V4813" s="6"/>
    </row>
    <row r="4814" spans="2:22" s="77" customFormat="1" x14ac:dyDescent="0.2">
      <c r="B4814" s="128"/>
      <c r="E4814" s="78"/>
      <c r="F4814" s="166"/>
      <c r="G4814" s="78"/>
      <c r="H4814" s="161"/>
      <c r="I4814" s="161"/>
      <c r="J4814" s="161"/>
      <c r="K4814" s="78"/>
      <c r="L4814" s="78"/>
      <c r="M4814" s="78"/>
      <c r="N4814" s="78"/>
      <c r="O4814" s="78"/>
      <c r="P4814" s="6"/>
      <c r="Q4814" s="6"/>
      <c r="R4814" s="6"/>
      <c r="S4814" s="6"/>
      <c r="T4814" s="6"/>
      <c r="U4814" s="6"/>
      <c r="V4814" s="6"/>
    </row>
    <row r="4815" spans="2:22" s="77" customFormat="1" x14ac:dyDescent="0.2">
      <c r="B4815" s="128"/>
      <c r="E4815" s="78"/>
      <c r="F4815" s="166"/>
      <c r="G4815" s="78"/>
      <c r="H4815" s="161"/>
      <c r="I4815" s="161"/>
      <c r="J4815" s="161"/>
      <c r="K4815" s="78"/>
      <c r="L4815" s="78"/>
      <c r="M4815" s="78"/>
      <c r="N4815" s="78"/>
      <c r="O4815" s="78"/>
      <c r="P4815" s="6"/>
      <c r="Q4815" s="6"/>
      <c r="R4815" s="6"/>
      <c r="S4815" s="6"/>
      <c r="T4815" s="6"/>
      <c r="U4815" s="6"/>
      <c r="V4815" s="6"/>
    </row>
    <row r="4816" spans="2:22" s="77" customFormat="1" x14ac:dyDescent="0.2">
      <c r="B4816" s="128"/>
      <c r="E4816" s="78"/>
      <c r="F4816" s="166"/>
      <c r="G4816" s="78"/>
      <c r="H4816" s="161"/>
      <c r="I4816" s="161"/>
      <c r="J4816" s="161"/>
      <c r="K4816" s="78"/>
      <c r="L4816" s="78"/>
      <c r="M4816" s="78"/>
      <c r="N4816" s="78"/>
      <c r="O4816" s="78"/>
      <c r="P4816" s="6"/>
      <c r="Q4816" s="6"/>
      <c r="R4816" s="6"/>
      <c r="S4816" s="6"/>
      <c r="T4816" s="6"/>
      <c r="U4816" s="6"/>
      <c r="V4816" s="6"/>
    </row>
    <row r="4817" spans="2:22" s="77" customFormat="1" x14ac:dyDescent="0.2">
      <c r="B4817" s="128"/>
      <c r="E4817" s="78"/>
      <c r="F4817" s="166"/>
      <c r="G4817" s="78"/>
      <c r="H4817" s="161"/>
      <c r="I4817" s="161"/>
      <c r="J4817" s="161"/>
      <c r="K4817" s="78"/>
      <c r="L4817" s="78"/>
      <c r="M4817" s="78"/>
      <c r="N4817" s="78"/>
      <c r="O4817" s="78"/>
      <c r="P4817" s="6"/>
      <c r="Q4817" s="6"/>
      <c r="R4817" s="6"/>
      <c r="S4817" s="6"/>
      <c r="T4817" s="6"/>
      <c r="U4817" s="6"/>
      <c r="V4817" s="6"/>
    </row>
    <row r="4818" spans="2:22" s="77" customFormat="1" x14ac:dyDescent="0.2">
      <c r="B4818" s="128"/>
      <c r="E4818" s="78"/>
      <c r="F4818" s="166"/>
      <c r="G4818" s="78"/>
      <c r="H4818" s="161"/>
      <c r="I4818" s="161"/>
      <c r="J4818" s="161"/>
      <c r="K4818" s="78"/>
      <c r="L4818" s="78"/>
      <c r="M4818" s="78"/>
      <c r="N4818" s="78"/>
      <c r="O4818" s="78"/>
      <c r="P4818" s="6"/>
      <c r="Q4818" s="6"/>
      <c r="R4818" s="6"/>
      <c r="S4818" s="6"/>
      <c r="T4818" s="6"/>
      <c r="U4818" s="6"/>
      <c r="V4818" s="6"/>
    </row>
    <row r="4819" spans="2:22" s="77" customFormat="1" x14ac:dyDescent="0.2">
      <c r="B4819" s="128"/>
      <c r="E4819" s="78"/>
      <c r="F4819" s="166"/>
      <c r="G4819" s="78"/>
      <c r="H4819" s="161"/>
      <c r="I4819" s="161"/>
      <c r="J4819" s="161"/>
      <c r="K4819" s="78"/>
      <c r="L4819" s="78"/>
      <c r="M4819" s="78"/>
      <c r="N4819" s="78"/>
      <c r="O4819" s="78"/>
      <c r="P4819" s="6"/>
      <c r="Q4819" s="6"/>
      <c r="R4819" s="6"/>
      <c r="S4819" s="6"/>
      <c r="T4819" s="6"/>
      <c r="U4819" s="6"/>
      <c r="V4819" s="6"/>
    </row>
    <row r="4820" spans="2:22" s="77" customFormat="1" x14ac:dyDescent="0.2">
      <c r="B4820" s="128"/>
      <c r="E4820" s="78"/>
      <c r="F4820" s="166"/>
      <c r="G4820" s="78"/>
      <c r="H4820" s="161"/>
      <c r="I4820" s="161"/>
      <c r="J4820" s="161"/>
      <c r="K4820" s="78"/>
      <c r="L4820" s="78"/>
      <c r="M4820" s="78"/>
      <c r="N4820" s="78"/>
      <c r="O4820" s="78"/>
      <c r="P4820" s="6"/>
      <c r="Q4820" s="6"/>
      <c r="R4820" s="6"/>
      <c r="S4820" s="6"/>
      <c r="T4820" s="6"/>
      <c r="U4820" s="6"/>
      <c r="V4820" s="6"/>
    </row>
    <row r="4821" spans="2:22" s="77" customFormat="1" x14ac:dyDescent="0.2">
      <c r="B4821" s="128"/>
      <c r="E4821" s="78"/>
      <c r="F4821" s="166"/>
      <c r="G4821" s="78"/>
      <c r="H4821" s="161"/>
      <c r="I4821" s="161"/>
      <c r="J4821" s="161"/>
      <c r="K4821" s="78"/>
      <c r="L4821" s="78"/>
      <c r="M4821" s="78"/>
      <c r="N4821" s="78"/>
      <c r="O4821" s="78"/>
      <c r="P4821" s="6"/>
      <c r="Q4821" s="6"/>
      <c r="R4821" s="6"/>
      <c r="S4821" s="6"/>
      <c r="T4821" s="6"/>
      <c r="U4821" s="6"/>
      <c r="V4821" s="6"/>
    </row>
    <row r="4822" spans="2:22" s="77" customFormat="1" x14ac:dyDescent="0.2">
      <c r="B4822" s="128"/>
      <c r="E4822" s="78"/>
      <c r="F4822" s="166"/>
      <c r="G4822" s="78"/>
      <c r="H4822" s="161"/>
      <c r="I4822" s="161"/>
      <c r="J4822" s="161"/>
      <c r="K4822" s="78"/>
      <c r="L4822" s="78"/>
      <c r="M4822" s="78"/>
      <c r="N4822" s="78"/>
      <c r="O4822" s="78"/>
      <c r="P4822" s="6"/>
      <c r="Q4822" s="6"/>
      <c r="R4822" s="6"/>
      <c r="S4822" s="6"/>
      <c r="T4822" s="6"/>
      <c r="U4822" s="6"/>
      <c r="V4822" s="6"/>
    </row>
    <row r="4823" spans="2:22" s="77" customFormat="1" x14ac:dyDescent="0.2">
      <c r="B4823" s="128"/>
      <c r="E4823" s="78"/>
      <c r="F4823" s="166"/>
      <c r="G4823" s="78"/>
      <c r="H4823" s="161"/>
      <c r="I4823" s="161"/>
      <c r="J4823" s="161"/>
      <c r="K4823" s="78"/>
      <c r="L4823" s="78"/>
      <c r="M4823" s="78"/>
      <c r="N4823" s="78"/>
      <c r="O4823" s="78"/>
      <c r="P4823" s="6"/>
      <c r="Q4823" s="6"/>
      <c r="R4823" s="6"/>
      <c r="S4823" s="6"/>
      <c r="T4823" s="6"/>
      <c r="U4823" s="6"/>
      <c r="V4823" s="6"/>
    </row>
    <row r="4824" spans="2:22" s="77" customFormat="1" x14ac:dyDescent="0.2">
      <c r="B4824" s="128"/>
      <c r="E4824" s="78"/>
      <c r="F4824" s="166"/>
      <c r="G4824" s="78"/>
      <c r="H4824" s="161"/>
      <c r="I4824" s="161"/>
      <c r="J4824" s="161"/>
      <c r="K4824" s="78"/>
      <c r="L4824" s="78"/>
      <c r="M4824" s="78"/>
      <c r="N4824" s="78"/>
      <c r="O4824" s="78"/>
      <c r="P4824" s="6"/>
      <c r="Q4824" s="6"/>
      <c r="R4824" s="6"/>
      <c r="S4824" s="6"/>
      <c r="T4824" s="6"/>
      <c r="U4824" s="6"/>
      <c r="V4824" s="6"/>
    </row>
    <row r="4825" spans="2:22" s="77" customFormat="1" x14ac:dyDescent="0.2">
      <c r="B4825" s="128"/>
      <c r="E4825" s="78"/>
      <c r="F4825" s="166"/>
      <c r="G4825" s="78"/>
      <c r="H4825" s="161"/>
      <c r="I4825" s="161"/>
      <c r="J4825" s="161"/>
      <c r="K4825" s="78"/>
      <c r="L4825" s="78"/>
      <c r="M4825" s="78"/>
      <c r="N4825" s="78"/>
      <c r="O4825" s="78"/>
      <c r="P4825" s="6"/>
      <c r="Q4825" s="6"/>
      <c r="R4825" s="6"/>
      <c r="S4825" s="6"/>
      <c r="T4825" s="6"/>
      <c r="U4825" s="6"/>
      <c r="V4825" s="6"/>
    </row>
    <row r="4826" spans="2:22" s="77" customFormat="1" x14ac:dyDescent="0.2">
      <c r="B4826" s="128"/>
      <c r="E4826" s="78"/>
      <c r="F4826" s="166"/>
      <c r="G4826" s="78"/>
      <c r="H4826" s="161"/>
      <c r="I4826" s="161"/>
      <c r="J4826" s="161"/>
      <c r="K4826" s="78"/>
      <c r="L4826" s="78"/>
      <c r="M4826" s="78"/>
      <c r="N4826" s="78"/>
      <c r="O4826" s="78"/>
      <c r="P4826" s="6"/>
      <c r="Q4826" s="6"/>
      <c r="R4826" s="6"/>
      <c r="S4826" s="6"/>
      <c r="T4826" s="6"/>
      <c r="U4826" s="6"/>
      <c r="V4826" s="6"/>
    </row>
    <row r="4827" spans="2:22" s="77" customFormat="1" x14ac:dyDescent="0.2">
      <c r="B4827" s="128"/>
      <c r="E4827" s="78"/>
      <c r="F4827" s="166"/>
      <c r="G4827" s="78"/>
      <c r="H4827" s="161"/>
      <c r="I4827" s="161"/>
      <c r="J4827" s="161"/>
      <c r="K4827" s="78"/>
      <c r="L4827" s="78"/>
      <c r="M4827" s="78"/>
      <c r="N4827" s="78"/>
      <c r="O4827" s="78"/>
      <c r="P4827" s="6"/>
      <c r="Q4827" s="6"/>
      <c r="R4827" s="6"/>
      <c r="S4827" s="6"/>
      <c r="T4827" s="6"/>
      <c r="U4827" s="6"/>
      <c r="V4827" s="6"/>
    </row>
    <row r="4828" spans="2:22" s="77" customFormat="1" x14ac:dyDescent="0.2">
      <c r="B4828" s="128"/>
      <c r="E4828" s="78"/>
      <c r="F4828" s="166"/>
      <c r="G4828" s="78"/>
      <c r="H4828" s="161"/>
      <c r="I4828" s="161"/>
      <c r="J4828" s="161"/>
      <c r="K4828" s="78"/>
      <c r="L4828" s="78"/>
      <c r="M4828" s="78"/>
      <c r="N4828" s="78"/>
      <c r="O4828" s="78"/>
      <c r="P4828" s="6"/>
      <c r="Q4828" s="6"/>
      <c r="R4828" s="6"/>
      <c r="S4828" s="6"/>
      <c r="T4828" s="6"/>
      <c r="U4828" s="6"/>
      <c r="V4828" s="6"/>
    </row>
    <row r="4829" spans="2:22" s="77" customFormat="1" x14ac:dyDescent="0.2">
      <c r="B4829" s="128"/>
      <c r="E4829" s="78"/>
      <c r="F4829" s="166"/>
      <c r="G4829" s="78"/>
      <c r="H4829" s="161"/>
      <c r="I4829" s="161"/>
      <c r="J4829" s="161"/>
      <c r="K4829" s="78"/>
      <c r="L4829" s="78"/>
      <c r="M4829" s="78"/>
      <c r="N4829" s="78"/>
      <c r="O4829" s="78"/>
      <c r="P4829" s="6"/>
      <c r="Q4829" s="6"/>
      <c r="R4829" s="6"/>
      <c r="S4829" s="6"/>
      <c r="T4829" s="6"/>
      <c r="U4829" s="6"/>
      <c r="V4829" s="6"/>
    </row>
    <row r="4830" spans="2:22" s="77" customFormat="1" x14ac:dyDescent="0.2">
      <c r="B4830" s="128"/>
      <c r="E4830" s="78"/>
      <c r="F4830" s="166"/>
      <c r="G4830" s="78"/>
      <c r="H4830" s="161"/>
      <c r="I4830" s="161"/>
      <c r="J4830" s="161"/>
      <c r="K4830" s="78"/>
      <c r="L4830" s="78"/>
      <c r="M4830" s="78"/>
      <c r="N4830" s="78"/>
      <c r="O4830" s="78"/>
      <c r="P4830" s="6"/>
      <c r="Q4830" s="6"/>
      <c r="R4830" s="6"/>
      <c r="S4830" s="6"/>
      <c r="T4830" s="6"/>
      <c r="U4830" s="6"/>
      <c r="V4830" s="6"/>
    </row>
    <row r="4831" spans="2:22" s="77" customFormat="1" x14ac:dyDescent="0.2">
      <c r="B4831" s="128"/>
      <c r="E4831" s="78"/>
      <c r="F4831" s="166"/>
      <c r="G4831" s="78"/>
      <c r="H4831" s="161"/>
      <c r="I4831" s="161"/>
      <c r="J4831" s="161"/>
      <c r="K4831" s="78"/>
      <c r="L4831" s="78"/>
      <c r="M4831" s="78"/>
      <c r="N4831" s="78"/>
      <c r="O4831" s="78"/>
      <c r="P4831" s="6"/>
      <c r="Q4831" s="6"/>
      <c r="R4831" s="6"/>
      <c r="S4831" s="6"/>
      <c r="T4831" s="6"/>
      <c r="U4831" s="6"/>
      <c r="V4831" s="6"/>
    </row>
    <row r="4832" spans="2:22" s="77" customFormat="1" x14ac:dyDescent="0.2">
      <c r="B4832" s="128"/>
      <c r="E4832" s="78"/>
      <c r="F4832" s="166"/>
      <c r="G4832" s="78"/>
      <c r="H4832" s="161"/>
      <c r="I4832" s="161"/>
      <c r="J4832" s="161"/>
      <c r="K4832" s="78"/>
      <c r="L4832" s="78"/>
      <c r="M4832" s="78"/>
      <c r="N4832" s="78"/>
      <c r="O4832" s="78"/>
      <c r="P4832" s="6"/>
      <c r="Q4832" s="6"/>
      <c r="R4832" s="6"/>
      <c r="S4832" s="6"/>
      <c r="T4832" s="6"/>
      <c r="U4832" s="6"/>
      <c r="V4832" s="6"/>
    </row>
    <row r="4833" spans="2:22" s="77" customFormat="1" x14ac:dyDescent="0.2">
      <c r="B4833" s="128"/>
      <c r="E4833" s="78"/>
      <c r="F4833" s="166"/>
      <c r="G4833" s="78"/>
      <c r="H4833" s="161"/>
      <c r="I4833" s="161"/>
      <c r="J4833" s="161"/>
      <c r="K4833" s="78"/>
      <c r="L4833" s="78"/>
      <c r="M4833" s="78"/>
      <c r="N4833" s="78"/>
      <c r="O4833" s="78"/>
      <c r="P4833" s="6"/>
      <c r="Q4833" s="6"/>
      <c r="R4833" s="6"/>
      <c r="S4833" s="6"/>
      <c r="T4833" s="6"/>
      <c r="U4833" s="6"/>
      <c r="V4833" s="6"/>
    </row>
    <row r="4834" spans="2:22" s="77" customFormat="1" x14ac:dyDescent="0.2">
      <c r="B4834" s="128"/>
      <c r="E4834" s="78"/>
      <c r="F4834" s="166"/>
      <c r="G4834" s="78"/>
      <c r="H4834" s="161"/>
      <c r="I4834" s="161"/>
      <c r="J4834" s="161"/>
      <c r="K4834" s="78"/>
      <c r="L4834" s="78"/>
      <c r="M4834" s="78"/>
      <c r="N4834" s="78"/>
      <c r="O4834" s="78"/>
      <c r="P4834" s="6"/>
      <c r="Q4834" s="6"/>
      <c r="R4834" s="6"/>
      <c r="S4834" s="6"/>
      <c r="T4834" s="6"/>
      <c r="U4834" s="6"/>
      <c r="V4834" s="6"/>
    </row>
    <row r="4835" spans="2:22" s="77" customFormat="1" x14ac:dyDescent="0.2">
      <c r="B4835" s="128"/>
      <c r="E4835" s="78"/>
      <c r="F4835" s="166"/>
      <c r="G4835" s="78"/>
      <c r="H4835" s="161"/>
      <c r="I4835" s="161"/>
      <c r="J4835" s="161"/>
      <c r="K4835" s="78"/>
      <c r="L4835" s="78"/>
      <c r="M4835" s="78"/>
      <c r="N4835" s="78"/>
      <c r="O4835" s="78"/>
      <c r="P4835" s="6"/>
      <c r="Q4835" s="6"/>
      <c r="R4835" s="6"/>
      <c r="S4835" s="6"/>
      <c r="T4835" s="6"/>
      <c r="U4835" s="6"/>
      <c r="V4835" s="6"/>
    </row>
    <row r="4836" spans="2:22" s="77" customFormat="1" x14ac:dyDescent="0.2">
      <c r="B4836" s="128"/>
      <c r="E4836" s="78"/>
      <c r="F4836" s="166"/>
      <c r="G4836" s="78"/>
      <c r="H4836" s="161"/>
      <c r="I4836" s="161"/>
      <c r="J4836" s="161"/>
      <c r="K4836" s="78"/>
      <c r="L4836" s="78"/>
      <c r="M4836" s="78"/>
      <c r="N4836" s="78"/>
      <c r="O4836" s="78"/>
      <c r="P4836" s="6"/>
      <c r="Q4836" s="6"/>
      <c r="R4836" s="6"/>
      <c r="S4836" s="6"/>
      <c r="T4836" s="6"/>
      <c r="U4836" s="6"/>
      <c r="V4836" s="6"/>
    </row>
    <row r="4837" spans="2:22" s="77" customFormat="1" x14ac:dyDescent="0.2">
      <c r="B4837" s="128"/>
      <c r="E4837" s="78"/>
      <c r="F4837" s="166"/>
      <c r="G4837" s="78"/>
      <c r="H4837" s="161"/>
      <c r="I4837" s="161"/>
      <c r="J4837" s="161"/>
      <c r="K4837" s="78"/>
      <c r="L4837" s="78"/>
      <c r="M4837" s="78"/>
      <c r="N4837" s="78"/>
      <c r="O4837" s="78"/>
      <c r="P4837" s="6"/>
      <c r="Q4837" s="6"/>
      <c r="R4837" s="6"/>
      <c r="S4837" s="6"/>
      <c r="T4837" s="6"/>
      <c r="U4837" s="6"/>
      <c r="V4837" s="6"/>
    </row>
    <row r="4838" spans="2:22" s="77" customFormat="1" x14ac:dyDescent="0.2">
      <c r="B4838" s="128"/>
      <c r="E4838" s="78"/>
      <c r="F4838" s="166"/>
      <c r="G4838" s="78"/>
      <c r="H4838" s="161"/>
      <c r="I4838" s="161"/>
      <c r="J4838" s="161"/>
      <c r="K4838" s="78"/>
      <c r="L4838" s="78"/>
      <c r="M4838" s="78"/>
      <c r="N4838" s="78"/>
      <c r="O4838" s="78"/>
      <c r="P4838" s="6"/>
      <c r="Q4838" s="6"/>
      <c r="R4838" s="6"/>
      <c r="S4838" s="6"/>
      <c r="T4838" s="6"/>
      <c r="U4838" s="6"/>
      <c r="V4838" s="6"/>
    </row>
    <row r="4839" spans="2:22" s="77" customFormat="1" x14ac:dyDescent="0.2">
      <c r="B4839" s="128"/>
      <c r="E4839" s="78"/>
      <c r="F4839" s="166"/>
      <c r="G4839" s="78"/>
      <c r="H4839" s="161"/>
      <c r="I4839" s="161"/>
      <c r="J4839" s="161"/>
      <c r="K4839" s="78"/>
      <c r="L4839" s="78"/>
      <c r="M4839" s="78"/>
      <c r="N4839" s="78"/>
      <c r="O4839" s="78"/>
      <c r="P4839" s="6"/>
      <c r="Q4839" s="6"/>
      <c r="R4839" s="6"/>
      <c r="S4839" s="6"/>
      <c r="T4839" s="6"/>
      <c r="U4839" s="6"/>
      <c r="V4839" s="6"/>
    </row>
    <row r="4840" spans="2:22" s="77" customFormat="1" x14ac:dyDescent="0.2">
      <c r="B4840" s="128"/>
      <c r="E4840" s="78"/>
      <c r="F4840" s="166"/>
      <c r="G4840" s="78"/>
      <c r="H4840" s="161"/>
      <c r="I4840" s="161"/>
      <c r="J4840" s="161"/>
      <c r="K4840" s="78"/>
      <c r="L4840" s="78"/>
      <c r="M4840" s="78"/>
      <c r="N4840" s="78"/>
      <c r="O4840" s="78"/>
      <c r="P4840" s="6"/>
      <c r="Q4840" s="6"/>
      <c r="R4840" s="6"/>
      <c r="S4840" s="6"/>
      <c r="T4840" s="6"/>
      <c r="U4840" s="6"/>
      <c r="V4840" s="6"/>
    </row>
    <row r="4841" spans="2:22" s="77" customFormat="1" x14ac:dyDescent="0.2">
      <c r="B4841" s="128"/>
      <c r="E4841" s="78"/>
      <c r="F4841" s="166"/>
      <c r="G4841" s="78"/>
      <c r="H4841" s="161"/>
      <c r="I4841" s="161"/>
      <c r="J4841" s="161"/>
      <c r="K4841" s="78"/>
      <c r="L4841" s="78"/>
      <c r="M4841" s="78"/>
      <c r="N4841" s="78"/>
      <c r="O4841" s="78"/>
      <c r="P4841" s="6"/>
      <c r="Q4841" s="6"/>
      <c r="R4841" s="6"/>
      <c r="S4841" s="6"/>
      <c r="T4841" s="6"/>
      <c r="U4841" s="6"/>
      <c r="V4841" s="6"/>
    </row>
    <row r="4842" spans="2:22" s="77" customFormat="1" x14ac:dyDescent="0.2">
      <c r="B4842" s="128"/>
      <c r="E4842" s="78"/>
      <c r="F4842" s="166"/>
      <c r="G4842" s="78"/>
      <c r="H4842" s="161"/>
      <c r="I4842" s="161"/>
      <c r="J4842" s="161"/>
      <c r="K4842" s="78"/>
      <c r="L4842" s="78"/>
      <c r="M4842" s="78"/>
      <c r="N4842" s="78"/>
      <c r="O4842" s="78"/>
      <c r="P4842" s="6"/>
      <c r="Q4842" s="6"/>
      <c r="R4842" s="6"/>
      <c r="S4842" s="6"/>
      <c r="T4842" s="6"/>
      <c r="U4842" s="6"/>
      <c r="V4842" s="6"/>
    </row>
    <row r="4843" spans="2:22" s="77" customFormat="1" x14ac:dyDescent="0.2">
      <c r="B4843" s="128"/>
      <c r="E4843" s="78"/>
      <c r="F4843" s="166"/>
      <c r="G4843" s="78"/>
      <c r="H4843" s="161"/>
      <c r="I4843" s="161"/>
      <c r="J4843" s="161"/>
      <c r="K4843" s="78"/>
      <c r="L4843" s="78"/>
      <c r="M4843" s="78"/>
      <c r="N4843" s="78"/>
      <c r="O4843" s="78"/>
      <c r="P4843" s="6"/>
      <c r="Q4843" s="6"/>
      <c r="R4843" s="6"/>
      <c r="S4843" s="6"/>
      <c r="T4843" s="6"/>
      <c r="U4843" s="6"/>
      <c r="V4843" s="6"/>
    </row>
    <row r="4844" spans="2:22" s="77" customFormat="1" x14ac:dyDescent="0.2">
      <c r="B4844" s="128"/>
      <c r="E4844" s="78"/>
      <c r="F4844" s="166"/>
      <c r="G4844" s="78"/>
      <c r="H4844" s="161"/>
      <c r="I4844" s="161"/>
      <c r="J4844" s="161"/>
      <c r="K4844" s="78"/>
      <c r="L4844" s="78"/>
      <c r="M4844" s="78"/>
      <c r="N4844" s="78"/>
      <c r="O4844" s="78"/>
      <c r="P4844" s="6"/>
      <c r="Q4844" s="6"/>
      <c r="R4844" s="6"/>
      <c r="S4844" s="6"/>
      <c r="T4844" s="6"/>
      <c r="U4844" s="6"/>
      <c r="V4844" s="6"/>
    </row>
    <row r="4845" spans="2:22" s="77" customFormat="1" x14ac:dyDescent="0.2">
      <c r="B4845" s="128"/>
      <c r="E4845" s="78"/>
      <c r="F4845" s="166"/>
      <c r="G4845" s="78"/>
      <c r="H4845" s="161"/>
      <c r="I4845" s="161"/>
      <c r="J4845" s="161"/>
      <c r="K4845" s="78"/>
      <c r="L4845" s="78"/>
      <c r="M4845" s="78"/>
      <c r="N4845" s="78"/>
      <c r="O4845" s="78"/>
      <c r="P4845" s="6"/>
      <c r="Q4845" s="6"/>
      <c r="R4845" s="6"/>
      <c r="S4845" s="6"/>
      <c r="T4845" s="6"/>
      <c r="U4845" s="6"/>
      <c r="V4845" s="6"/>
    </row>
    <row r="4846" spans="2:22" s="77" customFormat="1" x14ac:dyDescent="0.2">
      <c r="B4846" s="128"/>
      <c r="E4846" s="78"/>
      <c r="F4846" s="166"/>
      <c r="G4846" s="78"/>
      <c r="H4846" s="161"/>
      <c r="I4846" s="161"/>
      <c r="J4846" s="161"/>
      <c r="K4846" s="78"/>
      <c r="L4846" s="78"/>
      <c r="M4846" s="78"/>
      <c r="N4846" s="78"/>
      <c r="O4846" s="78"/>
      <c r="P4846" s="6"/>
      <c r="Q4846" s="6"/>
      <c r="R4846" s="6"/>
      <c r="S4846" s="6"/>
      <c r="T4846" s="6"/>
      <c r="U4846" s="6"/>
      <c r="V4846" s="6"/>
    </row>
    <row r="4847" spans="2:22" s="77" customFormat="1" x14ac:dyDescent="0.2">
      <c r="B4847" s="128"/>
      <c r="E4847" s="78"/>
      <c r="F4847" s="166"/>
      <c r="G4847" s="78"/>
      <c r="H4847" s="161"/>
      <c r="I4847" s="161"/>
      <c r="J4847" s="161"/>
      <c r="K4847" s="78"/>
      <c r="L4847" s="78"/>
      <c r="M4847" s="78"/>
      <c r="N4847" s="78"/>
      <c r="O4847" s="78"/>
      <c r="P4847" s="6"/>
      <c r="Q4847" s="6"/>
      <c r="R4847" s="6"/>
      <c r="S4847" s="6"/>
      <c r="T4847" s="6"/>
      <c r="U4847" s="6"/>
      <c r="V4847" s="6"/>
    </row>
    <row r="4848" spans="2:22" s="77" customFormat="1" x14ac:dyDescent="0.2">
      <c r="B4848" s="128"/>
      <c r="E4848" s="78"/>
      <c r="F4848" s="166"/>
      <c r="G4848" s="78"/>
      <c r="H4848" s="161"/>
      <c r="I4848" s="161"/>
      <c r="J4848" s="161"/>
      <c r="K4848" s="78"/>
      <c r="L4848" s="78"/>
      <c r="M4848" s="78"/>
      <c r="N4848" s="78"/>
      <c r="O4848" s="78"/>
      <c r="P4848" s="6"/>
      <c r="Q4848" s="6"/>
      <c r="R4848" s="6"/>
      <c r="S4848" s="6"/>
      <c r="T4848" s="6"/>
      <c r="U4848" s="6"/>
      <c r="V4848" s="6"/>
    </row>
    <row r="4849" spans="2:22" s="77" customFormat="1" x14ac:dyDescent="0.2">
      <c r="B4849" s="128"/>
      <c r="E4849" s="78"/>
      <c r="F4849" s="166"/>
      <c r="G4849" s="78"/>
      <c r="H4849" s="161"/>
      <c r="I4849" s="161"/>
      <c r="J4849" s="161"/>
      <c r="K4849" s="78"/>
      <c r="L4849" s="78"/>
      <c r="M4849" s="78"/>
      <c r="N4849" s="78"/>
      <c r="O4849" s="78"/>
      <c r="P4849" s="6"/>
      <c r="Q4849" s="6"/>
      <c r="R4849" s="6"/>
      <c r="S4849" s="6"/>
      <c r="T4849" s="6"/>
      <c r="U4849" s="6"/>
      <c r="V4849" s="6"/>
    </row>
    <row r="4850" spans="2:22" s="77" customFormat="1" x14ac:dyDescent="0.2">
      <c r="B4850" s="128"/>
      <c r="E4850" s="78"/>
      <c r="F4850" s="166"/>
      <c r="G4850" s="78"/>
      <c r="H4850" s="161"/>
      <c r="I4850" s="161"/>
      <c r="J4850" s="161"/>
      <c r="K4850" s="78"/>
      <c r="L4850" s="78"/>
      <c r="M4850" s="78"/>
      <c r="N4850" s="78"/>
      <c r="O4850" s="78"/>
      <c r="P4850" s="6"/>
      <c r="Q4850" s="6"/>
      <c r="R4850" s="6"/>
      <c r="S4850" s="6"/>
      <c r="T4850" s="6"/>
      <c r="U4850" s="6"/>
      <c r="V4850" s="6"/>
    </row>
    <row r="4851" spans="2:22" s="77" customFormat="1" x14ac:dyDescent="0.2">
      <c r="B4851" s="128"/>
      <c r="E4851" s="78"/>
      <c r="F4851" s="166"/>
      <c r="G4851" s="78"/>
      <c r="H4851" s="161"/>
      <c r="I4851" s="161"/>
      <c r="J4851" s="161"/>
      <c r="K4851" s="78"/>
      <c r="L4851" s="78"/>
      <c r="M4851" s="78"/>
      <c r="N4851" s="78"/>
      <c r="O4851" s="78"/>
      <c r="P4851" s="6"/>
      <c r="Q4851" s="6"/>
      <c r="R4851" s="6"/>
      <c r="S4851" s="6"/>
      <c r="T4851" s="6"/>
      <c r="U4851" s="6"/>
      <c r="V4851" s="6"/>
    </row>
    <row r="4852" spans="2:22" s="77" customFormat="1" x14ac:dyDescent="0.2">
      <c r="B4852" s="128"/>
      <c r="E4852" s="78"/>
      <c r="F4852" s="166"/>
      <c r="G4852" s="78"/>
      <c r="H4852" s="161"/>
      <c r="I4852" s="161"/>
      <c r="J4852" s="161"/>
      <c r="K4852" s="78"/>
      <c r="L4852" s="78"/>
      <c r="M4852" s="78"/>
      <c r="N4852" s="78"/>
      <c r="O4852" s="78"/>
      <c r="P4852" s="6"/>
      <c r="Q4852" s="6"/>
      <c r="R4852" s="6"/>
      <c r="S4852" s="6"/>
      <c r="T4852" s="6"/>
      <c r="U4852" s="6"/>
      <c r="V4852" s="6"/>
    </row>
    <row r="4853" spans="2:22" s="77" customFormat="1" x14ac:dyDescent="0.2">
      <c r="B4853" s="128"/>
      <c r="E4853" s="78"/>
      <c r="F4853" s="166"/>
      <c r="G4853" s="78"/>
      <c r="H4853" s="161"/>
      <c r="I4853" s="161"/>
      <c r="J4853" s="161"/>
      <c r="K4853" s="78"/>
      <c r="L4853" s="78"/>
      <c r="M4853" s="78"/>
      <c r="N4853" s="78"/>
      <c r="O4853" s="78"/>
      <c r="P4853" s="6"/>
      <c r="Q4853" s="6"/>
      <c r="R4853" s="6"/>
      <c r="S4853" s="6"/>
      <c r="T4853" s="6"/>
      <c r="U4853" s="6"/>
      <c r="V4853" s="6"/>
    </row>
    <row r="4854" spans="2:22" s="77" customFormat="1" x14ac:dyDescent="0.2">
      <c r="B4854" s="128"/>
      <c r="E4854" s="78"/>
      <c r="F4854" s="166"/>
      <c r="G4854" s="78"/>
      <c r="H4854" s="161"/>
      <c r="I4854" s="161"/>
      <c r="J4854" s="161"/>
      <c r="K4854" s="78"/>
      <c r="L4854" s="78"/>
      <c r="M4854" s="78"/>
      <c r="N4854" s="78"/>
      <c r="O4854" s="78"/>
      <c r="P4854" s="6"/>
      <c r="Q4854" s="6"/>
      <c r="R4854" s="6"/>
      <c r="S4854" s="6"/>
      <c r="T4854" s="6"/>
      <c r="U4854" s="6"/>
      <c r="V4854" s="6"/>
    </row>
    <row r="4855" spans="2:22" s="77" customFormat="1" x14ac:dyDescent="0.2">
      <c r="B4855" s="128"/>
      <c r="E4855" s="78"/>
      <c r="F4855" s="166"/>
      <c r="G4855" s="78"/>
      <c r="H4855" s="161"/>
      <c r="I4855" s="161"/>
      <c r="J4855" s="161"/>
      <c r="K4855" s="78"/>
      <c r="L4855" s="78"/>
      <c r="M4855" s="78"/>
      <c r="N4855" s="78"/>
      <c r="O4855" s="78"/>
      <c r="P4855" s="6"/>
      <c r="Q4855" s="6"/>
      <c r="R4855" s="6"/>
      <c r="S4855" s="6"/>
      <c r="T4855" s="6"/>
      <c r="U4855" s="6"/>
      <c r="V4855" s="6"/>
    </row>
    <row r="4856" spans="2:22" s="77" customFormat="1" x14ac:dyDescent="0.2">
      <c r="B4856" s="128"/>
      <c r="E4856" s="78"/>
      <c r="F4856" s="166"/>
      <c r="G4856" s="78"/>
      <c r="H4856" s="161"/>
      <c r="I4856" s="161"/>
      <c r="J4856" s="161"/>
      <c r="K4856" s="78"/>
      <c r="L4856" s="78"/>
      <c r="M4856" s="78"/>
      <c r="N4856" s="78"/>
      <c r="O4856" s="78"/>
      <c r="P4856" s="6"/>
      <c r="Q4856" s="6"/>
      <c r="R4856" s="6"/>
      <c r="S4856" s="6"/>
      <c r="T4856" s="6"/>
      <c r="U4856" s="6"/>
      <c r="V4856" s="6"/>
    </row>
    <row r="4857" spans="2:22" s="77" customFormat="1" x14ac:dyDescent="0.2">
      <c r="B4857" s="128"/>
      <c r="E4857" s="78"/>
      <c r="F4857" s="166"/>
      <c r="G4857" s="78"/>
      <c r="H4857" s="161"/>
      <c r="I4857" s="161"/>
      <c r="J4857" s="161"/>
      <c r="K4857" s="78"/>
      <c r="L4857" s="78"/>
      <c r="M4857" s="78"/>
      <c r="N4857" s="78"/>
      <c r="O4857" s="78"/>
      <c r="P4857" s="6"/>
      <c r="Q4857" s="6"/>
      <c r="R4857" s="6"/>
      <c r="S4857" s="6"/>
      <c r="T4857" s="6"/>
      <c r="U4857" s="6"/>
      <c r="V4857" s="6"/>
    </row>
    <row r="4858" spans="2:22" s="77" customFormat="1" x14ac:dyDescent="0.2">
      <c r="B4858" s="128"/>
      <c r="E4858" s="78"/>
      <c r="F4858" s="166"/>
      <c r="G4858" s="78"/>
      <c r="H4858" s="161"/>
      <c r="I4858" s="161"/>
      <c r="J4858" s="161"/>
      <c r="K4858" s="78"/>
      <c r="L4858" s="78"/>
      <c r="M4858" s="78"/>
      <c r="N4858" s="78"/>
      <c r="O4858" s="78"/>
      <c r="P4858" s="6"/>
      <c r="Q4858" s="6"/>
      <c r="R4858" s="6"/>
      <c r="S4858" s="6"/>
      <c r="T4858" s="6"/>
      <c r="U4858" s="6"/>
      <c r="V4858" s="6"/>
    </row>
    <row r="4859" spans="2:22" s="77" customFormat="1" x14ac:dyDescent="0.2">
      <c r="B4859" s="128"/>
      <c r="E4859" s="78"/>
      <c r="F4859" s="166"/>
      <c r="G4859" s="78"/>
      <c r="H4859" s="161"/>
      <c r="I4859" s="161"/>
      <c r="J4859" s="161"/>
      <c r="K4859" s="78"/>
      <c r="L4859" s="78"/>
      <c r="M4859" s="78"/>
      <c r="N4859" s="78"/>
      <c r="O4859" s="78"/>
      <c r="P4859" s="6"/>
      <c r="Q4859" s="6"/>
      <c r="R4859" s="6"/>
      <c r="S4859" s="6"/>
      <c r="T4859" s="6"/>
      <c r="U4859" s="6"/>
      <c r="V4859" s="6"/>
    </row>
    <row r="4860" spans="2:22" s="77" customFormat="1" x14ac:dyDescent="0.2">
      <c r="B4860" s="128"/>
      <c r="E4860" s="78"/>
      <c r="F4860" s="166"/>
      <c r="G4860" s="78"/>
      <c r="H4860" s="161"/>
      <c r="I4860" s="161"/>
      <c r="J4860" s="161"/>
      <c r="K4860" s="78"/>
      <c r="L4860" s="78"/>
      <c r="M4860" s="78"/>
      <c r="N4860" s="78"/>
      <c r="O4860" s="78"/>
      <c r="P4860" s="6"/>
      <c r="Q4860" s="6"/>
      <c r="R4860" s="6"/>
      <c r="S4860" s="6"/>
      <c r="T4860" s="6"/>
      <c r="U4860" s="6"/>
      <c r="V4860" s="6"/>
    </row>
    <row r="4861" spans="2:22" s="77" customFormat="1" x14ac:dyDescent="0.2">
      <c r="B4861" s="128"/>
      <c r="E4861" s="78"/>
      <c r="F4861" s="166"/>
      <c r="G4861" s="78"/>
      <c r="H4861" s="161"/>
      <c r="I4861" s="161"/>
      <c r="J4861" s="161"/>
      <c r="K4861" s="78"/>
      <c r="L4861" s="78"/>
      <c r="M4861" s="78"/>
      <c r="N4861" s="78"/>
      <c r="O4861" s="78"/>
      <c r="P4861" s="6"/>
      <c r="Q4861" s="6"/>
      <c r="R4861" s="6"/>
      <c r="S4861" s="6"/>
      <c r="T4861" s="6"/>
      <c r="U4861" s="6"/>
      <c r="V4861" s="6"/>
    </row>
    <row r="4862" spans="2:22" s="77" customFormat="1" x14ac:dyDescent="0.2">
      <c r="B4862" s="128"/>
      <c r="E4862" s="78"/>
      <c r="F4862" s="166"/>
      <c r="G4862" s="78"/>
      <c r="H4862" s="161"/>
      <c r="I4862" s="161"/>
      <c r="J4862" s="161"/>
      <c r="K4862" s="78"/>
      <c r="L4862" s="78"/>
      <c r="M4862" s="78"/>
      <c r="N4862" s="78"/>
      <c r="O4862" s="78"/>
      <c r="P4862" s="6"/>
      <c r="Q4862" s="6"/>
      <c r="R4862" s="6"/>
      <c r="S4862" s="6"/>
      <c r="T4862" s="6"/>
      <c r="U4862" s="6"/>
      <c r="V4862" s="6"/>
    </row>
    <row r="4863" spans="2:22" s="77" customFormat="1" x14ac:dyDescent="0.2">
      <c r="B4863" s="128"/>
      <c r="E4863" s="78"/>
      <c r="F4863" s="166"/>
      <c r="G4863" s="78"/>
      <c r="H4863" s="161"/>
      <c r="I4863" s="161"/>
      <c r="J4863" s="161"/>
      <c r="K4863" s="78"/>
      <c r="L4863" s="78"/>
      <c r="M4863" s="78"/>
      <c r="N4863" s="78"/>
      <c r="O4863" s="78"/>
      <c r="P4863" s="6"/>
      <c r="Q4863" s="6"/>
      <c r="R4863" s="6"/>
      <c r="S4863" s="6"/>
      <c r="T4863" s="6"/>
      <c r="U4863" s="6"/>
      <c r="V4863" s="6"/>
    </row>
    <row r="4864" spans="2:22" s="77" customFormat="1" x14ac:dyDescent="0.2">
      <c r="B4864" s="128"/>
      <c r="E4864" s="78"/>
      <c r="F4864" s="166"/>
      <c r="G4864" s="78"/>
      <c r="H4864" s="161"/>
      <c r="I4864" s="161"/>
      <c r="J4864" s="161"/>
      <c r="K4864" s="78"/>
      <c r="L4864" s="78"/>
      <c r="M4864" s="78"/>
      <c r="N4864" s="78"/>
      <c r="O4864" s="78"/>
      <c r="P4864" s="6"/>
      <c r="Q4864" s="6"/>
      <c r="R4864" s="6"/>
      <c r="S4864" s="6"/>
      <c r="T4864" s="6"/>
      <c r="U4864" s="6"/>
      <c r="V4864" s="6"/>
    </row>
    <row r="4865" spans="2:22" s="77" customFormat="1" x14ac:dyDescent="0.2">
      <c r="B4865" s="128"/>
      <c r="E4865" s="78"/>
      <c r="F4865" s="166"/>
      <c r="G4865" s="78"/>
      <c r="H4865" s="161"/>
      <c r="I4865" s="161"/>
      <c r="J4865" s="161"/>
      <c r="K4865" s="78"/>
      <c r="L4865" s="78"/>
      <c r="M4865" s="78"/>
      <c r="N4865" s="78"/>
      <c r="O4865" s="78"/>
      <c r="P4865" s="6"/>
      <c r="Q4865" s="6"/>
      <c r="R4865" s="6"/>
      <c r="S4865" s="6"/>
      <c r="T4865" s="6"/>
      <c r="U4865" s="6"/>
      <c r="V4865" s="6"/>
    </row>
    <row r="4866" spans="2:22" s="77" customFormat="1" x14ac:dyDescent="0.2">
      <c r="B4866" s="128"/>
      <c r="E4866" s="78"/>
      <c r="F4866" s="166"/>
      <c r="G4866" s="78"/>
      <c r="H4866" s="161"/>
      <c r="I4866" s="161"/>
      <c r="J4866" s="161"/>
      <c r="K4866" s="78"/>
      <c r="L4866" s="78"/>
      <c r="M4866" s="78"/>
      <c r="N4866" s="78"/>
      <c r="O4866" s="78"/>
      <c r="P4866" s="6"/>
      <c r="Q4866" s="6"/>
      <c r="R4866" s="6"/>
      <c r="S4866" s="6"/>
      <c r="T4866" s="6"/>
      <c r="U4866" s="6"/>
      <c r="V4866" s="6"/>
    </row>
    <row r="4867" spans="2:22" s="77" customFormat="1" x14ac:dyDescent="0.2">
      <c r="B4867" s="128"/>
      <c r="E4867" s="78"/>
      <c r="F4867" s="166"/>
      <c r="G4867" s="78"/>
      <c r="H4867" s="161"/>
      <c r="I4867" s="161"/>
      <c r="J4867" s="161"/>
      <c r="K4867" s="78"/>
      <c r="L4867" s="78"/>
      <c r="M4867" s="78"/>
      <c r="N4867" s="78"/>
      <c r="O4867" s="78"/>
      <c r="P4867" s="6"/>
      <c r="Q4867" s="6"/>
      <c r="R4867" s="6"/>
      <c r="S4867" s="6"/>
      <c r="T4867" s="6"/>
      <c r="U4867" s="6"/>
      <c r="V4867" s="6"/>
    </row>
    <row r="4868" spans="2:22" s="77" customFormat="1" x14ac:dyDescent="0.2">
      <c r="B4868" s="128"/>
      <c r="E4868" s="78"/>
      <c r="F4868" s="166"/>
      <c r="G4868" s="78"/>
      <c r="H4868" s="161"/>
      <c r="I4868" s="161"/>
      <c r="J4868" s="161"/>
      <c r="K4868" s="78"/>
      <c r="L4868" s="78"/>
      <c r="M4868" s="78"/>
      <c r="N4868" s="78"/>
      <c r="O4868" s="78"/>
      <c r="P4868" s="6"/>
      <c r="Q4868" s="6"/>
      <c r="R4868" s="6"/>
      <c r="S4868" s="6"/>
      <c r="T4868" s="6"/>
      <c r="U4868" s="6"/>
      <c r="V4868" s="6"/>
    </row>
    <row r="4869" spans="2:22" s="77" customFormat="1" x14ac:dyDescent="0.2">
      <c r="B4869" s="128"/>
      <c r="E4869" s="78"/>
      <c r="F4869" s="166"/>
      <c r="G4869" s="78"/>
      <c r="H4869" s="161"/>
      <c r="I4869" s="161"/>
      <c r="J4869" s="161"/>
      <c r="K4869" s="78"/>
      <c r="L4869" s="78"/>
      <c r="M4869" s="78"/>
      <c r="N4869" s="78"/>
      <c r="O4869" s="78"/>
      <c r="P4869" s="6"/>
      <c r="Q4869" s="6"/>
      <c r="R4869" s="6"/>
      <c r="S4869" s="6"/>
      <c r="T4869" s="6"/>
      <c r="U4869" s="6"/>
      <c r="V4869" s="6"/>
    </row>
    <row r="4870" spans="2:22" s="77" customFormat="1" x14ac:dyDescent="0.2">
      <c r="B4870" s="128"/>
      <c r="E4870" s="78"/>
      <c r="F4870" s="166"/>
      <c r="G4870" s="78"/>
      <c r="H4870" s="161"/>
      <c r="I4870" s="161"/>
      <c r="J4870" s="161"/>
      <c r="K4870" s="78"/>
      <c r="L4870" s="78"/>
      <c r="M4870" s="78"/>
      <c r="N4870" s="78"/>
      <c r="O4870" s="78"/>
      <c r="P4870" s="6"/>
      <c r="Q4870" s="6"/>
      <c r="R4870" s="6"/>
      <c r="S4870" s="6"/>
      <c r="T4870" s="6"/>
      <c r="U4870" s="6"/>
      <c r="V4870" s="6"/>
    </row>
    <row r="4871" spans="2:22" s="77" customFormat="1" x14ac:dyDescent="0.2">
      <c r="B4871" s="128"/>
      <c r="E4871" s="78"/>
      <c r="F4871" s="166"/>
      <c r="G4871" s="78"/>
      <c r="H4871" s="161"/>
      <c r="I4871" s="161"/>
      <c r="J4871" s="161"/>
      <c r="K4871" s="78"/>
      <c r="L4871" s="78"/>
      <c r="M4871" s="78"/>
      <c r="N4871" s="78"/>
      <c r="O4871" s="78"/>
      <c r="P4871" s="6"/>
      <c r="Q4871" s="6"/>
      <c r="R4871" s="6"/>
      <c r="S4871" s="6"/>
      <c r="T4871" s="6"/>
      <c r="U4871" s="6"/>
      <c r="V4871" s="6"/>
    </row>
    <row r="4872" spans="2:22" s="77" customFormat="1" x14ac:dyDescent="0.2">
      <c r="B4872" s="128"/>
      <c r="E4872" s="78"/>
      <c r="F4872" s="166"/>
      <c r="G4872" s="78"/>
      <c r="H4872" s="161"/>
      <c r="I4872" s="161"/>
      <c r="J4872" s="161"/>
      <c r="K4872" s="78"/>
      <c r="L4872" s="78"/>
      <c r="M4872" s="78"/>
      <c r="N4872" s="78"/>
      <c r="O4872" s="78"/>
      <c r="P4872" s="6"/>
      <c r="Q4872" s="6"/>
      <c r="R4872" s="6"/>
      <c r="S4872" s="6"/>
      <c r="T4872" s="6"/>
      <c r="U4872" s="6"/>
      <c r="V4872" s="6"/>
    </row>
    <row r="4873" spans="2:22" s="77" customFormat="1" x14ac:dyDescent="0.2">
      <c r="B4873" s="128"/>
      <c r="E4873" s="78"/>
      <c r="F4873" s="166"/>
      <c r="G4873" s="78"/>
      <c r="H4873" s="161"/>
      <c r="I4873" s="161"/>
      <c r="J4873" s="161"/>
      <c r="K4873" s="78"/>
      <c r="L4873" s="78"/>
      <c r="M4873" s="78"/>
      <c r="N4873" s="78"/>
      <c r="O4873" s="78"/>
      <c r="P4873" s="6"/>
      <c r="Q4873" s="6"/>
      <c r="R4873" s="6"/>
      <c r="S4873" s="6"/>
      <c r="T4873" s="6"/>
      <c r="U4873" s="6"/>
      <c r="V4873" s="6"/>
    </row>
    <row r="4874" spans="2:22" s="77" customFormat="1" x14ac:dyDescent="0.2">
      <c r="B4874" s="128"/>
      <c r="E4874" s="78"/>
      <c r="F4874" s="166"/>
      <c r="G4874" s="78"/>
      <c r="H4874" s="161"/>
      <c r="I4874" s="161"/>
      <c r="J4874" s="161"/>
      <c r="K4874" s="78"/>
      <c r="L4874" s="78"/>
      <c r="M4874" s="78"/>
      <c r="N4874" s="78"/>
      <c r="O4874" s="78"/>
      <c r="P4874" s="6"/>
      <c r="Q4874" s="6"/>
      <c r="R4874" s="6"/>
      <c r="S4874" s="6"/>
      <c r="T4874" s="6"/>
      <c r="U4874" s="6"/>
      <c r="V4874" s="6"/>
    </row>
    <row r="4875" spans="2:22" s="77" customFormat="1" x14ac:dyDescent="0.2">
      <c r="B4875" s="128"/>
      <c r="E4875" s="78"/>
      <c r="F4875" s="166"/>
      <c r="G4875" s="78"/>
      <c r="H4875" s="161"/>
      <c r="I4875" s="161"/>
      <c r="J4875" s="161"/>
      <c r="K4875" s="78"/>
      <c r="L4875" s="78"/>
      <c r="M4875" s="78"/>
      <c r="N4875" s="78"/>
      <c r="O4875" s="78"/>
      <c r="P4875" s="6"/>
      <c r="Q4875" s="6"/>
      <c r="R4875" s="6"/>
      <c r="S4875" s="6"/>
      <c r="T4875" s="6"/>
      <c r="U4875" s="6"/>
      <c r="V4875" s="6"/>
    </row>
    <row r="4876" spans="2:22" s="77" customFormat="1" x14ac:dyDescent="0.2">
      <c r="B4876" s="128"/>
      <c r="E4876" s="78"/>
      <c r="F4876" s="166"/>
      <c r="G4876" s="78"/>
      <c r="H4876" s="161"/>
      <c r="I4876" s="161"/>
      <c r="J4876" s="161"/>
      <c r="K4876" s="78"/>
      <c r="L4876" s="78"/>
      <c r="M4876" s="78"/>
      <c r="N4876" s="78"/>
      <c r="O4876" s="78"/>
      <c r="P4876" s="6"/>
      <c r="Q4876" s="6"/>
      <c r="R4876" s="6"/>
      <c r="S4876" s="6"/>
      <c r="T4876" s="6"/>
      <c r="U4876" s="6"/>
      <c r="V4876" s="6"/>
    </row>
    <row r="4877" spans="2:22" s="77" customFormat="1" x14ac:dyDescent="0.2">
      <c r="B4877" s="128"/>
      <c r="E4877" s="78"/>
      <c r="F4877" s="166"/>
      <c r="G4877" s="78"/>
      <c r="H4877" s="161"/>
      <c r="I4877" s="161"/>
      <c r="J4877" s="161"/>
      <c r="K4877" s="78"/>
      <c r="L4877" s="78"/>
      <c r="M4877" s="78"/>
      <c r="N4877" s="78"/>
      <c r="O4877" s="78"/>
      <c r="P4877" s="6"/>
      <c r="Q4877" s="6"/>
      <c r="R4877" s="6"/>
      <c r="S4877" s="6"/>
      <c r="T4877" s="6"/>
      <c r="U4877" s="6"/>
      <c r="V4877" s="6"/>
    </row>
    <row r="4878" spans="2:22" s="77" customFormat="1" x14ac:dyDescent="0.2">
      <c r="B4878" s="128"/>
      <c r="E4878" s="78"/>
      <c r="F4878" s="166"/>
      <c r="G4878" s="78"/>
      <c r="H4878" s="161"/>
      <c r="I4878" s="161"/>
      <c r="J4878" s="161"/>
      <c r="K4878" s="78"/>
      <c r="L4878" s="78"/>
      <c r="M4878" s="78"/>
      <c r="N4878" s="78"/>
      <c r="O4878" s="78"/>
      <c r="P4878" s="6"/>
      <c r="Q4878" s="6"/>
      <c r="R4878" s="6"/>
      <c r="S4878" s="6"/>
      <c r="T4878" s="6"/>
      <c r="U4878" s="6"/>
      <c r="V4878" s="6"/>
    </row>
    <row r="4879" spans="2:22" s="77" customFormat="1" x14ac:dyDescent="0.2">
      <c r="B4879" s="128"/>
      <c r="E4879" s="78"/>
      <c r="F4879" s="166"/>
      <c r="G4879" s="78"/>
      <c r="H4879" s="161"/>
      <c r="I4879" s="161"/>
      <c r="J4879" s="161"/>
      <c r="K4879" s="78"/>
      <c r="L4879" s="78"/>
      <c r="M4879" s="78"/>
      <c r="N4879" s="78"/>
      <c r="O4879" s="78"/>
      <c r="P4879" s="6"/>
      <c r="Q4879" s="6"/>
      <c r="R4879" s="6"/>
      <c r="S4879" s="6"/>
      <c r="T4879" s="6"/>
      <c r="U4879" s="6"/>
      <c r="V4879" s="6"/>
    </row>
    <row r="4880" spans="2:22" s="77" customFormat="1" x14ac:dyDescent="0.2">
      <c r="B4880" s="128"/>
      <c r="E4880" s="78"/>
      <c r="F4880" s="166"/>
      <c r="G4880" s="78"/>
      <c r="H4880" s="161"/>
      <c r="I4880" s="161"/>
      <c r="J4880" s="161"/>
      <c r="K4880" s="78"/>
      <c r="L4880" s="78"/>
      <c r="M4880" s="78"/>
      <c r="N4880" s="78"/>
      <c r="O4880" s="78"/>
      <c r="P4880" s="6"/>
      <c r="Q4880" s="6"/>
      <c r="R4880" s="6"/>
      <c r="S4880" s="6"/>
      <c r="T4880" s="6"/>
      <c r="U4880" s="6"/>
      <c r="V4880" s="6"/>
    </row>
    <row r="4881" spans="2:22" s="77" customFormat="1" x14ac:dyDescent="0.2">
      <c r="B4881" s="128"/>
      <c r="E4881" s="78"/>
      <c r="F4881" s="166"/>
      <c r="G4881" s="78"/>
      <c r="H4881" s="161"/>
      <c r="I4881" s="161"/>
      <c r="J4881" s="161"/>
      <c r="K4881" s="78"/>
      <c r="L4881" s="78"/>
      <c r="M4881" s="78"/>
      <c r="N4881" s="78"/>
      <c r="O4881" s="78"/>
      <c r="P4881" s="6"/>
      <c r="Q4881" s="6"/>
      <c r="R4881" s="6"/>
      <c r="S4881" s="6"/>
      <c r="T4881" s="6"/>
      <c r="U4881" s="6"/>
      <c r="V4881" s="6"/>
    </row>
    <row r="4882" spans="2:22" s="77" customFormat="1" x14ac:dyDescent="0.2">
      <c r="B4882" s="128"/>
      <c r="E4882" s="78"/>
      <c r="F4882" s="166"/>
      <c r="G4882" s="78"/>
      <c r="H4882" s="161"/>
      <c r="I4882" s="161"/>
      <c r="J4882" s="161"/>
      <c r="K4882" s="78"/>
      <c r="L4882" s="78"/>
      <c r="M4882" s="78"/>
      <c r="N4882" s="78"/>
      <c r="O4882" s="78"/>
      <c r="P4882" s="6"/>
      <c r="Q4882" s="6"/>
      <c r="R4882" s="6"/>
      <c r="S4882" s="6"/>
      <c r="T4882" s="6"/>
      <c r="U4882" s="6"/>
      <c r="V4882" s="6"/>
    </row>
    <row r="4883" spans="2:22" s="77" customFormat="1" x14ac:dyDescent="0.2">
      <c r="B4883" s="128"/>
      <c r="E4883" s="78"/>
      <c r="F4883" s="166"/>
      <c r="G4883" s="78"/>
      <c r="H4883" s="161"/>
      <c r="I4883" s="161"/>
      <c r="J4883" s="161"/>
      <c r="K4883" s="78"/>
      <c r="L4883" s="78"/>
      <c r="M4883" s="78"/>
      <c r="N4883" s="78"/>
      <c r="O4883" s="78"/>
      <c r="P4883" s="6"/>
      <c r="Q4883" s="6"/>
      <c r="R4883" s="6"/>
      <c r="S4883" s="6"/>
      <c r="T4883" s="6"/>
      <c r="U4883" s="6"/>
      <c r="V4883" s="6"/>
    </row>
    <row r="4884" spans="2:22" s="77" customFormat="1" x14ac:dyDescent="0.2">
      <c r="B4884" s="128"/>
      <c r="E4884" s="78"/>
      <c r="F4884" s="166"/>
      <c r="G4884" s="78"/>
      <c r="H4884" s="161"/>
      <c r="I4884" s="161"/>
      <c r="J4884" s="161"/>
      <c r="K4884" s="78"/>
      <c r="L4884" s="78"/>
      <c r="M4884" s="78"/>
      <c r="N4884" s="78"/>
      <c r="O4884" s="78"/>
      <c r="P4884" s="6"/>
      <c r="Q4884" s="6"/>
      <c r="R4884" s="6"/>
      <c r="S4884" s="6"/>
      <c r="T4884" s="6"/>
      <c r="U4884" s="6"/>
      <c r="V4884" s="6"/>
    </row>
    <row r="4885" spans="2:22" s="77" customFormat="1" x14ac:dyDescent="0.2">
      <c r="B4885" s="128"/>
      <c r="E4885" s="78"/>
      <c r="F4885" s="166"/>
      <c r="G4885" s="78"/>
      <c r="H4885" s="161"/>
      <c r="I4885" s="161"/>
      <c r="J4885" s="161"/>
      <c r="K4885" s="78"/>
      <c r="L4885" s="78"/>
      <c r="M4885" s="78"/>
      <c r="N4885" s="78"/>
      <c r="O4885" s="78"/>
      <c r="P4885" s="6"/>
      <c r="Q4885" s="6"/>
      <c r="R4885" s="6"/>
      <c r="S4885" s="6"/>
      <c r="T4885" s="6"/>
      <c r="U4885" s="6"/>
      <c r="V4885" s="6"/>
    </row>
    <row r="4886" spans="2:22" s="77" customFormat="1" x14ac:dyDescent="0.2">
      <c r="B4886" s="128"/>
      <c r="E4886" s="78"/>
      <c r="F4886" s="166"/>
      <c r="G4886" s="78"/>
      <c r="H4886" s="161"/>
      <c r="I4886" s="161"/>
      <c r="J4886" s="161"/>
      <c r="K4886" s="78"/>
      <c r="L4886" s="78"/>
      <c r="M4886" s="78"/>
      <c r="N4886" s="78"/>
      <c r="O4886" s="78"/>
      <c r="P4886" s="6"/>
      <c r="Q4886" s="6"/>
      <c r="R4886" s="6"/>
      <c r="S4886" s="6"/>
      <c r="T4886" s="6"/>
      <c r="U4886" s="6"/>
      <c r="V4886" s="6"/>
    </row>
    <row r="4887" spans="2:22" s="77" customFormat="1" x14ac:dyDescent="0.2">
      <c r="B4887" s="128"/>
      <c r="E4887" s="78"/>
      <c r="F4887" s="166"/>
      <c r="G4887" s="78"/>
      <c r="H4887" s="161"/>
      <c r="I4887" s="161"/>
      <c r="J4887" s="161"/>
      <c r="K4887" s="78"/>
      <c r="L4887" s="78"/>
      <c r="M4887" s="78"/>
      <c r="N4887" s="78"/>
      <c r="O4887" s="78"/>
      <c r="P4887" s="6"/>
      <c r="Q4887" s="6"/>
      <c r="R4887" s="6"/>
      <c r="S4887" s="6"/>
      <c r="T4887" s="6"/>
      <c r="U4887" s="6"/>
      <c r="V4887" s="6"/>
    </row>
    <row r="4888" spans="2:22" s="77" customFormat="1" x14ac:dyDescent="0.2">
      <c r="B4888" s="128"/>
      <c r="E4888" s="78"/>
      <c r="F4888" s="166"/>
      <c r="G4888" s="78"/>
      <c r="H4888" s="161"/>
      <c r="I4888" s="161"/>
      <c r="J4888" s="161"/>
      <c r="K4888" s="78"/>
      <c r="L4888" s="78"/>
      <c r="M4888" s="78"/>
      <c r="N4888" s="78"/>
      <c r="O4888" s="78"/>
      <c r="P4888" s="6"/>
      <c r="Q4888" s="6"/>
      <c r="R4888" s="6"/>
      <c r="S4888" s="6"/>
      <c r="T4888" s="6"/>
      <c r="U4888" s="6"/>
      <c r="V4888" s="6"/>
    </row>
    <row r="4889" spans="2:22" s="77" customFormat="1" x14ac:dyDescent="0.2">
      <c r="B4889" s="128"/>
      <c r="E4889" s="78"/>
      <c r="F4889" s="166"/>
      <c r="G4889" s="78"/>
      <c r="H4889" s="161"/>
      <c r="I4889" s="161"/>
      <c r="J4889" s="161"/>
      <c r="K4889" s="78"/>
      <c r="L4889" s="78"/>
      <c r="M4889" s="78"/>
      <c r="N4889" s="78"/>
      <c r="O4889" s="78"/>
      <c r="P4889" s="6"/>
      <c r="Q4889" s="6"/>
      <c r="R4889" s="6"/>
      <c r="S4889" s="6"/>
      <c r="T4889" s="6"/>
      <c r="U4889" s="6"/>
      <c r="V4889" s="6"/>
    </row>
    <row r="4890" spans="2:22" s="77" customFormat="1" x14ac:dyDescent="0.2">
      <c r="B4890" s="128"/>
      <c r="E4890" s="78"/>
      <c r="F4890" s="166"/>
      <c r="G4890" s="78"/>
      <c r="H4890" s="161"/>
      <c r="I4890" s="161"/>
      <c r="J4890" s="161"/>
      <c r="K4890" s="78"/>
      <c r="L4890" s="78"/>
      <c r="M4890" s="78"/>
      <c r="N4890" s="78"/>
      <c r="O4890" s="78"/>
      <c r="P4890" s="6"/>
      <c r="Q4890" s="6"/>
      <c r="R4890" s="6"/>
      <c r="S4890" s="6"/>
      <c r="T4890" s="6"/>
      <c r="U4890" s="6"/>
      <c r="V4890" s="6"/>
    </row>
    <row r="4891" spans="2:22" s="77" customFormat="1" x14ac:dyDescent="0.2">
      <c r="B4891" s="128"/>
      <c r="E4891" s="78"/>
      <c r="F4891" s="166"/>
      <c r="G4891" s="78"/>
      <c r="H4891" s="161"/>
      <c r="I4891" s="161"/>
      <c r="J4891" s="161"/>
      <c r="K4891" s="78"/>
      <c r="L4891" s="78"/>
      <c r="M4891" s="78"/>
      <c r="N4891" s="78"/>
      <c r="O4891" s="78"/>
      <c r="P4891" s="6"/>
      <c r="Q4891" s="6"/>
      <c r="R4891" s="6"/>
      <c r="S4891" s="6"/>
      <c r="T4891" s="6"/>
      <c r="U4891" s="6"/>
      <c r="V4891" s="6"/>
    </row>
    <row r="4892" spans="2:22" s="77" customFormat="1" x14ac:dyDescent="0.2">
      <c r="B4892" s="128"/>
      <c r="E4892" s="78"/>
      <c r="F4892" s="166"/>
      <c r="G4892" s="78"/>
      <c r="H4892" s="161"/>
      <c r="I4892" s="161"/>
      <c r="J4892" s="161"/>
      <c r="K4892" s="78"/>
      <c r="L4892" s="78"/>
      <c r="M4892" s="78"/>
      <c r="N4892" s="78"/>
      <c r="O4892" s="78"/>
      <c r="P4892" s="6"/>
      <c r="Q4892" s="6"/>
      <c r="R4892" s="6"/>
      <c r="S4892" s="6"/>
      <c r="T4892" s="6"/>
      <c r="U4892" s="6"/>
      <c r="V4892" s="6"/>
    </row>
    <row r="4893" spans="2:22" s="77" customFormat="1" x14ac:dyDescent="0.2">
      <c r="B4893" s="128"/>
      <c r="E4893" s="78"/>
      <c r="F4893" s="166"/>
      <c r="G4893" s="78"/>
      <c r="H4893" s="161"/>
      <c r="I4893" s="161"/>
      <c r="J4893" s="161"/>
      <c r="K4893" s="78"/>
      <c r="L4893" s="78"/>
      <c r="M4893" s="78"/>
      <c r="N4893" s="78"/>
      <c r="O4893" s="78"/>
      <c r="P4893" s="6"/>
      <c r="Q4893" s="6"/>
      <c r="R4893" s="6"/>
      <c r="S4893" s="6"/>
      <c r="T4893" s="6"/>
      <c r="U4893" s="6"/>
      <c r="V4893" s="6"/>
    </row>
    <row r="4894" spans="2:22" s="77" customFormat="1" x14ac:dyDescent="0.2">
      <c r="B4894" s="128"/>
      <c r="E4894" s="78"/>
      <c r="F4894" s="166"/>
      <c r="G4894" s="78"/>
      <c r="H4894" s="161"/>
      <c r="I4894" s="161"/>
      <c r="J4894" s="161"/>
      <c r="K4894" s="78"/>
      <c r="L4894" s="78"/>
      <c r="M4894" s="78"/>
      <c r="N4894" s="78"/>
      <c r="O4894" s="78"/>
      <c r="P4894" s="6"/>
      <c r="Q4894" s="6"/>
      <c r="R4894" s="6"/>
      <c r="S4894" s="6"/>
      <c r="T4894" s="6"/>
      <c r="U4894" s="6"/>
      <c r="V4894" s="6"/>
    </row>
    <row r="4895" spans="2:22" s="77" customFormat="1" x14ac:dyDescent="0.2">
      <c r="B4895" s="128"/>
      <c r="E4895" s="78"/>
      <c r="F4895" s="166"/>
      <c r="G4895" s="78"/>
      <c r="H4895" s="161"/>
      <c r="I4895" s="161"/>
      <c r="J4895" s="161"/>
      <c r="K4895" s="78"/>
      <c r="L4895" s="78"/>
      <c r="M4895" s="78"/>
      <c r="N4895" s="78"/>
      <c r="O4895" s="78"/>
      <c r="P4895" s="6"/>
      <c r="Q4895" s="6"/>
      <c r="R4895" s="6"/>
      <c r="S4895" s="6"/>
      <c r="T4895" s="6"/>
      <c r="U4895" s="6"/>
      <c r="V4895" s="6"/>
    </row>
    <row r="4896" spans="2:22" s="77" customFormat="1" x14ac:dyDescent="0.2">
      <c r="B4896" s="128"/>
      <c r="E4896" s="78"/>
      <c r="F4896" s="166"/>
      <c r="G4896" s="78"/>
      <c r="H4896" s="161"/>
      <c r="I4896" s="161"/>
      <c r="J4896" s="161"/>
      <c r="K4896" s="78"/>
      <c r="L4896" s="78"/>
      <c r="M4896" s="78"/>
      <c r="N4896" s="78"/>
      <c r="O4896" s="78"/>
      <c r="P4896" s="6"/>
      <c r="Q4896" s="6"/>
      <c r="R4896" s="6"/>
      <c r="S4896" s="6"/>
      <c r="T4896" s="6"/>
      <c r="U4896" s="6"/>
      <c r="V4896" s="6"/>
    </row>
    <row r="4897" spans="2:22" s="77" customFormat="1" x14ac:dyDescent="0.2">
      <c r="B4897" s="128"/>
      <c r="E4897" s="78"/>
      <c r="F4897" s="166"/>
      <c r="G4897" s="78"/>
      <c r="H4897" s="161"/>
      <c r="I4897" s="161"/>
      <c r="J4897" s="161"/>
      <c r="K4897" s="78"/>
      <c r="L4897" s="78"/>
      <c r="M4897" s="78"/>
      <c r="N4897" s="78"/>
      <c r="O4897" s="78"/>
      <c r="P4897" s="6"/>
      <c r="Q4897" s="6"/>
      <c r="R4897" s="6"/>
      <c r="S4897" s="6"/>
      <c r="T4897" s="6"/>
      <c r="U4897" s="6"/>
      <c r="V4897" s="6"/>
    </row>
    <row r="4898" spans="2:22" s="77" customFormat="1" x14ac:dyDescent="0.2">
      <c r="B4898" s="128"/>
      <c r="E4898" s="78"/>
      <c r="F4898" s="166"/>
      <c r="G4898" s="78"/>
      <c r="H4898" s="161"/>
      <c r="I4898" s="161"/>
      <c r="J4898" s="161"/>
      <c r="K4898" s="78"/>
      <c r="L4898" s="78"/>
      <c r="M4898" s="78"/>
      <c r="N4898" s="78"/>
      <c r="O4898" s="78"/>
      <c r="P4898" s="6"/>
      <c r="Q4898" s="6"/>
      <c r="R4898" s="6"/>
      <c r="S4898" s="6"/>
      <c r="T4898" s="6"/>
      <c r="U4898" s="6"/>
      <c r="V4898" s="6"/>
    </row>
    <row r="4899" spans="2:22" s="77" customFormat="1" x14ac:dyDescent="0.2">
      <c r="B4899" s="128"/>
      <c r="E4899" s="78"/>
      <c r="F4899" s="166"/>
      <c r="G4899" s="78"/>
      <c r="H4899" s="161"/>
      <c r="I4899" s="161"/>
      <c r="J4899" s="161"/>
      <c r="K4899" s="78"/>
      <c r="L4899" s="78"/>
      <c r="M4899" s="78"/>
      <c r="N4899" s="78"/>
      <c r="O4899" s="78"/>
      <c r="P4899" s="6"/>
      <c r="Q4899" s="6"/>
      <c r="R4899" s="6"/>
      <c r="S4899" s="6"/>
      <c r="T4899" s="6"/>
      <c r="U4899" s="6"/>
      <c r="V4899" s="6"/>
    </row>
    <row r="4900" spans="2:22" s="77" customFormat="1" x14ac:dyDescent="0.2">
      <c r="B4900" s="128"/>
      <c r="E4900" s="78"/>
      <c r="F4900" s="166"/>
      <c r="G4900" s="78"/>
      <c r="H4900" s="161"/>
      <c r="I4900" s="161"/>
      <c r="J4900" s="161"/>
      <c r="K4900" s="78"/>
      <c r="L4900" s="78"/>
      <c r="M4900" s="78"/>
      <c r="N4900" s="78"/>
      <c r="O4900" s="78"/>
      <c r="P4900" s="6"/>
      <c r="Q4900" s="6"/>
      <c r="R4900" s="6"/>
      <c r="S4900" s="6"/>
      <c r="T4900" s="6"/>
      <c r="U4900" s="6"/>
      <c r="V4900" s="6"/>
    </row>
    <row r="4901" spans="2:22" s="77" customFormat="1" x14ac:dyDescent="0.2">
      <c r="B4901" s="128"/>
      <c r="E4901" s="78"/>
      <c r="F4901" s="166"/>
      <c r="G4901" s="78"/>
      <c r="H4901" s="161"/>
      <c r="I4901" s="161"/>
      <c r="J4901" s="161"/>
      <c r="K4901" s="78"/>
      <c r="L4901" s="78"/>
      <c r="M4901" s="78"/>
      <c r="N4901" s="78"/>
      <c r="O4901" s="78"/>
      <c r="P4901" s="6"/>
      <c r="Q4901" s="6"/>
      <c r="R4901" s="6"/>
      <c r="S4901" s="6"/>
      <c r="T4901" s="6"/>
      <c r="U4901" s="6"/>
      <c r="V4901" s="6"/>
    </row>
    <row r="4902" spans="2:22" s="77" customFormat="1" x14ac:dyDescent="0.2">
      <c r="B4902" s="128"/>
      <c r="E4902" s="78"/>
      <c r="F4902" s="166"/>
      <c r="G4902" s="78"/>
      <c r="H4902" s="161"/>
      <c r="I4902" s="161"/>
      <c r="J4902" s="161"/>
      <c r="K4902" s="78"/>
      <c r="L4902" s="78"/>
      <c r="M4902" s="78"/>
      <c r="N4902" s="78"/>
      <c r="O4902" s="78"/>
      <c r="P4902" s="6"/>
      <c r="Q4902" s="6"/>
      <c r="R4902" s="6"/>
      <c r="S4902" s="6"/>
      <c r="T4902" s="6"/>
      <c r="U4902" s="6"/>
      <c r="V4902" s="6"/>
    </row>
    <row r="4903" spans="2:22" s="77" customFormat="1" x14ac:dyDescent="0.2">
      <c r="B4903" s="128"/>
      <c r="E4903" s="78"/>
      <c r="F4903" s="166"/>
      <c r="G4903" s="78"/>
      <c r="H4903" s="161"/>
      <c r="I4903" s="161"/>
      <c r="J4903" s="161"/>
      <c r="K4903" s="78"/>
      <c r="L4903" s="78"/>
      <c r="M4903" s="78"/>
      <c r="N4903" s="78"/>
      <c r="O4903" s="78"/>
      <c r="P4903" s="6"/>
      <c r="Q4903" s="6"/>
      <c r="R4903" s="6"/>
      <c r="S4903" s="6"/>
      <c r="T4903" s="6"/>
      <c r="U4903" s="6"/>
      <c r="V4903" s="6"/>
    </row>
    <row r="4904" spans="2:22" s="77" customFormat="1" x14ac:dyDescent="0.2">
      <c r="B4904" s="128"/>
      <c r="E4904" s="78"/>
      <c r="F4904" s="166"/>
      <c r="G4904" s="78"/>
      <c r="H4904" s="161"/>
      <c r="I4904" s="161"/>
      <c r="J4904" s="161"/>
      <c r="K4904" s="78"/>
      <c r="L4904" s="78"/>
      <c r="M4904" s="78"/>
      <c r="N4904" s="78"/>
      <c r="O4904" s="78"/>
      <c r="P4904" s="6"/>
      <c r="Q4904" s="6"/>
      <c r="R4904" s="6"/>
      <c r="S4904" s="6"/>
      <c r="T4904" s="6"/>
      <c r="U4904" s="6"/>
      <c r="V4904" s="6"/>
    </row>
    <row r="4905" spans="2:22" s="77" customFormat="1" x14ac:dyDescent="0.2">
      <c r="B4905" s="128"/>
      <c r="E4905" s="78"/>
      <c r="F4905" s="166"/>
      <c r="G4905" s="78"/>
      <c r="H4905" s="161"/>
      <c r="I4905" s="161"/>
      <c r="J4905" s="161"/>
      <c r="K4905" s="78"/>
      <c r="L4905" s="78"/>
      <c r="M4905" s="78"/>
      <c r="N4905" s="78"/>
      <c r="O4905" s="78"/>
      <c r="P4905" s="6"/>
      <c r="Q4905" s="6"/>
      <c r="R4905" s="6"/>
      <c r="S4905" s="6"/>
      <c r="T4905" s="6"/>
      <c r="U4905" s="6"/>
      <c r="V4905" s="6"/>
    </row>
    <row r="4906" spans="2:22" s="77" customFormat="1" x14ac:dyDescent="0.2">
      <c r="B4906" s="128"/>
      <c r="E4906" s="78"/>
      <c r="F4906" s="166"/>
      <c r="G4906" s="78"/>
      <c r="H4906" s="161"/>
      <c r="I4906" s="161"/>
      <c r="J4906" s="161"/>
      <c r="K4906" s="78"/>
      <c r="L4906" s="78"/>
      <c r="M4906" s="78"/>
      <c r="N4906" s="78"/>
      <c r="O4906" s="78"/>
      <c r="P4906" s="6"/>
      <c r="Q4906" s="6"/>
      <c r="R4906" s="6"/>
      <c r="S4906" s="6"/>
      <c r="T4906" s="6"/>
      <c r="U4906" s="6"/>
      <c r="V4906" s="6"/>
    </row>
    <row r="4907" spans="2:22" s="77" customFormat="1" x14ac:dyDescent="0.2">
      <c r="B4907" s="128"/>
      <c r="E4907" s="78"/>
      <c r="F4907" s="166"/>
      <c r="G4907" s="78"/>
      <c r="H4907" s="161"/>
      <c r="I4907" s="161"/>
      <c r="J4907" s="161"/>
      <c r="K4907" s="78"/>
      <c r="L4907" s="78"/>
      <c r="M4907" s="78"/>
      <c r="N4907" s="78"/>
      <c r="O4907" s="78"/>
      <c r="P4907" s="6"/>
      <c r="Q4907" s="6"/>
      <c r="R4907" s="6"/>
      <c r="S4907" s="6"/>
      <c r="T4907" s="6"/>
      <c r="U4907" s="6"/>
      <c r="V4907" s="6"/>
    </row>
    <row r="4908" spans="2:22" s="77" customFormat="1" x14ac:dyDescent="0.2">
      <c r="B4908" s="128"/>
      <c r="E4908" s="78"/>
      <c r="F4908" s="166"/>
      <c r="G4908" s="78"/>
      <c r="H4908" s="161"/>
      <c r="I4908" s="161"/>
      <c r="J4908" s="161"/>
      <c r="K4908" s="78"/>
      <c r="L4908" s="78"/>
      <c r="M4908" s="78"/>
      <c r="N4908" s="78"/>
      <c r="O4908" s="78"/>
      <c r="P4908" s="6"/>
      <c r="Q4908" s="6"/>
      <c r="R4908" s="6"/>
      <c r="S4908" s="6"/>
      <c r="T4908" s="6"/>
      <c r="U4908" s="6"/>
      <c r="V4908" s="6"/>
    </row>
    <row r="4909" spans="2:22" s="77" customFormat="1" x14ac:dyDescent="0.2">
      <c r="B4909" s="128"/>
      <c r="E4909" s="78"/>
      <c r="F4909" s="166"/>
      <c r="G4909" s="78"/>
      <c r="H4909" s="161"/>
      <c r="I4909" s="161"/>
      <c r="J4909" s="161"/>
      <c r="K4909" s="78"/>
      <c r="L4909" s="78"/>
      <c r="M4909" s="78"/>
      <c r="N4909" s="78"/>
      <c r="O4909" s="78"/>
      <c r="P4909" s="6"/>
      <c r="Q4909" s="6"/>
      <c r="R4909" s="6"/>
      <c r="S4909" s="6"/>
      <c r="T4909" s="6"/>
      <c r="U4909" s="6"/>
      <c r="V4909" s="6"/>
    </row>
    <row r="4910" spans="2:22" s="77" customFormat="1" x14ac:dyDescent="0.2">
      <c r="B4910" s="128"/>
      <c r="E4910" s="78"/>
      <c r="F4910" s="166"/>
      <c r="G4910" s="78"/>
      <c r="H4910" s="161"/>
      <c r="I4910" s="161"/>
      <c r="J4910" s="161"/>
      <c r="K4910" s="78"/>
      <c r="L4910" s="78"/>
      <c r="M4910" s="78"/>
      <c r="N4910" s="78"/>
      <c r="O4910" s="78"/>
      <c r="P4910" s="6"/>
      <c r="Q4910" s="6"/>
      <c r="R4910" s="6"/>
      <c r="S4910" s="6"/>
      <c r="T4910" s="6"/>
      <c r="U4910" s="6"/>
      <c r="V4910" s="6"/>
    </row>
    <row r="4911" spans="2:22" s="77" customFormat="1" x14ac:dyDescent="0.2">
      <c r="B4911" s="128"/>
      <c r="E4911" s="78"/>
      <c r="F4911" s="166"/>
      <c r="G4911" s="78"/>
      <c r="H4911" s="161"/>
      <c r="I4911" s="161"/>
      <c r="J4911" s="161"/>
      <c r="K4911" s="78"/>
      <c r="L4911" s="78"/>
      <c r="M4911" s="78"/>
      <c r="N4911" s="78"/>
      <c r="O4911" s="78"/>
      <c r="P4911" s="6"/>
      <c r="Q4911" s="6"/>
      <c r="R4911" s="6"/>
      <c r="S4911" s="6"/>
      <c r="T4911" s="6"/>
      <c r="U4911" s="6"/>
      <c r="V4911" s="6"/>
    </row>
    <row r="4912" spans="2:22" s="77" customFormat="1" x14ac:dyDescent="0.2">
      <c r="B4912" s="128"/>
      <c r="E4912" s="78"/>
      <c r="F4912" s="166"/>
      <c r="G4912" s="78"/>
      <c r="H4912" s="161"/>
      <c r="I4912" s="161"/>
      <c r="J4912" s="161"/>
      <c r="K4912" s="78"/>
      <c r="L4912" s="78"/>
      <c r="M4912" s="78"/>
      <c r="N4912" s="78"/>
      <c r="O4912" s="78"/>
      <c r="P4912" s="6"/>
      <c r="Q4912" s="6"/>
      <c r="R4912" s="6"/>
      <c r="S4912" s="6"/>
      <c r="T4912" s="6"/>
      <c r="U4912" s="6"/>
      <c r="V4912" s="6"/>
    </row>
    <row r="4913" spans="2:22" s="77" customFormat="1" x14ac:dyDescent="0.2">
      <c r="B4913" s="128"/>
      <c r="E4913" s="78"/>
      <c r="F4913" s="166"/>
      <c r="G4913" s="78"/>
      <c r="H4913" s="161"/>
      <c r="I4913" s="161"/>
      <c r="J4913" s="161"/>
      <c r="K4913" s="78"/>
      <c r="L4913" s="78"/>
      <c r="M4913" s="78"/>
      <c r="N4913" s="78"/>
      <c r="O4913" s="78"/>
      <c r="P4913" s="6"/>
      <c r="Q4913" s="6"/>
      <c r="R4913" s="6"/>
      <c r="S4913" s="6"/>
      <c r="T4913" s="6"/>
      <c r="U4913" s="6"/>
      <c r="V4913" s="6"/>
    </row>
    <row r="4914" spans="2:22" s="77" customFormat="1" x14ac:dyDescent="0.2">
      <c r="B4914" s="128"/>
      <c r="E4914" s="78"/>
      <c r="F4914" s="166"/>
      <c r="G4914" s="78"/>
      <c r="H4914" s="161"/>
      <c r="I4914" s="161"/>
      <c r="J4914" s="161"/>
      <c r="K4914" s="78"/>
      <c r="L4914" s="78"/>
      <c r="M4914" s="78"/>
      <c r="N4914" s="78"/>
      <c r="O4914" s="78"/>
      <c r="P4914" s="6"/>
      <c r="Q4914" s="6"/>
      <c r="R4914" s="6"/>
      <c r="S4914" s="6"/>
      <c r="T4914" s="6"/>
      <c r="U4914" s="6"/>
      <c r="V4914" s="6"/>
    </row>
    <row r="4915" spans="2:22" s="77" customFormat="1" x14ac:dyDescent="0.2">
      <c r="B4915" s="128"/>
      <c r="E4915" s="78"/>
      <c r="F4915" s="166"/>
      <c r="G4915" s="78"/>
      <c r="H4915" s="161"/>
      <c r="I4915" s="161"/>
      <c r="J4915" s="161"/>
      <c r="K4915" s="78"/>
      <c r="L4915" s="78"/>
      <c r="M4915" s="78"/>
      <c r="N4915" s="78"/>
      <c r="O4915" s="78"/>
      <c r="P4915" s="6"/>
      <c r="Q4915" s="6"/>
      <c r="R4915" s="6"/>
      <c r="S4915" s="6"/>
      <c r="T4915" s="6"/>
      <c r="U4915" s="6"/>
      <c r="V4915" s="6"/>
    </row>
    <row r="4916" spans="2:22" s="77" customFormat="1" x14ac:dyDescent="0.2">
      <c r="B4916" s="128"/>
      <c r="E4916" s="78"/>
      <c r="F4916" s="166"/>
      <c r="G4916" s="78"/>
      <c r="H4916" s="161"/>
      <c r="I4916" s="161"/>
      <c r="J4916" s="161"/>
      <c r="K4916" s="78"/>
      <c r="L4916" s="78"/>
      <c r="M4916" s="78"/>
      <c r="N4916" s="78"/>
      <c r="O4916" s="78"/>
      <c r="P4916" s="6"/>
      <c r="Q4916" s="6"/>
      <c r="R4916" s="6"/>
      <c r="S4916" s="6"/>
      <c r="T4916" s="6"/>
      <c r="U4916" s="6"/>
      <c r="V4916" s="6"/>
    </row>
    <row r="4917" spans="2:22" s="77" customFormat="1" x14ac:dyDescent="0.2">
      <c r="B4917" s="128"/>
      <c r="E4917" s="78"/>
      <c r="F4917" s="166"/>
      <c r="G4917" s="78"/>
      <c r="H4917" s="161"/>
      <c r="I4917" s="161"/>
      <c r="J4917" s="161"/>
      <c r="K4917" s="78"/>
      <c r="L4917" s="78"/>
      <c r="M4917" s="78"/>
      <c r="N4917" s="78"/>
      <c r="O4917" s="78"/>
      <c r="P4917" s="6"/>
      <c r="Q4917" s="6"/>
      <c r="R4917" s="6"/>
      <c r="S4917" s="6"/>
      <c r="T4917" s="6"/>
      <c r="U4917" s="6"/>
      <c r="V4917" s="6"/>
    </row>
    <row r="4918" spans="2:22" s="77" customFormat="1" x14ac:dyDescent="0.2">
      <c r="B4918" s="128"/>
      <c r="E4918" s="78"/>
      <c r="F4918" s="166"/>
      <c r="G4918" s="78"/>
      <c r="H4918" s="161"/>
      <c r="I4918" s="161"/>
      <c r="J4918" s="161"/>
      <c r="K4918" s="78"/>
      <c r="L4918" s="78"/>
      <c r="M4918" s="78"/>
      <c r="N4918" s="78"/>
      <c r="O4918" s="78"/>
      <c r="P4918" s="6"/>
      <c r="Q4918" s="6"/>
      <c r="R4918" s="6"/>
      <c r="S4918" s="6"/>
      <c r="T4918" s="6"/>
      <c r="U4918" s="6"/>
      <c r="V4918" s="6"/>
    </row>
    <row r="4919" spans="2:22" s="77" customFormat="1" x14ac:dyDescent="0.2">
      <c r="B4919" s="128"/>
      <c r="E4919" s="78"/>
      <c r="F4919" s="166"/>
      <c r="G4919" s="78"/>
      <c r="H4919" s="161"/>
      <c r="I4919" s="161"/>
      <c r="J4919" s="161"/>
      <c r="K4919" s="78"/>
      <c r="L4919" s="78"/>
      <c r="M4919" s="78"/>
      <c r="N4919" s="78"/>
      <c r="O4919" s="78"/>
      <c r="P4919" s="6"/>
      <c r="Q4919" s="6"/>
      <c r="R4919" s="6"/>
      <c r="S4919" s="6"/>
      <c r="T4919" s="6"/>
      <c r="U4919" s="6"/>
      <c r="V4919" s="6"/>
    </row>
    <row r="4920" spans="2:22" s="77" customFormat="1" x14ac:dyDescent="0.2">
      <c r="B4920" s="128"/>
      <c r="E4920" s="78"/>
      <c r="F4920" s="166"/>
      <c r="G4920" s="78"/>
      <c r="H4920" s="161"/>
      <c r="I4920" s="161"/>
      <c r="J4920" s="161"/>
      <c r="K4920" s="78"/>
      <c r="L4920" s="78"/>
      <c r="M4920" s="78"/>
      <c r="N4920" s="78"/>
      <c r="O4920" s="78"/>
      <c r="P4920" s="6"/>
      <c r="Q4920" s="6"/>
      <c r="R4920" s="6"/>
      <c r="S4920" s="6"/>
      <c r="T4920" s="6"/>
      <c r="U4920" s="6"/>
      <c r="V4920" s="6"/>
    </row>
    <row r="4921" spans="2:22" s="77" customFormat="1" x14ac:dyDescent="0.2">
      <c r="B4921" s="128"/>
      <c r="E4921" s="78"/>
      <c r="F4921" s="166"/>
      <c r="G4921" s="78"/>
      <c r="H4921" s="161"/>
      <c r="I4921" s="161"/>
      <c r="J4921" s="161"/>
      <c r="K4921" s="78"/>
      <c r="L4921" s="78"/>
      <c r="M4921" s="78"/>
      <c r="N4921" s="78"/>
      <c r="O4921" s="78"/>
      <c r="P4921" s="6"/>
      <c r="Q4921" s="6"/>
      <c r="R4921" s="6"/>
      <c r="S4921" s="6"/>
      <c r="T4921" s="6"/>
      <c r="U4921" s="6"/>
      <c r="V4921" s="6"/>
    </row>
    <row r="4922" spans="2:22" s="77" customFormat="1" x14ac:dyDescent="0.2">
      <c r="B4922" s="128"/>
      <c r="E4922" s="78"/>
      <c r="F4922" s="166"/>
      <c r="G4922" s="78"/>
      <c r="H4922" s="161"/>
      <c r="I4922" s="161"/>
      <c r="J4922" s="161"/>
      <c r="K4922" s="78"/>
      <c r="L4922" s="78"/>
      <c r="M4922" s="78"/>
      <c r="N4922" s="78"/>
      <c r="O4922" s="78"/>
      <c r="P4922" s="6"/>
      <c r="Q4922" s="6"/>
      <c r="R4922" s="6"/>
      <c r="S4922" s="6"/>
      <c r="T4922" s="6"/>
      <c r="U4922" s="6"/>
      <c r="V4922" s="6"/>
    </row>
    <row r="4923" spans="2:22" s="77" customFormat="1" x14ac:dyDescent="0.2">
      <c r="B4923" s="128"/>
      <c r="E4923" s="78"/>
      <c r="F4923" s="166"/>
      <c r="G4923" s="78"/>
      <c r="H4923" s="161"/>
      <c r="I4923" s="161"/>
      <c r="J4923" s="161"/>
      <c r="K4923" s="78"/>
      <c r="L4923" s="78"/>
      <c r="M4923" s="78"/>
      <c r="N4923" s="78"/>
      <c r="O4923" s="78"/>
      <c r="P4923" s="6"/>
      <c r="Q4923" s="6"/>
      <c r="R4923" s="6"/>
      <c r="S4923" s="6"/>
      <c r="T4923" s="6"/>
      <c r="U4923" s="6"/>
      <c r="V4923" s="6"/>
    </row>
    <row r="4924" spans="2:22" s="77" customFormat="1" x14ac:dyDescent="0.2">
      <c r="B4924" s="128"/>
      <c r="E4924" s="78"/>
      <c r="F4924" s="166"/>
      <c r="G4924" s="78"/>
      <c r="H4924" s="161"/>
      <c r="I4924" s="161"/>
      <c r="J4924" s="161"/>
      <c r="K4924" s="78"/>
      <c r="L4924" s="78"/>
      <c r="M4924" s="78"/>
      <c r="N4924" s="78"/>
      <c r="O4924" s="78"/>
      <c r="P4924" s="6"/>
      <c r="Q4924" s="6"/>
      <c r="R4924" s="6"/>
      <c r="S4924" s="6"/>
      <c r="T4924" s="6"/>
      <c r="U4924" s="6"/>
      <c r="V4924" s="6"/>
    </row>
    <row r="4925" spans="2:22" s="77" customFormat="1" x14ac:dyDescent="0.2">
      <c r="B4925" s="128"/>
      <c r="E4925" s="78"/>
      <c r="F4925" s="166"/>
      <c r="G4925" s="78"/>
      <c r="H4925" s="161"/>
      <c r="I4925" s="161"/>
      <c r="J4925" s="161"/>
      <c r="K4925" s="78"/>
      <c r="L4925" s="78"/>
      <c r="M4925" s="78"/>
      <c r="N4925" s="78"/>
      <c r="O4925" s="78"/>
      <c r="P4925" s="6"/>
      <c r="Q4925" s="6"/>
      <c r="R4925" s="6"/>
      <c r="S4925" s="6"/>
      <c r="T4925" s="6"/>
      <c r="U4925" s="6"/>
      <c r="V4925" s="6"/>
    </row>
    <row r="4926" spans="2:22" s="77" customFormat="1" x14ac:dyDescent="0.2">
      <c r="B4926" s="128"/>
      <c r="E4926" s="78"/>
      <c r="F4926" s="166"/>
      <c r="G4926" s="78"/>
      <c r="H4926" s="161"/>
      <c r="I4926" s="161"/>
      <c r="J4926" s="161"/>
      <c r="K4926" s="78"/>
      <c r="L4926" s="78"/>
      <c r="M4926" s="78"/>
      <c r="N4926" s="78"/>
      <c r="O4926" s="78"/>
      <c r="P4926" s="6"/>
      <c r="Q4926" s="6"/>
      <c r="R4926" s="6"/>
      <c r="S4926" s="6"/>
      <c r="T4926" s="6"/>
      <c r="U4926" s="6"/>
      <c r="V4926" s="6"/>
    </row>
    <row r="4927" spans="2:22" s="77" customFormat="1" x14ac:dyDescent="0.2">
      <c r="B4927" s="128"/>
      <c r="E4927" s="78"/>
      <c r="F4927" s="166"/>
      <c r="G4927" s="78"/>
      <c r="H4927" s="161"/>
      <c r="I4927" s="161"/>
      <c r="J4927" s="161"/>
      <c r="K4927" s="78"/>
      <c r="L4927" s="78"/>
      <c r="M4927" s="78"/>
      <c r="N4927" s="78"/>
      <c r="O4927" s="78"/>
      <c r="P4927" s="6"/>
      <c r="Q4927" s="6"/>
      <c r="R4927" s="6"/>
      <c r="S4927" s="6"/>
      <c r="T4927" s="6"/>
      <c r="U4927" s="6"/>
      <c r="V4927" s="6"/>
    </row>
    <row r="4928" spans="2:22" s="77" customFormat="1" x14ac:dyDescent="0.2">
      <c r="B4928" s="128"/>
      <c r="E4928" s="78"/>
      <c r="F4928" s="166"/>
      <c r="G4928" s="78"/>
      <c r="H4928" s="161"/>
      <c r="I4928" s="161"/>
      <c r="J4928" s="161"/>
      <c r="K4928" s="78"/>
      <c r="L4928" s="78"/>
      <c r="M4928" s="78"/>
      <c r="N4928" s="78"/>
      <c r="O4928" s="78"/>
      <c r="P4928" s="6"/>
      <c r="Q4928" s="6"/>
      <c r="R4928" s="6"/>
      <c r="S4928" s="6"/>
      <c r="T4928" s="6"/>
      <c r="U4928" s="6"/>
      <c r="V4928" s="6"/>
    </row>
    <row r="4929" spans="2:22" s="77" customFormat="1" x14ac:dyDescent="0.2">
      <c r="B4929" s="128"/>
      <c r="E4929" s="78"/>
      <c r="F4929" s="166"/>
      <c r="G4929" s="78"/>
      <c r="H4929" s="161"/>
      <c r="I4929" s="161"/>
      <c r="J4929" s="161"/>
      <c r="K4929" s="78"/>
      <c r="L4929" s="78"/>
      <c r="M4929" s="78"/>
      <c r="N4929" s="78"/>
      <c r="O4929" s="78"/>
      <c r="P4929" s="6"/>
      <c r="Q4929" s="6"/>
      <c r="R4929" s="6"/>
      <c r="S4929" s="6"/>
      <c r="T4929" s="6"/>
      <c r="U4929" s="6"/>
      <c r="V4929" s="6"/>
    </row>
    <row r="4930" spans="2:22" s="77" customFormat="1" x14ac:dyDescent="0.2">
      <c r="B4930" s="128"/>
      <c r="E4930" s="78"/>
      <c r="F4930" s="166"/>
      <c r="G4930" s="78"/>
      <c r="H4930" s="161"/>
      <c r="I4930" s="161"/>
      <c r="J4930" s="161"/>
      <c r="K4930" s="78"/>
      <c r="L4930" s="78"/>
      <c r="M4930" s="78"/>
      <c r="N4930" s="78"/>
      <c r="O4930" s="78"/>
      <c r="P4930" s="6"/>
      <c r="Q4930" s="6"/>
      <c r="R4930" s="6"/>
      <c r="S4930" s="6"/>
      <c r="T4930" s="6"/>
      <c r="U4930" s="6"/>
      <c r="V4930" s="6"/>
    </row>
    <row r="4931" spans="2:22" s="77" customFormat="1" x14ac:dyDescent="0.2">
      <c r="B4931" s="128"/>
      <c r="E4931" s="78"/>
      <c r="F4931" s="166"/>
      <c r="G4931" s="78"/>
      <c r="H4931" s="161"/>
      <c r="I4931" s="161"/>
      <c r="J4931" s="161"/>
      <c r="K4931" s="78"/>
      <c r="L4931" s="78"/>
      <c r="M4931" s="78"/>
      <c r="N4931" s="78"/>
      <c r="O4931" s="78"/>
      <c r="P4931" s="6"/>
      <c r="Q4931" s="6"/>
      <c r="R4931" s="6"/>
      <c r="S4931" s="6"/>
      <c r="T4931" s="6"/>
      <c r="U4931" s="6"/>
      <c r="V4931" s="6"/>
    </row>
    <row r="4932" spans="2:22" s="77" customFormat="1" x14ac:dyDescent="0.2">
      <c r="B4932" s="128"/>
      <c r="E4932" s="78"/>
      <c r="F4932" s="166"/>
      <c r="G4932" s="78"/>
      <c r="H4932" s="161"/>
      <c r="I4932" s="161"/>
      <c r="J4932" s="161"/>
      <c r="K4932" s="78"/>
      <c r="L4932" s="78"/>
      <c r="M4932" s="78"/>
      <c r="N4932" s="78"/>
      <c r="O4932" s="78"/>
      <c r="P4932" s="6"/>
      <c r="Q4932" s="6"/>
      <c r="R4932" s="6"/>
      <c r="S4932" s="6"/>
      <c r="T4932" s="6"/>
      <c r="U4932" s="6"/>
      <c r="V4932" s="6"/>
    </row>
    <row r="4933" spans="2:22" s="77" customFormat="1" x14ac:dyDescent="0.2">
      <c r="B4933" s="128"/>
      <c r="E4933" s="78"/>
      <c r="F4933" s="166"/>
      <c r="G4933" s="78"/>
      <c r="H4933" s="161"/>
      <c r="I4933" s="161"/>
      <c r="J4933" s="161"/>
      <c r="K4933" s="78"/>
      <c r="L4933" s="78"/>
      <c r="M4933" s="78"/>
      <c r="N4933" s="78"/>
      <c r="O4933" s="78"/>
      <c r="P4933" s="6"/>
      <c r="Q4933" s="6"/>
      <c r="R4933" s="6"/>
      <c r="S4933" s="6"/>
      <c r="T4933" s="6"/>
      <c r="U4933" s="6"/>
      <c r="V4933" s="6"/>
    </row>
    <row r="4934" spans="2:22" s="77" customFormat="1" x14ac:dyDescent="0.2">
      <c r="B4934" s="128"/>
      <c r="E4934" s="78"/>
      <c r="F4934" s="166"/>
      <c r="G4934" s="78"/>
      <c r="H4934" s="161"/>
      <c r="I4934" s="161"/>
      <c r="J4934" s="161"/>
      <c r="K4934" s="78"/>
      <c r="L4934" s="78"/>
      <c r="M4934" s="78"/>
      <c r="N4934" s="78"/>
      <c r="O4934" s="78"/>
      <c r="P4934" s="6"/>
      <c r="Q4934" s="6"/>
      <c r="R4934" s="6"/>
      <c r="S4934" s="6"/>
      <c r="T4934" s="6"/>
      <c r="U4934" s="6"/>
      <c r="V4934" s="6"/>
    </row>
    <row r="4935" spans="2:22" s="77" customFormat="1" x14ac:dyDescent="0.2">
      <c r="B4935" s="128"/>
      <c r="E4935" s="78"/>
      <c r="F4935" s="166"/>
      <c r="G4935" s="78"/>
      <c r="H4935" s="161"/>
      <c r="I4935" s="161"/>
      <c r="J4935" s="161"/>
      <c r="K4935" s="78"/>
      <c r="L4935" s="78"/>
      <c r="M4935" s="78"/>
      <c r="N4935" s="78"/>
      <c r="O4935" s="78"/>
      <c r="P4935" s="6"/>
      <c r="Q4935" s="6"/>
      <c r="R4935" s="6"/>
      <c r="S4935" s="6"/>
      <c r="T4935" s="6"/>
      <c r="U4935" s="6"/>
      <c r="V4935" s="6"/>
    </row>
    <row r="4936" spans="2:22" s="77" customFormat="1" x14ac:dyDescent="0.2">
      <c r="B4936" s="128"/>
      <c r="E4936" s="78"/>
      <c r="F4936" s="166"/>
      <c r="G4936" s="78"/>
      <c r="H4936" s="161"/>
      <c r="I4936" s="161"/>
      <c r="J4936" s="161"/>
      <c r="K4936" s="78"/>
      <c r="L4936" s="78"/>
      <c r="M4936" s="78"/>
      <c r="N4936" s="78"/>
      <c r="O4936" s="78"/>
      <c r="P4936" s="6"/>
      <c r="Q4936" s="6"/>
      <c r="R4936" s="6"/>
      <c r="S4936" s="6"/>
      <c r="T4936" s="6"/>
      <c r="U4936" s="6"/>
      <c r="V4936" s="6"/>
    </row>
    <row r="4937" spans="2:22" s="77" customFormat="1" x14ac:dyDescent="0.2">
      <c r="B4937" s="128"/>
      <c r="E4937" s="78"/>
      <c r="F4937" s="166"/>
      <c r="G4937" s="78"/>
      <c r="H4937" s="161"/>
      <c r="I4937" s="161"/>
      <c r="J4937" s="161"/>
      <c r="K4937" s="78"/>
      <c r="L4937" s="78"/>
      <c r="M4937" s="78"/>
      <c r="N4937" s="78"/>
      <c r="O4937" s="78"/>
      <c r="P4937" s="6"/>
      <c r="Q4937" s="6"/>
      <c r="R4937" s="6"/>
      <c r="S4937" s="6"/>
      <c r="T4937" s="6"/>
      <c r="U4937" s="6"/>
      <c r="V4937" s="6"/>
    </row>
    <row r="4938" spans="2:22" s="77" customFormat="1" x14ac:dyDescent="0.2">
      <c r="B4938" s="128"/>
      <c r="E4938" s="78"/>
      <c r="F4938" s="166"/>
      <c r="G4938" s="78"/>
      <c r="H4938" s="161"/>
      <c r="I4938" s="161"/>
      <c r="J4938" s="161"/>
      <c r="K4938" s="78"/>
      <c r="L4938" s="78"/>
      <c r="M4938" s="78"/>
      <c r="N4938" s="78"/>
      <c r="O4938" s="78"/>
      <c r="P4938" s="6"/>
      <c r="Q4938" s="6"/>
      <c r="R4938" s="6"/>
      <c r="S4938" s="6"/>
      <c r="T4938" s="6"/>
      <c r="U4938" s="6"/>
      <c r="V4938" s="6"/>
    </row>
    <row r="4939" spans="2:22" s="77" customFormat="1" x14ac:dyDescent="0.2">
      <c r="B4939" s="128"/>
      <c r="E4939" s="78"/>
      <c r="F4939" s="166"/>
      <c r="G4939" s="78"/>
      <c r="H4939" s="161"/>
      <c r="I4939" s="161"/>
      <c r="J4939" s="161"/>
      <c r="K4939" s="78"/>
      <c r="L4939" s="78"/>
      <c r="M4939" s="78"/>
      <c r="N4939" s="78"/>
      <c r="O4939" s="78"/>
      <c r="P4939" s="6"/>
      <c r="Q4939" s="6"/>
      <c r="R4939" s="6"/>
      <c r="S4939" s="6"/>
      <c r="T4939" s="6"/>
      <c r="U4939" s="6"/>
      <c r="V4939" s="6"/>
    </row>
    <row r="4940" spans="2:22" s="77" customFormat="1" x14ac:dyDescent="0.2">
      <c r="B4940" s="128"/>
      <c r="E4940" s="78"/>
      <c r="F4940" s="166"/>
      <c r="G4940" s="78"/>
      <c r="H4940" s="161"/>
      <c r="I4940" s="161"/>
      <c r="J4940" s="161"/>
      <c r="K4940" s="78"/>
      <c r="L4940" s="78"/>
      <c r="M4940" s="78"/>
      <c r="N4940" s="78"/>
      <c r="O4940" s="78"/>
      <c r="P4940" s="6"/>
      <c r="Q4940" s="6"/>
      <c r="R4940" s="6"/>
      <c r="S4940" s="6"/>
      <c r="T4940" s="6"/>
      <c r="U4940" s="6"/>
      <c r="V4940" s="6"/>
    </row>
    <row r="4941" spans="2:22" s="77" customFormat="1" x14ac:dyDescent="0.2">
      <c r="B4941" s="128"/>
      <c r="E4941" s="78"/>
      <c r="F4941" s="166"/>
      <c r="G4941" s="78"/>
      <c r="H4941" s="161"/>
      <c r="I4941" s="161"/>
      <c r="J4941" s="161"/>
      <c r="K4941" s="78"/>
      <c r="L4941" s="78"/>
      <c r="M4941" s="78"/>
      <c r="N4941" s="78"/>
      <c r="O4941" s="78"/>
      <c r="P4941" s="6"/>
      <c r="Q4941" s="6"/>
      <c r="R4941" s="6"/>
      <c r="S4941" s="6"/>
      <c r="T4941" s="6"/>
      <c r="U4941" s="6"/>
      <c r="V4941" s="6"/>
    </row>
    <row r="4942" spans="2:22" s="77" customFormat="1" x14ac:dyDescent="0.2">
      <c r="B4942" s="128"/>
      <c r="E4942" s="78"/>
      <c r="F4942" s="166"/>
      <c r="G4942" s="78"/>
      <c r="H4942" s="161"/>
      <c r="I4942" s="161"/>
      <c r="J4942" s="161"/>
      <c r="K4942" s="78"/>
      <c r="L4942" s="78"/>
      <c r="M4942" s="78"/>
      <c r="N4942" s="78"/>
      <c r="O4942" s="78"/>
      <c r="P4942" s="6"/>
      <c r="Q4942" s="6"/>
      <c r="R4942" s="6"/>
      <c r="S4942" s="6"/>
      <c r="T4942" s="6"/>
      <c r="U4942" s="6"/>
      <c r="V4942" s="6"/>
    </row>
    <row r="4943" spans="2:22" s="77" customFormat="1" x14ac:dyDescent="0.2">
      <c r="B4943" s="128"/>
      <c r="E4943" s="78"/>
      <c r="F4943" s="166"/>
      <c r="G4943" s="78"/>
      <c r="H4943" s="161"/>
      <c r="I4943" s="161"/>
      <c r="J4943" s="161"/>
      <c r="K4943" s="78"/>
      <c r="L4943" s="78"/>
      <c r="M4943" s="78"/>
      <c r="N4943" s="78"/>
      <c r="O4943" s="78"/>
      <c r="P4943" s="6"/>
      <c r="Q4943" s="6"/>
      <c r="R4943" s="6"/>
      <c r="S4943" s="6"/>
      <c r="T4943" s="6"/>
      <c r="U4943" s="6"/>
      <c r="V4943" s="6"/>
    </row>
    <row r="4944" spans="2:22" s="77" customFormat="1" x14ac:dyDescent="0.2">
      <c r="B4944" s="128"/>
      <c r="E4944" s="78"/>
      <c r="F4944" s="166"/>
      <c r="G4944" s="78"/>
      <c r="H4944" s="161"/>
      <c r="I4944" s="161"/>
      <c r="J4944" s="161"/>
      <c r="K4944" s="78"/>
      <c r="L4944" s="78"/>
      <c r="M4944" s="78"/>
      <c r="N4944" s="78"/>
      <c r="O4944" s="78"/>
      <c r="P4944" s="6"/>
      <c r="Q4944" s="6"/>
      <c r="R4944" s="6"/>
      <c r="S4944" s="6"/>
      <c r="T4944" s="6"/>
      <c r="U4944" s="6"/>
      <c r="V4944" s="6"/>
    </row>
    <row r="4945" spans="2:22" s="77" customFormat="1" x14ac:dyDescent="0.2">
      <c r="B4945" s="128"/>
      <c r="E4945" s="78"/>
      <c r="F4945" s="166"/>
      <c r="G4945" s="78"/>
      <c r="H4945" s="161"/>
      <c r="I4945" s="161"/>
      <c r="J4945" s="161"/>
      <c r="K4945" s="78"/>
      <c r="L4945" s="78"/>
      <c r="M4945" s="78"/>
      <c r="N4945" s="78"/>
      <c r="O4945" s="78"/>
      <c r="P4945" s="6"/>
      <c r="Q4945" s="6"/>
      <c r="R4945" s="6"/>
      <c r="S4945" s="6"/>
      <c r="T4945" s="6"/>
      <c r="U4945" s="6"/>
      <c r="V4945" s="6"/>
    </row>
    <row r="4946" spans="2:22" s="77" customFormat="1" x14ac:dyDescent="0.2">
      <c r="B4946" s="128"/>
      <c r="E4946" s="78"/>
      <c r="F4946" s="166"/>
      <c r="G4946" s="78"/>
      <c r="H4946" s="161"/>
      <c r="I4946" s="161"/>
      <c r="J4946" s="161"/>
      <c r="K4946" s="78"/>
      <c r="L4946" s="78"/>
      <c r="M4946" s="78"/>
      <c r="N4946" s="78"/>
      <c r="O4946" s="78"/>
      <c r="P4946" s="6"/>
      <c r="Q4946" s="6"/>
      <c r="R4946" s="6"/>
      <c r="S4946" s="6"/>
      <c r="T4946" s="6"/>
      <c r="U4946" s="6"/>
      <c r="V4946" s="6"/>
    </row>
    <row r="4947" spans="2:22" s="77" customFormat="1" x14ac:dyDescent="0.2">
      <c r="B4947" s="128"/>
      <c r="E4947" s="78"/>
      <c r="F4947" s="166"/>
      <c r="G4947" s="78"/>
      <c r="H4947" s="161"/>
      <c r="I4947" s="161"/>
      <c r="J4947" s="161"/>
      <c r="K4947" s="78"/>
      <c r="L4947" s="78"/>
      <c r="M4947" s="78"/>
      <c r="N4947" s="78"/>
      <c r="O4947" s="78"/>
      <c r="P4947" s="6"/>
      <c r="Q4947" s="6"/>
      <c r="R4947" s="6"/>
      <c r="S4947" s="6"/>
      <c r="T4947" s="6"/>
      <c r="U4947" s="6"/>
      <c r="V4947" s="6"/>
    </row>
    <row r="4948" spans="2:22" s="77" customFormat="1" x14ac:dyDescent="0.2">
      <c r="B4948" s="128"/>
      <c r="E4948" s="78"/>
      <c r="F4948" s="166"/>
      <c r="G4948" s="78"/>
      <c r="H4948" s="161"/>
      <c r="I4948" s="161"/>
      <c r="J4948" s="161"/>
      <c r="K4948" s="78"/>
      <c r="L4948" s="78"/>
      <c r="M4948" s="78"/>
      <c r="N4948" s="78"/>
      <c r="O4948" s="78"/>
      <c r="P4948" s="6"/>
      <c r="Q4948" s="6"/>
      <c r="R4948" s="6"/>
      <c r="S4948" s="6"/>
      <c r="T4948" s="6"/>
      <c r="U4948" s="6"/>
      <c r="V4948" s="6"/>
    </row>
    <row r="4949" spans="2:22" s="77" customFormat="1" x14ac:dyDescent="0.2">
      <c r="B4949" s="128"/>
      <c r="E4949" s="78"/>
      <c r="F4949" s="166"/>
      <c r="G4949" s="78"/>
      <c r="H4949" s="161"/>
      <c r="I4949" s="161"/>
      <c r="J4949" s="161"/>
      <c r="K4949" s="78"/>
      <c r="L4949" s="78"/>
      <c r="M4949" s="78"/>
      <c r="N4949" s="78"/>
      <c r="O4949" s="78"/>
      <c r="P4949" s="6"/>
      <c r="Q4949" s="6"/>
      <c r="R4949" s="6"/>
      <c r="S4949" s="6"/>
      <c r="T4949" s="6"/>
      <c r="U4949" s="6"/>
      <c r="V4949" s="6"/>
    </row>
    <row r="4950" spans="2:22" s="77" customFormat="1" x14ac:dyDescent="0.2">
      <c r="B4950" s="128"/>
      <c r="E4950" s="78"/>
      <c r="F4950" s="166"/>
      <c r="G4950" s="78"/>
      <c r="H4950" s="161"/>
      <c r="I4950" s="161"/>
      <c r="J4950" s="161"/>
      <c r="K4950" s="78"/>
      <c r="L4950" s="78"/>
      <c r="M4950" s="78"/>
      <c r="N4950" s="78"/>
      <c r="O4950" s="78"/>
      <c r="P4950" s="6"/>
      <c r="Q4950" s="6"/>
      <c r="R4950" s="6"/>
      <c r="S4950" s="6"/>
      <c r="T4950" s="6"/>
      <c r="U4950" s="6"/>
      <c r="V4950" s="6"/>
    </row>
    <row r="4951" spans="2:22" s="77" customFormat="1" x14ac:dyDescent="0.2">
      <c r="B4951" s="128"/>
      <c r="E4951" s="78"/>
      <c r="F4951" s="166"/>
      <c r="G4951" s="78"/>
      <c r="H4951" s="161"/>
      <c r="I4951" s="161"/>
      <c r="J4951" s="161"/>
      <c r="K4951" s="78"/>
      <c r="L4951" s="78"/>
      <c r="M4951" s="78"/>
      <c r="N4951" s="78"/>
      <c r="O4951" s="78"/>
      <c r="P4951" s="6"/>
      <c r="Q4951" s="6"/>
      <c r="R4951" s="6"/>
      <c r="S4951" s="6"/>
      <c r="T4951" s="6"/>
      <c r="U4951" s="6"/>
      <c r="V4951" s="6"/>
    </row>
    <row r="4952" spans="2:22" s="77" customFormat="1" x14ac:dyDescent="0.2">
      <c r="B4952" s="128"/>
      <c r="E4952" s="78"/>
      <c r="F4952" s="166"/>
      <c r="G4952" s="78"/>
      <c r="H4952" s="161"/>
      <c r="I4952" s="161"/>
      <c r="J4952" s="161"/>
      <c r="K4952" s="78"/>
      <c r="L4952" s="78"/>
      <c r="M4952" s="78"/>
      <c r="N4952" s="78"/>
      <c r="O4952" s="78"/>
      <c r="P4952" s="6"/>
      <c r="Q4952" s="6"/>
      <c r="R4952" s="6"/>
      <c r="S4952" s="6"/>
      <c r="T4952" s="6"/>
      <c r="U4952" s="6"/>
      <c r="V4952" s="6"/>
    </row>
    <row r="4953" spans="2:22" s="77" customFormat="1" x14ac:dyDescent="0.2">
      <c r="B4953" s="128"/>
      <c r="E4953" s="78"/>
      <c r="F4953" s="166"/>
      <c r="G4953" s="78"/>
      <c r="H4953" s="161"/>
      <c r="I4953" s="161"/>
      <c r="J4953" s="161"/>
      <c r="K4953" s="78"/>
      <c r="L4953" s="78"/>
      <c r="M4953" s="78"/>
      <c r="N4953" s="78"/>
      <c r="O4953" s="78"/>
      <c r="P4953" s="6"/>
      <c r="Q4953" s="6"/>
      <c r="R4953" s="6"/>
      <c r="S4953" s="6"/>
      <c r="T4953" s="6"/>
      <c r="U4953" s="6"/>
      <c r="V4953" s="6"/>
    </row>
    <row r="4954" spans="2:22" s="77" customFormat="1" x14ac:dyDescent="0.2">
      <c r="B4954" s="128"/>
      <c r="E4954" s="78"/>
      <c r="F4954" s="166"/>
      <c r="G4954" s="78"/>
      <c r="H4954" s="161"/>
      <c r="I4954" s="161"/>
      <c r="J4954" s="161"/>
      <c r="K4954" s="78"/>
      <c r="L4954" s="78"/>
      <c r="M4954" s="78"/>
      <c r="N4954" s="78"/>
      <c r="O4954" s="78"/>
      <c r="P4954" s="6"/>
      <c r="Q4954" s="6"/>
      <c r="R4954" s="6"/>
      <c r="S4954" s="6"/>
      <c r="T4954" s="6"/>
      <c r="U4954" s="6"/>
      <c r="V4954" s="6"/>
    </row>
    <row r="4955" spans="2:22" s="77" customFormat="1" x14ac:dyDescent="0.2">
      <c r="B4955" s="128"/>
      <c r="E4955" s="78"/>
      <c r="F4955" s="166"/>
      <c r="G4955" s="78"/>
      <c r="H4955" s="161"/>
      <c r="I4955" s="161"/>
      <c r="J4955" s="161"/>
      <c r="K4955" s="78"/>
      <c r="L4955" s="78"/>
      <c r="M4955" s="78"/>
      <c r="N4955" s="78"/>
      <c r="O4955" s="78"/>
      <c r="P4955" s="6"/>
      <c r="Q4955" s="6"/>
      <c r="R4955" s="6"/>
      <c r="S4955" s="6"/>
      <c r="T4955" s="6"/>
      <c r="U4955" s="6"/>
      <c r="V4955" s="6"/>
    </row>
    <row r="4956" spans="2:22" s="77" customFormat="1" x14ac:dyDescent="0.2">
      <c r="B4956" s="128"/>
      <c r="E4956" s="78"/>
      <c r="F4956" s="166"/>
      <c r="G4956" s="78"/>
      <c r="H4956" s="161"/>
      <c r="I4956" s="161"/>
      <c r="J4956" s="161"/>
      <c r="K4956" s="78"/>
      <c r="L4956" s="78"/>
      <c r="M4956" s="78"/>
      <c r="N4956" s="78"/>
      <c r="O4956" s="78"/>
      <c r="P4956" s="6"/>
      <c r="Q4956" s="6"/>
      <c r="R4956" s="6"/>
      <c r="S4956" s="6"/>
      <c r="T4956" s="6"/>
      <c r="U4956" s="6"/>
      <c r="V4956" s="6"/>
    </row>
    <row r="4957" spans="2:22" s="77" customFormat="1" x14ac:dyDescent="0.2">
      <c r="B4957" s="128"/>
      <c r="E4957" s="78"/>
      <c r="F4957" s="166"/>
      <c r="G4957" s="78"/>
      <c r="H4957" s="161"/>
      <c r="I4957" s="161"/>
      <c r="J4957" s="161"/>
      <c r="K4957" s="78"/>
      <c r="L4957" s="78"/>
      <c r="M4957" s="78"/>
      <c r="N4957" s="78"/>
      <c r="O4957" s="78"/>
      <c r="P4957" s="6"/>
      <c r="Q4957" s="6"/>
      <c r="R4957" s="6"/>
      <c r="S4957" s="6"/>
      <c r="T4957" s="6"/>
      <c r="U4957" s="6"/>
      <c r="V4957" s="6"/>
    </row>
    <row r="4958" spans="2:22" s="77" customFormat="1" x14ac:dyDescent="0.2">
      <c r="B4958" s="128"/>
      <c r="E4958" s="78"/>
      <c r="F4958" s="166"/>
      <c r="G4958" s="78"/>
      <c r="H4958" s="161"/>
      <c r="I4958" s="161"/>
      <c r="J4958" s="161"/>
      <c r="K4958" s="78"/>
      <c r="L4958" s="78"/>
      <c r="M4958" s="78"/>
      <c r="N4958" s="78"/>
      <c r="O4958" s="78"/>
      <c r="P4958" s="6"/>
      <c r="Q4958" s="6"/>
      <c r="R4958" s="6"/>
      <c r="S4958" s="6"/>
      <c r="T4958" s="6"/>
      <c r="U4958" s="6"/>
      <c r="V4958" s="6"/>
    </row>
    <row r="4959" spans="2:22" s="77" customFormat="1" x14ac:dyDescent="0.2">
      <c r="B4959" s="128"/>
      <c r="E4959" s="78"/>
      <c r="F4959" s="166"/>
      <c r="G4959" s="78"/>
      <c r="H4959" s="161"/>
      <c r="I4959" s="161"/>
      <c r="J4959" s="161"/>
      <c r="K4959" s="78"/>
      <c r="L4959" s="78"/>
      <c r="M4959" s="78"/>
      <c r="N4959" s="78"/>
      <c r="O4959" s="78"/>
      <c r="P4959" s="6"/>
      <c r="Q4959" s="6"/>
      <c r="R4959" s="6"/>
      <c r="S4959" s="6"/>
      <c r="T4959" s="6"/>
      <c r="U4959" s="6"/>
      <c r="V4959" s="6"/>
    </row>
    <row r="4960" spans="2:22" s="77" customFormat="1" x14ac:dyDescent="0.2">
      <c r="B4960" s="128"/>
      <c r="E4960" s="78"/>
      <c r="F4960" s="166"/>
      <c r="G4960" s="78"/>
      <c r="H4960" s="161"/>
      <c r="I4960" s="161"/>
      <c r="J4960" s="161"/>
      <c r="K4960" s="78"/>
      <c r="L4960" s="78"/>
      <c r="M4960" s="78"/>
      <c r="N4960" s="78"/>
      <c r="O4960" s="78"/>
      <c r="P4960" s="6"/>
      <c r="Q4960" s="6"/>
      <c r="R4960" s="6"/>
      <c r="S4960" s="6"/>
      <c r="T4960" s="6"/>
      <c r="U4960" s="6"/>
      <c r="V4960" s="6"/>
    </row>
    <row r="4961" spans="2:22" s="77" customFormat="1" x14ac:dyDescent="0.2">
      <c r="B4961" s="128"/>
      <c r="E4961" s="78"/>
      <c r="F4961" s="166"/>
      <c r="G4961" s="78"/>
      <c r="H4961" s="161"/>
      <c r="I4961" s="161"/>
      <c r="J4961" s="161"/>
      <c r="K4961" s="78"/>
      <c r="L4961" s="78"/>
      <c r="M4961" s="78"/>
      <c r="N4961" s="78"/>
      <c r="O4961" s="78"/>
      <c r="P4961" s="6"/>
      <c r="Q4961" s="6"/>
      <c r="R4961" s="6"/>
      <c r="S4961" s="6"/>
      <c r="T4961" s="6"/>
      <c r="U4961" s="6"/>
      <c r="V4961" s="6"/>
    </row>
    <row r="4962" spans="2:22" s="77" customFormat="1" x14ac:dyDescent="0.2">
      <c r="B4962" s="128"/>
      <c r="E4962" s="78"/>
      <c r="F4962" s="166"/>
      <c r="G4962" s="78"/>
      <c r="H4962" s="161"/>
      <c r="I4962" s="161"/>
      <c r="J4962" s="161"/>
      <c r="K4962" s="78"/>
      <c r="L4962" s="78"/>
      <c r="M4962" s="78"/>
      <c r="N4962" s="78"/>
      <c r="O4962" s="78"/>
      <c r="P4962" s="6"/>
      <c r="Q4962" s="6"/>
      <c r="R4962" s="6"/>
      <c r="S4962" s="6"/>
      <c r="T4962" s="6"/>
      <c r="U4962" s="6"/>
      <c r="V4962" s="6"/>
    </row>
    <row r="4963" spans="2:22" s="77" customFormat="1" x14ac:dyDescent="0.2">
      <c r="B4963" s="128"/>
      <c r="E4963" s="78"/>
      <c r="F4963" s="166"/>
      <c r="G4963" s="78"/>
      <c r="H4963" s="161"/>
      <c r="I4963" s="161"/>
      <c r="J4963" s="161"/>
      <c r="K4963" s="78"/>
      <c r="L4963" s="78"/>
      <c r="M4963" s="78"/>
      <c r="N4963" s="78"/>
      <c r="O4963" s="78"/>
      <c r="P4963" s="6"/>
      <c r="Q4963" s="6"/>
      <c r="R4963" s="6"/>
      <c r="S4963" s="6"/>
      <c r="T4963" s="6"/>
      <c r="U4963" s="6"/>
      <c r="V4963" s="6"/>
    </row>
    <row r="4964" spans="2:22" s="77" customFormat="1" x14ac:dyDescent="0.2">
      <c r="B4964" s="128"/>
      <c r="E4964" s="78"/>
      <c r="F4964" s="166"/>
      <c r="G4964" s="78"/>
      <c r="H4964" s="161"/>
      <c r="I4964" s="161"/>
      <c r="J4964" s="161"/>
      <c r="K4964" s="78"/>
      <c r="L4964" s="78"/>
      <c r="M4964" s="78"/>
      <c r="N4964" s="78"/>
      <c r="O4964" s="78"/>
      <c r="P4964" s="6"/>
      <c r="Q4964" s="6"/>
      <c r="R4964" s="6"/>
      <c r="S4964" s="6"/>
      <c r="T4964" s="6"/>
      <c r="U4964" s="6"/>
      <c r="V4964" s="6"/>
    </row>
    <row r="4965" spans="2:22" s="77" customFormat="1" x14ac:dyDescent="0.2">
      <c r="B4965" s="128"/>
      <c r="E4965" s="78"/>
      <c r="F4965" s="166"/>
      <c r="G4965" s="78"/>
      <c r="H4965" s="161"/>
      <c r="I4965" s="161"/>
      <c r="J4965" s="161"/>
      <c r="K4965" s="78"/>
      <c r="L4965" s="78"/>
      <c r="M4965" s="78"/>
      <c r="N4965" s="78"/>
      <c r="O4965" s="78"/>
      <c r="P4965" s="6"/>
      <c r="Q4965" s="6"/>
      <c r="R4965" s="6"/>
      <c r="S4965" s="6"/>
      <c r="T4965" s="6"/>
      <c r="U4965" s="6"/>
      <c r="V4965" s="6"/>
    </row>
    <row r="4966" spans="2:22" s="77" customFormat="1" x14ac:dyDescent="0.2">
      <c r="B4966" s="128"/>
      <c r="E4966" s="78"/>
      <c r="F4966" s="166"/>
      <c r="G4966" s="78"/>
      <c r="H4966" s="161"/>
      <c r="I4966" s="161"/>
      <c r="J4966" s="161"/>
      <c r="K4966" s="78"/>
      <c r="L4966" s="78"/>
      <c r="M4966" s="78"/>
      <c r="N4966" s="78"/>
      <c r="O4966" s="78"/>
      <c r="P4966" s="6"/>
      <c r="Q4966" s="6"/>
      <c r="R4966" s="6"/>
      <c r="S4966" s="6"/>
      <c r="T4966" s="6"/>
      <c r="U4966" s="6"/>
      <c r="V4966" s="6"/>
    </row>
    <row r="4967" spans="2:22" s="77" customFormat="1" x14ac:dyDescent="0.2">
      <c r="B4967" s="128"/>
      <c r="E4967" s="78"/>
      <c r="F4967" s="166"/>
      <c r="G4967" s="78"/>
      <c r="H4967" s="161"/>
      <c r="I4967" s="161"/>
      <c r="J4967" s="161"/>
      <c r="K4967" s="78"/>
      <c r="L4967" s="78"/>
      <c r="M4967" s="78"/>
      <c r="N4967" s="78"/>
      <c r="O4967" s="78"/>
      <c r="P4967" s="6"/>
      <c r="Q4967" s="6"/>
      <c r="R4967" s="6"/>
      <c r="S4967" s="6"/>
      <c r="T4967" s="6"/>
      <c r="U4967" s="6"/>
      <c r="V4967" s="6"/>
    </row>
    <row r="4968" spans="2:22" s="77" customFormat="1" x14ac:dyDescent="0.2">
      <c r="B4968" s="128"/>
      <c r="E4968" s="78"/>
      <c r="F4968" s="166"/>
      <c r="G4968" s="78"/>
      <c r="H4968" s="161"/>
      <c r="I4968" s="161"/>
      <c r="J4968" s="161"/>
      <c r="K4968" s="78"/>
      <c r="L4968" s="78"/>
      <c r="M4968" s="78"/>
      <c r="N4968" s="78"/>
      <c r="O4968" s="78"/>
      <c r="P4968" s="6"/>
      <c r="Q4968" s="6"/>
      <c r="R4968" s="6"/>
      <c r="S4968" s="6"/>
      <c r="T4968" s="6"/>
      <c r="U4968" s="6"/>
      <c r="V4968" s="6"/>
    </row>
    <row r="4969" spans="2:22" s="77" customFormat="1" x14ac:dyDescent="0.2">
      <c r="B4969" s="128"/>
      <c r="E4969" s="78"/>
      <c r="F4969" s="166"/>
      <c r="G4969" s="78"/>
      <c r="H4969" s="161"/>
      <c r="I4969" s="161"/>
      <c r="J4969" s="161"/>
      <c r="K4969" s="78"/>
      <c r="L4969" s="78"/>
      <c r="M4969" s="78"/>
      <c r="N4969" s="78"/>
      <c r="O4969" s="78"/>
      <c r="P4969" s="6"/>
      <c r="Q4969" s="6"/>
      <c r="R4969" s="6"/>
      <c r="S4969" s="6"/>
      <c r="T4969" s="6"/>
      <c r="U4969" s="6"/>
      <c r="V4969" s="6"/>
    </row>
    <row r="4970" spans="2:22" s="77" customFormat="1" x14ac:dyDescent="0.2">
      <c r="B4970" s="128"/>
      <c r="E4970" s="78"/>
      <c r="F4970" s="166"/>
      <c r="G4970" s="78"/>
      <c r="H4970" s="161"/>
      <c r="I4970" s="161"/>
      <c r="J4970" s="161"/>
      <c r="K4970" s="78"/>
      <c r="L4970" s="78"/>
      <c r="M4970" s="78"/>
      <c r="N4970" s="78"/>
      <c r="O4970" s="78"/>
      <c r="P4970" s="6"/>
      <c r="Q4970" s="6"/>
      <c r="R4970" s="6"/>
      <c r="S4970" s="6"/>
      <c r="T4970" s="6"/>
      <c r="U4970" s="6"/>
      <c r="V4970" s="6"/>
    </row>
    <row r="4971" spans="2:22" s="77" customFormat="1" x14ac:dyDescent="0.2">
      <c r="B4971" s="128"/>
      <c r="E4971" s="78"/>
      <c r="F4971" s="166"/>
      <c r="G4971" s="78"/>
      <c r="H4971" s="161"/>
      <c r="I4971" s="161"/>
      <c r="J4971" s="161"/>
      <c r="K4971" s="78"/>
      <c r="L4971" s="78"/>
      <c r="M4971" s="78"/>
      <c r="N4971" s="78"/>
      <c r="O4971" s="78"/>
      <c r="P4971" s="6"/>
      <c r="Q4971" s="6"/>
      <c r="R4971" s="6"/>
      <c r="S4971" s="6"/>
      <c r="T4971" s="6"/>
      <c r="U4971" s="6"/>
      <c r="V4971" s="6"/>
    </row>
    <row r="4972" spans="2:22" s="77" customFormat="1" x14ac:dyDescent="0.2">
      <c r="B4972" s="128"/>
      <c r="E4972" s="78"/>
      <c r="F4972" s="166"/>
      <c r="G4972" s="78"/>
      <c r="H4972" s="161"/>
      <c r="I4972" s="161"/>
      <c r="J4972" s="161"/>
      <c r="K4972" s="78"/>
      <c r="L4972" s="78"/>
      <c r="M4972" s="78"/>
      <c r="N4972" s="78"/>
      <c r="O4972" s="78"/>
      <c r="P4972" s="6"/>
      <c r="Q4972" s="6"/>
      <c r="R4972" s="6"/>
      <c r="S4972" s="6"/>
      <c r="T4972" s="6"/>
      <c r="U4972" s="6"/>
      <c r="V4972" s="6"/>
    </row>
    <row r="4973" spans="2:22" s="77" customFormat="1" x14ac:dyDescent="0.2">
      <c r="B4973" s="128"/>
      <c r="E4973" s="78"/>
      <c r="F4973" s="166"/>
      <c r="G4973" s="78"/>
      <c r="H4973" s="161"/>
      <c r="I4973" s="161"/>
      <c r="J4973" s="161"/>
      <c r="K4973" s="78"/>
      <c r="L4973" s="78"/>
      <c r="M4973" s="78"/>
      <c r="N4973" s="78"/>
      <c r="O4973" s="78"/>
      <c r="P4973" s="6"/>
      <c r="Q4973" s="6"/>
      <c r="R4973" s="6"/>
      <c r="S4973" s="6"/>
      <c r="T4973" s="6"/>
      <c r="U4973" s="6"/>
      <c r="V4973" s="6"/>
    </row>
    <row r="4974" spans="2:22" s="77" customFormat="1" x14ac:dyDescent="0.2">
      <c r="B4974" s="128"/>
      <c r="E4974" s="78"/>
      <c r="F4974" s="166"/>
      <c r="G4974" s="78"/>
      <c r="H4974" s="161"/>
      <c r="I4974" s="161"/>
      <c r="J4974" s="161"/>
      <c r="K4974" s="78"/>
      <c r="L4974" s="78"/>
      <c r="M4974" s="78"/>
      <c r="N4974" s="78"/>
      <c r="O4974" s="78"/>
      <c r="P4974" s="6"/>
      <c r="Q4974" s="6"/>
      <c r="R4974" s="6"/>
      <c r="S4974" s="6"/>
      <c r="T4974" s="6"/>
      <c r="U4974" s="6"/>
      <c r="V4974" s="6"/>
    </row>
    <row r="4975" spans="2:22" s="77" customFormat="1" x14ac:dyDescent="0.2">
      <c r="B4975" s="128"/>
      <c r="E4975" s="78"/>
      <c r="F4975" s="166"/>
      <c r="G4975" s="78"/>
      <c r="H4975" s="161"/>
      <c r="I4975" s="161"/>
      <c r="J4975" s="161"/>
      <c r="K4975" s="78"/>
      <c r="L4975" s="78"/>
      <c r="M4975" s="78"/>
      <c r="N4975" s="78"/>
      <c r="O4975" s="78"/>
      <c r="P4975" s="6"/>
      <c r="Q4975" s="6"/>
      <c r="R4975" s="6"/>
      <c r="S4975" s="6"/>
      <c r="T4975" s="6"/>
      <c r="U4975" s="6"/>
      <c r="V4975" s="6"/>
    </row>
    <row r="4976" spans="2:22" s="77" customFormat="1" x14ac:dyDescent="0.2">
      <c r="B4976" s="128"/>
      <c r="E4976" s="78"/>
      <c r="F4976" s="166"/>
      <c r="G4976" s="78"/>
      <c r="H4976" s="161"/>
      <c r="I4976" s="161"/>
      <c r="J4976" s="161"/>
      <c r="K4976" s="78"/>
      <c r="L4976" s="78"/>
      <c r="M4976" s="78"/>
      <c r="N4976" s="78"/>
      <c r="O4976" s="78"/>
      <c r="P4976" s="6"/>
      <c r="Q4976" s="6"/>
      <c r="R4976" s="6"/>
      <c r="S4976" s="6"/>
      <c r="T4976" s="6"/>
      <c r="U4976" s="6"/>
      <c r="V4976" s="6"/>
    </row>
    <row r="4977" spans="2:22" s="77" customFormat="1" x14ac:dyDescent="0.2">
      <c r="B4977" s="128"/>
      <c r="E4977" s="78"/>
      <c r="F4977" s="166"/>
      <c r="G4977" s="78"/>
      <c r="H4977" s="161"/>
      <c r="I4977" s="161"/>
      <c r="J4977" s="161"/>
      <c r="K4977" s="78"/>
      <c r="L4977" s="78"/>
      <c r="M4977" s="78"/>
      <c r="N4977" s="78"/>
      <c r="O4977" s="78"/>
      <c r="P4977" s="6"/>
      <c r="Q4977" s="6"/>
      <c r="R4977" s="6"/>
      <c r="S4977" s="6"/>
      <c r="T4977" s="6"/>
      <c r="U4977" s="6"/>
      <c r="V4977" s="6"/>
    </row>
    <row r="4978" spans="2:22" s="77" customFormat="1" x14ac:dyDescent="0.2">
      <c r="B4978" s="128"/>
      <c r="E4978" s="78"/>
      <c r="F4978" s="166"/>
      <c r="G4978" s="78"/>
      <c r="H4978" s="161"/>
      <c r="I4978" s="161"/>
      <c r="J4978" s="161"/>
      <c r="K4978" s="78"/>
      <c r="L4978" s="78"/>
      <c r="M4978" s="78"/>
      <c r="N4978" s="78"/>
      <c r="O4978" s="78"/>
      <c r="P4978" s="6"/>
      <c r="Q4978" s="6"/>
      <c r="R4978" s="6"/>
      <c r="S4978" s="6"/>
      <c r="T4978" s="6"/>
      <c r="U4978" s="6"/>
      <c r="V4978" s="6"/>
    </row>
    <row r="4979" spans="2:22" s="77" customFormat="1" x14ac:dyDescent="0.2">
      <c r="B4979" s="128"/>
      <c r="E4979" s="78"/>
      <c r="F4979" s="166"/>
      <c r="G4979" s="78"/>
      <c r="H4979" s="161"/>
      <c r="I4979" s="161"/>
      <c r="J4979" s="161"/>
      <c r="K4979" s="78"/>
      <c r="L4979" s="78"/>
      <c r="M4979" s="78"/>
      <c r="N4979" s="78"/>
      <c r="O4979" s="78"/>
      <c r="P4979" s="6"/>
      <c r="Q4979" s="6"/>
      <c r="R4979" s="6"/>
      <c r="S4979" s="6"/>
      <c r="T4979" s="6"/>
      <c r="U4979" s="6"/>
      <c r="V4979" s="6"/>
    </row>
    <row r="4980" spans="2:22" s="77" customFormat="1" x14ac:dyDescent="0.2">
      <c r="B4980" s="128"/>
      <c r="E4980" s="78"/>
      <c r="F4980" s="166"/>
      <c r="G4980" s="78"/>
      <c r="H4980" s="161"/>
      <c r="I4980" s="161"/>
      <c r="J4980" s="161"/>
      <c r="K4980" s="78"/>
      <c r="L4980" s="78"/>
      <c r="M4980" s="78"/>
      <c r="N4980" s="78"/>
      <c r="O4980" s="78"/>
      <c r="P4980" s="6"/>
      <c r="Q4980" s="6"/>
      <c r="R4980" s="6"/>
      <c r="S4980" s="6"/>
      <c r="T4980" s="6"/>
      <c r="U4980" s="6"/>
      <c r="V4980" s="6"/>
    </row>
    <row r="4981" spans="2:22" s="77" customFormat="1" x14ac:dyDescent="0.2">
      <c r="B4981" s="128"/>
      <c r="E4981" s="78"/>
      <c r="F4981" s="166"/>
      <c r="G4981" s="78"/>
      <c r="H4981" s="161"/>
      <c r="I4981" s="161"/>
      <c r="J4981" s="161"/>
      <c r="K4981" s="78"/>
      <c r="L4981" s="78"/>
      <c r="M4981" s="78"/>
      <c r="N4981" s="78"/>
      <c r="O4981" s="78"/>
      <c r="P4981" s="6"/>
      <c r="Q4981" s="6"/>
      <c r="R4981" s="6"/>
      <c r="S4981" s="6"/>
      <c r="T4981" s="6"/>
      <c r="U4981" s="6"/>
      <c r="V4981" s="6"/>
    </row>
    <row r="4982" spans="2:22" s="77" customFormat="1" x14ac:dyDescent="0.2">
      <c r="B4982" s="128"/>
      <c r="E4982" s="78"/>
      <c r="F4982" s="166"/>
      <c r="G4982" s="78"/>
      <c r="H4982" s="161"/>
      <c r="I4982" s="161"/>
      <c r="J4982" s="161"/>
      <c r="K4982" s="78"/>
      <c r="L4982" s="78"/>
      <c r="M4982" s="78"/>
      <c r="N4982" s="78"/>
      <c r="O4982" s="78"/>
      <c r="P4982" s="6"/>
      <c r="Q4982" s="6"/>
      <c r="R4982" s="6"/>
      <c r="S4982" s="6"/>
      <c r="T4982" s="6"/>
      <c r="U4982" s="6"/>
      <c r="V4982" s="6"/>
    </row>
    <row r="4983" spans="2:22" s="77" customFormat="1" x14ac:dyDescent="0.2">
      <c r="B4983" s="128"/>
      <c r="E4983" s="78"/>
      <c r="F4983" s="166"/>
      <c r="G4983" s="78"/>
      <c r="H4983" s="161"/>
      <c r="I4983" s="161"/>
      <c r="J4983" s="161"/>
      <c r="K4983" s="78"/>
      <c r="L4983" s="78"/>
      <c r="M4983" s="78"/>
      <c r="N4983" s="78"/>
      <c r="O4983" s="78"/>
      <c r="P4983" s="6"/>
      <c r="Q4983" s="6"/>
      <c r="R4983" s="6"/>
      <c r="S4983" s="6"/>
      <c r="T4983" s="6"/>
      <c r="U4983" s="6"/>
      <c r="V4983" s="6"/>
    </row>
    <row r="4984" spans="2:22" s="77" customFormat="1" x14ac:dyDescent="0.2">
      <c r="B4984" s="128"/>
      <c r="E4984" s="78"/>
      <c r="F4984" s="166"/>
      <c r="G4984" s="78"/>
      <c r="H4984" s="161"/>
      <c r="I4984" s="161"/>
      <c r="J4984" s="161"/>
      <c r="K4984" s="78"/>
      <c r="L4984" s="78"/>
      <c r="M4984" s="78"/>
      <c r="N4984" s="78"/>
      <c r="O4984" s="78"/>
      <c r="P4984" s="6"/>
      <c r="Q4984" s="6"/>
      <c r="R4984" s="6"/>
      <c r="S4984" s="6"/>
      <c r="T4984" s="6"/>
      <c r="U4984" s="6"/>
      <c r="V4984" s="6"/>
    </row>
    <row r="4985" spans="2:22" s="77" customFormat="1" x14ac:dyDescent="0.2">
      <c r="B4985" s="128"/>
      <c r="E4985" s="78"/>
      <c r="F4985" s="166"/>
      <c r="G4985" s="78"/>
      <c r="H4985" s="161"/>
      <c r="I4985" s="161"/>
      <c r="J4985" s="161"/>
      <c r="K4985" s="78"/>
      <c r="L4985" s="78"/>
      <c r="M4985" s="78"/>
      <c r="N4985" s="78"/>
      <c r="O4985" s="78"/>
      <c r="P4985" s="6"/>
      <c r="Q4985" s="6"/>
      <c r="R4985" s="6"/>
      <c r="S4985" s="6"/>
      <c r="T4985" s="6"/>
      <c r="U4985" s="6"/>
      <c r="V4985" s="6"/>
    </row>
    <row r="4986" spans="2:22" s="77" customFormat="1" x14ac:dyDescent="0.2">
      <c r="B4986" s="128"/>
      <c r="E4986" s="78"/>
      <c r="F4986" s="166"/>
      <c r="G4986" s="78"/>
      <c r="H4986" s="161"/>
      <c r="I4986" s="161"/>
      <c r="J4986" s="161"/>
      <c r="K4986" s="78"/>
      <c r="L4986" s="78"/>
      <c r="M4986" s="78"/>
      <c r="N4986" s="78"/>
      <c r="O4986" s="78"/>
      <c r="P4986" s="6"/>
      <c r="Q4986" s="6"/>
      <c r="R4986" s="6"/>
      <c r="S4986" s="6"/>
      <c r="T4986" s="6"/>
      <c r="U4986" s="6"/>
      <c r="V4986" s="6"/>
    </row>
    <row r="4987" spans="2:22" s="77" customFormat="1" x14ac:dyDescent="0.2">
      <c r="B4987" s="128"/>
      <c r="E4987" s="78"/>
      <c r="F4987" s="166"/>
      <c r="G4987" s="78"/>
      <c r="H4987" s="161"/>
      <c r="I4987" s="161"/>
      <c r="J4987" s="161"/>
      <c r="K4987" s="78"/>
      <c r="L4987" s="78"/>
      <c r="M4987" s="78"/>
      <c r="N4987" s="78"/>
      <c r="O4987" s="78"/>
      <c r="P4987" s="6"/>
      <c r="Q4987" s="6"/>
      <c r="R4987" s="6"/>
      <c r="S4987" s="6"/>
      <c r="T4987" s="6"/>
      <c r="U4987" s="6"/>
      <c r="V4987" s="6"/>
    </row>
    <row r="4988" spans="2:22" s="77" customFormat="1" x14ac:dyDescent="0.2">
      <c r="B4988" s="128"/>
      <c r="E4988" s="78"/>
      <c r="F4988" s="166"/>
      <c r="G4988" s="78"/>
      <c r="H4988" s="161"/>
      <c r="I4988" s="161"/>
      <c r="J4988" s="161"/>
      <c r="K4988" s="78"/>
      <c r="L4988" s="78"/>
      <c r="M4988" s="78"/>
      <c r="N4988" s="78"/>
      <c r="O4988" s="78"/>
      <c r="P4988" s="6"/>
      <c r="Q4988" s="6"/>
      <c r="R4988" s="6"/>
      <c r="S4988" s="6"/>
      <c r="T4988" s="6"/>
      <c r="U4988" s="6"/>
      <c r="V4988" s="6"/>
    </row>
    <row r="4989" spans="2:22" s="77" customFormat="1" x14ac:dyDescent="0.2">
      <c r="B4989" s="128"/>
      <c r="E4989" s="78"/>
      <c r="F4989" s="166"/>
      <c r="G4989" s="78"/>
      <c r="H4989" s="161"/>
      <c r="I4989" s="161"/>
      <c r="J4989" s="161"/>
      <c r="K4989" s="78"/>
      <c r="L4989" s="78"/>
      <c r="M4989" s="78"/>
      <c r="N4989" s="78"/>
      <c r="O4989" s="78"/>
      <c r="P4989" s="6"/>
      <c r="Q4989" s="6"/>
      <c r="R4989" s="6"/>
      <c r="S4989" s="6"/>
      <c r="T4989" s="6"/>
      <c r="U4989" s="6"/>
      <c r="V4989" s="6"/>
    </row>
    <row r="4990" spans="2:22" s="77" customFormat="1" x14ac:dyDescent="0.2">
      <c r="B4990" s="128"/>
      <c r="E4990" s="78"/>
      <c r="F4990" s="166"/>
      <c r="G4990" s="78"/>
      <c r="H4990" s="161"/>
      <c r="I4990" s="161"/>
      <c r="J4990" s="161"/>
      <c r="K4990" s="78"/>
      <c r="L4990" s="78"/>
      <c r="M4990" s="78"/>
      <c r="N4990" s="78"/>
      <c r="O4990" s="78"/>
      <c r="P4990" s="6"/>
      <c r="Q4990" s="6"/>
      <c r="R4990" s="6"/>
      <c r="S4990" s="6"/>
      <c r="T4990" s="6"/>
      <c r="U4990" s="6"/>
      <c r="V4990" s="6"/>
    </row>
    <row r="4991" spans="2:22" s="77" customFormat="1" x14ac:dyDescent="0.2">
      <c r="B4991" s="128"/>
      <c r="E4991" s="78"/>
      <c r="F4991" s="166"/>
      <c r="G4991" s="78"/>
      <c r="H4991" s="161"/>
      <c r="I4991" s="161"/>
      <c r="J4991" s="161"/>
      <c r="K4991" s="78"/>
      <c r="L4991" s="78"/>
      <c r="M4991" s="78"/>
      <c r="N4991" s="78"/>
      <c r="O4991" s="78"/>
      <c r="P4991" s="6"/>
      <c r="Q4991" s="6"/>
      <c r="R4991" s="6"/>
      <c r="S4991" s="6"/>
      <c r="T4991" s="6"/>
      <c r="U4991" s="6"/>
      <c r="V4991" s="6"/>
    </row>
    <row r="4992" spans="2:22" s="77" customFormat="1" x14ac:dyDescent="0.2">
      <c r="B4992" s="128"/>
      <c r="E4992" s="78"/>
      <c r="F4992" s="166"/>
      <c r="G4992" s="78"/>
      <c r="H4992" s="161"/>
      <c r="I4992" s="161"/>
      <c r="J4992" s="161"/>
      <c r="K4992" s="78"/>
      <c r="L4992" s="78"/>
      <c r="M4992" s="78"/>
      <c r="N4992" s="78"/>
      <c r="O4992" s="78"/>
      <c r="P4992" s="6"/>
      <c r="Q4992" s="6"/>
      <c r="R4992" s="6"/>
      <c r="S4992" s="6"/>
      <c r="T4992" s="6"/>
      <c r="U4992" s="6"/>
      <c r="V4992" s="6"/>
    </row>
    <row r="4993" spans="2:22" s="77" customFormat="1" x14ac:dyDescent="0.2">
      <c r="B4993" s="128"/>
      <c r="E4993" s="78"/>
      <c r="F4993" s="166"/>
      <c r="G4993" s="78"/>
      <c r="H4993" s="161"/>
      <c r="I4993" s="161"/>
      <c r="J4993" s="161"/>
      <c r="K4993" s="78"/>
      <c r="L4993" s="78"/>
      <c r="M4993" s="78"/>
      <c r="N4993" s="78"/>
      <c r="O4993" s="78"/>
      <c r="P4993" s="6"/>
      <c r="Q4993" s="6"/>
      <c r="R4993" s="6"/>
      <c r="S4993" s="6"/>
      <c r="T4993" s="6"/>
      <c r="U4993" s="6"/>
      <c r="V4993" s="6"/>
    </row>
    <row r="4994" spans="2:22" s="77" customFormat="1" x14ac:dyDescent="0.2">
      <c r="B4994" s="128"/>
      <c r="E4994" s="78"/>
      <c r="F4994" s="166"/>
      <c r="G4994" s="78"/>
      <c r="H4994" s="161"/>
      <c r="I4994" s="161"/>
      <c r="J4994" s="161"/>
      <c r="K4994" s="78"/>
      <c r="L4994" s="78"/>
      <c r="M4994" s="78"/>
      <c r="N4994" s="78"/>
      <c r="O4994" s="78"/>
      <c r="P4994" s="6"/>
      <c r="Q4994" s="6"/>
      <c r="R4994" s="6"/>
      <c r="S4994" s="6"/>
      <c r="T4994" s="6"/>
      <c r="U4994" s="6"/>
      <c r="V4994" s="6"/>
    </row>
    <row r="4995" spans="2:22" s="77" customFormat="1" x14ac:dyDescent="0.2">
      <c r="B4995" s="128"/>
      <c r="E4995" s="78"/>
      <c r="F4995" s="166"/>
      <c r="G4995" s="78"/>
      <c r="H4995" s="161"/>
      <c r="I4995" s="161"/>
      <c r="J4995" s="161"/>
      <c r="K4995" s="78"/>
      <c r="L4995" s="78"/>
      <c r="M4995" s="78"/>
      <c r="N4995" s="78"/>
      <c r="O4995" s="78"/>
      <c r="P4995" s="6"/>
      <c r="Q4995" s="6"/>
      <c r="R4995" s="6"/>
      <c r="S4995" s="6"/>
      <c r="T4995" s="6"/>
      <c r="U4995" s="6"/>
      <c r="V4995" s="6"/>
    </row>
    <row r="4996" spans="2:22" s="77" customFormat="1" x14ac:dyDescent="0.2">
      <c r="B4996" s="128"/>
      <c r="E4996" s="78"/>
      <c r="F4996" s="166"/>
      <c r="G4996" s="78"/>
      <c r="H4996" s="161"/>
      <c r="I4996" s="161"/>
      <c r="J4996" s="161"/>
      <c r="K4996" s="78"/>
      <c r="L4996" s="78"/>
      <c r="M4996" s="78"/>
      <c r="N4996" s="78"/>
      <c r="O4996" s="78"/>
      <c r="P4996" s="6"/>
      <c r="Q4996" s="6"/>
      <c r="R4996" s="6"/>
      <c r="S4996" s="6"/>
      <c r="T4996" s="6"/>
      <c r="U4996" s="6"/>
      <c r="V4996" s="6"/>
    </row>
    <row r="4997" spans="2:22" s="77" customFormat="1" x14ac:dyDescent="0.2">
      <c r="B4997" s="128"/>
      <c r="E4997" s="78"/>
      <c r="F4997" s="166"/>
      <c r="G4997" s="78"/>
      <c r="H4997" s="161"/>
      <c r="I4997" s="161"/>
      <c r="J4997" s="161"/>
      <c r="K4997" s="78"/>
      <c r="L4997" s="78"/>
      <c r="M4997" s="78"/>
      <c r="N4997" s="78"/>
      <c r="O4997" s="78"/>
      <c r="P4997" s="6"/>
      <c r="Q4997" s="6"/>
      <c r="R4997" s="6"/>
      <c r="S4997" s="6"/>
      <c r="T4997" s="6"/>
      <c r="U4997" s="6"/>
      <c r="V4997" s="6"/>
    </row>
    <row r="4998" spans="2:22" s="77" customFormat="1" x14ac:dyDescent="0.2">
      <c r="B4998" s="128"/>
      <c r="E4998" s="78"/>
      <c r="F4998" s="166"/>
      <c r="G4998" s="78"/>
      <c r="H4998" s="161"/>
      <c r="I4998" s="161"/>
      <c r="J4998" s="161"/>
      <c r="K4998" s="78"/>
      <c r="L4998" s="78"/>
      <c r="M4998" s="78"/>
      <c r="N4998" s="78"/>
      <c r="O4998" s="78"/>
      <c r="P4998" s="6"/>
      <c r="Q4998" s="6"/>
      <c r="R4998" s="6"/>
      <c r="S4998" s="6"/>
      <c r="T4998" s="6"/>
      <c r="U4998" s="6"/>
      <c r="V4998" s="6"/>
    </row>
    <row r="4999" spans="2:22" s="77" customFormat="1" x14ac:dyDescent="0.2">
      <c r="B4999" s="128"/>
      <c r="E4999" s="78"/>
      <c r="F4999" s="166"/>
      <c r="G4999" s="78"/>
      <c r="H4999" s="161"/>
      <c r="I4999" s="161"/>
      <c r="J4999" s="161"/>
      <c r="K4999" s="78"/>
      <c r="L4999" s="78"/>
      <c r="M4999" s="78"/>
      <c r="N4999" s="78"/>
      <c r="O4999" s="78"/>
      <c r="P4999" s="6"/>
      <c r="Q4999" s="6"/>
      <c r="R4999" s="6"/>
      <c r="S4999" s="6"/>
      <c r="T4999" s="6"/>
      <c r="U4999" s="6"/>
      <c r="V4999" s="6"/>
    </row>
    <row r="5000" spans="2:22" s="77" customFormat="1" x14ac:dyDescent="0.2">
      <c r="B5000" s="128"/>
      <c r="E5000" s="78"/>
      <c r="F5000" s="166"/>
      <c r="G5000" s="78"/>
      <c r="H5000" s="161"/>
      <c r="I5000" s="161"/>
      <c r="J5000" s="161"/>
      <c r="K5000" s="78"/>
      <c r="L5000" s="78"/>
      <c r="M5000" s="78"/>
      <c r="N5000" s="78"/>
      <c r="O5000" s="78"/>
      <c r="P5000" s="6"/>
      <c r="Q5000" s="6"/>
      <c r="R5000" s="6"/>
      <c r="S5000" s="6"/>
      <c r="T5000" s="6"/>
      <c r="U5000" s="6"/>
      <c r="V5000" s="6"/>
    </row>
    <row r="5001" spans="2:22" s="77" customFormat="1" x14ac:dyDescent="0.2">
      <c r="B5001" s="128"/>
      <c r="E5001" s="78"/>
      <c r="F5001" s="166"/>
      <c r="G5001" s="78"/>
      <c r="H5001" s="161"/>
      <c r="I5001" s="161"/>
      <c r="J5001" s="161"/>
      <c r="K5001" s="78"/>
      <c r="L5001" s="78"/>
      <c r="M5001" s="78"/>
      <c r="N5001" s="78"/>
      <c r="O5001" s="78"/>
      <c r="P5001" s="6"/>
      <c r="Q5001" s="6"/>
      <c r="R5001" s="6"/>
      <c r="S5001" s="6"/>
      <c r="T5001" s="6"/>
      <c r="U5001" s="6"/>
      <c r="V5001" s="6"/>
    </row>
    <row r="5002" spans="2:22" s="77" customFormat="1" x14ac:dyDescent="0.2">
      <c r="B5002" s="128"/>
      <c r="E5002" s="78"/>
      <c r="F5002" s="166"/>
      <c r="G5002" s="78"/>
      <c r="H5002" s="161"/>
      <c r="I5002" s="161"/>
      <c r="J5002" s="161"/>
      <c r="K5002" s="78"/>
      <c r="L5002" s="78"/>
      <c r="M5002" s="78"/>
      <c r="N5002" s="78"/>
      <c r="O5002" s="78"/>
      <c r="P5002" s="6"/>
      <c r="Q5002" s="6"/>
      <c r="R5002" s="6"/>
      <c r="S5002" s="6"/>
      <c r="T5002" s="6"/>
      <c r="U5002" s="6"/>
      <c r="V5002" s="6"/>
    </row>
    <row r="5003" spans="2:22" s="77" customFormat="1" x14ac:dyDescent="0.2">
      <c r="B5003" s="128"/>
      <c r="E5003" s="78"/>
      <c r="F5003" s="166"/>
      <c r="G5003" s="78"/>
      <c r="H5003" s="161"/>
      <c r="I5003" s="161"/>
      <c r="J5003" s="161"/>
      <c r="K5003" s="78"/>
      <c r="L5003" s="78"/>
      <c r="M5003" s="78"/>
      <c r="N5003" s="78"/>
      <c r="O5003" s="78"/>
      <c r="P5003" s="6"/>
      <c r="Q5003" s="6"/>
      <c r="R5003" s="6"/>
      <c r="S5003" s="6"/>
      <c r="T5003" s="6"/>
      <c r="U5003" s="6"/>
      <c r="V5003" s="6"/>
    </row>
    <row r="5004" spans="2:22" s="77" customFormat="1" x14ac:dyDescent="0.2">
      <c r="B5004" s="128"/>
      <c r="E5004" s="78"/>
      <c r="F5004" s="166"/>
      <c r="G5004" s="78"/>
      <c r="H5004" s="161"/>
      <c r="I5004" s="161"/>
      <c r="J5004" s="161"/>
      <c r="K5004" s="78"/>
      <c r="L5004" s="78"/>
      <c r="M5004" s="78"/>
      <c r="N5004" s="78"/>
      <c r="O5004" s="78"/>
      <c r="P5004" s="6"/>
      <c r="Q5004" s="6"/>
      <c r="R5004" s="6"/>
      <c r="S5004" s="6"/>
      <c r="T5004" s="6"/>
      <c r="U5004" s="6"/>
      <c r="V5004" s="6"/>
    </row>
    <row r="5005" spans="2:22" s="77" customFormat="1" x14ac:dyDescent="0.2">
      <c r="B5005" s="128"/>
      <c r="E5005" s="78"/>
      <c r="F5005" s="166"/>
      <c r="G5005" s="78"/>
      <c r="H5005" s="161"/>
      <c r="I5005" s="161"/>
      <c r="J5005" s="161"/>
      <c r="K5005" s="78"/>
      <c r="L5005" s="78"/>
      <c r="M5005" s="78"/>
      <c r="N5005" s="78"/>
      <c r="O5005" s="78"/>
      <c r="P5005" s="6"/>
      <c r="Q5005" s="6"/>
      <c r="R5005" s="6"/>
      <c r="S5005" s="6"/>
      <c r="T5005" s="6"/>
      <c r="U5005" s="6"/>
      <c r="V5005" s="6"/>
    </row>
    <row r="5006" spans="2:22" s="77" customFormat="1" x14ac:dyDescent="0.2">
      <c r="B5006" s="128"/>
      <c r="E5006" s="78"/>
      <c r="F5006" s="166"/>
      <c r="G5006" s="78"/>
      <c r="H5006" s="161"/>
      <c r="I5006" s="161"/>
      <c r="J5006" s="161"/>
      <c r="K5006" s="78"/>
      <c r="L5006" s="78"/>
      <c r="M5006" s="78"/>
      <c r="N5006" s="78"/>
      <c r="O5006" s="78"/>
      <c r="P5006" s="6"/>
      <c r="Q5006" s="6"/>
      <c r="R5006" s="6"/>
      <c r="S5006" s="6"/>
      <c r="T5006" s="6"/>
      <c r="U5006" s="6"/>
      <c r="V5006" s="6"/>
    </row>
    <row r="5007" spans="2:22" s="77" customFormat="1" x14ac:dyDescent="0.2">
      <c r="B5007" s="128"/>
      <c r="E5007" s="78"/>
      <c r="F5007" s="166"/>
      <c r="G5007" s="78"/>
      <c r="H5007" s="161"/>
      <c r="I5007" s="161"/>
      <c r="J5007" s="161"/>
      <c r="K5007" s="78"/>
      <c r="L5007" s="78"/>
      <c r="M5007" s="78"/>
      <c r="N5007" s="78"/>
      <c r="O5007" s="78"/>
      <c r="P5007" s="6"/>
      <c r="Q5007" s="6"/>
      <c r="R5007" s="6"/>
      <c r="S5007" s="6"/>
      <c r="T5007" s="6"/>
      <c r="U5007" s="6"/>
      <c r="V5007" s="6"/>
    </row>
    <row r="5008" spans="2:22" s="77" customFormat="1" x14ac:dyDescent="0.2">
      <c r="B5008" s="128"/>
      <c r="E5008" s="78"/>
      <c r="F5008" s="166"/>
      <c r="G5008" s="78"/>
      <c r="H5008" s="161"/>
      <c r="I5008" s="161"/>
      <c r="J5008" s="161"/>
      <c r="K5008" s="78"/>
      <c r="L5008" s="78"/>
      <c r="M5008" s="78"/>
      <c r="N5008" s="78"/>
      <c r="O5008" s="78"/>
      <c r="P5008" s="6"/>
      <c r="Q5008" s="6"/>
      <c r="R5008" s="6"/>
      <c r="S5008" s="6"/>
      <c r="T5008" s="6"/>
      <c r="U5008" s="6"/>
      <c r="V5008" s="6"/>
    </row>
    <row r="5009" spans="2:22" s="77" customFormat="1" x14ac:dyDescent="0.2">
      <c r="B5009" s="128"/>
      <c r="E5009" s="78"/>
      <c r="F5009" s="166"/>
      <c r="G5009" s="78"/>
      <c r="H5009" s="161"/>
      <c r="I5009" s="161"/>
      <c r="J5009" s="161"/>
      <c r="K5009" s="78"/>
      <c r="L5009" s="78"/>
      <c r="M5009" s="78"/>
      <c r="N5009" s="78"/>
      <c r="O5009" s="78"/>
      <c r="P5009" s="6"/>
      <c r="Q5009" s="6"/>
      <c r="R5009" s="6"/>
      <c r="S5009" s="6"/>
      <c r="T5009" s="6"/>
      <c r="U5009" s="6"/>
      <c r="V5009" s="6"/>
    </row>
    <row r="5010" spans="2:22" s="77" customFormat="1" x14ac:dyDescent="0.2">
      <c r="B5010" s="128"/>
      <c r="E5010" s="78"/>
      <c r="F5010" s="166"/>
      <c r="G5010" s="78"/>
      <c r="H5010" s="161"/>
      <c r="I5010" s="161"/>
      <c r="J5010" s="161"/>
      <c r="K5010" s="78"/>
      <c r="L5010" s="78"/>
      <c r="M5010" s="78"/>
      <c r="N5010" s="78"/>
      <c r="O5010" s="78"/>
      <c r="P5010" s="6"/>
      <c r="Q5010" s="6"/>
      <c r="R5010" s="6"/>
      <c r="S5010" s="6"/>
      <c r="T5010" s="6"/>
      <c r="U5010" s="6"/>
      <c r="V5010" s="6"/>
    </row>
    <row r="5011" spans="2:22" s="77" customFormat="1" x14ac:dyDescent="0.2">
      <c r="B5011" s="128"/>
      <c r="E5011" s="78"/>
      <c r="F5011" s="166"/>
      <c r="G5011" s="78"/>
      <c r="H5011" s="161"/>
      <c r="I5011" s="161"/>
      <c r="J5011" s="161"/>
      <c r="K5011" s="78"/>
      <c r="L5011" s="78"/>
      <c r="M5011" s="78"/>
      <c r="N5011" s="78"/>
      <c r="O5011" s="78"/>
      <c r="P5011" s="6"/>
      <c r="Q5011" s="6"/>
      <c r="R5011" s="6"/>
      <c r="S5011" s="6"/>
      <c r="T5011" s="6"/>
      <c r="U5011" s="6"/>
      <c r="V5011" s="6"/>
    </row>
    <row r="5012" spans="2:22" s="77" customFormat="1" x14ac:dyDescent="0.2">
      <c r="B5012" s="128"/>
      <c r="E5012" s="78"/>
      <c r="F5012" s="166"/>
      <c r="G5012" s="78"/>
      <c r="H5012" s="161"/>
      <c r="I5012" s="161"/>
      <c r="J5012" s="161"/>
      <c r="K5012" s="78"/>
      <c r="L5012" s="78"/>
      <c r="M5012" s="78"/>
      <c r="N5012" s="78"/>
      <c r="O5012" s="78"/>
      <c r="P5012" s="6"/>
      <c r="Q5012" s="6"/>
      <c r="R5012" s="6"/>
      <c r="S5012" s="6"/>
      <c r="T5012" s="6"/>
      <c r="U5012" s="6"/>
      <c r="V5012" s="6"/>
    </row>
    <row r="5013" spans="2:22" s="77" customFormat="1" x14ac:dyDescent="0.2">
      <c r="B5013" s="128"/>
      <c r="E5013" s="78"/>
      <c r="F5013" s="166"/>
      <c r="G5013" s="78"/>
      <c r="H5013" s="161"/>
      <c r="I5013" s="161"/>
      <c r="J5013" s="161"/>
      <c r="K5013" s="78"/>
      <c r="L5013" s="78"/>
      <c r="M5013" s="78"/>
      <c r="N5013" s="78"/>
      <c r="O5013" s="78"/>
      <c r="P5013" s="6"/>
      <c r="Q5013" s="6"/>
      <c r="R5013" s="6"/>
      <c r="S5013" s="6"/>
      <c r="T5013" s="6"/>
      <c r="U5013" s="6"/>
      <c r="V5013" s="6"/>
    </row>
    <row r="5014" spans="2:22" s="77" customFormat="1" x14ac:dyDescent="0.2">
      <c r="B5014" s="128"/>
      <c r="E5014" s="78"/>
      <c r="F5014" s="166"/>
      <c r="G5014" s="78"/>
      <c r="H5014" s="161"/>
      <c r="I5014" s="161"/>
      <c r="J5014" s="161"/>
      <c r="K5014" s="78"/>
      <c r="L5014" s="78"/>
      <c r="M5014" s="78"/>
      <c r="N5014" s="78"/>
      <c r="O5014" s="78"/>
      <c r="P5014" s="6"/>
      <c r="Q5014" s="6"/>
      <c r="R5014" s="6"/>
      <c r="S5014" s="6"/>
      <c r="T5014" s="6"/>
      <c r="U5014" s="6"/>
      <c r="V5014" s="6"/>
    </row>
    <row r="5015" spans="2:22" s="77" customFormat="1" x14ac:dyDescent="0.2">
      <c r="B5015" s="128"/>
      <c r="E5015" s="78"/>
      <c r="F5015" s="166"/>
      <c r="G5015" s="78"/>
      <c r="H5015" s="161"/>
      <c r="I5015" s="161"/>
      <c r="J5015" s="161"/>
      <c r="K5015" s="78"/>
      <c r="L5015" s="78"/>
      <c r="M5015" s="78"/>
      <c r="N5015" s="78"/>
      <c r="O5015" s="78"/>
      <c r="P5015" s="6"/>
      <c r="Q5015" s="6"/>
      <c r="R5015" s="6"/>
      <c r="S5015" s="6"/>
      <c r="T5015" s="6"/>
      <c r="U5015" s="6"/>
      <c r="V5015" s="6"/>
    </row>
    <row r="5016" spans="2:22" s="77" customFormat="1" x14ac:dyDescent="0.2">
      <c r="B5016" s="128"/>
      <c r="E5016" s="78"/>
      <c r="F5016" s="166"/>
      <c r="G5016" s="78"/>
      <c r="H5016" s="161"/>
      <c r="I5016" s="161"/>
      <c r="J5016" s="161"/>
      <c r="K5016" s="78"/>
      <c r="L5016" s="78"/>
      <c r="M5016" s="78"/>
      <c r="N5016" s="78"/>
      <c r="O5016" s="78"/>
      <c r="P5016" s="6"/>
      <c r="Q5016" s="6"/>
      <c r="R5016" s="6"/>
      <c r="S5016" s="6"/>
      <c r="T5016" s="6"/>
      <c r="U5016" s="6"/>
      <c r="V5016" s="6"/>
    </row>
    <row r="5017" spans="2:22" s="77" customFormat="1" x14ac:dyDescent="0.2">
      <c r="B5017" s="128"/>
      <c r="E5017" s="78"/>
      <c r="F5017" s="166"/>
      <c r="G5017" s="78"/>
      <c r="H5017" s="161"/>
      <c r="I5017" s="161"/>
      <c r="J5017" s="161"/>
      <c r="K5017" s="78"/>
      <c r="L5017" s="78"/>
      <c r="M5017" s="78"/>
      <c r="N5017" s="78"/>
      <c r="O5017" s="78"/>
      <c r="P5017" s="6"/>
      <c r="Q5017" s="6"/>
      <c r="R5017" s="6"/>
      <c r="S5017" s="6"/>
      <c r="T5017" s="6"/>
      <c r="U5017" s="6"/>
      <c r="V5017" s="6"/>
    </row>
    <row r="5018" spans="2:22" s="77" customFormat="1" x14ac:dyDescent="0.2">
      <c r="B5018" s="128"/>
      <c r="E5018" s="78"/>
      <c r="F5018" s="166"/>
      <c r="G5018" s="78"/>
      <c r="H5018" s="161"/>
      <c r="I5018" s="161"/>
      <c r="J5018" s="161"/>
      <c r="K5018" s="78"/>
      <c r="L5018" s="78"/>
      <c r="M5018" s="78"/>
      <c r="N5018" s="78"/>
      <c r="O5018" s="78"/>
      <c r="P5018" s="6"/>
      <c r="Q5018" s="6"/>
      <c r="R5018" s="6"/>
      <c r="S5018" s="6"/>
      <c r="T5018" s="6"/>
      <c r="U5018" s="6"/>
      <c r="V5018" s="6"/>
    </row>
    <row r="5019" spans="2:22" s="77" customFormat="1" x14ac:dyDescent="0.2">
      <c r="B5019" s="128"/>
      <c r="E5019" s="78"/>
      <c r="F5019" s="166"/>
      <c r="G5019" s="78"/>
      <c r="H5019" s="161"/>
      <c r="I5019" s="161"/>
      <c r="J5019" s="161"/>
      <c r="K5019" s="78"/>
      <c r="L5019" s="78"/>
      <c r="M5019" s="78"/>
      <c r="N5019" s="78"/>
      <c r="O5019" s="78"/>
      <c r="P5019" s="6"/>
      <c r="Q5019" s="6"/>
      <c r="R5019" s="6"/>
      <c r="S5019" s="6"/>
      <c r="T5019" s="6"/>
      <c r="U5019" s="6"/>
      <c r="V5019" s="6"/>
    </row>
    <row r="5020" spans="2:22" s="77" customFormat="1" x14ac:dyDescent="0.2">
      <c r="B5020" s="128"/>
      <c r="E5020" s="78"/>
      <c r="F5020" s="166"/>
      <c r="G5020" s="78"/>
      <c r="H5020" s="161"/>
      <c r="I5020" s="161"/>
      <c r="J5020" s="161"/>
      <c r="K5020" s="78"/>
      <c r="L5020" s="78"/>
      <c r="M5020" s="78"/>
      <c r="N5020" s="78"/>
      <c r="O5020" s="78"/>
      <c r="P5020" s="6"/>
      <c r="Q5020" s="6"/>
      <c r="R5020" s="6"/>
      <c r="S5020" s="6"/>
      <c r="T5020" s="6"/>
      <c r="U5020" s="6"/>
      <c r="V5020" s="6"/>
    </row>
    <row r="5021" spans="2:22" s="77" customFormat="1" x14ac:dyDescent="0.2">
      <c r="B5021" s="128"/>
      <c r="E5021" s="78"/>
      <c r="F5021" s="166"/>
      <c r="G5021" s="78"/>
      <c r="H5021" s="161"/>
      <c r="I5021" s="161"/>
      <c r="J5021" s="161"/>
      <c r="K5021" s="78"/>
      <c r="L5021" s="78"/>
      <c r="M5021" s="78"/>
      <c r="N5021" s="78"/>
      <c r="O5021" s="78"/>
      <c r="P5021" s="6"/>
      <c r="Q5021" s="6"/>
      <c r="R5021" s="6"/>
      <c r="S5021" s="6"/>
      <c r="T5021" s="6"/>
      <c r="U5021" s="6"/>
      <c r="V5021" s="6"/>
    </row>
    <row r="5022" spans="2:22" s="77" customFormat="1" x14ac:dyDescent="0.2">
      <c r="B5022" s="128"/>
      <c r="E5022" s="78"/>
      <c r="F5022" s="166"/>
      <c r="G5022" s="78"/>
      <c r="H5022" s="161"/>
      <c r="I5022" s="161"/>
      <c r="J5022" s="161"/>
      <c r="K5022" s="78"/>
      <c r="L5022" s="78"/>
      <c r="M5022" s="78"/>
      <c r="N5022" s="78"/>
      <c r="O5022" s="78"/>
      <c r="P5022" s="6"/>
      <c r="Q5022" s="6"/>
      <c r="R5022" s="6"/>
      <c r="S5022" s="6"/>
      <c r="T5022" s="6"/>
      <c r="U5022" s="6"/>
      <c r="V5022" s="6"/>
    </row>
    <row r="5023" spans="2:22" s="77" customFormat="1" x14ac:dyDescent="0.2">
      <c r="B5023" s="128"/>
      <c r="E5023" s="78"/>
      <c r="F5023" s="166"/>
      <c r="G5023" s="78"/>
      <c r="H5023" s="161"/>
      <c r="I5023" s="161"/>
      <c r="J5023" s="161"/>
      <c r="K5023" s="78"/>
      <c r="L5023" s="78"/>
      <c r="M5023" s="78"/>
      <c r="N5023" s="78"/>
      <c r="O5023" s="78"/>
      <c r="P5023" s="6"/>
      <c r="Q5023" s="6"/>
      <c r="R5023" s="6"/>
      <c r="S5023" s="6"/>
      <c r="T5023" s="6"/>
      <c r="U5023" s="6"/>
      <c r="V5023" s="6"/>
    </row>
    <row r="5024" spans="2:22" s="77" customFormat="1" x14ac:dyDescent="0.2">
      <c r="B5024" s="128"/>
      <c r="E5024" s="78"/>
      <c r="F5024" s="166"/>
      <c r="G5024" s="78"/>
      <c r="H5024" s="161"/>
      <c r="I5024" s="161"/>
      <c r="J5024" s="161"/>
      <c r="K5024" s="78"/>
      <c r="L5024" s="78"/>
      <c r="M5024" s="78"/>
      <c r="N5024" s="78"/>
      <c r="O5024" s="78"/>
      <c r="P5024" s="6"/>
      <c r="Q5024" s="6"/>
      <c r="R5024" s="6"/>
      <c r="S5024" s="6"/>
      <c r="T5024" s="6"/>
      <c r="U5024" s="6"/>
      <c r="V5024" s="6"/>
    </row>
    <row r="5025" spans="2:22" s="77" customFormat="1" x14ac:dyDescent="0.2">
      <c r="B5025" s="128"/>
      <c r="E5025" s="78"/>
      <c r="F5025" s="166"/>
      <c r="G5025" s="78"/>
      <c r="H5025" s="161"/>
      <c r="I5025" s="161"/>
      <c r="J5025" s="161"/>
      <c r="K5025" s="78"/>
      <c r="L5025" s="78"/>
      <c r="M5025" s="78"/>
      <c r="N5025" s="78"/>
      <c r="O5025" s="78"/>
      <c r="P5025" s="6"/>
      <c r="Q5025" s="6"/>
      <c r="R5025" s="6"/>
      <c r="S5025" s="6"/>
      <c r="T5025" s="6"/>
      <c r="U5025" s="6"/>
      <c r="V5025" s="6"/>
    </row>
    <row r="5026" spans="2:22" s="77" customFormat="1" x14ac:dyDescent="0.2">
      <c r="B5026" s="128"/>
      <c r="E5026" s="78"/>
      <c r="F5026" s="166"/>
      <c r="G5026" s="78"/>
      <c r="H5026" s="161"/>
      <c r="I5026" s="161"/>
      <c r="J5026" s="161"/>
      <c r="K5026" s="78"/>
      <c r="L5026" s="78"/>
      <c r="M5026" s="78"/>
      <c r="N5026" s="78"/>
      <c r="O5026" s="78"/>
      <c r="P5026" s="6"/>
      <c r="Q5026" s="6"/>
      <c r="R5026" s="6"/>
      <c r="S5026" s="6"/>
      <c r="T5026" s="6"/>
      <c r="U5026" s="6"/>
      <c r="V5026" s="6"/>
    </row>
    <row r="5027" spans="2:22" s="77" customFormat="1" x14ac:dyDescent="0.2">
      <c r="B5027" s="128"/>
      <c r="E5027" s="78"/>
      <c r="F5027" s="166"/>
      <c r="G5027" s="78"/>
      <c r="H5027" s="161"/>
      <c r="I5027" s="161"/>
      <c r="J5027" s="161"/>
      <c r="K5027" s="78"/>
      <c r="L5027" s="78"/>
      <c r="M5027" s="78"/>
      <c r="N5027" s="78"/>
      <c r="O5027" s="78"/>
      <c r="P5027" s="6"/>
      <c r="Q5027" s="6"/>
      <c r="R5027" s="6"/>
      <c r="S5027" s="6"/>
      <c r="T5027" s="6"/>
      <c r="U5027" s="6"/>
      <c r="V5027" s="6"/>
    </row>
    <row r="5028" spans="2:22" s="77" customFormat="1" x14ac:dyDescent="0.2">
      <c r="B5028" s="128"/>
      <c r="E5028" s="78"/>
      <c r="F5028" s="166"/>
      <c r="G5028" s="78"/>
      <c r="H5028" s="161"/>
      <c r="I5028" s="161"/>
      <c r="J5028" s="161"/>
      <c r="K5028" s="78"/>
      <c r="L5028" s="78"/>
      <c r="M5028" s="78"/>
      <c r="N5028" s="78"/>
      <c r="O5028" s="78"/>
      <c r="P5028" s="6"/>
      <c r="Q5028" s="6"/>
      <c r="R5028" s="6"/>
      <c r="S5028" s="6"/>
      <c r="T5028" s="6"/>
      <c r="U5028" s="6"/>
      <c r="V5028" s="6"/>
    </row>
    <row r="5029" spans="2:22" s="77" customFormat="1" x14ac:dyDescent="0.2">
      <c r="B5029" s="128"/>
      <c r="E5029" s="78"/>
      <c r="F5029" s="166"/>
      <c r="G5029" s="78"/>
      <c r="H5029" s="161"/>
      <c r="I5029" s="161"/>
      <c r="J5029" s="161"/>
      <c r="K5029" s="78"/>
      <c r="L5029" s="78"/>
      <c r="M5029" s="78"/>
      <c r="N5029" s="78"/>
      <c r="O5029" s="78"/>
      <c r="P5029" s="6"/>
      <c r="Q5029" s="6"/>
      <c r="R5029" s="6"/>
      <c r="S5029" s="6"/>
      <c r="T5029" s="6"/>
      <c r="U5029" s="6"/>
      <c r="V5029" s="6"/>
    </row>
    <row r="5030" spans="2:22" s="77" customFormat="1" x14ac:dyDescent="0.2">
      <c r="B5030" s="128"/>
      <c r="E5030" s="78"/>
      <c r="F5030" s="166"/>
      <c r="G5030" s="78"/>
      <c r="H5030" s="161"/>
      <c r="I5030" s="161"/>
      <c r="J5030" s="161"/>
      <c r="K5030" s="78"/>
      <c r="L5030" s="78"/>
      <c r="M5030" s="78"/>
      <c r="N5030" s="78"/>
      <c r="O5030" s="78"/>
      <c r="P5030" s="6"/>
      <c r="Q5030" s="6"/>
      <c r="R5030" s="6"/>
      <c r="S5030" s="6"/>
      <c r="T5030" s="6"/>
      <c r="U5030" s="6"/>
      <c r="V5030" s="6"/>
    </row>
    <row r="5031" spans="2:22" s="77" customFormat="1" x14ac:dyDescent="0.2">
      <c r="B5031" s="128"/>
      <c r="E5031" s="78"/>
      <c r="F5031" s="166"/>
      <c r="G5031" s="78"/>
      <c r="H5031" s="161"/>
      <c r="I5031" s="161"/>
      <c r="J5031" s="161"/>
      <c r="K5031" s="78"/>
      <c r="L5031" s="78"/>
      <c r="M5031" s="78"/>
      <c r="N5031" s="78"/>
      <c r="O5031" s="78"/>
      <c r="P5031" s="6"/>
      <c r="Q5031" s="6"/>
      <c r="R5031" s="6"/>
      <c r="S5031" s="6"/>
      <c r="T5031" s="6"/>
      <c r="U5031" s="6"/>
      <c r="V5031" s="6"/>
    </row>
    <row r="5032" spans="2:22" s="77" customFormat="1" x14ac:dyDescent="0.2">
      <c r="B5032" s="128"/>
      <c r="E5032" s="78"/>
      <c r="F5032" s="166"/>
      <c r="G5032" s="78"/>
      <c r="H5032" s="161"/>
      <c r="I5032" s="161"/>
      <c r="J5032" s="161"/>
      <c r="K5032" s="78"/>
      <c r="L5032" s="78"/>
      <c r="M5032" s="78"/>
      <c r="N5032" s="78"/>
      <c r="O5032" s="78"/>
      <c r="P5032" s="6"/>
      <c r="Q5032" s="6"/>
      <c r="R5032" s="6"/>
      <c r="S5032" s="6"/>
      <c r="T5032" s="6"/>
      <c r="U5032" s="6"/>
      <c r="V5032" s="6"/>
    </row>
    <row r="5033" spans="2:22" s="77" customFormat="1" x14ac:dyDescent="0.2">
      <c r="B5033" s="128"/>
      <c r="E5033" s="78"/>
      <c r="F5033" s="166"/>
      <c r="G5033" s="78"/>
      <c r="H5033" s="161"/>
      <c r="I5033" s="161"/>
      <c r="J5033" s="161"/>
      <c r="K5033" s="78"/>
      <c r="L5033" s="78"/>
      <c r="M5033" s="78"/>
      <c r="N5033" s="78"/>
      <c r="O5033" s="78"/>
      <c r="P5033" s="6"/>
      <c r="Q5033" s="6"/>
      <c r="R5033" s="6"/>
      <c r="S5033" s="6"/>
      <c r="T5033" s="6"/>
      <c r="U5033" s="6"/>
      <c r="V5033" s="6"/>
    </row>
    <row r="5034" spans="2:22" s="77" customFormat="1" x14ac:dyDescent="0.2">
      <c r="B5034" s="128"/>
      <c r="E5034" s="78"/>
      <c r="F5034" s="166"/>
      <c r="G5034" s="78"/>
      <c r="H5034" s="161"/>
      <c r="I5034" s="161"/>
      <c r="J5034" s="161"/>
      <c r="K5034" s="78"/>
      <c r="L5034" s="78"/>
      <c r="M5034" s="78"/>
      <c r="N5034" s="78"/>
      <c r="O5034" s="78"/>
      <c r="P5034" s="6"/>
      <c r="Q5034" s="6"/>
      <c r="R5034" s="6"/>
      <c r="S5034" s="6"/>
      <c r="T5034" s="6"/>
      <c r="U5034" s="6"/>
      <c r="V5034" s="6"/>
    </row>
    <row r="5035" spans="2:22" s="77" customFormat="1" x14ac:dyDescent="0.2">
      <c r="B5035" s="128"/>
      <c r="E5035" s="78"/>
      <c r="F5035" s="166"/>
      <c r="G5035" s="78"/>
      <c r="H5035" s="161"/>
      <c r="I5035" s="161"/>
      <c r="J5035" s="161"/>
      <c r="K5035" s="78"/>
      <c r="L5035" s="78"/>
      <c r="M5035" s="78"/>
      <c r="N5035" s="78"/>
      <c r="O5035" s="78"/>
      <c r="P5035" s="6"/>
      <c r="Q5035" s="6"/>
      <c r="R5035" s="6"/>
      <c r="S5035" s="6"/>
      <c r="T5035" s="6"/>
      <c r="U5035" s="6"/>
      <c r="V5035" s="6"/>
    </row>
    <row r="5036" spans="2:22" s="77" customFormat="1" x14ac:dyDescent="0.2">
      <c r="B5036" s="128"/>
      <c r="E5036" s="78"/>
      <c r="F5036" s="166"/>
      <c r="G5036" s="78"/>
      <c r="H5036" s="161"/>
      <c r="I5036" s="161"/>
      <c r="J5036" s="161"/>
      <c r="K5036" s="78"/>
      <c r="L5036" s="78"/>
      <c r="M5036" s="78"/>
      <c r="N5036" s="78"/>
      <c r="O5036" s="78"/>
      <c r="P5036" s="6"/>
      <c r="Q5036" s="6"/>
      <c r="R5036" s="6"/>
      <c r="S5036" s="6"/>
      <c r="T5036" s="6"/>
      <c r="U5036" s="6"/>
      <c r="V5036" s="6"/>
    </row>
    <row r="5037" spans="2:22" s="77" customFormat="1" x14ac:dyDescent="0.2">
      <c r="B5037" s="128"/>
      <c r="E5037" s="78"/>
      <c r="F5037" s="166"/>
      <c r="G5037" s="78"/>
      <c r="H5037" s="161"/>
      <c r="I5037" s="161"/>
      <c r="J5037" s="161"/>
      <c r="K5037" s="78"/>
      <c r="L5037" s="78"/>
      <c r="M5037" s="78"/>
      <c r="N5037" s="78"/>
      <c r="O5037" s="78"/>
      <c r="P5037" s="6"/>
      <c r="Q5037" s="6"/>
      <c r="R5037" s="6"/>
      <c r="S5037" s="6"/>
      <c r="T5037" s="6"/>
      <c r="U5037" s="6"/>
      <c r="V5037" s="6"/>
    </row>
    <row r="5038" spans="2:22" s="77" customFormat="1" x14ac:dyDescent="0.2">
      <c r="B5038" s="128"/>
      <c r="E5038" s="78"/>
      <c r="F5038" s="166"/>
      <c r="G5038" s="78"/>
      <c r="H5038" s="161"/>
      <c r="I5038" s="161"/>
      <c r="J5038" s="161"/>
      <c r="K5038" s="78"/>
      <c r="L5038" s="78"/>
      <c r="M5038" s="78"/>
      <c r="N5038" s="78"/>
      <c r="O5038" s="78"/>
      <c r="P5038" s="6"/>
      <c r="Q5038" s="6"/>
      <c r="R5038" s="6"/>
      <c r="S5038" s="6"/>
      <c r="T5038" s="6"/>
      <c r="U5038" s="6"/>
      <c r="V5038" s="6"/>
    </row>
    <row r="5039" spans="2:22" s="77" customFormat="1" x14ac:dyDescent="0.2">
      <c r="B5039" s="128"/>
      <c r="E5039" s="78"/>
      <c r="F5039" s="166"/>
      <c r="G5039" s="78"/>
      <c r="H5039" s="161"/>
      <c r="I5039" s="161"/>
      <c r="J5039" s="161"/>
      <c r="K5039" s="78"/>
      <c r="L5039" s="78"/>
      <c r="M5039" s="78"/>
      <c r="N5039" s="78"/>
      <c r="O5039" s="78"/>
      <c r="P5039" s="6"/>
      <c r="Q5039" s="6"/>
      <c r="R5039" s="6"/>
      <c r="S5039" s="6"/>
      <c r="T5039" s="6"/>
      <c r="U5039" s="6"/>
      <c r="V5039" s="6"/>
    </row>
    <row r="5040" spans="2:22" s="77" customFormat="1" x14ac:dyDescent="0.2">
      <c r="B5040" s="128"/>
      <c r="E5040" s="78"/>
      <c r="F5040" s="166"/>
      <c r="G5040" s="78"/>
      <c r="H5040" s="161"/>
      <c r="I5040" s="161"/>
      <c r="J5040" s="161"/>
      <c r="K5040" s="78"/>
      <c r="L5040" s="78"/>
      <c r="M5040" s="78"/>
      <c r="N5040" s="78"/>
      <c r="O5040" s="78"/>
      <c r="P5040" s="6"/>
      <c r="Q5040" s="6"/>
      <c r="R5040" s="6"/>
      <c r="S5040" s="6"/>
      <c r="T5040" s="6"/>
      <c r="U5040" s="6"/>
      <c r="V5040" s="6"/>
    </row>
    <row r="5041" spans="2:22" s="77" customFormat="1" x14ac:dyDescent="0.2">
      <c r="B5041" s="128"/>
      <c r="E5041" s="78"/>
      <c r="F5041" s="166"/>
      <c r="G5041" s="78"/>
      <c r="H5041" s="161"/>
      <c r="I5041" s="161"/>
      <c r="J5041" s="161"/>
      <c r="K5041" s="78"/>
      <c r="L5041" s="78"/>
      <c r="M5041" s="78"/>
      <c r="N5041" s="78"/>
      <c r="O5041" s="78"/>
      <c r="P5041" s="6"/>
      <c r="Q5041" s="6"/>
      <c r="R5041" s="6"/>
      <c r="S5041" s="6"/>
      <c r="T5041" s="6"/>
      <c r="U5041" s="6"/>
      <c r="V5041" s="6"/>
    </row>
    <row r="5042" spans="2:22" s="77" customFormat="1" x14ac:dyDescent="0.2">
      <c r="B5042" s="128"/>
      <c r="E5042" s="78"/>
      <c r="F5042" s="166"/>
      <c r="G5042" s="78"/>
      <c r="H5042" s="161"/>
      <c r="I5042" s="161"/>
      <c r="J5042" s="161"/>
      <c r="K5042" s="78"/>
      <c r="L5042" s="78"/>
      <c r="M5042" s="78"/>
      <c r="N5042" s="78"/>
      <c r="O5042" s="78"/>
      <c r="P5042" s="6"/>
      <c r="Q5042" s="6"/>
      <c r="R5042" s="6"/>
      <c r="S5042" s="6"/>
      <c r="T5042" s="6"/>
      <c r="U5042" s="6"/>
      <c r="V5042" s="6"/>
    </row>
    <row r="5043" spans="2:22" s="77" customFormat="1" x14ac:dyDescent="0.2">
      <c r="B5043" s="128"/>
      <c r="E5043" s="78"/>
      <c r="F5043" s="166"/>
      <c r="G5043" s="78"/>
      <c r="H5043" s="161"/>
      <c r="I5043" s="161"/>
      <c r="J5043" s="161"/>
      <c r="K5043" s="78"/>
      <c r="L5043" s="78"/>
      <c r="M5043" s="78"/>
      <c r="N5043" s="78"/>
      <c r="O5043" s="78"/>
      <c r="P5043" s="6"/>
      <c r="Q5043" s="6"/>
      <c r="R5043" s="6"/>
      <c r="S5043" s="6"/>
      <c r="T5043" s="6"/>
      <c r="U5043" s="6"/>
      <c r="V5043" s="6"/>
    </row>
    <row r="5044" spans="2:22" s="77" customFormat="1" x14ac:dyDescent="0.2">
      <c r="B5044" s="128"/>
      <c r="E5044" s="78"/>
      <c r="F5044" s="166"/>
      <c r="G5044" s="78"/>
      <c r="H5044" s="161"/>
      <c r="I5044" s="161"/>
      <c r="J5044" s="161"/>
      <c r="K5044" s="78"/>
      <c r="L5044" s="78"/>
      <c r="M5044" s="78"/>
      <c r="N5044" s="78"/>
      <c r="O5044" s="78"/>
      <c r="P5044" s="6"/>
      <c r="Q5044" s="6"/>
      <c r="R5044" s="6"/>
      <c r="S5044" s="6"/>
      <c r="T5044" s="6"/>
      <c r="U5044" s="6"/>
      <c r="V5044" s="6"/>
    </row>
    <row r="5045" spans="2:22" s="77" customFormat="1" x14ac:dyDescent="0.2">
      <c r="B5045" s="128"/>
      <c r="E5045" s="78"/>
      <c r="F5045" s="166"/>
      <c r="G5045" s="78"/>
      <c r="H5045" s="161"/>
      <c r="I5045" s="161"/>
      <c r="J5045" s="161"/>
      <c r="K5045" s="78"/>
      <c r="L5045" s="78"/>
      <c r="M5045" s="78"/>
      <c r="N5045" s="78"/>
      <c r="O5045" s="78"/>
      <c r="P5045" s="6"/>
      <c r="Q5045" s="6"/>
      <c r="R5045" s="6"/>
      <c r="S5045" s="6"/>
      <c r="T5045" s="6"/>
      <c r="U5045" s="6"/>
      <c r="V5045" s="6"/>
    </row>
    <row r="5046" spans="2:22" s="77" customFormat="1" x14ac:dyDescent="0.2">
      <c r="B5046" s="128"/>
      <c r="E5046" s="78"/>
      <c r="F5046" s="166"/>
      <c r="G5046" s="78"/>
      <c r="H5046" s="161"/>
      <c r="I5046" s="161"/>
      <c r="J5046" s="161"/>
      <c r="K5046" s="78"/>
      <c r="L5046" s="78"/>
      <c r="M5046" s="78"/>
      <c r="N5046" s="78"/>
      <c r="O5046" s="78"/>
      <c r="P5046" s="6"/>
      <c r="Q5046" s="6"/>
      <c r="R5046" s="6"/>
      <c r="S5046" s="6"/>
      <c r="T5046" s="6"/>
      <c r="U5046" s="6"/>
      <c r="V5046" s="6"/>
    </row>
    <row r="5047" spans="2:22" s="77" customFormat="1" x14ac:dyDescent="0.2">
      <c r="B5047" s="128"/>
      <c r="E5047" s="78"/>
      <c r="F5047" s="166"/>
      <c r="G5047" s="78"/>
      <c r="H5047" s="161"/>
      <c r="I5047" s="161"/>
      <c r="J5047" s="161"/>
      <c r="K5047" s="78"/>
      <c r="L5047" s="78"/>
      <c r="M5047" s="78"/>
      <c r="N5047" s="78"/>
      <c r="O5047" s="78"/>
      <c r="P5047" s="6"/>
      <c r="Q5047" s="6"/>
      <c r="R5047" s="6"/>
      <c r="S5047" s="6"/>
      <c r="T5047" s="6"/>
      <c r="U5047" s="6"/>
      <c r="V5047" s="6"/>
    </row>
    <row r="5048" spans="2:22" s="77" customFormat="1" x14ac:dyDescent="0.2">
      <c r="B5048" s="128"/>
      <c r="E5048" s="78"/>
      <c r="F5048" s="166"/>
      <c r="G5048" s="78"/>
      <c r="H5048" s="161"/>
      <c r="I5048" s="161"/>
      <c r="J5048" s="161"/>
      <c r="K5048" s="78"/>
      <c r="L5048" s="78"/>
      <c r="M5048" s="78"/>
      <c r="N5048" s="78"/>
      <c r="O5048" s="78"/>
      <c r="P5048" s="6"/>
      <c r="Q5048" s="6"/>
      <c r="R5048" s="6"/>
      <c r="S5048" s="6"/>
      <c r="T5048" s="6"/>
      <c r="U5048" s="6"/>
      <c r="V5048" s="6"/>
    </row>
    <row r="5049" spans="2:22" s="77" customFormat="1" x14ac:dyDescent="0.2">
      <c r="B5049" s="128"/>
      <c r="E5049" s="78"/>
      <c r="F5049" s="166"/>
      <c r="G5049" s="78"/>
      <c r="H5049" s="161"/>
      <c r="I5049" s="161"/>
      <c r="J5049" s="161"/>
      <c r="K5049" s="78"/>
      <c r="L5049" s="78"/>
      <c r="M5049" s="78"/>
      <c r="N5049" s="78"/>
      <c r="O5049" s="78"/>
      <c r="P5049" s="6"/>
      <c r="Q5049" s="6"/>
      <c r="R5049" s="6"/>
      <c r="S5049" s="6"/>
      <c r="T5049" s="6"/>
      <c r="U5049" s="6"/>
      <c r="V5049" s="6"/>
    </row>
    <row r="5050" spans="2:22" s="77" customFormat="1" x14ac:dyDescent="0.2">
      <c r="B5050" s="128"/>
      <c r="E5050" s="78"/>
      <c r="F5050" s="166"/>
      <c r="G5050" s="78"/>
      <c r="H5050" s="161"/>
      <c r="I5050" s="161"/>
      <c r="J5050" s="161"/>
      <c r="K5050" s="78"/>
      <c r="L5050" s="78"/>
      <c r="M5050" s="78"/>
      <c r="N5050" s="78"/>
      <c r="O5050" s="78"/>
      <c r="P5050" s="6"/>
      <c r="Q5050" s="6"/>
      <c r="R5050" s="6"/>
      <c r="S5050" s="6"/>
      <c r="T5050" s="6"/>
      <c r="U5050" s="6"/>
      <c r="V5050" s="6"/>
    </row>
    <row r="5051" spans="2:22" s="77" customFormat="1" x14ac:dyDescent="0.2">
      <c r="B5051" s="128"/>
      <c r="E5051" s="78"/>
      <c r="F5051" s="166"/>
      <c r="G5051" s="78"/>
      <c r="H5051" s="161"/>
      <c r="I5051" s="161"/>
      <c r="J5051" s="161"/>
      <c r="K5051" s="78"/>
      <c r="L5051" s="78"/>
      <c r="M5051" s="78"/>
      <c r="N5051" s="78"/>
      <c r="O5051" s="78"/>
      <c r="P5051" s="6"/>
      <c r="Q5051" s="6"/>
      <c r="R5051" s="6"/>
      <c r="S5051" s="6"/>
      <c r="T5051" s="6"/>
      <c r="U5051" s="6"/>
      <c r="V5051" s="6"/>
    </row>
    <row r="5052" spans="2:22" s="77" customFormat="1" x14ac:dyDescent="0.2">
      <c r="B5052" s="128"/>
      <c r="E5052" s="78"/>
      <c r="F5052" s="166"/>
      <c r="G5052" s="78"/>
      <c r="H5052" s="161"/>
      <c r="I5052" s="161"/>
      <c r="J5052" s="161"/>
      <c r="K5052" s="78"/>
      <c r="L5052" s="78"/>
      <c r="M5052" s="78"/>
      <c r="N5052" s="78"/>
      <c r="O5052" s="78"/>
      <c r="P5052" s="6"/>
      <c r="Q5052" s="6"/>
      <c r="R5052" s="6"/>
      <c r="S5052" s="6"/>
      <c r="T5052" s="6"/>
      <c r="U5052" s="6"/>
      <c r="V5052" s="6"/>
    </row>
    <row r="5053" spans="2:22" s="77" customFormat="1" x14ac:dyDescent="0.2">
      <c r="B5053" s="128"/>
      <c r="E5053" s="78"/>
      <c r="F5053" s="166"/>
      <c r="G5053" s="78"/>
      <c r="H5053" s="161"/>
      <c r="I5053" s="161"/>
      <c r="J5053" s="161"/>
      <c r="K5053" s="78"/>
      <c r="L5053" s="78"/>
      <c r="M5053" s="78"/>
      <c r="N5053" s="78"/>
      <c r="O5053" s="78"/>
      <c r="P5053" s="6"/>
      <c r="Q5053" s="6"/>
      <c r="R5053" s="6"/>
      <c r="S5053" s="6"/>
      <c r="T5053" s="6"/>
      <c r="U5053" s="6"/>
      <c r="V5053" s="6"/>
    </row>
    <row r="5054" spans="2:22" s="77" customFormat="1" x14ac:dyDescent="0.2">
      <c r="B5054" s="128"/>
      <c r="E5054" s="78"/>
      <c r="F5054" s="166"/>
      <c r="G5054" s="78"/>
      <c r="H5054" s="161"/>
      <c r="I5054" s="161"/>
      <c r="J5054" s="161"/>
      <c r="K5054" s="78"/>
      <c r="L5054" s="78"/>
      <c r="M5054" s="78"/>
      <c r="N5054" s="78"/>
      <c r="O5054" s="78"/>
      <c r="P5054" s="6"/>
      <c r="Q5054" s="6"/>
      <c r="R5054" s="6"/>
      <c r="S5054" s="6"/>
      <c r="T5054" s="6"/>
      <c r="U5054" s="6"/>
      <c r="V5054" s="6"/>
    </row>
    <row r="5055" spans="2:22" s="77" customFormat="1" x14ac:dyDescent="0.2">
      <c r="B5055" s="128"/>
      <c r="E5055" s="78"/>
      <c r="F5055" s="166"/>
      <c r="G5055" s="78"/>
      <c r="H5055" s="161"/>
      <c r="I5055" s="161"/>
      <c r="J5055" s="161"/>
      <c r="K5055" s="78"/>
      <c r="L5055" s="78"/>
      <c r="M5055" s="78"/>
      <c r="N5055" s="78"/>
      <c r="O5055" s="78"/>
      <c r="P5055" s="6"/>
      <c r="Q5055" s="6"/>
      <c r="R5055" s="6"/>
      <c r="S5055" s="6"/>
      <c r="T5055" s="6"/>
      <c r="U5055" s="6"/>
      <c r="V5055" s="6"/>
    </row>
    <row r="5056" spans="2:22" s="77" customFormat="1" x14ac:dyDescent="0.2">
      <c r="B5056" s="128"/>
      <c r="E5056" s="78"/>
      <c r="F5056" s="166"/>
      <c r="G5056" s="78"/>
      <c r="H5056" s="161"/>
      <c r="I5056" s="161"/>
      <c r="J5056" s="161"/>
      <c r="K5056" s="78"/>
      <c r="L5056" s="78"/>
      <c r="M5056" s="78"/>
      <c r="N5056" s="78"/>
      <c r="O5056" s="78"/>
      <c r="P5056" s="6"/>
      <c r="Q5056" s="6"/>
      <c r="R5056" s="6"/>
      <c r="S5056" s="6"/>
      <c r="T5056" s="6"/>
      <c r="U5056" s="6"/>
      <c r="V5056" s="6"/>
    </row>
    <row r="5057" spans="2:22" s="77" customFormat="1" x14ac:dyDescent="0.2">
      <c r="B5057" s="128"/>
      <c r="E5057" s="78"/>
      <c r="F5057" s="166"/>
      <c r="G5057" s="78"/>
      <c r="H5057" s="161"/>
      <c r="I5057" s="161"/>
      <c r="J5057" s="161"/>
      <c r="K5057" s="78"/>
      <c r="L5057" s="78"/>
      <c r="M5057" s="78"/>
      <c r="N5057" s="78"/>
      <c r="O5057" s="78"/>
      <c r="P5057" s="6"/>
      <c r="Q5057" s="6"/>
      <c r="R5057" s="6"/>
      <c r="S5057" s="6"/>
      <c r="T5057" s="6"/>
      <c r="U5057" s="6"/>
      <c r="V5057" s="6"/>
    </row>
    <row r="5058" spans="2:22" s="77" customFormat="1" x14ac:dyDescent="0.2">
      <c r="B5058" s="128"/>
      <c r="E5058" s="78"/>
      <c r="F5058" s="166"/>
      <c r="G5058" s="78"/>
      <c r="H5058" s="161"/>
      <c r="I5058" s="161"/>
      <c r="J5058" s="161"/>
      <c r="K5058" s="78"/>
      <c r="L5058" s="78"/>
      <c r="M5058" s="78"/>
      <c r="N5058" s="78"/>
      <c r="O5058" s="78"/>
      <c r="P5058" s="6"/>
      <c r="Q5058" s="6"/>
      <c r="R5058" s="6"/>
      <c r="S5058" s="6"/>
      <c r="T5058" s="6"/>
      <c r="U5058" s="6"/>
      <c r="V5058" s="6"/>
    </row>
    <row r="5059" spans="2:22" s="77" customFormat="1" x14ac:dyDescent="0.2">
      <c r="B5059" s="128"/>
      <c r="E5059" s="78"/>
      <c r="F5059" s="166"/>
      <c r="G5059" s="78"/>
      <c r="H5059" s="161"/>
      <c r="I5059" s="161"/>
      <c r="J5059" s="161"/>
      <c r="K5059" s="78"/>
      <c r="L5059" s="78"/>
      <c r="M5059" s="78"/>
      <c r="N5059" s="78"/>
      <c r="O5059" s="78"/>
      <c r="P5059" s="6"/>
      <c r="Q5059" s="6"/>
      <c r="R5059" s="6"/>
      <c r="S5059" s="6"/>
      <c r="T5059" s="6"/>
      <c r="U5059" s="6"/>
      <c r="V5059" s="6"/>
    </row>
    <row r="5060" spans="2:22" s="77" customFormat="1" x14ac:dyDescent="0.2">
      <c r="B5060" s="128"/>
      <c r="E5060" s="78"/>
      <c r="F5060" s="166"/>
      <c r="G5060" s="78"/>
      <c r="H5060" s="161"/>
      <c r="I5060" s="161"/>
      <c r="J5060" s="161"/>
      <c r="K5060" s="78"/>
      <c r="L5060" s="78"/>
      <c r="M5060" s="78"/>
      <c r="N5060" s="78"/>
      <c r="O5060" s="78"/>
      <c r="P5060" s="6"/>
      <c r="Q5060" s="6"/>
      <c r="R5060" s="6"/>
      <c r="S5060" s="6"/>
      <c r="T5060" s="6"/>
      <c r="U5060" s="6"/>
      <c r="V5060" s="6"/>
    </row>
    <row r="5061" spans="2:22" s="77" customFormat="1" x14ac:dyDescent="0.2">
      <c r="B5061" s="128"/>
      <c r="E5061" s="78"/>
      <c r="F5061" s="166"/>
      <c r="G5061" s="78"/>
      <c r="H5061" s="161"/>
      <c r="I5061" s="161"/>
      <c r="J5061" s="161"/>
      <c r="K5061" s="78"/>
      <c r="L5061" s="78"/>
      <c r="M5061" s="78"/>
      <c r="N5061" s="78"/>
      <c r="O5061" s="78"/>
      <c r="P5061" s="6"/>
      <c r="Q5061" s="6"/>
      <c r="R5061" s="6"/>
      <c r="S5061" s="6"/>
      <c r="T5061" s="6"/>
      <c r="U5061" s="6"/>
      <c r="V5061" s="6"/>
    </row>
    <row r="5062" spans="2:22" s="77" customFormat="1" x14ac:dyDescent="0.2">
      <c r="B5062" s="128"/>
      <c r="E5062" s="78"/>
      <c r="F5062" s="166"/>
      <c r="G5062" s="78"/>
      <c r="H5062" s="161"/>
      <c r="I5062" s="161"/>
      <c r="J5062" s="161"/>
      <c r="K5062" s="78"/>
      <c r="L5062" s="78"/>
      <c r="M5062" s="78"/>
      <c r="N5062" s="78"/>
      <c r="O5062" s="78"/>
      <c r="P5062" s="6"/>
      <c r="Q5062" s="6"/>
      <c r="R5062" s="6"/>
      <c r="S5062" s="6"/>
      <c r="T5062" s="6"/>
      <c r="U5062" s="6"/>
      <c r="V5062" s="6"/>
    </row>
    <row r="5063" spans="2:22" s="77" customFormat="1" x14ac:dyDescent="0.2">
      <c r="B5063" s="128"/>
      <c r="E5063" s="78"/>
      <c r="F5063" s="166"/>
      <c r="G5063" s="78"/>
      <c r="H5063" s="161"/>
      <c r="I5063" s="161"/>
      <c r="J5063" s="161"/>
      <c r="K5063" s="78"/>
      <c r="L5063" s="78"/>
      <c r="M5063" s="78"/>
      <c r="N5063" s="78"/>
      <c r="O5063" s="78"/>
      <c r="P5063" s="6"/>
      <c r="Q5063" s="6"/>
      <c r="R5063" s="6"/>
      <c r="S5063" s="6"/>
      <c r="T5063" s="6"/>
      <c r="U5063" s="6"/>
      <c r="V5063" s="6"/>
    </row>
    <row r="5064" spans="2:22" s="77" customFormat="1" x14ac:dyDescent="0.2">
      <c r="B5064" s="128"/>
      <c r="E5064" s="78"/>
      <c r="F5064" s="166"/>
      <c r="G5064" s="78"/>
      <c r="H5064" s="161"/>
      <c r="I5064" s="161"/>
      <c r="J5064" s="161"/>
      <c r="K5064" s="78"/>
      <c r="L5064" s="78"/>
      <c r="M5064" s="78"/>
      <c r="N5064" s="78"/>
      <c r="O5064" s="78"/>
      <c r="P5064" s="6"/>
      <c r="Q5064" s="6"/>
      <c r="R5064" s="6"/>
      <c r="S5064" s="6"/>
      <c r="T5064" s="6"/>
      <c r="U5064" s="6"/>
      <c r="V5064" s="6"/>
    </row>
    <row r="5065" spans="2:22" s="77" customFormat="1" x14ac:dyDescent="0.2">
      <c r="B5065" s="128"/>
      <c r="E5065" s="78"/>
      <c r="F5065" s="166"/>
      <c r="G5065" s="78"/>
      <c r="H5065" s="161"/>
      <c r="I5065" s="161"/>
      <c r="J5065" s="161"/>
      <c r="K5065" s="78"/>
      <c r="L5065" s="78"/>
      <c r="M5065" s="78"/>
      <c r="N5065" s="78"/>
      <c r="O5065" s="78"/>
      <c r="P5065" s="6"/>
      <c r="Q5065" s="6"/>
      <c r="R5065" s="6"/>
      <c r="S5065" s="6"/>
      <c r="T5065" s="6"/>
      <c r="U5065" s="6"/>
      <c r="V5065" s="6"/>
    </row>
    <row r="5066" spans="2:22" s="77" customFormat="1" x14ac:dyDescent="0.2">
      <c r="B5066" s="128"/>
      <c r="E5066" s="78"/>
      <c r="F5066" s="166"/>
      <c r="G5066" s="78"/>
      <c r="H5066" s="161"/>
      <c r="I5066" s="161"/>
      <c r="J5066" s="161"/>
      <c r="K5066" s="78"/>
      <c r="L5066" s="78"/>
      <c r="M5066" s="78"/>
      <c r="N5066" s="78"/>
      <c r="O5066" s="78"/>
      <c r="P5066" s="6"/>
      <c r="Q5066" s="6"/>
      <c r="R5066" s="6"/>
      <c r="S5066" s="6"/>
      <c r="T5066" s="6"/>
      <c r="U5066" s="6"/>
      <c r="V5066" s="6"/>
    </row>
    <row r="5067" spans="2:22" s="77" customFormat="1" x14ac:dyDescent="0.2">
      <c r="B5067" s="128"/>
      <c r="E5067" s="78"/>
      <c r="F5067" s="166"/>
      <c r="G5067" s="78"/>
      <c r="H5067" s="161"/>
      <c r="I5067" s="161"/>
      <c r="J5067" s="161"/>
      <c r="K5067" s="78"/>
      <c r="L5067" s="78"/>
      <c r="M5067" s="78"/>
      <c r="N5067" s="78"/>
      <c r="O5067" s="78"/>
      <c r="P5067" s="6"/>
      <c r="Q5067" s="6"/>
      <c r="R5067" s="6"/>
      <c r="S5067" s="6"/>
      <c r="T5067" s="6"/>
      <c r="U5067" s="6"/>
      <c r="V5067" s="6"/>
    </row>
    <row r="5068" spans="2:22" s="77" customFormat="1" x14ac:dyDescent="0.2">
      <c r="B5068" s="128"/>
      <c r="E5068" s="78"/>
      <c r="F5068" s="166"/>
      <c r="G5068" s="78"/>
      <c r="H5068" s="161"/>
      <c r="I5068" s="161"/>
      <c r="J5068" s="161"/>
      <c r="K5068" s="78"/>
      <c r="L5068" s="78"/>
      <c r="M5068" s="78"/>
      <c r="N5068" s="78"/>
      <c r="O5068" s="78"/>
      <c r="P5068" s="6"/>
      <c r="Q5068" s="6"/>
      <c r="R5068" s="6"/>
      <c r="S5068" s="6"/>
      <c r="T5068" s="6"/>
      <c r="U5068" s="6"/>
      <c r="V5068" s="6"/>
    </row>
    <row r="5069" spans="2:22" s="77" customFormat="1" x14ac:dyDescent="0.2">
      <c r="B5069" s="128"/>
      <c r="E5069" s="78"/>
      <c r="F5069" s="166"/>
      <c r="G5069" s="78"/>
      <c r="H5069" s="161"/>
      <c r="I5069" s="161"/>
      <c r="J5069" s="161"/>
      <c r="K5069" s="78"/>
      <c r="L5069" s="78"/>
      <c r="M5069" s="78"/>
      <c r="N5069" s="78"/>
      <c r="O5069" s="78"/>
      <c r="P5069" s="6"/>
      <c r="Q5069" s="6"/>
      <c r="R5069" s="6"/>
      <c r="S5069" s="6"/>
      <c r="T5069" s="6"/>
      <c r="U5069" s="6"/>
      <c r="V5069" s="6"/>
    </row>
    <row r="5070" spans="2:22" s="77" customFormat="1" x14ac:dyDescent="0.2">
      <c r="B5070" s="128"/>
      <c r="E5070" s="78"/>
      <c r="F5070" s="166"/>
      <c r="G5070" s="78"/>
      <c r="H5070" s="161"/>
      <c r="I5070" s="161"/>
      <c r="J5070" s="161"/>
      <c r="K5070" s="78"/>
      <c r="L5070" s="78"/>
      <c r="M5070" s="78"/>
      <c r="N5070" s="78"/>
      <c r="O5070" s="78"/>
      <c r="P5070" s="6"/>
      <c r="Q5070" s="6"/>
      <c r="R5070" s="6"/>
      <c r="S5070" s="6"/>
      <c r="T5070" s="6"/>
      <c r="U5070" s="6"/>
      <c r="V5070" s="6"/>
    </row>
    <row r="5071" spans="2:22" s="77" customFormat="1" x14ac:dyDescent="0.2">
      <c r="B5071" s="128"/>
      <c r="E5071" s="78"/>
      <c r="F5071" s="166"/>
      <c r="G5071" s="78"/>
      <c r="H5071" s="161"/>
      <c r="I5071" s="161"/>
      <c r="J5071" s="161"/>
      <c r="K5071" s="78"/>
      <c r="L5071" s="78"/>
      <c r="M5071" s="78"/>
      <c r="N5071" s="78"/>
      <c r="O5071" s="78"/>
      <c r="P5071" s="6"/>
      <c r="Q5071" s="6"/>
      <c r="R5071" s="6"/>
      <c r="S5071" s="6"/>
      <c r="T5071" s="6"/>
      <c r="U5071" s="6"/>
      <c r="V5071" s="6"/>
    </row>
    <row r="5072" spans="2:22" s="77" customFormat="1" x14ac:dyDescent="0.2">
      <c r="B5072" s="128"/>
      <c r="E5072" s="78"/>
      <c r="F5072" s="166"/>
      <c r="G5072" s="78"/>
      <c r="H5072" s="161"/>
      <c r="I5072" s="161"/>
      <c r="J5072" s="161"/>
      <c r="K5072" s="78"/>
      <c r="L5072" s="78"/>
      <c r="M5072" s="78"/>
      <c r="N5072" s="78"/>
      <c r="O5072" s="78"/>
      <c r="P5072" s="6"/>
      <c r="Q5072" s="6"/>
      <c r="R5072" s="6"/>
      <c r="S5072" s="6"/>
      <c r="T5072" s="6"/>
      <c r="U5072" s="6"/>
      <c r="V5072" s="6"/>
    </row>
    <row r="5073" spans="2:22" s="77" customFormat="1" x14ac:dyDescent="0.2">
      <c r="B5073" s="128"/>
      <c r="E5073" s="78"/>
      <c r="F5073" s="166"/>
      <c r="G5073" s="78"/>
      <c r="H5073" s="161"/>
      <c r="I5073" s="161"/>
      <c r="J5073" s="161"/>
      <c r="K5073" s="78"/>
      <c r="L5073" s="78"/>
      <c r="M5073" s="78"/>
      <c r="N5073" s="78"/>
      <c r="O5073" s="78"/>
      <c r="P5073" s="6"/>
      <c r="Q5073" s="6"/>
      <c r="R5073" s="6"/>
      <c r="S5073" s="6"/>
      <c r="T5073" s="6"/>
      <c r="U5073" s="6"/>
      <c r="V5073" s="6"/>
    </row>
    <row r="5074" spans="2:22" s="77" customFormat="1" x14ac:dyDescent="0.2">
      <c r="B5074" s="128"/>
      <c r="E5074" s="78"/>
      <c r="F5074" s="166"/>
      <c r="G5074" s="78"/>
      <c r="H5074" s="161"/>
      <c r="I5074" s="161"/>
      <c r="J5074" s="161"/>
      <c r="K5074" s="78"/>
      <c r="L5074" s="78"/>
      <c r="M5074" s="78"/>
      <c r="N5074" s="78"/>
      <c r="O5074" s="78"/>
      <c r="P5074" s="6"/>
      <c r="Q5074" s="6"/>
      <c r="R5074" s="6"/>
      <c r="S5074" s="6"/>
      <c r="T5074" s="6"/>
      <c r="U5074" s="6"/>
      <c r="V5074" s="6"/>
    </row>
    <row r="5075" spans="2:22" s="77" customFormat="1" x14ac:dyDescent="0.2">
      <c r="B5075" s="128"/>
      <c r="E5075" s="78"/>
      <c r="F5075" s="166"/>
      <c r="G5075" s="78"/>
      <c r="H5075" s="161"/>
      <c r="I5075" s="161"/>
      <c r="J5075" s="161"/>
      <c r="K5075" s="78"/>
      <c r="L5075" s="78"/>
      <c r="M5075" s="78"/>
      <c r="N5075" s="78"/>
      <c r="O5075" s="78"/>
      <c r="P5075" s="6"/>
      <c r="Q5075" s="6"/>
      <c r="R5075" s="6"/>
      <c r="S5075" s="6"/>
      <c r="T5075" s="6"/>
      <c r="U5075" s="6"/>
      <c r="V5075" s="6"/>
    </row>
    <row r="5076" spans="2:22" s="77" customFormat="1" x14ac:dyDescent="0.2">
      <c r="B5076" s="128"/>
      <c r="E5076" s="78"/>
      <c r="F5076" s="166"/>
      <c r="G5076" s="78"/>
      <c r="H5076" s="161"/>
      <c r="I5076" s="161"/>
      <c r="J5076" s="161"/>
      <c r="K5076" s="78"/>
      <c r="L5076" s="78"/>
      <c r="M5076" s="78"/>
      <c r="N5076" s="78"/>
      <c r="O5076" s="78"/>
      <c r="P5076" s="6"/>
      <c r="Q5076" s="6"/>
      <c r="R5076" s="6"/>
      <c r="S5076" s="6"/>
      <c r="T5076" s="6"/>
      <c r="U5076" s="6"/>
      <c r="V5076" s="6"/>
    </row>
    <row r="5077" spans="2:22" s="77" customFormat="1" x14ac:dyDescent="0.2">
      <c r="B5077" s="128"/>
      <c r="E5077" s="78"/>
      <c r="F5077" s="166"/>
      <c r="G5077" s="78"/>
      <c r="H5077" s="161"/>
      <c r="I5077" s="161"/>
      <c r="J5077" s="161"/>
      <c r="K5077" s="78"/>
      <c r="L5077" s="78"/>
      <c r="M5077" s="78"/>
      <c r="N5077" s="78"/>
      <c r="O5077" s="78"/>
      <c r="P5077" s="6"/>
      <c r="Q5077" s="6"/>
      <c r="R5077" s="6"/>
      <c r="S5077" s="6"/>
      <c r="T5077" s="6"/>
      <c r="U5077" s="6"/>
      <c r="V5077" s="6"/>
    </row>
    <row r="5078" spans="2:22" s="77" customFormat="1" x14ac:dyDescent="0.2">
      <c r="B5078" s="128"/>
      <c r="E5078" s="78"/>
      <c r="F5078" s="166"/>
      <c r="G5078" s="78"/>
      <c r="H5078" s="161"/>
      <c r="I5078" s="161"/>
      <c r="J5078" s="161"/>
      <c r="K5078" s="78"/>
      <c r="L5078" s="78"/>
      <c r="M5078" s="78"/>
      <c r="N5078" s="78"/>
      <c r="O5078" s="78"/>
      <c r="P5078" s="6"/>
      <c r="Q5078" s="6"/>
      <c r="R5078" s="6"/>
      <c r="S5078" s="6"/>
      <c r="T5078" s="6"/>
      <c r="U5078" s="6"/>
      <c r="V5078" s="6"/>
    </row>
    <row r="5079" spans="2:22" s="77" customFormat="1" x14ac:dyDescent="0.2">
      <c r="B5079" s="128"/>
      <c r="E5079" s="78"/>
      <c r="F5079" s="166"/>
      <c r="G5079" s="78"/>
      <c r="H5079" s="161"/>
      <c r="I5079" s="161"/>
      <c r="J5079" s="161"/>
      <c r="K5079" s="78"/>
      <c r="L5079" s="78"/>
      <c r="M5079" s="78"/>
      <c r="N5079" s="78"/>
      <c r="O5079" s="78"/>
      <c r="P5079" s="6"/>
      <c r="Q5079" s="6"/>
      <c r="R5079" s="6"/>
      <c r="S5079" s="6"/>
      <c r="T5079" s="6"/>
      <c r="U5079" s="6"/>
      <c r="V5079" s="6"/>
    </row>
    <row r="5080" spans="2:22" s="77" customFormat="1" x14ac:dyDescent="0.2">
      <c r="B5080" s="128"/>
      <c r="E5080" s="78"/>
      <c r="F5080" s="166"/>
      <c r="G5080" s="78"/>
      <c r="H5080" s="161"/>
      <c r="I5080" s="161"/>
      <c r="J5080" s="161"/>
      <c r="K5080" s="78"/>
      <c r="L5080" s="78"/>
      <c r="M5080" s="78"/>
      <c r="N5080" s="78"/>
      <c r="O5080" s="78"/>
      <c r="P5080" s="6"/>
      <c r="Q5080" s="6"/>
      <c r="R5080" s="6"/>
      <c r="S5080" s="6"/>
      <c r="T5080" s="6"/>
      <c r="U5080" s="6"/>
      <c r="V5080" s="6"/>
    </row>
    <row r="5081" spans="2:22" s="77" customFormat="1" x14ac:dyDescent="0.2">
      <c r="B5081" s="128"/>
      <c r="E5081" s="78"/>
      <c r="F5081" s="166"/>
      <c r="G5081" s="78"/>
      <c r="H5081" s="161"/>
      <c r="I5081" s="161"/>
      <c r="J5081" s="161"/>
      <c r="K5081" s="78"/>
      <c r="L5081" s="78"/>
      <c r="M5081" s="78"/>
      <c r="N5081" s="78"/>
      <c r="O5081" s="78"/>
      <c r="P5081" s="6"/>
      <c r="Q5081" s="6"/>
      <c r="R5081" s="6"/>
      <c r="S5081" s="6"/>
      <c r="T5081" s="6"/>
      <c r="U5081" s="6"/>
      <c r="V5081" s="6"/>
    </row>
    <row r="5082" spans="2:22" s="77" customFormat="1" x14ac:dyDescent="0.2">
      <c r="B5082" s="128"/>
      <c r="E5082" s="78"/>
      <c r="F5082" s="166"/>
      <c r="G5082" s="78"/>
      <c r="H5082" s="161"/>
      <c r="I5082" s="161"/>
      <c r="J5082" s="161"/>
      <c r="K5082" s="78"/>
      <c r="L5082" s="78"/>
      <c r="M5082" s="78"/>
      <c r="N5082" s="78"/>
      <c r="O5082" s="78"/>
      <c r="P5082" s="6"/>
      <c r="Q5082" s="6"/>
      <c r="R5082" s="6"/>
      <c r="S5082" s="6"/>
      <c r="T5082" s="6"/>
      <c r="U5082" s="6"/>
      <c r="V5082" s="6"/>
    </row>
    <row r="5083" spans="2:22" s="77" customFormat="1" x14ac:dyDescent="0.2">
      <c r="B5083" s="128"/>
      <c r="E5083" s="78"/>
      <c r="F5083" s="166"/>
      <c r="G5083" s="78"/>
      <c r="H5083" s="161"/>
      <c r="I5083" s="161"/>
      <c r="J5083" s="161"/>
      <c r="K5083" s="78"/>
      <c r="L5083" s="78"/>
      <c r="M5083" s="78"/>
      <c r="N5083" s="78"/>
      <c r="O5083" s="78"/>
      <c r="P5083" s="6"/>
      <c r="Q5083" s="6"/>
      <c r="R5083" s="6"/>
      <c r="S5083" s="6"/>
      <c r="T5083" s="6"/>
      <c r="U5083" s="6"/>
      <c r="V5083" s="6"/>
    </row>
    <row r="5084" spans="2:22" s="77" customFormat="1" x14ac:dyDescent="0.2">
      <c r="B5084" s="128"/>
      <c r="E5084" s="78"/>
      <c r="F5084" s="166"/>
      <c r="G5084" s="78"/>
      <c r="H5084" s="161"/>
      <c r="I5084" s="161"/>
      <c r="J5084" s="161"/>
      <c r="K5084" s="78"/>
      <c r="L5084" s="78"/>
      <c r="M5084" s="78"/>
      <c r="N5084" s="78"/>
      <c r="O5084" s="78"/>
      <c r="P5084" s="6"/>
      <c r="Q5084" s="6"/>
      <c r="R5084" s="6"/>
      <c r="S5084" s="6"/>
      <c r="T5084" s="6"/>
      <c r="U5084" s="6"/>
      <c r="V5084" s="6"/>
    </row>
    <row r="5085" spans="2:22" s="77" customFormat="1" x14ac:dyDescent="0.2">
      <c r="B5085" s="128"/>
      <c r="E5085" s="78"/>
      <c r="F5085" s="166"/>
      <c r="G5085" s="78"/>
      <c r="H5085" s="161"/>
      <c r="I5085" s="161"/>
      <c r="J5085" s="161"/>
      <c r="K5085" s="78"/>
      <c r="L5085" s="78"/>
      <c r="M5085" s="78"/>
      <c r="N5085" s="78"/>
      <c r="O5085" s="78"/>
      <c r="P5085" s="6"/>
      <c r="Q5085" s="6"/>
      <c r="R5085" s="6"/>
      <c r="S5085" s="6"/>
      <c r="T5085" s="6"/>
      <c r="U5085" s="6"/>
      <c r="V5085" s="6"/>
    </row>
    <row r="5086" spans="2:22" s="77" customFormat="1" x14ac:dyDescent="0.2">
      <c r="B5086" s="128"/>
      <c r="E5086" s="78"/>
      <c r="F5086" s="166"/>
      <c r="G5086" s="78"/>
      <c r="H5086" s="161"/>
      <c r="I5086" s="161"/>
      <c r="J5086" s="161"/>
      <c r="K5086" s="78"/>
      <c r="L5086" s="78"/>
      <c r="M5086" s="78"/>
      <c r="N5086" s="78"/>
      <c r="O5086" s="78"/>
      <c r="P5086" s="6"/>
      <c r="Q5086" s="6"/>
      <c r="R5086" s="6"/>
      <c r="S5086" s="6"/>
      <c r="T5086" s="6"/>
      <c r="U5086" s="6"/>
      <c r="V5086" s="6"/>
    </row>
    <row r="5087" spans="2:22" s="77" customFormat="1" x14ac:dyDescent="0.2">
      <c r="B5087" s="128"/>
      <c r="E5087" s="78"/>
      <c r="F5087" s="166"/>
      <c r="G5087" s="78"/>
      <c r="H5087" s="161"/>
      <c r="I5087" s="161"/>
      <c r="J5087" s="161"/>
      <c r="K5087" s="78"/>
      <c r="L5087" s="78"/>
      <c r="M5087" s="78"/>
      <c r="N5087" s="78"/>
      <c r="O5087" s="78"/>
      <c r="P5087" s="6"/>
      <c r="Q5087" s="6"/>
      <c r="R5087" s="6"/>
      <c r="S5087" s="6"/>
      <c r="T5087" s="6"/>
      <c r="U5087" s="6"/>
      <c r="V5087" s="6"/>
    </row>
    <row r="5088" spans="2:22" s="77" customFormat="1" x14ac:dyDescent="0.2">
      <c r="B5088" s="128"/>
      <c r="E5088" s="78"/>
      <c r="F5088" s="166"/>
      <c r="G5088" s="78"/>
      <c r="H5088" s="161"/>
      <c r="I5088" s="161"/>
      <c r="J5088" s="161"/>
      <c r="K5088" s="78"/>
      <c r="L5088" s="78"/>
      <c r="M5088" s="78"/>
      <c r="N5088" s="78"/>
      <c r="O5088" s="78"/>
      <c r="P5088" s="6"/>
      <c r="Q5088" s="6"/>
      <c r="R5088" s="6"/>
      <c r="S5088" s="6"/>
      <c r="T5088" s="6"/>
      <c r="U5088" s="6"/>
      <c r="V5088" s="6"/>
    </row>
    <row r="5089" spans="2:22" s="77" customFormat="1" x14ac:dyDescent="0.2">
      <c r="B5089" s="128"/>
      <c r="E5089" s="78"/>
      <c r="F5089" s="166"/>
      <c r="G5089" s="78"/>
      <c r="H5089" s="161"/>
      <c r="I5089" s="161"/>
      <c r="J5089" s="161"/>
      <c r="K5089" s="78"/>
      <c r="L5089" s="78"/>
      <c r="M5089" s="78"/>
      <c r="N5089" s="78"/>
      <c r="O5089" s="78"/>
      <c r="P5089" s="6"/>
      <c r="Q5089" s="6"/>
      <c r="R5089" s="6"/>
      <c r="S5089" s="6"/>
      <c r="T5089" s="6"/>
      <c r="U5089" s="6"/>
      <c r="V5089" s="6"/>
    </row>
    <row r="5090" spans="2:22" s="77" customFormat="1" x14ac:dyDescent="0.2">
      <c r="B5090" s="128"/>
      <c r="E5090" s="78"/>
      <c r="F5090" s="166"/>
      <c r="G5090" s="78"/>
      <c r="H5090" s="161"/>
      <c r="I5090" s="161"/>
      <c r="J5090" s="161"/>
      <c r="K5090" s="78"/>
      <c r="L5090" s="78"/>
      <c r="M5090" s="78"/>
      <c r="N5090" s="78"/>
      <c r="O5090" s="78"/>
      <c r="P5090" s="6"/>
      <c r="Q5090" s="6"/>
      <c r="R5090" s="6"/>
      <c r="S5090" s="6"/>
      <c r="T5090" s="6"/>
      <c r="U5090" s="6"/>
      <c r="V5090" s="6"/>
    </row>
    <row r="5091" spans="2:22" s="77" customFormat="1" x14ac:dyDescent="0.2">
      <c r="B5091" s="128"/>
      <c r="E5091" s="78"/>
      <c r="F5091" s="166"/>
      <c r="G5091" s="78"/>
      <c r="H5091" s="161"/>
      <c r="I5091" s="161"/>
      <c r="J5091" s="161"/>
      <c r="K5091" s="78"/>
      <c r="L5091" s="78"/>
      <c r="M5091" s="78"/>
      <c r="N5091" s="78"/>
      <c r="O5091" s="78"/>
      <c r="P5091" s="6"/>
      <c r="Q5091" s="6"/>
      <c r="R5091" s="6"/>
      <c r="S5091" s="6"/>
      <c r="T5091" s="6"/>
      <c r="U5091" s="6"/>
      <c r="V5091" s="6"/>
    </row>
    <row r="5092" spans="2:22" s="77" customFormat="1" x14ac:dyDescent="0.2">
      <c r="B5092" s="128"/>
      <c r="E5092" s="78"/>
      <c r="F5092" s="166"/>
      <c r="G5092" s="78"/>
      <c r="H5092" s="161"/>
      <c r="I5092" s="161"/>
      <c r="J5092" s="161"/>
      <c r="K5092" s="78"/>
      <c r="L5092" s="78"/>
      <c r="M5092" s="78"/>
      <c r="N5092" s="78"/>
      <c r="O5092" s="78"/>
      <c r="P5092" s="6"/>
      <c r="Q5092" s="6"/>
      <c r="R5092" s="6"/>
      <c r="S5092" s="6"/>
      <c r="T5092" s="6"/>
      <c r="U5092" s="6"/>
      <c r="V5092" s="6"/>
    </row>
    <row r="5093" spans="2:22" s="77" customFormat="1" x14ac:dyDescent="0.2">
      <c r="B5093" s="128"/>
      <c r="E5093" s="78"/>
      <c r="F5093" s="166"/>
      <c r="G5093" s="78"/>
      <c r="H5093" s="161"/>
      <c r="I5093" s="161"/>
      <c r="J5093" s="161"/>
      <c r="K5093" s="78"/>
      <c r="L5093" s="78"/>
      <c r="M5093" s="78"/>
      <c r="N5093" s="78"/>
      <c r="O5093" s="78"/>
      <c r="P5093" s="6"/>
      <c r="Q5093" s="6"/>
      <c r="R5093" s="6"/>
      <c r="S5093" s="6"/>
      <c r="T5093" s="6"/>
      <c r="U5093" s="6"/>
      <c r="V5093" s="6"/>
    </row>
    <row r="5094" spans="2:22" s="77" customFormat="1" x14ac:dyDescent="0.2">
      <c r="B5094" s="128"/>
      <c r="E5094" s="78"/>
      <c r="F5094" s="166"/>
      <c r="G5094" s="78"/>
      <c r="H5094" s="161"/>
      <c r="I5094" s="161"/>
      <c r="J5094" s="161"/>
      <c r="K5094" s="78"/>
      <c r="L5094" s="78"/>
      <c r="M5094" s="78"/>
      <c r="N5094" s="78"/>
      <c r="O5094" s="78"/>
      <c r="P5094" s="6"/>
      <c r="Q5094" s="6"/>
      <c r="R5094" s="6"/>
      <c r="S5094" s="6"/>
      <c r="T5094" s="6"/>
      <c r="U5094" s="6"/>
      <c r="V5094" s="6"/>
    </row>
    <row r="5095" spans="2:22" s="77" customFormat="1" x14ac:dyDescent="0.2">
      <c r="B5095" s="128"/>
      <c r="E5095" s="78"/>
      <c r="F5095" s="166"/>
      <c r="G5095" s="78"/>
      <c r="H5095" s="161"/>
      <c r="I5095" s="161"/>
      <c r="J5095" s="161"/>
      <c r="K5095" s="78"/>
      <c r="L5095" s="78"/>
      <c r="M5095" s="78"/>
      <c r="N5095" s="78"/>
      <c r="O5095" s="78"/>
      <c r="P5095" s="6"/>
      <c r="Q5095" s="6"/>
      <c r="R5095" s="6"/>
      <c r="S5095" s="6"/>
      <c r="T5095" s="6"/>
      <c r="U5095" s="6"/>
      <c r="V5095" s="6"/>
    </row>
    <row r="5096" spans="2:22" s="77" customFormat="1" x14ac:dyDescent="0.2">
      <c r="B5096" s="128"/>
      <c r="E5096" s="78"/>
      <c r="F5096" s="166"/>
      <c r="G5096" s="78"/>
      <c r="H5096" s="161"/>
      <c r="I5096" s="161"/>
      <c r="J5096" s="161"/>
      <c r="K5096" s="78"/>
      <c r="L5096" s="78"/>
      <c r="M5096" s="78"/>
      <c r="N5096" s="78"/>
      <c r="O5096" s="78"/>
      <c r="P5096" s="6"/>
      <c r="Q5096" s="6"/>
      <c r="R5096" s="6"/>
      <c r="S5096" s="6"/>
      <c r="T5096" s="6"/>
      <c r="U5096" s="6"/>
      <c r="V5096" s="6"/>
    </row>
    <row r="5097" spans="2:22" s="77" customFormat="1" x14ac:dyDescent="0.2">
      <c r="B5097" s="128"/>
      <c r="E5097" s="78"/>
      <c r="F5097" s="166"/>
      <c r="G5097" s="78"/>
      <c r="H5097" s="161"/>
      <c r="I5097" s="161"/>
      <c r="J5097" s="161"/>
      <c r="K5097" s="78"/>
      <c r="L5097" s="78"/>
      <c r="M5097" s="78"/>
      <c r="N5097" s="78"/>
      <c r="O5097" s="78"/>
      <c r="P5097" s="6"/>
      <c r="Q5097" s="6"/>
      <c r="R5097" s="6"/>
      <c r="S5097" s="6"/>
      <c r="T5097" s="6"/>
      <c r="U5097" s="6"/>
      <c r="V5097" s="6"/>
    </row>
    <row r="5098" spans="2:22" s="77" customFormat="1" x14ac:dyDescent="0.2">
      <c r="B5098" s="128"/>
      <c r="E5098" s="78"/>
      <c r="F5098" s="166"/>
      <c r="G5098" s="78"/>
      <c r="H5098" s="161"/>
      <c r="I5098" s="161"/>
      <c r="J5098" s="161"/>
      <c r="K5098" s="78"/>
      <c r="L5098" s="78"/>
      <c r="M5098" s="78"/>
      <c r="N5098" s="78"/>
      <c r="O5098" s="78"/>
      <c r="P5098" s="6"/>
      <c r="Q5098" s="6"/>
      <c r="R5098" s="6"/>
      <c r="S5098" s="6"/>
      <c r="T5098" s="6"/>
      <c r="U5098" s="6"/>
      <c r="V5098" s="6"/>
    </row>
    <row r="5099" spans="2:22" s="77" customFormat="1" x14ac:dyDescent="0.2">
      <c r="B5099" s="128"/>
      <c r="E5099" s="78"/>
      <c r="F5099" s="166"/>
      <c r="G5099" s="78"/>
      <c r="H5099" s="161"/>
      <c r="I5099" s="161"/>
      <c r="J5099" s="161"/>
      <c r="K5099" s="78"/>
      <c r="L5099" s="78"/>
      <c r="M5099" s="78"/>
      <c r="N5099" s="78"/>
      <c r="O5099" s="78"/>
      <c r="P5099" s="6"/>
      <c r="Q5099" s="6"/>
      <c r="R5099" s="6"/>
      <c r="S5099" s="6"/>
      <c r="T5099" s="6"/>
      <c r="U5099" s="6"/>
      <c r="V5099" s="6"/>
    </row>
    <row r="5100" spans="2:22" s="77" customFormat="1" x14ac:dyDescent="0.2">
      <c r="B5100" s="128"/>
      <c r="E5100" s="78"/>
      <c r="F5100" s="166"/>
      <c r="G5100" s="78"/>
      <c r="H5100" s="161"/>
      <c r="I5100" s="161"/>
      <c r="J5100" s="161"/>
      <c r="K5100" s="78"/>
      <c r="L5100" s="78"/>
      <c r="M5100" s="78"/>
      <c r="N5100" s="78"/>
      <c r="O5100" s="78"/>
      <c r="P5100" s="6"/>
      <c r="Q5100" s="6"/>
      <c r="R5100" s="6"/>
      <c r="S5100" s="6"/>
      <c r="T5100" s="6"/>
      <c r="U5100" s="6"/>
      <c r="V5100" s="6"/>
    </row>
    <row r="5101" spans="2:22" s="77" customFormat="1" x14ac:dyDescent="0.2">
      <c r="B5101" s="128"/>
      <c r="E5101" s="78"/>
      <c r="F5101" s="166"/>
      <c r="G5101" s="78"/>
      <c r="H5101" s="161"/>
      <c r="I5101" s="161"/>
      <c r="J5101" s="161"/>
      <c r="K5101" s="78"/>
      <c r="L5101" s="78"/>
      <c r="M5101" s="78"/>
      <c r="N5101" s="78"/>
      <c r="O5101" s="78"/>
      <c r="P5101" s="6"/>
      <c r="Q5101" s="6"/>
      <c r="R5101" s="6"/>
      <c r="S5101" s="6"/>
      <c r="T5101" s="6"/>
      <c r="U5101" s="6"/>
      <c r="V5101" s="6"/>
    </row>
    <row r="5102" spans="2:22" s="77" customFormat="1" x14ac:dyDescent="0.2">
      <c r="B5102" s="128"/>
      <c r="E5102" s="78"/>
      <c r="F5102" s="166"/>
      <c r="G5102" s="78"/>
      <c r="H5102" s="161"/>
      <c r="I5102" s="161"/>
      <c r="J5102" s="161"/>
      <c r="K5102" s="78"/>
      <c r="L5102" s="78"/>
      <c r="M5102" s="78"/>
      <c r="N5102" s="78"/>
      <c r="O5102" s="78"/>
      <c r="P5102" s="6"/>
      <c r="Q5102" s="6"/>
      <c r="R5102" s="6"/>
      <c r="S5102" s="6"/>
      <c r="T5102" s="6"/>
      <c r="U5102" s="6"/>
      <c r="V5102" s="6"/>
    </row>
    <row r="5103" spans="2:22" s="77" customFormat="1" x14ac:dyDescent="0.2">
      <c r="B5103" s="128"/>
      <c r="E5103" s="78"/>
      <c r="F5103" s="166"/>
      <c r="G5103" s="78"/>
      <c r="H5103" s="161"/>
      <c r="I5103" s="161"/>
      <c r="J5103" s="161"/>
      <c r="K5103" s="78"/>
      <c r="L5103" s="78"/>
      <c r="M5103" s="78"/>
      <c r="N5103" s="78"/>
      <c r="O5103" s="78"/>
      <c r="P5103" s="6"/>
      <c r="Q5103" s="6"/>
      <c r="R5103" s="6"/>
      <c r="S5103" s="6"/>
      <c r="T5103" s="6"/>
      <c r="U5103" s="6"/>
      <c r="V5103" s="6"/>
    </row>
    <row r="5104" spans="2:22" s="77" customFormat="1" x14ac:dyDescent="0.2">
      <c r="B5104" s="128"/>
      <c r="E5104" s="78"/>
      <c r="F5104" s="166"/>
      <c r="G5104" s="78"/>
      <c r="H5104" s="161"/>
      <c r="I5104" s="161"/>
      <c r="J5104" s="161"/>
      <c r="K5104" s="78"/>
      <c r="L5104" s="78"/>
      <c r="M5104" s="78"/>
      <c r="N5104" s="78"/>
      <c r="O5104" s="78"/>
      <c r="P5104" s="6"/>
      <c r="Q5104" s="6"/>
      <c r="R5104" s="6"/>
      <c r="S5104" s="6"/>
      <c r="T5104" s="6"/>
      <c r="U5104" s="6"/>
      <c r="V5104" s="6"/>
    </row>
    <row r="5105" spans="2:22" s="77" customFormat="1" x14ac:dyDescent="0.2">
      <c r="B5105" s="128"/>
      <c r="E5105" s="78"/>
      <c r="F5105" s="166"/>
      <c r="G5105" s="78"/>
      <c r="H5105" s="161"/>
      <c r="I5105" s="161"/>
      <c r="J5105" s="161"/>
      <c r="K5105" s="78"/>
      <c r="L5105" s="78"/>
      <c r="M5105" s="78"/>
      <c r="N5105" s="78"/>
      <c r="O5105" s="78"/>
      <c r="P5105" s="6"/>
      <c r="Q5105" s="6"/>
      <c r="R5105" s="6"/>
      <c r="S5105" s="6"/>
      <c r="T5105" s="6"/>
      <c r="U5105" s="6"/>
      <c r="V5105" s="6"/>
    </row>
    <row r="5106" spans="2:22" s="77" customFormat="1" x14ac:dyDescent="0.2">
      <c r="B5106" s="128"/>
      <c r="E5106" s="78"/>
      <c r="F5106" s="166"/>
      <c r="G5106" s="78"/>
      <c r="H5106" s="161"/>
      <c r="I5106" s="161"/>
      <c r="J5106" s="161"/>
      <c r="K5106" s="78"/>
      <c r="L5106" s="78"/>
      <c r="M5106" s="78"/>
      <c r="N5106" s="78"/>
      <c r="O5106" s="78"/>
      <c r="P5106" s="6"/>
      <c r="Q5106" s="6"/>
      <c r="R5106" s="6"/>
      <c r="S5106" s="6"/>
      <c r="T5106" s="6"/>
      <c r="U5106" s="6"/>
      <c r="V5106" s="6"/>
    </row>
    <row r="5107" spans="2:22" s="77" customFormat="1" x14ac:dyDescent="0.2">
      <c r="B5107" s="128"/>
      <c r="E5107" s="78"/>
      <c r="F5107" s="166"/>
      <c r="G5107" s="78"/>
      <c r="H5107" s="161"/>
      <c r="I5107" s="161"/>
      <c r="J5107" s="161"/>
      <c r="K5107" s="78"/>
      <c r="L5107" s="78"/>
      <c r="M5107" s="78"/>
      <c r="N5107" s="78"/>
      <c r="O5107" s="78"/>
      <c r="P5107" s="6"/>
      <c r="Q5107" s="6"/>
      <c r="R5107" s="6"/>
      <c r="S5107" s="6"/>
      <c r="T5107" s="6"/>
      <c r="U5107" s="6"/>
      <c r="V5107" s="6"/>
    </row>
    <row r="5108" spans="2:22" s="77" customFormat="1" x14ac:dyDescent="0.2">
      <c r="B5108" s="128"/>
      <c r="E5108" s="78"/>
      <c r="F5108" s="166"/>
      <c r="G5108" s="78"/>
      <c r="H5108" s="161"/>
      <c r="I5108" s="161"/>
      <c r="J5108" s="161"/>
      <c r="K5108" s="78"/>
      <c r="L5108" s="78"/>
      <c r="M5108" s="78"/>
      <c r="N5108" s="78"/>
      <c r="O5108" s="78"/>
      <c r="P5108" s="6"/>
      <c r="Q5108" s="6"/>
      <c r="R5108" s="6"/>
      <c r="S5108" s="6"/>
      <c r="T5108" s="6"/>
      <c r="U5108" s="6"/>
      <c r="V5108" s="6"/>
    </row>
    <row r="5109" spans="2:22" s="77" customFormat="1" x14ac:dyDescent="0.2">
      <c r="B5109" s="128"/>
      <c r="E5109" s="78"/>
      <c r="F5109" s="166"/>
      <c r="G5109" s="78"/>
      <c r="H5109" s="161"/>
      <c r="I5109" s="161"/>
      <c r="J5109" s="161"/>
      <c r="K5109" s="78"/>
      <c r="L5109" s="78"/>
      <c r="M5109" s="78"/>
      <c r="N5109" s="78"/>
      <c r="O5109" s="78"/>
      <c r="P5109" s="6"/>
      <c r="Q5109" s="6"/>
      <c r="R5109" s="6"/>
      <c r="S5109" s="6"/>
      <c r="T5109" s="6"/>
      <c r="U5109" s="6"/>
      <c r="V5109" s="6"/>
    </row>
    <row r="5110" spans="2:22" s="77" customFormat="1" x14ac:dyDescent="0.2">
      <c r="B5110" s="128"/>
      <c r="E5110" s="78"/>
      <c r="F5110" s="166"/>
      <c r="G5110" s="78"/>
      <c r="H5110" s="161"/>
      <c r="I5110" s="161"/>
      <c r="J5110" s="161"/>
      <c r="K5110" s="78"/>
      <c r="L5110" s="78"/>
      <c r="M5110" s="78"/>
      <c r="N5110" s="78"/>
      <c r="O5110" s="78"/>
      <c r="P5110" s="6"/>
      <c r="Q5110" s="6"/>
      <c r="R5110" s="6"/>
      <c r="S5110" s="6"/>
      <c r="T5110" s="6"/>
      <c r="U5110" s="6"/>
      <c r="V5110" s="6"/>
    </row>
    <row r="5111" spans="2:22" s="77" customFormat="1" x14ac:dyDescent="0.2">
      <c r="B5111" s="128"/>
      <c r="E5111" s="78"/>
      <c r="F5111" s="166"/>
      <c r="G5111" s="78"/>
      <c r="H5111" s="161"/>
      <c r="I5111" s="161"/>
      <c r="J5111" s="161"/>
      <c r="K5111" s="78"/>
      <c r="L5111" s="78"/>
      <c r="M5111" s="78"/>
      <c r="N5111" s="78"/>
      <c r="O5111" s="78"/>
      <c r="P5111" s="6"/>
      <c r="Q5111" s="6"/>
      <c r="R5111" s="6"/>
      <c r="S5111" s="6"/>
      <c r="T5111" s="6"/>
      <c r="U5111" s="6"/>
      <c r="V5111" s="6"/>
    </row>
    <row r="5112" spans="2:22" s="77" customFormat="1" x14ac:dyDescent="0.2">
      <c r="B5112" s="128"/>
      <c r="E5112" s="78"/>
      <c r="F5112" s="166"/>
      <c r="G5112" s="78"/>
      <c r="H5112" s="161"/>
      <c r="I5112" s="161"/>
      <c r="J5112" s="161"/>
      <c r="K5112" s="78"/>
      <c r="L5112" s="78"/>
      <c r="M5112" s="78"/>
      <c r="N5112" s="78"/>
      <c r="O5112" s="78"/>
      <c r="P5112" s="6"/>
      <c r="Q5112" s="6"/>
      <c r="R5112" s="6"/>
      <c r="S5112" s="6"/>
      <c r="T5112" s="6"/>
      <c r="U5112" s="6"/>
      <c r="V5112" s="6"/>
    </row>
    <row r="5113" spans="2:22" s="77" customFormat="1" x14ac:dyDescent="0.2">
      <c r="B5113" s="128"/>
      <c r="E5113" s="78"/>
      <c r="F5113" s="166"/>
      <c r="G5113" s="78"/>
      <c r="H5113" s="161"/>
      <c r="I5113" s="161"/>
      <c r="J5113" s="161"/>
      <c r="K5113" s="78"/>
      <c r="L5113" s="78"/>
      <c r="M5113" s="78"/>
      <c r="N5113" s="78"/>
      <c r="O5113" s="78"/>
      <c r="P5113" s="6"/>
      <c r="Q5113" s="6"/>
      <c r="R5113" s="6"/>
      <c r="S5113" s="6"/>
      <c r="T5113" s="6"/>
      <c r="U5113" s="6"/>
      <c r="V5113" s="6"/>
    </row>
    <row r="5114" spans="2:22" s="77" customFormat="1" x14ac:dyDescent="0.2">
      <c r="B5114" s="128"/>
      <c r="E5114" s="78"/>
      <c r="F5114" s="166"/>
      <c r="G5114" s="78"/>
      <c r="H5114" s="161"/>
      <c r="I5114" s="161"/>
      <c r="J5114" s="161"/>
      <c r="K5114" s="78"/>
      <c r="L5114" s="78"/>
      <c r="M5114" s="78"/>
      <c r="N5114" s="78"/>
      <c r="O5114" s="78"/>
      <c r="P5114" s="6"/>
      <c r="Q5114" s="6"/>
      <c r="R5114" s="6"/>
      <c r="S5114" s="6"/>
      <c r="T5114" s="6"/>
      <c r="U5114" s="6"/>
      <c r="V5114" s="6"/>
    </row>
    <row r="5115" spans="2:22" s="77" customFormat="1" x14ac:dyDescent="0.2">
      <c r="B5115" s="128"/>
      <c r="E5115" s="78"/>
      <c r="F5115" s="166"/>
      <c r="G5115" s="78"/>
      <c r="H5115" s="161"/>
      <c r="I5115" s="161"/>
      <c r="J5115" s="161"/>
      <c r="K5115" s="78"/>
      <c r="L5115" s="78"/>
      <c r="M5115" s="78"/>
      <c r="N5115" s="78"/>
      <c r="O5115" s="78"/>
      <c r="P5115" s="6"/>
      <c r="Q5115" s="6"/>
      <c r="R5115" s="6"/>
      <c r="S5115" s="6"/>
      <c r="T5115" s="6"/>
      <c r="U5115" s="6"/>
      <c r="V5115" s="6"/>
    </row>
    <row r="5116" spans="2:22" s="77" customFormat="1" x14ac:dyDescent="0.2">
      <c r="B5116" s="128"/>
      <c r="E5116" s="78"/>
      <c r="F5116" s="166"/>
      <c r="G5116" s="78"/>
      <c r="H5116" s="161"/>
      <c r="I5116" s="161"/>
      <c r="J5116" s="161"/>
      <c r="K5116" s="78"/>
      <c r="L5116" s="78"/>
      <c r="M5116" s="78"/>
      <c r="N5116" s="78"/>
      <c r="O5116" s="78"/>
      <c r="P5116" s="6"/>
      <c r="Q5116" s="6"/>
      <c r="R5116" s="6"/>
      <c r="S5116" s="6"/>
      <c r="T5116" s="6"/>
      <c r="U5116" s="6"/>
      <c r="V5116" s="6"/>
    </row>
    <row r="5117" spans="2:22" s="77" customFormat="1" x14ac:dyDescent="0.2">
      <c r="B5117" s="128"/>
      <c r="E5117" s="78"/>
      <c r="F5117" s="166"/>
      <c r="G5117" s="78"/>
      <c r="H5117" s="161"/>
      <c r="I5117" s="161"/>
      <c r="J5117" s="161"/>
      <c r="K5117" s="78"/>
      <c r="L5117" s="78"/>
      <c r="M5117" s="78"/>
      <c r="N5117" s="78"/>
      <c r="O5117" s="78"/>
      <c r="P5117" s="6"/>
      <c r="Q5117" s="6"/>
      <c r="R5117" s="6"/>
      <c r="S5117" s="6"/>
      <c r="T5117" s="6"/>
      <c r="U5117" s="6"/>
      <c r="V5117" s="6"/>
    </row>
    <row r="5118" spans="2:22" s="77" customFormat="1" x14ac:dyDescent="0.2">
      <c r="B5118" s="128"/>
      <c r="E5118" s="78"/>
      <c r="F5118" s="166"/>
      <c r="G5118" s="78"/>
      <c r="H5118" s="161"/>
      <c r="I5118" s="161"/>
      <c r="J5118" s="161"/>
      <c r="K5118" s="78"/>
      <c r="L5118" s="78"/>
      <c r="M5118" s="78"/>
      <c r="N5118" s="78"/>
      <c r="O5118" s="78"/>
      <c r="P5118" s="6"/>
      <c r="Q5118" s="6"/>
      <c r="R5118" s="6"/>
      <c r="S5118" s="6"/>
      <c r="T5118" s="6"/>
      <c r="U5118" s="6"/>
      <c r="V5118" s="6"/>
    </row>
    <row r="5119" spans="2:22" s="77" customFormat="1" x14ac:dyDescent="0.2">
      <c r="B5119" s="128"/>
      <c r="E5119" s="78"/>
      <c r="F5119" s="166"/>
      <c r="G5119" s="78"/>
      <c r="H5119" s="161"/>
      <c r="I5119" s="161"/>
      <c r="J5119" s="161"/>
      <c r="K5119" s="78"/>
      <c r="L5119" s="78"/>
      <c r="M5119" s="78"/>
      <c r="N5119" s="78"/>
      <c r="O5119" s="78"/>
      <c r="P5119" s="6"/>
      <c r="Q5119" s="6"/>
      <c r="R5119" s="6"/>
      <c r="S5119" s="6"/>
      <c r="T5119" s="6"/>
      <c r="U5119" s="6"/>
      <c r="V5119" s="6"/>
    </row>
    <row r="5120" spans="2:22" s="77" customFormat="1" x14ac:dyDescent="0.2">
      <c r="B5120" s="128"/>
      <c r="E5120" s="78"/>
      <c r="F5120" s="166"/>
      <c r="G5120" s="78"/>
      <c r="H5120" s="161"/>
      <c r="I5120" s="161"/>
      <c r="J5120" s="161"/>
      <c r="K5120" s="78"/>
      <c r="L5120" s="78"/>
      <c r="M5120" s="78"/>
      <c r="N5120" s="78"/>
      <c r="O5120" s="78"/>
      <c r="P5120" s="6"/>
      <c r="Q5120" s="6"/>
      <c r="R5120" s="6"/>
      <c r="S5120" s="6"/>
      <c r="T5120" s="6"/>
      <c r="U5120" s="6"/>
      <c r="V5120" s="6"/>
    </row>
    <row r="5121" spans="2:22" s="77" customFormat="1" x14ac:dyDescent="0.2">
      <c r="B5121" s="128"/>
      <c r="E5121" s="78"/>
      <c r="F5121" s="166"/>
      <c r="G5121" s="78"/>
      <c r="H5121" s="161"/>
      <c r="I5121" s="161"/>
      <c r="J5121" s="161"/>
      <c r="K5121" s="78"/>
      <c r="L5121" s="78"/>
      <c r="M5121" s="78"/>
      <c r="N5121" s="78"/>
      <c r="O5121" s="78"/>
      <c r="P5121" s="6"/>
      <c r="Q5121" s="6"/>
      <c r="R5121" s="6"/>
      <c r="S5121" s="6"/>
      <c r="T5121" s="6"/>
      <c r="U5121" s="6"/>
      <c r="V5121" s="6"/>
    </row>
    <row r="5122" spans="2:22" s="77" customFormat="1" x14ac:dyDescent="0.2">
      <c r="B5122" s="128"/>
      <c r="E5122" s="78"/>
      <c r="F5122" s="166"/>
      <c r="G5122" s="78"/>
      <c r="H5122" s="161"/>
      <c r="I5122" s="161"/>
      <c r="J5122" s="161"/>
      <c r="K5122" s="78"/>
      <c r="L5122" s="78"/>
      <c r="M5122" s="78"/>
      <c r="N5122" s="78"/>
      <c r="O5122" s="78"/>
      <c r="P5122" s="6"/>
      <c r="Q5122" s="6"/>
      <c r="R5122" s="6"/>
      <c r="S5122" s="6"/>
      <c r="T5122" s="6"/>
      <c r="U5122" s="6"/>
      <c r="V5122" s="6"/>
    </row>
    <row r="5123" spans="2:22" s="77" customFormat="1" x14ac:dyDescent="0.2">
      <c r="B5123" s="128"/>
      <c r="E5123" s="78"/>
      <c r="F5123" s="166"/>
      <c r="G5123" s="78"/>
      <c r="H5123" s="161"/>
      <c r="I5123" s="161"/>
      <c r="J5123" s="161"/>
      <c r="K5123" s="78"/>
      <c r="L5123" s="78"/>
      <c r="M5123" s="78"/>
      <c r="N5123" s="78"/>
      <c r="O5123" s="78"/>
      <c r="P5123" s="6"/>
      <c r="Q5123" s="6"/>
      <c r="R5123" s="6"/>
      <c r="S5123" s="6"/>
      <c r="T5123" s="6"/>
      <c r="U5123" s="6"/>
      <c r="V5123" s="6"/>
    </row>
    <row r="5124" spans="2:22" s="77" customFormat="1" x14ac:dyDescent="0.2">
      <c r="B5124" s="128"/>
      <c r="E5124" s="78"/>
      <c r="F5124" s="166"/>
      <c r="G5124" s="78"/>
      <c r="H5124" s="161"/>
      <c r="I5124" s="161"/>
      <c r="J5124" s="161"/>
      <c r="K5124" s="78"/>
      <c r="L5124" s="78"/>
      <c r="M5124" s="78"/>
      <c r="N5124" s="78"/>
      <c r="O5124" s="78"/>
      <c r="P5124" s="6"/>
      <c r="Q5124" s="6"/>
      <c r="R5124" s="6"/>
      <c r="S5124" s="6"/>
      <c r="T5124" s="6"/>
      <c r="U5124" s="6"/>
      <c r="V5124" s="6"/>
    </row>
    <row r="5125" spans="2:22" s="77" customFormat="1" x14ac:dyDescent="0.2">
      <c r="B5125" s="128"/>
      <c r="E5125" s="78"/>
      <c r="F5125" s="166"/>
      <c r="G5125" s="78"/>
      <c r="H5125" s="161"/>
      <c r="I5125" s="161"/>
      <c r="J5125" s="161"/>
      <c r="K5125" s="78"/>
      <c r="L5125" s="78"/>
      <c r="M5125" s="78"/>
      <c r="N5125" s="78"/>
      <c r="O5125" s="78"/>
      <c r="P5125" s="6"/>
      <c r="Q5125" s="6"/>
      <c r="R5125" s="6"/>
      <c r="S5125" s="6"/>
      <c r="T5125" s="6"/>
      <c r="U5125" s="6"/>
      <c r="V5125" s="6"/>
    </row>
    <row r="5126" spans="2:22" s="77" customFormat="1" x14ac:dyDescent="0.2">
      <c r="B5126" s="128"/>
      <c r="E5126" s="78"/>
      <c r="F5126" s="166"/>
      <c r="G5126" s="78"/>
      <c r="H5126" s="161"/>
      <c r="I5126" s="161"/>
      <c r="J5126" s="161"/>
      <c r="K5126" s="78"/>
      <c r="L5126" s="78"/>
      <c r="M5126" s="78"/>
      <c r="N5126" s="78"/>
      <c r="O5126" s="78"/>
      <c r="P5126" s="6"/>
      <c r="Q5126" s="6"/>
      <c r="R5126" s="6"/>
      <c r="S5126" s="6"/>
      <c r="T5126" s="6"/>
      <c r="U5126" s="6"/>
      <c r="V5126" s="6"/>
    </row>
    <row r="5127" spans="2:22" s="77" customFormat="1" x14ac:dyDescent="0.2">
      <c r="B5127" s="128"/>
      <c r="E5127" s="78"/>
      <c r="F5127" s="166"/>
      <c r="G5127" s="78"/>
      <c r="H5127" s="161"/>
      <c r="I5127" s="161"/>
      <c r="J5127" s="161"/>
      <c r="K5127" s="78"/>
      <c r="L5127" s="78"/>
      <c r="M5127" s="78"/>
      <c r="N5127" s="78"/>
      <c r="O5127" s="78"/>
      <c r="P5127" s="6"/>
      <c r="Q5127" s="6"/>
      <c r="R5127" s="6"/>
      <c r="S5127" s="6"/>
      <c r="T5127" s="6"/>
      <c r="U5127" s="6"/>
      <c r="V5127" s="6"/>
    </row>
    <row r="5128" spans="2:22" s="77" customFormat="1" x14ac:dyDescent="0.2">
      <c r="B5128" s="128"/>
      <c r="E5128" s="78"/>
      <c r="F5128" s="166"/>
      <c r="G5128" s="78"/>
      <c r="H5128" s="161"/>
      <c r="I5128" s="161"/>
      <c r="J5128" s="161"/>
      <c r="K5128" s="78"/>
      <c r="L5128" s="78"/>
      <c r="M5128" s="78"/>
      <c r="N5128" s="78"/>
      <c r="O5128" s="78"/>
      <c r="P5128" s="6"/>
      <c r="Q5128" s="6"/>
      <c r="R5128" s="6"/>
      <c r="S5128" s="6"/>
      <c r="T5128" s="6"/>
      <c r="U5128" s="6"/>
      <c r="V5128" s="6"/>
    </row>
    <row r="5129" spans="2:22" s="77" customFormat="1" x14ac:dyDescent="0.2">
      <c r="B5129" s="128"/>
      <c r="E5129" s="78"/>
      <c r="F5129" s="166"/>
      <c r="G5129" s="78"/>
      <c r="H5129" s="161"/>
      <c r="I5129" s="161"/>
      <c r="J5129" s="161"/>
      <c r="K5129" s="78"/>
      <c r="L5129" s="78"/>
      <c r="M5129" s="78"/>
      <c r="N5129" s="78"/>
      <c r="O5129" s="78"/>
      <c r="P5129" s="6"/>
      <c r="Q5129" s="6"/>
      <c r="R5129" s="6"/>
      <c r="S5129" s="6"/>
      <c r="T5129" s="6"/>
      <c r="U5129" s="6"/>
      <c r="V5129" s="6"/>
    </row>
    <row r="5130" spans="2:22" s="77" customFormat="1" x14ac:dyDescent="0.2">
      <c r="B5130" s="128"/>
      <c r="E5130" s="78"/>
      <c r="F5130" s="166"/>
      <c r="G5130" s="78"/>
      <c r="H5130" s="161"/>
      <c r="I5130" s="161"/>
      <c r="J5130" s="161"/>
      <c r="K5130" s="78"/>
      <c r="L5130" s="78"/>
      <c r="M5130" s="78"/>
      <c r="N5130" s="78"/>
      <c r="O5130" s="78"/>
      <c r="P5130" s="6"/>
      <c r="Q5130" s="6"/>
      <c r="R5130" s="6"/>
      <c r="S5130" s="6"/>
      <c r="T5130" s="6"/>
      <c r="U5130" s="6"/>
      <c r="V5130" s="6"/>
    </row>
    <row r="5131" spans="2:22" s="77" customFormat="1" x14ac:dyDescent="0.2">
      <c r="B5131" s="128"/>
      <c r="E5131" s="78"/>
      <c r="F5131" s="166"/>
      <c r="G5131" s="78"/>
      <c r="H5131" s="161"/>
      <c r="I5131" s="161"/>
      <c r="J5131" s="161"/>
      <c r="K5131" s="78"/>
      <c r="L5131" s="78"/>
      <c r="M5131" s="78"/>
      <c r="N5131" s="78"/>
      <c r="O5131" s="78"/>
      <c r="P5131" s="6"/>
      <c r="Q5131" s="6"/>
      <c r="R5131" s="6"/>
      <c r="S5131" s="6"/>
      <c r="T5131" s="6"/>
      <c r="U5131" s="6"/>
      <c r="V5131" s="6"/>
    </row>
    <row r="5132" spans="2:22" s="77" customFormat="1" x14ac:dyDescent="0.2">
      <c r="B5132" s="128"/>
      <c r="E5132" s="78"/>
      <c r="F5132" s="166"/>
      <c r="G5132" s="78"/>
      <c r="H5132" s="161"/>
      <c r="I5132" s="161"/>
      <c r="J5132" s="161"/>
      <c r="K5132" s="78"/>
      <c r="L5132" s="78"/>
      <c r="M5132" s="78"/>
      <c r="N5132" s="78"/>
      <c r="O5132" s="78"/>
      <c r="P5132" s="6"/>
      <c r="Q5132" s="6"/>
      <c r="R5132" s="6"/>
      <c r="S5132" s="6"/>
      <c r="T5132" s="6"/>
      <c r="U5132" s="6"/>
      <c r="V5132" s="6"/>
    </row>
    <row r="5133" spans="2:22" s="77" customFormat="1" x14ac:dyDescent="0.2">
      <c r="B5133" s="128"/>
      <c r="E5133" s="78"/>
      <c r="F5133" s="166"/>
      <c r="G5133" s="78"/>
      <c r="H5133" s="161"/>
      <c r="I5133" s="161"/>
      <c r="J5133" s="161"/>
      <c r="K5133" s="78"/>
      <c r="L5133" s="78"/>
      <c r="M5133" s="78"/>
      <c r="N5133" s="78"/>
      <c r="O5133" s="78"/>
      <c r="P5133" s="6"/>
      <c r="Q5133" s="6"/>
      <c r="R5133" s="6"/>
      <c r="S5133" s="6"/>
      <c r="T5133" s="6"/>
      <c r="U5133" s="6"/>
      <c r="V5133" s="6"/>
    </row>
    <row r="5134" spans="2:22" s="77" customFormat="1" x14ac:dyDescent="0.2">
      <c r="B5134" s="128"/>
      <c r="E5134" s="78"/>
      <c r="F5134" s="166"/>
      <c r="G5134" s="78"/>
      <c r="H5134" s="161"/>
      <c r="I5134" s="161"/>
      <c r="J5134" s="161"/>
      <c r="K5134" s="78"/>
      <c r="L5134" s="78"/>
      <c r="M5134" s="78"/>
      <c r="N5134" s="78"/>
      <c r="O5134" s="78"/>
      <c r="P5134" s="6"/>
      <c r="Q5134" s="6"/>
      <c r="R5134" s="6"/>
      <c r="S5134" s="6"/>
      <c r="T5134" s="6"/>
      <c r="U5134" s="6"/>
      <c r="V5134" s="6"/>
    </row>
    <row r="5135" spans="2:22" s="77" customFormat="1" x14ac:dyDescent="0.2">
      <c r="B5135" s="128"/>
      <c r="E5135" s="78"/>
      <c r="F5135" s="166"/>
      <c r="G5135" s="78"/>
      <c r="H5135" s="161"/>
      <c r="I5135" s="161"/>
      <c r="J5135" s="161"/>
      <c r="K5135" s="78"/>
      <c r="L5135" s="78"/>
      <c r="M5135" s="78"/>
      <c r="N5135" s="78"/>
      <c r="O5135" s="78"/>
      <c r="P5135" s="6"/>
      <c r="Q5135" s="6"/>
      <c r="R5135" s="6"/>
      <c r="S5135" s="6"/>
      <c r="T5135" s="6"/>
      <c r="U5135" s="6"/>
      <c r="V5135" s="6"/>
    </row>
    <row r="5136" spans="2:22" s="77" customFormat="1" x14ac:dyDescent="0.2">
      <c r="B5136" s="128"/>
      <c r="E5136" s="78"/>
      <c r="F5136" s="166"/>
      <c r="G5136" s="78"/>
      <c r="H5136" s="161"/>
      <c r="I5136" s="161"/>
      <c r="J5136" s="161"/>
      <c r="K5136" s="78"/>
      <c r="L5136" s="78"/>
      <c r="M5136" s="78"/>
      <c r="N5136" s="78"/>
      <c r="O5136" s="78"/>
      <c r="P5136" s="6"/>
      <c r="Q5136" s="6"/>
      <c r="R5136" s="6"/>
      <c r="S5136" s="6"/>
      <c r="T5136" s="6"/>
      <c r="U5136" s="6"/>
      <c r="V5136" s="6"/>
    </row>
    <row r="5137" spans="2:22" s="77" customFormat="1" x14ac:dyDescent="0.2">
      <c r="B5137" s="128"/>
      <c r="E5137" s="78"/>
      <c r="F5137" s="166"/>
      <c r="G5137" s="78"/>
      <c r="H5137" s="161"/>
      <c r="I5137" s="161"/>
      <c r="J5137" s="161"/>
      <c r="K5137" s="78"/>
      <c r="L5137" s="78"/>
      <c r="M5137" s="78"/>
      <c r="N5137" s="78"/>
      <c r="O5137" s="78"/>
      <c r="P5137" s="6"/>
      <c r="Q5137" s="6"/>
      <c r="R5137" s="6"/>
      <c r="S5137" s="6"/>
      <c r="T5137" s="6"/>
      <c r="U5137" s="6"/>
      <c r="V5137" s="6"/>
    </row>
    <row r="5138" spans="2:22" s="77" customFormat="1" x14ac:dyDescent="0.2">
      <c r="B5138" s="128"/>
      <c r="E5138" s="78"/>
      <c r="F5138" s="166"/>
      <c r="G5138" s="78"/>
      <c r="H5138" s="161"/>
      <c r="I5138" s="161"/>
      <c r="J5138" s="161"/>
      <c r="K5138" s="78"/>
      <c r="L5138" s="78"/>
      <c r="M5138" s="78"/>
      <c r="N5138" s="78"/>
      <c r="O5138" s="78"/>
      <c r="P5138" s="6"/>
      <c r="Q5138" s="6"/>
      <c r="R5138" s="6"/>
      <c r="S5138" s="6"/>
      <c r="T5138" s="6"/>
      <c r="U5138" s="6"/>
      <c r="V5138" s="6"/>
    </row>
    <row r="5139" spans="2:22" s="77" customFormat="1" x14ac:dyDescent="0.2">
      <c r="B5139" s="128"/>
      <c r="E5139" s="78"/>
      <c r="F5139" s="166"/>
      <c r="G5139" s="78"/>
      <c r="H5139" s="161"/>
      <c r="I5139" s="161"/>
      <c r="J5139" s="161"/>
      <c r="K5139" s="78"/>
      <c r="L5139" s="78"/>
      <c r="M5139" s="78"/>
      <c r="N5139" s="78"/>
      <c r="O5139" s="78"/>
      <c r="P5139" s="6"/>
      <c r="Q5139" s="6"/>
      <c r="R5139" s="6"/>
      <c r="S5139" s="6"/>
      <c r="T5139" s="6"/>
      <c r="U5139" s="6"/>
      <c r="V5139" s="6"/>
    </row>
    <row r="5140" spans="2:22" s="77" customFormat="1" x14ac:dyDescent="0.2">
      <c r="B5140" s="128"/>
      <c r="E5140" s="78"/>
      <c r="F5140" s="166"/>
      <c r="G5140" s="78"/>
      <c r="H5140" s="161"/>
      <c r="I5140" s="161"/>
      <c r="J5140" s="161"/>
      <c r="K5140" s="78"/>
      <c r="L5140" s="78"/>
      <c r="M5140" s="78"/>
      <c r="N5140" s="78"/>
      <c r="O5140" s="78"/>
      <c r="P5140" s="6"/>
      <c r="Q5140" s="6"/>
      <c r="R5140" s="6"/>
      <c r="S5140" s="6"/>
      <c r="T5140" s="6"/>
      <c r="U5140" s="6"/>
      <c r="V5140" s="6"/>
    </row>
    <row r="5141" spans="2:22" s="77" customFormat="1" x14ac:dyDescent="0.2">
      <c r="B5141" s="128"/>
      <c r="E5141" s="78"/>
      <c r="F5141" s="166"/>
      <c r="G5141" s="78"/>
      <c r="H5141" s="161"/>
      <c r="I5141" s="161"/>
      <c r="J5141" s="161"/>
      <c r="K5141" s="78"/>
      <c r="L5141" s="78"/>
      <c r="M5141" s="78"/>
      <c r="N5141" s="78"/>
      <c r="O5141" s="78"/>
      <c r="P5141" s="6"/>
      <c r="Q5141" s="6"/>
      <c r="R5141" s="6"/>
      <c r="S5141" s="6"/>
      <c r="T5141" s="6"/>
      <c r="U5141" s="6"/>
      <c r="V5141" s="6"/>
    </row>
    <row r="5142" spans="2:22" s="77" customFormat="1" x14ac:dyDescent="0.2">
      <c r="B5142" s="128"/>
      <c r="E5142" s="78"/>
      <c r="F5142" s="166"/>
      <c r="G5142" s="78"/>
      <c r="H5142" s="161"/>
      <c r="I5142" s="161"/>
      <c r="J5142" s="161"/>
      <c r="K5142" s="78"/>
      <c r="L5142" s="78"/>
      <c r="M5142" s="78"/>
      <c r="N5142" s="78"/>
      <c r="O5142" s="78"/>
      <c r="P5142" s="6"/>
      <c r="Q5142" s="6"/>
      <c r="R5142" s="6"/>
      <c r="S5142" s="6"/>
      <c r="T5142" s="6"/>
      <c r="U5142" s="6"/>
      <c r="V5142" s="6"/>
    </row>
    <row r="5143" spans="2:22" s="77" customFormat="1" x14ac:dyDescent="0.2">
      <c r="B5143" s="128"/>
      <c r="E5143" s="78"/>
      <c r="F5143" s="166"/>
      <c r="G5143" s="78"/>
      <c r="H5143" s="161"/>
      <c r="I5143" s="161"/>
      <c r="J5143" s="161"/>
      <c r="K5143" s="78"/>
      <c r="L5143" s="78"/>
      <c r="M5143" s="78"/>
      <c r="N5143" s="78"/>
      <c r="O5143" s="78"/>
      <c r="P5143" s="6"/>
      <c r="Q5143" s="6"/>
      <c r="R5143" s="6"/>
      <c r="S5143" s="6"/>
      <c r="T5143" s="6"/>
      <c r="U5143" s="6"/>
      <c r="V5143" s="6"/>
    </row>
    <row r="5144" spans="2:22" s="77" customFormat="1" x14ac:dyDescent="0.2">
      <c r="B5144" s="128"/>
      <c r="E5144" s="78"/>
      <c r="F5144" s="166"/>
      <c r="G5144" s="78"/>
      <c r="H5144" s="161"/>
      <c r="I5144" s="161"/>
      <c r="J5144" s="161"/>
      <c r="K5144" s="78"/>
      <c r="L5144" s="78"/>
      <c r="M5144" s="78"/>
      <c r="N5144" s="78"/>
      <c r="O5144" s="78"/>
      <c r="P5144" s="6"/>
      <c r="Q5144" s="6"/>
      <c r="R5144" s="6"/>
      <c r="S5144" s="6"/>
      <c r="T5144" s="6"/>
      <c r="U5144" s="6"/>
      <c r="V5144" s="6"/>
    </row>
    <row r="5145" spans="2:22" s="77" customFormat="1" x14ac:dyDescent="0.2">
      <c r="B5145" s="128"/>
      <c r="E5145" s="78"/>
      <c r="F5145" s="166"/>
      <c r="G5145" s="78"/>
      <c r="H5145" s="161"/>
      <c r="I5145" s="161"/>
      <c r="J5145" s="161"/>
      <c r="K5145" s="78"/>
      <c r="L5145" s="78"/>
      <c r="M5145" s="78"/>
      <c r="N5145" s="78"/>
      <c r="O5145" s="78"/>
      <c r="P5145" s="6"/>
      <c r="Q5145" s="6"/>
      <c r="R5145" s="6"/>
      <c r="S5145" s="6"/>
      <c r="T5145" s="6"/>
      <c r="U5145" s="6"/>
      <c r="V5145" s="6"/>
    </row>
    <row r="5146" spans="2:22" s="77" customFormat="1" x14ac:dyDescent="0.2">
      <c r="B5146" s="128"/>
      <c r="E5146" s="78"/>
      <c r="F5146" s="166"/>
      <c r="G5146" s="78"/>
      <c r="H5146" s="161"/>
      <c r="I5146" s="161"/>
      <c r="J5146" s="161"/>
      <c r="K5146" s="78"/>
      <c r="L5146" s="78"/>
      <c r="M5146" s="78"/>
      <c r="N5146" s="78"/>
      <c r="O5146" s="78"/>
      <c r="P5146" s="6"/>
      <c r="Q5146" s="6"/>
      <c r="R5146" s="6"/>
      <c r="S5146" s="6"/>
      <c r="T5146" s="6"/>
      <c r="U5146" s="6"/>
      <c r="V5146" s="6"/>
    </row>
    <row r="5147" spans="2:22" s="77" customFormat="1" x14ac:dyDescent="0.2">
      <c r="B5147" s="128"/>
      <c r="E5147" s="78"/>
      <c r="F5147" s="166"/>
      <c r="G5147" s="78"/>
      <c r="H5147" s="161"/>
      <c r="I5147" s="161"/>
      <c r="J5147" s="161"/>
      <c r="K5147" s="78"/>
      <c r="L5147" s="78"/>
      <c r="M5147" s="78"/>
      <c r="N5147" s="78"/>
      <c r="O5147" s="78"/>
      <c r="P5147" s="6"/>
      <c r="Q5147" s="6"/>
      <c r="R5147" s="6"/>
      <c r="S5147" s="6"/>
      <c r="T5147" s="6"/>
      <c r="U5147" s="6"/>
      <c r="V5147" s="6"/>
    </row>
    <row r="5148" spans="2:22" s="77" customFormat="1" x14ac:dyDescent="0.2">
      <c r="B5148" s="128"/>
      <c r="E5148" s="78"/>
      <c r="F5148" s="166"/>
      <c r="G5148" s="78"/>
      <c r="H5148" s="161"/>
      <c r="I5148" s="161"/>
      <c r="J5148" s="161"/>
      <c r="K5148" s="78"/>
      <c r="L5148" s="78"/>
      <c r="M5148" s="78"/>
      <c r="N5148" s="78"/>
      <c r="O5148" s="78"/>
      <c r="P5148" s="6"/>
      <c r="Q5148" s="6"/>
      <c r="R5148" s="6"/>
      <c r="S5148" s="6"/>
      <c r="T5148" s="6"/>
      <c r="U5148" s="6"/>
      <c r="V5148" s="6"/>
    </row>
    <row r="5149" spans="2:22" s="77" customFormat="1" x14ac:dyDescent="0.2">
      <c r="B5149" s="128"/>
      <c r="E5149" s="78"/>
      <c r="F5149" s="166"/>
      <c r="G5149" s="78"/>
      <c r="H5149" s="161"/>
      <c r="I5149" s="161"/>
      <c r="J5149" s="161"/>
      <c r="K5149" s="78"/>
      <c r="L5149" s="78"/>
      <c r="M5149" s="78"/>
      <c r="N5149" s="78"/>
      <c r="O5149" s="78"/>
      <c r="P5149" s="6"/>
      <c r="Q5149" s="6"/>
      <c r="R5149" s="6"/>
      <c r="S5149" s="6"/>
      <c r="T5149" s="6"/>
      <c r="U5149" s="6"/>
      <c r="V5149" s="6"/>
    </row>
    <row r="5150" spans="2:22" s="77" customFormat="1" x14ac:dyDescent="0.2">
      <c r="B5150" s="128"/>
      <c r="E5150" s="78"/>
      <c r="F5150" s="166"/>
      <c r="G5150" s="78"/>
      <c r="H5150" s="161"/>
      <c r="I5150" s="161"/>
      <c r="J5150" s="161"/>
      <c r="K5150" s="78"/>
      <c r="L5150" s="78"/>
      <c r="M5150" s="78"/>
      <c r="N5150" s="78"/>
      <c r="O5150" s="78"/>
      <c r="P5150" s="6"/>
      <c r="Q5150" s="6"/>
      <c r="R5150" s="6"/>
      <c r="S5150" s="6"/>
      <c r="T5150" s="6"/>
      <c r="U5150" s="6"/>
      <c r="V5150" s="6"/>
    </row>
    <row r="5151" spans="2:22" s="77" customFormat="1" x14ac:dyDescent="0.2">
      <c r="B5151" s="128"/>
      <c r="E5151" s="78"/>
      <c r="F5151" s="166"/>
      <c r="G5151" s="78"/>
      <c r="H5151" s="161"/>
      <c r="I5151" s="161"/>
      <c r="J5151" s="161"/>
      <c r="K5151" s="78"/>
      <c r="L5151" s="78"/>
      <c r="M5151" s="78"/>
      <c r="N5151" s="78"/>
      <c r="O5151" s="78"/>
      <c r="P5151" s="6"/>
      <c r="Q5151" s="6"/>
      <c r="R5151" s="6"/>
      <c r="S5151" s="6"/>
      <c r="T5151" s="6"/>
      <c r="U5151" s="6"/>
      <c r="V5151" s="6"/>
    </row>
    <row r="5152" spans="2:22" s="77" customFormat="1" x14ac:dyDescent="0.2">
      <c r="B5152" s="128"/>
      <c r="E5152" s="78"/>
      <c r="F5152" s="166"/>
      <c r="G5152" s="78"/>
      <c r="H5152" s="161"/>
      <c r="I5152" s="161"/>
      <c r="J5152" s="161"/>
      <c r="K5152" s="78"/>
      <c r="L5152" s="78"/>
      <c r="M5152" s="78"/>
      <c r="N5152" s="78"/>
      <c r="O5152" s="78"/>
      <c r="P5152" s="6"/>
      <c r="Q5152" s="6"/>
      <c r="R5152" s="6"/>
      <c r="S5152" s="6"/>
      <c r="T5152" s="6"/>
      <c r="U5152" s="6"/>
      <c r="V5152" s="6"/>
    </row>
    <row r="5153" spans="2:22" s="77" customFormat="1" x14ac:dyDescent="0.2">
      <c r="B5153" s="128"/>
      <c r="E5153" s="78"/>
      <c r="F5153" s="166"/>
      <c r="G5153" s="78"/>
      <c r="H5153" s="161"/>
      <c r="I5153" s="161"/>
      <c r="J5153" s="161"/>
      <c r="K5153" s="78"/>
      <c r="L5153" s="78"/>
      <c r="M5153" s="78"/>
      <c r="N5153" s="78"/>
      <c r="O5153" s="78"/>
      <c r="P5153" s="6"/>
      <c r="Q5153" s="6"/>
      <c r="R5153" s="6"/>
      <c r="S5153" s="6"/>
      <c r="T5153" s="6"/>
      <c r="U5153" s="6"/>
      <c r="V5153" s="6"/>
    </row>
    <row r="5154" spans="2:22" s="77" customFormat="1" x14ac:dyDescent="0.2">
      <c r="B5154" s="128"/>
      <c r="E5154" s="78"/>
      <c r="F5154" s="166"/>
      <c r="G5154" s="78"/>
      <c r="H5154" s="161"/>
      <c r="I5154" s="161"/>
      <c r="J5154" s="161"/>
      <c r="K5154" s="78"/>
      <c r="L5154" s="78"/>
      <c r="M5154" s="78"/>
      <c r="N5154" s="78"/>
      <c r="O5154" s="78"/>
      <c r="P5154" s="6"/>
      <c r="Q5154" s="6"/>
      <c r="R5154" s="6"/>
      <c r="S5154" s="6"/>
      <c r="T5154" s="6"/>
      <c r="U5154" s="6"/>
      <c r="V5154" s="6"/>
    </row>
    <row r="5155" spans="2:22" s="77" customFormat="1" x14ac:dyDescent="0.2">
      <c r="B5155" s="128"/>
      <c r="E5155" s="78"/>
      <c r="F5155" s="166"/>
      <c r="G5155" s="78"/>
      <c r="H5155" s="161"/>
      <c r="I5155" s="161"/>
      <c r="J5155" s="161"/>
      <c r="K5155" s="78"/>
      <c r="L5155" s="78"/>
      <c r="M5155" s="78"/>
      <c r="N5155" s="78"/>
      <c r="O5155" s="78"/>
      <c r="P5155" s="6"/>
      <c r="Q5155" s="6"/>
      <c r="R5155" s="6"/>
      <c r="S5155" s="6"/>
      <c r="T5155" s="6"/>
      <c r="U5155" s="6"/>
      <c r="V5155" s="6"/>
    </row>
    <row r="5156" spans="2:22" s="77" customFormat="1" x14ac:dyDescent="0.2">
      <c r="B5156" s="128"/>
      <c r="E5156" s="78"/>
      <c r="F5156" s="166"/>
      <c r="G5156" s="78"/>
      <c r="H5156" s="161"/>
      <c r="I5156" s="161"/>
      <c r="J5156" s="161"/>
      <c r="K5156" s="78"/>
      <c r="L5156" s="78"/>
      <c r="M5156" s="78"/>
      <c r="N5156" s="78"/>
      <c r="O5156" s="78"/>
      <c r="P5156" s="6"/>
      <c r="Q5156" s="6"/>
      <c r="R5156" s="6"/>
      <c r="S5156" s="6"/>
      <c r="T5156" s="6"/>
      <c r="U5156" s="6"/>
      <c r="V5156" s="6"/>
    </row>
    <row r="5157" spans="2:22" s="77" customFormat="1" x14ac:dyDescent="0.2">
      <c r="B5157" s="128"/>
      <c r="E5157" s="78"/>
      <c r="F5157" s="166"/>
      <c r="G5157" s="78"/>
      <c r="H5157" s="161"/>
      <c r="I5157" s="161"/>
      <c r="J5157" s="161"/>
      <c r="K5157" s="78"/>
      <c r="L5157" s="78"/>
      <c r="M5157" s="78"/>
      <c r="N5157" s="78"/>
      <c r="O5157" s="78"/>
      <c r="P5157" s="6"/>
      <c r="Q5157" s="6"/>
      <c r="R5157" s="6"/>
      <c r="S5157" s="6"/>
      <c r="T5157" s="6"/>
      <c r="U5157" s="6"/>
      <c r="V5157" s="6"/>
    </row>
    <row r="5158" spans="2:22" s="77" customFormat="1" x14ac:dyDescent="0.2">
      <c r="B5158" s="128"/>
      <c r="E5158" s="78"/>
      <c r="F5158" s="166"/>
      <c r="G5158" s="78"/>
      <c r="H5158" s="161"/>
      <c r="I5158" s="161"/>
      <c r="J5158" s="161"/>
      <c r="K5158" s="78"/>
      <c r="L5158" s="78"/>
      <c r="M5158" s="78"/>
      <c r="N5158" s="78"/>
      <c r="O5158" s="78"/>
      <c r="P5158" s="6"/>
      <c r="Q5158" s="6"/>
      <c r="R5158" s="6"/>
      <c r="S5158" s="6"/>
      <c r="T5158" s="6"/>
      <c r="U5158" s="6"/>
      <c r="V5158" s="6"/>
    </row>
    <row r="5159" spans="2:22" s="77" customFormat="1" x14ac:dyDescent="0.2">
      <c r="B5159" s="128"/>
      <c r="E5159" s="78"/>
      <c r="F5159" s="166"/>
      <c r="G5159" s="78"/>
      <c r="H5159" s="161"/>
      <c r="I5159" s="161"/>
      <c r="J5159" s="161"/>
      <c r="K5159" s="78"/>
      <c r="L5159" s="78"/>
      <c r="M5159" s="78"/>
      <c r="N5159" s="78"/>
      <c r="O5159" s="78"/>
      <c r="P5159" s="6"/>
      <c r="Q5159" s="6"/>
      <c r="R5159" s="6"/>
      <c r="S5159" s="6"/>
      <c r="T5159" s="6"/>
      <c r="U5159" s="6"/>
      <c r="V5159" s="6"/>
    </row>
    <row r="5160" spans="2:22" s="77" customFormat="1" x14ac:dyDescent="0.2">
      <c r="B5160" s="128"/>
      <c r="E5160" s="78"/>
      <c r="F5160" s="166"/>
      <c r="G5160" s="78"/>
      <c r="H5160" s="161"/>
      <c r="I5160" s="161"/>
      <c r="J5160" s="161"/>
      <c r="K5160" s="78"/>
      <c r="L5160" s="78"/>
      <c r="M5160" s="78"/>
      <c r="N5160" s="78"/>
      <c r="O5160" s="78"/>
      <c r="P5160" s="6"/>
      <c r="Q5160" s="6"/>
      <c r="R5160" s="6"/>
      <c r="S5160" s="6"/>
      <c r="T5160" s="6"/>
      <c r="U5160" s="6"/>
      <c r="V5160" s="6"/>
    </row>
    <row r="5161" spans="2:22" s="77" customFormat="1" x14ac:dyDescent="0.2">
      <c r="B5161" s="128"/>
      <c r="E5161" s="78"/>
      <c r="F5161" s="166"/>
      <c r="G5161" s="78"/>
      <c r="H5161" s="161"/>
      <c r="I5161" s="161"/>
      <c r="J5161" s="161"/>
      <c r="K5161" s="78"/>
      <c r="L5161" s="78"/>
      <c r="M5161" s="78"/>
      <c r="N5161" s="78"/>
      <c r="O5161" s="78"/>
      <c r="P5161" s="6"/>
      <c r="Q5161" s="6"/>
      <c r="R5161" s="6"/>
      <c r="S5161" s="6"/>
      <c r="T5161" s="6"/>
      <c r="U5161" s="6"/>
      <c r="V5161" s="6"/>
    </row>
    <row r="5162" spans="2:22" s="77" customFormat="1" x14ac:dyDescent="0.2">
      <c r="B5162" s="128"/>
      <c r="E5162" s="78"/>
      <c r="F5162" s="166"/>
      <c r="G5162" s="78"/>
      <c r="H5162" s="161"/>
      <c r="I5162" s="161"/>
      <c r="J5162" s="161"/>
      <c r="K5162" s="78"/>
      <c r="L5162" s="78"/>
      <c r="M5162" s="78"/>
      <c r="N5162" s="78"/>
      <c r="O5162" s="78"/>
      <c r="P5162" s="6"/>
      <c r="Q5162" s="6"/>
      <c r="R5162" s="6"/>
      <c r="S5162" s="6"/>
      <c r="T5162" s="6"/>
      <c r="U5162" s="6"/>
      <c r="V5162" s="6"/>
    </row>
    <row r="5163" spans="2:22" s="77" customFormat="1" x14ac:dyDescent="0.2">
      <c r="B5163" s="128"/>
      <c r="E5163" s="78"/>
      <c r="F5163" s="166"/>
      <c r="G5163" s="78"/>
      <c r="H5163" s="161"/>
      <c r="I5163" s="161"/>
      <c r="J5163" s="161"/>
      <c r="K5163" s="78"/>
      <c r="L5163" s="78"/>
      <c r="M5163" s="78"/>
      <c r="N5163" s="78"/>
      <c r="O5163" s="78"/>
      <c r="P5163" s="6"/>
      <c r="Q5163" s="6"/>
      <c r="R5163" s="6"/>
      <c r="S5163" s="6"/>
      <c r="T5163" s="6"/>
      <c r="U5163" s="6"/>
      <c r="V5163" s="6"/>
    </row>
    <row r="5164" spans="2:22" s="77" customFormat="1" x14ac:dyDescent="0.2">
      <c r="B5164" s="128"/>
      <c r="E5164" s="78"/>
      <c r="F5164" s="166"/>
      <c r="G5164" s="78"/>
      <c r="H5164" s="161"/>
      <c r="I5164" s="161"/>
      <c r="J5164" s="161"/>
      <c r="K5164" s="78"/>
      <c r="L5164" s="78"/>
      <c r="M5164" s="78"/>
      <c r="N5164" s="78"/>
      <c r="O5164" s="78"/>
      <c r="P5164" s="6"/>
      <c r="Q5164" s="6"/>
      <c r="R5164" s="6"/>
      <c r="S5164" s="6"/>
      <c r="T5164" s="6"/>
      <c r="U5164" s="6"/>
      <c r="V5164" s="6"/>
    </row>
    <row r="5165" spans="2:22" s="77" customFormat="1" x14ac:dyDescent="0.2">
      <c r="B5165" s="128"/>
      <c r="E5165" s="78"/>
      <c r="F5165" s="166"/>
      <c r="G5165" s="78"/>
      <c r="H5165" s="161"/>
      <c r="I5165" s="161"/>
      <c r="J5165" s="161"/>
      <c r="K5165" s="78"/>
      <c r="L5165" s="78"/>
      <c r="M5165" s="78"/>
      <c r="N5165" s="78"/>
      <c r="O5165" s="78"/>
      <c r="P5165" s="6"/>
      <c r="Q5165" s="6"/>
      <c r="R5165" s="6"/>
      <c r="S5165" s="6"/>
      <c r="T5165" s="6"/>
      <c r="U5165" s="6"/>
      <c r="V5165" s="6"/>
    </row>
    <row r="5166" spans="2:22" s="77" customFormat="1" x14ac:dyDescent="0.2">
      <c r="B5166" s="128"/>
      <c r="E5166" s="78"/>
      <c r="F5166" s="166"/>
      <c r="G5166" s="78"/>
      <c r="H5166" s="161"/>
      <c r="I5166" s="161"/>
      <c r="J5166" s="161"/>
      <c r="K5166" s="78"/>
      <c r="L5166" s="78"/>
      <c r="M5166" s="78"/>
      <c r="N5166" s="78"/>
      <c r="O5166" s="78"/>
      <c r="P5166" s="6"/>
      <c r="Q5166" s="6"/>
      <c r="R5166" s="6"/>
      <c r="S5166" s="6"/>
      <c r="T5166" s="6"/>
      <c r="U5166" s="6"/>
      <c r="V5166" s="6"/>
    </row>
    <row r="5167" spans="2:22" s="77" customFormat="1" x14ac:dyDescent="0.2">
      <c r="B5167" s="128"/>
      <c r="E5167" s="78"/>
      <c r="F5167" s="166"/>
      <c r="G5167" s="78"/>
      <c r="H5167" s="161"/>
      <c r="I5167" s="161"/>
      <c r="J5167" s="161"/>
      <c r="K5167" s="78"/>
      <c r="L5167" s="78"/>
      <c r="M5167" s="78"/>
      <c r="N5167" s="78"/>
      <c r="O5167" s="78"/>
      <c r="P5167" s="6"/>
      <c r="Q5167" s="6"/>
      <c r="R5167" s="6"/>
      <c r="S5167" s="6"/>
      <c r="T5167" s="6"/>
      <c r="U5167" s="6"/>
      <c r="V5167" s="6"/>
    </row>
    <row r="5168" spans="2:22" s="77" customFormat="1" x14ac:dyDescent="0.2">
      <c r="B5168" s="128"/>
      <c r="E5168" s="78"/>
      <c r="F5168" s="166"/>
      <c r="G5168" s="78"/>
      <c r="H5168" s="161"/>
      <c r="I5168" s="161"/>
      <c r="J5168" s="161"/>
      <c r="K5168" s="78"/>
      <c r="L5168" s="78"/>
      <c r="M5168" s="78"/>
      <c r="N5168" s="78"/>
      <c r="O5168" s="78"/>
      <c r="P5168" s="6"/>
      <c r="Q5168" s="6"/>
      <c r="R5168" s="6"/>
      <c r="S5168" s="6"/>
      <c r="T5168" s="6"/>
      <c r="U5168" s="6"/>
      <c r="V5168" s="6"/>
    </row>
    <row r="5169" spans="2:22" s="77" customFormat="1" x14ac:dyDescent="0.2">
      <c r="B5169" s="128"/>
      <c r="E5169" s="78"/>
      <c r="F5169" s="166"/>
      <c r="G5169" s="78"/>
      <c r="H5169" s="161"/>
      <c r="I5169" s="161"/>
      <c r="J5169" s="161"/>
      <c r="K5169" s="78"/>
      <c r="L5169" s="78"/>
      <c r="M5169" s="78"/>
      <c r="N5169" s="78"/>
      <c r="O5169" s="78"/>
      <c r="P5169" s="6"/>
      <c r="Q5169" s="6"/>
      <c r="R5169" s="6"/>
      <c r="S5169" s="6"/>
      <c r="T5169" s="6"/>
      <c r="U5169" s="6"/>
      <c r="V5169" s="6"/>
    </row>
    <row r="5170" spans="2:22" s="77" customFormat="1" x14ac:dyDescent="0.2">
      <c r="B5170" s="128"/>
      <c r="E5170" s="78"/>
      <c r="F5170" s="166"/>
      <c r="G5170" s="78"/>
      <c r="H5170" s="161"/>
      <c r="I5170" s="161"/>
      <c r="J5170" s="161"/>
      <c r="K5170" s="78"/>
      <c r="L5170" s="78"/>
      <c r="M5170" s="78"/>
      <c r="N5170" s="78"/>
      <c r="O5170" s="78"/>
      <c r="P5170" s="6"/>
      <c r="Q5170" s="6"/>
      <c r="R5170" s="6"/>
      <c r="S5170" s="6"/>
      <c r="T5170" s="6"/>
      <c r="U5170" s="6"/>
      <c r="V5170" s="6"/>
    </row>
    <row r="5171" spans="2:22" s="77" customFormat="1" x14ac:dyDescent="0.2">
      <c r="B5171" s="128"/>
      <c r="E5171" s="78"/>
      <c r="F5171" s="166"/>
      <c r="G5171" s="78"/>
      <c r="H5171" s="161"/>
      <c r="I5171" s="161"/>
      <c r="J5171" s="161"/>
      <c r="K5171" s="78"/>
      <c r="L5171" s="78"/>
      <c r="M5171" s="78"/>
      <c r="N5171" s="78"/>
      <c r="O5171" s="78"/>
      <c r="P5171" s="6"/>
      <c r="Q5171" s="6"/>
      <c r="R5171" s="6"/>
      <c r="S5171" s="6"/>
      <c r="T5171" s="6"/>
      <c r="U5171" s="6"/>
      <c r="V5171" s="6"/>
    </row>
    <row r="5172" spans="2:22" s="77" customFormat="1" x14ac:dyDescent="0.2">
      <c r="B5172" s="128"/>
      <c r="E5172" s="78"/>
      <c r="F5172" s="166"/>
      <c r="G5172" s="78"/>
      <c r="H5172" s="161"/>
      <c r="I5172" s="161"/>
      <c r="J5172" s="161"/>
      <c r="K5172" s="78"/>
      <c r="L5172" s="78"/>
      <c r="M5172" s="78"/>
      <c r="N5172" s="78"/>
      <c r="O5172" s="78"/>
      <c r="P5172" s="6"/>
      <c r="Q5172" s="6"/>
      <c r="R5172" s="6"/>
      <c r="S5172" s="6"/>
      <c r="T5172" s="6"/>
      <c r="U5172" s="6"/>
      <c r="V5172" s="6"/>
    </row>
    <row r="5173" spans="2:22" s="77" customFormat="1" x14ac:dyDescent="0.2">
      <c r="B5173" s="128"/>
      <c r="E5173" s="78"/>
      <c r="F5173" s="166"/>
      <c r="G5173" s="78"/>
      <c r="H5173" s="161"/>
      <c r="I5173" s="161"/>
      <c r="J5173" s="161"/>
      <c r="K5173" s="78"/>
      <c r="L5173" s="78"/>
      <c r="M5173" s="78"/>
      <c r="N5173" s="78"/>
      <c r="O5173" s="78"/>
      <c r="P5173" s="6"/>
      <c r="Q5173" s="6"/>
      <c r="R5173" s="6"/>
      <c r="S5173" s="6"/>
      <c r="T5173" s="6"/>
      <c r="U5173" s="6"/>
      <c r="V5173" s="6"/>
    </row>
    <row r="5174" spans="2:22" s="77" customFormat="1" x14ac:dyDescent="0.2">
      <c r="B5174" s="128"/>
      <c r="E5174" s="78"/>
      <c r="F5174" s="166"/>
      <c r="G5174" s="78"/>
      <c r="H5174" s="161"/>
      <c r="I5174" s="161"/>
      <c r="J5174" s="161"/>
      <c r="K5174" s="78"/>
      <c r="L5174" s="78"/>
      <c r="M5174" s="78"/>
      <c r="N5174" s="78"/>
      <c r="O5174" s="78"/>
      <c r="P5174" s="6"/>
      <c r="Q5174" s="6"/>
      <c r="R5174" s="6"/>
      <c r="S5174" s="6"/>
      <c r="T5174" s="6"/>
      <c r="U5174" s="6"/>
      <c r="V5174" s="6"/>
    </row>
    <row r="5175" spans="2:22" s="77" customFormat="1" x14ac:dyDescent="0.2">
      <c r="B5175" s="128"/>
      <c r="E5175" s="78"/>
      <c r="F5175" s="166"/>
      <c r="G5175" s="78"/>
      <c r="H5175" s="161"/>
      <c r="I5175" s="161"/>
      <c r="J5175" s="161"/>
      <c r="K5175" s="78"/>
      <c r="L5175" s="78"/>
      <c r="M5175" s="78"/>
      <c r="N5175" s="78"/>
      <c r="O5175" s="78"/>
      <c r="P5175" s="6"/>
      <c r="Q5175" s="6"/>
      <c r="R5175" s="6"/>
      <c r="S5175" s="6"/>
      <c r="T5175" s="6"/>
      <c r="U5175" s="6"/>
      <c r="V5175" s="6"/>
    </row>
    <row r="5176" spans="2:22" s="77" customFormat="1" x14ac:dyDescent="0.2">
      <c r="B5176" s="128"/>
      <c r="E5176" s="78"/>
      <c r="F5176" s="166"/>
      <c r="G5176" s="78"/>
      <c r="H5176" s="161"/>
      <c r="I5176" s="161"/>
      <c r="J5176" s="161"/>
      <c r="K5176" s="78"/>
      <c r="L5176" s="78"/>
      <c r="M5176" s="78"/>
      <c r="N5176" s="78"/>
      <c r="O5176" s="78"/>
      <c r="P5176" s="6"/>
      <c r="Q5176" s="6"/>
      <c r="R5176" s="6"/>
      <c r="S5176" s="6"/>
      <c r="T5176" s="6"/>
      <c r="U5176" s="6"/>
      <c r="V5176" s="6"/>
    </row>
    <row r="5177" spans="2:22" s="77" customFormat="1" x14ac:dyDescent="0.2">
      <c r="B5177" s="128"/>
      <c r="E5177" s="78"/>
      <c r="F5177" s="166"/>
      <c r="G5177" s="78"/>
      <c r="H5177" s="161"/>
      <c r="I5177" s="161"/>
      <c r="J5177" s="161"/>
      <c r="K5177" s="78"/>
      <c r="L5177" s="78"/>
      <c r="M5177" s="78"/>
      <c r="N5177" s="78"/>
      <c r="O5177" s="78"/>
      <c r="P5177" s="6"/>
      <c r="Q5177" s="6"/>
      <c r="R5177" s="6"/>
      <c r="S5177" s="6"/>
      <c r="T5177" s="6"/>
      <c r="U5177" s="6"/>
      <c r="V5177" s="6"/>
    </row>
    <row r="5178" spans="2:22" s="77" customFormat="1" x14ac:dyDescent="0.2">
      <c r="B5178" s="128"/>
      <c r="E5178" s="78"/>
      <c r="F5178" s="166"/>
      <c r="G5178" s="78"/>
      <c r="H5178" s="161"/>
      <c r="I5178" s="161"/>
      <c r="J5178" s="161"/>
      <c r="K5178" s="78"/>
      <c r="L5178" s="78"/>
      <c r="M5178" s="78"/>
      <c r="N5178" s="78"/>
      <c r="O5178" s="78"/>
      <c r="P5178" s="6"/>
      <c r="Q5178" s="6"/>
      <c r="R5178" s="6"/>
      <c r="S5178" s="6"/>
      <c r="T5178" s="6"/>
      <c r="U5178" s="6"/>
      <c r="V5178" s="6"/>
    </row>
    <row r="5179" spans="2:22" s="77" customFormat="1" x14ac:dyDescent="0.2">
      <c r="B5179" s="128"/>
      <c r="E5179" s="78"/>
      <c r="F5179" s="166"/>
      <c r="G5179" s="78"/>
      <c r="H5179" s="161"/>
      <c r="I5179" s="161"/>
      <c r="J5179" s="161"/>
      <c r="K5179" s="78"/>
      <c r="L5179" s="78"/>
      <c r="M5179" s="78"/>
      <c r="N5179" s="78"/>
      <c r="O5179" s="78"/>
      <c r="P5179" s="6"/>
      <c r="Q5179" s="6"/>
      <c r="R5179" s="6"/>
      <c r="S5179" s="6"/>
      <c r="T5179" s="6"/>
      <c r="U5179" s="6"/>
      <c r="V5179" s="6"/>
    </row>
    <row r="5180" spans="2:22" s="77" customFormat="1" x14ac:dyDescent="0.2">
      <c r="B5180" s="128"/>
      <c r="E5180" s="78"/>
      <c r="F5180" s="166"/>
      <c r="G5180" s="78"/>
      <c r="H5180" s="161"/>
      <c r="I5180" s="161"/>
      <c r="J5180" s="161"/>
      <c r="K5180" s="78"/>
      <c r="L5180" s="78"/>
      <c r="M5180" s="78"/>
      <c r="N5180" s="78"/>
      <c r="O5180" s="78"/>
      <c r="P5180" s="6"/>
      <c r="Q5180" s="6"/>
      <c r="R5180" s="6"/>
      <c r="S5180" s="6"/>
      <c r="T5180" s="6"/>
      <c r="U5180" s="6"/>
      <c r="V5180" s="6"/>
    </row>
    <row r="5181" spans="2:22" s="77" customFormat="1" x14ac:dyDescent="0.2">
      <c r="B5181" s="128"/>
      <c r="E5181" s="78"/>
      <c r="F5181" s="166"/>
      <c r="G5181" s="78"/>
      <c r="H5181" s="161"/>
      <c r="I5181" s="161"/>
      <c r="J5181" s="161"/>
      <c r="K5181" s="78"/>
      <c r="L5181" s="78"/>
      <c r="M5181" s="78"/>
      <c r="N5181" s="78"/>
      <c r="O5181" s="78"/>
      <c r="P5181" s="6"/>
      <c r="Q5181" s="6"/>
      <c r="R5181" s="6"/>
      <c r="S5181" s="6"/>
      <c r="T5181" s="6"/>
      <c r="U5181" s="6"/>
      <c r="V5181" s="6"/>
    </row>
    <row r="5182" spans="2:22" s="77" customFormat="1" x14ac:dyDescent="0.2">
      <c r="B5182" s="128"/>
      <c r="E5182" s="78"/>
      <c r="F5182" s="166"/>
      <c r="G5182" s="78"/>
      <c r="H5182" s="161"/>
      <c r="I5182" s="161"/>
      <c r="J5182" s="161"/>
      <c r="K5182" s="78"/>
      <c r="L5182" s="78"/>
      <c r="M5182" s="78"/>
      <c r="N5182" s="78"/>
      <c r="O5182" s="78"/>
      <c r="P5182" s="6"/>
      <c r="Q5182" s="6"/>
      <c r="R5182" s="6"/>
      <c r="S5182" s="6"/>
      <c r="T5182" s="6"/>
      <c r="U5182" s="6"/>
      <c r="V5182" s="6"/>
    </row>
    <row r="5183" spans="2:22" s="77" customFormat="1" x14ac:dyDescent="0.2">
      <c r="B5183" s="128"/>
      <c r="E5183" s="78"/>
      <c r="F5183" s="166"/>
      <c r="G5183" s="78"/>
      <c r="H5183" s="161"/>
      <c r="I5183" s="161"/>
      <c r="J5183" s="161"/>
      <c r="K5183" s="78"/>
      <c r="L5183" s="78"/>
      <c r="M5183" s="78"/>
      <c r="N5183" s="78"/>
      <c r="O5183" s="78"/>
      <c r="P5183" s="6"/>
      <c r="Q5183" s="6"/>
      <c r="R5183" s="6"/>
      <c r="S5183" s="6"/>
      <c r="T5183" s="6"/>
      <c r="U5183" s="6"/>
      <c r="V5183" s="6"/>
    </row>
    <row r="5184" spans="2:22" s="77" customFormat="1" x14ac:dyDescent="0.2">
      <c r="B5184" s="128"/>
      <c r="E5184" s="78"/>
      <c r="F5184" s="166"/>
      <c r="G5184" s="78"/>
      <c r="H5184" s="161"/>
      <c r="I5184" s="161"/>
      <c r="J5184" s="161"/>
      <c r="K5184" s="78"/>
      <c r="L5184" s="78"/>
      <c r="M5184" s="78"/>
      <c r="N5184" s="78"/>
      <c r="O5184" s="78"/>
      <c r="P5184" s="6"/>
      <c r="Q5184" s="6"/>
      <c r="R5184" s="6"/>
      <c r="S5184" s="6"/>
      <c r="T5184" s="6"/>
      <c r="U5184" s="6"/>
      <c r="V5184" s="6"/>
    </row>
    <row r="5185" spans="2:22" s="77" customFormat="1" x14ac:dyDescent="0.2">
      <c r="B5185" s="128"/>
      <c r="E5185" s="78"/>
      <c r="F5185" s="166"/>
      <c r="G5185" s="78"/>
      <c r="H5185" s="161"/>
      <c r="I5185" s="161"/>
      <c r="J5185" s="161"/>
      <c r="K5185" s="78"/>
      <c r="L5185" s="78"/>
      <c r="M5185" s="78"/>
      <c r="N5185" s="78"/>
      <c r="O5185" s="78"/>
      <c r="P5185" s="6"/>
      <c r="Q5185" s="6"/>
      <c r="R5185" s="6"/>
      <c r="S5185" s="6"/>
      <c r="T5185" s="6"/>
      <c r="U5185" s="6"/>
      <c r="V5185" s="6"/>
    </row>
    <row r="5186" spans="2:22" s="77" customFormat="1" x14ac:dyDescent="0.2">
      <c r="B5186" s="128"/>
      <c r="E5186" s="78"/>
      <c r="F5186" s="166"/>
      <c r="G5186" s="78"/>
      <c r="H5186" s="161"/>
      <c r="I5186" s="161"/>
      <c r="J5186" s="161"/>
      <c r="K5186" s="78"/>
      <c r="L5186" s="78"/>
      <c r="M5186" s="78"/>
      <c r="N5186" s="78"/>
      <c r="O5186" s="78"/>
      <c r="P5186" s="6"/>
      <c r="Q5186" s="6"/>
      <c r="R5186" s="6"/>
      <c r="S5186" s="6"/>
      <c r="T5186" s="6"/>
      <c r="U5186" s="6"/>
      <c r="V5186" s="6"/>
    </row>
    <row r="5187" spans="2:22" s="77" customFormat="1" x14ac:dyDescent="0.2">
      <c r="B5187" s="128"/>
      <c r="E5187" s="78"/>
      <c r="F5187" s="166"/>
      <c r="G5187" s="78"/>
      <c r="H5187" s="161"/>
      <c r="I5187" s="161"/>
      <c r="J5187" s="161"/>
      <c r="K5187" s="78"/>
      <c r="L5187" s="78"/>
      <c r="M5187" s="78"/>
      <c r="N5187" s="78"/>
      <c r="O5187" s="78"/>
      <c r="P5187" s="6"/>
      <c r="Q5187" s="6"/>
      <c r="R5187" s="6"/>
      <c r="S5187" s="6"/>
      <c r="T5187" s="6"/>
      <c r="U5187" s="6"/>
      <c r="V5187" s="6"/>
    </row>
    <row r="5188" spans="2:22" s="77" customFormat="1" x14ac:dyDescent="0.2">
      <c r="B5188" s="128"/>
      <c r="E5188" s="78"/>
      <c r="F5188" s="166"/>
      <c r="G5188" s="78"/>
      <c r="H5188" s="161"/>
      <c r="I5188" s="161"/>
      <c r="J5188" s="161"/>
      <c r="K5188" s="78"/>
      <c r="L5188" s="78"/>
      <c r="M5188" s="78"/>
      <c r="N5188" s="78"/>
      <c r="O5188" s="78"/>
      <c r="P5188" s="6"/>
      <c r="Q5188" s="6"/>
      <c r="R5188" s="6"/>
      <c r="S5188" s="6"/>
      <c r="T5188" s="6"/>
      <c r="U5188" s="6"/>
      <c r="V5188" s="6"/>
    </row>
    <row r="5189" spans="2:22" s="77" customFormat="1" x14ac:dyDescent="0.2">
      <c r="B5189" s="128"/>
      <c r="E5189" s="78"/>
      <c r="F5189" s="166"/>
      <c r="G5189" s="78"/>
      <c r="H5189" s="161"/>
      <c r="I5189" s="161"/>
      <c r="J5189" s="161"/>
      <c r="K5189" s="78"/>
      <c r="L5189" s="78"/>
      <c r="M5189" s="78"/>
      <c r="N5189" s="78"/>
      <c r="O5189" s="78"/>
      <c r="P5189" s="6"/>
      <c r="Q5189" s="6"/>
      <c r="R5189" s="6"/>
      <c r="S5189" s="6"/>
      <c r="T5189" s="6"/>
      <c r="U5189" s="6"/>
      <c r="V5189" s="6"/>
    </row>
    <row r="5190" spans="2:22" s="77" customFormat="1" x14ac:dyDescent="0.2">
      <c r="B5190" s="128"/>
      <c r="E5190" s="78"/>
      <c r="F5190" s="166"/>
      <c r="G5190" s="78"/>
      <c r="H5190" s="161"/>
      <c r="I5190" s="161"/>
      <c r="J5190" s="161"/>
      <c r="K5190" s="78"/>
      <c r="L5190" s="78"/>
      <c r="M5190" s="78"/>
      <c r="N5190" s="78"/>
      <c r="O5190" s="78"/>
      <c r="P5190" s="6"/>
      <c r="Q5190" s="6"/>
      <c r="R5190" s="6"/>
      <c r="S5190" s="6"/>
      <c r="T5190" s="6"/>
      <c r="U5190" s="6"/>
      <c r="V5190" s="6"/>
    </row>
    <row r="5191" spans="2:22" s="77" customFormat="1" x14ac:dyDescent="0.2">
      <c r="B5191" s="128"/>
      <c r="E5191" s="78"/>
      <c r="F5191" s="166"/>
      <c r="G5191" s="78"/>
      <c r="H5191" s="161"/>
      <c r="I5191" s="161"/>
      <c r="J5191" s="161"/>
      <c r="K5191" s="78"/>
      <c r="L5191" s="78"/>
      <c r="M5191" s="78"/>
      <c r="N5191" s="78"/>
      <c r="O5191" s="78"/>
      <c r="P5191" s="6"/>
      <c r="Q5191" s="6"/>
      <c r="R5191" s="6"/>
      <c r="S5191" s="6"/>
      <c r="T5191" s="6"/>
      <c r="U5191" s="6"/>
      <c r="V5191" s="6"/>
    </row>
    <row r="5192" spans="2:22" s="77" customFormat="1" x14ac:dyDescent="0.2">
      <c r="B5192" s="128"/>
      <c r="E5192" s="78"/>
      <c r="F5192" s="166"/>
      <c r="G5192" s="78"/>
      <c r="H5192" s="161"/>
      <c r="I5192" s="161"/>
      <c r="J5192" s="161"/>
      <c r="K5192" s="78"/>
      <c r="L5192" s="78"/>
      <c r="M5192" s="78"/>
      <c r="N5192" s="78"/>
      <c r="O5192" s="78"/>
      <c r="P5192" s="6"/>
      <c r="Q5192" s="6"/>
      <c r="R5192" s="6"/>
      <c r="S5192" s="6"/>
      <c r="T5192" s="6"/>
      <c r="U5192" s="6"/>
      <c r="V5192" s="6"/>
    </row>
    <row r="5193" spans="2:22" s="77" customFormat="1" x14ac:dyDescent="0.2">
      <c r="B5193" s="128"/>
      <c r="E5193" s="78"/>
      <c r="F5193" s="166"/>
      <c r="G5193" s="78"/>
      <c r="H5193" s="161"/>
      <c r="I5193" s="161"/>
      <c r="J5193" s="161"/>
      <c r="K5193" s="78"/>
      <c r="L5193" s="78"/>
      <c r="M5193" s="78"/>
      <c r="N5193" s="78"/>
      <c r="O5193" s="78"/>
      <c r="P5193" s="6"/>
      <c r="Q5193" s="6"/>
      <c r="R5193" s="6"/>
      <c r="S5193" s="6"/>
      <c r="T5193" s="6"/>
      <c r="U5193" s="6"/>
      <c r="V5193" s="6"/>
    </row>
    <row r="5194" spans="2:22" s="77" customFormat="1" x14ac:dyDescent="0.2">
      <c r="B5194" s="128"/>
      <c r="E5194" s="78"/>
      <c r="F5194" s="166"/>
      <c r="G5194" s="78"/>
      <c r="H5194" s="161"/>
      <c r="I5194" s="161"/>
      <c r="J5194" s="161"/>
      <c r="K5194" s="78"/>
      <c r="L5194" s="78"/>
      <c r="M5194" s="78"/>
      <c r="N5194" s="78"/>
      <c r="O5194" s="78"/>
      <c r="P5194" s="6"/>
      <c r="Q5194" s="6"/>
      <c r="R5194" s="6"/>
      <c r="S5194" s="6"/>
      <c r="T5194" s="6"/>
      <c r="U5194" s="6"/>
      <c r="V5194" s="6"/>
    </row>
    <row r="5195" spans="2:22" s="77" customFormat="1" x14ac:dyDescent="0.2">
      <c r="B5195" s="128"/>
      <c r="E5195" s="78"/>
      <c r="F5195" s="166"/>
      <c r="G5195" s="78"/>
      <c r="H5195" s="161"/>
      <c r="I5195" s="161"/>
      <c r="J5195" s="161"/>
      <c r="K5195" s="78"/>
      <c r="L5195" s="78"/>
      <c r="M5195" s="78"/>
      <c r="N5195" s="78"/>
      <c r="O5195" s="78"/>
      <c r="P5195" s="6"/>
      <c r="Q5195" s="6"/>
      <c r="R5195" s="6"/>
      <c r="S5195" s="6"/>
      <c r="T5195" s="6"/>
      <c r="U5195" s="6"/>
      <c r="V5195" s="6"/>
    </row>
    <row r="5196" spans="2:22" s="77" customFormat="1" x14ac:dyDescent="0.2">
      <c r="B5196" s="128"/>
      <c r="E5196" s="78"/>
      <c r="F5196" s="166"/>
      <c r="G5196" s="78"/>
      <c r="H5196" s="161"/>
      <c r="I5196" s="161"/>
      <c r="J5196" s="161"/>
      <c r="K5196" s="78"/>
      <c r="L5196" s="78"/>
      <c r="M5196" s="78"/>
      <c r="N5196" s="78"/>
      <c r="O5196" s="78"/>
      <c r="P5196" s="6"/>
      <c r="Q5196" s="6"/>
      <c r="R5196" s="6"/>
      <c r="S5196" s="6"/>
      <c r="T5196" s="6"/>
      <c r="U5196" s="6"/>
      <c r="V5196" s="6"/>
    </row>
    <row r="5197" spans="2:22" s="77" customFormat="1" x14ac:dyDescent="0.2">
      <c r="B5197" s="128"/>
      <c r="E5197" s="78"/>
      <c r="F5197" s="166"/>
      <c r="G5197" s="78"/>
      <c r="H5197" s="161"/>
      <c r="I5197" s="161"/>
      <c r="J5197" s="161"/>
      <c r="K5197" s="78"/>
      <c r="L5197" s="78"/>
      <c r="M5197" s="78"/>
      <c r="N5197" s="78"/>
      <c r="O5197" s="78"/>
      <c r="P5197" s="6"/>
      <c r="Q5197" s="6"/>
      <c r="R5197" s="6"/>
      <c r="S5197" s="6"/>
      <c r="T5197" s="6"/>
      <c r="U5197" s="6"/>
      <c r="V5197" s="6"/>
    </row>
    <row r="5198" spans="2:22" s="77" customFormat="1" x14ac:dyDescent="0.2">
      <c r="B5198" s="128"/>
      <c r="E5198" s="78"/>
      <c r="F5198" s="166"/>
      <c r="G5198" s="78"/>
      <c r="H5198" s="161"/>
      <c r="I5198" s="161"/>
      <c r="J5198" s="161"/>
      <c r="K5198" s="78"/>
      <c r="L5198" s="78"/>
      <c r="M5198" s="78"/>
      <c r="N5198" s="78"/>
      <c r="O5198" s="78"/>
      <c r="P5198" s="6"/>
      <c r="Q5198" s="6"/>
      <c r="R5198" s="6"/>
      <c r="S5198" s="6"/>
      <c r="T5198" s="6"/>
      <c r="U5198" s="6"/>
      <c r="V5198" s="6"/>
    </row>
    <row r="5199" spans="2:22" s="77" customFormat="1" x14ac:dyDescent="0.2">
      <c r="B5199" s="128"/>
      <c r="E5199" s="78"/>
      <c r="F5199" s="166"/>
      <c r="G5199" s="78"/>
      <c r="H5199" s="161"/>
      <c r="I5199" s="161"/>
      <c r="J5199" s="161"/>
      <c r="K5199" s="78"/>
      <c r="L5199" s="78"/>
      <c r="M5199" s="78"/>
      <c r="N5199" s="78"/>
      <c r="O5199" s="78"/>
      <c r="P5199" s="6"/>
      <c r="Q5199" s="6"/>
      <c r="R5199" s="6"/>
      <c r="S5199" s="6"/>
      <c r="T5199" s="6"/>
      <c r="U5199" s="6"/>
      <c r="V5199" s="6"/>
    </row>
    <row r="5200" spans="2:22" s="77" customFormat="1" x14ac:dyDescent="0.2">
      <c r="B5200" s="128"/>
      <c r="E5200" s="78"/>
      <c r="F5200" s="166"/>
      <c r="G5200" s="78"/>
      <c r="H5200" s="161"/>
      <c r="I5200" s="161"/>
      <c r="J5200" s="161"/>
      <c r="K5200" s="78"/>
      <c r="L5200" s="78"/>
      <c r="M5200" s="78"/>
      <c r="N5200" s="78"/>
      <c r="O5200" s="78"/>
      <c r="P5200" s="6"/>
      <c r="Q5200" s="6"/>
      <c r="R5200" s="6"/>
      <c r="S5200" s="6"/>
      <c r="T5200" s="6"/>
      <c r="U5200" s="6"/>
      <c r="V5200" s="6"/>
    </row>
    <row r="5201" spans="2:22" s="77" customFormat="1" x14ac:dyDescent="0.2">
      <c r="B5201" s="128"/>
      <c r="E5201" s="78"/>
      <c r="F5201" s="166"/>
      <c r="G5201" s="78"/>
      <c r="H5201" s="161"/>
      <c r="I5201" s="161"/>
      <c r="J5201" s="161"/>
      <c r="K5201" s="78"/>
      <c r="L5201" s="78"/>
      <c r="M5201" s="78"/>
      <c r="N5201" s="78"/>
      <c r="O5201" s="78"/>
      <c r="P5201" s="6"/>
      <c r="Q5201" s="6"/>
      <c r="R5201" s="6"/>
      <c r="S5201" s="6"/>
      <c r="T5201" s="6"/>
      <c r="U5201" s="6"/>
      <c r="V5201" s="6"/>
    </row>
    <row r="5202" spans="2:22" s="77" customFormat="1" x14ac:dyDescent="0.2">
      <c r="B5202" s="128"/>
      <c r="E5202" s="78"/>
      <c r="F5202" s="166"/>
      <c r="G5202" s="78"/>
      <c r="H5202" s="161"/>
      <c r="I5202" s="161"/>
      <c r="J5202" s="161"/>
      <c r="K5202" s="78"/>
      <c r="L5202" s="78"/>
      <c r="M5202" s="78"/>
      <c r="N5202" s="78"/>
      <c r="O5202" s="78"/>
      <c r="P5202" s="6"/>
      <c r="Q5202" s="6"/>
      <c r="R5202" s="6"/>
      <c r="S5202" s="6"/>
      <c r="T5202" s="6"/>
      <c r="U5202" s="6"/>
      <c r="V5202" s="6"/>
    </row>
    <row r="5203" spans="2:22" s="77" customFormat="1" x14ac:dyDescent="0.2">
      <c r="B5203" s="128"/>
      <c r="E5203" s="78"/>
      <c r="F5203" s="166"/>
      <c r="G5203" s="78"/>
      <c r="H5203" s="161"/>
      <c r="I5203" s="161"/>
      <c r="J5203" s="161"/>
      <c r="K5203" s="78"/>
      <c r="L5203" s="78"/>
      <c r="M5203" s="78"/>
      <c r="N5203" s="78"/>
      <c r="O5203" s="78"/>
      <c r="P5203" s="6"/>
      <c r="Q5203" s="6"/>
      <c r="R5203" s="6"/>
      <c r="S5203" s="6"/>
      <c r="T5203" s="6"/>
      <c r="U5203" s="6"/>
      <c r="V5203" s="6"/>
    </row>
    <row r="5204" spans="2:22" s="77" customFormat="1" x14ac:dyDescent="0.2">
      <c r="B5204" s="128"/>
      <c r="E5204" s="78"/>
      <c r="F5204" s="166"/>
      <c r="G5204" s="78"/>
      <c r="H5204" s="161"/>
      <c r="I5204" s="161"/>
      <c r="J5204" s="161"/>
      <c r="K5204" s="78"/>
      <c r="L5204" s="78"/>
      <c r="M5204" s="78"/>
      <c r="N5204" s="78"/>
      <c r="O5204" s="78"/>
      <c r="P5204" s="6"/>
      <c r="Q5204" s="6"/>
      <c r="R5204" s="6"/>
      <c r="S5204" s="6"/>
      <c r="T5204" s="6"/>
      <c r="U5204" s="6"/>
      <c r="V5204" s="6"/>
    </row>
    <row r="5205" spans="2:22" s="77" customFormat="1" x14ac:dyDescent="0.2">
      <c r="B5205" s="128"/>
      <c r="E5205" s="78"/>
      <c r="F5205" s="166"/>
      <c r="G5205" s="78"/>
      <c r="H5205" s="161"/>
      <c r="I5205" s="161"/>
      <c r="J5205" s="161"/>
      <c r="K5205" s="78"/>
      <c r="L5205" s="78"/>
      <c r="M5205" s="78"/>
      <c r="N5205" s="78"/>
      <c r="O5205" s="78"/>
      <c r="P5205" s="6"/>
      <c r="Q5205" s="6"/>
      <c r="R5205" s="6"/>
      <c r="S5205" s="6"/>
      <c r="T5205" s="6"/>
      <c r="U5205" s="6"/>
      <c r="V5205" s="6"/>
    </row>
    <row r="5206" spans="2:22" s="77" customFormat="1" x14ac:dyDescent="0.2">
      <c r="B5206" s="128"/>
      <c r="E5206" s="78"/>
      <c r="F5206" s="166"/>
      <c r="G5206" s="78"/>
      <c r="H5206" s="161"/>
      <c r="I5206" s="161"/>
      <c r="J5206" s="161"/>
      <c r="K5206" s="78"/>
      <c r="L5206" s="78"/>
      <c r="M5206" s="78"/>
      <c r="N5206" s="78"/>
      <c r="O5206" s="78"/>
      <c r="P5206" s="6"/>
      <c r="Q5206" s="6"/>
      <c r="R5206" s="6"/>
      <c r="S5206" s="6"/>
      <c r="T5206" s="6"/>
      <c r="U5206" s="6"/>
      <c r="V5206" s="6"/>
    </row>
    <row r="5207" spans="2:22" s="77" customFormat="1" x14ac:dyDescent="0.2">
      <c r="B5207" s="128"/>
      <c r="E5207" s="78"/>
      <c r="F5207" s="166"/>
      <c r="G5207" s="78"/>
      <c r="H5207" s="161"/>
      <c r="I5207" s="161"/>
      <c r="J5207" s="161"/>
      <c r="K5207" s="78"/>
      <c r="L5207" s="78"/>
      <c r="M5207" s="78"/>
      <c r="N5207" s="78"/>
      <c r="O5207" s="78"/>
      <c r="P5207" s="6"/>
      <c r="Q5207" s="6"/>
      <c r="R5207" s="6"/>
      <c r="S5207" s="6"/>
      <c r="T5207" s="6"/>
      <c r="U5207" s="6"/>
      <c r="V5207" s="6"/>
    </row>
    <row r="5208" spans="2:22" s="77" customFormat="1" x14ac:dyDescent="0.2">
      <c r="B5208" s="128"/>
      <c r="E5208" s="78"/>
      <c r="F5208" s="166"/>
      <c r="G5208" s="78"/>
      <c r="H5208" s="161"/>
      <c r="I5208" s="161"/>
      <c r="J5208" s="161"/>
      <c r="K5208" s="78"/>
      <c r="L5208" s="78"/>
      <c r="M5208" s="78"/>
      <c r="N5208" s="78"/>
      <c r="O5208" s="78"/>
      <c r="P5208" s="6"/>
      <c r="Q5208" s="6"/>
      <c r="R5208" s="6"/>
      <c r="S5208" s="6"/>
      <c r="T5208" s="6"/>
      <c r="U5208" s="6"/>
      <c r="V5208" s="6"/>
    </row>
    <row r="5209" spans="2:22" s="77" customFormat="1" x14ac:dyDescent="0.2">
      <c r="B5209" s="128"/>
      <c r="E5209" s="78"/>
      <c r="F5209" s="166"/>
      <c r="G5209" s="78"/>
      <c r="H5209" s="161"/>
      <c r="I5209" s="161"/>
      <c r="J5209" s="161"/>
      <c r="K5209" s="78"/>
      <c r="L5209" s="78"/>
      <c r="M5209" s="78"/>
      <c r="N5209" s="78"/>
      <c r="O5209" s="78"/>
      <c r="P5209" s="6"/>
      <c r="Q5209" s="6"/>
      <c r="R5209" s="6"/>
      <c r="S5209" s="6"/>
      <c r="T5209" s="6"/>
      <c r="U5209" s="6"/>
      <c r="V5209" s="6"/>
    </row>
    <row r="5210" spans="2:22" s="77" customFormat="1" x14ac:dyDescent="0.2">
      <c r="B5210" s="128"/>
      <c r="E5210" s="78"/>
      <c r="F5210" s="166"/>
      <c r="G5210" s="78"/>
      <c r="H5210" s="161"/>
      <c r="I5210" s="161"/>
      <c r="J5210" s="161"/>
      <c r="K5210" s="78"/>
      <c r="L5210" s="78"/>
      <c r="M5210" s="78"/>
      <c r="N5210" s="78"/>
      <c r="O5210" s="78"/>
      <c r="P5210" s="6"/>
      <c r="Q5210" s="6"/>
      <c r="R5210" s="6"/>
      <c r="S5210" s="6"/>
      <c r="T5210" s="6"/>
      <c r="U5210" s="6"/>
      <c r="V5210" s="6"/>
    </row>
    <row r="5211" spans="2:22" s="77" customFormat="1" x14ac:dyDescent="0.2">
      <c r="B5211" s="128"/>
      <c r="E5211" s="78"/>
      <c r="F5211" s="166"/>
      <c r="G5211" s="78"/>
      <c r="H5211" s="161"/>
      <c r="I5211" s="161"/>
      <c r="J5211" s="161"/>
      <c r="K5211" s="78"/>
      <c r="L5211" s="78"/>
      <c r="M5211" s="78"/>
      <c r="N5211" s="78"/>
      <c r="O5211" s="78"/>
      <c r="P5211" s="6"/>
      <c r="Q5211" s="6"/>
      <c r="R5211" s="6"/>
      <c r="S5211" s="6"/>
      <c r="T5211" s="6"/>
      <c r="U5211" s="6"/>
      <c r="V5211" s="6"/>
    </row>
    <row r="5212" spans="2:22" s="77" customFormat="1" x14ac:dyDescent="0.2">
      <c r="B5212" s="128"/>
      <c r="E5212" s="78"/>
      <c r="F5212" s="166"/>
      <c r="G5212" s="78"/>
      <c r="H5212" s="161"/>
      <c r="I5212" s="161"/>
      <c r="J5212" s="161"/>
      <c r="K5212" s="78"/>
      <c r="L5212" s="78"/>
      <c r="M5212" s="78"/>
      <c r="N5212" s="78"/>
      <c r="O5212" s="78"/>
      <c r="P5212" s="6"/>
      <c r="Q5212" s="6"/>
      <c r="R5212" s="6"/>
      <c r="S5212" s="6"/>
      <c r="T5212" s="6"/>
      <c r="U5212" s="6"/>
      <c r="V5212" s="6"/>
    </row>
    <row r="5213" spans="2:22" s="77" customFormat="1" x14ac:dyDescent="0.2">
      <c r="B5213" s="128"/>
      <c r="E5213" s="78"/>
      <c r="F5213" s="166"/>
      <c r="G5213" s="78"/>
      <c r="H5213" s="161"/>
      <c r="I5213" s="161"/>
      <c r="J5213" s="161"/>
      <c r="K5213" s="78"/>
      <c r="L5213" s="78"/>
      <c r="M5213" s="78"/>
      <c r="N5213" s="78"/>
      <c r="O5213" s="78"/>
      <c r="P5213" s="6"/>
      <c r="Q5213" s="6"/>
      <c r="R5213" s="6"/>
      <c r="S5213" s="6"/>
      <c r="T5213" s="6"/>
      <c r="U5213" s="6"/>
      <c r="V5213" s="6"/>
    </row>
    <row r="5214" spans="2:22" s="77" customFormat="1" x14ac:dyDescent="0.2">
      <c r="B5214" s="128"/>
      <c r="E5214" s="78"/>
      <c r="F5214" s="166"/>
      <c r="G5214" s="78"/>
      <c r="H5214" s="161"/>
      <c r="I5214" s="161"/>
      <c r="J5214" s="161"/>
      <c r="K5214" s="78"/>
      <c r="L5214" s="78"/>
      <c r="M5214" s="78"/>
      <c r="N5214" s="78"/>
      <c r="O5214" s="78"/>
      <c r="P5214" s="6"/>
      <c r="Q5214" s="6"/>
      <c r="R5214" s="6"/>
      <c r="S5214" s="6"/>
      <c r="T5214" s="6"/>
      <c r="U5214" s="6"/>
      <c r="V5214" s="6"/>
    </row>
    <row r="5215" spans="2:22" s="77" customFormat="1" x14ac:dyDescent="0.2">
      <c r="B5215" s="128"/>
      <c r="E5215" s="78"/>
      <c r="F5215" s="166"/>
      <c r="G5215" s="78"/>
      <c r="H5215" s="161"/>
      <c r="I5215" s="161"/>
      <c r="J5215" s="161"/>
      <c r="K5215" s="78"/>
      <c r="L5215" s="78"/>
      <c r="M5215" s="78"/>
      <c r="N5215" s="78"/>
      <c r="O5215" s="78"/>
      <c r="P5215" s="6"/>
      <c r="Q5215" s="6"/>
      <c r="R5215" s="6"/>
      <c r="S5215" s="6"/>
      <c r="T5215" s="6"/>
      <c r="U5215" s="6"/>
      <c r="V5215" s="6"/>
    </row>
    <row r="5216" spans="2:22" s="77" customFormat="1" x14ac:dyDescent="0.2">
      <c r="B5216" s="128"/>
      <c r="E5216" s="78"/>
      <c r="F5216" s="166"/>
      <c r="G5216" s="78"/>
      <c r="H5216" s="161"/>
      <c r="I5216" s="161"/>
      <c r="J5216" s="161"/>
      <c r="K5216" s="78"/>
      <c r="L5216" s="78"/>
      <c r="M5216" s="78"/>
      <c r="N5216" s="78"/>
      <c r="O5216" s="78"/>
      <c r="P5216" s="6"/>
      <c r="Q5216" s="6"/>
      <c r="R5216" s="6"/>
      <c r="S5216" s="6"/>
      <c r="T5216" s="6"/>
      <c r="U5216" s="6"/>
      <c r="V5216" s="6"/>
    </row>
    <row r="5217" spans="2:22" s="77" customFormat="1" x14ac:dyDescent="0.2">
      <c r="B5217" s="128"/>
      <c r="E5217" s="78"/>
      <c r="F5217" s="166"/>
      <c r="G5217" s="78"/>
      <c r="H5217" s="161"/>
      <c r="I5217" s="161"/>
      <c r="J5217" s="161"/>
      <c r="K5217" s="78"/>
      <c r="L5217" s="78"/>
      <c r="M5217" s="78"/>
      <c r="N5217" s="78"/>
      <c r="O5217" s="78"/>
      <c r="P5217" s="6"/>
      <c r="Q5217" s="6"/>
      <c r="R5217" s="6"/>
      <c r="S5217" s="6"/>
      <c r="T5217" s="6"/>
      <c r="U5217" s="6"/>
      <c r="V5217" s="6"/>
    </row>
    <row r="5218" spans="2:22" s="77" customFormat="1" x14ac:dyDescent="0.2">
      <c r="B5218" s="128"/>
      <c r="E5218" s="78"/>
      <c r="F5218" s="166"/>
      <c r="G5218" s="78"/>
      <c r="H5218" s="161"/>
      <c r="I5218" s="161"/>
      <c r="J5218" s="161"/>
      <c r="K5218" s="78"/>
      <c r="L5218" s="78"/>
      <c r="M5218" s="78"/>
      <c r="N5218" s="78"/>
      <c r="O5218" s="78"/>
      <c r="P5218" s="6"/>
      <c r="Q5218" s="6"/>
      <c r="R5218" s="6"/>
      <c r="S5218" s="6"/>
      <c r="T5218" s="6"/>
      <c r="U5218" s="6"/>
      <c r="V5218" s="6"/>
    </row>
    <row r="5219" spans="2:22" s="77" customFormat="1" x14ac:dyDescent="0.2">
      <c r="B5219" s="128"/>
      <c r="E5219" s="78"/>
      <c r="F5219" s="166"/>
      <c r="G5219" s="78"/>
      <c r="H5219" s="161"/>
      <c r="I5219" s="161"/>
      <c r="J5219" s="161"/>
      <c r="K5219" s="78"/>
      <c r="L5219" s="78"/>
      <c r="M5219" s="78"/>
      <c r="N5219" s="78"/>
      <c r="O5219" s="78"/>
      <c r="P5219" s="6"/>
      <c r="Q5219" s="6"/>
      <c r="R5219" s="6"/>
      <c r="S5219" s="6"/>
      <c r="T5219" s="6"/>
      <c r="U5219" s="6"/>
      <c r="V5219" s="6"/>
    </row>
    <row r="5220" spans="2:22" s="77" customFormat="1" x14ac:dyDescent="0.2">
      <c r="B5220" s="128"/>
      <c r="E5220" s="78"/>
      <c r="F5220" s="166"/>
      <c r="G5220" s="78"/>
      <c r="H5220" s="161"/>
      <c r="I5220" s="161"/>
      <c r="J5220" s="161"/>
      <c r="K5220" s="78"/>
      <c r="L5220" s="78"/>
      <c r="M5220" s="78"/>
      <c r="N5220" s="78"/>
      <c r="O5220" s="78"/>
      <c r="P5220" s="6"/>
      <c r="Q5220" s="6"/>
      <c r="R5220" s="6"/>
      <c r="S5220" s="6"/>
      <c r="T5220" s="6"/>
      <c r="U5220" s="6"/>
      <c r="V5220" s="6"/>
    </row>
    <row r="5221" spans="2:22" s="77" customFormat="1" x14ac:dyDescent="0.2">
      <c r="B5221" s="128"/>
      <c r="E5221" s="78"/>
      <c r="F5221" s="166"/>
      <c r="G5221" s="78"/>
      <c r="H5221" s="161"/>
      <c r="I5221" s="161"/>
      <c r="J5221" s="161"/>
      <c r="K5221" s="78"/>
      <c r="L5221" s="78"/>
      <c r="M5221" s="78"/>
      <c r="N5221" s="78"/>
      <c r="O5221" s="78"/>
      <c r="P5221" s="6"/>
      <c r="Q5221" s="6"/>
      <c r="R5221" s="6"/>
      <c r="S5221" s="6"/>
      <c r="T5221" s="6"/>
      <c r="U5221" s="6"/>
      <c r="V5221" s="6"/>
    </row>
    <row r="5222" spans="2:22" s="77" customFormat="1" x14ac:dyDescent="0.2">
      <c r="B5222" s="128"/>
      <c r="E5222" s="78"/>
      <c r="F5222" s="166"/>
      <c r="G5222" s="78"/>
      <c r="H5222" s="161"/>
      <c r="I5222" s="161"/>
      <c r="J5222" s="161"/>
      <c r="K5222" s="78"/>
      <c r="L5222" s="78"/>
      <c r="M5222" s="78"/>
      <c r="N5222" s="78"/>
      <c r="O5222" s="78"/>
      <c r="P5222" s="6"/>
      <c r="Q5222" s="6"/>
      <c r="R5222" s="6"/>
      <c r="S5222" s="6"/>
      <c r="T5222" s="6"/>
      <c r="U5222" s="6"/>
      <c r="V5222" s="6"/>
    </row>
    <row r="5223" spans="2:22" s="77" customFormat="1" x14ac:dyDescent="0.2">
      <c r="B5223" s="128"/>
      <c r="E5223" s="78"/>
      <c r="F5223" s="166"/>
      <c r="G5223" s="78"/>
      <c r="H5223" s="161"/>
      <c r="I5223" s="161"/>
      <c r="J5223" s="161"/>
      <c r="K5223" s="78"/>
      <c r="L5223" s="78"/>
      <c r="M5223" s="78"/>
      <c r="N5223" s="78"/>
      <c r="O5223" s="78"/>
      <c r="P5223" s="6"/>
      <c r="Q5223" s="6"/>
      <c r="R5223" s="6"/>
      <c r="S5223" s="6"/>
      <c r="T5223" s="6"/>
      <c r="U5223" s="6"/>
      <c r="V5223" s="6"/>
    </row>
    <row r="5224" spans="2:22" s="77" customFormat="1" x14ac:dyDescent="0.2">
      <c r="B5224" s="128"/>
      <c r="E5224" s="78"/>
      <c r="F5224" s="166"/>
      <c r="G5224" s="78"/>
      <c r="H5224" s="161"/>
      <c r="I5224" s="161"/>
      <c r="J5224" s="161"/>
      <c r="K5224" s="78"/>
      <c r="L5224" s="78"/>
      <c r="M5224" s="78"/>
      <c r="N5224" s="78"/>
      <c r="O5224" s="78"/>
      <c r="P5224" s="6"/>
      <c r="Q5224" s="6"/>
      <c r="R5224" s="6"/>
      <c r="S5224" s="6"/>
      <c r="T5224" s="6"/>
      <c r="U5224" s="6"/>
      <c r="V5224" s="6"/>
    </row>
    <row r="5225" spans="2:22" s="77" customFormat="1" x14ac:dyDescent="0.2">
      <c r="B5225" s="128"/>
      <c r="E5225" s="78"/>
      <c r="F5225" s="166"/>
      <c r="G5225" s="78"/>
      <c r="H5225" s="161"/>
      <c r="I5225" s="161"/>
      <c r="J5225" s="161"/>
      <c r="K5225" s="78"/>
      <c r="L5225" s="78"/>
      <c r="M5225" s="78"/>
      <c r="N5225" s="78"/>
      <c r="O5225" s="78"/>
      <c r="P5225" s="6"/>
      <c r="Q5225" s="6"/>
      <c r="R5225" s="6"/>
      <c r="S5225" s="6"/>
      <c r="T5225" s="6"/>
      <c r="U5225" s="6"/>
      <c r="V5225" s="6"/>
    </row>
    <row r="5226" spans="2:22" s="77" customFormat="1" x14ac:dyDescent="0.2">
      <c r="B5226" s="128"/>
      <c r="E5226" s="78"/>
      <c r="F5226" s="166"/>
      <c r="G5226" s="78"/>
      <c r="H5226" s="161"/>
      <c r="I5226" s="161"/>
      <c r="J5226" s="161"/>
      <c r="K5226" s="78"/>
      <c r="L5226" s="78"/>
      <c r="M5226" s="78"/>
      <c r="N5226" s="78"/>
      <c r="O5226" s="78"/>
      <c r="P5226" s="6"/>
      <c r="Q5226" s="6"/>
      <c r="R5226" s="6"/>
      <c r="S5226" s="6"/>
      <c r="T5226" s="6"/>
      <c r="U5226" s="6"/>
      <c r="V5226" s="6"/>
    </row>
    <row r="5227" spans="2:22" s="77" customFormat="1" x14ac:dyDescent="0.2">
      <c r="B5227" s="128"/>
      <c r="E5227" s="78"/>
      <c r="F5227" s="166"/>
      <c r="G5227" s="78"/>
      <c r="H5227" s="161"/>
      <c r="I5227" s="161"/>
      <c r="J5227" s="161"/>
      <c r="K5227" s="78"/>
      <c r="L5227" s="78"/>
      <c r="M5227" s="78"/>
      <c r="N5227" s="78"/>
      <c r="O5227" s="78"/>
      <c r="P5227" s="6"/>
      <c r="Q5227" s="6"/>
      <c r="R5227" s="6"/>
      <c r="S5227" s="6"/>
      <c r="T5227" s="6"/>
      <c r="U5227" s="6"/>
      <c r="V5227" s="6"/>
    </row>
    <row r="5228" spans="2:22" s="77" customFormat="1" x14ac:dyDescent="0.2">
      <c r="B5228" s="128"/>
      <c r="E5228" s="78"/>
      <c r="F5228" s="166"/>
      <c r="G5228" s="78"/>
      <c r="H5228" s="161"/>
      <c r="I5228" s="161"/>
      <c r="J5228" s="161"/>
      <c r="K5228" s="78"/>
      <c r="L5228" s="78"/>
      <c r="M5228" s="78"/>
      <c r="N5228" s="78"/>
      <c r="O5228" s="78"/>
      <c r="P5228" s="6"/>
      <c r="Q5228" s="6"/>
      <c r="R5228" s="6"/>
      <c r="S5228" s="6"/>
      <c r="T5228" s="6"/>
      <c r="U5228" s="6"/>
      <c r="V5228" s="6"/>
    </row>
    <row r="5229" spans="2:22" s="77" customFormat="1" x14ac:dyDescent="0.2">
      <c r="B5229" s="128"/>
      <c r="E5229" s="78"/>
      <c r="F5229" s="166"/>
      <c r="G5229" s="78"/>
      <c r="H5229" s="161"/>
      <c r="I5229" s="161"/>
      <c r="J5229" s="161"/>
      <c r="K5229" s="78"/>
      <c r="L5229" s="78"/>
      <c r="M5229" s="78"/>
      <c r="N5229" s="78"/>
      <c r="O5229" s="78"/>
      <c r="P5229" s="6"/>
      <c r="Q5229" s="6"/>
      <c r="R5229" s="6"/>
      <c r="S5229" s="6"/>
      <c r="T5229" s="6"/>
      <c r="U5229" s="6"/>
      <c r="V5229" s="6"/>
    </row>
    <row r="5230" spans="2:22" s="77" customFormat="1" x14ac:dyDescent="0.2">
      <c r="B5230" s="128"/>
      <c r="E5230" s="78"/>
      <c r="F5230" s="166"/>
      <c r="G5230" s="78"/>
      <c r="H5230" s="161"/>
      <c r="I5230" s="161"/>
      <c r="J5230" s="161"/>
      <c r="K5230" s="78"/>
      <c r="L5230" s="78"/>
      <c r="M5230" s="78"/>
      <c r="N5230" s="78"/>
      <c r="O5230" s="78"/>
      <c r="P5230" s="6"/>
      <c r="Q5230" s="6"/>
      <c r="R5230" s="6"/>
      <c r="S5230" s="6"/>
      <c r="T5230" s="6"/>
      <c r="U5230" s="6"/>
      <c r="V5230" s="6"/>
    </row>
    <row r="5231" spans="2:22" s="77" customFormat="1" x14ac:dyDescent="0.2">
      <c r="B5231" s="128"/>
      <c r="E5231" s="78"/>
      <c r="F5231" s="166"/>
      <c r="G5231" s="78"/>
      <c r="H5231" s="161"/>
      <c r="I5231" s="161"/>
      <c r="J5231" s="161"/>
      <c r="K5231" s="78"/>
      <c r="L5231" s="78"/>
      <c r="M5231" s="78"/>
      <c r="N5231" s="78"/>
      <c r="O5231" s="78"/>
      <c r="P5231" s="6"/>
      <c r="Q5231" s="6"/>
      <c r="R5231" s="6"/>
      <c r="S5231" s="6"/>
      <c r="T5231" s="6"/>
      <c r="U5231" s="6"/>
      <c r="V5231" s="6"/>
    </row>
    <row r="5232" spans="2:22" s="77" customFormat="1" x14ac:dyDescent="0.2">
      <c r="B5232" s="128"/>
      <c r="E5232" s="78"/>
      <c r="F5232" s="166"/>
      <c r="G5232" s="78"/>
      <c r="H5232" s="161"/>
      <c r="I5232" s="161"/>
      <c r="J5232" s="161"/>
      <c r="K5232" s="78"/>
      <c r="L5232" s="78"/>
      <c r="M5232" s="78"/>
      <c r="N5232" s="78"/>
      <c r="O5232" s="78"/>
      <c r="P5232" s="6"/>
      <c r="Q5232" s="6"/>
      <c r="R5232" s="6"/>
      <c r="S5232" s="6"/>
      <c r="T5232" s="6"/>
      <c r="U5232" s="6"/>
      <c r="V5232" s="6"/>
    </row>
    <row r="5233" spans="2:22" s="77" customFormat="1" x14ac:dyDescent="0.2">
      <c r="B5233" s="128"/>
      <c r="E5233" s="78"/>
      <c r="F5233" s="166"/>
      <c r="G5233" s="78"/>
      <c r="H5233" s="161"/>
      <c r="I5233" s="161"/>
      <c r="J5233" s="161"/>
      <c r="K5233" s="78"/>
      <c r="L5233" s="78"/>
      <c r="M5233" s="78"/>
      <c r="N5233" s="78"/>
      <c r="O5233" s="78"/>
      <c r="P5233" s="6"/>
      <c r="Q5233" s="6"/>
      <c r="R5233" s="6"/>
      <c r="S5233" s="6"/>
      <c r="T5233" s="6"/>
      <c r="U5233" s="6"/>
      <c r="V5233" s="6"/>
    </row>
    <row r="5234" spans="2:22" s="77" customFormat="1" x14ac:dyDescent="0.2">
      <c r="B5234" s="128"/>
      <c r="E5234" s="78"/>
      <c r="F5234" s="166"/>
      <c r="G5234" s="78"/>
      <c r="H5234" s="161"/>
      <c r="I5234" s="161"/>
      <c r="J5234" s="161"/>
      <c r="K5234" s="78"/>
      <c r="L5234" s="78"/>
      <c r="M5234" s="78"/>
      <c r="N5234" s="78"/>
      <c r="O5234" s="78"/>
      <c r="P5234" s="6"/>
      <c r="Q5234" s="6"/>
      <c r="R5234" s="6"/>
      <c r="S5234" s="6"/>
      <c r="T5234" s="6"/>
      <c r="U5234" s="6"/>
      <c r="V5234" s="6"/>
    </row>
    <row r="5235" spans="2:22" s="77" customFormat="1" x14ac:dyDescent="0.2">
      <c r="B5235" s="128"/>
      <c r="E5235" s="78"/>
      <c r="F5235" s="166"/>
      <c r="G5235" s="78"/>
      <c r="H5235" s="161"/>
      <c r="I5235" s="161"/>
      <c r="J5235" s="161"/>
      <c r="K5235" s="78"/>
      <c r="L5235" s="78"/>
      <c r="M5235" s="78"/>
      <c r="N5235" s="78"/>
      <c r="O5235" s="78"/>
      <c r="P5235" s="6"/>
      <c r="Q5235" s="6"/>
      <c r="R5235" s="6"/>
      <c r="S5235" s="6"/>
      <c r="T5235" s="6"/>
      <c r="U5235" s="6"/>
      <c r="V5235" s="6"/>
    </row>
    <row r="5236" spans="2:22" s="77" customFormat="1" x14ac:dyDescent="0.2">
      <c r="B5236" s="128"/>
      <c r="E5236" s="78"/>
      <c r="F5236" s="166"/>
      <c r="G5236" s="78"/>
      <c r="H5236" s="161"/>
      <c r="I5236" s="161"/>
      <c r="J5236" s="161"/>
      <c r="K5236" s="78"/>
      <c r="L5236" s="78"/>
      <c r="M5236" s="78"/>
      <c r="N5236" s="78"/>
      <c r="O5236" s="78"/>
      <c r="P5236" s="6"/>
      <c r="Q5236" s="6"/>
      <c r="R5236" s="6"/>
      <c r="S5236" s="6"/>
      <c r="T5236" s="6"/>
      <c r="U5236" s="6"/>
      <c r="V5236" s="6"/>
    </row>
    <row r="5237" spans="2:22" s="77" customFormat="1" x14ac:dyDescent="0.2">
      <c r="B5237" s="128"/>
      <c r="E5237" s="78"/>
      <c r="F5237" s="166"/>
      <c r="G5237" s="78"/>
      <c r="H5237" s="161"/>
      <c r="I5237" s="161"/>
      <c r="J5237" s="161"/>
      <c r="K5237" s="78"/>
      <c r="L5237" s="78"/>
      <c r="M5237" s="78"/>
      <c r="N5237" s="78"/>
      <c r="O5237" s="78"/>
      <c r="P5237" s="6"/>
      <c r="Q5237" s="6"/>
      <c r="R5237" s="6"/>
      <c r="S5237" s="6"/>
      <c r="T5237" s="6"/>
      <c r="U5237" s="6"/>
      <c r="V5237" s="6"/>
    </row>
    <row r="5238" spans="2:22" s="77" customFormat="1" x14ac:dyDescent="0.2">
      <c r="B5238" s="128"/>
      <c r="E5238" s="78"/>
      <c r="F5238" s="166"/>
      <c r="G5238" s="78"/>
      <c r="H5238" s="161"/>
      <c r="I5238" s="161"/>
      <c r="J5238" s="161"/>
      <c r="K5238" s="78"/>
      <c r="L5238" s="78"/>
      <c r="M5238" s="78"/>
      <c r="N5238" s="78"/>
      <c r="O5238" s="78"/>
      <c r="P5238" s="6"/>
      <c r="Q5238" s="6"/>
      <c r="R5238" s="6"/>
      <c r="S5238" s="6"/>
      <c r="T5238" s="6"/>
      <c r="U5238" s="6"/>
      <c r="V5238" s="6"/>
    </row>
    <row r="5239" spans="2:22" x14ac:dyDescent="0.2">
      <c r="B5239" s="1"/>
      <c r="E5239" s="1"/>
      <c r="F5239" s="165" t="e">
        <v>#REF!</v>
      </c>
      <c r="G5239" s="11"/>
      <c r="H5239" s="74"/>
      <c r="I5239" s="74"/>
      <c r="J5239" s="74"/>
    </row>
    <row r="5240" spans="2:22" x14ac:dyDescent="0.2">
      <c r="B5240" s="1"/>
      <c r="E5240" s="1"/>
      <c r="F5240" s="164"/>
      <c r="G5240" s="11"/>
      <c r="H5240" s="74"/>
      <c r="I5240" s="74"/>
      <c r="J5240" s="74"/>
    </row>
    <row r="5241" spans="2:22" x14ac:dyDescent="0.2">
      <c r="B5241" s="1"/>
      <c r="E5241" s="1"/>
      <c r="F5241" s="164"/>
      <c r="G5241" s="11"/>
      <c r="H5241" s="74"/>
      <c r="I5241" s="74"/>
      <c r="J5241" s="74"/>
    </row>
    <row r="5242" spans="2:22" x14ac:dyDescent="0.2">
      <c r="B5242" s="1"/>
      <c r="E5242" s="1"/>
      <c r="F5242" s="164"/>
      <c r="G5242" s="11"/>
      <c r="H5242" s="74"/>
      <c r="I5242" s="74"/>
      <c r="J5242" s="74"/>
    </row>
    <row r="5243" spans="2:22" x14ac:dyDescent="0.2">
      <c r="B5243" s="1"/>
      <c r="E5243" s="1"/>
      <c r="F5243" s="164"/>
      <c r="G5243" s="11"/>
      <c r="H5243" s="74"/>
      <c r="I5243" s="74"/>
      <c r="J5243" s="74"/>
    </row>
    <row r="5244" spans="2:22" x14ac:dyDescent="0.2">
      <c r="B5244" s="1"/>
      <c r="E5244" s="1"/>
      <c r="F5244" s="164"/>
      <c r="G5244" s="11"/>
      <c r="H5244" s="74"/>
      <c r="I5244" s="74"/>
      <c r="J5244" s="74"/>
    </row>
    <row r="5245" spans="2:22" x14ac:dyDescent="0.2">
      <c r="B5245" s="1"/>
      <c r="E5245" s="1"/>
      <c r="F5245" s="164"/>
      <c r="G5245" s="11"/>
      <c r="H5245" s="74"/>
      <c r="I5245" s="74"/>
      <c r="J5245" s="74"/>
    </row>
    <row r="5246" spans="2:22" x14ac:dyDescent="0.2">
      <c r="B5246" s="1"/>
      <c r="E5246" s="1"/>
      <c r="F5246" s="164"/>
      <c r="G5246" s="11"/>
      <c r="H5246" s="74"/>
      <c r="I5246" s="74"/>
      <c r="J5246" s="74"/>
    </row>
    <row r="5247" spans="2:22" x14ac:dyDescent="0.2">
      <c r="B5247" s="1"/>
      <c r="E5247" s="1"/>
      <c r="F5247" s="164"/>
      <c r="G5247" s="11"/>
      <c r="H5247" s="74"/>
      <c r="I5247" s="74"/>
      <c r="J5247" s="74"/>
    </row>
    <row r="5248" spans="2:22" x14ac:dyDescent="0.2">
      <c r="B5248" s="1"/>
      <c r="E5248" s="1"/>
      <c r="F5248" s="164"/>
      <c r="G5248" s="11"/>
      <c r="H5248" s="74"/>
      <c r="I5248" s="74"/>
      <c r="J5248" s="74"/>
    </row>
    <row r="5249" spans="2:10" x14ac:dyDescent="0.2">
      <c r="B5249" s="1"/>
      <c r="E5249" s="1"/>
      <c r="F5249" s="164"/>
      <c r="G5249" s="11"/>
      <c r="H5249" s="74"/>
      <c r="I5249" s="74"/>
      <c r="J5249" s="74"/>
    </row>
    <row r="5250" spans="2:10" x14ac:dyDescent="0.2">
      <c r="B5250" s="1"/>
      <c r="E5250" s="1"/>
      <c r="F5250" s="164"/>
      <c r="G5250" s="11"/>
      <c r="H5250" s="74"/>
      <c r="I5250" s="74"/>
      <c r="J5250" s="74"/>
    </row>
    <row r="5251" spans="2:10" x14ac:dyDescent="0.2">
      <c r="B5251" s="1"/>
      <c r="E5251" s="1"/>
      <c r="F5251" s="164"/>
      <c r="G5251" s="11"/>
      <c r="H5251" s="74"/>
      <c r="I5251" s="74"/>
      <c r="J5251" s="74"/>
    </row>
    <row r="5252" spans="2:10" x14ac:dyDescent="0.2">
      <c r="B5252" s="1"/>
      <c r="E5252" s="1"/>
      <c r="F5252" s="164"/>
      <c r="G5252" s="11"/>
      <c r="H5252" s="74"/>
      <c r="I5252" s="74"/>
      <c r="J5252" s="74"/>
    </row>
    <row r="5253" spans="2:10" x14ac:dyDescent="0.2">
      <c r="B5253" s="1"/>
      <c r="E5253" s="1"/>
      <c r="F5253" s="164"/>
      <c r="G5253" s="11"/>
      <c r="H5253" s="74"/>
      <c r="I5253" s="74"/>
      <c r="J5253" s="74"/>
    </row>
    <row r="5254" spans="2:10" x14ac:dyDescent="0.2">
      <c r="B5254" s="1"/>
      <c r="E5254" s="1"/>
      <c r="F5254" s="164"/>
      <c r="G5254" s="11"/>
      <c r="H5254" s="74"/>
      <c r="I5254" s="74"/>
      <c r="J5254" s="74"/>
    </row>
    <row r="5255" spans="2:10" x14ac:dyDescent="0.2">
      <c r="B5255" s="1"/>
      <c r="E5255" s="1"/>
      <c r="F5255" s="164"/>
      <c r="G5255" s="11"/>
      <c r="H5255" s="74"/>
      <c r="I5255" s="74"/>
      <c r="J5255" s="74"/>
    </row>
    <row r="5256" spans="2:10" x14ac:dyDescent="0.2">
      <c r="B5256" s="1"/>
      <c r="E5256" s="1"/>
      <c r="F5256" s="164"/>
      <c r="G5256" s="11"/>
      <c r="H5256" s="74"/>
      <c r="I5256" s="74"/>
      <c r="J5256" s="74"/>
    </row>
    <row r="5257" spans="2:10" x14ac:dyDescent="0.2">
      <c r="B5257" s="1"/>
      <c r="E5257" s="1"/>
      <c r="F5257" s="164"/>
      <c r="G5257" s="11"/>
      <c r="H5257" s="74"/>
      <c r="I5257" s="74"/>
      <c r="J5257" s="74"/>
    </row>
    <row r="5258" spans="2:10" x14ac:dyDescent="0.2">
      <c r="B5258" s="1"/>
      <c r="E5258" s="1"/>
      <c r="F5258" s="164"/>
      <c r="G5258" s="11"/>
      <c r="H5258" s="74"/>
      <c r="I5258" s="74"/>
      <c r="J5258" s="74"/>
    </row>
    <row r="5259" spans="2:10" x14ac:dyDescent="0.2">
      <c r="B5259" s="1"/>
      <c r="E5259" s="1"/>
      <c r="F5259" s="164"/>
      <c r="G5259" s="11"/>
      <c r="H5259" s="74"/>
      <c r="I5259" s="74"/>
      <c r="J5259" s="74"/>
    </row>
    <row r="5260" spans="2:10" x14ac:dyDescent="0.2">
      <c r="B5260" s="1"/>
      <c r="E5260" s="1"/>
      <c r="F5260" s="164"/>
      <c r="G5260" s="11"/>
      <c r="H5260" s="74"/>
      <c r="I5260" s="74"/>
      <c r="J5260" s="74"/>
    </row>
    <row r="5261" spans="2:10" x14ac:dyDescent="0.2">
      <c r="B5261" s="1"/>
      <c r="E5261" s="1"/>
      <c r="F5261" s="164"/>
      <c r="G5261" s="11"/>
      <c r="H5261" s="74"/>
      <c r="I5261" s="74"/>
      <c r="J5261" s="74"/>
    </row>
    <row r="5262" spans="2:10" x14ac:dyDescent="0.2">
      <c r="B5262" s="1"/>
      <c r="E5262" s="1"/>
      <c r="F5262" s="164"/>
      <c r="G5262" s="11"/>
      <c r="H5262" s="74"/>
      <c r="I5262" s="74"/>
      <c r="J5262" s="74"/>
    </row>
    <row r="5263" spans="2:10" x14ac:dyDescent="0.2">
      <c r="B5263" s="1"/>
      <c r="E5263" s="1"/>
      <c r="F5263" s="164"/>
      <c r="G5263" s="11"/>
      <c r="H5263" s="74"/>
      <c r="I5263" s="74"/>
      <c r="J5263" s="74"/>
    </row>
    <row r="5264" spans="2:10" x14ac:dyDescent="0.2">
      <c r="B5264" s="1"/>
      <c r="E5264" s="1"/>
      <c r="F5264" s="164"/>
      <c r="G5264" s="11"/>
      <c r="H5264" s="74"/>
      <c r="I5264" s="74"/>
      <c r="J5264" s="74"/>
    </row>
    <row r="5265" spans="2:10" x14ac:dyDescent="0.2">
      <c r="B5265" s="1"/>
      <c r="E5265" s="1"/>
      <c r="F5265" s="164"/>
      <c r="G5265" s="11"/>
      <c r="H5265" s="74"/>
      <c r="I5265" s="74"/>
      <c r="J5265" s="74"/>
    </row>
    <row r="5266" spans="2:10" x14ac:dyDescent="0.2">
      <c r="B5266" s="1"/>
      <c r="E5266" s="1"/>
      <c r="F5266" s="164"/>
      <c r="G5266" s="11"/>
      <c r="H5266" s="74"/>
      <c r="I5266" s="74"/>
      <c r="J5266" s="74"/>
    </row>
    <row r="5267" spans="2:10" x14ac:dyDescent="0.2">
      <c r="B5267" s="1"/>
      <c r="E5267" s="1"/>
      <c r="F5267" s="164"/>
      <c r="G5267" s="11"/>
      <c r="H5267" s="74"/>
      <c r="I5267" s="74"/>
      <c r="J5267" s="74"/>
    </row>
    <row r="5268" spans="2:10" x14ac:dyDescent="0.2">
      <c r="B5268" s="1"/>
      <c r="E5268" s="1"/>
      <c r="F5268" s="164"/>
      <c r="G5268" s="11"/>
      <c r="H5268" s="74"/>
      <c r="I5268" s="74"/>
      <c r="J5268" s="74"/>
    </row>
    <row r="5269" spans="2:10" x14ac:dyDescent="0.2">
      <c r="B5269" s="1"/>
      <c r="E5269" s="1"/>
      <c r="F5269" s="164"/>
      <c r="G5269" s="11"/>
      <c r="H5269" s="74"/>
      <c r="I5269" s="74"/>
      <c r="J5269" s="74"/>
    </row>
    <row r="5270" spans="2:10" x14ac:dyDescent="0.2">
      <c r="B5270" s="1"/>
      <c r="E5270" s="1"/>
      <c r="F5270" s="164"/>
      <c r="G5270" s="11"/>
      <c r="H5270" s="74"/>
      <c r="I5270" s="74"/>
      <c r="J5270" s="74"/>
    </row>
    <row r="5271" spans="2:10" x14ac:dyDescent="0.2">
      <c r="B5271" s="1"/>
      <c r="E5271" s="1"/>
      <c r="F5271" s="164"/>
      <c r="G5271" s="11"/>
      <c r="H5271" s="74"/>
      <c r="I5271" s="74"/>
      <c r="J5271" s="74"/>
    </row>
    <row r="5272" spans="2:10" x14ac:dyDescent="0.2">
      <c r="B5272" s="1"/>
      <c r="E5272" s="1"/>
      <c r="F5272" s="164"/>
      <c r="G5272" s="11"/>
      <c r="H5272" s="74"/>
      <c r="I5272" s="74"/>
      <c r="J5272" s="74"/>
    </row>
    <row r="5273" spans="2:10" x14ac:dyDescent="0.2">
      <c r="B5273" s="1"/>
      <c r="E5273" s="1"/>
      <c r="F5273" s="164"/>
      <c r="G5273" s="11"/>
      <c r="H5273" s="74"/>
      <c r="I5273" s="74"/>
      <c r="J5273" s="74"/>
    </row>
    <row r="5274" spans="2:10" x14ac:dyDescent="0.2">
      <c r="B5274" s="1"/>
      <c r="E5274" s="1"/>
      <c r="F5274" s="164"/>
      <c r="G5274" s="11"/>
      <c r="H5274" s="74"/>
      <c r="I5274" s="74"/>
      <c r="J5274" s="74"/>
    </row>
    <row r="5275" spans="2:10" x14ac:dyDescent="0.2">
      <c r="B5275" s="1"/>
      <c r="E5275" s="1"/>
      <c r="F5275" s="164"/>
      <c r="G5275" s="11"/>
      <c r="H5275" s="74"/>
      <c r="I5275" s="74"/>
      <c r="J5275" s="74"/>
    </row>
    <row r="5276" spans="2:10" x14ac:dyDescent="0.2">
      <c r="B5276" s="1"/>
      <c r="E5276" s="1"/>
      <c r="F5276" s="164"/>
      <c r="G5276" s="11"/>
      <c r="H5276" s="74"/>
      <c r="I5276" s="74"/>
      <c r="J5276" s="74"/>
    </row>
    <row r="5277" spans="2:10" x14ac:dyDescent="0.2">
      <c r="B5277" s="1"/>
      <c r="E5277" s="1"/>
      <c r="F5277" s="164"/>
      <c r="G5277" s="11"/>
      <c r="H5277" s="74"/>
      <c r="I5277" s="74"/>
      <c r="J5277" s="74"/>
    </row>
    <row r="5278" spans="2:10" x14ac:dyDescent="0.2">
      <c r="B5278" s="1"/>
      <c r="E5278" s="1"/>
      <c r="F5278" s="164"/>
      <c r="G5278" s="11"/>
      <c r="H5278" s="74"/>
      <c r="I5278" s="74"/>
      <c r="J5278" s="74"/>
    </row>
    <row r="5279" spans="2:10" x14ac:dyDescent="0.2">
      <c r="B5279" s="1"/>
      <c r="E5279" s="1"/>
      <c r="F5279" s="164"/>
      <c r="G5279" s="11"/>
      <c r="H5279" s="74"/>
      <c r="I5279" s="74"/>
      <c r="J5279" s="74"/>
    </row>
    <row r="5280" spans="2:10" x14ac:dyDescent="0.2">
      <c r="B5280" s="1"/>
      <c r="E5280" s="1"/>
      <c r="F5280" s="164"/>
      <c r="G5280" s="11"/>
      <c r="H5280" s="74"/>
      <c r="I5280" s="74"/>
      <c r="J5280" s="74"/>
    </row>
    <row r="5281" spans="2:10" x14ac:dyDescent="0.2">
      <c r="B5281" s="1"/>
      <c r="E5281" s="1"/>
      <c r="F5281" s="164"/>
      <c r="G5281" s="11"/>
      <c r="H5281" s="74"/>
      <c r="I5281" s="74"/>
      <c r="J5281" s="74"/>
    </row>
    <row r="5282" spans="2:10" x14ac:dyDescent="0.2">
      <c r="B5282" s="1"/>
      <c r="E5282" s="1"/>
      <c r="F5282" s="164"/>
      <c r="G5282" s="11"/>
      <c r="H5282" s="74"/>
      <c r="I5282" s="74"/>
      <c r="J5282" s="74"/>
    </row>
    <row r="5283" spans="2:10" x14ac:dyDescent="0.2">
      <c r="B5283" s="1"/>
      <c r="E5283" s="1"/>
      <c r="F5283" s="164"/>
      <c r="G5283" s="11"/>
      <c r="H5283" s="74"/>
      <c r="I5283" s="74"/>
      <c r="J5283" s="74"/>
    </row>
    <row r="5284" spans="2:10" x14ac:dyDescent="0.2">
      <c r="B5284" s="1"/>
      <c r="E5284" s="1"/>
      <c r="F5284" s="164"/>
      <c r="G5284" s="11"/>
      <c r="H5284" s="74"/>
      <c r="I5284" s="74"/>
      <c r="J5284" s="74"/>
    </row>
    <row r="5285" spans="2:10" x14ac:dyDescent="0.2">
      <c r="B5285" s="1"/>
      <c r="E5285" s="1"/>
      <c r="F5285" s="164"/>
      <c r="G5285" s="11"/>
      <c r="H5285" s="74"/>
      <c r="I5285" s="74"/>
      <c r="J5285" s="74"/>
    </row>
    <row r="5286" spans="2:10" x14ac:dyDescent="0.2">
      <c r="B5286" s="1"/>
      <c r="E5286" s="1"/>
      <c r="F5286" s="164"/>
      <c r="G5286" s="11"/>
      <c r="H5286" s="74"/>
      <c r="I5286" s="74"/>
      <c r="J5286" s="74"/>
    </row>
    <row r="5287" spans="2:10" x14ac:dyDescent="0.2">
      <c r="B5287" s="1"/>
      <c r="E5287" s="1"/>
      <c r="F5287" s="164"/>
      <c r="G5287" s="11"/>
      <c r="H5287" s="74"/>
      <c r="I5287" s="74"/>
      <c r="J5287" s="74"/>
    </row>
    <row r="5288" spans="2:10" x14ac:dyDescent="0.2">
      <c r="B5288" s="1"/>
      <c r="E5288" s="1"/>
      <c r="F5288" s="164"/>
      <c r="G5288" s="11"/>
      <c r="H5288" s="74"/>
      <c r="I5288" s="74"/>
      <c r="J5288" s="74"/>
    </row>
    <row r="5289" spans="2:10" x14ac:dyDescent="0.2">
      <c r="B5289" s="1"/>
      <c r="E5289" s="1"/>
      <c r="F5289" s="164"/>
      <c r="G5289" s="11"/>
      <c r="H5289" s="74"/>
      <c r="I5289" s="74"/>
      <c r="J5289" s="74"/>
    </row>
    <row r="5290" spans="2:10" x14ac:dyDescent="0.2">
      <c r="B5290" s="1"/>
      <c r="E5290" s="1"/>
      <c r="F5290" s="164"/>
      <c r="G5290" s="11"/>
      <c r="H5290" s="74"/>
      <c r="I5290" s="74"/>
      <c r="J5290" s="74"/>
    </row>
    <row r="5291" spans="2:10" x14ac:dyDescent="0.2">
      <c r="B5291" s="1"/>
      <c r="E5291" s="1"/>
      <c r="F5291" s="164"/>
      <c r="G5291" s="11"/>
      <c r="H5291" s="74"/>
      <c r="I5291" s="74"/>
      <c r="J5291" s="74"/>
    </row>
    <row r="5292" spans="2:10" x14ac:dyDescent="0.2">
      <c r="B5292" s="1"/>
      <c r="E5292" s="1"/>
      <c r="F5292" s="164"/>
      <c r="G5292" s="11"/>
      <c r="H5292" s="74"/>
      <c r="I5292" s="74"/>
      <c r="J5292" s="74"/>
    </row>
    <row r="5293" spans="2:10" x14ac:dyDescent="0.2">
      <c r="B5293" s="1"/>
      <c r="E5293" s="1"/>
      <c r="F5293" s="164"/>
      <c r="G5293" s="11"/>
      <c r="H5293" s="74"/>
      <c r="I5293" s="74"/>
      <c r="J5293" s="74"/>
    </row>
    <row r="5294" spans="2:10" x14ac:dyDescent="0.2">
      <c r="B5294" s="1"/>
      <c r="E5294" s="1"/>
      <c r="F5294" s="164"/>
      <c r="G5294" s="11"/>
      <c r="H5294" s="74"/>
      <c r="I5294" s="74"/>
      <c r="J5294" s="74"/>
    </row>
    <row r="5295" spans="2:10" x14ac:dyDescent="0.2">
      <c r="B5295" s="1"/>
      <c r="E5295" s="1"/>
      <c r="F5295" s="164"/>
      <c r="G5295" s="11"/>
      <c r="H5295" s="74"/>
      <c r="I5295" s="74"/>
      <c r="J5295" s="74"/>
    </row>
    <row r="5296" spans="2:10" x14ac:dyDescent="0.2">
      <c r="B5296" s="1"/>
      <c r="E5296" s="1"/>
      <c r="F5296" s="164"/>
      <c r="G5296" s="11"/>
      <c r="H5296" s="74"/>
      <c r="I5296" s="74"/>
      <c r="J5296" s="74"/>
    </row>
    <row r="5297" spans="2:10" x14ac:dyDescent="0.2">
      <c r="B5297" s="1"/>
      <c r="E5297" s="1"/>
      <c r="F5297" s="164"/>
      <c r="G5297" s="11"/>
      <c r="H5297" s="74"/>
      <c r="I5297" s="74"/>
      <c r="J5297" s="74"/>
    </row>
    <row r="5298" spans="2:10" x14ac:dyDescent="0.2">
      <c r="B5298" s="1"/>
      <c r="E5298" s="1"/>
      <c r="F5298" s="164"/>
      <c r="G5298" s="11"/>
      <c r="H5298" s="74"/>
      <c r="I5298" s="74"/>
      <c r="J5298" s="74"/>
    </row>
    <row r="5299" spans="2:10" x14ac:dyDescent="0.2">
      <c r="B5299" s="1"/>
      <c r="E5299" s="1"/>
      <c r="F5299" s="164"/>
      <c r="G5299" s="11"/>
      <c r="H5299" s="74"/>
      <c r="I5299" s="74"/>
      <c r="J5299" s="74"/>
    </row>
    <row r="5300" spans="2:10" x14ac:dyDescent="0.2">
      <c r="B5300" s="1"/>
      <c r="E5300" s="1"/>
      <c r="F5300" s="164"/>
      <c r="G5300" s="11"/>
      <c r="H5300" s="74"/>
      <c r="I5300" s="74"/>
      <c r="J5300" s="74"/>
    </row>
    <row r="5301" spans="2:10" x14ac:dyDescent="0.2">
      <c r="B5301" s="1"/>
      <c r="E5301" s="1"/>
      <c r="F5301" s="164"/>
      <c r="G5301" s="11"/>
      <c r="H5301" s="74"/>
      <c r="I5301" s="74"/>
      <c r="J5301" s="74"/>
    </row>
    <row r="5302" spans="2:10" x14ac:dyDescent="0.2">
      <c r="B5302" s="1"/>
      <c r="E5302" s="1"/>
      <c r="F5302" s="164"/>
      <c r="G5302" s="11"/>
      <c r="H5302" s="74"/>
      <c r="I5302" s="74"/>
      <c r="J5302" s="74"/>
    </row>
    <row r="5303" spans="2:10" x14ac:dyDescent="0.2">
      <c r="B5303" s="1"/>
      <c r="E5303" s="1"/>
      <c r="F5303" s="164"/>
      <c r="G5303" s="11"/>
      <c r="H5303" s="74"/>
      <c r="I5303" s="74"/>
      <c r="J5303" s="74"/>
    </row>
    <row r="5304" spans="2:10" x14ac:dyDescent="0.2">
      <c r="B5304" s="1"/>
      <c r="E5304" s="1"/>
      <c r="F5304" s="164"/>
      <c r="G5304" s="11"/>
      <c r="H5304" s="74"/>
      <c r="I5304" s="74"/>
      <c r="J5304" s="74"/>
    </row>
    <row r="5305" spans="2:10" x14ac:dyDescent="0.2">
      <c r="B5305" s="1"/>
      <c r="E5305" s="1"/>
      <c r="F5305" s="164"/>
      <c r="G5305" s="11"/>
      <c r="H5305" s="74"/>
      <c r="I5305" s="74"/>
      <c r="J5305" s="74"/>
    </row>
    <row r="5306" spans="2:10" x14ac:dyDescent="0.2">
      <c r="B5306" s="1"/>
      <c r="E5306" s="1"/>
      <c r="F5306" s="164"/>
      <c r="G5306" s="11"/>
      <c r="H5306" s="74"/>
      <c r="I5306" s="74"/>
      <c r="J5306" s="74"/>
    </row>
    <row r="5307" spans="2:10" x14ac:dyDescent="0.2">
      <c r="B5307" s="1"/>
      <c r="E5307" s="1"/>
      <c r="F5307" s="164"/>
      <c r="G5307" s="11"/>
      <c r="H5307" s="74"/>
      <c r="I5307" s="74"/>
      <c r="J5307" s="74"/>
    </row>
    <row r="5308" spans="2:10" x14ac:dyDescent="0.2">
      <c r="B5308" s="1"/>
      <c r="E5308" s="1"/>
      <c r="F5308" s="164"/>
      <c r="G5308" s="11"/>
      <c r="H5308" s="74"/>
      <c r="I5308" s="74"/>
      <c r="J5308" s="74"/>
    </row>
    <row r="5309" spans="2:10" x14ac:dyDescent="0.2">
      <c r="B5309" s="1"/>
      <c r="E5309" s="1"/>
      <c r="F5309" s="164"/>
      <c r="G5309" s="11"/>
      <c r="H5309" s="74"/>
      <c r="I5309" s="74"/>
      <c r="J5309" s="74"/>
    </row>
    <row r="5310" spans="2:10" x14ac:dyDescent="0.2">
      <c r="B5310" s="1"/>
      <c r="E5310" s="1"/>
      <c r="F5310" s="164"/>
      <c r="G5310" s="11"/>
      <c r="H5310" s="74"/>
      <c r="I5310" s="74"/>
      <c r="J5310" s="74"/>
    </row>
    <row r="5311" spans="2:10" x14ac:dyDescent="0.2">
      <c r="B5311" s="1"/>
      <c r="E5311" s="1"/>
      <c r="F5311" s="164"/>
      <c r="G5311" s="11"/>
      <c r="H5311" s="74"/>
      <c r="I5311" s="74"/>
      <c r="J5311" s="74"/>
    </row>
    <row r="5312" spans="2:10" x14ac:dyDescent="0.2">
      <c r="B5312" s="1"/>
      <c r="E5312" s="1"/>
      <c r="F5312" s="164"/>
      <c r="G5312" s="11"/>
      <c r="H5312" s="74"/>
      <c r="I5312" s="74"/>
      <c r="J5312" s="74"/>
    </row>
    <row r="5313" spans="2:10" x14ac:dyDescent="0.2">
      <c r="B5313" s="1"/>
      <c r="E5313" s="1"/>
      <c r="F5313" s="164"/>
      <c r="G5313" s="11"/>
      <c r="H5313" s="74"/>
      <c r="I5313" s="74"/>
      <c r="J5313" s="74"/>
    </row>
    <row r="5314" spans="2:10" x14ac:dyDescent="0.2">
      <c r="B5314" s="1"/>
      <c r="E5314" s="1"/>
      <c r="F5314" s="164"/>
      <c r="G5314" s="11"/>
      <c r="H5314" s="74"/>
      <c r="I5314" s="74"/>
      <c r="J5314" s="74"/>
    </row>
    <row r="5315" spans="2:10" x14ac:dyDescent="0.2">
      <c r="B5315" s="1"/>
      <c r="E5315" s="1"/>
      <c r="F5315" s="164"/>
      <c r="G5315" s="11"/>
      <c r="H5315" s="74"/>
      <c r="I5315" s="74"/>
      <c r="J5315" s="74"/>
    </row>
    <row r="5316" spans="2:10" x14ac:dyDescent="0.2">
      <c r="B5316" s="1"/>
      <c r="E5316" s="1"/>
      <c r="F5316" s="164"/>
      <c r="G5316" s="11"/>
      <c r="H5316" s="74"/>
      <c r="I5316" s="74"/>
      <c r="J5316" s="74"/>
    </row>
    <row r="5317" spans="2:10" x14ac:dyDescent="0.2">
      <c r="B5317" s="1"/>
      <c r="E5317" s="1"/>
      <c r="F5317" s="164"/>
      <c r="G5317" s="11"/>
      <c r="H5317" s="74"/>
      <c r="I5317" s="74"/>
      <c r="J5317" s="74"/>
    </row>
    <row r="5318" spans="2:10" x14ac:dyDescent="0.2">
      <c r="B5318" s="1"/>
      <c r="E5318" s="1"/>
      <c r="F5318" s="164"/>
      <c r="G5318" s="11"/>
      <c r="H5318" s="74"/>
      <c r="I5318" s="74"/>
      <c r="J5318" s="74"/>
    </row>
    <row r="5319" spans="2:10" x14ac:dyDescent="0.2">
      <c r="B5319" s="1"/>
      <c r="E5319" s="1"/>
      <c r="F5319" s="164"/>
      <c r="G5319" s="11"/>
      <c r="H5319" s="74"/>
      <c r="I5319" s="74"/>
      <c r="J5319" s="74"/>
    </row>
    <row r="5320" spans="2:10" x14ac:dyDescent="0.2">
      <c r="B5320" s="1"/>
      <c r="E5320" s="1"/>
      <c r="F5320" s="164"/>
      <c r="G5320" s="11"/>
      <c r="H5320" s="74"/>
      <c r="I5320" s="74"/>
      <c r="J5320" s="74"/>
    </row>
    <row r="5321" spans="2:10" x14ac:dyDescent="0.2">
      <c r="B5321" s="1"/>
      <c r="E5321" s="1"/>
      <c r="F5321" s="164"/>
      <c r="G5321" s="11"/>
      <c r="H5321" s="74"/>
      <c r="I5321" s="74"/>
      <c r="J5321" s="74"/>
    </row>
    <row r="5322" spans="2:10" x14ac:dyDescent="0.2">
      <c r="B5322" s="1"/>
      <c r="E5322" s="1"/>
      <c r="F5322" s="164"/>
      <c r="G5322" s="11"/>
      <c r="H5322" s="74"/>
      <c r="I5322" s="74"/>
      <c r="J5322" s="74"/>
    </row>
    <row r="5323" spans="2:10" x14ac:dyDescent="0.2">
      <c r="B5323" s="1"/>
      <c r="E5323" s="1"/>
      <c r="F5323" s="164"/>
      <c r="G5323" s="11"/>
      <c r="H5323" s="74"/>
      <c r="I5323" s="74"/>
      <c r="J5323" s="74"/>
    </row>
    <row r="5324" spans="2:10" x14ac:dyDescent="0.2">
      <c r="B5324" s="1"/>
      <c r="E5324" s="1"/>
      <c r="F5324" s="164"/>
      <c r="G5324" s="11"/>
      <c r="H5324" s="74"/>
      <c r="I5324" s="74"/>
      <c r="J5324" s="74"/>
    </row>
    <row r="5325" spans="2:10" x14ac:dyDescent="0.2">
      <c r="B5325" s="1"/>
      <c r="E5325" s="1"/>
      <c r="F5325" s="164"/>
      <c r="G5325" s="11"/>
      <c r="H5325" s="74"/>
      <c r="I5325" s="74"/>
      <c r="J5325" s="74"/>
    </row>
    <row r="5326" spans="2:10" x14ac:dyDescent="0.2">
      <c r="B5326" s="1"/>
      <c r="E5326" s="1"/>
      <c r="F5326" s="164"/>
      <c r="G5326" s="11"/>
      <c r="H5326" s="74"/>
      <c r="I5326" s="74"/>
      <c r="J5326" s="74"/>
    </row>
    <row r="5327" spans="2:10" x14ac:dyDescent="0.2">
      <c r="B5327" s="1"/>
      <c r="E5327" s="1"/>
      <c r="F5327" s="164"/>
      <c r="G5327" s="11"/>
      <c r="H5327" s="74"/>
      <c r="I5327" s="74"/>
      <c r="J5327" s="74"/>
    </row>
    <row r="5328" spans="2:10" x14ac:dyDescent="0.2">
      <c r="B5328" s="1"/>
      <c r="E5328" s="1"/>
      <c r="F5328" s="164"/>
      <c r="G5328" s="11"/>
      <c r="H5328" s="74"/>
      <c r="I5328" s="74"/>
      <c r="J5328" s="74"/>
    </row>
    <row r="5329" spans="2:10" x14ac:dyDescent="0.2">
      <c r="B5329" s="1"/>
      <c r="E5329" s="1"/>
      <c r="F5329" s="164"/>
      <c r="G5329" s="11"/>
      <c r="H5329" s="74"/>
      <c r="I5329" s="74"/>
      <c r="J5329" s="74"/>
    </row>
    <row r="5330" spans="2:10" x14ac:dyDescent="0.2">
      <c r="B5330" s="1"/>
      <c r="E5330" s="1"/>
      <c r="F5330" s="164"/>
      <c r="G5330" s="11"/>
      <c r="H5330" s="74"/>
      <c r="I5330" s="74"/>
      <c r="J5330" s="74"/>
    </row>
    <row r="5331" spans="2:10" x14ac:dyDescent="0.2">
      <c r="B5331" s="1"/>
      <c r="E5331" s="1"/>
      <c r="F5331" s="164"/>
      <c r="G5331" s="11"/>
      <c r="H5331" s="74"/>
      <c r="I5331" s="74"/>
      <c r="J5331" s="74"/>
    </row>
    <row r="5332" spans="2:10" x14ac:dyDescent="0.2">
      <c r="B5332" s="1"/>
      <c r="E5332" s="1"/>
      <c r="F5332" s="164"/>
      <c r="G5332" s="11"/>
      <c r="H5332" s="74"/>
      <c r="I5332" s="74"/>
      <c r="J5332" s="74"/>
    </row>
    <row r="5333" spans="2:10" x14ac:dyDescent="0.2">
      <c r="B5333" s="1"/>
      <c r="E5333" s="1"/>
      <c r="F5333" s="164"/>
      <c r="G5333" s="11"/>
      <c r="H5333" s="74"/>
      <c r="I5333" s="74"/>
      <c r="J5333" s="74"/>
    </row>
    <row r="5334" spans="2:10" x14ac:dyDescent="0.2">
      <c r="B5334" s="1"/>
      <c r="E5334" s="1"/>
      <c r="F5334" s="164"/>
      <c r="G5334" s="11"/>
      <c r="H5334" s="74"/>
      <c r="I5334" s="74"/>
      <c r="J5334" s="74"/>
    </row>
    <row r="5335" spans="2:10" x14ac:dyDescent="0.2">
      <c r="B5335" s="1"/>
      <c r="E5335" s="1"/>
      <c r="F5335" s="164"/>
      <c r="G5335" s="11"/>
      <c r="H5335" s="74"/>
      <c r="I5335" s="74"/>
      <c r="J5335" s="74"/>
    </row>
    <row r="5336" spans="2:10" x14ac:dyDescent="0.2">
      <c r="B5336" s="1"/>
      <c r="E5336" s="1"/>
      <c r="F5336" s="164"/>
      <c r="G5336" s="11"/>
      <c r="H5336" s="74"/>
      <c r="I5336" s="74"/>
      <c r="J5336" s="74"/>
    </row>
    <row r="5337" spans="2:10" x14ac:dyDescent="0.2">
      <c r="B5337" s="1"/>
      <c r="E5337" s="1"/>
      <c r="F5337" s="164"/>
      <c r="G5337" s="11"/>
      <c r="H5337" s="74"/>
      <c r="I5337" s="74"/>
      <c r="J5337" s="74"/>
    </row>
    <row r="5338" spans="2:10" x14ac:dyDescent="0.2">
      <c r="B5338" s="1"/>
      <c r="E5338" s="1"/>
      <c r="F5338" s="164"/>
      <c r="G5338" s="11"/>
      <c r="H5338" s="74"/>
      <c r="I5338" s="74"/>
      <c r="J5338" s="74"/>
    </row>
    <row r="5339" spans="2:10" x14ac:dyDescent="0.2">
      <c r="B5339" s="1"/>
      <c r="E5339" s="1"/>
      <c r="F5339" s="164"/>
      <c r="G5339" s="11"/>
      <c r="H5339" s="74"/>
      <c r="I5339" s="74"/>
      <c r="J5339" s="74"/>
    </row>
    <row r="5340" spans="2:10" x14ac:dyDescent="0.2">
      <c r="B5340" s="1"/>
      <c r="E5340" s="1"/>
      <c r="F5340" s="164"/>
      <c r="G5340" s="11"/>
      <c r="H5340" s="74"/>
      <c r="I5340" s="74"/>
      <c r="J5340" s="74"/>
    </row>
    <row r="5341" spans="2:10" x14ac:dyDescent="0.2">
      <c r="B5341" s="1"/>
      <c r="E5341" s="1"/>
      <c r="F5341" s="164"/>
      <c r="G5341" s="11"/>
      <c r="H5341" s="74"/>
      <c r="I5341" s="74"/>
      <c r="J5341" s="74"/>
    </row>
    <row r="5342" spans="2:10" x14ac:dyDescent="0.2">
      <c r="B5342" s="1"/>
      <c r="E5342" s="1"/>
      <c r="F5342" s="164"/>
      <c r="G5342" s="11"/>
      <c r="H5342" s="74"/>
      <c r="I5342" s="74"/>
      <c r="J5342" s="74"/>
    </row>
    <row r="5343" spans="2:10" x14ac:dyDescent="0.2">
      <c r="B5343" s="1"/>
      <c r="E5343" s="1"/>
      <c r="F5343" s="164"/>
      <c r="G5343" s="11"/>
      <c r="H5343" s="74"/>
      <c r="I5343" s="74"/>
      <c r="J5343" s="74"/>
    </row>
    <row r="5344" spans="2:10" x14ac:dyDescent="0.2">
      <c r="B5344" s="1"/>
      <c r="E5344" s="1"/>
      <c r="F5344" s="164"/>
      <c r="G5344" s="11"/>
      <c r="H5344" s="74"/>
      <c r="I5344" s="74"/>
      <c r="J5344" s="74"/>
    </row>
    <row r="5345" spans="2:10" x14ac:dyDescent="0.2">
      <c r="B5345" s="1"/>
      <c r="E5345" s="1"/>
      <c r="F5345" s="164"/>
      <c r="G5345" s="11"/>
      <c r="H5345" s="74"/>
      <c r="I5345" s="74"/>
      <c r="J5345" s="74"/>
    </row>
    <row r="5346" spans="2:10" x14ac:dyDescent="0.2">
      <c r="B5346" s="1"/>
      <c r="E5346" s="1"/>
      <c r="F5346" s="164"/>
      <c r="G5346" s="11"/>
      <c r="H5346" s="74"/>
      <c r="I5346" s="74"/>
      <c r="J5346" s="74"/>
    </row>
    <row r="5347" spans="2:10" x14ac:dyDescent="0.2">
      <c r="B5347" s="1"/>
      <c r="E5347" s="1"/>
      <c r="F5347" s="164"/>
      <c r="G5347" s="11"/>
      <c r="H5347" s="74"/>
      <c r="I5347" s="74"/>
      <c r="J5347" s="74"/>
    </row>
    <row r="5348" spans="2:10" x14ac:dyDescent="0.2">
      <c r="B5348" s="1"/>
      <c r="E5348" s="1"/>
      <c r="F5348" s="164"/>
      <c r="G5348" s="11"/>
      <c r="H5348" s="74"/>
      <c r="I5348" s="74"/>
      <c r="J5348" s="74"/>
    </row>
    <row r="5349" spans="2:10" x14ac:dyDescent="0.2">
      <c r="B5349" s="1"/>
      <c r="E5349" s="1"/>
      <c r="F5349" s="164"/>
      <c r="G5349" s="11"/>
      <c r="H5349" s="74"/>
      <c r="I5349" s="74"/>
      <c r="J5349" s="74"/>
    </row>
    <row r="5350" spans="2:10" x14ac:dyDescent="0.2">
      <c r="B5350" s="1"/>
      <c r="E5350" s="1"/>
      <c r="F5350" s="164"/>
      <c r="G5350" s="11"/>
      <c r="H5350" s="74"/>
      <c r="I5350" s="74"/>
      <c r="J5350" s="74"/>
    </row>
    <row r="5351" spans="2:10" x14ac:dyDescent="0.2">
      <c r="B5351" s="1"/>
      <c r="E5351" s="1"/>
      <c r="F5351" s="164"/>
      <c r="G5351" s="11"/>
      <c r="H5351" s="74"/>
      <c r="I5351" s="74"/>
      <c r="J5351" s="74"/>
    </row>
    <row r="5352" spans="2:10" x14ac:dyDescent="0.2">
      <c r="B5352" s="1"/>
      <c r="E5352" s="1"/>
      <c r="F5352" s="164"/>
      <c r="G5352" s="11"/>
      <c r="H5352" s="74"/>
      <c r="I5352" s="74"/>
      <c r="J5352" s="74"/>
    </row>
    <row r="5353" spans="2:10" x14ac:dyDescent="0.2">
      <c r="B5353" s="1"/>
      <c r="E5353" s="1"/>
      <c r="F5353" s="164"/>
      <c r="G5353" s="11"/>
      <c r="H5353" s="74"/>
      <c r="I5353" s="74"/>
      <c r="J5353" s="74"/>
    </row>
    <row r="5354" spans="2:10" x14ac:dyDescent="0.2">
      <c r="B5354" s="1"/>
      <c r="E5354" s="1"/>
      <c r="F5354" s="164"/>
      <c r="G5354" s="11"/>
      <c r="H5354" s="74"/>
      <c r="I5354" s="74"/>
      <c r="J5354" s="74"/>
    </row>
    <row r="5355" spans="2:10" x14ac:dyDescent="0.2">
      <c r="B5355" s="1"/>
      <c r="E5355" s="1"/>
      <c r="F5355" s="164"/>
      <c r="G5355" s="11"/>
      <c r="H5355" s="74"/>
      <c r="I5355" s="74"/>
      <c r="J5355" s="74"/>
    </row>
    <row r="5356" spans="2:10" x14ac:dyDescent="0.2">
      <c r="B5356" s="1"/>
      <c r="E5356" s="1"/>
      <c r="F5356" s="164"/>
      <c r="G5356" s="11"/>
      <c r="H5356" s="74"/>
      <c r="I5356" s="74"/>
      <c r="J5356" s="74"/>
    </row>
    <row r="5357" spans="2:10" x14ac:dyDescent="0.2">
      <c r="B5357" s="1"/>
      <c r="E5357" s="1"/>
      <c r="F5357" s="164"/>
      <c r="G5357" s="11"/>
      <c r="H5357" s="74"/>
      <c r="I5357" s="74"/>
      <c r="J5357" s="74"/>
    </row>
    <row r="5358" spans="2:10" x14ac:dyDescent="0.2">
      <c r="B5358" s="1"/>
      <c r="E5358" s="1"/>
      <c r="F5358" s="164"/>
      <c r="G5358" s="11"/>
      <c r="H5358" s="74"/>
      <c r="I5358" s="74"/>
      <c r="J5358" s="74"/>
    </row>
    <row r="5359" spans="2:10" x14ac:dyDescent="0.2">
      <c r="B5359" s="1"/>
      <c r="E5359" s="1"/>
      <c r="F5359" s="164"/>
      <c r="G5359" s="11"/>
      <c r="H5359" s="74"/>
      <c r="I5359" s="74"/>
      <c r="J5359" s="74"/>
    </row>
    <row r="5360" spans="2:10" x14ac:dyDescent="0.2">
      <c r="B5360" s="1"/>
      <c r="E5360" s="1"/>
      <c r="F5360" s="164"/>
      <c r="G5360" s="11"/>
      <c r="H5360" s="74"/>
      <c r="I5360" s="74"/>
      <c r="J5360" s="74"/>
    </row>
    <row r="5361" spans="2:10" x14ac:dyDescent="0.2">
      <c r="B5361" s="1"/>
      <c r="E5361" s="1"/>
      <c r="F5361" s="164"/>
      <c r="G5361" s="11"/>
      <c r="H5361" s="74"/>
      <c r="I5361" s="74"/>
      <c r="J5361" s="74"/>
    </row>
    <row r="5362" spans="2:10" x14ac:dyDescent="0.2">
      <c r="B5362" s="1"/>
      <c r="E5362" s="1"/>
      <c r="F5362" s="164"/>
      <c r="G5362" s="11"/>
      <c r="H5362" s="74"/>
      <c r="I5362" s="74"/>
      <c r="J5362" s="74"/>
    </row>
    <row r="5363" spans="2:10" x14ac:dyDescent="0.2">
      <c r="B5363" s="1"/>
      <c r="E5363" s="1"/>
      <c r="F5363" s="164"/>
      <c r="G5363" s="11"/>
      <c r="H5363" s="74"/>
      <c r="I5363" s="74"/>
      <c r="J5363" s="74"/>
    </row>
    <row r="5364" spans="2:10" x14ac:dyDescent="0.2">
      <c r="B5364" s="1"/>
      <c r="E5364" s="1"/>
      <c r="F5364" s="164"/>
      <c r="G5364" s="11"/>
      <c r="H5364" s="74"/>
      <c r="I5364" s="74"/>
      <c r="J5364" s="74"/>
    </row>
    <row r="5365" spans="2:10" x14ac:dyDescent="0.2">
      <c r="B5365" s="1"/>
      <c r="E5365" s="1"/>
      <c r="F5365" s="164"/>
      <c r="G5365" s="11"/>
      <c r="H5365" s="74"/>
      <c r="I5365" s="74"/>
      <c r="J5365" s="74"/>
    </row>
    <row r="5366" spans="2:10" x14ac:dyDescent="0.2">
      <c r="B5366" s="1"/>
      <c r="E5366" s="1"/>
      <c r="F5366" s="164"/>
      <c r="G5366" s="11"/>
      <c r="H5366" s="74"/>
      <c r="I5366" s="74"/>
      <c r="J5366" s="74"/>
    </row>
    <row r="5367" spans="2:10" x14ac:dyDescent="0.2">
      <c r="B5367" s="1"/>
      <c r="E5367" s="1"/>
      <c r="F5367" s="164"/>
      <c r="G5367" s="11"/>
      <c r="H5367" s="74"/>
      <c r="I5367" s="74"/>
      <c r="J5367" s="74"/>
    </row>
    <row r="5368" spans="2:10" x14ac:dyDescent="0.2">
      <c r="B5368" s="1"/>
      <c r="E5368" s="1"/>
      <c r="F5368" s="164"/>
      <c r="G5368" s="11"/>
      <c r="H5368" s="74"/>
      <c r="I5368" s="74"/>
      <c r="J5368" s="74"/>
    </row>
    <row r="5369" spans="2:10" x14ac:dyDescent="0.2">
      <c r="B5369" s="1"/>
      <c r="E5369" s="1"/>
      <c r="F5369" s="164"/>
      <c r="G5369" s="11"/>
      <c r="H5369" s="74"/>
      <c r="I5369" s="74"/>
      <c r="J5369" s="74"/>
    </row>
    <row r="5370" spans="2:10" x14ac:dyDescent="0.2">
      <c r="B5370" s="1"/>
      <c r="E5370" s="1"/>
      <c r="F5370" s="164"/>
      <c r="G5370" s="11"/>
      <c r="H5370" s="74"/>
      <c r="I5370" s="74"/>
      <c r="J5370" s="74"/>
    </row>
    <row r="5371" spans="2:10" x14ac:dyDescent="0.2">
      <c r="B5371" s="1"/>
      <c r="E5371" s="1"/>
      <c r="F5371" s="164"/>
      <c r="G5371" s="11"/>
      <c r="H5371" s="74"/>
      <c r="I5371" s="74"/>
      <c r="J5371" s="74"/>
    </row>
    <row r="5372" spans="2:10" x14ac:dyDescent="0.2">
      <c r="B5372" s="1"/>
      <c r="E5372" s="1"/>
      <c r="F5372" s="164"/>
      <c r="G5372" s="11"/>
      <c r="H5372" s="74"/>
      <c r="I5372" s="74"/>
      <c r="J5372" s="74"/>
    </row>
    <row r="5373" spans="2:10" x14ac:dyDescent="0.2">
      <c r="B5373" s="1"/>
      <c r="E5373" s="1"/>
      <c r="F5373" s="164"/>
      <c r="G5373" s="11"/>
      <c r="H5373" s="74"/>
      <c r="I5373" s="74"/>
      <c r="J5373" s="74"/>
    </row>
    <row r="5374" spans="2:10" x14ac:dyDescent="0.2">
      <c r="B5374" s="1"/>
      <c r="E5374" s="1"/>
      <c r="F5374" s="164"/>
      <c r="G5374" s="11"/>
      <c r="H5374" s="74"/>
      <c r="I5374" s="74"/>
      <c r="J5374" s="74"/>
    </row>
    <row r="5375" spans="2:10" x14ac:dyDescent="0.2">
      <c r="B5375" s="1"/>
      <c r="E5375" s="1"/>
      <c r="F5375" s="164"/>
      <c r="G5375" s="11"/>
      <c r="H5375" s="74"/>
      <c r="I5375" s="74"/>
      <c r="J5375" s="74"/>
    </row>
    <row r="5376" spans="2:10" x14ac:dyDescent="0.2">
      <c r="B5376" s="1"/>
      <c r="E5376" s="1"/>
      <c r="F5376" s="164"/>
      <c r="G5376" s="11"/>
      <c r="H5376" s="74"/>
      <c r="I5376" s="74"/>
      <c r="J5376" s="74"/>
    </row>
    <row r="5377" spans="2:10" x14ac:dyDescent="0.2">
      <c r="B5377" s="1"/>
      <c r="E5377" s="1"/>
      <c r="F5377" s="164"/>
      <c r="G5377" s="11"/>
      <c r="H5377" s="74"/>
      <c r="I5377" s="74"/>
      <c r="J5377" s="74"/>
    </row>
    <row r="5378" spans="2:10" x14ac:dyDescent="0.2">
      <c r="B5378" s="1"/>
      <c r="E5378" s="1"/>
      <c r="F5378" s="164"/>
      <c r="G5378" s="11"/>
      <c r="H5378" s="74"/>
      <c r="I5378" s="74"/>
      <c r="J5378" s="74"/>
    </row>
    <row r="5379" spans="2:10" x14ac:dyDescent="0.2">
      <c r="B5379" s="1"/>
      <c r="E5379" s="1"/>
      <c r="F5379" s="164"/>
      <c r="G5379" s="11"/>
      <c r="H5379" s="74"/>
      <c r="I5379" s="74"/>
      <c r="J5379" s="74"/>
    </row>
    <row r="5380" spans="2:10" x14ac:dyDescent="0.2">
      <c r="B5380" s="1"/>
      <c r="E5380" s="1"/>
      <c r="F5380" s="164"/>
      <c r="G5380" s="11"/>
      <c r="H5380" s="74"/>
      <c r="I5380" s="74"/>
      <c r="J5380" s="74"/>
    </row>
    <row r="5381" spans="2:10" x14ac:dyDescent="0.2">
      <c r="B5381" s="1"/>
      <c r="E5381" s="1"/>
      <c r="F5381" s="164"/>
      <c r="G5381" s="11"/>
      <c r="H5381" s="74"/>
      <c r="I5381" s="74"/>
      <c r="J5381" s="74"/>
    </row>
    <row r="5382" spans="2:10" x14ac:dyDescent="0.2">
      <c r="B5382" s="1"/>
      <c r="E5382" s="1"/>
      <c r="F5382" s="164"/>
      <c r="G5382" s="11"/>
      <c r="H5382" s="74"/>
      <c r="I5382" s="74"/>
      <c r="J5382" s="74"/>
    </row>
    <row r="5383" spans="2:10" x14ac:dyDescent="0.2">
      <c r="B5383" s="1"/>
      <c r="E5383" s="1"/>
      <c r="F5383" s="164"/>
      <c r="G5383" s="11"/>
      <c r="H5383" s="74"/>
      <c r="I5383" s="74"/>
      <c r="J5383" s="74"/>
    </row>
    <row r="5384" spans="2:10" x14ac:dyDescent="0.2">
      <c r="B5384" s="1"/>
      <c r="E5384" s="1"/>
      <c r="F5384" s="164"/>
      <c r="G5384" s="11"/>
      <c r="H5384" s="74"/>
      <c r="I5384" s="74"/>
      <c r="J5384" s="74"/>
    </row>
    <row r="5385" spans="2:10" x14ac:dyDescent="0.2">
      <c r="B5385" s="1"/>
      <c r="E5385" s="1"/>
      <c r="F5385" s="164"/>
      <c r="G5385" s="11"/>
      <c r="H5385" s="74"/>
      <c r="I5385" s="74"/>
      <c r="J5385" s="74"/>
    </row>
    <row r="5386" spans="2:10" x14ac:dyDescent="0.2">
      <c r="B5386" s="1"/>
      <c r="E5386" s="1"/>
      <c r="F5386" s="164"/>
      <c r="G5386" s="11"/>
      <c r="H5386" s="74"/>
      <c r="I5386" s="74"/>
      <c r="J5386" s="74"/>
    </row>
    <row r="5387" spans="2:10" x14ac:dyDescent="0.2">
      <c r="B5387" s="1"/>
      <c r="E5387" s="1"/>
      <c r="F5387" s="164"/>
      <c r="G5387" s="11"/>
      <c r="H5387" s="74"/>
      <c r="I5387" s="74"/>
      <c r="J5387" s="74"/>
    </row>
    <row r="5388" spans="2:10" x14ac:dyDescent="0.2">
      <c r="B5388" s="1"/>
      <c r="E5388" s="1"/>
      <c r="F5388" s="164"/>
      <c r="G5388" s="11"/>
      <c r="H5388" s="74"/>
      <c r="I5388" s="74"/>
      <c r="J5388" s="74"/>
    </row>
    <row r="5389" spans="2:10" x14ac:dyDescent="0.2">
      <c r="B5389" s="1"/>
      <c r="E5389" s="1"/>
      <c r="F5389" s="164"/>
      <c r="G5389" s="11"/>
      <c r="H5389" s="74"/>
      <c r="I5389" s="74"/>
      <c r="J5389" s="74"/>
    </row>
    <row r="5390" spans="2:10" x14ac:dyDescent="0.2">
      <c r="B5390" s="1"/>
      <c r="E5390" s="1"/>
      <c r="F5390" s="164"/>
      <c r="G5390" s="11"/>
      <c r="H5390" s="74"/>
      <c r="I5390" s="74"/>
      <c r="J5390" s="74"/>
    </row>
    <row r="5391" spans="2:10" x14ac:dyDescent="0.2">
      <c r="B5391" s="1"/>
      <c r="E5391" s="1"/>
      <c r="F5391" s="164"/>
      <c r="G5391" s="11"/>
      <c r="H5391" s="74"/>
      <c r="I5391" s="74"/>
      <c r="J5391" s="74"/>
    </row>
    <row r="5392" spans="2:10" x14ac:dyDescent="0.2">
      <c r="B5392" s="1"/>
      <c r="E5392" s="1"/>
      <c r="F5392" s="164"/>
      <c r="G5392" s="11"/>
      <c r="H5392" s="74"/>
      <c r="I5392" s="74"/>
      <c r="J5392" s="74"/>
    </row>
    <row r="5393" spans="2:10" x14ac:dyDescent="0.2">
      <c r="B5393" s="1"/>
      <c r="E5393" s="1"/>
      <c r="F5393" s="164"/>
      <c r="G5393" s="11"/>
      <c r="H5393" s="74"/>
      <c r="I5393" s="74"/>
      <c r="J5393" s="74"/>
    </row>
    <row r="5394" spans="2:10" x14ac:dyDescent="0.2">
      <c r="B5394" s="1"/>
      <c r="E5394" s="1"/>
      <c r="F5394" s="164"/>
      <c r="G5394" s="11"/>
      <c r="H5394" s="74"/>
      <c r="I5394" s="74"/>
      <c r="J5394" s="74"/>
    </row>
    <row r="5395" spans="2:10" x14ac:dyDescent="0.2">
      <c r="B5395" s="1"/>
      <c r="E5395" s="1"/>
      <c r="F5395" s="164"/>
      <c r="G5395" s="11"/>
      <c r="H5395" s="74"/>
      <c r="I5395" s="74"/>
      <c r="J5395" s="74"/>
    </row>
    <row r="5396" spans="2:10" x14ac:dyDescent="0.2">
      <c r="B5396" s="1"/>
      <c r="E5396" s="1"/>
      <c r="F5396" s="164"/>
      <c r="G5396" s="11"/>
      <c r="H5396" s="74"/>
      <c r="I5396" s="74"/>
      <c r="J5396" s="74"/>
    </row>
    <row r="5397" spans="2:10" x14ac:dyDescent="0.2">
      <c r="B5397" s="1"/>
      <c r="E5397" s="1"/>
      <c r="F5397" s="164"/>
      <c r="G5397" s="11"/>
      <c r="H5397" s="74"/>
      <c r="I5397" s="74"/>
      <c r="J5397" s="74"/>
    </row>
    <row r="5398" spans="2:10" x14ac:dyDescent="0.2">
      <c r="B5398" s="1"/>
      <c r="E5398" s="1"/>
      <c r="F5398" s="164"/>
      <c r="G5398" s="11"/>
      <c r="H5398" s="74"/>
      <c r="I5398" s="74"/>
      <c r="J5398" s="74"/>
    </row>
    <row r="5399" spans="2:10" x14ac:dyDescent="0.2">
      <c r="B5399" s="1"/>
      <c r="E5399" s="1"/>
      <c r="F5399" s="164"/>
      <c r="G5399" s="11"/>
      <c r="H5399" s="74"/>
      <c r="I5399" s="74"/>
      <c r="J5399" s="74"/>
    </row>
    <row r="5400" spans="2:10" x14ac:dyDescent="0.2">
      <c r="B5400" s="1"/>
      <c r="E5400" s="1"/>
      <c r="F5400" s="164"/>
      <c r="G5400" s="11"/>
      <c r="H5400" s="74"/>
      <c r="I5400" s="74"/>
      <c r="J5400" s="74"/>
    </row>
    <row r="5401" spans="2:10" x14ac:dyDescent="0.2">
      <c r="B5401" s="1"/>
      <c r="E5401" s="1"/>
      <c r="F5401" s="164"/>
      <c r="G5401" s="11"/>
      <c r="H5401" s="74"/>
      <c r="I5401" s="74"/>
      <c r="J5401" s="74"/>
    </row>
    <row r="5402" spans="2:10" x14ac:dyDescent="0.2">
      <c r="B5402" s="1"/>
      <c r="E5402" s="1"/>
      <c r="F5402" s="164"/>
      <c r="G5402" s="11"/>
      <c r="H5402" s="74"/>
      <c r="I5402" s="74"/>
      <c r="J5402" s="74"/>
    </row>
    <row r="5403" spans="2:10" x14ac:dyDescent="0.2">
      <c r="B5403" s="1"/>
      <c r="E5403" s="1"/>
      <c r="F5403" s="164"/>
      <c r="G5403" s="11"/>
      <c r="H5403" s="74"/>
      <c r="I5403" s="74"/>
      <c r="J5403" s="74"/>
    </row>
    <row r="5404" spans="2:10" x14ac:dyDescent="0.2">
      <c r="B5404" s="1"/>
      <c r="E5404" s="1"/>
      <c r="F5404" s="164"/>
      <c r="G5404" s="11"/>
      <c r="H5404" s="74"/>
      <c r="I5404" s="74"/>
      <c r="J5404" s="74"/>
    </row>
    <row r="5405" spans="2:10" x14ac:dyDescent="0.2">
      <c r="B5405" s="1"/>
      <c r="E5405" s="1"/>
      <c r="F5405" s="164"/>
      <c r="G5405" s="11"/>
      <c r="H5405" s="74"/>
      <c r="I5405" s="74"/>
      <c r="J5405" s="74"/>
    </row>
    <row r="5406" spans="2:10" x14ac:dyDescent="0.2">
      <c r="B5406" s="1"/>
      <c r="E5406" s="1"/>
      <c r="F5406" s="164"/>
      <c r="G5406" s="11"/>
      <c r="H5406" s="74"/>
      <c r="I5406" s="74"/>
      <c r="J5406" s="74"/>
    </row>
    <row r="5407" spans="2:10" x14ac:dyDescent="0.2">
      <c r="B5407" s="1"/>
      <c r="E5407" s="1"/>
      <c r="F5407" s="164"/>
      <c r="G5407" s="11"/>
      <c r="H5407" s="74"/>
      <c r="I5407" s="74"/>
      <c r="J5407" s="74"/>
    </row>
    <row r="5408" spans="2:10" x14ac:dyDescent="0.2">
      <c r="B5408" s="1"/>
      <c r="E5408" s="1"/>
      <c r="F5408" s="164"/>
      <c r="G5408" s="11"/>
      <c r="H5408" s="74"/>
      <c r="I5408" s="74"/>
      <c r="J5408" s="74"/>
    </row>
    <row r="5409" spans="2:10" x14ac:dyDescent="0.2">
      <c r="B5409" s="1"/>
      <c r="E5409" s="1"/>
      <c r="F5409" s="164"/>
      <c r="G5409" s="11"/>
      <c r="H5409" s="74"/>
      <c r="I5409" s="74"/>
      <c r="J5409" s="74"/>
    </row>
    <row r="5410" spans="2:10" x14ac:dyDescent="0.2">
      <c r="B5410" s="1"/>
      <c r="E5410" s="1"/>
      <c r="F5410" s="164"/>
      <c r="G5410" s="11"/>
      <c r="H5410" s="74"/>
      <c r="I5410" s="74"/>
      <c r="J5410" s="74"/>
    </row>
    <row r="5411" spans="2:10" x14ac:dyDescent="0.2">
      <c r="B5411" s="1"/>
      <c r="E5411" s="1"/>
      <c r="F5411" s="164"/>
      <c r="G5411" s="11"/>
      <c r="H5411" s="74"/>
      <c r="I5411" s="74"/>
      <c r="J5411" s="74"/>
    </row>
    <row r="5412" spans="2:10" x14ac:dyDescent="0.2">
      <c r="B5412" s="1"/>
      <c r="E5412" s="1"/>
      <c r="F5412" s="164"/>
      <c r="G5412" s="11"/>
      <c r="H5412" s="74"/>
      <c r="I5412" s="74"/>
      <c r="J5412" s="74"/>
    </row>
    <row r="5413" spans="2:10" x14ac:dyDescent="0.2">
      <c r="B5413" s="1"/>
      <c r="E5413" s="1"/>
      <c r="F5413" s="164"/>
      <c r="G5413" s="11"/>
      <c r="H5413" s="74"/>
      <c r="I5413" s="74"/>
      <c r="J5413" s="74"/>
    </row>
    <row r="5414" spans="2:10" x14ac:dyDescent="0.2">
      <c r="B5414" s="1"/>
      <c r="E5414" s="1"/>
      <c r="F5414" s="164"/>
      <c r="G5414" s="11"/>
      <c r="H5414" s="74"/>
      <c r="I5414" s="74"/>
      <c r="J5414" s="74"/>
    </row>
    <row r="5415" spans="2:10" x14ac:dyDescent="0.2">
      <c r="B5415" s="1"/>
      <c r="E5415" s="1"/>
      <c r="F5415" s="164"/>
      <c r="G5415" s="11"/>
      <c r="H5415" s="74"/>
      <c r="I5415" s="74"/>
      <c r="J5415" s="74"/>
    </row>
    <row r="5416" spans="2:10" x14ac:dyDescent="0.2">
      <c r="B5416" s="1"/>
      <c r="E5416" s="1"/>
      <c r="F5416" s="164"/>
      <c r="G5416" s="11"/>
      <c r="H5416" s="74"/>
      <c r="I5416" s="74"/>
      <c r="J5416" s="74"/>
    </row>
    <row r="5417" spans="2:10" x14ac:dyDescent="0.2">
      <c r="B5417" s="1"/>
      <c r="E5417" s="1"/>
      <c r="F5417" s="164"/>
      <c r="G5417" s="11"/>
      <c r="H5417" s="74"/>
      <c r="I5417" s="74"/>
      <c r="J5417" s="74"/>
    </row>
    <row r="5418" spans="2:10" x14ac:dyDescent="0.2">
      <c r="B5418" s="1"/>
      <c r="E5418" s="1"/>
      <c r="F5418" s="164"/>
      <c r="G5418" s="11"/>
      <c r="H5418" s="74"/>
      <c r="I5418" s="74"/>
      <c r="J5418" s="74"/>
    </row>
    <row r="5419" spans="2:10" x14ac:dyDescent="0.2">
      <c r="B5419" s="1"/>
      <c r="E5419" s="1"/>
      <c r="F5419" s="164"/>
      <c r="G5419" s="11"/>
      <c r="H5419" s="74"/>
      <c r="I5419" s="74"/>
      <c r="J5419" s="74"/>
    </row>
    <row r="5420" spans="2:10" x14ac:dyDescent="0.2">
      <c r="B5420" s="1"/>
      <c r="E5420" s="1"/>
      <c r="F5420" s="164"/>
      <c r="G5420" s="11"/>
      <c r="H5420" s="74"/>
      <c r="I5420" s="74"/>
      <c r="J5420" s="74"/>
    </row>
    <row r="5421" spans="2:10" x14ac:dyDescent="0.2">
      <c r="B5421" s="1"/>
      <c r="E5421" s="1"/>
      <c r="F5421" s="164"/>
      <c r="G5421" s="11"/>
      <c r="H5421" s="74"/>
      <c r="I5421" s="74"/>
      <c r="J5421" s="74"/>
    </row>
    <row r="5422" spans="2:10" x14ac:dyDescent="0.2">
      <c r="B5422" s="1"/>
      <c r="E5422" s="1"/>
      <c r="F5422" s="164"/>
      <c r="G5422" s="11"/>
      <c r="H5422" s="74"/>
      <c r="I5422" s="74"/>
      <c r="J5422" s="74"/>
    </row>
    <row r="5423" spans="2:10" x14ac:dyDescent="0.2">
      <c r="B5423" s="1"/>
      <c r="E5423" s="1"/>
      <c r="F5423" s="164"/>
      <c r="G5423" s="11"/>
      <c r="H5423" s="74"/>
      <c r="I5423" s="74"/>
      <c r="J5423" s="74"/>
    </row>
    <row r="5424" spans="2:10" x14ac:dyDescent="0.2">
      <c r="B5424" s="1"/>
      <c r="E5424" s="1"/>
      <c r="F5424" s="164"/>
      <c r="G5424" s="11"/>
      <c r="H5424" s="74"/>
      <c r="I5424" s="74"/>
      <c r="J5424" s="74"/>
    </row>
    <row r="5425" spans="2:10" x14ac:dyDescent="0.2">
      <c r="B5425" s="1"/>
      <c r="E5425" s="1"/>
      <c r="F5425" s="164"/>
      <c r="G5425" s="11"/>
      <c r="H5425" s="74"/>
      <c r="I5425" s="74"/>
      <c r="J5425" s="74"/>
    </row>
    <row r="5426" spans="2:10" x14ac:dyDescent="0.2">
      <c r="B5426" s="1"/>
      <c r="E5426" s="1"/>
      <c r="F5426" s="164"/>
      <c r="G5426" s="11"/>
      <c r="H5426" s="74"/>
      <c r="I5426" s="74"/>
      <c r="J5426" s="74"/>
    </row>
    <row r="5427" spans="2:10" x14ac:dyDescent="0.2">
      <c r="B5427" s="1"/>
      <c r="E5427" s="1"/>
      <c r="F5427" s="164"/>
      <c r="G5427" s="11"/>
      <c r="H5427" s="74"/>
      <c r="I5427" s="74"/>
      <c r="J5427" s="74"/>
    </row>
    <row r="5428" spans="2:10" x14ac:dyDescent="0.2">
      <c r="B5428" s="1"/>
      <c r="E5428" s="1"/>
      <c r="F5428" s="164"/>
      <c r="G5428" s="11"/>
      <c r="H5428" s="74"/>
      <c r="I5428" s="74"/>
      <c r="J5428" s="74"/>
    </row>
    <row r="5429" spans="2:10" x14ac:dyDescent="0.2">
      <c r="B5429" s="1"/>
      <c r="E5429" s="1"/>
      <c r="F5429" s="164"/>
      <c r="G5429" s="11"/>
      <c r="H5429" s="74"/>
      <c r="I5429" s="74"/>
      <c r="J5429" s="74"/>
    </row>
    <row r="5430" spans="2:10" x14ac:dyDescent="0.2">
      <c r="B5430" s="1"/>
      <c r="E5430" s="1"/>
      <c r="F5430" s="164"/>
      <c r="G5430" s="11"/>
      <c r="H5430" s="74"/>
      <c r="I5430" s="74"/>
      <c r="J5430" s="74"/>
    </row>
    <row r="5431" spans="2:10" x14ac:dyDescent="0.2">
      <c r="B5431" s="1"/>
      <c r="E5431" s="1"/>
      <c r="F5431" s="164"/>
      <c r="G5431" s="11"/>
      <c r="H5431" s="74"/>
      <c r="I5431" s="74"/>
      <c r="J5431" s="74"/>
    </row>
    <row r="5432" spans="2:10" x14ac:dyDescent="0.2">
      <c r="B5432" s="1"/>
      <c r="E5432" s="1"/>
      <c r="F5432" s="164"/>
      <c r="G5432" s="11"/>
      <c r="H5432" s="74"/>
      <c r="I5432" s="74"/>
      <c r="J5432" s="74"/>
    </row>
    <row r="5433" spans="2:10" x14ac:dyDescent="0.2">
      <c r="B5433" s="1"/>
      <c r="E5433" s="1"/>
      <c r="F5433" s="164"/>
      <c r="G5433" s="11"/>
      <c r="H5433" s="74"/>
      <c r="I5433" s="74"/>
      <c r="J5433" s="74"/>
    </row>
    <row r="5434" spans="2:10" x14ac:dyDescent="0.2">
      <c r="B5434" s="1"/>
      <c r="E5434" s="1"/>
      <c r="F5434" s="164"/>
      <c r="G5434" s="11"/>
      <c r="H5434" s="74"/>
      <c r="I5434" s="74"/>
      <c r="J5434" s="74"/>
    </row>
    <row r="5435" spans="2:10" x14ac:dyDescent="0.2">
      <c r="B5435" s="1"/>
      <c r="E5435" s="1"/>
      <c r="F5435" s="164"/>
      <c r="G5435" s="11"/>
      <c r="H5435" s="74"/>
      <c r="I5435" s="74"/>
      <c r="J5435" s="74"/>
    </row>
    <row r="5436" spans="2:10" x14ac:dyDescent="0.2">
      <c r="B5436" s="1"/>
      <c r="E5436" s="1"/>
      <c r="F5436" s="164"/>
      <c r="G5436" s="11"/>
      <c r="H5436" s="74"/>
      <c r="I5436" s="74"/>
      <c r="J5436" s="74"/>
    </row>
    <row r="5437" spans="2:10" x14ac:dyDescent="0.2">
      <c r="B5437" s="1"/>
      <c r="E5437" s="1"/>
      <c r="F5437" s="164"/>
      <c r="G5437" s="11"/>
      <c r="H5437" s="74"/>
      <c r="I5437" s="74"/>
      <c r="J5437" s="74"/>
    </row>
    <row r="5438" spans="2:10" x14ac:dyDescent="0.2">
      <c r="B5438" s="1"/>
      <c r="E5438" s="1"/>
      <c r="F5438" s="164"/>
      <c r="G5438" s="11"/>
      <c r="H5438" s="74"/>
      <c r="I5438" s="74"/>
      <c r="J5438" s="74"/>
    </row>
    <row r="5439" spans="2:10" x14ac:dyDescent="0.2">
      <c r="B5439" s="1"/>
      <c r="E5439" s="1"/>
      <c r="F5439" s="164"/>
      <c r="G5439" s="11"/>
      <c r="H5439" s="74"/>
      <c r="I5439" s="74"/>
      <c r="J5439" s="74"/>
    </row>
    <row r="5440" spans="2:10" x14ac:dyDescent="0.2">
      <c r="B5440" s="1"/>
      <c r="E5440" s="1"/>
      <c r="F5440" s="164"/>
      <c r="G5440" s="11"/>
      <c r="H5440" s="74"/>
      <c r="I5440" s="74"/>
      <c r="J5440" s="74"/>
    </row>
    <row r="5441" spans="2:10" x14ac:dyDescent="0.2">
      <c r="B5441" s="1"/>
      <c r="E5441" s="1"/>
      <c r="F5441" s="164"/>
      <c r="G5441" s="11"/>
      <c r="H5441" s="74"/>
      <c r="I5441" s="74"/>
      <c r="J5441" s="74"/>
    </row>
    <row r="5442" spans="2:10" x14ac:dyDescent="0.2">
      <c r="B5442" s="1"/>
      <c r="E5442" s="1"/>
      <c r="F5442" s="164"/>
      <c r="G5442" s="11"/>
      <c r="H5442" s="74"/>
      <c r="I5442" s="74"/>
      <c r="J5442" s="74"/>
    </row>
    <row r="5443" spans="2:10" x14ac:dyDescent="0.2">
      <c r="B5443" s="1"/>
      <c r="E5443" s="1"/>
      <c r="F5443" s="164"/>
      <c r="G5443" s="11"/>
      <c r="H5443" s="74"/>
      <c r="I5443" s="74"/>
      <c r="J5443" s="74"/>
    </row>
    <row r="5444" spans="2:10" x14ac:dyDescent="0.2">
      <c r="B5444" s="1"/>
      <c r="E5444" s="1"/>
      <c r="F5444" s="164"/>
      <c r="G5444" s="11"/>
      <c r="H5444" s="74"/>
      <c r="I5444" s="74"/>
      <c r="J5444" s="74"/>
    </row>
    <row r="5445" spans="2:10" x14ac:dyDescent="0.2">
      <c r="B5445" s="1"/>
      <c r="E5445" s="1"/>
      <c r="F5445" s="164"/>
      <c r="G5445" s="11"/>
      <c r="H5445" s="74"/>
      <c r="I5445" s="74"/>
      <c r="J5445" s="74"/>
    </row>
    <row r="5446" spans="2:10" x14ac:dyDescent="0.2">
      <c r="B5446" s="1"/>
      <c r="E5446" s="1"/>
      <c r="F5446" s="164"/>
      <c r="G5446" s="11"/>
      <c r="H5446" s="74"/>
      <c r="I5446" s="74"/>
      <c r="J5446" s="74"/>
    </row>
    <row r="5447" spans="2:10" x14ac:dyDescent="0.2">
      <c r="B5447" s="1"/>
      <c r="E5447" s="1"/>
      <c r="F5447" s="164"/>
      <c r="G5447" s="11"/>
      <c r="H5447" s="74"/>
      <c r="I5447" s="74"/>
      <c r="J5447" s="74"/>
    </row>
    <row r="5448" spans="2:10" x14ac:dyDescent="0.2">
      <c r="B5448" s="1"/>
      <c r="E5448" s="1"/>
      <c r="F5448" s="164"/>
      <c r="G5448" s="11"/>
      <c r="H5448" s="74"/>
      <c r="I5448" s="74"/>
      <c r="J5448" s="74"/>
    </row>
    <row r="5449" spans="2:10" x14ac:dyDescent="0.2">
      <c r="B5449" s="1"/>
      <c r="E5449" s="1"/>
      <c r="F5449" s="164"/>
      <c r="G5449" s="11"/>
      <c r="H5449" s="74"/>
      <c r="I5449" s="74"/>
      <c r="J5449" s="74"/>
    </row>
    <row r="5450" spans="2:10" x14ac:dyDescent="0.2">
      <c r="B5450" s="1"/>
      <c r="E5450" s="1"/>
      <c r="F5450" s="164"/>
      <c r="G5450" s="11"/>
      <c r="H5450" s="74"/>
      <c r="I5450" s="74"/>
      <c r="J5450" s="74"/>
    </row>
    <row r="5451" spans="2:10" x14ac:dyDescent="0.2">
      <c r="B5451" s="1"/>
      <c r="E5451" s="1"/>
      <c r="F5451" s="164"/>
      <c r="G5451" s="11"/>
      <c r="H5451" s="74"/>
      <c r="I5451" s="74"/>
      <c r="J5451" s="74"/>
    </row>
    <row r="5452" spans="2:10" x14ac:dyDescent="0.2">
      <c r="B5452" s="1"/>
      <c r="E5452" s="1"/>
      <c r="F5452" s="164"/>
      <c r="G5452" s="11"/>
      <c r="H5452" s="74"/>
      <c r="I5452" s="74"/>
      <c r="J5452" s="74"/>
    </row>
    <row r="5453" spans="2:10" x14ac:dyDescent="0.2">
      <c r="B5453" s="1"/>
      <c r="E5453" s="1"/>
      <c r="F5453" s="164"/>
      <c r="G5453" s="11"/>
      <c r="H5453" s="74"/>
      <c r="I5453" s="74"/>
      <c r="J5453" s="74"/>
    </row>
    <row r="5454" spans="2:10" x14ac:dyDescent="0.2">
      <c r="B5454" s="1"/>
      <c r="E5454" s="1"/>
      <c r="F5454" s="164"/>
      <c r="G5454" s="11"/>
      <c r="H5454" s="74"/>
      <c r="I5454" s="74"/>
      <c r="J5454" s="74"/>
    </row>
    <row r="5455" spans="2:10" x14ac:dyDescent="0.2">
      <c r="B5455" s="1"/>
      <c r="E5455" s="1"/>
      <c r="F5455" s="164"/>
      <c r="G5455" s="11"/>
      <c r="H5455" s="74"/>
      <c r="I5455" s="74"/>
      <c r="J5455" s="74"/>
    </row>
    <row r="5456" spans="2:10" x14ac:dyDescent="0.2">
      <c r="B5456" s="1"/>
      <c r="E5456" s="1"/>
      <c r="F5456" s="164"/>
      <c r="G5456" s="11"/>
      <c r="H5456" s="74"/>
      <c r="I5456" s="74"/>
      <c r="J5456" s="74"/>
    </row>
    <row r="5457" spans="2:10" x14ac:dyDescent="0.2">
      <c r="B5457" s="1"/>
      <c r="E5457" s="1"/>
      <c r="F5457" s="164"/>
      <c r="G5457" s="11"/>
      <c r="H5457" s="74"/>
      <c r="I5457" s="74"/>
      <c r="J5457" s="74"/>
    </row>
    <row r="5458" spans="2:10" x14ac:dyDescent="0.2">
      <c r="B5458" s="1"/>
      <c r="E5458" s="1"/>
      <c r="F5458" s="164"/>
      <c r="G5458" s="11"/>
      <c r="H5458" s="74"/>
      <c r="I5458" s="74"/>
      <c r="J5458" s="74"/>
    </row>
    <row r="5459" spans="2:10" x14ac:dyDescent="0.2">
      <c r="B5459" s="1"/>
      <c r="E5459" s="1"/>
      <c r="F5459" s="164"/>
      <c r="G5459" s="11"/>
      <c r="H5459" s="74"/>
      <c r="I5459" s="74"/>
      <c r="J5459" s="74"/>
    </row>
    <row r="5460" spans="2:10" x14ac:dyDescent="0.2">
      <c r="B5460" s="1"/>
      <c r="E5460" s="1"/>
      <c r="F5460" s="164"/>
      <c r="G5460" s="11"/>
      <c r="H5460" s="74"/>
      <c r="I5460" s="74"/>
      <c r="J5460" s="74"/>
    </row>
    <row r="5461" spans="2:10" x14ac:dyDescent="0.2">
      <c r="B5461" s="1"/>
      <c r="E5461" s="1"/>
      <c r="F5461" s="164"/>
      <c r="G5461" s="11"/>
      <c r="H5461" s="74"/>
      <c r="I5461" s="74"/>
      <c r="J5461" s="74"/>
    </row>
    <row r="5462" spans="2:10" x14ac:dyDescent="0.2">
      <c r="B5462" s="1"/>
      <c r="E5462" s="1"/>
      <c r="F5462" s="164"/>
      <c r="G5462" s="11"/>
      <c r="H5462" s="74"/>
      <c r="I5462" s="74"/>
      <c r="J5462" s="74"/>
    </row>
    <row r="5463" spans="2:10" x14ac:dyDescent="0.2">
      <c r="B5463" s="1"/>
      <c r="E5463" s="1"/>
      <c r="F5463" s="164"/>
      <c r="G5463" s="11"/>
      <c r="H5463" s="74"/>
      <c r="I5463" s="74"/>
      <c r="J5463" s="74"/>
    </row>
    <row r="5464" spans="2:10" x14ac:dyDescent="0.2">
      <c r="B5464" s="1"/>
      <c r="E5464" s="1"/>
      <c r="F5464" s="164"/>
      <c r="G5464" s="11"/>
      <c r="H5464" s="74"/>
      <c r="I5464" s="74"/>
      <c r="J5464" s="74"/>
    </row>
    <row r="5465" spans="2:10" x14ac:dyDescent="0.2">
      <c r="B5465" s="1"/>
      <c r="E5465" s="1"/>
      <c r="F5465" s="164"/>
      <c r="G5465" s="11"/>
      <c r="H5465" s="74"/>
      <c r="I5465" s="74"/>
      <c r="J5465" s="74"/>
    </row>
    <row r="5466" spans="2:10" x14ac:dyDescent="0.2">
      <c r="B5466" s="1"/>
      <c r="E5466" s="1"/>
      <c r="F5466" s="164"/>
      <c r="G5466" s="11"/>
      <c r="H5466" s="74"/>
      <c r="I5466" s="74"/>
      <c r="J5466" s="74"/>
    </row>
    <row r="5467" spans="2:10" x14ac:dyDescent="0.2">
      <c r="B5467" s="1"/>
      <c r="E5467" s="1"/>
      <c r="F5467" s="164"/>
      <c r="G5467" s="11"/>
      <c r="H5467" s="74"/>
      <c r="I5467" s="74"/>
      <c r="J5467" s="74"/>
    </row>
    <row r="5468" spans="2:10" x14ac:dyDescent="0.2">
      <c r="B5468" s="1"/>
      <c r="E5468" s="1"/>
      <c r="F5468" s="164"/>
      <c r="G5468" s="11"/>
      <c r="H5468" s="74"/>
      <c r="I5468" s="74"/>
      <c r="J5468" s="74"/>
    </row>
    <row r="5469" spans="2:10" x14ac:dyDescent="0.2">
      <c r="B5469" s="1"/>
      <c r="E5469" s="1"/>
      <c r="F5469" s="164"/>
      <c r="G5469" s="11"/>
      <c r="H5469" s="74"/>
      <c r="I5469" s="74"/>
      <c r="J5469" s="74"/>
    </row>
    <row r="5470" spans="2:10" x14ac:dyDescent="0.2">
      <c r="B5470" s="1"/>
      <c r="E5470" s="1"/>
      <c r="F5470" s="164"/>
      <c r="G5470" s="11"/>
      <c r="H5470" s="74"/>
      <c r="I5470" s="74"/>
      <c r="J5470" s="74"/>
    </row>
    <row r="5471" spans="2:10" x14ac:dyDescent="0.2">
      <c r="B5471" s="1"/>
      <c r="E5471" s="1"/>
      <c r="F5471" s="164"/>
      <c r="G5471" s="11"/>
      <c r="H5471" s="74"/>
      <c r="I5471" s="74"/>
      <c r="J5471" s="74"/>
    </row>
    <row r="5472" spans="2:10" x14ac:dyDescent="0.2">
      <c r="B5472" s="1"/>
      <c r="E5472" s="1"/>
      <c r="F5472" s="164"/>
      <c r="G5472" s="11"/>
      <c r="H5472" s="74"/>
      <c r="I5472" s="74"/>
      <c r="J5472" s="74"/>
    </row>
    <row r="5473" spans="2:10" x14ac:dyDescent="0.2">
      <c r="B5473" s="1"/>
      <c r="E5473" s="1"/>
      <c r="F5473" s="164"/>
      <c r="G5473" s="11"/>
      <c r="H5473" s="74"/>
      <c r="I5473" s="74"/>
      <c r="J5473" s="74"/>
    </row>
    <row r="5474" spans="2:10" x14ac:dyDescent="0.2">
      <c r="B5474" s="1"/>
      <c r="E5474" s="1"/>
      <c r="F5474" s="164"/>
      <c r="G5474" s="11"/>
      <c r="H5474" s="74"/>
      <c r="I5474" s="74"/>
      <c r="J5474" s="74"/>
    </row>
    <row r="5475" spans="2:10" x14ac:dyDescent="0.2">
      <c r="B5475" s="1"/>
      <c r="E5475" s="1"/>
      <c r="F5475" s="164"/>
      <c r="G5475" s="11"/>
      <c r="H5475" s="74"/>
      <c r="I5475" s="74"/>
      <c r="J5475" s="74"/>
    </row>
    <row r="5476" spans="2:10" x14ac:dyDescent="0.2">
      <c r="B5476" s="1"/>
      <c r="E5476" s="1"/>
      <c r="F5476" s="164"/>
      <c r="G5476" s="11"/>
      <c r="H5476" s="74"/>
      <c r="I5476" s="74"/>
      <c r="J5476" s="74"/>
    </row>
    <row r="5477" spans="2:10" x14ac:dyDescent="0.2">
      <c r="B5477" s="1"/>
      <c r="E5477" s="1"/>
      <c r="F5477" s="164"/>
      <c r="G5477" s="11"/>
      <c r="H5477" s="74"/>
      <c r="I5477" s="74"/>
      <c r="J5477" s="74"/>
    </row>
    <row r="5478" spans="2:10" x14ac:dyDescent="0.2">
      <c r="B5478" s="1"/>
      <c r="E5478" s="1"/>
      <c r="F5478" s="164"/>
      <c r="G5478" s="11"/>
      <c r="H5478" s="74"/>
      <c r="I5478" s="74"/>
      <c r="J5478" s="74"/>
    </row>
    <row r="5479" spans="2:10" x14ac:dyDescent="0.2">
      <c r="B5479" s="1"/>
      <c r="E5479" s="1"/>
      <c r="F5479" s="164"/>
      <c r="G5479" s="11"/>
      <c r="H5479" s="74"/>
      <c r="I5479" s="74"/>
      <c r="J5479" s="74"/>
    </row>
    <row r="5480" spans="2:10" x14ac:dyDescent="0.2">
      <c r="B5480" s="1"/>
      <c r="E5480" s="1"/>
      <c r="F5480" s="164"/>
      <c r="G5480" s="11"/>
      <c r="H5480" s="74"/>
      <c r="I5480" s="74"/>
      <c r="J5480" s="74"/>
    </row>
    <row r="5481" spans="2:10" x14ac:dyDescent="0.2">
      <c r="B5481" s="1"/>
      <c r="E5481" s="1"/>
      <c r="F5481" s="164"/>
      <c r="G5481" s="11"/>
      <c r="H5481" s="74"/>
      <c r="I5481" s="74"/>
      <c r="J5481" s="74"/>
    </row>
    <row r="5482" spans="2:10" x14ac:dyDescent="0.2">
      <c r="B5482" s="1"/>
      <c r="E5482" s="1"/>
      <c r="F5482" s="164"/>
      <c r="G5482" s="11"/>
      <c r="H5482" s="74"/>
      <c r="I5482" s="74"/>
      <c r="J5482" s="74"/>
    </row>
    <row r="5483" spans="2:10" x14ac:dyDescent="0.2">
      <c r="B5483" s="1"/>
      <c r="E5483" s="1"/>
      <c r="F5483" s="164"/>
      <c r="G5483" s="11"/>
      <c r="H5483" s="74"/>
      <c r="I5483" s="74"/>
      <c r="J5483" s="74"/>
    </row>
    <row r="5484" spans="2:10" x14ac:dyDescent="0.2">
      <c r="B5484" s="1"/>
      <c r="E5484" s="1"/>
      <c r="F5484" s="164"/>
      <c r="G5484" s="11"/>
      <c r="H5484" s="74"/>
      <c r="I5484" s="74"/>
      <c r="J5484" s="74"/>
    </row>
    <row r="5485" spans="2:10" x14ac:dyDescent="0.2">
      <c r="B5485" s="1"/>
      <c r="E5485" s="1"/>
      <c r="F5485" s="164"/>
      <c r="G5485" s="11"/>
      <c r="H5485" s="74"/>
      <c r="I5485" s="74"/>
      <c r="J5485" s="74"/>
    </row>
    <row r="5486" spans="2:10" x14ac:dyDescent="0.2">
      <c r="B5486" s="1"/>
      <c r="E5486" s="1"/>
      <c r="F5486" s="164"/>
      <c r="G5486" s="11"/>
      <c r="H5486" s="74"/>
      <c r="I5486" s="74"/>
      <c r="J5486" s="74"/>
    </row>
    <row r="5487" spans="2:10" x14ac:dyDescent="0.2">
      <c r="B5487" s="1"/>
      <c r="E5487" s="1"/>
      <c r="F5487" s="164"/>
      <c r="G5487" s="11"/>
      <c r="H5487" s="74"/>
      <c r="I5487" s="74"/>
      <c r="J5487" s="74"/>
    </row>
    <row r="5488" spans="2:10" x14ac:dyDescent="0.2">
      <c r="B5488" s="1"/>
      <c r="E5488" s="1"/>
      <c r="F5488" s="164"/>
      <c r="G5488" s="11"/>
      <c r="H5488" s="74"/>
      <c r="I5488" s="74"/>
      <c r="J5488" s="74"/>
    </row>
    <row r="5489" spans="2:10" x14ac:dyDescent="0.2">
      <c r="B5489" s="1"/>
      <c r="E5489" s="1"/>
      <c r="F5489" s="164"/>
      <c r="G5489" s="11"/>
      <c r="H5489" s="74"/>
      <c r="I5489" s="74"/>
      <c r="J5489" s="74"/>
    </row>
    <row r="5490" spans="2:10" x14ac:dyDescent="0.2">
      <c r="B5490" s="1"/>
      <c r="E5490" s="1"/>
      <c r="F5490" s="164"/>
      <c r="G5490" s="11"/>
      <c r="H5490" s="74"/>
      <c r="I5490" s="74"/>
      <c r="J5490" s="74"/>
    </row>
    <row r="5491" spans="2:10" x14ac:dyDescent="0.2">
      <c r="B5491" s="1"/>
      <c r="E5491" s="1"/>
      <c r="F5491" s="164"/>
      <c r="G5491" s="11"/>
      <c r="H5491" s="74"/>
      <c r="I5491" s="74"/>
      <c r="J5491" s="74"/>
    </row>
    <row r="5492" spans="2:10" x14ac:dyDescent="0.2">
      <c r="B5492" s="1"/>
      <c r="E5492" s="1"/>
      <c r="F5492" s="164"/>
      <c r="G5492" s="11"/>
      <c r="H5492" s="74"/>
      <c r="I5492" s="74"/>
      <c r="J5492" s="74"/>
    </row>
    <row r="5493" spans="2:10" x14ac:dyDescent="0.2">
      <c r="B5493" s="1"/>
      <c r="E5493" s="1"/>
      <c r="F5493" s="164"/>
      <c r="G5493" s="11"/>
      <c r="H5493" s="74"/>
      <c r="I5493" s="74"/>
      <c r="J5493" s="74"/>
    </row>
    <row r="5494" spans="2:10" x14ac:dyDescent="0.2">
      <c r="B5494" s="1"/>
      <c r="E5494" s="1"/>
      <c r="F5494" s="164"/>
      <c r="G5494" s="11"/>
      <c r="H5494" s="74"/>
      <c r="I5494" s="74"/>
      <c r="J5494" s="74"/>
    </row>
    <row r="5495" spans="2:10" x14ac:dyDescent="0.2">
      <c r="B5495" s="1"/>
      <c r="E5495" s="1"/>
      <c r="F5495" s="164"/>
      <c r="G5495" s="11"/>
      <c r="H5495" s="74"/>
      <c r="I5495" s="74"/>
      <c r="J5495" s="74"/>
    </row>
    <row r="5496" spans="2:10" x14ac:dyDescent="0.2">
      <c r="B5496" s="1"/>
      <c r="E5496" s="1"/>
      <c r="F5496" s="164"/>
      <c r="G5496" s="11"/>
      <c r="H5496" s="74"/>
      <c r="I5496" s="74"/>
      <c r="J5496" s="74"/>
    </row>
    <row r="5497" spans="2:10" x14ac:dyDescent="0.2">
      <c r="B5497" s="1"/>
      <c r="E5497" s="1"/>
      <c r="F5497" s="164"/>
      <c r="G5497" s="11"/>
      <c r="H5497" s="74"/>
      <c r="I5497" s="74"/>
      <c r="J5497" s="74"/>
    </row>
    <row r="5498" spans="2:10" x14ac:dyDescent="0.2">
      <c r="B5498" s="1"/>
      <c r="E5498" s="1"/>
      <c r="F5498" s="164"/>
      <c r="G5498" s="11"/>
      <c r="H5498" s="74"/>
      <c r="I5498" s="74"/>
      <c r="J5498" s="74"/>
    </row>
    <row r="5499" spans="2:10" x14ac:dyDescent="0.2">
      <c r="B5499" s="1"/>
      <c r="E5499" s="1"/>
      <c r="F5499" s="164"/>
      <c r="G5499" s="11"/>
      <c r="H5499" s="74"/>
      <c r="I5499" s="74"/>
      <c r="J5499" s="74"/>
    </row>
    <row r="5500" spans="2:10" x14ac:dyDescent="0.2">
      <c r="B5500" s="1"/>
      <c r="E5500" s="1"/>
      <c r="F5500" s="164"/>
      <c r="G5500" s="11"/>
      <c r="H5500" s="74"/>
      <c r="I5500" s="74"/>
      <c r="J5500" s="74"/>
    </row>
    <row r="5501" spans="2:10" x14ac:dyDescent="0.2">
      <c r="B5501" s="1"/>
      <c r="E5501" s="1"/>
      <c r="F5501" s="164"/>
      <c r="G5501" s="11"/>
      <c r="H5501" s="74"/>
      <c r="I5501" s="74"/>
      <c r="J5501" s="74"/>
    </row>
    <row r="5502" spans="2:10" x14ac:dyDescent="0.2">
      <c r="B5502" s="1"/>
      <c r="E5502" s="1"/>
      <c r="F5502" s="164"/>
      <c r="G5502" s="11"/>
      <c r="H5502" s="74"/>
      <c r="I5502" s="74"/>
      <c r="J5502" s="74"/>
    </row>
    <row r="5503" spans="2:10" x14ac:dyDescent="0.2">
      <c r="B5503" s="1"/>
      <c r="E5503" s="1"/>
      <c r="F5503" s="164"/>
      <c r="G5503" s="11"/>
      <c r="H5503" s="74"/>
      <c r="I5503" s="74"/>
      <c r="J5503" s="74"/>
    </row>
    <row r="5504" spans="2:10" x14ac:dyDescent="0.2">
      <c r="B5504" s="1"/>
      <c r="E5504" s="1"/>
      <c r="F5504" s="164"/>
      <c r="G5504" s="11"/>
      <c r="H5504" s="74"/>
      <c r="I5504" s="74"/>
      <c r="J5504" s="74"/>
    </row>
    <row r="5505" spans="2:10" x14ac:dyDescent="0.2">
      <c r="B5505" s="1"/>
      <c r="E5505" s="1"/>
      <c r="F5505" s="164"/>
      <c r="G5505" s="11"/>
      <c r="H5505" s="74"/>
      <c r="I5505" s="74"/>
      <c r="J5505" s="74"/>
    </row>
    <row r="5506" spans="2:10" x14ac:dyDescent="0.2">
      <c r="B5506" s="1"/>
      <c r="E5506" s="1"/>
      <c r="F5506" s="164"/>
      <c r="G5506" s="11"/>
      <c r="H5506" s="74"/>
      <c r="I5506" s="74"/>
      <c r="J5506" s="74"/>
    </row>
    <row r="5507" spans="2:10" x14ac:dyDescent="0.2">
      <c r="B5507" s="1"/>
      <c r="E5507" s="1"/>
      <c r="F5507" s="164"/>
      <c r="G5507" s="11"/>
      <c r="H5507" s="74"/>
      <c r="I5507" s="74"/>
      <c r="J5507" s="74"/>
    </row>
    <row r="5508" spans="2:10" x14ac:dyDescent="0.2">
      <c r="B5508" s="1"/>
      <c r="E5508" s="1"/>
      <c r="F5508" s="164"/>
      <c r="G5508" s="11"/>
      <c r="H5508" s="74"/>
      <c r="I5508" s="74"/>
      <c r="J5508" s="74"/>
    </row>
    <row r="5509" spans="2:10" x14ac:dyDescent="0.2">
      <c r="B5509" s="1"/>
      <c r="E5509" s="1"/>
      <c r="F5509" s="164"/>
      <c r="G5509" s="11"/>
      <c r="H5509" s="74"/>
      <c r="I5509" s="74"/>
      <c r="J5509" s="74"/>
    </row>
    <row r="5510" spans="2:10" x14ac:dyDescent="0.2">
      <c r="B5510" s="1"/>
      <c r="E5510" s="1"/>
      <c r="F5510" s="164"/>
      <c r="G5510" s="11"/>
      <c r="H5510" s="74"/>
      <c r="I5510" s="74"/>
      <c r="J5510" s="74"/>
    </row>
    <row r="5511" spans="2:10" x14ac:dyDescent="0.2">
      <c r="B5511" s="1"/>
      <c r="E5511" s="1"/>
      <c r="F5511" s="164"/>
      <c r="G5511" s="11"/>
      <c r="H5511" s="74"/>
      <c r="I5511" s="74"/>
      <c r="J5511" s="74"/>
    </row>
    <row r="5512" spans="2:10" x14ac:dyDescent="0.2">
      <c r="B5512" s="1"/>
      <c r="E5512" s="1"/>
      <c r="F5512" s="164"/>
      <c r="G5512" s="11"/>
      <c r="H5512" s="74"/>
      <c r="I5512" s="74"/>
      <c r="J5512" s="74"/>
    </row>
    <row r="5513" spans="2:10" x14ac:dyDescent="0.2">
      <c r="B5513" s="1"/>
      <c r="E5513" s="1"/>
      <c r="F5513" s="164"/>
      <c r="G5513" s="11"/>
      <c r="H5513" s="74"/>
      <c r="I5513" s="74"/>
      <c r="J5513" s="74"/>
    </row>
    <row r="5514" spans="2:10" x14ac:dyDescent="0.2">
      <c r="B5514" s="1"/>
      <c r="E5514" s="1"/>
      <c r="F5514" s="164"/>
      <c r="G5514" s="11"/>
      <c r="H5514" s="74"/>
      <c r="I5514" s="74"/>
      <c r="J5514" s="74"/>
    </row>
    <row r="5515" spans="2:10" x14ac:dyDescent="0.2">
      <c r="B5515" s="1"/>
      <c r="E5515" s="1"/>
      <c r="F5515" s="164"/>
      <c r="G5515" s="11"/>
      <c r="H5515" s="74"/>
      <c r="I5515" s="74"/>
      <c r="J5515" s="74"/>
    </row>
    <row r="5516" spans="2:10" x14ac:dyDescent="0.2">
      <c r="B5516" s="1"/>
      <c r="E5516" s="1"/>
      <c r="F5516" s="164"/>
      <c r="G5516" s="11"/>
      <c r="H5516" s="74"/>
      <c r="I5516" s="74"/>
      <c r="J5516" s="74"/>
    </row>
    <row r="5517" spans="2:10" x14ac:dyDescent="0.2">
      <c r="B5517" s="1"/>
      <c r="E5517" s="1"/>
      <c r="F5517" s="164"/>
      <c r="G5517" s="11"/>
      <c r="H5517" s="74"/>
      <c r="I5517" s="74"/>
      <c r="J5517" s="74"/>
    </row>
    <row r="5518" spans="2:10" x14ac:dyDescent="0.2">
      <c r="B5518" s="1"/>
      <c r="E5518" s="1"/>
      <c r="F5518" s="164"/>
      <c r="G5518" s="11"/>
      <c r="H5518" s="74"/>
      <c r="I5518" s="74"/>
      <c r="J5518" s="74"/>
    </row>
    <row r="5519" spans="2:10" x14ac:dyDescent="0.2">
      <c r="B5519" s="1"/>
      <c r="E5519" s="1"/>
      <c r="F5519" s="164"/>
      <c r="G5519" s="11"/>
      <c r="H5519" s="74"/>
      <c r="I5519" s="74"/>
      <c r="J5519" s="74"/>
    </row>
    <row r="5520" spans="2:10" x14ac:dyDescent="0.2">
      <c r="B5520" s="1"/>
      <c r="E5520" s="1"/>
      <c r="F5520" s="164"/>
      <c r="G5520" s="11"/>
      <c r="H5520" s="74"/>
      <c r="I5520" s="74"/>
      <c r="J5520" s="74"/>
    </row>
    <row r="5521" spans="2:10" x14ac:dyDescent="0.2">
      <c r="B5521" s="1"/>
      <c r="E5521" s="1"/>
      <c r="F5521" s="164"/>
      <c r="G5521" s="11"/>
      <c r="H5521" s="74"/>
      <c r="I5521" s="74"/>
      <c r="J5521" s="74"/>
    </row>
    <row r="5522" spans="2:10" x14ac:dyDescent="0.2">
      <c r="B5522" s="1"/>
      <c r="E5522" s="1"/>
      <c r="F5522" s="164"/>
      <c r="G5522" s="11"/>
      <c r="H5522" s="74"/>
      <c r="I5522" s="74"/>
      <c r="J5522" s="74"/>
    </row>
    <row r="5523" spans="2:10" x14ac:dyDescent="0.2">
      <c r="B5523" s="1"/>
      <c r="E5523" s="1"/>
      <c r="F5523" s="164"/>
      <c r="G5523" s="11"/>
      <c r="H5523" s="74"/>
      <c r="I5523" s="74"/>
      <c r="J5523" s="74"/>
    </row>
    <row r="5524" spans="2:10" x14ac:dyDescent="0.2">
      <c r="B5524" s="1"/>
      <c r="E5524" s="1"/>
      <c r="F5524" s="164"/>
      <c r="G5524" s="11"/>
      <c r="H5524" s="74"/>
      <c r="I5524" s="74"/>
      <c r="J5524" s="74"/>
    </row>
    <row r="5525" spans="2:10" x14ac:dyDescent="0.2">
      <c r="B5525" s="1"/>
      <c r="E5525" s="1"/>
      <c r="F5525" s="164"/>
      <c r="G5525" s="11"/>
      <c r="H5525" s="74"/>
      <c r="I5525" s="74"/>
      <c r="J5525" s="74"/>
    </row>
    <row r="5526" spans="2:10" x14ac:dyDescent="0.2">
      <c r="B5526" s="1"/>
      <c r="E5526" s="1"/>
      <c r="F5526" s="164"/>
      <c r="G5526" s="11"/>
      <c r="H5526" s="74"/>
      <c r="I5526" s="74"/>
      <c r="J5526" s="74"/>
    </row>
    <row r="5527" spans="2:10" x14ac:dyDescent="0.2">
      <c r="B5527" s="1"/>
      <c r="E5527" s="1"/>
      <c r="F5527" s="164"/>
      <c r="G5527" s="11"/>
      <c r="H5527" s="74"/>
      <c r="I5527" s="74"/>
      <c r="J5527" s="74"/>
    </row>
    <row r="5528" spans="2:10" x14ac:dyDescent="0.2">
      <c r="B5528" s="1"/>
      <c r="E5528" s="1"/>
      <c r="F5528" s="164"/>
      <c r="G5528" s="11"/>
      <c r="H5528" s="74"/>
      <c r="I5528" s="74"/>
      <c r="J5528" s="74"/>
    </row>
    <row r="5529" spans="2:10" x14ac:dyDescent="0.2">
      <c r="B5529" s="1"/>
      <c r="E5529" s="1"/>
      <c r="F5529" s="164"/>
      <c r="G5529" s="11"/>
      <c r="H5529" s="74"/>
      <c r="I5529" s="74"/>
      <c r="J5529" s="74"/>
    </row>
    <row r="5530" spans="2:10" x14ac:dyDescent="0.2">
      <c r="B5530" s="1"/>
      <c r="E5530" s="1"/>
      <c r="F5530" s="164"/>
      <c r="G5530" s="11"/>
      <c r="H5530" s="74"/>
      <c r="I5530" s="74"/>
      <c r="J5530" s="74"/>
    </row>
    <row r="5531" spans="2:10" x14ac:dyDescent="0.2">
      <c r="B5531" s="1"/>
      <c r="E5531" s="1"/>
      <c r="F5531" s="164"/>
      <c r="G5531" s="11"/>
      <c r="H5531" s="74"/>
      <c r="I5531" s="74"/>
      <c r="J5531" s="74"/>
    </row>
    <row r="5532" spans="2:10" x14ac:dyDescent="0.2">
      <c r="B5532" s="1"/>
      <c r="E5532" s="1"/>
      <c r="F5532" s="164"/>
      <c r="G5532" s="11"/>
      <c r="H5532" s="74"/>
      <c r="I5532" s="74"/>
      <c r="J5532" s="74"/>
    </row>
    <row r="5533" spans="2:10" x14ac:dyDescent="0.2">
      <c r="B5533" s="1"/>
      <c r="E5533" s="1"/>
      <c r="F5533" s="164"/>
      <c r="G5533" s="11"/>
      <c r="H5533" s="74"/>
      <c r="I5533" s="74"/>
      <c r="J5533" s="74"/>
    </row>
    <row r="5534" spans="2:10" x14ac:dyDescent="0.2">
      <c r="B5534" s="1"/>
      <c r="E5534" s="1"/>
      <c r="F5534" s="164"/>
      <c r="G5534" s="11"/>
      <c r="H5534" s="74"/>
      <c r="I5534" s="74"/>
      <c r="J5534" s="74"/>
    </row>
    <row r="5535" spans="2:10" x14ac:dyDescent="0.2">
      <c r="B5535" s="1"/>
      <c r="E5535" s="1"/>
      <c r="F5535" s="164"/>
      <c r="G5535" s="11"/>
      <c r="H5535" s="74"/>
      <c r="I5535" s="74"/>
      <c r="J5535" s="74"/>
    </row>
    <row r="5536" spans="2:10" x14ac:dyDescent="0.2">
      <c r="B5536" s="1"/>
      <c r="E5536" s="1"/>
      <c r="F5536" s="164"/>
      <c r="G5536" s="11"/>
      <c r="H5536" s="74"/>
      <c r="I5536" s="74"/>
      <c r="J5536" s="74"/>
    </row>
    <row r="5537" spans="2:10" x14ac:dyDescent="0.2">
      <c r="B5537" s="1"/>
      <c r="E5537" s="1"/>
      <c r="F5537" s="164"/>
      <c r="G5537" s="11"/>
      <c r="H5537" s="74"/>
      <c r="I5537" s="74"/>
      <c r="J5537" s="74"/>
    </row>
    <row r="5538" spans="2:10" x14ac:dyDescent="0.2">
      <c r="B5538" s="1"/>
      <c r="E5538" s="1"/>
      <c r="F5538" s="164"/>
      <c r="G5538" s="11"/>
      <c r="H5538" s="74"/>
      <c r="I5538" s="74"/>
      <c r="J5538" s="74"/>
    </row>
    <row r="5539" spans="2:10" x14ac:dyDescent="0.2">
      <c r="B5539" s="1"/>
      <c r="E5539" s="1"/>
      <c r="F5539" s="164"/>
      <c r="G5539" s="11"/>
      <c r="H5539" s="74"/>
      <c r="I5539" s="74"/>
      <c r="J5539" s="74"/>
    </row>
    <row r="5540" spans="2:10" x14ac:dyDescent="0.2">
      <c r="B5540" s="1"/>
      <c r="E5540" s="1"/>
      <c r="F5540" s="164"/>
      <c r="G5540" s="11"/>
      <c r="H5540" s="74"/>
      <c r="I5540" s="74"/>
      <c r="J5540" s="74"/>
    </row>
    <row r="5541" spans="2:10" x14ac:dyDescent="0.2">
      <c r="B5541" s="1"/>
      <c r="E5541" s="1"/>
      <c r="F5541" s="164"/>
      <c r="G5541" s="11"/>
      <c r="H5541" s="74"/>
      <c r="I5541" s="74"/>
      <c r="J5541" s="74"/>
    </row>
    <row r="5542" spans="2:10" x14ac:dyDescent="0.2">
      <c r="B5542" s="1"/>
      <c r="E5542" s="1"/>
      <c r="F5542" s="164"/>
      <c r="G5542" s="11"/>
      <c r="H5542" s="74"/>
      <c r="I5542" s="74"/>
      <c r="J5542" s="74"/>
    </row>
    <row r="5543" spans="2:10" x14ac:dyDescent="0.2">
      <c r="B5543" s="1"/>
      <c r="E5543" s="1"/>
      <c r="F5543" s="164"/>
      <c r="G5543" s="11"/>
      <c r="H5543" s="74"/>
      <c r="I5543" s="74"/>
      <c r="J5543" s="74"/>
    </row>
    <row r="5544" spans="2:10" x14ac:dyDescent="0.2">
      <c r="B5544" s="1"/>
      <c r="E5544" s="1"/>
      <c r="F5544" s="164"/>
      <c r="G5544" s="11"/>
      <c r="H5544" s="74"/>
      <c r="I5544" s="74"/>
      <c r="J5544" s="74"/>
    </row>
    <row r="5545" spans="2:10" x14ac:dyDescent="0.2">
      <c r="B5545" s="1"/>
      <c r="E5545" s="1"/>
      <c r="F5545" s="164"/>
      <c r="G5545" s="11"/>
      <c r="H5545" s="74"/>
      <c r="I5545" s="74"/>
      <c r="J5545" s="74"/>
    </row>
    <row r="5546" spans="2:10" x14ac:dyDescent="0.2">
      <c r="B5546" s="1"/>
      <c r="E5546" s="1"/>
      <c r="F5546" s="164"/>
      <c r="G5546" s="11"/>
      <c r="H5546" s="74"/>
      <c r="I5546" s="74"/>
      <c r="J5546" s="74"/>
    </row>
    <row r="5547" spans="2:10" x14ac:dyDescent="0.2">
      <c r="B5547" s="1"/>
      <c r="E5547" s="1"/>
      <c r="F5547" s="164"/>
      <c r="G5547" s="11"/>
      <c r="H5547" s="74"/>
      <c r="I5547" s="74"/>
      <c r="J5547" s="74"/>
    </row>
    <row r="5548" spans="2:10" x14ac:dyDescent="0.2">
      <c r="B5548" s="1"/>
      <c r="E5548" s="1"/>
      <c r="F5548" s="164"/>
      <c r="G5548" s="11"/>
      <c r="H5548" s="74"/>
      <c r="I5548" s="74"/>
      <c r="J5548" s="74"/>
    </row>
    <row r="5549" spans="2:10" x14ac:dyDescent="0.2">
      <c r="B5549" s="1"/>
      <c r="E5549" s="1"/>
      <c r="F5549" s="164"/>
      <c r="G5549" s="11"/>
      <c r="H5549" s="74"/>
      <c r="I5549" s="74"/>
      <c r="J5549" s="74"/>
    </row>
    <row r="5550" spans="2:10" x14ac:dyDescent="0.2">
      <c r="B5550" s="1"/>
      <c r="E5550" s="1"/>
      <c r="F5550" s="164"/>
      <c r="G5550" s="11"/>
      <c r="H5550" s="74"/>
      <c r="I5550" s="74"/>
      <c r="J5550" s="74"/>
    </row>
    <row r="5551" spans="2:10" x14ac:dyDescent="0.2">
      <c r="B5551" s="1"/>
      <c r="E5551" s="1"/>
      <c r="F5551" s="164"/>
      <c r="G5551" s="11"/>
      <c r="H5551" s="74"/>
      <c r="I5551" s="74"/>
      <c r="J5551" s="74"/>
    </row>
    <row r="5552" spans="2:10" x14ac:dyDescent="0.2">
      <c r="B5552" s="1"/>
      <c r="E5552" s="1"/>
      <c r="F5552" s="164"/>
      <c r="G5552" s="11"/>
      <c r="H5552" s="74"/>
      <c r="I5552" s="74"/>
      <c r="J5552" s="74"/>
    </row>
    <row r="5553" spans="2:10" x14ac:dyDescent="0.2">
      <c r="B5553" s="1"/>
      <c r="E5553" s="1"/>
      <c r="F5553" s="164"/>
      <c r="G5553" s="11"/>
      <c r="H5553" s="74"/>
      <c r="I5553" s="74"/>
      <c r="J5553" s="74"/>
    </row>
    <row r="5554" spans="2:10" x14ac:dyDescent="0.2">
      <c r="B5554" s="1"/>
      <c r="E5554" s="1"/>
      <c r="F5554" s="164"/>
      <c r="G5554" s="11"/>
      <c r="H5554" s="74"/>
      <c r="I5554" s="74"/>
      <c r="J5554" s="74"/>
    </row>
    <row r="5555" spans="2:10" x14ac:dyDescent="0.2">
      <c r="B5555" s="1"/>
      <c r="E5555" s="1"/>
      <c r="F5555" s="164"/>
      <c r="G5555" s="11"/>
      <c r="H5555" s="74"/>
      <c r="I5555" s="74"/>
      <c r="J5555" s="74"/>
    </row>
    <row r="5556" spans="2:10" x14ac:dyDescent="0.2">
      <c r="B5556" s="1"/>
      <c r="E5556" s="1"/>
      <c r="F5556" s="164"/>
      <c r="G5556" s="11"/>
      <c r="H5556" s="74"/>
      <c r="I5556" s="74"/>
      <c r="J5556" s="74"/>
    </row>
    <row r="5557" spans="2:10" x14ac:dyDescent="0.2">
      <c r="B5557" s="1"/>
      <c r="E5557" s="1"/>
      <c r="F5557" s="164"/>
      <c r="G5557" s="11"/>
      <c r="H5557" s="74"/>
      <c r="I5557" s="74"/>
      <c r="J5557" s="74"/>
    </row>
    <row r="5558" spans="2:10" x14ac:dyDescent="0.2">
      <c r="B5558" s="1"/>
      <c r="E5558" s="1"/>
      <c r="F5558" s="164"/>
      <c r="G5558" s="11"/>
      <c r="H5558" s="74"/>
      <c r="I5558" s="74"/>
      <c r="J5558" s="74"/>
    </row>
    <row r="5559" spans="2:10" x14ac:dyDescent="0.2">
      <c r="B5559" s="1"/>
      <c r="E5559" s="1"/>
      <c r="F5559" s="164"/>
      <c r="G5559" s="11"/>
      <c r="H5559" s="74"/>
      <c r="I5559" s="74"/>
      <c r="J5559" s="74"/>
    </row>
    <row r="5560" spans="2:10" x14ac:dyDescent="0.2">
      <c r="B5560" s="1"/>
      <c r="E5560" s="1"/>
      <c r="F5560" s="164"/>
      <c r="G5560" s="11"/>
      <c r="H5560" s="74"/>
      <c r="I5560" s="74"/>
      <c r="J5560" s="74"/>
    </row>
    <row r="5561" spans="2:10" x14ac:dyDescent="0.2">
      <c r="B5561" s="1"/>
      <c r="E5561" s="1"/>
      <c r="F5561" s="164"/>
      <c r="G5561" s="11"/>
      <c r="H5561" s="74"/>
      <c r="I5561" s="74"/>
      <c r="J5561" s="74"/>
    </row>
    <row r="5562" spans="2:10" x14ac:dyDescent="0.2">
      <c r="B5562" s="1"/>
      <c r="E5562" s="1"/>
      <c r="F5562" s="164"/>
      <c r="G5562" s="11"/>
      <c r="H5562" s="74"/>
      <c r="I5562" s="74"/>
      <c r="J5562" s="74"/>
    </row>
    <row r="5563" spans="2:10" x14ac:dyDescent="0.2">
      <c r="B5563" s="1"/>
      <c r="E5563" s="1"/>
      <c r="F5563" s="164"/>
      <c r="G5563" s="11"/>
      <c r="H5563" s="74"/>
      <c r="I5563" s="74"/>
      <c r="J5563" s="74"/>
    </row>
    <row r="5564" spans="2:10" x14ac:dyDescent="0.2">
      <c r="B5564" s="1"/>
      <c r="E5564" s="1"/>
      <c r="F5564" s="164"/>
      <c r="G5564" s="11"/>
      <c r="H5564" s="74"/>
      <c r="I5564" s="74"/>
      <c r="J5564" s="74"/>
    </row>
    <row r="5565" spans="2:10" x14ac:dyDescent="0.2">
      <c r="B5565" s="1"/>
      <c r="E5565" s="1"/>
      <c r="F5565" s="164"/>
      <c r="G5565" s="11"/>
      <c r="H5565" s="74"/>
      <c r="I5565" s="74"/>
      <c r="J5565" s="74"/>
    </row>
    <row r="5566" spans="2:10" x14ac:dyDescent="0.2">
      <c r="B5566" s="1"/>
      <c r="E5566" s="1"/>
      <c r="F5566" s="164"/>
      <c r="G5566" s="11"/>
      <c r="H5566" s="74"/>
      <c r="I5566" s="74"/>
      <c r="J5566" s="74"/>
    </row>
    <row r="5567" spans="2:10" x14ac:dyDescent="0.2">
      <c r="B5567" s="1"/>
      <c r="E5567" s="1"/>
      <c r="F5567" s="164"/>
      <c r="G5567" s="11"/>
      <c r="H5567" s="74"/>
      <c r="I5567" s="74"/>
      <c r="J5567" s="74"/>
    </row>
    <row r="5568" spans="2:10" x14ac:dyDescent="0.2">
      <c r="B5568" s="1"/>
      <c r="E5568" s="1"/>
      <c r="F5568" s="164"/>
      <c r="G5568" s="11"/>
      <c r="H5568" s="74"/>
      <c r="I5568" s="74"/>
      <c r="J5568" s="74"/>
    </row>
    <row r="5569" spans="2:10" x14ac:dyDescent="0.2">
      <c r="B5569" s="1"/>
      <c r="E5569" s="1"/>
      <c r="F5569" s="164"/>
      <c r="G5569" s="11"/>
      <c r="H5569" s="74"/>
      <c r="I5569" s="74"/>
      <c r="J5569" s="74"/>
    </row>
    <row r="5570" spans="2:10" x14ac:dyDescent="0.2">
      <c r="B5570" s="1"/>
      <c r="E5570" s="1"/>
      <c r="F5570" s="164"/>
      <c r="G5570" s="11"/>
      <c r="H5570" s="74"/>
      <c r="I5570" s="74"/>
      <c r="J5570" s="74"/>
    </row>
    <row r="5571" spans="2:10" x14ac:dyDescent="0.2">
      <c r="B5571" s="1"/>
      <c r="E5571" s="1"/>
      <c r="F5571" s="164"/>
      <c r="G5571" s="11"/>
      <c r="H5571" s="74"/>
      <c r="I5571" s="74"/>
      <c r="J5571" s="74"/>
    </row>
    <row r="5572" spans="2:10" x14ac:dyDescent="0.2">
      <c r="B5572" s="1"/>
      <c r="E5572" s="1"/>
      <c r="F5572" s="164"/>
      <c r="G5572" s="11"/>
      <c r="H5572" s="74"/>
      <c r="I5572" s="74"/>
      <c r="J5572" s="74"/>
    </row>
    <row r="5573" spans="2:10" x14ac:dyDescent="0.2">
      <c r="B5573" s="1"/>
      <c r="E5573" s="1"/>
      <c r="F5573" s="164"/>
      <c r="G5573" s="11"/>
      <c r="H5573" s="74"/>
      <c r="I5573" s="74"/>
      <c r="J5573" s="74"/>
    </row>
    <row r="5574" spans="2:10" x14ac:dyDescent="0.2">
      <c r="B5574" s="1"/>
      <c r="E5574" s="1"/>
      <c r="F5574" s="164"/>
      <c r="G5574" s="11"/>
      <c r="H5574" s="74"/>
      <c r="I5574" s="74"/>
      <c r="J5574" s="74"/>
    </row>
    <row r="5575" spans="2:10" x14ac:dyDescent="0.2">
      <c r="B5575" s="1"/>
      <c r="E5575" s="1"/>
      <c r="F5575" s="164"/>
      <c r="G5575" s="11"/>
      <c r="H5575" s="74"/>
      <c r="I5575" s="74"/>
      <c r="J5575" s="74"/>
    </row>
    <row r="5576" spans="2:10" x14ac:dyDescent="0.2">
      <c r="B5576" s="1"/>
      <c r="E5576" s="1"/>
      <c r="F5576" s="164"/>
      <c r="G5576" s="11"/>
      <c r="H5576" s="74"/>
      <c r="I5576" s="74"/>
      <c r="J5576" s="74"/>
    </row>
    <row r="5577" spans="2:10" x14ac:dyDescent="0.2">
      <c r="B5577" s="1"/>
      <c r="E5577" s="1"/>
      <c r="F5577" s="164"/>
      <c r="G5577" s="11"/>
      <c r="H5577" s="74"/>
      <c r="I5577" s="74"/>
      <c r="J5577" s="74"/>
    </row>
    <row r="5578" spans="2:10" x14ac:dyDescent="0.2">
      <c r="B5578" s="1"/>
      <c r="E5578" s="1"/>
      <c r="F5578" s="164"/>
      <c r="G5578" s="11"/>
      <c r="H5578" s="74"/>
      <c r="I5578" s="74"/>
      <c r="J5578" s="74"/>
    </row>
    <row r="5579" spans="2:10" x14ac:dyDescent="0.2">
      <c r="B5579" s="1"/>
      <c r="E5579" s="1"/>
      <c r="F5579" s="164"/>
      <c r="G5579" s="11"/>
      <c r="H5579" s="74"/>
      <c r="I5579" s="74"/>
      <c r="J5579" s="74"/>
    </row>
    <row r="5580" spans="2:10" x14ac:dyDescent="0.2">
      <c r="B5580" s="1"/>
      <c r="E5580" s="1"/>
      <c r="F5580" s="164"/>
      <c r="G5580" s="11"/>
      <c r="H5580" s="74"/>
      <c r="I5580" s="74"/>
      <c r="J5580" s="74"/>
    </row>
    <row r="5581" spans="2:10" x14ac:dyDescent="0.2">
      <c r="B5581" s="1"/>
      <c r="E5581" s="1"/>
      <c r="F5581" s="164"/>
      <c r="G5581" s="11"/>
      <c r="H5581" s="74"/>
      <c r="I5581" s="74"/>
      <c r="J5581" s="74"/>
    </row>
    <row r="5582" spans="2:10" x14ac:dyDescent="0.2">
      <c r="B5582" s="1"/>
      <c r="E5582" s="1"/>
      <c r="F5582" s="164"/>
      <c r="G5582" s="11"/>
      <c r="H5582" s="74"/>
      <c r="I5582" s="74"/>
      <c r="J5582" s="74"/>
    </row>
    <row r="5583" spans="2:10" x14ac:dyDescent="0.2">
      <c r="B5583" s="1"/>
      <c r="E5583" s="1"/>
      <c r="F5583" s="164"/>
      <c r="G5583" s="11"/>
      <c r="H5583" s="74"/>
      <c r="I5583" s="74"/>
      <c r="J5583" s="74"/>
    </row>
    <row r="5584" spans="2:10" x14ac:dyDescent="0.2">
      <c r="B5584" s="1"/>
      <c r="E5584" s="1"/>
      <c r="F5584" s="164"/>
      <c r="G5584" s="11"/>
      <c r="H5584" s="74"/>
      <c r="I5584" s="74"/>
      <c r="J5584" s="74"/>
    </row>
    <row r="5585" spans="2:10" x14ac:dyDescent="0.2">
      <c r="B5585" s="1"/>
      <c r="E5585" s="1"/>
      <c r="F5585" s="164"/>
      <c r="G5585" s="11"/>
      <c r="H5585" s="74"/>
      <c r="I5585" s="74"/>
      <c r="J5585" s="74"/>
    </row>
    <row r="5586" spans="2:10" x14ac:dyDescent="0.2">
      <c r="B5586" s="1"/>
      <c r="E5586" s="1"/>
      <c r="F5586" s="164"/>
      <c r="G5586" s="11"/>
      <c r="H5586" s="74"/>
      <c r="I5586" s="74"/>
      <c r="J5586" s="74"/>
    </row>
    <row r="5587" spans="2:10" x14ac:dyDescent="0.2">
      <c r="B5587" s="1"/>
      <c r="E5587" s="1"/>
      <c r="F5587" s="164"/>
      <c r="G5587" s="11"/>
      <c r="H5587" s="74"/>
      <c r="I5587" s="74"/>
      <c r="J5587" s="74"/>
    </row>
    <row r="5588" spans="2:10" x14ac:dyDescent="0.2">
      <c r="B5588" s="1"/>
      <c r="E5588" s="1"/>
      <c r="F5588" s="164"/>
      <c r="G5588" s="11"/>
      <c r="H5588" s="74"/>
      <c r="I5588" s="74"/>
      <c r="J5588" s="74"/>
    </row>
    <row r="5589" spans="2:10" x14ac:dyDescent="0.2">
      <c r="B5589" s="1"/>
      <c r="E5589" s="1"/>
      <c r="F5589" s="164"/>
      <c r="G5589" s="11"/>
      <c r="H5589" s="74"/>
      <c r="I5589" s="74"/>
      <c r="J5589" s="74"/>
    </row>
    <row r="5590" spans="2:10" x14ac:dyDescent="0.2">
      <c r="B5590" s="1"/>
      <c r="E5590" s="1"/>
      <c r="F5590" s="164"/>
      <c r="G5590" s="11"/>
      <c r="H5590" s="74"/>
      <c r="I5590" s="74"/>
      <c r="J5590" s="74"/>
    </row>
    <row r="5591" spans="2:10" x14ac:dyDescent="0.2">
      <c r="B5591" s="1"/>
      <c r="E5591" s="1"/>
      <c r="F5591" s="164"/>
      <c r="G5591" s="11"/>
      <c r="H5591" s="74"/>
      <c r="I5591" s="74"/>
      <c r="J5591" s="74"/>
    </row>
    <row r="5592" spans="2:10" x14ac:dyDescent="0.2">
      <c r="B5592" s="1"/>
      <c r="E5592" s="1"/>
      <c r="F5592" s="164"/>
      <c r="G5592" s="11"/>
      <c r="H5592" s="74"/>
      <c r="I5592" s="74"/>
      <c r="J5592" s="74"/>
    </row>
    <row r="5593" spans="2:10" x14ac:dyDescent="0.2">
      <c r="B5593" s="1"/>
      <c r="E5593" s="1"/>
      <c r="F5593" s="164"/>
      <c r="G5593" s="11"/>
      <c r="H5593" s="74"/>
      <c r="I5593" s="74"/>
      <c r="J5593" s="74"/>
    </row>
    <row r="5594" spans="2:10" x14ac:dyDescent="0.2">
      <c r="B5594" s="1"/>
      <c r="E5594" s="1"/>
      <c r="F5594" s="164"/>
      <c r="G5594" s="11"/>
      <c r="H5594" s="74"/>
      <c r="I5594" s="74"/>
      <c r="J5594" s="74"/>
    </row>
    <row r="5595" spans="2:10" x14ac:dyDescent="0.2">
      <c r="B5595" s="1"/>
      <c r="E5595" s="1"/>
      <c r="F5595" s="164"/>
      <c r="G5595" s="11"/>
      <c r="H5595" s="74"/>
      <c r="I5595" s="74"/>
      <c r="J5595" s="74"/>
    </row>
    <row r="5596" spans="2:10" x14ac:dyDescent="0.2">
      <c r="B5596" s="1"/>
      <c r="E5596" s="1"/>
      <c r="F5596" s="164"/>
      <c r="G5596" s="11"/>
      <c r="H5596" s="74"/>
      <c r="I5596" s="74"/>
      <c r="J5596" s="74"/>
    </row>
    <row r="5597" spans="2:10" x14ac:dyDescent="0.2">
      <c r="B5597" s="1"/>
      <c r="E5597" s="1"/>
      <c r="F5597" s="164"/>
      <c r="G5597" s="11"/>
      <c r="H5597" s="74"/>
      <c r="I5597" s="74"/>
      <c r="J5597" s="74"/>
    </row>
    <row r="5598" spans="2:10" x14ac:dyDescent="0.2">
      <c r="B5598" s="1"/>
      <c r="E5598" s="1"/>
      <c r="F5598" s="164"/>
      <c r="G5598" s="11"/>
      <c r="H5598" s="74"/>
      <c r="I5598" s="74"/>
      <c r="J5598" s="74"/>
    </row>
    <row r="5599" spans="2:10" x14ac:dyDescent="0.2">
      <c r="B5599" s="1"/>
      <c r="E5599" s="1"/>
      <c r="F5599" s="164"/>
      <c r="G5599" s="11"/>
      <c r="H5599" s="74"/>
      <c r="I5599" s="74"/>
      <c r="J5599" s="74"/>
    </row>
    <row r="5600" spans="2:10" x14ac:dyDescent="0.2">
      <c r="B5600" s="1"/>
      <c r="E5600" s="1"/>
      <c r="F5600" s="164"/>
      <c r="G5600" s="11"/>
      <c r="H5600" s="74"/>
      <c r="I5600" s="74"/>
      <c r="J5600" s="74"/>
    </row>
    <row r="5601" spans="2:10" x14ac:dyDescent="0.2">
      <c r="B5601" s="1"/>
      <c r="E5601" s="1"/>
      <c r="F5601" s="164"/>
      <c r="G5601" s="11"/>
      <c r="H5601" s="74"/>
      <c r="I5601" s="74"/>
      <c r="J5601" s="74"/>
    </row>
    <row r="5602" spans="2:10" x14ac:dyDescent="0.2">
      <c r="B5602" s="1"/>
      <c r="E5602" s="1"/>
      <c r="F5602" s="164"/>
      <c r="G5602" s="11"/>
      <c r="H5602" s="74"/>
      <c r="I5602" s="74"/>
      <c r="J5602" s="74"/>
    </row>
    <row r="5603" spans="2:10" x14ac:dyDescent="0.2">
      <c r="B5603" s="1"/>
      <c r="E5603" s="1"/>
      <c r="F5603" s="164"/>
      <c r="G5603" s="11"/>
      <c r="H5603" s="74"/>
      <c r="I5603" s="74"/>
      <c r="J5603" s="74"/>
    </row>
    <row r="5604" spans="2:10" x14ac:dyDescent="0.2">
      <c r="B5604" s="1"/>
      <c r="E5604" s="1"/>
      <c r="F5604" s="164"/>
      <c r="G5604" s="11"/>
      <c r="H5604" s="74"/>
      <c r="I5604" s="74"/>
      <c r="J5604" s="74"/>
    </row>
    <row r="5605" spans="2:10" x14ac:dyDescent="0.2">
      <c r="B5605" s="1"/>
      <c r="E5605" s="1"/>
      <c r="F5605" s="164"/>
      <c r="G5605" s="11"/>
      <c r="H5605" s="74"/>
      <c r="I5605" s="74"/>
      <c r="J5605" s="74"/>
    </row>
    <row r="5606" spans="2:10" x14ac:dyDescent="0.2">
      <c r="B5606" s="1"/>
      <c r="E5606" s="1"/>
      <c r="F5606" s="164"/>
      <c r="G5606" s="11"/>
      <c r="H5606" s="74"/>
      <c r="I5606" s="74"/>
      <c r="J5606" s="74"/>
    </row>
    <row r="5607" spans="2:10" x14ac:dyDescent="0.2">
      <c r="B5607" s="1"/>
      <c r="E5607" s="1"/>
      <c r="F5607" s="164"/>
      <c r="G5607" s="11"/>
      <c r="H5607" s="74"/>
      <c r="I5607" s="74"/>
      <c r="J5607" s="74"/>
    </row>
    <row r="5608" spans="2:10" x14ac:dyDescent="0.2">
      <c r="B5608" s="1"/>
      <c r="E5608" s="1"/>
      <c r="F5608" s="164"/>
      <c r="G5608" s="11"/>
      <c r="H5608" s="74"/>
      <c r="I5608" s="74"/>
      <c r="J5608" s="74"/>
    </row>
    <row r="5609" spans="2:10" x14ac:dyDescent="0.2">
      <c r="B5609" s="1"/>
      <c r="E5609" s="1"/>
      <c r="F5609" s="164"/>
      <c r="G5609" s="11"/>
      <c r="H5609" s="74"/>
      <c r="I5609" s="74"/>
      <c r="J5609" s="74"/>
    </row>
    <row r="5610" spans="2:10" x14ac:dyDescent="0.2">
      <c r="B5610" s="1"/>
      <c r="E5610" s="1"/>
      <c r="F5610" s="164"/>
      <c r="G5610" s="11"/>
      <c r="H5610" s="74"/>
      <c r="I5610" s="74"/>
      <c r="J5610" s="74"/>
    </row>
    <row r="5611" spans="2:10" x14ac:dyDescent="0.2">
      <c r="B5611" s="1"/>
      <c r="E5611" s="1"/>
      <c r="F5611" s="164"/>
      <c r="G5611" s="11"/>
      <c r="H5611" s="74"/>
      <c r="I5611" s="74"/>
      <c r="J5611" s="74"/>
    </row>
    <row r="5612" spans="2:10" x14ac:dyDescent="0.2">
      <c r="B5612" s="1"/>
      <c r="E5612" s="1"/>
      <c r="F5612" s="164"/>
      <c r="G5612" s="11"/>
      <c r="H5612" s="74"/>
      <c r="I5612" s="74"/>
      <c r="J5612" s="74"/>
    </row>
    <row r="5613" spans="2:10" x14ac:dyDescent="0.2">
      <c r="B5613" s="1"/>
      <c r="E5613" s="1"/>
      <c r="F5613" s="164"/>
      <c r="G5613" s="11"/>
      <c r="H5613" s="74"/>
      <c r="I5613" s="74"/>
      <c r="J5613" s="74"/>
    </row>
    <row r="5614" spans="2:10" x14ac:dyDescent="0.2">
      <c r="B5614" s="1"/>
      <c r="E5614" s="1"/>
      <c r="F5614" s="164"/>
      <c r="G5614" s="11"/>
      <c r="H5614" s="74"/>
      <c r="I5614" s="74"/>
      <c r="J5614" s="74"/>
    </row>
    <row r="5615" spans="2:10" x14ac:dyDescent="0.2">
      <c r="B5615" s="1"/>
      <c r="E5615" s="1"/>
      <c r="F5615" s="164"/>
      <c r="G5615" s="11"/>
      <c r="H5615" s="74"/>
      <c r="I5615" s="74"/>
      <c r="J5615" s="74"/>
    </row>
    <row r="5616" spans="2:10" x14ac:dyDescent="0.2">
      <c r="B5616" s="1"/>
      <c r="E5616" s="1"/>
      <c r="F5616" s="164"/>
      <c r="G5616" s="11"/>
      <c r="H5616" s="74"/>
      <c r="I5616" s="74"/>
      <c r="J5616" s="74"/>
    </row>
    <row r="5617" spans="2:10" x14ac:dyDescent="0.2">
      <c r="B5617" s="1"/>
      <c r="E5617" s="1"/>
      <c r="F5617" s="164"/>
      <c r="G5617" s="11"/>
      <c r="H5617" s="74"/>
      <c r="I5617" s="74"/>
      <c r="J5617" s="74"/>
    </row>
    <row r="5618" spans="2:10" x14ac:dyDescent="0.2">
      <c r="B5618" s="1"/>
      <c r="E5618" s="1"/>
      <c r="F5618" s="164"/>
      <c r="G5618" s="11"/>
      <c r="H5618" s="74"/>
      <c r="I5618" s="74"/>
      <c r="J5618" s="74"/>
    </row>
    <row r="5619" spans="2:10" x14ac:dyDescent="0.2">
      <c r="B5619" s="1"/>
      <c r="E5619" s="1"/>
      <c r="F5619" s="164"/>
      <c r="G5619" s="11"/>
      <c r="H5619" s="74"/>
      <c r="I5619" s="74"/>
      <c r="J5619" s="74"/>
    </row>
    <row r="5620" spans="2:10" x14ac:dyDescent="0.2">
      <c r="B5620" s="1"/>
      <c r="E5620" s="1"/>
      <c r="F5620" s="164"/>
      <c r="G5620" s="11"/>
      <c r="H5620" s="74"/>
      <c r="I5620" s="74"/>
      <c r="J5620" s="74"/>
    </row>
    <row r="5621" spans="2:10" x14ac:dyDescent="0.2">
      <c r="B5621" s="1"/>
      <c r="E5621" s="1"/>
      <c r="F5621" s="164"/>
      <c r="G5621" s="11"/>
      <c r="H5621" s="74"/>
      <c r="I5621" s="74"/>
      <c r="J5621" s="74"/>
    </row>
    <row r="5622" spans="2:10" x14ac:dyDescent="0.2">
      <c r="B5622" s="1"/>
      <c r="E5622" s="1"/>
      <c r="F5622" s="164"/>
      <c r="G5622" s="11"/>
      <c r="H5622" s="74"/>
      <c r="I5622" s="74"/>
      <c r="J5622" s="74"/>
    </row>
    <row r="5623" spans="2:10" x14ac:dyDescent="0.2">
      <c r="B5623" s="1"/>
      <c r="E5623" s="1"/>
      <c r="F5623" s="164"/>
      <c r="G5623" s="11"/>
      <c r="H5623" s="74"/>
      <c r="I5623" s="74"/>
      <c r="J5623" s="74"/>
    </row>
    <row r="5624" spans="2:10" x14ac:dyDescent="0.2">
      <c r="B5624" s="1"/>
      <c r="E5624" s="1"/>
      <c r="F5624" s="164"/>
      <c r="G5624" s="11"/>
      <c r="H5624" s="74"/>
      <c r="I5624" s="74"/>
      <c r="J5624" s="74"/>
    </row>
    <row r="5625" spans="2:10" x14ac:dyDescent="0.2">
      <c r="B5625" s="1"/>
      <c r="E5625" s="1"/>
      <c r="F5625" s="164"/>
      <c r="G5625" s="11"/>
      <c r="H5625" s="74"/>
      <c r="I5625" s="74"/>
      <c r="J5625" s="74"/>
    </row>
    <row r="5626" spans="2:10" x14ac:dyDescent="0.2">
      <c r="B5626" s="1"/>
      <c r="E5626" s="1"/>
      <c r="F5626" s="164"/>
      <c r="G5626" s="11"/>
      <c r="H5626" s="74"/>
      <c r="I5626" s="74"/>
      <c r="J5626" s="74"/>
    </row>
    <row r="5627" spans="2:10" x14ac:dyDescent="0.2">
      <c r="B5627" s="1"/>
      <c r="E5627" s="1"/>
      <c r="F5627" s="164"/>
      <c r="G5627" s="11"/>
      <c r="H5627" s="74"/>
      <c r="I5627" s="74"/>
      <c r="J5627" s="74"/>
    </row>
    <row r="5628" spans="2:10" x14ac:dyDescent="0.2">
      <c r="B5628" s="1"/>
      <c r="E5628" s="1"/>
      <c r="F5628" s="164"/>
      <c r="G5628" s="11"/>
      <c r="H5628" s="74"/>
      <c r="I5628" s="74"/>
      <c r="J5628" s="74"/>
    </row>
    <row r="5629" spans="2:10" x14ac:dyDescent="0.2">
      <c r="B5629" s="1"/>
      <c r="E5629" s="1"/>
      <c r="F5629" s="164"/>
      <c r="G5629" s="11"/>
      <c r="H5629" s="74"/>
      <c r="I5629" s="74"/>
      <c r="J5629" s="74"/>
    </row>
    <row r="5630" spans="2:10" x14ac:dyDescent="0.2">
      <c r="B5630" s="1"/>
      <c r="E5630" s="1"/>
      <c r="F5630" s="164"/>
      <c r="G5630" s="11"/>
      <c r="H5630" s="74"/>
      <c r="I5630" s="74"/>
      <c r="J5630" s="74"/>
    </row>
    <row r="5631" spans="2:10" x14ac:dyDescent="0.2">
      <c r="B5631" s="1"/>
      <c r="E5631" s="1"/>
      <c r="F5631" s="164"/>
      <c r="G5631" s="11"/>
      <c r="H5631" s="74"/>
      <c r="I5631" s="74"/>
      <c r="J5631" s="74"/>
    </row>
    <row r="5632" spans="2:10" x14ac:dyDescent="0.2">
      <c r="B5632" s="1"/>
      <c r="E5632" s="1"/>
      <c r="F5632" s="164"/>
      <c r="G5632" s="11"/>
      <c r="H5632" s="74"/>
      <c r="I5632" s="74"/>
      <c r="J5632" s="74"/>
    </row>
    <row r="5633" spans="2:10" x14ac:dyDescent="0.2">
      <c r="B5633" s="1"/>
      <c r="E5633" s="1"/>
      <c r="F5633" s="164"/>
      <c r="G5633" s="11"/>
      <c r="H5633" s="74"/>
      <c r="I5633" s="74"/>
      <c r="J5633" s="74"/>
    </row>
    <row r="5634" spans="2:10" x14ac:dyDescent="0.2">
      <c r="B5634" s="1"/>
      <c r="E5634" s="1"/>
      <c r="F5634" s="164"/>
      <c r="G5634" s="11"/>
      <c r="H5634" s="74"/>
      <c r="I5634" s="74"/>
      <c r="J5634" s="74"/>
    </row>
    <row r="5635" spans="2:10" x14ac:dyDescent="0.2">
      <c r="B5635" s="1"/>
      <c r="E5635" s="1"/>
      <c r="F5635" s="164"/>
      <c r="G5635" s="11"/>
      <c r="H5635" s="74"/>
      <c r="I5635" s="74"/>
      <c r="J5635" s="74"/>
    </row>
    <row r="5636" spans="2:10" x14ac:dyDescent="0.2">
      <c r="B5636" s="1"/>
      <c r="E5636" s="1"/>
      <c r="F5636" s="164"/>
      <c r="G5636" s="11"/>
      <c r="H5636" s="74"/>
      <c r="I5636" s="74"/>
      <c r="J5636" s="74"/>
    </row>
    <row r="5637" spans="2:10" x14ac:dyDescent="0.2">
      <c r="B5637" s="1"/>
      <c r="E5637" s="1"/>
      <c r="F5637" s="164"/>
      <c r="G5637" s="11"/>
      <c r="H5637" s="74"/>
      <c r="I5637" s="74"/>
      <c r="J5637" s="74"/>
    </row>
    <row r="5638" spans="2:10" x14ac:dyDescent="0.2">
      <c r="B5638" s="1"/>
      <c r="E5638" s="1"/>
      <c r="F5638" s="164"/>
      <c r="G5638" s="11"/>
      <c r="H5638" s="74"/>
      <c r="I5638" s="74"/>
      <c r="J5638" s="74"/>
    </row>
    <row r="5639" spans="2:10" x14ac:dyDescent="0.2">
      <c r="B5639" s="1"/>
      <c r="E5639" s="1"/>
      <c r="F5639" s="164"/>
      <c r="G5639" s="11"/>
      <c r="H5639" s="74"/>
      <c r="I5639" s="74"/>
      <c r="J5639" s="74"/>
    </row>
    <row r="5640" spans="2:10" x14ac:dyDescent="0.2">
      <c r="B5640" s="1"/>
      <c r="E5640" s="1"/>
      <c r="F5640" s="164"/>
      <c r="G5640" s="11"/>
      <c r="H5640" s="74"/>
      <c r="I5640" s="74"/>
      <c r="J5640" s="74"/>
    </row>
    <row r="5641" spans="2:10" x14ac:dyDescent="0.2">
      <c r="B5641" s="1"/>
      <c r="E5641" s="1"/>
      <c r="F5641" s="164"/>
      <c r="G5641" s="11"/>
      <c r="H5641" s="74"/>
      <c r="I5641" s="74"/>
      <c r="J5641" s="74"/>
    </row>
    <row r="5642" spans="2:10" x14ac:dyDescent="0.2">
      <c r="B5642" s="1"/>
      <c r="E5642" s="1"/>
      <c r="F5642" s="164"/>
      <c r="G5642" s="11"/>
      <c r="H5642" s="74"/>
      <c r="I5642" s="74"/>
      <c r="J5642" s="74"/>
    </row>
    <row r="5643" spans="2:10" x14ac:dyDescent="0.2">
      <c r="B5643" s="1"/>
      <c r="E5643" s="1"/>
      <c r="F5643" s="164"/>
      <c r="G5643" s="11"/>
      <c r="H5643" s="74"/>
      <c r="I5643" s="74"/>
      <c r="J5643" s="74"/>
    </row>
    <row r="5644" spans="2:10" x14ac:dyDescent="0.2">
      <c r="B5644" s="1"/>
      <c r="E5644" s="1"/>
      <c r="F5644" s="164"/>
      <c r="G5644" s="11"/>
      <c r="H5644" s="74"/>
      <c r="I5644" s="74"/>
      <c r="J5644" s="74"/>
    </row>
    <row r="5645" spans="2:10" x14ac:dyDescent="0.2">
      <c r="B5645" s="1"/>
      <c r="E5645" s="1"/>
      <c r="F5645" s="164"/>
      <c r="G5645" s="11"/>
      <c r="H5645" s="74"/>
      <c r="I5645" s="74"/>
      <c r="J5645" s="74"/>
    </row>
    <row r="5646" spans="2:10" x14ac:dyDescent="0.2">
      <c r="B5646" s="1"/>
      <c r="E5646" s="1"/>
      <c r="F5646" s="164"/>
      <c r="G5646" s="11"/>
      <c r="H5646" s="74"/>
      <c r="I5646" s="74"/>
      <c r="J5646" s="74"/>
    </row>
    <row r="5647" spans="2:10" x14ac:dyDescent="0.2">
      <c r="B5647" s="1"/>
      <c r="E5647" s="1"/>
      <c r="F5647" s="164"/>
      <c r="G5647" s="11"/>
      <c r="H5647" s="74"/>
      <c r="I5647" s="74"/>
      <c r="J5647" s="74"/>
    </row>
    <row r="5648" spans="2:10" x14ac:dyDescent="0.2">
      <c r="B5648" s="1"/>
      <c r="E5648" s="1"/>
      <c r="F5648" s="164"/>
      <c r="G5648" s="11"/>
      <c r="H5648" s="74"/>
      <c r="I5648" s="74"/>
      <c r="J5648" s="74"/>
    </row>
    <row r="5649" spans="2:10" x14ac:dyDescent="0.2">
      <c r="B5649" s="1"/>
      <c r="E5649" s="1"/>
      <c r="F5649" s="164"/>
      <c r="G5649" s="11"/>
      <c r="H5649" s="74"/>
      <c r="I5649" s="74"/>
      <c r="J5649" s="74"/>
    </row>
    <row r="5650" spans="2:10" x14ac:dyDescent="0.2">
      <c r="B5650" s="1"/>
      <c r="E5650" s="1"/>
      <c r="F5650" s="164"/>
      <c r="G5650" s="11"/>
      <c r="H5650" s="74"/>
      <c r="I5650" s="74"/>
      <c r="J5650" s="74"/>
    </row>
    <row r="5651" spans="2:10" x14ac:dyDescent="0.2">
      <c r="B5651" s="1"/>
      <c r="E5651" s="1"/>
      <c r="F5651" s="164"/>
      <c r="G5651" s="11"/>
      <c r="H5651" s="74"/>
      <c r="I5651" s="74"/>
      <c r="J5651" s="74"/>
    </row>
    <row r="5652" spans="2:10" x14ac:dyDescent="0.2">
      <c r="B5652" s="1"/>
      <c r="E5652" s="1"/>
      <c r="F5652" s="164"/>
      <c r="G5652" s="11"/>
      <c r="H5652" s="74"/>
      <c r="I5652" s="74"/>
      <c r="J5652" s="74"/>
    </row>
    <row r="5653" spans="2:10" x14ac:dyDescent="0.2">
      <c r="B5653" s="1"/>
      <c r="E5653" s="1"/>
      <c r="F5653" s="164"/>
      <c r="G5653" s="11"/>
      <c r="H5653" s="74"/>
      <c r="I5653" s="74"/>
      <c r="J5653" s="74"/>
    </row>
    <row r="5654" spans="2:10" x14ac:dyDescent="0.2">
      <c r="B5654" s="1"/>
      <c r="E5654" s="1"/>
      <c r="F5654" s="164"/>
      <c r="G5654" s="11"/>
      <c r="H5654" s="74"/>
      <c r="I5654" s="74"/>
      <c r="J5654" s="74"/>
    </row>
    <row r="5655" spans="2:10" x14ac:dyDescent="0.2">
      <c r="B5655" s="1"/>
      <c r="E5655" s="1"/>
      <c r="F5655" s="164"/>
      <c r="G5655" s="11"/>
      <c r="H5655" s="74"/>
      <c r="I5655" s="74"/>
      <c r="J5655" s="74"/>
    </row>
    <row r="5656" spans="2:10" x14ac:dyDescent="0.2">
      <c r="B5656" s="1"/>
      <c r="E5656" s="1"/>
      <c r="F5656" s="164"/>
      <c r="G5656" s="11"/>
      <c r="H5656" s="74"/>
      <c r="I5656" s="74"/>
      <c r="J5656" s="74"/>
    </row>
    <row r="5657" spans="2:10" x14ac:dyDescent="0.2">
      <c r="B5657" s="1"/>
      <c r="E5657" s="1"/>
      <c r="F5657" s="164"/>
      <c r="G5657" s="11"/>
      <c r="H5657" s="74"/>
      <c r="I5657" s="74"/>
      <c r="J5657" s="74"/>
    </row>
    <row r="5658" spans="2:10" x14ac:dyDescent="0.2">
      <c r="B5658" s="1"/>
      <c r="E5658" s="1"/>
      <c r="F5658" s="164"/>
      <c r="G5658" s="11"/>
      <c r="H5658" s="74"/>
      <c r="I5658" s="74"/>
      <c r="J5658" s="74"/>
    </row>
    <row r="5659" spans="2:10" x14ac:dyDescent="0.2">
      <c r="B5659" s="1"/>
      <c r="E5659" s="1"/>
      <c r="F5659" s="164"/>
      <c r="G5659" s="11"/>
      <c r="H5659" s="74"/>
      <c r="I5659" s="74"/>
      <c r="J5659" s="74"/>
    </row>
    <row r="5660" spans="2:10" x14ac:dyDescent="0.2">
      <c r="B5660" s="1"/>
      <c r="E5660" s="1"/>
      <c r="F5660" s="164"/>
      <c r="G5660" s="11"/>
      <c r="H5660" s="74"/>
      <c r="I5660" s="74"/>
      <c r="J5660" s="74"/>
    </row>
    <row r="5661" spans="2:10" x14ac:dyDescent="0.2">
      <c r="B5661" s="1"/>
      <c r="E5661" s="1"/>
      <c r="F5661" s="164"/>
      <c r="G5661" s="11"/>
      <c r="H5661" s="74"/>
      <c r="I5661" s="74"/>
      <c r="J5661" s="74"/>
    </row>
    <row r="5662" spans="2:10" x14ac:dyDescent="0.2">
      <c r="B5662" s="1"/>
      <c r="E5662" s="1"/>
      <c r="F5662" s="164"/>
      <c r="G5662" s="11"/>
      <c r="H5662" s="74"/>
      <c r="I5662" s="74"/>
      <c r="J5662" s="74"/>
    </row>
    <row r="5663" spans="2:10" x14ac:dyDescent="0.2">
      <c r="B5663" s="1"/>
      <c r="E5663" s="1"/>
      <c r="F5663" s="164"/>
      <c r="G5663" s="11"/>
      <c r="H5663" s="74"/>
      <c r="I5663" s="74"/>
      <c r="J5663" s="74"/>
    </row>
    <row r="5664" spans="2:10" x14ac:dyDescent="0.2">
      <c r="B5664" s="1"/>
      <c r="E5664" s="1"/>
      <c r="F5664" s="164"/>
      <c r="G5664" s="11"/>
      <c r="H5664" s="74"/>
      <c r="I5664" s="74"/>
      <c r="J5664" s="74"/>
    </row>
    <row r="5665" spans="2:10" x14ac:dyDescent="0.2">
      <c r="B5665" s="1"/>
      <c r="E5665" s="1"/>
      <c r="F5665" s="164"/>
      <c r="G5665" s="11"/>
      <c r="H5665" s="74"/>
      <c r="I5665" s="74"/>
      <c r="J5665" s="74"/>
    </row>
    <row r="5666" spans="2:10" x14ac:dyDescent="0.2">
      <c r="B5666" s="1"/>
      <c r="E5666" s="1"/>
      <c r="F5666" s="164"/>
      <c r="G5666" s="11"/>
      <c r="H5666" s="74"/>
      <c r="I5666" s="74"/>
      <c r="J5666" s="74"/>
    </row>
    <row r="5667" spans="2:10" x14ac:dyDescent="0.2">
      <c r="B5667" s="1"/>
      <c r="E5667" s="1"/>
      <c r="F5667" s="164"/>
      <c r="G5667" s="11"/>
      <c r="H5667" s="74"/>
      <c r="I5667" s="74"/>
      <c r="J5667" s="74"/>
    </row>
    <row r="5668" spans="2:10" x14ac:dyDescent="0.2">
      <c r="B5668" s="1"/>
      <c r="E5668" s="1"/>
      <c r="F5668" s="164"/>
      <c r="G5668" s="11"/>
      <c r="H5668" s="74"/>
      <c r="I5668" s="74"/>
      <c r="J5668" s="74"/>
    </row>
    <row r="5669" spans="2:10" x14ac:dyDescent="0.2">
      <c r="B5669" s="1"/>
      <c r="E5669" s="1"/>
      <c r="F5669" s="164"/>
      <c r="G5669" s="11"/>
      <c r="H5669" s="74"/>
      <c r="I5669" s="74"/>
      <c r="J5669" s="74"/>
    </row>
    <row r="5670" spans="2:10" x14ac:dyDescent="0.2">
      <c r="B5670" s="1"/>
      <c r="E5670" s="1"/>
      <c r="F5670" s="164"/>
      <c r="G5670" s="11"/>
      <c r="H5670" s="74"/>
      <c r="I5670" s="74"/>
      <c r="J5670" s="74"/>
    </row>
    <row r="5671" spans="2:10" x14ac:dyDescent="0.2">
      <c r="B5671" s="1"/>
      <c r="E5671" s="1"/>
      <c r="F5671" s="164"/>
      <c r="G5671" s="11"/>
      <c r="H5671" s="74"/>
      <c r="I5671" s="74"/>
      <c r="J5671" s="74"/>
    </row>
    <row r="5672" spans="2:10" x14ac:dyDescent="0.2">
      <c r="B5672" s="1"/>
      <c r="E5672" s="1"/>
      <c r="F5672" s="164"/>
      <c r="G5672" s="11"/>
      <c r="H5672" s="74"/>
      <c r="I5672" s="74"/>
      <c r="J5672" s="74"/>
    </row>
    <row r="5673" spans="2:10" x14ac:dyDescent="0.2">
      <c r="B5673" s="1"/>
      <c r="E5673" s="1"/>
      <c r="F5673" s="164"/>
      <c r="G5673" s="11"/>
      <c r="H5673" s="74"/>
      <c r="I5673" s="74"/>
      <c r="J5673" s="74"/>
    </row>
    <row r="5674" spans="2:10" x14ac:dyDescent="0.2">
      <c r="B5674" s="1"/>
      <c r="E5674" s="1"/>
      <c r="F5674" s="164"/>
      <c r="G5674" s="11"/>
      <c r="H5674" s="74"/>
      <c r="I5674" s="74"/>
      <c r="J5674" s="74"/>
    </row>
    <row r="5675" spans="2:10" x14ac:dyDescent="0.2">
      <c r="B5675" s="1"/>
      <c r="E5675" s="1"/>
      <c r="F5675" s="164"/>
      <c r="G5675" s="11"/>
      <c r="H5675" s="74"/>
      <c r="I5675" s="74"/>
      <c r="J5675" s="74"/>
    </row>
    <row r="5676" spans="2:10" x14ac:dyDescent="0.2">
      <c r="B5676" s="1"/>
      <c r="E5676" s="1"/>
      <c r="F5676" s="164"/>
      <c r="G5676" s="11"/>
      <c r="H5676" s="74"/>
      <c r="I5676" s="74"/>
      <c r="J5676" s="74"/>
    </row>
    <row r="5677" spans="2:10" x14ac:dyDescent="0.2">
      <c r="B5677" s="1"/>
      <c r="E5677" s="1"/>
      <c r="F5677" s="164"/>
      <c r="G5677" s="11"/>
      <c r="H5677" s="74"/>
      <c r="I5677" s="74"/>
      <c r="J5677" s="74"/>
    </row>
    <row r="5678" spans="2:10" x14ac:dyDescent="0.2">
      <c r="B5678" s="1"/>
      <c r="E5678" s="1"/>
      <c r="F5678" s="164"/>
      <c r="G5678" s="11"/>
      <c r="H5678" s="74"/>
      <c r="I5678" s="74"/>
      <c r="J5678" s="74"/>
    </row>
    <row r="5679" spans="2:10" x14ac:dyDescent="0.2">
      <c r="B5679" s="1"/>
      <c r="E5679" s="1"/>
      <c r="F5679" s="164"/>
      <c r="G5679" s="11"/>
      <c r="H5679" s="74"/>
      <c r="I5679" s="74"/>
      <c r="J5679" s="74"/>
    </row>
    <row r="5680" spans="2:10" x14ac:dyDescent="0.2">
      <c r="B5680" s="1"/>
      <c r="E5680" s="1"/>
      <c r="F5680" s="164"/>
      <c r="G5680" s="11"/>
      <c r="H5680" s="74"/>
      <c r="I5680" s="74"/>
      <c r="J5680" s="74"/>
    </row>
    <row r="5681" spans="2:10" x14ac:dyDescent="0.2">
      <c r="B5681" s="1"/>
      <c r="E5681" s="1"/>
      <c r="F5681" s="164"/>
      <c r="G5681" s="11"/>
      <c r="H5681" s="74"/>
      <c r="I5681" s="74"/>
      <c r="J5681" s="74"/>
    </row>
    <row r="5682" spans="2:10" x14ac:dyDescent="0.2">
      <c r="B5682" s="1"/>
      <c r="E5682" s="1"/>
      <c r="F5682" s="164"/>
      <c r="G5682" s="11"/>
      <c r="H5682" s="74"/>
      <c r="I5682" s="74"/>
      <c r="J5682" s="74"/>
    </row>
    <row r="5683" spans="2:10" x14ac:dyDescent="0.2">
      <c r="B5683" s="1"/>
      <c r="E5683" s="1"/>
      <c r="F5683" s="164"/>
      <c r="G5683" s="11"/>
      <c r="H5683" s="74"/>
      <c r="I5683" s="74"/>
      <c r="J5683" s="74"/>
    </row>
    <row r="5684" spans="2:10" x14ac:dyDescent="0.2">
      <c r="B5684" s="1"/>
      <c r="E5684" s="1"/>
      <c r="F5684" s="164"/>
      <c r="G5684" s="11"/>
      <c r="H5684" s="74"/>
      <c r="I5684" s="74"/>
      <c r="J5684" s="74"/>
    </row>
    <row r="5685" spans="2:10" x14ac:dyDescent="0.2">
      <c r="B5685" s="1"/>
      <c r="E5685" s="1"/>
      <c r="F5685" s="164"/>
      <c r="G5685" s="11"/>
      <c r="H5685" s="74"/>
      <c r="I5685" s="74"/>
      <c r="J5685" s="74"/>
    </row>
    <row r="5686" spans="2:10" x14ac:dyDescent="0.2">
      <c r="B5686" s="1"/>
      <c r="E5686" s="1"/>
      <c r="F5686" s="164"/>
      <c r="G5686" s="11"/>
      <c r="H5686" s="74"/>
      <c r="I5686" s="74"/>
      <c r="J5686" s="74"/>
    </row>
    <row r="5687" spans="2:10" x14ac:dyDescent="0.2">
      <c r="B5687" s="1"/>
      <c r="E5687" s="1"/>
      <c r="F5687" s="164"/>
      <c r="G5687" s="11"/>
      <c r="H5687" s="74"/>
      <c r="I5687" s="74"/>
      <c r="J5687" s="74"/>
    </row>
    <row r="5688" spans="2:10" x14ac:dyDescent="0.2">
      <c r="B5688" s="1"/>
      <c r="E5688" s="1"/>
      <c r="F5688" s="164"/>
      <c r="G5688" s="11"/>
      <c r="H5688" s="74"/>
      <c r="I5688" s="74"/>
      <c r="J5688" s="74"/>
    </row>
    <row r="5689" spans="2:10" x14ac:dyDescent="0.2">
      <c r="B5689" s="1"/>
      <c r="E5689" s="1"/>
      <c r="F5689" s="164"/>
      <c r="G5689" s="11"/>
      <c r="H5689" s="74"/>
      <c r="I5689" s="74"/>
      <c r="J5689" s="74"/>
    </row>
    <row r="5690" spans="2:10" x14ac:dyDescent="0.2">
      <c r="B5690" s="1"/>
      <c r="E5690" s="1"/>
      <c r="F5690" s="164"/>
      <c r="G5690" s="11"/>
      <c r="H5690" s="74"/>
      <c r="I5690" s="74"/>
      <c r="J5690" s="74"/>
    </row>
    <row r="5691" spans="2:10" x14ac:dyDescent="0.2">
      <c r="B5691" s="1"/>
      <c r="E5691" s="1"/>
      <c r="F5691" s="164"/>
      <c r="G5691" s="11"/>
      <c r="H5691" s="74"/>
      <c r="I5691" s="74"/>
      <c r="J5691" s="74"/>
    </row>
    <row r="5692" spans="2:10" x14ac:dyDescent="0.2">
      <c r="B5692" s="1"/>
      <c r="E5692" s="1"/>
      <c r="F5692" s="164"/>
      <c r="G5692" s="11"/>
      <c r="H5692" s="74"/>
      <c r="I5692" s="74"/>
      <c r="J5692" s="74"/>
    </row>
    <row r="5693" spans="2:10" x14ac:dyDescent="0.2">
      <c r="B5693" s="1"/>
      <c r="E5693" s="1"/>
      <c r="F5693" s="164"/>
      <c r="G5693" s="11"/>
      <c r="H5693" s="74"/>
      <c r="I5693" s="74"/>
      <c r="J5693" s="74"/>
    </row>
    <row r="5694" spans="2:10" x14ac:dyDescent="0.2">
      <c r="B5694" s="1"/>
      <c r="E5694" s="1"/>
      <c r="F5694" s="164"/>
      <c r="G5694" s="11"/>
      <c r="H5694" s="74"/>
      <c r="I5694" s="74"/>
      <c r="J5694" s="74"/>
    </row>
    <row r="5695" spans="2:10" x14ac:dyDescent="0.2">
      <c r="B5695" s="1"/>
      <c r="E5695" s="1"/>
      <c r="F5695" s="164"/>
      <c r="G5695" s="11"/>
      <c r="H5695" s="74"/>
      <c r="I5695" s="74"/>
      <c r="J5695" s="74"/>
    </row>
    <row r="5696" spans="2:10" x14ac:dyDescent="0.2">
      <c r="B5696" s="1"/>
      <c r="E5696" s="1"/>
      <c r="F5696" s="164"/>
      <c r="G5696" s="11"/>
      <c r="H5696" s="74"/>
      <c r="I5696" s="74"/>
      <c r="J5696" s="74"/>
    </row>
    <row r="5697" spans="2:10" x14ac:dyDescent="0.2">
      <c r="B5697" s="1"/>
      <c r="E5697" s="1"/>
      <c r="F5697" s="164"/>
      <c r="G5697" s="11"/>
      <c r="H5697" s="74"/>
      <c r="I5697" s="74"/>
      <c r="J5697" s="74"/>
    </row>
    <row r="5698" spans="2:10" x14ac:dyDescent="0.2">
      <c r="B5698" s="1"/>
      <c r="E5698" s="1"/>
      <c r="F5698" s="164"/>
      <c r="G5698" s="11"/>
      <c r="H5698" s="74"/>
      <c r="I5698" s="74"/>
      <c r="J5698" s="74"/>
    </row>
    <row r="5699" spans="2:10" x14ac:dyDescent="0.2">
      <c r="B5699" s="1"/>
      <c r="E5699" s="1"/>
      <c r="F5699" s="164"/>
      <c r="G5699" s="11"/>
      <c r="H5699" s="74"/>
      <c r="I5699" s="74"/>
      <c r="J5699" s="74"/>
    </row>
    <row r="5700" spans="2:10" x14ac:dyDescent="0.2">
      <c r="B5700" s="1"/>
      <c r="E5700" s="1"/>
      <c r="F5700" s="164"/>
      <c r="G5700" s="11"/>
      <c r="H5700" s="74"/>
      <c r="I5700" s="74"/>
      <c r="J5700" s="74"/>
    </row>
    <row r="5701" spans="2:10" x14ac:dyDescent="0.2">
      <c r="B5701" s="1"/>
      <c r="E5701" s="1"/>
      <c r="F5701" s="164"/>
      <c r="G5701" s="11"/>
      <c r="H5701" s="74"/>
      <c r="I5701" s="74"/>
      <c r="J5701" s="74"/>
    </row>
    <row r="5702" spans="2:10" x14ac:dyDescent="0.2">
      <c r="B5702" s="1"/>
      <c r="E5702" s="1"/>
      <c r="F5702" s="164"/>
      <c r="G5702" s="11"/>
      <c r="H5702" s="74"/>
      <c r="I5702" s="74"/>
      <c r="J5702" s="74"/>
    </row>
    <row r="5703" spans="2:10" x14ac:dyDescent="0.2">
      <c r="B5703" s="1"/>
      <c r="E5703" s="1"/>
      <c r="F5703" s="164"/>
      <c r="G5703" s="11"/>
      <c r="H5703" s="74"/>
      <c r="I5703" s="74"/>
      <c r="J5703" s="74"/>
    </row>
    <row r="5704" spans="2:10" x14ac:dyDescent="0.2">
      <c r="B5704" s="1"/>
      <c r="E5704" s="1"/>
      <c r="F5704" s="164"/>
      <c r="G5704" s="11"/>
      <c r="H5704" s="74"/>
      <c r="I5704" s="74"/>
      <c r="J5704" s="74"/>
    </row>
    <row r="5705" spans="2:10" x14ac:dyDescent="0.2">
      <c r="B5705" s="1"/>
      <c r="E5705" s="1"/>
      <c r="F5705" s="164"/>
      <c r="G5705" s="11"/>
      <c r="H5705" s="74"/>
      <c r="I5705" s="74"/>
      <c r="J5705" s="74"/>
    </row>
    <row r="5706" spans="2:10" x14ac:dyDescent="0.2">
      <c r="B5706" s="1"/>
      <c r="E5706" s="1"/>
      <c r="F5706" s="164"/>
      <c r="G5706" s="11"/>
      <c r="H5706" s="74"/>
      <c r="I5706" s="74"/>
      <c r="J5706" s="74"/>
    </row>
    <row r="5707" spans="2:10" x14ac:dyDescent="0.2">
      <c r="B5707" s="1"/>
      <c r="E5707" s="1"/>
      <c r="F5707" s="164"/>
      <c r="G5707" s="11"/>
      <c r="H5707" s="74"/>
      <c r="I5707" s="74"/>
      <c r="J5707" s="74"/>
    </row>
    <row r="5708" spans="2:10" x14ac:dyDescent="0.2">
      <c r="B5708" s="1"/>
      <c r="E5708" s="1"/>
      <c r="F5708" s="164"/>
      <c r="G5708" s="11"/>
      <c r="H5708" s="74"/>
      <c r="I5708" s="74"/>
      <c r="J5708" s="74"/>
    </row>
    <row r="5709" spans="2:10" x14ac:dyDescent="0.2">
      <c r="B5709" s="1"/>
      <c r="E5709" s="1"/>
      <c r="F5709" s="164"/>
      <c r="G5709" s="11"/>
      <c r="H5709" s="74"/>
      <c r="I5709" s="74"/>
      <c r="J5709" s="74"/>
    </row>
    <row r="5710" spans="2:10" x14ac:dyDescent="0.2">
      <c r="B5710" s="1"/>
      <c r="E5710" s="1"/>
      <c r="F5710" s="164"/>
      <c r="G5710" s="11"/>
      <c r="H5710" s="74"/>
      <c r="I5710" s="74"/>
      <c r="J5710" s="74"/>
    </row>
    <row r="5711" spans="2:10" x14ac:dyDescent="0.2">
      <c r="B5711" s="1"/>
      <c r="E5711" s="1"/>
      <c r="F5711" s="164"/>
      <c r="G5711" s="11"/>
      <c r="H5711" s="74"/>
      <c r="I5711" s="74"/>
      <c r="J5711" s="74"/>
    </row>
    <row r="5712" spans="2:10" x14ac:dyDescent="0.2">
      <c r="B5712" s="1"/>
      <c r="E5712" s="1"/>
      <c r="F5712" s="164"/>
      <c r="G5712" s="11"/>
      <c r="H5712" s="74"/>
      <c r="I5712" s="74"/>
      <c r="J5712" s="74"/>
    </row>
    <row r="5713" spans="2:10" x14ac:dyDescent="0.2">
      <c r="B5713" s="1"/>
      <c r="E5713" s="1"/>
      <c r="F5713" s="164"/>
      <c r="G5713" s="11"/>
      <c r="H5713" s="74"/>
      <c r="I5713" s="74"/>
      <c r="J5713" s="74"/>
    </row>
    <row r="5714" spans="2:10" x14ac:dyDescent="0.2">
      <c r="B5714" s="1"/>
      <c r="E5714" s="1"/>
      <c r="F5714" s="164"/>
      <c r="G5714" s="11"/>
      <c r="H5714" s="74"/>
      <c r="I5714" s="74"/>
      <c r="J5714" s="74"/>
    </row>
    <row r="5715" spans="2:10" x14ac:dyDescent="0.2">
      <c r="B5715" s="1"/>
      <c r="E5715" s="1"/>
      <c r="F5715" s="164"/>
      <c r="G5715" s="11"/>
      <c r="H5715" s="74"/>
      <c r="I5715" s="74"/>
      <c r="J5715" s="74"/>
    </row>
    <row r="5716" spans="2:10" x14ac:dyDescent="0.2">
      <c r="B5716" s="1"/>
      <c r="E5716" s="1"/>
      <c r="F5716" s="164"/>
      <c r="G5716" s="11"/>
      <c r="H5716" s="74"/>
      <c r="I5716" s="74"/>
      <c r="J5716" s="74"/>
    </row>
    <row r="5717" spans="2:10" x14ac:dyDescent="0.2">
      <c r="B5717" s="1"/>
      <c r="E5717" s="1"/>
      <c r="F5717" s="164"/>
      <c r="G5717" s="11"/>
      <c r="H5717" s="74"/>
      <c r="I5717" s="74"/>
      <c r="J5717" s="74"/>
    </row>
    <row r="5718" spans="2:10" x14ac:dyDescent="0.2">
      <c r="B5718" s="1"/>
      <c r="E5718" s="1"/>
      <c r="F5718" s="164"/>
      <c r="G5718" s="11"/>
      <c r="H5718" s="74"/>
      <c r="I5718" s="74"/>
      <c r="J5718" s="74"/>
    </row>
    <row r="5719" spans="2:10" x14ac:dyDescent="0.2">
      <c r="B5719" s="1"/>
      <c r="E5719" s="1"/>
      <c r="F5719" s="164"/>
      <c r="G5719" s="11"/>
      <c r="H5719" s="74"/>
      <c r="I5719" s="74"/>
      <c r="J5719" s="74"/>
    </row>
    <row r="5720" spans="2:10" x14ac:dyDescent="0.2">
      <c r="B5720" s="1"/>
      <c r="E5720" s="1"/>
      <c r="F5720" s="164"/>
      <c r="G5720" s="11"/>
      <c r="H5720" s="74"/>
      <c r="I5720" s="74"/>
      <c r="J5720" s="74"/>
    </row>
    <row r="5721" spans="2:10" x14ac:dyDescent="0.2">
      <c r="B5721" s="1"/>
      <c r="E5721" s="1"/>
      <c r="F5721" s="164"/>
      <c r="G5721" s="11"/>
      <c r="H5721" s="74"/>
      <c r="I5721" s="74"/>
      <c r="J5721" s="74"/>
    </row>
    <row r="5722" spans="2:10" x14ac:dyDescent="0.2">
      <c r="B5722" s="1"/>
      <c r="E5722" s="1"/>
      <c r="F5722" s="164"/>
      <c r="G5722" s="11"/>
      <c r="H5722" s="74"/>
      <c r="I5722" s="74"/>
      <c r="J5722" s="74"/>
    </row>
    <row r="5723" spans="2:10" x14ac:dyDescent="0.2">
      <c r="B5723" s="1"/>
      <c r="E5723" s="1"/>
      <c r="F5723" s="164"/>
      <c r="G5723" s="11"/>
      <c r="H5723" s="74"/>
      <c r="I5723" s="74"/>
      <c r="J5723" s="74"/>
    </row>
    <row r="5724" spans="2:10" x14ac:dyDescent="0.2">
      <c r="B5724" s="1"/>
      <c r="E5724" s="1"/>
      <c r="F5724" s="164"/>
      <c r="G5724" s="11"/>
      <c r="H5724" s="74"/>
      <c r="I5724" s="74"/>
      <c r="J5724" s="74"/>
    </row>
    <row r="5725" spans="2:10" x14ac:dyDescent="0.2">
      <c r="B5725" s="1"/>
      <c r="E5725" s="1"/>
      <c r="F5725" s="164"/>
      <c r="G5725" s="11"/>
      <c r="H5725" s="74"/>
      <c r="I5725" s="74"/>
      <c r="J5725" s="74"/>
    </row>
    <row r="5726" spans="2:10" x14ac:dyDescent="0.2">
      <c r="B5726" s="1"/>
      <c r="E5726" s="1"/>
      <c r="F5726" s="164"/>
      <c r="G5726" s="11"/>
      <c r="H5726" s="74"/>
      <c r="I5726" s="74"/>
      <c r="J5726" s="74"/>
    </row>
    <row r="5727" spans="2:10" x14ac:dyDescent="0.2">
      <c r="B5727" s="1"/>
      <c r="E5727" s="1"/>
      <c r="F5727" s="164"/>
      <c r="G5727" s="11"/>
      <c r="H5727" s="74"/>
      <c r="I5727" s="74"/>
      <c r="J5727" s="74"/>
    </row>
    <row r="5728" spans="2:10" x14ac:dyDescent="0.2">
      <c r="B5728" s="1"/>
      <c r="E5728" s="1"/>
      <c r="F5728" s="164"/>
      <c r="G5728" s="11"/>
      <c r="H5728" s="74"/>
      <c r="I5728" s="74"/>
      <c r="J5728" s="74"/>
    </row>
    <row r="5729" spans="2:10" x14ac:dyDescent="0.2">
      <c r="B5729" s="1"/>
      <c r="E5729" s="1"/>
      <c r="F5729" s="164"/>
      <c r="G5729" s="11"/>
      <c r="H5729" s="74"/>
      <c r="I5729" s="74"/>
      <c r="J5729" s="74"/>
    </row>
    <row r="5730" spans="2:10" x14ac:dyDescent="0.2">
      <c r="B5730" s="1"/>
      <c r="E5730" s="1"/>
      <c r="F5730" s="164"/>
      <c r="G5730" s="11"/>
      <c r="H5730" s="74"/>
      <c r="I5730" s="74"/>
      <c r="J5730" s="74"/>
    </row>
    <row r="5731" spans="2:10" x14ac:dyDescent="0.2">
      <c r="B5731" s="1"/>
      <c r="E5731" s="1"/>
      <c r="F5731" s="164"/>
      <c r="G5731" s="11"/>
      <c r="H5731" s="74"/>
      <c r="I5731" s="74"/>
      <c r="J5731" s="74"/>
    </row>
    <row r="5732" spans="2:10" x14ac:dyDescent="0.2">
      <c r="B5732" s="1"/>
      <c r="E5732" s="1"/>
      <c r="F5732" s="164"/>
      <c r="G5732" s="11"/>
      <c r="H5732" s="74"/>
      <c r="I5732" s="74"/>
      <c r="J5732" s="74"/>
    </row>
    <row r="5733" spans="2:10" x14ac:dyDescent="0.2">
      <c r="B5733" s="1"/>
      <c r="E5733" s="1"/>
      <c r="F5733" s="164"/>
      <c r="G5733" s="11"/>
      <c r="H5733" s="74"/>
      <c r="I5733" s="74"/>
      <c r="J5733" s="74"/>
    </row>
    <row r="5734" spans="2:10" x14ac:dyDescent="0.2">
      <c r="B5734" s="1"/>
      <c r="E5734" s="1"/>
      <c r="F5734" s="164"/>
      <c r="G5734" s="11"/>
      <c r="H5734" s="74"/>
      <c r="I5734" s="74"/>
      <c r="J5734" s="74"/>
    </row>
    <row r="5735" spans="2:10" x14ac:dyDescent="0.2">
      <c r="B5735" s="1"/>
      <c r="E5735" s="1"/>
      <c r="F5735" s="164"/>
      <c r="G5735" s="11"/>
      <c r="H5735" s="74"/>
      <c r="I5735" s="74"/>
      <c r="J5735" s="74"/>
    </row>
    <row r="5736" spans="2:10" x14ac:dyDescent="0.2">
      <c r="B5736" s="1"/>
      <c r="E5736" s="1"/>
      <c r="F5736" s="164"/>
      <c r="G5736" s="11"/>
      <c r="H5736" s="74"/>
      <c r="I5736" s="74"/>
      <c r="J5736" s="74"/>
    </row>
    <row r="5737" spans="2:10" x14ac:dyDescent="0.2">
      <c r="B5737" s="1"/>
      <c r="E5737" s="1"/>
      <c r="F5737" s="164"/>
      <c r="G5737" s="11"/>
      <c r="H5737" s="74"/>
      <c r="I5737" s="74"/>
      <c r="J5737" s="74"/>
    </row>
    <row r="5738" spans="2:10" x14ac:dyDescent="0.2">
      <c r="B5738" s="1"/>
      <c r="E5738" s="1"/>
      <c r="F5738" s="164"/>
      <c r="G5738" s="11"/>
      <c r="H5738" s="74"/>
      <c r="I5738" s="74"/>
      <c r="J5738" s="74"/>
    </row>
    <row r="5739" spans="2:10" x14ac:dyDescent="0.2">
      <c r="B5739" s="1"/>
      <c r="E5739" s="1"/>
      <c r="F5739" s="164"/>
      <c r="G5739" s="11"/>
      <c r="H5739" s="74"/>
      <c r="I5739" s="74"/>
      <c r="J5739" s="74"/>
    </row>
    <row r="5740" spans="2:10" x14ac:dyDescent="0.2">
      <c r="B5740" s="1"/>
      <c r="E5740" s="1"/>
      <c r="F5740" s="164"/>
      <c r="G5740" s="11"/>
      <c r="H5740" s="74"/>
      <c r="I5740" s="74"/>
      <c r="J5740" s="74"/>
    </row>
    <row r="5741" spans="2:10" x14ac:dyDescent="0.2">
      <c r="B5741" s="1"/>
      <c r="E5741" s="1"/>
      <c r="F5741" s="164"/>
      <c r="G5741" s="11"/>
      <c r="H5741" s="74"/>
      <c r="I5741" s="74"/>
      <c r="J5741" s="74"/>
    </row>
    <row r="5742" spans="2:10" x14ac:dyDescent="0.2">
      <c r="B5742" s="1"/>
      <c r="E5742" s="1"/>
      <c r="F5742" s="164"/>
      <c r="G5742" s="11"/>
      <c r="H5742" s="74"/>
      <c r="I5742" s="74"/>
      <c r="J5742" s="74"/>
    </row>
    <row r="5743" spans="2:10" x14ac:dyDescent="0.2">
      <c r="B5743" s="1"/>
      <c r="E5743" s="1"/>
      <c r="F5743" s="164"/>
      <c r="G5743" s="11"/>
      <c r="H5743" s="74"/>
      <c r="I5743" s="74"/>
      <c r="J5743" s="74"/>
    </row>
    <row r="5744" spans="2:10" x14ac:dyDescent="0.2">
      <c r="B5744" s="1"/>
      <c r="E5744" s="1"/>
      <c r="F5744" s="164"/>
      <c r="G5744" s="11"/>
      <c r="H5744" s="74"/>
      <c r="I5744" s="74"/>
      <c r="J5744" s="74"/>
    </row>
    <row r="5745" spans="2:10" x14ac:dyDescent="0.2">
      <c r="B5745" s="1"/>
      <c r="E5745" s="1"/>
      <c r="F5745" s="164"/>
      <c r="G5745" s="11"/>
      <c r="H5745" s="74"/>
      <c r="I5745" s="74"/>
      <c r="J5745" s="74"/>
    </row>
    <row r="5746" spans="2:10" x14ac:dyDescent="0.2">
      <c r="B5746" s="1"/>
      <c r="E5746" s="1"/>
      <c r="F5746" s="164"/>
      <c r="G5746" s="11"/>
      <c r="H5746" s="74"/>
      <c r="I5746" s="74"/>
      <c r="J5746" s="74"/>
    </row>
    <row r="5747" spans="2:10" x14ac:dyDescent="0.2">
      <c r="B5747" s="1"/>
      <c r="E5747" s="1"/>
      <c r="F5747" s="164"/>
      <c r="G5747" s="11"/>
      <c r="H5747" s="74"/>
      <c r="I5747" s="74"/>
      <c r="J5747" s="74"/>
    </row>
    <row r="5748" spans="2:10" x14ac:dyDescent="0.2">
      <c r="B5748" s="1"/>
      <c r="E5748" s="1"/>
      <c r="F5748" s="164"/>
      <c r="G5748" s="11"/>
      <c r="H5748" s="74"/>
      <c r="I5748" s="74"/>
      <c r="J5748" s="74"/>
    </row>
    <row r="5749" spans="2:10" x14ac:dyDescent="0.2">
      <c r="B5749" s="1"/>
      <c r="E5749" s="1"/>
      <c r="F5749" s="164"/>
      <c r="G5749" s="11"/>
      <c r="H5749" s="74"/>
      <c r="I5749" s="74"/>
      <c r="J5749" s="74"/>
    </row>
    <row r="5750" spans="2:10" x14ac:dyDescent="0.2">
      <c r="B5750" s="1"/>
      <c r="E5750" s="1"/>
      <c r="F5750" s="164"/>
      <c r="G5750" s="11"/>
      <c r="H5750" s="74"/>
      <c r="I5750" s="74"/>
      <c r="J5750" s="74"/>
    </row>
    <row r="5751" spans="2:10" x14ac:dyDescent="0.2">
      <c r="B5751" s="1"/>
      <c r="E5751" s="1"/>
      <c r="F5751" s="164"/>
      <c r="G5751" s="11"/>
      <c r="H5751" s="74"/>
      <c r="I5751" s="74"/>
      <c r="J5751" s="74"/>
    </row>
    <row r="5752" spans="2:10" x14ac:dyDescent="0.2">
      <c r="B5752" s="1"/>
      <c r="E5752" s="1"/>
      <c r="F5752" s="164"/>
      <c r="G5752" s="11"/>
      <c r="H5752" s="74"/>
      <c r="I5752" s="74"/>
      <c r="J5752" s="74"/>
    </row>
    <row r="5753" spans="2:10" x14ac:dyDescent="0.2">
      <c r="B5753" s="1"/>
      <c r="E5753" s="1"/>
      <c r="F5753" s="164"/>
      <c r="G5753" s="11"/>
      <c r="H5753" s="74"/>
      <c r="I5753" s="74"/>
      <c r="J5753" s="74"/>
    </row>
    <row r="5754" spans="2:10" x14ac:dyDescent="0.2">
      <c r="B5754" s="1"/>
      <c r="E5754" s="1"/>
      <c r="F5754" s="164"/>
      <c r="G5754" s="11"/>
      <c r="H5754" s="74"/>
      <c r="I5754" s="74"/>
      <c r="J5754" s="74"/>
    </row>
    <row r="5755" spans="2:10" x14ac:dyDescent="0.2">
      <c r="B5755" s="1"/>
      <c r="E5755" s="1"/>
      <c r="F5755" s="164"/>
      <c r="G5755" s="11"/>
      <c r="H5755" s="74"/>
      <c r="I5755" s="74"/>
      <c r="J5755" s="74"/>
    </row>
    <row r="5756" spans="2:10" x14ac:dyDescent="0.2">
      <c r="B5756" s="1"/>
      <c r="E5756" s="1"/>
      <c r="F5756" s="164"/>
      <c r="G5756" s="11"/>
      <c r="H5756" s="74"/>
      <c r="I5756" s="74"/>
      <c r="J5756" s="74"/>
    </row>
    <row r="5757" spans="2:10" x14ac:dyDescent="0.2">
      <c r="B5757" s="1"/>
      <c r="E5757" s="1"/>
      <c r="F5757" s="164"/>
      <c r="G5757" s="11"/>
      <c r="H5757" s="74"/>
      <c r="I5757" s="74"/>
      <c r="J5757" s="74"/>
    </row>
    <row r="5758" spans="2:10" x14ac:dyDescent="0.2">
      <c r="B5758" s="1"/>
      <c r="E5758" s="1"/>
      <c r="F5758" s="164"/>
      <c r="G5758" s="11"/>
      <c r="H5758" s="74"/>
      <c r="I5758" s="74"/>
      <c r="J5758" s="74"/>
    </row>
    <row r="5759" spans="2:10" x14ac:dyDescent="0.2">
      <c r="B5759" s="1"/>
      <c r="E5759" s="1"/>
      <c r="F5759" s="164"/>
      <c r="G5759" s="11"/>
      <c r="H5759" s="74"/>
      <c r="I5759" s="74"/>
      <c r="J5759" s="74"/>
    </row>
    <row r="5760" spans="2:10" x14ac:dyDescent="0.2">
      <c r="B5760" s="1"/>
      <c r="E5760" s="1"/>
      <c r="F5760" s="164"/>
      <c r="G5760" s="11"/>
      <c r="H5760" s="74"/>
      <c r="I5760" s="74"/>
      <c r="J5760" s="74"/>
    </row>
    <row r="5761" spans="2:10" x14ac:dyDescent="0.2">
      <c r="B5761" s="1"/>
      <c r="E5761" s="1"/>
      <c r="F5761" s="164"/>
      <c r="G5761" s="11"/>
      <c r="H5761" s="74"/>
      <c r="I5761" s="74"/>
      <c r="J5761" s="74"/>
    </row>
    <row r="5762" spans="2:10" x14ac:dyDescent="0.2">
      <c r="B5762" s="1"/>
      <c r="E5762" s="1"/>
      <c r="F5762" s="164"/>
      <c r="G5762" s="11"/>
      <c r="H5762" s="74"/>
      <c r="I5762" s="74"/>
      <c r="J5762" s="74"/>
    </row>
    <row r="5763" spans="2:10" x14ac:dyDescent="0.2">
      <c r="B5763" s="1"/>
      <c r="E5763" s="1"/>
      <c r="F5763" s="164"/>
      <c r="G5763" s="11"/>
      <c r="H5763" s="74"/>
      <c r="I5763" s="74"/>
      <c r="J5763" s="74"/>
    </row>
    <row r="5764" spans="2:10" x14ac:dyDescent="0.2">
      <c r="B5764" s="1"/>
      <c r="E5764" s="1"/>
      <c r="F5764" s="164"/>
      <c r="G5764" s="11"/>
      <c r="H5764" s="74"/>
      <c r="I5764" s="74"/>
      <c r="J5764" s="74"/>
    </row>
    <row r="5765" spans="2:10" x14ac:dyDescent="0.2">
      <c r="B5765" s="1"/>
      <c r="E5765" s="1"/>
      <c r="F5765" s="164"/>
      <c r="G5765" s="11"/>
      <c r="H5765" s="74"/>
      <c r="I5765" s="74"/>
      <c r="J5765" s="74"/>
    </row>
    <row r="5766" spans="2:10" x14ac:dyDescent="0.2">
      <c r="B5766" s="1"/>
      <c r="E5766" s="1"/>
      <c r="F5766" s="164"/>
      <c r="G5766" s="11"/>
      <c r="H5766" s="74"/>
      <c r="I5766" s="74"/>
      <c r="J5766" s="74"/>
    </row>
    <row r="5767" spans="2:10" x14ac:dyDescent="0.2">
      <c r="B5767" s="1"/>
      <c r="E5767" s="1"/>
      <c r="F5767" s="164"/>
      <c r="G5767" s="11"/>
      <c r="H5767" s="74"/>
      <c r="I5767" s="74"/>
      <c r="J5767" s="74"/>
    </row>
    <row r="5768" spans="2:10" x14ac:dyDescent="0.2">
      <c r="B5768" s="1"/>
      <c r="E5768" s="1"/>
      <c r="F5768" s="164"/>
      <c r="G5768" s="11"/>
      <c r="H5768" s="74"/>
      <c r="I5768" s="74"/>
      <c r="J5768" s="74"/>
    </row>
    <row r="5769" spans="2:10" x14ac:dyDescent="0.2">
      <c r="B5769" s="1"/>
      <c r="E5769" s="1"/>
      <c r="F5769" s="164"/>
      <c r="G5769" s="11"/>
      <c r="H5769" s="74"/>
      <c r="I5769" s="74"/>
      <c r="J5769" s="74"/>
    </row>
    <row r="5770" spans="2:10" x14ac:dyDescent="0.2">
      <c r="B5770" s="1"/>
      <c r="E5770" s="1"/>
      <c r="F5770" s="164"/>
      <c r="G5770" s="11"/>
      <c r="H5770" s="74"/>
      <c r="I5770" s="74"/>
      <c r="J5770" s="74"/>
    </row>
    <row r="5771" spans="2:10" x14ac:dyDescent="0.2">
      <c r="B5771" s="1"/>
      <c r="E5771" s="1"/>
      <c r="F5771" s="164"/>
      <c r="G5771" s="11"/>
      <c r="H5771" s="74"/>
      <c r="I5771" s="74"/>
      <c r="J5771" s="74"/>
    </row>
    <row r="5772" spans="2:10" x14ac:dyDescent="0.2">
      <c r="B5772" s="1"/>
      <c r="E5772" s="1"/>
      <c r="F5772" s="164"/>
      <c r="G5772" s="11"/>
      <c r="H5772" s="74"/>
      <c r="I5772" s="74"/>
      <c r="J5772" s="74"/>
    </row>
    <row r="5773" spans="2:10" x14ac:dyDescent="0.2">
      <c r="B5773" s="1"/>
      <c r="E5773" s="1"/>
      <c r="F5773" s="164"/>
      <c r="G5773" s="11"/>
      <c r="H5773" s="74"/>
      <c r="I5773" s="74"/>
      <c r="J5773" s="74"/>
    </row>
    <row r="5774" spans="2:10" x14ac:dyDescent="0.2">
      <c r="B5774" s="1"/>
      <c r="E5774" s="1"/>
      <c r="F5774" s="164"/>
      <c r="G5774" s="11"/>
      <c r="H5774" s="74"/>
      <c r="I5774" s="74"/>
      <c r="J5774" s="74"/>
    </row>
    <row r="5775" spans="2:10" x14ac:dyDescent="0.2">
      <c r="B5775" s="1"/>
      <c r="E5775" s="1"/>
      <c r="F5775" s="164"/>
      <c r="G5775" s="11"/>
      <c r="H5775" s="74"/>
      <c r="I5775" s="74"/>
      <c r="J5775" s="74"/>
    </row>
    <row r="5776" spans="2:10" x14ac:dyDescent="0.2">
      <c r="B5776" s="1"/>
      <c r="E5776" s="1"/>
      <c r="F5776" s="164"/>
      <c r="G5776" s="11"/>
      <c r="H5776" s="74"/>
      <c r="I5776" s="74"/>
      <c r="J5776" s="74"/>
    </row>
    <row r="5777" spans="2:10" x14ac:dyDescent="0.2">
      <c r="B5777" s="1"/>
      <c r="E5777" s="1"/>
      <c r="F5777" s="164"/>
      <c r="G5777" s="11"/>
      <c r="H5777" s="74"/>
      <c r="I5777" s="74"/>
      <c r="J5777" s="74"/>
    </row>
    <row r="5778" spans="2:10" x14ac:dyDescent="0.2">
      <c r="B5778" s="1"/>
      <c r="E5778" s="1"/>
      <c r="F5778" s="164"/>
      <c r="G5778" s="11"/>
      <c r="H5778" s="74"/>
      <c r="I5778" s="74"/>
      <c r="J5778" s="74"/>
    </row>
    <row r="5779" spans="2:10" x14ac:dyDescent="0.2">
      <c r="B5779" s="1"/>
      <c r="E5779" s="1"/>
      <c r="F5779" s="164"/>
      <c r="G5779" s="11"/>
      <c r="H5779" s="74"/>
      <c r="I5779" s="74"/>
      <c r="J5779" s="74"/>
    </row>
    <row r="5780" spans="2:10" x14ac:dyDescent="0.2">
      <c r="B5780" s="1"/>
      <c r="E5780" s="1"/>
      <c r="F5780" s="164"/>
      <c r="G5780" s="11"/>
      <c r="H5780" s="74"/>
      <c r="I5780" s="74"/>
      <c r="J5780" s="74"/>
    </row>
    <row r="5781" spans="2:10" x14ac:dyDescent="0.2">
      <c r="B5781" s="1"/>
      <c r="E5781" s="1"/>
      <c r="F5781" s="164"/>
      <c r="G5781" s="11"/>
      <c r="H5781" s="74"/>
      <c r="I5781" s="74"/>
      <c r="J5781" s="74"/>
    </row>
    <row r="5782" spans="2:10" x14ac:dyDescent="0.2">
      <c r="B5782" s="1"/>
      <c r="E5782" s="1"/>
      <c r="F5782" s="164"/>
      <c r="G5782" s="11"/>
      <c r="H5782" s="74"/>
      <c r="I5782" s="74"/>
      <c r="J5782" s="74"/>
    </row>
    <row r="5783" spans="2:10" x14ac:dyDescent="0.2">
      <c r="B5783" s="1"/>
      <c r="E5783" s="1"/>
      <c r="F5783" s="164"/>
      <c r="G5783" s="11"/>
      <c r="H5783" s="74"/>
      <c r="I5783" s="74"/>
      <c r="J5783" s="74"/>
    </row>
    <row r="5784" spans="2:10" x14ac:dyDescent="0.2">
      <c r="B5784" s="1"/>
      <c r="E5784" s="1"/>
      <c r="F5784" s="164"/>
      <c r="G5784" s="11"/>
      <c r="H5784" s="74"/>
      <c r="I5784" s="74"/>
      <c r="J5784" s="74"/>
    </row>
    <row r="5785" spans="2:10" x14ac:dyDescent="0.2">
      <c r="B5785" s="1"/>
      <c r="E5785" s="1"/>
      <c r="F5785" s="164"/>
      <c r="G5785" s="11"/>
      <c r="H5785" s="74"/>
      <c r="I5785" s="74"/>
      <c r="J5785" s="74"/>
    </row>
    <row r="5786" spans="2:10" x14ac:dyDescent="0.2">
      <c r="B5786" s="1"/>
      <c r="E5786" s="1"/>
      <c r="F5786" s="164"/>
      <c r="G5786" s="11"/>
      <c r="H5786" s="74"/>
      <c r="I5786" s="74"/>
      <c r="J5786" s="74"/>
    </row>
    <row r="5787" spans="2:10" x14ac:dyDescent="0.2">
      <c r="B5787" s="1"/>
      <c r="E5787" s="1"/>
      <c r="F5787" s="164"/>
      <c r="G5787" s="11"/>
      <c r="H5787" s="74"/>
      <c r="I5787" s="74"/>
      <c r="J5787" s="74"/>
    </row>
    <row r="5788" spans="2:10" x14ac:dyDescent="0.2">
      <c r="B5788" s="1"/>
      <c r="E5788" s="1"/>
      <c r="F5788" s="164"/>
      <c r="G5788" s="11"/>
      <c r="H5788" s="74"/>
      <c r="I5788" s="74"/>
      <c r="J5788" s="74"/>
    </row>
    <row r="5789" spans="2:10" x14ac:dyDescent="0.2">
      <c r="B5789" s="1"/>
      <c r="E5789" s="1"/>
      <c r="F5789" s="164"/>
      <c r="G5789" s="11"/>
      <c r="H5789" s="74"/>
      <c r="I5789" s="74"/>
      <c r="J5789" s="74"/>
    </row>
    <row r="5790" spans="2:10" x14ac:dyDescent="0.2">
      <c r="B5790" s="1"/>
      <c r="E5790" s="1"/>
      <c r="F5790" s="164"/>
      <c r="G5790" s="11"/>
      <c r="H5790" s="74"/>
      <c r="I5790" s="74"/>
      <c r="J5790" s="74"/>
    </row>
    <row r="5791" spans="2:10" x14ac:dyDescent="0.2">
      <c r="B5791" s="1"/>
      <c r="E5791" s="1"/>
      <c r="F5791" s="164"/>
      <c r="G5791" s="11"/>
      <c r="H5791" s="74"/>
      <c r="I5791" s="74"/>
      <c r="J5791" s="74"/>
    </row>
    <row r="5792" spans="2:10" x14ac:dyDescent="0.2">
      <c r="B5792" s="1"/>
      <c r="E5792" s="1"/>
      <c r="F5792" s="164"/>
      <c r="G5792" s="11"/>
      <c r="H5792" s="74"/>
      <c r="I5792" s="74"/>
      <c r="J5792" s="74"/>
    </row>
    <row r="5793" spans="2:10" x14ac:dyDescent="0.2">
      <c r="B5793" s="1"/>
      <c r="E5793" s="1"/>
      <c r="F5793" s="164"/>
      <c r="G5793" s="11"/>
      <c r="H5793" s="74"/>
      <c r="I5793" s="74"/>
      <c r="J5793" s="74"/>
    </row>
    <row r="5794" spans="2:10" x14ac:dyDescent="0.2">
      <c r="B5794" s="1"/>
      <c r="E5794" s="1"/>
      <c r="F5794" s="164"/>
      <c r="G5794" s="11"/>
      <c r="H5794" s="74"/>
      <c r="I5794" s="74"/>
      <c r="J5794" s="74"/>
    </row>
    <row r="5795" spans="2:10" x14ac:dyDescent="0.2">
      <c r="B5795" s="1"/>
      <c r="E5795" s="1"/>
      <c r="F5795" s="164"/>
      <c r="G5795" s="11"/>
      <c r="H5795" s="74"/>
      <c r="I5795" s="74"/>
      <c r="J5795" s="74"/>
    </row>
    <row r="5796" spans="2:10" x14ac:dyDescent="0.2">
      <c r="B5796" s="1"/>
      <c r="E5796" s="1"/>
      <c r="F5796" s="164"/>
      <c r="G5796" s="11"/>
      <c r="H5796" s="74"/>
      <c r="I5796" s="74"/>
      <c r="J5796" s="74"/>
    </row>
    <row r="5797" spans="2:10" x14ac:dyDescent="0.2">
      <c r="B5797" s="1"/>
      <c r="E5797" s="1"/>
      <c r="F5797" s="164"/>
      <c r="G5797" s="11"/>
      <c r="H5797" s="74"/>
      <c r="I5797" s="74"/>
      <c r="J5797" s="74"/>
    </row>
    <row r="5798" spans="2:10" x14ac:dyDescent="0.2">
      <c r="B5798" s="1"/>
      <c r="E5798" s="1"/>
      <c r="F5798" s="164"/>
      <c r="G5798" s="11"/>
      <c r="H5798" s="74"/>
      <c r="I5798" s="74"/>
      <c r="J5798" s="74"/>
    </row>
    <row r="5799" spans="2:10" x14ac:dyDescent="0.2">
      <c r="B5799" s="1"/>
      <c r="E5799" s="1"/>
      <c r="F5799" s="164"/>
      <c r="G5799" s="11"/>
      <c r="H5799" s="74"/>
      <c r="I5799" s="74"/>
      <c r="J5799" s="74"/>
    </row>
    <row r="5800" spans="2:10" x14ac:dyDescent="0.2">
      <c r="B5800" s="1"/>
      <c r="E5800" s="1"/>
      <c r="F5800" s="164"/>
      <c r="G5800" s="11"/>
      <c r="H5800" s="74"/>
      <c r="I5800" s="74"/>
      <c r="J5800" s="74"/>
    </row>
    <row r="5801" spans="2:10" x14ac:dyDescent="0.2">
      <c r="B5801" s="1"/>
      <c r="E5801" s="1"/>
      <c r="F5801" s="164"/>
      <c r="G5801" s="11"/>
      <c r="H5801" s="74"/>
      <c r="I5801" s="74"/>
      <c r="J5801" s="74"/>
    </row>
    <row r="5802" spans="2:10" x14ac:dyDescent="0.2">
      <c r="B5802" s="1"/>
      <c r="E5802" s="1"/>
      <c r="F5802" s="164"/>
      <c r="G5802" s="11"/>
      <c r="H5802" s="74"/>
      <c r="I5802" s="74"/>
      <c r="J5802" s="74"/>
    </row>
    <row r="5803" spans="2:10" x14ac:dyDescent="0.2">
      <c r="B5803" s="1"/>
      <c r="E5803" s="1"/>
      <c r="F5803" s="164"/>
      <c r="G5803" s="11"/>
      <c r="H5803" s="74"/>
      <c r="I5803" s="74"/>
      <c r="J5803" s="74"/>
    </row>
    <row r="5804" spans="2:10" x14ac:dyDescent="0.2">
      <c r="B5804" s="1"/>
      <c r="E5804" s="1"/>
      <c r="F5804" s="164"/>
      <c r="G5804" s="11"/>
      <c r="H5804" s="74"/>
      <c r="I5804" s="74"/>
      <c r="J5804" s="74"/>
    </row>
    <row r="5805" spans="2:10" x14ac:dyDescent="0.2">
      <c r="B5805" s="1"/>
      <c r="E5805" s="1"/>
      <c r="F5805" s="164"/>
      <c r="G5805" s="11"/>
      <c r="H5805" s="74"/>
      <c r="I5805" s="74"/>
      <c r="J5805" s="74"/>
    </row>
    <row r="5806" spans="2:10" x14ac:dyDescent="0.2">
      <c r="B5806" s="1"/>
      <c r="E5806" s="1"/>
      <c r="F5806" s="164"/>
      <c r="G5806" s="11"/>
      <c r="H5806" s="74"/>
      <c r="I5806" s="74"/>
      <c r="J5806" s="74"/>
    </row>
    <row r="5807" spans="2:10" x14ac:dyDescent="0.2">
      <c r="B5807" s="1"/>
      <c r="E5807" s="1"/>
      <c r="F5807" s="164"/>
      <c r="G5807" s="11"/>
      <c r="H5807" s="74"/>
      <c r="I5807" s="74"/>
      <c r="J5807" s="74"/>
    </row>
    <row r="5808" spans="2:10" x14ac:dyDescent="0.2">
      <c r="B5808" s="1"/>
      <c r="E5808" s="1"/>
      <c r="F5808" s="164"/>
      <c r="G5808" s="11"/>
      <c r="H5808" s="74"/>
      <c r="I5808" s="74"/>
      <c r="J5808" s="74"/>
    </row>
    <row r="5809" spans="2:10" x14ac:dyDescent="0.2">
      <c r="B5809" s="1"/>
      <c r="E5809" s="1"/>
      <c r="F5809" s="164"/>
      <c r="G5809" s="11"/>
      <c r="H5809" s="74"/>
      <c r="I5809" s="74"/>
      <c r="J5809" s="74"/>
    </row>
    <row r="5810" spans="2:10" x14ac:dyDescent="0.2">
      <c r="B5810" s="1"/>
      <c r="E5810" s="1"/>
      <c r="F5810" s="164"/>
      <c r="G5810" s="11"/>
      <c r="H5810" s="74"/>
      <c r="I5810" s="74"/>
      <c r="J5810" s="74"/>
    </row>
    <row r="5811" spans="2:10" x14ac:dyDescent="0.2">
      <c r="B5811" s="1"/>
      <c r="E5811" s="1"/>
      <c r="F5811" s="164"/>
      <c r="G5811" s="11"/>
      <c r="H5811" s="74"/>
      <c r="I5811" s="74"/>
      <c r="J5811" s="74"/>
    </row>
    <row r="5812" spans="2:10" x14ac:dyDescent="0.2">
      <c r="B5812" s="1"/>
      <c r="E5812" s="1"/>
      <c r="F5812" s="164"/>
      <c r="G5812" s="11"/>
      <c r="H5812" s="74"/>
      <c r="I5812" s="74"/>
      <c r="J5812" s="74"/>
    </row>
    <row r="5813" spans="2:10" x14ac:dyDescent="0.2">
      <c r="B5813" s="1"/>
      <c r="E5813" s="1"/>
      <c r="F5813" s="164"/>
      <c r="G5813" s="11"/>
      <c r="H5813" s="74"/>
      <c r="I5813" s="74"/>
      <c r="J5813" s="74"/>
    </row>
    <row r="5814" spans="2:10" x14ac:dyDescent="0.2">
      <c r="B5814" s="1"/>
      <c r="E5814" s="1"/>
      <c r="F5814" s="164"/>
      <c r="G5814" s="11"/>
      <c r="H5814" s="74"/>
      <c r="I5814" s="74"/>
      <c r="J5814" s="74"/>
    </row>
    <row r="5815" spans="2:10" x14ac:dyDescent="0.2">
      <c r="B5815" s="1"/>
      <c r="E5815" s="1"/>
      <c r="F5815" s="164"/>
      <c r="G5815" s="11"/>
      <c r="H5815" s="74"/>
      <c r="I5815" s="74"/>
      <c r="J5815" s="74"/>
    </row>
    <row r="5816" spans="2:10" x14ac:dyDescent="0.2">
      <c r="B5816" s="1"/>
      <c r="E5816" s="1"/>
      <c r="F5816" s="164"/>
      <c r="G5816" s="11"/>
      <c r="H5816" s="74"/>
      <c r="I5816" s="74"/>
      <c r="J5816" s="74"/>
    </row>
    <row r="5817" spans="2:10" x14ac:dyDescent="0.2">
      <c r="B5817" s="1"/>
      <c r="E5817" s="1"/>
      <c r="F5817" s="164"/>
      <c r="G5817" s="11"/>
      <c r="H5817" s="74"/>
      <c r="I5817" s="74"/>
      <c r="J5817" s="74"/>
    </row>
    <row r="5818" spans="2:10" x14ac:dyDescent="0.2">
      <c r="B5818" s="1"/>
      <c r="E5818" s="1"/>
      <c r="F5818" s="164"/>
      <c r="G5818" s="11"/>
      <c r="H5818" s="74"/>
      <c r="I5818" s="74"/>
      <c r="J5818" s="74"/>
    </row>
    <row r="5819" spans="2:10" x14ac:dyDescent="0.2">
      <c r="B5819" s="1"/>
      <c r="E5819" s="1"/>
      <c r="F5819" s="164"/>
      <c r="G5819" s="11"/>
      <c r="H5819" s="74"/>
      <c r="I5819" s="74"/>
      <c r="J5819" s="74"/>
    </row>
    <row r="5820" spans="2:10" x14ac:dyDescent="0.2">
      <c r="B5820" s="1"/>
      <c r="E5820" s="1"/>
      <c r="F5820" s="164"/>
      <c r="G5820" s="11"/>
      <c r="H5820" s="74"/>
      <c r="I5820" s="74"/>
      <c r="J5820" s="74"/>
    </row>
    <row r="5821" spans="2:10" x14ac:dyDescent="0.2">
      <c r="B5821" s="1"/>
      <c r="E5821" s="1"/>
      <c r="F5821" s="164"/>
      <c r="G5821" s="11"/>
      <c r="H5821" s="74"/>
      <c r="I5821" s="74"/>
      <c r="J5821" s="74"/>
    </row>
    <row r="5822" spans="2:10" x14ac:dyDescent="0.2">
      <c r="B5822" s="1"/>
      <c r="E5822" s="1"/>
      <c r="F5822" s="164"/>
      <c r="G5822" s="11"/>
      <c r="H5822" s="74"/>
      <c r="I5822" s="74"/>
      <c r="J5822" s="74"/>
    </row>
    <row r="5823" spans="2:10" x14ac:dyDescent="0.2">
      <c r="B5823" s="1"/>
      <c r="E5823" s="1"/>
      <c r="F5823" s="164"/>
      <c r="G5823" s="11"/>
      <c r="H5823" s="74"/>
      <c r="I5823" s="74"/>
      <c r="J5823" s="74"/>
    </row>
    <row r="5824" spans="2:10" x14ac:dyDescent="0.2">
      <c r="B5824" s="1"/>
      <c r="E5824" s="1"/>
      <c r="F5824" s="164"/>
      <c r="G5824" s="11"/>
      <c r="H5824" s="74"/>
      <c r="I5824" s="74"/>
      <c r="J5824" s="74"/>
    </row>
    <row r="5825" spans="2:10" x14ac:dyDescent="0.2">
      <c r="B5825" s="1"/>
      <c r="E5825" s="1"/>
      <c r="F5825" s="164"/>
      <c r="G5825" s="11"/>
      <c r="H5825" s="74"/>
      <c r="I5825" s="74"/>
      <c r="J5825" s="74"/>
    </row>
    <row r="5826" spans="2:10" x14ac:dyDescent="0.2">
      <c r="B5826" s="1"/>
      <c r="E5826" s="1"/>
      <c r="F5826" s="164"/>
      <c r="G5826" s="11"/>
      <c r="H5826" s="74"/>
      <c r="I5826" s="74"/>
      <c r="J5826" s="74"/>
    </row>
    <row r="5827" spans="2:10" x14ac:dyDescent="0.2">
      <c r="B5827" s="1"/>
      <c r="E5827" s="1"/>
      <c r="F5827" s="164"/>
      <c r="G5827" s="11"/>
      <c r="H5827" s="74"/>
      <c r="I5827" s="74"/>
      <c r="J5827" s="74"/>
    </row>
    <row r="5828" spans="2:10" x14ac:dyDescent="0.2">
      <c r="B5828" s="1"/>
      <c r="E5828" s="1"/>
      <c r="F5828" s="164"/>
      <c r="G5828" s="11"/>
      <c r="H5828" s="74"/>
      <c r="I5828" s="74"/>
      <c r="J5828" s="74"/>
    </row>
    <row r="5829" spans="2:10" x14ac:dyDescent="0.2">
      <c r="B5829" s="1"/>
      <c r="E5829" s="1"/>
      <c r="F5829" s="164"/>
      <c r="G5829" s="11"/>
      <c r="H5829" s="74"/>
      <c r="I5829" s="74"/>
      <c r="J5829" s="74"/>
    </row>
    <row r="5830" spans="2:10" x14ac:dyDescent="0.2">
      <c r="B5830" s="1"/>
      <c r="E5830" s="1"/>
      <c r="F5830" s="164"/>
      <c r="G5830" s="11"/>
      <c r="H5830" s="74"/>
      <c r="I5830" s="74"/>
      <c r="J5830" s="74"/>
    </row>
    <row r="5831" spans="2:10" x14ac:dyDescent="0.2">
      <c r="B5831" s="1"/>
      <c r="E5831" s="1"/>
      <c r="F5831" s="164"/>
      <c r="G5831" s="11"/>
      <c r="H5831" s="74"/>
      <c r="I5831" s="74"/>
      <c r="J5831" s="74"/>
    </row>
    <row r="5832" spans="2:10" x14ac:dyDescent="0.2">
      <c r="B5832" s="1"/>
      <c r="E5832" s="1"/>
      <c r="F5832" s="164"/>
      <c r="G5832" s="11"/>
      <c r="H5832" s="74"/>
      <c r="I5832" s="74"/>
      <c r="J5832" s="74"/>
    </row>
    <row r="5833" spans="2:10" x14ac:dyDescent="0.2">
      <c r="B5833" s="1"/>
      <c r="E5833" s="1"/>
      <c r="F5833" s="164"/>
      <c r="G5833" s="11"/>
      <c r="H5833" s="74"/>
      <c r="I5833" s="74"/>
      <c r="J5833" s="74"/>
    </row>
    <row r="5834" spans="2:10" x14ac:dyDescent="0.2">
      <c r="B5834" s="1"/>
      <c r="E5834" s="1"/>
      <c r="F5834" s="164"/>
      <c r="G5834" s="11"/>
      <c r="H5834" s="74"/>
      <c r="I5834" s="74"/>
      <c r="J5834" s="74"/>
    </row>
    <row r="5835" spans="2:10" x14ac:dyDescent="0.2">
      <c r="B5835" s="1"/>
      <c r="E5835" s="1"/>
      <c r="F5835" s="164"/>
      <c r="G5835" s="11"/>
      <c r="H5835" s="74"/>
      <c r="I5835" s="74"/>
      <c r="J5835" s="74"/>
    </row>
    <row r="5836" spans="2:10" x14ac:dyDescent="0.2">
      <c r="B5836" s="1"/>
      <c r="E5836" s="1"/>
      <c r="F5836" s="164"/>
      <c r="G5836" s="11"/>
      <c r="H5836" s="74"/>
      <c r="I5836" s="74"/>
      <c r="J5836" s="74"/>
    </row>
    <row r="5837" spans="2:10" x14ac:dyDescent="0.2">
      <c r="B5837" s="1"/>
      <c r="E5837" s="1"/>
      <c r="F5837" s="164"/>
      <c r="G5837" s="11"/>
      <c r="H5837" s="74"/>
      <c r="I5837" s="74"/>
      <c r="J5837" s="74"/>
    </row>
    <row r="5838" spans="2:10" x14ac:dyDescent="0.2">
      <c r="B5838" s="1"/>
      <c r="E5838" s="1"/>
      <c r="F5838" s="164"/>
      <c r="G5838" s="11"/>
      <c r="H5838" s="74"/>
      <c r="I5838" s="74"/>
      <c r="J5838" s="74"/>
    </row>
    <row r="5839" spans="2:10" x14ac:dyDescent="0.2">
      <c r="B5839" s="1"/>
      <c r="E5839" s="1"/>
      <c r="F5839" s="164"/>
      <c r="G5839" s="11"/>
      <c r="H5839" s="74"/>
      <c r="I5839" s="74"/>
      <c r="J5839" s="74"/>
    </row>
    <row r="5840" spans="2:10" x14ac:dyDescent="0.2">
      <c r="B5840" s="1"/>
      <c r="E5840" s="1"/>
      <c r="F5840" s="164"/>
      <c r="G5840" s="11"/>
      <c r="H5840" s="74"/>
      <c r="I5840" s="74"/>
      <c r="J5840" s="74"/>
    </row>
    <row r="5841" spans="2:10" x14ac:dyDescent="0.2">
      <c r="B5841" s="1"/>
      <c r="E5841" s="1"/>
      <c r="F5841" s="164"/>
      <c r="G5841" s="11"/>
      <c r="H5841" s="74"/>
      <c r="I5841" s="74"/>
      <c r="J5841" s="74"/>
    </row>
    <row r="5842" spans="2:10" x14ac:dyDescent="0.2">
      <c r="B5842" s="1"/>
      <c r="E5842" s="1"/>
      <c r="F5842" s="164"/>
      <c r="G5842" s="11"/>
      <c r="H5842" s="74"/>
      <c r="I5842" s="74"/>
      <c r="J5842" s="74"/>
    </row>
    <row r="5843" spans="2:10" x14ac:dyDescent="0.2">
      <c r="B5843" s="1"/>
      <c r="E5843" s="1"/>
      <c r="F5843" s="164"/>
      <c r="G5843" s="11"/>
      <c r="H5843" s="74"/>
      <c r="I5843" s="74"/>
      <c r="J5843" s="74"/>
    </row>
    <row r="5844" spans="2:10" x14ac:dyDescent="0.2">
      <c r="B5844" s="1"/>
      <c r="E5844" s="1"/>
      <c r="F5844" s="164"/>
      <c r="G5844" s="11"/>
      <c r="H5844" s="74"/>
      <c r="I5844" s="74"/>
      <c r="J5844" s="74"/>
    </row>
    <row r="5845" spans="2:10" x14ac:dyDescent="0.2">
      <c r="B5845" s="1"/>
      <c r="E5845" s="1"/>
      <c r="F5845" s="164"/>
      <c r="G5845" s="11"/>
      <c r="H5845" s="74"/>
      <c r="I5845" s="74"/>
      <c r="J5845" s="74"/>
    </row>
    <row r="5846" spans="2:10" x14ac:dyDescent="0.2">
      <c r="B5846" s="1"/>
      <c r="E5846" s="1"/>
      <c r="F5846" s="164"/>
      <c r="G5846" s="11"/>
      <c r="H5846" s="74"/>
      <c r="I5846" s="74"/>
      <c r="J5846" s="74"/>
    </row>
    <row r="5847" spans="2:10" x14ac:dyDescent="0.2">
      <c r="B5847" s="1"/>
      <c r="E5847" s="1"/>
      <c r="F5847" s="164"/>
      <c r="G5847" s="11"/>
      <c r="H5847" s="74"/>
      <c r="I5847" s="74"/>
      <c r="J5847" s="74"/>
    </row>
    <row r="5848" spans="2:10" x14ac:dyDescent="0.2">
      <c r="B5848" s="1"/>
      <c r="E5848" s="1"/>
      <c r="F5848" s="164"/>
      <c r="G5848" s="11"/>
      <c r="H5848" s="74"/>
      <c r="I5848" s="74"/>
      <c r="J5848" s="74"/>
    </row>
    <row r="5849" spans="2:10" x14ac:dyDescent="0.2">
      <c r="B5849" s="1"/>
      <c r="E5849" s="1"/>
      <c r="F5849" s="164"/>
      <c r="G5849" s="11"/>
      <c r="H5849" s="74"/>
      <c r="I5849" s="74"/>
      <c r="J5849" s="74"/>
    </row>
    <row r="5850" spans="2:10" x14ac:dyDescent="0.2">
      <c r="B5850" s="1"/>
      <c r="E5850" s="1"/>
      <c r="F5850" s="164"/>
      <c r="G5850" s="11"/>
      <c r="H5850" s="74"/>
      <c r="I5850" s="74"/>
      <c r="J5850" s="74"/>
    </row>
    <row r="5851" spans="2:10" x14ac:dyDescent="0.2">
      <c r="B5851" s="1"/>
      <c r="E5851" s="1"/>
      <c r="F5851" s="164"/>
      <c r="G5851" s="11"/>
      <c r="H5851" s="74"/>
      <c r="I5851" s="74"/>
      <c r="J5851" s="74"/>
    </row>
    <row r="5852" spans="2:10" x14ac:dyDescent="0.2">
      <c r="B5852" s="1"/>
      <c r="E5852" s="1"/>
      <c r="F5852" s="164"/>
      <c r="G5852" s="11"/>
      <c r="H5852" s="74"/>
      <c r="I5852" s="74"/>
      <c r="J5852" s="74"/>
    </row>
    <row r="5853" spans="2:10" x14ac:dyDescent="0.2">
      <c r="B5853" s="1"/>
      <c r="E5853" s="1"/>
      <c r="F5853" s="164"/>
      <c r="G5853" s="11"/>
      <c r="H5853" s="74"/>
      <c r="I5853" s="74"/>
      <c r="J5853" s="74"/>
    </row>
    <row r="5854" spans="2:10" x14ac:dyDescent="0.2">
      <c r="B5854" s="1"/>
      <c r="E5854" s="1"/>
      <c r="F5854" s="164"/>
      <c r="G5854" s="11"/>
      <c r="H5854" s="74"/>
      <c r="I5854" s="74"/>
      <c r="J5854" s="74"/>
    </row>
    <row r="5855" spans="2:10" x14ac:dyDescent="0.2">
      <c r="B5855" s="1"/>
      <c r="E5855" s="1"/>
      <c r="F5855" s="164"/>
      <c r="G5855" s="11"/>
      <c r="H5855" s="74"/>
      <c r="I5855" s="74"/>
      <c r="J5855" s="74"/>
    </row>
    <row r="5856" spans="2:10" x14ac:dyDescent="0.2">
      <c r="B5856" s="1"/>
      <c r="E5856" s="1"/>
      <c r="F5856" s="164"/>
      <c r="G5856" s="11"/>
      <c r="H5856" s="74"/>
      <c r="I5856" s="74"/>
      <c r="J5856" s="74"/>
    </row>
    <row r="5857" spans="2:10" x14ac:dyDescent="0.2">
      <c r="B5857" s="1"/>
      <c r="E5857" s="1"/>
      <c r="F5857" s="164"/>
      <c r="G5857" s="11"/>
      <c r="H5857" s="74"/>
      <c r="I5857" s="74"/>
      <c r="J5857" s="74"/>
    </row>
    <row r="5858" spans="2:10" x14ac:dyDescent="0.2">
      <c r="B5858" s="1"/>
      <c r="E5858" s="1"/>
      <c r="F5858" s="164"/>
      <c r="G5858" s="11"/>
      <c r="H5858" s="74"/>
      <c r="I5858" s="74"/>
      <c r="J5858" s="74"/>
    </row>
    <row r="5859" spans="2:10" x14ac:dyDescent="0.2">
      <c r="B5859" s="1"/>
      <c r="E5859" s="1"/>
      <c r="F5859" s="164"/>
      <c r="G5859" s="11"/>
      <c r="H5859" s="74"/>
      <c r="I5859" s="74"/>
      <c r="J5859" s="74"/>
    </row>
    <row r="5860" spans="2:10" x14ac:dyDescent="0.2">
      <c r="B5860" s="1"/>
      <c r="E5860" s="1"/>
      <c r="F5860" s="164"/>
      <c r="G5860" s="11"/>
      <c r="H5860" s="74"/>
      <c r="I5860" s="74"/>
      <c r="J5860" s="74"/>
    </row>
    <row r="5861" spans="2:10" x14ac:dyDescent="0.2">
      <c r="B5861" s="1"/>
      <c r="E5861" s="1"/>
      <c r="F5861" s="164"/>
      <c r="G5861" s="11"/>
      <c r="H5861" s="74"/>
      <c r="I5861" s="74"/>
      <c r="J5861" s="74"/>
    </row>
    <row r="5862" spans="2:10" x14ac:dyDescent="0.2">
      <c r="B5862" s="1"/>
      <c r="E5862" s="1"/>
      <c r="F5862" s="164"/>
      <c r="G5862" s="11"/>
      <c r="H5862" s="74"/>
      <c r="I5862" s="74"/>
      <c r="J5862" s="74"/>
    </row>
    <row r="5863" spans="2:10" x14ac:dyDescent="0.2">
      <c r="B5863" s="1"/>
      <c r="E5863" s="1"/>
      <c r="F5863" s="164"/>
      <c r="G5863" s="11"/>
      <c r="H5863" s="74"/>
      <c r="I5863" s="74"/>
      <c r="J5863" s="74"/>
    </row>
    <row r="5864" spans="2:10" x14ac:dyDescent="0.2">
      <c r="B5864" s="1"/>
      <c r="E5864" s="1"/>
      <c r="F5864" s="164"/>
      <c r="G5864" s="11"/>
      <c r="H5864" s="74"/>
      <c r="I5864" s="74"/>
      <c r="J5864" s="74"/>
    </row>
    <row r="5865" spans="2:10" x14ac:dyDescent="0.2">
      <c r="B5865" s="1"/>
      <c r="E5865" s="1"/>
      <c r="F5865" s="164"/>
      <c r="G5865" s="11"/>
      <c r="H5865" s="74"/>
      <c r="I5865" s="74"/>
      <c r="J5865" s="74"/>
    </row>
    <row r="5866" spans="2:10" x14ac:dyDescent="0.2">
      <c r="B5866" s="1"/>
      <c r="E5866" s="1"/>
      <c r="F5866" s="164"/>
      <c r="G5866" s="11"/>
      <c r="H5866" s="74"/>
      <c r="I5866" s="74"/>
      <c r="J5866" s="74"/>
    </row>
    <row r="5867" spans="2:10" x14ac:dyDescent="0.2">
      <c r="B5867" s="1"/>
      <c r="E5867" s="1"/>
      <c r="F5867" s="164"/>
      <c r="G5867" s="11"/>
      <c r="H5867" s="74"/>
      <c r="I5867" s="74"/>
      <c r="J5867" s="74"/>
    </row>
    <row r="5868" spans="2:10" x14ac:dyDescent="0.2">
      <c r="B5868" s="1"/>
      <c r="E5868" s="1"/>
      <c r="F5868" s="164"/>
      <c r="G5868" s="11"/>
      <c r="H5868" s="74"/>
      <c r="I5868" s="74"/>
      <c r="J5868" s="74"/>
    </row>
    <row r="5869" spans="2:10" x14ac:dyDescent="0.2">
      <c r="B5869" s="1"/>
      <c r="E5869" s="1"/>
      <c r="F5869" s="164"/>
      <c r="G5869" s="11"/>
      <c r="H5869" s="74"/>
      <c r="I5869" s="74"/>
      <c r="J5869" s="74"/>
    </row>
    <row r="5870" spans="2:10" x14ac:dyDescent="0.2">
      <c r="B5870" s="1"/>
      <c r="E5870" s="1"/>
      <c r="F5870" s="164"/>
      <c r="G5870" s="11"/>
      <c r="H5870" s="74"/>
      <c r="I5870" s="74"/>
      <c r="J5870" s="74"/>
    </row>
    <row r="5871" spans="2:10" x14ac:dyDescent="0.2">
      <c r="B5871" s="1"/>
      <c r="E5871" s="1"/>
      <c r="F5871" s="164"/>
      <c r="G5871" s="11"/>
      <c r="H5871" s="74"/>
      <c r="I5871" s="74"/>
      <c r="J5871" s="74"/>
    </row>
    <row r="5872" spans="2:10" x14ac:dyDescent="0.2">
      <c r="B5872" s="1"/>
      <c r="E5872" s="1"/>
      <c r="F5872" s="164"/>
      <c r="G5872" s="11"/>
      <c r="H5872" s="74"/>
      <c r="I5872" s="74"/>
      <c r="J5872" s="74"/>
    </row>
    <row r="5873" spans="2:10" x14ac:dyDescent="0.2">
      <c r="B5873" s="1"/>
      <c r="E5873" s="1"/>
      <c r="F5873" s="164"/>
      <c r="G5873" s="11"/>
      <c r="H5873" s="74"/>
      <c r="I5873" s="74"/>
      <c r="J5873" s="74"/>
    </row>
    <row r="5874" spans="2:10" x14ac:dyDescent="0.2">
      <c r="B5874" s="1"/>
      <c r="E5874" s="1"/>
      <c r="F5874" s="164"/>
      <c r="G5874" s="11"/>
      <c r="H5874" s="74"/>
      <c r="I5874" s="74"/>
      <c r="J5874" s="74"/>
    </row>
    <row r="5875" spans="2:10" x14ac:dyDescent="0.2">
      <c r="B5875" s="1"/>
      <c r="E5875" s="1"/>
      <c r="F5875" s="164"/>
      <c r="G5875" s="11"/>
      <c r="H5875" s="74"/>
      <c r="I5875" s="74"/>
      <c r="J5875" s="74"/>
    </row>
    <row r="5876" spans="2:10" x14ac:dyDescent="0.2">
      <c r="B5876" s="1"/>
      <c r="E5876" s="1"/>
      <c r="F5876" s="164"/>
      <c r="G5876" s="11"/>
      <c r="H5876" s="74"/>
      <c r="I5876" s="74"/>
      <c r="J5876" s="74"/>
    </row>
    <row r="5877" spans="2:10" x14ac:dyDescent="0.2">
      <c r="B5877" s="1"/>
      <c r="E5877" s="1"/>
      <c r="F5877" s="164"/>
      <c r="G5877" s="11"/>
      <c r="H5877" s="74"/>
      <c r="I5877" s="74"/>
      <c r="J5877" s="74"/>
    </row>
    <row r="5878" spans="2:10" x14ac:dyDescent="0.2">
      <c r="B5878" s="1"/>
      <c r="E5878" s="1"/>
      <c r="F5878" s="164"/>
      <c r="G5878" s="11"/>
      <c r="H5878" s="74"/>
      <c r="I5878" s="74"/>
      <c r="J5878" s="74"/>
    </row>
    <row r="5879" spans="2:10" x14ac:dyDescent="0.2">
      <c r="B5879" s="1"/>
      <c r="E5879" s="1"/>
      <c r="F5879" s="164"/>
      <c r="G5879" s="11"/>
      <c r="H5879" s="74"/>
      <c r="I5879" s="74"/>
      <c r="J5879" s="74"/>
    </row>
    <row r="5880" spans="2:10" x14ac:dyDescent="0.2">
      <c r="B5880" s="1"/>
      <c r="E5880" s="1"/>
      <c r="F5880" s="164"/>
      <c r="G5880" s="11"/>
      <c r="H5880" s="74"/>
      <c r="I5880" s="74"/>
      <c r="J5880" s="74"/>
    </row>
    <row r="5881" spans="2:10" x14ac:dyDescent="0.2">
      <c r="B5881" s="1"/>
      <c r="E5881" s="1"/>
      <c r="F5881" s="164"/>
      <c r="G5881" s="11"/>
      <c r="H5881" s="74"/>
      <c r="I5881" s="74"/>
      <c r="J5881" s="74"/>
    </row>
    <row r="5882" spans="2:10" x14ac:dyDescent="0.2">
      <c r="B5882" s="1"/>
      <c r="E5882" s="1"/>
      <c r="F5882" s="164"/>
      <c r="G5882" s="11"/>
      <c r="H5882" s="74"/>
      <c r="I5882" s="74"/>
      <c r="J5882" s="74"/>
    </row>
    <row r="5883" spans="2:10" x14ac:dyDescent="0.2">
      <c r="B5883" s="1"/>
      <c r="E5883" s="1"/>
      <c r="F5883" s="164"/>
      <c r="G5883" s="11"/>
      <c r="H5883" s="74"/>
      <c r="I5883" s="74"/>
      <c r="J5883" s="74"/>
    </row>
    <row r="5884" spans="2:10" x14ac:dyDescent="0.2">
      <c r="B5884" s="1"/>
      <c r="E5884" s="1"/>
      <c r="F5884" s="164"/>
      <c r="G5884" s="11"/>
      <c r="H5884" s="74"/>
      <c r="I5884" s="74"/>
      <c r="J5884" s="74"/>
    </row>
    <row r="5885" spans="2:10" x14ac:dyDescent="0.2">
      <c r="B5885" s="1"/>
      <c r="E5885" s="1"/>
      <c r="F5885" s="164"/>
      <c r="G5885" s="11"/>
      <c r="H5885" s="74"/>
      <c r="I5885" s="74"/>
      <c r="J5885" s="74"/>
    </row>
    <row r="5886" spans="2:10" x14ac:dyDescent="0.2">
      <c r="B5886" s="1"/>
      <c r="E5886" s="1"/>
      <c r="F5886" s="164"/>
      <c r="G5886" s="11"/>
      <c r="H5886" s="74"/>
      <c r="I5886" s="74"/>
      <c r="J5886" s="74"/>
    </row>
    <row r="5887" spans="2:10" x14ac:dyDescent="0.2">
      <c r="B5887" s="1"/>
      <c r="E5887" s="1"/>
      <c r="F5887" s="164"/>
      <c r="G5887" s="11"/>
      <c r="H5887" s="74"/>
      <c r="I5887" s="74"/>
      <c r="J5887" s="74"/>
    </row>
    <row r="5888" spans="2:10" x14ac:dyDescent="0.2">
      <c r="B5888" s="1"/>
      <c r="E5888" s="1"/>
      <c r="F5888" s="164"/>
      <c r="G5888" s="11"/>
      <c r="H5888" s="74"/>
      <c r="I5888" s="74"/>
      <c r="J5888" s="74"/>
    </row>
    <row r="5889" spans="2:10" x14ac:dyDescent="0.2">
      <c r="B5889" s="1"/>
      <c r="E5889" s="1"/>
      <c r="F5889" s="164"/>
      <c r="G5889" s="11"/>
      <c r="H5889" s="74"/>
      <c r="I5889" s="74"/>
      <c r="J5889" s="74"/>
    </row>
    <row r="5890" spans="2:10" x14ac:dyDescent="0.2">
      <c r="B5890" s="1"/>
      <c r="E5890" s="1"/>
      <c r="F5890" s="164"/>
      <c r="G5890" s="11"/>
      <c r="H5890" s="74"/>
      <c r="I5890" s="74"/>
      <c r="J5890" s="74"/>
    </row>
    <row r="5891" spans="2:10" x14ac:dyDescent="0.2">
      <c r="B5891" s="1"/>
      <c r="E5891" s="1"/>
      <c r="F5891" s="164"/>
      <c r="G5891" s="11"/>
      <c r="H5891" s="74"/>
      <c r="I5891" s="74"/>
      <c r="J5891" s="74"/>
    </row>
    <row r="5892" spans="2:10" x14ac:dyDescent="0.2">
      <c r="B5892" s="1"/>
      <c r="E5892" s="1"/>
      <c r="F5892" s="164"/>
      <c r="G5892" s="11"/>
      <c r="H5892" s="74"/>
      <c r="I5892" s="74"/>
      <c r="J5892" s="74"/>
    </row>
    <row r="5893" spans="2:10" x14ac:dyDescent="0.2">
      <c r="B5893" s="1"/>
      <c r="E5893" s="1"/>
      <c r="F5893" s="164"/>
      <c r="G5893" s="11"/>
      <c r="H5893" s="74"/>
      <c r="I5893" s="74"/>
      <c r="J5893" s="74"/>
    </row>
    <row r="5894" spans="2:10" x14ac:dyDescent="0.2">
      <c r="B5894" s="1"/>
      <c r="E5894" s="1"/>
      <c r="F5894" s="164"/>
      <c r="G5894" s="11"/>
      <c r="H5894" s="74"/>
      <c r="I5894" s="74"/>
      <c r="J5894" s="74"/>
    </row>
    <row r="5895" spans="2:10" x14ac:dyDescent="0.2">
      <c r="B5895" s="1"/>
      <c r="E5895" s="1"/>
      <c r="F5895" s="164"/>
      <c r="G5895" s="11"/>
      <c r="H5895" s="74"/>
      <c r="I5895" s="74"/>
      <c r="J5895" s="74"/>
    </row>
    <row r="5896" spans="2:10" x14ac:dyDescent="0.2">
      <c r="B5896" s="1"/>
      <c r="E5896" s="1"/>
      <c r="F5896" s="164"/>
      <c r="G5896" s="11"/>
      <c r="H5896" s="74"/>
      <c r="I5896" s="74"/>
      <c r="J5896" s="74"/>
    </row>
    <row r="5897" spans="2:10" x14ac:dyDescent="0.2">
      <c r="B5897" s="1"/>
      <c r="E5897" s="1"/>
      <c r="F5897" s="164"/>
      <c r="G5897" s="11"/>
      <c r="H5897" s="74"/>
      <c r="I5897" s="74"/>
      <c r="J5897" s="74"/>
    </row>
    <row r="5898" spans="2:10" x14ac:dyDescent="0.2">
      <c r="B5898" s="1"/>
      <c r="E5898" s="1"/>
      <c r="F5898" s="164"/>
      <c r="G5898" s="11"/>
      <c r="H5898" s="74"/>
      <c r="I5898" s="74"/>
      <c r="J5898" s="74"/>
    </row>
    <row r="5899" spans="2:10" x14ac:dyDescent="0.2">
      <c r="B5899" s="1"/>
      <c r="E5899" s="1"/>
      <c r="F5899" s="164"/>
      <c r="G5899" s="11"/>
      <c r="H5899" s="74"/>
      <c r="I5899" s="74"/>
      <c r="J5899" s="74"/>
    </row>
    <row r="5900" spans="2:10" x14ac:dyDescent="0.2">
      <c r="B5900" s="1"/>
      <c r="E5900" s="1"/>
      <c r="F5900" s="164"/>
      <c r="G5900" s="11"/>
      <c r="H5900" s="74"/>
      <c r="I5900" s="74"/>
      <c r="J5900" s="74"/>
    </row>
    <row r="5901" spans="2:10" x14ac:dyDescent="0.2">
      <c r="B5901" s="1"/>
      <c r="E5901" s="1"/>
      <c r="F5901" s="164"/>
      <c r="G5901" s="11"/>
      <c r="H5901" s="74"/>
      <c r="I5901" s="74"/>
      <c r="J5901" s="74"/>
    </row>
    <row r="5902" spans="2:10" x14ac:dyDescent="0.2">
      <c r="B5902" s="1"/>
      <c r="E5902" s="1"/>
      <c r="F5902" s="164"/>
      <c r="G5902" s="11"/>
      <c r="H5902" s="74"/>
      <c r="I5902" s="74"/>
      <c r="J5902" s="74"/>
    </row>
    <row r="5903" spans="2:10" x14ac:dyDescent="0.2">
      <c r="B5903" s="1"/>
      <c r="E5903" s="1"/>
      <c r="F5903" s="164"/>
      <c r="G5903" s="11"/>
      <c r="H5903" s="74"/>
      <c r="I5903" s="74"/>
      <c r="J5903" s="74"/>
    </row>
    <row r="5904" spans="2:10" x14ac:dyDescent="0.2">
      <c r="B5904" s="1"/>
      <c r="E5904" s="1"/>
      <c r="F5904" s="164"/>
      <c r="G5904" s="11"/>
      <c r="H5904" s="74"/>
      <c r="I5904" s="74"/>
      <c r="J5904" s="74"/>
    </row>
    <row r="5905" spans="2:10" x14ac:dyDescent="0.2">
      <c r="B5905" s="1"/>
      <c r="E5905" s="1"/>
      <c r="F5905" s="164"/>
      <c r="G5905" s="11"/>
      <c r="H5905" s="74"/>
      <c r="I5905" s="74"/>
      <c r="J5905" s="74"/>
    </row>
    <row r="5906" spans="2:10" x14ac:dyDescent="0.2">
      <c r="B5906" s="1"/>
      <c r="E5906" s="1"/>
      <c r="F5906" s="164"/>
      <c r="G5906" s="11"/>
      <c r="H5906" s="74"/>
      <c r="I5906" s="74"/>
      <c r="J5906" s="74"/>
    </row>
    <row r="5907" spans="2:10" x14ac:dyDescent="0.2">
      <c r="B5907" s="1"/>
      <c r="E5907" s="1"/>
      <c r="F5907" s="164"/>
      <c r="G5907" s="11"/>
      <c r="H5907" s="74"/>
      <c r="I5907" s="74"/>
      <c r="J5907" s="74"/>
    </row>
    <row r="5908" spans="2:10" x14ac:dyDescent="0.2">
      <c r="B5908" s="1"/>
      <c r="E5908" s="1"/>
      <c r="F5908" s="164"/>
      <c r="G5908" s="11"/>
      <c r="H5908" s="74"/>
      <c r="I5908" s="74"/>
      <c r="J5908" s="74"/>
    </row>
    <row r="5909" spans="2:10" x14ac:dyDescent="0.2">
      <c r="B5909" s="1"/>
      <c r="E5909" s="1"/>
      <c r="F5909" s="164"/>
      <c r="G5909" s="11"/>
      <c r="H5909" s="74"/>
      <c r="I5909" s="74"/>
      <c r="J5909" s="74"/>
    </row>
    <row r="5910" spans="2:10" x14ac:dyDescent="0.2">
      <c r="B5910" s="1"/>
      <c r="E5910" s="1"/>
      <c r="F5910" s="164"/>
      <c r="G5910" s="11"/>
      <c r="H5910" s="74"/>
      <c r="I5910" s="74"/>
      <c r="J5910" s="74"/>
    </row>
    <row r="5911" spans="2:10" x14ac:dyDescent="0.2">
      <c r="B5911" s="1"/>
      <c r="E5911" s="1"/>
      <c r="F5911" s="164"/>
      <c r="G5911" s="11"/>
      <c r="H5911" s="74"/>
      <c r="I5911" s="74"/>
      <c r="J5911" s="74"/>
    </row>
    <row r="5912" spans="2:10" x14ac:dyDescent="0.2">
      <c r="B5912" s="1"/>
      <c r="E5912" s="1"/>
      <c r="F5912" s="164"/>
      <c r="G5912" s="11"/>
      <c r="H5912" s="74"/>
      <c r="I5912" s="74"/>
      <c r="J5912" s="74"/>
    </row>
    <row r="5913" spans="2:10" x14ac:dyDescent="0.2">
      <c r="B5913" s="1"/>
      <c r="E5913" s="1"/>
      <c r="F5913" s="164"/>
      <c r="G5913" s="11"/>
      <c r="H5913" s="74"/>
      <c r="I5913" s="74"/>
      <c r="J5913" s="74"/>
    </row>
    <row r="5914" spans="2:10" x14ac:dyDescent="0.2">
      <c r="B5914" s="1"/>
      <c r="E5914" s="1"/>
      <c r="F5914" s="164"/>
      <c r="G5914" s="11"/>
      <c r="H5914" s="74"/>
      <c r="I5914" s="74"/>
      <c r="J5914" s="74"/>
    </row>
    <row r="5915" spans="2:10" x14ac:dyDescent="0.2">
      <c r="B5915" s="1"/>
      <c r="E5915" s="1"/>
      <c r="F5915" s="164"/>
      <c r="G5915" s="11"/>
      <c r="H5915" s="74"/>
      <c r="I5915" s="74"/>
      <c r="J5915" s="74"/>
    </row>
    <row r="5916" spans="2:10" x14ac:dyDescent="0.2">
      <c r="B5916" s="1"/>
      <c r="E5916" s="1"/>
      <c r="F5916" s="164"/>
      <c r="G5916" s="11"/>
      <c r="H5916" s="74"/>
      <c r="I5916" s="74"/>
      <c r="J5916" s="74"/>
    </row>
    <row r="5917" spans="2:10" x14ac:dyDescent="0.2">
      <c r="B5917" s="1"/>
      <c r="E5917" s="1"/>
      <c r="F5917" s="164"/>
      <c r="G5917" s="11"/>
      <c r="H5917" s="74"/>
      <c r="I5917" s="74"/>
      <c r="J5917" s="74"/>
    </row>
    <row r="5918" spans="2:10" x14ac:dyDescent="0.2">
      <c r="B5918" s="1"/>
      <c r="E5918" s="1"/>
      <c r="F5918" s="164"/>
      <c r="G5918" s="11"/>
      <c r="H5918" s="74"/>
      <c r="I5918" s="74"/>
      <c r="J5918" s="74"/>
    </row>
    <row r="5919" spans="2:10" x14ac:dyDescent="0.2">
      <c r="B5919" s="1"/>
      <c r="E5919" s="1"/>
      <c r="F5919" s="164"/>
      <c r="G5919" s="11"/>
      <c r="H5919" s="74"/>
      <c r="I5919" s="74"/>
      <c r="J5919" s="74"/>
    </row>
    <row r="5920" spans="2:10" x14ac:dyDescent="0.2">
      <c r="B5920" s="1"/>
      <c r="E5920" s="1"/>
      <c r="F5920" s="164"/>
      <c r="G5920" s="11"/>
      <c r="H5920" s="74"/>
      <c r="I5920" s="74"/>
      <c r="J5920" s="74"/>
    </row>
    <row r="5921" spans="2:10" x14ac:dyDescent="0.2">
      <c r="B5921" s="1"/>
      <c r="E5921" s="1"/>
      <c r="F5921" s="164"/>
      <c r="G5921" s="11"/>
      <c r="H5921" s="74"/>
      <c r="I5921" s="74"/>
      <c r="J5921" s="74"/>
    </row>
    <row r="5922" spans="2:10" x14ac:dyDescent="0.2">
      <c r="B5922" s="1"/>
      <c r="E5922" s="1"/>
      <c r="F5922" s="164"/>
      <c r="G5922" s="11"/>
      <c r="H5922" s="74"/>
      <c r="I5922" s="74"/>
      <c r="J5922" s="74"/>
    </row>
    <row r="5923" spans="2:10" x14ac:dyDescent="0.2">
      <c r="B5923" s="1"/>
      <c r="E5923" s="1"/>
      <c r="F5923" s="164"/>
      <c r="G5923" s="11"/>
      <c r="H5923" s="74"/>
      <c r="I5923" s="74"/>
      <c r="J5923" s="74"/>
    </row>
    <row r="5924" spans="2:10" x14ac:dyDescent="0.2">
      <c r="B5924" s="1"/>
      <c r="E5924" s="1"/>
      <c r="F5924" s="164"/>
      <c r="G5924" s="11"/>
      <c r="H5924" s="74"/>
      <c r="I5924" s="74"/>
      <c r="J5924" s="74"/>
    </row>
    <row r="5925" spans="2:10" x14ac:dyDescent="0.2">
      <c r="B5925" s="1"/>
      <c r="E5925" s="1"/>
      <c r="F5925" s="164"/>
      <c r="G5925" s="11"/>
      <c r="H5925" s="74"/>
      <c r="I5925" s="74"/>
      <c r="J5925" s="74"/>
    </row>
    <row r="5926" spans="2:10" x14ac:dyDescent="0.2">
      <c r="B5926" s="1"/>
      <c r="E5926" s="1"/>
      <c r="F5926" s="164"/>
      <c r="G5926" s="11"/>
      <c r="H5926" s="74"/>
      <c r="I5926" s="74"/>
      <c r="J5926" s="74"/>
    </row>
    <row r="5927" spans="2:10" x14ac:dyDescent="0.2">
      <c r="B5927" s="1"/>
      <c r="E5927" s="1"/>
      <c r="F5927" s="164"/>
      <c r="G5927" s="11"/>
      <c r="H5927" s="74"/>
      <c r="I5927" s="74"/>
      <c r="J5927" s="74"/>
    </row>
    <row r="5928" spans="2:10" x14ac:dyDescent="0.2">
      <c r="B5928" s="1"/>
      <c r="E5928" s="1"/>
      <c r="F5928" s="164"/>
      <c r="G5928" s="11"/>
      <c r="H5928" s="74"/>
      <c r="I5928" s="74"/>
      <c r="J5928" s="74"/>
    </row>
    <row r="5929" spans="2:10" x14ac:dyDescent="0.2">
      <c r="B5929" s="1"/>
      <c r="E5929" s="1"/>
      <c r="F5929" s="164"/>
      <c r="G5929" s="11"/>
      <c r="H5929" s="74"/>
      <c r="I5929" s="74"/>
      <c r="J5929" s="74"/>
    </row>
    <row r="5930" spans="2:10" x14ac:dyDescent="0.2">
      <c r="B5930" s="1"/>
      <c r="E5930" s="1"/>
      <c r="F5930" s="164"/>
      <c r="G5930" s="11"/>
      <c r="H5930" s="74"/>
      <c r="I5930" s="74"/>
      <c r="J5930" s="74"/>
    </row>
    <row r="5931" spans="2:10" x14ac:dyDescent="0.2">
      <c r="B5931" s="1"/>
      <c r="E5931" s="1"/>
      <c r="F5931" s="164"/>
      <c r="G5931" s="11"/>
      <c r="H5931" s="74"/>
      <c r="I5931" s="74"/>
      <c r="J5931" s="74"/>
    </row>
    <row r="5932" spans="2:10" x14ac:dyDescent="0.2">
      <c r="B5932" s="1"/>
      <c r="E5932" s="1"/>
      <c r="F5932" s="164"/>
      <c r="G5932" s="11"/>
      <c r="H5932" s="74"/>
      <c r="I5932" s="74"/>
      <c r="J5932" s="74"/>
    </row>
    <row r="5933" spans="2:10" x14ac:dyDescent="0.2">
      <c r="B5933" s="1"/>
      <c r="E5933" s="1"/>
      <c r="F5933" s="164"/>
      <c r="G5933" s="11"/>
      <c r="H5933" s="74"/>
      <c r="I5933" s="74"/>
      <c r="J5933" s="74"/>
    </row>
    <row r="5934" spans="2:10" x14ac:dyDescent="0.2">
      <c r="B5934" s="1"/>
      <c r="E5934" s="1"/>
      <c r="F5934" s="164"/>
      <c r="G5934" s="11"/>
      <c r="H5934" s="74"/>
      <c r="I5934" s="74"/>
      <c r="J5934" s="74"/>
    </row>
    <row r="5935" spans="2:10" x14ac:dyDescent="0.2">
      <c r="B5935" s="1"/>
      <c r="E5935" s="1"/>
      <c r="F5935" s="164"/>
      <c r="G5935" s="11"/>
      <c r="H5935" s="74"/>
      <c r="I5935" s="74"/>
      <c r="J5935" s="74"/>
    </row>
    <row r="5936" spans="2:10" x14ac:dyDescent="0.2">
      <c r="B5936" s="1"/>
      <c r="E5936" s="1"/>
      <c r="F5936" s="164"/>
      <c r="G5936" s="11"/>
      <c r="H5936" s="74"/>
      <c r="I5936" s="74"/>
      <c r="J5936" s="74"/>
    </row>
    <row r="5937" spans="2:10" x14ac:dyDescent="0.2">
      <c r="B5937" s="1"/>
      <c r="E5937" s="1"/>
      <c r="F5937" s="164"/>
      <c r="G5937" s="11"/>
      <c r="H5937" s="74"/>
      <c r="I5937" s="74"/>
      <c r="J5937" s="74"/>
    </row>
    <row r="5938" spans="2:10" x14ac:dyDescent="0.2">
      <c r="B5938" s="1"/>
      <c r="E5938" s="1"/>
      <c r="F5938" s="164"/>
      <c r="G5938" s="11"/>
      <c r="H5938" s="74"/>
      <c r="I5938" s="74"/>
      <c r="J5938" s="74"/>
    </row>
    <row r="5939" spans="2:10" x14ac:dyDescent="0.2">
      <c r="B5939" s="1"/>
      <c r="E5939" s="1"/>
      <c r="F5939" s="164"/>
      <c r="G5939" s="11"/>
      <c r="H5939" s="74"/>
      <c r="I5939" s="74"/>
      <c r="J5939" s="74"/>
    </row>
    <row r="5940" spans="2:10" x14ac:dyDescent="0.2">
      <c r="B5940" s="1"/>
      <c r="E5940" s="1"/>
      <c r="F5940" s="164"/>
      <c r="G5940" s="11"/>
      <c r="H5940" s="74"/>
      <c r="I5940" s="74"/>
      <c r="J5940" s="74"/>
    </row>
    <row r="5941" spans="2:10" x14ac:dyDescent="0.2">
      <c r="B5941" s="1"/>
      <c r="E5941" s="1"/>
      <c r="F5941" s="164"/>
      <c r="G5941" s="11"/>
      <c r="H5941" s="74"/>
      <c r="I5941" s="74"/>
      <c r="J5941" s="74"/>
    </row>
    <row r="5942" spans="2:10" x14ac:dyDescent="0.2">
      <c r="B5942" s="1"/>
      <c r="E5942" s="1"/>
      <c r="F5942" s="164"/>
      <c r="G5942" s="11"/>
      <c r="H5942" s="74"/>
      <c r="I5942" s="74"/>
      <c r="J5942" s="74"/>
    </row>
    <row r="5943" spans="2:10" x14ac:dyDescent="0.2">
      <c r="B5943" s="1"/>
      <c r="E5943" s="1"/>
      <c r="F5943" s="164"/>
      <c r="G5943" s="11"/>
      <c r="H5943" s="74"/>
      <c r="I5943" s="74"/>
      <c r="J5943" s="74"/>
    </row>
    <row r="5944" spans="2:10" x14ac:dyDescent="0.2">
      <c r="B5944" s="1"/>
      <c r="E5944" s="1"/>
      <c r="F5944" s="164"/>
      <c r="G5944" s="11"/>
      <c r="H5944" s="74"/>
      <c r="I5944" s="74"/>
      <c r="J5944" s="74"/>
    </row>
    <row r="5945" spans="2:10" x14ac:dyDescent="0.2">
      <c r="B5945" s="1"/>
      <c r="E5945" s="1"/>
      <c r="F5945" s="164"/>
      <c r="G5945" s="11"/>
      <c r="H5945" s="74"/>
      <c r="I5945" s="74"/>
      <c r="J5945" s="74"/>
    </row>
    <row r="5946" spans="2:10" x14ac:dyDescent="0.2">
      <c r="B5946" s="1"/>
      <c r="E5946" s="1"/>
      <c r="F5946" s="164"/>
      <c r="G5946" s="11"/>
      <c r="H5946" s="74"/>
      <c r="I5946" s="74"/>
      <c r="J5946" s="74"/>
    </row>
    <row r="5947" spans="2:10" x14ac:dyDescent="0.2">
      <c r="B5947" s="1"/>
      <c r="E5947" s="1"/>
      <c r="F5947" s="164"/>
      <c r="G5947" s="11"/>
      <c r="H5947" s="74"/>
      <c r="I5947" s="74"/>
      <c r="J5947" s="74"/>
    </row>
    <row r="5948" spans="2:10" x14ac:dyDescent="0.2">
      <c r="B5948" s="1"/>
      <c r="E5948" s="1"/>
      <c r="F5948" s="164"/>
      <c r="G5948" s="11"/>
      <c r="H5948" s="74"/>
      <c r="I5948" s="74"/>
      <c r="J5948" s="74"/>
    </row>
    <row r="5949" spans="2:10" x14ac:dyDescent="0.2">
      <c r="B5949" s="1"/>
      <c r="E5949" s="1"/>
      <c r="F5949" s="164"/>
      <c r="G5949" s="11"/>
      <c r="H5949" s="74"/>
      <c r="I5949" s="74"/>
      <c r="J5949" s="74"/>
    </row>
    <row r="5950" spans="2:10" x14ac:dyDescent="0.2">
      <c r="B5950" s="1"/>
      <c r="E5950" s="1"/>
      <c r="F5950" s="164"/>
      <c r="G5950" s="11"/>
      <c r="H5950" s="74"/>
      <c r="I5950" s="74"/>
      <c r="J5950" s="74"/>
    </row>
    <row r="5951" spans="2:10" x14ac:dyDescent="0.2">
      <c r="B5951" s="1"/>
      <c r="E5951" s="1"/>
      <c r="F5951" s="164"/>
      <c r="G5951" s="11"/>
      <c r="H5951" s="74"/>
      <c r="I5951" s="74"/>
      <c r="J5951" s="74"/>
    </row>
    <row r="5952" spans="2:10" x14ac:dyDescent="0.2">
      <c r="B5952" s="1"/>
      <c r="E5952" s="1"/>
      <c r="F5952" s="164"/>
      <c r="G5952" s="11"/>
      <c r="H5952" s="74"/>
      <c r="I5952" s="74"/>
      <c r="J5952" s="74"/>
    </row>
    <row r="5953" spans="2:10" x14ac:dyDescent="0.2">
      <c r="B5953" s="1"/>
      <c r="E5953" s="1"/>
      <c r="F5953" s="164"/>
      <c r="G5953" s="11"/>
      <c r="H5953" s="74"/>
      <c r="I5953" s="74"/>
      <c r="J5953" s="74"/>
    </row>
    <row r="5954" spans="2:10" x14ac:dyDescent="0.2">
      <c r="B5954" s="1"/>
      <c r="E5954" s="1"/>
      <c r="F5954" s="164"/>
      <c r="G5954" s="11"/>
      <c r="H5954" s="74"/>
      <c r="I5954" s="74"/>
      <c r="J5954" s="74"/>
    </row>
    <row r="5955" spans="2:10" x14ac:dyDescent="0.2">
      <c r="B5955" s="1"/>
      <c r="E5955" s="1"/>
      <c r="F5955" s="164"/>
      <c r="G5955" s="11"/>
      <c r="H5955" s="74"/>
      <c r="I5955" s="74"/>
      <c r="J5955" s="74"/>
    </row>
    <row r="5956" spans="2:10" x14ac:dyDescent="0.2">
      <c r="B5956" s="1"/>
      <c r="E5956" s="1"/>
      <c r="F5956" s="164"/>
      <c r="G5956" s="11"/>
      <c r="H5956" s="74"/>
      <c r="I5956" s="74"/>
      <c r="J5956" s="74"/>
    </row>
    <row r="5957" spans="2:10" x14ac:dyDescent="0.2">
      <c r="B5957" s="1"/>
      <c r="E5957" s="1"/>
      <c r="F5957" s="164"/>
      <c r="G5957" s="11"/>
      <c r="H5957" s="74"/>
      <c r="I5957" s="74"/>
      <c r="J5957" s="74"/>
    </row>
    <row r="5958" spans="2:10" x14ac:dyDescent="0.2">
      <c r="B5958" s="1"/>
      <c r="E5958" s="1"/>
      <c r="F5958" s="164"/>
      <c r="G5958" s="11"/>
      <c r="H5958" s="74"/>
      <c r="I5958" s="74"/>
      <c r="J5958" s="74"/>
    </row>
    <row r="5959" spans="2:10" x14ac:dyDescent="0.2">
      <c r="B5959" s="1"/>
      <c r="E5959" s="1"/>
      <c r="F5959" s="164"/>
      <c r="G5959" s="11"/>
      <c r="H5959" s="74"/>
      <c r="I5959" s="74"/>
      <c r="J5959" s="74"/>
    </row>
    <row r="5960" spans="2:10" x14ac:dyDescent="0.2">
      <c r="B5960" s="1"/>
      <c r="E5960" s="1"/>
      <c r="F5960" s="164"/>
      <c r="G5960" s="11"/>
      <c r="H5960" s="74"/>
      <c r="I5960" s="74"/>
      <c r="J5960" s="74"/>
    </row>
    <row r="5961" spans="2:10" x14ac:dyDescent="0.2">
      <c r="B5961" s="1"/>
      <c r="E5961" s="1"/>
      <c r="F5961" s="164"/>
      <c r="G5961" s="11"/>
      <c r="H5961" s="74"/>
      <c r="I5961" s="74"/>
      <c r="J5961" s="74"/>
    </row>
    <row r="5962" spans="2:10" x14ac:dyDescent="0.2">
      <c r="B5962" s="1"/>
      <c r="E5962" s="1"/>
      <c r="F5962" s="164"/>
      <c r="G5962" s="11"/>
      <c r="H5962" s="74"/>
      <c r="I5962" s="74"/>
      <c r="J5962" s="74"/>
    </row>
    <row r="5963" spans="2:10" x14ac:dyDescent="0.2">
      <c r="B5963" s="1"/>
      <c r="E5963" s="1"/>
      <c r="F5963" s="164"/>
      <c r="G5963" s="11"/>
      <c r="H5963" s="74"/>
      <c r="I5963" s="74"/>
      <c r="J5963" s="74"/>
    </row>
    <row r="5964" spans="2:10" x14ac:dyDescent="0.2">
      <c r="B5964" s="1"/>
      <c r="E5964" s="1"/>
      <c r="F5964" s="164"/>
      <c r="G5964" s="11"/>
      <c r="H5964" s="74"/>
      <c r="I5964" s="74"/>
      <c r="J5964" s="74"/>
    </row>
    <row r="5965" spans="2:10" x14ac:dyDescent="0.2">
      <c r="B5965" s="1"/>
      <c r="E5965" s="1"/>
      <c r="F5965" s="164"/>
      <c r="G5965" s="11"/>
      <c r="H5965" s="74"/>
      <c r="I5965" s="74"/>
      <c r="J5965" s="74"/>
    </row>
    <row r="5966" spans="2:10" x14ac:dyDescent="0.2">
      <c r="B5966" s="1"/>
      <c r="E5966" s="1"/>
      <c r="F5966" s="164"/>
      <c r="G5966" s="11"/>
      <c r="H5966" s="74"/>
      <c r="I5966" s="74"/>
      <c r="J5966" s="74"/>
    </row>
    <row r="5967" spans="2:10" x14ac:dyDescent="0.2">
      <c r="B5967" s="1"/>
      <c r="E5967" s="1"/>
      <c r="F5967" s="164"/>
      <c r="G5967" s="11"/>
      <c r="H5967" s="74"/>
      <c r="I5967" s="74"/>
      <c r="J5967" s="74"/>
    </row>
    <row r="5968" spans="2:10" x14ac:dyDescent="0.2">
      <c r="B5968" s="1"/>
      <c r="E5968" s="1"/>
      <c r="F5968" s="164"/>
      <c r="G5968" s="11"/>
      <c r="H5968" s="74"/>
      <c r="I5968" s="74"/>
      <c r="J5968" s="74"/>
    </row>
    <row r="5969" spans="2:10" x14ac:dyDescent="0.2">
      <c r="B5969" s="1"/>
      <c r="E5969" s="1"/>
      <c r="F5969" s="164"/>
      <c r="G5969" s="11"/>
      <c r="H5969" s="74"/>
      <c r="I5969" s="74"/>
      <c r="J5969" s="74"/>
    </row>
    <row r="5970" spans="2:10" x14ac:dyDescent="0.2">
      <c r="B5970" s="1"/>
      <c r="E5970" s="1"/>
      <c r="F5970" s="164"/>
      <c r="G5970" s="11"/>
      <c r="H5970" s="74"/>
      <c r="I5970" s="74"/>
      <c r="J5970" s="74"/>
    </row>
    <row r="5971" spans="2:10" x14ac:dyDescent="0.2">
      <c r="B5971" s="1"/>
      <c r="E5971" s="1"/>
      <c r="F5971" s="164"/>
      <c r="G5971" s="11"/>
      <c r="H5971" s="74"/>
      <c r="I5971" s="74"/>
      <c r="J5971" s="74"/>
    </row>
    <row r="5972" spans="2:10" x14ac:dyDescent="0.2">
      <c r="B5972" s="1"/>
      <c r="E5972" s="1"/>
      <c r="F5972" s="164"/>
      <c r="G5972" s="11"/>
      <c r="H5972" s="74"/>
      <c r="I5972" s="74"/>
      <c r="J5972" s="74"/>
    </row>
    <row r="5973" spans="2:10" x14ac:dyDescent="0.2">
      <c r="B5973" s="1"/>
      <c r="E5973" s="1"/>
      <c r="F5973" s="164"/>
      <c r="G5973" s="11"/>
      <c r="H5973" s="74"/>
      <c r="I5973" s="74"/>
      <c r="J5973" s="74"/>
    </row>
    <row r="5974" spans="2:10" x14ac:dyDescent="0.2">
      <c r="B5974" s="1"/>
      <c r="E5974" s="1"/>
      <c r="F5974" s="164"/>
      <c r="G5974" s="11"/>
      <c r="H5974" s="74"/>
      <c r="I5974" s="74"/>
      <c r="J5974" s="74"/>
    </row>
    <row r="5975" spans="2:10" x14ac:dyDescent="0.2">
      <c r="B5975" s="1"/>
      <c r="E5975" s="1"/>
      <c r="F5975" s="164"/>
      <c r="G5975" s="11"/>
      <c r="H5975" s="74"/>
      <c r="I5975" s="74"/>
      <c r="J5975" s="74"/>
    </row>
    <row r="5976" spans="2:10" x14ac:dyDescent="0.2">
      <c r="B5976" s="1"/>
      <c r="E5976" s="1"/>
      <c r="F5976" s="164"/>
      <c r="G5976" s="11"/>
      <c r="H5976" s="74"/>
      <c r="I5976" s="74"/>
      <c r="J5976" s="74"/>
    </row>
    <row r="5977" spans="2:10" x14ac:dyDescent="0.2">
      <c r="B5977" s="1"/>
      <c r="E5977" s="1"/>
      <c r="F5977" s="164"/>
      <c r="G5977" s="11"/>
      <c r="H5977" s="74"/>
      <c r="I5977" s="74"/>
      <c r="J5977" s="74"/>
    </row>
    <row r="5978" spans="2:10" x14ac:dyDescent="0.2">
      <c r="B5978" s="1"/>
      <c r="E5978" s="1"/>
      <c r="F5978" s="164"/>
      <c r="G5978" s="11"/>
      <c r="H5978" s="74"/>
      <c r="I5978" s="74"/>
      <c r="J5978" s="74"/>
    </row>
    <row r="5979" spans="2:10" x14ac:dyDescent="0.2">
      <c r="B5979" s="1"/>
      <c r="E5979" s="1"/>
      <c r="F5979" s="164"/>
      <c r="G5979" s="11"/>
      <c r="H5979" s="74"/>
      <c r="I5979" s="74"/>
      <c r="J5979" s="74"/>
    </row>
    <row r="5980" spans="2:10" x14ac:dyDescent="0.2">
      <c r="B5980" s="1"/>
      <c r="E5980" s="1"/>
      <c r="F5980" s="164"/>
      <c r="G5980" s="11"/>
      <c r="H5980" s="74"/>
      <c r="I5980" s="74"/>
      <c r="J5980" s="74"/>
    </row>
    <row r="5981" spans="2:10" x14ac:dyDescent="0.2">
      <c r="B5981" s="1"/>
      <c r="E5981" s="1"/>
      <c r="F5981" s="164"/>
      <c r="G5981" s="11"/>
      <c r="H5981" s="74"/>
      <c r="I5981" s="74"/>
      <c r="J5981" s="74"/>
    </row>
    <row r="5982" spans="2:10" x14ac:dyDescent="0.2">
      <c r="B5982" s="1"/>
      <c r="E5982" s="1"/>
      <c r="F5982" s="164"/>
      <c r="G5982" s="11"/>
      <c r="H5982" s="74"/>
      <c r="I5982" s="74"/>
      <c r="J5982" s="74"/>
    </row>
    <row r="5983" spans="2:10" x14ac:dyDescent="0.2">
      <c r="B5983" s="1"/>
      <c r="E5983" s="1"/>
      <c r="F5983" s="164"/>
      <c r="G5983" s="11"/>
      <c r="H5983" s="74"/>
      <c r="I5983" s="74"/>
      <c r="J5983" s="74"/>
    </row>
    <row r="5984" spans="2:10" x14ac:dyDescent="0.2">
      <c r="B5984" s="1"/>
      <c r="E5984" s="1"/>
      <c r="F5984" s="164"/>
      <c r="G5984" s="11"/>
      <c r="H5984" s="74"/>
      <c r="I5984" s="74"/>
      <c r="J5984" s="74"/>
    </row>
    <row r="5985" spans="2:10" x14ac:dyDescent="0.2">
      <c r="B5985" s="1"/>
      <c r="E5985" s="1"/>
      <c r="F5985" s="164"/>
      <c r="G5985" s="11"/>
      <c r="H5985" s="74"/>
      <c r="I5985" s="74"/>
      <c r="J5985" s="74"/>
    </row>
    <row r="5986" spans="2:10" x14ac:dyDescent="0.2">
      <c r="B5986" s="1"/>
      <c r="E5986" s="1"/>
      <c r="F5986" s="164"/>
      <c r="G5986" s="11"/>
      <c r="H5986" s="74"/>
      <c r="I5986" s="74"/>
      <c r="J5986" s="74"/>
    </row>
    <row r="5987" spans="2:10" x14ac:dyDescent="0.2">
      <c r="B5987" s="1"/>
      <c r="E5987" s="1"/>
      <c r="F5987" s="164"/>
      <c r="G5987" s="11"/>
      <c r="H5987" s="74"/>
      <c r="I5987" s="74"/>
      <c r="J5987" s="74"/>
    </row>
    <row r="5988" spans="2:10" x14ac:dyDescent="0.2">
      <c r="B5988" s="1"/>
      <c r="E5988" s="1"/>
      <c r="F5988" s="164"/>
      <c r="G5988" s="11"/>
      <c r="H5988" s="74"/>
      <c r="I5988" s="74"/>
      <c r="J5988" s="74"/>
    </row>
    <row r="5989" spans="2:10" x14ac:dyDescent="0.2">
      <c r="B5989" s="1"/>
      <c r="E5989" s="1"/>
      <c r="F5989" s="164"/>
      <c r="G5989" s="11"/>
      <c r="H5989" s="74"/>
      <c r="I5989" s="74"/>
      <c r="J5989" s="74"/>
    </row>
    <row r="5990" spans="2:10" x14ac:dyDescent="0.2">
      <c r="B5990" s="1"/>
      <c r="E5990" s="1"/>
      <c r="F5990" s="164"/>
      <c r="G5990" s="11"/>
      <c r="H5990" s="74"/>
      <c r="I5990" s="74"/>
      <c r="J5990" s="74"/>
    </row>
    <row r="5991" spans="2:10" x14ac:dyDescent="0.2">
      <c r="B5991" s="1"/>
      <c r="E5991" s="1"/>
      <c r="F5991" s="164"/>
      <c r="G5991" s="11"/>
      <c r="H5991" s="74"/>
      <c r="I5991" s="74"/>
      <c r="J5991" s="74"/>
    </row>
    <row r="5992" spans="2:10" x14ac:dyDescent="0.2">
      <c r="B5992" s="1"/>
      <c r="E5992" s="1"/>
      <c r="F5992" s="164"/>
      <c r="G5992" s="11"/>
      <c r="H5992" s="74"/>
      <c r="I5992" s="74"/>
      <c r="J5992" s="74"/>
    </row>
    <row r="5993" spans="2:10" x14ac:dyDescent="0.2">
      <c r="B5993" s="1"/>
      <c r="E5993" s="1"/>
      <c r="F5993" s="164"/>
      <c r="G5993" s="11"/>
      <c r="H5993" s="74"/>
      <c r="I5993" s="74"/>
      <c r="J5993" s="74"/>
    </row>
    <row r="5994" spans="2:10" x14ac:dyDescent="0.2">
      <c r="B5994" s="1"/>
      <c r="E5994" s="1"/>
      <c r="F5994" s="164"/>
      <c r="G5994" s="11"/>
      <c r="H5994" s="74"/>
      <c r="I5994" s="74"/>
      <c r="J5994" s="74"/>
    </row>
    <row r="5995" spans="2:10" x14ac:dyDescent="0.2">
      <c r="B5995" s="1"/>
      <c r="E5995" s="1"/>
      <c r="F5995" s="164"/>
      <c r="G5995" s="11"/>
      <c r="H5995" s="74"/>
      <c r="I5995" s="74"/>
      <c r="J5995" s="74"/>
    </row>
    <row r="5996" spans="2:10" x14ac:dyDescent="0.2">
      <c r="B5996" s="1"/>
      <c r="E5996" s="1"/>
      <c r="F5996" s="164"/>
      <c r="G5996" s="11"/>
      <c r="H5996" s="74"/>
      <c r="I5996" s="74"/>
      <c r="J5996" s="74"/>
    </row>
    <row r="5997" spans="2:10" x14ac:dyDescent="0.2">
      <c r="B5997" s="1"/>
      <c r="E5997" s="1"/>
      <c r="F5997" s="164"/>
      <c r="G5997" s="11"/>
      <c r="H5997" s="74"/>
      <c r="I5997" s="74"/>
      <c r="J5997" s="74"/>
    </row>
    <row r="5998" spans="2:10" x14ac:dyDescent="0.2">
      <c r="B5998" s="1"/>
      <c r="E5998" s="1"/>
      <c r="F5998" s="164"/>
      <c r="G5998" s="11"/>
      <c r="H5998" s="74"/>
      <c r="I5998" s="74"/>
      <c r="J5998" s="74"/>
    </row>
    <row r="5999" spans="2:10" x14ac:dyDescent="0.2">
      <c r="B5999" s="1"/>
      <c r="E5999" s="1"/>
      <c r="F5999" s="164"/>
      <c r="G5999" s="11"/>
      <c r="H5999" s="74"/>
      <c r="I5999" s="74"/>
      <c r="J5999" s="74"/>
    </row>
    <row r="6000" spans="2:10" x14ac:dyDescent="0.2">
      <c r="B6000" s="1"/>
      <c r="E6000" s="1"/>
      <c r="F6000" s="164"/>
      <c r="G6000" s="11"/>
      <c r="H6000" s="74"/>
      <c r="I6000" s="74"/>
      <c r="J6000" s="74"/>
    </row>
    <row r="6001" spans="2:10" x14ac:dyDescent="0.2">
      <c r="B6001" s="1"/>
      <c r="E6001" s="1"/>
      <c r="F6001" s="164"/>
      <c r="G6001" s="11"/>
      <c r="H6001" s="74"/>
      <c r="I6001" s="74"/>
      <c r="J6001" s="74"/>
    </row>
    <row r="6002" spans="2:10" x14ac:dyDescent="0.2">
      <c r="B6002" s="1"/>
      <c r="E6002" s="1"/>
      <c r="F6002" s="164"/>
      <c r="G6002" s="11"/>
      <c r="H6002" s="74"/>
      <c r="I6002" s="74"/>
      <c r="J6002" s="74"/>
    </row>
    <row r="6003" spans="2:10" x14ac:dyDescent="0.2">
      <c r="B6003" s="1"/>
      <c r="E6003" s="1"/>
      <c r="F6003" s="164"/>
      <c r="G6003" s="11"/>
      <c r="H6003" s="74"/>
      <c r="I6003" s="74"/>
      <c r="J6003" s="74"/>
    </row>
    <row r="6004" spans="2:10" x14ac:dyDescent="0.2">
      <c r="B6004" s="1"/>
      <c r="E6004" s="1"/>
      <c r="F6004" s="164"/>
      <c r="G6004" s="11"/>
      <c r="H6004" s="74"/>
      <c r="I6004" s="74"/>
      <c r="J6004" s="74"/>
    </row>
    <row r="6005" spans="2:10" x14ac:dyDescent="0.2">
      <c r="B6005" s="1"/>
      <c r="E6005" s="1"/>
      <c r="F6005" s="164"/>
      <c r="G6005" s="11"/>
      <c r="H6005" s="74"/>
      <c r="I6005" s="74"/>
      <c r="J6005" s="74"/>
    </row>
    <row r="6006" spans="2:10" x14ac:dyDescent="0.2">
      <c r="B6006" s="1"/>
      <c r="E6006" s="1"/>
      <c r="F6006" s="164"/>
      <c r="G6006" s="11"/>
      <c r="H6006" s="74"/>
      <c r="I6006" s="74"/>
      <c r="J6006" s="74"/>
    </row>
    <row r="6007" spans="2:10" x14ac:dyDescent="0.2">
      <c r="B6007" s="1"/>
      <c r="E6007" s="1"/>
      <c r="F6007" s="164"/>
      <c r="G6007" s="11"/>
      <c r="H6007" s="74"/>
      <c r="I6007" s="74"/>
      <c r="J6007" s="74"/>
    </row>
    <row r="6008" spans="2:10" x14ac:dyDescent="0.2">
      <c r="B6008" s="1"/>
      <c r="E6008" s="1"/>
      <c r="F6008" s="164"/>
      <c r="G6008" s="11"/>
      <c r="H6008" s="74"/>
      <c r="I6008" s="74"/>
      <c r="J6008" s="74"/>
    </row>
    <row r="6009" spans="2:10" x14ac:dyDescent="0.2">
      <c r="B6009" s="1"/>
      <c r="E6009" s="1"/>
      <c r="F6009" s="164"/>
      <c r="G6009" s="11"/>
      <c r="H6009" s="74"/>
      <c r="I6009" s="74"/>
      <c r="J6009" s="74"/>
    </row>
    <row r="6010" spans="2:10" x14ac:dyDescent="0.2">
      <c r="B6010" s="1"/>
      <c r="E6010" s="1"/>
      <c r="F6010" s="164"/>
      <c r="G6010" s="11"/>
      <c r="H6010" s="74"/>
      <c r="I6010" s="74"/>
      <c r="J6010" s="74"/>
    </row>
    <row r="6011" spans="2:10" x14ac:dyDescent="0.2">
      <c r="B6011" s="1"/>
      <c r="E6011" s="1"/>
      <c r="F6011" s="164"/>
      <c r="G6011" s="11"/>
      <c r="H6011" s="74"/>
      <c r="I6011" s="74"/>
      <c r="J6011" s="74"/>
    </row>
    <row r="6012" spans="2:10" x14ac:dyDescent="0.2">
      <c r="B6012" s="1"/>
      <c r="E6012" s="1"/>
      <c r="F6012" s="164"/>
      <c r="G6012" s="11"/>
      <c r="H6012" s="74"/>
      <c r="I6012" s="74"/>
      <c r="J6012" s="74"/>
    </row>
    <row r="6013" spans="2:10" x14ac:dyDescent="0.2">
      <c r="B6013" s="1"/>
      <c r="E6013" s="1"/>
      <c r="F6013" s="164"/>
      <c r="G6013" s="11"/>
      <c r="H6013" s="74"/>
      <c r="I6013" s="74"/>
      <c r="J6013" s="74"/>
    </row>
    <row r="6014" spans="2:10" x14ac:dyDescent="0.2">
      <c r="B6014" s="1"/>
      <c r="E6014" s="1"/>
      <c r="F6014" s="164"/>
      <c r="G6014" s="11"/>
      <c r="H6014" s="74"/>
      <c r="I6014" s="74"/>
      <c r="J6014" s="74"/>
    </row>
    <row r="6015" spans="2:10" x14ac:dyDescent="0.2">
      <c r="B6015" s="1"/>
      <c r="E6015" s="1"/>
      <c r="F6015" s="164"/>
      <c r="G6015" s="11"/>
      <c r="H6015" s="74"/>
      <c r="I6015" s="74"/>
      <c r="J6015" s="74"/>
    </row>
    <row r="6016" spans="2:10" x14ac:dyDescent="0.2">
      <c r="B6016" s="1"/>
      <c r="E6016" s="1"/>
      <c r="F6016" s="164"/>
      <c r="G6016" s="11"/>
      <c r="H6016" s="74"/>
      <c r="I6016" s="74"/>
      <c r="J6016" s="74"/>
    </row>
    <row r="6017" spans="2:10" x14ac:dyDescent="0.2">
      <c r="B6017" s="1"/>
      <c r="E6017" s="1"/>
      <c r="F6017" s="164"/>
      <c r="G6017" s="11"/>
      <c r="H6017" s="74"/>
      <c r="I6017" s="74"/>
      <c r="J6017" s="74"/>
    </row>
    <row r="6018" spans="2:10" x14ac:dyDescent="0.2">
      <c r="B6018" s="1"/>
      <c r="E6018" s="1"/>
      <c r="F6018" s="164"/>
      <c r="G6018" s="11"/>
      <c r="H6018" s="74"/>
      <c r="I6018" s="74"/>
      <c r="J6018" s="74"/>
    </row>
    <row r="6019" spans="2:10" x14ac:dyDescent="0.2">
      <c r="B6019" s="1"/>
      <c r="E6019" s="1"/>
      <c r="F6019" s="164"/>
      <c r="G6019" s="11"/>
      <c r="H6019" s="74"/>
      <c r="I6019" s="74"/>
      <c r="J6019" s="74"/>
    </row>
    <row r="6020" spans="2:10" x14ac:dyDescent="0.2">
      <c r="B6020" s="1"/>
      <c r="E6020" s="1"/>
      <c r="F6020" s="164"/>
      <c r="G6020" s="11"/>
      <c r="H6020" s="74"/>
      <c r="I6020" s="74"/>
      <c r="J6020" s="74"/>
    </row>
    <row r="6021" spans="2:10" x14ac:dyDescent="0.2">
      <c r="B6021" s="1"/>
      <c r="E6021" s="1"/>
      <c r="F6021" s="164"/>
      <c r="G6021" s="11"/>
      <c r="H6021" s="74"/>
      <c r="I6021" s="74"/>
      <c r="J6021" s="74"/>
    </row>
    <row r="6022" spans="2:10" x14ac:dyDescent="0.2">
      <c r="B6022" s="1"/>
      <c r="E6022" s="1"/>
      <c r="F6022" s="164"/>
      <c r="G6022" s="11"/>
      <c r="H6022" s="74"/>
      <c r="I6022" s="74"/>
      <c r="J6022" s="74"/>
    </row>
    <row r="6023" spans="2:10" x14ac:dyDescent="0.2">
      <c r="B6023" s="1"/>
      <c r="E6023" s="1"/>
      <c r="F6023" s="164"/>
      <c r="G6023" s="11"/>
      <c r="H6023" s="74"/>
      <c r="I6023" s="74"/>
      <c r="J6023" s="74"/>
    </row>
    <row r="6024" spans="2:10" x14ac:dyDescent="0.2">
      <c r="B6024" s="1"/>
      <c r="E6024" s="1"/>
      <c r="F6024" s="164"/>
      <c r="G6024" s="11"/>
      <c r="H6024" s="74"/>
      <c r="I6024" s="74"/>
      <c r="J6024" s="74"/>
    </row>
    <row r="6025" spans="2:10" x14ac:dyDescent="0.2">
      <c r="B6025" s="1"/>
      <c r="E6025" s="1"/>
      <c r="F6025" s="164"/>
      <c r="G6025" s="11"/>
      <c r="H6025" s="74"/>
      <c r="I6025" s="74"/>
      <c r="J6025" s="74"/>
    </row>
    <row r="6026" spans="2:10" x14ac:dyDescent="0.2">
      <c r="B6026" s="1"/>
      <c r="E6026" s="1"/>
      <c r="F6026" s="164"/>
      <c r="G6026" s="11"/>
      <c r="H6026" s="74"/>
      <c r="I6026" s="74"/>
      <c r="J6026" s="74"/>
    </row>
    <row r="6027" spans="2:10" x14ac:dyDescent="0.2">
      <c r="B6027" s="1"/>
      <c r="E6027" s="1"/>
      <c r="F6027" s="164"/>
      <c r="G6027" s="11"/>
      <c r="H6027" s="74"/>
      <c r="I6027" s="74"/>
      <c r="J6027" s="74"/>
    </row>
    <row r="6028" spans="2:10" x14ac:dyDescent="0.2">
      <c r="B6028" s="1"/>
      <c r="E6028" s="1"/>
      <c r="F6028" s="164"/>
      <c r="G6028" s="11"/>
      <c r="H6028" s="74"/>
      <c r="I6028" s="74"/>
      <c r="J6028" s="74"/>
    </row>
    <row r="6029" spans="2:10" x14ac:dyDescent="0.2">
      <c r="B6029" s="1"/>
      <c r="E6029" s="1"/>
      <c r="F6029" s="164"/>
      <c r="G6029" s="11"/>
      <c r="H6029" s="74"/>
      <c r="I6029" s="74"/>
      <c r="J6029" s="74"/>
    </row>
    <row r="6030" spans="2:10" x14ac:dyDescent="0.2">
      <c r="B6030" s="1"/>
      <c r="E6030" s="1"/>
      <c r="F6030" s="164"/>
      <c r="G6030" s="11"/>
      <c r="H6030" s="74"/>
      <c r="I6030" s="74"/>
      <c r="J6030" s="74"/>
    </row>
    <row r="6031" spans="2:10" x14ac:dyDescent="0.2">
      <c r="B6031" s="1"/>
      <c r="E6031" s="1"/>
      <c r="F6031" s="164"/>
      <c r="G6031" s="11"/>
      <c r="H6031" s="74"/>
      <c r="I6031" s="74"/>
      <c r="J6031" s="74"/>
    </row>
    <row r="6032" spans="2:10" x14ac:dyDescent="0.2">
      <c r="B6032" s="1"/>
      <c r="E6032" s="1"/>
      <c r="F6032" s="164"/>
      <c r="G6032" s="11"/>
      <c r="H6032" s="74"/>
      <c r="I6032" s="74"/>
      <c r="J6032" s="74"/>
    </row>
    <row r="6033" spans="2:10" x14ac:dyDescent="0.2">
      <c r="B6033" s="1"/>
      <c r="E6033" s="1"/>
      <c r="F6033" s="164"/>
      <c r="G6033" s="11"/>
      <c r="H6033" s="74"/>
      <c r="I6033" s="74"/>
      <c r="J6033" s="74"/>
    </row>
    <row r="6034" spans="2:10" x14ac:dyDescent="0.2">
      <c r="B6034" s="1"/>
      <c r="E6034" s="1"/>
      <c r="F6034" s="164"/>
      <c r="G6034" s="11"/>
      <c r="H6034" s="74"/>
      <c r="I6034" s="74"/>
      <c r="J6034" s="74"/>
    </row>
    <row r="6035" spans="2:10" x14ac:dyDescent="0.2">
      <c r="B6035" s="1"/>
      <c r="E6035" s="1"/>
      <c r="F6035" s="164"/>
      <c r="G6035" s="11"/>
      <c r="H6035" s="74"/>
      <c r="I6035" s="74"/>
      <c r="J6035" s="74"/>
    </row>
    <row r="6036" spans="2:10" x14ac:dyDescent="0.2">
      <c r="B6036" s="1"/>
      <c r="E6036" s="1"/>
      <c r="F6036" s="164"/>
      <c r="G6036" s="11"/>
      <c r="H6036" s="74"/>
      <c r="I6036" s="74"/>
      <c r="J6036" s="74"/>
    </row>
    <row r="6037" spans="2:10" x14ac:dyDescent="0.2">
      <c r="B6037" s="1"/>
      <c r="E6037" s="1"/>
      <c r="F6037" s="164"/>
      <c r="G6037" s="11"/>
      <c r="H6037" s="74"/>
      <c r="I6037" s="74"/>
      <c r="J6037" s="74"/>
    </row>
    <row r="6038" spans="2:10" x14ac:dyDescent="0.2">
      <c r="B6038" s="1"/>
      <c r="E6038" s="1"/>
      <c r="F6038" s="164"/>
      <c r="G6038" s="11"/>
      <c r="H6038" s="74"/>
      <c r="I6038" s="74"/>
      <c r="J6038" s="74"/>
    </row>
    <row r="6039" spans="2:10" x14ac:dyDescent="0.2">
      <c r="B6039" s="1"/>
      <c r="E6039" s="1"/>
      <c r="F6039" s="164"/>
      <c r="G6039" s="11"/>
      <c r="H6039" s="74"/>
      <c r="I6039" s="74"/>
      <c r="J6039" s="74"/>
    </row>
    <row r="6040" spans="2:10" x14ac:dyDescent="0.2">
      <c r="B6040" s="1"/>
      <c r="E6040" s="1"/>
      <c r="F6040" s="164"/>
      <c r="G6040" s="11"/>
      <c r="H6040" s="74"/>
      <c r="I6040" s="74"/>
      <c r="J6040" s="74"/>
    </row>
    <row r="6041" spans="2:10" x14ac:dyDescent="0.2">
      <c r="B6041" s="1"/>
      <c r="E6041" s="1"/>
      <c r="F6041" s="164"/>
      <c r="G6041" s="11"/>
      <c r="H6041" s="74"/>
      <c r="I6041" s="74"/>
      <c r="J6041" s="74"/>
    </row>
    <row r="6042" spans="2:10" x14ac:dyDescent="0.2">
      <c r="B6042" s="1"/>
      <c r="E6042" s="1"/>
      <c r="F6042" s="164"/>
      <c r="G6042" s="11"/>
      <c r="H6042" s="74"/>
      <c r="I6042" s="74"/>
      <c r="J6042" s="74"/>
    </row>
    <row r="6043" spans="2:10" x14ac:dyDescent="0.2">
      <c r="B6043" s="1"/>
      <c r="E6043" s="1"/>
      <c r="F6043" s="164"/>
      <c r="G6043" s="11"/>
      <c r="H6043" s="74"/>
      <c r="I6043" s="74"/>
      <c r="J6043" s="74"/>
    </row>
    <row r="6044" spans="2:10" x14ac:dyDescent="0.2">
      <c r="B6044" s="1"/>
      <c r="E6044" s="1"/>
      <c r="F6044" s="164"/>
      <c r="G6044" s="11"/>
      <c r="H6044" s="74"/>
      <c r="I6044" s="74"/>
      <c r="J6044" s="74"/>
    </row>
    <row r="6045" spans="2:10" x14ac:dyDescent="0.2">
      <c r="B6045" s="1"/>
      <c r="E6045" s="1"/>
      <c r="F6045" s="164"/>
      <c r="G6045" s="11"/>
      <c r="H6045" s="74"/>
      <c r="I6045" s="74"/>
      <c r="J6045" s="74"/>
    </row>
    <row r="6046" spans="2:10" x14ac:dyDescent="0.2">
      <c r="B6046" s="1"/>
      <c r="E6046" s="1"/>
      <c r="F6046" s="164"/>
      <c r="G6046" s="11"/>
      <c r="H6046" s="74"/>
      <c r="I6046" s="74"/>
      <c r="J6046" s="74"/>
    </row>
    <row r="6047" spans="2:10" x14ac:dyDescent="0.2">
      <c r="B6047" s="1"/>
      <c r="E6047" s="1"/>
      <c r="F6047" s="164"/>
      <c r="G6047" s="11"/>
      <c r="H6047" s="74"/>
      <c r="I6047" s="74"/>
      <c r="J6047" s="74"/>
    </row>
    <row r="6048" spans="2:10" x14ac:dyDescent="0.2">
      <c r="B6048" s="1"/>
      <c r="E6048" s="1"/>
      <c r="F6048" s="164"/>
      <c r="G6048" s="11"/>
      <c r="H6048" s="74"/>
      <c r="I6048" s="74"/>
      <c r="J6048" s="74"/>
    </row>
    <row r="6049" spans="2:10" x14ac:dyDescent="0.2">
      <c r="B6049" s="1"/>
      <c r="E6049" s="1"/>
      <c r="F6049" s="164"/>
      <c r="G6049" s="11"/>
      <c r="H6049" s="74"/>
      <c r="I6049" s="74"/>
      <c r="J6049" s="74"/>
    </row>
    <row r="6050" spans="2:10" x14ac:dyDescent="0.2">
      <c r="B6050" s="1"/>
      <c r="E6050" s="1"/>
      <c r="F6050" s="164"/>
      <c r="G6050" s="11"/>
      <c r="H6050" s="74"/>
      <c r="I6050" s="74"/>
      <c r="J6050" s="74"/>
    </row>
    <row r="6051" spans="2:10" x14ac:dyDescent="0.2">
      <c r="B6051" s="1"/>
      <c r="E6051" s="1"/>
      <c r="F6051" s="164"/>
      <c r="G6051" s="11"/>
      <c r="H6051" s="74"/>
      <c r="I6051" s="74"/>
      <c r="J6051" s="74"/>
    </row>
    <row r="6052" spans="2:10" x14ac:dyDescent="0.2">
      <c r="B6052" s="1"/>
      <c r="E6052" s="1"/>
      <c r="F6052" s="164"/>
      <c r="G6052" s="11"/>
      <c r="H6052" s="74"/>
      <c r="I6052" s="74"/>
      <c r="J6052" s="74"/>
    </row>
    <row r="6053" spans="2:10" x14ac:dyDescent="0.2">
      <c r="B6053" s="1"/>
      <c r="E6053" s="1"/>
      <c r="F6053" s="164"/>
      <c r="G6053" s="11"/>
      <c r="H6053" s="74"/>
      <c r="I6053" s="74"/>
      <c r="J6053" s="74"/>
    </row>
    <row r="6054" spans="2:10" x14ac:dyDescent="0.2">
      <c r="B6054" s="1"/>
      <c r="E6054" s="1"/>
      <c r="F6054" s="164"/>
      <c r="G6054" s="11"/>
      <c r="H6054" s="74"/>
      <c r="I6054" s="74"/>
      <c r="J6054" s="74"/>
    </row>
    <row r="6055" spans="2:10" x14ac:dyDescent="0.2">
      <c r="B6055" s="1"/>
      <c r="E6055" s="1"/>
      <c r="F6055" s="164"/>
      <c r="G6055" s="11"/>
      <c r="H6055" s="74"/>
      <c r="I6055" s="74"/>
      <c r="J6055" s="74"/>
    </row>
    <row r="6056" spans="2:10" x14ac:dyDescent="0.2">
      <c r="B6056" s="1"/>
      <c r="E6056" s="1"/>
      <c r="F6056" s="164"/>
      <c r="G6056" s="11"/>
      <c r="H6056" s="74"/>
      <c r="I6056" s="74"/>
      <c r="J6056" s="74"/>
    </row>
    <row r="6057" spans="2:10" x14ac:dyDescent="0.2">
      <c r="B6057" s="1"/>
      <c r="E6057" s="1"/>
      <c r="F6057" s="164"/>
      <c r="G6057" s="11"/>
      <c r="H6057" s="74"/>
      <c r="I6057" s="74"/>
      <c r="J6057" s="74"/>
    </row>
    <row r="6058" spans="2:10" x14ac:dyDescent="0.2">
      <c r="B6058" s="1"/>
      <c r="E6058" s="1"/>
      <c r="F6058" s="164"/>
      <c r="G6058" s="11"/>
      <c r="H6058" s="74"/>
      <c r="I6058" s="74"/>
      <c r="J6058" s="74"/>
    </row>
    <row r="6059" spans="2:10" x14ac:dyDescent="0.2">
      <c r="B6059" s="1"/>
      <c r="E6059" s="1"/>
      <c r="F6059" s="164"/>
      <c r="G6059" s="11"/>
      <c r="H6059" s="74"/>
      <c r="I6059" s="74"/>
      <c r="J6059" s="74"/>
    </row>
    <row r="6060" spans="2:10" x14ac:dyDescent="0.2">
      <c r="B6060" s="1"/>
      <c r="E6060" s="1"/>
      <c r="F6060" s="164"/>
      <c r="G6060" s="11"/>
      <c r="H6060" s="74"/>
      <c r="I6060" s="74"/>
      <c r="J6060" s="74"/>
    </row>
    <row r="6061" spans="2:10" x14ac:dyDescent="0.2">
      <c r="B6061" s="1"/>
      <c r="E6061" s="1"/>
      <c r="F6061" s="164"/>
      <c r="G6061" s="11"/>
      <c r="H6061" s="74"/>
      <c r="I6061" s="74"/>
      <c r="J6061" s="74"/>
    </row>
    <row r="6062" spans="2:10" x14ac:dyDescent="0.2">
      <c r="B6062" s="1"/>
      <c r="E6062" s="1"/>
      <c r="F6062" s="164"/>
      <c r="G6062" s="11"/>
      <c r="H6062" s="74"/>
      <c r="I6062" s="74"/>
      <c r="J6062" s="74"/>
    </row>
    <row r="6063" spans="2:10" x14ac:dyDescent="0.2">
      <c r="B6063" s="1"/>
      <c r="E6063" s="1"/>
      <c r="F6063" s="164"/>
      <c r="G6063" s="11"/>
      <c r="H6063" s="74"/>
      <c r="I6063" s="74"/>
      <c r="J6063" s="74"/>
    </row>
    <row r="6064" spans="2:10" x14ac:dyDescent="0.2">
      <c r="B6064" s="1"/>
      <c r="E6064" s="1"/>
      <c r="F6064" s="164"/>
      <c r="G6064" s="11"/>
      <c r="H6064" s="74"/>
      <c r="I6064" s="74"/>
      <c r="J6064" s="74"/>
    </row>
    <row r="6065" spans="2:10" x14ac:dyDescent="0.2">
      <c r="B6065" s="1"/>
      <c r="E6065" s="1"/>
      <c r="F6065" s="164"/>
      <c r="G6065" s="11"/>
      <c r="H6065" s="74"/>
      <c r="I6065" s="74"/>
      <c r="J6065" s="74"/>
    </row>
    <row r="6066" spans="2:10" x14ac:dyDescent="0.2">
      <c r="B6066" s="1"/>
      <c r="E6066" s="1"/>
      <c r="F6066" s="164"/>
      <c r="G6066" s="11"/>
      <c r="H6066" s="74"/>
      <c r="I6066" s="74"/>
      <c r="J6066" s="74"/>
    </row>
    <row r="6067" spans="2:10" x14ac:dyDescent="0.2">
      <c r="B6067" s="1"/>
      <c r="E6067" s="1"/>
      <c r="F6067" s="164"/>
      <c r="G6067" s="11"/>
      <c r="H6067" s="74"/>
      <c r="I6067" s="74"/>
      <c r="J6067" s="74"/>
    </row>
    <row r="6068" spans="2:10" x14ac:dyDescent="0.2">
      <c r="B6068" s="1"/>
      <c r="E6068" s="1"/>
      <c r="F6068" s="164"/>
      <c r="G6068" s="11"/>
      <c r="H6068" s="74"/>
      <c r="I6068" s="74"/>
      <c r="J6068" s="74"/>
    </row>
    <row r="6069" spans="2:10" x14ac:dyDescent="0.2">
      <c r="B6069" s="1"/>
      <c r="E6069" s="1"/>
      <c r="F6069" s="164"/>
      <c r="G6069" s="11"/>
      <c r="H6069" s="74"/>
      <c r="I6069" s="74"/>
      <c r="J6069" s="74"/>
    </row>
    <row r="6070" spans="2:10" x14ac:dyDescent="0.2">
      <c r="B6070" s="1"/>
      <c r="E6070" s="1"/>
      <c r="F6070" s="164"/>
      <c r="G6070" s="11"/>
      <c r="H6070" s="74"/>
      <c r="I6070" s="74"/>
      <c r="J6070" s="74"/>
    </row>
    <row r="6071" spans="2:10" x14ac:dyDescent="0.2">
      <c r="B6071" s="1"/>
      <c r="E6071" s="1"/>
      <c r="F6071" s="164"/>
      <c r="G6071" s="11"/>
      <c r="H6071" s="74"/>
      <c r="I6071" s="74"/>
      <c r="J6071" s="74"/>
    </row>
    <row r="6072" spans="2:10" x14ac:dyDescent="0.2">
      <c r="B6072" s="1"/>
      <c r="E6072" s="1"/>
      <c r="F6072" s="164"/>
      <c r="G6072" s="11"/>
      <c r="H6072" s="74"/>
      <c r="I6072" s="74"/>
      <c r="J6072" s="74"/>
    </row>
    <row r="6073" spans="2:10" x14ac:dyDescent="0.2">
      <c r="B6073" s="1"/>
      <c r="E6073" s="1"/>
      <c r="F6073" s="164"/>
      <c r="G6073" s="11"/>
      <c r="H6073" s="74"/>
      <c r="I6073" s="74"/>
      <c r="J6073" s="74"/>
    </row>
    <row r="6074" spans="2:10" x14ac:dyDescent="0.2">
      <c r="B6074" s="1"/>
      <c r="E6074" s="1"/>
      <c r="F6074" s="164"/>
      <c r="G6074" s="11"/>
      <c r="H6074" s="74"/>
      <c r="I6074" s="74"/>
      <c r="J6074" s="74"/>
    </row>
    <row r="6075" spans="2:10" x14ac:dyDescent="0.2">
      <c r="B6075" s="1"/>
      <c r="E6075" s="1"/>
      <c r="F6075" s="164"/>
      <c r="G6075" s="11"/>
      <c r="H6075" s="74"/>
      <c r="I6075" s="74"/>
      <c r="J6075" s="74"/>
    </row>
    <row r="6076" spans="2:10" x14ac:dyDescent="0.2">
      <c r="B6076" s="1"/>
      <c r="E6076" s="1"/>
      <c r="F6076" s="164"/>
      <c r="G6076" s="11"/>
      <c r="H6076" s="74"/>
      <c r="I6076" s="74"/>
      <c r="J6076" s="74"/>
    </row>
    <row r="6077" spans="2:10" x14ac:dyDescent="0.2">
      <c r="B6077" s="1"/>
      <c r="E6077" s="1"/>
      <c r="F6077" s="164"/>
      <c r="G6077" s="11"/>
      <c r="H6077" s="74"/>
      <c r="I6077" s="74"/>
      <c r="J6077" s="74"/>
    </row>
    <row r="6078" spans="2:10" x14ac:dyDescent="0.2">
      <c r="B6078" s="1"/>
      <c r="E6078" s="1"/>
      <c r="F6078" s="164"/>
      <c r="G6078" s="11"/>
      <c r="H6078" s="74"/>
      <c r="I6078" s="74"/>
      <c r="J6078" s="74"/>
    </row>
    <row r="6079" spans="2:10" x14ac:dyDescent="0.2">
      <c r="B6079" s="1"/>
      <c r="E6079" s="1"/>
      <c r="F6079" s="164"/>
      <c r="G6079" s="11"/>
      <c r="H6079" s="74"/>
      <c r="I6079" s="74"/>
      <c r="J6079" s="74"/>
    </row>
    <row r="6080" spans="2:10" x14ac:dyDescent="0.2">
      <c r="B6080" s="1"/>
      <c r="E6080" s="1"/>
      <c r="F6080" s="164"/>
      <c r="G6080" s="11"/>
      <c r="H6080" s="74"/>
      <c r="I6080" s="74"/>
      <c r="J6080" s="74"/>
    </row>
    <row r="6081" spans="2:10" x14ac:dyDescent="0.2">
      <c r="B6081" s="1"/>
      <c r="E6081" s="1"/>
      <c r="F6081" s="164"/>
      <c r="G6081" s="11"/>
      <c r="H6081" s="74"/>
      <c r="I6081" s="74"/>
      <c r="J6081" s="74"/>
    </row>
    <row r="6082" spans="2:10" x14ac:dyDescent="0.2">
      <c r="B6082" s="1"/>
      <c r="E6082" s="1"/>
      <c r="F6082" s="164"/>
      <c r="G6082" s="11"/>
      <c r="H6082" s="74"/>
      <c r="I6082" s="74"/>
      <c r="J6082" s="74"/>
    </row>
    <row r="6083" spans="2:10" x14ac:dyDescent="0.2">
      <c r="B6083" s="1"/>
      <c r="E6083" s="1"/>
      <c r="F6083" s="164"/>
      <c r="G6083" s="11"/>
      <c r="H6083" s="74"/>
      <c r="I6083" s="74"/>
      <c r="J6083" s="74"/>
    </row>
    <row r="6084" spans="2:10" x14ac:dyDescent="0.2">
      <c r="B6084" s="1"/>
      <c r="E6084" s="1"/>
      <c r="F6084" s="164"/>
      <c r="G6084" s="11"/>
      <c r="H6084" s="74"/>
      <c r="I6084" s="74"/>
      <c r="J6084" s="74"/>
    </row>
    <row r="6085" spans="2:10" x14ac:dyDescent="0.2">
      <c r="B6085" s="1"/>
      <c r="E6085" s="1"/>
      <c r="F6085" s="164"/>
      <c r="G6085" s="11"/>
      <c r="H6085" s="74"/>
      <c r="I6085" s="74"/>
      <c r="J6085" s="74"/>
    </row>
    <row r="6086" spans="2:10" x14ac:dyDescent="0.2">
      <c r="B6086" s="1"/>
      <c r="E6086" s="1"/>
      <c r="F6086" s="164"/>
      <c r="G6086" s="11"/>
      <c r="H6086" s="74"/>
      <c r="I6086" s="74"/>
      <c r="J6086" s="74"/>
    </row>
    <row r="6087" spans="2:10" x14ac:dyDescent="0.2">
      <c r="B6087" s="1"/>
      <c r="E6087" s="1"/>
      <c r="F6087" s="164"/>
      <c r="G6087" s="11"/>
      <c r="H6087" s="74"/>
      <c r="I6087" s="74"/>
      <c r="J6087" s="74"/>
    </row>
    <row r="6088" spans="2:10" x14ac:dyDescent="0.2">
      <c r="B6088" s="1"/>
      <c r="E6088" s="1"/>
      <c r="F6088" s="164"/>
      <c r="G6088" s="11"/>
      <c r="H6088" s="74"/>
      <c r="I6088" s="74"/>
      <c r="J6088" s="74"/>
    </row>
    <row r="6089" spans="2:10" x14ac:dyDescent="0.2">
      <c r="B6089" s="1"/>
      <c r="E6089" s="1"/>
      <c r="F6089" s="164"/>
      <c r="G6089" s="11"/>
      <c r="H6089" s="74"/>
      <c r="I6089" s="74"/>
      <c r="J6089" s="74"/>
    </row>
    <row r="6090" spans="2:10" x14ac:dyDescent="0.2">
      <c r="B6090" s="1"/>
      <c r="E6090" s="1"/>
      <c r="F6090" s="164"/>
      <c r="G6090" s="11"/>
      <c r="H6090" s="74"/>
      <c r="I6090" s="74"/>
      <c r="J6090" s="74"/>
    </row>
    <row r="6091" spans="2:10" x14ac:dyDescent="0.2">
      <c r="B6091" s="1"/>
      <c r="E6091" s="1"/>
      <c r="F6091" s="164"/>
      <c r="G6091" s="11"/>
      <c r="H6091" s="74"/>
      <c r="I6091" s="74"/>
      <c r="J6091" s="74"/>
    </row>
    <row r="6092" spans="2:10" x14ac:dyDescent="0.2">
      <c r="B6092" s="1"/>
      <c r="E6092" s="1"/>
      <c r="F6092" s="164"/>
      <c r="G6092" s="11"/>
      <c r="H6092" s="74"/>
      <c r="I6092" s="74"/>
      <c r="J6092" s="74"/>
    </row>
    <row r="6093" spans="2:10" x14ac:dyDescent="0.2">
      <c r="B6093" s="1"/>
      <c r="E6093" s="1"/>
      <c r="F6093" s="164"/>
      <c r="G6093" s="11"/>
      <c r="H6093" s="74"/>
      <c r="I6093" s="74"/>
      <c r="J6093" s="74"/>
    </row>
    <row r="6094" spans="2:10" x14ac:dyDescent="0.2">
      <c r="B6094" s="1"/>
      <c r="E6094" s="1"/>
      <c r="F6094" s="164"/>
      <c r="G6094" s="11"/>
      <c r="H6094" s="74"/>
      <c r="I6094" s="74"/>
      <c r="J6094" s="74"/>
    </row>
    <row r="6095" spans="2:10" x14ac:dyDescent="0.2">
      <c r="B6095" s="1"/>
      <c r="E6095" s="1"/>
      <c r="F6095" s="164"/>
      <c r="G6095" s="11"/>
      <c r="H6095" s="74"/>
      <c r="I6095" s="74"/>
      <c r="J6095" s="74"/>
    </row>
    <row r="6096" spans="2:10" x14ac:dyDescent="0.2">
      <c r="B6096" s="1"/>
      <c r="E6096" s="1"/>
      <c r="F6096" s="164"/>
      <c r="G6096" s="11"/>
      <c r="H6096" s="74"/>
      <c r="I6096" s="74"/>
      <c r="J6096" s="74"/>
    </row>
    <row r="6097" spans="2:10" x14ac:dyDescent="0.2">
      <c r="B6097" s="1"/>
      <c r="E6097" s="1"/>
      <c r="F6097" s="164"/>
      <c r="G6097" s="11"/>
      <c r="H6097" s="74"/>
      <c r="I6097" s="74"/>
      <c r="J6097" s="74"/>
    </row>
    <row r="6098" spans="2:10" x14ac:dyDescent="0.2">
      <c r="B6098" s="1"/>
      <c r="E6098" s="1"/>
      <c r="F6098" s="164"/>
      <c r="G6098" s="11"/>
      <c r="H6098" s="74"/>
      <c r="I6098" s="74"/>
      <c r="J6098" s="74"/>
    </row>
    <row r="6099" spans="2:10" x14ac:dyDescent="0.2">
      <c r="B6099" s="1"/>
      <c r="E6099" s="1"/>
      <c r="F6099" s="164"/>
      <c r="G6099" s="11"/>
      <c r="H6099" s="74"/>
      <c r="I6099" s="74"/>
      <c r="J6099" s="74"/>
    </row>
    <row r="6100" spans="2:10" x14ac:dyDescent="0.2">
      <c r="B6100" s="1"/>
      <c r="E6100" s="1"/>
      <c r="F6100" s="164"/>
      <c r="G6100" s="11"/>
      <c r="H6100" s="74"/>
      <c r="I6100" s="74"/>
      <c r="J6100" s="74"/>
    </row>
    <row r="6101" spans="2:10" x14ac:dyDescent="0.2">
      <c r="B6101" s="1"/>
      <c r="E6101" s="1"/>
      <c r="F6101" s="164"/>
      <c r="G6101" s="11"/>
      <c r="H6101" s="74"/>
      <c r="I6101" s="74"/>
      <c r="J6101" s="74"/>
    </row>
    <row r="6102" spans="2:10" x14ac:dyDescent="0.2">
      <c r="B6102" s="1"/>
      <c r="E6102" s="1"/>
      <c r="F6102" s="164"/>
      <c r="G6102" s="11"/>
      <c r="H6102" s="74"/>
      <c r="I6102" s="74"/>
      <c r="J6102" s="74"/>
    </row>
    <row r="6103" spans="2:10" x14ac:dyDescent="0.2">
      <c r="B6103" s="1"/>
      <c r="E6103" s="1"/>
      <c r="F6103" s="164"/>
      <c r="G6103" s="11"/>
      <c r="H6103" s="74"/>
      <c r="I6103" s="74"/>
      <c r="J6103" s="74"/>
    </row>
    <row r="6104" spans="2:10" x14ac:dyDescent="0.2">
      <c r="B6104" s="1"/>
      <c r="E6104" s="1"/>
      <c r="F6104" s="164"/>
      <c r="G6104" s="11"/>
      <c r="H6104" s="74"/>
      <c r="I6104" s="74"/>
      <c r="J6104" s="74"/>
    </row>
    <row r="6105" spans="2:10" x14ac:dyDescent="0.2">
      <c r="B6105" s="1"/>
      <c r="E6105" s="1"/>
      <c r="F6105" s="164"/>
      <c r="G6105" s="11"/>
      <c r="H6105" s="74"/>
      <c r="I6105" s="74"/>
      <c r="J6105" s="74"/>
    </row>
    <row r="6106" spans="2:10" x14ac:dyDescent="0.2">
      <c r="B6106" s="1"/>
      <c r="E6106" s="1"/>
      <c r="F6106" s="164"/>
      <c r="G6106" s="11"/>
      <c r="H6106" s="74"/>
      <c r="I6106" s="74"/>
      <c r="J6106" s="74"/>
    </row>
    <row r="6107" spans="2:10" x14ac:dyDescent="0.2">
      <c r="B6107" s="1"/>
      <c r="E6107" s="1"/>
      <c r="F6107" s="164"/>
      <c r="G6107" s="11"/>
      <c r="H6107" s="74"/>
      <c r="I6107" s="74"/>
      <c r="J6107" s="74"/>
    </row>
    <row r="6108" spans="2:10" x14ac:dyDescent="0.2">
      <c r="B6108" s="1"/>
      <c r="E6108" s="1"/>
      <c r="F6108" s="164"/>
      <c r="G6108" s="11"/>
      <c r="H6108" s="74"/>
      <c r="I6108" s="74"/>
      <c r="J6108" s="74"/>
    </row>
    <row r="6109" spans="2:10" x14ac:dyDescent="0.2">
      <c r="B6109" s="1"/>
      <c r="E6109" s="1"/>
      <c r="F6109" s="164"/>
      <c r="G6109" s="11"/>
      <c r="H6109" s="74"/>
      <c r="I6109" s="74"/>
      <c r="J6109" s="74"/>
    </row>
    <row r="6110" spans="2:10" x14ac:dyDescent="0.2">
      <c r="B6110" s="1"/>
      <c r="E6110" s="1"/>
      <c r="F6110" s="164"/>
      <c r="G6110" s="11"/>
      <c r="H6110" s="74"/>
      <c r="I6110" s="74"/>
      <c r="J6110" s="74"/>
    </row>
    <row r="6111" spans="2:10" x14ac:dyDescent="0.2">
      <c r="B6111" s="1"/>
      <c r="E6111" s="1"/>
      <c r="F6111" s="164"/>
      <c r="G6111" s="11"/>
      <c r="H6111" s="74"/>
      <c r="I6111" s="74"/>
      <c r="J6111" s="74"/>
    </row>
    <row r="6112" spans="2:10" x14ac:dyDescent="0.2">
      <c r="B6112" s="1"/>
      <c r="E6112" s="1"/>
      <c r="F6112" s="164"/>
      <c r="G6112" s="11"/>
      <c r="H6112" s="74"/>
      <c r="I6112" s="74"/>
      <c r="J6112" s="74"/>
    </row>
    <row r="6113" spans="2:10" x14ac:dyDescent="0.2">
      <c r="B6113" s="1"/>
      <c r="E6113" s="1"/>
      <c r="F6113" s="164"/>
      <c r="G6113" s="11"/>
      <c r="H6113" s="74"/>
      <c r="I6113" s="74"/>
      <c r="J6113" s="74"/>
    </row>
    <row r="6114" spans="2:10" x14ac:dyDescent="0.2">
      <c r="B6114" s="1"/>
      <c r="E6114" s="1"/>
      <c r="F6114" s="164"/>
      <c r="G6114" s="11"/>
      <c r="H6114" s="74"/>
      <c r="I6114" s="74"/>
      <c r="J6114" s="74"/>
    </row>
    <row r="6115" spans="2:10" x14ac:dyDescent="0.2">
      <c r="B6115" s="1"/>
      <c r="E6115" s="1"/>
      <c r="F6115" s="164"/>
      <c r="G6115" s="11"/>
      <c r="H6115" s="74"/>
      <c r="I6115" s="74"/>
      <c r="J6115" s="74"/>
    </row>
    <row r="6116" spans="2:10" x14ac:dyDescent="0.2">
      <c r="B6116" s="1"/>
      <c r="E6116" s="1"/>
      <c r="F6116" s="164"/>
      <c r="G6116" s="11"/>
      <c r="H6116" s="74"/>
      <c r="I6116" s="74"/>
      <c r="J6116" s="74"/>
    </row>
    <row r="6117" spans="2:10" x14ac:dyDescent="0.2">
      <c r="B6117" s="1"/>
      <c r="E6117" s="1"/>
      <c r="F6117" s="164"/>
      <c r="G6117" s="11"/>
      <c r="H6117" s="74"/>
      <c r="I6117" s="74"/>
      <c r="J6117" s="74"/>
    </row>
    <row r="6118" spans="2:10" x14ac:dyDescent="0.2">
      <c r="B6118" s="1"/>
      <c r="E6118" s="1"/>
      <c r="F6118" s="164"/>
      <c r="G6118" s="11"/>
      <c r="H6118" s="74"/>
      <c r="I6118" s="74"/>
      <c r="J6118" s="74"/>
    </row>
    <row r="6119" spans="2:10" x14ac:dyDescent="0.2">
      <c r="B6119" s="1"/>
      <c r="E6119" s="1"/>
      <c r="F6119" s="164"/>
      <c r="G6119" s="11"/>
      <c r="H6119" s="74"/>
      <c r="I6119" s="74"/>
      <c r="J6119" s="74"/>
    </row>
    <row r="6120" spans="2:10" x14ac:dyDescent="0.2">
      <c r="B6120" s="1"/>
      <c r="E6120" s="1"/>
      <c r="F6120" s="164"/>
      <c r="G6120" s="11"/>
      <c r="H6120" s="74"/>
      <c r="I6120" s="74"/>
      <c r="J6120" s="74"/>
    </row>
    <row r="6121" spans="2:10" x14ac:dyDescent="0.2">
      <c r="B6121" s="1"/>
      <c r="E6121" s="1"/>
      <c r="F6121" s="164"/>
      <c r="G6121" s="11"/>
      <c r="H6121" s="74"/>
      <c r="I6121" s="74"/>
      <c r="J6121" s="74"/>
    </row>
    <row r="6122" spans="2:10" x14ac:dyDescent="0.2">
      <c r="B6122" s="1"/>
      <c r="E6122" s="1"/>
      <c r="F6122" s="164"/>
      <c r="G6122" s="11"/>
      <c r="H6122" s="74"/>
      <c r="I6122" s="74"/>
      <c r="J6122" s="74"/>
    </row>
    <row r="6123" spans="2:10" x14ac:dyDescent="0.2">
      <c r="B6123" s="1"/>
      <c r="E6123" s="1"/>
      <c r="F6123" s="164"/>
      <c r="G6123" s="11"/>
      <c r="H6123" s="74"/>
      <c r="I6123" s="74"/>
      <c r="J6123" s="74"/>
    </row>
    <row r="6124" spans="2:10" x14ac:dyDescent="0.2">
      <c r="B6124" s="1"/>
      <c r="E6124" s="1"/>
      <c r="F6124" s="164"/>
      <c r="G6124" s="11"/>
      <c r="H6124" s="74"/>
      <c r="I6124" s="74"/>
      <c r="J6124" s="74"/>
    </row>
    <row r="6125" spans="2:10" x14ac:dyDescent="0.2">
      <c r="B6125" s="1"/>
      <c r="E6125" s="1"/>
      <c r="F6125" s="164"/>
      <c r="G6125" s="11"/>
      <c r="H6125" s="74"/>
      <c r="I6125" s="74"/>
      <c r="J6125" s="74"/>
    </row>
    <row r="6126" spans="2:10" x14ac:dyDescent="0.2">
      <c r="B6126" s="1"/>
      <c r="E6126" s="1"/>
      <c r="F6126" s="164"/>
      <c r="G6126" s="11"/>
      <c r="H6126" s="74"/>
      <c r="I6126" s="74"/>
      <c r="J6126" s="74"/>
    </row>
    <row r="6127" spans="2:10" x14ac:dyDescent="0.2">
      <c r="B6127" s="1"/>
      <c r="E6127" s="1"/>
      <c r="F6127" s="164"/>
      <c r="G6127" s="11"/>
      <c r="H6127" s="74"/>
      <c r="I6127" s="74"/>
      <c r="J6127" s="74"/>
    </row>
    <row r="6128" spans="2:10" x14ac:dyDescent="0.2">
      <c r="B6128" s="1"/>
      <c r="E6128" s="1"/>
      <c r="F6128" s="164"/>
      <c r="G6128" s="11"/>
      <c r="H6128" s="74"/>
      <c r="I6128" s="74"/>
      <c r="J6128" s="74"/>
    </row>
    <row r="6129" spans="2:10" x14ac:dyDescent="0.2">
      <c r="B6129" s="1"/>
      <c r="E6129" s="1"/>
      <c r="F6129" s="164"/>
      <c r="G6129" s="11"/>
      <c r="H6129" s="74"/>
      <c r="I6129" s="74"/>
      <c r="J6129" s="74"/>
    </row>
    <row r="6130" spans="2:10" x14ac:dyDescent="0.2">
      <c r="B6130" s="1"/>
      <c r="E6130" s="1"/>
      <c r="F6130" s="164"/>
      <c r="G6130" s="11"/>
      <c r="H6130" s="74"/>
      <c r="I6130" s="74"/>
      <c r="J6130" s="74"/>
    </row>
    <row r="6131" spans="2:10" x14ac:dyDescent="0.2">
      <c r="B6131" s="1"/>
      <c r="E6131" s="1"/>
      <c r="F6131" s="164"/>
      <c r="G6131" s="11"/>
      <c r="H6131" s="74"/>
      <c r="I6131" s="74"/>
      <c r="J6131" s="74"/>
    </row>
    <row r="6132" spans="2:10" x14ac:dyDescent="0.2">
      <c r="B6132" s="1"/>
      <c r="E6132" s="1"/>
      <c r="F6132" s="164"/>
      <c r="G6132" s="11"/>
      <c r="H6132" s="74"/>
      <c r="I6132" s="74"/>
      <c r="J6132" s="74"/>
    </row>
    <row r="6133" spans="2:10" x14ac:dyDescent="0.2">
      <c r="B6133" s="1"/>
      <c r="E6133" s="1"/>
      <c r="F6133" s="164"/>
      <c r="G6133" s="11"/>
      <c r="H6133" s="74"/>
      <c r="I6133" s="74"/>
      <c r="J6133" s="74"/>
    </row>
    <row r="6134" spans="2:10" x14ac:dyDescent="0.2">
      <c r="B6134" s="1"/>
      <c r="E6134" s="1"/>
      <c r="F6134" s="164"/>
      <c r="G6134" s="11"/>
      <c r="H6134" s="74"/>
      <c r="I6134" s="74"/>
      <c r="J6134" s="74"/>
    </row>
    <row r="6135" spans="2:10" x14ac:dyDescent="0.2">
      <c r="B6135" s="1"/>
      <c r="E6135" s="1"/>
      <c r="F6135" s="164"/>
      <c r="G6135" s="11"/>
      <c r="H6135" s="74"/>
      <c r="I6135" s="74"/>
      <c r="J6135" s="74"/>
    </row>
    <row r="6136" spans="2:10" x14ac:dyDescent="0.2">
      <c r="B6136" s="1"/>
      <c r="E6136" s="1"/>
      <c r="F6136" s="164"/>
      <c r="G6136" s="11"/>
      <c r="H6136" s="74"/>
      <c r="I6136" s="74"/>
      <c r="J6136" s="74"/>
    </row>
    <row r="6137" spans="2:10" x14ac:dyDescent="0.2">
      <c r="B6137" s="1"/>
      <c r="E6137" s="1"/>
      <c r="F6137" s="164"/>
      <c r="G6137" s="11"/>
      <c r="H6137" s="74"/>
      <c r="I6137" s="74"/>
      <c r="J6137" s="74"/>
    </row>
    <row r="6138" spans="2:10" x14ac:dyDescent="0.2">
      <c r="B6138" s="1"/>
      <c r="E6138" s="1"/>
      <c r="F6138" s="164"/>
      <c r="G6138" s="11"/>
      <c r="H6138" s="74"/>
      <c r="I6138" s="74"/>
      <c r="J6138" s="74"/>
    </row>
    <row r="6139" spans="2:10" x14ac:dyDescent="0.2">
      <c r="B6139" s="1"/>
      <c r="E6139" s="1"/>
      <c r="F6139" s="164"/>
      <c r="G6139" s="11"/>
      <c r="H6139" s="74"/>
      <c r="I6139" s="74"/>
      <c r="J6139" s="74"/>
    </row>
    <row r="6140" spans="2:10" x14ac:dyDescent="0.2">
      <c r="B6140" s="1"/>
      <c r="E6140" s="1"/>
      <c r="F6140" s="164"/>
      <c r="G6140" s="11"/>
      <c r="H6140" s="74"/>
      <c r="I6140" s="74"/>
      <c r="J6140" s="74"/>
    </row>
    <row r="6141" spans="2:10" x14ac:dyDescent="0.2">
      <c r="B6141" s="1"/>
      <c r="E6141" s="1"/>
      <c r="F6141" s="164"/>
      <c r="G6141" s="11"/>
      <c r="H6141" s="74"/>
      <c r="I6141" s="74"/>
      <c r="J6141" s="74"/>
    </row>
    <row r="6142" spans="2:10" x14ac:dyDescent="0.2">
      <c r="B6142" s="1"/>
      <c r="E6142" s="1"/>
      <c r="F6142" s="164"/>
      <c r="G6142" s="11"/>
      <c r="H6142" s="74"/>
      <c r="I6142" s="74"/>
      <c r="J6142" s="74"/>
    </row>
    <row r="6143" spans="2:10" x14ac:dyDescent="0.2">
      <c r="B6143" s="1"/>
      <c r="E6143" s="1"/>
      <c r="F6143" s="164"/>
      <c r="G6143" s="11"/>
      <c r="H6143" s="74"/>
      <c r="I6143" s="74"/>
      <c r="J6143" s="74"/>
    </row>
    <row r="6144" spans="2:10" x14ac:dyDescent="0.2">
      <c r="B6144" s="1"/>
      <c r="E6144" s="1"/>
      <c r="F6144" s="164"/>
      <c r="G6144" s="11"/>
      <c r="H6144" s="74"/>
      <c r="I6144" s="74"/>
      <c r="J6144" s="74"/>
    </row>
    <row r="6145" spans="2:10" x14ac:dyDescent="0.2">
      <c r="B6145" s="1"/>
      <c r="E6145" s="1"/>
      <c r="F6145" s="164"/>
      <c r="G6145" s="11"/>
      <c r="H6145" s="74"/>
      <c r="I6145" s="74"/>
      <c r="J6145" s="74"/>
    </row>
    <row r="6146" spans="2:10" x14ac:dyDescent="0.2">
      <c r="B6146" s="1"/>
      <c r="E6146" s="1"/>
      <c r="F6146" s="164"/>
      <c r="G6146" s="11"/>
      <c r="H6146" s="74"/>
      <c r="I6146" s="74"/>
      <c r="J6146" s="74"/>
    </row>
    <row r="6147" spans="2:10" x14ac:dyDescent="0.2">
      <c r="B6147" s="1"/>
      <c r="E6147" s="1"/>
      <c r="F6147" s="164"/>
      <c r="G6147" s="11"/>
      <c r="H6147" s="74"/>
      <c r="I6147" s="74"/>
      <c r="J6147" s="74"/>
    </row>
    <row r="6148" spans="2:10" x14ac:dyDescent="0.2">
      <c r="B6148" s="1"/>
      <c r="E6148" s="1"/>
      <c r="F6148" s="164"/>
      <c r="G6148" s="11"/>
      <c r="H6148" s="74"/>
      <c r="I6148" s="74"/>
      <c r="J6148" s="74"/>
    </row>
    <row r="6149" spans="2:10" x14ac:dyDescent="0.2">
      <c r="B6149" s="1"/>
      <c r="E6149" s="1"/>
      <c r="F6149" s="164"/>
      <c r="G6149" s="11"/>
      <c r="H6149" s="74"/>
      <c r="I6149" s="74"/>
      <c r="J6149" s="74"/>
    </row>
    <row r="6150" spans="2:10" x14ac:dyDescent="0.2">
      <c r="B6150" s="1"/>
      <c r="E6150" s="1"/>
      <c r="F6150" s="164"/>
      <c r="G6150" s="11"/>
      <c r="H6150" s="74"/>
      <c r="I6150" s="74"/>
      <c r="J6150" s="74"/>
    </row>
    <row r="6151" spans="2:10" x14ac:dyDescent="0.2">
      <c r="B6151" s="1"/>
      <c r="E6151" s="1"/>
      <c r="F6151" s="164"/>
      <c r="G6151" s="11"/>
      <c r="H6151" s="74"/>
      <c r="I6151" s="74"/>
      <c r="J6151" s="74"/>
    </row>
    <row r="6152" spans="2:10" x14ac:dyDescent="0.2">
      <c r="B6152" s="1"/>
      <c r="E6152" s="1"/>
      <c r="F6152" s="164"/>
      <c r="G6152" s="11"/>
      <c r="H6152" s="74"/>
      <c r="I6152" s="74"/>
      <c r="J6152" s="74"/>
    </row>
    <row r="6153" spans="2:10" x14ac:dyDescent="0.2">
      <c r="B6153" s="1"/>
      <c r="E6153" s="1"/>
      <c r="F6153" s="164"/>
      <c r="G6153" s="11"/>
      <c r="H6153" s="74"/>
      <c r="I6153" s="74"/>
      <c r="J6153" s="74"/>
    </row>
    <row r="6154" spans="2:10" x14ac:dyDescent="0.2">
      <c r="B6154" s="1"/>
      <c r="E6154" s="1"/>
      <c r="F6154" s="164"/>
      <c r="G6154" s="11"/>
      <c r="H6154" s="74"/>
      <c r="I6154" s="74"/>
      <c r="J6154" s="74"/>
    </row>
    <row r="6155" spans="2:10" x14ac:dyDescent="0.2">
      <c r="B6155" s="1"/>
      <c r="E6155" s="1"/>
      <c r="F6155" s="164"/>
      <c r="G6155" s="11"/>
      <c r="H6155" s="74"/>
      <c r="I6155" s="74"/>
      <c r="J6155" s="74"/>
    </row>
    <row r="6156" spans="2:10" x14ac:dyDescent="0.2">
      <c r="B6156" s="1"/>
      <c r="E6156" s="1"/>
      <c r="F6156" s="164"/>
      <c r="G6156" s="11"/>
      <c r="H6156" s="74"/>
      <c r="I6156" s="74"/>
      <c r="J6156" s="74"/>
    </row>
    <row r="6157" spans="2:10" x14ac:dyDescent="0.2">
      <c r="B6157" s="1"/>
      <c r="E6157" s="1"/>
      <c r="F6157" s="164"/>
      <c r="G6157" s="11"/>
      <c r="H6157" s="74"/>
      <c r="I6157" s="74"/>
      <c r="J6157" s="74"/>
    </row>
    <row r="6158" spans="2:10" x14ac:dyDescent="0.2">
      <c r="B6158" s="1"/>
      <c r="E6158" s="1"/>
      <c r="F6158" s="164"/>
      <c r="G6158" s="11"/>
      <c r="H6158" s="74"/>
      <c r="I6158" s="74"/>
      <c r="J6158" s="74"/>
    </row>
    <row r="6159" spans="2:10" x14ac:dyDescent="0.2">
      <c r="B6159" s="1"/>
      <c r="E6159" s="1"/>
      <c r="F6159" s="164"/>
      <c r="G6159" s="11"/>
      <c r="H6159" s="74"/>
      <c r="I6159" s="74"/>
      <c r="J6159" s="74"/>
    </row>
    <row r="6160" spans="2:10" x14ac:dyDescent="0.2">
      <c r="B6160" s="1"/>
      <c r="E6160" s="1"/>
      <c r="F6160" s="164"/>
      <c r="G6160" s="11"/>
      <c r="H6160" s="74"/>
      <c r="I6160" s="74"/>
      <c r="J6160" s="74"/>
    </row>
    <row r="6161" spans="2:10" x14ac:dyDescent="0.2">
      <c r="B6161" s="1"/>
      <c r="E6161" s="1"/>
      <c r="F6161" s="164"/>
      <c r="G6161" s="11"/>
      <c r="H6161" s="74"/>
      <c r="I6161" s="74"/>
      <c r="J6161" s="74"/>
    </row>
    <row r="6162" spans="2:10" x14ac:dyDescent="0.2">
      <c r="B6162" s="1"/>
      <c r="E6162" s="1"/>
      <c r="F6162" s="164"/>
      <c r="G6162" s="11"/>
      <c r="H6162" s="74"/>
      <c r="I6162" s="74"/>
      <c r="J6162" s="74"/>
    </row>
    <row r="6163" spans="2:10" x14ac:dyDescent="0.2">
      <c r="B6163" s="1"/>
      <c r="E6163" s="1"/>
      <c r="F6163" s="164"/>
      <c r="G6163" s="11"/>
      <c r="H6163" s="74"/>
      <c r="I6163" s="74"/>
      <c r="J6163" s="74"/>
    </row>
    <row r="6164" spans="2:10" x14ac:dyDescent="0.2">
      <c r="B6164" s="1"/>
      <c r="E6164" s="1"/>
      <c r="F6164" s="164"/>
      <c r="G6164" s="11"/>
      <c r="H6164" s="74"/>
      <c r="I6164" s="74"/>
      <c r="J6164" s="74"/>
    </row>
    <row r="6165" spans="2:10" x14ac:dyDescent="0.2">
      <c r="B6165" s="1"/>
      <c r="E6165" s="1"/>
      <c r="F6165" s="164"/>
      <c r="G6165" s="11"/>
      <c r="H6165" s="74"/>
      <c r="I6165" s="74"/>
      <c r="J6165" s="74"/>
    </row>
    <row r="6166" spans="2:10" x14ac:dyDescent="0.2">
      <c r="B6166" s="1"/>
      <c r="E6166" s="1"/>
      <c r="F6166" s="164"/>
      <c r="G6166" s="11"/>
      <c r="H6166" s="74"/>
      <c r="I6166" s="74"/>
      <c r="J6166" s="74"/>
    </row>
    <row r="6167" spans="2:10" x14ac:dyDescent="0.2">
      <c r="B6167" s="1"/>
      <c r="E6167" s="1"/>
      <c r="F6167" s="164"/>
      <c r="G6167" s="11"/>
      <c r="H6167" s="74"/>
      <c r="I6167" s="74"/>
      <c r="J6167" s="74"/>
    </row>
    <row r="6168" spans="2:10" x14ac:dyDescent="0.2">
      <c r="B6168" s="1"/>
      <c r="E6168" s="1"/>
      <c r="F6168" s="164"/>
      <c r="G6168" s="11"/>
      <c r="H6168" s="74"/>
      <c r="I6168" s="74"/>
      <c r="J6168" s="74"/>
    </row>
    <row r="6169" spans="2:10" x14ac:dyDescent="0.2">
      <c r="B6169" s="1"/>
      <c r="E6169" s="1"/>
      <c r="F6169" s="164"/>
      <c r="G6169" s="11"/>
      <c r="H6169" s="74"/>
      <c r="I6169" s="74"/>
      <c r="J6169" s="74"/>
    </row>
    <row r="6170" spans="2:10" x14ac:dyDescent="0.2">
      <c r="B6170" s="1"/>
      <c r="E6170" s="1"/>
      <c r="F6170" s="164"/>
      <c r="G6170" s="11"/>
      <c r="H6170" s="74"/>
      <c r="I6170" s="74"/>
      <c r="J6170" s="74"/>
    </row>
    <row r="6171" spans="2:10" x14ac:dyDescent="0.2">
      <c r="B6171" s="1"/>
      <c r="E6171" s="1"/>
      <c r="F6171" s="164"/>
      <c r="G6171" s="11"/>
      <c r="H6171" s="74"/>
      <c r="I6171" s="74"/>
      <c r="J6171" s="74"/>
    </row>
    <row r="6172" spans="2:10" x14ac:dyDescent="0.2">
      <c r="B6172" s="1"/>
      <c r="E6172" s="1"/>
      <c r="F6172" s="164"/>
      <c r="G6172" s="11"/>
      <c r="H6172" s="74"/>
      <c r="I6172" s="74"/>
      <c r="J6172" s="74"/>
    </row>
    <row r="6173" spans="2:10" x14ac:dyDescent="0.2">
      <c r="B6173" s="1"/>
      <c r="E6173" s="1"/>
      <c r="F6173" s="164"/>
      <c r="G6173" s="11"/>
      <c r="H6173" s="74"/>
      <c r="I6173" s="74"/>
      <c r="J6173" s="74"/>
    </row>
    <row r="6174" spans="2:10" x14ac:dyDescent="0.2">
      <c r="B6174" s="1"/>
      <c r="E6174" s="1"/>
      <c r="F6174" s="164"/>
      <c r="G6174" s="11"/>
      <c r="H6174" s="74"/>
      <c r="I6174" s="74"/>
      <c r="J6174" s="74"/>
    </row>
    <row r="6175" spans="2:10" x14ac:dyDescent="0.2">
      <c r="B6175" s="1"/>
      <c r="E6175" s="1"/>
      <c r="F6175" s="164"/>
      <c r="G6175" s="11"/>
      <c r="H6175" s="74"/>
      <c r="I6175" s="74"/>
      <c r="J6175" s="74"/>
    </row>
    <row r="6176" spans="2:10" x14ac:dyDescent="0.2">
      <c r="B6176" s="1"/>
      <c r="E6176" s="1"/>
      <c r="F6176" s="164"/>
      <c r="G6176" s="11"/>
      <c r="H6176" s="74"/>
      <c r="I6176" s="74"/>
      <c r="J6176" s="74"/>
    </row>
    <row r="6177" spans="2:10" x14ac:dyDescent="0.2">
      <c r="B6177" s="1"/>
      <c r="E6177" s="1"/>
      <c r="F6177" s="164"/>
      <c r="G6177" s="11"/>
      <c r="H6177" s="74"/>
      <c r="I6177" s="74"/>
      <c r="J6177" s="74"/>
    </row>
    <row r="6178" spans="2:10" x14ac:dyDescent="0.2">
      <c r="B6178" s="1"/>
      <c r="E6178" s="1"/>
      <c r="F6178" s="164"/>
      <c r="G6178" s="11"/>
      <c r="H6178" s="74"/>
      <c r="I6178" s="74"/>
      <c r="J6178" s="74"/>
    </row>
    <row r="6179" spans="2:10" x14ac:dyDescent="0.2">
      <c r="B6179" s="1"/>
      <c r="E6179" s="1"/>
      <c r="F6179" s="164"/>
      <c r="G6179" s="11"/>
      <c r="H6179" s="74"/>
      <c r="I6179" s="74"/>
      <c r="J6179" s="74"/>
    </row>
    <row r="6180" spans="2:10" x14ac:dyDescent="0.2">
      <c r="B6180" s="1"/>
      <c r="E6180" s="1"/>
      <c r="F6180" s="164"/>
      <c r="G6180" s="11"/>
      <c r="H6180" s="74"/>
      <c r="I6180" s="74"/>
      <c r="J6180" s="74"/>
    </row>
    <row r="6181" spans="2:10" x14ac:dyDescent="0.2">
      <c r="B6181" s="1"/>
      <c r="E6181" s="1"/>
      <c r="F6181" s="164"/>
      <c r="G6181" s="11"/>
      <c r="H6181" s="74"/>
      <c r="I6181" s="74"/>
      <c r="J6181" s="74"/>
    </row>
    <row r="6182" spans="2:10" x14ac:dyDescent="0.2">
      <c r="B6182" s="1"/>
      <c r="E6182" s="1"/>
      <c r="F6182" s="164"/>
      <c r="G6182" s="11"/>
      <c r="H6182" s="74"/>
      <c r="I6182" s="74"/>
      <c r="J6182" s="74"/>
    </row>
    <row r="6183" spans="2:10" x14ac:dyDescent="0.2">
      <c r="B6183" s="1"/>
      <c r="E6183" s="1"/>
      <c r="F6183" s="164"/>
      <c r="G6183" s="11"/>
      <c r="H6183" s="74"/>
      <c r="I6183" s="74"/>
      <c r="J6183" s="74"/>
    </row>
    <row r="6184" spans="2:10" x14ac:dyDescent="0.2">
      <c r="B6184" s="1"/>
      <c r="E6184" s="1"/>
      <c r="F6184" s="164"/>
      <c r="G6184" s="11"/>
      <c r="H6184" s="74"/>
      <c r="I6184" s="74"/>
      <c r="J6184" s="74"/>
    </row>
    <row r="6185" spans="2:10" x14ac:dyDescent="0.2">
      <c r="B6185" s="1"/>
      <c r="E6185" s="1"/>
      <c r="F6185" s="164"/>
      <c r="G6185" s="11"/>
      <c r="H6185" s="74"/>
      <c r="I6185" s="74"/>
      <c r="J6185" s="74"/>
    </row>
    <row r="6186" spans="2:10" x14ac:dyDescent="0.2">
      <c r="B6186" s="1"/>
      <c r="E6186" s="1"/>
      <c r="F6186" s="164"/>
      <c r="G6186" s="11"/>
      <c r="H6186" s="74"/>
      <c r="I6186" s="74"/>
      <c r="J6186" s="74"/>
    </row>
    <row r="6187" spans="2:10" x14ac:dyDescent="0.2">
      <c r="B6187" s="1"/>
      <c r="E6187" s="1"/>
      <c r="F6187" s="164"/>
      <c r="G6187" s="11"/>
      <c r="H6187" s="74"/>
      <c r="I6187" s="74"/>
      <c r="J6187" s="74"/>
    </row>
    <row r="6188" spans="2:10" x14ac:dyDescent="0.2">
      <c r="B6188" s="1"/>
      <c r="E6188" s="1"/>
      <c r="F6188" s="164"/>
      <c r="G6188" s="11"/>
      <c r="H6188" s="74"/>
      <c r="I6188" s="74"/>
      <c r="J6188" s="74"/>
    </row>
    <row r="6189" spans="2:10" x14ac:dyDescent="0.2">
      <c r="B6189" s="1"/>
      <c r="E6189" s="1"/>
      <c r="F6189" s="164"/>
      <c r="G6189" s="11"/>
      <c r="H6189" s="74"/>
      <c r="I6189" s="74"/>
      <c r="J6189" s="74"/>
    </row>
    <row r="6190" spans="2:10" x14ac:dyDescent="0.2">
      <c r="B6190" s="1"/>
      <c r="E6190" s="1"/>
      <c r="F6190" s="164"/>
      <c r="G6190" s="11"/>
      <c r="H6190" s="74"/>
      <c r="I6190" s="74"/>
      <c r="J6190" s="74"/>
    </row>
    <row r="6191" spans="2:10" x14ac:dyDescent="0.2">
      <c r="B6191" s="1"/>
      <c r="E6191" s="1"/>
      <c r="F6191" s="164"/>
      <c r="G6191" s="11"/>
      <c r="H6191" s="74"/>
      <c r="I6191" s="74"/>
      <c r="J6191" s="74"/>
    </row>
    <row r="6192" spans="2:10" x14ac:dyDescent="0.2">
      <c r="B6192" s="1"/>
      <c r="E6192" s="1"/>
      <c r="F6192" s="164"/>
      <c r="G6192" s="11"/>
      <c r="H6192" s="74"/>
      <c r="I6192" s="74"/>
      <c r="J6192" s="74"/>
    </row>
    <row r="6193" spans="2:10" x14ac:dyDescent="0.2">
      <c r="B6193" s="1"/>
      <c r="E6193" s="1"/>
      <c r="F6193" s="164"/>
      <c r="G6193" s="11"/>
      <c r="H6193" s="74"/>
      <c r="I6193" s="74"/>
      <c r="J6193" s="74"/>
    </row>
    <row r="6194" spans="2:10" x14ac:dyDescent="0.2">
      <c r="B6194" s="1"/>
      <c r="E6194" s="1"/>
      <c r="F6194" s="164"/>
      <c r="G6194" s="11"/>
      <c r="H6194" s="74"/>
      <c r="I6194" s="74"/>
      <c r="J6194" s="74"/>
    </row>
    <row r="6195" spans="2:10" x14ac:dyDescent="0.2">
      <c r="B6195" s="1"/>
      <c r="E6195" s="1"/>
      <c r="F6195" s="164"/>
      <c r="G6195" s="11"/>
      <c r="H6195" s="74"/>
      <c r="I6195" s="74"/>
      <c r="J6195" s="74"/>
    </row>
    <row r="6196" spans="2:10" x14ac:dyDescent="0.2">
      <c r="B6196" s="1"/>
      <c r="E6196" s="1"/>
      <c r="F6196" s="164"/>
      <c r="G6196" s="11"/>
      <c r="H6196" s="74"/>
      <c r="I6196" s="74"/>
      <c r="J6196" s="74"/>
    </row>
    <row r="6197" spans="2:10" x14ac:dyDescent="0.2">
      <c r="B6197" s="1"/>
      <c r="E6197" s="1"/>
      <c r="F6197" s="164"/>
      <c r="G6197" s="11"/>
      <c r="H6197" s="74"/>
      <c r="I6197" s="74"/>
      <c r="J6197" s="74"/>
    </row>
    <row r="6198" spans="2:10" x14ac:dyDescent="0.2">
      <c r="B6198" s="1"/>
      <c r="E6198" s="1"/>
      <c r="F6198" s="164"/>
      <c r="G6198" s="11"/>
      <c r="H6198" s="74"/>
      <c r="I6198" s="74"/>
      <c r="J6198" s="74"/>
    </row>
    <row r="6199" spans="2:10" x14ac:dyDescent="0.2">
      <c r="B6199" s="1"/>
      <c r="E6199" s="1"/>
      <c r="F6199" s="164"/>
      <c r="G6199" s="11"/>
      <c r="H6199" s="74"/>
      <c r="I6199" s="74"/>
      <c r="J6199" s="74"/>
    </row>
    <row r="6200" spans="2:10" x14ac:dyDescent="0.2">
      <c r="B6200" s="1"/>
      <c r="E6200" s="1"/>
      <c r="F6200" s="164"/>
      <c r="G6200" s="11"/>
      <c r="H6200" s="74"/>
      <c r="I6200" s="74"/>
      <c r="J6200" s="74"/>
    </row>
    <row r="6201" spans="2:10" x14ac:dyDescent="0.2">
      <c r="B6201" s="1"/>
      <c r="E6201" s="1"/>
      <c r="F6201" s="164"/>
      <c r="G6201" s="11"/>
      <c r="H6201" s="74"/>
      <c r="I6201" s="74"/>
      <c r="J6201" s="74"/>
    </row>
    <row r="6202" spans="2:10" x14ac:dyDescent="0.2">
      <c r="B6202" s="1"/>
      <c r="E6202" s="1"/>
      <c r="F6202" s="164"/>
      <c r="G6202" s="11"/>
      <c r="H6202" s="74"/>
      <c r="I6202" s="74"/>
      <c r="J6202" s="74"/>
    </row>
    <row r="6203" spans="2:10" x14ac:dyDescent="0.2">
      <c r="B6203" s="1"/>
      <c r="E6203" s="1"/>
      <c r="F6203" s="164"/>
      <c r="G6203" s="11"/>
      <c r="H6203" s="74"/>
      <c r="I6203" s="74"/>
      <c r="J6203" s="74"/>
    </row>
    <row r="6204" spans="2:10" x14ac:dyDescent="0.2">
      <c r="B6204" s="1"/>
      <c r="E6204" s="1"/>
      <c r="F6204" s="164"/>
      <c r="G6204" s="11"/>
      <c r="H6204" s="74"/>
      <c r="I6204" s="74"/>
      <c r="J6204" s="74"/>
    </row>
    <row r="6205" spans="2:10" x14ac:dyDescent="0.2">
      <c r="B6205" s="1"/>
      <c r="E6205" s="1"/>
      <c r="F6205" s="164"/>
      <c r="G6205" s="11"/>
      <c r="H6205" s="74"/>
      <c r="I6205" s="74"/>
      <c r="J6205" s="74"/>
    </row>
    <row r="6206" spans="2:10" x14ac:dyDescent="0.2">
      <c r="B6206" s="1"/>
      <c r="E6206" s="1"/>
      <c r="F6206" s="164"/>
      <c r="G6206" s="11"/>
      <c r="H6206" s="74"/>
      <c r="I6206" s="74"/>
      <c r="J6206" s="74"/>
    </row>
    <row r="6207" spans="2:10" x14ac:dyDescent="0.2">
      <c r="B6207" s="1"/>
      <c r="E6207" s="1"/>
      <c r="F6207" s="164"/>
      <c r="G6207" s="11"/>
      <c r="H6207" s="74"/>
      <c r="I6207" s="74"/>
      <c r="J6207" s="74"/>
    </row>
    <row r="6208" spans="2:10" x14ac:dyDescent="0.2">
      <c r="B6208" s="1"/>
      <c r="E6208" s="1"/>
      <c r="F6208" s="164"/>
      <c r="G6208" s="11"/>
      <c r="H6208" s="74"/>
      <c r="I6208" s="74"/>
      <c r="J6208" s="74"/>
    </row>
    <row r="6209" spans="2:10" x14ac:dyDescent="0.2">
      <c r="B6209" s="1"/>
      <c r="E6209" s="1"/>
      <c r="F6209" s="164"/>
      <c r="G6209" s="11"/>
      <c r="H6209" s="74"/>
      <c r="I6209" s="74"/>
      <c r="J6209" s="74"/>
    </row>
    <row r="6210" spans="2:10" x14ac:dyDescent="0.2">
      <c r="B6210" s="1"/>
      <c r="E6210" s="1"/>
      <c r="F6210" s="164"/>
      <c r="G6210" s="11"/>
      <c r="H6210" s="74"/>
      <c r="I6210" s="74"/>
      <c r="J6210" s="74"/>
    </row>
    <row r="6211" spans="2:10" x14ac:dyDescent="0.2">
      <c r="B6211" s="1"/>
      <c r="E6211" s="1"/>
      <c r="F6211" s="164"/>
      <c r="G6211" s="11"/>
      <c r="H6211" s="74"/>
      <c r="I6211" s="74"/>
      <c r="J6211" s="74"/>
    </row>
    <row r="6212" spans="2:10" x14ac:dyDescent="0.2">
      <c r="B6212" s="1"/>
      <c r="E6212" s="1"/>
      <c r="F6212" s="164"/>
      <c r="G6212" s="11"/>
      <c r="H6212" s="74"/>
      <c r="I6212" s="74"/>
      <c r="J6212" s="74"/>
    </row>
    <row r="6213" spans="2:10" x14ac:dyDescent="0.2">
      <c r="B6213" s="1"/>
      <c r="E6213" s="1"/>
      <c r="F6213" s="164"/>
      <c r="G6213" s="11"/>
      <c r="H6213" s="74"/>
      <c r="I6213" s="74"/>
      <c r="J6213" s="74"/>
    </row>
    <row r="6214" spans="2:10" x14ac:dyDescent="0.2">
      <c r="B6214" s="1"/>
      <c r="E6214" s="1"/>
      <c r="F6214" s="164"/>
      <c r="G6214" s="11"/>
      <c r="H6214" s="74"/>
      <c r="I6214" s="74"/>
      <c r="J6214" s="74"/>
    </row>
    <row r="6215" spans="2:10" x14ac:dyDescent="0.2">
      <c r="B6215" s="1"/>
      <c r="E6215" s="1"/>
      <c r="F6215" s="164"/>
      <c r="G6215" s="11"/>
      <c r="H6215" s="74"/>
      <c r="I6215" s="74"/>
      <c r="J6215" s="74"/>
    </row>
    <row r="6216" spans="2:10" x14ac:dyDescent="0.2">
      <c r="B6216" s="1"/>
      <c r="E6216" s="1"/>
      <c r="F6216" s="164"/>
      <c r="G6216" s="11"/>
      <c r="H6216" s="74"/>
      <c r="I6216" s="74"/>
      <c r="J6216" s="74"/>
    </row>
    <row r="6217" spans="2:10" x14ac:dyDescent="0.2">
      <c r="B6217" s="1"/>
      <c r="E6217" s="1"/>
      <c r="F6217" s="164"/>
      <c r="G6217" s="11"/>
      <c r="H6217" s="74"/>
      <c r="I6217" s="74"/>
      <c r="J6217" s="74"/>
    </row>
    <row r="6218" spans="2:10" x14ac:dyDescent="0.2">
      <c r="B6218" s="1"/>
      <c r="E6218" s="1"/>
      <c r="F6218" s="164"/>
      <c r="G6218" s="11"/>
      <c r="H6218" s="74"/>
      <c r="I6218" s="74"/>
      <c r="J6218" s="74"/>
    </row>
    <row r="6219" spans="2:10" x14ac:dyDescent="0.2">
      <c r="B6219" s="1"/>
      <c r="E6219" s="1"/>
      <c r="F6219" s="164"/>
      <c r="G6219" s="11"/>
      <c r="H6219" s="74"/>
      <c r="I6219" s="74"/>
      <c r="J6219" s="74"/>
    </row>
    <row r="6220" spans="2:10" x14ac:dyDescent="0.2">
      <c r="B6220" s="1"/>
      <c r="E6220" s="1"/>
      <c r="F6220" s="164"/>
      <c r="G6220" s="11"/>
      <c r="H6220" s="74"/>
      <c r="I6220" s="74"/>
      <c r="J6220" s="74"/>
    </row>
    <row r="6221" spans="2:10" x14ac:dyDescent="0.2">
      <c r="B6221" s="1"/>
      <c r="E6221" s="1"/>
      <c r="F6221" s="164"/>
      <c r="G6221" s="11"/>
      <c r="H6221" s="74"/>
      <c r="I6221" s="74"/>
      <c r="J6221" s="74"/>
    </row>
    <row r="6222" spans="2:10" x14ac:dyDescent="0.2">
      <c r="B6222" s="1"/>
      <c r="E6222" s="1"/>
      <c r="F6222" s="164"/>
      <c r="G6222" s="11"/>
      <c r="H6222" s="74"/>
      <c r="I6222" s="74"/>
      <c r="J6222" s="74"/>
    </row>
    <row r="6223" spans="2:10" x14ac:dyDescent="0.2">
      <c r="B6223" s="1"/>
      <c r="E6223" s="1"/>
      <c r="F6223" s="164"/>
      <c r="G6223" s="11"/>
      <c r="H6223" s="74"/>
      <c r="I6223" s="74"/>
      <c r="J6223" s="74"/>
    </row>
    <row r="6224" spans="2:10" x14ac:dyDescent="0.2">
      <c r="B6224" s="1"/>
      <c r="E6224" s="1"/>
      <c r="F6224" s="164"/>
      <c r="G6224" s="11"/>
      <c r="H6224" s="74"/>
      <c r="I6224" s="74"/>
      <c r="J6224" s="74"/>
    </row>
    <row r="6225" spans="2:10" x14ac:dyDescent="0.2">
      <c r="B6225" s="1"/>
      <c r="E6225" s="1"/>
      <c r="F6225" s="164"/>
      <c r="G6225" s="11"/>
      <c r="H6225" s="74"/>
      <c r="I6225" s="74"/>
      <c r="J6225" s="74"/>
    </row>
    <row r="6226" spans="2:10" x14ac:dyDescent="0.2">
      <c r="B6226" s="1"/>
      <c r="E6226" s="1"/>
      <c r="F6226" s="164"/>
      <c r="G6226" s="11"/>
      <c r="H6226" s="74"/>
      <c r="I6226" s="74"/>
      <c r="J6226" s="74"/>
    </row>
    <row r="6227" spans="2:10" x14ac:dyDescent="0.2">
      <c r="B6227" s="1"/>
      <c r="E6227" s="1"/>
      <c r="F6227" s="164"/>
      <c r="G6227" s="11"/>
      <c r="H6227" s="74"/>
      <c r="I6227" s="74"/>
      <c r="J6227" s="74"/>
    </row>
    <row r="6228" spans="2:10" x14ac:dyDescent="0.2">
      <c r="B6228" s="1"/>
      <c r="E6228" s="1"/>
      <c r="F6228" s="164"/>
      <c r="G6228" s="11"/>
      <c r="H6228" s="74"/>
      <c r="I6228" s="74"/>
      <c r="J6228" s="74"/>
    </row>
    <row r="6229" spans="2:10" x14ac:dyDescent="0.2">
      <c r="B6229" s="1"/>
      <c r="E6229" s="1"/>
      <c r="F6229" s="164"/>
      <c r="G6229" s="11"/>
      <c r="H6229" s="74"/>
      <c r="I6229" s="74"/>
      <c r="J6229" s="74"/>
    </row>
    <row r="6230" spans="2:10" x14ac:dyDescent="0.2">
      <c r="B6230" s="1"/>
      <c r="E6230" s="1"/>
      <c r="F6230" s="164"/>
      <c r="G6230" s="11"/>
      <c r="H6230" s="74"/>
      <c r="I6230" s="74"/>
      <c r="J6230" s="74"/>
    </row>
    <row r="6231" spans="2:10" x14ac:dyDescent="0.2">
      <c r="B6231" s="1"/>
      <c r="E6231" s="1"/>
      <c r="F6231" s="164"/>
      <c r="G6231" s="11"/>
      <c r="H6231" s="74"/>
      <c r="I6231" s="74"/>
      <c r="J6231" s="74"/>
    </row>
    <row r="6232" spans="2:10" x14ac:dyDescent="0.2">
      <c r="B6232" s="1"/>
      <c r="E6232" s="1"/>
      <c r="F6232" s="164"/>
      <c r="G6232" s="11"/>
      <c r="H6232" s="74"/>
      <c r="I6232" s="74"/>
      <c r="J6232" s="74"/>
    </row>
    <row r="6233" spans="2:10" x14ac:dyDescent="0.2">
      <c r="B6233" s="1"/>
      <c r="E6233" s="1"/>
      <c r="F6233" s="164"/>
      <c r="G6233" s="11"/>
      <c r="H6233" s="74"/>
      <c r="I6233" s="74"/>
      <c r="J6233" s="74"/>
    </row>
    <row r="6234" spans="2:10" x14ac:dyDescent="0.2">
      <c r="B6234" s="1"/>
      <c r="E6234" s="1"/>
      <c r="F6234" s="164"/>
      <c r="G6234" s="11"/>
      <c r="H6234" s="74"/>
      <c r="I6234" s="74"/>
      <c r="J6234" s="74"/>
    </row>
    <row r="6235" spans="2:10" x14ac:dyDescent="0.2">
      <c r="B6235" s="1"/>
      <c r="E6235" s="1"/>
      <c r="F6235" s="164"/>
      <c r="G6235" s="11"/>
      <c r="H6235" s="74"/>
      <c r="I6235" s="74"/>
      <c r="J6235" s="74"/>
    </row>
    <row r="6236" spans="2:10" x14ac:dyDescent="0.2">
      <c r="B6236" s="1"/>
      <c r="E6236" s="1"/>
      <c r="F6236" s="164"/>
      <c r="G6236" s="11"/>
      <c r="H6236" s="74"/>
      <c r="I6236" s="74"/>
      <c r="J6236" s="74"/>
    </row>
    <row r="6237" spans="2:10" x14ac:dyDescent="0.2">
      <c r="B6237" s="1"/>
      <c r="E6237" s="1"/>
      <c r="F6237" s="164"/>
      <c r="G6237" s="11"/>
      <c r="H6237" s="74"/>
      <c r="I6237" s="74"/>
      <c r="J6237" s="74"/>
    </row>
    <row r="6238" spans="2:10" x14ac:dyDescent="0.2">
      <c r="B6238" s="1"/>
      <c r="E6238" s="1"/>
      <c r="F6238" s="164"/>
      <c r="G6238" s="11"/>
      <c r="H6238" s="74"/>
      <c r="I6238" s="74"/>
      <c r="J6238" s="74"/>
    </row>
    <row r="6239" spans="2:10" x14ac:dyDescent="0.2">
      <c r="B6239" s="1"/>
      <c r="E6239" s="1"/>
      <c r="F6239" s="164"/>
      <c r="G6239" s="11"/>
      <c r="H6239" s="74"/>
      <c r="I6239" s="74"/>
      <c r="J6239" s="74"/>
    </row>
    <row r="6240" spans="2:10" x14ac:dyDescent="0.2">
      <c r="B6240" s="1"/>
      <c r="E6240" s="1"/>
      <c r="F6240" s="164"/>
      <c r="G6240" s="11"/>
      <c r="H6240" s="74"/>
      <c r="I6240" s="74"/>
      <c r="J6240" s="74"/>
    </row>
    <row r="6241" spans="2:10" x14ac:dyDescent="0.2">
      <c r="B6241" s="1"/>
      <c r="E6241" s="1"/>
      <c r="F6241" s="164"/>
      <c r="G6241" s="11"/>
      <c r="H6241" s="74"/>
      <c r="I6241" s="74"/>
      <c r="J6241" s="74"/>
    </row>
    <row r="6242" spans="2:10" x14ac:dyDescent="0.2">
      <c r="B6242" s="1"/>
      <c r="E6242" s="1"/>
      <c r="F6242" s="164"/>
      <c r="G6242" s="11"/>
      <c r="H6242" s="74"/>
      <c r="I6242" s="74"/>
      <c r="J6242" s="74"/>
    </row>
    <row r="6243" spans="2:10" x14ac:dyDescent="0.2">
      <c r="B6243" s="1"/>
      <c r="E6243" s="1"/>
      <c r="F6243" s="164"/>
      <c r="G6243" s="11"/>
      <c r="H6243" s="74"/>
      <c r="I6243" s="74"/>
      <c r="J6243" s="74"/>
    </row>
    <row r="6244" spans="2:10" x14ac:dyDescent="0.2">
      <c r="B6244" s="1"/>
      <c r="E6244" s="1"/>
      <c r="F6244" s="164"/>
      <c r="G6244" s="11"/>
      <c r="H6244" s="74"/>
      <c r="I6244" s="74"/>
      <c r="J6244" s="74"/>
    </row>
    <row r="6245" spans="2:10" x14ac:dyDescent="0.2">
      <c r="B6245" s="1"/>
      <c r="E6245" s="1"/>
      <c r="F6245" s="164"/>
      <c r="G6245" s="11"/>
      <c r="H6245" s="74"/>
      <c r="I6245" s="74"/>
      <c r="J6245" s="74"/>
    </row>
    <row r="6246" spans="2:10" x14ac:dyDescent="0.2">
      <c r="B6246" s="1"/>
      <c r="E6246" s="1"/>
      <c r="F6246" s="164"/>
      <c r="G6246" s="11"/>
      <c r="H6246" s="74"/>
      <c r="I6246" s="74"/>
      <c r="J6246" s="74"/>
    </row>
    <row r="6247" spans="2:10" x14ac:dyDescent="0.2">
      <c r="B6247" s="1"/>
      <c r="E6247" s="1"/>
      <c r="F6247" s="164"/>
      <c r="G6247" s="11"/>
      <c r="H6247" s="74"/>
      <c r="I6247" s="74"/>
      <c r="J6247" s="74"/>
    </row>
    <row r="6248" spans="2:10" x14ac:dyDescent="0.2">
      <c r="B6248" s="1"/>
      <c r="E6248" s="1"/>
      <c r="F6248" s="164"/>
      <c r="G6248" s="11"/>
      <c r="H6248" s="74"/>
      <c r="I6248" s="74"/>
      <c r="J6248" s="74"/>
    </row>
    <row r="6249" spans="2:10" x14ac:dyDescent="0.2">
      <c r="B6249" s="1"/>
      <c r="E6249" s="1"/>
      <c r="F6249" s="164"/>
      <c r="G6249" s="11"/>
      <c r="H6249" s="74"/>
      <c r="I6249" s="74"/>
      <c r="J6249" s="74"/>
    </row>
    <row r="6250" spans="2:10" x14ac:dyDescent="0.2">
      <c r="B6250" s="1"/>
      <c r="E6250" s="1"/>
      <c r="F6250" s="164"/>
      <c r="G6250" s="11"/>
      <c r="H6250" s="74"/>
      <c r="I6250" s="74"/>
      <c r="J6250" s="74"/>
    </row>
    <row r="6251" spans="2:10" x14ac:dyDescent="0.2">
      <c r="B6251" s="1"/>
      <c r="E6251" s="1"/>
      <c r="F6251" s="164"/>
      <c r="G6251" s="11"/>
      <c r="H6251" s="74"/>
      <c r="I6251" s="74"/>
      <c r="J6251" s="74"/>
    </row>
    <row r="6252" spans="2:10" x14ac:dyDescent="0.2">
      <c r="B6252" s="1"/>
      <c r="E6252" s="1"/>
      <c r="F6252" s="164"/>
      <c r="G6252" s="11"/>
      <c r="H6252" s="74"/>
      <c r="I6252" s="74"/>
      <c r="J6252" s="74"/>
    </row>
    <row r="6253" spans="2:10" x14ac:dyDescent="0.2">
      <c r="B6253" s="1"/>
      <c r="E6253" s="1"/>
      <c r="F6253" s="164"/>
      <c r="G6253" s="11"/>
      <c r="H6253" s="74"/>
      <c r="I6253" s="74"/>
      <c r="J6253" s="74"/>
    </row>
    <row r="6254" spans="2:10" x14ac:dyDescent="0.2">
      <c r="B6254" s="1"/>
      <c r="E6254" s="1"/>
      <c r="F6254" s="164"/>
      <c r="G6254" s="11"/>
      <c r="H6254" s="74"/>
      <c r="I6254" s="74"/>
      <c r="J6254" s="74"/>
    </row>
    <row r="6255" spans="2:10" x14ac:dyDescent="0.2">
      <c r="B6255" s="1"/>
      <c r="E6255" s="1"/>
      <c r="F6255" s="164"/>
      <c r="G6255" s="11"/>
      <c r="H6255" s="74"/>
      <c r="I6255" s="74"/>
      <c r="J6255" s="74"/>
    </row>
    <row r="6256" spans="2:10" x14ac:dyDescent="0.2">
      <c r="B6256" s="1"/>
      <c r="E6256" s="1"/>
      <c r="F6256" s="164"/>
      <c r="G6256" s="11"/>
      <c r="H6256" s="74"/>
      <c r="I6256" s="74"/>
      <c r="J6256" s="74"/>
    </row>
    <row r="6257" spans="2:10" x14ac:dyDescent="0.2">
      <c r="B6257" s="1"/>
      <c r="E6257" s="1"/>
      <c r="F6257" s="164"/>
      <c r="G6257" s="11"/>
      <c r="H6257" s="74"/>
      <c r="I6257" s="74"/>
      <c r="J6257" s="74"/>
    </row>
    <row r="6258" spans="2:10" x14ac:dyDescent="0.2">
      <c r="B6258" s="1"/>
      <c r="E6258" s="1"/>
      <c r="F6258" s="164"/>
      <c r="G6258" s="11"/>
      <c r="H6258" s="74"/>
      <c r="I6258" s="74"/>
      <c r="J6258" s="74"/>
    </row>
    <row r="6259" spans="2:10" x14ac:dyDescent="0.2">
      <c r="B6259" s="1"/>
      <c r="E6259" s="1"/>
      <c r="F6259" s="164"/>
      <c r="G6259" s="11"/>
      <c r="H6259" s="74"/>
      <c r="I6259" s="74"/>
      <c r="J6259" s="74"/>
    </row>
    <row r="6260" spans="2:10" x14ac:dyDescent="0.2">
      <c r="B6260" s="1"/>
      <c r="E6260" s="1"/>
      <c r="F6260" s="164"/>
      <c r="G6260" s="11"/>
      <c r="H6260" s="74"/>
      <c r="I6260" s="74"/>
      <c r="J6260" s="74"/>
    </row>
    <row r="6261" spans="2:10" x14ac:dyDescent="0.2">
      <c r="B6261" s="1"/>
      <c r="E6261" s="1"/>
      <c r="F6261" s="164"/>
      <c r="G6261" s="11"/>
      <c r="H6261" s="74"/>
      <c r="I6261" s="74"/>
      <c r="J6261" s="74"/>
    </row>
    <row r="6262" spans="2:10" x14ac:dyDescent="0.2">
      <c r="B6262" s="1"/>
      <c r="E6262" s="1"/>
      <c r="F6262" s="164"/>
      <c r="G6262" s="11"/>
      <c r="H6262" s="74"/>
      <c r="I6262" s="74"/>
      <c r="J6262" s="74"/>
    </row>
    <row r="6263" spans="2:10" x14ac:dyDescent="0.2">
      <c r="B6263" s="1"/>
      <c r="E6263" s="1"/>
      <c r="F6263" s="164"/>
      <c r="G6263" s="11"/>
      <c r="H6263" s="74"/>
      <c r="I6263" s="74"/>
      <c r="J6263" s="74"/>
    </row>
    <row r="6264" spans="2:10" x14ac:dyDescent="0.2">
      <c r="B6264" s="1"/>
      <c r="E6264" s="1"/>
      <c r="F6264" s="164"/>
      <c r="G6264" s="11"/>
      <c r="H6264" s="74"/>
      <c r="I6264" s="74"/>
      <c r="J6264" s="74"/>
    </row>
    <row r="6265" spans="2:10" x14ac:dyDescent="0.2">
      <c r="B6265" s="1"/>
      <c r="E6265" s="1"/>
      <c r="F6265" s="164"/>
      <c r="G6265" s="11"/>
      <c r="H6265" s="74"/>
      <c r="I6265" s="74"/>
      <c r="J6265" s="74"/>
    </row>
    <row r="6266" spans="2:10" x14ac:dyDescent="0.2">
      <c r="B6266" s="1"/>
      <c r="E6266" s="1"/>
      <c r="F6266" s="164"/>
      <c r="G6266" s="11"/>
      <c r="H6266" s="74"/>
      <c r="I6266" s="74"/>
      <c r="J6266" s="74"/>
    </row>
    <row r="6267" spans="2:10" x14ac:dyDescent="0.2">
      <c r="B6267" s="1"/>
      <c r="E6267" s="1"/>
      <c r="F6267" s="164"/>
      <c r="G6267" s="11"/>
      <c r="H6267" s="74"/>
      <c r="I6267" s="74"/>
      <c r="J6267" s="74"/>
    </row>
    <row r="6268" spans="2:10" x14ac:dyDescent="0.2">
      <c r="B6268" s="1"/>
      <c r="E6268" s="1"/>
      <c r="F6268" s="164"/>
      <c r="G6268" s="11"/>
      <c r="H6268" s="74"/>
      <c r="I6268" s="74"/>
      <c r="J6268" s="74"/>
    </row>
    <row r="6269" spans="2:10" x14ac:dyDescent="0.2">
      <c r="B6269" s="1"/>
      <c r="E6269" s="1"/>
      <c r="F6269" s="164"/>
      <c r="G6269" s="11"/>
      <c r="H6269" s="74"/>
      <c r="I6269" s="74"/>
      <c r="J6269" s="74"/>
    </row>
    <row r="6270" spans="2:10" x14ac:dyDescent="0.2">
      <c r="B6270" s="1"/>
      <c r="E6270" s="1"/>
      <c r="F6270" s="164"/>
      <c r="G6270" s="11"/>
      <c r="H6270" s="74"/>
      <c r="I6270" s="74"/>
      <c r="J6270" s="74"/>
    </row>
    <row r="6271" spans="2:10" x14ac:dyDescent="0.2">
      <c r="B6271" s="1"/>
      <c r="E6271" s="1"/>
      <c r="F6271" s="164"/>
      <c r="G6271" s="11"/>
      <c r="H6271" s="74"/>
      <c r="I6271" s="74"/>
      <c r="J6271" s="74"/>
    </row>
    <row r="6272" spans="2:10" x14ac:dyDescent="0.2">
      <c r="B6272" s="1"/>
      <c r="E6272" s="1"/>
      <c r="F6272" s="164"/>
      <c r="G6272" s="11"/>
      <c r="H6272" s="74"/>
      <c r="I6272" s="74"/>
      <c r="J6272" s="74"/>
    </row>
    <row r="6273" spans="2:10" x14ac:dyDescent="0.2">
      <c r="B6273" s="1"/>
      <c r="E6273" s="1"/>
      <c r="F6273" s="164"/>
      <c r="G6273" s="11"/>
      <c r="H6273" s="74"/>
      <c r="I6273" s="74"/>
      <c r="J6273" s="74"/>
    </row>
    <row r="6274" spans="2:10" x14ac:dyDescent="0.2">
      <c r="B6274" s="1"/>
      <c r="E6274" s="1"/>
      <c r="F6274" s="164"/>
      <c r="G6274" s="11"/>
      <c r="H6274" s="74"/>
      <c r="I6274" s="74"/>
      <c r="J6274" s="74"/>
    </row>
    <row r="6275" spans="2:10" x14ac:dyDescent="0.2">
      <c r="B6275" s="1"/>
      <c r="E6275" s="1"/>
      <c r="F6275" s="164"/>
      <c r="G6275" s="11"/>
      <c r="H6275" s="74"/>
      <c r="I6275" s="74"/>
      <c r="J6275" s="74"/>
    </row>
    <row r="6276" spans="2:10" x14ac:dyDescent="0.2">
      <c r="B6276" s="1"/>
      <c r="E6276" s="1"/>
      <c r="F6276" s="164"/>
      <c r="G6276" s="11"/>
      <c r="H6276" s="74"/>
      <c r="I6276" s="74"/>
      <c r="J6276" s="74"/>
    </row>
    <row r="6277" spans="2:10" x14ac:dyDescent="0.2">
      <c r="B6277" s="1"/>
      <c r="E6277" s="1"/>
      <c r="F6277" s="164"/>
      <c r="G6277" s="11"/>
      <c r="H6277" s="74"/>
      <c r="I6277" s="74"/>
      <c r="J6277" s="74"/>
    </row>
    <row r="6278" spans="2:10" x14ac:dyDescent="0.2">
      <c r="B6278" s="1"/>
      <c r="E6278" s="1"/>
      <c r="F6278" s="164"/>
      <c r="G6278" s="11"/>
      <c r="H6278" s="74"/>
      <c r="I6278" s="74"/>
      <c r="J6278" s="74"/>
    </row>
    <row r="6279" spans="2:10" x14ac:dyDescent="0.2">
      <c r="B6279" s="1"/>
      <c r="E6279" s="1"/>
      <c r="F6279" s="164"/>
      <c r="G6279" s="11"/>
      <c r="H6279" s="74"/>
      <c r="I6279" s="74"/>
      <c r="J6279" s="74"/>
    </row>
    <row r="6280" spans="2:10" x14ac:dyDescent="0.2">
      <c r="B6280" s="1"/>
      <c r="E6280" s="1"/>
      <c r="F6280" s="164"/>
      <c r="G6280" s="11"/>
      <c r="H6280" s="74"/>
      <c r="I6280" s="74"/>
      <c r="J6280" s="74"/>
    </row>
    <row r="6281" spans="2:10" x14ac:dyDescent="0.2">
      <c r="B6281" s="1"/>
      <c r="E6281" s="1"/>
      <c r="F6281" s="164"/>
      <c r="G6281" s="11"/>
      <c r="H6281" s="74"/>
      <c r="I6281" s="74"/>
      <c r="J6281" s="74"/>
    </row>
    <row r="6282" spans="2:10" x14ac:dyDescent="0.2">
      <c r="B6282" s="1"/>
      <c r="E6282" s="1"/>
      <c r="F6282" s="164"/>
      <c r="G6282" s="11"/>
      <c r="H6282" s="74"/>
      <c r="I6282" s="74"/>
      <c r="J6282" s="74"/>
    </row>
    <row r="6283" spans="2:10" x14ac:dyDescent="0.2">
      <c r="B6283" s="1"/>
      <c r="E6283" s="1"/>
      <c r="F6283" s="164"/>
      <c r="G6283" s="11"/>
      <c r="H6283" s="74"/>
      <c r="I6283" s="74"/>
      <c r="J6283" s="74"/>
    </row>
    <row r="6284" spans="2:10" x14ac:dyDescent="0.2">
      <c r="B6284" s="1"/>
      <c r="E6284" s="1"/>
      <c r="F6284" s="164"/>
      <c r="G6284" s="11"/>
      <c r="H6284" s="74"/>
      <c r="I6284" s="74"/>
      <c r="J6284" s="74"/>
    </row>
    <row r="6285" spans="2:10" x14ac:dyDescent="0.2">
      <c r="B6285" s="1"/>
      <c r="E6285" s="1"/>
      <c r="F6285" s="164"/>
      <c r="G6285" s="11"/>
      <c r="H6285" s="74"/>
      <c r="I6285" s="74"/>
      <c r="J6285" s="74"/>
    </row>
    <row r="6286" spans="2:10" x14ac:dyDescent="0.2">
      <c r="B6286" s="1"/>
      <c r="E6286" s="1"/>
      <c r="F6286" s="164"/>
      <c r="G6286" s="11"/>
      <c r="H6286" s="74"/>
      <c r="I6286" s="74"/>
      <c r="J6286" s="74"/>
    </row>
    <row r="6287" spans="2:10" x14ac:dyDescent="0.2">
      <c r="B6287" s="1"/>
      <c r="E6287" s="1"/>
      <c r="F6287" s="164"/>
      <c r="G6287" s="11"/>
      <c r="H6287" s="74"/>
      <c r="I6287" s="74"/>
      <c r="J6287" s="74"/>
    </row>
    <row r="6288" spans="2:10" x14ac:dyDescent="0.2">
      <c r="B6288" s="1"/>
      <c r="E6288" s="1"/>
      <c r="F6288" s="164"/>
      <c r="G6288" s="11"/>
      <c r="H6288" s="74"/>
      <c r="I6288" s="74"/>
      <c r="J6288" s="74"/>
    </row>
    <row r="6289" spans="2:10" x14ac:dyDescent="0.2">
      <c r="B6289" s="1"/>
      <c r="E6289" s="1"/>
      <c r="F6289" s="164"/>
      <c r="G6289" s="11"/>
      <c r="H6289" s="74"/>
      <c r="I6289" s="74"/>
      <c r="J6289" s="74"/>
    </row>
    <row r="6290" spans="2:10" x14ac:dyDescent="0.2">
      <c r="B6290" s="1"/>
      <c r="E6290" s="1"/>
      <c r="F6290" s="164"/>
      <c r="G6290" s="11"/>
      <c r="H6290" s="74"/>
      <c r="I6290" s="74"/>
      <c r="J6290" s="74"/>
    </row>
    <row r="6291" spans="2:10" x14ac:dyDescent="0.2">
      <c r="B6291" s="1"/>
      <c r="E6291" s="1"/>
      <c r="F6291" s="164"/>
      <c r="G6291" s="11"/>
      <c r="H6291" s="74"/>
      <c r="I6291" s="74"/>
      <c r="J6291" s="74"/>
    </row>
    <row r="6292" spans="2:10" x14ac:dyDescent="0.2">
      <c r="B6292" s="1"/>
      <c r="E6292" s="1"/>
      <c r="F6292" s="164"/>
      <c r="G6292" s="11"/>
      <c r="H6292" s="74"/>
      <c r="I6292" s="74"/>
      <c r="J6292" s="74"/>
    </row>
    <row r="6293" spans="2:10" x14ac:dyDescent="0.2">
      <c r="B6293" s="1"/>
      <c r="E6293" s="1"/>
      <c r="F6293" s="164"/>
      <c r="G6293" s="11"/>
      <c r="H6293" s="74"/>
      <c r="I6293" s="74"/>
      <c r="J6293" s="74"/>
    </row>
    <row r="6294" spans="2:10" x14ac:dyDescent="0.2">
      <c r="B6294" s="1"/>
      <c r="E6294" s="1"/>
      <c r="F6294" s="164"/>
      <c r="G6294" s="11"/>
      <c r="H6294" s="74"/>
      <c r="I6294" s="74"/>
      <c r="J6294" s="74"/>
    </row>
    <row r="6295" spans="2:10" x14ac:dyDescent="0.2">
      <c r="B6295" s="1"/>
      <c r="E6295" s="1"/>
      <c r="F6295" s="164"/>
      <c r="G6295" s="11"/>
      <c r="H6295" s="74"/>
      <c r="I6295" s="74"/>
      <c r="J6295" s="74"/>
    </row>
    <row r="6296" spans="2:10" x14ac:dyDescent="0.2">
      <c r="B6296" s="1"/>
      <c r="E6296" s="1"/>
      <c r="F6296" s="164"/>
      <c r="G6296" s="11"/>
      <c r="H6296" s="74"/>
      <c r="I6296" s="74"/>
      <c r="J6296" s="74"/>
    </row>
    <row r="6297" spans="2:10" x14ac:dyDescent="0.2">
      <c r="B6297" s="1"/>
      <c r="E6297" s="1"/>
      <c r="F6297" s="164"/>
      <c r="G6297" s="11"/>
      <c r="H6297" s="74"/>
      <c r="I6297" s="74"/>
      <c r="J6297" s="74"/>
    </row>
    <row r="6298" spans="2:10" x14ac:dyDescent="0.2">
      <c r="B6298" s="1"/>
      <c r="E6298" s="1"/>
      <c r="F6298" s="164"/>
      <c r="G6298" s="11"/>
      <c r="H6298" s="74"/>
      <c r="I6298" s="74"/>
      <c r="J6298" s="74"/>
    </row>
    <row r="6299" spans="2:10" x14ac:dyDescent="0.2">
      <c r="B6299" s="1"/>
      <c r="E6299" s="1"/>
      <c r="F6299" s="164"/>
      <c r="G6299" s="11"/>
      <c r="H6299" s="74"/>
      <c r="I6299" s="74"/>
      <c r="J6299" s="74"/>
    </row>
    <row r="6300" spans="2:10" x14ac:dyDescent="0.2">
      <c r="B6300" s="1"/>
      <c r="E6300" s="1"/>
      <c r="F6300" s="164"/>
      <c r="G6300" s="11"/>
      <c r="H6300" s="74"/>
      <c r="I6300" s="74"/>
      <c r="J6300" s="74"/>
    </row>
    <row r="6301" spans="2:10" x14ac:dyDescent="0.2">
      <c r="B6301" s="1"/>
      <c r="E6301" s="1"/>
      <c r="F6301" s="164"/>
      <c r="G6301" s="11"/>
      <c r="H6301" s="74"/>
      <c r="I6301" s="74"/>
      <c r="J6301" s="74"/>
    </row>
    <row r="6302" spans="2:10" x14ac:dyDescent="0.2">
      <c r="B6302" s="1"/>
      <c r="E6302" s="1"/>
      <c r="F6302" s="164"/>
      <c r="G6302" s="11"/>
      <c r="H6302" s="74"/>
      <c r="I6302" s="74"/>
      <c r="J6302" s="74"/>
    </row>
    <row r="6303" spans="2:10" x14ac:dyDescent="0.2">
      <c r="B6303" s="1"/>
      <c r="E6303" s="1"/>
      <c r="F6303" s="164"/>
      <c r="G6303" s="11"/>
      <c r="H6303" s="74"/>
      <c r="I6303" s="74"/>
      <c r="J6303" s="74"/>
    </row>
    <row r="6304" spans="2:10" x14ac:dyDescent="0.2">
      <c r="B6304" s="1"/>
      <c r="E6304" s="1"/>
      <c r="F6304" s="164"/>
      <c r="G6304" s="11"/>
      <c r="H6304" s="74"/>
      <c r="I6304" s="74"/>
      <c r="J6304" s="74"/>
    </row>
    <row r="6305" spans="2:10" x14ac:dyDescent="0.2">
      <c r="B6305" s="1"/>
      <c r="E6305" s="1"/>
      <c r="F6305" s="164"/>
      <c r="G6305" s="11"/>
      <c r="H6305" s="74"/>
      <c r="I6305" s="74"/>
      <c r="J6305" s="74"/>
    </row>
    <row r="6306" spans="2:10" x14ac:dyDescent="0.2">
      <c r="B6306" s="1"/>
      <c r="E6306" s="1"/>
      <c r="F6306" s="164"/>
      <c r="G6306" s="11"/>
      <c r="H6306" s="74"/>
      <c r="I6306" s="74"/>
      <c r="J6306" s="74"/>
    </row>
    <row r="6307" spans="2:10" x14ac:dyDescent="0.2">
      <c r="B6307" s="1"/>
      <c r="E6307" s="1"/>
      <c r="F6307" s="164"/>
      <c r="G6307" s="11"/>
      <c r="H6307" s="74"/>
      <c r="I6307" s="74"/>
      <c r="J6307" s="74"/>
    </row>
    <row r="6308" spans="2:10" x14ac:dyDescent="0.2">
      <c r="B6308" s="1"/>
      <c r="E6308" s="1"/>
      <c r="F6308" s="164"/>
      <c r="G6308" s="11"/>
      <c r="H6308" s="74"/>
      <c r="I6308" s="74"/>
      <c r="J6308" s="74"/>
    </row>
    <row r="6309" spans="2:10" x14ac:dyDescent="0.2">
      <c r="B6309" s="1"/>
      <c r="E6309" s="1"/>
      <c r="F6309" s="164"/>
      <c r="G6309" s="11"/>
      <c r="H6309" s="74"/>
      <c r="I6309" s="74"/>
      <c r="J6309" s="74"/>
    </row>
    <row r="6310" spans="2:10" x14ac:dyDescent="0.2">
      <c r="B6310" s="1"/>
      <c r="E6310" s="1"/>
      <c r="F6310" s="164"/>
      <c r="G6310" s="11"/>
      <c r="H6310" s="74"/>
      <c r="I6310" s="74"/>
      <c r="J6310" s="74"/>
    </row>
    <row r="6311" spans="2:10" x14ac:dyDescent="0.2">
      <c r="B6311" s="1"/>
      <c r="E6311" s="1"/>
      <c r="F6311" s="164"/>
      <c r="G6311" s="11"/>
      <c r="H6311" s="74"/>
      <c r="I6311" s="74"/>
      <c r="J6311" s="74"/>
    </row>
    <row r="6312" spans="2:10" x14ac:dyDescent="0.2">
      <c r="B6312" s="1"/>
      <c r="E6312" s="1"/>
      <c r="F6312" s="164"/>
      <c r="G6312" s="11"/>
      <c r="H6312" s="74"/>
      <c r="I6312" s="74"/>
      <c r="J6312" s="74"/>
    </row>
    <row r="6313" spans="2:10" x14ac:dyDescent="0.2">
      <c r="B6313" s="1"/>
      <c r="E6313" s="1"/>
      <c r="F6313" s="164"/>
      <c r="G6313" s="11"/>
      <c r="H6313" s="74"/>
      <c r="I6313" s="74"/>
      <c r="J6313" s="74"/>
    </row>
    <row r="6314" spans="2:10" x14ac:dyDescent="0.2">
      <c r="B6314" s="1"/>
      <c r="E6314" s="1"/>
      <c r="F6314" s="164"/>
      <c r="G6314" s="11"/>
      <c r="H6314" s="74"/>
      <c r="I6314" s="74"/>
      <c r="J6314" s="74"/>
    </row>
    <row r="6315" spans="2:10" x14ac:dyDescent="0.2">
      <c r="B6315" s="1"/>
      <c r="E6315" s="1"/>
      <c r="F6315" s="164"/>
      <c r="G6315" s="11"/>
      <c r="H6315" s="74"/>
      <c r="I6315" s="74"/>
      <c r="J6315" s="74"/>
    </row>
    <row r="6316" spans="2:10" x14ac:dyDescent="0.2">
      <c r="B6316" s="1"/>
      <c r="E6316" s="1"/>
      <c r="F6316" s="164"/>
      <c r="G6316" s="11"/>
      <c r="H6316" s="74"/>
      <c r="I6316" s="74"/>
      <c r="J6316" s="74"/>
    </row>
    <row r="6317" spans="2:10" x14ac:dyDescent="0.2">
      <c r="B6317" s="1"/>
      <c r="E6317" s="1"/>
      <c r="F6317" s="164"/>
      <c r="G6317" s="11"/>
      <c r="H6317" s="74"/>
      <c r="I6317" s="74"/>
      <c r="J6317" s="74"/>
    </row>
    <row r="6318" spans="2:10" x14ac:dyDescent="0.2">
      <c r="B6318" s="1"/>
      <c r="E6318" s="1"/>
      <c r="F6318" s="164"/>
      <c r="G6318" s="11"/>
      <c r="H6318" s="74"/>
      <c r="I6318" s="74"/>
      <c r="J6318" s="74"/>
    </row>
    <row r="6319" spans="2:10" x14ac:dyDescent="0.2">
      <c r="B6319" s="1"/>
      <c r="E6319" s="1"/>
      <c r="F6319" s="164"/>
      <c r="G6319" s="11"/>
      <c r="H6319" s="74"/>
      <c r="I6319" s="74"/>
      <c r="J6319" s="74"/>
    </row>
    <row r="6320" spans="2:10" x14ac:dyDescent="0.2">
      <c r="B6320" s="1"/>
      <c r="E6320" s="1"/>
      <c r="F6320" s="164"/>
      <c r="G6320" s="11"/>
      <c r="H6320" s="74"/>
      <c r="I6320" s="74"/>
      <c r="J6320" s="74"/>
    </row>
    <row r="6321" spans="2:10" x14ac:dyDescent="0.2">
      <c r="B6321" s="1"/>
      <c r="E6321" s="1"/>
      <c r="F6321" s="164"/>
      <c r="G6321" s="11"/>
      <c r="H6321" s="74"/>
      <c r="I6321" s="74"/>
      <c r="J6321" s="74"/>
    </row>
    <row r="6322" spans="2:10" x14ac:dyDescent="0.2">
      <c r="B6322" s="1"/>
      <c r="E6322" s="1"/>
      <c r="F6322" s="164"/>
      <c r="G6322" s="11"/>
      <c r="H6322" s="74"/>
      <c r="I6322" s="74"/>
      <c r="J6322" s="74"/>
    </row>
    <row r="6323" spans="2:10" x14ac:dyDescent="0.2">
      <c r="B6323" s="1"/>
      <c r="E6323" s="1"/>
      <c r="F6323" s="164"/>
      <c r="G6323" s="11"/>
      <c r="H6323" s="74"/>
      <c r="I6323" s="74"/>
      <c r="J6323" s="74"/>
    </row>
    <row r="6324" spans="2:10" x14ac:dyDescent="0.2">
      <c r="B6324" s="1"/>
      <c r="E6324" s="1"/>
      <c r="F6324" s="164"/>
      <c r="G6324" s="11"/>
      <c r="H6324" s="74"/>
      <c r="I6324" s="74"/>
      <c r="J6324" s="74"/>
    </row>
    <row r="6325" spans="2:10" x14ac:dyDescent="0.2">
      <c r="B6325" s="1"/>
      <c r="E6325" s="1"/>
      <c r="F6325" s="164"/>
      <c r="G6325" s="11"/>
      <c r="H6325" s="74"/>
      <c r="I6325" s="74"/>
      <c r="J6325" s="74"/>
    </row>
    <row r="6326" spans="2:10" x14ac:dyDescent="0.2">
      <c r="B6326" s="1"/>
      <c r="E6326" s="1"/>
      <c r="F6326" s="164"/>
      <c r="G6326" s="11"/>
      <c r="H6326" s="74"/>
      <c r="I6326" s="74"/>
      <c r="J6326" s="74"/>
    </row>
    <row r="6327" spans="2:10" x14ac:dyDescent="0.2">
      <c r="B6327" s="1"/>
      <c r="E6327" s="1"/>
      <c r="F6327" s="164"/>
      <c r="G6327" s="11"/>
      <c r="H6327" s="74"/>
      <c r="I6327" s="74"/>
      <c r="J6327" s="74"/>
    </row>
    <row r="6328" spans="2:10" x14ac:dyDescent="0.2">
      <c r="B6328" s="1"/>
      <c r="E6328" s="1"/>
      <c r="F6328" s="164"/>
      <c r="G6328" s="11"/>
      <c r="H6328" s="74"/>
      <c r="I6328" s="74"/>
      <c r="J6328" s="74"/>
    </row>
    <row r="6329" spans="2:10" x14ac:dyDescent="0.2">
      <c r="B6329" s="1"/>
      <c r="E6329" s="1"/>
      <c r="F6329" s="164"/>
      <c r="G6329" s="11"/>
      <c r="H6329" s="74"/>
      <c r="I6329" s="74"/>
      <c r="J6329" s="74"/>
    </row>
    <row r="6330" spans="2:10" x14ac:dyDescent="0.2">
      <c r="B6330" s="1"/>
      <c r="E6330" s="1"/>
      <c r="F6330" s="164"/>
      <c r="G6330" s="11"/>
      <c r="H6330" s="74"/>
      <c r="I6330" s="74"/>
      <c r="J6330" s="74"/>
    </row>
    <row r="6331" spans="2:10" x14ac:dyDescent="0.2">
      <c r="B6331" s="1"/>
      <c r="E6331" s="1"/>
      <c r="F6331" s="164"/>
      <c r="G6331" s="11"/>
      <c r="H6331" s="74"/>
      <c r="I6331" s="74"/>
      <c r="J6331" s="74"/>
    </row>
    <row r="6332" spans="2:10" x14ac:dyDescent="0.2">
      <c r="B6332" s="1"/>
      <c r="E6332" s="1"/>
      <c r="F6332" s="164"/>
      <c r="G6332" s="11"/>
      <c r="H6332" s="74"/>
      <c r="I6332" s="74"/>
      <c r="J6332" s="74"/>
    </row>
    <row r="6333" spans="2:10" x14ac:dyDescent="0.2">
      <c r="B6333" s="1"/>
      <c r="E6333" s="1"/>
      <c r="F6333" s="164"/>
      <c r="G6333" s="11"/>
      <c r="H6333" s="74"/>
      <c r="I6333" s="74"/>
      <c r="J6333" s="74"/>
    </row>
    <row r="6334" spans="2:10" x14ac:dyDescent="0.2">
      <c r="B6334" s="1"/>
      <c r="E6334" s="1"/>
      <c r="F6334" s="164"/>
      <c r="G6334" s="11"/>
      <c r="H6334" s="74"/>
      <c r="I6334" s="74"/>
      <c r="J6334" s="74"/>
    </row>
    <row r="6335" spans="2:10" x14ac:dyDescent="0.2">
      <c r="B6335" s="1"/>
      <c r="E6335" s="1"/>
      <c r="F6335" s="164"/>
      <c r="G6335" s="11"/>
      <c r="H6335" s="74"/>
      <c r="I6335" s="74"/>
      <c r="J6335" s="74"/>
    </row>
    <row r="6336" spans="2:10" x14ac:dyDescent="0.2">
      <c r="B6336" s="1"/>
      <c r="E6336" s="1"/>
      <c r="F6336" s="164"/>
      <c r="G6336" s="11"/>
      <c r="H6336" s="74"/>
      <c r="I6336" s="74"/>
      <c r="J6336" s="74"/>
    </row>
    <row r="6337" spans="2:10" x14ac:dyDescent="0.2">
      <c r="B6337" s="1"/>
      <c r="E6337" s="1"/>
      <c r="F6337" s="164"/>
      <c r="G6337" s="11"/>
      <c r="H6337" s="74"/>
      <c r="I6337" s="74"/>
      <c r="J6337" s="74"/>
    </row>
    <row r="6338" spans="2:10" x14ac:dyDescent="0.2">
      <c r="B6338" s="1"/>
      <c r="E6338" s="1"/>
      <c r="F6338" s="164"/>
      <c r="G6338" s="11"/>
      <c r="H6338" s="74"/>
      <c r="I6338" s="74"/>
      <c r="J6338" s="74"/>
    </row>
    <row r="6339" spans="2:10" x14ac:dyDescent="0.2">
      <c r="B6339" s="1"/>
      <c r="E6339" s="1"/>
      <c r="F6339" s="164"/>
      <c r="G6339" s="11"/>
      <c r="H6339" s="74"/>
      <c r="I6339" s="74"/>
      <c r="J6339" s="74"/>
    </row>
    <row r="6340" spans="2:10" x14ac:dyDescent="0.2">
      <c r="B6340" s="1"/>
      <c r="E6340" s="1"/>
      <c r="F6340" s="164"/>
      <c r="G6340" s="11"/>
      <c r="H6340" s="74"/>
      <c r="I6340" s="74"/>
      <c r="J6340" s="74"/>
    </row>
    <row r="6341" spans="2:10" x14ac:dyDescent="0.2">
      <c r="B6341" s="1"/>
      <c r="E6341" s="1"/>
      <c r="F6341" s="164"/>
      <c r="G6341" s="11"/>
      <c r="H6341" s="74"/>
      <c r="I6341" s="74"/>
      <c r="J6341" s="74"/>
    </row>
    <row r="6342" spans="2:10" x14ac:dyDescent="0.2">
      <c r="B6342" s="1"/>
      <c r="E6342" s="1"/>
      <c r="F6342" s="164"/>
      <c r="G6342" s="11"/>
      <c r="H6342" s="74"/>
      <c r="I6342" s="74"/>
      <c r="J6342" s="74"/>
    </row>
    <row r="6343" spans="2:10" x14ac:dyDescent="0.2">
      <c r="B6343" s="1"/>
      <c r="E6343" s="1"/>
      <c r="F6343" s="164"/>
      <c r="G6343" s="11"/>
      <c r="H6343" s="74"/>
      <c r="I6343" s="74"/>
      <c r="J6343" s="74"/>
    </row>
    <row r="6344" spans="2:10" x14ac:dyDescent="0.2">
      <c r="B6344" s="1"/>
      <c r="E6344" s="1"/>
      <c r="F6344" s="164"/>
      <c r="G6344" s="11"/>
      <c r="H6344" s="74"/>
      <c r="I6344" s="74"/>
      <c r="J6344" s="74"/>
    </row>
    <row r="6345" spans="2:10" x14ac:dyDescent="0.2">
      <c r="B6345" s="1"/>
      <c r="E6345" s="1"/>
      <c r="F6345" s="164"/>
      <c r="G6345" s="11"/>
      <c r="H6345" s="74"/>
      <c r="I6345" s="74"/>
      <c r="J6345" s="74"/>
    </row>
    <row r="6346" spans="2:10" x14ac:dyDescent="0.2">
      <c r="B6346" s="1"/>
      <c r="E6346" s="1"/>
      <c r="F6346" s="164"/>
      <c r="G6346" s="11"/>
      <c r="H6346" s="74"/>
      <c r="I6346" s="74"/>
      <c r="J6346" s="74"/>
    </row>
    <row r="6347" spans="2:10" x14ac:dyDescent="0.2">
      <c r="B6347" s="1"/>
      <c r="E6347" s="1"/>
      <c r="F6347" s="164"/>
      <c r="G6347" s="11"/>
      <c r="H6347" s="74"/>
      <c r="I6347" s="74"/>
      <c r="J6347" s="74"/>
    </row>
    <row r="6348" spans="2:10" x14ac:dyDescent="0.2">
      <c r="B6348" s="1"/>
      <c r="E6348" s="1"/>
      <c r="F6348" s="164"/>
      <c r="G6348" s="11"/>
      <c r="H6348" s="74"/>
      <c r="I6348" s="74"/>
      <c r="J6348" s="74"/>
    </row>
    <row r="6349" spans="2:10" x14ac:dyDescent="0.2">
      <c r="B6349" s="1"/>
      <c r="E6349" s="1"/>
      <c r="F6349" s="164"/>
      <c r="G6349" s="11"/>
      <c r="H6349" s="74"/>
      <c r="I6349" s="74"/>
      <c r="J6349" s="74"/>
    </row>
    <row r="6350" spans="2:10" x14ac:dyDescent="0.2">
      <c r="B6350" s="1"/>
      <c r="E6350" s="1"/>
      <c r="F6350" s="164"/>
      <c r="G6350" s="11"/>
      <c r="H6350" s="74"/>
      <c r="I6350" s="74"/>
      <c r="J6350" s="74"/>
    </row>
    <row r="6351" spans="2:10" x14ac:dyDescent="0.2">
      <c r="B6351" s="1"/>
      <c r="E6351" s="1"/>
      <c r="F6351" s="164"/>
      <c r="G6351" s="11"/>
      <c r="H6351" s="74"/>
      <c r="I6351" s="74"/>
      <c r="J6351" s="74"/>
    </row>
    <row r="6352" spans="2:10" x14ac:dyDescent="0.2">
      <c r="B6352" s="1"/>
      <c r="E6352" s="1"/>
      <c r="F6352" s="164"/>
      <c r="G6352" s="11"/>
      <c r="H6352" s="74"/>
      <c r="I6352" s="74"/>
      <c r="J6352" s="74"/>
    </row>
    <row r="6353" spans="2:10" x14ac:dyDescent="0.2">
      <c r="B6353" s="1"/>
      <c r="E6353" s="1"/>
      <c r="F6353" s="164"/>
      <c r="G6353" s="11"/>
      <c r="H6353" s="74"/>
      <c r="I6353" s="74"/>
      <c r="J6353" s="74"/>
    </row>
    <row r="6354" spans="2:10" x14ac:dyDescent="0.2">
      <c r="B6354" s="1"/>
      <c r="E6354" s="1"/>
      <c r="F6354" s="164"/>
      <c r="G6354" s="11"/>
      <c r="H6354" s="74"/>
      <c r="I6354" s="74"/>
      <c r="J6354" s="74"/>
    </row>
    <row r="6355" spans="2:10" x14ac:dyDescent="0.2">
      <c r="B6355" s="1"/>
      <c r="E6355" s="1"/>
      <c r="F6355" s="164"/>
      <c r="G6355" s="11"/>
      <c r="H6355" s="74"/>
      <c r="I6355" s="74"/>
      <c r="J6355" s="74"/>
    </row>
    <row r="6356" spans="2:10" x14ac:dyDescent="0.2">
      <c r="B6356" s="1"/>
      <c r="E6356" s="1"/>
      <c r="F6356" s="164"/>
      <c r="G6356" s="11"/>
      <c r="H6356" s="74"/>
      <c r="I6356" s="74"/>
      <c r="J6356" s="74"/>
    </row>
    <row r="6357" spans="2:10" x14ac:dyDescent="0.2">
      <c r="B6357" s="1"/>
      <c r="E6357" s="1"/>
      <c r="F6357" s="164"/>
      <c r="G6357" s="11"/>
      <c r="H6357" s="74"/>
      <c r="I6357" s="74"/>
      <c r="J6357" s="74"/>
    </row>
    <row r="6358" spans="2:10" x14ac:dyDescent="0.2">
      <c r="B6358" s="1"/>
      <c r="E6358" s="1"/>
      <c r="F6358" s="164"/>
      <c r="G6358" s="11"/>
      <c r="H6358" s="74"/>
      <c r="I6358" s="74"/>
      <c r="J6358" s="74"/>
    </row>
    <row r="6359" spans="2:10" x14ac:dyDescent="0.2">
      <c r="B6359" s="1"/>
      <c r="E6359" s="1"/>
      <c r="F6359" s="164"/>
      <c r="G6359" s="11"/>
      <c r="H6359" s="74"/>
      <c r="I6359" s="74"/>
      <c r="J6359" s="74"/>
    </row>
    <row r="6360" spans="2:10" x14ac:dyDescent="0.2">
      <c r="B6360" s="1"/>
      <c r="E6360" s="1"/>
      <c r="F6360" s="164"/>
      <c r="G6360" s="11"/>
      <c r="H6360" s="74"/>
      <c r="I6360" s="74"/>
      <c r="J6360" s="74"/>
    </row>
    <row r="6361" spans="2:10" x14ac:dyDescent="0.2">
      <c r="B6361" s="1"/>
      <c r="E6361" s="1"/>
      <c r="F6361" s="164"/>
      <c r="G6361" s="11"/>
      <c r="H6361" s="74"/>
      <c r="I6361" s="74"/>
      <c r="J6361" s="74"/>
    </row>
    <row r="6362" spans="2:10" x14ac:dyDescent="0.2">
      <c r="B6362" s="1"/>
      <c r="E6362" s="1"/>
      <c r="F6362" s="164"/>
      <c r="G6362" s="11"/>
      <c r="H6362" s="74"/>
      <c r="I6362" s="74"/>
      <c r="J6362" s="74"/>
    </row>
    <row r="6363" spans="2:10" x14ac:dyDescent="0.2">
      <c r="B6363" s="1"/>
      <c r="E6363" s="1"/>
      <c r="F6363" s="164"/>
      <c r="G6363" s="11"/>
      <c r="H6363" s="74"/>
      <c r="I6363" s="74"/>
      <c r="J6363" s="74"/>
    </row>
    <row r="6364" spans="2:10" x14ac:dyDescent="0.2">
      <c r="B6364" s="1"/>
      <c r="E6364" s="1"/>
      <c r="F6364" s="164"/>
      <c r="G6364" s="11"/>
      <c r="H6364" s="74"/>
      <c r="I6364" s="74"/>
      <c r="J6364" s="74"/>
    </row>
    <row r="6365" spans="2:10" x14ac:dyDescent="0.2">
      <c r="B6365" s="1"/>
      <c r="E6365" s="1"/>
      <c r="F6365" s="164"/>
      <c r="G6365" s="11"/>
      <c r="H6365" s="74"/>
      <c r="I6365" s="74"/>
      <c r="J6365" s="74"/>
    </row>
    <row r="6366" spans="2:10" x14ac:dyDescent="0.2">
      <c r="B6366" s="1"/>
      <c r="E6366" s="1"/>
      <c r="F6366" s="164"/>
      <c r="G6366" s="11"/>
      <c r="H6366" s="74"/>
      <c r="I6366" s="74"/>
      <c r="J6366" s="74"/>
    </row>
    <row r="6367" spans="2:10" x14ac:dyDescent="0.2">
      <c r="B6367" s="1"/>
      <c r="E6367" s="1"/>
      <c r="F6367" s="164"/>
      <c r="G6367" s="11"/>
      <c r="H6367" s="74"/>
      <c r="I6367" s="74"/>
      <c r="J6367" s="74"/>
    </row>
    <row r="6368" spans="2:10" x14ac:dyDescent="0.2">
      <c r="B6368" s="1"/>
      <c r="E6368" s="1"/>
      <c r="F6368" s="164"/>
      <c r="G6368" s="11"/>
      <c r="H6368" s="74"/>
      <c r="I6368" s="74"/>
      <c r="J6368" s="74"/>
    </row>
    <row r="6369" spans="2:10" x14ac:dyDescent="0.2">
      <c r="B6369" s="1"/>
      <c r="E6369" s="1"/>
      <c r="F6369" s="164"/>
      <c r="G6369" s="11"/>
      <c r="H6369" s="74"/>
      <c r="I6369" s="74"/>
      <c r="J6369" s="74"/>
    </row>
    <row r="6370" spans="2:10" x14ac:dyDescent="0.2">
      <c r="B6370" s="1"/>
      <c r="E6370" s="1"/>
      <c r="F6370" s="164"/>
      <c r="G6370" s="11"/>
      <c r="H6370" s="74"/>
      <c r="I6370" s="74"/>
      <c r="J6370" s="74"/>
    </row>
    <row r="6371" spans="2:10" x14ac:dyDescent="0.2">
      <c r="B6371" s="1"/>
      <c r="E6371" s="1"/>
      <c r="F6371" s="164"/>
      <c r="G6371" s="11"/>
      <c r="H6371" s="74"/>
      <c r="I6371" s="74"/>
      <c r="J6371" s="74"/>
    </row>
    <row r="6372" spans="2:10" x14ac:dyDescent="0.2">
      <c r="B6372" s="1"/>
      <c r="E6372" s="1"/>
      <c r="F6372" s="164"/>
      <c r="G6372" s="11"/>
      <c r="H6372" s="74"/>
      <c r="I6372" s="74"/>
      <c r="J6372" s="74"/>
    </row>
    <row r="6373" spans="2:10" x14ac:dyDescent="0.2">
      <c r="B6373" s="1"/>
      <c r="E6373" s="1"/>
      <c r="F6373" s="164"/>
      <c r="G6373" s="11"/>
      <c r="H6373" s="74"/>
      <c r="I6373" s="74"/>
      <c r="J6373" s="74"/>
    </row>
    <row r="6374" spans="2:10" x14ac:dyDescent="0.2">
      <c r="B6374" s="1"/>
      <c r="E6374" s="1"/>
      <c r="F6374" s="164"/>
      <c r="G6374" s="11"/>
      <c r="H6374" s="74"/>
      <c r="I6374" s="74"/>
      <c r="J6374" s="74"/>
    </row>
    <row r="6375" spans="2:10" x14ac:dyDescent="0.2">
      <c r="B6375" s="1"/>
      <c r="E6375" s="1"/>
      <c r="F6375" s="164"/>
      <c r="G6375" s="11"/>
      <c r="H6375" s="74"/>
      <c r="I6375" s="74"/>
      <c r="J6375" s="74"/>
    </row>
    <row r="6376" spans="2:10" x14ac:dyDescent="0.2">
      <c r="B6376" s="1"/>
      <c r="E6376" s="1"/>
      <c r="F6376" s="164"/>
      <c r="G6376" s="11"/>
      <c r="H6376" s="74"/>
      <c r="I6376" s="74"/>
      <c r="J6376" s="74"/>
    </row>
    <row r="6377" spans="2:10" x14ac:dyDescent="0.2">
      <c r="B6377" s="1"/>
      <c r="E6377" s="1"/>
      <c r="F6377" s="164"/>
      <c r="G6377" s="11"/>
      <c r="H6377" s="74"/>
      <c r="I6377" s="74"/>
      <c r="J6377" s="74"/>
    </row>
    <row r="6378" spans="2:10" x14ac:dyDescent="0.2">
      <c r="B6378" s="1"/>
      <c r="E6378" s="1"/>
      <c r="F6378" s="164"/>
      <c r="G6378" s="11"/>
      <c r="H6378" s="74"/>
      <c r="I6378" s="74"/>
      <c r="J6378" s="74"/>
    </row>
    <row r="6379" spans="2:10" x14ac:dyDescent="0.2">
      <c r="B6379" s="1"/>
      <c r="E6379" s="1"/>
      <c r="F6379" s="164"/>
      <c r="G6379" s="11"/>
      <c r="H6379" s="74"/>
      <c r="I6379" s="74"/>
      <c r="J6379" s="74"/>
    </row>
    <row r="6380" spans="2:10" x14ac:dyDescent="0.2">
      <c r="B6380" s="1"/>
      <c r="E6380" s="1"/>
      <c r="F6380" s="164"/>
      <c r="G6380" s="11"/>
      <c r="H6380" s="74"/>
      <c r="I6380" s="74"/>
      <c r="J6380" s="74"/>
    </row>
    <row r="6381" spans="2:10" x14ac:dyDescent="0.2">
      <c r="B6381" s="1"/>
      <c r="E6381" s="1"/>
      <c r="F6381" s="164"/>
      <c r="G6381" s="11"/>
      <c r="H6381" s="74"/>
      <c r="I6381" s="74"/>
      <c r="J6381" s="74"/>
    </row>
    <row r="6382" spans="2:10" x14ac:dyDescent="0.2">
      <c r="B6382" s="1"/>
      <c r="E6382" s="1"/>
      <c r="F6382" s="164"/>
      <c r="G6382" s="11"/>
      <c r="H6382" s="74"/>
      <c r="I6382" s="74"/>
      <c r="J6382" s="74"/>
    </row>
    <row r="6383" spans="2:10" x14ac:dyDescent="0.2">
      <c r="B6383" s="1"/>
      <c r="E6383" s="1"/>
      <c r="F6383" s="164"/>
      <c r="G6383" s="11"/>
      <c r="H6383" s="74"/>
      <c r="I6383" s="74"/>
      <c r="J6383" s="74"/>
    </row>
    <row r="6384" spans="2:10" x14ac:dyDescent="0.2">
      <c r="B6384" s="1"/>
      <c r="E6384" s="1"/>
      <c r="F6384" s="164"/>
      <c r="G6384" s="11"/>
      <c r="H6384" s="74"/>
      <c r="I6384" s="74"/>
      <c r="J6384" s="74"/>
    </row>
    <row r="6385" spans="2:10" x14ac:dyDescent="0.2">
      <c r="B6385" s="1"/>
      <c r="E6385" s="1"/>
      <c r="F6385" s="164"/>
      <c r="G6385" s="11"/>
      <c r="H6385" s="74"/>
      <c r="I6385" s="74"/>
      <c r="J6385" s="74"/>
    </row>
    <row r="6386" spans="2:10" x14ac:dyDescent="0.2">
      <c r="B6386" s="1"/>
      <c r="E6386" s="1"/>
      <c r="F6386" s="164"/>
      <c r="G6386" s="11"/>
      <c r="H6386" s="74"/>
      <c r="I6386" s="74"/>
      <c r="J6386" s="74"/>
    </row>
    <row r="6387" spans="2:10" x14ac:dyDescent="0.2">
      <c r="B6387" s="1"/>
      <c r="E6387" s="1"/>
      <c r="F6387" s="164"/>
      <c r="G6387" s="11"/>
      <c r="H6387" s="74"/>
      <c r="I6387" s="74"/>
      <c r="J6387" s="74"/>
    </row>
    <row r="6388" spans="2:10" x14ac:dyDescent="0.2">
      <c r="B6388" s="1"/>
      <c r="E6388" s="1"/>
      <c r="F6388" s="164"/>
      <c r="G6388" s="11"/>
      <c r="H6388" s="74"/>
      <c r="I6388" s="74"/>
      <c r="J6388" s="74"/>
    </row>
    <row r="6389" spans="2:10" x14ac:dyDescent="0.2">
      <c r="B6389" s="1"/>
      <c r="E6389" s="1"/>
      <c r="F6389" s="164"/>
      <c r="G6389" s="11"/>
      <c r="H6389" s="74"/>
      <c r="I6389" s="74"/>
      <c r="J6389" s="74"/>
    </row>
    <row r="6390" spans="2:10" x14ac:dyDescent="0.2">
      <c r="B6390" s="1"/>
      <c r="E6390" s="1"/>
      <c r="F6390" s="164"/>
      <c r="G6390" s="11"/>
      <c r="H6390" s="74"/>
      <c r="I6390" s="74"/>
      <c r="J6390" s="74"/>
    </row>
    <row r="6391" spans="2:10" x14ac:dyDescent="0.2">
      <c r="B6391" s="1"/>
      <c r="E6391" s="1"/>
      <c r="F6391" s="164"/>
      <c r="G6391" s="11"/>
      <c r="H6391" s="74"/>
      <c r="I6391" s="74"/>
      <c r="J6391" s="74"/>
    </row>
    <row r="6392" spans="2:10" x14ac:dyDescent="0.2">
      <c r="B6392" s="1"/>
      <c r="E6392" s="1"/>
      <c r="F6392" s="164"/>
      <c r="G6392" s="11"/>
      <c r="H6392" s="74"/>
      <c r="I6392" s="74"/>
      <c r="J6392" s="74"/>
    </row>
    <row r="6393" spans="2:10" x14ac:dyDescent="0.2">
      <c r="B6393" s="1"/>
      <c r="E6393" s="1"/>
      <c r="F6393" s="164"/>
      <c r="G6393" s="11"/>
      <c r="H6393" s="74"/>
      <c r="I6393" s="74"/>
      <c r="J6393" s="74"/>
    </row>
    <row r="6394" spans="2:10" x14ac:dyDescent="0.2">
      <c r="B6394" s="1"/>
      <c r="E6394" s="1"/>
      <c r="F6394" s="164"/>
      <c r="G6394" s="11"/>
      <c r="H6394" s="74"/>
      <c r="I6394" s="74"/>
      <c r="J6394" s="74"/>
    </row>
    <row r="6395" spans="2:10" x14ac:dyDescent="0.2">
      <c r="B6395" s="1"/>
      <c r="E6395" s="1"/>
      <c r="F6395" s="164"/>
      <c r="G6395" s="11"/>
      <c r="H6395" s="74"/>
      <c r="I6395" s="74"/>
      <c r="J6395" s="74"/>
    </row>
    <row r="6396" spans="2:10" x14ac:dyDescent="0.2">
      <c r="B6396" s="1"/>
      <c r="E6396" s="1"/>
      <c r="F6396" s="164"/>
      <c r="G6396" s="11"/>
      <c r="H6396" s="74"/>
      <c r="I6396" s="74"/>
      <c r="J6396" s="74"/>
    </row>
    <row r="6397" spans="2:10" x14ac:dyDescent="0.2">
      <c r="B6397" s="1"/>
      <c r="E6397" s="1"/>
      <c r="F6397" s="164"/>
      <c r="G6397" s="11"/>
      <c r="H6397" s="74"/>
      <c r="I6397" s="74"/>
      <c r="J6397" s="74"/>
    </row>
    <row r="6398" spans="2:10" x14ac:dyDescent="0.2">
      <c r="B6398" s="1"/>
      <c r="E6398" s="1"/>
      <c r="F6398" s="164"/>
      <c r="G6398" s="11"/>
      <c r="H6398" s="74"/>
      <c r="I6398" s="74"/>
      <c r="J6398" s="74"/>
    </row>
    <row r="6399" spans="2:10" x14ac:dyDescent="0.2">
      <c r="B6399" s="1"/>
      <c r="E6399" s="1"/>
      <c r="F6399" s="164"/>
      <c r="G6399" s="11"/>
      <c r="H6399" s="74"/>
      <c r="I6399" s="74"/>
      <c r="J6399" s="74"/>
    </row>
    <row r="6400" spans="2:10" x14ac:dyDescent="0.2">
      <c r="B6400" s="1"/>
      <c r="E6400" s="1"/>
      <c r="F6400" s="164"/>
      <c r="G6400" s="11"/>
      <c r="H6400" s="74"/>
      <c r="I6400" s="74"/>
      <c r="J6400" s="74"/>
    </row>
    <row r="6401" spans="2:10" x14ac:dyDescent="0.2">
      <c r="B6401" s="1"/>
      <c r="E6401" s="1"/>
      <c r="F6401" s="164"/>
      <c r="G6401" s="11"/>
      <c r="H6401" s="74"/>
      <c r="I6401" s="74"/>
      <c r="J6401" s="74"/>
    </row>
    <row r="6402" spans="2:10" x14ac:dyDescent="0.2">
      <c r="B6402" s="1"/>
      <c r="E6402" s="1"/>
      <c r="F6402" s="164"/>
      <c r="G6402" s="11"/>
      <c r="H6402" s="74"/>
      <c r="I6402" s="74"/>
      <c r="J6402" s="74"/>
    </row>
    <row r="6403" spans="2:10" x14ac:dyDescent="0.2">
      <c r="B6403" s="1"/>
      <c r="E6403" s="1"/>
      <c r="F6403" s="164"/>
      <c r="G6403" s="11"/>
      <c r="H6403" s="74"/>
      <c r="I6403" s="74"/>
      <c r="J6403" s="74"/>
    </row>
    <row r="6404" spans="2:10" x14ac:dyDescent="0.2">
      <c r="B6404" s="1"/>
      <c r="E6404" s="1"/>
      <c r="F6404" s="164"/>
      <c r="G6404" s="11"/>
      <c r="H6404" s="74"/>
      <c r="I6404" s="74"/>
      <c r="J6404" s="74"/>
    </row>
    <row r="6405" spans="2:10" x14ac:dyDescent="0.2">
      <c r="B6405" s="1"/>
      <c r="E6405" s="1"/>
      <c r="F6405" s="164"/>
      <c r="G6405" s="11"/>
      <c r="H6405" s="74"/>
      <c r="I6405" s="74"/>
      <c r="J6405" s="74"/>
    </row>
    <row r="6406" spans="2:10" x14ac:dyDescent="0.2">
      <c r="B6406" s="1"/>
      <c r="E6406" s="1"/>
      <c r="F6406" s="164"/>
      <c r="G6406" s="11"/>
      <c r="H6406" s="74"/>
      <c r="I6406" s="74"/>
      <c r="J6406" s="74"/>
    </row>
    <row r="6407" spans="2:10" x14ac:dyDescent="0.2">
      <c r="B6407" s="1"/>
      <c r="E6407" s="1"/>
      <c r="F6407" s="164"/>
      <c r="G6407" s="11"/>
      <c r="H6407" s="74"/>
      <c r="I6407" s="74"/>
      <c r="J6407" s="74"/>
    </row>
    <row r="6408" spans="2:10" x14ac:dyDescent="0.2">
      <c r="B6408" s="1"/>
      <c r="E6408" s="1"/>
      <c r="F6408" s="164"/>
      <c r="G6408" s="11"/>
      <c r="H6408" s="74"/>
      <c r="I6408" s="74"/>
      <c r="J6408" s="74"/>
    </row>
    <row r="6409" spans="2:10" x14ac:dyDescent="0.2">
      <c r="B6409" s="1"/>
      <c r="E6409" s="1"/>
      <c r="F6409" s="164"/>
      <c r="G6409" s="11"/>
      <c r="H6409" s="74"/>
      <c r="I6409" s="74"/>
      <c r="J6409" s="74"/>
    </row>
    <row r="6410" spans="2:10" x14ac:dyDescent="0.2">
      <c r="B6410" s="1"/>
      <c r="E6410" s="1"/>
      <c r="F6410" s="164"/>
      <c r="G6410" s="11"/>
      <c r="H6410" s="74"/>
      <c r="I6410" s="74"/>
      <c r="J6410" s="74"/>
    </row>
    <row r="6411" spans="2:10" x14ac:dyDescent="0.2">
      <c r="B6411" s="1"/>
      <c r="E6411" s="1"/>
      <c r="F6411" s="164"/>
      <c r="G6411" s="11"/>
      <c r="H6411" s="74"/>
      <c r="I6411" s="74"/>
      <c r="J6411" s="74"/>
    </row>
    <row r="6412" spans="2:10" x14ac:dyDescent="0.2">
      <c r="B6412" s="1"/>
      <c r="E6412" s="1"/>
      <c r="F6412" s="164"/>
      <c r="G6412" s="11"/>
      <c r="H6412" s="74"/>
      <c r="I6412" s="74"/>
      <c r="J6412" s="74"/>
    </row>
    <row r="6413" spans="2:10" x14ac:dyDescent="0.2">
      <c r="B6413" s="1"/>
      <c r="E6413" s="1"/>
      <c r="F6413" s="164"/>
      <c r="G6413" s="11"/>
      <c r="H6413" s="74"/>
      <c r="I6413" s="74"/>
      <c r="J6413" s="74"/>
    </row>
    <row r="6414" spans="2:10" x14ac:dyDescent="0.2">
      <c r="B6414" s="1"/>
      <c r="E6414" s="1"/>
      <c r="F6414" s="164"/>
      <c r="G6414" s="11"/>
      <c r="H6414" s="74"/>
      <c r="I6414" s="74"/>
      <c r="J6414" s="74"/>
    </row>
    <row r="6415" spans="2:10" x14ac:dyDescent="0.2">
      <c r="B6415" s="1"/>
      <c r="E6415" s="1"/>
      <c r="F6415" s="164"/>
      <c r="G6415" s="11"/>
      <c r="H6415" s="74"/>
      <c r="I6415" s="74"/>
      <c r="J6415" s="74"/>
    </row>
    <row r="6416" spans="2:10" x14ac:dyDescent="0.2">
      <c r="B6416" s="1"/>
      <c r="E6416" s="1"/>
      <c r="F6416" s="164"/>
      <c r="G6416" s="11"/>
      <c r="H6416" s="74"/>
      <c r="I6416" s="74"/>
      <c r="J6416" s="74"/>
    </row>
    <row r="6417" spans="2:10" x14ac:dyDescent="0.2">
      <c r="B6417" s="1"/>
      <c r="E6417" s="1"/>
      <c r="F6417" s="164"/>
      <c r="G6417" s="11"/>
      <c r="H6417" s="74"/>
      <c r="I6417" s="74"/>
      <c r="J6417" s="74"/>
    </row>
  </sheetData>
  <autoFilter ref="A5:AC862"/>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FP708"/>
  <sheetViews>
    <sheetView zoomScale="90" zoomScaleNormal="90" workbookViewId="0">
      <pane ySplit="4" topLeftCell="A5" activePane="bottomLeft" state="frozen"/>
      <selection activeCell="C1" sqref="C1"/>
      <selection pane="bottomLeft" activeCell="G24" sqref="G24"/>
    </sheetView>
  </sheetViews>
  <sheetFormatPr defaultRowHeight="12.75" x14ac:dyDescent="0.2"/>
  <cols>
    <col min="1" max="1" width="29.28515625" style="11" customWidth="1"/>
    <col min="2" max="2" width="22.7109375" style="11" customWidth="1"/>
    <col min="3" max="3" width="19.7109375" style="11" customWidth="1"/>
    <col min="4" max="4" width="19.7109375" style="161" customWidth="1"/>
    <col min="5" max="5" width="12.7109375" style="11" customWidth="1"/>
    <col min="6" max="6" width="33.7109375" style="11" customWidth="1"/>
    <col min="7" max="7" width="12.42578125" style="186" bestFit="1" customWidth="1"/>
    <col min="8" max="8" width="9.140625" style="186" customWidth="1"/>
    <col min="9" max="9" width="12.42578125" style="186" bestFit="1" customWidth="1"/>
    <col min="10" max="11" width="9.140625" style="186" customWidth="1"/>
    <col min="12" max="12" width="9.140625" style="11"/>
    <col min="13" max="13" width="24.28515625" style="11" bestFit="1" customWidth="1"/>
    <col min="14" max="16384" width="9.140625" style="11"/>
  </cols>
  <sheetData>
    <row r="1" spans="1:11" x14ac:dyDescent="0.2">
      <c r="A1" s="182"/>
    </row>
    <row r="2" spans="1:11" x14ac:dyDescent="0.2">
      <c r="A2" s="265" t="s">
        <v>17128</v>
      </c>
      <c r="F2" s="11" t="s">
        <v>16606</v>
      </c>
    </row>
    <row r="3" spans="1:11" x14ac:dyDescent="0.2">
      <c r="D3" s="173"/>
      <c r="F3" s="6"/>
      <c r="G3" s="125"/>
      <c r="I3" s="125"/>
      <c r="J3" s="125"/>
      <c r="K3" s="125"/>
    </row>
    <row r="4" spans="1:11" s="4" customFormat="1" x14ac:dyDescent="0.2">
      <c r="A4" s="4" t="s">
        <v>796</v>
      </c>
      <c r="B4" s="4" t="s">
        <v>2584</v>
      </c>
      <c r="C4" s="4" t="s">
        <v>795</v>
      </c>
      <c r="D4" s="37" t="s">
        <v>794</v>
      </c>
      <c r="E4" s="4" t="s">
        <v>792</v>
      </c>
      <c r="F4" s="4" t="s">
        <v>793</v>
      </c>
      <c r="G4" s="126" t="s">
        <v>2428</v>
      </c>
      <c r="H4" s="126" t="s">
        <v>2429</v>
      </c>
      <c r="I4" s="126" t="s">
        <v>2430</v>
      </c>
      <c r="J4" s="126" t="s">
        <v>2431</v>
      </c>
      <c r="K4" s="126" t="s">
        <v>5569</v>
      </c>
    </row>
    <row r="5" spans="1:11" x14ac:dyDescent="0.2">
      <c r="A5" s="11" t="s">
        <v>2409</v>
      </c>
      <c r="B5" s="11" t="s">
        <v>17013</v>
      </c>
      <c r="C5" s="187" t="str">
        <f t="shared" ref="C5:C68" si="0">LEFT(D5,2)</f>
        <v>48</v>
      </c>
      <c r="D5" s="188" t="str">
        <f>VLOOKUP(B5,fips_xref!$A$2:$B$45,2,FALSE)</f>
        <v>48105</v>
      </c>
      <c r="E5" s="11" t="str">
        <f>SCC_xref!A$19</f>
        <v>2310001630</v>
      </c>
      <c r="F5" s="11" t="str">
        <f>VLOOKUP(E5,SCC_xref!$A$6:$B$37,2,FALSE)</f>
        <v>Venting - blowdowns</v>
      </c>
      <c r="G5" s="186">
        <v>0</v>
      </c>
      <c r="H5" s="186">
        <v>5005.9551232176182</v>
      </c>
      <c r="I5" s="186">
        <v>0</v>
      </c>
      <c r="J5" s="186">
        <v>0</v>
      </c>
      <c r="K5" s="186">
        <v>0</v>
      </c>
    </row>
    <row r="6" spans="1:11" x14ac:dyDescent="0.2">
      <c r="A6" s="11" t="s">
        <v>2409</v>
      </c>
      <c r="B6" s="11" t="s">
        <v>1523</v>
      </c>
      <c r="C6" s="187" t="str">
        <f t="shared" si="0"/>
        <v>48</v>
      </c>
      <c r="D6" s="188" t="str">
        <f>VLOOKUP(B6,fips_xref!$A$2:$B$45,2,FALSE)</f>
        <v>48081</v>
      </c>
      <c r="E6" s="11" t="str">
        <f>SCC_xref!A$19</f>
        <v>2310001630</v>
      </c>
      <c r="F6" s="11" t="str">
        <f>VLOOKUP(E6,SCC_xref!$A$6:$B$37,2,FALSE)</f>
        <v>Venting - blowdowns</v>
      </c>
      <c r="G6" s="186">
        <v>0</v>
      </c>
      <c r="H6" s="186">
        <v>240.84291493785631</v>
      </c>
      <c r="I6" s="186">
        <v>0</v>
      </c>
      <c r="J6" s="186">
        <v>0</v>
      </c>
      <c r="K6" s="186">
        <v>0</v>
      </c>
    </row>
    <row r="7" spans="1:11" x14ac:dyDescent="0.2">
      <c r="A7" s="11" t="s">
        <v>2409</v>
      </c>
      <c r="B7" s="11" t="s">
        <v>17014</v>
      </c>
      <c r="C7" s="187" t="str">
        <f t="shared" si="0"/>
        <v>48</v>
      </c>
      <c r="D7" s="188" t="str">
        <f>VLOOKUP(B7,fips_xref!$A$2:$B$45,2,FALSE)</f>
        <v>48103</v>
      </c>
      <c r="E7" s="11" t="str">
        <f>SCC_xref!A$19</f>
        <v>2310001630</v>
      </c>
      <c r="F7" s="11" t="str">
        <f>VLOOKUP(E7,SCC_xref!$A$6:$B$37,2,FALSE)</f>
        <v>Venting - blowdowns</v>
      </c>
      <c r="G7" s="186">
        <v>0</v>
      </c>
      <c r="H7" s="186">
        <v>2999.3567258176004</v>
      </c>
      <c r="I7" s="186">
        <v>0</v>
      </c>
      <c r="J7" s="186">
        <v>0</v>
      </c>
      <c r="K7" s="186">
        <v>0</v>
      </c>
    </row>
    <row r="8" spans="1:11" x14ac:dyDescent="0.2">
      <c r="A8" s="11" t="s">
        <v>2409</v>
      </c>
      <c r="B8" s="11" t="s">
        <v>17015</v>
      </c>
      <c r="C8" s="187" t="str">
        <f t="shared" si="0"/>
        <v>48</v>
      </c>
      <c r="D8" s="188" t="str">
        <f>VLOOKUP(B8,fips_xref!$A$2:$B$45,2,FALSE)</f>
        <v>48135</v>
      </c>
      <c r="E8" s="11" t="str">
        <f>SCC_xref!A$19</f>
        <v>2310001630</v>
      </c>
      <c r="F8" s="11" t="str">
        <f>VLOOKUP(E8,SCC_xref!$A$6:$B$37,2,FALSE)</f>
        <v>Venting - blowdowns</v>
      </c>
      <c r="G8" s="186">
        <v>0</v>
      </c>
      <c r="H8" s="186">
        <v>4390.112762474665</v>
      </c>
      <c r="I8" s="186">
        <v>0</v>
      </c>
      <c r="J8" s="186">
        <v>0</v>
      </c>
      <c r="K8" s="186">
        <v>0</v>
      </c>
    </row>
    <row r="9" spans="1:11" x14ac:dyDescent="0.2">
      <c r="A9" s="11" t="s">
        <v>2409</v>
      </c>
      <c r="B9" s="11" t="s">
        <v>17016</v>
      </c>
      <c r="C9" s="187" t="str">
        <f t="shared" si="0"/>
        <v>48</v>
      </c>
      <c r="D9" s="188" t="str">
        <f>VLOOKUP(B9,fips_xref!$A$2:$B$45,2,FALSE)</f>
        <v>48003</v>
      </c>
      <c r="E9" s="11" t="str">
        <f>SCC_xref!A$19</f>
        <v>2310001630</v>
      </c>
      <c r="F9" s="11" t="str">
        <f>VLOOKUP(E9,SCC_xref!$A$6:$B$37,2,FALSE)</f>
        <v>Venting - blowdowns</v>
      </c>
      <c r="G9" s="186">
        <v>0</v>
      </c>
      <c r="H9" s="186">
        <v>4463.5794341400588</v>
      </c>
      <c r="I9" s="186">
        <v>0</v>
      </c>
      <c r="J9" s="186">
        <v>0</v>
      </c>
      <c r="K9" s="186">
        <v>0</v>
      </c>
    </row>
    <row r="10" spans="1:11" x14ac:dyDescent="0.2">
      <c r="A10" s="11" t="s">
        <v>2409</v>
      </c>
      <c r="B10" s="11" t="s">
        <v>17017</v>
      </c>
      <c r="C10" s="187" t="str">
        <f t="shared" si="0"/>
        <v>48</v>
      </c>
      <c r="D10" s="188" t="str">
        <f>VLOOKUP(B10,fips_xref!$A$2:$B$45,2,FALSE)</f>
        <v>48033</v>
      </c>
      <c r="E10" s="11" t="str">
        <f>SCC_xref!A$19</f>
        <v>2310001630</v>
      </c>
      <c r="F10" s="11" t="str">
        <f>VLOOKUP(E10,SCC_xref!$A$6:$B$37,2,FALSE)</f>
        <v>Venting - blowdowns</v>
      </c>
      <c r="G10" s="186">
        <v>0</v>
      </c>
      <c r="H10" s="186">
        <v>391.60930200770798</v>
      </c>
      <c r="I10" s="186">
        <v>0</v>
      </c>
      <c r="J10" s="186">
        <v>0</v>
      </c>
      <c r="K10" s="186">
        <v>0</v>
      </c>
    </row>
    <row r="11" spans="1:11" x14ac:dyDescent="0.2">
      <c r="A11" s="11" t="s">
        <v>2409</v>
      </c>
      <c r="B11" s="11" t="s">
        <v>17018</v>
      </c>
      <c r="C11" s="187" t="str">
        <f t="shared" si="0"/>
        <v>48</v>
      </c>
      <c r="D11" s="188" t="str">
        <f>VLOOKUP(B11,fips_xref!$A$2:$B$45,2,FALSE)</f>
        <v>48109</v>
      </c>
      <c r="E11" s="11" t="str">
        <f>SCC_xref!A$19</f>
        <v>2310001630</v>
      </c>
      <c r="F11" s="11" t="str">
        <f>VLOOKUP(E11,SCC_xref!$A$6:$B$37,2,FALSE)</f>
        <v>Venting - blowdowns</v>
      </c>
      <c r="G11" s="186">
        <v>0</v>
      </c>
      <c r="H11" s="186">
        <v>120.10203715733948</v>
      </c>
      <c r="I11" s="186">
        <v>0</v>
      </c>
      <c r="J11" s="186">
        <v>0</v>
      </c>
      <c r="K11" s="186">
        <v>0</v>
      </c>
    </row>
    <row r="12" spans="1:11" x14ac:dyDescent="0.2">
      <c r="A12" s="11" t="s">
        <v>2409</v>
      </c>
      <c r="B12" s="11" t="s">
        <v>17019</v>
      </c>
      <c r="C12" s="187" t="str">
        <f t="shared" si="0"/>
        <v>48</v>
      </c>
      <c r="D12" s="188" t="str">
        <f>VLOOKUP(B12,fips_xref!$A$2:$B$45,2,FALSE)</f>
        <v>48115</v>
      </c>
      <c r="E12" s="11" t="str">
        <f>SCC_xref!A$19</f>
        <v>2310001630</v>
      </c>
      <c r="F12" s="11" t="str">
        <f>VLOOKUP(E12,SCC_xref!$A$6:$B$37,2,FALSE)</f>
        <v>Venting - blowdowns</v>
      </c>
      <c r="G12" s="186">
        <v>0</v>
      </c>
      <c r="H12" s="186">
        <v>819.63251953652423</v>
      </c>
      <c r="I12" s="186">
        <v>0</v>
      </c>
      <c r="J12" s="186">
        <v>0</v>
      </c>
      <c r="K12" s="186">
        <v>0</v>
      </c>
    </row>
    <row r="13" spans="1:11" x14ac:dyDescent="0.2">
      <c r="A13" s="11" t="s">
        <v>2409</v>
      </c>
      <c r="B13" s="11" t="s">
        <v>17020</v>
      </c>
      <c r="C13" s="187" t="str">
        <f t="shared" si="0"/>
        <v>48</v>
      </c>
      <c r="D13" s="188" t="str">
        <f>VLOOKUP(B13,fips_xref!$A$2:$B$45,2,FALSE)</f>
        <v>48107</v>
      </c>
      <c r="E13" s="11" t="str">
        <f>SCC_xref!A$19</f>
        <v>2310001630</v>
      </c>
      <c r="F13" s="11" t="str">
        <f>VLOOKUP(E13,SCC_xref!$A$6:$B$37,2,FALSE)</f>
        <v>Venting - blowdowns</v>
      </c>
      <c r="G13" s="186">
        <v>0</v>
      </c>
      <c r="H13" s="186">
        <v>263.84117737224045</v>
      </c>
      <c r="I13" s="186">
        <v>0</v>
      </c>
      <c r="J13" s="186">
        <v>0</v>
      </c>
      <c r="K13" s="186">
        <v>0</v>
      </c>
    </row>
    <row r="14" spans="1:11" x14ac:dyDescent="0.2">
      <c r="A14" s="11" t="s">
        <v>2409</v>
      </c>
      <c r="B14" s="11" t="s">
        <v>17021</v>
      </c>
      <c r="C14" s="187" t="str">
        <f t="shared" si="0"/>
        <v>48</v>
      </c>
      <c r="D14" s="188" t="str">
        <f>VLOOKUP(B14,fips_xref!$A$2:$B$45,2,FALSE)</f>
        <v>48125</v>
      </c>
      <c r="E14" s="11" t="str">
        <f>SCC_xref!A$19</f>
        <v>2310001630</v>
      </c>
      <c r="F14" s="11" t="str">
        <f>VLOOKUP(E14,SCC_xref!$A$6:$B$37,2,FALSE)</f>
        <v>Venting - blowdowns</v>
      </c>
      <c r="G14" s="186">
        <v>0</v>
      </c>
      <c r="H14" s="186">
        <v>145.01682146125566</v>
      </c>
      <c r="I14" s="186">
        <v>0</v>
      </c>
      <c r="J14" s="186">
        <v>0</v>
      </c>
      <c r="K14" s="186">
        <v>0</v>
      </c>
    </row>
    <row r="15" spans="1:11" x14ac:dyDescent="0.2">
      <c r="A15" s="11" t="s">
        <v>2409</v>
      </c>
      <c r="B15" s="11" t="s">
        <v>17022</v>
      </c>
      <c r="C15" s="187" t="str">
        <f t="shared" si="0"/>
        <v>48</v>
      </c>
      <c r="D15" s="188" t="str">
        <f>VLOOKUP(B15,fips_xref!$A$2:$B$45,2,FALSE)</f>
        <v>48165</v>
      </c>
      <c r="E15" s="11" t="str">
        <f>SCC_xref!A$19</f>
        <v>2310001630</v>
      </c>
      <c r="F15" s="11" t="str">
        <f>VLOOKUP(E15,SCC_xref!$A$6:$B$37,2,FALSE)</f>
        <v>Venting - blowdowns</v>
      </c>
      <c r="G15" s="186">
        <v>0</v>
      </c>
      <c r="H15" s="186">
        <v>2615.4135112880203</v>
      </c>
      <c r="I15" s="186">
        <v>0</v>
      </c>
      <c r="J15" s="186">
        <v>0</v>
      </c>
      <c r="K15" s="186">
        <v>0</v>
      </c>
    </row>
    <row r="16" spans="1:11" x14ac:dyDescent="0.2">
      <c r="A16" s="11" t="s">
        <v>2409</v>
      </c>
      <c r="B16" s="11" t="s">
        <v>17023</v>
      </c>
      <c r="C16" s="187" t="str">
        <f t="shared" si="0"/>
        <v>48</v>
      </c>
      <c r="D16" s="188" t="str">
        <f>VLOOKUP(B16,fips_xref!$A$2:$B$45,2,FALSE)</f>
        <v>48169</v>
      </c>
      <c r="E16" s="11" t="str">
        <f>SCC_xref!A$19</f>
        <v>2310001630</v>
      </c>
      <c r="F16" s="11" t="str">
        <f>VLOOKUP(E16,SCC_xref!$A$6:$B$37,2,FALSE)</f>
        <v>Venting - blowdowns</v>
      </c>
      <c r="G16" s="186">
        <v>0</v>
      </c>
      <c r="H16" s="186">
        <v>1344.1206711651184</v>
      </c>
      <c r="I16" s="186">
        <v>0</v>
      </c>
      <c r="J16" s="186">
        <v>0</v>
      </c>
      <c r="K16" s="186">
        <v>0</v>
      </c>
    </row>
    <row r="17" spans="1:11" x14ac:dyDescent="0.2">
      <c r="A17" s="11" t="s">
        <v>2409</v>
      </c>
      <c r="B17" s="11" t="s">
        <v>17024</v>
      </c>
      <c r="C17" s="187" t="str">
        <f t="shared" si="0"/>
        <v>48</v>
      </c>
      <c r="D17" s="188" t="str">
        <f>VLOOKUP(B17,fips_xref!$A$2:$B$45,2,FALSE)</f>
        <v>48173</v>
      </c>
      <c r="E17" s="11" t="str">
        <f>SCC_xref!A$19</f>
        <v>2310001630</v>
      </c>
      <c r="F17" s="11" t="str">
        <f>VLOOKUP(E17,SCC_xref!$A$6:$B$37,2,FALSE)</f>
        <v>Venting - blowdowns</v>
      </c>
      <c r="G17" s="186">
        <v>0</v>
      </c>
      <c r="H17" s="186">
        <v>1066.863840706154</v>
      </c>
      <c r="I17" s="186">
        <v>0</v>
      </c>
      <c r="J17" s="186">
        <v>0</v>
      </c>
      <c r="K17" s="186">
        <v>0</v>
      </c>
    </row>
    <row r="18" spans="1:11" x14ac:dyDescent="0.2">
      <c r="A18" s="11" t="s">
        <v>2409</v>
      </c>
      <c r="B18" s="11" t="s">
        <v>17025</v>
      </c>
      <c r="C18" s="187" t="str">
        <f t="shared" si="0"/>
        <v>48</v>
      </c>
      <c r="D18" s="188" t="str">
        <f>VLOOKUP(B18,fips_xref!$A$2:$B$45,2,FALSE)</f>
        <v>48219</v>
      </c>
      <c r="E18" s="11" t="str">
        <f>SCC_xref!A$19</f>
        <v>2310001630</v>
      </c>
      <c r="F18" s="11" t="str">
        <f>VLOOKUP(E18,SCC_xref!$A$6:$B$37,2,FALSE)</f>
        <v>Venting - blowdowns</v>
      </c>
      <c r="G18" s="186">
        <v>0</v>
      </c>
      <c r="H18" s="186">
        <v>2692.074386069301</v>
      </c>
      <c r="I18" s="186">
        <v>0</v>
      </c>
      <c r="J18" s="186">
        <v>0</v>
      </c>
      <c r="K18" s="186">
        <v>0</v>
      </c>
    </row>
    <row r="19" spans="1:11" x14ac:dyDescent="0.2">
      <c r="A19" s="11" t="s">
        <v>2409</v>
      </c>
      <c r="B19" s="11" t="s">
        <v>17026</v>
      </c>
      <c r="C19" s="187" t="str">
        <f t="shared" si="0"/>
        <v>48</v>
      </c>
      <c r="D19" s="188" t="str">
        <f>VLOOKUP(B19,fips_xref!$A$2:$B$45,2,FALSE)</f>
        <v>48227</v>
      </c>
      <c r="E19" s="11" t="str">
        <f>SCC_xref!A$19</f>
        <v>2310001630</v>
      </c>
      <c r="F19" s="11" t="str">
        <f>VLOOKUP(E19,SCC_xref!$A$6:$B$37,2,FALSE)</f>
        <v>Venting - blowdowns</v>
      </c>
      <c r="G19" s="186">
        <v>0</v>
      </c>
      <c r="H19" s="186">
        <v>2274.9114591344992</v>
      </c>
      <c r="I19" s="186">
        <v>0</v>
      </c>
      <c r="J19" s="186">
        <v>0</v>
      </c>
      <c r="K19" s="186">
        <v>0</v>
      </c>
    </row>
    <row r="20" spans="1:11" x14ac:dyDescent="0.2">
      <c r="A20" s="11" t="s">
        <v>2409</v>
      </c>
      <c r="B20" s="11" t="s">
        <v>17027</v>
      </c>
      <c r="C20" s="187" t="str">
        <f t="shared" si="0"/>
        <v>48</v>
      </c>
      <c r="D20" s="188" t="str">
        <f>VLOOKUP(B20,fips_xref!$A$2:$B$45,2,FALSE)</f>
        <v>48229</v>
      </c>
      <c r="E20" s="11" t="str">
        <f>SCC_xref!A$19</f>
        <v>2310001630</v>
      </c>
      <c r="F20" s="11" t="str">
        <f>VLOOKUP(E20,SCC_xref!$A$6:$B$37,2,FALSE)</f>
        <v>Venting - blowdowns</v>
      </c>
      <c r="G20" s="186">
        <v>0</v>
      </c>
      <c r="H20" s="186">
        <v>3.833043739064026</v>
      </c>
      <c r="I20" s="186">
        <v>0</v>
      </c>
      <c r="J20" s="186">
        <v>0</v>
      </c>
      <c r="K20" s="186">
        <v>0</v>
      </c>
    </row>
    <row r="21" spans="1:11" x14ac:dyDescent="0.2">
      <c r="A21" s="11" t="s">
        <v>2409</v>
      </c>
      <c r="B21" s="11" t="s">
        <v>17028</v>
      </c>
      <c r="C21" s="187" t="str">
        <f t="shared" si="0"/>
        <v>48</v>
      </c>
      <c r="D21" s="188" t="str">
        <f>VLOOKUP(B21,fips_xref!$A$2:$B$45,2,FALSE)</f>
        <v>48235</v>
      </c>
      <c r="E21" s="11" t="str">
        <f>SCC_xref!A$19</f>
        <v>2310001630</v>
      </c>
      <c r="F21" s="11" t="str">
        <f>VLOOKUP(E21,SCC_xref!$A$6:$B$37,2,FALSE)</f>
        <v>Venting - blowdowns</v>
      </c>
      <c r="G21" s="186">
        <v>0</v>
      </c>
      <c r="H21" s="186">
        <v>1218.9079090223604</v>
      </c>
      <c r="I21" s="186">
        <v>0</v>
      </c>
      <c r="J21" s="186">
        <v>0</v>
      </c>
      <c r="K21" s="186">
        <v>0</v>
      </c>
    </row>
    <row r="22" spans="1:11" x14ac:dyDescent="0.2">
      <c r="A22" s="11" t="s">
        <v>2409</v>
      </c>
      <c r="B22" s="11" t="s">
        <v>17029</v>
      </c>
      <c r="C22" s="187" t="str">
        <f t="shared" si="0"/>
        <v>48</v>
      </c>
      <c r="D22" s="188" t="str">
        <f>VLOOKUP(B22,fips_xref!$A$2:$B$45,2,FALSE)</f>
        <v>48243</v>
      </c>
      <c r="E22" s="11" t="str">
        <f>SCC_xref!A$19</f>
        <v>2310001630</v>
      </c>
      <c r="F22" s="11" t="str">
        <f>VLOOKUP(E22,SCC_xref!$A$6:$B$37,2,FALSE)</f>
        <v>Venting - blowdowns</v>
      </c>
      <c r="G22" s="186">
        <v>0</v>
      </c>
      <c r="H22" s="186">
        <v>0.6388406231773377</v>
      </c>
      <c r="I22" s="186">
        <v>0</v>
      </c>
      <c r="J22" s="186">
        <v>0</v>
      </c>
      <c r="K22" s="186">
        <v>0</v>
      </c>
    </row>
    <row r="23" spans="1:11" x14ac:dyDescent="0.2">
      <c r="A23" s="11" t="s">
        <v>2409</v>
      </c>
      <c r="B23" s="11" t="s">
        <v>17030</v>
      </c>
      <c r="C23" s="187" t="str">
        <f t="shared" si="0"/>
        <v>48</v>
      </c>
      <c r="D23" s="188" t="str">
        <f>VLOOKUP(B23,fips_xref!$A$2:$B$45,2,FALSE)</f>
        <v>48263</v>
      </c>
      <c r="E23" s="11" t="str">
        <f>SCC_xref!A$19</f>
        <v>2310001630</v>
      </c>
      <c r="F23" s="11" t="str">
        <f>VLOOKUP(E23,SCC_xref!$A$6:$B$37,2,FALSE)</f>
        <v>Venting - blowdowns</v>
      </c>
      <c r="G23" s="186">
        <v>0</v>
      </c>
      <c r="H23" s="186">
        <v>314.94842722642744</v>
      </c>
      <c r="I23" s="186">
        <v>0</v>
      </c>
      <c r="J23" s="186">
        <v>0</v>
      </c>
      <c r="K23" s="186">
        <v>0</v>
      </c>
    </row>
    <row r="24" spans="1:11" x14ac:dyDescent="0.2">
      <c r="A24" s="11" t="s">
        <v>2409</v>
      </c>
      <c r="B24" s="11" t="s">
        <v>17031</v>
      </c>
      <c r="C24" s="187" t="str">
        <f t="shared" si="0"/>
        <v>48</v>
      </c>
      <c r="D24" s="188" t="str">
        <f>VLOOKUP(B24,fips_xref!$A$2:$B$45,2,FALSE)</f>
        <v>48269</v>
      </c>
      <c r="E24" s="11" t="str">
        <f>SCC_xref!A$19</f>
        <v>2310001630</v>
      </c>
      <c r="F24" s="11" t="str">
        <f>VLOOKUP(E24,SCC_xref!$A$6:$B$37,2,FALSE)</f>
        <v>Venting - blowdowns</v>
      </c>
      <c r="G24" s="186">
        <v>0</v>
      </c>
      <c r="H24" s="186">
        <v>330.91944280586091</v>
      </c>
      <c r="I24" s="186">
        <v>0</v>
      </c>
      <c r="J24" s="186">
        <v>0</v>
      </c>
      <c r="K24" s="186">
        <v>0</v>
      </c>
    </row>
    <row r="25" spans="1:11" x14ac:dyDescent="0.2">
      <c r="A25" s="11" t="s">
        <v>2409</v>
      </c>
      <c r="B25" s="11" t="s">
        <v>17032</v>
      </c>
      <c r="C25" s="187" t="str">
        <f t="shared" si="0"/>
        <v>48</v>
      </c>
      <c r="D25" s="188" t="str">
        <f>VLOOKUP(B25,fips_xref!$A$2:$B$45,2,FALSE)</f>
        <v>48301</v>
      </c>
      <c r="E25" s="11" t="str">
        <f>SCC_xref!A$19</f>
        <v>2310001630</v>
      </c>
      <c r="F25" s="11" t="str">
        <f>VLOOKUP(E25,SCC_xref!$A$6:$B$37,2,FALSE)</f>
        <v>Venting - blowdowns</v>
      </c>
      <c r="G25" s="186">
        <v>0</v>
      </c>
      <c r="H25" s="186">
        <v>614.56467949659884</v>
      </c>
      <c r="I25" s="186">
        <v>0</v>
      </c>
      <c r="J25" s="186">
        <v>0</v>
      </c>
      <c r="K25" s="186">
        <v>0</v>
      </c>
    </row>
    <row r="26" spans="1:11" x14ac:dyDescent="0.2">
      <c r="A26" s="11" t="s">
        <v>2409</v>
      </c>
      <c r="B26" s="11" t="s">
        <v>17033</v>
      </c>
      <c r="C26" s="187" t="str">
        <f t="shared" si="0"/>
        <v>48</v>
      </c>
      <c r="D26" s="188" t="str">
        <f>VLOOKUP(B26,fips_xref!$A$2:$B$45,2,FALSE)</f>
        <v>48303</v>
      </c>
      <c r="E26" s="11" t="str">
        <f>SCC_xref!A$19</f>
        <v>2310001630</v>
      </c>
      <c r="F26" s="11" t="str">
        <f>VLOOKUP(E26,SCC_xref!$A$6:$B$37,2,FALSE)</f>
        <v>Venting - blowdowns</v>
      </c>
      <c r="G26" s="186">
        <v>0</v>
      </c>
      <c r="H26" s="186">
        <v>289.39480229933395</v>
      </c>
      <c r="I26" s="186">
        <v>0</v>
      </c>
      <c r="J26" s="186">
        <v>0</v>
      </c>
      <c r="K26" s="186">
        <v>0</v>
      </c>
    </row>
    <row r="27" spans="1:11" x14ac:dyDescent="0.2">
      <c r="A27" s="11" t="s">
        <v>2409</v>
      </c>
      <c r="B27" s="11" t="s">
        <v>17034</v>
      </c>
      <c r="C27" s="187" t="str">
        <f t="shared" si="0"/>
        <v>48</v>
      </c>
      <c r="D27" s="188" t="str">
        <f>VLOOKUP(B27,fips_xref!$A$2:$B$45,2,FALSE)</f>
        <v>48305</v>
      </c>
      <c r="E27" s="11" t="str">
        <f>SCC_xref!A$19</f>
        <v>2310001630</v>
      </c>
      <c r="F27" s="11" t="str">
        <f>VLOOKUP(E27,SCC_xref!$A$6:$B$37,2,FALSE)</f>
        <v>Venting - blowdowns</v>
      </c>
      <c r="G27" s="186">
        <v>0</v>
      </c>
      <c r="H27" s="186">
        <v>49.829568607832343</v>
      </c>
      <c r="I27" s="186">
        <v>0</v>
      </c>
      <c r="J27" s="186">
        <v>0</v>
      </c>
      <c r="K27" s="186">
        <v>0</v>
      </c>
    </row>
    <row r="28" spans="1:11" x14ac:dyDescent="0.2">
      <c r="A28" s="11" t="s">
        <v>2409</v>
      </c>
      <c r="B28" s="11" t="s">
        <v>17035</v>
      </c>
      <c r="C28" s="187" t="str">
        <f t="shared" si="0"/>
        <v>48</v>
      </c>
      <c r="D28" s="188" t="str">
        <f>VLOOKUP(B28,fips_xref!$A$2:$B$45,2,FALSE)</f>
        <v>48317</v>
      </c>
      <c r="E28" s="11" t="str">
        <f>SCC_xref!A$19</f>
        <v>2310001630</v>
      </c>
      <c r="F28" s="11" t="str">
        <f>VLOOKUP(E28,SCC_xref!$A$6:$B$37,2,FALSE)</f>
        <v>Venting - blowdowns</v>
      </c>
      <c r="G28" s="186">
        <v>0</v>
      </c>
      <c r="H28" s="186">
        <v>1545.3554674659799</v>
      </c>
      <c r="I28" s="186">
        <v>0</v>
      </c>
      <c r="J28" s="186">
        <v>0</v>
      </c>
      <c r="K28" s="186">
        <v>0</v>
      </c>
    </row>
    <row r="29" spans="1:11" x14ac:dyDescent="0.2">
      <c r="A29" s="11" t="s">
        <v>2409</v>
      </c>
      <c r="B29" s="11" t="s">
        <v>17036</v>
      </c>
      <c r="C29" s="187" t="str">
        <f t="shared" si="0"/>
        <v>48</v>
      </c>
      <c r="D29" s="188" t="str">
        <f>VLOOKUP(B29,fips_xref!$A$2:$B$45,2,FALSE)</f>
        <v>48329</v>
      </c>
      <c r="E29" s="11" t="str">
        <f>SCC_xref!A$19</f>
        <v>2310001630</v>
      </c>
      <c r="F29" s="11" t="str">
        <f>VLOOKUP(E29,SCC_xref!$A$6:$B$37,2,FALSE)</f>
        <v>Venting - blowdowns</v>
      </c>
      <c r="G29" s="186">
        <v>0</v>
      </c>
      <c r="H29" s="186">
        <v>2787.2616389227242</v>
      </c>
      <c r="I29" s="186">
        <v>0</v>
      </c>
      <c r="J29" s="186">
        <v>0</v>
      </c>
      <c r="K29" s="186">
        <v>0</v>
      </c>
    </row>
    <row r="30" spans="1:11" x14ac:dyDescent="0.2">
      <c r="A30" s="11" t="s">
        <v>2409</v>
      </c>
      <c r="B30" s="11" t="s">
        <v>17037</v>
      </c>
      <c r="C30" s="187" t="str">
        <f t="shared" si="0"/>
        <v>48</v>
      </c>
      <c r="D30" s="188" t="str">
        <f>VLOOKUP(B30,fips_xref!$A$2:$B$45,2,FALSE)</f>
        <v>48335</v>
      </c>
      <c r="E30" s="11" t="str">
        <f>SCC_xref!A$19</f>
        <v>2310001630</v>
      </c>
      <c r="F30" s="11" t="str">
        <f>VLOOKUP(E30,SCC_xref!$A$6:$B$37,2,FALSE)</f>
        <v>Venting - blowdowns</v>
      </c>
      <c r="G30" s="186">
        <v>0</v>
      </c>
      <c r="H30" s="186">
        <v>1629.0435891022112</v>
      </c>
      <c r="I30" s="186">
        <v>0</v>
      </c>
      <c r="J30" s="186">
        <v>0</v>
      </c>
      <c r="K30" s="186">
        <v>0</v>
      </c>
    </row>
    <row r="31" spans="1:11" x14ac:dyDescent="0.2">
      <c r="A31" s="11" t="s">
        <v>2409</v>
      </c>
      <c r="B31" s="11" t="s">
        <v>17038</v>
      </c>
      <c r="C31" s="187" t="str">
        <f t="shared" si="0"/>
        <v>48</v>
      </c>
      <c r="D31" s="188" t="str">
        <f>VLOOKUP(B31,fips_xref!$A$2:$B$45,2,FALSE)</f>
        <v>48371</v>
      </c>
      <c r="E31" s="11" t="str">
        <f>SCC_xref!A$19</f>
        <v>2310001630</v>
      </c>
      <c r="F31" s="11" t="str">
        <f>VLOOKUP(E31,SCC_xref!$A$6:$B$37,2,FALSE)</f>
        <v>Venting - blowdowns</v>
      </c>
      <c r="G31" s="186">
        <v>0</v>
      </c>
      <c r="H31" s="186">
        <v>2828.7862794292514</v>
      </c>
      <c r="I31" s="186">
        <v>0</v>
      </c>
      <c r="J31" s="186">
        <v>0</v>
      </c>
      <c r="K31" s="186">
        <v>0</v>
      </c>
    </row>
    <row r="32" spans="1:11" x14ac:dyDescent="0.2">
      <c r="A32" s="11" t="s">
        <v>2409</v>
      </c>
      <c r="B32" s="11" t="s">
        <v>17039</v>
      </c>
      <c r="C32" s="187" t="str">
        <f t="shared" si="0"/>
        <v>48</v>
      </c>
      <c r="D32" s="188" t="str">
        <f>VLOOKUP(B32,fips_xref!$A$2:$B$45,2,FALSE)</f>
        <v>48383</v>
      </c>
      <c r="E32" s="11" t="str">
        <f>SCC_xref!A$19</f>
        <v>2310001630</v>
      </c>
      <c r="F32" s="11" t="str">
        <f>VLOOKUP(E32,SCC_xref!$A$6:$B$37,2,FALSE)</f>
        <v>Venting - blowdowns</v>
      </c>
      <c r="G32" s="186">
        <v>0</v>
      </c>
      <c r="H32" s="186">
        <v>2929.0842572680936</v>
      </c>
      <c r="I32" s="186">
        <v>0</v>
      </c>
      <c r="J32" s="186">
        <v>0</v>
      </c>
      <c r="K32" s="186">
        <v>0</v>
      </c>
    </row>
    <row r="33" spans="1:11" x14ac:dyDescent="0.2">
      <c r="A33" s="11" t="s">
        <v>2409</v>
      </c>
      <c r="B33" s="11" t="s">
        <v>17040</v>
      </c>
      <c r="C33" s="187" t="str">
        <f t="shared" si="0"/>
        <v>48</v>
      </c>
      <c r="D33" s="188" t="str">
        <f>VLOOKUP(B33,fips_xref!$A$2:$B$45,2,FALSE)</f>
        <v>48389</v>
      </c>
      <c r="E33" s="11" t="str">
        <f>SCC_xref!A$19</f>
        <v>2310001630</v>
      </c>
      <c r="F33" s="11" t="str">
        <f>VLOOKUP(E33,SCC_xref!$A$6:$B$37,2,FALSE)</f>
        <v>Venting - blowdowns</v>
      </c>
      <c r="G33" s="186">
        <v>0</v>
      </c>
      <c r="H33" s="186">
        <v>661.20004498854451</v>
      </c>
      <c r="I33" s="186">
        <v>0</v>
      </c>
      <c r="J33" s="186">
        <v>0</v>
      </c>
      <c r="K33" s="186">
        <v>0</v>
      </c>
    </row>
    <row r="34" spans="1:11" x14ac:dyDescent="0.2">
      <c r="A34" s="11" t="s">
        <v>2409</v>
      </c>
      <c r="B34" s="11" t="s">
        <v>17041</v>
      </c>
      <c r="C34" s="187" t="str">
        <f t="shared" si="0"/>
        <v>48</v>
      </c>
      <c r="D34" s="188" t="str">
        <f>VLOOKUP(B34,fips_xref!$A$2:$B$45,2,FALSE)</f>
        <v>48079</v>
      </c>
      <c r="E34" s="11" t="str">
        <f>SCC_xref!A$19</f>
        <v>2310001630</v>
      </c>
      <c r="F34" s="11" t="str">
        <f>VLOOKUP(E34,SCC_xref!$A$6:$B$37,2,FALSE)</f>
        <v>Venting - blowdowns</v>
      </c>
      <c r="G34" s="186">
        <v>0</v>
      </c>
      <c r="H34" s="186">
        <v>1311.5397993830743</v>
      </c>
      <c r="I34" s="186">
        <v>0</v>
      </c>
      <c r="J34" s="186">
        <v>0</v>
      </c>
      <c r="K34" s="186">
        <v>0</v>
      </c>
    </row>
    <row r="35" spans="1:11" x14ac:dyDescent="0.2">
      <c r="A35" s="11" t="s">
        <v>2409</v>
      </c>
      <c r="B35" s="11" t="s">
        <v>17042</v>
      </c>
      <c r="C35" s="187" t="str">
        <f t="shared" si="0"/>
        <v>48</v>
      </c>
      <c r="D35" s="188" t="str">
        <f>VLOOKUP(B35,fips_xref!$A$2:$B$45,2,FALSE)</f>
        <v>48413</v>
      </c>
      <c r="E35" s="11" t="str">
        <f>SCC_xref!A$19</f>
        <v>2310001630</v>
      </c>
      <c r="F35" s="11" t="str">
        <f>VLOOKUP(E35,SCC_xref!$A$6:$B$37,2,FALSE)</f>
        <v>Venting - blowdowns</v>
      </c>
      <c r="G35" s="186">
        <v>0</v>
      </c>
      <c r="H35" s="186">
        <v>705.28004798778079</v>
      </c>
      <c r="I35" s="186">
        <v>0</v>
      </c>
      <c r="J35" s="186">
        <v>0</v>
      </c>
      <c r="K35" s="186">
        <v>0</v>
      </c>
    </row>
    <row r="36" spans="1:11" x14ac:dyDescent="0.2">
      <c r="A36" s="11" t="s">
        <v>2409</v>
      </c>
      <c r="B36" s="11" t="s">
        <v>17043</v>
      </c>
      <c r="C36" s="187" t="str">
        <f t="shared" si="0"/>
        <v>48</v>
      </c>
      <c r="D36" s="188" t="str">
        <f>VLOOKUP(B36,fips_xref!$A$2:$B$45,2,FALSE)</f>
        <v>48415</v>
      </c>
      <c r="E36" s="11" t="str">
        <f>SCC_xref!A$19</f>
        <v>2310001630</v>
      </c>
      <c r="F36" s="11" t="str">
        <f>VLOOKUP(E36,SCC_xref!$A$6:$B$37,2,FALSE)</f>
        <v>Venting - blowdowns</v>
      </c>
      <c r="G36" s="186">
        <v>0</v>
      </c>
      <c r="H36" s="186">
        <v>1774.6992511866442</v>
      </c>
      <c r="I36" s="186">
        <v>0</v>
      </c>
      <c r="J36" s="186">
        <v>0</v>
      </c>
      <c r="K36" s="186">
        <v>0</v>
      </c>
    </row>
    <row r="37" spans="1:11" x14ac:dyDescent="0.2">
      <c r="A37" s="11" t="s">
        <v>2409</v>
      </c>
      <c r="B37" s="11" t="s">
        <v>17044</v>
      </c>
      <c r="C37" s="187" t="str">
        <f t="shared" si="0"/>
        <v>48</v>
      </c>
      <c r="D37" s="188" t="str">
        <f>VLOOKUP(B37,fips_xref!$A$2:$B$45,2,FALSE)</f>
        <v>48431</v>
      </c>
      <c r="E37" s="11" t="str">
        <f>SCC_xref!A$19</f>
        <v>2310001630</v>
      </c>
      <c r="F37" s="11" t="str">
        <f>VLOOKUP(E37,SCC_xref!$A$6:$B$37,2,FALSE)</f>
        <v>Venting - blowdowns</v>
      </c>
      <c r="G37" s="186">
        <v>0</v>
      </c>
      <c r="H37" s="186">
        <v>1293.6522619341088</v>
      </c>
      <c r="I37" s="186">
        <v>0</v>
      </c>
      <c r="J37" s="186">
        <v>0</v>
      </c>
      <c r="K37" s="186">
        <v>0</v>
      </c>
    </row>
    <row r="38" spans="1:11" x14ac:dyDescent="0.2">
      <c r="A38" s="11" t="s">
        <v>2409</v>
      </c>
      <c r="B38" s="11" t="s">
        <v>17045</v>
      </c>
      <c r="C38" s="187" t="str">
        <f t="shared" si="0"/>
        <v>48</v>
      </c>
      <c r="D38" s="188" t="str">
        <f>VLOOKUP(B38,fips_xref!$A$2:$B$45,2,FALSE)</f>
        <v>48435</v>
      </c>
      <c r="E38" s="11" t="str">
        <f>SCC_xref!A$19</f>
        <v>2310001630</v>
      </c>
      <c r="F38" s="11" t="str">
        <f>VLOOKUP(E38,SCC_xref!$A$6:$B$37,2,FALSE)</f>
        <v>Venting - blowdowns</v>
      </c>
      <c r="G38" s="186">
        <v>0</v>
      </c>
      <c r="H38" s="186">
        <v>3958.2565012067844</v>
      </c>
      <c r="I38" s="186">
        <v>0</v>
      </c>
      <c r="J38" s="186">
        <v>0</v>
      </c>
      <c r="K38" s="186">
        <v>0</v>
      </c>
    </row>
    <row r="39" spans="1:11" x14ac:dyDescent="0.2">
      <c r="A39" s="11" t="s">
        <v>2409</v>
      </c>
      <c r="B39" s="11" t="s">
        <v>17046</v>
      </c>
      <c r="C39" s="187" t="str">
        <f t="shared" si="0"/>
        <v>48</v>
      </c>
      <c r="D39" s="188" t="str">
        <f>VLOOKUP(B39,fips_xref!$A$2:$B$45,2,FALSE)</f>
        <v>48445</v>
      </c>
      <c r="E39" s="11" t="str">
        <f>SCC_xref!A$19</f>
        <v>2310001630</v>
      </c>
      <c r="F39" s="11" t="str">
        <f>VLOOKUP(E39,SCC_xref!$A$6:$B$37,2,FALSE)</f>
        <v>Venting - blowdowns</v>
      </c>
      <c r="G39" s="186">
        <v>0</v>
      </c>
      <c r="H39" s="186">
        <v>555.79134216428383</v>
      </c>
      <c r="I39" s="186">
        <v>0</v>
      </c>
      <c r="J39" s="186">
        <v>0</v>
      </c>
      <c r="K39" s="186">
        <v>0</v>
      </c>
    </row>
    <row r="40" spans="1:11" x14ac:dyDescent="0.2">
      <c r="A40" s="11" t="s">
        <v>2409</v>
      </c>
      <c r="B40" s="11" t="s">
        <v>17047</v>
      </c>
      <c r="C40" s="187" t="str">
        <f t="shared" si="0"/>
        <v>48</v>
      </c>
      <c r="D40" s="188" t="str">
        <f>VLOOKUP(B40,fips_xref!$A$2:$B$45,2,FALSE)</f>
        <v>48451</v>
      </c>
      <c r="E40" s="11" t="str">
        <f>SCC_xref!A$19</f>
        <v>2310001630</v>
      </c>
      <c r="F40" s="11" t="str">
        <f>VLOOKUP(E40,SCC_xref!$A$6:$B$37,2,FALSE)</f>
        <v>Venting - blowdowns</v>
      </c>
      <c r="G40" s="186">
        <v>0</v>
      </c>
      <c r="H40" s="186">
        <v>442.07771123871771</v>
      </c>
      <c r="I40" s="186">
        <v>0</v>
      </c>
      <c r="J40" s="186">
        <v>0</v>
      </c>
      <c r="K40" s="186">
        <v>0</v>
      </c>
    </row>
    <row r="41" spans="1:11" x14ac:dyDescent="0.2">
      <c r="A41" s="11" t="s">
        <v>2409</v>
      </c>
      <c r="B41" s="11" t="s">
        <v>17048</v>
      </c>
      <c r="C41" s="187" t="str">
        <f t="shared" si="0"/>
        <v>48</v>
      </c>
      <c r="D41" s="188" t="str">
        <f>VLOOKUP(B41,fips_xref!$A$2:$B$45,2,FALSE)</f>
        <v>48461</v>
      </c>
      <c r="E41" s="11" t="str">
        <f>SCC_xref!A$19</f>
        <v>2310001630</v>
      </c>
      <c r="F41" s="11" t="str">
        <f>VLOOKUP(E41,SCC_xref!$A$6:$B$37,2,FALSE)</f>
        <v>Venting - blowdowns</v>
      </c>
      <c r="G41" s="186">
        <v>0</v>
      </c>
      <c r="H41" s="186">
        <v>2356.0442182780216</v>
      </c>
      <c r="I41" s="186">
        <v>0</v>
      </c>
      <c r="J41" s="186">
        <v>0</v>
      </c>
      <c r="K41" s="186">
        <v>0</v>
      </c>
    </row>
    <row r="42" spans="1:11" x14ac:dyDescent="0.2">
      <c r="A42" s="11" t="s">
        <v>2409</v>
      </c>
      <c r="B42" s="11" t="s">
        <v>17049</v>
      </c>
      <c r="C42" s="187" t="str">
        <f t="shared" si="0"/>
        <v>48</v>
      </c>
      <c r="D42" s="188" t="str">
        <f>VLOOKUP(B42,fips_xref!$A$2:$B$45,2,FALSE)</f>
        <v>48475</v>
      </c>
      <c r="E42" s="11" t="str">
        <f>SCC_xref!A$19</f>
        <v>2310001630</v>
      </c>
      <c r="F42" s="11" t="str">
        <f>VLOOKUP(E42,SCC_xref!$A$6:$B$37,2,FALSE)</f>
        <v>Venting - blowdowns</v>
      </c>
      <c r="G42" s="186">
        <v>0</v>
      </c>
      <c r="H42" s="186">
        <v>2016.1810067476777</v>
      </c>
      <c r="I42" s="186">
        <v>0</v>
      </c>
      <c r="J42" s="186">
        <v>0</v>
      </c>
      <c r="K42" s="186">
        <v>0</v>
      </c>
    </row>
    <row r="43" spans="1:11" x14ac:dyDescent="0.2">
      <c r="A43" s="11" t="s">
        <v>2409</v>
      </c>
      <c r="B43" s="11" t="s">
        <v>17050</v>
      </c>
      <c r="C43" s="187" t="str">
        <f t="shared" si="0"/>
        <v>48</v>
      </c>
      <c r="D43" s="188" t="str">
        <f>VLOOKUP(B43,fips_xref!$A$2:$B$45,2,FALSE)</f>
        <v>48495</v>
      </c>
      <c r="E43" s="11" t="str">
        <f>SCC_xref!A$19</f>
        <v>2310001630</v>
      </c>
      <c r="F43" s="11" t="str">
        <f>VLOOKUP(E43,SCC_xref!$A$6:$B$37,2,FALSE)</f>
        <v>Venting - blowdowns</v>
      </c>
      <c r="G43" s="186">
        <v>0</v>
      </c>
      <c r="H43" s="186">
        <v>1604.7676454214723</v>
      </c>
      <c r="I43" s="186">
        <v>0</v>
      </c>
      <c r="J43" s="186">
        <v>0</v>
      </c>
      <c r="K43" s="186">
        <v>0</v>
      </c>
    </row>
    <row r="44" spans="1:11" x14ac:dyDescent="0.2">
      <c r="A44" s="11" t="s">
        <v>2409</v>
      </c>
      <c r="B44" s="11" t="s">
        <v>17051</v>
      </c>
      <c r="C44" s="187" t="str">
        <f t="shared" si="0"/>
        <v>48</v>
      </c>
      <c r="D44" s="188" t="str">
        <f>VLOOKUP(B44,fips_xref!$A$2:$B$45,2,FALSE)</f>
        <v>48501</v>
      </c>
      <c r="E44" s="11" t="str">
        <f>SCC_xref!A$19</f>
        <v>2310001630</v>
      </c>
      <c r="F44" s="11" t="str">
        <f>VLOOKUP(E44,SCC_xref!$A$6:$B$37,2,FALSE)</f>
        <v>Venting - blowdowns</v>
      </c>
      <c r="G44" s="186">
        <v>0</v>
      </c>
      <c r="H44" s="186">
        <v>2097.9526065143768</v>
      </c>
      <c r="I44" s="186">
        <v>0</v>
      </c>
      <c r="J44" s="186">
        <v>0</v>
      </c>
      <c r="K44" s="186">
        <v>0</v>
      </c>
    </row>
    <row r="45" spans="1:11" x14ac:dyDescent="0.2">
      <c r="A45" s="11" t="s">
        <v>2409</v>
      </c>
      <c r="B45" s="11" t="s">
        <v>17052</v>
      </c>
      <c r="C45" s="187" t="str">
        <f t="shared" si="0"/>
        <v>35</v>
      </c>
      <c r="D45" s="188" t="str">
        <f>VLOOKUP(B45,fips_xref!$A$2:$B$45,2,FALSE)</f>
        <v>35005</v>
      </c>
      <c r="E45" s="11" t="str">
        <f>SCC_xref!A$19</f>
        <v>2310001630</v>
      </c>
      <c r="F45" s="11" t="str">
        <f>VLOOKUP(E45,SCC_xref!$A$6:$B$37,2,FALSE)</f>
        <v>Venting - blowdowns</v>
      </c>
      <c r="G45" s="186">
        <v>0</v>
      </c>
      <c r="H45" s="186">
        <v>1475.0829989164727</v>
      </c>
      <c r="I45" s="186">
        <v>0</v>
      </c>
      <c r="J45" s="186">
        <v>0</v>
      </c>
      <c r="K45" s="186">
        <v>0</v>
      </c>
    </row>
    <row r="46" spans="1:11" x14ac:dyDescent="0.2">
      <c r="A46" s="11" t="s">
        <v>2409</v>
      </c>
      <c r="B46" s="11" t="s">
        <v>17053</v>
      </c>
      <c r="C46" s="187" t="str">
        <f t="shared" si="0"/>
        <v>35</v>
      </c>
      <c r="D46" s="188" t="str">
        <f>VLOOKUP(B46,fips_xref!$A$2:$B$45,2,FALSE)</f>
        <v>35025</v>
      </c>
      <c r="E46" s="11" t="str">
        <f>SCC_xref!A$19</f>
        <v>2310001630</v>
      </c>
      <c r="F46" s="11" t="str">
        <f>VLOOKUP(E46,SCC_xref!$A$6:$B$37,2,FALSE)</f>
        <v>Venting - blowdowns</v>
      </c>
      <c r="G46" s="186">
        <v>0</v>
      </c>
      <c r="H46" s="186">
        <v>7163.9587483106652</v>
      </c>
      <c r="I46" s="186">
        <v>0</v>
      </c>
      <c r="J46" s="186">
        <v>0</v>
      </c>
      <c r="K46" s="186">
        <v>0</v>
      </c>
    </row>
    <row r="47" spans="1:11" x14ac:dyDescent="0.2">
      <c r="A47" s="11" t="s">
        <v>2409</v>
      </c>
      <c r="B47" s="11" t="s">
        <v>17054</v>
      </c>
      <c r="C47" s="187" t="str">
        <f t="shared" si="0"/>
        <v>35</v>
      </c>
      <c r="D47" s="188" t="str">
        <f>VLOOKUP(B47,fips_xref!$A$2:$B$45,2,FALSE)</f>
        <v>35041</v>
      </c>
      <c r="E47" s="11" t="str">
        <f>SCC_xref!A$19</f>
        <v>2310001630</v>
      </c>
      <c r="F47" s="11" t="str">
        <f>VLOOKUP(E47,SCC_xref!$A$6:$B$37,2,FALSE)</f>
        <v>Venting - blowdowns</v>
      </c>
      <c r="G47" s="186">
        <v>0</v>
      </c>
      <c r="H47" s="186">
        <v>166.73740264928514</v>
      </c>
      <c r="I47" s="186">
        <v>0</v>
      </c>
      <c r="J47" s="186">
        <v>0</v>
      </c>
      <c r="K47" s="186">
        <v>0</v>
      </c>
    </row>
    <row r="48" spans="1:11" x14ac:dyDescent="0.2">
      <c r="A48" s="11" t="s">
        <v>2409</v>
      </c>
      <c r="B48" s="11" t="s">
        <v>17055</v>
      </c>
      <c r="C48" s="187" t="str">
        <f t="shared" si="0"/>
        <v>35</v>
      </c>
      <c r="D48" s="188" t="str">
        <f>VLOOKUP(B48,fips_xref!$A$2:$B$45,2,FALSE)</f>
        <v>35015</v>
      </c>
      <c r="E48" s="11" t="str">
        <f>SCC_xref!A$19</f>
        <v>2310001630</v>
      </c>
      <c r="F48" s="11" t="str">
        <f>VLOOKUP(E48,SCC_xref!$A$6:$B$37,2,FALSE)</f>
        <v>Venting - blowdowns</v>
      </c>
      <c r="G48" s="186">
        <v>0</v>
      </c>
      <c r="H48" s="186">
        <v>6546.8387063213559</v>
      </c>
      <c r="I48" s="186">
        <v>0</v>
      </c>
      <c r="J48" s="186">
        <v>0</v>
      </c>
      <c r="K48" s="186">
        <v>0</v>
      </c>
    </row>
    <row r="49" spans="1:11" x14ac:dyDescent="0.2">
      <c r="A49" s="11" t="s">
        <v>2587</v>
      </c>
      <c r="B49" s="11" t="s">
        <v>17013</v>
      </c>
      <c r="C49" s="187" t="str">
        <f t="shared" si="0"/>
        <v>48</v>
      </c>
      <c r="D49" s="188" t="str">
        <f>VLOOKUP(B49,fips_xref!$A$2:$B$45,2,FALSE)</f>
        <v>48105</v>
      </c>
      <c r="E49" s="11" t="str">
        <f>SCC_xref!A$16</f>
        <v>2310001610</v>
      </c>
      <c r="F49" s="11" t="str">
        <f>VLOOKUP(E49,SCC_xref!$A$6:$B$37,2,FALSE)</f>
        <v>Venting - initial completions</v>
      </c>
      <c r="G49" s="46" t="s">
        <v>17127</v>
      </c>
      <c r="H49" s="46" t="s">
        <v>17127</v>
      </c>
      <c r="I49" s="46" t="s">
        <v>17127</v>
      </c>
      <c r="J49" s="46" t="s">
        <v>17127</v>
      </c>
      <c r="K49" s="46" t="s">
        <v>17127</v>
      </c>
    </row>
    <row r="50" spans="1:11" x14ac:dyDescent="0.2">
      <c r="A50" s="11" t="s">
        <v>2587</v>
      </c>
      <c r="B50" s="11" t="s">
        <v>1523</v>
      </c>
      <c r="C50" s="187" t="str">
        <f t="shared" si="0"/>
        <v>48</v>
      </c>
      <c r="D50" s="188" t="str">
        <f>VLOOKUP(B50,fips_xref!$A$2:$B$45,2,FALSE)</f>
        <v>48081</v>
      </c>
      <c r="E50" s="11" t="str">
        <f>SCC_xref!A$16</f>
        <v>2310001610</v>
      </c>
      <c r="F50" s="11" t="str">
        <f>VLOOKUP(E50,SCC_xref!$A$6:$B$37,2,FALSE)</f>
        <v>Venting - initial completions</v>
      </c>
      <c r="G50" s="46" t="s">
        <v>17127</v>
      </c>
      <c r="H50" s="46" t="s">
        <v>17127</v>
      </c>
      <c r="I50" s="46" t="s">
        <v>17127</v>
      </c>
      <c r="J50" s="46" t="s">
        <v>17127</v>
      </c>
      <c r="K50" s="46" t="s">
        <v>17127</v>
      </c>
    </row>
    <row r="51" spans="1:11" x14ac:dyDescent="0.2">
      <c r="A51" s="11" t="s">
        <v>2587</v>
      </c>
      <c r="B51" s="11" t="s">
        <v>17014</v>
      </c>
      <c r="C51" s="187" t="str">
        <f t="shared" si="0"/>
        <v>48</v>
      </c>
      <c r="D51" s="188" t="str">
        <f>VLOOKUP(B51,fips_xref!$A$2:$B$45,2,FALSE)</f>
        <v>48103</v>
      </c>
      <c r="E51" s="11" t="str">
        <f>SCC_xref!A$16</f>
        <v>2310001610</v>
      </c>
      <c r="F51" s="11" t="str">
        <f>VLOOKUP(E51,SCC_xref!$A$6:$B$37,2,FALSE)</f>
        <v>Venting - initial completions</v>
      </c>
      <c r="G51" s="46" t="s">
        <v>17127</v>
      </c>
      <c r="H51" s="46" t="s">
        <v>17127</v>
      </c>
      <c r="I51" s="46" t="s">
        <v>17127</v>
      </c>
      <c r="J51" s="46" t="s">
        <v>17127</v>
      </c>
      <c r="K51" s="46" t="s">
        <v>17127</v>
      </c>
    </row>
    <row r="52" spans="1:11" x14ac:dyDescent="0.2">
      <c r="A52" s="11" t="s">
        <v>2587</v>
      </c>
      <c r="B52" s="11" t="s">
        <v>17015</v>
      </c>
      <c r="C52" s="187" t="str">
        <f t="shared" si="0"/>
        <v>48</v>
      </c>
      <c r="D52" s="188" t="str">
        <f>VLOOKUP(B52,fips_xref!$A$2:$B$45,2,FALSE)</f>
        <v>48135</v>
      </c>
      <c r="E52" s="11" t="str">
        <f>SCC_xref!A$16</f>
        <v>2310001610</v>
      </c>
      <c r="F52" s="11" t="str">
        <f>VLOOKUP(E52,SCC_xref!$A$6:$B$37,2,FALSE)</f>
        <v>Venting - initial completions</v>
      </c>
      <c r="G52" s="46" t="s">
        <v>17127</v>
      </c>
      <c r="H52" s="46" t="s">
        <v>17127</v>
      </c>
      <c r="I52" s="46" t="s">
        <v>17127</v>
      </c>
      <c r="J52" s="46" t="s">
        <v>17127</v>
      </c>
      <c r="K52" s="46" t="s">
        <v>17127</v>
      </c>
    </row>
    <row r="53" spans="1:11" x14ac:dyDescent="0.2">
      <c r="A53" s="11" t="s">
        <v>2587</v>
      </c>
      <c r="B53" s="11" t="s">
        <v>17016</v>
      </c>
      <c r="C53" s="187" t="str">
        <f t="shared" si="0"/>
        <v>48</v>
      </c>
      <c r="D53" s="188" t="str">
        <f>VLOOKUP(B53,fips_xref!$A$2:$B$45,2,FALSE)</f>
        <v>48003</v>
      </c>
      <c r="E53" s="11" t="str">
        <f>SCC_xref!A$16</f>
        <v>2310001610</v>
      </c>
      <c r="F53" s="11" t="str">
        <f>VLOOKUP(E53,SCC_xref!$A$6:$B$37,2,FALSE)</f>
        <v>Venting - initial completions</v>
      </c>
      <c r="G53" s="46" t="s">
        <v>17127</v>
      </c>
      <c r="H53" s="46" t="s">
        <v>17127</v>
      </c>
      <c r="I53" s="46" t="s">
        <v>17127</v>
      </c>
      <c r="J53" s="46" t="s">
        <v>17127</v>
      </c>
      <c r="K53" s="46" t="s">
        <v>17127</v>
      </c>
    </row>
    <row r="54" spans="1:11" x14ac:dyDescent="0.2">
      <c r="A54" s="11" t="s">
        <v>2587</v>
      </c>
      <c r="B54" s="11" t="s">
        <v>17017</v>
      </c>
      <c r="C54" s="187" t="str">
        <f t="shared" si="0"/>
        <v>48</v>
      </c>
      <c r="D54" s="188" t="str">
        <f>VLOOKUP(B54,fips_xref!$A$2:$B$45,2,FALSE)</f>
        <v>48033</v>
      </c>
      <c r="E54" s="11" t="str">
        <f>SCC_xref!A$16</f>
        <v>2310001610</v>
      </c>
      <c r="F54" s="11" t="str">
        <f>VLOOKUP(E54,SCC_xref!$A$6:$B$37,2,FALSE)</f>
        <v>Venting - initial completions</v>
      </c>
      <c r="G54" s="46" t="s">
        <v>17127</v>
      </c>
      <c r="H54" s="46" t="s">
        <v>17127</v>
      </c>
      <c r="I54" s="46" t="s">
        <v>17127</v>
      </c>
      <c r="J54" s="46" t="s">
        <v>17127</v>
      </c>
      <c r="K54" s="46" t="s">
        <v>17127</v>
      </c>
    </row>
    <row r="55" spans="1:11" x14ac:dyDescent="0.2">
      <c r="A55" s="11" t="s">
        <v>2587</v>
      </c>
      <c r="B55" s="11" t="s">
        <v>17018</v>
      </c>
      <c r="C55" s="187" t="str">
        <f t="shared" si="0"/>
        <v>48</v>
      </c>
      <c r="D55" s="188" t="str">
        <f>VLOOKUP(B55,fips_xref!$A$2:$B$45,2,FALSE)</f>
        <v>48109</v>
      </c>
      <c r="E55" s="11" t="str">
        <f>SCC_xref!A$16</f>
        <v>2310001610</v>
      </c>
      <c r="F55" s="11" t="str">
        <f>VLOOKUP(E55,SCC_xref!$A$6:$B$37,2,FALSE)</f>
        <v>Venting - initial completions</v>
      </c>
      <c r="G55" s="46" t="s">
        <v>17127</v>
      </c>
      <c r="H55" s="46" t="s">
        <v>17127</v>
      </c>
      <c r="I55" s="46" t="s">
        <v>17127</v>
      </c>
      <c r="J55" s="46" t="s">
        <v>17127</v>
      </c>
      <c r="K55" s="46" t="s">
        <v>17127</v>
      </c>
    </row>
    <row r="56" spans="1:11" x14ac:dyDescent="0.2">
      <c r="A56" s="11" t="s">
        <v>2587</v>
      </c>
      <c r="B56" s="11" t="s">
        <v>17019</v>
      </c>
      <c r="C56" s="187" t="str">
        <f t="shared" si="0"/>
        <v>48</v>
      </c>
      <c r="D56" s="188" t="str">
        <f>VLOOKUP(B56,fips_xref!$A$2:$B$45,2,FALSE)</f>
        <v>48115</v>
      </c>
      <c r="E56" s="11" t="str">
        <f>SCC_xref!A$16</f>
        <v>2310001610</v>
      </c>
      <c r="F56" s="11" t="str">
        <f>VLOOKUP(E56,SCC_xref!$A$6:$B$37,2,FALSE)</f>
        <v>Venting - initial completions</v>
      </c>
      <c r="G56" s="46" t="s">
        <v>17127</v>
      </c>
      <c r="H56" s="46" t="s">
        <v>17127</v>
      </c>
      <c r="I56" s="46" t="s">
        <v>17127</v>
      </c>
      <c r="J56" s="46" t="s">
        <v>17127</v>
      </c>
      <c r="K56" s="46" t="s">
        <v>17127</v>
      </c>
    </row>
    <row r="57" spans="1:11" x14ac:dyDescent="0.2">
      <c r="A57" s="11" t="s">
        <v>2587</v>
      </c>
      <c r="B57" s="11" t="s">
        <v>17020</v>
      </c>
      <c r="C57" s="187" t="str">
        <f t="shared" si="0"/>
        <v>48</v>
      </c>
      <c r="D57" s="188" t="str">
        <f>VLOOKUP(B57,fips_xref!$A$2:$B$45,2,FALSE)</f>
        <v>48107</v>
      </c>
      <c r="E57" s="11" t="str">
        <f>SCC_xref!A$16</f>
        <v>2310001610</v>
      </c>
      <c r="F57" s="11" t="str">
        <f>VLOOKUP(E57,SCC_xref!$A$6:$B$37,2,FALSE)</f>
        <v>Venting - initial completions</v>
      </c>
      <c r="G57" s="46" t="s">
        <v>17127</v>
      </c>
      <c r="H57" s="46" t="s">
        <v>17127</v>
      </c>
      <c r="I57" s="46" t="s">
        <v>17127</v>
      </c>
      <c r="J57" s="46" t="s">
        <v>17127</v>
      </c>
      <c r="K57" s="46" t="s">
        <v>17127</v>
      </c>
    </row>
    <row r="58" spans="1:11" x14ac:dyDescent="0.2">
      <c r="A58" s="11" t="s">
        <v>2587</v>
      </c>
      <c r="B58" s="11" t="s">
        <v>17021</v>
      </c>
      <c r="C58" s="187" t="str">
        <f t="shared" si="0"/>
        <v>48</v>
      </c>
      <c r="D58" s="188" t="str">
        <f>VLOOKUP(B58,fips_xref!$A$2:$B$45,2,FALSE)</f>
        <v>48125</v>
      </c>
      <c r="E58" s="11" t="str">
        <f>SCC_xref!A$16</f>
        <v>2310001610</v>
      </c>
      <c r="F58" s="11" t="str">
        <f>VLOOKUP(E58,SCC_xref!$A$6:$B$37,2,FALSE)</f>
        <v>Venting - initial completions</v>
      </c>
      <c r="G58" s="46" t="s">
        <v>17127</v>
      </c>
      <c r="H58" s="46" t="s">
        <v>17127</v>
      </c>
      <c r="I58" s="46" t="s">
        <v>17127</v>
      </c>
      <c r="J58" s="46" t="s">
        <v>17127</v>
      </c>
      <c r="K58" s="46" t="s">
        <v>17127</v>
      </c>
    </row>
    <row r="59" spans="1:11" x14ac:dyDescent="0.2">
      <c r="A59" s="11" t="s">
        <v>2587</v>
      </c>
      <c r="B59" s="11" t="s">
        <v>17022</v>
      </c>
      <c r="C59" s="187" t="str">
        <f t="shared" si="0"/>
        <v>48</v>
      </c>
      <c r="D59" s="188" t="str">
        <f>VLOOKUP(B59,fips_xref!$A$2:$B$45,2,FALSE)</f>
        <v>48165</v>
      </c>
      <c r="E59" s="11" t="str">
        <f>SCC_xref!A$16</f>
        <v>2310001610</v>
      </c>
      <c r="F59" s="11" t="str">
        <f>VLOOKUP(E59,SCC_xref!$A$6:$B$37,2,FALSE)</f>
        <v>Venting - initial completions</v>
      </c>
      <c r="G59" s="46" t="s">
        <v>17127</v>
      </c>
      <c r="H59" s="46" t="s">
        <v>17127</v>
      </c>
      <c r="I59" s="46" t="s">
        <v>17127</v>
      </c>
      <c r="J59" s="46" t="s">
        <v>17127</v>
      </c>
      <c r="K59" s="46" t="s">
        <v>17127</v>
      </c>
    </row>
    <row r="60" spans="1:11" x14ac:dyDescent="0.2">
      <c r="A60" s="11" t="s">
        <v>2587</v>
      </c>
      <c r="B60" s="11" t="s">
        <v>17023</v>
      </c>
      <c r="C60" s="187" t="str">
        <f t="shared" si="0"/>
        <v>48</v>
      </c>
      <c r="D60" s="188" t="str">
        <f>VLOOKUP(B60,fips_xref!$A$2:$B$45,2,FALSE)</f>
        <v>48169</v>
      </c>
      <c r="E60" s="11" t="str">
        <f>SCC_xref!A$16</f>
        <v>2310001610</v>
      </c>
      <c r="F60" s="11" t="str">
        <f>VLOOKUP(E60,SCC_xref!$A$6:$B$37,2,FALSE)</f>
        <v>Venting - initial completions</v>
      </c>
      <c r="G60" s="46" t="s">
        <v>17127</v>
      </c>
      <c r="H60" s="46" t="s">
        <v>17127</v>
      </c>
      <c r="I60" s="46" t="s">
        <v>17127</v>
      </c>
      <c r="J60" s="46" t="s">
        <v>17127</v>
      </c>
      <c r="K60" s="46" t="s">
        <v>17127</v>
      </c>
    </row>
    <row r="61" spans="1:11" x14ac:dyDescent="0.2">
      <c r="A61" s="11" t="s">
        <v>2587</v>
      </c>
      <c r="B61" s="11" t="s">
        <v>17024</v>
      </c>
      <c r="C61" s="187" t="str">
        <f t="shared" si="0"/>
        <v>48</v>
      </c>
      <c r="D61" s="188" t="str">
        <f>VLOOKUP(B61,fips_xref!$A$2:$B$45,2,FALSE)</f>
        <v>48173</v>
      </c>
      <c r="E61" s="11" t="str">
        <f>SCC_xref!A$16</f>
        <v>2310001610</v>
      </c>
      <c r="F61" s="11" t="str">
        <f>VLOOKUP(E61,SCC_xref!$A$6:$B$37,2,FALSE)</f>
        <v>Venting - initial completions</v>
      </c>
      <c r="G61" s="46" t="s">
        <v>17127</v>
      </c>
      <c r="H61" s="46" t="s">
        <v>17127</v>
      </c>
      <c r="I61" s="46" t="s">
        <v>17127</v>
      </c>
      <c r="J61" s="46" t="s">
        <v>17127</v>
      </c>
      <c r="K61" s="46" t="s">
        <v>17127</v>
      </c>
    </row>
    <row r="62" spans="1:11" x14ac:dyDescent="0.2">
      <c r="A62" s="11" t="s">
        <v>2587</v>
      </c>
      <c r="B62" s="11" t="s">
        <v>17025</v>
      </c>
      <c r="C62" s="187" t="str">
        <f t="shared" si="0"/>
        <v>48</v>
      </c>
      <c r="D62" s="188" t="str">
        <f>VLOOKUP(B62,fips_xref!$A$2:$B$45,2,FALSE)</f>
        <v>48219</v>
      </c>
      <c r="E62" s="11" t="str">
        <f>SCC_xref!A$16</f>
        <v>2310001610</v>
      </c>
      <c r="F62" s="11" t="str">
        <f>VLOOKUP(E62,SCC_xref!$A$6:$B$37,2,FALSE)</f>
        <v>Venting - initial completions</v>
      </c>
      <c r="G62" s="46" t="s">
        <v>17127</v>
      </c>
      <c r="H62" s="46" t="s">
        <v>17127</v>
      </c>
      <c r="I62" s="46" t="s">
        <v>17127</v>
      </c>
      <c r="J62" s="46" t="s">
        <v>17127</v>
      </c>
      <c r="K62" s="46" t="s">
        <v>17127</v>
      </c>
    </row>
    <row r="63" spans="1:11" x14ac:dyDescent="0.2">
      <c r="A63" s="11" t="s">
        <v>2587</v>
      </c>
      <c r="B63" s="11" t="s">
        <v>17026</v>
      </c>
      <c r="C63" s="187" t="str">
        <f t="shared" si="0"/>
        <v>48</v>
      </c>
      <c r="D63" s="188" t="str">
        <f>VLOOKUP(B63,fips_xref!$A$2:$B$45,2,FALSE)</f>
        <v>48227</v>
      </c>
      <c r="E63" s="11" t="str">
        <f>SCC_xref!A$16</f>
        <v>2310001610</v>
      </c>
      <c r="F63" s="11" t="str">
        <f>VLOOKUP(E63,SCC_xref!$A$6:$B$37,2,FALSE)</f>
        <v>Venting - initial completions</v>
      </c>
      <c r="G63" s="46" t="s">
        <v>17127</v>
      </c>
      <c r="H63" s="46" t="s">
        <v>17127</v>
      </c>
      <c r="I63" s="46" t="s">
        <v>17127</v>
      </c>
      <c r="J63" s="46" t="s">
        <v>17127</v>
      </c>
      <c r="K63" s="46" t="s">
        <v>17127</v>
      </c>
    </row>
    <row r="64" spans="1:11" x14ac:dyDescent="0.2">
      <c r="A64" s="11" t="s">
        <v>2587</v>
      </c>
      <c r="B64" s="11" t="s">
        <v>17027</v>
      </c>
      <c r="C64" s="187" t="str">
        <f t="shared" si="0"/>
        <v>48</v>
      </c>
      <c r="D64" s="188" t="str">
        <f>VLOOKUP(B64,fips_xref!$A$2:$B$45,2,FALSE)</f>
        <v>48229</v>
      </c>
      <c r="E64" s="11" t="str">
        <f>SCC_xref!A$16</f>
        <v>2310001610</v>
      </c>
      <c r="F64" s="11" t="str">
        <f>VLOOKUP(E64,SCC_xref!$A$6:$B$37,2,FALSE)</f>
        <v>Venting - initial completions</v>
      </c>
      <c r="G64" s="46" t="s">
        <v>17127</v>
      </c>
      <c r="H64" s="46" t="s">
        <v>17127</v>
      </c>
      <c r="I64" s="46" t="s">
        <v>17127</v>
      </c>
      <c r="J64" s="46" t="s">
        <v>17127</v>
      </c>
      <c r="K64" s="46" t="s">
        <v>17127</v>
      </c>
    </row>
    <row r="65" spans="1:11" x14ac:dyDescent="0.2">
      <c r="A65" s="11" t="s">
        <v>2587</v>
      </c>
      <c r="B65" s="11" t="s">
        <v>17028</v>
      </c>
      <c r="C65" s="187" t="str">
        <f t="shared" si="0"/>
        <v>48</v>
      </c>
      <c r="D65" s="188" t="str">
        <f>VLOOKUP(B65,fips_xref!$A$2:$B$45,2,FALSE)</f>
        <v>48235</v>
      </c>
      <c r="E65" s="11" t="str">
        <f>SCC_xref!A$16</f>
        <v>2310001610</v>
      </c>
      <c r="F65" s="11" t="str">
        <f>VLOOKUP(E65,SCC_xref!$A$6:$B$37,2,FALSE)</f>
        <v>Venting - initial completions</v>
      </c>
      <c r="G65" s="46" t="s">
        <v>17127</v>
      </c>
      <c r="H65" s="46" t="s">
        <v>17127</v>
      </c>
      <c r="I65" s="46" t="s">
        <v>17127</v>
      </c>
      <c r="J65" s="46" t="s">
        <v>17127</v>
      </c>
      <c r="K65" s="46" t="s">
        <v>17127</v>
      </c>
    </row>
    <row r="66" spans="1:11" x14ac:dyDescent="0.2">
      <c r="A66" s="11" t="s">
        <v>2587</v>
      </c>
      <c r="B66" s="11" t="s">
        <v>17029</v>
      </c>
      <c r="C66" s="187" t="str">
        <f t="shared" si="0"/>
        <v>48</v>
      </c>
      <c r="D66" s="188" t="str">
        <f>VLOOKUP(B66,fips_xref!$A$2:$B$45,2,FALSE)</f>
        <v>48243</v>
      </c>
      <c r="E66" s="11" t="str">
        <f>SCC_xref!A$16</f>
        <v>2310001610</v>
      </c>
      <c r="F66" s="11" t="str">
        <f>VLOOKUP(E66,SCC_xref!$A$6:$B$37,2,FALSE)</f>
        <v>Venting - initial completions</v>
      </c>
      <c r="G66" s="46" t="s">
        <v>17127</v>
      </c>
      <c r="H66" s="46" t="s">
        <v>17127</v>
      </c>
      <c r="I66" s="46" t="s">
        <v>17127</v>
      </c>
      <c r="J66" s="46" t="s">
        <v>17127</v>
      </c>
      <c r="K66" s="46" t="s">
        <v>17127</v>
      </c>
    </row>
    <row r="67" spans="1:11" x14ac:dyDescent="0.2">
      <c r="A67" s="11" t="s">
        <v>2587</v>
      </c>
      <c r="B67" s="11" t="s">
        <v>17030</v>
      </c>
      <c r="C67" s="187" t="str">
        <f t="shared" si="0"/>
        <v>48</v>
      </c>
      <c r="D67" s="188" t="str">
        <f>VLOOKUP(B67,fips_xref!$A$2:$B$45,2,FALSE)</f>
        <v>48263</v>
      </c>
      <c r="E67" s="11" t="str">
        <f>SCC_xref!A$16</f>
        <v>2310001610</v>
      </c>
      <c r="F67" s="11" t="str">
        <f>VLOOKUP(E67,SCC_xref!$A$6:$B$37,2,FALSE)</f>
        <v>Venting - initial completions</v>
      </c>
      <c r="G67" s="46" t="s">
        <v>17127</v>
      </c>
      <c r="H67" s="46" t="s">
        <v>17127</v>
      </c>
      <c r="I67" s="46" t="s">
        <v>17127</v>
      </c>
      <c r="J67" s="46" t="s">
        <v>17127</v>
      </c>
      <c r="K67" s="46" t="s">
        <v>17127</v>
      </c>
    </row>
    <row r="68" spans="1:11" x14ac:dyDescent="0.2">
      <c r="A68" s="11" t="s">
        <v>2587</v>
      </c>
      <c r="B68" s="11" t="s">
        <v>17031</v>
      </c>
      <c r="C68" s="187" t="str">
        <f t="shared" si="0"/>
        <v>48</v>
      </c>
      <c r="D68" s="188" t="str">
        <f>VLOOKUP(B68,fips_xref!$A$2:$B$45,2,FALSE)</f>
        <v>48269</v>
      </c>
      <c r="E68" s="11" t="str">
        <f>SCC_xref!A$16</f>
        <v>2310001610</v>
      </c>
      <c r="F68" s="11" t="str">
        <f>VLOOKUP(E68,SCC_xref!$A$6:$B$37,2,FALSE)</f>
        <v>Venting - initial completions</v>
      </c>
      <c r="G68" s="46" t="s">
        <v>17127</v>
      </c>
      <c r="H68" s="46" t="s">
        <v>17127</v>
      </c>
      <c r="I68" s="46" t="s">
        <v>17127</v>
      </c>
      <c r="J68" s="46" t="s">
        <v>17127</v>
      </c>
      <c r="K68" s="46" t="s">
        <v>17127</v>
      </c>
    </row>
    <row r="69" spans="1:11" x14ac:dyDescent="0.2">
      <c r="A69" s="11" t="s">
        <v>2587</v>
      </c>
      <c r="B69" s="11" t="s">
        <v>17032</v>
      </c>
      <c r="C69" s="187" t="str">
        <f t="shared" ref="C69:C132" si="1">LEFT(D69,2)</f>
        <v>48</v>
      </c>
      <c r="D69" s="188" t="str">
        <f>VLOOKUP(B69,fips_xref!$A$2:$B$45,2,FALSE)</f>
        <v>48301</v>
      </c>
      <c r="E69" s="11" t="str">
        <f>SCC_xref!A$16</f>
        <v>2310001610</v>
      </c>
      <c r="F69" s="11" t="str">
        <f>VLOOKUP(E69,SCC_xref!$A$6:$B$37,2,FALSE)</f>
        <v>Venting - initial completions</v>
      </c>
      <c r="G69" s="46" t="s">
        <v>17127</v>
      </c>
      <c r="H69" s="46" t="s">
        <v>17127</v>
      </c>
      <c r="I69" s="46" t="s">
        <v>17127</v>
      </c>
      <c r="J69" s="46" t="s">
        <v>17127</v>
      </c>
      <c r="K69" s="46" t="s">
        <v>17127</v>
      </c>
    </row>
    <row r="70" spans="1:11" x14ac:dyDescent="0.2">
      <c r="A70" s="11" t="s">
        <v>2587</v>
      </c>
      <c r="B70" s="11" t="s">
        <v>17033</v>
      </c>
      <c r="C70" s="187" t="str">
        <f t="shared" si="1"/>
        <v>48</v>
      </c>
      <c r="D70" s="188" t="str">
        <f>VLOOKUP(B70,fips_xref!$A$2:$B$45,2,FALSE)</f>
        <v>48303</v>
      </c>
      <c r="E70" s="11" t="str">
        <f>SCC_xref!A$16</f>
        <v>2310001610</v>
      </c>
      <c r="F70" s="11" t="str">
        <f>VLOOKUP(E70,SCC_xref!$A$6:$B$37,2,FALSE)</f>
        <v>Venting - initial completions</v>
      </c>
      <c r="G70" s="46" t="s">
        <v>17127</v>
      </c>
      <c r="H70" s="46" t="s">
        <v>17127</v>
      </c>
      <c r="I70" s="46" t="s">
        <v>17127</v>
      </c>
      <c r="J70" s="46" t="s">
        <v>17127</v>
      </c>
      <c r="K70" s="46" t="s">
        <v>17127</v>
      </c>
    </row>
    <row r="71" spans="1:11" x14ac:dyDescent="0.2">
      <c r="A71" s="11" t="s">
        <v>2587</v>
      </c>
      <c r="B71" s="11" t="s">
        <v>17034</v>
      </c>
      <c r="C71" s="187" t="str">
        <f t="shared" si="1"/>
        <v>48</v>
      </c>
      <c r="D71" s="188" t="str">
        <f>VLOOKUP(B71,fips_xref!$A$2:$B$45,2,FALSE)</f>
        <v>48305</v>
      </c>
      <c r="E71" s="11" t="str">
        <f>SCC_xref!A$16</f>
        <v>2310001610</v>
      </c>
      <c r="F71" s="11" t="str">
        <f>VLOOKUP(E71,SCC_xref!$A$6:$B$37,2,FALSE)</f>
        <v>Venting - initial completions</v>
      </c>
      <c r="G71" s="46" t="s">
        <v>17127</v>
      </c>
      <c r="H71" s="46" t="s">
        <v>17127</v>
      </c>
      <c r="I71" s="46" t="s">
        <v>17127</v>
      </c>
      <c r="J71" s="46" t="s">
        <v>17127</v>
      </c>
      <c r="K71" s="46" t="s">
        <v>17127</v>
      </c>
    </row>
    <row r="72" spans="1:11" x14ac:dyDescent="0.2">
      <c r="A72" s="11" t="s">
        <v>2587</v>
      </c>
      <c r="B72" s="11" t="s">
        <v>17035</v>
      </c>
      <c r="C72" s="187" t="str">
        <f t="shared" si="1"/>
        <v>48</v>
      </c>
      <c r="D72" s="188" t="str">
        <f>VLOOKUP(B72,fips_xref!$A$2:$B$45,2,FALSE)</f>
        <v>48317</v>
      </c>
      <c r="E72" s="11" t="str">
        <f>SCC_xref!A$16</f>
        <v>2310001610</v>
      </c>
      <c r="F72" s="11" t="str">
        <f>VLOOKUP(E72,SCC_xref!$A$6:$B$37,2,FALSE)</f>
        <v>Venting - initial completions</v>
      </c>
      <c r="G72" s="46" t="s">
        <v>17127</v>
      </c>
      <c r="H72" s="46" t="s">
        <v>17127</v>
      </c>
      <c r="I72" s="46" t="s">
        <v>17127</v>
      </c>
      <c r="J72" s="46" t="s">
        <v>17127</v>
      </c>
      <c r="K72" s="46" t="s">
        <v>17127</v>
      </c>
    </row>
    <row r="73" spans="1:11" x14ac:dyDescent="0.2">
      <c r="A73" s="11" t="s">
        <v>2587</v>
      </c>
      <c r="B73" s="11" t="s">
        <v>17036</v>
      </c>
      <c r="C73" s="187" t="str">
        <f t="shared" si="1"/>
        <v>48</v>
      </c>
      <c r="D73" s="188" t="str">
        <f>VLOOKUP(B73,fips_xref!$A$2:$B$45,2,FALSE)</f>
        <v>48329</v>
      </c>
      <c r="E73" s="11" t="str">
        <f>SCC_xref!A$16</f>
        <v>2310001610</v>
      </c>
      <c r="F73" s="11" t="str">
        <f>VLOOKUP(E73,SCC_xref!$A$6:$B$37,2,FALSE)</f>
        <v>Venting - initial completions</v>
      </c>
      <c r="G73" s="46" t="s">
        <v>17127</v>
      </c>
      <c r="H73" s="46" t="s">
        <v>17127</v>
      </c>
      <c r="I73" s="46" t="s">
        <v>17127</v>
      </c>
      <c r="J73" s="46" t="s">
        <v>17127</v>
      </c>
      <c r="K73" s="46" t="s">
        <v>17127</v>
      </c>
    </row>
    <row r="74" spans="1:11" x14ac:dyDescent="0.2">
      <c r="A74" s="11" t="s">
        <v>2587</v>
      </c>
      <c r="B74" s="11" t="s">
        <v>17037</v>
      </c>
      <c r="C74" s="187" t="str">
        <f t="shared" si="1"/>
        <v>48</v>
      </c>
      <c r="D74" s="188" t="str">
        <f>VLOOKUP(B74,fips_xref!$A$2:$B$45,2,FALSE)</f>
        <v>48335</v>
      </c>
      <c r="E74" s="11" t="str">
        <f>SCC_xref!A$16</f>
        <v>2310001610</v>
      </c>
      <c r="F74" s="11" t="str">
        <f>VLOOKUP(E74,SCC_xref!$A$6:$B$37,2,FALSE)</f>
        <v>Venting - initial completions</v>
      </c>
      <c r="G74" s="46" t="s">
        <v>17127</v>
      </c>
      <c r="H74" s="46" t="s">
        <v>17127</v>
      </c>
      <c r="I74" s="46" t="s">
        <v>17127</v>
      </c>
      <c r="J74" s="46" t="s">
        <v>17127</v>
      </c>
      <c r="K74" s="46" t="s">
        <v>17127</v>
      </c>
    </row>
    <row r="75" spans="1:11" x14ac:dyDescent="0.2">
      <c r="A75" s="11" t="s">
        <v>2587</v>
      </c>
      <c r="B75" s="11" t="s">
        <v>17038</v>
      </c>
      <c r="C75" s="187" t="str">
        <f t="shared" si="1"/>
        <v>48</v>
      </c>
      <c r="D75" s="188" t="str">
        <f>VLOOKUP(B75,fips_xref!$A$2:$B$45,2,FALSE)</f>
        <v>48371</v>
      </c>
      <c r="E75" s="11" t="str">
        <f>SCC_xref!A$16</f>
        <v>2310001610</v>
      </c>
      <c r="F75" s="11" t="str">
        <f>VLOOKUP(E75,SCC_xref!$A$6:$B$37,2,FALSE)</f>
        <v>Venting - initial completions</v>
      </c>
      <c r="G75" s="46" t="s">
        <v>17127</v>
      </c>
      <c r="H75" s="46" t="s">
        <v>17127</v>
      </c>
      <c r="I75" s="46" t="s">
        <v>17127</v>
      </c>
      <c r="J75" s="46" t="s">
        <v>17127</v>
      </c>
      <c r="K75" s="46" t="s">
        <v>17127</v>
      </c>
    </row>
    <row r="76" spans="1:11" x14ac:dyDescent="0.2">
      <c r="A76" s="11" t="s">
        <v>2587</v>
      </c>
      <c r="B76" s="11" t="s">
        <v>17039</v>
      </c>
      <c r="C76" s="187" t="str">
        <f t="shared" si="1"/>
        <v>48</v>
      </c>
      <c r="D76" s="188" t="str">
        <f>VLOOKUP(B76,fips_xref!$A$2:$B$45,2,FALSE)</f>
        <v>48383</v>
      </c>
      <c r="E76" s="11" t="str">
        <f>SCC_xref!A$16</f>
        <v>2310001610</v>
      </c>
      <c r="F76" s="11" t="str">
        <f>VLOOKUP(E76,SCC_xref!$A$6:$B$37,2,FALSE)</f>
        <v>Venting - initial completions</v>
      </c>
      <c r="G76" s="46" t="s">
        <v>17127</v>
      </c>
      <c r="H76" s="46" t="s">
        <v>17127</v>
      </c>
      <c r="I76" s="46" t="s">
        <v>17127</v>
      </c>
      <c r="J76" s="46" t="s">
        <v>17127</v>
      </c>
      <c r="K76" s="46" t="s">
        <v>17127</v>
      </c>
    </row>
    <row r="77" spans="1:11" x14ac:dyDescent="0.2">
      <c r="A77" s="11" t="s">
        <v>2587</v>
      </c>
      <c r="B77" s="11" t="s">
        <v>17040</v>
      </c>
      <c r="C77" s="187" t="str">
        <f t="shared" si="1"/>
        <v>48</v>
      </c>
      <c r="D77" s="188" t="str">
        <f>VLOOKUP(B77,fips_xref!$A$2:$B$45,2,FALSE)</f>
        <v>48389</v>
      </c>
      <c r="E77" s="11" t="str">
        <f>SCC_xref!A$16</f>
        <v>2310001610</v>
      </c>
      <c r="F77" s="11" t="str">
        <f>VLOOKUP(E77,SCC_xref!$A$6:$B$37,2,FALSE)</f>
        <v>Venting - initial completions</v>
      </c>
      <c r="G77" s="46" t="s">
        <v>17127</v>
      </c>
      <c r="H77" s="46" t="s">
        <v>17127</v>
      </c>
      <c r="I77" s="46" t="s">
        <v>17127</v>
      </c>
      <c r="J77" s="46" t="s">
        <v>17127</v>
      </c>
      <c r="K77" s="46" t="s">
        <v>17127</v>
      </c>
    </row>
    <row r="78" spans="1:11" x14ac:dyDescent="0.2">
      <c r="A78" s="11" t="s">
        <v>2587</v>
      </c>
      <c r="B78" s="11" t="s">
        <v>17041</v>
      </c>
      <c r="C78" s="187" t="str">
        <f t="shared" si="1"/>
        <v>48</v>
      </c>
      <c r="D78" s="188" t="str">
        <f>VLOOKUP(B78,fips_xref!$A$2:$B$45,2,FALSE)</f>
        <v>48079</v>
      </c>
      <c r="E78" s="11" t="str">
        <f>SCC_xref!A$16</f>
        <v>2310001610</v>
      </c>
      <c r="F78" s="11" t="str">
        <f>VLOOKUP(E78,SCC_xref!$A$6:$B$37,2,FALSE)</f>
        <v>Venting - initial completions</v>
      </c>
      <c r="G78" s="46" t="s">
        <v>17127</v>
      </c>
      <c r="H78" s="46" t="s">
        <v>17127</v>
      </c>
      <c r="I78" s="46" t="s">
        <v>17127</v>
      </c>
      <c r="J78" s="46" t="s">
        <v>17127</v>
      </c>
      <c r="K78" s="46" t="s">
        <v>17127</v>
      </c>
    </row>
    <row r="79" spans="1:11" x14ac:dyDescent="0.2">
      <c r="A79" s="11" t="s">
        <v>2587</v>
      </c>
      <c r="B79" s="11" t="s">
        <v>17042</v>
      </c>
      <c r="C79" s="187" t="str">
        <f t="shared" si="1"/>
        <v>48</v>
      </c>
      <c r="D79" s="188" t="str">
        <f>VLOOKUP(B79,fips_xref!$A$2:$B$45,2,FALSE)</f>
        <v>48413</v>
      </c>
      <c r="E79" s="11" t="str">
        <f>SCC_xref!A$16</f>
        <v>2310001610</v>
      </c>
      <c r="F79" s="11" t="str">
        <f>VLOOKUP(E79,SCC_xref!$A$6:$B$37,2,FALSE)</f>
        <v>Venting - initial completions</v>
      </c>
      <c r="G79" s="46" t="s">
        <v>17127</v>
      </c>
      <c r="H79" s="46" t="s">
        <v>17127</v>
      </c>
      <c r="I79" s="46" t="s">
        <v>17127</v>
      </c>
      <c r="J79" s="46" t="s">
        <v>17127</v>
      </c>
      <c r="K79" s="46" t="s">
        <v>17127</v>
      </c>
    </row>
    <row r="80" spans="1:11" x14ac:dyDescent="0.2">
      <c r="A80" s="11" t="s">
        <v>2587</v>
      </c>
      <c r="B80" s="11" t="s">
        <v>17043</v>
      </c>
      <c r="C80" s="187" t="str">
        <f t="shared" si="1"/>
        <v>48</v>
      </c>
      <c r="D80" s="188" t="str">
        <f>VLOOKUP(B80,fips_xref!$A$2:$B$45,2,FALSE)</f>
        <v>48415</v>
      </c>
      <c r="E80" s="11" t="str">
        <f>SCC_xref!A$16</f>
        <v>2310001610</v>
      </c>
      <c r="F80" s="11" t="str">
        <f>VLOOKUP(E80,SCC_xref!$A$6:$B$37,2,FALSE)</f>
        <v>Venting - initial completions</v>
      </c>
      <c r="G80" s="46" t="s">
        <v>17127</v>
      </c>
      <c r="H80" s="46" t="s">
        <v>17127</v>
      </c>
      <c r="I80" s="46" t="s">
        <v>17127</v>
      </c>
      <c r="J80" s="46" t="s">
        <v>17127</v>
      </c>
      <c r="K80" s="46" t="s">
        <v>17127</v>
      </c>
    </row>
    <row r="81" spans="1:11" x14ac:dyDescent="0.2">
      <c r="A81" s="11" t="s">
        <v>2587</v>
      </c>
      <c r="B81" s="11" t="s">
        <v>17044</v>
      </c>
      <c r="C81" s="187" t="str">
        <f t="shared" si="1"/>
        <v>48</v>
      </c>
      <c r="D81" s="188" t="str">
        <f>VLOOKUP(B81,fips_xref!$A$2:$B$45,2,FALSE)</f>
        <v>48431</v>
      </c>
      <c r="E81" s="11" t="str">
        <f>SCC_xref!A$16</f>
        <v>2310001610</v>
      </c>
      <c r="F81" s="11" t="str">
        <f>VLOOKUP(E81,SCC_xref!$A$6:$B$37,2,FALSE)</f>
        <v>Venting - initial completions</v>
      </c>
      <c r="G81" s="46" t="s">
        <v>17127</v>
      </c>
      <c r="H81" s="46" t="s">
        <v>17127</v>
      </c>
      <c r="I81" s="46" t="s">
        <v>17127</v>
      </c>
      <c r="J81" s="46" t="s">
        <v>17127</v>
      </c>
      <c r="K81" s="46" t="s">
        <v>17127</v>
      </c>
    </row>
    <row r="82" spans="1:11" x14ac:dyDescent="0.2">
      <c r="A82" s="11" t="s">
        <v>2587</v>
      </c>
      <c r="B82" s="11" t="s">
        <v>17045</v>
      </c>
      <c r="C82" s="187" t="str">
        <f t="shared" si="1"/>
        <v>48</v>
      </c>
      <c r="D82" s="188" t="str">
        <f>VLOOKUP(B82,fips_xref!$A$2:$B$45,2,FALSE)</f>
        <v>48435</v>
      </c>
      <c r="E82" s="11" t="str">
        <f>SCC_xref!A$16</f>
        <v>2310001610</v>
      </c>
      <c r="F82" s="11" t="str">
        <f>VLOOKUP(E82,SCC_xref!$A$6:$B$37,2,FALSE)</f>
        <v>Venting - initial completions</v>
      </c>
      <c r="G82" s="46" t="s">
        <v>17127</v>
      </c>
      <c r="H82" s="46" t="s">
        <v>17127</v>
      </c>
      <c r="I82" s="46" t="s">
        <v>17127</v>
      </c>
      <c r="J82" s="46" t="s">
        <v>17127</v>
      </c>
      <c r="K82" s="46" t="s">
        <v>17127</v>
      </c>
    </row>
    <row r="83" spans="1:11" x14ac:dyDescent="0.2">
      <c r="A83" s="11" t="s">
        <v>2587</v>
      </c>
      <c r="B83" s="11" t="s">
        <v>17046</v>
      </c>
      <c r="C83" s="187" t="str">
        <f t="shared" si="1"/>
        <v>48</v>
      </c>
      <c r="D83" s="188" t="str">
        <f>VLOOKUP(B83,fips_xref!$A$2:$B$45,2,FALSE)</f>
        <v>48445</v>
      </c>
      <c r="E83" s="11" t="str">
        <f>SCC_xref!A$16</f>
        <v>2310001610</v>
      </c>
      <c r="F83" s="11" t="str">
        <f>VLOOKUP(E83,SCC_xref!$A$6:$B$37,2,FALSE)</f>
        <v>Venting - initial completions</v>
      </c>
      <c r="G83" s="46" t="s">
        <v>17127</v>
      </c>
      <c r="H83" s="46" t="s">
        <v>17127</v>
      </c>
      <c r="I83" s="46" t="s">
        <v>17127</v>
      </c>
      <c r="J83" s="46" t="s">
        <v>17127</v>
      </c>
      <c r="K83" s="46" t="s">
        <v>17127</v>
      </c>
    </row>
    <row r="84" spans="1:11" x14ac:dyDescent="0.2">
      <c r="A84" s="11" t="s">
        <v>2587</v>
      </c>
      <c r="B84" s="11" t="s">
        <v>17047</v>
      </c>
      <c r="C84" s="187" t="str">
        <f t="shared" si="1"/>
        <v>48</v>
      </c>
      <c r="D84" s="188" t="str">
        <f>VLOOKUP(B84,fips_xref!$A$2:$B$45,2,FALSE)</f>
        <v>48451</v>
      </c>
      <c r="E84" s="11" t="str">
        <f>SCC_xref!A$16</f>
        <v>2310001610</v>
      </c>
      <c r="F84" s="11" t="str">
        <f>VLOOKUP(E84,SCC_xref!$A$6:$B$37,2,FALSE)</f>
        <v>Venting - initial completions</v>
      </c>
      <c r="G84" s="46" t="s">
        <v>17127</v>
      </c>
      <c r="H84" s="46" t="s">
        <v>17127</v>
      </c>
      <c r="I84" s="46" t="s">
        <v>17127</v>
      </c>
      <c r="J84" s="46" t="s">
        <v>17127</v>
      </c>
      <c r="K84" s="46" t="s">
        <v>17127</v>
      </c>
    </row>
    <row r="85" spans="1:11" x14ac:dyDescent="0.2">
      <c r="A85" s="11" t="s">
        <v>2587</v>
      </c>
      <c r="B85" s="11" t="s">
        <v>17048</v>
      </c>
      <c r="C85" s="187" t="str">
        <f t="shared" si="1"/>
        <v>48</v>
      </c>
      <c r="D85" s="188" t="str">
        <f>VLOOKUP(B85,fips_xref!$A$2:$B$45,2,FALSE)</f>
        <v>48461</v>
      </c>
      <c r="E85" s="11" t="str">
        <f>SCC_xref!A$16</f>
        <v>2310001610</v>
      </c>
      <c r="F85" s="11" t="str">
        <f>VLOOKUP(E85,SCC_xref!$A$6:$B$37,2,FALSE)</f>
        <v>Venting - initial completions</v>
      </c>
      <c r="G85" s="46" t="s">
        <v>17127</v>
      </c>
      <c r="H85" s="46" t="s">
        <v>17127</v>
      </c>
      <c r="I85" s="46" t="s">
        <v>17127</v>
      </c>
      <c r="J85" s="46" t="s">
        <v>17127</v>
      </c>
      <c r="K85" s="46" t="s">
        <v>17127</v>
      </c>
    </row>
    <row r="86" spans="1:11" x14ac:dyDescent="0.2">
      <c r="A86" s="11" t="s">
        <v>2587</v>
      </c>
      <c r="B86" s="11" t="s">
        <v>17049</v>
      </c>
      <c r="C86" s="187" t="str">
        <f t="shared" si="1"/>
        <v>48</v>
      </c>
      <c r="D86" s="188" t="str">
        <f>VLOOKUP(B86,fips_xref!$A$2:$B$45,2,FALSE)</f>
        <v>48475</v>
      </c>
      <c r="E86" s="11" t="str">
        <f>SCC_xref!A$16</f>
        <v>2310001610</v>
      </c>
      <c r="F86" s="11" t="str">
        <f>VLOOKUP(E86,SCC_xref!$A$6:$B$37,2,FALSE)</f>
        <v>Venting - initial completions</v>
      </c>
      <c r="G86" s="46" t="s">
        <v>17127</v>
      </c>
      <c r="H86" s="46" t="s">
        <v>17127</v>
      </c>
      <c r="I86" s="46" t="s">
        <v>17127</v>
      </c>
      <c r="J86" s="46" t="s">
        <v>17127</v>
      </c>
      <c r="K86" s="46" t="s">
        <v>17127</v>
      </c>
    </row>
    <row r="87" spans="1:11" x14ac:dyDescent="0.2">
      <c r="A87" s="11" t="s">
        <v>2587</v>
      </c>
      <c r="B87" s="11" t="s">
        <v>17050</v>
      </c>
      <c r="C87" s="187" t="str">
        <f t="shared" si="1"/>
        <v>48</v>
      </c>
      <c r="D87" s="188" t="str">
        <f>VLOOKUP(B87,fips_xref!$A$2:$B$45,2,FALSE)</f>
        <v>48495</v>
      </c>
      <c r="E87" s="11" t="str">
        <f>SCC_xref!A$16</f>
        <v>2310001610</v>
      </c>
      <c r="F87" s="11" t="str">
        <f>VLOOKUP(E87,SCC_xref!$A$6:$B$37,2,FALSE)</f>
        <v>Venting - initial completions</v>
      </c>
      <c r="G87" s="46" t="s">
        <v>17127</v>
      </c>
      <c r="H87" s="46" t="s">
        <v>17127</v>
      </c>
      <c r="I87" s="46" t="s">
        <v>17127</v>
      </c>
      <c r="J87" s="46" t="s">
        <v>17127</v>
      </c>
      <c r="K87" s="46" t="s">
        <v>17127</v>
      </c>
    </row>
    <row r="88" spans="1:11" x14ac:dyDescent="0.2">
      <c r="A88" s="11" t="s">
        <v>2587</v>
      </c>
      <c r="B88" s="11" t="s">
        <v>17051</v>
      </c>
      <c r="C88" s="187" t="str">
        <f t="shared" si="1"/>
        <v>48</v>
      </c>
      <c r="D88" s="188" t="str">
        <f>VLOOKUP(B88,fips_xref!$A$2:$B$45,2,FALSE)</f>
        <v>48501</v>
      </c>
      <c r="E88" s="11" t="str">
        <f>SCC_xref!A$16</f>
        <v>2310001610</v>
      </c>
      <c r="F88" s="11" t="str">
        <f>VLOOKUP(E88,SCC_xref!$A$6:$B$37,2,FALSE)</f>
        <v>Venting - initial completions</v>
      </c>
      <c r="G88" s="46" t="s">
        <v>17127</v>
      </c>
      <c r="H88" s="46" t="s">
        <v>17127</v>
      </c>
      <c r="I88" s="46" t="s">
        <v>17127</v>
      </c>
      <c r="J88" s="46" t="s">
        <v>17127</v>
      </c>
      <c r="K88" s="46" t="s">
        <v>17127</v>
      </c>
    </row>
    <row r="89" spans="1:11" x14ac:dyDescent="0.2">
      <c r="A89" s="11" t="s">
        <v>2587</v>
      </c>
      <c r="B89" s="11" t="s">
        <v>17052</v>
      </c>
      <c r="C89" s="187" t="str">
        <f t="shared" si="1"/>
        <v>35</v>
      </c>
      <c r="D89" s="188" t="str">
        <f>VLOOKUP(B89,fips_xref!$A$2:$B$45,2,FALSE)</f>
        <v>35005</v>
      </c>
      <c r="E89" s="11" t="str">
        <f>SCC_xref!A$16</f>
        <v>2310001610</v>
      </c>
      <c r="F89" s="11" t="str">
        <f>VLOOKUP(E89,SCC_xref!$A$6:$B$37,2,FALSE)</f>
        <v>Venting - initial completions</v>
      </c>
      <c r="G89" s="46" t="s">
        <v>17127</v>
      </c>
      <c r="H89" s="46" t="s">
        <v>17127</v>
      </c>
      <c r="I89" s="46" t="s">
        <v>17127</v>
      </c>
      <c r="J89" s="46" t="s">
        <v>17127</v>
      </c>
      <c r="K89" s="46" t="s">
        <v>17127</v>
      </c>
    </row>
    <row r="90" spans="1:11" x14ac:dyDescent="0.2">
      <c r="A90" s="11" t="s">
        <v>2587</v>
      </c>
      <c r="B90" s="11" t="s">
        <v>17053</v>
      </c>
      <c r="C90" s="187" t="str">
        <f t="shared" si="1"/>
        <v>35</v>
      </c>
      <c r="D90" s="188" t="str">
        <f>VLOOKUP(B90,fips_xref!$A$2:$B$45,2,FALSE)</f>
        <v>35025</v>
      </c>
      <c r="E90" s="11" t="str">
        <f>SCC_xref!A$16</f>
        <v>2310001610</v>
      </c>
      <c r="F90" s="11" t="str">
        <f>VLOOKUP(E90,SCC_xref!$A$6:$B$37,2,FALSE)</f>
        <v>Venting - initial completions</v>
      </c>
      <c r="G90" s="46" t="s">
        <v>17127</v>
      </c>
      <c r="H90" s="46" t="s">
        <v>17127</v>
      </c>
      <c r="I90" s="46" t="s">
        <v>17127</v>
      </c>
      <c r="J90" s="46" t="s">
        <v>17127</v>
      </c>
      <c r="K90" s="46" t="s">
        <v>17127</v>
      </c>
    </row>
    <row r="91" spans="1:11" x14ac:dyDescent="0.2">
      <c r="A91" s="11" t="s">
        <v>2587</v>
      </c>
      <c r="B91" s="11" t="s">
        <v>17054</v>
      </c>
      <c r="C91" s="187" t="str">
        <f t="shared" si="1"/>
        <v>35</v>
      </c>
      <c r="D91" s="188" t="str">
        <f>VLOOKUP(B91,fips_xref!$A$2:$B$45,2,FALSE)</f>
        <v>35041</v>
      </c>
      <c r="E91" s="11" t="str">
        <f>SCC_xref!A$16</f>
        <v>2310001610</v>
      </c>
      <c r="F91" s="11" t="str">
        <f>VLOOKUP(E91,SCC_xref!$A$6:$B$37,2,FALSE)</f>
        <v>Venting - initial completions</v>
      </c>
      <c r="G91" s="46" t="s">
        <v>17127</v>
      </c>
      <c r="H91" s="46" t="s">
        <v>17127</v>
      </c>
      <c r="I91" s="46" t="s">
        <v>17127</v>
      </c>
      <c r="J91" s="46" t="s">
        <v>17127</v>
      </c>
      <c r="K91" s="46" t="s">
        <v>17127</v>
      </c>
    </row>
    <row r="92" spans="1:11" x14ac:dyDescent="0.2">
      <c r="A92" s="11" t="s">
        <v>2587</v>
      </c>
      <c r="B92" s="11" t="s">
        <v>17055</v>
      </c>
      <c r="C92" s="187" t="str">
        <f t="shared" si="1"/>
        <v>35</v>
      </c>
      <c r="D92" s="188" t="str">
        <f>VLOOKUP(B92,fips_xref!$A$2:$B$45,2,FALSE)</f>
        <v>35015</v>
      </c>
      <c r="E92" s="11" t="str">
        <f>SCC_xref!A$16</f>
        <v>2310001610</v>
      </c>
      <c r="F92" s="11" t="str">
        <f>VLOOKUP(E92,SCC_xref!$A$6:$B$37,2,FALSE)</f>
        <v>Venting - initial completions</v>
      </c>
      <c r="G92" s="46" t="s">
        <v>17127</v>
      </c>
      <c r="H92" s="46" t="s">
        <v>17127</v>
      </c>
      <c r="I92" s="46" t="s">
        <v>17127</v>
      </c>
      <c r="J92" s="46" t="s">
        <v>17127</v>
      </c>
      <c r="K92" s="46" t="s">
        <v>17127</v>
      </c>
    </row>
    <row r="93" spans="1:11" x14ac:dyDescent="0.2">
      <c r="A93" s="44" t="s">
        <v>3162</v>
      </c>
      <c r="B93" s="11" t="s">
        <v>17013</v>
      </c>
      <c r="C93" s="187" t="str">
        <f t="shared" si="1"/>
        <v>48</v>
      </c>
      <c r="D93" s="188" t="str">
        <f>VLOOKUP(B93,fips_xref!$A$2:$B$45,2,FALSE)</f>
        <v>48105</v>
      </c>
      <c r="E93" s="11" t="str">
        <f>SCC_xref!A$37</f>
        <v>2310003500</v>
      </c>
      <c r="F93" s="11" t="str">
        <f>VLOOKUP(E93,SCC_xref!$A$6:$B$37,2,FALSE)</f>
        <v>Other Flaring</v>
      </c>
      <c r="G93" s="190">
        <v>5.9848422536866224</v>
      </c>
      <c r="H93" s="186">
        <v>0</v>
      </c>
      <c r="I93" s="190">
        <v>32.226073673697201</v>
      </c>
      <c r="J93" s="190">
        <v>290.95540802538045</v>
      </c>
      <c r="K93" s="11">
        <v>0</v>
      </c>
    </row>
    <row r="94" spans="1:11" x14ac:dyDescent="0.2">
      <c r="A94" s="44" t="s">
        <v>3162</v>
      </c>
      <c r="B94" s="11" t="s">
        <v>1523</v>
      </c>
      <c r="C94" s="187" t="str">
        <f t="shared" si="1"/>
        <v>48</v>
      </c>
      <c r="D94" s="188" t="str">
        <f>VLOOKUP(B94,fips_xref!$A$2:$B$45,2,FALSE)</f>
        <v>48081</v>
      </c>
      <c r="E94" s="11" t="str">
        <f>SCC_xref!A$37</f>
        <v>2310003500</v>
      </c>
      <c r="F94" s="11" t="str">
        <f>VLOOKUP(E94,SCC_xref!$A$6:$B$37,2,FALSE)</f>
        <v>Other Flaring</v>
      </c>
      <c r="G94" s="190">
        <v>0.28793842899947125</v>
      </c>
      <c r="H94" s="186">
        <v>0</v>
      </c>
      <c r="I94" s="190">
        <v>1.5504376946125376</v>
      </c>
      <c r="J94" s="190">
        <v>13.998237471358911</v>
      </c>
      <c r="K94" s="11">
        <v>0</v>
      </c>
    </row>
    <row r="95" spans="1:11" x14ac:dyDescent="0.2">
      <c r="A95" s="44" t="s">
        <v>3162</v>
      </c>
      <c r="B95" s="11" t="s">
        <v>17014</v>
      </c>
      <c r="C95" s="187" t="str">
        <f t="shared" si="1"/>
        <v>48</v>
      </c>
      <c r="D95" s="188" t="str">
        <f>VLOOKUP(B95,fips_xref!$A$2:$B$45,2,FALSE)</f>
        <v>48103</v>
      </c>
      <c r="E95" s="11" t="str">
        <f>SCC_xref!A$37</f>
        <v>2310003500</v>
      </c>
      <c r="F95" s="11" t="str">
        <f>VLOOKUP(E95,SCC_xref!$A$6:$B$37,2,FALSE)</f>
        <v>Other Flaring</v>
      </c>
      <c r="G95" s="190">
        <v>3.5858645202984545</v>
      </c>
      <c r="H95" s="186">
        <v>0</v>
      </c>
      <c r="I95" s="190">
        <v>19.308501263145526</v>
      </c>
      <c r="J95" s="190">
        <v>174.32818283297104</v>
      </c>
      <c r="K95" s="11">
        <v>0</v>
      </c>
    </row>
    <row r="96" spans="1:11" x14ac:dyDescent="0.2">
      <c r="A96" s="44" t="s">
        <v>3162</v>
      </c>
      <c r="B96" s="11" t="s">
        <v>17015</v>
      </c>
      <c r="C96" s="187" t="str">
        <f t="shared" si="1"/>
        <v>48</v>
      </c>
      <c r="D96" s="188" t="str">
        <f>VLOOKUP(B96,fips_xref!$A$2:$B$45,2,FALSE)</f>
        <v>48135</v>
      </c>
      <c r="E96" s="11" t="str">
        <f>SCC_xref!A$37</f>
        <v>2310003500</v>
      </c>
      <c r="F96" s="11" t="str">
        <f>VLOOKUP(E96,SCC_xref!$A$6:$B$37,2,FALSE)</f>
        <v>Other Flaring</v>
      </c>
      <c r="G96" s="190">
        <v>5.2485752893484516</v>
      </c>
      <c r="H96" s="186">
        <v>0</v>
      </c>
      <c r="I96" s="190">
        <v>28.261559250337818</v>
      </c>
      <c r="J96" s="190">
        <v>255.16150637447859</v>
      </c>
      <c r="K96" s="11">
        <v>0</v>
      </c>
    </row>
    <row r="97" spans="1:11" x14ac:dyDescent="0.2">
      <c r="A97" s="44" t="s">
        <v>3162</v>
      </c>
      <c r="B97" s="11" t="s">
        <v>17016</v>
      </c>
      <c r="C97" s="187" t="str">
        <f t="shared" si="1"/>
        <v>48</v>
      </c>
      <c r="D97" s="188" t="str">
        <f>VLOOKUP(B97,fips_xref!$A$2:$B$45,2,FALSE)</f>
        <v>48003</v>
      </c>
      <c r="E97" s="11" t="str">
        <f>SCC_xref!A$37</f>
        <v>2310003500</v>
      </c>
      <c r="F97" s="11" t="str">
        <f>VLOOKUP(E97,SCC_xref!$A$6:$B$37,2,FALSE)</f>
        <v>Other Flaring</v>
      </c>
      <c r="G97" s="190">
        <v>5.3364079666294577</v>
      </c>
      <c r="H97" s="186">
        <v>0</v>
      </c>
      <c r="I97" s="190">
        <v>28.734504435697083</v>
      </c>
      <c r="J97" s="190">
        <v>259.43152576229369</v>
      </c>
      <c r="K97" s="11">
        <v>0</v>
      </c>
    </row>
    <row r="98" spans="1:11" x14ac:dyDescent="0.2">
      <c r="A98" s="44" t="s">
        <v>3162</v>
      </c>
      <c r="B98" s="11" t="s">
        <v>17017</v>
      </c>
      <c r="C98" s="187" t="str">
        <f t="shared" si="1"/>
        <v>48</v>
      </c>
      <c r="D98" s="188" t="str">
        <f>VLOOKUP(B98,fips_xref!$A$2:$B$45,2,FALSE)</f>
        <v>48033</v>
      </c>
      <c r="E98" s="11" t="str">
        <f>SCC_xref!A$37</f>
        <v>2310003500</v>
      </c>
      <c r="F98" s="11" t="str">
        <f>VLOOKUP(E98,SCC_xref!$A$6:$B$37,2,FALSE)</f>
        <v>Other Flaring</v>
      </c>
      <c r="G98" s="190">
        <v>0.46818635802831793</v>
      </c>
      <c r="H98" s="186">
        <v>0</v>
      </c>
      <c r="I98" s="190">
        <v>2.5210034663063277</v>
      </c>
      <c r="J98" s="190">
        <v>22.761059867222844</v>
      </c>
      <c r="K98" s="11">
        <v>0</v>
      </c>
    </row>
    <row r="99" spans="1:11" x14ac:dyDescent="0.2">
      <c r="A99" s="44" t="s">
        <v>3162</v>
      </c>
      <c r="B99" s="11" t="s">
        <v>17018</v>
      </c>
      <c r="C99" s="187" t="str">
        <f t="shared" si="1"/>
        <v>48</v>
      </c>
      <c r="D99" s="188" t="str">
        <f>VLOOKUP(B99,fips_xref!$A$2:$B$45,2,FALSE)</f>
        <v>48109</v>
      </c>
      <c r="E99" s="11" t="str">
        <f>SCC_xref!A$37</f>
        <v>2310003500</v>
      </c>
      <c r="F99" s="11" t="str">
        <f>VLOOKUP(E99,SCC_xref!$A$6:$B$37,2,FALSE)</f>
        <v>Other Flaring</v>
      </c>
      <c r="G99" s="190">
        <v>0.14358733329416601</v>
      </c>
      <c r="H99" s="186">
        <v>0</v>
      </c>
      <c r="I99" s="190">
        <v>0.77316256389166316</v>
      </c>
      <c r="J99" s="190">
        <v>6.9805534339933022</v>
      </c>
      <c r="K99" s="11">
        <v>0</v>
      </c>
    </row>
    <row r="100" spans="1:11" x14ac:dyDescent="0.2">
      <c r="A100" s="44" t="s">
        <v>3162</v>
      </c>
      <c r="B100" s="11" t="s">
        <v>17019</v>
      </c>
      <c r="C100" s="187" t="str">
        <f t="shared" si="1"/>
        <v>48</v>
      </c>
      <c r="D100" s="188" t="str">
        <f>VLOOKUP(B100,fips_xref!$A$2:$B$45,2,FALSE)</f>
        <v>48115</v>
      </c>
      <c r="E100" s="11" t="str">
        <f>SCC_xref!A$37</f>
        <v>2310003500</v>
      </c>
      <c r="F100" s="11" t="str">
        <f>VLOOKUP(E100,SCC_xref!$A$6:$B$37,2,FALSE)</f>
        <v>Other Flaring</v>
      </c>
      <c r="G100" s="190">
        <v>0.97990717349156919</v>
      </c>
      <c r="H100" s="186">
        <v>0</v>
      </c>
      <c r="I100" s="190">
        <v>5.2764232418776809</v>
      </c>
      <c r="J100" s="190">
        <v>47.638564126667063</v>
      </c>
      <c r="K100" s="11">
        <v>0</v>
      </c>
    </row>
    <row r="101" spans="1:11" x14ac:dyDescent="0.2">
      <c r="A101" s="44" t="s">
        <v>3162</v>
      </c>
      <c r="B101" s="11" t="s">
        <v>17020</v>
      </c>
      <c r="C101" s="187" t="str">
        <f t="shared" si="1"/>
        <v>48</v>
      </c>
      <c r="D101" s="188" t="str">
        <f>VLOOKUP(B101,fips_xref!$A$2:$B$45,2,FALSE)</f>
        <v>48107</v>
      </c>
      <c r="E101" s="11" t="str">
        <f>SCC_xref!A$37</f>
        <v>2310003500</v>
      </c>
      <c r="F101" s="11" t="str">
        <f>VLOOKUP(E101,SCC_xref!$A$6:$B$37,2,FALSE)</f>
        <v>Other Flaring</v>
      </c>
      <c r="G101" s="190">
        <v>0.31543387580048171</v>
      </c>
      <c r="H101" s="186">
        <v>0</v>
      </c>
      <c r="I101" s="190">
        <v>1.6984901004641324</v>
      </c>
      <c r="J101" s="190">
        <v>15.334939192761881</v>
      </c>
      <c r="K101" s="11">
        <v>0</v>
      </c>
    </row>
    <row r="102" spans="1:11" x14ac:dyDescent="0.2">
      <c r="A102" s="44" t="s">
        <v>3162</v>
      </c>
      <c r="B102" s="11" t="s">
        <v>17021</v>
      </c>
      <c r="C102" s="187" t="str">
        <f t="shared" si="1"/>
        <v>48</v>
      </c>
      <c r="D102" s="188" t="str">
        <f>VLOOKUP(B102,fips_xref!$A$2:$B$45,2,FALSE)</f>
        <v>48125</v>
      </c>
      <c r="E102" s="11" t="str">
        <f>SCC_xref!A$37</f>
        <v>2310003500</v>
      </c>
      <c r="F102" s="11" t="str">
        <f>VLOOKUP(E102,SCC_xref!$A$6:$B$37,2,FALSE)</f>
        <v>Other Flaring</v>
      </c>
      <c r="G102" s="190">
        <v>0.17337406732859409</v>
      </c>
      <c r="H102" s="186">
        <v>0</v>
      </c>
      <c r="I102" s="190">
        <v>0.93355267023089128</v>
      </c>
      <c r="J102" s="190">
        <v>8.4286469655131899</v>
      </c>
      <c r="K102" s="11">
        <v>0</v>
      </c>
    </row>
    <row r="103" spans="1:11" x14ac:dyDescent="0.2">
      <c r="A103" s="44" t="s">
        <v>3162</v>
      </c>
      <c r="B103" s="11" t="s">
        <v>17022</v>
      </c>
      <c r="C103" s="187" t="str">
        <f t="shared" si="1"/>
        <v>48</v>
      </c>
      <c r="D103" s="188" t="str">
        <f>VLOOKUP(B103,fips_xref!$A$2:$B$45,2,FALSE)</f>
        <v>48165</v>
      </c>
      <c r="E103" s="11" t="str">
        <f>SCC_xref!A$37</f>
        <v>2310003500</v>
      </c>
      <c r="F103" s="11" t="str">
        <f>VLOOKUP(E103,SCC_xref!$A$6:$B$37,2,FALSE)</f>
        <v>Other Flaring</v>
      </c>
      <c r="G103" s="190">
        <v>3.1268433112038068</v>
      </c>
      <c r="H103" s="186">
        <v>0</v>
      </c>
      <c r="I103" s="190">
        <v>16.836848598789729</v>
      </c>
      <c r="J103" s="190">
        <v>152.01269020621584</v>
      </c>
      <c r="K103" s="11">
        <v>0</v>
      </c>
    </row>
    <row r="104" spans="1:11" x14ac:dyDescent="0.2">
      <c r="A104" s="44" t="s">
        <v>3162</v>
      </c>
      <c r="B104" s="11" t="s">
        <v>17023</v>
      </c>
      <c r="C104" s="187" t="str">
        <f t="shared" si="1"/>
        <v>48</v>
      </c>
      <c r="D104" s="188" t="str">
        <f>VLOOKUP(B104,fips_xref!$A$2:$B$45,2,FALSE)</f>
        <v>48169</v>
      </c>
      <c r="E104" s="11" t="str">
        <f>SCC_xref!A$37</f>
        <v>2310003500</v>
      </c>
      <c r="F104" s="11" t="str">
        <f>VLOOKUP(E104,SCC_xref!$A$6:$B$37,2,FALSE)</f>
        <v>Other Flaring</v>
      </c>
      <c r="G104" s="190">
        <v>1.6069561130368368</v>
      </c>
      <c r="H104" s="186">
        <v>0</v>
      </c>
      <c r="I104" s="190">
        <v>8.6528406086598917</v>
      </c>
      <c r="J104" s="190">
        <v>78.1227894953293</v>
      </c>
      <c r="K104" s="11">
        <v>0</v>
      </c>
    </row>
    <row r="105" spans="1:11" x14ac:dyDescent="0.2">
      <c r="A105" s="44" t="s">
        <v>3162</v>
      </c>
      <c r="B105" s="11" t="s">
        <v>17024</v>
      </c>
      <c r="C105" s="187" t="str">
        <f t="shared" si="1"/>
        <v>48</v>
      </c>
      <c r="D105" s="188" t="str">
        <f>VLOOKUP(B105,fips_xref!$A$2:$B$45,2,FALSE)</f>
        <v>48173</v>
      </c>
      <c r="E105" s="11" t="str">
        <f>SCC_xref!A$37</f>
        <v>2310003500</v>
      </c>
      <c r="F105" s="11" t="str">
        <f>VLOOKUP(E105,SCC_xref!$A$6:$B$37,2,FALSE)</f>
        <v>Other Flaring</v>
      </c>
      <c r="G105" s="190">
        <v>1.2754832266024323</v>
      </c>
      <c r="H105" s="186">
        <v>0</v>
      </c>
      <c r="I105" s="190">
        <v>6.8679866047823284</v>
      </c>
      <c r="J105" s="190">
        <v>62.00810763174902</v>
      </c>
      <c r="K105" s="11">
        <v>0</v>
      </c>
    </row>
    <row r="106" spans="1:11" x14ac:dyDescent="0.2">
      <c r="A106" s="44" t="s">
        <v>3162</v>
      </c>
      <c r="B106" s="11" t="s">
        <v>17025</v>
      </c>
      <c r="C106" s="187" t="str">
        <f t="shared" si="1"/>
        <v>48</v>
      </c>
      <c r="D106" s="188" t="str">
        <f>VLOOKUP(B106,fips_xref!$A$2:$B$45,2,FALSE)</f>
        <v>48219</v>
      </c>
      <c r="E106" s="11" t="str">
        <f>SCC_xref!A$37</f>
        <v>2310003500</v>
      </c>
      <c r="F106" s="11" t="str">
        <f>VLOOKUP(E106,SCC_xref!$A$6:$B$37,2,FALSE)</f>
        <v>Other Flaring</v>
      </c>
      <c r="G106" s="190">
        <v>3.2184948005405087</v>
      </c>
      <c r="H106" s="186">
        <v>0</v>
      </c>
      <c r="I106" s="190">
        <v>17.330356618295045</v>
      </c>
      <c r="J106" s="190">
        <v>156.46836261089243</v>
      </c>
      <c r="K106" s="11">
        <v>0</v>
      </c>
    </row>
    <row r="107" spans="1:11" x14ac:dyDescent="0.2">
      <c r="A107" s="44" t="s">
        <v>3162</v>
      </c>
      <c r="B107" s="11" t="s">
        <v>17026</v>
      </c>
      <c r="C107" s="187" t="str">
        <f t="shared" si="1"/>
        <v>48</v>
      </c>
      <c r="D107" s="188" t="str">
        <f>VLOOKUP(B107,fips_xref!$A$2:$B$45,2,FALSE)</f>
        <v>48227</v>
      </c>
      <c r="E107" s="11" t="str">
        <f>SCC_xref!A$37</f>
        <v>2310003500</v>
      </c>
      <c r="F107" s="11" t="str">
        <f>VLOOKUP(E107,SCC_xref!$A$6:$B$37,2,FALSE)</f>
        <v>Other Flaring</v>
      </c>
      <c r="G107" s="190">
        <v>2.7197579460666232</v>
      </c>
      <c r="H107" s="186">
        <v>0</v>
      </c>
      <c r="I107" s="190">
        <v>14.644850478820281</v>
      </c>
      <c r="J107" s="190">
        <v>132.22207860877739</v>
      </c>
      <c r="K107" s="11">
        <v>0</v>
      </c>
    </row>
    <row r="108" spans="1:11" x14ac:dyDescent="0.2">
      <c r="A108" s="44" t="s">
        <v>3162</v>
      </c>
      <c r="B108" s="11" t="s">
        <v>17027</v>
      </c>
      <c r="C108" s="187" t="str">
        <f t="shared" si="1"/>
        <v>48</v>
      </c>
      <c r="D108" s="188" t="str">
        <f>VLOOKUP(B108,fips_xref!$A$2:$B$45,2,FALSE)</f>
        <v>48229</v>
      </c>
      <c r="E108" s="11" t="str">
        <f>SCC_xref!A$37</f>
        <v>2310003500</v>
      </c>
      <c r="F108" s="11" t="str">
        <f>VLOOKUP(E108,SCC_xref!$A$6:$B$37,2,FALSE)</f>
        <v>Other Flaring</v>
      </c>
      <c r="G108" s="190">
        <v>4.5825744668350861E-3</v>
      </c>
      <c r="H108" s="186">
        <v>0</v>
      </c>
      <c r="I108" s="190">
        <v>2.4675400975265847E-2</v>
      </c>
      <c r="J108" s="190">
        <v>0.22278362023382881</v>
      </c>
      <c r="K108" s="11">
        <v>0</v>
      </c>
    </row>
    <row r="109" spans="1:11" x14ac:dyDescent="0.2">
      <c r="A109" s="44" t="s">
        <v>3162</v>
      </c>
      <c r="B109" s="11" t="s">
        <v>17028</v>
      </c>
      <c r="C109" s="187" t="str">
        <f t="shared" si="1"/>
        <v>48</v>
      </c>
      <c r="D109" s="188" t="str">
        <f>VLOOKUP(B109,fips_xref!$A$2:$B$45,2,FALSE)</f>
        <v>48235</v>
      </c>
      <c r="E109" s="11" t="str">
        <f>SCC_xref!A$37</f>
        <v>2310003500</v>
      </c>
      <c r="F109" s="11" t="str">
        <f>VLOOKUP(E109,SCC_xref!$A$6:$B$37,2,FALSE)</f>
        <v>Other Flaring</v>
      </c>
      <c r="G109" s="190">
        <v>1.4572586804535574</v>
      </c>
      <c r="H109" s="186">
        <v>0</v>
      </c>
      <c r="I109" s="190">
        <v>7.8467775101345403</v>
      </c>
      <c r="J109" s="190">
        <v>70.845191234357557</v>
      </c>
      <c r="K109" s="11">
        <v>0</v>
      </c>
    </row>
    <row r="110" spans="1:11" x14ac:dyDescent="0.2">
      <c r="A110" s="44" t="s">
        <v>3162</v>
      </c>
      <c r="B110" s="11" t="s">
        <v>17029</v>
      </c>
      <c r="C110" s="187" t="str">
        <f t="shared" si="1"/>
        <v>48</v>
      </c>
      <c r="D110" s="188" t="str">
        <f>VLOOKUP(B110,fips_xref!$A$2:$B$45,2,FALSE)</f>
        <v>48243</v>
      </c>
      <c r="E110" s="11" t="str">
        <f>SCC_xref!A$37</f>
        <v>2310003500</v>
      </c>
      <c r="F110" s="11" t="str">
        <f>VLOOKUP(E110,SCC_xref!$A$6:$B$37,2,FALSE)</f>
        <v>Other Flaring</v>
      </c>
      <c r="G110" s="190">
        <v>7.6376241113918105E-4</v>
      </c>
      <c r="H110" s="186">
        <v>0</v>
      </c>
      <c r="I110" s="190">
        <v>4.1125668292109748E-3</v>
      </c>
      <c r="J110" s="190">
        <v>3.7130603372304803E-2</v>
      </c>
      <c r="K110" s="11">
        <v>0</v>
      </c>
    </row>
    <row r="111" spans="1:11" x14ac:dyDescent="0.2">
      <c r="A111" s="44" t="s">
        <v>3162</v>
      </c>
      <c r="B111" s="11" t="s">
        <v>17030</v>
      </c>
      <c r="C111" s="187" t="str">
        <f t="shared" si="1"/>
        <v>48</v>
      </c>
      <c r="D111" s="188" t="str">
        <f>VLOOKUP(B111,fips_xref!$A$2:$B$45,2,FALSE)</f>
        <v>48263</v>
      </c>
      <c r="E111" s="11" t="str">
        <f>SCC_xref!A$37</f>
        <v>2310003500</v>
      </c>
      <c r="F111" s="11" t="str">
        <f>VLOOKUP(E111,SCC_xref!$A$6:$B$37,2,FALSE)</f>
        <v>Other Flaring</v>
      </c>
      <c r="G111" s="190">
        <v>0.37653486869161618</v>
      </c>
      <c r="H111" s="186">
        <v>0</v>
      </c>
      <c r="I111" s="190">
        <v>2.0274954468010105</v>
      </c>
      <c r="J111" s="190">
        <v>18.305387462546264</v>
      </c>
      <c r="K111" s="11">
        <v>0</v>
      </c>
    </row>
    <row r="112" spans="1:11" x14ac:dyDescent="0.2">
      <c r="A112" s="44" t="s">
        <v>3162</v>
      </c>
      <c r="B112" s="11" t="s">
        <v>17031</v>
      </c>
      <c r="C112" s="187" t="str">
        <f t="shared" si="1"/>
        <v>48</v>
      </c>
      <c r="D112" s="188" t="str">
        <f>VLOOKUP(B112,fips_xref!$A$2:$B$45,2,FALSE)</f>
        <v>48269</v>
      </c>
      <c r="E112" s="11" t="str">
        <f>SCC_xref!A$37</f>
        <v>2310003500</v>
      </c>
      <c r="F112" s="11" t="str">
        <f>VLOOKUP(E112,SCC_xref!$A$6:$B$37,2,FALSE)</f>
        <v>Other Flaring</v>
      </c>
      <c r="G112" s="190">
        <v>0.39562892897009572</v>
      </c>
      <c r="H112" s="186">
        <v>0</v>
      </c>
      <c r="I112" s="190">
        <v>2.1303096175312848</v>
      </c>
      <c r="J112" s="190">
        <v>19.233652546853886</v>
      </c>
      <c r="K112" s="11">
        <v>0</v>
      </c>
    </row>
    <row r="113" spans="1:11 14368:14368" x14ac:dyDescent="0.2">
      <c r="A113" s="44" t="s">
        <v>3162</v>
      </c>
      <c r="B113" s="11" t="s">
        <v>17032</v>
      </c>
      <c r="C113" s="187" t="str">
        <f t="shared" si="1"/>
        <v>48</v>
      </c>
      <c r="D113" s="188" t="str">
        <f>VLOOKUP(B113,fips_xref!$A$2:$B$45,2,FALSE)</f>
        <v>48301</v>
      </c>
      <c r="E113" s="11" t="str">
        <f>SCC_xref!A$37</f>
        <v>2310003500</v>
      </c>
      <c r="F113" s="11" t="str">
        <f>VLOOKUP(E113,SCC_xref!$A$6:$B$37,2,FALSE)</f>
        <v>Other Flaring</v>
      </c>
      <c r="G113" s="190">
        <v>0.73473943951589216</v>
      </c>
      <c r="H113" s="186">
        <v>0</v>
      </c>
      <c r="I113" s="190">
        <v>3.9562892897009578</v>
      </c>
      <c r="J113" s="190">
        <v>35.719640444157221</v>
      </c>
      <c r="K113" s="11">
        <v>0</v>
      </c>
      <c r="UFP113" s="44"/>
    </row>
    <row r="114" spans="1:11 14368:14368" x14ac:dyDescent="0.2">
      <c r="A114" s="44" t="s">
        <v>3162</v>
      </c>
      <c r="B114" s="11" t="s">
        <v>17033</v>
      </c>
      <c r="C114" s="187" t="str">
        <f t="shared" si="1"/>
        <v>48</v>
      </c>
      <c r="D114" s="188" t="str">
        <f>VLOOKUP(B114,fips_xref!$A$2:$B$45,2,FALSE)</f>
        <v>48303</v>
      </c>
      <c r="E114" s="11" t="str">
        <f>SCC_xref!A$37</f>
        <v>2310003500</v>
      </c>
      <c r="F114" s="11" t="str">
        <f>VLOOKUP(E114,SCC_xref!$A$6:$B$37,2,FALSE)</f>
        <v>Other Flaring</v>
      </c>
      <c r="G114" s="190">
        <v>0.34598437224604894</v>
      </c>
      <c r="H114" s="186">
        <v>0</v>
      </c>
      <c r="I114" s="190">
        <v>1.8629927736325715</v>
      </c>
      <c r="J114" s="190">
        <v>16.820163327654075</v>
      </c>
      <c r="K114" s="11">
        <v>0</v>
      </c>
    </row>
    <row r="115" spans="1:11 14368:14368" x14ac:dyDescent="0.2">
      <c r="A115" s="44" t="s">
        <v>3162</v>
      </c>
      <c r="B115" s="11" t="s">
        <v>17034</v>
      </c>
      <c r="C115" s="187" t="str">
        <f t="shared" si="1"/>
        <v>48</v>
      </c>
      <c r="D115" s="188" t="str">
        <f>VLOOKUP(B115,fips_xref!$A$2:$B$45,2,FALSE)</f>
        <v>48305</v>
      </c>
      <c r="E115" s="11" t="str">
        <f>SCC_xref!A$37</f>
        <v>2310003500</v>
      </c>
      <c r="F115" s="11" t="str">
        <f>VLOOKUP(E115,SCC_xref!$A$6:$B$37,2,FALSE)</f>
        <v>Other Flaring</v>
      </c>
      <c r="G115" s="190">
        <v>5.957346806885612E-2</v>
      </c>
      <c r="H115" s="186">
        <v>0</v>
      </c>
      <c r="I115" s="190">
        <v>0.32078021267845602</v>
      </c>
      <c r="J115" s="190">
        <v>2.8961870630397746</v>
      </c>
      <c r="K115" s="11">
        <v>0</v>
      </c>
    </row>
    <row r="116" spans="1:11 14368:14368" x14ac:dyDescent="0.2">
      <c r="A116" s="44" t="s">
        <v>3162</v>
      </c>
      <c r="B116" s="11" t="s">
        <v>17035</v>
      </c>
      <c r="C116" s="187" t="str">
        <f t="shared" si="1"/>
        <v>48</v>
      </c>
      <c r="D116" s="188" t="str">
        <f>VLOOKUP(B116,fips_xref!$A$2:$B$45,2,FALSE)</f>
        <v>48317</v>
      </c>
      <c r="E116" s="11" t="str">
        <f>SCC_xref!A$37</f>
        <v>2310003500</v>
      </c>
      <c r="F116" s="11" t="str">
        <f>VLOOKUP(E116,SCC_xref!$A$6:$B$37,2,FALSE)</f>
        <v>Other Flaring</v>
      </c>
      <c r="G116" s="190">
        <v>1.8475412725456788</v>
      </c>
      <c r="H116" s="186">
        <v>0</v>
      </c>
      <c r="I116" s="190">
        <v>9.9482991598613477</v>
      </c>
      <c r="J116" s="190">
        <v>89.818929557605315</v>
      </c>
      <c r="K116" s="11">
        <v>0</v>
      </c>
    </row>
    <row r="117" spans="1:11 14368:14368" x14ac:dyDescent="0.2">
      <c r="A117" s="44" t="s">
        <v>3162</v>
      </c>
      <c r="B117" s="11" t="s">
        <v>17036</v>
      </c>
      <c r="C117" s="187" t="str">
        <f t="shared" si="1"/>
        <v>48</v>
      </c>
      <c r="D117" s="188" t="str">
        <f>VLOOKUP(B117,fips_xref!$A$2:$B$45,2,FALSE)</f>
        <v>48329</v>
      </c>
      <c r="E117" s="11" t="str">
        <f>SCC_xref!A$37</f>
        <v>2310003500</v>
      </c>
      <c r="F117" s="11" t="str">
        <f>VLOOKUP(E117,SCC_xref!$A$6:$B$37,2,FALSE)</f>
        <v>Other Flaring</v>
      </c>
      <c r="G117" s="190">
        <v>3.3322953998002465</v>
      </c>
      <c r="H117" s="186">
        <v>0</v>
      </c>
      <c r="I117" s="190">
        <v>17.943129075847484</v>
      </c>
      <c r="J117" s="190">
        <v>162.00082251336585</v>
      </c>
      <c r="K117" s="11">
        <v>0</v>
      </c>
    </row>
    <row r="118" spans="1:11 14368:14368" x14ac:dyDescent="0.2">
      <c r="A118" s="44" t="s">
        <v>3162</v>
      </c>
      <c r="B118" s="11" t="s">
        <v>17037</v>
      </c>
      <c r="C118" s="187" t="str">
        <f t="shared" si="1"/>
        <v>48</v>
      </c>
      <c r="D118" s="188" t="str">
        <f>VLOOKUP(B118,fips_xref!$A$2:$B$45,2,FALSE)</f>
        <v>48335</v>
      </c>
      <c r="E118" s="11" t="str">
        <f>SCC_xref!A$37</f>
        <v>2310003500</v>
      </c>
      <c r="F118" s="11" t="str">
        <f>VLOOKUP(E118,SCC_xref!$A$6:$B$37,2,FALSE)</f>
        <v>Other Flaring</v>
      </c>
      <c r="G118" s="190">
        <v>1.9475941484049115</v>
      </c>
      <c r="H118" s="186">
        <v>0</v>
      </c>
      <c r="I118" s="190">
        <v>10.487045414487985</v>
      </c>
      <c r="J118" s="190">
        <v>94.683038599377241</v>
      </c>
      <c r="K118" s="11">
        <v>0</v>
      </c>
    </row>
    <row r="119" spans="1:11 14368:14368" x14ac:dyDescent="0.2">
      <c r="A119" s="44" t="s">
        <v>3162</v>
      </c>
      <c r="B119" s="11" t="s">
        <v>17038</v>
      </c>
      <c r="C119" s="187" t="str">
        <f t="shared" si="1"/>
        <v>48</v>
      </c>
      <c r="D119" s="188" t="str">
        <f>VLOOKUP(B119,fips_xref!$A$2:$B$45,2,FALSE)</f>
        <v>48371</v>
      </c>
      <c r="E119" s="11" t="str">
        <f>SCC_xref!A$37</f>
        <v>2310003500</v>
      </c>
      <c r="F119" s="11" t="str">
        <f>VLOOKUP(E119,SCC_xref!$A$6:$B$37,2,FALSE)</f>
        <v>Other Flaring</v>
      </c>
      <c r="G119" s="190">
        <v>3.3819399565242936</v>
      </c>
      <c r="H119" s="186">
        <v>0</v>
      </c>
      <c r="I119" s="190">
        <v>18.210445919746196</v>
      </c>
      <c r="J119" s="190">
        <v>164.41431173256566</v>
      </c>
      <c r="K119" s="11">
        <v>0</v>
      </c>
    </row>
    <row r="120" spans="1:11 14368:14368" x14ac:dyDescent="0.2">
      <c r="A120" s="44" t="s">
        <v>3162</v>
      </c>
      <c r="B120" s="11" t="s">
        <v>17039</v>
      </c>
      <c r="C120" s="187" t="str">
        <f t="shared" si="1"/>
        <v>48</v>
      </c>
      <c r="D120" s="188" t="str">
        <f>VLOOKUP(B120,fips_xref!$A$2:$B$45,2,FALSE)</f>
        <v>48383</v>
      </c>
      <c r="E120" s="11" t="str">
        <f>SCC_xref!A$37</f>
        <v>2310003500</v>
      </c>
      <c r="F120" s="11" t="str">
        <f>VLOOKUP(E120,SCC_xref!$A$6:$B$37,2,FALSE)</f>
        <v>Other Flaring</v>
      </c>
      <c r="G120" s="190">
        <v>3.5018506550731452</v>
      </c>
      <c r="H120" s="186">
        <v>0</v>
      </c>
      <c r="I120" s="190">
        <v>18.85611891193232</v>
      </c>
      <c r="J120" s="190">
        <v>170.24381646201752</v>
      </c>
      <c r="K120" s="11">
        <v>0</v>
      </c>
    </row>
    <row r="121" spans="1:11 14368:14368" x14ac:dyDescent="0.2">
      <c r="A121" s="44" t="s">
        <v>3162</v>
      </c>
      <c r="B121" s="11" t="s">
        <v>17040</v>
      </c>
      <c r="C121" s="187" t="str">
        <f t="shared" si="1"/>
        <v>48</v>
      </c>
      <c r="D121" s="188" t="str">
        <f>VLOOKUP(B121,fips_xref!$A$2:$B$45,2,FALSE)</f>
        <v>48389</v>
      </c>
      <c r="E121" s="11" t="str">
        <f>SCC_xref!A$37</f>
        <v>2310003500</v>
      </c>
      <c r="F121" s="11" t="str">
        <f>VLOOKUP(E121,SCC_xref!$A$6:$B$37,2,FALSE)</f>
        <v>Other Flaring</v>
      </c>
      <c r="G121" s="190">
        <v>0.79049409552905225</v>
      </c>
      <c r="H121" s="186">
        <v>0</v>
      </c>
      <c r="I121" s="190">
        <v>4.2565066682333583</v>
      </c>
      <c r="J121" s="190">
        <v>38.430174490335467</v>
      </c>
      <c r="K121" s="11">
        <v>0</v>
      </c>
    </row>
    <row r="122" spans="1:11 14368:14368" x14ac:dyDescent="0.2">
      <c r="A122" s="44" t="s">
        <v>3162</v>
      </c>
      <c r="B122" s="11" t="s">
        <v>17041</v>
      </c>
      <c r="C122" s="187" t="str">
        <f t="shared" si="1"/>
        <v>48</v>
      </c>
      <c r="D122" s="188" t="str">
        <f>VLOOKUP(B122,fips_xref!$A$2:$B$45,2,FALSE)</f>
        <v>48079</v>
      </c>
      <c r="E122" s="11" t="str">
        <f>SCC_xref!A$37</f>
        <v>2310003500</v>
      </c>
      <c r="F122" s="11" t="str">
        <f>VLOOKUP(E122,SCC_xref!$A$6:$B$37,2,FALSE)</f>
        <v>Other Flaring</v>
      </c>
      <c r="G122" s="190">
        <v>1.5680042300687385</v>
      </c>
      <c r="H122" s="186">
        <v>0</v>
      </c>
      <c r="I122" s="190">
        <v>8.4430997003701318</v>
      </c>
      <c r="J122" s="190">
        <v>76.229128723341759</v>
      </c>
      <c r="K122" s="11">
        <v>0</v>
      </c>
    </row>
    <row r="123" spans="1:11 14368:14368" x14ac:dyDescent="0.2">
      <c r="A123" s="44" t="s">
        <v>3162</v>
      </c>
      <c r="B123" s="11" t="s">
        <v>17042</v>
      </c>
      <c r="C123" s="187" t="str">
        <f t="shared" si="1"/>
        <v>48</v>
      </c>
      <c r="D123" s="188" t="str">
        <f>VLOOKUP(B123,fips_xref!$A$2:$B$45,2,FALSE)</f>
        <v>48413</v>
      </c>
      <c r="E123" s="11" t="str">
        <f>SCC_xref!A$37</f>
        <v>2310003500</v>
      </c>
      <c r="F123" s="11" t="str">
        <f>VLOOKUP(E123,SCC_xref!$A$6:$B$37,2,FALSE)</f>
        <v>Other Flaring</v>
      </c>
      <c r="G123" s="190">
        <v>0.84319370189765575</v>
      </c>
      <c r="H123" s="186">
        <v>0</v>
      </c>
      <c r="I123" s="190">
        <v>4.5402737794489161</v>
      </c>
      <c r="J123" s="190">
        <v>40.992186123024496</v>
      </c>
      <c r="K123" s="11">
        <v>0</v>
      </c>
    </row>
    <row r="124" spans="1:11 14368:14368" x14ac:dyDescent="0.2">
      <c r="A124" s="44" t="s">
        <v>3162</v>
      </c>
      <c r="B124" s="11" t="s">
        <v>17043</v>
      </c>
      <c r="C124" s="187" t="str">
        <f t="shared" si="1"/>
        <v>48</v>
      </c>
      <c r="D124" s="188" t="str">
        <f>VLOOKUP(B124,fips_xref!$A$2:$B$45,2,FALSE)</f>
        <v>48415</v>
      </c>
      <c r="E124" s="11" t="str">
        <f>SCC_xref!A$37</f>
        <v>2310003500</v>
      </c>
      <c r="F124" s="11" t="str">
        <f>VLOOKUP(E124,SCC_xref!$A$6:$B$37,2,FALSE)</f>
        <v>Other Flaring</v>
      </c>
      <c r="G124" s="190">
        <v>2.1217319781446449</v>
      </c>
      <c r="H124" s="186">
        <v>0</v>
      </c>
      <c r="I124" s="190">
        <v>11.424710651548088</v>
      </c>
      <c r="J124" s="190">
        <v>103.14881616826274</v>
      </c>
      <c r="K124" s="11">
        <v>0</v>
      </c>
    </row>
    <row r="125" spans="1:11 14368:14368" x14ac:dyDescent="0.2">
      <c r="A125" s="44" t="s">
        <v>3162</v>
      </c>
      <c r="B125" s="11" t="s">
        <v>17044</v>
      </c>
      <c r="C125" s="187" t="str">
        <f t="shared" si="1"/>
        <v>48</v>
      </c>
      <c r="D125" s="188" t="str">
        <f>VLOOKUP(B125,fips_xref!$A$2:$B$45,2,FALSE)</f>
        <v>48431</v>
      </c>
      <c r="E125" s="11" t="str">
        <f>SCC_xref!A$37</f>
        <v>2310003500</v>
      </c>
      <c r="F125" s="11" t="str">
        <f>VLOOKUP(E125,SCC_xref!$A$6:$B$37,2,FALSE)</f>
        <v>Other Flaring</v>
      </c>
      <c r="G125" s="190">
        <v>1.5466188825568414</v>
      </c>
      <c r="H125" s="186">
        <v>0</v>
      </c>
      <c r="I125" s="190">
        <v>8.3279478291522242</v>
      </c>
      <c r="J125" s="190">
        <v>75.18947182891722</v>
      </c>
      <c r="K125" s="11">
        <v>0</v>
      </c>
    </row>
    <row r="126" spans="1:11 14368:14368" x14ac:dyDescent="0.2">
      <c r="A126" s="44" t="s">
        <v>3162</v>
      </c>
      <c r="B126" s="11" t="s">
        <v>17045</v>
      </c>
      <c r="C126" s="187" t="str">
        <f t="shared" si="1"/>
        <v>48</v>
      </c>
      <c r="D126" s="188" t="str">
        <f>VLOOKUP(B126,fips_xref!$A$2:$B$45,2,FALSE)</f>
        <v>48435</v>
      </c>
      <c r="E126" s="11" t="str">
        <f>SCC_xref!A$37</f>
        <v>2310003500</v>
      </c>
      <c r="F126" s="11" t="str">
        <f>VLOOKUP(E126,SCC_xref!$A$6:$B$37,2,FALSE)</f>
        <v>Other Flaring</v>
      </c>
      <c r="G126" s="190">
        <v>4.7322718994183655</v>
      </c>
      <c r="H126" s="186">
        <v>0</v>
      </c>
      <c r="I126" s="190">
        <v>25.481464073791198</v>
      </c>
      <c r="J126" s="190">
        <v>230.06121849480056</v>
      </c>
      <c r="K126" s="11">
        <v>0</v>
      </c>
    </row>
    <row r="127" spans="1:11 14368:14368" x14ac:dyDescent="0.2">
      <c r="A127" s="44" t="s">
        <v>3162</v>
      </c>
      <c r="B127" s="11" t="s">
        <v>17046</v>
      </c>
      <c r="C127" s="187" t="str">
        <f t="shared" si="1"/>
        <v>48</v>
      </c>
      <c r="D127" s="188" t="str">
        <f>VLOOKUP(B127,fips_xref!$A$2:$B$45,2,FALSE)</f>
        <v>48445</v>
      </c>
      <c r="E127" s="11" t="str">
        <f>SCC_xref!A$37</f>
        <v>2310003500</v>
      </c>
      <c r="F127" s="11" t="str">
        <f>VLOOKUP(E127,SCC_xref!$A$6:$B$37,2,FALSE)</f>
        <v>Other Flaring</v>
      </c>
      <c r="G127" s="190">
        <v>0.66447329769108743</v>
      </c>
      <c r="H127" s="186">
        <v>0</v>
      </c>
      <c r="I127" s="190">
        <v>3.5779331414135482</v>
      </c>
      <c r="J127" s="190">
        <v>32.303624933905176</v>
      </c>
      <c r="K127" s="11">
        <v>0</v>
      </c>
    </row>
    <row r="128" spans="1:11 14368:14368" x14ac:dyDescent="0.2">
      <c r="A128" s="44" t="s">
        <v>3162</v>
      </c>
      <c r="B128" s="11" t="s">
        <v>17047</v>
      </c>
      <c r="C128" s="187" t="str">
        <f t="shared" si="1"/>
        <v>48</v>
      </c>
      <c r="D128" s="188" t="str">
        <f>VLOOKUP(B128,fips_xref!$A$2:$B$45,2,FALSE)</f>
        <v>48451</v>
      </c>
      <c r="E128" s="11" t="str">
        <f>SCC_xref!A$37</f>
        <v>2310003500</v>
      </c>
      <c r="F128" s="11" t="str">
        <f>VLOOKUP(E128,SCC_xref!$A$6:$B$37,2,FALSE)</f>
        <v>Other Flaring</v>
      </c>
      <c r="G128" s="190">
        <v>0.52852358850831327</v>
      </c>
      <c r="H128" s="186">
        <v>0</v>
      </c>
      <c r="I128" s="190">
        <v>2.8458962458139947</v>
      </c>
      <c r="J128" s="190">
        <v>25.694377533634924</v>
      </c>
      <c r="K128" s="11">
        <v>0</v>
      </c>
    </row>
    <row r="129" spans="1:11" x14ac:dyDescent="0.2">
      <c r="A129" s="44" t="s">
        <v>3162</v>
      </c>
      <c r="B129" s="11" t="s">
        <v>17048</v>
      </c>
      <c r="C129" s="187" t="str">
        <f t="shared" si="1"/>
        <v>48</v>
      </c>
      <c r="D129" s="188" t="str">
        <f>VLOOKUP(B129,fips_xref!$A$2:$B$45,2,FALSE)</f>
        <v>48461</v>
      </c>
      <c r="E129" s="11" t="str">
        <f>SCC_xref!A$37</f>
        <v>2310003500</v>
      </c>
      <c r="F129" s="11" t="str">
        <f>VLOOKUP(E129,SCC_xref!$A$6:$B$37,2,FALSE)</f>
        <v>Other Flaring</v>
      </c>
      <c r="G129" s="190">
        <v>2.8167557722812995</v>
      </c>
      <c r="H129" s="186">
        <v>0</v>
      </c>
      <c r="I129" s="190">
        <v>15.167146466130076</v>
      </c>
      <c r="J129" s="190">
        <v>136.93766523706012</v>
      </c>
      <c r="K129" s="11">
        <v>0</v>
      </c>
    </row>
    <row r="130" spans="1:11" x14ac:dyDescent="0.2">
      <c r="A130" s="44" t="s">
        <v>3162</v>
      </c>
      <c r="B130" s="11" t="s">
        <v>17049</v>
      </c>
      <c r="C130" s="187" t="str">
        <f t="shared" si="1"/>
        <v>48</v>
      </c>
      <c r="D130" s="188" t="str">
        <f>VLOOKUP(B130,fips_xref!$A$2:$B$45,2,FALSE)</f>
        <v>48475</v>
      </c>
      <c r="E130" s="11" t="str">
        <f>SCC_xref!A$37</f>
        <v>2310003500</v>
      </c>
      <c r="F130" s="11" t="str">
        <f>VLOOKUP(E130,SCC_xref!$A$6:$B$37,2,FALSE)</f>
        <v>Other Flaring</v>
      </c>
      <c r="G130" s="190">
        <v>2.4104341695552551</v>
      </c>
      <c r="H130" s="186">
        <v>0</v>
      </c>
      <c r="I130" s="190">
        <v>12.979260912989837</v>
      </c>
      <c r="J130" s="190">
        <v>117.18418424299395</v>
      </c>
      <c r="K130" s="11">
        <v>0</v>
      </c>
    </row>
    <row r="131" spans="1:11" x14ac:dyDescent="0.2">
      <c r="A131" s="44" t="s">
        <v>3162</v>
      </c>
      <c r="B131" s="11" t="s">
        <v>17050</v>
      </c>
      <c r="C131" s="187" t="str">
        <f t="shared" si="1"/>
        <v>48</v>
      </c>
      <c r="D131" s="188" t="str">
        <f>VLOOKUP(B131,fips_xref!$A$2:$B$45,2,FALSE)</f>
        <v>48495</v>
      </c>
      <c r="E131" s="11" t="str">
        <f>SCC_xref!A$37</f>
        <v>2310003500</v>
      </c>
      <c r="F131" s="11" t="str">
        <f>VLOOKUP(E131,SCC_xref!$A$6:$B$37,2,FALSE)</f>
        <v>Other Flaring</v>
      </c>
      <c r="G131" s="190">
        <v>1.9185711767816227</v>
      </c>
      <c r="H131" s="186">
        <v>0</v>
      </c>
      <c r="I131" s="190">
        <v>10.330767874977969</v>
      </c>
      <c r="J131" s="190">
        <v>93.272075671229658</v>
      </c>
      <c r="K131" s="11">
        <v>0</v>
      </c>
    </row>
    <row r="132" spans="1:11" x14ac:dyDescent="0.2">
      <c r="A132" s="44" t="s">
        <v>3162</v>
      </c>
      <c r="B132" s="11" t="s">
        <v>17051</v>
      </c>
      <c r="C132" s="187" t="str">
        <f t="shared" si="1"/>
        <v>48</v>
      </c>
      <c r="D132" s="188" t="str">
        <f>VLOOKUP(B132,fips_xref!$A$2:$B$45,2,FALSE)</f>
        <v>48501</v>
      </c>
      <c r="E132" s="11" t="str">
        <f>SCC_xref!A$37</f>
        <v>2310003500</v>
      </c>
      <c r="F132" s="11" t="str">
        <f>VLOOKUP(E132,SCC_xref!$A$6:$B$37,2,FALSE)</f>
        <v>Other Flaring</v>
      </c>
      <c r="G132" s="190">
        <v>2.5081957581810705</v>
      </c>
      <c r="H132" s="186">
        <v>0</v>
      </c>
      <c r="I132" s="190">
        <v>13.505669467128842</v>
      </c>
      <c r="J132" s="190">
        <v>121.93690147464898</v>
      </c>
      <c r="K132" s="11">
        <v>0</v>
      </c>
    </row>
    <row r="133" spans="1:11" x14ac:dyDescent="0.2">
      <c r="A133" s="44" t="s">
        <v>3162</v>
      </c>
      <c r="B133" s="11" t="s">
        <v>17052</v>
      </c>
      <c r="C133" s="187" t="str">
        <f t="shared" ref="C133:C176" si="2">LEFT(D133,2)</f>
        <v>35</v>
      </c>
      <c r="D133" s="188" t="str">
        <f>VLOOKUP(B133,fips_xref!$A$2:$B$45,2,FALSE)</f>
        <v>35005</v>
      </c>
      <c r="E133" s="11" t="str">
        <f>SCC_xref!A$37</f>
        <v>2310003500</v>
      </c>
      <c r="F133" s="11" t="str">
        <f>VLOOKUP(E133,SCC_xref!$A$6:$B$37,2,FALSE)</f>
        <v>Other Flaring</v>
      </c>
      <c r="G133" s="190">
        <v>1.7635274073203691</v>
      </c>
      <c r="H133" s="186">
        <v>0</v>
      </c>
      <c r="I133" s="190">
        <v>9.4959168086481416</v>
      </c>
      <c r="J133" s="190">
        <v>85.734563186651783</v>
      </c>
      <c r="K133" s="11">
        <v>0</v>
      </c>
    </row>
    <row r="134" spans="1:11" x14ac:dyDescent="0.2">
      <c r="A134" s="44" t="s">
        <v>3162</v>
      </c>
      <c r="B134" s="11" t="s">
        <v>17053</v>
      </c>
      <c r="C134" s="187" t="str">
        <f t="shared" si="2"/>
        <v>35</v>
      </c>
      <c r="D134" s="188" t="str">
        <f>VLOOKUP(B134,fips_xref!$A$2:$B$45,2,FALSE)</f>
        <v>35025</v>
      </c>
      <c r="E134" s="11" t="str">
        <f>SCC_xref!A$37</f>
        <v>2310003500</v>
      </c>
      <c r="F134" s="11" t="str">
        <f>VLOOKUP(E134,SCC_xref!$A$6:$B$37,2,FALSE)</f>
        <v>Other Flaring</v>
      </c>
      <c r="G134" s="190">
        <v>8.5648316785147767</v>
      </c>
      <c r="H134" s="186">
        <v>0</v>
      </c>
      <c r="I134" s="190">
        <v>46.11832442277187</v>
      </c>
      <c r="J134" s="190">
        <v>416.38258621702607</v>
      </c>
      <c r="K134" s="11">
        <v>0</v>
      </c>
    </row>
    <row r="135" spans="1:11" x14ac:dyDescent="0.2">
      <c r="A135" s="44" t="s">
        <v>3162</v>
      </c>
      <c r="B135" s="11" t="s">
        <v>17054</v>
      </c>
      <c r="C135" s="187" t="str">
        <f t="shared" si="2"/>
        <v>35</v>
      </c>
      <c r="D135" s="188" t="str">
        <f>VLOOKUP(B135,fips_xref!$A$2:$B$45,2,FALSE)</f>
        <v>35041</v>
      </c>
      <c r="E135" s="11" t="str">
        <f>SCC_xref!A$37</f>
        <v>2310003500</v>
      </c>
      <c r="F135" s="11" t="str">
        <f>VLOOKUP(E135,SCC_xref!$A$6:$B$37,2,FALSE)</f>
        <v>Other Flaring</v>
      </c>
      <c r="G135" s="190">
        <v>0.19934198930732624</v>
      </c>
      <c r="H135" s="186">
        <v>0</v>
      </c>
      <c r="I135" s="190">
        <v>1.0733799424240644</v>
      </c>
      <c r="J135" s="190">
        <v>9.6910874801715536</v>
      </c>
      <c r="K135" s="11">
        <v>0</v>
      </c>
    </row>
    <row r="136" spans="1:11" x14ac:dyDescent="0.2">
      <c r="A136" s="44" t="s">
        <v>3162</v>
      </c>
      <c r="B136" s="11" t="s">
        <v>17055</v>
      </c>
      <c r="C136" s="187" t="str">
        <f t="shared" si="2"/>
        <v>35</v>
      </c>
      <c r="D136" s="188" t="str">
        <f>VLOOKUP(B136,fips_xref!$A$2:$B$45,2,FALSE)</f>
        <v>35015</v>
      </c>
      <c r="E136" s="11" t="str">
        <f>SCC_xref!A$37</f>
        <v>2310003500</v>
      </c>
      <c r="F136" s="11" t="str">
        <f>VLOOKUP(E136,SCC_xref!$A$6:$B$37,2,FALSE)</f>
        <v>Other Flaring</v>
      </c>
      <c r="G136" s="190">
        <v>7.8270371893543267</v>
      </c>
      <c r="H136" s="186">
        <v>0</v>
      </c>
      <c r="I136" s="190">
        <v>42.145584865754067</v>
      </c>
      <c r="J136" s="190">
        <v>380.51442335937958</v>
      </c>
      <c r="K136" s="11">
        <v>0</v>
      </c>
    </row>
    <row r="137" spans="1:11" x14ac:dyDescent="0.2">
      <c r="A137" s="44" t="s">
        <v>2411</v>
      </c>
      <c r="B137" s="11" t="s">
        <v>17013</v>
      </c>
      <c r="C137" s="187" t="str">
        <f t="shared" si="2"/>
        <v>48</v>
      </c>
      <c r="D137" s="188" t="str">
        <f>VLOOKUP(B137,fips_xref!$A$2:$B$45,2,FALSE)</f>
        <v>48105</v>
      </c>
      <c r="E137" s="11" t="str">
        <f>SCC_xref!A$6</f>
        <v>2310000100</v>
      </c>
      <c r="F137" s="11" t="str">
        <f>VLOOKUP(E137,SCC_xref!$A$6:$B$37,2,FALSE)</f>
        <v>Heaters</v>
      </c>
      <c r="G137" s="190">
        <v>497.6626520180954</v>
      </c>
      <c r="H137" s="190">
        <v>27.161976382116208</v>
      </c>
      <c r="I137" s="190">
        <v>418.01821279595794</v>
      </c>
      <c r="J137" s="190">
        <v>0</v>
      </c>
      <c r="K137" s="190">
        <v>37.750543446331001</v>
      </c>
    </row>
    <row r="138" spans="1:11" x14ac:dyDescent="0.2">
      <c r="A138" s="44" t="s">
        <v>2411</v>
      </c>
      <c r="B138" s="11" t="s">
        <v>1523</v>
      </c>
      <c r="C138" s="187" t="str">
        <f t="shared" si="2"/>
        <v>48</v>
      </c>
      <c r="D138" s="188" t="str">
        <f>VLOOKUP(B138,fips_xref!$A$2:$B$45,2,FALSE)</f>
        <v>48081</v>
      </c>
      <c r="E138" s="11" t="str">
        <f>SCC_xref!A$6</f>
        <v>2310000100</v>
      </c>
      <c r="F138" s="11" t="str">
        <f>VLOOKUP(E138,SCC_xref!$A$6:$B$37,2,FALSE)</f>
        <v>Heaters</v>
      </c>
      <c r="G138" s="190">
        <v>23.943187826802188</v>
      </c>
      <c r="H138" s="190">
        <v>1.3067974854591387</v>
      </c>
      <c r="I138" s="190">
        <v>20.111391810116913</v>
      </c>
      <c r="J138" s="190">
        <v>0</v>
      </c>
      <c r="K138" s="190">
        <v>1.8162270136889722</v>
      </c>
    </row>
    <row r="139" spans="1:11" x14ac:dyDescent="0.2">
      <c r="A139" s="44" t="s">
        <v>2411</v>
      </c>
      <c r="B139" s="11" t="s">
        <v>17014</v>
      </c>
      <c r="C139" s="187" t="str">
        <f t="shared" si="2"/>
        <v>48</v>
      </c>
      <c r="D139" s="188" t="str">
        <f>VLOOKUP(B139,fips_xref!$A$2:$B$45,2,FALSE)</f>
        <v>48103</v>
      </c>
      <c r="E139" s="11" t="str">
        <f>SCC_xref!A$6</f>
        <v>2310000100</v>
      </c>
      <c r="F139" s="11" t="str">
        <f>VLOOKUP(E139,SCC_xref!$A$6:$B$37,2,FALSE)</f>
        <v>Heaters</v>
      </c>
      <c r="G139" s="190">
        <v>298.17842664943305</v>
      </c>
      <c r="H139" s="190">
        <v>16.274308207508369</v>
      </c>
      <c r="I139" s="190">
        <v>250.45884495623054</v>
      </c>
      <c r="J139" s="190">
        <v>0</v>
      </c>
      <c r="K139" s="190">
        <v>22.618530051113325</v>
      </c>
    </row>
    <row r="140" spans="1:11" x14ac:dyDescent="0.2">
      <c r="A140" s="44" t="s">
        <v>2411</v>
      </c>
      <c r="B140" s="11" t="s">
        <v>17015</v>
      </c>
      <c r="C140" s="187" t="str">
        <f t="shared" si="2"/>
        <v>48</v>
      </c>
      <c r="D140" s="188" t="str">
        <f>VLOOKUP(B140,fips_xref!$A$2:$B$45,2,FALSE)</f>
        <v>48135</v>
      </c>
      <c r="E140" s="11" t="str">
        <f>SCC_xref!A$6</f>
        <v>2310000100</v>
      </c>
      <c r="F140" s="11" t="str">
        <f>VLOOKUP(E140,SCC_xref!$A$6:$B$37,2,FALSE)</f>
        <v>Heaters</v>
      </c>
      <c r="G140" s="190">
        <v>436.43922213735976</v>
      </c>
      <c r="H140" s="190">
        <v>23.820457082427588</v>
      </c>
      <c r="I140" s="190">
        <v>366.59279713295342</v>
      </c>
      <c r="J140" s="190">
        <v>0</v>
      </c>
      <c r="K140" s="190">
        <v>33.106397978967152</v>
      </c>
    </row>
    <row r="141" spans="1:11" x14ac:dyDescent="0.2">
      <c r="A141" s="44" t="s">
        <v>2411</v>
      </c>
      <c r="B141" s="11" t="s">
        <v>17016</v>
      </c>
      <c r="C141" s="187" t="str">
        <f t="shared" si="2"/>
        <v>48</v>
      </c>
      <c r="D141" s="188" t="str">
        <f>VLOOKUP(B141,fips_xref!$A$2:$B$45,2,FALSE)</f>
        <v>48003</v>
      </c>
      <c r="E141" s="11" t="str">
        <f>SCC_xref!A$6</f>
        <v>2310000100</v>
      </c>
      <c r="F141" s="11" t="str">
        <f>VLOOKUP(E141,SCC_xref!$A$6:$B$37,2,FALSE)</f>
        <v>Heaters</v>
      </c>
      <c r="G141" s="190">
        <v>443.74284707126498</v>
      </c>
      <c r="H141" s="190">
        <v>24.21908231008754</v>
      </c>
      <c r="I141" s="190">
        <v>372.72757182304213</v>
      </c>
      <c r="J141" s="190">
        <v>0</v>
      </c>
      <c r="K141" s="190">
        <v>33.660419481816575</v>
      </c>
    </row>
    <row r="142" spans="1:11" s="182" customFormat="1" x14ac:dyDescent="0.2">
      <c r="A142" s="44" t="s">
        <v>2411</v>
      </c>
      <c r="B142" s="11" t="s">
        <v>17017</v>
      </c>
      <c r="C142" s="187" t="str">
        <f t="shared" si="2"/>
        <v>48</v>
      </c>
      <c r="D142" s="188" t="str">
        <f>VLOOKUP(B142,fips_xref!$A$2:$B$45,2,FALSE)</f>
        <v>48033</v>
      </c>
      <c r="E142" s="11" t="str">
        <f>SCC_xref!A$6</f>
        <v>2310000100</v>
      </c>
      <c r="F142" s="11" t="str">
        <f>VLOOKUP(E142,SCC_xref!$A$6:$B$37,2,FALSE)</f>
        <v>Heaters</v>
      </c>
      <c r="G142" s="190">
        <v>38.931496386816292</v>
      </c>
      <c r="H142" s="190">
        <v>2.1248457787439046</v>
      </c>
      <c r="I142" s="190">
        <v>32.701016391516362</v>
      </c>
      <c r="J142" s="190">
        <v>0</v>
      </c>
      <c r="K142" s="190">
        <v>2.9531754891016972</v>
      </c>
    </row>
    <row r="143" spans="1:11" s="182" customFormat="1" x14ac:dyDescent="0.2">
      <c r="A143" s="44" t="s">
        <v>2411</v>
      </c>
      <c r="B143" s="11" t="s">
        <v>17018</v>
      </c>
      <c r="C143" s="187" t="str">
        <f t="shared" si="2"/>
        <v>48</v>
      </c>
      <c r="D143" s="188" t="str">
        <f>VLOOKUP(B143,fips_xref!$A$2:$B$45,2,FALSE)</f>
        <v>48109</v>
      </c>
      <c r="E143" s="11" t="str">
        <f>SCC_xref!A$6</f>
        <v>2310000100</v>
      </c>
      <c r="F143" s="11" t="str">
        <f>VLOOKUP(E143,SCC_xref!$A$6:$B$37,2,FALSE)</f>
        <v>Heaters</v>
      </c>
      <c r="G143" s="190">
        <v>11.939839022384115</v>
      </c>
      <c r="H143" s="190">
        <v>0.65166558956583032</v>
      </c>
      <c r="I143" s="190">
        <v>10.029022971623288</v>
      </c>
      <c r="J143" s="190">
        <v>0</v>
      </c>
      <c r="K143" s="190">
        <v>0.9057047177016625</v>
      </c>
    </row>
    <row r="144" spans="1:11" s="182" customFormat="1" x14ac:dyDescent="0.2">
      <c r="A144" s="44" t="s">
        <v>2411</v>
      </c>
      <c r="B144" s="11" t="s">
        <v>17019</v>
      </c>
      <c r="C144" s="187" t="str">
        <f t="shared" si="2"/>
        <v>48</v>
      </c>
      <c r="D144" s="188" t="str">
        <f>VLOOKUP(B144,fips_xref!$A$2:$B$45,2,FALSE)</f>
        <v>48115</v>
      </c>
      <c r="E144" s="11" t="str">
        <f>SCC_xref!A$6</f>
        <v>2310000100</v>
      </c>
      <c r="F144" s="11" t="str">
        <f>VLOOKUP(E144,SCC_xref!$A$6:$B$37,2,FALSE)</f>
        <v>Heaters</v>
      </c>
      <c r="G144" s="190">
        <v>81.483050349568188</v>
      </c>
      <c r="H144" s="190">
        <v>4.4472710181540451</v>
      </c>
      <c r="I144" s="190">
        <v>68.44274719464191</v>
      </c>
      <c r="J144" s="190">
        <v>0</v>
      </c>
      <c r="K144" s="190">
        <v>6.1809529404852821</v>
      </c>
    </row>
    <row r="145" spans="1:11" s="182" customFormat="1" x14ac:dyDescent="0.2">
      <c r="A145" s="44" t="s">
        <v>2411</v>
      </c>
      <c r="B145" s="11" t="s">
        <v>17020</v>
      </c>
      <c r="C145" s="187" t="str">
        <f t="shared" si="2"/>
        <v>48</v>
      </c>
      <c r="D145" s="188" t="str">
        <f>VLOOKUP(B145,fips_xref!$A$2:$B$45,2,FALSE)</f>
        <v>48107</v>
      </c>
      <c r="E145" s="11" t="str">
        <f>SCC_xref!A$6</f>
        <v>2310000100</v>
      </c>
      <c r="F145" s="11" t="str">
        <f>VLOOKUP(E145,SCC_xref!$A$6:$B$37,2,FALSE)</f>
        <v>Heaters</v>
      </c>
      <c r="G145" s="190">
        <v>26.229539980024679</v>
      </c>
      <c r="H145" s="190">
        <v>1.4315845132483402</v>
      </c>
      <c r="I145" s="190">
        <v>22.031843017449035</v>
      </c>
      <c r="J145" s="190">
        <v>0</v>
      </c>
      <c r="K145" s="190">
        <v>1.9896598319722691</v>
      </c>
    </row>
    <row r="146" spans="1:11" s="182" customFormat="1" x14ac:dyDescent="0.2">
      <c r="A146" s="44" t="s">
        <v>2411</v>
      </c>
      <c r="B146" s="11" t="s">
        <v>17021</v>
      </c>
      <c r="C146" s="187" t="str">
        <f t="shared" si="2"/>
        <v>48</v>
      </c>
      <c r="D146" s="188" t="str">
        <f>VLOOKUP(B146,fips_xref!$A$2:$B$45,2,FALSE)</f>
        <v>48125</v>
      </c>
      <c r="E146" s="11" t="str">
        <f>SCC_xref!A$6</f>
        <v>2310000100</v>
      </c>
      <c r="F146" s="11" t="str">
        <f>VLOOKUP(E146,SCC_xref!$A$6:$B$37,2,FALSE)</f>
        <v>Heaters</v>
      </c>
      <c r="G146" s="190">
        <v>14.416720521708479</v>
      </c>
      <c r="H146" s="190">
        <v>0.78685153633746541</v>
      </c>
      <c r="I146" s="190">
        <v>12.109511779566418</v>
      </c>
      <c r="J146" s="190">
        <v>0</v>
      </c>
      <c r="K146" s="190">
        <v>1.093590270841901</v>
      </c>
    </row>
    <row r="147" spans="1:11" s="182" customFormat="1" x14ac:dyDescent="0.2">
      <c r="A147" s="44" t="s">
        <v>2411</v>
      </c>
      <c r="B147" s="11" t="s">
        <v>17022</v>
      </c>
      <c r="C147" s="187" t="str">
        <f t="shared" si="2"/>
        <v>48</v>
      </c>
      <c r="D147" s="188" t="str">
        <f>VLOOKUP(B147,fips_xref!$A$2:$B$45,2,FALSE)</f>
        <v>48165</v>
      </c>
      <c r="E147" s="11" t="str">
        <f>SCC_xref!A$6</f>
        <v>2310000100</v>
      </c>
      <c r="F147" s="11" t="str">
        <f>VLOOKUP(E147,SCC_xref!$A$6:$B$37,2,FALSE)</f>
        <v>Heaters</v>
      </c>
      <c r="G147" s="190">
        <v>260.00904764702426</v>
      </c>
      <c r="H147" s="190">
        <v>14.1910581046942</v>
      </c>
      <c r="I147" s="190">
        <v>218.3979789671582</v>
      </c>
      <c r="J147" s="190">
        <v>0</v>
      </c>
      <c r="K147" s="190">
        <v>19.723165501439393</v>
      </c>
    </row>
    <row r="148" spans="1:11" s="182" customFormat="1" x14ac:dyDescent="0.2">
      <c r="A148" s="44" t="s">
        <v>2411</v>
      </c>
      <c r="B148" s="11" t="s">
        <v>17023</v>
      </c>
      <c r="C148" s="187" t="str">
        <f t="shared" si="2"/>
        <v>48</v>
      </c>
      <c r="D148" s="188" t="str">
        <f>VLOOKUP(B148,fips_xref!$A$2:$B$45,2,FALSE)</f>
        <v>48169</v>
      </c>
      <c r="E148" s="11" t="str">
        <f>SCC_xref!A$6</f>
        <v>2310000100</v>
      </c>
      <c r="F148" s="11" t="str">
        <f>VLOOKUP(E148,SCC_xref!$A$6:$B$37,2,FALSE)</f>
        <v>Heaters</v>
      </c>
      <c r="G148" s="190">
        <v>133.62458139944775</v>
      </c>
      <c r="H148" s="190">
        <v>7.293108513013336</v>
      </c>
      <c r="I148" s="190">
        <v>112.2397038951883</v>
      </c>
      <c r="J148" s="190">
        <v>0</v>
      </c>
      <c r="K148" s="190">
        <v>10.136184713001585</v>
      </c>
    </row>
    <row r="149" spans="1:11" s="182" customFormat="1" x14ac:dyDescent="0.2">
      <c r="A149" s="44" t="s">
        <v>2411</v>
      </c>
      <c r="B149" s="11" t="s">
        <v>17024</v>
      </c>
      <c r="C149" s="187" t="str">
        <f t="shared" si="2"/>
        <v>48</v>
      </c>
      <c r="D149" s="188" t="str">
        <f>VLOOKUP(B149,fips_xref!$A$2:$B$45,2,FALSE)</f>
        <v>48173</v>
      </c>
      <c r="E149" s="11" t="str">
        <f>SCC_xref!A$6</f>
        <v>2310000100</v>
      </c>
      <c r="F149" s="11" t="str">
        <f>VLOOKUP(E149,SCC_xref!$A$6:$B$37,2,FALSE)</f>
        <v>Heaters</v>
      </c>
      <c r="G149" s="190">
        <v>106.06133599670996</v>
      </c>
      <c r="H149" s="190">
        <v>5.7887315668879618</v>
      </c>
      <c r="I149" s="190">
        <v>89.087597673462199</v>
      </c>
      <c r="J149" s="190">
        <v>0</v>
      </c>
      <c r="K149" s="190">
        <v>8.0453557370307252</v>
      </c>
    </row>
    <row r="150" spans="1:11" s="182" customFormat="1" x14ac:dyDescent="0.2">
      <c r="A150" s="44" t="s">
        <v>2411</v>
      </c>
      <c r="B150" s="11" t="s">
        <v>17025</v>
      </c>
      <c r="C150" s="187" t="str">
        <f t="shared" si="2"/>
        <v>48</v>
      </c>
      <c r="D150" s="188" t="str">
        <f>VLOOKUP(B150,fips_xref!$A$2:$B$45,2,FALSE)</f>
        <v>48219</v>
      </c>
      <c r="E150" s="11" t="str">
        <f>SCC_xref!A$6</f>
        <v>2310000100</v>
      </c>
      <c r="F150" s="11" t="str">
        <f>VLOOKUP(E150,SCC_xref!$A$6:$B$37,2,FALSE)</f>
        <v>Heaters</v>
      </c>
      <c r="G150" s="190">
        <v>267.63022149109923</v>
      </c>
      <c r="H150" s="190">
        <v>14.607014863991539</v>
      </c>
      <c r="I150" s="190">
        <v>224.79948299159861</v>
      </c>
      <c r="J150" s="190">
        <v>0</v>
      </c>
      <c r="K150" s="190">
        <v>20.30127489571705</v>
      </c>
    </row>
    <row r="151" spans="1:11" s="182" customFormat="1" x14ac:dyDescent="0.2">
      <c r="A151" s="44" t="s">
        <v>2411</v>
      </c>
      <c r="B151" s="11" t="s">
        <v>17026</v>
      </c>
      <c r="C151" s="187" t="str">
        <f t="shared" si="2"/>
        <v>48</v>
      </c>
      <c r="D151" s="188" t="str">
        <f>VLOOKUP(B151,fips_xref!$A$2:$B$45,2,FALSE)</f>
        <v>48227</v>
      </c>
      <c r="E151" s="11" t="str">
        <f>SCC_xref!A$6</f>
        <v>2310000100</v>
      </c>
      <c r="F151" s="11" t="str">
        <f>VLOOKUP(E151,SCC_xref!$A$6:$B$37,2,FALSE)</f>
        <v>Heaters</v>
      </c>
      <c r="G151" s="190">
        <v>226.15833382292465</v>
      </c>
      <c r="H151" s="190">
        <v>12.343516832148522</v>
      </c>
      <c r="I151" s="190">
        <v>189.96463192526878</v>
      </c>
      <c r="J151" s="190">
        <v>0</v>
      </c>
      <c r="K151" s="190">
        <v>17.155396275189467</v>
      </c>
    </row>
    <row r="152" spans="1:11" s="182" customFormat="1" x14ac:dyDescent="0.2">
      <c r="A152" s="44" t="s">
        <v>2411</v>
      </c>
      <c r="B152" s="11" t="s">
        <v>17027</v>
      </c>
      <c r="C152" s="187" t="str">
        <f t="shared" si="2"/>
        <v>48</v>
      </c>
      <c r="D152" s="188" t="str">
        <f>VLOOKUP(B152,fips_xref!$A$2:$B$45,2,FALSE)</f>
        <v>48229</v>
      </c>
      <c r="E152" s="11" t="str">
        <f>SCC_xref!A$6</f>
        <v>2310000100</v>
      </c>
      <c r="F152" s="11" t="str">
        <f>VLOOKUP(E152,SCC_xref!$A$6:$B$37,2,FALSE)</f>
        <v>Heaters</v>
      </c>
      <c r="G152" s="190">
        <v>0.38105869220374838</v>
      </c>
      <c r="H152" s="190">
        <v>2.0797837964866929E-2</v>
      </c>
      <c r="I152" s="190">
        <v>0.32007520122201988</v>
      </c>
      <c r="J152" s="190">
        <v>0</v>
      </c>
      <c r="K152" s="190">
        <v>2.8905469713882848E-2</v>
      </c>
    </row>
    <row r="153" spans="1:11" s="182" customFormat="1" x14ac:dyDescent="0.2">
      <c r="A153" s="44" t="s">
        <v>2411</v>
      </c>
      <c r="B153" s="11" t="s">
        <v>17028</v>
      </c>
      <c r="C153" s="187" t="str">
        <f t="shared" si="2"/>
        <v>48</v>
      </c>
      <c r="D153" s="188" t="str">
        <f>VLOOKUP(B153,fips_xref!$A$2:$B$45,2,FALSE)</f>
        <v>48235</v>
      </c>
      <c r="E153" s="11" t="str">
        <f>SCC_xref!A$6</f>
        <v>2310000100</v>
      </c>
      <c r="F153" s="11" t="str">
        <f>VLOOKUP(E153,SCC_xref!$A$6:$B$37,2,FALSE)</f>
        <v>Heaters</v>
      </c>
      <c r="G153" s="190">
        <v>121.17666412079198</v>
      </c>
      <c r="H153" s="190">
        <v>6.6137124728276833</v>
      </c>
      <c r="I153" s="190">
        <v>101.78391398860232</v>
      </c>
      <c r="J153" s="190">
        <v>0</v>
      </c>
      <c r="K153" s="190">
        <v>9.1919393690147455</v>
      </c>
    </row>
    <row r="154" spans="1:11" s="182" customFormat="1" x14ac:dyDescent="0.2">
      <c r="A154" s="44" t="s">
        <v>2411</v>
      </c>
      <c r="B154" s="11" t="s">
        <v>17029</v>
      </c>
      <c r="C154" s="187" t="str">
        <f t="shared" si="2"/>
        <v>48</v>
      </c>
      <c r="D154" s="188" t="str">
        <f>VLOOKUP(B154,fips_xref!$A$2:$B$45,2,FALSE)</f>
        <v>48243</v>
      </c>
      <c r="E154" s="11" t="str">
        <f>SCC_xref!A$6</f>
        <v>2310000100</v>
      </c>
      <c r="F154" s="11" t="str">
        <f>VLOOKUP(E154,SCC_xref!$A$6:$B$37,2,FALSE)</f>
        <v>Heaters</v>
      </c>
      <c r="G154" s="190">
        <v>6.3509782033958059E-2</v>
      </c>
      <c r="H154" s="190">
        <v>3.4663063274778215E-3</v>
      </c>
      <c r="I154" s="190">
        <v>5.3345866870336642E-2</v>
      </c>
      <c r="J154" s="190">
        <v>0</v>
      </c>
      <c r="K154" s="190">
        <v>4.8175782856471408E-3</v>
      </c>
    </row>
    <row r="155" spans="1:11" s="182" customFormat="1" x14ac:dyDescent="0.2">
      <c r="A155" s="44" t="s">
        <v>2411</v>
      </c>
      <c r="B155" s="11" t="s">
        <v>17030</v>
      </c>
      <c r="C155" s="187" t="str">
        <f t="shared" si="2"/>
        <v>48</v>
      </c>
      <c r="D155" s="188" t="str">
        <f>VLOOKUP(B155,fips_xref!$A$2:$B$45,2,FALSE)</f>
        <v>48263</v>
      </c>
      <c r="E155" s="11" t="str">
        <f>SCC_xref!A$6</f>
        <v>2310000100</v>
      </c>
      <c r="F155" s="11" t="str">
        <f>VLOOKUP(E155,SCC_xref!$A$6:$B$37,2,FALSE)</f>
        <v>Heaters</v>
      </c>
      <c r="G155" s="190">
        <v>31.310322542741321</v>
      </c>
      <c r="H155" s="190">
        <v>1.7088890194465658</v>
      </c>
      <c r="I155" s="190">
        <v>26.299512367075963</v>
      </c>
      <c r="J155" s="190">
        <v>0</v>
      </c>
      <c r="K155" s="190">
        <v>2.3750660948240405</v>
      </c>
    </row>
    <row r="156" spans="1:11" s="182" customFormat="1" x14ac:dyDescent="0.2">
      <c r="A156" s="44" t="s">
        <v>2411</v>
      </c>
      <c r="B156" s="11" t="s">
        <v>17031</v>
      </c>
      <c r="C156" s="187" t="str">
        <f t="shared" si="2"/>
        <v>48</v>
      </c>
      <c r="D156" s="188" t="str">
        <f>VLOOKUP(B156,fips_xref!$A$2:$B$45,2,FALSE)</f>
        <v>48269</v>
      </c>
      <c r="E156" s="11" t="str">
        <f>SCC_xref!A$6</f>
        <v>2310000100</v>
      </c>
      <c r="F156" s="11" t="str">
        <f>VLOOKUP(E156,SCC_xref!$A$6:$B$37,2,FALSE)</f>
        <v>Heaters</v>
      </c>
      <c r="G156" s="190">
        <v>32.898067093590271</v>
      </c>
      <c r="H156" s="190">
        <v>1.7955466776335114</v>
      </c>
      <c r="I156" s="190">
        <v>27.633159038834378</v>
      </c>
      <c r="J156" s="190">
        <v>0</v>
      </c>
      <c r="K156" s="190">
        <v>2.4955055519652189</v>
      </c>
    </row>
    <row r="157" spans="1:11" s="182" customFormat="1" x14ac:dyDescent="0.2">
      <c r="A157" s="44" t="s">
        <v>2411</v>
      </c>
      <c r="B157" s="11" t="s">
        <v>17032</v>
      </c>
      <c r="C157" s="187" t="str">
        <f t="shared" si="2"/>
        <v>48</v>
      </c>
      <c r="D157" s="188" t="str">
        <f>VLOOKUP(B157,fips_xref!$A$2:$B$45,2,FALSE)</f>
        <v>48301</v>
      </c>
      <c r="E157" s="11" t="str">
        <f>SCC_xref!A$6</f>
        <v>2310000100</v>
      </c>
      <c r="F157" s="11" t="str">
        <f>VLOOKUP(E157,SCC_xref!$A$6:$B$37,2,FALSE)</f>
        <v>Heaters</v>
      </c>
      <c r="G157" s="190">
        <v>61.096410316667658</v>
      </c>
      <c r="H157" s="190">
        <v>3.3345866870336645</v>
      </c>
      <c r="I157" s="190">
        <v>51.318723929263854</v>
      </c>
      <c r="J157" s="190">
        <v>0</v>
      </c>
      <c r="K157" s="190">
        <v>4.6345103107925496</v>
      </c>
    </row>
    <row r="158" spans="1:11" s="182" customFormat="1" x14ac:dyDescent="0.2">
      <c r="A158" s="44" t="s">
        <v>2411</v>
      </c>
      <c r="B158" s="11" t="s">
        <v>17033</v>
      </c>
      <c r="C158" s="187" t="str">
        <f t="shared" si="2"/>
        <v>48</v>
      </c>
      <c r="D158" s="188" t="str">
        <f>VLOOKUP(B158,fips_xref!$A$2:$B$45,2,FALSE)</f>
        <v>48303</v>
      </c>
      <c r="E158" s="11" t="str">
        <f>SCC_xref!A$6</f>
        <v>2310000100</v>
      </c>
      <c r="F158" s="11" t="str">
        <f>VLOOKUP(E158,SCC_xref!$A$6:$B$37,2,FALSE)</f>
        <v>Heaters</v>
      </c>
      <c r="G158" s="190">
        <v>28.769931261383</v>
      </c>
      <c r="H158" s="190">
        <v>1.570236766347453</v>
      </c>
      <c r="I158" s="190">
        <v>24.165677692262499</v>
      </c>
      <c r="J158" s="190">
        <v>0</v>
      </c>
      <c r="K158" s="190">
        <v>2.1823629633981549</v>
      </c>
    </row>
    <row r="159" spans="1:11" s="182" customFormat="1" x14ac:dyDescent="0.2">
      <c r="A159" s="44" t="s">
        <v>2411</v>
      </c>
      <c r="B159" s="11" t="s">
        <v>17034</v>
      </c>
      <c r="C159" s="187" t="str">
        <f t="shared" si="2"/>
        <v>48</v>
      </c>
      <c r="D159" s="188" t="str">
        <f>VLOOKUP(B159,fips_xref!$A$2:$B$45,2,FALSE)</f>
        <v>48305</v>
      </c>
      <c r="E159" s="11" t="str">
        <f>SCC_xref!A$6</f>
        <v>2310000100</v>
      </c>
      <c r="F159" s="11" t="str">
        <f>VLOOKUP(E159,SCC_xref!$A$6:$B$37,2,FALSE)</f>
        <v>Heaters</v>
      </c>
      <c r="G159" s="190">
        <v>4.9537629986487284</v>
      </c>
      <c r="H159" s="190">
        <v>0.27037189354327007</v>
      </c>
      <c r="I159" s="190">
        <v>4.1609776158862584</v>
      </c>
      <c r="J159" s="190">
        <v>0</v>
      </c>
      <c r="K159" s="190">
        <v>0.375771106280477</v>
      </c>
    </row>
    <row r="160" spans="1:11" s="182" customFormat="1" x14ac:dyDescent="0.2">
      <c r="A160" s="44" t="s">
        <v>2411</v>
      </c>
      <c r="B160" s="11" t="s">
        <v>17035</v>
      </c>
      <c r="C160" s="187" t="str">
        <f t="shared" si="2"/>
        <v>48</v>
      </c>
      <c r="D160" s="188" t="str">
        <f>VLOOKUP(B160,fips_xref!$A$2:$B$45,2,FALSE)</f>
        <v>48317</v>
      </c>
      <c r="E160" s="11" t="str">
        <f>SCC_xref!A$6</f>
        <v>2310000100</v>
      </c>
      <c r="F160" s="11" t="str">
        <f>VLOOKUP(E160,SCC_xref!$A$6:$B$37,2,FALSE)</f>
        <v>Heaters</v>
      </c>
      <c r="G160" s="190">
        <v>153.63016274014456</v>
      </c>
      <c r="H160" s="190">
        <v>8.3849950061688503</v>
      </c>
      <c r="I160" s="190">
        <v>129.04365195934434</v>
      </c>
      <c r="J160" s="190">
        <v>0</v>
      </c>
      <c r="K160" s="190">
        <v>11.653721872980434</v>
      </c>
    </row>
    <row r="161" spans="1:11" s="182" customFormat="1" x14ac:dyDescent="0.2">
      <c r="A161" s="44" t="s">
        <v>2411</v>
      </c>
      <c r="B161" s="11" t="s">
        <v>17036</v>
      </c>
      <c r="C161" s="187" t="str">
        <f t="shared" si="2"/>
        <v>48</v>
      </c>
      <c r="D161" s="188" t="str">
        <f>VLOOKUP(B161,fips_xref!$A$2:$B$45,2,FALSE)</f>
        <v>48329</v>
      </c>
      <c r="E161" s="11" t="str">
        <f>SCC_xref!A$6</f>
        <v>2310000100</v>
      </c>
      <c r="F161" s="11" t="str">
        <f>VLOOKUP(E161,SCC_xref!$A$6:$B$37,2,FALSE)</f>
        <v>Heaters</v>
      </c>
      <c r="G161" s="190">
        <v>277.09317901415898</v>
      </c>
      <c r="H161" s="190">
        <v>15.123494506785734</v>
      </c>
      <c r="I161" s="190">
        <v>232.74801715527877</v>
      </c>
      <c r="J161" s="190">
        <v>0</v>
      </c>
      <c r="K161" s="190">
        <v>21.019094060278476</v>
      </c>
    </row>
    <row r="162" spans="1:11" s="182" customFormat="1" x14ac:dyDescent="0.2">
      <c r="A162" s="44" t="s">
        <v>2411</v>
      </c>
      <c r="B162" s="11" t="s">
        <v>17037</v>
      </c>
      <c r="C162" s="187" t="str">
        <f t="shared" si="2"/>
        <v>48</v>
      </c>
      <c r="D162" s="188" t="str">
        <f>VLOOKUP(B162,fips_xref!$A$2:$B$45,2,FALSE)</f>
        <v>48335</v>
      </c>
      <c r="E162" s="11" t="str">
        <f>SCC_xref!A$6</f>
        <v>2310000100</v>
      </c>
      <c r="F162" s="11" t="str">
        <f>VLOOKUP(E162,SCC_xref!$A$6:$B$37,2,FALSE)</f>
        <v>Heaters</v>
      </c>
      <c r="G162" s="190">
        <v>161.94994418659306</v>
      </c>
      <c r="H162" s="190">
        <v>8.8390811350684437</v>
      </c>
      <c r="I162" s="190">
        <v>136.03196051935845</v>
      </c>
      <c r="J162" s="190">
        <v>0</v>
      </c>
      <c r="K162" s="190">
        <v>12.284824628400209</v>
      </c>
    </row>
    <row r="163" spans="1:11" s="182" customFormat="1" x14ac:dyDescent="0.2">
      <c r="A163" s="44" t="s">
        <v>2411</v>
      </c>
      <c r="B163" s="11" t="s">
        <v>17038</v>
      </c>
      <c r="C163" s="187" t="str">
        <f t="shared" si="2"/>
        <v>48</v>
      </c>
      <c r="D163" s="188" t="str">
        <f>VLOOKUP(B163,fips_xref!$A$2:$B$45,2,FALSE)</f>
        <v>48371</v>
      </c>
      <c r="E163" s="11" t="str">
        <f>SCC_xref!A$6</f>
        <v>2310000100</v>
      </c>
      <c r="F163" s="11" t="str">
        <f>VLOOKUP(E163,SCC_xref!$A$6:$B$37,2,FALSE)</f>
        <v>Heaters</v>
      </c>
      <c r="G163" s="190">
        <v>281.22131484636628</v>
      </c>
      <c r="H163" s="190">
        <v>15.348804418071794</v>
      </c>
      <c r="I163" s="190">
        <v>236.21549850185065</v>
      </c>
      <c r="J163" s="190">
        <v>0</v>
      </c>
      <c r="K163" s="190">
        <v>21.332236648845541</v>
      </c>
    </row>
    <row r="164" spans="1:11" s="182" customFormat="1" x14ac:dyDescent="0.2">
      <c r="A164" s="44" t="s">
        <v>2411</v>
      </c>
      <c r="B164" s="11" t="s">
        <v>17039</v>
      </c>
      <c r="C164" s="187" t="str">
        <f t="shared" si="2"/>
        <v>48</v>
      </c>
      <c r="D164" s="188" t="str">
        <f>VLOOKUP(B164,fips_xref!$A$2:$B$45,2,FALSE)</f>
        <v>48383</v>
      </c>
      <c r="E164" s="11" t="str">
        <f>SCC_xref!A$6</f>
        <v>2310000100</v>
      </c>
      <c r="F164" s="11" t="str">
        <f>VLOOKUP(E164,SCC_xref!$A$6:$B$37,2,FALSE)</f>
        <v>Heaters</v>
      </c>
      <c r="G164" s="190">
        <v>291.19235062569771</v>
      </c>
      <c r="H164" s="190">
        <v>15.893014511485811</v>
      </c>
      <c r="I164" s="190">
        <v>244.59079960049351</v>
      </c>
      <c r="J164" s="190">
        <v>0</v>
      </c>
      <c r="K164" s="190">
        <v>22.088596439692143</v>
      </c>
    </row>
    <row r="165" spans="1:11" s="182" customFormat="1" x14ac:dyDescent="0.2">
      <c r="A165" s="44" t="s">
        <v>2411</v>
      </c>
      <c r="B165" s="11" t="s">
        <v>17040</v>
      </c>
      <c r="C165" s="187" t="str">
        <f t="shared" si="2"/>
        <v>48</v>
      </c>
      <c r="D165" s="188" t="str">
        <f>VLOOKUP(B165,fips_xref!$A$2:$B$45,2,FALSE)</f>
        <v>48389</v>
      </c>
      <c r="E165" s="11" t="str">
        <f>SCC_xref!A$6</f>
        <v>2310000100</v>
      </c>
      <c r="F165" s="11" t="str">
        <f>VLOOKUP(E165,SCC_xref!$A$6:$B$37,2,FALSE)</f>
        <v>Heaters</v>
      </c>
      <c r="G165" s="190">
        <v>65.732624405146581</v>
      </c>
      <c r="H165" s="190">
        <v>3.5876270489395448</v>
      </c>
      <c r="I165" s="190">
        <v>55.212972210798419</v>
      </c>
      <c r="J165" s="190">
        <v>0</v>
      </c>
      <c r="K165" s="190">
        <v>4.9861935256447909</v>
      </c>
    </row>
    <row r="166" spans="1:11" s="182" customFormat="1" x14ac:dyDescent="0.2">
      <c r="A166" s="44" t="s">
        <v>2411</v>
      </c>
      <c r="B166" s="11" t="s">
        <v>17041</v>
      </c>
      <c r="C166" s="187" t="str">
        <f t="shared" si="2"/>
        <v>48</v>
      </c>
      <c r="D166" s="188" t="str">
        <f>VLOOKUP(B166,fips_xref!$A$2:$B$45,2,FALSE)</f>
        <v>48079</v>
      </c>
      <c r="E166" s="11" t="str">
        <f>SCC_xref!A$6</f>
        <v>2310000100</v>
      </c>
      <c r="F166" s="11" t="str">
        <f>VLOOKUP(E166,SCC_xref!$A$6:$B$37,2,FALSE)</f>
        <v>Heaters</v>
      </c>
      <c r="G166" s="190">
        <v>130.3855825157159</v>
      </c>
      <c r="H166" s="190">
        <v>7.1163268903119672</v>
      </c>
      <c r="I166" s="190">
        <v>109.51906468480112</v>
      </c>
      <c r="J166" s="190">
        <v>0</v>
      </c>
      <c r="K166" s="190">
        <v>9.8904882204335802</v>
      </c>
    </row>
    <row r="167" spans="1:11" s="182" customFormat="1" x14ac:dyDescent="0.2">
      <c r="A167" s="44" t="s">
        <v>2411</v>
      </c>
      <c r="B167" s="11" t="s">
        <v>17042</v>
      </c>
      <c r="C167" s="187" t="str">
        <f t="shared" si="2"/>
        <v>48</v>
      </c>
      <c r="D167" s="188" t="str">
        <f>VLOOKUP(B167,fips_xref!$A$2:$B$45,2,FALSE)</f>
        <v>48413</v>
      </c>
      <c r="E167" s="11" t="str">
        <f>SCC_xref!A$6</f>
        <v>2310000100</v>
      </c>
      <c r="F167" s="11" t="str">
        <f>VLOOKUP(E167,SCC_xref!$A$6:$B$37,2,FALSE)</f>
        <v>Heaters</v>
      </c>
      <c r="G167" s="190">
        <v>70.114799365489688</v>
      </c>
      <c r="H167" s="190">
        <v>3.8268021855355143</v>
      </c>
      <c r="I167" s="190">
        <v>58.893837024851649</v>
      </c>
      <c r="J167" s="190">
        <v>0</v>
      </c>
      <c r="K167" s="190">
        <v>5.3186064273544433</v>
      </c>
    </row>
    <row r="168" spans="1:11" s="182" customFormat="1" x14ac:dyDescent="0.2">
      <c r="A168" s="44" t="s">
        <v>2411</v>
      </c>
      <c r="B168" s="11" t="s">
        <v>17043</v>
      </c>
      <c r="C168" s="187" t="str">
        <f t="shared" si="2"/>
        <v>48</v>
      </c>
      <c r="D168" s="188" t="str">
        <f>VLOOKUP(B168,fips_xref!$A$2:$B$45,2,FALSE)</f>
        <v>48415</v>
      </c>
      <c r="E168" s="11" t="str">
        <f>SCC_xref!A$6</f>
        <v>2310000100</v>
      </c>
      <c r="F168" s="11" t="str">
        <f>VLOOKUP(E168,SCC_xref!$A$6:$B$37,2,FALSE)</f>
        <v>Heaters</v>
      </c>
      <c r="G168" s="190">
        <v>176.4301744903355</v>
      </c>
      <c r="H168" s="190">
        <v>9.6293989777333877</v>
      </c>
      <c r="I168" s="190">
        <v>148.1948181657952</v>
      </c>
      <c r="J168" s="190">
        <v>0</v>
      </c>
      <c r="K168" s="190">
        <v>13.383232477527757</v>
      </c>
    </row>
    <row r="169" spans="1:11" s="182" customFormat="1" x14ac:dyDescent="0.2">
      <c r="A169" s="44" t="s">
        <v>2411</v>
      </c>
      <c r="B169" s="11" t="s">
        <v>17044</v>
      </c>
      <c r="C169" s="187" t="str">
        <f t="shared" si="2"/>
        <v>48</v>
      </c>
      <c r="D169" s="188" t="str">
        <f>VLOOKUP(B169,fips_xref!$A$2:$B$45,2,FALSE)</f>
        <v>48431</v>
      </c>
      <c r="E169" s="11" t="str">
        <f>SCC_xref!A$6</f>
        <v>2310000100</v>
      </c>
      <c r="F169" s="11" t="str">
        <f>VLOOKUP(E169,SCC_xref!$A$6:$B$37,2,FALSE)</f>
        <v>Heaters</v>
      </c>
      <c r="G169" s="190">
        <v>128.60730861876507</v>
      </c>
      <c r="H169" s="190">
        <v>7.019270313142588</v>
      </c>
      <c r="I169" s="190">
        <v>108.0253804124317</v>
      </c>
      <c r="J169" s="190">
        <v>0</v>
      </c>
      <c r="K169" s="190">
        <v>9.7555960284354608</v>
      </c>
    </row>
    <row r="170" spans="1:11" s="182" customFormat="1" x14ac:dyDescent="0.2">
      <c r="A170" s="44" t="s">
        <v>2411</v>
      </c>
      <c r="B170" s="11" t="s">
        <v>17045</v>
      </c>
      <c r="C170" s="187" t="str">
        <f t="shared" si="2"/>
        <v>48</v>
      </c>
      <c r="D170" s="188" t="str">
        <f>VLOOKUP(B170,fips_xref!$A$2:$B$45,2,FALSE)</f>
        <v>48435</v>
      </c>
      <c r="E170" s="11" t="str">
        <f>SCC_xref!A$6</f>
        <v>2310000100</v>
      </c>
      <c r="F170" s="11" t="str">
        <f>VLOOKUP(E170,SCC_xref!$A$6:$B$37,2,FALSE)</f>
        <v>Heaters</v>
      </c>
      <c r="G170" s="190">
        <v>393.50660948240414</v>
      </c>
      <c r="H170" s="190">
        <v>21.47723400505258</v>
      </c>
      <c r="I170" s="190">
        <v>330.53099112860582</v>
      </c>
      <c r="J170" s="190">
        <v>0</v>
      </c>
      <c r="K170" s="190">
        <v>29.849715057869687</v>
      </c>
    </row>
    <row r="171" spans="1:11" s="182" customFormat="1" x14ac:dyDescent="0.2">
      <c r="A171" s="44" t="s">
        <v>2411</v>
      </c>
      <c r="B171" s="11" t="s">
        <v>17046</v>
      </c>
      <c r="C171" s="187" t="str">
        <f t="shared" si="2"/>
        <v>48</v>
      </c>
      <c r="D171" s="188" t="str">
        <f>VLOOKUP(B171,fips_xref!$A$2:$B$45,2,FALSE)</f>
        <v>48445</v>
      </c>
      <c r="E171" s="11" t="str">
        <f>SCC_xref!A$6</f>
        <v>2310000100</v>
      </c>
      <c r="F171" s="11" t="str">
        <f>VLOOKUP(E171,SCC_xref!$A$6:$B$37,2,FALSE)</f>
        <v>Heaters</v>
      </c>
      <c r="G171" s="190">
        <v>55.253510369543513</v>
      </c>
      <c r="H171" s="190">
        <v>3.0156865049057044</v>
      </c>
      <c r="I171" s="190">
        <v>46.410904177192883</v>
      </c>
      <c r="J171" s="190">
        <v>0</v>
      </c>
      <c r="K171" s="190">
        <v>4.1912931085130127</v>
      </c>
    </row>
    <row r="172" spans="1:11" s="182" customFormat="1" x14ac:dyDescent="0.2">
      <c r="A172" s="44" t="s">
        <v>2411</v>
      </c>
      <c r="B172" s="11" t="s">
        <v>17047</v>
      </c>
      <c r="C172" s="187" t="str">
        <f t="shared" si="2"/>
        <v>48</v>
      </c>
      <c r="D172" s="188" t="str">
        <f>VLOOKUP(B172,fips_xref!$A$2:$B$45,2,FALSE)</f>
        <v>48451</v>
      </c>
      <c r="E172" s="11" t="str">
        <f>SCC_xref!A$6</f>
        <v>2310000100</v>
      </c>
      <c r="F172" s="11" t="str">
        <f>VLOOKUP(E172,SCC_xref!$A$6:$B$37,2,FALSE)</f>
        <v>Heaters</v>
      </c>
      <c r="G172" s="190">
        <v>43.94876916749898</v>
      </c>
      <c r="H172" s="190">
        <v>2.3986839786146525</v>
      </c>
      <c r="I172" s="190">
        <v>36.915339874272959</v>
      </c>
      <c r="J172" s="190">
        <v>0</v>
      </c>
      <c r="K172" s="190">
        <v>3.3337641736678219</v>
      </c>
    </row>
    <row r="173" spans="1:11" s="182" customFormat="1" x14ac:dyDescent="0.2">
      <c r="A173" s="44" t="s">
        <v>2411</v>
      </c>
      <c r="B173" s="11" t="s">
        <v>17048</v>
      </c>
      <c r="C173" s="187" t="str">
        <f t="shared" si="2"/>
        <v>48</v>
      </c>
      <c r="D173" s="188" t="str">
        <f>VLOOKUP(B173,fips_xref!$A$2:$B$45,2,FALSE)</f>
        <v>48461</v>
      </c>
      <c r="E173" s="11" t="str">
        <f>SCC_xref!A$6</f>
        <v>2310000100</v>
      </c>
      <c r="F173" s="11" t="str">
        <f>VLOOKUP(E173,SCC_xref!$A$6:$B$37,2,FALSE)</f>
        <v>Heaters</v>
      </c>
      <c r="G173" s="190">
        <v>234.22407614123733</v>
      </c>
      <c r="H173" s="190">
        <v>12.783737735738205</v>
      </c>
      <c r="I173" s="190">
        <v>196.73955701780153</v>
      </c>
      <c r="J173" s="190">
        <v>0</v>
      </c>
      <c r="K173" s="190">
        <v>17.767228717466658</v>
      </c>
    </row>
    <row r="174" spans="1:11" s="182" customFormat="1" x14ac:dyDescent="0.2">
      <c r="A174" s="44" t="s">
        <v>2411</v>
      </c>
      <c r="B174" s="11" t="s">
        <v>17049</v>
      </c>
      <c r="C174" s="187" t="str">
        <f t="shared" si="2"/>
        <v>48</v>
      </c>
      <c r="D174" s="188" t="str">
        <f>VLOOKUP(B174,fips_xref!$A$2:$B$45,2,FALSE)</f>
        <v>48475</v>
      </c>
      <c r="E174" s="11" t="str">
        <f>SCC_xref!A$6</f>
        <v>2310000100</v>
      </c>
      <c r="F174" s="11" t="str">
        <f>VLOOKUP(E174,SCC_xref!$A$6:$B$37,2,FALSE)</f>
        <v>Heaters</v>
      </c>
      <c r="G174" s="190">
        <v>200.43687209917164</v>
      </c>
      <c r="H174" s="190">
        <v>10.939662769520003</v>
      </c>
      <c r="I174" s="190">
        <v>168.35955584278244</v>
      </c>
      <c r="J174" s="190">
        <v>0</v>
      </c>
      <c r="K174" s="190">
        <v>15.204277069502377</v>
      </c>
    </row>
    <row r="175" spans="1:11" s="182" customFormat="1" x14ac:dyDescent="0.2">
      <c r="A175" s="44" t="s">
        <v>2411</v>
      </c>
      <c r="B175" s="11" t="s">
        <v>17050</v>
      </c>
      <c r="C175" s="187" t="str">
        <f t="shared" si="2"/>
        <v>48</v>
      </c>
      <c r="D175" s="188" t="str">
        <f>VLOOKUP(B175,fips_xref!$A$2:$B$45,2,FALSE)</f>
        <v>48495</v>
      </c>
      <c r="E175" s="11" t="str">
        <f>SCC_xref!A$6</f>
        <v>2310000100</v>
      </c>
      <c r="F175" s="11" t="str">
        <f>VLOOKUP(E175,SCC_xref!$A$6:$B$37,2,FALSE)</f>
        <v>Heaters</v>
      </c>
      <c r="G175" s="190">
        <v>159.53657246930266</v>
      </c>
      <c r="H175" s="190">
        <v>8.707361494624287</v>
      </c>
      <c r="I175" s="190">
        <v>134.00481757828564</v>
      </c>
      <c r="J175" s="190">
        <v>0</v>
      </c>
      <c r="K175" s="190">
        <v>12.101756653545619</v>
      </c>
    </row>
    <row r="176" spans="1:11" x14ac:dyDescent="0.2">
      <c r="A176" s="44" t="s">
        <v>2411</v>
      </c>
      <c r="B176" s="11" t="s">
        <v>17051</v>
      </c>
      <c r="C176" s="187" t="str">
        <f t="shared" si="2"/>
        <v>48</v>
      </c>
      <c r="D176" s="188" t="str">
        <f>VLOOKUP(B176,fips_xref!$A$2:$B$45,2,FALSE)</f>
        <v>48501</v>
      </c>
      <c r="E176" s="11" t="str">
        <f>SCC_xref!A$6</f>
        <v>2310000100</v>
      </c>
      <c r="F176" s="11" t="str">
        <f>VLOOKUP(E176,SCC_xref!$A$6:$B$37,2,FALSE)</f>
        <v>Heaters</v>
      </c>
      <c r="G176" s="190">
        <v>208.56612419951827</v>
      </c>
      <c r="H176" s="190">
        <v>11.383349979437165</v>
      </c>
      <c r="I176" s="190">
        <v>175.18782680218555</v>
      </c>
      <c r="J176" s="190">
        <v>0</v>
      </c>
      <c r="K176" s="190">
        <v>15.820927090065211</v>
      </c>
    </row>
    <row r="177" spans="1:11" x14ac:dyDescent="0.2">
      <c r="A177" s="44" t="s">
        <v>2411</v>
      </c>
      <c r="B177" s="11" t="s">
        <v>17052</v>
      </c>
      <c r="C177" s="187" t="str">
        <f t="shared" ref="C177:C220" si="3">LEFT(D177,2)</f>
        <v>35</v>
      </c>
      <c r="D177" s="188" t="str">
        <f>VLOOKUP(B177,fips_xref!$A$2:$B$45,2,FALSE)</f>
        <v>35005</v>
      </c>
      <c r="E177" s="11" t="str">
        <f>SCC_xref!A$6</f>
        <v>2310000100</v>
      </c>
      <c r="F177" s="11" t="str">
        <f>VLOOKUP(E177,SCC_xref!$A$6:$B$37,2,FALSE)</f>
        <v>Heaters</v>
      </c>
      <c r="G177" s="190">
        <v>146.64408671640916</v>
      </c>
      <c r="H177" s="190">
        <v>8.0037013101462904</v>
      </c>
      <c r="I177" s="190">
        <v>123.17560660360732</v>
      </c>
      <c r="J177" s="190">
        <v>0</v>
      </c>
      <c r="K177" s="190">
        <v>11.123788261559248</v>
      </c>
    </row>
    <row r="178" spans="1:11" x14ac:dyDescent="0.2">
      <c r="A178" s="44" t="s">
        <v>2411</v>
      </c>
      <c r="B178" s="11" t="s">
        <v>17053</v>
      </c>
      <c r="C178" s="187" t="str">
        <f t="shared" si="3"/>
        <v>35</v>
      </c>
      <c r="D178" s="188" t="str">
        <f>VLOOKUP(B178,fips_xref!$A$2:$B$45,2,FALSE)</f>
        <v>35025</v>
      </c>
      <c r="E178" s="11" t="str">
        <f>SCC_xref!A$6</f>
        <v>2310000100</v>
      </c>
      <c r="F178" s="11" t="str">
        <f>VLOOKUP(E178,SCC_xref!$A$6:$B$37,2,FALSE)</f>
        <v>Heaters</v>
      </c>
      <c r="G178" s="190">
        <v>712.19869572880566</v>
      </c>
      <c r="H178" s="190">
        <v>38.87115915633629</v>
      </c>
      <c r="I178" s="190">
        <v>598.22055108395512</v>
      </c>
      <c r="J178" s="190">
        <v>0</v>
      </c>
      <c r="K178" s="190">
        <v>54.024322895247039</v>
      </c>
    </row>
    <row r="179" spans="1:11" x14ac:dyDescent="0.2">
      <c r="A179" s="44" t="s">
        <v>2411</v>
      </c>
      <c r="B179" s="11" t="s">
        <v>17054</v>
      </c>
      <c r="C179" s="187" t="str">
        <f t="shared" si="3"/>
        <v>35</v>
      </c>
      <c r="D179" s="188" t="str">
        <f>VLOOKUP(B179,fips_xref!$A$2:$B$45,2,FALSE)</f>
        <v>35041</v>
      </c>
      <c r="E179" s="11" t="str">
        <f>SCC_xref!A$6</f>
        <v>2310000100</v>
      </c>
      <c r="F179" s="11" t="str">
        <f>VLOOKUP(E179,SCC_xref!$A$6:$B$37,2,FALSE)</f>
        <v>Heaters</v>
      </c>
      <c r="G179" s="190">
        <v>16.576053110863054</v>
      </c>
      <c r="H179" s="190">
        <v>0.9047059514717114</v>
      </c>
      <c r="I179" s="190">
        <v>13.923271253157864</v>
      </c>
      <c r="J179" s="190">
        <v>0</v>
      </c>
      <c r="K179" s="190">
        <v>1.2573879325539037</v>
      </c>
    </row>
    <row r="180" spans="1:11" x14ac:dyDescent="0.2">
      <c r="A180" s="44" t="s">
        <v>2411</v>
      </c>
      <c r="B180" s="11" t="s">
        <v>17055</v>
      </c>
      <c r="C180" s="187" t="str">
        <f t="shared" si="3"/>
        <v>35</v>
      </c>
      <c r="D180" s="188" t="str">
        <f>VLOOKUP(B180,fips_xref!$A$2:$B$45,2,FALSE)</f>
        <v>35015</v>
      </c>
      <c r="E180" s="11" t="str">
        <f>SCC_xref!A$6</f>
        <v>2310000100</v>
      </c>
      <c r="F180" s="11" t="str">
        <f>VLOOKUP(E180,SCC_xref!$A$6:$B$37,2,FALSE)</f>
        <v>Heaters</v>
      </c>
      <c r="G180" s="190">
        <v>650.84824628400213</v>
      </c>
      <c r="H180" s="190">
        <v>35.522707243992713</v>
      </c>
      <c r="I180" s="190">
        <v>546.68844368720988</v>
      </c>
      <c r="J180" s="190">
        <v>0</v>
      </c>
      <c r="K180" s="190">
        <v>49.370542271311898</v>
      </c>
    </row>
    <row r="181" spans="1:11" x14ac:dyDescent="0.2">
      <c r="A181" s="44" t="s">
        <v>22</v>
      </c>
      <c r="B181" s="11" t="s">
        <v>17013</v>
      </c>
      <c r="C181" s="187" t="str">
        <f t="shared" si="3"/>
        <v>48</v>
      </c>
      <c r="D181" s="188" t="str">
        <f>VLOOKUP(B181,fips_xref!$A$2:$B$45,2,FALSE)</f>
        <v>48105</v>
      </c>
      <c r="E181" s="11" t="str">
        <f>SCC_xref!A$56</f>
        <v>2310020600</v>
      </c>
      <c r="F181" s="11" t="str">
        <f>VLOOKUP(E181,SCC_xref!$A$6:$B$37,2,FALSE)</f>
        <v>Compressor engines</v>
      </c>
      <c r="G181" s="190">
        <v>532.19058809705655</v>
      </c>
      <c r="H181" s="190">
        <v>73.659596968450742</v>
      </c>
      <c r="I181" s="190">
        <v>171.25856295164797</v>
      </c>
      <c r="J181" s="190">
        <v>0</v>
      </c>
      <c r="K181" s="190">
        <v>0.92074496210563428</v>
      </c>
    </row>
    <row r="182" spans="1:11" x14ac:dyDescent="0.2">
      <c r="A182" s="44" t="s">
        <v>22</v>
      </c>
      <c r="B182" s="11" t="s">
        <v>1523</v>
      </c>
      <c r="C182" s="187" t="str">
        <f t="shared" si="3"/>
        <v>48</v>
      </c>
      <c r="D182" s="188" t="str">
        <f>VLOOKUP(B182,fips_xref!$A$2:$B$45,2,FALSE)</f>
        <v>48081</v>
      </c>
      <c r="E182" s="11" t="str">
        <f>SCC_xref!A$56</f>
        <v>2310020600</v>
      </c>
      <c r="F182" s="11" t="str">
        <f>VLOOKUP(E182,SCC_xref!$A$6:$B$37,2,FALSE)</f>
        <v>Compressor engines</v>
      </c>
      <c r="G182" s="190">
        <v>25.604371071029902</v>
      </c>
      <c r="H182" s="190">
        <v>3.5438575876858005</v>
      </c>
      <c r="I182" s="190">
        <v>8.2394688913694853</v>
      </c>
      <c r="J182" s="190">
        <v>0</v>
      </c>
      <c r="K182" s="190">
        <v>4.4298219846072497E-2</v>
      </c>
    </row>
    <row r="183" spans="1:11" x14ac:dyDescent="0.2">
      <c r="A183" s="44" t="s">
        <v>22</v>
      </c>
      <c r="B183" s="11" t="s">
        <v>17014</v>
      </c>
      <c r="C183" s="187" t="str">
        <f t="shared" si="3"/>
        <v>48</v>
      </c>
      <c r="D183" s="188" t="str">
        <f>VLOOKUP(B183,fips_xref!$A$2:$B$45,2,FALSE)</f>
        <v>48103</v>
      </c>
      <c r="E183" s="11" t="str">
        <f>SCC_xref!A$56</f>
        <v>2310020600</v>
      </c>
      <c r="F183" s="11" t="str">
        <f>VLOOKUP(E183,SCC_xref!$A$6:$B$37,2,FALSE)</f>
        <v>Compressor engines</v>
      </c>
      <c r="G183" s="190">
        <v>318.86610657423182</v>
      </c>
      <c r="H183" s="190">
        <v>44.133717172904063</v>
      </c>
      <c r="I183" s="190">
        <v>102.61089242700193</v>
      </c>
      <c r="J183" s="190">
        <v>0</v>
      </c>
      <c r="K183" s="190">
        <v>0.55167146466130068</v>
      </c>
    </row>
    <row r="184" spans="1:11" x14ac:dyDescent="0.2">
      <c r="A184" s="44" t="s">
        <v>22</v>
      </c>
      <c r="B184" s="11" t="s">
        <v>17015</v>
      </c>
      <c r="C184" s="187" t="str">
        <f t="shared" si="3"/>
        <v>48</v>
      </c>
      <c r="D184" s="188" t="str">
        <f>VLOOKUP(B184,fips_xref!$A$2:$B$45,2,FALSE)</f>
        <v>48135</v>
      </c>
      <c r="E184" s="11" t="str">
        <f>SCC_xref!A$56</f>
        <v>2310020600</v>
      </c>
      <c r="F184" s="11" t="str">
        <f>VLOOKUP(E184,SCC_xref!$A$6:$B$37,2,FALSE)</f>
        <v>Compressor engines</v>
      </c>
      <c r="G184" s="190">
        <v>466.71946419129313</v>
      </c>
      <c r="H184" s="190">
        <v>64.597849715057876</v>
      </c>
      <c r="I184" s="190">
        <v>150.19000058750956</v>
      </c>
      <c r="J184" s="190">
        <v>0</v>
      </c>
      <c r="K184" s="190">
        <v>0.80747312143822336</v>
      </c>
    </row>
    <row r="185" spans="1:11" x14ac:dyDescent="0.2">
      <c r="A185" s="44" t="s">
        <v>22</v>
      </c>
      <c r="B185" s="11" t="s">
        <v>17016</v>
      </c>
      <c r="C185" s="187" t="str">
        <f t="shared" si="3"/>
        <v>48</v>
      </c>
      <c r="D185" s="188" t="str">
        <f>VLOOKUP(B185,fips_xref!$A$2:$B$45,2,FALSE)</f>
        <v>48003</v>
      </c>
      <c r="E185" s="11" t="str">
        <f>SCC_xref!A$56</f>
        <v>2310020600</v>
      </c>
      <c r="F185" s="11" t="str">
        <f>VLOOKUP(E185,SCC_xref!$A$6:$B$37,2,FALSE)</f>
        <v>Compressor engines</v>
      </c>
      <c r="G185" s="190">
        <v>474.52981610951178</v>
      </c>
      <c r="H185" s="190">
        <v>65.678867281593341</v>
      </c>
      <c r="I185" s="190">
        <v>152.70336642970449</v>
      </c>
      <c r="J185" s="190">
        <v>0</v>
      </c>
      <c r="K185" s="190">
        <v>0.82098584101991667</v>
      </c>
    </row>
    <row r="186" spans="1:11" x14ac:dyDescent="0.2">
      <c r="A186" s="44" t="s">
        <v>22</v>
      </c>
      <c r="B186" s="11" t="s">
        <v>17017</v>
      </c>
      <c r="C186" s="187" t="str">
        <f t="shared" si="3"/>
        <v>48</v>
      </c>
      <c r="D186" s="188" t="str">
        <f>VLOOKUP(B186,fips_xref!$A$2:$B$45,2,FALSE)</f>
        <v>48033</v>
      </c>
      <c r="E186" s="11" t="str">
        <f>SCC_xref!A$56</f>
        <v>2310020600</v>
      </c>
      <c r="F186" s="11" t="str">
        <f>VLOOKUP(E186,SCC_xref!$A$6:$B$37,2,FALSE)</f>
        <v>Compressor engines</v>
      </c>
      <c r="G186" s="190">
        <v>41.632571529287347</v>
      </c>
      <c r="H186" s="190">
        <v>5.7622936372716058</v>
      </c>
      <c r="I186" s="190">
        <v>13.397332706656483</v>
      </c>
      <c r="J186" s="190">
        <v>0</v>
      </c>
      <c r="K186" s="190">
        <v>7.2028670465895075E-2</v>
      </c>
    </row>
    <row r="187" spans="1:11" x14ac:dyDescent="0.2">
      <c r="A187" s="44" t="s">
        <v>22</v>
      </c>
      <c r="B187" s="11" t="s">
        <v>17018</v>
      </c>
      <c r="C187" s="187" t="str">
        <f t="shared" si="3"/>
        <v>48</v>
      </c>
      <c r="D187" s="188" t="str">
        <f>VLOOKUP(B187,fips_xref!$A$2:$B$45,2,FALSE)</f>
        <v>48109</v>
      </c>
      <c r="E187" s="11" t="str">
        <f>SCC_xref!A$56</f>
        <v>2310020600</v>
      </c>
      <c r="F187" s="11" t="str">
        <f>VLOOKUP(E187,SCC_xref!$A$6:$B$37,2,FALSE)</f>
        <v>Compressor engines</v>
      </c>
      <c r="G187" s="190">
        <v>12.768227483696609</v>
      </c>
      <c r="H187" s="190">
        <v>1.767228717466659</v>
      </c>
      <c r="I187" s="190">
        <v>4.1088067681099814</v>
      </c>
      <c r="J187" s="190">
        <v>0</v>
      </c>
      <c r="K187" s="190">
        <v>2.2090358968333234E-2</v>
      </c>
    </row>
    <row r="188" spans="1:11" s="182" customFormat="1" x14ac:dyDescent="0.2">
      <c r="A188" s="44" t="s">
        <v>22</v>
      </c>
      <c r="B188" s="11" t="s">
        <v>17019</v>
      </c>
      <c r="C188" s="187" t="str">
        <f t="shared" si="3"/>
        <v>48</v>
      </c>
      <c r="D188" s="188" t="str">
        <f>VLOOKUP(B188,fips_xref!$A$2:$B$45,2,FALSE)</f>
        <v>48115</v>
      </c>
      <c r="E188" s="11" t="str">
        <f>SCC_xref!A$56</f>
        <v>2310020600</v>
      </c>
      <c r="F188" s="11" t="str">
        <f>VLOOKUP(E188,SCC_xref!$A$6:$B$37,2,FALSE)</f>
        <v>Compressor engines</v>
      </c>
      <c r="G188" s="190">
        <v>87.136360965865691</v>
      </c>
      <c r="H188" s="190">
        <v>12.0603959814347</v>
      </c>
      <c r="I188" s="190">
        <v>28.040420656835675</v>
      </c>
      <c r="J188" s="190">
        <v>0</v>
      </c>
      <c r="K188" s="190">
        <v>0.15075494976793374</v>
      </c>
    </row>
    <row r="189" spans="1:11" s="182" customFormat="1" x14ac:dyDescent="0.2">
      <c r="A189" s="44" t="s">
        <v>22</v>
      </c>
      <c r="B189" s="11" t="s">
        <v>17020</v>
      </c>
      <c r="C189" s="187" t="str">
        <f t="shared" si="3"/>
        <v>48</v>
      </c>
      <c r="D189" s="188" t="str">
        <f>VLOOKUP(B189,fips_xref!$A$2:$B$45,2,FALSE)</f>
        <v>48107</v>
      </c>
      <c r="E189" s="11" t="str">
        <f>SCC_xref!A$56</f>
        <v>2310020600</v>
      </c>
      <c r="F189" s="11" t="str">
        <f>VLOOKUP(E189,SCC_xref!$A$6:$B$37,2,FALSE)</f>
        <v>Compressor engines</v>
      </c>
      <c r="G189" s="190">
        <v>28.049350801950531</v>
      </c>
      <c r="H189" s="190">
        <v>3.8822630867751604</v>
      </c>
      <c r="I189" s="190">
        <v>9.026261676752247</v>
      </c>
      <c r="J189" s="190">
        <v>0</v>
      </c>
      <c r="K189" s="190">
        <v>4.8528288584689501E-2</v>
      </c>
    </row>
    <row r="190" spans="1:11" s="182" customFormat="1" x14ac:dyDescent="0.2">
      <c r="A190" s="44" t="s">
        <v>22</v>
      </c>
      <c r="B190" s="11" t="s">
        <v>17021</v>
      </c>
      <c r="C190" s="187" t="str">
        <f t="shared" si="3"/>
        <v>48</v>
      </c>
      <c r="D190" s="188" t="str">
        <f>VLOOKUP(B190,fips_xref!$A$2:$B$45,2,FALSE)</f>
        <v>48125</v>
      </c>
      <c r="E190" s="11" t="str">
        <f>SCC_xref!A$56</f>
        <v>2310020600</v>
      </c>
      <c r="F190" s="11" t="str">
        <f>VLOOKUP(E190,SCC_xref!$A$6:$B$37,2,FALSE)</f>
        <v>Compressor engines</v>
      </c>
      <c r="G190" s="190">
        <v>15.416955525527289</v>
      </c>
      <c r="H190" s="190">
        <v>2.1338346748134658</v>
      </c>
      <c r="I190" s="190">
        <v>4.9611656189413083</v>
      </c>
      <c r="J190" s="190">
        <v>0</v>
      </c>
      <c r="K190" s="190">
        <v>2.6672933435168321E-2</v>
      </c>
    </row>
    <row r="191" spans="1:11" x14ac:dyDescent="0.2">
      <c r="A191" s="44" t="s">
        <v>22</v>
      </c>
      <c r="B191" s="11" t="s">
        <v>17022</v>
      </c>
      <c r="C191" s="187" t="str">
        <f t="shared" si="3"/>
        <v>48</v>
      </c>
      <c r="D191" s="188" t="str">
        <f>VLOOKUP(B191,fips_xref!$A$2:$B$45,2,FALSE)</f>
        <v>48165</v>
      </c>
      <c r="E191" s="11" t="str">
        <f>SCC_xref!A$56</f>
        <v>2310020600</v>
      </c>
      <c r="F191" s="11" t="str">
        <f>VLOOKUP(E191,SCC_xref!$A$6:$B$37,2,FALSE)</f>
        <v>Compressor engines</v>
      </c>
      <c r="G191" s="190">
        <v>278.04852828858463</v>
      </c>
      <c r="H191" s="190">
        <v>38.484225368662244</v>
      </c>
      <c r="I191" s="190">
        <v>89.475823982139701</v>
      </c>
      <c r="J191" s="190">
        <v>0</v>
      </c>
      <c r="K191" s="190">
        <v>0.48105281710827796</v>
      </c>
    </row>
    <row r="192" spans="1:11" x14ac:dyDescent="0.2">
      <c r="A192" s="44" t="s">
        <v>22</v>
      </c>
      <c r="B192" s="11" t="s">
        <v>17023</v>
      </c>
      <c r="C192" s="187" t="str">
        <f t="shared" si="3"/>
        <v>48</v>
      </c>
      <c r="D192" s="188" t="str">
        <f>VLOOKUP(B192,fips_xref!$A$2:$B$45,2,FALSE)</f>
        <v>48169</v>
      </c>
      <c r="E192" s="11" t="str">
        <f>SCC_xref!A$56</f>
        <v>2310020600</v>
      </c>
      <c r="F192" s="11" t="str">
        <f>VLOOKUP(E192,SCC_xref!$A$6:$B$37,2,FALSE)</f>
        <v>Compressor engines</v>
      </c>
      <c r="G192" s="190">
        <v>142.89548205158334</v>
      </c>
      <c r="H192" s="190">
        <v>19.777921391222609</v>
      </c>
      <c r="I192" s="190">
        <v>45.983667234592566</v>
      </c>
      <c r="J192" s="190">
        <v>0</v>
      </c>
      <c r="K192" s="190">
        <v>0.2472240173902826</v>
      </c>
    </row>
    <row r="193" spans="1:11" x14ac:dyDescent="0.2">
      <c r="A193" s="44" t="s">
        <v>22</v>
      </c>
      <c r="B193" s="11" t="s">
        <v>17024</v>
      </c>
      <c r="C193" s="187" t="str">
        <f t="shared" si="3"/>
        <v>48</v>
      </c>
      <c r="D193" s="188" t="str">
        <f>VLOOKUP(B193,fips_xref!$A$2:$B$45,2,FALSE)</f>
        <v>48173</v>
      </c>
      <c r="E193" s="11" t="str">
        <f>SCC_xref!A$56</f>
        <v>2310020600</v>
      </c>
      <c r="F193" s="11" t="str">
        <f>VLOOKUP(E193,SCC_xref!$A$6:$B$37,2,FALSE)</f>
        <v>Compressor engines</v>
      </c>
      <c r="G193" s="190">
        <v>113.41989307326244</v>
      </c>
      <c r="H193" s="190">
        <v>15.698255096645322</v>
      </c>
      <c r="I193" s="190">
        <v>36.498443099700374</v>
      </c>
      <c r="J193" s="190">
        <v>0</v>
      </c>
      <c r="K193" s="190">
        <v>0.19622818870806652</v>
      </c>
    </row>
    <row r="194" spans="1:11" x14ac:dyDescent="0.2">
      <c r="A194" s="44" t="s">
        <v>22</v>
      </c>
      <c r="B194" s="11" t="s">
        <v>17025</v>
      </c>
      <c r="C194" s="187" t="str">
        <f t="shared" si="3"/>
        <v>48</v>
      </c>
      <c r="D194" s="188" t="str">
        <f>VLOOKUP(B194,fips_xref!$A$2:$B$45,2,FALSE)</f>
        <v>48219</v>
      </c>
      <c r="E194" s="11" t="str">
        <f>SCC_xref!A$56</f>
        <v>2310020600</v>
      </c>
      <c r="F194" s="11" t="str">
        <f>VLOOKUP(E194,SCC_xref!$A$6:$B$37,2,FALSE)</f>
        <v>Compressor engines</v>
      </c>
      <c r="G194" s="190">
        <v>286.19846072498677</v>
      </c>
      <c r="H194" s="190">
        <v>39.612243698960114</v>
      </c>
      <c r="I194" s="190">
        <v>92.098466600082247</v>
      </c>
      <c r="J194" s="190">
        <v>0</v>
      </c>
      <c r="K194" s="190">
        <v>0.49515304623700135</v>
      </c>
    </row>
    <row r="195" spans="1:11" x14ac:dyDescent="0.2">
      <c r="A195" s="44" t="s">
        <v>22</v>
      </c>
      <c r="B195" s="11" t="s">
        <v>17026</v>
      </c>
      <c r="C195" s="187" t="str">
        <f t="shared" si="3"/>
        <v>48</v>
      </c>
      <c r="D195" s="188" t="str">
        <f>VLOOKUP(B195,fips_xref!$A$2:$B$45,2,FALSE)</f>
        <v>48227</v>
      </c>
      <c r="E195" s="11" t="str">
        <f>SCC_xref!A$56</f>
        <v>2310020600</v>
      </c>
      <c r="F195" s="11" t="str">
        <f>VLOOKUP(E195,SCC_xref!$A$6:$B$37,2,FALSE)</f>
        <v>Compressor engines</v>
      </c>
      <c r="G195" s="190">
        <v>241.84924505023204</v>
      </c>
      <c r="H195" s="190">
        <v>33.473943951589213</v>
      </c>
      <c r="I195" s="190">
        <v>77.826919687444914</v>
      </c>
      <c r="J195" s="190">
        <v>0</v>
      </c>
      <c r="K195" s="190">
        <v>0.41842429939486514</v>
      </c>
    </row>
    <row r="196" spans="1:11" x14ac:dyDescent="0.2">
      <c r="A196" s="44" t="s">
        <v>22</v>
      </c>
      <c r="B196" s="11" t="s">
        <v>17027</v>
      </c>
      <c r="C196" s="187" t="str">
        <f t="shared" si="3"/>
        <v>48</v>
      </c>
      <c r="D196" s="188" t="str">
        <f>VLOOKUP(B196,fips_xref!$A$2:$B$45,2,FALSE)</f>
        <v>48229</v>
      </c>
      <c r="E196" s="11" t="str">
        <f>SCC_xref!A$56</f>
        <v>2310020600</v>
      </c>
      <c r="F196" s="11" t="str">
        <f>VLOOKUP(E196,SCC_xref!$A$6:$B$37,2,FALSE)</f>
        <v>Compressor engines</v>
      </c>
      <c r="G196" s="190">
        <v>0.4074966218201046</v>
      </c>
      <c r="H196" s="190">
        <v>5.6400916514893373E-2</v>
      </c>
      <c r="I196" s="190">
        <v>0.13113213089712708</v>
      </c>
      <c r="J196" s="190">
        <v>0</v>
      </c>
      <c r="K196" s="190">
        <v>7.0501145643616714E-4</v>
      </c>
    </row>
    <row r="197" spans="1:11" x14ac:dyDescent="0.2">
      <c r="A197" s="44" t="s">
        <v>22</v>
      </c>
      <c r="B197" s="11" t="s">
        <v>17028</v>
      </c>
      <c r="C197" s="187" t="str">
        <f t="shared" si="3"/>
        <v>48</v>
      </c>
      <c r="D197" s="188" t="str">
        <f>VLOOKUP(B197,fips_xref!$A$2:$B$45,2,FALSE)</f>
        <v>48235</v>
      </c>
      <c r="E197" s="11" t="str">
        <f>SCC_xref!A$56</f>
        <v>2310020600</v>
      </c>
      <c r="F197" s="11" t="str">
        <f>VLOOKUP(E197,SCC_xref!$A$6:$B$37,2,FALSE)</f>
        <v>Compressor engines</v>
      </c>
      <c r="G197" s="190">
        <v>129.58392573879325</v>
      </c>
      <c r="H197" s="190">
        <v>17.935491451736095</v>
      </c>
      <c r="I197" s="190">
        <v>41.700017625286414</v>
      </c>
      <c r="J197" s="190">
        <v>0</v>
      </c>
      <c r="K197" s="190">
        <v>0.22419364314670115</v>
      </c>
    </row>
    <row r="198" spans="1:11" x14ac:dyDescent="0.2">
      <c r="A198" s="44" t="s">
        <v>22</v>
      </c>
      <c r="B198" s="11" t="s">
        <v>17029</v>
      </c>
      <c r="C198" s="187" t="str">
        <f t="shared" si="3"/>
        <v>48</v>
      </c>
      <c r="D198" s="188" t="str">
        <f>VLOOKUP(B198,fips_xref!$A$2:$B$45,2,FALSE)</f>
        <v>48243</v>
      </c>
      <c r="E198" s="11" t="str">
        <f>SCC_xref!A$56</f>
        <v>2310020600</v>
      </c>
      <c r="F198" s="11" t="str">
        <f>VLOOKUP(E198,SCC_xref!$A$6:$B$37,2,FALSE)</f>
        <v>Compressor engines</v>
      </c>
      <c r="G198" s="190">
        <v>6.79161036366841E-2</v>
      </c>
      <c r="H198" s="190">
        <v>9.4001527524822295E-3</v>
      </c>
      <c r="I198" s="190">
        <v>2.185535514952118E-2</v>
      </c>
      <c r="J198" s="190">
        <v>0</v>
      </c>
      <c r="K198" s="190">
        <v>1.1750190940602786E-4</v>
      </c>
    </row>
    <row r="199" spans="1:11" x14ac:dyDescent="0.2">
      <c r="A199" s="44" t="s">
        <v>22</v>
      </c>
      <c r="B199" s="11" t="s">
        <v>17030</v>
      </c>
      <c r="C199" s="187" t="str">
        <f t="shared" si="3"/>
        <v>48</v>
      </c>
      <c r="D199" s="188" t="str">
        <f>VLOOKUP(B199,fips_xref!$A$2:$B$45,2,FALSE)</f>
        <v>48263</v>
      </c>
      <c r="E199" s="11" t="str">
        <f>SCC_xref!A$56</f>
        <v>2310020600</v>
      </c>
      <c r="F199" s="11" t="str">
        <f>VLOOKUP(E199,SCC_xref!$A$6:$B$37,2,FALSE)</f>
        <v>Compressor engines</v>
      </c>
      <c r="G199" s="190">
        <v>33.482639092885258</v>
      </c>
      <c r="H199" s="190">
        <v>4.6342753069737386</v>
      </c>
      <c r="I199" s="190">
        <v>10.774690088713941</v>
      </c>
      <c r="J199" s="190">
        <v>0</v>
      </c>
      <c r="K199" s="190">
        <v>5.7928441337171725E-2</v>
      </c>
    </row>
    <row r="200" spans="1:11" x14ac:dyDescent="0.2">
      <c r="A200" s="44" t="s">
        <v>22</v>
      </c>
      <c r="B200" s="11" t="s">
        <v>17031</v>
      </c>
      <c r="C200" s="187" t="str">
        <f t="shared" si="3"/>
        <v>48</v>
      </c>
      <c r="D200" s="188" t="str">
        <f>VLOOKUP(B200,fips_xref!$A$2:$B$45,2,FALSE)</f>
        <v>48269</v>
      </c>
      <c r="E200" s="11" t="str">
        <f>SCC_xref!A$56</f>
        <v>2310020600</v>
      </c>
      <c r="F200" s="11" t="str">
        <f>VLOOKUP(E200,SCC_xref!$A$6:$B$37,2,FALSE)</f>
        <v>Compressor engines</v>
      </c>
      <c r="G200" s="190">
        <v>35.18054168380236</v>
      </c>
      <c r="H200" s="190">
        <v>4.8692791257857939</v>
      </c>
      <c r="I200" s="190">
        <v>11.321073967451971</v>
      </c>
      <c r="J200" s="190">
        <v>0</v>
      </c>
      <c r="K200" s="190">
        <v>6.0865989072322421E-2</v>
      </c>
    </row>
    <row r="201" spans="1:11" x14ac:dyDescent="0.2">
      <c r="A201" s="44" t="s">
        <v>22</v>
      </c>
      <c r="B201" s="11" t="s">
        <v>17032</v>
      </c>
      <c r="C201" s="187" t="str">
        <f t="shared" si="3"/>
        <v>48</v>
      </c>
      <c r="D201" s="188" t="str">
        <f>VLOOKUP(B201,fips_xref!$A$2:$B$45,2,FALSE)</f>
        <v>48301</v>
      </c>
      <c r="E201" s="11" t="str">
        <f>SCC_xref!A$56</f>
        <v>2310020600</v>
      </c>
      <c r="F201" s="11" t="str">
        <f>VLOOKUP(E201,SCC_xref!$A$6:$B$37,2,FALSE)</f>
        <v>Compressor engines</v>
      </c>
      <c r="G201" s="190">
        <v>65.335291698490096</v>
      </c>
      <c r="H201" s="190">
        <v>9.0429469478879039</v>
      </c>
      <c r="I201" s="190">
        <v>21.024851653839377</v>
      </c>
      <c r="J201" s="190">
        <v>0</v>
      </c>
      <c r="K201" s="190">
        <v>0.11303683684859879</v>
      </c>
    </row>
    <row r="202" spans="1:11" x14ac:dyDescent="0.2">
      <c r="A202" s="44" t="s">
        <v>22</v>
      </c>
      <c r="B202" s="11" t="s">
        <v>17033</v>
      </c>
      <c r="C202" s="187" t="str">
        <f t="shared" si="3"/>
        <v>48</v>
      </c>
      <c r="D202" s="188" t="str">
        <f>VLOOKUP(B202,fips_xref!$A$2:$B$45,2,FALSE)</f>
        <v>48303</v>
      </c>
      <c r="E202" s="11" t="str">
        <f>SCC_xref!A$56</f>
        <v>2310020600</v>
      </c>
      <c r="F202" s="11" t="str">
        <f>VLOOKUP(E202,SCC_xref!$A$6:$B$37,2,FALSE)</f>
        <v>Compressor engines</v>
      </c>
      <c r="G202" s="190">
        <v>30.765994947417894</v>
      </c>
      <c r="H202" s="190">
        <v>4.2582691968744495</v>
      </c>
      <c r="I202" s="190">
        <v>9.9004758827330939</v>
      </c>
      <c r="J202" s="190">
        <v>0</v>
      </c>
      <c r="K202" s="190">
        <v>5.3228364960930613E-2</v>
      </c>
    </row>
    <row r="203" spans="1:11" x14ac:dyDescent="0.2">
      <c r="A203" s="44" t="s">
        <v>22</v>
      </c>
      <c r="B203" s="11" t="s">
        <v>17034</v>
      </c>
      <c r="C203" s="187" t="str">
        <f t="shared" si="3"/>
        <v>48</v>
      </c>
      <c r="D203" s="188" t="str">
        <f>VLOOKUP(B203,fips_xref!$A$2:$B$45,2,FALSE)</f>
        <v>48305</v>
      </c>
      <c r="E203" s="11" t="str">
        <f>SCC_xref!A$56</f>
        <v>2310020600</v>
      </c>
      <c r="F203" s="11" t="str">
        <f>VLOOKUP(E203,SCC_xref!$A$6:$B$37,2,FALSE)</f>
        <v>Compressor engines</v>
      </c>
      <c r="G203" s="190">
        <v>5.2974560836613591</v>
      </c>
      <c r="H203" s="190">
        <v>0.73321191469361391</v>
      </c>
      <c r="I203" s="190">
        <v>1.704717701662652</v>
      </c>
      <c r="J203" s="190">
        <v>0</v>
      </c>
      <c r="K203" s="190">
        <v>9.1651489336701721E-3</v>
      </c>
    </row>
    <row r="204" spans="1:11" x14ac:dyDescent="0.2">
      <c r="A204" s="44" t="s">
        <v>22</v>
      </c>
      <c r="B204" s="11" t="s">
        <v>17035</v>
      </c>
      <c r="C204" s="187" t="str">
        <f t="shared" si="3"/>
        <v>48</v>
      </c>
      <c r="D204" s="188" t="str">
        <f>VLOOKUP(B204,fips_xref!$A$2:$B$45,2,FALSE)</f>
        <v>48317</v>
      </c>
      <c r="E204" s="11" t="str">
        <f>SCC_xref!A$56</f>
        <v>2310020600</v>
      </c>
      <c r="F204" s="11" t="str">
        <f>VLOOKUP(E204,SCC_xref!$A$6:$B$37,2,FALSE)</f>
        <v>Compressor engines</v>
      </c>
      <c r="G204" s="190">
        <v>164.28905469713882</v>
      </c>
      <c r="H204" s="190">
        <v>22.738969508254513</v>
      </c>
      <c r="I204" s="190">
        <v>52.868104106691732</v>
      </c>
      <c r="J204" s="190">
        <v>0</v>
      </c>
      <c r="K204" s="190">
        <v>0.28423711885318137</v>
      </c>
    </row>
    <row r="205" spans="1:11" x14ac:dyDescent="0.2">
      <c r="A205" s="44" t="s">
        <v>22</v>
      </c>
      <c r="B205" s="11" t="s">
        <v>17036</v>
      </c>
      <c r="C205" s="187" t="str">
        <f t="shared" si="3"/>
        <v>48</v>
      </c>
      <c r="D205" s="188" t="str">
        <f>VLOOKUP(B205,fips_xref!$A$2:$B$45,2,FALSE)</f>
        <v>48329</v>
      </c>
      <c r="E205" s="11" t="str">
        <f>SCC_xref!A$56</f>
        <v>2310020600</v>
      </c>
      <c r="F205" s="11" t="str">
        <f>VLOOKUP(E205,SCC_xref!$A$6:$B$37,2,FALSE)</f>
        <v>Compressor engines</v>
      </c>
      <c r="G205" s="190">
        <v>296.31796016685269</v>
      </c>
      <c r="H205" s="190">
        <v>41.012866459079966</v>
      </c>
      <c r="I205" s="190">
        <v>95.354914517360911</v>
      </c>
      <c r="J205" s="190">
        <v>0</v>
      </c>
      <c r="K205" s="190">
        <v>0.51266083073849944</v>
      </c>
    </row>
    <row r="206" spans="1:11" x14ac:dyDescent="0.2">
      <c r="A206" s="44" t="s">
        <v>22</v>
      </c>
      <c r="B206" s="11" t="s">
        <v>17037</v>
      </c>
      <c r="C206" s="187" t="str">
        <f t="shared" si="3"/>
        <v>48</v>
      </c>
      <c r="D206" s="188" t="str">
        <f>VLOOKUP(B206,fips_xref!$A$2:$B$45,2,FALSE)</f>
        <v>48335</v>
      </c>
      <c r="E206" s="11" t="str">
        <f>SCC_xref!A$56</f>
        <v>2310020600</v>
      </c>
      <c r="F206" s="11" t="str">
        <f>VLOOKUP(E206,SCC_xref!$A$6:$B$37,2,FALSE)</f>
        <v>Compressor engines</v>
      </c>
      <c r="G206" s="190">
        <v>173.18606427354445</v>
      </c>
      <c r="H206" s="190">
        <v>23.970389518829684</v>
      </c>
      <c r="I206" s="190">
        <v>55.731155631279009</v>
      </c>
      <c r="J206" s="190">
        <v>0</v>
      </c>
      <c r="K206" s="190">
        <v>0.29962986898537103</v>
      </c>
    </row>
    <row r="207" spans="1:11" x14ac:dyDescent="0.2">
      <c r="A207" s="44" t="s">
        <v>22</v>
      </c>
      <c r="B207" s="11" t="s">
        <v>17038</v>
      </c>
      <c r="C207" s="187" t="str">
        <f t="shared" si="3"/>
        <v>48</v>
      </c>
      <c r="D207" s="188" t="str">
        <f>VLOOKUP(B207,fips_xref!$A$2:$B$45,2,FALSE)</f>
        <v>48371</v>
      </c>
      <c r="E207" s="11" t="str">
        <f>SCC_xref!A$56</f>
        <v>2310020600</v>
      </c>
      <c r="F207" s="11" t="str">
        <f>VLOOKUP(E207,SCC_xref!$A$6:$B$37,2,FALSE)</f>
        <v>Compressor engines</v>
      </c>
      <c r="G207" s="190">
        <v>300.73250690323715</v>
      </c>
      <c r="H207" s="190">
        <v>41.623876387991309</v>
      </c>
      <c r="I207" s="190">
        <v>96.775512602079786</v>
      </c>
      <c r="J207" s="190">
        <v>0</v>
      </c>
      <c r="K207" s="190">
        <v>0.52029845484989135</v>
      </c>
    </row>
    <row r="208" spans="1:11" x14ac:dyDescent="0.2">
      <c r="A208" s="44" t="s">
        <v>22</v>
      </c>
      <c r="B208" s="11" t="s">
        <v>17039</v>
      </c>
      <c r="C208" s="187" t="str">
        <f t="shared" si="3"/>
        <v>48</v>
      </c>
      <c r="D208" s="188" t="str">
        <f>VLOOKUP(B208,fips_xref!$A$2:$B$45,2,FALSE)</f>
        <v>48383</v>
      </c>
      <c r="E208" s="11" t="str">
        <f>SCC_xref!A$56</f>
        <v>2310020600</v>
      </c>
      <c r="F208" s="11" t="str">
        <f>VLOOKUP(E208,SCC_xref!$A$6:$B$37,2,FALSE)</f>
        <v>Compressor engines</v>
      </c>
      <c r="G208" s="190">
        <v>311.39533517419659</v>
      </c>
      <c r="H208" s="190">
        <v>43.099700370131025</v>
      </c>
      <c r="I208" s="190">
        <v>100.20680336055462</v>
      </c>
      <c r="J208" s="190">
        <v>0</v>
      </c>
      <c r="K208" s="190">
        <v>0.53874625462663772</v>
      </c>
    </row>
    <row r="209" spans="1:11" x14ac:dyDescent="0.2">
      <c r="A209" s="44" t="s">
        <v>22</v>
      </c>
      <c r="B209" s="11" t="s">
        <v>17040</v>
      </c>
      <c r="C209" s="187" t="str">
        <f t="shared" si="3"/>
        <v>48</v>
      </c>
      <c r="D209" s="188" t="str">
        <f>VLOOKUP(B209,fips_xref!$A$2:$B$45,2,FALSE)</f>
        <v>48389</v>
      </c>
      <c r="E209" s="11" t="str">
        <f>SCC_xref!A$56</f>
        <v>2310020600</v>
      </c>
      <c r="F209" s="11" t="str">
        <f>VLOOKUP(E209,SCC_xref!$A$6:$B$37,2,FALSE)</f>
        <v>Compressor engines</v>
      </c>
      <c r="G209" s="190">
        <v>70.29316726396803</v>
      </c>
      <c r="H209" s="190">
        <v>9.7291580988191058</v>
      </c>
      <c r="I209" s="190">
        <v>22.62029257975442</v>
      </c>
      <c r="J209" s="190">
        <v>0</v>
      </c>
      <c r="K209" s="190">
        <v>0.12161447623523881</v>
      </c>
    </row>
    <row r="210" spans="1:11" x14ac:dyDescent="0.2">
      <c r="A210" s="44" t="s">
        <v>22</v>
      </c>
      <c r="B210" s="11" t="s">
        <v>17041</v>
      </c>
      <c r="C210" s="187" t="str">
        <f t="shared" si="3"/>
        <v>48</v>
      </c>
      <c r="D210" s="188" t="str">
        <f>VLOOKUP(B210,fips_xref!$A$2:$B$45,2,FALSE)</f>
        <v>48079</v>
      </c>
      <c r="E210" s="11" t="str">
        <f>SCC_xref!A$56</f>
        <v>2310020600</v>
      </c>
      <c r="F210" s="11" t="str">
        <f>VLOOKUP(E210,SCC_xref!$A$6:$B$37,2,FALSE)</f>
        <v>Compressor engines</v>
      </c>
      <c r="G210" s="190">
        <v>139.43176076611243</v>
      </c>
      <c r="H210" s="190">
        <v>19.298513600846015</v>
      </c>
      <c r="I210" s="190">
        <v>44.869044121966979</v>
      </c>
      <c r="J210" s="190">
        <v>0</v>
      </c>
      <c r="K210" s="190">
        <v>0.24123142001057518</v>
      </c>
    </row>
    <row r="211" spans="1:11" x14ac:dyDescent="0.2">
      <c r="A211" s="44" t="s">
        <v>22</v>
      </c>
      <c r="B211" s="11" t="s">
        <v>17042</v>
      </c>
      <c r="C211" s="187" t="str">
        <f t="shared" si="3"/>
        <v>48</v>
      </c>
      <c r="D211" s="188" t="str">
        <f>VLOOKUP(B211,fips_xref!$A$2:$B$45,2,FALSE)</f>
        <v>48413</v>
      </c>
      <c r="E211" s="11" t="str">
        <f>SCC_xref!A$56</f>
        <v>2310020600</v>
      </c>
      <c r="F211" s="11" t="str">
        <f>VLOOKUP(E211,SCC_xref!$A$6:$B$37,2,FALSE)</f>
        <v>Compressor engines</v>
      </c>
      <c r="G211" s="190">
        <v>74.97937841489923</v>
      </c>
      <c r="H211" s="190">
        <v>10.377768638740379</v>
      </c>
      <c r="I211" s="190">
        <v>24.128312085071379</v>
      </c>
      <c r="J211" s="190">
        <v>0</v>
      </c>
      <c r="K211" s="190">
        <v>0.12972210798425474</v>
      </c>
    </row>
    <row r="212" spans="1:11" x14ac:dyDescent="0.2">
      <c r="A212" s="44" t="s">
        <v>22</v>
      </c>
      <c r="B212" s="11" t="s">
        <v>17043</v>
      </c>
      <c r="C212" s="187" t="str">
        <f t="shared" si="3"/>
        <v>48</v>
      </c>
      <c r="D212" s="188" t="str">
        <f>VLOOKUP(B212,fips_xref!$A$2:$B$45,2,FALSE)</f>
        <v>48415</v>
      </c>
      <c r="E212" s="11" t="str">
        <f>SCC_xref!A$56</f>
        <v>2310020600</v>
      </c>
      <c r="F212" s="11" t="str">
        <f>VLOOKUP(E212,SCC_xref!$A$6:$B$37,2,FALSE)</f>
        <v>Compressor engines</v>
      </c>
      <c r="G212" s="190">
        <v>188.67093590270841</v>
      </c>
      <c r="H212" s="190">
        <v>26.113624346395632</v>
      </c>
      <c r="I212" s="190">
        <v>60.714176605369836</v>
      </c>
      <c r="J212" s="190">
        <v>0</v>
      </c>
      <c r="K212" s="190">
        <v>0.3264203043299454</v>
      </c>
    </row>
    <row r="213" spans="1:11" x14ac:dyDescent="0.2">
      <c r="A213" s="44" t="s">
        <v>22</v>
      </c>
      <c r="B213" s="11" t="s">
        <v>17044</v>
      </c>
      <c r="C213" s="187" t="str">
        <f t="shared" si="3"/>
        <v>48</v>
      </c>
      <c r="D213" s="188" t="str">
        <f>VLOOKUP(B213,fips_xref!$A$2:$B$45,2,FALSE)</f>
        <v>48431</v>
      </c>
      <c r="E213" s="11" t="str">
        <f>SCC_xref!A$56</f>
        <v>2310020600</v>
      </c>
      <c r="F213" s="11" t="str">
        <f>VLOOKUP(E213,SCC_xref!$A$6:$B$37,2,FALSE)</f>
        <v>Compressor engines</v>
      </c>
      <c r="G213" s="190">
        <v>137.53010986428529</v>
      </c>
      <c r="H213" s="190">
        <v>19.035309323776513</v>
      </c>
      <c r="I213" s="190">
        <v>44.257094177780388</v>
      </c>
      <c r="J213" s="190">
        <v>0</v>
      </c>
      <c r="K213" s="190">
        <v>0.23794136654720638</v>
      </c>
    </row>
    <row r="214" spans="1:11" x14ac:dyDescent="0.2">
      <c r="A214" s="44" t="s">
        <v>22</v>
      </c>
      <c r="B214" s="11" t="s">
        <v>17045</v>
      </c>
      <c r="C214" s="187" t="str">
        <f t="shared" si="3"/>
        <v>48</v>
      </c>
      <c r="D214" s="188" t="str">
        <f>VLOOKUP(B214,fips_xref!$A$2:$B$45,2,FALSE)</f>
        <v>48435</v>
      </c>
      <c r="E214" s="11" t="str">
        <f>SCC_xref!A$56</f>
        <v>2310020600</v>
      </c>
      <c r="F214" s="11" t="str">
        <f>VLOOKUP(E214,SCC_xref!$A$6:$B$37,2,FALSE)</f>
        <v>Compressor engines</v>
      </c>
      <c r="G214" s="190">
        <v>420.80817813289462</v>
      </c>
      <c r="H214" s="190">
        <v>58.243346454379889</v>
      </c>
      <c r="I214" s="190">
        <v>135.41578050643324</v>
      </c>
      <c r="J214" s="190">
        <v>0</v>
      </c>
      <c r="K214" s="190">
        <v>0.72804183067974859</v>
      </c>
    </row>
    <row r="215" spans="1:11" x14ac:dyDescent="0.2">
      <c r="A215" s="44" t="s">
        <v>22</v>
      </c>
      <c r="B215" s="11" t="s">
        <v>17046</v>
      </c>
      <c r="C215" s="187" t="str">
        <f t="shared" si="3"/>
        <v>48</v>
      </c>
      <c r="D215" s="188" t="str">
        <f>VLOOKUP(B215,fips_xref!$A$2:$B$45,2,FALSE)</f>
        <v>48445</v>
      </c>
      <c r="E215" s="11" t="str">
        <f>SCC_xref!A$56</f>
        <v>2310020600</v>
      </c>
      <c r="F215" s="11" t="str">
        <f>VLOOKUP(E215,SCC_xref!$A$6:$B$37,2,FALSE)</f>
        <v>Compressor engines</v>
      </c>
      <c r="G215" s="190">
        <v>59.087010163915167</v>
      </c>
      <c r="H215" s="190">
        <v>8.1781328946595391</v>
      </c>
      <c r="I215" s="190">
        <v>19.014158980083426</v>
      </c>
      <c r="J215" s="190">
        <v>0</v>
      </c>
      <c r="K215" s="190">
        <v>0.10222666118324424</v>
      </c>
    </row>
    <row r="216" spans="1:11" x14ac:dyDescent="0.2">
      <c r="A216" s="44" t="s">
        <v>22</v>
      </c>
      <c r="B216" s="11" t="s">
        <v>17047</v>
      </c>
      <c r="C216" s="187" t="str">
        <f t="shared" si="3"/>
        <v>48</v>
      </c>
      <c r="D216" s="188" t="str">
        <f>VLOOKUP(B216,fips_xref!$A$2:$B$45,2,FALSE)</f>
        <v>48451</v>
      </c>
      <c r="E216" s="11" t="str">
        <f>SCC_xref!A$56</f>
        <v>2310020600</v>
      </c>
      <c r="F216" s="11" t="str">
        <f>VLOOKUP(E216,SCC_xref!$A$6:$B$37,2,FALSE)</f>
        <v>Compressor engines</v>
      </c>
      <c r="G216" s="190">
        <v>46.997943716585397</v>
      </c>
      <c r="H216" s="190">
        <v>6.5049057047177028</v>
      </c>
      <c r="I216" s="190">
        <v>15.123905763468658</v>
      </c>
      <c r="J216" s="190">
        <v>0</v>
      </c>
      <c r="K216" s="190">
        <v>8.1311321308971271E-2</v>
      </c>
    </row>
    <row r="217" spans="1:11" x14ac:dyDescent="0.2">
      <c r="A217" s="44" t="s">
        <v>22</v>
      </c>
      <c r="B217" s="11" t="s">
        <v>17048</v>
      </c>
      <c r="C217" s="187" t="str">
        <f t="shared" si="3"/>
        <v>48</v>
      </c>
      <c r="D217" s="188" t="str">
        <f>VLOOKUP(B217,fips_xref!$A$2:$B$45,2,FALSE)</f>
        <v>48461</v>
      </c>
      <c r="E217" s="11" t="str">
        <f>SCC_xref!A$56</f>
        <v>2310020600</v>
      </c>
      <c r="F217" s="11" t="str">
        <f>VLOOKUP(E217,SCC_xref!$A$6:$B$37,2,FALSE)</f>
        <v>Compressor engines</v>
      </c>
      <c r="G217" s="190">
        <v>250.47459021209093</v>
      </c>
      <c r="H217" s="190">
        <v>34.667763351154463</v>
      </c>
      <c r="I217" s="190">
        <v>80.602549791434114</v>
      </c>
      <c r="J217" s="190">
        <v>0</v>
      </c>
      <c r="K217" s="190">
        <v>0.43334704188943068</v>
      </c>
    </row>
    <row r="218" spans="1:11" x14ac:dyDescent="0.2">
      <c r="A218" s="44" t="s">
        <v>22</v>
      </c>
      <c r="B218" s="11" t="s">
        <v>17049</v>
      </c>
      <c r="C218" s="187" t="str">
        <f t="shared" si="3"/>
        <v>48</v>
      </c>
      <c r="D218" s="188" t="str">
        <f>VLOOKUP(B218,fips_xref!$A$2:$B$45,2,FALSE)</f>
        <v>48475</v>
      </c>
      <c r="E218" s="11" t="str">
        <f>SCC_xref!A$56</f>
        <v>2310020600</v>
      </c>
      <c r="F218" s="11" t="str">
        <f>VLOOKUP(E218,SCC_xref!$A$6:$B$37,2,FALSE)</f>
        <v>Compressor engines</v>
      </c>
      <c r="G218" s="190">
        <v>214.343223077375</v>
      </c>
      <c r="H218" s="190">
        <v>29.666882086833915</v>
      </c>
      <c r="I218" s="190">
        <v>68.975500851888839</v>
      </c>
      <c r="J218" s="190">
        <v>0</v>
      </c>
      <c r="K218" s="190">
        <v>0.37083602608542388</v>
      </c>
    </row>
    <row r="219" spans="1:11" x14ac:dyDescent="0.2">
      <c r="A219" s="44" t="s">
        <v>22</v>
      </c>
      <c r="B219" s="11" t="s">
        <v>17050</v>
      </c>
      <c r="C219" s="187" t="str">
        <f t="shared" si="3"/>
        <v>48</v>
      </c>
      <c r="D219" s="188" t="str">
        <f>VLOOKUP(B219,fips_xref!$A$2:$B$45,2,FALSE)</f>
        <v>48495</v>
      </c>
      <c r="E219" s="11" t="str">
        <f>SCC_xref!A$56</f>
        <v>2310020600</v>
      </c>
      <c r="F219" s="11" t="str">
        <f>VLOOKUP(E219,SCC_xref!$A$6:$B$37,2,FALSE)</f>
        <v>Compressor engines</v>
      </c>
      <c r="G219" s="190">
        <v>170.60525233535046</v>
      </c>
      <c r="H219" s="190">
        <v>23.613183714235358</v>
      </c>
      <c r="I219" s="190">
        <v>54.900652135597205</v>
      </c>
      <c r="J219" s="190">
        <v>0</v>
      </c>
      <c r="K219" s="190">
        <v>0.29516479642794197</v>
      </c>
    </row>
    <row r="220" spans="1:11" x14ac:dyDescent="0.2">
      <c r="A220" s="44" t="s">
        <v>22</v>
      </c>
      <c r="B220" s="11" t="s">
        <v>17051</v>
      </c>
      <c r="C220" s="187" t="str">
        <f t="shared" si="3"/>
        <v>48</v>
      </c>
      <c r="D220" s="188" t="str">
        <f>VLOOKUP(B220,fips_xref!$A$2:$B$45,2,FALSE)</f>
        <v>48501</v>
      </c>
      <c r="E220" s="11" t="str">
        <f>SCC_xref!A$56</f>
        <v>2310020600</v>
      </c>
      <c r="F220" s="11" t="str">
        <f>VLOOKUP(E220,SCC_xref!$A$6:$B$37,2,FALSE)</f>
        <v>Compressor engines</v>
      </c>
      <c r="G220" s="190">
        <v>223.03648434287058</v>
      </c>
      <c r="H220" s="190">
        <v>30.870101639151642</v>
      </c>
      <c r="I220" s="190">
        <v>71.772986311027552</v>
      </c>
      <c r="J220" s="190">
        <v>0</v>
      </c>
      <c r="K220" s="190">
        <v>0.38587627048939549</v>
      </c>
    </row>
    <row r="221" spans="1:11" x14ac:dyDescent="0.2">
      <c r="A221" s="44" t="s">
        <v>22</v>
      </c>
      <c r="B221" s="11" t="s">
        <v>17052</v>
      </c>
      <c r="C221" s="187" t="str">
        <f t="shared" ref="C221:C264" si="4">LEFT(D221,2)</f>
        <v>35</v>
      </c>
      <c r="D221" s="188" t="str">
        <f>VLOOKUP(B221,fips_xref!$A$2:$B$45,2,FALSE)</f>
        <v>35005</v>
      </c>
      <c r="E221" s="11" t="str">
        <f>SCC_xref!A$56</f>
        <v>2310020600</v>
      </c>
      <c r="F221" s="11" t="str">
        <f>VLOOKUP(E221,SCC_xref!$A$6:$B$37,2,FALSE)</f>
        <v>Compressor engines</v>
      </c>
      <c r="G221" s="190">
        <v>156.81828329710359</v>
      </c>
      <c r="H221" s="190">
        <v>21.704952705481467</v>
      </c>
      <c r="I221" s="190">
        <v>50.464015040244405</v>
      </c>
      <c r="J221" s="190">
        <v>0</v>
      </c>
      <c r="K221" s="190">
        <v>0.2713119088185183</v>
      </c>
    </row>
    <row r="222" spans="1:11" x14ac:dyDescent="0.2">
      <c r="A222" s="44" t="s">
        <v>22</v>
      </c>
      <c r="B222" s="11" t="s">
        <v>17053</v>
      </c>
      <c r="C222" s="187" t="str">
        <f t="shared" si="4"/>
        <v>35</v>
      </c>
      <c r="D222" s="188" t="str">
        <f>VLOOKUP(B222,fips_xref!$A$2:$B$45,2,FALSE)</f>
        <v>35025</v>
      </c>
      <c r="E222" s="11" t="str">
        <f>SCC_xref!A$56</f>
        <v>2310020600</v>
      </c>
      <c r="F222" s="11" t="str">
        <f>VLOOKUP(E222,SCC_xref!$A$6:$B$37,2,FALSE)</f>
        <v>Compressor engines</v>
      </c>
      <c r="G222" s="190">
        <v>761.61118618177545</v>
      </c>
      <c r="H222" s="190">
        <v>105.41331296633572</v>
      </c>
      <c r="I222" s="190">
        <v>245.0859526467305</v>
      </c>
      <c r="J222" s="190">
        <v>0</v>
      </c>
      <c r="K222" s="190">
        <v>1.3176664120791963</v>
      </c>
    </row>
    <row r="223" spans="1:11" x14ac:dyDescent="0.2">
      <c r="A223" s="44" t="s">
        <v>22</v>
      </c>
      <c r="B223" s="11" t="s">
        <v>17054</v>
      </c>
      <c r="C223" s="187" t="str">
        <f t="shared" si="4"/>
        <v>35</v>
      </c>
      <c r="D223" s="188" t="str">
        <f>VLOOKUP(B223,fips_xref!$A$2:$B$45,2,FALSE)</f>
        <v>35041</v>
      </c>
      <c r="E223" s="11" t="str">
        <f>SCC_xref!A$56</f>
        <v>2310020600</v>
      </c>
      <c r="F223" s="11" t="str">
        <f>VLOOKUP(E223,SCC_xref!$A$6:$B$37,2,FALSE)</f>
        <v>Compressor engines</v>
      </c>
      <c r="G223" s="190">
        <v>17.726103049174547</v>
      </c>
      <c r="H223" s="190">
        <v>2.4534398683978615</v>
      </c>
      <c r="I223" s="190">
        <v>5.7042476940250282</v>
      </c>
      <c r="J223" s="190">
        <v>0</v>
      </c>
      <c r="K223" s="190">
        <v>3.0667998354973268E-2</v>
      </c>
    </row>
    <row r="224" spans="1:11" x14ac:dyDescent="0.2">
      <c r="A224" s="44" t="s">
        <v>22</v>
      </c>
      <c r="B224" s="11" t="s">
        <v>17055</v>
      </c>
      <c r="C224" s="187" t="str">
        <f t="shared" si="4"/>
        <v>35</v>
      </c>
      <c r="D224" s="188" t="str">
        <f>VLOOKUP(B224,fips_xref!$A$2:$B$45,2,FALSE)</f>
        <v>35015</v>
      </c>
      <c r="E224" s="11" t="str">
        <f>SCC_xref!A$56</f>
        <v>2310020600</v>
      </c>
      <c r="F224" s="11" t="str">
        <f>VLOOKUP(E224,SCC_xref!$A$6:$B$37,2,FALSE)</f>
        <v>Compressor engines</v>
      </c>
      <c r="G224" s="190">
        <v>696.00423006873859</v>
      </c>
      <c r="H224" s="190">
        <v>96.332765407437876</v>
      </c>
      <c r="I224" s="190">
        <v>223.97367957229304</v>
      </c>
      <c r="J224" s="190">
        <v>0</v>
      </c>
      <c r="K224" s="190">
        <v>1.2041595675929733</v>
      </c>
    </row>
    <row r="225" spans="1:11" x14ac:dyDescent="0.2">
      <c r="A225" s="44" t="s">
        <v>789</v>
      </c>
      <c r="B225" s="11" t="s">
        <v>17013</v>
      </c>
      <c r="C225" s="187" t="str">
        <f t="shared" si="4"/>
        <v>48</v>
      </c>
      <c r="D225" s="188" t="str">
        <f>VLOOKUP(B225,fips_xref!$A$2:$B$45,2,FALSE)</f>
        <v>48105</v>
      </c>
      <c r="E225" s="11" t="str">
        <f>SCC_xref!A$48</f>
        <v>2310020800</v>
      </c>
      <c r="F225" s="11" t="str">
        <f>VLOOKUP(E225, SCC_xref!$A$6:$B$60, 2,FALSE)</f>
        <v>Gas well - truck loading</v>
      </c>
      <c r="G225" s="190">
        <v>0</v>
      </c>
      <c r="H225" s="190">
        <v>36.686332934793469</v>
      </c>
      <c r="I225" s="190">
        <v>0</v>
      </c>
      <c r="J225" s="190">
        <v>0</v>
      </c>
      <c r="K225" s="190">
        <v>0</v>
      </c>
    </row>
    <row r="226" spans="1:11" x14ac:dyDescent="0.2">
      <c r="A226" s="44" t="s">
        <v>789</v>
      </c>
      <c r="B226" s="11" t="s">
        <v>1523</v>
      </c>
      <c r="C226" s="187" t="str">
        <f t="shared" si="4"/>
        <v>48</v>
      </c>
      <c r="D226" s="188" t="str">
        <f>VLOOKUP(B226,fips_xref!$A$2:$B$45,2,FALSE)</f>
        <v>48081</v>
      </c>
      <c r="E226" s="11" t="str">
        <f>SCC_xref!A$48</f>
        <v>2310020800</v>
      </c>
      <c r="F226" s="11" t="str">
        <f>VLOOKUP(E226, SCC_xref!$A$6:$B$60, 2,FALSE)</f>
        <v>Gas well - truck loading</v>
      </c>
      <c r="G226" s="190">
        <v>0</v>
      </c>
      <c r="H226" s="190">
        <v>0.18673317218973487</v>
      </c>
      <c r="I226" s="190">
        <v>0</v>
      </c>
      <c r="J226" s="190">
        <v>0</v>
      </c>
      <c r="K226" s="190">
        <v>0</v>
      </c>
    </row>
    <row r="227" spans="1:11" x14ac:dyDescent="0.2">
      <c r="A227" s="44" t="s">
        <v>789</v>
      </c>
      <c r="B227" s="11" t="s">
        <v>17014</v>
      </c>
      <c r="C227" s="187" t="str">
        <f t="shared" si="4"/>
        <v>48</v>
      </c>
      <c r="D227" s="188" t="str">
        <f>VLOOKUP(B227,fips_xref!$A$2:$B$45,2,FALSE)</f>
        <v>48103</v>
      </c>
      <c r="E227" s="11" t="str">
        <f>SCC_xref!A$48</f>
        <v>2310020800</v>
      </c>
      <c r="F227" s="11" t="str">
        <f>VLOOKUP(E227, SCC_xref!$A$6:$B$60, 2,FALSE)</f>
        <v>Gas well - truck loading</v>
      </c>
      <c r="G227" s="190">
        <v>0</v>
      </c>
      <c r="H227" s="190">
        <v>9.0531524417592113</v>
      </c>
      <c r="I227" s="190">
        <v>0</v>
      </c>
      <c r="J227" s="190">
        <v>0</v>
      </c>
      <c r="K227" s="190">
        <v>0</v>
      </c>
    </row>
    <row r="228" spans="1:11" x14ac:dyDescent="0.2">
      <c r="A228" s="44" t="s">
        <v>789</v>
      </c>
      <c r="B228" s="11" t="s">
        <v>17015</v>
      </c>
      <c r="C228" s="187" t="str">
        <f t="shared" si="4"/>
        <v>48</v>
      </c>
      <c r="D228" s="188" t="str">
        <f>VLOOKUP(B228,fips_xref!$A$2:$B$45,2,FALSE)</f>
        <v>48135</v>
      </c>
      <c r="E228" s="11" t="str">
        <f>SCC_xref!A$48</f>
        <v>2310020800</v>
      </c>
      <c r="F228" s="11" t="str">
        <f>VLOOKUP(E228, SCC_xref!$A$6:$B$60, 2,FALSE)</f>
        <v>Gas well - truck loading</v>
      </c>
      <c r="G228" s="190">
        <v>0</v>
      </c>
      <c r="H228" s="190">
        <v>3.6233357897280145</v>
      </c>
      <c r="I228" s="190">
        <v>0</v>
      </c>
      <c r="J228" s="190">
        <v>0</v>
      </c>
      <c r="K228" s="190">
        <v>0</v>
      </c>
    </row>
    <row r="229" spans="1:11" x14ac:dyDescent="0.2">
      <c r="A229" s="44" t="s">
        <v>789</v>
      </c>
      <c r="B229" s="11" t="s">
        <v>17016</v>
      </c>
      <c r="C229" s="187" t="str">
        <f t="shared" si="4"/>
        <v>48</v>
      </c>
      <c r="D229" s="188" t="str">
        <f>VLOOKUP(B229,fips_xref!$A$2:$B$45,2,FALSE)</f>
        <v>48003</v>
      </c>
      <c r="E229" s="11" t="str">
        <f>SCC_xref!A$48</f>
        <v>2310020800</v>
      </c>
      <c r="F229" s="11" t="str">
        <f>VLOOKUP(E229, SCC_xref!$A$6:$B$60, 2,FALSE)</f>
        <v>Gas well - truck loading</v>
      </c>
      <c r="G229" s="190">
        <v>0</v>
      </c>
      <c r="H229" s="190">
        <v>0.57637996142312442</v>
      </c>
      <c r="I229" s="190">
        <v>0</v>
      </c>
      <c r="J229" s="190">
        <v>0</v>
      </c>
      <c r="K229" s="190">
        <v>0</v>
      </c>
    </row>
    <row r="230" spans="1:11" x14ac:dyDescent="0.2">
      <c r="A230" s="44" t="s">
        <v>789</v>
      </c>
      <c r="B230" s="11" t="s">
        <v>17017</v>
      </c>
      <c r="C230" s="187" t="str">
        <f t="shared" si="4"/>
        <v>48</v>
      </c>
      <c r="D230" s="188" t="str">
        <f>VLOOKUP(B230,fips_xref!$A$2:$B$45,2,FALSE)</f>
        <v>48033</v>
      </c>
      <c r="E230" s="11" t="str">
        <f>SCC_xref!A$48</f>
        <v>2310020800</v>
      </c>
      <c r="F230" s="11" t="str">
        <f>VLOOKUP(E230, SCC_xref!$A$6:$B$60, 2,FALSE)</f>
        <v>Gas well - truck loading</v>
      </c>
      <c r="G230" s="190">
        <v>0</v>
      </c>
      <c r="H230" s="190">
        <v>0</v>
      </c>
      <c r="I230" s="190">
        <v>0</v>
      </c>
      <c r="J230" s="190">
        <v>0</v>
      </c>
      <c r="K230" s="190">
        <v>0</v>
      </c>
    </row>
    <row r="231" spans="1:11" x14ac:dyDescent="0.2">
      <c r="A231" s="44" t="s">
        <v>789</v>
      </c>
      <c r="B231" s="11" t="s">
        <v>17018</v>
      </c>
      <c r="C231" s="187" t="str">
        <f t="shared" si="4"/>
        <v>48</v>
      </c>
      <c r="D231" s="188" t="str">
        <f>VLOOKUP(B231,fips_xref!$A$2:$B$45,2,FALSE)</f>
        <v>48109</v>
      </c>
      <c r="E231" s="11" t="str">
        <f>SCC_xref!A$48</f>
        <v>2310020800</v>
      </c>
      <c r="F231" s="11" t="str">
        <f>VLOOKUP(E231, SCC_xref!$A$6:$B$60, 2,FALSE)</f>
        <v>Gas well - truck loading</v>
      </c>
      <c r="G231" s="190">
        <v>0</v>
      </c>
      <c r="H231" s="190">
        <v>0.19664272693280538</v>
      </c>
      <c r="I231" s="190">
        <v>0</v>
      </c>
      <c r="J231" s="190">
        <v>0</v>
      </c>
      <c r="K231" s="190">
        <v>0</v>
      </c>
    </row>
    <row r="232" spans="1:11" x14ac:dyDescent="0.2">
      <c r="A232" s="44" t="s">
        <v>789</v>
      </c>
      <c r="B232" s="11" t="s">
        <v>17019</v>
      </c>
      <c r="C232" s="187" t="str">
        <f t="shared" si="4"/>
        <v>48</v>
      </c>
      <c r="D232" s="188" t="str">
        <f>VLOOKUP(B232,fips_xref!$A$2:$B$45,2,FALSE)</f>
        <v>48115</v>
      </c>
      <c r="E232" s="11" t="str">
        <f>SCC_xref!A$48</f>
        <v>2310020800</v>
      </c>
      <c r="F232" s="11" t="str">
        <f>VLOOKUP(E232, SCC_xref!$A$6:$B$60, 2,FALSE)</f>
        <v>Gas well - truck loading</v>
      </c>
      <c r="G232" s="190">
        <v>0</v>
      </c>
      <c r="H232" s="190">
        <v>0</v>
      </c>
      <c r="I232" s="190">
        <v>0</v>
      </c>
      <c r="J232" s="190">
        <v>0</v>
      </c>
      <c r="K232" s="190">
        <v>0</v>
      </c>
    </row>
    <row r="233" spans="1:11" x14ac:dyDescent="0.2">
      <c r="A233" s="44" t="s">
        <v>789</v>
      </c>
      <c r="B233" s="11" t="s">
        <v>17020</v>
      </c>
      <c r="C233" s="187" t="str">
        <f t="shared" si="4"/>
        <v>48</v>
      </c>
      <c r="D233" s="188" t="str">
        <f>VLOOKUP(B233,fips_xref!$A$2:$B$45,2,FALSE)</f>
        <v>48107</v>
      </c>
      <c r="E233" s="11" t="str">
        <f>SCC_xref!A$48</f>
        <v>2310020800</v>
      </c>
      <c r="F233" s="11" t="str">
        <f>VLOOKUP(E233, SCC_xref!$A$6:$B$60, 2,FALSE)</f>
        <v>Gas well - truck loading</v>
      </c>
      <c r="G233" s="190">
        <v>0</v>
      </c>
      <c r="H233" s="190">
        <v>0</v>
      </c>
      <c r="I233" s="190">
        <v>0</v>
      </c>
      <c r="J233" s="190">
        <v>0</v>
      </c>
      <c r="K233" s="190">
        <v>0</v>
      </c>
    </row>
    <row r="234" spans="1:11" x14ac:dyDescent="0.2">
      <c r="A234" s="44" t="s">
        <v>789</v>
      </c>
      <c r="B234" s="11" t="s">
        <v>17021</v>
      </c>
      <c r="C234" s="187" t="str">
        <f t="shared" si="4"/>
        <v>48</v>
      </c>
      <c r="D234" s="188" t="str">
        <f>VLOOKUP(B234,fips_xref!$A$2:$B$45,2,FALSE)</f>
        <v>48125</v>
      </c>
      <c r="E234" s="11" t="str">
        <f>SCC_xref!A$48</f>
        <v>2310020800</v>
      </c>
      <c r="F234" s="11" t="str">
        <f>VLOOKUP(E234, SCC_xref!$A$6:$B$60, 2,FALSE)</f>
        <v>Gas well - truck loading</v>
      </c>
      <c r="G234" s="190">
        <v>0</v>
      </c>
      <c r="H234" s="190">
        <v>0</v>
      </c>
      <c r="I234" s="190">
        <v>0</v>
      </c>
      <c r="J234" s="190">
        <v>0</v>
      </c>
      <c r="K234" s="190">
        <v>0</v>
      </c>
    </row>
    <row r="235" spans="1:11" x14ac:dyDescent="0.2">
      <c r="A235" s="44" t="s">
        <v>789</v>
      </c>
      <c r="B235" s="11" t="s">
        <v>17022</v>
      </c>
      <c r="C235" s="187" t="str">
        <f t="shared" si="4"/>
        <v>48</v>
      </c>
      <c r="D235" s="188" t="str">
        <f>VLOOKUP(B235,fips_xref!$A$2:$B$45,2,FALSE)</f>
        <v>48165</v>
      </c>
      <c r="E235" s="11" t="str">
        <f>SCC_xref!A$48</f>
        <v>2310020800</v>
      </c>
      <c r="F235" s="11" t="str">
        <f>VLOOKUP(E235, SCC_xref!$A$6:$B$60, 2,FALSE)</f>
        <v>Gas well - truck loading</v>
      </c>
      <c r="G235" s="190">
        <v>0</v>
      </c>
      <c r="H235" s="190">
        <v>1.2096624442224739</v>
      </c>
      <c r="I235" s="190">
        <v>0</v>
      </c>
      <c r="J235" s="190">
        <v>0</v>
      </c>
      <c r="K235" s="190">
        <v>0</v>
      </c>
    </row>
    <row r="236" spans="1:11" x14ac:dyDescent="0.2">
      <c r="A236" s="44" t="s">
        <v>789</v>
      </c>
      <c r="B236" s="11" t="s">
        <v>17023</v>
      </c>
      <c r="C236" s="187" t="str">
        <f t="shared" si="4"/>
        <v>48</v>
      </c>
      <c r="D236" s="188" t="str">
        <f>VLOOKUP(B236,fips_xref!$A$2:$B$45,2,FALSE)</f>
        <v>48169</v>
      </c>
      <c r="E236" s="11" t="str">
        <f>SCC_xref!A$48</f>
        <v>2310020800</v>
      </c>
      <c r="F236" s="11" t="str">
        <f>VLOOKUP(E236, SCC_xref!$A$6:$B$60, 2,FALSE)</f>
        <v>Gas well - truck loading</v>
      </c>
      <c r="G236" s="190">
        <v>0</v>
      </c>
      <c r="H236" s="190">
        <v>0</v>
      </c>
      <c r="I236" s="190">
        <v>0</v>
      </c>
      <c r="J236" s="190">
        <v>0</v>
      </c>
      <c r="K236" s="190">
        <v>0</v>
      </c>
    </row>
    <row r="237" spans="1:11" x14ac:dyDescent="0.2">
      <c r="A237" s="44" t="s">
        <v>789</v>
      </c>
      <c r="B237" s="11" t="s">
        <v>17024</v>
      </c>
      <c r="C237" s="187" t="str">
        <f t="shared" si="4"/>
        <v>48</v>
      </c>
      <c r="D237" s="188" t="str">
        <f>VLOOKUP(B237,fips_xref!$A$2:$B$45,2,FALSE)</f>
        <v>48173</v>
      </c>
      <c r="E237" s="11" t="str">
        <f>SCC_xref!A$48</f>
        <v>2310020800</v>
      </c>
      <c r="F237" s="11" t="str">
        <f>VLOOKUP(E237, SCC_xref!$A$6:$B$60, 2,FALSE)</f>
        <v>Gas well - truck loading</v>
      </c>
      <c r="G237" s="190">
        <v>0</v>
      </c>
      <c r="H237" s="190">
        <v>1.2872356774455727</v>
      </c>
      <c r="I237" s="190">
        <v>0</v>
      </c>
      <c r="J237" s="190">
        <v>0</v>
      </c>
      <c r="K237" s="190">
        <v>0</v>
      </c>
    </row>
    <row r="238" spans="1:11" x14ac:dyDescent="0.2">
      <c r="A238" s="44" t="s">
        <v>789</v>
      </c>
      <c r="B238" s="11" t="s">
        <v>17025</v>
      </c>
      <c r="C238" s="187" t="str">
        <f t="shared" si="4"/>
        <v>48</v>
      </c>
      <c r="D238" s="188" t="str">
        <f>VLOOKUP(B238,fips_xref!$A$2:$B$45,2,FALSE)</f>
        <v>48219</v>
      </c>
      <c r="E238" s="11" t="str">
        <f>SCC_xref!A$48</f>
        <v>2310020800</v>
      </c>
      <c r="F238" s="11" t="str">
        <f>VLOOKUP(E238, SCC_xref!$A$6:$B$60, 2,FALSE)</f>
        <v>Gas well - truck loading</v>
      </c>
      <c r="G238" s="190">
        <v>0</v>
      </c>
      <c r="H238" s="190">
        <v>0.15863029428555836</v>
      </c>
      <c r="I238" s="190">
        <v>0</v>
      </c>
      <c r="J238" s="190">
        <v>0</v>
      </c>
      <c r="K238" s="190">
        <v>0</v>
      </c>
    </row>
    <row r="239" spans="1:11" x14ac:dyDescent="0.2">
      <c r="A239" s="44" t="s">
        <v>789</v>
      </c>
      <c r="B239" s="11" t="s">
        <v>17026</v>
      </c>
      <c r="C239" s="187" t="str">
        <f t="shared" si="4"/>
        <v>48</v>
      </c>
      <c r="D239" s="188" t="str">
        <f>VLOOKUP(B239,fips_xref!$A$2:$B$45,2,FALSE)</f>
        <v>48227</v>
      </c>
      <c r="E239" s="11" t="str">
        <f>SCC_xref!A$48</f>
        <v>2310020800</v>
      </c>
      <c r="F239" s="11" t="str">
        <f>VLOOKUP(E239, SCC_xref!$A$6:$B$60, 2,FALSE)</f>
        <v>Gas well - truck loading</v>
      </c>
      <c r="G239" s="190">
        <v>0</v>
      </c>
      <c r="H239" s="190">
        <v>1.2174042838654979</v>
      </c>
      <c r="I239" s="190">
        <v>0</v>
      </c>
      <c r="J239" s="190">
        <v>0</v>
      </c>
      <c r="K239" s="190">
        <v>0</v>
      </c>
    </row>
    <row r="240" spans="1:11" x14ac:dyDescent="0.2">
      <c r="A240" s="44" t="s">
        <v>789</v>
      </c>
      <c r="B240" s="11" t="s">
        <v>17027</v>
      </c>
      <c r="C240" s="187" t="str">
        <f t="shared" si="4"/>
        <v>48</v>
      </c>
      <c r="D240" s="188" t="str">
        <f>VLOOKUP(B240,fips_xref!$A$2:$B$45,2,FALSE)</f>
        <v>48229</v>
      </c>
      <c r="E240" s="11" t="str">
        <f>SCC_xref!A$48</f>
        <v>2310020800</v>
      </c>
      <c r="F240" s="11" t="str">
        <f>VLOOKUP(E240, SCC_xref!$A$6:$B$60, 2,FALSE)</f>
        <v>Gas well - truck loading</v>
      </c>
      <c r="G240" s="190">
        <v>0</v>
      </c>
      <c r="H240" s="190">
        <v>4.7225221822445379E-3</v>
      </c>
      <c r="I240" s="190">
        <v>0</v>
      </c>
      <c r="J240" s="190">
        <v>0</v>
      </c>
      <c r="K240" s="190">
        <v>0</v>
      </c>
    </row>
    <row r="241" spans="1:11" x14ac:dyDescent="0.2">
      <c r="A241" s="44" t="s">
        <v>789</v>
      </c>
      <c r="B241" s="11" t="s">
        <v>17028</v>
      </c>
      <c r="C241" s="187" t="str">
        <f t="shared" si="4"/>
        <v>48</v>
      </c>
      <c r="D241" s="188" t="str">
        <f>VLOOKUP(B241,fips_xref!$A$2:$B$45,2,FALSE)</f>
        <v>48235</v>
      </c>
      <c r="E241" s="11" t="str">
        <f>SCC_xref!A$48</f>
        <v>2310020800</v>
      </c>
      <c r="F241" s="11" t="str">
        <f>VLOOKUP(E241, SCC_xref!$A$6:$B$60, 2,FALSE)</f>
        <v>Gas well - truck loading</v>
      </c>
      <c r="G241" s="190">
        <v>0</v>
      </c>
      <c r="H241" s="190">
        <v>4.0480531125443022</v>
      </c>
      <c r="I241" s="190">
        <v>0</v>
      </c>
      <c r="J241" s="190">
        <v>0</v>
      </c>
      <c r="K241" s="190">
        <v>0</v>
      </c>
    </row>
    <row r="242" spans="1:11" x14ac:dyDescent="0.2">
      <c r="A242" s="44" t="s">
        <v>789</v>
      </c>
      <c r="B242" s="11" t="s">
        <v>17029</v>
      </c>
      <c r="C242" s="187" t="str">
        <f t="shared" si="4"/>
        <v>48</v>
      </c>
      <c r="D242" s="188" t="str">
        <f>VLOOKUP(B242,fips_xref!$A$2:$B$45,2,FALSE)</f>
        <v>48243</v>
      </c>
      <c r="E242" s="11" t="str">
        <f>SCC_xref!A$48</f>
        <v>2310020800</v>
      </c>
      <c r="F242" s="11" t="str">
        <f>VLOOKUP(E242, SCC_xref!$A$6:$B$60, 2,FALSE)</f>
        <v>Gas well - truck loading</v>
      </c>
      <c r="G242" s="190">
        <v>0</v>
      </c>
      <c r="H242" s="190">
        <v>5.9612165251283523E-3</v>
      </c>
      <c r="I242" s="190">
        <v>0</v>
      </c>
      <c r="J242" s="190">
        <v>0</v>
      </c>
      <c r="K242" s="190">
        <v>0</v>
      </c>
    </row>
    <row r="243" spans="1:11" x14ac:dyDescent="0.2">
      <c r="A243" s="44" t="s">
        <v>789</v>
      </c>
      <c r="B243" s="11" t="s">
        <v>17030</v>
      </c>
      <c r="C243" s="187" t="str">
        <f t="shared" si="4"/>
        <v>48</v>
      </c>
      <c r="D243" s="188" t="str">
        <f>VLOOKUP(B243,fips_xref!$A$2:$B$45,2,FALSE)</f>
        <v>48263</v>
      </c>
      <c r="E243" s="11" t="str">
        <f>SCC_xref!A$48</f>
        <v>2310020800</v>
      </c>
      <c r="F243" s="11" t="str">
        <f>VLOOKUP(E243, SCC_xref!$A$6:$B$60, 2,FALSE)</f>
        <v>Gas well - truck loading</v>
      </c>
      <c r="G243" s="190">
        <v>0</v>
      </c>
      <c r="H243" s="190">
        <v>0</v>
      </c>
      <c r="I243" s="190">
        <v>0</v>
      </c>
      <c r="J243" s="190">
        <v>0</v>
      </c>
      <c r="K243" s="190">
        <v>0</v>
      </c>
    </row>
    <row r="244" spans="1:11" x14ac:dyDescent="0.2">
      <c r="A244" s="44" t="s">
        <v>789</v>
      </c>
      <c r="B244" s="11" t="s">
        <v>17031</v>
      </c>
      <c r="C244" s="187" t="str">
        <f t="shared" si="4"/>
        <v>48</v>
      </c>
      <c r="D244" s="188" t="str">
        <f>VLOOKUP(B244,fips_xref!$A$2:$B$45,2,FALSE)</f>
        <v>48269</v>
      </c>
      <c r="E244" s="11" t="str">
        <f>SCC_xref!A$48</f>
        <v>2310020800</v>
      </c>
      <c r="F244" s="11" t="str">
        <f>VLOOKUP(E244, SCC_xref!$A$6:$B$60, 2,FALSE)</f>
        <v>Gas well - truck loading</v>
      </c>
      <c r="G244" s="190">
        <v>0</v>
      </c>
      <c r="H244" s="190">
        <v>0.52203224712909713</v>
      </c>
      <c r="I244" s="190">
        <v>0</v>
      </c>
      <c r="J244" s="190">
        <v>0</v>
      </c>
      <c r="K244" s="190">
        <v>0</v>
      </c>
    </row>
    <row r="245" spans="1:11" x14ac:dyDescent="0.2">
      <c r="A245" s="44" t="s">
        <v>789</v>
      </c>
      <c r="B245" s="11" t="s">
        <v>17032</v>
      </c>
      <c r="C245" s="187" t="str">
        <f t="shared" si="4"/>
        <v>48</v>
      </c>
      <c r="D245" s="188" t="str">
        <f>VLOOKUP(B245,fips_xref!$A$2:$B$45,2,FALSE)</f>
        <v>48301</v>
      </c>
      <c r="E245" s="11" t="str">
        <f>SCC_xref!A$48</f>
        <v>2310020800</v>
      </c>
      <c r="F245" s="11" t="str">
        <f>VLOOKUP(E245, SCC_xref!$A$6:$B$60, 2,FALSE)</f>
        <v>Gas well - truck loading</v>
      </c>
      <c r="G245" s="190">
        <v>0</v>
      </c>
      <c r="H245" s="190">
        <v>16.373681171409689</v>
      </c>
      <c r="I245" s="190">
        <v>0</v>
      </c>
      <c r="J245" s="190">
        <v>0</v>
      </c>
      <c r="K245" s="190">
        <v>0</v>
      </c>
    </row>
    <row r="246" spans="1:11" x14ac:dyDescent="0.2">
      <c r="A246" s="44" t="s">
        <v>789</v>
      </c>
      <c r="B246" s="11" t="s">
        <v>17033</v>
      </c>
      <c r="C246" s="187" t="str">
        <f t="shared" si="4"/>
        <v>48</v>
      </c>
      <c r="D246" s="188" t="str">
        <f>VLOOKUP(B246,fips_xref!$A$2:$B$45,2,FALSE)</f>
        <v>48303</v>
      </c>
      <c r="E246" s="11" t="str">
        <f>SCC_xref!A$48</f>
        <v>2310020800</v>
      </c>
      <c r="F246" s="11" t="str">
        <f>VLOOKUP(E246, SCC_xref!$A$6:$B$60, 2,FALSE)</f>
        <v>Gas well - truck loading</v>
      </c>
      <c r="G246" s="190">
        <v>0</v>
      </c>
      <c r="H246" s="190">
        <v>0</v>
      </c>
      <c r="I246" s="190">
        <v>0</v>
      </c>
      <c r="J246" s="190">
        <v>0</v>
      </c>
      <c r="K246" s="190">
        <v>0</v>
      </c>
    </row>
    <row r="247" spans="1:11" x14ac:dyDescent="0.2">
      <c r="A247" s="44" t="s">
        <v>789</v>
      </c>
      <c r="B247" s="11" t="s">
        <v>17034</v>
      </c>
      <c r="C247" s="187" t="str">
        <f t="shared" si="4"/>
        <v>48</v>
      </c>
      <c r="D247" s="188" t="str">
        <f>VLOOKUP(B247,fips_xref!$A$2:$B$45,2,FALSE)</f>
        <v>48305</v>
      </c>
      <c r="E247" s="11" t="str">
        <f>SCC_xref!A$48</f>
        <v>2310020800</v>
      </c>
      <c r="F247" s="11" t="str">
        <f>VLOOKUP(E247, SCC_xref!$A$6:$B$60, 2,FALSE)</f>
        <v>Gas well - truck loading</v>
      </c>
      <c r="G247" s="190">
        <v>0</v>
      </c>
      <c r="H247" s="190">
        <v>0</v>
      </c>
      <c r="I247" s="190">
        <v>0</v>
      </c>
      <c r="J247" s="190">
        <v>0</v>
      </c>
      <c r="K247" s="190">
        <v>0</v>
      </c>
    </row>
    <row r="248" spans="1:11" x14ac:dyDescent="0.2">
      <c r="A248" s="44" t="s">
        <v>789</v>
      </c>
      <c r="B248" s="11" t="s">
        <v>17035</v>
      </c>
      <c r="C248" s="187" t="str">
        <f t="shared" si="4"/>
        <v>48</v>
      </c>
      <c r="D248" s="188" t="str">
        <f>VLOOKUP(B248,fips_xref!$A$2:$B$45,2,FALSE)</f>
        <v>48317</v>
      </c>
      <c r="E248" s="11" t="str">
        <f>SCC_xref!A$48</f>
        <v>2310020800</v>
      </c>
      <c r="F248" s="11" t="str">
        <f>VLOOKUP(E248, SCC_xref!$A$6:$B$60, 2,FALSE)</f>
        <v>Gas well - truck loading</v>
      </c>
      <c r="G248" s="190">
        <v>0</v>
      </c>
      <c r="H248" s="190">
        <v>1.2464361825268373E-2</v>
      </c>
      <c r="I248" s="190">
        <v>0</v>
      </c>
      <c r="J248" s="190">
        <v>0</v>
      </c>
      <c r="K248" s="190">
        <v>0</v>
      </c>
    </row>
    <row r="249" spans="1:11" x14ac:dyDescent="0.2">
      <c r="A249" s="44" t="s">
        <v>789</v>
      </c>
      <c r="B249" s="11" t="s">
        <v>17036</v>
      </c>
      <c r="C249" s="187" t="str">
        <f t="shared" si="4"/>
        <v>48</v>
      </c>
      <c r="D249" s="188" t="str">
        <f>VLOOKUP(B249,fips_xref!$A$2:$B$45,2,FALSE)</f>
        <v>48329</v>
      </c>
      <c r="E249" s="11" t="str">
        <f>SCC_xref!A$48</f>
        <v>2310020800</v>
      </c>
      <c r="F249" s="11" t="str">
        <f>VLOOKUP(E249, SCC_xref!$A$6:$B$60, 2,FALSE)</f>
        <v>Gas well - truck loading</v>
      </c>
      <c r="G249" s="190">
        <v>0</v>
      </c>
      <c r="H249" s="190">
        <v>18.398869003628292</v>
      </c>
      <c r="I249" s="190">
        <v>0</v>
      </c>
      <c r="J249" s="190">
        <v>0</v>
      </c>
      <c r="K249" s="190">
        <v>0</v>
      </c>
    </row>
    <row r="250" spans="1:11" x14ac:dyDescent="0.2">
      <c r="A250" s="44" t="s">
        <v>789</v>
      </c>
      <c r="B250" s="11" t="s">
        <v>17037</v>
      </c>
      <c r="C250" s="187" t="str">
        <f t="shared" si="4"/>
        <v>48</v>
      </c>
      <c r="D250" s="188" t="str">
        <f>VLOOKUP(B250,fips_xref!$A$2:$B$45,2,FALSE)</f>
        <v>48335</v>
      </c>
      <c r="E250" s="11" t="str">
        <f>SCC_xref!A$48</f>
        <v>2310020800</v>
      </c>
      <c r="F250" s="11" t="str">
        <f>VLOOKUP(E250, SCC_xref!$A$6:$B$60, 2,FALSE)</f>
        <v>Gas well - truck loading</v>
      </c>
      <c r="G250" s="190">
        <v>0</v>
      </c>
      <c r="H250" s="190">
        <v>0</v>
      </c>
      <c r="I250" s="190">
        <v>0</v>
      </c>
      <c r="J250" s="190">
        <v>0</v>
      </c>
      <c r="K250" s="190">
        <v>0</v>
      </c>
    </row>
    <row r="251" spans="1:11" x14ac:dyDescent="0.2">
      <c r="A251" s="44" t="s">
        <v>789</v>
      </c>
      <c r="B251" s="11" t="s">
        <v>17038</v>
      </c>
      <c r="C251" s="187" t="str">
        <f t="shared" si="4"/>
        <v>48</v>
      </c>
      <c r="D251" s="188" t="str">
        <f>VLOOKUP(B251,fips_xref!$A$2:$B$45,2,FALSE)</f>
        <v>48371</v>
      </c>
      <c r="E251" s="11" t="str">
        <f>SCC_xref!A$48</f>
        <v>2310020800</v>
      </c>
      <c r="F251" s="11" t="str">
        <f>VLOOKUP(E251, SCC_xref!$A$6:$B$60, 2,FALSE)</f>
        <v>Gas well - truck loading</v>
      </c>
      <c r="G251" s="190">
        <v>0</v>
      </c>
      <c r="H251" s="190">
        <v>18.174820164359183</v>
      </c>
      <c r="I251" s="190">
        <v>0</v>
      </c>
      <c r="J251" s="190">
        <v>0</v>
      </c>
      <c r="K251" s="190">
        <v>0</v>
      </c>
    </row>
    <row r="252" spans="1:11" x14ac:dyDescent="0.2">
      <c r="A252" s="44" t="s">
        <v>789</v>
      </c>
      <c r="B252" s="11" t="s">
        <v>17039</v>
      </c>
      <c r="C252" s="187" t="str">
        <f t="shared" si="4"/>
        <v>48</v>
      </c>
      <c r="D252" s="188" t="str">
        <f>VLOOKUP(B252,fips_xref!$A$2:$B$45,2,FALSE)</f>
        <v>48383</v>
      </c>
      <c r="E252" s="11" t="str">
        <f>SCC_xref!A$48</f>
        <v>2310020800</v>
      </c>
      <c r="F252" s="11" t="str">
        <f>VLOOKUP(E252, SCC_xref!$A$6:$B$60, 2,FALSE)</f>
        <v>Gas well - truck loading</v>
      </c>
      <c r="G252" s="190">
        <v>0</v>
      </c>
      <c r="H252" s="190">
        <v>3.3234169219572713</v>
      </c>
      <c r="I252" s="190">
        <v>0</v>
      </c>
      <c r="J252" s="190">
        <v>0</v>
      </c>
      <c r="K252" s="190">
        <v>0</v>
      </c>
    </row>
    <row r="253" spans="1:11" x14ac:dyDescent="0.2">
      <c r="A253" s="44" t="s">
        <v>789</v>
      </c>
      <c r="B253" s="11" t="s">
        <v>17040</v>
      </c>
      <c r="C253" s="187" t="str">
        <f t="shared" si="4"/>
        <v>48</v>
      </c>
      <c r="D253" s="188" t="str">
        <f>VLOOKUP(B253,fips_xref!$A$2:$B$45,2,FALSE)</f>
        <v>48389</v>
      </c>
      <c r="E253" s="11" t="str">
        <f>SCC_xref!A$48</f>
        <v>2310020800</v>
      </c>
      <c r="F253" s="11" t="str">
        <f>VLOOKUP(E253, SCC_xref!$A$6:$B$60, 2,FALSE)</f>
        <v>Gas well - truck loading</v>
      </c>
      <c r="G253" s="190">
        <v>0</v>
      </c>
      <c r="H253" s="190">
        <v>2.5796583874519716</v>
      </c>
      <c r="I253" s="190">
        <v>0</v>
      </c>
      <c r="J253" s="190">
        <v>0</v>
      </c>
      <c r="K253" s="190">
        <v>0</v>
      </c>
    </row>
    <row r="254" spans="1:11" x14ac:dyDescent="0.2">
      <c r="A254" s="44" t="s">
        <v>789</v>
      </c>
      <c r="B254" s="11" t="s">
        <v>17041</v>
      </c>
      <c r="C254" s="187" t="str">
        <f t="shared" si="4"/>
        <v>48</v>
      </c>
      <c r="D254" s="188" t="str">
        <f>VLOOKUP(B254,fips_xref!$A$2:$B$45,2,FALSE)</f>
        <v>48079</v>
      </c>
      <c r="E254" s="11" t="str">
        <f>SCC_xref!A$48</f>
        <v>2310020800</v>
      </c>
      <c r="F254" s="11" t="str">
        <f>VLOOKUP(E254, SCC_xref!$A$6:$B$60, 2,FALSE)</f>
        <v>Gas well - truck loading</v>
      </c>
      <c r="G254" s="190">
        <v>0</v>
      </c>
      <c r="H254" s="190">
        <v>0.11225667482384559</v>
      </c>
      <c r="I254" s="190">
        <v>0</v>
      </c>
      <c r="J254" s="190">
        <v>0</v>
      </c>
      <c r="K254" s="190">
        <v>0</v>
      </c>
    </row>
    <row r="255" spans="1:11" x14ac:dyDescent="0.2">
      <c r="A255" s="44" t="s">
        <v>789</v>
      </c>
      <c r="B255" s="11" t="s">
        <v>17042</v>
      </c>
      <c r="C255" s="187" t="str">
        <f t="shared" si="4"/>
        <v>48</v>
      </c>
      <c r="D255" s="188" t="str">
        <f>VLOOKUP(B255,fips_xref!$A$2:$B$45,2,FALSE)</f>
        <v>48413</v>
      </c>
      <c r="E255" s="11" t="str">
        <f>SCC_xref!A$48</f>
        <v>2310020800</v>
      </c>
      <c r="F255" s="11" t="str">
        <f>VLOOKUP(E255, SCC_xref!$A$6:$B$60, 2,FALSE)</f>
        <v>Gas well - truck loading</v>
      </c>
      <c r="G255" s="190">
        <v>0</v>
      </c>
      <c r="H255" s="190">
        <v>6.7201490653339784</v>
      </c>
      <c r="I255" s="190">
        <v>0</v>
      </c>
      <c r="J255" s="190">
        <v>0</v>
      </c>
      <c r="K255" s="190">
        <v>0</v>
      </c>
    </row>
    <row r="256" spans="1:11" x14ac:dyDescent="0.2">
      <c r="A256" s="44" t="s">
        <v>789</v>
      </c>
      <c r="B256" s="11" t="s">
        <v>17043</v>
      </c>
      <c r="C256" s="187" t="str">
        <f t="shared" si="4"/>
        <v>48</v>
      </c>
      <c r="D256" s="188" t="str">
        <f>VLOOKUP(B256,fips_xref!$A$2:$B$45,2,FALSE)</f>
        <v>48415</v>
      </c>
      <c r="E256" s="11" t="str">
        <f>SCC_xref!A$48</f>
        <v>2310020800</v>
      </c>
      <c r="F256" s="11" t="str">
        <f>VLOOKUP(E256, SCC_xref!$A$6:$B$60, 2,FALSE)</f>
        <v>Gas well - truck loading</v>
      </c>
      <c r="G256" s="190">
        <v>0</v>
      </c>
      <c r="H256" s="190">
        <v>0</v>
      </c>
      <c r="I256" s="190">
        <v>0</v>
      </c>
      <c r="J256" s="190">
        <v>0</v>
      </c>
      <c r="K256" s="190">
        <v>0</v>
      </c>
    </row>
    <row r="257" spans="1:11" x14ac:dyDescent="0.2">
      <c r="A257" s="44" t="s">
        <v>789</v>
      </c>
      <c r="B257" s="11" t="s">
        <v>17044</v>
      </c>
      <c r="C257" s="187" t="str">
        <f t="shared" si="4"/>
        <v>48</v>
      </c>
      <c r="D257" s="188" t="str">
        <f>VLOOKUP(B257,fips_xref!$A$2:$B$45,2,FALSE)</f>
        <v>48431</v>
      </c>
      <c r="E257" s="11" t="str">
        <f>SCC_xref!A$48</f>
        <v>2310020800</v>
      </c>
      <c r="F257" s="11" t="str">
        <f>VLOOKUP(E257, SCC_xref!$A$6:$B$60, 2,FALSE)</f>
        <v>Gas well - truck loading</v>
      </c>
      <c r="G257" s="190">
        <v>0</v>
      </c>
      <c r="H257" s="190">
        <v>3.3665389687689138</v>
      </c>
      <c r="I257" s="190">
        <v>0</v>
      </c>
      <c r="J257" s="190">
        <v>0</v>
      </c>
      <c r="K257" s="190">
        <v>0</v>
      </c>
    </row>
    <row r="258" spans="1:11" x14ac:dyDescent="0.2">
      <c r="A258" s="44" t="s">
        <v>789</v>
      </c>
      <c r="B258" s="11" t="s">
        <v>17045</v>
      </c>
      <c r="C258" s="187" t="str">
        <f t="shared" si="4"/>
        <v>48</v>
      </c>
      <c r="D258" s="188" t="str">
        <f>VLOOKUP(B258,fips_xref!$A$2:$B$45,2,FALSE)</f>
        <v>48435</v>
      </c>
      <c r="E258" s="11" t="str">
        <f>SCC_xref!A$48</f>
        <v>2310020800</v>
      </c>
      <c r="F258" s="11" t="str">
        <f>VLOOKUP(E258, SCC_xref!$A$6:$B$60, 2,FALSE)</f>
        <v>Gas well - truck loading</v>
      </c>
      <c r="G258" s="190">
        <v>0</v>
      </c>
      <c r="H258" s="190">
        <v>6.7210780860911417</v>
      </c>
      <c r="I258" s="190">
        <v>0</v>
      </c>
      <c r="J258" s="190">
        <v>0</v>
      </c>
      <c r="K258" s="190">
        <v>0</v>
      </c>
    </row>
    <row r="259" spans="1:11" x14ac:dyDescent="0.2">
      <c r="A259" s="44" t="s">
        <v>789</v>
      </c>
      <c r="B259" s="11" t="s">
        <v>17046</v>
      </c>
      <c r="C259" s="187" t="str">
        <f t="shared" si="4"/>
        <v>48</v>
      </c>
      <c r="D259" s="188" t="str">
        <f>VLOOKUP(B259,fips_xref!$A$2:$B$45,2,FALSE)</f>
        <v>48445</v>
      </c>
      <c r="E259" s="11" t="str">
        <f>SCC_xref!A$48</f>
        <v>2310020800</v>
      </c>
      <c r="F259" s="11" t="str">
        <f>VLOOKUP(E259, SCC_xref!$A$6:$B$60, 2,FALSE)</f>
        <v>Gas well - truck loading</v>
      </c>
      <c r="G259" s="190">
        <v>0</v>
      </c>
      <c r="H259" s="190">
        <v>0</v>
      </c>
      <c r="I259" s="190">
        <v>0</v>
      </c>
      <c r="J259" s="190">
        <v>0</v>
      </c>
      <c r="K259" s="190">
        <v>0</v>
      </c>
    </row>
    <row r="260" spans="1:11" x14ac:dyDescent="0.2">
      <c r="A260" s="44" t="s">
        <v>789</v>
      </c>
      <c r="B260" s="11" t="s">
        <v>17047</v>
      </c>
      <c r="C260" s="187" t="str">
        <f t="shared" si="4"/>
        <v>48</v>
      </c>
      <c r="D260" s="188" t="str">
        <f>VLOOKUP(B260,fips_xref!$A$2:$B$45,2,FALSE)</f>
        <v>48451</v>
      </c>
      <c r="E260" s="11" t="str">
        <f>SCC_xref!A$48</f>
        <v>2310020800</v>
      </c>
      <c r="F260" s="11" t="str">
        <f>VLOOKUP(E260, SCC_xref!$A$6:$B$60, 2,FALSE)</f>
        <v>Gas well - truck loading</v>
      </c>
      <c r="G260" s="190">
        <v>0</v>
      </c>
      <c r="H260" s="190">
        <v>1.7519008928198634</v>
      </c>
      <c r="I260" s="190">
        <v>0</v>
      </c>
      <c r="J260" s="190">
        <v>0</v>
      </c>
      <c r="K260" s="190">
        <v>0</v>
      </c>
    </row>
    <row r="261" spans="1:11" x14ac:dyDescent="0.2">
      <c r="A261" s="44" t="s">
        <v>789</v>
      </c>
      <c r="B261" s="11" t="s">
        <v>17048</v>
      </c>
      <c r="C261" s="187" t="str">
        <f t="shared" si="4"/>
        <v>48</v>
      </c>
      <c r="D261" s="188" t="str">
        <f>VLOOKUP(B261,fips_xref!$A$2:$B$45,2,FALSE)</f>
        <v>48461</v>
      </c>
      <c r="E261" s="11" t="str">
        <f>SCC_xref!A$48</f>
        <v>2310020800</v>
      </c>
      <c r="F261" s="11" t="str">
        <f>VLOOKUP(E261, SCC_xref!$A$6:$B$60, 2,FALSE)</f>
        <v>Gas well - truck loading</v>
      </c>
      <c r="G261" s="190">
        <v>0</v>
      </c>
      <c r="H261" s="190">
        <v>72.550637336290677</v>
      </c>
      <c r="I261" s="190">
        <v>0</v>
      </c>
      <c r="J261" s="190">
        <v>0</v>
      </c>
      <c r="K261" s="190">
        <v>0</v>
      </c>
    </row>
    <row r="262" spans="1:11" x14ac:dyDescent="0.2">
      <c r="A262" s="44" t="s">
        <v>789</v>
      </c>
      <c r="B262" s="11" t="s">
        <v>17049</v>
      </c>
      <c r="C262" s="187" t="str">
        <f t="shared" si="4"/>
        <v>48</v>
      </c>
      <c r="D262" s="188" t="str">
        <f>VLOOKUP(B262,fips_xref!$A$2:$B$45,2,FALSE)</f>
        <v>48475</v>
      </c>
      <c r="E262" s="11" t="str">
        <f>SCC_xref!A$48</f>
        <v>2310020800</v>
      </c>
      <c r="F262" s="11" t="str">
        <f>VLOOKUP(E262, SCC_xref!$A$6:$B$60, 2,FALSE)</f>
        <v>Gas well - truck loading</v>
      </c>
      <c r="G262" s="190">
        <v>0</v>
      </c>
      <c r="H262" s="190">
        <v>7.9266373553028124</v>
      </c>
      <c r="I262" s="190">
        <v>0</v>
      </c>
      <c r="J262" s="190">
        <v>0</v>
      </c>
      <c r="K262" s="190">
        <v>0</v>
      </c>
    </row>
    <row r="263" spans="1:11" x14ac:dyDescent="0.2">
      <c r="A263" s="44" t="s">
        <v>789</v>
      </c>
      <c r="B263" s="11" t="s">
        <v>17050</v>
      </c>
      <c r="C263" s="187" t="str">
        <f t="shared" si="4"/>
        <v>48</v>
      </c>
      <c r="D263" s="188" t="str">
        <f>VLOOKUP(B263,fips_xref!$A$2:$B$45,2,FALSE)</f>
        <v>48495</v>
      </c>
      <c r="E263" s="11" t="str">
        <f>SCC_xref!A$48</f>
        <v>2310020800</v>
      </c>
      <c r="F263" s="11" t="str">
        <f>VLOOKUP(E263, SCC_xref!$A$6:$B$60, 2,FALSE)</f>
        <v>Gas well - truck loading</v>
      </c>
      <c r="G263" s="190">
        <v>0</v>
      </c>
      <c r="H263" s="190">
        <v>5.2876764761852781</v>
      </c>
      <c r="I263" s="190">
        <v>0</v>
      </c>
      <c r="J263" s="190">
        <v>0</v>
      </c>
      <c r="K263" s="190">
        <v>0</v>
      </c>
    </row>
    <row r="264" spans="1:11" x14ac:dyDescent="0.2">
      <c r="A264" s="44" t="s">
        <v>789</v>
      </c>
      <c r="B264" s="11" t="s">
        <v>17051</v>
      </c>
      <c r="C264" s="187" t="str">
        <f t="shared" si="4"/>
        <v>48</v>
      </c>
      <c r="D264" s="188" t="str">
        <f>VLOOKUP(B264,fips_xref!$A$2:$B$45,2,FALSE)</f>
        <v>48501</v>
      </c>
      <c r="E264" s="11" t="str">
        <f>SCC_xref!A$48</f>
        <v>2310020800</v>
      </c>
      <c r="F264" s="11" t="str">
        <f>VLOOKUP(E264, SCC_xref!$A$6:$B$60, 2,FALSE)</f>
        <v>Gas well - truck loading</v>
      </c>
      <c r="G264" s="190">
        <v>0</v>
      </c>
      <c r="H264" s="190">
        <v>9.3676259680588389E-3</v>
      </c>
      <c r="I264" s="190">
        <v>0</v>
      </c>
      <c r="J264" s="190">
        <v>0</v>
      </c>
      <c r="K264" s="190">
        <v>0</v>
      </c>
    </row>
    <row r="265" spans="1:11" x14ac:dyDescent="0.2">
      <c r="A265" s="44" t="s">
        <v>789</v>
      </c>
      <c r="B265" s="11" t="s">
        <v>17052</v>
      </c>
      <c r="C265" s="187" t="str">
        <f t="shared" ref="C265:C308" si="5">LEFT(D265,2)</f>
        <v>35</v>
      </c>
      <c r="D265" s="188" t="str">
        <f>VLOOKUP(B265,fips_xref!$A$2:$B$45,2,FALSE)</f>
        <v>35005</v>
      </c>
      <c r="E265" s="11" t="str">
        <f>SCC_xref!A$48</f>
        <v>2310020800</v>
      </c>
      <c r="F265" s="11" t="str">
        <f>VLOOKUP(E265, SCC_xref!$A$6:$B$60, 2,FALSE)</f>
        <v>Gas well - truck loading</v>
      </c>
      <c r="G265" s="190">
        <v>0</v>
      </c>
      <c r="H265" s="190">
        <v>2.6824700179113279</v>
      </c>
      <c r="I265" s="190">
        <v>0</v>
      </c>
      <c r="J265" s="190">
        <v>0</v>
      </c>
      <c r="K265" s="190">
        <v>0</v>
      </c>
    </row>
    <row r="266" spans="1:11" x14ac:dyDescent="0.2">
      <c r="A266" s="44" t="s">
        <v>789</v>
      </c>
      <c r="B266" s="11" t="s">
        <v>17053</v>
      </c>
      <c r="C266" s="187" t="str">
        <f t="shared" si="5"/>
        <v>35</v>
      </c>
      <c r="D266" s="188" t="str">
        <f>VLOOKUP(B266,fips_xref!$A$2:$B$45,2,FALSE)</f>
        <v>35025</v>
      </c>
      <c r="E266" s="11" t="str">
        <f>SCC_xref!A$48</f>
        <v>2310020800</v>
      </c>
      <c r="F266" s="11" t="str">
        <f>VLOOKUP(E266, SCC_xref!$A$6:$B$60, 2,FALSE)</f>
        <v>Gas well - truck loading</v>
      </c>
      <c r="G266" s="190">
        <v>0</v>
      </c>
      <c r="H266" s="190">
        <v>118.78552303160045</v>
      </c>
      <c r="I266" s="190">
        <v>0</v>
      </c>
      <c r="J266" s="190">
        <v>0</v>
      </c>
      <c r="K266" s="190">
        <v>0</v>
      </c>
    </row>
    <row r="267" spans="1:11" x14ac:dyDescent="0.2">
      <c r="A267" s="44" t="s">
        <v>789</v>
      </c>
      <c r="B267" s="11" t="s">
        <v>17054</v>
      </c>
      <c r="C267" s="187" t="str">
        <f t="shared" si="5"/>
        <v>35</v>
      </c>
      <c r="D267" s="188" t="str">
        <f>VLOOKUP(B267,fips_xref!$A$2:$B$45,2,FALSE)</f>
        <v>35041</v>
      </c>
      <c r="E267" s="11" t="str">
        <f>SCC_xref!A$48</f>
        <v>2310020800</v>
      </c>
      <c r="F267" s="11" t="str">
        <f>VLOOKUP(E267, SCC_xref!$A$6:$B$60, 2,FALSE)</f>
        <v>Gas well - truck loading</v>
      </c>
      <c r="G267" s="190">
        <v>0</v>
      </c>
      <c r="H267" s="190">
        <v>2.3109391334426141</v>
      </c>
      <c r="I267" s="190">
        <v>0</v>
      </c>
      <c r="J267" s="190">
        <v>0</v>
      </c>
      <c r="K267" s="190">
        <v>0</v>
      </c>
    </row>
    <row r="268" spans="1:11" x14ac:dyDescent="0.2">
      <c r="A268" s="44" t="s">
        <v>789</v>
      </c>
      <c r="B268" s="11" t="s">
        <v>17055</v>
      </c>
      <c r="C268" s="187" t="str">
        <f t="shared" si="5"/>
        <v>35</v>
      </c>
      <c r="D268" s="188" t="str">
        <f>VLOOKUP(B268,fips_xref!$A$2:$B$45,2,FALSE)</f>
        <v>35015</v>
      </c>
      <c r="E268" s="11" t="str">
        <f>SCC_xref!A$48</f>
        <v>2310020800</v>
      </c>
      <c r="F268" s="11" t="str">
        <f>VLOOKUP(E268, SCC_xref!$A$6:$B$60, 2,FALSE)</f>
        <v>Gas well - truck loading</v>
      </c>
      <c r="G268" s="190">
        <v>0</v>
      </c>
      <c r="H268" s="190">
        <v>164.48962820098453</v>
      </c>
      <c r="I268" s="190">
        <v>0</v>
      </c>
      <c r="J268" s="190">
        <v>0</v>
      </c>
      <c r="K268" s="190">
        <v>0</v>
      </c>
    </row>
    <row r="269" spans="1:11" x14ac:dyDescent="0.2">
      <c r="A269" s="44" t="s">
        <v>17056</v>
      </c>
      <c r="B269" s="11" t="s">
        <v>17013</v>
      </c>
      <c r="C269" s="187" t="str">
        <f t="shared" si="5"/>
        <v>48</v>
      </c>
      <c r="D269" s="188" t="str">
        <f>VLOOKUP(B269,fips_xref!$A$2:$B$45,2,FALSE)</f>
        <v>48105</v>
      </c>
      <c r="E269" s="11" t="str">
        <f>SCC_xref!A$13</f>
        <v>2310000802</v>
      </c>
      <c r="F269" s="11" t="str">
        <f>VLOOKUP(E269, SCC_xref!$A$6:$B$60, 2,FALSE)</f>
        <v>Oil Well Truck Loading</v>
      </c>
      <c r="G269" s="190">
        <v>0</v>
      </c>
      <c r="H269" s="190">
        <v>193.19647619999998</v>
      </c>
      <c r="I269" s="190">
        <v>0</v>
      </c>
      <c r="J269" s="190">
        <v>0</v>
      </c>
      <c r="K269" s="190">
        <v>0</v>
      </c>
    </row>
    <row r="270" spans="1:11" x14ac:dyDescent="0.2">
      <c r="A270" s="44" t="s">
        <v>17056</v>
      </c>
      <c r="B270" s="11" t="s">
        <v>1523</v>
      </c>
      <c r="C270" s="187" t="str">
        <f t="shared" si="5"/>
        <v>48</v>
      </c>
      <c r="D270" s="188" t="str">
        <f>VLOOKUP(B270,fips_xref!$A$2:$B$45,2,FALSE)</f>
        <v>48081</v>
      </c>
      <c r="E270" s="11" t="str">
        <f>SCC_xref!A$13</f>
        <v>2310000802</v>
      </c>
      <c r="F270" s="11" t="str">
        <f>VLOOKUP(E270, SCC_xref!$A$6:$B$60, 2,FALSE)</f>
        <v>Oil Well Truck Loading</v>
      </c>
      <c r="G270" s="190">
        <v>0</v>
      </c>
      <c r="H270" s="190">
        <v>19.935486899999997</v>
      </c>
      <c r="I270" s="190">
        <v>0</v>
      </c>
      <c r="J270" s="190">
        <v>0</v>
      </c>
      <c r="K270" s="190">
        <v>0</v>
      </c>
    </row>
    <row r="271" spans="1:11" x14ac:dyDescent="0.2">
      <c r="A271" s="44" t="s">
        <v>17056</v>
      </c>
      <c r="B271" s="11" t="s">
        <v>17014</v>
      </c>
      <c r="C271" s="187" t="str">
        <f t="shared" si="5"/>
        <v>48</v>
      </c>
      <c r="D271" s="188" t="str">
        <f>VLOOKUP(B271,fips_xref!$A$2:$B$45,2,FALSE)</f>
        <v>48103</v>
      </c>
      <c r="E271" s="11" t="str">
        <f>SCC_xref!A$13</f>
        <v>2310000802</v>
      </c>
      <c r="F271" s="11" t="str">
        <f>VLOOKUP(E271, SCC_xref!$A$6:$B$60, 2,FALSE)</f>
        <v>Oil Well Truck Loading</v>
      </c>
      <c r="G271" s="190">
        <v>0</v>
      </c>
      <c r="H271" s="190">
        <v>339.10262609999995</v>
      </c>
      <c r="I271" s="190">
        <v>0</v>
      </c>
      <c r="J271" s="190">
        <v>0</v>
      </c>
      <c r="K271" s="190">
        <v>0</v>
      </c>
    </row>
    <row r="272" spans="1:11" x14ac:dyDescent="0.2">
      <c r="A272" s="44" t="s">
        <v>17056</v>
      </c>
      <c r="B272" s="11" t="s">
        <v>17015</v>
      </c>
      <c r="C272" s="187" t="str">
        <f t="shared" si="5"/>
        <v>48</v>
      </c>
      <c r="D272" s="188" t="str">
        <f>VLOOKUP(B272,fips_xref!$A$2:$B$45,2,FALSE)</f>
        <v>48135</v>
      </c>
      <c r="E272" s="11" t="str">
        <f>SCC_xref!A$13</f>
        <v>2310000802</v>
      </c>
      <c r="F272" s="11" t="str">
        <f>VLOOKUP(E272, SCC_xref!$A$6:$B$60, 2,FALSE)</f>
        <v>Oil Well Truck Loading</v>
      </c>
      <c r="G272" s="190">
        <v>0</v>
      </c>
      <c r="H272" s="190">
        <v>710.74244639999995</v>
      </c>
      <c r="I272" s="190">
        <v>0</v>
      </c>
      <c r="J272" s="190">
        <v>0</v>
      </c>
      <c r="K272" s="190">
        <v>0</v>
      </c>
    </row>
    <row r="273" spans="1:11" x14ac:dyDescent="0.2">
      <c r="A273" s="44" t="s">
        <v>17056</v>
      </c>
      <c r="B273" s="11" t="s">
        <v>17016</v>
      </c>
      <c r="C273" s="187" t="str">
        <f t="shared" si="5"/>
        <v>48</v>
      </c>
      <c r="D273" s="188" t="str">
        <f>VLOOKUP(B273,fips_xref!$A$2:$B$45,2,FALSE)</f>
        <v>48003</v>
      </c>
      <c r="E273" s="11" t="str">
        <f>SCC_xref!A$13</f>
        <v>2310000802</v>
      </c>
      <c r="F273" s="11" t="str">
        <f>VLOOKUP(E273, SCC_xref!$A$6:$B$60, 2,FALSE)</f>
        <v>Oil Well Truck Loading</v>
      </c>
      <c r="G273" s="190">
        <v>0</v>
      </c>
      <c r="H273" s="190">
        <v>868.69991670000002</v>
      </c>
      <c r="I273" s="190">
        <v>0</v>
      </c>
      <c r="J273" s="190">
        <v>0</v>
      </c>
      <c r="K273" s="190">
        <v>0</v>
      </c>
    </row>
    <row r="274" spans="1:11" x14ac:dyDescent="0.2">
      <c r="A274" s="44" t="s">
        <v>17056</v>
      </c>
      <c r="B274" s="11" t="s">
        <v>17017</v>
      </c>
      <c r="C274" s="187" t="str">
        <f t="shared" si="5"/>
        <v>48</v>
      </c>
      <c r="D274" s="188" t="str">
        <f>VLOOKUP(B274,fips_xref!$A$2:$B$45,2,FALSE)</f>
        <v>48033</v>
      </c>
      <c r="E274" s="11" t="str">
        <f>SCC_xref!A$13</f>
        <v>2310000802</v>
      </c>
      <c r="F274" s="11" t="str">
        <f>VLOOKUP(E274, SCC_xref!$A$6:$B$60, 2,FALSE)</f>
        <v>Oil Well Truck Loading</v>
      </c>
      <c r="G274" s="190">
        <v>0</v>
      </c>
      <c r="H274" s="190">
        <v>130.64629199999999</v>
      </c>
      <c r="I274" s="190">
        <v>0</v>
      </c>
      <c r="J274" s="190">
        <v>0</v>
      </c>
      <c r="K274" s="190">
        <v>0</v>
      </c>
    </row>
    <row r="275" spans="1:11" x14ac:dyDescent="0.2">
      <c r="A275" s="44" t="s">
        <v>17056</v>
      </c>
      <c r="B275" s="11" t="s">
        <v>17018</v>
      </c>
      <c r="C275" s="187" t="str">
        <f t="shared" si="5"/>
        <v>48</v>
      </c>
      <c r="D275" s="188" t="str">
        <f>VLOOKUP(B275,fips_xref!$A$2:$B$45,2,FALSE)</f>
        <v>48109</v>
      </c>
      <c r="E275" s="11" t="str">
        <f>SCC_xref!A$13</f>
        <v>2310000802</v>
      </c>
      <c r="F275" s="11" t="str">
        <f>VLOOKUP(E275, SCC_xref!$A$6:$B$60, 2,FALSE)</f>
        <v>Oil Well Truck Loading</v>
      </c>
      <c r="G275" s="190">
        <v>0</v>
      </c>
      <c r="H275" s="190">
        <v>3.4728602999999993</v>
      </c>
      <c r="I275" s="190">
        <v>0</v>
      </c>
      <c r="J275" s="190">
        <v>0</v>
      </c>
      <c r="K275" s="190">
        <v>0</v>
      </c>
    </row>
    <row r="276" spans="1:11" x14ac:dyDescent="0.2">
      <c r="A276" s="44" t="s">
        <v>17056</v>
      </c>
      <c r="B276" s="11" t="s">
        <v>17019</v>
      </c>
      <c r="C276" s="187" t="str">
        <f t="shared" si="5"/>
        <v>48</v>
      </c>
      <c r="D276" s="188" t="str">
        <f>VLOOKUP(B276,fips_xref!$A$2:$B$45,2,FALSE)</f>
        <v>48115</v>
      </c>
      <c r="E276" s="11" t="str">
        <f>SCC_xref!A$13</f>
        <v>2310000802</v>
      </c>
      <c r="F276" s="11" t="str">
        <f>VLOOKUP(E276, SCC_xref!$A$6:$B$60, 2,FALSE)</f>
        <v>Oil Well Truck Loading</v>
      </c>
      <c r="G276" s="190">
        <v>0</v>
      </c>
      <c r="H276" s="190">
        <v>151.10092829999999</v>
      </c>
      <c r="I276" s="190">
        <v>0</v>
      </c>
      <c r="J276" s="190">
        <v>0</v>
      </c>
      <c r="K276" s="190">
        <v>0</v>
      </c>
    </row>
    <row r="277" spans="1:11" x14ac:dyDescent="0.2">
      <c r="A277" s="44" t="s">
        <v>17056</v>
      </c>
      <c r="B277" s="11" t="s">
        <v>17020</v>
      </c>
      <c r="C277" s="187" t="str">
        <f t="shared" si="5"/>
        <v>48</v>
      </c>
      <c r="D277" s="188" t="str">
        <f>VLOOKUP(B277,fips_xref!$A$2:$B$45,2,FALSE)</f>
        <v>48107</v>
      </c>
      <c r="E277" s="11" t="str">
        <f>SCC_xref!A$13</f>
        <v>2310000802</v>
      </c>
      <c r="F277" s="11" t="str">
        <f>VLOOKUP(E277, SCC_xref!$A$6:$B$60, 2,FALSE)</f>
        <v>Oil Well Truck Loading</v>
      </c>
      <c r="G277" s="190">
        <v>0</v>
      </c>
      <c r="H277" s="190">
        <v>20.111095199999998</v>
      </c>
      <c r="I277" s="190">
        <v>0</v>
      </c>
      <c r="J277" s="190">
        <v>0</v>
      </c>
      <c r="K277" s="190">
        <v>0</v>
      </c>
    </row>
    <row r="278" spans="1:11" x14ac:dyDescent="0.2">
      <c r="A278" s="44" t="s">
        <v>17056</v>
      </c>
      <c r="B278" s="11" t="s">
        <v>17021</v>
      </c>
      <c r="C278" s="187" t="str">
        <f t="shared" si="5"/>
        <v>48</v>
      </c>
      <c r="D278" s="188" t="str">
        <f>VLOOKUP(B278,fips_xref!$A$2:$B$45,2,FALSE)</f>
        <v>48125</v>
      </c>
      <c r="E278" s="11" t="str">
        <f>SCC_xref!A$13</f>
        <v>2310000802</v>
      </c>
      <c r="F278" s="11" t="str">
        <f>VLOOKUP(E278, SCC_xref!$A$6:$B$60, 2,FALSE)</f>
        <v>Oil Well Truck Loading</v>
      </c>
      <c r="G278" s="190">
        <v>0</v>
      </c>
      <c r="H278" s="190">
        <v>45.941044799999993</v>
      </c>
      <c r="I278" s="190">
        <v>0</v>
      </c>
      <c r="J278" s="190">
        <v>0</v>
      </c>
      <c r="K278" s="190">
        <v>0</v>
      </c>
    </row>
    <row r="279" spans="1:11" x14ac:dyDescent="0.2">
      <c r="A279" s="44" t="s">
        <v>17056</v>
      </c>
      <c r="B279" s="11" t="s">
        <v>17022</v>
      </c>
      <c r="C279" s="187" t="str">
        <f t="shared" si="5"/>
        <v>48</v>
      </c>
      <c r="D279" s="188" t="str">
        <f>VLOOKUP(B279,fips_xref!$A$2:$B$45,2,FALSE)</f>
        <v>48165</v>
      </c>
      <c r="E279" s="11" t="str">
        <f>SCC_xref!A$13</f>
        <v>2310000802</v>
      </c>
      <c r="F279" s="11" t="str">
        <f>VLOOKUP(E279, SCC_xref!$A$6:$B$60, 2,FALSE)</f>
        <v>Oil Well Truck Loading</v>
      </c>
      <c r="G279" s="190">
        <v>0</v>
      </c>
      <c r="H279" s="190">
        <v>913.58320619999984</v>
      </c>
      <c r="I279" s="190">
        <v>0</v>
      </c>
      <c r="J279" s="190">
        <v>0</v>
      </c>
      <c r="K279" s="190">
        <v>0</v>
      </c>
    </row>
    <row r="280" spans="1:11" x14ac:dyDescent="0.2">
      <c r="A280" s="44" t="s">
        <v>17056</v>
      </c>
      <c r="B280" s="11" t="s">
        <v>17023</v>
      </c>
      <c r="C280" s="187" t="str">
        <f t="shared" si="5"/>
        <v>48</v>
      </c>
      <c r="D280" s="188" t="str">
        <f>VLOOKUP(B280,fips_xref!$A$2:$B$45,2,FALSE)</f>
        <v>48169</v>
      </c>
      <c r="E280" s="11" t="str">
        <f>SCC_xref!A$13</f>
        <v>2310000802</v>
      </c>
      <c r="F280" s="11" t="str">
        <f>VLOOKUP(E280, SCC_xref!$A$6:$B$60, 2,FALSE)</f>
        <v>Oil Well Truck Loading</v>
      </c>
      <c r="G280" s="190">
        <v>0</v>
      </c>
      <c r="H280" s="190">
        <v>131.00211389999998</v>
      </c>
      <c r="I280" s="190">
        <v>0</v>
      </c>
      <c r="J280" s="190">
        <v>0</v>
      </c>
      <c r="K280" s="190">
        <v>0</v>
      </c>
    </row>
    <row r="281" spans="1:11" x14ac:dyDescent="0.2">
      <c r="A281" s="44" t="s">
        <v>17056</v>
      </c>
      <c r="B281" s="11" t="s">
        <v>17024</v>
      </c>
      <c r="C281" s="187" t="str">
        <f t="shared" si="5"/>
        <v>48</v>
      </c>
      <c r="D281" s="188" t="str">
        <f>VLOOKUP(B281,fips_xref!$A$2:$B$45,2,FALSE)</f>
        <v>48173</v>
      </c>
      <c r="E281" s="11" t="str">
        <f>SCC_xref!A$13</f>
        <v>2310000802</v>
      </c>
      <c r="F281" s="11" t="str">
        <f>VLOOKUP(E281, SCC_xref!$A$6:$B$60, 2,FALSE)</f>
        <v>Oil Well Truck Loading</v>
      </c>
      <c r="G281" s="190">
        <v>0</v>
      </c>
      <c r="H281" s="190">
        <v>131.22081209999999</v>
      </c>
      <c r="I281" s="190">
        <v>0</v>
      </c>
      <c r="J281" s="190">
        <v>0</v>
      </c>
      <c r="K281" s="190">
        <v>0</v>
      </c>
    </row>
    <row r="282" spans="1:11" x14ac:dyDescent="0.2">
      <c r="A282" s="44" t="s">
        <v>17056</v>
      </c>
      <c r="B282" s="11" t="s">
        <v>17025</v>
      </c>
      <c r="C282" s="187" t="str">
        <f t="shared" si="5"/>
        <v>48</v>
      </c>
      <c r="D282" s="188" t="str">
        <f>VLOOKUP(B282,fips_xref!$A$2:$B$45,2,FALSE)</f>
        <v>48219</v>
      </c>
      <c r="E282" s="11" t="str">
        <f>SCC_xref!A$13</f>
        <v>2310000802</v>
      </c>
      <c r="F282" s="11" t="str">
        <f>VLOOKUP(E282, SCC_xref!$A$6:$B$60, 2,FALSE)</f>
        <v>Oil Well Truck Loading</v>
      </c>
      <c r="G282" s="190">
        <v>0</v>
      </c>
      <c r="H282" s="190">
        <v>656.52724829999988</v>
      </c>
      <c r="I282" s="190">
        <v>0</v>
      </c>
      <c r="J282" s="190">
        <v>0</v>
      </c>
      <c r="K282" s="190">
        <v>0</v>
      </c>
    </row>
    <row r="283" spans="1:11" x14ac:dyDescent="0.2">
      <c r="A283" s="44" t="s">
        <v>17056</v>
      </c>
      <c r="B283" s="11" t="s">
        <v>17026</v>
      </c>
      <c r="C283" s="187" t="str">
        <f t="shared" si="5"/>
        <v>48</v>
      </c>
      <c r="D283" s="188" t="str">
        <f>VLOOKUP(B283,fips_xref!$A$2:$B$45,2,FALSE)</f>
        <v>48227</v>
      </c>
      <c r="E283" s="11" t="str">
        <f>SCC_xref!A$13</f>
        <v>2310000802</v>
      </c>
      <c r="F283" s="11" t="str">
        <f>VLOOKUP(E283, SCC_xref!$A$6:$B$60, 2,FALSE)</f>
        <v>Oil Well Truck Loading</v>
      </c>
      <c r="G283" s="190">
        <v>0</v>
      </c>
      <c r="H283" s="190">
        <v>195.56338619999997</v>
      </c>
      <c r="I283" s="190">
        <v>0</v>
      </c>
      <c r="J283" s="190">
        <v>0</v>
      </c>
      <c r="K283" s="190">
        <v>0</v>
      </c>
    </row>
    <row r="284" spans="1:11" x14ac:dyDescent="0.2">
      <c r="A284" s="44" t="s">
        <v>17056</v>
      </c>
      <c r="B284" s="11" t="s">
        <v>17027</v>
      </c>
      <c r="C284" s="187" t="str">
        <f t="shared" si="5"/>
        <v>48</v>
      </c>
      <c r="D284" s="188" t="str">
        <f>VLOOKUP(B284,fips_xref!$A$2:$B$45,2,FALSE)</f>
        <v>48229</v>
      </c>
      <c r="E284" s="11" t="str">
        <f>SCC_xref!A$13</f>
        <v>2310000802</v>
      </c>
      <c r="F284" s="11" t="str">
        <f>VLOOKUP(E284, SCC_xref!$A$6:$B$60, 2,FALSE)</f>
        <v>Oil Well Truck Loading</v>
      </c>
      <c r="G284" s="190">
        <v>0</v>
      </c>
      <c r="H284" s="190">
        <v>0</v>
      </c>
      <c r="I284" s="190">
        <v>0</v>
      </c>
      <c r="J284" s="190">
        <v>0</v>
      </c>
      <c r="K284" s="190">
        <v>0</v>
      </c>
    </row>
    <row r="285" spans="1:11" x14ac:dyDescent="0.2">
      <c r="A285" s="44" t="s">
        <v>17056</v>
      </c>
      <c r="B285" s="11" t="s">
        <v>17028</v>
      </c>
      <c r="C285" s="187" t="str">
        <f t="shared" si="5"/>
        <v>48</v>
      </c>
      <c r="D285" s="188" t="str">
        <f>VLOOKUP(B285,fips_xref!$A$2:$B$45,2,FALSE)</f>
        <v>48235</v>
      </c>
      <c r="E285" s="11" t="str">
        <f>SCC_xref!A$13</f>
        <v>2310000802</v>
      </c>
      <c r="F285" s="11" t="str">
        <f>VLOOKUP(E285, SCC_xref!$A$6:$B$60, 2,FALSE)</f>
        <v>Oil Well Truck Loading</v>
      </c>
      <c r="G285" s="190">
        <v>0</v>
      </c>
      <c r="H285" s="190">
        <v>89.087029499999986</v>
      </c>
      <c r="I285" s="190">
        <v>0</v>
      </c>
      <c r="J285" s="190">
        <v>0</v>
      </c>
      <c r="K285" s="190">
        <v>0</v>
      </c>
    </row>
    <row r="286" spans="1:11" x14ac:dyDescent="0.2">
      <c r="A286" s="44" t="s">
        <v>17056</v>
      </c>
      <c r="B286" s="11" t="s">
        <v>17029</v>
      </c>
      <c r="C286" s="187" t="str">
        <f t="shared" si="5"/>
        <v>48</v>
      </c>
      <c r="D286" s="188" t="str">
        <f>VLOOKUP(B286,fips_xref!$A$2:$B$45,2,FALSE)</f>
        <v>48243</v>
      </c>
      <c r="E286" s="11" t="str">
        <f>SCC_xref!A$13</f>
        <v>2310000802</v>
      </c>
      <c r="F286" s="11" t="str">
        <f>VLOOKUP(E286, SCC_xref!$A$6:$B$60, 2,FALSE)</f>
        <v>Oil Well Truck Loading</v>
      </c>
      <c r="G286" s="190">
        <v>0</v>
      </c>
      <c r="H286" s="190">
        <v>0</v>
      </c>
      <c r="I286" s="190">
        <v>0</v>
      </c>
      <c r="J286" s="190">
        <v>0</v>
      </c>
      <c r="K286" s="190">
        <v>0</v>
      </c>
    </row>
    <row r="287" spans="1:11" x14ac:dyDescent="0.2">
      <c r="A287" s="44" t="s">
        <v>17056</v>
      </c>
      <c r="B287" s="11" t="s">
        <v>17030</v>
      </c>
      <c r="C287" s="187" t="str">
        <f t="shared" si="5"/>
        <v>48</v>
      </c>
      <c r="D287" s="188" t="str">
        <f>VLOOKUP(B287,fips_xref!$A$2:$B$45,2,FALSE)</f>
        <v>48263</v>
      </c>
      <c r="E287" s="11" t="str">
        <f>SCC_xref!A$13</f>
        <v>2310000802</v>
      </c>
      <c r="F287" s="11" t="str">
        <f>VLOOKUP(E287, SCC_xref!$A$6:$B$60, 2,FALSE)</f>
        <v>Oil Well Truck Loading</v>
      </c>
      <c r="G287" s="190">
        <v>0</v>
      </c>
      <c r="H287" s="190">
        <v>145.47410849999997</v>
      </c>
      <c r="I287" s="190">
        <v>0</v>
      </c>
      <c r="J287" s="190">
        <v>0</v>
      </c>
      <c r="K287" s="190">
        <v>0</v>
      </c>
    </row>
    <row r="288" spans="1:11" x14ac:dyDescent="0.2">
      <c r="A288" s="44" t="s">
        <v>17056</v>
      </c>
      <c r="B288" s="11" t="s">
        <v>17031</v>
      </c>
      <c r="C288" s="187" t="str">
        <f t="shared" si="5"/>
        <v>48</v>
      </c>
      <c r="D288" s="188" t="str">
        <f>VLOOKUP(B288,fips_xref!$A$2:$B$45,2,FALSE)</f>
        <v>48269</v>
      </c>
      <c r="E288" s="11" t="str">
        <f>SCC_xref!A$13</f>
        <v>2310000802</v>
      </c>
      <c r="F288" s="11" t="str">
        <f>VLOOKUP(E288, SCC_xref!$A$6:$B$60, 2,FALSE)</f>
        <v>Oil Well Truck Loading</v>
      </c>
      <c r="G288" s="190">
        <v>0</v>
      </c>
      <c r="H288" s="190">
        <v>69.921020399999989</v>
      </c>
      <c r="I288" s="190">
        <v>0</v>
      </c>
      <c r="J288" s="190">
        <v>0</v>
      </c>
      <c r="K288" s="190">
        <v>0</v>
      </c>
    </row>
    <row r="289" spans="1:11" x14ac:dyDescent="0.2">
      <c r="A289" s="44" t="s">
        <v>17056</v>
      </c>
      <c r="B289" s="11" t="s">
        <v>17032</v>
      </c>
      <c r="C289" s="187" t="str">
        <f t="shared" si="5"/>
        <v>48</v>
      </c>
      <c r="D289" s="188" t="str">
        <f>VLOOKUP(B289,fips_xref!$A$2:$B$45,2,FALSE)</f>
        <v>48301</v>
      </c>
      <c r="E289" s="11" t="str">
        <f>SCC_xref!A$13</f>
        <v>2310000802</v>
      </c>
      <c r="F289" s="11" t="str">
        <f>VLOOKUP(E289, SCC_xref!$A$6:$B$60, 2,FALSE)</f>
        <v>Oil Well Truck Loading</v>
      </c>
      <c r="G289" s="190">
        <v>0</v>
      </c>
      <c r="H289" s="190">
        <v>50.083672799999995</v>
      </c>
      <c r="I289" s="190">
        <v>0</v>
      </c>
      <c r="J289" s="190">
        <v>0</v>
      </c>
      <c r="K289" s="190">
        <v>0</v>
      </c>
    </row>
    <row r="290" spans="1:11" x14ac:dyDescent="0.2">
      <c r="A290" s="44" t="s">
        <v>17056</v>
      </c>
      <c r="B290" s="11" t="s">
        <v>17033</v>
      </c>
      <c r="C290" s="187" t="str">
        <f t="shared" si="5"/>
        <v>48</v>
      </c>
      <c r="D290" s="188" t="str">
        <f>VLOOKUP(B290,fips_xref!$A$2:$B$45,2,FALSE)</f>
        <v>48303</v>
      </c>
      <c r="E290" s="11" t="str">
        <f>SCC_xref!A$13</f>
        <v>2310000802</v>
      </c>
      <c r="F290" s="11" t="str">
        <f>VLOOKUP(E290, SCC_xref!$A$6:$B$60, 2,FALSE)</f>
        <v>Oil Well Truck Loading</v>
      </c>
      <c r="G290" s="190">
        <v>0</v>
      </c>
      <c r="H290" s="190">
        <v>50.914911599999996</v>
      </c>
      <c r="I290" s="190">
        <v>0</v>
      </c>
      <c r="J290" s="190">
        <v>0</v>
      </c>
      <c r="K290" s="190">
        <v>0</v>
      </c>
    </row>
    <row r="291" spans="1:11" x14ac:dyDescent="0.2">
      <c r="A291" s="44" t="s">
        <v>17056</v>
      </c>
      <c r="B291" s="11" t="s">
        <v>17034</v>
      </c>
      <c r="C291" s="187" t="str">
        <f t="shared" si="5"/>
        <v>48</v>
      </c>
      <c r="D291" s="188" t="str">
        <f>VLOOKUP(B291,fips_xref!$A$2:$B$45,2,FALSE)</f>
        <v>48305</v>
      </c>
      <c r="E291" s="11" t="str">
        <f>SCC_xref!A$13</f>
        <v>2310000802</v>
      </c>
      <c r="F291" s="11" t="str">
        <f>VLOOKUP(E291, SCC_xref!$A$6:$B$60, 2,FALSE)</f>
        <v>Oil Well Truck Loading</v>
      </c>
      <c r="G291" s="190">
        <v>0</v>
      </c>
      <c r="H291" s="190">
        <v>9.565422299999998</v>
      </c>
      <c r="I291" s="190">
        <v>0</v>
      </c>
      <c r="J291" s="190">
        <v>0</v>
      </c>
      <c r="K291" s="190">
        <v>0</v>
      </c>
    </row>
    <row r="292" spans="1:11" x14ac:dyDescent="0.2">
      <c r="A292" s="44" t="s">
        <v>17056</v>
      </c>
      <c r="B292" s="11" t="s">
        <v>17035</v>
      </c>
      <c r="C292" s="187" t="str">
        <f t="shared" si="5"/>
        <v>48</v>
      </c>
      <c r="D292" s="188" t="str">
        <f>VLOOKUP(B292,fips_xref!$A$2:$B$45,2,FALSE)</f>
        <v>48317</v>
      </c>
      <c r="E292" s="11" t="str">
        <f>SCC_xref!A$13</f>
        <v>2310000802</v>
      </c>
      <c r="F292" s="11" t="str">
        <f>VLOOKUP(E292, SCC_xref!$A$6:$B$60, 2,FALSE)</f>
        <v>Oil Well Truck Loading</v>
      </c>
      <c r="G292" s="190">
        <v>0</v>
      </c>
      <c r="H292" s="190">
        <v>328.99663439999995</v>
      </c>
      <c r="I292" s="190">
        <v>0</v>
      </c>
      <c r="J292" s="190">
        <v>0</v>
      </c>
      <c r="K292" s="190">
        <v>0</v>
      </c>
    </row>
    <row r="293" spans="1:11" x14ac:dyDescent="0.2">
      <c r="A293" s="44" t="s">
        <v>17056</v>
      </c>
      <c r="B293" s="11" t="s">
        <v>17036</v>
      </c>
      <c r="C293" s="187" t="str">
        <f t="shared" si="5"/>
        <v>48</v>
      </c>
      <c r="D293" s="188" t="str">
        <f>VLOOKUP(B293,fips_xref!$A$2:$B$45,2,FALSE)</f>
        <v>48329</v>
      </c>
      <c r="E293" s="11" t="str">
        <f>SCC_xref!A$13</f>
        <v>2310000802</v>
      </c>
      <c r="F293" s="11" t="str">
        <f>VLOOKUP(E293, SCC_xref!$A$6:$B$60, 2,FALSE)</f>
        <v>Oil Well Truck Loading</v>
      </c>
      <c r="G293" s="190">
        <v>0</v>
      </c>
      <c r="H293" s="190">
        <v>398.07313559999994</v>
      </c>
      <c r="I293" s="190">
        <v>0</v>
      </c>
      <c r="J293" s="190">
        <v>0</v>
      </c>
      <c r="K293" s="190">
        <v>0</v>
      </c>
    </row>
    <row r="294" spans="1:11" x14ac:dyDescent="0.2">
      <c r="A294" s="44" t="s">
        <v>17056</v>
      </c>
      <c r="B294" s="11" t="s">
        <v>17037</v>
      </c>
      <c r="C294" s="187" t="str">
        <f t="shared" si="5"/>
        <v>48</v>
      </c>
      <c r="D294" s="188" t="str">
        <f>VLOOKUP(B294,fips_xref!$A$2:$B$45,2,FALSE)</f>
        <v>48335</v>
      </c>
      <c r="E294" s="11" t="str">
        <f>SCC_xref!A$13</f>
        <v>2310000802</v>
      </c>
      <c r="F294" s="11" t="str">
        <f>VLOOKUP(E294, SCC_xref!$A$6:$B$60, 2,FALSE)</f>
        <v>Oil Well Truck Loading</v>
      </c>
      <c r="G294" s="190">
        <v>0</v>
      </c>
      <c r="H294" s="190">
        <v>134.09441219999997</v>
      </c>
      <c r="I294" s="190">
        <v>0</v>
      </c>
      <c r="J294" s="190">
        <v>0</v>
      </c>
      <c r="K294" s="190">
        <v>0</v>
      </c>
    </row>
    <row r="295" spans="1:11" x14ac:dyDescent="0.2">
      <c r="A295" s="44" t="s">
        <v>17056</v>
      </c>
      <c r="B295" s="11" t="s">
        <v>17038</v>
      </c>
      <c r="C295" s="187" t="str">
        <f t="shared" si="5"/>
        <v>48</v>
      </c>
      <c r="D295" s="188" t="str">
        <f>VLOOKUP(B295,fips_xref!$A$2:$B$45,2,FALSE)</f>
        <v>48371</v>
      </c>
      <c r="E295" s="11" t="str">
        <f>SCC_xref!A$13</f>
        <v>2310000802</v>
      </c>
      <c r="F295" s="11" t="str">
        <f>VLOOKUP(E295, SCC_xref!$A$6:$B$60, 2,FALSE)</f>
        <v>Oil Well Truck Loading</v>
      </c>
      <c r="G295" s="190">
        <v>0</v>
      </c>
      <c r="H295" s="190">
        <v>437.28540869999995</v>
      </c>
      <c r="I295" s="190">
        <v>0</v>
      </c>
      <c r="J295" s="190">
        <v>0</v>
      </c>
      <c r="K295" s="190">
        <v>0</v>
      </c>
    </row>
    <row r="296" spans="1:11" x14ac:dyDescent="0.2">
      <c r="A296" s="44" t="s">
        <v>17056</v>
      </c>
      <c r="B296" s="11" t="s">
        <v>17039</v>
      </c>
      <c r="C296" s="187" t="str">
        <f t="shared" si="5"/>
        <v>48</v>
      </c>
      <c r="D296" s="188" t="str">
        <f>VLOOKUP(B296,fips_xref!$A$2:$B$45,2,FALSE)</f>
        <v>48383</v>
      </c>
      <c r="E296" s="11" t="str">
        <f>SCC_xref!A$13</f>
        <v>2310000802</v>
      </c>
      <c r="F296" s="11" t="str">
        <f>VLOOKUP(E296, SCC_xref!$A$6:$B$60, 2,FALSE)</f>
        <v>Oil Well Truck Loading</v>
      </c>
      <c r="G296" s="190">
        <v>0</v>
      </c>
      <c r="H296" s="190">
        <v>214.36443419999998</v>
      </c>
      <c r="I296" s="190">
        <v>0</v>
      </c>
      <c r="J296" s="190">
        <v>0</v>
      </c>
      <c r="K296" s="190">
        <v>0</v>
      </c>
    </row>
    <row r="297" spans="1:11" x14ac:dyDescent="0.2">
      <c r="A297" s="44" t="s">
        <v>17056</v>
      </c>
      <c r="B297" s="11" t="s">
        <v>17040</v>
      </c>
      <c r="C297" s="187" t="str">
        <f t="shared" si="5"/>
        <v>48</v>
      </c>
      <c r="D297" s="188" t="str">
        <f>VLOOKUP(B297,fips_xref!$A$2:$B$45,2,FALSE)</f>
        <v>48389</v>
      </c>
      <c r="E297" s="11" t="str">
        <f>SCC_xref!A$13</f>
        <v>2310000802</v>
      </c>
      <c r="F297" s="11" t="str">
        <f>VLOOKUP(E297, SCC_xref!$A$6:$B$60, 2,FALSE)</f>
        <v>Oil Well Truck Loading</v>
      </c>
      <c r="G297" s="190">
        <v>0</v>
      </c>
      <c r="H297" s="190">
        <v>35.107022999999998</v>
      </c>
      <c r="I297" s="190">
        <v>0</v>
      </c>
      <c r="J297" s="190">
        <v>0</v>
      </c>
      <c r="K297" s="190">
        <v>0</v>
      </c>
    </row>
    <row r="298" spans="1:11" x14ac:dyDescent="0.2">
      <c r="A298" s="44" t="s">
        <v>17056</v>
      </c>
      <c r="B298" s="11" t="s">
        <v>17041</v>
      </c>
      <c r="C298" s="187" t="str">
        <f t="shared" si="5"/>
        <v>48</v>
      </c>
      <c r="D298" s="188" t="str">
        <f>VLOOKUP(B298,fips_xref!$A$2:$B$45,2,FALSE)</f>
        <v>48079</v>
      </c>
      <c r="E298" s="11" t="str">
        <f>SCC_xref!A$13</f>
        <v>2310000802</v>
      </c>
      <c r="F298" s="11" t="str">
        <f>VLOOKUP(E298, SCC_xref!$A$6:$B$60, 2,FALSE)</f>
        <v>Oil Well Truck Loading</v>
      </c>
      <c r="G298" s="190">
        <v>0</v>
      </c>
      <c r="H298" s="190">
        <v>137.25875310000001</v>
      </c>
      <c r="I298" s="190">
        <v>0</v>
      </c>
      <c r="J298" s="190">
        <v>0</v>
      </c>
      <c r="K298" s="190">
        <v>0</v>
      </c>
    </row>
    <row r="299" spans="1:11" x14ac:dyDescent="0.2">
      <c r="A299" s="44" t="s">
        <v>17056</v>
      </c>
      <c r="B299" s="11" t="s">
        <v>17042</v>
      </c>
      <c r="C299" s="187" t="str">
        <f t="shared" si="5"/>
        <v>48</v>
      </c>
      <c r="D299" s="188" t="str">
        <f>VLOOKUP(B299,fips_xref!$A$2:$B$45,2,FALSE)</f>
        <v>48413</v>
      </c>
      <c r="E299" s="11" t="str">
        <f>SCC_xref!A$13</f>
        <v>2310000802</v>
      </c>
      <c r="F299" s="11" t="str">
        <f>VLOOKUP(E299, SCC_xref!$A$6:$B$60, 2,FALSE)</f>
        <v>Oil Well Truck Loading</v>
      </c>
      <c r="G299" s="190">
        <v>0</v>
      </c>
      <c r="H299" s="190">
        <v>13.848458399999998</v>
      </c>
      <c r="I299" s="190">
        <v>0</v>
      </c>
      <c r="J299" s="190">
        <v>0</v>
      </c>
      <c r="K299" s="190">
        <v>0</v>
      </c>
    </row>
    <row r="300" spans="1:11" x14ac:dyDescent="0.2">
      <c r="A300" s="44" t="s">
        <v>17056</v>
      </c>
      <c r="B300" s="11" t="s">
        <v>17043</v>
      </c>
      <c r="C300" s="187" t="str">
        <f t="shared" si="5"/>
        <v>48</v>
      </c>
      <c r="D300" s="188" t="str">
        <f>VLOOKUP(B300,fips_xref!$A$2:$B$45,2,FALSE)</f>
        <v>48415</v>
      </c>
      <c r="E300" s="11" t="str">
        <f>SCC_xref!A$13</f>
        <v>2310000802</v>
      </c>
      <c r="F300" s="11" t="str">
        <f>VLOOKUP(E300, SCC_xref!$A$6:$B$60, 2,FALSE)</f>
        <v>Oil Well Truck Loading</v>
      </c>
      <c r="G300" s="190">
        <v>0</v>
      </c>
      <c r="H300" s="190">
        <v>529.9365833999999</v>
      </c>
      <c r="I300" s="190">
        <v>0</v>
      </c>
      <c r="J300" s="190">
        <v>0</v>
      </c>
      <c r="K300" s="190">
        <v>0</v>
      </c>
    </row>
    <row r="301" spans="1:11" x14ac:dyDescent="0.2">
      <c r="A301" s="44" t="s">
        <v>17056</v>
      </c>
      <c r="B301" s="11" t="s">
        <v>17044</v>
      </c>
      <c r="C301" s="187" t="str">
        <f t="shared" si="5"/>
        <v>48</v>
      </c>
      <c r="D301" s="188" t="str">
        <f>VLOOKUP(B301,fips_xref!$A$2:$B$45,2,FALSE)</f>
        <v>48431</v>
      </c>
      <c r="E301" s="11" t="str">
        <f>SCC_xref!A$13</f>
        <v>2310000802</v>
      </c>
      <c r="F301" s="11" t="str">
        <f>VLOOKUP(E301, SCC_xref!$A$6:$B$60, 2,FALSE)</f>
        <v>Oil Well Truck Loading</v>
      </c>
      <c r="G301" s="190">
        <v>0</v>
      </c>
      <c r="H301" s="190">
        <v>37.051530599999992</v>
      </c>
      <c r="I301" s="190">
        <v>0</v>
      </c>
      <c r="J301" s="190">
        <v>0</v>
      </c>
      <c r="K301" s="190">
        <v>0</v>
      </c>
    </row>
    <row r="302" spans="1:11" x14ac:dyDescent="0.2">
      <c r="A302" s="44" t="s">
        <v>17056</v>
      </c>
      <c r="B302" s="11" t="s">
        <v>17045</v>
      </c>
      <c r="C302" s="187" t="str">
        <f t="shared" si="5"/>
        <v>48</v>
      </c>
      <c r="D302" s="188" t="str">
        <f>VLOOKUP(B302,fips_xref!$A$2:$B$45,2,FALSE)</f>
        <v>48435</v>
      </c>
      <c r="E302" s="11" t="str">
        <f>SCC_xref!A$13</f>
        <v>2310000802</v>
      </c>
      <c r="F302" s="11" t="str">
        <f>VLOOKUP(E302, SCC_xref!$A$6:$B$60, 2,FALSE)</f>
        <v>Oil Well Truck Loading</v>
      </c>
      <c r="G302" s="190">
        <v>0</v>
      </c>
      <c r="H302" s="190">
        <v>0.47359619999999997</v>
      </c>
      <c r="I302" s="190">
        <v>0</v>
      </c>
      <c r="J302" s="190">
        <v>0</v>
      </c>
      <c r="K302" s="190">
        <v>0</v>
      </c>
    </row>
    <row r="303" spans="1:11" x14ac:dyDescent="0.2">
      <c r="A303" s="44" t="s">
        <v>17056</v>
      </c>
      <c r="B303" s="11" t="s">
        <v>17046</v>
      </c>
      <c r="C303" s="187" t="str">
        <f t="shared" si="5"/>
        <v>48</v>
      </c>
      <c r="D303" s="188" t="str">
        <f>VLOOKUP(B303,fips_xref!$A$2:$B$45,2,FALSE)</f>
        <v>48445</v>
      </c>
      <c r="E303" s="11" t="str">
        <f>SCC_xref!A$13</f>
        <v>2310000802</v>
      </c>
      <c r="F303" s="11" t="str">
        <f>VLOOKUP(E303, SCC_xref!$A$6:$B$60, 2,FALSE)</f>
        <v>Oil Well Truck Loading</v>
      </c>
      <c r="G303" s="190">
        <v>0</v>
      </c>
      <c r="H303" s="190">
        <v>149.59403129999998</v>
      </c>
      <c r="I303" s="190">
        <v>0</v>
      </c>
      <c r="J303" s="190">
        <v>0</v>
      </c>
      <c r="K303" s="190">
        <v>0</v>
      </c>
    </row>
    <row r="304" spans="1:11" x14ac:dyDescent="0.2">
      <c r="A304" s="44" t="s">
        <v>17056</v>
      </c>
      <c r="B304" s="11" t="s">
        <v>17047</v>
      </c>
      <c r="C304" s="187" t="str">
        <f t="shared" si="5"/>
        <v>48</v>
      </c>
      <c r="D304" s="188" t="str">
        <f>VLOOKUP(B304,fips_xref!$A$2:$B$45,2,FALSE)</f>
        <v>48451</v>
      </c>
      <c r="E304" s="11" t="str">
        <f>SCC_xref!A$13</f>
        <v>2310000802</v>
      </c>
      <c r="F304" s="11" t="str">
        <f>VLOOKUP(E304, SCC_xref!$A$6:$B$60, 2,FALSE)</f>
        <v>Oil Well Truck Loading</v>
      </c>
      <c r="G304" s="190">
        <v>0</v>
      </c>
      <c r="H304" s="190">
        <v>22.651792799999996</v>
      </c>
      <c r="I304" s="190">
        <v>0</v>
      </c>
      <c r="J304" s="190">
        <v>0</v>
      </c>
      <c r="K304" s="190">
        <v>0</v>
      </c>
    </row>
    <row r="305" spans="1:11" x14ac:dyDescent="0.2">
      <c r="A305" s="44" t="s">
        <v>17056</v>
      </c>
      <c r="B305" s="11" t="s">
        <v>17048</v>
      </c>
      <c r="C305" s="187" t="str">
        <f t="shared" si="5"/>
        <v>48</v>
      </c>
      <c r="D305" s="188" t="str">
        <f>VLOOKUP(B305,fips_xref!$A$2:$B$45,2,FALSE)</f>
        <v>48461</v>
      </c>
      <c r="E305" s="11" t="str">
        <f>SCC_xref!A$13</f>
        <v>2310000802</v>
      </c>
      <c r="F305" s="11" t="str">
        <f>VLOOKUP(E305, SCC_xref!$A$6:$B$60, 2,FALSE)</f>
        <v>Oil Well Truck Loading</v>
      </c>
      <c r="G305" s="190">
        <v>0</v>
      </c>
      <c r="H305" s="190">
        <v>506.19558359999991</v>
      </c>
      <c r="I305" s="190">
        <v>0</v>
      </c>
      <c r="J305" s="190">
        <v>0</v>
      </c>
      <c r="K305" s="190">
        <v>0</v>
      </c>
    </row>
    <row r="306" spans="1:11" x14ac:dyDescent="0.2">
      <c r="A306" s="44" t="s">
        <v>17056</v>
      </c>
      <c r="B306" s="11" t="s">
        <v>17049</v>
      </c>
      <c r="C306" s="187" t="str">
        <f t="shared" si="5"/>
        <v>48</v>
      </c>
      <c r="D306" s="188" t="str">
        <f>VLOOKUP(B306,fips_xref!$A$2:$B$45,2,FALSE)</f>
        <v>48475</v>
      </c>
      <c r="E306" s="11" t="str">
        <f>SCC_xref!A$13</f>
        <v>2310000802</v>
      </c>
      <c r="F306" s="11" t="str">
        <f>VLOOKUP(E306, SCC_xref!$A$6:$B$60, 2,FALSE)</f>
        <v>Oil Well Truck Loading</v>
      </c>
      <c r="G306" s="190">
        <v>0</v>
      </c>
      <c r="H306" s="190">
        <v>273.64021439999999</v>
      </c>
      <c r="I306" s="190">
        <v>0</v>
      </c>
      <c r="J306" s="190">
        <v>0</v>
      </c>
      <c r="K306" s="190">
        <v>0</v>
      </c>
    </row>
    <row r="307" spans="1:11" x14ac:dyDescent="0.2">
      <c r="A307" s="44" t="s">
        <v>17056</v>
      </c>
      <c r="B307" s="11" t="s">
        <v>17050</v>
      </c>
      <c r="C307" s="187" t="str">
        <f t="shared" si="5"/>
        <v>48</v>
      </c>
      <c r="D307" s="188" t="str">
        <f>VLOOKUP(B307,fips_xref!$A$2:$B$45,2,FALSE)</f>
        <v>48495</v>
      </c>
      <c r="E307" s="11" t="str">
        <f>SCC_xref!A$13</f>
        <v>2310000802</v>
      </c>
      <c r="F307" s="11" t="str">
        <f>VLOOKUP(E307, SCC_xref!$A$6:$B$60, 2,FALSE)</f>
        <v>Oil Well Truck Loading</v>
      </c>
      <c r="G307" s="190">
        <v>0</v>
      </c>
      <c r="H307" s="190">
        <v>129.18252059999998</v>
      </c>
      <c r="I307" s="190">
        <v>0</v>
      </c>
      <c r="J307" s="190">
        <v>0</v>
      </c>
      <c r="K307" s="190">
        <v>0</v>
      </c>
    </row>
    <row r="308" spans="1:11" x14ac:dyDescent="0.2">
      <c r="A308" s="44" t="s">
        <v>17056</v>
      </c>
      <c r="B308" s="11" t="s">
        <v>17051</v>
      </c>
      <c r="C308" s="187" t="str">
        <f t="shared" si="5"/>
        <v>48</v>
      </c>
      <c r="D308" s="188" t="str">
        <f>VLOOKUP(B308,fips_xref!$A$2:$B$45,2,FALSE)</f>
        <v>48501</v>
      </c>
      <c r="E308" s="11" t="str">
        <f>SCC_xref!A$13</f>
        <v>2310000802</v>
      </c>
      <c r="F308" s="11" t="str">
        <f>VLOOKUP(E308, SCC_xref!$A$6:$B$60, 2,FALSE)</f>
        <v>Oil Well Truck Loading</v>
      </c>
      <c r="G308" s="190">
        <v>0</v>
      </c>
      <c r="H308" s="190">
        <v>839.72818859999984</v>
      </c>
      <c r="I308" s="190">
        <v>0</v>
      </c>
      <c r="J308" s="190">
        <v>0</v>
      </c>
      <c r="K308" s="190">
        <v>0</v>
      </c>
    </row>
    <row r="309" spans="1:11" x14ac:dyDescent="0.2">
      <c r="A309" s="44" t="s">
        <v>17056</v>
      </c>
      <c r="B309" s="11" t="s">
        <v>17052</v>
      </c>
      <c r="C309" s="187" t="str">
        <f t="shared" ref="C309:C352" si="6">LEFT(D309,2)</f>
        <v>35</v>
      </c>
      <c r="D309" s="188" t="str">
        <f>VLOOKUP(B309,fips_xref!$A$2:$B$45,2,FALSE)</f>
        <v>35005</v>
      </c>
      <c r="E309" s="11" t="str">
        <f>SCC_xref!A$13</f>
        <v>2310000802</v>
      </c>
      <c r="F309" s="11" t="str">
        <f>VLOOKUP(E309, SCC_xref!$A$6:$B$60, 2,FALSE)</f>
        <v>Oil Well Truck Loading</v>
      </c>
      <c r="G309" s="190">
        <v>0</v>
      </c>
      <c r="H309" s="190">
        <v>19.453072799999997</v>
      </c>
      <c r="I309" s="190">
        <v>0</v>
      </c>
      <c r="J309" s="190">
        <v>0</v>
      </c>
      <c r="K309" s="190">
        <v>0</v>
      </c>
    </row>
    <row r="310" spans="1:11" x14ac:dyDescent="0.2">
      <c r="A310" s="44" t="s">
        <v>17056</v>
      </c>
      <c r="B310" s="11" t="s">
        <v>17053</v>
      </c>
      <c r="C310" s="187" t="str">
        <f t="shared" si="6"/>
        <v>35</v>
      </c>
      <c r="D310" s="188" t="str">
        <f>VLOOKUP(B310,fips_xref!$A$2:$B$45,2,FALSE)</f>
        <v>35025</v>
      </c>
      <c r="E310" s="11" t="str">
        <f>SCC_xref!A$13</f>
        <v>2310000802</v>
      </c>
      <c r="F310" s="11" t="str">
        <f>VLOOKUP(E310, SCC_xref!$A$6:$B$60, 2,FALSE)</f>
        <v>Oil Well Truck Loading</v>
      </c>
      <c r="G310" s="190">
        <v>0</v>
      </c>
      <c r="H310" s="190">
        <v>1160.6241716999998</v>
      </c>
      <c r="I310" s="190">
        <v>0</v>
      </c>
      <c r="J310" s="190">
        <v>0</v>
      </c>
      <c r="K310" s="190">
        <v>0</v>
      </c>
    </row>
    <row r="311" spans="1:11" x14ac:dyDescent="0.2">
      <c r="A311" s="44" t="s">
        <v>17056</v>
      </c>
      <c r="B311" s="11" t="s">
        <v>17054</v>
      </c>
      <c r="C311" s="187" t="str">
        <f t="shared" si="6"/>
        <v>35</v>
      </c>
      <c r="D311" s="188" t="str">
        <f>VLOOKUP(B311,fips_xref!$A$2:$B$45,2,FALSE)</f>
        <v>35041</v>
      </c>
      <c r="E311" s="11" t="str">
        <f>SCC_xref!A$13</f>
        <v>2310000802</v>
      </c>
      <c r="F311" s="11" t="str">
        <f>VLOOKUP(E311, SCC_xref!$A$6:$B$60, 2,FALSE)</f>
        <v>Oil Well Truck Loading</v>
      </c>
      <c r="G311" s="190">
        <v>0</v>
      </c>
      <c r="H311" s="190">
        <v>8.9442422999999991</v>
      </c>
      <c r="I311" s="190">
        <v>0</v>
      </c>
      <c r="J311" s="190">
        <v>0</v>
      </c>
      <c r="K311" s="190">
        <v>0</v>
      </c>
    </row>
    <row r="312" spans="1:11" x14ac:dyDescent="0.2">
      <c r="A312" s="44" t="s">
        <v>17056</v>
      </c>
      <c r="B312" s="11" t="s">
        <v>17055</v>
      </c>
      <c r="C312" s="187" t="str">
        <f t="shared" si="6"/>
        <v>35</v>
      </c>
      <c r="D312" s="188" t="str">
        <f>VLOOKUP(B312,fips_xref!$A$2:$B$45,2,FALSE)</f>
        <v>35015</v>
      </c>
      <c r="E312" s="11" t="str">
        <f>SCC_xref!A$13</f>
        <v>2310000802</v>
      </c>
      <c r="F312" s="11" t="str">
        <f>VLOOKUP(E312, SCC_xref!$A$6:$B$60, 2,FALSE)</f>
        <v>Oil Well Truck Loading</v>
      </c>
      <c r="G312" s="190">
        <v>0</v>
      </c>
      <c r="H312" s="190">
        <v>689.81678429999999</v>
      </c>
      <c r="I312" s="190">
        <v>0</v>
      </c>
      <c r="J312" s="190">
        <v>0</v>
      </c>
      <c r="K312" s="190">
        <v>0</v>
      </c>
    </row>
    <row r="313" spans="1:11" x14ac:dyDescent="0.2">
      <c r="A313" s="44" t="s">
        <v>2585</v>
      </c>
      <c r="B313" s="11" t="s">
        <v>17013</v>
      </c>
      <c r="C313" s="187" t="str">
        <f t="shared" si="6"/>
        <v>48</v>
      </c>
      <c r="D313" s="188" t="str">
        <f>VLOOKUP(B313,fips_xref!$A$2:$B$45,2,FALSE)</f>
        <v>48105</v>
      </c>
      <c r="E313" s="11" t="str">
        <f>SCC_xref!A$29</f>
        <v>2310003200</v>
      </c>
      <c r="F313" s="11" t="str">
        <f>VLOOKUP(E313, SCC_xref!$A$6:$B$60, 2,FALSE)</f>
        <v>Pneumatic pumps</v>
      </c>
      <c r="G313" s="190">
        <v>0</v>
      </c>
      <c r="H313" s="191">
        <v>67.397813908332481</v>
      </c>
      <c r="I313" s="190">
        <v>0</v>
      </c>
      <c r="J313" s="190">
        <v>0</v>
      </c>
      <c r="K313" s="190">
        <v>0</v>
      </c>
    </row>
    <row r="314" spans="1:11" x14ac:dyDescent="0.2">
      <c r="A314" s="44" t="s">
        <v>2585</v>
      </c>
      <c r="B314" s="11" t="s">
        <v>1523</v>
      </c>
      <c r="C314" s="187" t="str">
        <f t="shared" si="6"/>
        <v>48</v>
      </c>
      <c r="D314" s="188" t="str">
        <f>VLOOKUP(B314,fips_xref!$A$2:$B$45,2,FALSE)</f>
        <v>48081</v>
      </c>
      <c r="E314" s="11" t="str">
        <f>SCC_xref!A$29</f>
        <v>2310003200</v>
      </c>
      <c r="F314" s="11" t="str">
        <f>VLOOKUP(E314, SCC_xref!$A$6:$B$60, 2,FALSE)</f>
        <v>Pneumatic pumps</v>
      </c>
      <c r="G314" s="190">
        <v>0</v>
      </c>
      <c r="H314" s="191">
        <v>3.2425951816540763</v>
      </c>
      <c r="I314" s="190">
        <v>0</v>
      </c>
      <c r="J314" s="190">
        <v>0</v>
      </c>
      <c r="K314" s="190">
        <v>0</v>
      </c>
    </row>
    <row r="315" spans="1:11" x14ac:dyDescent="0.2">
      <c r="A315" s="44" t="s">
        <v>2585</v>
      </c>
      <c r="B315" s="11" t="s">
        <v>17014</v>
      </c>
      <c r="C315" s="187" t="str">
        <f t="shared" si="6"/>
        <v>48</v>
      </c>
      <c r="D315" s="188" t="str">
        <f>VLOOKUP(B315,fips_xref!$A$2:$B$45,2,FALSE)</f>
        <v>48103</v>
      </c>
      <c r="E315" s="11" t="str">
        <f>SCC_xref!A$29</f>
        <v>2310003200</v>
      </c>
      <c r="F315" s="11" t="str">
        <f>VLOOKUP(E315, SCC_xref!$A$6:$B$60, 2,FALSE)</f>
        <v>Pneumatic pumps</v>
      </c>
      <c r="G315" s="190">
        <v>0</v>
      </c>
      <c r="H315" s="191">
        <v>40.381921426699968</v>
      </c>
      <c r="I315" s="190">
        <v>0</v>
      </c>
      <c r="J315" s="190">
        <v>0</v>
      </c>
      <c r="K315" s="190">
        <v>0</v>
      </c>
    </row>
    <row r="316" spans="1:11" x14ac:dyDescent="0.2">
      <c r="A316" s="44" t="s">
        <v>2585</v>
      </c>
      <c r="B316" s="11" t="s">
        <v>17015</v>
      </c>
      <c r="C316" s="187" t="str">
        <f t="shared" si="6"/>
        <v>48</v>
      </c>
      <c r="D316" s="188" t="str">
        <f>VLOOKUP(B316,fips_xref!$A$2:$B$45,2,FALSE)</f>
        <v>48135</v>
      </c>
      <c r="E316" s="11" t="str">
        <f>SCC_xref!A$29</f>
        <v>2310003200</v>
      </c>
      <c r="F316" s="11" t="str">
        <f>VLOOKUP(E316, SCC_xref!$A$6:$B$60, 2,FALSE)</f>
        <v>Pneumatic pumps</v>
      </c>
      <c r="G316" s="190">
        <v>0</v>
      </c>
      <c r="H316" s="191">
        <v>59.106403417312507</v>
      </c>
      <c r="I316" s="190">
        <v>0</v>
      </c>
      <c r="J316" s="190">
        <v>0</v>
      </c>
      <c r="K316" s="190">
        <v>0</v>
      </c>
    </row>
    <row r="317" spans="1:11" x14ac:dyDescent="0.2">
      <c r="A317" s="44" t="s">
        <v>2585</v>
      </c>
      <c r="B317" s="11" t="s">
        <v>17016</v>
      </c>
      <c r="C317" s="187" t="str">
        <f t="shared" si="6"/>
        <v>48</v>
      </c>
      <c r="D317" s="188" t="str">
        <f>VLOOKUP(B317,fips_xref!$A$2:$B$45,2,FALSE)</f>
        <v>48003</v>
      </c>
      <c r="E317" s="11" t="str">
        <f>SCC_xref!A$29</f>
        <v>2310003200</v>
      </c>
      <c r="F317" s="11" t="str">
        <f>VLOOKUP(E317, SCC_xref!$A$6:$B$60, 2,FALSE)</f>
        <v>Pneumatic pumps</v>
      </c>
      <c r="G317" s="190">
        <v>0</v>
      </c>
      <c r="H317" s="191">
        <v>60.095523963440407</v>
      </c>
      <c r="I317" s="190">
        <v>0</v>
      </c>
      <c r="J317" s="190">
        <v>0</v>
      </c>
      <c r="K317" s="190">
        <v>0</v>
      </c>
    </row>
    <row r="318" spans="1:11" x14ac:dyDescent="0.2">
      <c r="A318" s="44" t="s">
        <v>2585</v>
      </c>
      <c r="B318" s="11" t="s">
        <v>17017</v>
      </c>
      <c r="C318" s="187" t="str">
        <f t="shared" si="6"/>
        <v>48</v>
      </c>
      <c r="D318" s="188" t="str">
        <f>VLOOKUP(B318,fips_xref!$A$2:$B$45,2,FALSE)</f>
        <v>48033</v>
      </c>
      <c r="E318" s="11" t="str">
        <f>SCC_xref!A$29</f>
        <v>2310003200</v>
      </c>
      <c r="F318" s="11" t="str">
        <f>VLOOKUP(E318, SCC_xref!$A$6:$B$60, 2,FALSE)</f>
        <v>Pneumatic pumps</v>
      </c>
      <c r="G318" s="190">
        <v>0</v>
      </c>
      <c r="H318" s="191">
        <v>5.2724425632730743</v>
      </c>
      <c r="I318" s="190">
        <v>0</v>
      </c>
      <c r="J318" s="190">
        <v>0</v>
      </c>
      <c r="K318" s="190">
        <v>0</v>
      </c>
    </row>
    <row r="319" spans="1:11" x14ac:dyDescent="0.2">
      <c r="A319" s="44" t="s">
        <v>2585</v>
      </c>
      <c r="B319" s="11" t="s">
        <v>17018</v>
      </c>
      <c r="C319" s="187" t="str">
        <f t="shared" si="6"/>
        <v>48</v>
      </c>
      <c r="D319" s="188" t="str">
        <f>VLOOKUP(B319,fips_xref!$A$2:$B$45,2,FALSE)</f>
        <v>48109</v>
      </c>
      <c r="E319" s="11" t="str">
        <f>SCC_xref!A$29</f>
        <v>2310003200</v>
      </c>
      <c r="F319" s="11" t="str">
        <f>VLOOKUP(E319, SCC_xref!$A$6:$B$60, 2,FALSE)</f>
        <v>Pneumatic pumps</v>
      </c>
      <c r="G319" s="190">
        <v>0</v>
      </c>
      <c r="H319" s="191">
        <v>1.6169970667134386</v>
      </c>
      <c r="I319" s="190">
        <v>0</v>
      </c>
      <c r="J319" s="190">
        <v>0</v>
      </c>
      <c r="K319" s="190">
        <v>0</v>
      </c>
    </row>
    <row r="320" spans="1:11" x14ac:dyDescent="0.2">
      <c r="A320" s="44" t="s">
        <v>2585</v>
      </c>
      <c r="B320" s="11" t="s">
        <v>17019</v>
      </c>
      <c r="C320" s="187" t="str">
        <f t="shared" si="6"/>
        <v>48</v>
      </c>
      <c r="D320" s="188" t="str">
        <f>VLOOKUP(B320,fips_xref!$A$2:$B$45,2,FALSE)</f>
        <v>48115</v>
      </c>
      <c r="E320" s="11" t="str">
        <f>SCC_xref!A$29</f>
        <v>2310003200</v>
      </c>
      <c r="F320" s="11" t="str">
        <f>VLOOKUP(E320, SCC_xref!$A$6:$B$60, 2,FALSE)</f>
        <v>Pneumatic pumps</v>
      </c>
      <c r="G320" s="190">
        <v>0</v>
      </c>
      <c r="H320" s="191">
        <v>11.035144875496499</v>
      </c>
      <c r="I320" s="190">
        <v>0</v>
      </c>
      <c r="J320" s="190">
        <v>0</v>
      </c>
      <c r="K320" s="190">
        <v>0</v>
      </c>
    </row>
    <row r="321" spans="1:11" x14ac:dyDescent="0.2">
      <c r="A321" s="44" t="s">
        <v>2585</v>
      </c>
      <c r="B321" s="11" t="s">
        <v>17020</v>
      </c>
      <c r="C321" s="187" t="str">
        <f t="shared" si="6"/>
        <v>48</v>
      </c>
      <c r="D321" s="188" t="str">
        <f>VLOOKUP(B321,fips_xref!$A$2:$B$45,2,FALSE)</f>
        <v>48107</v>
      </c>
      <c r="E321" s="11" t="str">
        <f>SCC_xref!A$29</f>
        <v>2310003200</v>
      </c>
      <c r="F321" s="11" t="str">
        <f>VLOOKUP(E321, SCC_xref!$A$6:$B$60, 2,FALSE)</f>
        <v>Pneumatic pumps</v>
      </c>
      <c r="G321" s="190">
        <v>0</v>
      </c>
      <c r="H321" s="191">
        <v>3.5522329178332455</v>
      </c>
      <c r="I321" s="190">
        <v>0</v>
      </c>
      <c r="J321" s="190">
        <v>0</v>
      </c>
      <c r="K321" s="190">
        <v>0</v>
      </c>
    </row>
    <row r="322" spans="1:11" x14ac:dyDescent="0.2">
      <c r="A322" s="44" t="s">
        <v>2585</v>
      </c>
      <c r="B322" s="11" t="s">
        <v>17021</v>
      </c>
      <c r="C322" s="187" t="str">
        <f t="shared" si="6"/>
        <v>48</v>
      </c>
      <c r="D322" s="188" t="str">
        <f>VLOOKUP(B322,fips_xref!$A$2:$B$45,2,FALSE)</f>
        <v>48125</v>
      </c>
      <c r="E322" s="11" t="str">
        <f>SCC_xref!A$29</f>
        <v>2310003200</v>
      </c>
      <c r="F322" s="11" t="str">
        <f>VLOOKUP(E322, SCC_xref!$A$6:$B$60, 2,FALSE)</f>
        <v>Pneumatic pumps</v>
      </c>
      <c r="G322" s="190">
        <v>0</v>
      </c>
      <c r="H322" s="191">
        <v>1.9524379475742053</v>
      </c>
      <c r="I322" s="190">
        <v>0</v>
      </c>
      <c r="J322" s="190">
        <v>0</v>
      </c>
      <c r="K322" s="190">
        <v>0</v>
      </c>
    </row>
    <row r="323" spans="1:11" x14ac:dyDescent="0.2">
      <c r="A323" s="44" t="s">
        <v>2585</v>
      </c>
      <c r="B323" s="11" t="s">
        <v>17022</v>
      </c>
      <c r="C323" s="187" t="str">
        <f t="shared" si="6"/>
        <v>48</v>
      </c>
      <c r="D323" s="188" t="str">
        <f>VLOOKUP(B323,fips_xref!$A$2:$B$45,2,FALSE)</f>
        <v>48165</v>
      </c>
      <c r="E323" s="11" t="str">
        <f>SCC_xref!A$29</f>
        <v>2310003200</v>
      </c>
      <c r="F323" s="11" t="str">
        <f>VLOOKUP(E323, SCC_xref!$A$6:$B$60, 2,FALSE)</f>
        <v>Pneumatic pumps</v>
      </c>
      <c r="G323" s="190">
        <v>0</v>
      </c>
      <c r="H323" s="191">
        <v>35.212691442153286</v>
      </c>
      <c r="I323" s="190">
        <v>0</v>
      </c>
      <c r="J323" s="190">
        <v>0</v>
      </c>
      <c r="K323" s="190">
        <v>0</v>
      </c>
    </row>
    <row r="324" spans="1:11" x14ac:dyDescent="0.2">
      <c r="A324" s="44" t="s">
        <v>2585</v>
      </c>
      <c r="B324" s="11" t="s">
        <v>17023</v>
      </c>
      <c r="C324" s="187" t="str">
        <f t="shared" si="6"/>
        <v>48</v>
      </c>
      <c r="D324" s="188" t="str">
        <f>VLOOKUP(B324,fips_xref!$A$2:$B$45,2,FALSE)</f>
        <v>48169</v>
      </c>
      <c r="E324" s="11" t="str">
        <f>SCC_xref!A$29</f>
        <v>2310003200</v>
      </c>
      <c r="F324" s="11" t="str">
        <f>VLOOKUP(E324, SCC_xref!$A$6:$B$60, 2,FALSE)</f>
        <v>Pneumatic pumps</v>
      </c>
      <c r="G324" s="190">
        <v>0</v>
      </c>
      <c r="H324" s="191">
        <v>18.096605470026994</v>
      </c>
      <c r="I324" s="190">
        <v>0</v>
      </c>
      <c r="J324" s="190">
        <v>0</v>
      </c>
      <c r="K324" s="190">
        <v>0</v>
      </c>
    </row>
    <row r="325" spans="1:11" x14ac:dyDescent="0.2">
      <c r="A325" s="44" t="s">
        <v>2585</v>
      </c>
      <c r="B325" s="11" t="s">
        <v>17024</v>
      </c>
      <c r="C325" s="187" t="str">
        <f t="shared" si="6"/>
        <v>48</v>
      </c>
      <c r="D325" s="188" t="str">
        <f>VLOOKUP(B325,fips_xref!$A$2:$B$45,2,FALSE)</f>
        <v>48173</v>
      </c>
      <c r="E325" s="11" t="str">
        <f>SCC_xref!A$29</f>
        <v>2310003200</v>
      </c>
      <c r="F325" s="11" t="str">
        <f>VLOOKUP(E325, SCC_xref!$A$6:$B$60, 2,FALSE)</f>
        <v>Pneumatic pumps</v>
      </c>
      <c r="G325" s="190">
        <v>0</v>
      </c>
      <c r="H325" s="191">
        <v>14.363750539422567</v>
      </c>
      <c r="I325" s="190">
        <v>0</v>
      </c>
      <c r="J325" s="190">
        <v>0</v>
      </c>
      <c r="K325" s="190">
        <v>0</v>
      </c>
    </row>
    <row r="326" spans="1:11" x14ac:dyDescent="0.2">
      <c r="A326" s="44" t="s">
        <v>2585</v>
      </c>
      <c r="B326" s="11" t="s">
        <v>17025</v>
      </c>
      <c r="C326" s="187" t="str">
        <f t="shared" si="6"/>
        <v>48</v>
      </c>
      <c r="D326" s="188" t="str">
        <f>VLOOKUP(B326,fips_xref!$A$2:$B$45,2,FALSE)</f>
        <v>48219</v>
      </c>
      <c r="E326" s="11" t="str">
        <f>SCC_xref!A$29</f>
        <v>2310003200</v>
      </c>
      <c r="F326" s="11" t="str">
        <f>VLOOKUP(E326, SCC_xref!$A$6:$B$60, 2,FALSE)</f>
        <v>Pneumatic pumps</v>
      </c>
      <c r="G326" s="190">
        <v>0</v>
      </c>
      <c r="H326" s="191">
        <v>36.24481722941718</v>
      </c>
      <c r="I326" s="190">
        <v>0</v>
      </c>
      <c r="J326" s="190">
        <v>0</v>
      </c>
      <c r="K326" s="190">
        <v>0</v>
      </c>
    </row>
    <row r="327" spans="1:11" x14ac:dyDescent="0.2">
      <c r="A327" s="44" t="s">
        <v>2585</v>
      </c>
      <c r="B327" s="11" t="s">
        <v>17026</v>
      </c>
      <c r="C327" s="187" t="str">
        <f t="shared" si="6"/>
        <v>48</v>
      </c>
      <c r="D327" s="188" t="str">
        <f>VLOOKUP(B327,fips_xref!$A$2:$B$45,2,FALSE)</f>
        <v>48227</v>
      </c>
      <c r="E327" s="11" t="str">
        <f>SCC_xref!A$29</f>
        <v>2310003200</v>
      </c>
      <c r="F327" s="11" t="str">
        <f>VLOOKUP(E327, SCC_xref!$A$6:$B$60, 2,FALSE)</f>
        <v>Pneumatic pumps</v>
      </c>
      <c r="G327" s="190">
        <v>0</v>
      </c>
      <c r="H327" s="191">
        <v>30.628332737056141</v>
      </c>
      <c r="I327" s="190">
        <v>0</v>
      </c>
      <c r="J327" s="190">
        <v>0</v>
      </c>
      <c r="K327" s="190">
        <v>0</v>
      </c>
    </row>
    <row r="328" spans="1:11" x14ac:dyDescent="0.2">
      <c r="A328" s="44" t="s">
        <v>2585</v>
      </c>
      <c r="B328" s="11" t="s">
        <v>17027</v>
      </c>
      <c r="C328" s="187" t="str">
        <f t="shared" si="6"/>
        <v>48</v>
      </c>
      <c r="D328" s="188" t="str">
        <f>VLOOKUP(B328,fips_xref!$A$2:$B$45,2,FALSE)</f>
        <v>48229</v>
      </c>
      <c r="E328" s="11" t="str">
        <f>SCC_xref!A$29</f>
        <v>2310003200</v>
      </c>
      <c r="F328" s="11" t="str">
        <f>VLOOKUP(E328, SCC_xref!$A$6:$B$60, 2,FALSE)</f>
        <v>Pneumatic pumps</v>
      </c>
      <c r="G328" s="190">
        <v>0</v>
      </c>
      <c r="H328" s="191">
        <v>5.1606289363194856E-2</v>
      </c>
      <c r="I328" s="190">
        <v>0</v>
      </c>
      <c r="J328" s="190">
        <v>0</v>
      </c>
      <c r="K328" s="190">
        <v>0</v>
      </c>
    </row>
    <row r="329" spans="1:11" x14ac:dyDescent="0.2">
      <c r="A329" s="44" t="s">
        <v>2585</v>
      </c>
      <c r="B329" s="11" t="s">
        <v>17028</v>
      </c>
      <c r="C329" s="187" t="str">
        <f t="shared" si="6"/>
        <v>48</v>
      </c>
      <c r="D329" s="188" t="str">
        <f>VLOOKUP(B329,fips_xref!$A$2:$B$45,2,FALSE)</f>
        <v>48235</v>
      </c>
      <c r="E329" s="11" t="str">
        <f>SCC_xref!A$29</f>
        <v>2310003200</v>
      </c>
      <c r="F329" s="11" t="str">
        <f>VLOOKUP(E329, SCC_xref!$A$6:$B$60, 2,FALSE)</f>
        <v>Pneumatic pumps</v>
      </c>
      <c r="G329" s="190">
        <v>0</v>
      </c>
      <c r="H329" s="191">
        <v>16.410800017495962</v>
      </c>
      <c r="I329" s="190">
        <v>0</v>
      </c>
      <c r="J329" s="190">
        <v>0</v>
      </c>
      <c r="K329" s="190">
        <v>0</v>
      </c>
    </row>
    <row r="330" spans="1:11" x14ac:dyDescent="0.2">
      <c r="A330" s="44" t="s">
        <v>2585</v>
      </c>
      <c r="B330" s="11" t="s">
        <v>17029</v>
      </c>
      <c r="C330" s="187" t="str">
        <f t="shared" si="6"/>
        <v>48</v>
      </c>
      <c r="D330" s="188" t="str">
        <f>VLOOKUP(B330,fips_xref!$A$2:$B$45,2,FALSE)</f>
        <v>48243</v>
      </c>
      <c r="E330" s="11" t="str">
        <f>SCC_xref!A$29</f>
        <v>2310003200</v>
      </c>
      <c r="F330" s="11" t="str">
        <f>VLOOKUP(E330, SCC_xref!$A$6:$B$60, 2,FALSE)</f>
        <v>Pneumatic pumps</v>
      </c>
      <c r="G330" s="190">
        <v>0</v>
      </c>
      <c r="H330" s="191">
        <v>8.6010482271991415E-3</v>
      </c>
      <c r="I330" s="190">
        <v>0</v>
      </c>
      <c r="J330" s="190">
        <v>0</v>
      </c>
      <c r="K330" s="190">
        <v>0</v>
      </c>
    </row>
    <row r="331" spans="1:11" x14ac:dyDescent="0.2">
      <c r="A331" s="44" t="s">
        <v>2585</v>
      </c>
      <c r="B331" s="11" t="s">
        <v>17030</v>
      </c>
      <c r="C331" s="187" t="str">
        <f t="shared" si="6"/>
        <v>48</v>
      </c>
      <c r="D331" s="188" t="str">
        <f>VLOOKUP(B331,fips_xref!$A$2:$B$45,2,FALSE)</f>
        <v>48263</v>
      </c>
      <c r="E331" s="11" t="str">
        <f>SCC_xref!A$29</f>
        <v>2310003200</v>
      </c>
      <c r="F331" s="11" t="str">
        <f>VLOOKUP(E331, SCC_xref!$A$6:$B$60, 2,FALSE)</f>
        <v>Pneumatic pumps</v>
      </c>
      <c r="G331" s="190">
        <v>0</v>
      </c>
      <c r="H331" s="191">
        <v>4.2403167760091769</v>
      </c>
      <c r="I331" s="190">
        <v>0</v>
      </c>
      <c r="J331" s="190">
        <v>0</v>
      </c>
      <c r="K331" s="190">
        <v>0</v>
      </c>
    </row>
    <row r="332" spans="1:11" x14ac:dyDescent="0.2">
      <c r="A332" s="44" t="s">
        <v>2585</v>
      </c>
      <c r="B332" s="11" t="s">
        <v>17031</v>
      </c>
      <c r="C332" s="187" t="str">
        <f t="shared" si="6"/>
        <v>48</v>
      </c>
      <c r="D332" s="188" t="str">
        <f>VLOOKUP(B332,fips_xref!$A$2:$B$45,2,FALSE)</f>
        <v>48269</v>
      </c>
      <c r="E332" s="11" t="str">
        <f>SCC_xref!A$29</f>
        <v>2310003200</v>
      </c>
      <c r="F332" s="11" t="str">
        <f>VLOOKUP(E332, SCC_xref!$A$6:$B$60, 2,FALSE)</f>
        <v>Pneumatic pumps</v>
      </c>
      <c r="G332" s="190">
        <v>0</v>
      </c>
      <c r="H332" s="191">
        <v>4.4553429816891557</v>
      </c>
      <c r="I332" s="190">
        <v>0</v>
      </c>
      <c r="J332" s="190">
        <v>0</v>
      </c>
      <c r="K332" s="190">
        <v>0</v>
      </c>
    </row>
    <row r="333" spans="1:11" x14ac:dyDescent="0.2">
      <c r="A333" s="44" t="s">
        <v>2585</v>
      </c>
      <c r="B333" s="11" t="s">
        <v>17032</v>
      </c>
      <c r="C333" s="187" t="str">
        <f t="shared" si="6"/>
        <v>48</v>
      </c>
      <c r="D333" s="188" t="str">
        <f>VLOOKUP(B333,fips_xref!$A$2:$B$45,2,FALSE)</f>
        <v>48301</v>
      </c>
      <c r="E333" s="11" t="str">
        <f>SCC_xref!A$29</f>
        <v>2310003200</v>
      </c>
      <c r="F333" s="11" t="str">
        <f>VLOOKUP(E333, SCC_xref!$A$6:$B$60, 2,FALSE)</f>
        <v>Pneumatic pumps</v>
      </c>
      <c r="G333" s="190">
        <v>0</v>
      </c>
      <c r="H333" s="191">
        <v>8.2742083945655747</v>
      </c>
      <c r="I333" s="190">
        <v>0</v>
      </c>
      <c r="J333" s="190">
        <v>0</v>
      </c>
      <c r="K333" s="190">
        <v>0</v>
      </c>
    </row>
    <row r="334" spans="1:11" x14ac:dyDescent="0.2">
      <c r="A334" s="44" t="s">
        <v>2585</v>
      </c>
      <c r="B334" s="11" t="s">
        <v>17033</v>
      </c>
      <c r="C334" s="187" t="str">
        <f t="shared" si="6"/>
        <v>48</v>
      </c>
      <c r="D334" s="188" t="str">
        <f>VLOOKUP(B334,fips_xref!$A$2:$B$45,2,FALSE)</f>
        <v>48303</v>
      </c>
      <c r="E334" s="11" t="str">
        <f>SCC_xref!A$29</f>
        <v>2310003200</v>
      </c>
      <c r="F334" s="11" t="str">
        <f>VLOOKUP(E334, SCC_xref!$A$6:$B$60, 2,FALSE)</f>
        <v>Pneumatic pumps</v>
      </c>
      <c r="G334" s="190">
        <v>0</v>
      </c>
      <c r="H334" s="191">
        <v>3.896274846921211</v>
      </c>
      <c r="I334" s="190">
        <v>0</v>
      </c>
      <c r="J334" s="190">
        <v>0</v>
      </c>
      <c r="K334" s="190">
        <v>0</v>
      </c>
    </row>
    <row r="335" spans="1:11" x14ac:dyDescent="0.2">
      <c r="A335" s="44" t="s">
        <v>2585</v>
      </c>
      <c r="B335" s="11" t="s">
        <v>17034</v>
      </c>
      <c r="C335" s="187" t="str">
        <f t="shared" si="6"/>
        <v>48</v>
      </c>
      <c r="D335" s="188" t="str">
        <f>VLOOKUP(B335,fips_xref!$A$2:$B$45,2,FALSE)</f>
        <v>48305</v>
      </c>
      <c r="E335" s="11" t="str">
        <f>SCC_xref!A$29</f>
        <v>2310003200</v>
      </c>
      <c r="F335" s="11" t="str">
        <f>VLOOKUP(E335, SCC_xref!$A$6:$B$60, 2,FALSE)</f>
        <v>Pneumatic pumps</v>
      </c>
      <c r="G335" s="190">
        <v>0</v>
      </c>
      <c r="H335" s="191">
        <v>0.67088176172153302</v>
      </c>
      <c r="I335" s="190">
        <v>0</v>
      </c>
      <c r="J335" s="190">
        <v>0</v>
      </c>
      <c r="K335" s="190">
        <v>0</v>
      </c>
    </row>
    <row r="336" spans="1:11" x14ac:dyDescent="0.2">
      <c r="A336" s="44" t="s">
        <v>2585</v>
      </c>
      <c r="B336" s="11" t="s">
        <v>17035</v>
      </c>
      <c r="C336" s="187" t="str">
        <f t="shared" si="6"/>
        <v>48</v>
      </c>
      <c r="D336" s="188" t="str">
        <f>VLOOKUP(B336,fips_xref!$A$2:$B$45,2,FALSE)</f>
        <v>48317</v>
      </c>
      <c r="E336" s="11" t="str">
        <f>SCC_xref!A$29</f>
        <v>2310003200</v>
      </c>
      <c r="F336" s="11" t="str">
        <f>VLOOKUP(E336, SCC_xref!$A$6:$B$60, 2,FALSE)</f>
        <v>Pneumatic pumps</v>
      </c>
      <c r="G336" s="190">
        <v>0</v>
      </c>
      <c r="H336" s="191">
        <v>20.805935661594724</v>
      </c>
      <c r="I336" s="190">
        <v>0</v>
      </c>
      <c r="J336" s="190">
        <v>0</v>
      </c>
      <c r="K336" s="190">
        <v>0</v>
      </c>
    </row>
    <row r="337" spans="1:11" x14ac:dyDescent="0.2">
      <c r="A337" s="44" t="s">
        <v>2585</v>
      </c>
      <c r="B337" s="11" t="s">
        <v>17036</v>
      </c>
      <c r="C337" s="187" t="str">
        <f t="shared" si="6"/>
        <v>48</v>
      </c>
      <c r="D337" s="188" t="str">
        <f>VLOOKUP(B337,fips_xref!$A$2:$B$45,2,FALSE)</f>
        <v>48329</v>
      </c>
      <c r="E337" s="11" t="str">
        <f>SCC_xref!A$29</f>
        <v>2310003200</v>
      </c>
      <c r="F337" s="11" t="str">
        <f>VLOOKUP(E337, SCC_xref!$A$6:$B$60, 2,FALSE)</f>
        <v>Pneumatic pumps</v>
      </c>
      <c r="G337" s="190">
        <v>0</v>
      </c>
      <c r="H337" s="191">
        <v>37.526373415269852</v>
      </c>
      <c r="I337" s="190">
        <v>0</v>
      </c>
      <c r="J337" s="190">
        <v>0</v>
      </c>
      <c r="K337" s="190">
        <v>0</v>
      </c>
    </row>
    <row r="338" spans="1:11" x14ac:dyDescent="0.2">
      <c r="A338" s="44" t="s">
        <v>2585</v>
      </c>
      <c r="B338" s="11" t="s">
        <v>17037</v>
      </c>
      <c r="C338" s="187" t="str">
        <f t="shared" si="6"/>
        <v>48</v>
      </c>
      <c r="D338" s="188" t="str">
        <f>VLOOKUP(B338,fips_xref!$A$2:$B$45,2,FALSE)</f>
        <v>48335</v>
      </c>
      <c r="E338" s="11" t="str">
        <f>SCC_xref!A$29</f>
        <v>2310003200</v>
      </c>
      <c r="F338" s="11" t="str">
        <f>VLOOKUP(E338, SCC_xref!$A$6:$B$60, 2,FALSE)</f>
        <v>Pneumatic pumps</v>
      </c>
      <c r="G338" s="190">
        <v>0</v>
      </c>
      <c r="H338" s="191">
        <v>21.932672979357811</v>
      </c>
      <c r="I338" s="190">
        <v>0</v>
      </c>
      <c r="J338" s="190">
        <v>0</v>
      </c>
      <c r="K338" s="190">
        <v>0</v>
      </c>
    </row>
    <row r="339" spans="1:11" x14ac:dyDescent="0.2">
      <c r="A339" s="44" t="s">
        <v>2585</v>
      </c>
      <c r="B339" s="11" t="s">
        <v>17038</v>
      </c>
      <c r="C339" s="187" t="str">
        <f t="shared" si="6"/>
        <v>48</v>
      </c>
      <c r="D339" s="188" t="str">
        <f>VLOOKUP(B339,fips_xref!$A$2:$B$45,2,FALSE)</f>
        <v>48371</v>
      </c>
      <c r="E339" s="11" t="str">
        <f>SCC_xref!A$29</f>
        <v>2310003200</v>
      </c>
      <c r="F339" s="11" t="str">
        <f>VLOOKUP(E339, SCC_xref!$A$6:$B$60, 2,FALSE)</f>
        <v>Pneumatic pumps</v>
      </c>
      <c r="G339" s="190">
        <v>0</v>
      </c>
      <c r="H339" s="191">
        <v>38.0854415500378</v>
      </c>
      <c r="I339" s="190">
        <v>0</v>
      </c>
      <c r="J339" s="190">
        <v>0</v>
      </c>
      <c r="K339" s="190">
        <v>0</v>
      </c>
    </row>
    <row r="340" spans="1:11" x14ac:dyDescent="0.2">
      <c r="A340" s="44" t="s">
        <v>2585</v>
      </c>
      <c r="B340" s="11" t="s">
        <v>17039</v>
      </c>
      <c r="C340" s="187" t="str">
        <f t="shared" si="6"/>
        <v>48</v>
      </c>
      <c r="D340" s="188" t="str">
        <f>VLOOKUP(B340,fips_xref!$A$2:$B$45,2,FALSE)</f>
        <v>48383</v>
      </c>
      <c r="E340" s="11" t="str">
        <f>SCC_xref!A$29</f>
        <v>2310003200</v>
      </c>
      <c r="F340" s="11" t="str">
        <f>VLOOKUP(E340, SCC_xref!$A$6:$B$60, 2,FALSE)</f>
        <v>Pneumatic pumps</v>
      </c>
      <c r="G340" s="190">
        <v>0</v>
      </c>
      <c r="H340" s="191">
        <v>39.435806121708069</v>
      </c>
      <c r="I340" s="190">
        <v>0</v>
      </c>
      <c r="J340" s="190">
        <v>0</v>
      </c>
      <c r="K340" s="190">
        <v>0</v>
      </c>
    </row>
    <row r="341" spans="1:11" x14ac:dyDescent="0.2">
      <c r="A341" s="44" t="s">
        <v>2585</v>
      </c>
      <c r="B341" s="11" t="s">
        <v>17040</v>
      </c>
      <c r="C341" s="187" t="str">
        <f t="shared" si="6"/>
        <v>48</v>
      </c>
      <c r="D341" s="188" t="str">
        <f>VLOOKUP(B341,fips_xref!$A$2:$B$45,2,FALSE)</f>
        <v>48389</v>
      </c>
      <c r="E341" s="11" t="str">
        <f>SCC_xref!A$29</f>
        <v>2310003200</v>
      </c>
      <c r="F341" s="11" t="str">
        <f>VLOOKUP(E341, SCC_xref!$A$6:$B$60, 2,FALSE)</f>
        <v>Pneumatic pumps</v>
      </c>
      <c r="G341" s="190">
        <v>0</v>
      </c>
      <c r="H341" s="191">
        <v>8.9020849151511108</v>
      </c>
      <c r="I341" s="190">
        <v>0</v>
      </c>
      <c r="J341" s="190">
        <v>0</v>
      </c>
      <c r="K341" s="190">
        <v>0</v>
      </c>
    </row>
    <row r="342" spans="1:11" x14ac:dyDescent="0.2">
      <c r="A342" s="44" t="s">
        <v>2585</v>
      </c>
      <c r="B342" s="11" t="s">
        <v>17041</v>
      </c>
      <c r="C342" s="187" t="str">
        <f t="shared" si="6"/>
        <v>48</v>
      </c>
      <c r="D342" s="188" t="str">
        <f>VLOOKUP(B342,fips_xref!$A$2:$B$45,2,FALSE)</f>
        <v>48079</v>
      </c>
      <c r="E342" s="11" t="str">
        <f>SCC_xref!A$29</f>
        <v>2310003200</v>
      </c>
      <c r="F342" s="11" t="str">
        <f>VLOOKUP(E342, SCC_xref!$A$6:$B$60, 2,FALSE)</f>
        <v>Pneumatic pumps</v>
      </c>
      <c r="G342" s="190">
        <v>0</v>
      </c>
      <c r="H342" s="191">
        <v>17.657952010439839</v>
      </c>
      <c r="I342" s="190">
        <v>0</v>
      </c>
      <c r="J342" s="190">
        <v>0</v>
      </c>
      <c r="K342" s="190">
        <v>0</v>
      </c>
    </row>
    <row r="343" spans="1:11" x14ac:dyDescent="0.2">
      <c r="A343" s="44" t="s">
        <v>2585</v>
      </c>
      <c r="B343" s="11" t="s">
        <v>17042</v>
      </c>
      <c r="C343" s="187" t="str">
        <f t="shared" si="6"/>
        <v>48</v>
      </c>
      <c r="D343" s="188" t="str">
        <f>VLOOKUP(B343,fips_xref!$A$2:$B$45,2,FALSE)</f>
        <v>48413</v>
      </c>
      <c r="E343" s="11" t="str">
        <f>SCC_xref!A$29</f>
        <v>2310003200</v>
      </c>
      <c r="F343" s="11" t="str">
        <f>VLOOKUP(E343, SCC_xref!$A$6:$B$60, 2,FALSE)</f>
        <v>Pneumatic pumps</v>
      </c>
      <c r="G343" s="190">
        <v>0</v>
      </c>
      <c r="H343" s="191">
        <v>9.4955572428278519</v>
      </c>
      <c r="I343" s="190">
        <v>0</v>
      </c>
      <c r="J343" s="190">
        <v>0</v>
      </c>
      <c r="K343" s="190">
        <v>0</v>
      </c>
    </row>
    <row r="344" spans="1:11" x14ac:dyDescent="0.2">
      <c r="A344" s="44" t="s">
        <v>2585</v>
      </c>
      <c r="B344" s="11" t="s">
        <v>17043</v>
      </c>
      <c r="C344" s="187" t="str">
        <f t="shared" si="6"/>
        <v>48</v>
      </c>
      <c r="D344" s="188" t="str">
        <f>VLOOKUP(B344,fips_xref!$A$2:$B$45,2,FALSE)</f>
        <v>48415</v>
      </c>
      <c r="E344" s="11" t="str">
        <f>SCC_xref!A$29</f>
        <v>2310003200</v>
      </c>
      <c r="F344" s="11" t="str">
        <f>VLOOKUP(E344, SCC_xref!$A$6:$B$60, 2,FALSE)</f>
        <v>Pneumatic pumps</v>
      </c>
      <c r="G344" s="190">
        <v>0</v>
      </c>
      <c r="H344" s="191">
        <v>23.893711975159217</v>
      </c>
      <c r="I344" s="190">
        <v>0</v>
      </c>
      <c r="J344" s="190">
        <v>0</v>
      </c>
      <c r="K344" s="190">
        <v>0</v>
      </c>
    </row>
    <row r="345" spans="1:11" x14ac:dyDescent="0.2">
      <c r="A345" s="44" t="s">
        <v>2585</v>
      </c>
      <c r="B345" s="11" t="s">
        <v>17044</v>
      </c>
      <c r="C345" s="187" t="str">
        <f t="shared" si="6"/>
        <v>48</v>
      </c>
      <c r="D345" s="188" t="str">
        <f>VLOOKUP(B345,fips_xref!$A$2:$B$45,2,FALSE)</f>
        <v>48431</v>
      </c>
      <c r="E345" s="11" t="str">
        <f>SCC_xref!A$29</f>
        <v>2310003200</v>
      </c>
      <c r="F345" s="11" t="str">
        <f>VLOOKUP(E345, SCC_xref!$A$6:$B$60, 2,FALSE)</f>
        <v>Pneumatic pumps</v>
      </c>
      <c r="G345" s="190">
        <v>0</v>
      </c>
      <c r="H345" s="191">
        <v>17.417122660078263</v>
      </c>
      <c r="I345" s="190">
        <v>0</v>
      </c>
      <c r="J345" s="190">
        <v>0</v>
      </c>
      <c r="K345" s="190">
        <v>0</v>
      </c>
    </row>
    <row r="346" spans="1:11" x14ac:dyDescent="0.2">
      <c r="A346" s="44" t="s">
        <v>2585</v>
      </c>
      <c r="B346" s="11" t="s">
        <v>17045</v>
      </c>
      <c r="C346" s="187" t="str">
        <f t="shared" si="6"/>
        <v>48</v>
      </c>
      <c r="D346" s="188" t="str">
        <f>VLOOKUP(B346,fips_xref!$A$2:$B$45,2,FALSE)</f>
        <v>48435</v>
      </c>
      <c r="E346" s="11" t="str">
        <f>SCC_xref!A$29</f>
        <v>2310003200</v>
      </c>
      <c r="F346" s="11" t="str">
        <f>VLOOKUP(E346, SCC_xref!$A$6:$B$60, 2,FALSE)</f>
        <v>Pneumatic pumps</v>
      </c>
      <c r="G346" s="190">
        <v>0</v>
      </c>
      <c r="H346" s="191">
        <v>53.292094815725882</v>
      </c>
      <c r="I346" s="190">
        <v>0</v>
      </c>
      <c r="J346" s="190">
        <v>0</v>
      </c>
      <c r="K346" s="190">
        <v>0</v>
      </c>
    </row>
    <row r="347" spans="1:11" x14ac:dyDescent="0.2">
      <c r="A347" s="44" t="s">
        <v>2585</v>
      </c>
      <c r="B347" s="11" t="s">
        <v>17046</v>
      </c>
      <c r="C347" s="187" t="str">
        <f t="shared" si="6"/>
        <v>48</v>
      </c>
      <c r="D347" s="188" t="str">
        <f>VLOOKUP(B347,fips_xref!$A$2:$B$45,2,FALSE)</f>
        <v>48445</v>
      </c>
      <c r="E347" s="11" t="str">
        <f>SCC_xref!A$29</f>
        <v>2310003200</v>
      </c>
      <c r="F347" s="11" t="str">
        <f>VLOOKUP(E347, SCC_xref!$A$6:$B$60, 2,FALSE)</f>
        <v>Pneumatic pumps</v>
      </c>
      <c r="G347" s="190">
        <v>0</v>
      </c>
      <c r="H347" s="191">
        <v>7.4829119576632532</v>
      </c>
      <c r="I347" s="190">
        <v>0</v>
      </c>
      <c r="J347" s="190">
        <v>0</v>
      </c>
      <c r="K347" s="190">
        <v>0</v>
      </c>
    </row>
    <row r="348" spans="1:11" x14ac:dyDescent="0.2">
      <c r="A348" s="44" t="s">
        <v>2585</v>
      </c>
      <c r="B348" s="11" t="s">
        <v>17047</v>
      </c>
      <c r="C348" s="187" t="str">
        <f t="shared" si="6"/>
        <v>48</v>
      </c>
      <c r="D348" s="188" t="str">
        <f>VLOOKUP(B348,fips_xref!$A$2:$B$45,2,FALSE)</f>
        <v>48451</v>
      </c>
      <c r="E348" s="11" t="str">
        <f>SCC_xref!A$29</f>
        <v>2310003200</v>
      </c>
      <c r="F348" s="11" t="str">
        <f>VLOOKUP(E348, SCC_xref!$A$6:$B$60, 2,FALSE)</f>
        <v>Pneumatic pumps</v>
      </c>
      <c r="G348" s="190">
        <v>0</v>
      </c>
      <c r="H348" s="191">
        <v>5.9519253732218065</v>
      </c>
      <c r="I348" s="190">
        <v>0</v>
      </c>
      <c r="J348" s="190">
        <v>0</v>
      </c>
      <c r="K348" s="190">
        <v>0</v>
      </c>
    </row>
    <row r="349" spans="1:11" x14ac:dyDescent="0.2">
      <c r="A349" s="44" t="s">
        <v>2585</v>
      </c>
      <c r="B349" s="11" t="s">
        <v>17048</v>
      </c>
      <c r="C349" s="187" t="str">
        <f t="shared" si="6"/>
        <v>48</v>
      </c>
      <c r="D349" s="188" t="str">
        <f>VLOOKUP(B349,fips_xref!$A$2:$B$45,2,FALSE)</f>
        <v>48461</v>
      </c>
      <c r="E349" s="11" t="str">
        <f>SCC_xref!A$29</f>
        <v>2310003200</v>
      </c>
      <c r="F349" s="11" t="str">
        <f>VLOOKUP(E349, SCC_xref!$A$6:$B$60, 2,FALSE)</f>
        <v>Pneumatic pumps</v>
      </c>
      <c r="G349" s="190">
        <v>0</v>
      </c>
      <c r="H349" s="191">
        <v>31.720665861910437</v>
      </c>
      <c r="I349" s="190">
        <v>0</v>
      </c>
      <c r="J349" s="190">
        <v>0</v>
      </c>
      <c r="K349" s="190">
        <v>0</v>
      </c>
    </row>
    <row r="350" spans="1:11" x14ac:dyDescent="0.2">
      <c r="A350" s="44" t="s">
        <v>2585</v>
      </c>
      <c r="B350" s="11" t="s">
        <v>17049</v>
      </c>
      <c r="C350" s="187" t="str">
        <f t="shared" si="6"/>
        <v>48</v>
      </c>
      <c r="D350" s="188" t="str">
        <f>VLOOKUP(B350,fips_xref!$A$2:$B$45,2,FALSE)</f>
        <v>48475</v>
      </c>
      <c r="E350" s="11" t="str">
        <f>SCC_xref!A$29</f>
        <v>2310003200</v>
      </c>
      <c r="F350" s="11" t="str">
        <f>VLOOKUP(E350, SCC_xref!$A$6:$B$60, 2,FALSE)</f>
        <v>Pneumatic pumps</v>
      </c>
      <c r="G350" s="190">
        <v>0</v>
      </c>
      <c r="H350" s="191">
        <v>27.144908205040494</v>
      </c>
      <c r="I350" s="190">
        <v>0</v>
      </c>
      <c r="J350" s="190">
        <v>0</v>
      </c>
      <c r="K350" s="190">
        <v>0</v>
      </c>
    </row>
    <row r="351" spans="1:11" x14ac:dyDescent="0.2">
      <c r="A351" s="44" t="s">
        <v>2585</v>
      </c>
      <c r="B351" s="11" t="s">
        <v>17050</v>
      </c>
      <c r="C351" s="187" t="str">
        <f t="shared" si="6"/>
        <v>48</v>
      </c>
      <c r="D351" s="188" t="str">
        <f>VLOOKUP(B351,fips_xref!$A$2:$B$45,2,FALSE)</f>
        <v>48495</v>
      </c>
      <c r="E351" s="11" t="str">
        <f>SCC_xref!A$29</f>
        <v>2310003200</v>
      </c>
      <c r="F351" s="11" t="str">
        <f>VLOOKUP(E351, SCC_xref!$A$6:$B$60, 2,FALSE)</f>
        <v>Pneumatic pumps</v>
      </c>
      <c r="G351" s="190">
        <v>0</v>
      </c>
      <c r="H351" s="191">
        <v>21.605833146724244</v>
      </c>
      <c r="I351" s="190">
        <v>0</v>
      </c>
      <c r="J351" s="190">
        <v>0</v>
      </c>
      <c r="K351" s="190">
        <v>0</v>
      </c>
    </row>
    <row r="352" spans="1:11" x14ac:dyDescent="0.2">
      <c r="A352" s="44" t="s">
        <v>2585</v>
      </c>
      <c r="B352" s="11" t="s">
        <v>17051</v>
      </c>
      <c r="C352" s="187" t="str">
        <f t="shared" si="6"/>
        <v>48</v>
      </c>
      <c r="D352" s="188" t="str">
        <f>VLOOKUP(B352,fips_xref!$A$2:$B$45,2,FALSE)</f>
        <v>48501</v>
      </c>
      <c r="E352" s="11" t="str">
        <f>SCC_xref!A$29</f>
        <v>2310003200</v>
      </c>
      <c r="F352" s="11" t="str">
        <f>VLOOKUP(E352, SCC_xref!$A$6:$B$60, 2,FALSE)</f>
        <v>Pneumatic pumps</v>
      </c>
      <c r="G352" s="190">
        <v>0</v>
      </c>
      <c r="H352" s="191">
        <v>28.245842378121981</v>
      </c>
      <c r="I352" s="190">
        <v>0</v>
      </c>
      <c r="J352" s="190">
        <v>0</v>
      </c>
      <c r="K352" s="190">
        <v>0</v>
      </c>
    </row>
    <row r="353" spans="1:11" x14ac:dyDescent="0.2">
      <c r="A353" s="44" t="s">
        <v>2585</v>
      </c>
      <c r="B353" s="11" t="s">
        <v>17052</v>
      </c>
      <c r="C353" s="187" t="str">
        <f t="shared" ref="C353:C400" si="7">LEFT(D353,2)</f>
        <v>35</v>
      </c>
      <c r="D353" s="188" t="str">
        <f>VLOOKUP(B353,fips_xref!$A$2:$B$45,2,FALSE)</f>
        <v>35005</v>
      </c>
      <c r="E353" s="11" t="str">
        <f>SCC_xref!A$29</f>
        <v>2310003200</v>
      </c>
      <c r="F353" s="11" t="str">
        <f>VLOOKUP(E353, SCC_xref!$A$6:$B$60, 2,FALSE)</f>
        <v>Pneumatic pumps</v>
      </c>
      <c r="G353" s="190">
        <v>0</v>
      </c>
      <c r="H353" s="191">
        <v>19.859820356602821</v>
      </c>
      <c r="I353" s="190">
        <v>0</v>
      </c>
      <c r="J353" s="190">
        <v>0</v>
      </c>
      <c r="K353" s="190">
        <v>0</v>
      </c>
    </row>
    <row r="354" spans="1:11" x14ac:dyDescent="0.2">
      <c r="A354" s="44" t="s">
        <v>2585</v>
      </c>
      <c r="B354" s="11" t="s">
        <v>17053</v>
      </c>
      <c r="C354" s="187" t="str">
        <f t="shared" si="7"/>
        <v>35</v>
      </c>
      <c r="D354" s="188" t="str">
        <f>VLOOKUP(B354,fips_xref!$A$2:$B$45,2,FALSE)</f>
        <v>35025</v>
      </c>
      <c r="E354" s="11" t="str">
        <f>SCC_xref!A$29</f>
        <v>2310003200</v>
      </c>
      <c r="F354" s="11" t="str">
        <f>VLOOKUP(E354, SCC_xref!$A$6:$B$60, 2,FALSE)</f>
        <v>Pneumatic pumps</v>
      </c>
      <c r="G354" s="190">
        <v>0</v>
      </c>
      <c r="H354" s="191">
        <v>96.452154819811184</v>
      </c>
      <c r="I354" s="190">
        <v>0</v>
      </c>
      <c r="J354" s="190">
        <v>0</v>
      </c>
      <c r="K354" s="190">
        <v>0</v>
      </c>
    </row>
    <row r="355" spans="1:11" x14ac:dyDescent="0.2">
      <c r="A355" s="44" t="s">
        <v>2585</v>
      </c>
      <c r="B355" s="11" t="s">
        <v>17054</v>
      </c>
      <c r="C355" s="187" t="str">
        <f t="shared" si="7"/>
        <v>35</v>
      </c>
      <c r="D355" s="188" t="str">
        <f>VLOOKUP(B355,fips_xref!$A$2:$B$45,2,FALSE)</f>
        <v>35041</v>
      </c>
      <c r="E355" s="11" t="str">
        <f>SCC_xref!A$29</f>
        <v>2310003200</v>
      </c>
      <c r="F355" s="11" t="str">
        <f>VLOOKUP(E355, SCC_xref!$A$6:$B$60, 2,FALSE)</f>
        <v>Pneumatic pumps</v>
      </c>
      <c r="G355" s="190">
        <v>0</v>
      </c>
      <c r="H355" s="191">
        <v>2.2448735872989758</v>
      </c>
      <c r="I355" s="190">
        <v>0</v>
      </c>
      <c r="J355" s="190">
        <v>0</v>
      </c>
      <c r="K355" s="190">
        <v>0</v>
      </c>
    </row>
    <row r="356" spans="1:11" x14ac:dyDescent="0.2">
      <c r="A356" s="44" t="s">
        <v>2585</v>
      </c>
      <c r="B356" s="11" t="s">
        <v>17055</v>
      </c>
      <c r="C356" s="187" t="str">
        <f t="shared" si="7"/>
        <v>35</v>
      </c>
      <c r="D356" s="188" t="str">
        <f>VLOOKUP(B356,fips_xref!$A$2:$B$45,2,FALSE)</f>
        <v>35015</v>
      </c>
      <c r="E356" s="11" t="str">
        <f>SCC_xref!A$29</f>
        <v>2310003200</v>
      </c>
      <c r="F356" s="11" t="str">
        <f>VLOOKUP(E356, SCC_xref!$A$6:$B$60, 2,FALSE)</f>
        <v>Pneumatic pumps</v>
      </c>
      <c r="G356" s="190">
        <v>0</v>
      </c>
      <c r="H356" s="191">
        <v>88.143542232336799</v>
      </c>
      <c r="I356" s="190">
        <v>0</v>
      </c>
      <c r="J356" s="190">
        <v>0</v>
      </c>
      <c r="K356" s="190">
        <v>0</v>
      </c>
    </row>
    <row r="357" spans="1:11" x14ac:dyDescent="0.2">
      <c r="A357" s="44" t="s">
        <v>1892</v>
      </c>
      <c r="B357" s="11" t="s">
        <v>17013</v>
      </c>
      <c r="C357" s="187" t="str">
        <f t="shared" si="7"/>
        <v>48</v>
      </c>
      <c r="D357" s="188" t="str">
        <f>VLOOKUP(B357,fips_xref!$A$2:$B$45,2,FALSE)</f>
        <v>48105</v>
      </c>
      <c r="E357" s="11" t="str">
        <f>SCC_xref!A$9</f>
        <v>2310000300</v>
      </c>
      <c r="F357" s="11" t="str">
        <f>VLOOKUP(E357, SCC_xref!$A$6:$B$60, 2,FALSE)</f>
        <v>Pneumatic devices</v>
      </c>
      <c r="G357" s="190">
        <v>0</v>
      </c>
      <c r="H357" s="186">
        <v>8733.6254299532266</v>
      </c>
      <c r="I357" s="190">
        <v>0</v>
      </c>
      <c r="J357" s="190">
        <v>0</v>
      </c>
      <c r="K357" s="190">
        <v>0</v>
      </c>
    </row>
    <row r="358" spans="1:11" x14ac:dyDescent="0.2">
      <c r="A358" s="44" t="s">
        <v>1892</v>
      </c>
      <c r="B358" s="11" t="s">
        <v>1523</v>
      </c>
      <c r="C358" s="187" t="str">
        <f t="shared" si="7"/>
        <v>48</v>
      </c>
      <c r="D358" s="188" t="str">
        <f>VLOOKUP(B358,fips_xref!$A$2:$B$45,2,FALSE)</f>
        <v>48081</v>
      </c>
      <c r="E358" s="11" t="str">
        <f>SCC_xref!A$9</f>
        <v>2310000300</v>
      </c>
      <c r="F358" s="11" t="str">
        <f>VLOOKUP(E358, SCC_xref!$A$6:$B$60, 2,FALSE)</f>
        <v>Pneumatic devices</v>
      </c>
      <c r="G358" s="190">
        <v>0</v>
      </c>
      <c r="H358" s="186">
        <v>260.0613865542947</v>
      </c>
      <c r="I358" s="190">
        <v>0</v>
      </c>
      <c r="J358" s="190">
        <v>0</v>
      </c>
      <c r="K358" s="190">
        <v>0</v>
      </c>
    </row>
    <row r="359" spans="1:11" x14ac:dyDescent="0.2">
      <c r="A359" s="44" t="s">
        <v>1892</v>
      </c>
      <c r="B359" s="11" t="s">
        <v>17014</v>
      </c>
      <c r="C359" s="187" t="str">
        <f t="shared" si="7"/>
        <v>48</v>
      </c>
      <c r="D359" s="188" t="str">
        <f>VLOOKUP(B359,fips_xref!$A$2:$B$45,2,FALSE)</f>
        <v>48103</v>
      </c>
      <c r="E359" s="11" t="str">
        <f>SCC_xref!A$9</f>
        <v>2310000300</v>
      </c>
      <c r="F359" s="11" t="str">
        <f>VLOOKUP(E359, SCC_xref!$A$6:$B$60, 2,FALSE)</f>
        <v>Pneumatic devices</v>
      </c>
      <c r="G359" s="190">
        <v>0</v>
      </c>
      <c r="H359" s="186">
        <v>3262.3683705054423</v>
      </c>
      <c r="I359" s="190">
        <v>0</v>
      </c>
      <c r="J359" s="190">
        <v>0</v>
      </c>
      <c r="K359" s="190">
        <v>0</v>
      </c>
    </row>
    <row r="360" spans="1:11" x14ac:dyDescent="0.2">
      <c r="A360" s="44" t="s">
        <v>1892</v>
      </c>
      <c r="B360" s="11" t="s">
        <v>17015</v>
      </c>
      <c r="C360" s="187" t="str">
        <f t="shared" si="7"/>
        <v>48</v>
      </c>
      <c r="D360" s="188" t="str">
        <f>VLOOKUP(B360,fips_xref!$A$2:$B$45,2,FALSE)</f>
        <v>48135</v>
      </c>
      <c r="E360" s="11" t="str">
        <f>SCC_xref!A$9</f>
        <v>2310000300</v>
      </c>
      <c r="F360" s="11" t="str">
        <f>VLOOKUP(E360, SCC_xref!$A$6:$B$60, 2,FALSE)</f>
        <v>Pneumatic devices</v>
      </c>
      <c r="G360" s="190">
        <v>0</v>
      </c>
      <c r="H360" s="186">
        <v>4303.2426231664449</v>
      </c>
      <c r="I360" s="190">
        <v>0</v>
      </c>
      <c r="J360" s="190">
        <v>0</v>
      </c>
      <c r="K360" s="190">
        <v>0</v>
      </c>
    </row>
    <row r="361" spans="1:11" x14ac:dyDescent="0.2">
      <c r="A361" s="44" t="s">
        <v>1892</v>
      </c>
      <c r="B361" s="11" t="s">
        <v>17016</v>
      </c>
      <c r="C361" s="187" t="str">
        <f t="shared" si="7"/>
        <v>48</v>
      </c>
      <c r="D361" s="188" t="str">
        <f>VLOOKUP(B361,fips_xref!$A$2:$B$45,2,FALSE)</f>
        <v>48003</v>
      </c>
      <c r="E361" s="11" t="str">
        <f>SCC_xref!A$9</f>
        <v>2310000300</v>
      </c>
      <c r="F361" s="11" t="str">
        <f>VLOOKUP(E361, SCC_xref!$A$6:$B$60, 2,FALSE)</f>
        <v>Pneumatic devices</v>
      </c>
      <c r="G361" s="190">
        <v>0</v>
      </c>
      <c r="H361" s="186">
        <v>4423.5091207410942</v>
      </c>
      <c r="I361" s="190">
        <v>0</v>
      </c>
      <c r="J361" s="190">
        <v>0</v>
      </c>
      <c r="K361" s="190">
        <v>0</v>
      </c>
    </row>
    <row r="362" spans="1:11" x14ac:dyDescent="0.2">
      <c r="A362" s="44" t="s">
        <v>1892</v>
      </c>
      <c r="B362" s="11" t="s">
        <v>17017</v>
      </c>
      <c r="C362" s="187" t="str">
        <f t="shared" si="7"/>
        <v>48</v>
      </c>
      <c r="D362" s="188" t="str">
        <f>VLOOKUP(B362,fips_xref!$A$2:$B$45,2,FALSE)</f>
        <v>48033</v>
      </c>
      <c r="E362" s="11" t="str">
        <f>SCC_xref!A$9</f>
        <v>2310000300</v>
      </c>
      <c r="F362" s="11" t="str">
        <f>VLOOKUP(E362, SCC_xref!$A$6:$B$60, 2,FALSE)</f>
        <v>Pneumatic devices</v>
      </c>
      <c r="G362" s="190">
        <v>0</v>
      </c>
      <c r="H362" s="186">
        <v>376.98566469377522</v>
      </c>
      <c r="I362" s="190">
        <v>0</v>
      </c>
      <c r="J362" s="190">
        <v>0</v>
      </c>
      <c r="K362" s="190">
        <v>0</v>
      </c>
    </row>
    <row r="363" spans="1:11" x14ac:dyDescent="0.2">
      <c r="A363" s="44" t="s">
        <v>1892</v>
      </c>
      <c r="B363" s="11" t="s">
        <v>17018</v>
      </c>
      <c r="C363" s="187" t="str">
        <f t="shared" si="7"/>
        <v>48</v>
      </c>
      <c r="D363" s="188" t="str">
        <f>VLOOKUP(B363,fips_xref!$A$2:$B$45,2,FALSE)</f>
        <v>48109</v>
      </c>
      <c r="E363" s="11" t="str">
        <f>SCC_xref!A$9</f>
        <v>2310000300</v>
      </c>
      <c r="F363" s="11" t="str">
        <f>VLOOKUP(E363, SCC_xref!$A$6:$B$60, 2,FALSE)</f>
        <v>Pneumatic devices</v>
      </c>
      <c r="G363" s="190">
        <v>0</v>
      </c>
      <c r="H363" s="186">
        <v>138.32445938054309</v>
      </c>
      <c r="I363" s="190">
        <v>0</v>
      </c>
      <c r="J363" s="190">
        <v>0</v>
      </c>
      <c r="K363" s="190">
        <v>0</v>
      </c>
    </row>
    <row r="364" spans="1:11" x14ac:dyDescent="0.2">
      <c r="A364" s="44" t="s">
        <v>1892</v>
      </c>
      <c r="B364" s="11" t="s">
        <v>17019</v>
      </c>
      <c r="C364" s="187" t="str">
        <f t="shared" si="7"/>
        <v>48</v>
      </c>
      <c r="D364" s="188" t="str">
        <f>VLOOKUP(B364,fips_xref!$A$2:$B$45,2,FALSE)</f>
        <v>48115</v>
      </c>
      <c r="E364" s="11" t="str">
        <f>SCC_xref!A$9</f>
        <v>2310000300</v>
      </c>
      <c r="F364" s="11" t="str">
        <f>VLOOKUP(E364, SCC_xref!$A$6:$B$60, 2,FALSE)</f>
        <v>Pneumatic devices</v>
      </c>
      <c r="G364" s="190">
        <v>0</v>
      </c>
      <c r="H364" s="186">
        <v>789.0254613411314</v>
      </c>
      <c r="I364" s="190">
        <v>0</v>
      </c>
      <c r="J364" s="190">
        <v>0</v>
      </c>
      <c r="K364" s="190">
        <v>0</v>
      </c>
    </row>
    <row r="365" spans="1:11" x14ac:dyDescent="0.2">
      <c r="A365" s="44" t="s">
        <v>1892</v>
      </c>
      <c r="B365" s="11" t="s">
        <v>17020</v>
      </c>
      <c r="C365" s="187" t="str">
        <f t="shared" si="7"/>
        <v>48</v>
      </c>
      <c r="D365" s="188" t="str">
        <f>VLOOKUP(B365,fips_xref!$A$2:$B$45,2,FALSE)</f>
        <v>48107</v>
      </c>
      <c r="E365" s="11" t="str">
        <f>SCC_xref!A$9</f>
        <v>2310000300</v>
      </c>
      <c r="F365" s="11" t="str">
        <f>VLOOKUP(E365, SCC_xref!$A$6:$B$60, 2,FALSE)</f>
        <v>Pneumatic devices</v>
      </c>
      <c r="G365" s="190">
        <v>0</v>
      </c>
      <c r="H365" s="186">
        <v>253.9887104706838</v>
      </c>
      <c r="I365" s="190">
        <v>0</v>
      </c>
      <c r="J365" s="190">
        <v>0</v>
      </c>
      <c r="K365" s="190">
        <v>0</v>
      </c>
    </row>
    <row r="366" spans="1:11" x14ac:dyDescent="0.2">
      <c r="A366" s="44" t="s">
        <v>1892</v>
      </c>
      <c r="B366" s="11" t="s">
        <v>17021</v>
      </c>
      <c r="C366" s="187" t="str">
        <f t="shared" si="7"/>
        <v>48</v>
      </c>
      <c r="D366" s="188" t="str">
        <f>VLOOKUP(B366,fips_xref!$A$2:$B$45,2,FALSE)</f>
        <v>48125</v>
      </c>
      <c r="E366" s="11" t="str">
        <f>SCC_xref!A$9</f>
        <v>2310000300</v>
      </c>
      <c r="F366" s="11" t="str">
        <f>VLOOKUP(E366, SCC_xref!$A$6:$B$60, 2,FALSE)</f>
        <v>Pneumatic devices</v>
      </c>
      <c r="G366" s="190">
        <v>0</v>
      </c>
      <c r="H366" s="186">
        <v>139.60154304320875</v>
      </c>
      <c r="I366" s="190">
        <v>0</v>
      </c>
      <c r="J366" s="190">
        <v>0</v>
      </c>
      <c r="K366" s="190">
        <v>0</v>
      </c>
    </row>
    <row r="367" spans="1:11" x14ac:dyDescent="0.2">
      <c r="A367" s="44" t="s">
        <v>1892</v>
      </c>
      <c r="B367" s="11" t="s">
        <v>17022</v>
      </c>
      <c r="C367" s="187" t="str">
        <f t="shared" si="7"/>
        <v>48</v>
      </c>
      <c r="D367" s="188" t="str">
        <f>VLOOKUP(B367,fips_xref!$A$2:$B$45,2,FALSE)</f>
        <v>48165</v>
      </c>
      <c r="E367" s="11" t="str">
        <f>SCC_xref!A$9</f>
        <v>2310000300</v>
      </c>
      <c r="F367" s="11" t="str">
        <f>VLOOKUP(E367, SCC_xref!$A$6:$B$60, 2,FALSE)</f>
        <v>Pneumatic devices</v>
      </c>
      <c r="G367" s="190">
        <v>0</v>
      </c>
      <c r="H367" s="186">
        <v>2596.8792310450535</v>
      </c>
      <c r="I367" s="190">
        <v>0</v>
      </c>
      <c r="J367" s="190">
        <v>0</v>
      </c>
      <c r="K367" s="190">
        <v>0</v>
      </c>
    </row>
    <row r="368" spans="1:11" x14ac:dyDescent="0.2">
      <c r="A368" s="44" t="s">
        <v>1892</v>
      </c>
      <c r="B368" s="11" t="s">
        <v>17023</v>
      </c>
      <c r="C368" s="187" t="str">
        <f t="shared" si="7"/>
        <v>48</v>
      </c>
      <c r="D368" s="188" t="str">
        <f>VLOOKUP(B368,fips_xref!$A$2:$B$45,2,FALSE)</f>
        <v>48169</v>
      </c>
      <c r="E368" s="11" t="str">
        <f>SCC_xref!A$9</f>
        <v>2310000300</v>
      </c>
      <c r="F368" s="11" t="str">
        <f>VLOOKUP(E368, SCC_xref!$A$6:$B$60, 2,FALSE)</f>
        <v>Pneumatic devices</v>
      </c>
      <c r="G368" s="190">
        <v>0</v>
      </c>
      <c r="H368" s="186">
        <v>1293.9279584269218</v>
      </c>
      <c r="I368" s="190">
        <v>0</v>
      </c>
      <c r="J368" s="190">
        <v>0</v>
      </c>
      <c r="K368" s="190">
        <v>0</v>
      </c>
    </row>
    <row r="369" spans="1:11" x14ac:dyDescent="0.2">
      <c r="A369" s="44" t="s">
        <v>1892</v>
      </c>
      <c r="B369" s="11" t="s">
        <v>17024</v>
      </c>
      <c r="C369" s="187" t="str">
        <f t="shared" si="7"/>
        <v>48</v>
      </c>
      <c r="D369" s="188" t="str">
        <f>VLOOKUP(B369,fips_xref!$A$2:$B$45,2,FALSE)</f>
        <v>48173</v>
      </c>
      <c r="E369" s="11" t="str">
        <f>SCC_xref!A$9</f>
        <v>2310000300</v>
      </c>
      <c r="F369" s="11" t="str">
        <f>VLOOKUP(E369, SCC_xref!$A$6:$B$60, 2,FALSE)</f>
        <v>Pneumatic devices</v>
      </c>
      <c r="G369" s="190">
        <v>0</v>
      </c>
      <c r="H369" s="186">
        <v>1110.9728506149993</v>
      </c>
      <c r="I369" s="190">
        <v>0</v>
      </c>
      <c r="J369" s="190">
        <v>0</v>
      </c>
      <c r="K369" s="190">
        <v>0</v>
      </c>
    </row>
    <row r="370" spans="1:11" x14ac:dyDescent="0.2">
      <c r="A370" s="44" t="s">
        <v>1892</v>
      </c>
      <c r="B370" s="11" t="s">
        <v>17025</v>
      </c>
      <c r="C370" s="187" t="str">
        <f t="shared" si="7"/>
        <v>48</v>
      </c>
      <c r="D370" s="188" t="str">
        <f>VLOOKUP(B370,fips_xref!$A$2:$B$45,2,FALSE)</f>
        <v>48219</v>
      </c>
      <c r="E370" s="11" t="str">
        <f>SCC_xref!A$9</f>
        <v>2310000300</v>
      </c>
      <c r="F370" s="11" t="str">
        <f>VLOOKUP(E370, SCC_xref!$A$6:$B$60, 2,FALSE)</f>
        <v>Pneumatic devices</v>
      </c>
      <c r="G370" s="190">
        <v>0</v>
      </c>
      <c r="H370" s="186">
        <v>2602.5554363463966</v>
      </c>
      <c r="I370" s="190">
        <v>0</v>
      </c>
      <c r="J370" s="190">
        <v>0</v>
      </c>
      <c r="K370" s="190">
        <v>0</v>
      </c>
    </row>
    <row r="371" spans="1:11" x14ac:dyDescent="0.2">
      <c r="A371" s="44" t="s">
        <v>1892</v>
      </c>
      <c r="B371" s="11" t="s">
        <v>17026</v>
      </c>
      <c r="C371" s="187" t="str">
        <f t="shared" si="7"/>
        <v>48</v>
      </c>
      <c r="D371" s="188" t="str">
        <f>VLOOKUP(B371,fips_xref!$A$2:$B$45,2,FALSE)</f>
        <v>48227</v>
      </c>
      <c r="E371" s="11" t="str">
        <f>SCC_xref!A$9</f>
        <v>2310000300</v>
      </c>
      <c r="F371" s="11" t="str">
        <f>VLOOKUP(E371, SCC_xref!$A$6:$B$60, 2,FALSE)</f>
        <v>Pneumatic devices</v>
      </c>
      <c r="G371" s="190">
        <v>0</v>
      </c>
      <c r="H371" s="186">
        <v>2218.1728977859098</v>
      </c>
      <c r="I371" s="190">
        <v>0</v>
      </c>
      <c r="J371" s="190">
        <v>0</v>
      </c>
      <c r="K371" s="190">
        <v>0</v>
      </c>
    </row>
    <row r="372" spans="1:11" x14ac:dyDescent="0.2">
      <c r="A372" s="44" t="s">
        <v>1892</v>
      </c>
      <c r="B372" s="11" t="s">
        <v>17027</v>
      </c>
      <c r="C372" s="187" t="str">
        <f t="shared" si="7"/>
        <v>48</v>
      </c>
      <c r="D372" s="188" t="str">
        <f>VLOOKUP(B372,fips_xref!$A$2:$B$45,2,FALSE)</f>
        <v>48229</v>
      </c>
      <c r="E372" s="11" t="str">
        <f>SCC_xref!A$9</f>
        <v>2310000300</v>
      </c>
      <c r="F372" s="11" t="str">
        <f>VLOOKUP(E372, SCC_xref!$A$6:$B$60, 2,FALSE)</f>
        <v>Pneumatic devices</v>
      </c>
      <c r="G372" s="190">
        <v>0</v>
      </c>
      <c r="H372" s="186">
        <v>7.818512701390409</v>
      </c>
      <c r="I372" s="190">
        <v>0</v>
      </c>
      <c r="J372" s="190">
        <v>0</v>
      </c>
      <c r="K372" s="190">
        <v>0</v>
      </c>
    </row>
    <row r="373" spans="1:11" x14ac:dyDescent="0.2">
      <c r="A373" s="44" t="s">
        <v>1892</v>
      </c>
      <c r="B373" s="11" t="s">
        <v>17028</v>
      </c>
      <c r="C373" s="187" t="str">
        <f t="shared" si="7"/>
        <v>48</v>
      </c>
      <c r="D373" s="188" t="str">
        <f>VLOOKUP(B373,fips_xref!$A$2:$B$45,2,FALSE)</f>
        <v>48235</v>
      </c>
      <c r="E373" s="11" t="str">
        <f>SCC_xref!A$9</f>
        <v>2310000300</v>
      </c>
      <c r="F373" s="11" t="str">
        <f>VLOOKUP(E373, SCC_xref!$A$6:$B$60, 2,FALSE)</f>
        <v>Pneumatic devices</v>
      </c>
      <c r="G373" s="190">
        <v>0</v>
      </c>
      <c r="H373" s="186">
        <v>1381.1973483814081</v>
      </c>
      <c r="I373" s="190">
        <v>0</v>
      </c>
      <c r="J373" s="190">
        <v>0</v>
      </c>
      <c r="K373" s="190">
        <v>0</v>
      </c>
    </row>
    <row r="374" spans="1:11" x14ac:dyDescent="0.2">
      <c r="A374" s="44" t="s">
        <v>1892</v>
      </c>
      <c r="B374" s="11" t="s">
        <v>17029</v>
      </c>
      <c r="C374" s="187" t="str">
        <f t="shared" si="7"/>
        <v>48</v>
      </c>
      <c r="D374" s="188" t="str">
        <f>VLOOKUP(B374,fips_xref!$A$2:$B$45,2,FALSE)</f>
        <v>48243</v>
      </c>
      <c r="E374" s="11" t="str">
        <f>SCC_xref!A$9</f>
        <v>2310000300</v>
      </c>
      <c r="F374" s="11" t="str">
        <f>VLOOKUP(E374, SCC_xref!$A$6:$B$60, 2,FALSE)</f>
        <v>Pneumatic devices</v>
      </c>
      <c r="G374" s="190">
        <v>0</v>
      </c>
      <c r="H374" s="186">
        <v>1.3030854502317348</v>
      </c>
      <c r="I374" s="190">
        <v>0</v>
      </c>
      <c r="J374" s="190">
        <v>0</v>
      </c>
      <c r="K374" s="190">
        <v>0</v>
      </c>
    </row>
    <row r="375" spans="1:11" x14ac:dyDescent="0.2">
      <c r="A375" s="44" t="s">
        <v>1892</v>
      </c>
      <c r="B375" s="11" t="s">
        <v>17030</v>
      </c>
      <c r="C375" s="187" t="str">
        <f t="shared" si="7"/>
        <v>48</v>
      </c>
      <c r="D375" s="188" t="str">
        <f>VLOOKUP(B375,fips_xref!$A$2:$B$45,2,FALSE)</f>
        <v>48263</v>
      </c>
      <c r="E375" s="11" t="str">
        <f>SCC_xref!A$9</f>
        <v>2310000300</v>
      </c>
      <c r="F375" s="11" t="str">
        <f>VLOOKUP(E375, SCC_xref!$A$6:$B$60, 2,FALSE)</f>
        <v>Pneumatic devices</v>
      </c>
      <c r="G375" s="190">
        <v>0</v>
      </c>
      <c r="H375" s="186">
        <v>303.18749215992034</v>
      </c>
      <c r="I375" s="190">
        <v>0</v>
      </c>
      <c r="J375" s="190">
        <v>0</v>
      </c>
      <c r="K375" s="190">
        <v>0</v>
      </c>
    </row>
    <row r="376" spans="1:11" x14ac:dyDescent="0.2">
      <c r="A376" s="44" t="s">
        <v>1892</v>
      </c>
      <c r="B376" s="11" t="s">
        <v>17031</v>
      </c>
      <c r="C376" s="187" t="str">
        <f t="shared" si="7"/>
        <v>48</v>
      </c>
      <c r="D376" s="188" t="str">
        <f>VLOOKUP(B376,fips_xref!$A$2:$B$45,2,FALSE)</f>
        <v>48269</v>
      </c>
      <c r="E376" s="11" t="str">
        <f>SCC_xref!A$9</f>
        <v>2310000300</v>
      </c>
      <c r="F376" s="11" t="str">
        <f>VLOOKUP(E376, SCC_xref!$A$6:$B$60, 2,FALSE)</f>
        <v>Pneumatic devices</v>
      </c>
      <c r="G376" s="190">
        <v>0</v>
      </c>
      <c r="H376" s="186">
        <v>349.52664199803928</v>
      </c>
      <c r="I376" s="190">
        <v>0</v>
      </c>
      <c r="J376" s="190">
        <v>0</v>
      </c>
      <c r="K376" s="190">
        <v>0</v>
      </c>
    </row>
    <row r="377" spans="1:11" x14ac:dyDescent="0.2">
      <c r="A377" s="44" t="s">
        <v>1892</v>
      </c>
      <c r="B377" s="11" t="s">
        <v>17032</v>
      </c>
      <c r="C377" s="187" t="str">
        <f t="shared" si="7"/>
        <v>48</v>
      </c>
      <c r="D377" s="188" t="str">
        <f>VLOOKUP(B377,fips_xref!$A$2:$B$45,2,FALSE)</f>
        <v>48301</v>
      </c>
      <c r="E377" s="11" t="str">
        <f>SCC_xref!A$9</f>
        <v>2310000300</v>
      </c>
      <c r="F377" s="11" t="str">
        <f>VLOOKUP(E377, SCC_xref!$A$6:$B$60, 2,FALSE)</f>
        <v>Pneumatic devices</v>
      </c>
      <c r="G377" s="190">
        <v>0</v>
      </c>
      <c r="H377" s="186">
        <v>740.93319718130192</v>
      </c>
      <c r="I377" s="190">
        <v>0</v>
      </c>
      <c r="J377" s="190">
        <v>0</v>
      </c>
      <c r="K377" s="190">
        <v>0</v>
      </c>
    </row>
    <row r="378" spans="1:11" x14ac:dyDescent="0.2">
      <c r="A378" s="44" t="s">
        <v>1892</v>
      </c>
      <c r="B378" s="11" t="s">
        <v>17033</v>
      </c>
      <c r="C378" s="187" t="str">
        <f t="shared" si="7"/>
        <v>48</v>
      </c>
      <c r="D378" s="188" t="str">
        <f>VLOOKUP(B378,fips_xref!$A$2:$B$45,2,FALSE)</f>
        <v>48303</v>
      </c>
      <c r="E378" s="11" t="str">
        <f>SCC_xref!A$9</f>
        <v>2310000300</v>
      </c>
      <c r="F378" s="11" t="str">
        <f>VLOOKUP(E378, SCC_xref!$A$6:$B$60, 2,FALSE)</f>
        <v>Pneumatic devices</v>
      </c>
      <c r="G378" s="190">
        <v>0</v>
      </c>
      <c r="H378" s="186">
        <v>278.58810131530208</v>
      </c>
      <c r="I378" s="190">
        <v>0</v>
      </c>
      <c r="J378" s="190">
        <v>0</v>
      </c>
      <c r="K378" s="190">
        <v>0</v>
      </c>
    </row>
    <row r="379" spans="1:11" x14ac:dyDescent="0.2">
      <c r="A379" s="44" t="s">
        <v>1892</v>
      </c>
      <c r="B379" s="11" t="s">
        <v>17034</v>
      </c>
      <c r="C379" s="187" t="str">
        <f t="shared" si="7"/>
        <v>48</v>
      </c>
      <c r="D379" s="188" t="str">
        <f>VLOOKUP(B379,fips_xref!$A$2:$B$45,2,FALSE)</f>
        <v>48305</v>
      </c>
      <c r="E379" s="11" t="str">
        <f>SCC_xref!A$9</f>
        <v>2310000300</v>
      </c>
      <c r="F379" s="11" t="str">
        <f>VLOOKUP(E379, SCC_xref!$A$6:$B$60, 2,FALSE)</f>
        <v>Pneumatic devices</v>
      </c>
      <c r="G379" s="190">
        <v>0</v>
      </c>
      <c r="H379" s="186">
        <v>47.96881214700565</v>
      </c>
      <c r="I379" s="190">
        <v>0</v>
      </c>
      <c r="J379" s="190">
        <v>0</v>
      </c>
      <c r="K379" s="190">
        <v>0</v>
      </c>
    </row>
    <row r="380" spans="1:11" x14ac:dyDescent="0.2">
      <c r="A380" s="44" t="s">
        <v>1892</v>
      </c>
      <c r="B380" s="11" t="s">
        <v>17035</v>
      </c>
      <c r="C380" s="187" t="str">
        <f t="shared" si="7"/>
        <v>48</v>
      </c>
      <c r="D380" s="188" t="str">
        <f>VLOOKUP(B380,fips_xref!$A$2:$B$45,2,FALSE)</f>
        <v>48317</v>
      </c>
      <c r="E380" s="11" t="str">
        <f>SCC_xref!A$9</f>
        <v>2310000300</v>
      </c>
      <c r="F380" s="11" t="str">
        <f>VLOOKUP(E380, SCC_xref!$A$6:$B$60, 2,FALSE)</f>
        <v>Pneumatic devices</v>
      </c>
      <c r="G380" s="190">
        <v>0</v>
      </c>
      <c r="H380" s="186">
        <v>1489.7124633656397</v>
      </c>
      <c r="I380" s="190">
        <v>0</v>
      </c>
      <c r="J380" s="190">
        <v>0</v>
      </c>
      <c r="K380" s="190">
        <v>0</v>
      </c>
    </row>
    <row r="381" spans="1:11" x14ac:dyDescent="0.2">
      <c r="A381" s="44" t="s">
        <v>1892</v>
      </c>
      <c r="B381" s="11" t="s">
        <v>17036</v>
      </c>
      <c r="C381" s="187" t="str">
        <f t="shared" si="7"/>
        <v>48</v>
      </c>
      <c r="D381" s="188" t="str">
        <f>VLOOKUP(B381,fips_xref!$A$2:$B$45,2,FALSE)</f>
        <v>48329</v>
      </c>
      <c r="E381" s="11" t="str">
        <f>SCC_xref!A$9</f>
        <v>2310000300</v>
      </c>
      <c r="F381" s="11" t="str">
        <f>VLOOKUP(E381, SCC_xref!$A$6:$B$60, 2,FALSE)</f>
        <v>Pneumatic devices</v>
      </c>
      <c r="G381" s="190">
        <v>0</v>
      </c>
      <c r="H381" s="186">
        <v>2800.1556718265065</v>
      </c>
      <c r="I381" s="190">
        <v>0</v>
      </c>
      <c r="J381" s="190">
        <v>0</v>
      </c>
      <c r="K381" s="190">
        <v>0</v>
      </c>
    </row>
    <row r="382" spans="1:11" x14ac:dyDescent="0.2">
      <c r="A382" s="44" t="s">
        <v>1892</v>
      </c>
      <c r="B382" s="11" t="s">
        <v>17037</v>
      </c>
      <c r="C382" s="187" t="str">
        <f t="shared" si="7"/>
        <v>48</v>
      </c>
      <c r="D382" s="188" t="str">
        <f>VLOOKUP(B382,fips_xref!$A$2:$B$45,2,FALSE)</f>
        <v>48335</v>
      </c>
      <c r="E382" s="11" t="str">
        <f>SCC_xref!A$9</f>
        <v>2310000300</v>
      </c>
      <c r="F382" s="11" t="str">
        <f>VLOOKUP(E382, SCC_xref!$A$6:$B$60, 2,FALSE)</f>
        <v>Pneumatic devices</v>
      </c>
      <c r="G382" s="190">
        <v>0</v>
      </c>
      <c r="H382" s="186">
        <v>1568.2111663444157</v>
      </c>
      <c r="I382" s="190">
        <v>0</v>
      </c>
      <c r="J382" s="190">
        <v>0</v>
      </c>
      <c r="K382" s="190">
        <v>0</v>
      </c>
    </row>
    <row r="383" spans="1:11" x14ac:dyDescent="0.2">
      <c r="A383" s="44" t="s">
        <v>1892</v>
      </c>
      <c r="B383" s="11" t="s">
        <v>17038</v>
      </c>
      <c r="C383" s="187" t="str">
        <f t="shared" si="7"/>
        <v>48</v>
      </c>
      <c r="D383" s="188" t="str">
        <f>VLOOKUP(B383,fips_xref!$A$2:$B$45,2,FALSE)</f>
        <v>48371</v>
      </c>
      <c r="E383" s="11" t="str">
        <f>SCC_xref!A$9</f>
        <v>2310000300</v>
      </c>
      <c r="F383" s="11" t="str">
        <f>VLOOKUP(E383, SCC_xref!$A$6:$B$60, 2,FALSE)</f>
        <v>Pneumatic devices</v>
      </c>
      <c r="G383" s="190">
        <v>0</v>
      </c>
      <c r="H383" s="186">
        <v>3651.4003826271028</v>
      </c>
      <c r="I383" s="190">
        <v>0</v>
      </c>
      <c r="J383" s="190">
        <v>0</v>
      </c>
      <c r="K383" s="190">
        <v>0</v>
      </c>
    </row>
    <row r="384" spans="1:11" x14ac:dyDescent="0.2">
      <c r="A384" s="44" t="s">
        <v>1892</v>
      </c>
      <c r="B384" s="11" t="s">
        <v>17039</v>
      </c>
      <c r="C384" s="187" t="str">
        <f t="shared" si="7"/>
        <v>48</v>
      </c>
      <c r="D384" s="188" t="str">
        <f>VLOOKUP(B384,fips_xref!$A$2:$B$45,2,FALSE)</f>
        <v>48383</v>
      </c>
      <c r="E384" s="11" t="str">
        <f>SCC_xref!A$9</f>
        <v>2310000300</v>
      </c>
      <c r="F384" s="11" t="str">
        <f>VLOOKUP(E384, SCC_xref!$A$6:$B$60, 2,FALSE)</f>
        <v>Pneumatic devices</v>
      </c>
      <c r="G384" s="190">
        <v>0</v>
      </c>
      <c r="H384" s="186">
        <v>2868.5603237816263</v>
      </c>
      <c r="I384" s="190">
        <v>0</v>
      </c>
      <c r="J384" s="190">
        <v>0</v>
      </c>
      <c r="K384" s="190">
        <v>0</v>
      </c>
    </row>
    <row r="385" spans="1:11" x14ac:dyDescent="0.2">
      <c r="A385" s="44" t="s">
        <v>1892</v>
      </c>
      <c r="B385" s="11" t="s">
        <v>17040</v>
      </c>
      <c r="C385" s="187" t="str">
        <f t="shared" si="7"/>
        <v>48</v>
      </c>
      <c r="D385" s="188" t="str">
        <f>VLOOKUP(B385,fips_xref!$A$2:$B$45,2,FALSE)</f>
        <v>48389</v>
      </c>
      <c r="E385" s="11" t="str">
        <f>SCC_xref!A$9</f>
        <v>2310000300</v>
      </c>
      <c r="F385" s="11" t="str">
        <f>VLOOKUP(E385, SCC_xref!$A$6:$B$60, 2,FALSE)</f>
        <v>Pneumatic devices</v>
      </c>
      <c r="G385" s="190">
        <v>0</v>
      </c>
      <c r="H385" s="186">
        <v>831.92983097352101</v>
      </c>
      <c r="I385" s="190">
        <v>0</v>
      </c>
      <c r="J385" s="190">
        <v>0</v>
      </c>
      <c r="K385" s="190">
        <v>0</v>
      </c>
    </row>
    <row r="386" spans="1:11" x14ac:dyDescent="0.2">
      <c r="A386" s="44" t="s">
        <v>1892</v>
      </c>
      <c r="B386" s="11" t="s">
        <v>17041</v>
      </c>
      <c r="C386" s="187" t="str">
        <f t="shared" si="7"/>
        <v>48</v>
      </c>
      <c r="D386" s="188" t="str">
        <f>VLOOKUP(B386,fips_xref!$A$2:$B$45,2,FALSE)</f>
        <v>48079</v>
      </c>
      <c r="E386" s="11" t="str">
        <f>SCC_xref!A$9</f>
        <v>2310000300</v>
      </c>
      <c r="F386" s="11" t="str">
        <f>VLOOKUP(E386, SCC_xref!$A$6:$B$60, 2,FALSE)</f>
        <v>Pneumatic devices</v>
      </c>
      <c r="G386" s="190">
        <v>0</v>
      </c>
      <c r="H386" s="186">
        <v>1284.5829568317545</v>
      </c>
      <c r="I386" s="190">
        <v>0</v>
      </c>
      <c r="J386" s="190">
        <v>0</v>
      </c>
      <c r="K386" s="190">
        <v>0</v>
      </c>
    </row>
    <row r="387" spans="1:11" x14ac:dyDescent="0.2">
      <c r="A387" s="44" t="s">
        <v>1892</v>
      </c>
      <c r="B387" s="11" t="s">
        <v>17042</v>
      </c>
      <c r="C387" s="187" t="str">
        <f t="shared" si="7"/>
        <v>48</v>
      </c>
      <c r="D387" s="188" t="str">
        <f>VLOOKUP(B387,fips_xref!$A$2:$B$45,2,FALSE)</f>
        <v>48413</v>
      </c>
      <c r="E387" s="11" t="str">
        <f>SCC_xref!A$9</f>
        <v>2310000300</v>
      </c>
      <c r="F387" s="11" t="str">
        <f>VLOOKUP(E387, SCC_xref!$A$6:$B$60, 2,FALSE)</f>
        <v>Pneumatic devices</v>
      </c>
      <c r="G387" s="190">
        <v>0</v>
      </c>
      <c r="H387" s="186">
        <v>1227.3594285671379</v>
      </c>
      <c r="I387" s="190">
        <v>0</v>
      </c>
      <c r="J387" s="190">
        <v>0</v>
      </c>
      <c r="K387" s="190">
        <v>0</v>
      </c>
    </row>
    <row r="388" spans="1:11" x14ac:dyDescent="0.2">
      <c r="A388" s="44" t="s">
        <v>1892</v>
      </c>
      <c r="B388" s="11" t="s">
        <v>17043</v>
      </c>
      <c r="C388" s="187" t="str">
        <f t="shared" si="7"/>
        <v>48</v>
      </c>
      <c r="D388" s="188" t="str">
        <f>VLOOKUP(B388,fips_xref!$A$2:$B$45,2,FALSE)</f>
        <v>48415</v>
      </c>
      <c r="E388" s="11" t="str">
        <f>SCC_xref!A$9</f>
        <v>2310000300</v>
      </c>
      <c r="F388" s="11" t="str">
        <f>VLOOKUP(E388, SCC_xref!$A$6:$B$60, 2,FALSE)</f>
        <v>Pneumatic devices</v>
      </c>
      <c r="G388" s="190">
        <v>0</v>
      </c>
      <c r="H388" s="186">
        <v>1708.4276941587398</v>
      </c>
      <c r="I388" s="190">
        <v>0</v>
      </c>
      <c r="J388" s="190">
        <v>0</v>
      </c>
      <c r="K388" s="190">
        <v>0</v>
      </c>
    </row>
    <row r="389" spans="1:11" x14ac:dyDescent="0.2">
      <c r="A389" s="44" t="s">
        <v>1892</v>
      </c>
      <c r="B389" s="11" t="s">
        <v>17044</v>
      </c>
      <c r="C389" s="187" t="str">
        <f t="shared" si="7"/>
        <v>48</v>
      </c>
      <c r="D389" s="188" t="str">
        <f>VLOOKUP(B389,fips_xref!$A$2:$B$45,2,FALSE)</f>
        <v>48431</v>
      </c>
      <c r="E389" s="11" t="str">
        <f>SCC_xref!A$9</f>
        <v>2310000300</v>
      </c>
      <c r="F389" s="11" t="str">
        <f>VLOOKUP(E389, SCC_xref!$A$6:$B$60, 2,FALSE)</f>
        <v>Pneumatic devices</v>
      </c>
      <c r="G389" s="190">
        <v>0</v>
      </c>
      <c r="H389" s="186">
        <v>1718.7574287407997</v>
      </c>
      <c r="I389" s="190">
        <v>0</v>
      </c>
      <c r="J389" s="190">
        <v>0</v>
      </c>
      <c r="K389" s="190">
        <v>0</v>
      </c>
    </row>
    <row r="390" spans="1:11" x14ac:dyDescent="0.2">
      <c r="A390" s="44" t="s">
        <v>1892</v>
      </c>
      <c r="B390" s="11" t="s">
        <v>17045</v>
      </c>
      <c r="C390" s="187" t="str">
        <f t="shared" si="7"/>
        <v>48</v>
      </c>
      <c r="D390" s="188" t="str">
        <f>VLOOKUP(B390,fips_xref!$A$2:$B$45,2,FALSE)</f>
        <v>48435</v>
      </c>
      <c r="E390" s="11" t="str">
        <f>SCC_xref!A$9</f>
        <v>2310000300</v>
      </c>
      <c r="F390" s="11" t="str">
        <f>VLOOKUP(E390, SCC_xref!$A$6:$B$60, 2,FALSE)</f>
        <v>Pneumatic devices</v>
      </c>
      <c r="G390" s="190">
        <v>0</v>
      </c>
      <c r="H390" s="186">
        <v>8057.4030333370392</v>
      </c>
      <c r="I390" s="190">
        <v>0</v>
      </c>
      <c r="J390" s="190">
        <v>0</v>
      </c>
      <c r="K390" s="190">
        <v>0</v>
      </c>
    </row>
    <row r="391" spans="1:11" x14ac:dyDescent="0.2">
      <c r="A391" s="44" t="s">
        <v>1892</v>
      </c>
      <c r="B391" s="11" t="s">
        <v>17046</v>
      </c>
      <c r="C391" s="187" t="str">
        <f t="shared" si="7"/>
        <v>48</v>
      </c>
      <c r="D391" s="188" t="str">
        <f>VLOOKUP(B391,fips_xref!$A$2:$B$45,2,FALSE)</f>
        <v>48445</v>
      </c>
      <c r="E391" s="11" t="str">
        <f>SCC_xref!A$9</f>
        <v>2310000300</v>
      </c>
      <c r="F391" s="11" t="str">
        <f>VLOOKUP(E391, SCC_xref!$A$6:$B$60, 2,FALSE)</f>
        <v>Pneumatic devices</v>
      </c>
      <c r="G391" s="190">
        <v>0</v>
      </c>
      <c r="H391" s="186">
        <v>535.03675087044769</v>
      </c>
      <c r="I391" s="190">
        <v>0</v>
      </c>
      <c r="J391" s="190">
        <v>0</v>
      </c>
      <c r="K391" s="190">
        <v>0</v>
      </c>
    </row>
    <row r="392" spans="1:11" x14ac:dyDescent="0.2">
      <c r="A392" s="44" t="s">
        <v>1892</v>
      </c>
      <c r="B392" s="11" t="s">
        <v>17047</v>
      </c>
      <c r="C392" s="187" t="str">
        <f t="shared" si="7"/>
        <v>48</v>
      </c>
      <c r="D392" s="188" t="str">
        <f>VLOOKUP(B392,fips_xref!$A$2:$B$45,2,FALSE)</f>
        <v>48451</v>
      </c>
      <c r="E392" s="11" t="str">
        <f>SCC_xref!A$9</f>
        <v>2310000300</v>
      </c>
      <c r="F392" s="11" t="str">
        <f>VLOOKUP(E392, SCC_xref!$A$6:$B$60, 2,FALSE)</f>
        <v>Pneumatic devices</v>
      </c>
      <c r="G392" s="190">
        <v>0</v>
      </c>
      <c r="H392" s="186">
        <v>481.99371729943107</v>
      </c>
      <c r="I392" s="190">
        <v>0</v>
      </c>
      <c r="J392" s="190">
        <v>0</v>
      </c>
      <c r="K392" s="190">
        <v>0</v>
      </c>
    </row>
    <row r="393" spans="1:11" x14ac:dyDescent="0.2">
      <c r="A393" s="44" t="s">
        <v>1892</v>
      </c>
      <c r="B393" s="11" t="s">
        <v>17048</v>
      </c>
      <c r="C393" s="187" t="str">
        <f t="shared" si="7"/>
        <v>48</v>
      </c>
      <c r="D393" s="188" t="str">
        <f>VLOOKUP(B393,fips_xref!$A$2:$B$45,2,FALSE)</f>
        <v>48461</v>
      </c>
      <c r="E393" s="11" t="str">
        <f>SCC_xref!A$9</f>
        <v>2310000300</v>
      </c>
      <c r="F393" s="11" t="str">
        <f>VLOOKUP(E393, SCC_xref!$A$6:$B$60, 2,FALSE)</f>
        <v>Pneumatic devices</v>
      </c>
      <c r="G393" s="190">
        <v>0</v>
      </c>
      <c r="H393" s="186">
        <v>2519.9086844303633</v>
      </c>
      <c r="I393" s="190">
        <v>0</v>
      </c>
      <c r="J393" s="190">
        <v>0</v>
      </c>
      <c r="K393" s="190">
        <v>0</v>
      </c>
    </row>
    <row r="394" spans="1:11" x14ac:dyDescent="0.2">
      <c r="A394" s="44" t="s">
        <v>1892</v>
      </c>
      <c r="B394" s="11" t="s">
        <v>17049</v>
      </c>
      <c r="C394" s="187" t="str">
        <f t="shared" si="7"/>
        <v>48</v>
      </c>
      <c r="D394" s="188" t="str">
        <f>VLOOKUP(B394,fips_xref!$A$2:$B$45,2,FALSE)</f>
        <v>48475</v>
      </c>
      <c r="E394" s="11" t="str">
        <f>SCC_xref!A$9</f>
        <v>2310000300</v>
      </c>
      <c r="F394" s="11" t="str">
        <f>VLOOKUP(E394, SCC_xref!$A$6:$B$60, 2,FALSE)</f>
        <v>Pneumatic devices</v>
      </c>
      <c r="G394" s="190">
        <v>0</v>
      </c>
      <c r="H394" s="186">
        <v>2128.0553223600105</v>
      </c>
      <c r="I394" s="190">
        <v>0</v>
      </c>
      <c r="J394" s="190">
        <v>0</v>
      </c>
      <c r="K394" s="190">
        <v>0</v>
      </c>
    </row>
    <row r="395" spans="1:11" x14ac:dyDescent="0.2">
      <c r="A395" s="44" t="s">
        <v>1892</v>
      </c>
      <c r="B395" s="11" t="s">
        <v>17050</v>
      </c>
      <c r="C395" s="187" t="str">
        <f t="shared" si="7"/>
        <v>48</v>
      </c>
      <c r="D395" s="188" t="str">
        <f>VLOOKUP(B395,fips_xref!$A$2:$B$45,2,FALSE)</f>
        <v>48495</v>
      </c>
      <c r="E395" s="11" t="str">
        <f>SCC_xref!A$9</f>
        <v>2310000300</v>
      </c>
      <c r="F395" s="11" t="str">
        <f>VLOOKUP(E395, SCC_xref!$A$6:$B$60, 2,FALSE)</f>
        <v>Pneumatic devices</v>
      </c>
      <c r="G395" s="190">
        <v>0</v>
      </c>
      <c r="H395" s="186">
        <v>1783.6126806953764</v>
      </c>
      <c r="I395" s="190">
        <v>0</v>
      </c>
      <c r="J395" s="190">
        <v>0</v>
      </c>
      <c r="K395" s="190">
        <v>0</v>
      </c>
    </row>
    <row r="396" spans="1:11" x14ac:dyDescent="0.2">
      <c r="A396" s="44" t="s">
        <v>1892</v>
      </c>
      <c r="B396" s="11" t="s">
        <v>17051</v>
      </c>
      <c r="C396" s="187" t="str">
        <f t="shared" si="7"/>
        <v>48</v>
      </c>
      <c r="D396" s="188" t="str">
        <f>VLOOKUP(B396,fips_xref!$A$2:$B$45,2,FALSE)</f>
        <v>48501</v>
      </c>
      <c r="E396" s="11" t="str">
        <f>SCC_xref!A$9</f>
        <v>2310000300</v>
      </c>
      <c r="F396" s="11" t="str">
        <f>VLOOKUP(E396, SCC_xref!$A$6:$B$60, 2,FALSE)</f>
        <v>Pneumatic devices</v>
      </c>
      <c r="G396" s="190">
        <v>0</v>
      </c>
      <c r="H396" s="186">
        <v>2020.9861897013934</v>
      </c>
      <c r="I396" s="190">
        <v>0</v>
      </c>
      <c r="J396" s="190">
        <v>0</v>
      </c>
      <c r="K396" s="190">
        <v>0</v>
      </c>
    </row>
    <row r="397" spans="1:11" x14ac:dyDescent="0.2">
      <c r="A397" s="44" t="s">
        <v>1892</v>
      </c>
      <c r="B397" s="11" t="s">
        <v>17052</v>
      </c>
      <c r="C397" s="187" t="str">
        <f t="shared" si="7"/>
        <v>35</v>
      </c>
      <c r="D397" s="188" t="str">
        <f>VLOOKUP(B397,fips_xref!$A$2:$B$45,2,FALSE)</f>
        <v>35005</v>
      </c>
      <c r="E397" s="11" t="str">
        <f>SCC_xref!A$9</f>
        <v>2310000300</v>
      </c>
      <c r="F397" s="11" t="str">
        <f>VLOOKUP(E397, SCC_xref!$A$6:$B$60, 2,FALSE)</f>
        <v>Pneumatic devices</v>
      </c>
      <c r="G397" s="190">
        <v>0</v>
      </c>
      <c r="H397" s="186">
        <v>2405.3600090001</v>
      </c>
      <c r="I397" s="190">
        <v>0</v>
      </c>
      <c r="J397" s="190">
        <v>0</v>
      </c>
      <c r="K397" s="190">
        <v>0</v>
      </c>
    </row>
    <row r="398" spans="1:11" x14ac:dyDescent="0.2">
      <c r="A398" s="44" t="s">
        <v>1892</v>
      </c>
      <c r="B398" s="11" t="s">
        <v>17053</v>
      </c>
      <c r="C398" s="187" t="str">
        <f t="shared" si="7"/>
        <v>35</v>
      </c>
      <c r="D398" s="188" t="str">
        <f>VLOOKUP(B398,fips_xref!$A$2:$B$45,2,FALSE)</f>
        <v>35025</v>
      </c>
      <c r="E398" s="11" t="str">
        <f>SCC_xref!A$9</f>
        <v>2310000300</v>
      </c>
      <c r="F398" s="11" t="str">
        <f>VLOOKUP(E398, SCC_xref!$A$6:$B$60, 2,FALSE)</f>
        <v>Pneumatic devices</v>
      </c>
      <c r="G398" s="190">
        <v>0</v>
      </c>
      <c r="H398" s="186">
        <v>7795.7868108937109</v>
      </c>
      <c r="I398" s="190">
        <v>0</v>
      </c>
      <c r="J398" s="190">
        <v>0</v>
      </c>
      <c r="K398" s="190">
        <v>0</v>
      </c>
    </row>
    <row r="399" spans="1:11" x14ac:dyDescent="0.2">
      <c r="A399" s="44" t="s">
        <v>1892</v>
      </c>
      <c r="B399" s="11" t="s">
        <v>17054</v>
      </c>
      <c r="C399" s="187" t="str">
        <f t="shared" si="7"/>
        <v>35</v>
      </c>
      <c r="D399" s="188" t="str">
        <f>VLOOKUP(B399,fips_xref!$A$2:$B$45,2,FALSE)</f>
        <v>35041</v>
      </c>
      <c r="E399" s="11" t="str">
        <f>SCC_xref!A$9</f>
        <v>2310000300</v>
      </c>
      <c r="F399" s="11" t="str">
        <f>VLOOKUP(E399, SCC_xref!$A$6:$B$60, 2,FALSE)</f>
        <v>Pneumatic devices</v>
      </c>
      <c r="G399" s="190">
        <v>0</v>
      </c>
      <c r="H399" s="186">
        <v>188.03505242578541</v>
      </c>
      <c r="I399" s="190">
        <v>0</v>
      </c>
      <c r="J399" s="190">
        <v>0</v>
      </c>
      <c r="K399" s="190">
        <v>0</v>
      </c>
    </row>
    <row r="400" spans="1:11" x14ac:dyDescent="0.2">
      <c r="A400" s="44" t="s">
        <v>1892</v>
      </c>
      <c r="B400" s="11" t="s">
        <v>17055</v>
      </c>
      <c r="C400" s="187" t="str">
        <f t="shared" si="7"/>
        <v>35</v>
      </c>
      <c r="D400" s="188" t="str">
        <f>VLOOKUP(B400,fips_xref!$A$2:$B$45,2,FALSE)</f>
        <v>35015</v>
      </c>
      <c r="E400" s="11" t="str">
        <f>SCC_xref!A$9</f>
        <v>2310000300</v>
      </c>
      <c r="F400" s="11" t="str">
        <f>VLOOKUP(E400, SCC_xref!$A$6:$B$60, 2,FALSE)</f>
        <v>Pneumatic devices</v>
      </c>
      <c r="G400" s="190">
        <v>0</v>
      </c>
      <c r="H400" s="186">
        <v>8253.8174603649677</v>
      </c>
      <c r="I400" s="190">
        <v>0</v>
      </c>
      <c r="J400" s="190">
        <v>0</v>
      </c>
      <c r="K400" s="190">
        <v>0</v>
      </c>
    </row>
    <row r="401" spans="1:11" x14ac:dyDescent="0.2">
      <c r="A401" s="44" t="s">
        <v>1891</v>
      </c>
      <c r="B401" s="11" t="s">
        <v>17013</v>
      </c>
      <c r="C401" s="187" t="str">
        <f t="shared" ref="C401:C444" si="8">LEFT(D401,2)</f>
        <v>48</v>
      </c>
      <c r="D401" s="188" t="str">
        <f>VLOOKUP(B401,fips_xref!$A$2:$B$45,2,FALSE)</f>
        <v>48105</v>
      </c>
      <c r="E401" s="11" t="str">
        <f>SCC_xref!A$10</f>
        <v>2310000700</v>
      </c>
      <c r="F401" s="11" t="str">
        <f>VLOOKUP(E401, SCC_xref!$A$6:$B$60, 2,FALSE)</f>
        <v>Unpermitted Fugitives</v>
      </c>
      <c r="G401" s="190">
        <v>0</v>
      </c>
      <c r="H401" s="191">
        <v>3051.9703310999375</v>
      </c>
      <c r="I401" s="190">
        <v>0</v>
      </c>
      <c r="J401" s="190">
        <v>0</v>
      </c>
      <c r="K401" s="190">
        <v>0</v>
      </c>
    </row>
    <row r="402" spans="1:11" x14ac:dyDescent="0.2">
      <c r="A402" s="44" t="s">
        <v>1891</v>
      </c>
      <c r="B402" s="11" t="s">
        <v>1523</v>
      </c>
      <c r="C402" s="187" t="str">
        <f t="shared" si="8"/>
        <v>48</v>
      </c>
      <c r="D402" s="188" t="str">
        <f>VLOOKUP(B402,fips_xref!$A$2:$B$45,2,FALSE)</f>
        <v>48081</v>
      </c>
      <c r="E402" s="11" t="str">
        <f>SCC_xref!A$10</f>
        <v>2310000700</v>
      </c>
      <c r="F402" s="11" t="str">
        <f>VLOOKUP(E402, SCC_xref!$A$6:$B$60, 2,FALSE)</f>
        <v>Unpermitted Fugitives</v>
      </c>
      <c r="G402" s="190">
        <v>0</v>
      </c>
      <c r="H402" s="191">
        <v>146.83420301488979</v>
      </c>
      <c r="I402" s="190">
        <v>0</v>
      </c>
      <c r="J402" s="190">
        <v>0</v>
      </c>
      <c r="K402" s="190">
        <v>0</v>
      </c>
    </row>
    <row r="403" spans="1:11" x14ac:dyDescent="0.2">
      <c r="A403" s="44" t="s">
        <v>1891</v>
      </c>
      <c r="B403" s="11" t="s">
        <v>17014</v>
      </c>
      <c r="C403" s="187" t="str">
        <f t="shared" si="8"/>
        <v>48</v>
      </c>
      <c r="D403" s="188" t="str">
        <f>VLOOKUP(B403,fips_xref!$A$2:$B$45,2,FALSE)</f>
        <v>48103</v>
      </c>
      <c r="E403" s="11" t="str">
        <f>SCC_xref!A$10</f>
        <v>2310000700</v>
      </c>
      <c r="F403" s="11" t="str">
        <f>VLOOKUP(E403, SCC_xref!$A$6:$B$60, 2,FALSE)</f>
        <v>Unpermitted Fugitives</v>
      </c>
      <c r="G403" s="190">
        <v>0</v>
      </c>
      <c r="H403" s="191">
        <v>1828.6116264055902</v>
      </c>
      <c r="I403" s="190">
        <v>0</v>
      </c>
      <c r="J403" s="190">
        <v>0</v>
      </c>
      <c r="K403" s="190">
        <v>0</v>
      </c>
    </row>
    <row r="404" spans="1:11" x14ac:dyDescent="0.2">
      <c r="A404" s="44" t="s">
        <v>1891</v>
      </c>
      <c r="B404" s="11" t="s">
        <v>17015</v>
      </c>
      <c r="C404" s="187" t="str">
        <f t="shared" si="8"/>
        <v>48</v>
      </c>
      <c r="D404" s="188" t="str">
        <f>VLOOKUP(B404,fips_xref!$A$2:$B$45,2,FALSE)</f>
        <v>48135</v>
      </c>
      <c r="E404" s="11" t="str">
        <f>SCC_xref!A$10</f>
        <v>2310000700</v>
      </c>
      <c r="F404" s="11" t="str">
        <f>VLOOKUP(E404, SCC_xref!$A$6:$B$60, 2,FALSE)</f>
        <v>Unpermitted Fugitives</v>
      </c>
      <c r="G404" s="190">
        <v>0</v>
      </c>
      <c r="H404" s="191">
        <v>2676.5109897037737</v>
      </c>
      <c r="I404" s="190">
        <v>0</v>
      </c>
      <c r="J404" s="190">
        <v>0</v>
      </c>
      <c r="K404" s="190">
        <v>0</v>
      </c>
    </row>
    <row r="405" spans="1:11" x14ac:dyDescent="0.2">
      <c r="A405" s="44" t="s">
        <v>1891</v>
      </c>
      <c r="B405" s="11" t="s">
        <v>17016</v>
      </c>
      <c r="C405" s="187" t="str">
        <f t="shared" si="8"/>
        <v>48</v>
      </c>
      <c r="D405" s="188" t="str">
        <f>VLOOKUP(B405,fips_xref!$A$2:$B$45,2,FALSE)</f>
        <v>48003</v>
      </c>
      <c r="E405" s="11" t="str">
        <f>SCC_xref!A$10</f>
        <v>2310000700</v>
      </c>
      <c r="F405" s="11" t="str">
        <f>VLOOKUP(E405, SCC_xref!$A$6:$B$60, 2,FALSE)</f>
        <v>Unpermitted Fugitives</v>
      </c>
      <c r="G405" s="190">
        <v>0</v>
      </c>
      <c r="H405" s="191">
        <v>2721.3012638329842</v>
      </c>
      <c r="I405" s="190">
        <v>0</v>
      </c>
      <c r="J405" s="190">
        <v>0</v>
      </c>
      <c r="K405" s="190">
        <v>0</v>
      </c>
    </row>
    <row r="406" spans="1:11" x14ac:dyDescent="0.2">
      <c r="A406" s="44" t="s">
        <v>1891</v>
      </c>
      <c r="B406" s="11" t="s">
        <v>17017</v>
      </c>
      <c r="C406" s="187" t="str">
        <f t="shared" si="8"/>
        <v>48</v>
      </c>
      <c r="D406" s="188" t="str">
        <f>VLOOKUP(B406,fips_xref!$A$2:$B$45,2,FALSE)</f>
        <v>48033</v>
      </c>
      <c r="E406" s="11" t="str">
        <f>SCC_xref!A$10</f>
        <v>2310000700</v>
      </c>
      <c r="F406" s="11" t="str">
        <f>VLOOKUP(E406, SCC_xref!$A$6:$B$60, 2,FALSE)</f>
        <v>Unpermitted Fugitives</v>
      </c>
      <c r="G406" s="190">
        <v>0</v>
      </c>
      <c r="H406" s="191">
        <v>238.75163514092159</v>
      </c>
      <c r="I406" s="190">
        <v>0</v>
      </c>
      <c r="J406" s="190">
        <v>0</v>
      </c>
      <c r="K406" s="190">
        <v>0</v>
      </c>
    </row>
    <row r="407" spans="1:11" x14ac:dyDescent="0.2">
      <c r="A407" s="44" t="s">
        <v>1891</v>
      </c>
      <c r="B407" s="11" t="s">
        <v>17018</v>
      </c>
      <c r="C407" s="187" t="str">
        <f t="shared" si="8"/>
        <v>48</v>
      </c>
      <c r="D407" s="188" t="str">
        <f>VLOOKUP(B407,fips_xref!$A$2:$B$45,2,FALSE)</f>
        <v>48109</v>
      </c>
      <c r="E407" s="11" t="str">
        <f>SCC_xref!A$10</f>
        <v>2310000700</v>
      </c>
      <c r="F407" s="11" t="str">
        <f>VLOOKUP(E407, SCC_xref!$A$6:$B$60, 2,FALSE)</f>
        <v>Unpermitted Fugitives</v>
      </c>
      <c r="G407" s="190">
        <v>0</v>
      </c>
      <c r="H407" s="191">
        <v>73.222361185143981</v>
      </c>
      <c r="I407" s="190">
        <v>0</v>
      </c>
      <c r="J407" s="190">
        <v>0</v>
      </c>
      <c r="K407" s="190">
        <v>0</v>
      </c>
    </row>
    <row r="408" spans="1:11" x14ac:dyDescent="0.2">
      <c r="A408" s="44" t="s">
        <v>1891</v>
      </c>
      <c r="B408" s="11" t="s">
        <v>17019</v>
      </c>
      <c r="C408" s="187" t="str">
        <f t="shared" si="8"/>
        <v>48</v>
      </c>
      <c r="D408" s="188" t="str">
        <f>VLOOKUP(B408,fips_xref!$A$2:$B$45,2,FALSE)</f>
        <v>48115</v>
      </c>
      <c r="E408" s="11" t="str">
        <f>SCC_xref!A$10</f>
        <v>2310000700</v>
      </c>
      <c r="F408" s="11" t="str">
        <f>VLOOKUP(E408, SCC_xref!$A$6:$B$60, 2,FALSE)</f>
        <v>Unpermitted Fugitives</v>
      </c>
      <c r="G408" s="190">
        <v>0</v>
      </c>
      <c r="H408" s="191">
        <v>499.70366702414748</v>
      </c>
      <c r="I408" s="190">
        <v>0</v>
      </c>
      <c r="J408" s="190">
        <v>0</v>
      </c>
      <c r="K408" s="190">
        <v>0</v>
      </c>
    </row>
    <row r="409" spans="1:11" x14ac:dyDescent="0.2">
      <c r="A409" s="44" t="s">
        <v>1891</v>
      </c>
      <c r="B409" s="11" t="s">
        <v>17020</v>
      </c>
      <c r="C409" s="187" t="str">
        <f t="shared" si="8"/>
        <v>48</v>
      </c>
      <c r="D409" s="188" t="str">
        <f>VLOOKUP(B409,fips_xref!$A$2:$B$45,2,FALSE)</f>
        <v>48107</v>
      </c>
      <c r="E409" s="11" t="str">
        <f>SCC_xref!A$10</f>
        <v>2310000700</v>
      </c>
      <c r="F409" s="11" t="str">
        <f>VLOOKUP(E409, SCC_xref!$A$6:$B$60, 2,FALSE)</f>
        <v>Unpermitted Fugitives</v>
      </c>
      <c r="G409" s="190">
        <v>0</v>
      </c>
      <c r="H409" s="191">
        <v>160.85550622055564</v>
      </c>
      <c r="I409" s="190">
        <v>0</v>
      </c>
      <c r="J409" s="190">
        <v>0</v>
      </c>
      <c r="K409" s="190">
        <v>0</v>
      </c>
    </row>
    <row r="410" spans="1:11" x14ac:dyDescent="0.2">
      <c r="A410" s="44" t="s">
        <v>1891</v>
      </c>
      <c r="B410" s="11" t="s">
        <v>17021</v>
      </c>
      <c r="C410" s="187" t="str">
        <f t="shared" si="8"/>
        <v>48</v>
      </c>
      <c r="D410" s="188" t="str">
        <f>VLOOKUP(B410,fips_xref!$A$2:$B$45,2,FALSE)</f>
        <v>48125</v>
      </c>
      <c r="E410" s="11" t="str">
        <f>SCC_xref!A$10</f>
        <v>2310000700</v>
      </c>
      <c r="F410" s="11" t="str">
        <f>VLOOKUP(E410, SCC_xref!$A$6:$B$60, 2,FALSE)</f>
        <v>Unpermitted Fugitives</v>
      </c>
      <c r="G410" s="190">
        <v>0</v>
      </c>
      <c r="H410" s="191">
        <v>88.412106324615337</v>
      </c>
      <c r="I410" s="190">
        <v>0</v>
      </c>
      <c r="J410" s="190">
        <v>0</v>
      </c>
      <c r="K410" s="190">
        <v>0</v>
      </c>
    </row>
    <row r="411" spans="1:11" x14ac:dyDescent="0.2">
      <c r="A411" s="44" t="s">
        <v>1891</v>
      </c>
      <c r="B411" s="11" t="s">
        <v>17022</v>
      </c>
      <c r="C411" s="187" t="str">
        <f t="shared" si="8"/>
        <v>48</v>
      </c>
      <c r="D411" s="188" t="str">
        <f>VLOOKUP(B411,fips_xref!$A$2:$B$45,2,FALSE)</f>
        <v>48165</v>
      </c>
      <c r="E411" s="11" t="str">
        <f>SCC_xref!A$10</f>
        <v>2310000700</v>
      </c>
      <c r="F411" s="11" t="str">
        <f>VLOOKUP(E411, SCC_xref!$A$6:$B$60, 2,FALSE)</f>
        <v>Unpermitted Fugitives</v>
      </c>
      <c r="G411" s="190">
        <v>0</v>
      </c>
      <c r="H411" s="191">
        <v>1594.5337589998906</v>
      </c>
      <c r="I411" s="190">
        <v>0</v>
      </c>
      <c r="J411" s="190">
        <v>0</v>
      </c>
      <c r="K411" s="190">
        <v>0</v>
      </c>
    </row>
    <row r="412" spans="1:11" x14ac:dyDescent="0.2">
      <c r="A412" s="44" t="s">
        <v>1891</v>
      </c>
      <c r="B412" s="11" t="s">
        <v>17023</v>
      </c>
      <c r="C412" s="187" t="str">
        <f t="shared" si="8"/>
        <v>48</v>
      </c>
      <c r="D412" s="188" t="str">
        <f>VLOOKUP(B412,fips_xref!$A$2:$B$45,2,FALSE)</f>
        <v>48169</v>
      </c>
      <c r="E412" s="11" t="str">
        <f>SCC_xref!A$10</f>
        <v>2310000700</v>
      </c>
      <c r="F412" s="11" t="str">
        <f>VLOOKUP(E412, SCC_xref!$A$6:$B$60, 2,FALSE)</f>
        <v>Unpermitted Fugitives</v>
      </c>
      <c r="G412" s="190">
        <v>0</v>
      </c>
      <c r="H412" s="191">
        <v>819.46727624224968</v>
      </c>
      <c r="I412" s="190">
        <v>0</v>
      </c>
      <c r="J412" s="190">
        <v>0</v>
      </c>
      <c r="K412" s="190">
        <v>0</v>
      </c>
    </row>
    <row r="413" spans="1:11" x14ac:dyDescent="0.2">
      <c r="A413" s="44" t="s">
        <v>1891</v>
      </c>
      <c r="B413" s="11" t="s">
        <v>17024</v>
      </c>
      <c r="C413" s="187" t="str">
        <f t="shared" si="8"/>
        <v>48</v>
      </c>
      <c r="D413" s="188" t="str">
        <f>VLOOKUP(B413,fips_xref!$A$2:$B$45,2,FALSE)</f>
        <v>48173</v>
      </c>
      <c r="E413" s="11" t="str">
        <f>SCC_xref!A$10</f>
        <v>2310000700</v>
      </c>
      <c r="F413" s="11" t="str">
        <f>VLOOKUP(E413, SCC_xref!$A$6:$B$60, 2,FALSE)</f>
        <v>Unpermitted Fugitives</v>
      </c>
      <c r="G413" s="190">
        <v>0</v>
      </c>
      <c r="H413" s="191">
        <v>650.43267648505559</v>
      </c>
      <c r="I413" s="190">
        <v>0</v>
      </c>
      <c r="J413" s="190">
        <v>0</v>
      </c>
      <c r="K413" s="190">
        <v>0</v>
      </c>
    </row>
    <row r="414" spans="1:11" x14ac:dyDescent="0.2">
      <c r="A414" s="44" t="s">
        <v>1891</v>
      </c>
      <c r="B414" s="11" t="s">
        <v>17025</v>
      </c>
      <c r="C414" s="187" t="str">
        <f t="shared" si="8"/>
        <v>48</v>
      </c>
      <c r="D414" s="188" t="str">
        <f>VLOOKUP(B414,fips_xref!$A$2:$B$45,2,FALSE)</f>
        <v>48219</v>
      </c>
      <c r="E414" s="11" t="str">
        <f>SCC_xref!A$10</f>
        <v>2310000700</v>
      </c>
      <c r="F414" s="11" t="str">
        <f>VLOOKUP(E414, SCC_xref!$A$6:$B$60, 2,FALSE)</f>
        <v>Unpermitted Fugitives</v>
      </c>
      <c r="G414" s="190">
        <v>0</v>
      </c>
      <c r="H414" s="191">
        <v>1641.2714363521102</v>
      </c>
      <c r="I414" s="190">
        <v>0</v>
      </c>
      <c r="J414" s="190">
        <v>0</v>
      </c>
      <c r="K414" s="190">
        <v>0</v>
      </c>
    </row>
    <row r="415" spans="1:11" x14ac:dyDescent="0.2">
      <c r="A415" s="44" t="s">
        <v>1891</v>
      </c>
      <c r="B415" s="11" t="s">
        <v>17026</v>
      </c>
      <c r="C415" s="187" t="str">
        <f t="shared" si="8"/>
        <v>48</v>
      </c>
      <c r="D415" s="188" t="str">
        <f>VLOOKUP(B415,fips_xref!$A$2:$B$45,2,FALSE)</f>
        <v>48227</v>
      </c>
      <c r="E415" s="11" t="str">
        <f>SCC_xref!A$10</f>
        <v>2310000700</v>
      </c>
      <c r="F415" s="11" t="str">
        <f>VLOOKUP(E415, SCC_xref!$A$6:$B$60, 2,FALSE)</f>
        <v>Unpermitted Fugitives</v>
      </c>
      <c r="G415" s="190">
        <v>0</v>
      </c>
      <c r="H415" s="191">
        <v>1386.9405754271154</v>
      </c>
      <c r="I415" s="190">
        <v>0</v>
      </c>
      <c r="J415" s="190">
        <v>0</v>
      </c>
      <c r="K415" s="190">
        <v>0</v>
      </c>
    </row>
    <row r="416" spans="1:11" x14ac:dyDescent="0.2">
      <c r="A416" s="44" t="s">
        <v>1891</v>
      </c>
      <c r="B416" s="11" t="s">
        <v>17027</v>
      </c>
      <c r="C416" s="187" t="str">
        <f t="shared" si="8"/>
        <v>48</v>
      </c>
      <c r="D416" s="188" t="str">
        <f>VLOOKUP(B416,fips_xref!$A$2:$B$45,2,FALSE)</f>
        <v>48229</v>
      </c>
      <c r="E416" s="11" t="str">
        <f>SCC_xref!A$10</f>
        <v>2310000700</v>
      </c>
      <c r="F416" s="11" t="str">
        <f>VLOOKUP(E416, SCC_xref!$A$6:$B$60, 2,FALSE)</f>
        <v>Unpermitted Fugitives</v>
      </c>
      <c r="G416" s="190">
        <v>0</v>
      </c>
      <c r="H416" s="191">
        <v>2.336883867610978</v>
      </c>
      <c r="I416" s="190">
        <v>0</v>
      </c>
      <c r="J416" s="190">
        <v>0</v>
      </c>
      <c r="K416" s="190">
        <v>0</v>
      </c>
    </row>
    <row r="417" spans="1:11" x14ac:dyDescent="0.2">
      <c r="A417" s="44" t="s">
        <v>1891</v>
      </c>
      <c r="B417" s="11" t="s">
        <v>17028</v>
      </c>
      <c r="C417" s="187" t="str">
        <f t="shared" si="8"/>
        <v>48</v>
      </c>
      <c r="D417" s="188" t="str">
        <f>VLOOKUP(B417,fips_xref!$A$2:$B$45,2,FALSE)</f>
        <v>48235</v>
      </c>
      <c r="E417" s="11" t="str">
        <f>SCC_xref!A$10</f>
        <v>2310000700</v>
      </c>
      <c r="F417" s="11" t="str">
        <f>VLOOKUP(E417, SCC_xref!$A$6:$B$60, 2,FALSE)</f>
        <v>Unpermitted Fugitives</v>
      </c>
      <c r="G417" s="190">
        <v>0</v>
      </c>
      <c r="H417" s="191">
        <v>743.12906990029103</v>
      </c>
      <c r="I417" s="190">
        <v>0</v>
      </c>
      <c r="J417" s="190">
        <v>0</v>
      </c>
      <c r="K417" s="190">
        <v>0</v>
      </c>
    </row>
    <row r="418" spans="1:11" x14ac:dyDescent="0.2">
      <c r="A418" s="44" t="s">
        <v>1891</v>
      </c>
      <c r="B418" s="11" t="s">
        <v>17029</v>
      </c>
      <c r="C418" s="187" t="str">
        <f t="shared" si="8"/>
        <v>48</v>
      </c>
      <c r="D418" s="188" t="str">
        <f>VLOOKUP(B418,fips_xref!$A$2:$B$45,2,FALSE)</f>
        <v>48243</v>
      </c>
      <c r="E418" s="11" t="str">
        <f>SCC_xref!A$10</f>
        <v>2310000700</v>
      </c>
      <c r="F418" s="11" t="str">
        <f>VLOOKUP(E418, SCC_xref!$A$6:$B$60, 2,FALSE)</f>
        <v>Unpermitted Fugitives</v>
      </c>
      <c r="G418" s="190">
        <v>0</v>
      </c>
      <c r="H418" s="191">
        <v>0.38948064460182968</v>
      </c>
      <c r="I418" s="190">
        <v>0</v>
      </c>
      <c r="J418" s="190">
        <v>0</v>
      </c>
      <c r="K418" s="190">
        <v>0</v>
      </c>
    </row>
    <row r="419" spans="1:11" x14ac:dyDescent="0.2">
      <c r="A419" s="44" t="s">
        <v>1891</v>
      </c>
      <c r="B419" s="11" t="s">
        <v>17030</v>
      </c>
      <c r="C419" s="187" t="str">
        <f t="shared" si="8"/>
        <v>48</v>
      </c>
      <c r="D419" s="188" t="str">
        <f>VLOOKUP(B419,fips_xref!$A$2:$B$45,2,FALSE)</f>
        <v>48263</v>
      </c>
      <c r="E419" s="11" t="str">
        <f>SCC_xref!A$10</f>
        <v>2310000700</v>
      </c>
      <c r="F419" s="11" t="str">
        <f>VLOOKUP(E419, SCC_xref!$A$6:$B$60, 2,FALSE)</f>
        <v>Unpermitted Fugitives</v>
      </c>
      <c r="G419" s="190">
        <v>0</v>
      </c>
      <c r="H419" s="191">
        <v>192.01395778870202</v>
      </c>
      <c r="I419" s="190">
        <v>0</v>
      </c>
      <c r="J419" s="190">
        <v>0</v>
      </c>
      <c r="K419" s="190">
        <v>0</v>
      </c>
    </row>
    <row r="420" spans="1:11" x14ac:dyDescent="0.2">
      <c r="A420" s="44" t="s">
        <v>1891</v>
      </c>
      <c r="B420" s="11" t="s">
        <v>17031</v>
      </c>
      <c r="C420" s="187" t="str">
        <f t="shared" si="8"/>
        <v>48</v>
      </c>
      <c r="D420" s="188" t="str">
        <f>VLOOKUP(B420,fips_xref!$A$2:$B$45,2,FALSE)</f>
        <v>48269</v>
      </c>
      <c r="E420" s="11" t="str">
        <f>SCC_xref!A$10</f>
        <v>2310000700</v>
      </c>
      <c r="F420" s="11" t="str">
        <f>VLOOKUP(E420, SCC_xref!$A$6:$B$60, 2,FALSE)</f>
        <v>Unpermitted Fugitives</v>
      </c>
      <c r="G420" s="190">
        <v>0</v>
      </c>
      <c r="H420" s="191">
        <v>201.75097390374776</v>
      </c>
      <c r="I420" s="190">
        <v>0</v>
      </c>
      <c r="J420" s="190">
        <v>0</v>
      </c>
      <c r="K420" s="190">
        <v>0</v>
      </c>
    </row>
    <row r="421" spans="1:11" x14ac:dyDescent="0.2">
      <c r="A421" s="44" t="s">
        <v>1891</v>
      </c>
      <c r="B421" s="11" t="s">
        <v>17032</v>
      </c>
      <c r="C421" s="187" t="str">
        <f t="shared" si="8"/>
        <v>48</v>
      </c>
      <c r="D421" s="188" t="str">
        <f>VLOOKUP(B421,fips_xref!$A$2:$B$45,2,FALSE)</f>
        <v>48301</v>
      </c>
      <c r="E421" s="11" t="str">
        <f>SCC_xref!A$10</f>
        <v>2310000700</v>
      </c>
      <c r="F421" s="11" t="str">
        <f>VLOOKUP(E421, SCC_xref!$A$6:$B$60, 2,FALSE)</f>
        <v>Unpermitted Fugitives</v>
      </c>
      <c r="G421" s="190">
        <v>0</v>
      </c>
      <c r="H421" s="191">
        <v>374.68038010696017</v>
      </c>
      <c r="I421" s="190">
        <v>0</v>
      </c>
      <c r="J421" s="190">
        <v>0</v>
      </c>
      <c r="K421" s="190">
        <v>0</v>
      </c>
    </row>
    <row r="422" spans="1:11" x14ac:dyDescent="0.2">
      <c r="A422" s="44" t="s">
        <v>1891</v>
      </c>
      <c r="B422" s="11" t="s">
        <v>17033</v>
      </c>
      <c r="C422" s="187" t="str">
        <f t="shared" si="8"/>
        <v>48</v>
      </c>
      <c r="D422" s="188" t="str">
        <f>VLOOKUP(B422,fips_xref!$A$2:$B$45,2,FALSE)</f>
        <v>48303</v>
      </c>
      <c r="E422" s="11" t="str">
        <f>SCC_xref!A$10</f>
        <v>2310000700</v>
      </c>
      <c r="F422" s="11" t="str">
        <f>VLOOKUP(E422, SCC_xref!$A$6:$B$60, 2,FALSE)</f>
        <v>Unpermitted Fugitives</v>
      </c>
      <c r="G422" s="190">
        <v>0</v>
      </c>
      <c r="H422" s="191">
        <v>176.43473200462884</v>
      </c>
      <c r="I422" s="190">
        <v>0</v>
      </c>
      <c r="J422" s="190">
        <v>0</v>
      </c>
      <c r="K422" s="190">
        <v>0</v>
      </c>
    </row>
    <row r="423" spans="1:11" x14ac:dyDescent="0.2">
      <c r="A423" s="44" t="s">
        <v>1891</v>
      </c>
      <c r="B423" s="11" t="s">
        <v>17034</v>
      </c>
      <c r="C423" s="187" t="str">
        <f t="shared" si="8"/>
        <v>48</v>
      </c>
      <c r="D423" s="188" t="str">
        <f>VLOOKUP(B423,fips_xref!$A$2:$B$45,2,FALSE)</f>
        <v>48305</v>
      </c>
      <c r="E423" s="11" t="str">
        <f>SCC_xref!A$10</f>
        <v>2310000700</v>
      </c>
      <c r="F423" s="11" t="str">
        <f>VLOOKUP(E423, SCC_xref!$A$6:$B$60, 2,FALSE)</f>
        <v>Unpermitted Fugitives</v>
      </c>
      <c r="G423" s="190">
        <v>0</v>
      </c>
      <c r="H423" s="191">
        <v>30.379490278942715</v>
      </c>
      <c r="I423" s="190">
        <v>0</v>
      </c>
      <c r="J423" s="190">
        <v>0</v>
      </c>
      <c r="K423" s="190">
        <v>0</v>
      </c>
    </row>
    <row r="424" spans="1:11" x14ac:dyDescent="0.2">
      <c r="A424" s="44" t="s">
        <v>1891</v>
      </c>
      <c r="B424" s="11" t="s">
        <v>17035</v>
      </c>
      <c r="C424" s="187" t="str">
        <f t="shared" si="8"/>
        <v>48</v>
      </c>
      <c r="D424" s="188" t="str">
        <f>VLOOKUP(B424,fips_xref!$A$2:$B$45,2,FALSE)</f>
        <v>48317</v>
      </c>
      <c r="E424" s="11" t="str">
        <f>SCC_xref!A$10</f>
        <v>2310000700</v>
      </c>
      <c r="F424" s="11" t="str">
        <f>VLOOKUP(E424, SCC_xref!$A$6:$B$60, 2,FALSE)</f>
        <v>Unpermitted Fugitives</v>
      </c>
      <c r="G424" s="190">
        <v>0</v>
      </c>
      <c r="H424" s="191">
        <v>942.15367929182605</v>
      </c>
      <c r="I424" s="190">
        <v>0</v>
      </c>
      <c r="J424" s="190">
        <v>0</v>
      </c>
      <c r="K424" s="190">
        <v>0</v>
      </c>
    </row>
    <row r="425" spans="1:11" x14ac:dyDescent="0.2">
      <c r="A425" s="44" t="s">
        <v>1891</v>
      </c>
      <c r="B425" s="11" t="s">
        <v>17036</v>
      </c>
      <c r="C425" s="187" t="str">
        <f t="shared" si="8"/>
        <v>48</v>
      </c>
      <c r="D425" s="188" t="str">
        <f>VLOOKUP(B425,fips_xref!$A$2:$B$45,2,FALSE)</f>
        <v>48329</v>
      </c>
      <c r="E425" s="11" t="str">
        <f>SCC_xref!A$10</f>
        <v>2310000700</v>
      </c>
      <c r="F425" s="11" t="str">
        <f>VLOOKUP(E425, SCC_xref!$A$6:$B$60, 2,FALSE)</f>
        <v>Unpermitted Fugitives</v>
      </c>
      <c r="G425" s="190">
        <v>0</v>
      </c>
      <c r="H425" s="191">
        <v>1699.3040523977829</v>
      </c>
      <c r="I425" s="190">
        <v>0</v>
      </c>
      <c r="J425" s="190">
        <v>0</v>
      </c>
      <c r="K425" s="190">
        <v>0</v>
      </c>
    </row>
    <row r="426" spans="1:11" x14ac:dyDescent="0.2">
      <c r="A426" s="44" t="s">
        <v>1891</v>
      </c>
      <c r="B426" s="11" t="s">
        <v>17037</v>
      </c>
      <c r="C426" s="187" t="str">
        <f t="shared" si="8"/>
        <v>48</v>
      </c>
      <c r="D426" s="188" t="str">
        <f>VLOOKUP(B426,fips_xref!$A$2:$B$45,2,FALSE)</f>
        <v>48335</v>
      </c>
      <c r="E426" s="11" t="str">
        <f>SCC_xref!A$10</f>
        <v>2310000700</v>
      </c>
      <c r="F426" s="11" t="str">
        <f>VLOOKUP(E426, SCC_xref!$A$6:$B$60, 2,FALSE)</f>
        <v>Unpermitted Fugitives</v>
      </c>
      <c r="G426" s="190">
        <v>0</v>
      </c>
      <c r="H426" s="191">
        <v>993.17564373466564</v>
      </c>
      <c r="I426" s="190">
        <v>0</v>
      </c>
      <c r="J426" s="190">
        <v>0</v>
      </c>
      <c r="K426" s="190">
        <v>0</v>
      </c>
    </row>
    <row r="427" spans="1:11" x14ac:dyDescent="0.2">
      <c r="A427" s="44" t="s">
        <v>1891</v>
      </c>
      <c r="B427" s="11" t="s">
        <v>17038</v>
      </c>
      <c r="C427" s="187" t="str">
        <f t="shared" si="8"/>
        <v>48</v>
      </c>
      <c r="D427" s="188" t="str">
        <f>VLOOKUP(B427,fips_xref!$A$2:$B$45,2,FALSE)</f>
        <v>48371</v>
      </c>
      <c r="E427" s="11" t="str">
        <f>SCC_xref!A$10</f>
        <v>2310000700</v>
      </c>
      <c r="F427" s="11" t="str">
        <f>VLOOKUP(E427, SCC_xref!$A$6:$B$60, 2,FALSE)</f>
        <v>Unpermitted Fugitives</v>
      </c>
      <c r="G427" s="190">
        <v>0</v>
      </c>
      <c r="H427" s="191">
        <v>1724.6202942969019</v>
      </c>
      <c r="I427" s="190">
        <v>0</v>
      </c>
      <c r="J427" s="190">
        <v>0</v>
      </c>
      <c r="K427" s="190">
        <v>0</v>
      </c>
    </row>
    <row r="428" spans="1:11" x14ac:dyDescent="0.2">
      <c r="A428" s="44" t="s">
        <v>1891</v>
      </c>
      <c r="B428" s="11" t="s">
        <v>17039</v>
      </c>
      <c r="C428" s="187" t="str">
        <f t="shared" si="8"/>
        <v>48</v>
      </c>
      <c r="D428" s="188" t="str">
        <f>VLOOKUP(B428,fips_xref!$A$2:$B$45,2,FALSE)</f>
        <v>48383</v>
      </c>
      <c r="E428" s="11" t="str">
        <f>SCC_xref!A$10</f>
        <v>2310000700</v>
      </c>
      <c r="F428" s="11" t="str">
        <f>VLOOKUP(E428, SCC_xref!$A$6:$B$60, 2,FALSE)</f>
        <v>Unpermitted Fugitives</v>
      </c>
      <c r="G428" s="190">
        <v>0</v>
      </c>
      <c r="H428" s="191">
        <v>1785.7687554993893</v>
      </c>
      <c r="I428" s="190">
        <v>0</v>
      </c>
      <c r="J428" s="190">
        <v>0</v>
      </c>
      <c r="K428" s="190">
        <v>0</v>
      </c>
    </row>
    <row r="429" spans="1:11" x14ac:dyDescent="0.2">
      <c r="A429" s="44" t="s">
        <v>1891</v>
      </c>
      <c r="B429" s="11" t="s">
        <v>17040</v>
      </c>
      <c r="C429" s="187" t="str">
        <f t="shared" si="8"/>
        <v>48</v>
      </c>
      <c r="D429" s="188" t="str">
        <f>VLOOKUP(B429,fips_xref!$A$2:$B$45,2,FALSE)</f>
        <v>48389</v>
      </c>
      <c r="E429" s="11" t="str">
        <f>SCC_xref!A$10</f>
        <v>2310000700</v>
      </c>
      <c r="F429" s="11" t="str">
        <f>VLOOKUP(E429, SCC_xref!$A$6:$B$60, 2,FALSE)</f>
        <v>Unpermitted Fugitives</v>
      </c>
      <c r="G429" s="190">
        <v>0</v>
      </c>
      <c r="H429" s="191">
        <v>403.11246716289367</v>
      </c>
      <c r="I429" s="190">
        <v>0</v>
      </c>
      <c r="J429" s="190">
        <v>0</v>
      </c>
      <c r="K429" s="190">
        <v>0</v>
      </c>
    </row>
    <row r="430" spans="1:11" x14ac:dyDescent="0.2">
      <c r="A430" s="44" t="s">
        <v>1891</v>
      </c>
      <c r="B430" s="11" t="s">
        <v>17041</v>
      </c>
      <c r="C430" s="187" t="str">
        <f t="shared" si="8"/>
        <v>48</v>
      </c>
      <c r="D430" s="188" t="str">
        <f>VLOOKUP(B430,fips_xref!$A$2:$B$45,2,FALSE)</f>
        <v>48079</v>
      </c>
      <c r="E430" s="11" t="str">
        <f>SCC_xref!A$10</f>
        <v>2310000700</v>
      </c>
      <c r="F430" s="11" t="str">
        <f>VLOOKUP(E430, SCC_xref!$A$6:$B$60, 2,FALSE)</f>
        <v>Unpermitted Fugitives</v>
      </c>
      <c r="G430" s="190">
        <v>0</v>
      </c>
      <c r="H430" s="191">
        <v>799.60376336755633</v>
      </c>
      <c r="I430" s="190">
        <v>0</v>
      </c>
      <c r="J430" s="190">
        <v>0</v>
      </c>
      <c r="K430" s="190">
        <v>0</v>
      </c>
    </row>
    <row r="431" spans="1:11" x14ac:dyDescent="0.2">
      <c r="A431" s="44" t="s">
        <v>1891</v>
      </c>
      <c r="B431" s="11" t="s">
        <v>17042</v>
      </c>
      <c r="C431" s="187" t="str">
        <f t="shared" si="8"/>
        <v>48</v>
      </c>
      <c r="D431" s="188" t="str">
        <f>VLOOKUP(B431,fips_xref!$A$2:$B$45,2,FALSE)</f>
        <v>48413</v>
      </c>
      <c r="E431" s="11" t="str">
        <f>SCC_xref!A$10</f>
        <v>2310000700</v>
      </c>
      <c r="F431" s="11" t="str">
        <f>VLOOKUP(E431, SCC_xref!$A$6:$B$60, 2,FALSE)</f>
        <v>Unpermitted Fugitives</v>
      </c>
      <c r="G431" s="190">
        <v>0</v>
      </c>
      <c r="H431" s="191">
        <v>429.98663164041994</v>
      </c>
      <c r="I431" s="190">
        <v>0</v>
      </c>
      <c r="J431" s="190">
        <v>0</v>
      </c>
      <c r="K431" s="190">
        <v>0</v>
      </c>
    </row>
    <row r="432" spans="1:11" x14ac:dyDescent="0.2">
      <c r="A432" s="44" t="s">
        <v>1891</v>
      </c>
      <c r="B432" s="11" t="s">
        <v>17043</v>
      </c>
      <c r="C432" s="187" t="str">
        <f t="shared" si="8"/>
        <v>48</v>
      </c>
      <c r="D432" s="188" t="str">
        <f>VLOOKUP(B432,fips_xref!$A$2:$B$45,2,FALSE)</f>
        <v>48415</v>
      </c>
      <c r="E432" s="11" t="str">
        <f>SCC_xref!A$10</f>
        <v>2310000700</v>
      </c>
      <c r="F432" s="11" t="str">
        <f>VLOOKUP(E432, SCC_xref!$A$6:$B$60, 2,FALSE)</f>
        <v>Unpermitted Fugitives</v>
      </c>
      <c r="G432" s="190">
        <v>0</v>
      </c>
      <c r="H432" s="191">
        <v>1081.9772307038829</v>
      </c>
      <c r="I432" s="190">
        <v>0</v>
      </c>
      <c r="J432" s="190">
        <v>0</v>
      </c>
      <c r="K432" s="190">
        <v>0</v>
      </c>
    </row>
    <row r="433" spans="1:11" x14ac:dyDescent="0.2">
      <c r="A433" s="44" t="s">
        <v>1891</v>
      </c>
      <c r="B433" s="11" t="s">
        <v>17044</v>
      </c>
      <c r="C433" s="187" t="str">
        <f t="shared" si="8"/>
        <v>48</v>
      </c>
      <c r="D433" s="188" t="str">
        <f>VLOOKUP(B433,fips_xref!$A$2:$B$45,2,FALSE)</f>
        <v>48431</v>
      </c>
      <c r="E433" s="11" t="str">
        <f>SCC_xref!A$10</f>
        <v>2310000700</v>
      </c>
      <c r="F433" s="11" t="str">
        <f>VLOOKUP(E433, SCC_xref!$A$6:$B$60, 2,FALSE)</f>
        <v>Unpermitted Fugitives</v>
      </c>
      <c r="G433" s="190">
        <v>0</v>
      </c>
      <c r="H433" s="191">
        <v>788.69830531870514</v>
      </c>
      <c r="I433" s="190">
        <v>0</v>
      </c>
      <c r="J433" s="190">
        <v>0</v>
      </c>
      <c r="K433" s="190">
        <v>0</v>
      </c>
    </row>
    <row r="434" spans="1:11" x14ac:dyDescent="0.2">
      <c r="A434" s="44" t="s">
        <v>1891</v>
      </c>
      <c r="B434" s="11" t="s">
        <v>17045</v>
      </c>
      <c r="C434" s="187" t="str">
        <f t="shared" si="8"/>
        <v>48</v>
      </c>
      <c r="D434" s="188" t="str">
        <f>VLOOKUP(B434,fips_xref!$A$2:$B$45,2,FALSE)</f>
        <v>48435</v>
      </c>
      <c r="E434" s="11" t="str">
        <f>SCC_xref!A$10</f>
        <v>2310000700</v>
      </c>
      <c r="F434" s="11" t="str">
        <f>VLOOKUP(E434, SCC_xref!$A$6:$B$60, 2,FALSE)</f>
        <v>Unpermitted Fugitives</v>
      </c>
      <c r="G434" s="190">
        <v>0</v>
      </c>
      <c r="H434" s="191">
        <v>2413.2220739529366</v>
      </c>
      <c r="I434" s="190">
        <v>0</v>
      </c>
      <c r="J434" s="190">
        <v>0</v>
      </c>
      <c r="K434" s="190">
        <v>0</v>
      </c>
    </row>
    <row r="435" spans="1:11" x14ac:dyDescent="0.2">
      <c r="A435" s="44" t="s">
        <v>1891</v>
      </c>
      <c r="B435" s="11" t="s">
        <v>17046</v>
      </c>
      <c r="C435" s="187" t="str">
        <f t="shared" si="8"/>
        <v>48</v>
      </c>
      <c r="D435" s="188" t="str">
        <f>VLOOKUP(B435,fips_xref!$A$2:$B$45,2,FALSE)</f>
        <v>48445</v>
      </c>
      <c r="E435" s="11" t="str">
        <f>SCC_xref!A$10</f>
        <v>2310000700</v>
      </c>
      <c r="F435" s="11" t="str">
        <f>VLOOKUP(E435, SCC_xref!$A$6:$B$60, 2,FALSE)</f>
        <v>Unpermitted Fugitives</v>
      </c>
      <c r="G435" s="190">
        <v>0</v>
      </c>
      <c r="H435" s="191">
        <v>338.84816080359184</v>
      </c>
      <c r="I435" s="190">
        <v>0</v>
      </c>
      <c r="J435" s="190">
        <v>0</v>
      </c>
      <c r="K435" s="190">
        <v>0</v>
      </c>
    </row>
    <row r="436" spans="1:11" x14ac:dyDescent="0.2">
      <c r="A436" s="44" t="s">
        <v>1891</v>
      </c>
      <c r="B436" s="11" t="s">
        <v>17047</v>
      </c>
      <c r="C436" s="187" t="str">
        <f t="shared" si="8"/>
        <v>48</v>
      </c>
      <c r="D436" s="188" t="str">
        <f>VLOOKUP(B436,fips_xref!$A$2:$B$45,2,FALSE)</f>
        <v>48451</v>
      </c>
      <c r="E436" s="11" t="str">
        <f>SCC_xref!A$10</f>
        <v>2310000700</v>
      </c>
      <c r="F436" s="11" t="str">
        <f>VLOOKUP(E436, SCC_xref!$A$6:$B$60, 2,FALSE)</f>
        <v>Unpermitted Fugitives</v>
      </c>
      <c r="G436" s="190">
        <v>0</v>
      </c>
      <c r="H436" s="191">
        <v>269.52060606446616</v>
      </c>
      <c r="I436" s="190">
        <v>0</v>
      </c>
      <c r="J436" s="190">
        <v>0</v>
      </c>
      <c r="K436" s="190">
        <v>0</v>
      </c>
    </row>
    <row r="437" spans="1:11" x14ac:dyDescent="0.2">
      <c r="A437" s="44" t="s">
        <v>1891</v>
      </c>
      <c r="B437" s="11" t="s">
        <v>17048</v>
      </c>
      <c r="C437" s="187" t="str">
        <f t="shared" si="8"/>
        <v>48</v>
      </c>
      <c r="D437" s="188" t="str">
        <f>VLOOKUP(B437,fips_xref!$A$2:$B$45,2,FALSE)</f>
        <v>48461</v>
      </c>
      <c r="E437" s="11" t="str">
        <f>SCC_xref!A$10</f>
        <v>2310000700</v>
      </c>
      <c r="F437" s="11" t="str">
        <f>VLOOKUP(E437, SCC_xref!$A$6:$B$60, 2,FALSE)</f>
        <v>Unpermitted Fugitives</v>
      </c>
      <c r="G437" s="190">
        <v>0</v>
      </c>
      <c r="H437" s="191">
        <v>1436.4046172915478</v>
      </c>
      <c r="I437" s="190">
        <v>0</v>
      </c>
      <c r="J437" s="190">
        <v>0</v>
      </c>
      <c r="K437" s="190">
        <v>0</v>
      </c>
    </row>
    <row r="438" spans="1:11" x14ac:dyDescent="0.2">
      <c r="A438" s="44" t="s">
        <v>1891</v>
      </c>
      <c r="B438" s="11" t="s">
        <v>17049</v>
      </c>
      <c r="C438" s="187" t="str">
        <f t="shared" si="8"/>
        <v>48</v>
      </c>
      <c r="D438" s="188" t="str">
        <f>VLOOKUP(B438,fips_xref!$A$2:$B$45,2,FALSE)</f>
        <v>48475</v>
      </c>
      <c r="E438" s="11" t="str">
        <f>SCC_xref!A$10</f>
        <v>2310000700</v>
      </c>
      <c r="F438" s="11" t="str">
        <f>VLOOKUP(E438, SCC_xref!$A$6:$B$60, 2,FALSE)</f>
        <v>Unpermitted Fugitives</v>
      </c>
      <c r="G438" s="190">
        <v>0</v>
      </c>
      <c r="H438" s="191">
        <v>1229.2009143633745</v>
      </c>
      <c r="I438" s="190">
        <v>0</v>
      </c>
      <c r="J438" s="190">
        <v>0</v>
      </c>
      <c r="K438" s="190">
        <v>0</v>
      </c>
    </row>
    <row r="439" spans="1:11" x14ac:dyDescent="0.2">
      <c r="A439" s="44" t="s">
        <v>1891</v>
      </c>
      <c r="B439" s="11" t="s">
        <v>17050</v>
      </c>
      <c r="C439" s="187" t="str">
        <f t="shared" si="8"/>
        <v>48</v>
      </c>
      <c r="D439" s="188" t="str">
        <f>VLOOKUP(B439,fips_xref!$A$2:$B$45,2,FALSE)</f>
        <v>48495</v>
      </c>
      <c r="E439" s="11" t="str">
        <f>SCC_xref!A$10</f>
        <v>2310000700</v>
      </c>
      <c r="F439" s="11" t="str">
        <f>VLOOKUP(E439, SCC_xref!$A$6:$B$60, 2,FALSE)</f>
        <v>Unpermitted Fugitives</v>
      </c>
      <c r="G439" s="190">
        <v>0</v>
      </c>
      <c r="H439" s="191">
        <v>978.37537923979619</v>
      </c>
      <c r="I439" s="190">
        <v>0</v>
      </c>
      <c r="J439" s="190">
        <v>0</v>
      </c>
      <c r="K439" s="190">
        <v>0</v>
      </c>
    </row>
    <row r="440" spans="1:11" x14ac:dyDescent="0.2">
      <c r="A440" s="44" t="s">
        <v>1891</v>
      </c>
      <c r="B440" s="11" t="s">
        <v>17051</v>
      </c>
      <c r="C440" s="187" t="str">
        <f t="shared" si="8"/>
        <v>48</v>
      </c>
      <c r="D440" s="188" t="str">
        <f>VLOOKUP(B440,fips_xref!$A$2:$B$45,2,FALSE)</f>
        <v>48501</v>
      </c>
      <c r="E440" s="11" t="str">
        <f>SCC_xref!A$10</f>
        <v>2310000700</v>
      </c>
      <c r="F440" s="11" t="str">
        <f>VLOOKUP(E440, SCC_xref!$A$6:$B$60, 2,FALSE)</f>
        <v>Unpermitted Fugitives</v>
      </c>
      <c r="G440" s="190">
        <v>0</v>
      </c>
      <c r="H440" s="191">
        <v>1279.0544368724086</v>
      </c>
      <c r="I440" s="190">
        <v>0</v>
      </c>
      <c r="J440" s="190">
        <v>0</v>
      </c>
      <c r="K440" s="190">
        <v>0</v>
      </c>
    </row>
    <row r="441" spans="1:11" x14ac:dyDescent="0.2">
      <c r="A441" s="44" t="s">
        <v>1891</v>
      </c>
      <c r="B441" s="11" t="s">
        <v>17052</v>
      </c>
      <c r="C441" s="187" t="str">
        <f t="shared" si="8"/>
        <v>35</v>
      </c>
      <c r="D441" s="188" t="str">
        <f>VLOOKUP(B441,fips_xref!$A$2:$B$45,2,FALSE)</f>
        <v>35005</v>
      </c>
      <c r="E441" s="11" t="str">
        <f>SCC_xref!A$10</f>
        <v>2310000700</v>
      </c>
      <c r="F441" s="11" t="str">
        <f>VLOOKUP(E441, SCC_xref!$A$6:$B$60, 2,FALSE)</f>
        <v>Unpermitted Fugitives</v>
      </c>
      <c r="G441" s="190">
        <v>0</v>
      </c>
      <c r="H441" s="191">
        <v>899.3108083856248</v>
      </c>
      <c r="I441" s="190">
        <v>0</v>
      </c>
      <c r="J441" s="190">
        <v>0</v>
      </c>
      <c r="K441" s="190">
        <v>0</v>
      </c>
    </row>
    <row r="442" spans="1:11" x14ac:dyDescent="0.2">
      <c r="A442" s="44" t="s">
        <v>1891</v>
      </c>
      <c r="B442" s="11" t="s">
        <v>17053</v>
      </c>
      <c r="C442" s="187" t="str">
        <f t="shared" si="8"/>
        <v>35</v>
      </c>
      <c r="D442" s="188" t="str">
        <f>VLOOKUP(B442,fips_xref!$A$2:$B$45,2,FALSE)</f>
        <v>35025</v>
      </c>
      <c r="E442" s="11" t="str">
        <f>SCC_xref!A$10</f>
        <v>2310000700</v>
      </c>
      <c r="F442" s="11" t="str">
        <f>VLOOKUP(E442, SCC_xref!$A$6:$B$60, 2,FALSE)</f>
        <v>Unpermitted Fugitives</v>
      </c>
      <c r="G442" s="190">
        <v>0</v>
      </c>
      <c r="H442" s="191">
        <v>4367.6359485649182</v>
      </c>
      <c r="I442" s="190">
        <v>0</v>
      </c>
      <c r="J442" s="190">
        <v>0</v>
      </c>
      <c r="K442" s="190">
        <v>0</v>
      </c>
    </row>
    <row r="443" spans="1:11" x14ac:dyDescent="0.2">
      <c r="A443" s="44" t="s">
        <v>1891</v>
      </c>
      <c r="B443" s="11" t="s">
        <v>17054</v>
      </c>
      <c r="C443" s="187" t="str">
        <f t="shared" si="8"/>
        <v>35</v>
      </c>
      <c r="D443" s="188" t="str">
        <f>VLOOKUP(B443,fips_xref!$A$2:$B$45,2,FALSE)</f>
        <v>35041</v>
      </c>
      <c r="E443" s="11" t="str">
        <f>SCC_xref!A$10</f>
        <v>2310000700</v>
      </c>
      <c r="F443" s="11" t="str">
        <f>VLOOKUP(E443, SCC_xref!$A$6:$B$60, 2,FALSE)</f>
        <v>Unpermitted Fugitives</v>
      </c>
      <c r="G443" s="190">
        <v>0</v>
      </c>
      <c r="H443" s="191">
        <v>101.65444824107755</v>
      </c>
      <c r="I443" s="190">
        <v>0</v>
      </c>
      <c r="J443" s="190">
        <v>0</v>
      </c>
      <c r="K443" s="190">
        <v>0</v>
      </c>
    </row>
    <row r="444" spans="1:11" x14ac:dyDescent="0.2">
      <c r="A444" s="44" t="s">
        <v>1891</v>
      </c>
      <c r="B444" s="11" t="s">
        <v>17055</v>
      </c>
      <c r="C444" s="187" t="str">
        <f t="shared" si="8"/>
        <v>35</v>
      </c>
      <c r="D444" s="188" t="str">
        <f>VLOOKUP(B444,fips_xref!$A$2:$B$45,2,FALSE)</f>
        <v>35015</v>
      </c>
      <c r="E444" s="11" t="str">
        <f>SCC_xref!A$10</f>
        <v>2310000700</v>
      </c>
      <c r="F444" s="11" t="str">
        <f>VLOOKUP(E444, SCC_xref!$A$6:$B$60, 2,FALSE)</f>
        <v>Unpermitted Fugitives</v>
      </c>
      <c r="G444" s="190">
        <v>0</v>
      </c>
      <c r="H444" s="191">
        <v>3991.3976458795505</v>
      </c>
      <c r="I444" s="190">
        <v>0</v>
      </c>
      <c r="J444" s="190">
        <v>0</v>
      </c>
      <c r="K444" s="190">
        <v>0</v>
      </c>
    </row>
    <row r="445" spans="1:11" x14ac:dyDescent="0.2">
      <c r="A445" s="44" t="s">
        <v>3164</v>
      </c>
      <c r="B445" s="11" t="s">
        <v>17013</v>
      </c>
      <c r="C445" s="187" t="str">
        <f t="shared" ref="C445:C508" si="9">LEFT(D445,2)</f>
        <v>48</v>
      </c>
      <c r="D445" s="188" t="str">
        <f>VLOOKUP(B445,fips_xref!$A$2:$B$45,2,FALSE)</f>
        <v>48105</v>
      </c>
      <c r="E445" s="11" t="str">
        <f>SCC_xref!A$32</f>
        <v>2310021410</v>
      </c>
      <c r="F445" s="11" t="str">
        <f>VLOOKUP(E445, SCC_xref!$A$6:$B$60, 2,FALSE)</f>
        <v>Dehydrator</v>
      </c>
      <c r="G445" s="190">
        <v>2.8318075499999997</v>
      </c>
      <c r="H445" s="190">
        <v>142.78844992500001</v>
      </c>
      <c r="I445" s="190">
        <v>5.7180729374999997</v>
      </c>
      <c r="J445" s="190">
        <v>0</v>
      </c>
      <c r="K445" s="190">
        <v>0</v>
      </c>
    </row>
    <row r="446" spans="1:11" x14ac:dyDescent="0.2">
      <c r="A446" s="44" t="s">
        <v>3164</v>
      </c>
      <c r="B446" s="11" t="s">
        <v>1523</v>
      </c>
      <c r="C446" s="187" t="str">
        <f t="shared" si="9"/>
        <v>48</v>
      </c>
      <c r="D446" s="188" t="str">
        <f>VLOOKUP(B446,fips_xref!$A$2:$B$45,2,FALSE)</f>
        <v>48081</v>
      </c>
      <c r="E446" s="11" t="str">
        <f>SCC_xref!A$32</f>
        <v>2310021410</v>
      </c>
      <c r="F446" s="11" t="str">
        <f>VLOOKUP(E446, SCC_xref!$A$6:$B$60, 2,FALSE)</f>
        <v>Dehydrator</v>
      </c>
      <c r="G446" s="190">
        <v>9.8004893999999995E-2</v>
      </c>
      <c r="H446" s="190">
        <v>4.9417083090000009</v>
      </c>
      <c r="I446" s="190">
        <v>0.19789449749999999</v>
      </c>
      <c r="J446" s="190">
        <v>0</v>
      </c>
      <c r="K446" s="190">
        <v>0</v>
      </c>
    </row>
    <row r="447" spans="1:11" x14ac:dyDescent="0.2">
      <c r="A447" s="44" t="s">
        <v>3164</v>
      </c>
      <c r="B447" s="11" t="s">
        <v>17014</v>
      </c>
      <c r="C447" s="187" t="str">
        <f t="shared" si="9"/>
        <v>48</v>
      </c>
      <c r="D447" s="188" t="str">
        <f>VLOOKUP(B447,fips_xref!$A$2:$B$45,2,FALSE)</f>
        <v>48103</v>
      </c>
      <c r="E447" s="11" t="str">
        <f>SCC_xref!A$32</f>
        <v>2310021410</v>
      </c>
      <c r="F447" s="11" t="str">
        <f>VLOOKUP(E447, SCC_xref!$A$6:$B$60, 2,FALSE)</f>
        <v>Dehydrator</v>
      </c>
      <c r="G447" s="190">
        <v>1.7209667019999999</v>
      </c>
      <c r="H447" s="190">
        <v>86.776436397000026</v>
      </c>
      <c r="I447" s="190">
        <v>3.4750289175000004</v>
      </c>
      <c r="J447" s="190">
        <v>0</v>
      </c>
      <c r="K447" s="190">
        <v>0</v>
      </c>
    </row>
    <row r="448" spans="1:11" x14ac:dyDescent="0.2">
      <c r="A448" s="44" t="s">
        <v>3164</v>
      </c>
      <c r="B448" s="11" t="s">
        <v>17015</v>
      </c>
      <c r="C448" s="187" t="str">
        <f t="shared" si="9"/>
        <v>48</v>
      </c>
      <c r="D448" s="188" t="str">
        <f>VLOOKUP(B448,fips_xref!$A$2:$B$45,2,FALSE)</f>
        <v>48135</v>
      </c>
      <c r="E448" s="11" t="str">
        <f>SCC_xref!A$32</f>
        <v>2310021410</v>
      </c>
      <c r="F448" s="11" t="str">
        <f>VLOOKUP(E448, SCC_xref!$A$6:$B$60, 2,FALSE)</f>
        <v>Dehydrator</v>
      </c>
      <c r="G448" s="190">
        <v>1.1035115</v>
      </c>
      <c r="H448" s="190">
        <v>55.642445250000009</v>
      </c>
      <c r="I448" s="190">
        <v>2.2282443750000001</v>
      </c>
      <c r="J448" s="190">
        <v>0</v>
      </c>
      <c r="K448" s="190">
        <v>0</v>
      </c>
    </row>
    <row r="449" spans="1:11" x14ac:dyDescent="0.2">
      <c r="A449" s="44" t="s">
        <v>3164</v>
      </c>
      <c r="B449" s="11" t="s">
        <v>17016</v>
      </c>
      <c r="C449" s="187" t="str">
        <f t="shared" si="9"/>
        <v>48</v>
      </c>
      <c r="D449" s="188" t="str">
        <f>VLOOKUP(B449,fips_xref!$A$2:$B$45,2,FALSE)</f>
        <v>48003</v>
      </c>
      <c r="E449" s="11" t="str">
        <f>SCC_xref!A$32</f>
        <v>2310021410</v>
      </c>
      <c r="F449" s="11" t="str">
        <f>VLOOKUP(E449, SCC_xref!$A$6:$B$60, 2,FALSE)</f>
        <v>Dehydrator</v>
      </c>
      <c r="G449" s="190">
        <v>0.7538774359999999</v>
      </c>
      <c r="H449" s="190">
        <v>38.012819946000008</v>
      </c>
      <c r="I449" s="190">
        <v>1.5222525149999999</v>
      </c>
      <c r="J449" s="190">
        <v>0</v>
      </c>
      <c r="K449" s="190">
        <v>0</v>
      </c>
    </row>
    <row r="450" spans="1:11" x14ac:dyDescent="0.2">
      <c r="A450" s="44" t="s">
        <v>3164</v>
      </c>
      <c r="B450" s="11" t="s">
        <v>17017</v>
      </c>
      <c r="C450" s="187" t="str">
        <f t="shared" si="9"/>
        <v>48</v>
      </c>
      <c r="D450" s="188" t="str">
        <f>VLOOKUP(B450,fips_xref!$A$2:$B$45,2,FALSE)</f>
        <v>48033</v>
      </c>
      <c r="E450" s="11" t="str">
        <f>SCC_xref!A$32</f>
        <v>2310021410</v>
      </c>
      <c r="F450" s="11" t="str">
        <f>VLOOKUP(E450, SCC_xref!$A$6:$B$60, 2,FALSE)</f>
        <v>Dehydrator</v>
      </c>
      <c r="G450" s="190">
        <v>9.3794141999999997E-2</v>
      </c>
      <c r="H450" s="190">
        <v>4.7293892370000012</v>
      </c>
      <c r="I450" s="190">
        <v>0.18939201750000001</v>
      </c>
      <c r="J450" s="190">
        <v>0</v>
      </c>
      <c r="K450" s="190">
        <v>0</v>
      </c>
    </row>
    <row r="451" spans="1:11" x14ac:dyDescent="0.2">
      <c r="A451" s="44" t="s">
        <v>3164</v>
      </c>
      <c r="B451" s="11" t="s">
        <v>17018</v>
      </c>
      <c r="C451" s="187" t="str">
        <f t="shared" si="9"/>
        <v>48</v>
      </c>
      <c r="D451" s="188" t="str">
        <f>VLOOKUP(B451,fips_xref!$A$2:$B$45,2,FALSE)</f>
        <v>48109</v>
      </c>
      <c r="E451" s="11" t="str">
        <f>SCC_xref!A$32</f>
        <v>2310021410</v>
      </c>
      <c r="F451" s="11" t="str">
        <f>VLOOKUP(E451, SCC_xref!$A$6:$B$60, 2,FALSE)</f>
        <v>Dehydrator</v>
      </c>
      <c r="G451" s="190">
        <v>0.113763104</v>
      </c>
      <c r="H451" s="190">
        <v>5.7362857440000017</v>
      </c>
      <c r="I451" s="190">
        <v>0.22971396000000002</v>
      </c>
      <c r="J451" s="190">
        <v>0</v>
      </c>
      <c r="K451" s="190">
        <v>0</v>
      </c>
    </row>
    <row r="452" spans="1:11" x14ac:dyDescent="0.2">
      <c r="A452" s="44" t="s">
        <v>3164</v>
      </c>
      <c r="B452" s="11" t="s">
        <v>17019</v>
      </c>
      <c r="C452" s="187" t="str">
        <f t="shared" si="9"/>
        <v>48</v>
      </c>
      <c r="D452" s="188" t="str">
        <f>VLOOKUP(B452,fips_xref!$A$2:$B$45,2,FALSE)</f>
        <v>48115</v>
      </c>
      <c r="E452" s="11" t="str">
        <f>SCC_xref!A$32</f>
        <v>2310021410</v>
      </c>
      <c r="F452" s="11" t="str">
        <f>VLOOKUP(E452, SCC_xref!$A$6:$B$60, 2,FALSE)</f>
        <v>Dehydrator</v>
      </c>
      <c r="G452" s="190">
        <v>6.3752935999999996E-2</v>
      </c>
      <c r="H452" s="190">
        <v>3.2146191960000001</v>
      </c>
      <c r="I452" s="190">
        <v>0.12873188999999999</v>
      </c>
      <c r="J452" s="190">
        <v>0</v>
      </c>
      <c r="K452" s="190">
        <v>0</v>
      </c>
    </row>
    <row r="453" spans="1:11" x14ac:dyDescent="0.2">
      <c r="A453" s="44" t="s">
        <v>3164</v>
      </c>
      <c r="B453" s="11" t="s">
        <v>17020</v>
      </c>
      <c r="C453" s="187" t="str">
        <f t="shared" si="9"/>
        <v>48</v>
      </c>
      <c r="D453" s="188" t="str">
        <f>VLOOKUP(B453,fips_xref!$A$2:$B$45,2,FALSE)</f>
        <v>48107</v>
      </c>
      <c r="E453" s="11" t="str">
        <f>SCC_xref!A$32</f>
        <v>2310021410</v>
      </c>
      <c r="F453" s="11" t="str">
        <f>VLOOKUP(E453, SCC_xref!$A$6:$B$60, 2,FALSE)</f>
        <v>Dehydrator</v>
      </c>
      <c r="G453" s="190">
        <v>1.3134679999999999E-3</v>
      </c>
      <c r="H453" s="190">
        <v>6.6229098000000014E-2</v>
      </c>
      <c r="I453" s="190">
        <v>2.652195E-3</v>
      </c>
      <c r="J453" s="190">
        <v>0</v>
      </c>
      <c r="K453" s="190">
        <v>0</v>
      </c>
    </row>
    <row r="454" spans="1:11" x14ac:dyDescent="0.2">
      <c r="A454" s="44" t="s">
        <v>3164</v>
      </c>
      <c r="B454" s="11" t="s">
        <v>17021</v>
      </c>
      <c r="C454" s="187" t="str">
        <f t="shared" si="9"/>
        <v>48</v>
      </c>
      <c r="D454" s="188" t="str">
        <f>VLOOKUP(B454,fips_xref!$A$2:$B$45,2,FALSE)</f>
        <v>48125</v>
      </c>
      <c r="E454" s="11" t="str">
        <f>SCC_xref!A$32</f>
        <v>2310021410</v>
      </c>
      <c r="F454" s="11" t="str">
        <f>VLOOKUP(E454, SCC_xref!$A$6:$B$60, 2,FALSE)</f>
        <v>Dehydrator</v>
      </c>
      <c r="G454" s="190">
        <v>3.1012279999999997E-3</v>
      </c>
      <c r="H454" s="190">
        <v>0.15637345800000002</v>
      </c>
      <c r="I454" s="190">
        <v>6.2620949999999996E-3</v>
      </c>
      <c r="J454" s="190">
        <v>0</v>
      </c>
      <c r="K454" s="190">
        <v>0</v>
      </c>
    </row>
    <row r="455" spans="1:11" x14ac:dyDescent="0.2">
      <c r="A455" s="44" t="s">
        <v>3164</v>
      </c>
      <c r="B455" s="11" t="s">
        <v>17022</v>
      </c>
      <c r="C455" s="187" t="str">
        <f t="shared" si="9"/>
        <v>48</v>
      </c>
      <c r="D455" s="188" t="str">
        <f>VLOOKUP(B455,fips_xref!$A$2:$B$45,2,FALSE)</f>
        <v>48165</v>
      </c>
      <c r="E455" s="11" t="str">
        <f>SCC_xref!A$32</f>
        <v>2310021410</v>
      </c>
      <c r="F455" s="11" t="str">
        <f>VLOOKUP(E455, SCC_xref!$A$6:$B$60, 2,FALSE)</f>
        <v>Dehydrator</v>
      </c>
      <c r="G455" s="190">
        <v>0.91659245600000006</v>
      </c>
      <c r="H455" s="190">
        <v>46.21741191600001</v>
      </c>
      <c r="I455" s="190">
        <v>1.8508116900000002</v>
      </c>
      <c r="J455" s="190">
        <v>0</v>
      </c>
      <c r="K455" s="190">
        <v>0</v>
      </c>
    </row>
    <row r="456" spans="1:11" x14ac:dyDescent="0.2">
      <c r="A456" s="44" t="s">
        <v>3164</v>
      </c>
      <c r="B456" s="11" t="s">
        <v>17023</v>
      </c>
      <c r="C456" s="187" t="str">
        <f t="shared" si="9"/>
        <v>48</v>
      </c>
      <c r="D456" s="188" t="str">
        <f>VLOOKUP(B456,fips_xref!$A$2:$B$45,2,FALSE)</f>
        <v>48169</v>
      </c>
      <c r="E456" s="11" t="str">
        <f>SCC_xref!A$32</f>
        <v>2310021410</v>
      </c>
      <c r="F456" s="11" t="str">
        <f>VLOOKUP(E456, SCC_xref!$A$6:$B$60, 2,FALSE)</f>
        <v>Dehydrator</v>
      </c>
      <c r="G456" s="190">
        <v>1.9872111999999997E-2</v>
      </c>
      <c r="H456" s="190">
        <v>1.002013032</v>
      </c>
      <c r="I456" s="190">
        <v>4.0126379999999996E-2</v>
      </c>
      <c r="J456" s="190">
        <v>0</v>
      </c>
      <c r="K456" s="190">
        <v>0</v>
      </c>
    </row>
    <row r="457" spans="1:11" x14ac:dyDescent="0.2">
      <c r="A457" s="44" t="s">
        <v>3164</v>
      </c>
      <c r="B457" s="11" t="s">
        <v>17024</v>
      </c>
      <c r="C457" s="187" t="str">
        <f t="shared" si="9"/>
        <v>48</v>
      </c>
      <c r="D457" s="188" t="str">
        <f>VLOOKUP(B457,fips_xref!$A$2:$B$45,2,FALSE)</f>
        <v>48173</v>
      </c>
      <c r="E457" s="11" t="str">
        <f>SCC_xref!A$32</f>
        <v>2310021410</v>
      </c>
      <c r="F457" s="11" t="str">
        <f>VLOOKUP(E457, SCC_xref!$A$6:$B$60, 2,FALSE)</f>
        <v>Dehydrator</v>
      </c>
      <c r="G457" s="190">
        <v>0.33782101599999997</v>
      </c>
      <c r="H457" s="190">
        <v>17.033975076000004</v>
      </c>
      <c r="I457" s="190">
        <v>0.68213858999999999</v>
      </c>
      <c r="J457" s="190">
        <v>0</v>
      </c>
      <c r="K457" s="190">
        <v>0</v>
      </c>
    </row>
    <row r="458" spans="1:11" x14ac:dyDescent="0.2">
      <c r="A458" s="44" t="s">
        <v>3164</v>
      </c>
      <c r="B458" s="11" t="s">
        <v>17025</v>
      </c>
      <c r="C458" s="187" t="str">
        <f t="shared" si="9"/>
        <v>48</v>
      </c>
      <c r="D458" s="188" t="str">
        <f>VLOOKUP(B458,fips_xref!$A$2:$B$45,2,FALSE)</f>
        <v>48219</v>
      </c>
      <c r="E458" s="11" t="str">
        <f>SCC_xref!A$32</f>
        <v>2310021410</v>
      </c>
      <c r="F458" s="11" t="str">
        <f>VLOOKUP(E458, SCC_xref!$A$6:$B$60, 2,FALSE)</f>
        <v>Dehydrator</v>
      </c>
      <c r="G458" s="190">
        <v>0.240645158</v>
      </c>
      <c r="H458" s="190">
        <v>12.134069313000003</v>
      </c>
      <c r="I458" s="190">
        <v>0.48591810750000003</v>
      </c>
      <c r="J458" s="190">
        <v>0</v>
      </c>
      <c r="K458" s="190">
        <v>0</v>
      </c>
    </row>
    <row r="459" spans="1:11" x14ac:dyDescent="0.2">
      <c r="A459" s="44" t="s">
        <v>3164</v>
      </c>
      <c r="B459" s="11" t="s">
        <v>17026</v>
      </c>
      <c r="C459" s="187" t="str">
        <f t="shared" si="9"/>
        <v>48</v>
      </c>
      <c r="D459" s="188" t="str">
        <f>VLOOKUP(B459,fips_xref!$A$2:$B$45,2,FALSE)</f>
        <v>48227</v>
      </c>
      <c r="E459" s="11" t="str">
        <f>SCC_xref!A$32</f>
        <v>2310021410</v>
      </c>
      <c r="F459" s="11" t="str">
        <f>VLOOKUP(E459, SCC_xref!$A$6:$B$60, 2,FALSE)</f>
        <v>Dehydrator</v>
      </c>
      <c r="G459" s="190">
        <v>0.176239908</v>
      </c>
      <c r="H459" s="190">
        <v>8.8865584380000016</v>
      </c>
      <c r="I459" s="190">
        <v>0.35586904499999999</v>
      </c>
      <c r="J459" s="190">
        <v>0</v>
      </c>
      <c r="K459" s="190">
        <v>0</v>
      </c>
    </row>
    <row r="460" spans="1:11" x14ac:dyDescent="0.2">
      <c r="A460" s="44" t="s">
        <v>3164</v>
      </c>
      <c r="B460" s="11" t="s">
        <v>17027</v>
      </c>
      <c r="C460" s="187" t="str">
        <f t="shared" si="9"/>
        <v>48</v>
      </c>
      <c r="D460" s="188" t="str">
        <f>VLOOKUP(B460,fips_xref!$A$2:$B$45,2,FALSE)</f>
        <v>48229</v>
      </c>
      <c r="E460" s="11" t="str">
        <f>SCC_xref!A$32</f>
        <v>2310021410</v>
      </c>
      <c r="F460" s="11" t="str">
        <f>VLOOKUP(E460, SCC_xref!$A$6:$B$60, 2,FALSE)</f>
        <v>Dehydrator</v>
      </c>
      <c r="G460" s="190">
        <v>8.4629999999999994E-5</v>
      </c>
      <c r="H460" s="190">
        <v>4.2673050000000008E-3</v>
      </c>
      <c r="I460" s="190">
        <v>1.708875E-4</v>
      </c>
      <c r="J460" s="190">
        <v>0</v>
      </c>
      <c r="K460" s="190">
        <v>0</v>
      </c>
    </row>
    <row r="461" spans="1:11" x14ac:dyDescent="0.2">
      <c r="A461" s="44" t="s">
        <v>3164</v>
      </c>
      <c r="B461" s="11" t="s">
        <v>17028</v>
      </c>
      <c r="C461" s="187" t="str">
        <f t="shared" si="9"/>
        <v>48</v>
      </c>
      <c r="D461" s="188" t="str">
        <f>VLOOKUP(B461,fips_xref!$A$2:$B$45,2,FALSE)</f>
        <v>48235</v>
      </c>
      <c r="E461" s="11" t="str">
        <f>SCC_xref!A$32</f>
        <v>2310021410</v>
      </c>
      <c r="F461" s="11" t="str">
        <f>VLOOKUP(E461, SCC_xref!$A$6:$B$60, 2,FALSE)</f>
        <v>Dehydrator</v>
      </c>
      <c r="G461" s="190">
        <v>0.39853137999999994</v>
      </c>
      <c r="H461" s="190">
        <v>20.095178430000001</v>
      </c>
      <c r="I461" s="190">
        <v>0.80472682499999992</v>
      </c>
      <c r="J461" s="190">
        <v>0</v>
      </c>
      <c r="K461" s="190">
        <v>0</v>
      </c>
    </row>
    <row r="462" spans="1:11" x14ac:dyDescent="0.2">
      <c r="A462" s="44" t="s">
        <v>3164</v>
      </c>
      <c r="B462" s="11" t="s">
        <v>17029</v>
      </c>
      <c r="C462" s="187" t="str">
        <f t="shared" si="9"/>
        <v>48</v>
      </c>
      <c r="D462" s="188" t="str">
        <f>VLOOKUP(B462,fips_xref!$A$2:$B$45,2,FALSE)</f>
        <v>48243</v>
      </c>
      <c r="E462" s="11" t="str">
        <f>SCC_xref!A$32</f>
        <v>2310021410</v>
      </c>
      <c r="F462" s="11" t="str">
        <f>VLOOKUP(E462, SCC_xref!$A$6:$B$60, 2,FALSE)</f>
        <v>Dehydrator</v>
      </c>
      <c r="G462" s="190">
        <v>0</v>
      </c>
      <c r="H462" s="190">
        <v>0</v>
      </c>
      <c r="I462" s="190">
        <v>0</v>
      </c>
      <c r="J462" s="190">
        <v>0</v>
      </c>
      <c r="K462" s="190">
        <v>0</v>
      </c>
    </row>
    <row r="463" spans="1:11" x14ac:dyDescent="0.2">
      <c r="A463" s="44" t="s">
        <v>3164</v>
      </c>
      <c r="B463" s="11" t="s">
        <v>17030</v>
      </c>
      <c r="C463" s="187" t="str">
        <f t="shared" si="9"/>
        <v>48</v>
      </c>
      <c r="D463" s="188" t="str">
        <f>VLOOKUP(B463,fips_xref!$A$2:$B$45,2,FALSE)</f>
        <v>48263</v>
      </c>
      <c r="E463" s="11" t="str">
        <f>SCC_xref!A$32</f>
        <v>2310021410</v>
      </c>
      <c r="F463" s="11" t="str">
        <f>VLOOKUP(E463, SCC_xref!$A$6:$B$60, 2,FALSE)</f>
        <v>Dehydrator</v>
      </c>
      <c r="G463" s="190">
        <v>0.20206016999999998</v>
      </c>
      <c r="H463" s="190">
        <v>10.188495495000002</v>
      </c>
      <c r="I463" s="190">
        <v>0.40800611250000002</v>
      </c>
      <c r="J463" s="190">
        <v>0</v>
      </c>
      <c r="K463" s="190">
        <v>0</v>
      </c>
    </row>
    <row r="464" spans="1:11" x14ac:dyDescent="0.2">
      <c r="A464" s="44" t="s">
        <v>3164</v>
      </c>
      <c r="B464" s="11" t="s">
        <v>17031</v>
      </c>
      <c r="C464" s="187" t="str">
        <f t="shared" si="9"/>
        <v>48</v>
      </c>
      <c r="D464" s="188" t="str">
        <f>VLOOKUP(B464,fips_xref!$A$2:$B$45,2,FALSE)</f>
        <v>48269</v>
      </c>
      <c r="E464" s="11" t="str">
        <f>SCC_xref!A$32</f>
        <v>2310021410</v>
      </c>
      <c r="F464" s="11" t="str">
        <f>VLOOKUP(E464, SCC_xref!$A$6:$B$60, 2,FALSE)</f>
        <v>Dehydrator</v>
      </c>
      <c r="G464" s="190">
        <v>2.2672936000000001E-2</v>
      </c>
      <c r="H464" s="190">
        <v>1.1432391960000003</v>
      </c>
      <c r="I464" s="190">
        <v>4.5781890000000006E-2</v>
      </c>
      <c r="J464" s="190">
        <v>0</v>
      </c>
      <c r="K464" s="190">
        <v>0</v>
      </c>
    </row>
    <row r="465" spans="1:11" x14ac:dyDescent="0.2">
      <c r="A465" s="44" t="s">
        <v>3164</v>
      </c>
      <c r="B465" s="11" t="s">
        <v>17032</v>
      </c>
      <c r="C465" s="187" t="str">
        <f t="shared" si="9"/>
        <v>48</v>
      </c>
      <c r="D465" s="188" t="str">
        <f>VLOOKUP(B465,fips_xref!$A$2:$B$45,2,FALSE)</f>
        <v>48301</v>
      </c>
      <c r="E465" s="11" t="str">
        <f>SCC_xref!A$32</f>
        <v>2310021410</v>
      </c>
      <c r="F465" s="11" t="str">
        <f>VLOOKUP(E465, SCC_xref!$A$6:$B$60, 2,FALSE)</f>
        <v>Dehydrator</v>
      </c>
      <c r="G465" s="190">
        <v>2.83191506</v>
      </c>
      <c r="H465" s="190">
        <v>142.79387091000004</v>
      </c>
      <c r="I465" s="190">
        <v>5.7182900250000008</v>
      </c>
      <c r="J465" s="190">
        <v>0</v>
      </c>
      <c r="K465" s="190">
        <v>0</v>
      </c>
    </row>
    <row r="466" spans="1:11" x14ac:dyDescent="0.2">
      <c r="A466" s="44" t="s">
        <v>3164</v>
      </c>
      <c r="B466" s="11" t="s">
        <v>17033</v>
      </c>
      <c r="C466" s="187" t="str">
        <f t="shared" si="9"/>
        <v>48</v>
      </c>
      <c r="D466" s="188" t="str">
        <f>VLOOKUP(B466,fips_xref!$A$2:$B$45,2,FALSE)</f>
        <v>48303</v>
      </c>
      <c r="E466" s="11" t="str">
        <f>SCC_xref!A$32</f>
        <v>2310021410</v>
      </c>
      <c r="F466" s="11" t="str">
        <f>VLOOKUP(E466, SCC_xref!$A$6:$B$60, 2,FALSE)</f>
        <v>Dehydrator</v>
      </c>
      <c r="G466" s="190">
        <v>1.4471079999999999E-3</v>
      </c>
      <c r="H466" s="190">
        <v>7.2967638000000015E-2</v>
      </c>
      <c r="I466" s="190">
        <v>2.9220449999999999E-3</v>
      </c>
      <c r="J466" s="190">
        <v>0</v>
      </c>
      <c r="K466" s="190">
        <v>0</v>
      </c>
    </row>
    <row r="467" spans="1:11" x14ac:dyDescent="0.2">
      <c r="A467" s="44" t="s">
        <v>3164</v>
      </c>
      <c r="B467" s="11" t="s">
        <v>17034</v>
      </c>
      <c r="C467" s="187" t="str">
        <f t="shared" si="9"/>
        <v>48</v>
      </c>
      <c r="D467" s="188" t="str">
        <f>VLOOKUP(B467,fips_xref!$A$2:$B$45,2,FALSE)</f>
        <v>48305</v>
      </c>
      <c r="E467" s="11" t="str">
        <f>SCC_xref!A$32</f>
        <v>2310021410</v>
      </c>
      <c r="F467" s="11" t="str">
        <f>VLOOKUP(E467, SCC_xref!$A$6:$B$60, 2,FALSE)</f>
        <v>Dehydrator</v>
      </c>
      <c r="G467" s="190">
        <v>2.6935219999999998E-3</v>
      </c>
      <c r="H467" s="190">
        <v>0.13581566700000003</v>
      </c>
      <c r="I467" s="190">
        <v>5.4388424999999999E-3</v>
      </c>
      <c r="J467" s="190">
        <v>0</v>
      </c>
      <c r="K467" s="190">
        <v>0</v>
      </c>
    </row>
    <row r="468" spans="1:11" x14ac:dyDescent="0.2">
      <c r="A468" s="44" t="s">
        <v>3164</v>
      </c>
      <c r="B468" s="11" t="s">
        <v>17035</v>
      </c>
      <c r="C468" s="187" t="str">
        <f t="shared" si="9"/>
        <v>48</v>
      </c>
      <c r="D468" s="188" t="str">
        <f>VLOOKUP(B468,fips_xref!$A$2:$B$45,2,FALSE)</f>
        <v>48317</v>
      </c>
      <c r="E468" s="11" t="str">
        <f>SCC_xref!A$32</f>
        <v>2310021410</v>
      </c>
      <c r="F468" s="11" t="str">
        <f>VLOOKUP(E468, SCC_xref!$A$6:$B$60, 2,FALSE)</f>
        <v>Dehydrator</v>
      </c>
      <c r="G468" s="190">
        <v>0.35405429799999999</v>
      </c>
      <c r="H468" s="190">
        <v>17.852507103000004</v>
      </c>
      <c r="I468" s="190">
        <v>0.7149173325</v>
      </c>
      <c r="J468" s="190">
        <v>0</v>
      </c>
      <c r="K468" s="190">
        <v>0</v>
      </c>
    </row>
    <row r="469" spans="1:11" x14ac:dyDescent="0.2">
      <c r="A469" s="44" t="s">
        <v>3164</v>
      </c>
      <c r="B469" s="11" t="s">
        <v>17036</v>
      </c>
      <c r="C469" s="187" t="str">
        <f t="shared" si="9"/>
        <v>48</v>
      </c>
      <c r="D469" s="188" t="str">
        <f>VLOOKUP(B469,fips_xref!$A$2:$B$45,2,FALSE)</f>
        <v>48329</v>
      </c>
      <c r="E469" s="11" t="str">
        <f>SCC_xref!A$32</f>
        <v>2310021410</v>
      </c>
      <c r="F469" s="11" t="str">
        <f>VLOOKUP(E469, SCC_xref!$A$6:$B$60, 2,FALSE)</f>
        <v>Dehydrator</v>
      </c>
      <c r="G469" s="190">
        <v>1.2103965379999999</v>
      </c>
      <c r="H469" s="190">
        <v>61.031917743000015</v>
      </c>
      <c r="I469" s="190">
        <v>2.4440699325000002</v>
      </c>
      <c r="J469" s="190">
        <v>0</v>
      </c>
      <c r="K469" s="190">
        <v>0</v>
      </c>
    </row>
    <row r="470" spans="1:11" x14ac:dyDescent="0.2">
      <c r="A470" s="44" t="s">
        <v>3164</v>
      </c>
      <c r="B470" s="11" t="s">
        <v>17037</v>
      </c>
      <c r="C470" s="187" t="str">
        <f t="shared" si="9"/>
        <v>48</v>
      </c>
      <c r="D470" s="188" t="str">
        <f>VLOOKUP(B470,fips_xref!$A$2:$B$45,2,FALSE)</f>
        <v>48335</v>
      </c>
      <c r="E470" s="11" t="str">
        <f>SCC_xref!A$32</f>
        <v>2310021410</v>
      </c>
      <c r="F470" s="11" t="str">
        <f>VLOOKUP(E470, SCC_xref!$A$6:$B$60, 2,FALSE)</f>
        <v>Dehydrator</v>
      </c>
      <c r="G470" s="190">
        <v>9.6936320000000006E-3</v>
      </c>
      <c r="H470" s="190">
        <v>0.4887827520000001</v>
      </c>
      <c r="I470" s="190">
        <v>1.957368E-2</v>
      </c>
      <c r="J470" s="190">
        <v>0</v>
      </c>
      <c r="K470" s="190">
        <v>0</v>
      </c>
    </row>
    <row r="471" spans="1:11" x14ac:dyDescent="0.2">
      <c r="A471" s="44" t="s">
        <v>3164</v>
      </c>
      <c r="B471" s="11" t="s">
        <v>17038</v>
      </c>
      <c r="C471" s="187" t="str">
        <f t="shared" si="9"/>
        <v>48</v>
      </c>
      <c r="D471" s="188" t="str">
        <f>VLOOKUP(B471,fips_xref!$A$2:$B$45,2,FALSE)</f>
        <v>48371</v>
      </c>
      <c r="E471" s="11" t="str">
        <f>SCC_xref!A$32</f>
        <v>2310021410</v>
      </c>
      <c r="F471" s="11" t="str">
        <f>VLOOKUP(E471, SCC_xref!$A$6:$B$60, 2,FALSE)</f>
        <v>Dehydrator</v>
      </c>
      <c r="G471" s="190">
        <v>7.6842738180000003</v>
      </c>
      <c r="H471" s="190">
        <v>387.46472982300008</v>
      </c>
      <c r="I471" s="190">
        <v>15.516322132500001</v>
      </c>
      <c r="J471" s="190">
        <v>0</v>
      </c>
      <c r="K471" s="190">
        <v>0</v>
      </c>
    </row>
    <row r="472" spans="1:11" x14ac:dyDescent="0.2">
      <c r="A472" s="44" t="s">
        <v>3164</v>
      </c>
      <c r="B472" s="11" t="s">
        <v>17039</v>
      </c>
      <c r="C472" s="187" t="str">
        <f t="shared" si="9"/>
        <v>48</v>
      </c>
      <c r="D472" s="188" t="str">
        <f>VLOOKUP(B472,fips_xref!$A$2:$B$45,2,FALSE)</f>
        <v>48383</v>
      </c>
      <c r="E472" s="11" t="str">
        <f>SCC_xref!A$32</f>
        <v>2310021410</v>
      </c>
      <c r="F472" s="11" t="str">
        <f>VLOOKUP(E472, SCC_xref!$A$6:$B$60, 2,FALSE)</f>
        <v>Dehydrator</v>
      </c>
      <c r="G472" s="190">
        <v>0.74745754200000003</v>
      </c>
      <c r="H472" s="190">
        <v>37.68910913700001</v>
      </c>
      <c r="I472" s="190">
        <v>1.5092892675</v>
      </c>
      <c r="J472" s="190">
        <v>0</v>
      </c>
      <c r="K472" s="190">
        <v>0</v>
      </c>
    </row>
    <row r="473" spans="1:11" x14ac:dyDescent="0.2">
      <c r="A473" s="44" t="s">
        <v>3164</v>
      </c>
      <c r="B473" s="11" t="s">
        <v>17040</v>
      </c>
      <c r="C473" s="187" t="str">
        <f t="shared" si="9"/>
        <v>48</v>
      </c>
      <c r="D473" s="188" t="str">
        <f>VLOOKUP(B473,fips_xref!$A$2:$B$45,2,FALSE)</f>
        <v>48389</v>
      </c>
      <c r="E473" s="11" t="str">
        <f>SCC_xref!A$32</f>
        <v>2310021410</v>
      </c>
      <c r="F473" s="11" t="str">
        <f>VLOOKUP(E473, SCC_xref!$A$6:$B$60, 2,FALSE)</f>
        <v>Dehydrator</v>
      </c>
      <c r="G473" s="190">
        <v>0.78858275599999994</v>
      </c>
      <c r="H473" s="190">
        <v>39.762768966000003</v>
      </c>
      <c r="I473" s="190">
        <v>1.5923305649999999</v>
      </c>
      <c r="J473" s="190">
        <v>0</v>
      </c>
      <c r="K473" s="190">
        <v>0</v>
      </c>
    </row>
    <row r="474" spans="1:11" x14ac:dyDescent="0.2">
      <c r="A474" s="44" t="s">
        <v>3164</v>
      </c>
      <c r="B474" s="11" t="s">
        <v>17041</v>
      </c>
      <c r="C474" s="187" t="str">
        <f t="shared" si="9"/>
        <v>48</v>
      </c>
      <c r="D474" s="188" t="str">
        <f>VLOOKUP(B474,fips_xref!$A$2:$B$45,2,FALSE)</f>
        <v>48079</v>
      </c>
      <c r="E474" s="11" t="str">
        <f>SCC_xref!A$32</f>
        <v>2310021410</v>
      </c>
      <c r="F474" s="11" t="str">
        <f>VLOOKUP(E474, SCC_xref!$A$6:$B$60, 2,FALSE)</f>
        <v>Dehydrator</v>
      </c>
      <c r="G474" s="190">
        <v>6.5504477999999991E-2</v>
      </c>
      <c r="H474" s="190">
        <v>3.3029373330000005</v>
      </c>
      <c r="I474" s="190">
        <v>0.1322686575</v>
      </c>
      <c r="J474" s="190">
        <v>0</v>
      </c>
      <c r="K474" s="190">
        <v>0</v>
      </c>
    </row>
    <row r="475" spans="1:11" x14ac:dyDescent="0.2">
      <c r="A475" s="44" t="s">
        <v>3164</v>
      </c>
      <c r="B475" s="11" t="s">
        <v>17042</v>
      </c>
      <c r="C475" s="187" t="str">
        <f t="shared" si="9"/>
        <v>48</v>
      </c>
      <c r="D475" s="188" t="str">
        <f>VLOOKUP(B475,fips_xref!$A$2:$B$45,2,FALSE)</f>
        <v>48413</v>
      </c>
      <c r="E475" s="11" t="str">
        <f>SCC_xref!A$32</f>
        <v>2310021410</v>
      </c>
      <c r="F475" s="11" t="str">
        <f>VLOOKUP(E475, SCC_xref!$A$6:$B$60, 2,FALSE)</f>
        <v>Dehydrator</v>
      </c>
      <c r="G475" s="190">
        <v>0.34764412799999994</v>
      </c>
      <c r="H475" s="190">
        <v>17.529286608000003</v>
      </c>
      <c r="I475" s="190">
        <v>0.70197371999999991</v>
      </c>
      <c r="J475" s="190">
        <v>0</v>
      </c>
      <c r="K475" s="190">
        <v>0</v>
      </c>
    </row>
    <row r="476" spans="1:11" x14ac:dyDescent="0.2">
      <c r="A476" s="44" t="s">
        <v>3164</v>
      </c>
      <c r="B476" s="11" t="s">
        <v>17043</v>
      </c>
      <c r="C476" s="187" t="str">
        <f t="shared" si="9"/>
        <v>48</v>
      </c>
      <c r="D476" s="188" t="str">
        <f>VLOOKUP(B476,fips_xref!$A$2:$B$45,2,FALSE)</f>
        <v>48415</v>
      </c>
      <c r="E476" s="11" t="str">
        <f>SCC_xref!A$32</f>
        <v>2310021410</v>
      </c>
      <c r="F476" s="11" t="str">
        <f>VLOOKUP(E476, SCC_xref!$A$6:$B$60, 2,FALSE)</f>
        <v>Dehydrator</v>
      </c>
      <c r="G476" s="190">
        <v>0.80816907599999999</v>
      </c>
      <c r="H476" s="190">
        <v>40.750371486000006</v>
      </c>
      <c r="I476" s="190">
        <v>1.6318798650000002</v>
      </c>
      <c r="J476" s="190">
        <v>0</v>
      </c>
      <c r="K476" s="190">
        <v>0</v>
      </c>
    </row>
    <row r="477" spans="1:11" x14ac:dyDescent="0.2">
      <c r="A477" s="44" t="s">
        <v>3164</v>
      </c>
      <c r="B477" s="11" t="s">
        <v>17044</v>
      </c>
      <c r="C477" s="187" t="str">
        <f t="shared" si="9"/>
        <v>48</v>
      </c>
      <c r="D477" s="188" t="str">
        <f>VLOOKUP(B477,fips_xref!$A$2:$B$45,2,FALSE)</f>
        <v>48431</v>
      </c>
      <c r="E477" s="11" t="str">
        <f>SCC_xref!A$32</f>
        <v>2310021410</v>
      </c>
      <c r="F477" s="11" t="str">
        <f>VLOOKUP(E477, SCC_xref!$A$6:$B$60, 2,FALSE)</f>
        <v>Dehydrator</v>
      </c>
      <c r="G477" s="190">
        <v>0.34793303999999997</v>
      </c>
      <c r="H477" s="190">
        <v>17.54385444</v>
      </c>
      <c r="I477" s="190">
        <v>0.70255709999999993</v>
      </c>
      <c r="J477" s="190">
        <v>0</v>
      </c>
      <c r="K477" s="190">
        <v>0</v>
      </c>
    </row>
    <row r="478" spans="1:11" x14ac:dyDescent="0.2">
      <c r="A478" s="44" t="s">
        <v>3164</v>
      </c>
      <c r="B478" s="11" t="s">
        <v>17045</v>
      </c>
      <c r="C478" s="187" t="str">
        <f t="shared" si="9"/>
        <v>48</v>
      </c>
      <c r="D478" s="188" t="str">
        <f>VLOOKUP(B478,fips_xref!$A$2:$B$45,2,FALSE)</f>
        <v>48435</v>
      </c>
      <c r="E478" s="11" t="str">
        <f>SCC_xref!A$32</f>
        <v>2310021410</v>
      </c>
      <c r="F478" s="11" t="str">
        <f>VLOOKUP(E478, SCC_xref!$A$6:$B$60, 2,FALSE)</f>
        <v>Dehydrator</v>
      </c>
      <c r="G478" s="190">
        <v>2.168057632</v>
      </c>
      <c r="H478" s="190">
        <v>109.32013675200002</v>
      </c>
      <c r="I478" s="190">
        <v>4.3778086800000002</v>
      </c>
      <c r="J478" s="190">
        <v>0</v>
      </c>
      <c r="K478" s="190">
        <v>0</v>
      </c>
    </row>
    <row r="479" spans="1:11" x14ac:dyDescent="0.2">
      <c r="A479" s="44" t="s">
        <v>3164</v>
      </c>
      <c r="B479" s="11" t="s">
        <v>17046</v>
      </c>
      <c r="C479" s="187" t="str">
        <f t="shared" si="9"/>
        <v>48</v>
      </c>
      <c r="D479" s="188" t="str">
        <f>VLOOKUP(B479,fips_xref!$A$2:$B$45,2,FALSE)</f>
        <v>48445</v>
      </c>
      <c r="E479" s="11" t="str">
        <f>SCC_xref!A$32</f>
        <v>2310021410</v>
      </c>
      <c r="F479" s="11" t="str">
        <f>VLOOKUP(E479, SCC_xref!$A$6:$B$60, 2,FALSE)</f>
        <v>Dehydrator</v>
      </c>
      <c r="G479" s="190">
        <v>2.8990857999999998E-2</v>
      </c>
      <c r="H479" s="190">
        <v>1.4618082630000002</v>
      </c>
      <c r="I479" s="190">
        <v>5.8539232499999996E-2</v>
      </c>
      <c r="J479" s="190">
        <v>0</v>
      </c>
      <c r="K479" s="190">
        <v>0</v>
      </c>
    </row>
    <row r="480" spans="1:11" x14ac:dyDescent="0.2">
      <c r="A480" s="44" t="s">
        <v>3164</v>
      </c>
      <c r="B480" s="11" t="s">
        <v>17047</v>
      </c>
      <c r="C480" s="187" t="str">
        <f t="shared" si="9"/>
        <v>48</v>
      </c>
      <c r="D480" s="188" t="str">
        <f>VLOOKUP(B480,fips_xref!$A$2:$B$45,2,FALSE)</f>
        <v>48451</v>
      </c>
      <c r="E480" s="11" t="str">
        <f>SCC_xref!A$32</f>
        <v>2310021410</v>
      </c>
      <c r="F480" s="11" t="str">
        <f>VLOOKUP(E480, SCC_xref!$A$6:$B$60, 2,FALSE)</f>
        <v>Dehydrator</v>
      </c>
      <c r="G480" s="190">
        <v>8.0926169999999992E-2</v>
      </c>
      <c r="H480" s="190">
        <v>4.080546495000001</v>
      </c>
      <c r="I480" s="190">
        <v>0.16340861249999999</v>
      </c>
      <c r="J480" s="190">
        <v>0</v>
      </c>
      <c r="K480" s="190">
        <v>0</v>
      </c>
    </row>
    <row r="481" spans="1:11" x14ac:dyDescent="0.2">
      <c r="A481" s="44" t="s">
        <v>3164</v>
      </c>
      <c r="B481" s="11" t="s">
        <v>17048</v>
      </c>
      <c r="C481" s="187" t="str">
        <f t="shared" si="9"/>
        <v>48</v>
      </c>
      <c r="D481" s="188" t="str">
        <f>VLOOKUP(B481,fips_xref!$A$2:$B$45,2,FALSE)</f>
        <v>48461</v>
      </c>
      <c r="E481" s="11" t="str">
        <f>SCC_xref!A$32</f>
        <v>2310021410</v>
      </c>
      <c r="F481" s="11" t="str">
        <f>VLOOKUP(E481, SCC_xref!$A$6:$B$60, 2,FALSE)</f>
        <v>Dehydrator</v>
      </c>
      <c r="G481" s="190">
        <v>1.9848725</v>
      </c>
      <c r="H481" s="190">
        <v>100.08337875000002</v>
      </c>
      <c r="I481" s="190">
        <v>4.0079156249999999</v>
      </c>
      <c r="J481" s="190">
        <v>0</v>
      </c>
      <c r="K481" s="190">
        <v>0</v>
      </c>
    </row>
    <row r="482" spans="1:11" x14ac:dyDescent="0.2">
      <c r="A482" s="44" t="s">
        <v>3164</v>
      </c>
      <c r="B482" s="11" t="s">
        <v>17049</v>
      </c>
      <c r="C482" s="187" t="str">
        <f t="shared" si="9"/>
        <v>48</v>
      </c>
      <c r="D482" s="188" t="str">
        <f>VLOOKUP(B482,fips_xref!$A$2:$B$45,2,FALSE)</f>
        <v>48475</v>
      </c>
      <c r="E482" s="11" t="str">
        <f>SCC_xref!A$32</f>
        <v>2310021410</v>
      </c>
      <c r="F482" s="11" t="str">
        <f>VLOOKUP(E482, SCC_xref!$A$6:$B$60, 2,FALSE)</f>
        <v>Dehydrator</v>
      </c>
      <c r="G482" s="190">
        <v>1.2766112059999999</v>
      </c>
      <c r="H482" s="190">
        <v>64.370665041000009</v>
      </c>
      <c r="I482" s="190">
        <v>2.5777726274999999</v>
      </c>
      <c r="J482" s="190">
        <v>0</v>
      </c>
      <c r="K482" s="190">
        <v>0</v>
      </c>
    </row>
    <row r="483" spans="1:11" x14ac:dyDescent="0.2">
      <c r="A483" s="44" t="s">
        <v>3164</v>
      </c>
      <c r="B483" s="11" t="s">
        <v>17050</v>
      </c>
      <c r="C483" s="187" t="str">
        <f t="shared" si="9"/>
        <v>48</v>
      </c>
      <c r="D483" s="188" t="str">
        <f>VLOOKUP(B483,fips_xref!$A$2:$B$45,2,FALSE)</f>
        <v>48495</v>
      </c>
      <c r="E483" s="11" t="str">
        <f>SCC_xref!A$32</f>
        <v>2310021410</v>
      </c>
      <c r="F483" s="11" t="str">
        <f>VLOOKUP(E483, SCC_xref!$A$6:$B$60, 2,FALSE)</f>
        <v>Dehydrator</v>
      </c>
      <c r="G483" s="190">
        <v>1.0026677179999999</v>
      </c>
      <c r="H483" s="190">
        <v>50.557591473000009</v>
      </c>
      <c r="I483" s="190">
        <v>2.0246175074999999</v>
      </c>
      <c r="J483" s="190">
        <v>0</v>
      </c>
      <c r="K483" s="190">
        <v>0</v>
      </c>
    </row>
    <row r="484" spans="1:11" x14ac:dyDescent="0.2">
      <c r="A484" s="44" t="s">
        <v>3164</v>
      </c>
      <c r="B484" s="11" t="s">
        <v>17051</v>
      </c>
      <c r="C484" s="187" t="str">
        <f t="shared" si="9"/>
        <v>48</v>
      </c>
      <c r="D484" s="188" t="str">
        <f>VLOOKUP(B484,fips_xref!$A$2:$B$45,2,FALSE)</f>
        <v>48501</v>
      </c>
      <c r="E484" s="11" t="str">
        <f>SCC_xref!A$32</f>
        <v>2310021410</v>
      </c>
      <c r="F484" s="11" t="str">
        <f>VLOOKUP(E484, SCC_xref!$A$6:$B$60, 2,FALSE)</f>
        <v>Dehydrator</v>
      </c>
      <c r="G484" s="190">
        <v>0.72327382399999995</v>
      </c>
      <c r="H484" s="190">
        <v>36.46969166400001</v>
      </c>
      <c r="I484" s="190">
        <v>1.46045676</v>
      </c>
      <c r="J484" s="190">
        <v>0</v>
      </c>
      <c r="K484" s="190">
        <v>0</v>
      </c>
    </row>
    <row r="485" spans="1:11" x14ac:dyDescent="0.2">
      <c r="A485" s="44" t="s">
        <v>3164</v>
      </c>
      <c r="B485" s="11" t="s">
        <v>17052</v>
      </c>
      <c r="C485" s="187" t="str">
        <f t="shared" si="9"/>
        <v>35</v>
      </c>
      <c r="D485" s="188" t="str">
        <f>VLOOKUP(B485,fips_xref!$A$2:$B$45,2,FALSE)</f>
        <v>35005</v>
      </c>
      <c r="E485" s="11" t="str">
        <f>SCC_xref!A$32</f>
        <v>2310021410</v>
      </c>
      <c r="F485" s="11" t="str">
        <f>VLOOKUP(E485, SCC_xref!$A$6:$B$60, 2,FALSE)</f>
        <v>Dehydrator</v>
      </c>
      <c r="G485" s="190">
        <v>0.68973156199999996</v>
      </c>
      <c r="H485" s="190">
        <v>34.778387607000006</v>
      </c>
      <c r="I485" s="190">
        <v>1.3927271925</v>
      </c>
      <c r="J485" s="190">
        <v>0</v>
      </c>
      <c r="K485" s="190">
        <v>0</v>
      </c>
    </row>
    <row r="486" spans="1:11" x14ac:dyDescent="0.2">
      <c r="A486" s="44" t="s">
        <v>3164</v>
      </c>
      <c r="B486" s="11" t="s">
        <v>17053</v>
      </c>
      <c r="C486" s="187" t="str">
        <f t="shared" si="9"/>
        <v>35</v>
      </c>
      <c r="D486" s="188" t="str">
        <f>VLOOKUP(B486,fips_xref!$A$2:$B$45,2,FALSE)</f>
        <v>35025</v>
      </c>
      <c r="E486" s="11" t="str">
        <f>SCC_xref!A$32</f>
        <v>2310021410</v>
      </c>
      <c r="F486" s="11" t="str">
        <f>VLOOKUP(E486, SCC_xref!$A$6:$B$60, 2,FALSE)</f>
        <v>Dehydrator</v>
      </c>
      <c r="G486" s="190">
        <v>5.3275058979999992</v>
      </c>
      <c r="H486" s="190">
        <v>268.62923970300005</v>
      </c>
      <c r="I486" s="190">
        <v>10.757463832499999</v>
      </c>
      <c r="J486" s="190">
        <v>0</v>
      </c>
      <c r="K486" s="190">
        <v>0</v>
      </c>
    </row>
    <row r="487" spans="1:11" x14ac:dyDescent="0.2">
      <c r="A487" s="44" t="s">
        <v>3164</v>
      </c>
      <c r="B487" s="11" t="s">
        <v>17054</v>
      </c>
      <c r="C487" s="187" t="str">
        <f t="shared" si="9"/>
        <v>35</v>
      </c>
      <c r="D487" s="188" t="str">
        <f>VLOOKUP(B487,fips_xref!$A$2:$B$45,2,FALSE)</f>
        <v>35041</v>
      </c>
      <c r="E487" s="11" t="str">
        <f>SCC_xref!A$32</f>
        <v>2310021410</v>
      </c>
      <c r="F487" s="11" t="str">
        <f>VLOOKUP(E487, SCC_xref!$A$6:$B$60, 2,FALSE)</f>
        <v>Dehydrator</v>
      </c>
      <c r="G487" s="190">
        <v>6.2580700000000003E-2</v>
      </c>
      <c r="H487" s="190">
        <v>3.1555114500000006</v>
      </c>
      <c r="I487" s="190">
        <v>0.12636487499999999</v>
      </c>
      <c r="J487" s="190">
        <v>0</v>
      </c>
      <c r="K487" s="190">
        <v>0</v>
      </c>
    </row>
    <row r="488" spans="1:11" x14ac:dyDescent="0.2">
      <c r="A488" s="44" t="s">
        <v>3164</v>
      </c>
      <c r="B488" s="11" t="s">
        <v>17055</v>
      </c>
      <c r="C488" s="187" t="str">
        <f t="shared" si="9"/>
        <v>35</v>
      </c>
      <c r="D488" s="188" t="str">
        <f>VLOOKUP(B488,fips_xref!$A$2:$B$45,2,FALSE)</f>
        <v>35015</v>
      </c>
      <c r="E488" s="11" t="str">
        <f>SCC_xref!A$32</f>
        <v>2310021410</v>
      </c>
      <c r="F488" s="11" t="str">
        <f>VLOOKUP(E488, SCC_xref!$A$6:$B$60, 2,FALSE)</f>
        <v>Dehydrator</v>
      </c>
      <c r="G488" s="190">
        <v>6.4171596840000005</v>
      </c>
      <c r="H488" s="190">
        <v>323.57293637400011</v>
      </c>
      <c r="I488" s="190">
        <v>12.957726285000001</v>
      </c>
      <c r="J488" s="190">
        <v>0</v>
      </c>
      <c r="K488" s="190">
        <v>0</v>
      </c>
    </row>
    <row r="489" spans="1:11" x14ac:dyDescent="0.2">
      <c r="A489" s="44" t="s">
        <v>1884</v>
      </c>
      <c r="B489" s="11" t="s">
        <v>17013</v>
      </c>
      <c r="C489" s="187" t="str">
        <f t="shared" si="9"/>
        <v>48</v>
      </c>
      <c r="D489" s="188" t="str">
        <f>VLOOKUP(B489,fips_xref!$A$2:$B$45,2,FALSE)</f>
        <v>48105</v>
      </c>
      <c r="E489" s="11" t="str">
        <f>SCC_xref!A$25</f>
        <v>2310002230</v>
      </c>
      <c r="F489" s="11" t="str">
        <f>VLOOKUP(E489, SCC_xref!$A$6:$B$60, 2,FALSE)</f>
        <v xml:space="preserve">Condensate tank </v>
      </c>
      <c r="G489" s="190">
        <v>0</v>
      </c>
      <c r="H489" s="191">
        <v>5956.9138732500005</v>
      </c>
      <c r="I489" s="190">
        <v>0</v>
      </c>
      <c r="J489" s="190">
        <v>0</v>
      </c>
      <c r="K489" s="190">
        <v>0</v>
      </c>
    </row>
    <row r="490" spans="1:11" x14ac:dyDescent="0.2">
      <c r="A490" s="44" t="s">
        <v>1884</v>
      </c>
      <c r="B490" s="11" t="s">
        <v>1523</v>
      </c>
      <c r="C490" s="187" t="str">
        <f t="shared" si="9"/>
        <v>48</v>
      </c>
      <c r="D490" s="188" t="str">
        <f>VLOOKUP(B490,fips_xref!$A$2:$B$45,2,FALSE)</f>
        <v>48081</v>
      </c>
      <c r="E490" s="11" t="str">
        <f>SCC_xref!A$25</f>
        <v>2310002230</v>
      </c>
      <c r="F490" s="11" t="str">
        <f>VLOOKUP(E490, SCC_xref!$A$6:$B$60, 2,FALSE)</f>
        <v xml:space="preserve">Condensate tank </v>
      </c>
      <c r="G490" s="190">
        <v>0</v>
      </c>
      <c r="H490" s="191">
        <v>30.320649</v>
      </c>
      <c r="I490" s="190">
        <v>0</v>
      </c>
      <c r="J490" s="190">
        <v>0</v>
      </c>
      <c r="K490" s="190">
        <v>0</v>
      </c>
    </row>
    <row r="491" spans="1:11" x14ac:dyDescent="0.2">
      <c r="A491" s="44" t="s">
        <v>1884</v>
      </c>
      <c r="B491" s="11" t="s">
        <v>17014</v>
      </c>
      <c r="C491" s="187" t="str">
        <f t="shared" si="9"/>
        <v>48</v>
      </c>
      <c r="D491" s="188" t="str">
        <f>VLOOKUP(B491,fips_xref!$A$2:$B$45,2,FALSE)</f>
        <v>48103</v>
      </c>
      <c r="E491" s="11" t="str">
        <f>SCC_xref!A$25</f>
        <v>2310002230</v>
      </c>
      <c r="F491" s="11" t="str">
        <f>VLOOKUP(E491, SCC_xref!$A$6:$B$60, 2,FALSE)</f>
        <v xml:space="preserve">Condensate tank </v>
      </c>
      <c r="G491" s="190">
        <v>0</v>
      </c>
      <c r="H491" s="191">
        <v>1469.9983634999999</v>
      </c>
      <c r="I491" s="190">
        <v>0</v>
      </c>
      <c r="J491" s="190">
        <v>0</v>
      </c>
      <c r="K491" s="190">
        <v>0</v>
      </c>
    </row>
    <row r="492" spans="1:11" x14ac:dyDescent="0.2">
      <c r="A492" s="44" t="s">
        <v>1884</v>
      </c>
      <c r="B492" s="11" t="s">
        <v>17015</v>
      </c>
      <c r="C492" s="187" t="str">
        <f t="shared" si="9"/>
        <v>48</v>
      </c>
      <c r="D492" s="188" t="str">
        <f>VLOOKUP(B492,fips_xref!$A$2:$B$45,2,FALSE)</f>
        <v>48135</v>
      </c>
      <c r="E492" s="11" t="str">
        <f>SCC_xref!A$25</f>
        <v>2310002230</v>
      </c>
      <c r="F492" s="11" t="str">
        <f>VLOOKUP(E492, SCC_xref!$A$6:$B$60, 2,FALSE)</f>
        <v xml:space="preserve">Condensate tank </v>
      </c>
      <c r="G492" s="190">
        <v>0</v>
      </c>
      <c r="H492" s="191">
        <v>588.33624149999991</v>
      </c>
      <c r="I492" s="190">
        <v>0</v>
      </c>
      <c r="J492" s="190">
        <v>0</v>
      </c>
      <c r="K492" s="190">
        <v>0</v>
      </c>
    </row>
    <row r="493" spans="1:11" x14ac:dyDescent="0.2">
      <c r="A493" s="44" t="s">
        <v>1884</v>
      </c>
      <c r="B493" s="11" t="s">
        <v>17016</v>
      </c>
      <c r="C493" s="187" t="str">
        <f t="shared" si="9"/>
        <v>48</v>
      </c>
      <c r="D493" s="188" t="str">
        <f>VLOOKUP(B493,fips_xref!$A$2:$B$45,2,FALSE)</f>
        <v>48003</v>
      </c>
      <c r="E493" s="11" t="str">
        <f>SCC_xref!A$25</f>
        <v>2310002230</v>
      </c>
      <c r="F493" s="11" t="str">
        <f>VLOOKUP(E493, SCC_xref!$A$6:$B$60, 2,FALSE)</f>
        <v xml:space="preserve">Condensate tank </v>
      </c>
      <c r="G493" s="190">
        <v>0</v>
      </c>
      <c r="H493" s="191">
        <v>93.589233750000005</v>
      </c>
      <c r="I493" s="190">
        <v>0</v>
      </c>
      <c r="J493" s="190">
        <v>0</v>
      </c>
      <c r="K493" s="190">
        <v>0</v>
      </c>
    </row>
    <row r="494" spans="1:11" x14ac:dyDescent="0.2">
      <c r="A494" s="44" t="s">
        <v>1884</v>
      </c>
      <c r="B494" s="11" t="s">
        <v>17017</v>
      </c>
      <c r="C494" s="187" t="str">
        <f t="shared" si="9"/>
        <v>48</v>
      </c>
      <c r="D494" s="188" t="str">
        <f>VLOOKUP(B494,fips_xref!$A$2:$B$45,2,FALSE)</f>
        <v>48033</v>
      </c>
      <c r="E494" s="11" t="str">
        <f>SCC_xref!A$25</f>
        <v>2310002230</v>
      </c>
      <c r="F494" s="11" t="str">
        <f>VLOOKUP(E494, SCC_xref!$A$6:$B$60, 2,FALSE)</f>
        <v xml:space="preserve">Condensate tank </v>
      </c>
      <c r="G494" s="190">
        <v>0</v>
      </c>
      <c r="H494" s="191">
        <v>0</v>
      </c>
      <c r="I494" s="190">
        <v>0</v>
      </c>
      <c r="J494" s="190">
        <v>0</v>
      </c>
      <c r="K494" s="190">
        <v>0</v>
      </c>
    </row>
    <row r="495" spans="1:11" x14ac:dyDescent="0.2">
      <c r="A495" s="44" t="s">
        <v>1884</v>
      </c>
      <c r="B495" s="11" t="s">
        <v>17018</v>
      </c>
      <c r="C495" s="187" t="str">
        <f t="shared" si="9"/>
        <v>48</v>
      </c>
      <c r="D495" s="188" t="str">
        <f>VLOOKUP(B495,fips_xref!$A$2:$B$45,2,FALSE)</f>
        <v>48109</v>
      </c>
      <c r="E495" s="11" t="str">
        <f>SCC_xref!A$25</f>
        <v>2310002230</v>
      </c>
      <c r="F495" s="11" t="str">
        <f>VLOOKUP(E495, SCC_xref!$A$6:$B$60, 2,FALSE)</f>
        <v xml:space="preserve">Condensate tank </v>
      </c>
      <c r="G495" s="190">
        <v>0</v>
      </c>
      <c r="H495" s="191">
        <v>31.929704999999998</v>
      </c>
      <c r="I495" s="190">
        <v>0</v>
      </c>
      <c r="J495" s="190">
        <v>0</v>
      </c>
      <c r="K495" s="190">
        <v>0</v>
      </c>
    </row>
    <row r="496" spans="1:11" x14ac:dyDescent="0.2">
      <c r="A496" s="44" t="s">
        <v>1884</v>
      </c>
      <c r="B496" s="11" t="s">
        <v>17019</v>
      </c>
      <c r="C496" s="187" t="str">
        <f t="shared" si="9"/>
        <v>48</v>
      </c>
      <c r="D496" s="188" t="str">
        <f>VLOOKUP(B496,fips_xref!$A$2:$B$45,2,FALSE)</f>
        <v>48115</v>
      </c>
      <c r="E496" s="11" t="str">
        <f>SCC_xref!A$25</f>
        <v>2310002230</v>
      </c>
      <c r="F496" s="11" t="str">
        <f>VLOOKUP(E496, SCC_xref!$A$6:$B$60, 2,FALSE)</f>
        <v xml:space="preserve">Condensate tank </v>
      </c>
      <c r="G496" s="190">
        <v>0</v>
      </c>
      <c r="H496" s="191">
        <v>0</v>
      </c>
      <c r="I496" s="190">
        <v>0</v>
      </c>
      <c r="J496" s="190">
        <v>0</v>
      </c>
      <c r="K496" s="190">
        <v>0</v>
      </c>
    </row>
    <row r="497" spans="1:11" x14ac:dyDescent="0.2">
      <c r="A497" s="44" t="s">
        <v>1884</v>
      </c>
      <c r="B497" s="11" t="s">
        <v>17020</v>
      </c>
      <c r="C497" s="187" t="str">
        <f t="shared" si="9"/>
        <v>48</v>
      </c>
      <c r="D497" s="188" t="str">
        <f>VLOOKUP(B497,fips_xref!$A$2:$B$45,2,FALSE)</f>
        <v>48107</v>
      </c>
      <c r="E497" s="11" t="str">
        <f>SCC_xref!A$25</f>
        <v>2310002230</v>
      </c>
      <c r="F497" s="11" t="str">
        <f>VLOOKUP(E497, SCC_xref!$A$6:$B$60, 2,FALSE)</f>
        <v xml:space="preserve">Condensate tank </v>
      </c>
      <c r="G497" s="190">
        <v>0</v>
      </c>
      <c r="H497" s="191">
        <v>0</v>
      </c>
      <c r="I497" s="190">
        <v>0</v>
      </c>
      <c r="J497" s="190">
        <v>0</v>
      </c>
      <c r="K497" s="190">
        <v>0</v>
      </c>
    </row>
    <row r="498" spans="1:11" x14ac:dyDescent="0.2">
      <c r="A498" s="44" t="s">
        <v>1884</v>
      </c>
      <c r="B498" s="11" t="s">
        <v>17021</v>
      </c>
      <c r="C498" s="187" t="str">
        <f t="shared" si="9"/>
        <v>48</v>
      </c>
      <c r="D498" s="188" t="str">
        <f>VLOOKUP(B498,fips_xref!$A$2:$B$45,2,FALSE)</f>
        <v>48125</v>
      </c>
      <c r="E498" s="11" t="str">
        <f>SCC_xref!A$25</f>
        <v>2310002230</v>
      </c>
      <c r="F498" s="11" t="str">
        <f>VLOOKUP(E498, SCC_xref!$A$6:$B$60, 2,FALSE)</f>
        <v xml:space="preserve">Condensate tank </v>
      </c>
      <c r="G498" s="190">
        <v>0</v>
      </c>
      <c r="H498" s="191">
        <v>0</v>
      </c>
      <c r="I498" s="190">
        <v>0</v>
      </c>
      <c r="J498" s="190">
        <v>0</v>
      </c>
      <c r="K498" s="190">
        <v>0</v>
      </c>
    </row>
    <row r="499" spans="1:11" x14ac:dyDescent="0.2">
      <c r="A499" s="44" t="s">
        <v>1884</v>
      </c>
      <c r="B499" s="11" t="s">
        <v>17022</v>
      </c>
      <c r="C499" s="187" t="str">
        <f t="shared" si="9"/>
        <v>48</v>
      </c>
      <c r="D499" s="188" t="str">
        <f>VLOOKUP(B499,fips_xref!$A$2:$B$45,2,FALSE)</f>
        <v>48165</v>
      </c>
      <c r="E499" s="11" t="str">
        <f>SCC_xref!A$25</f>
        <v>2310002230</v>
      </c>
      <c r="F499" s="11" t="str">
        <f>VLOOKUP(E499, SCC_xref!$A$6:$B$60, 2,FALSE)</f>
        <v xml:space="preserve">Condensate tank </v>
      </c>
      <c r="G499" s="190">
        <v>0</v>
      </c>
      <c r="H499" s="191">
        <v>196.41796875</v>
      </c>
      <c r="I499" s="190">
        <v>0</v>
      </c>
      <c r="J499" s="190">
        <v>0</v>
      </c>
      <c r="K499" s="190">
        <v>0</v>
      </c>
    </row>
    <row r="500" spans="1:11" x14ac:dyDescent="0.2">
      <c r="A500" s="44" t="s">
        <v>1884</v>
      </c>
      <c r="B500" s="11" t="s">
        <v>17023</v>
      </c>
      <c r="C500" s="187" t="str">
        <f t="shared" si="9"/>
        <v>48</v>
      </c>
      <c r="D500" s="188" t="str">
        <f>VLOOKUP(B500,fips_xref!$A$2:$B$45,2,FALSE)</f>
        <v>48169</v>
      </c>
      <c r="E500" s="11" t="str">
        <f>SCC_xref!A$25</f>
        <v>2310002230</v>
      </c>
      <c r="F500" s="11" t="str">
        <f>VLOOKUP(E500, SCC_xref!$A$6:$B$60, 2,FALSE)</f>
        <v xml:space="preserve">Condensate tank </v>
      </c>
      <c r="G500" s="190">
        <v>0</v>
      </c>
      <c r="H500" s="191">
        <v>0</v>
      </c>
      <c r="I500" s="190">
        <v>0</v>
      </c>
      <c r="J500" s="190">
        <v>0</v>
      </c>
      <c r="K500" s="190">
        <v>0</v>
      </c>
    </row>
    <row r="501" spans="1:11" x14ac:dyDescent="0.2">
      <c r="A501" s="44" t="s">
        <v>1884</v>
      </c>
      <c r="B501" s="11" t="s">
        <v>17024</v>
      </c>
      <c r="C501" s="187" t="str">
        <f t="shared" si="9"/>
        <v>48</v>
      </c>
      <c r="D501" s="188" t="str">
        <f>VLOOKUP(B501,fips_xref!$A$2:$B$45,2,FALSE)</f>
        <v>48173</v>
      </c>
      <c r="E501" s="11" t="str">
        <f>SCC_xref!A$25</f>
        <v>2310002230</v>
      </c>
      <c r="F501" s="11" t="str">
        <f>VLOOKUP(E501, SCC_xref!$A$6:$B$60, 2,FALSE)</f>
        <v xml:space="preserve">Condensate tank </v>
      </c>
      <c r="G501" s="190">
        <v>0</v>
      </c>
      <c r="H501" s="191">
        <v>209.01386024999999</v>
      </c>
      <c r="I501" s="190">
        <v>0</v>
      </c>
      <c r="J501" s="190">
        <v>0</v>
      </c>
      <c r="K501" s="190">
        <v>0</v>
      </c>
    </row>
    <row r="502" spans="1:11" x14ac:dyDescent="0.2">
      <c r="A502" s="44" t="s">
        <v>1884</v>
      </c>
      <c r="B502" s="11" t="s">
        <v>17025</v>
      </c>
      <c r="C502" s="187" t="str">
        <f t="shared" si="9"/>
        <v>48</v>
      </c>
      <c r="D502" s="188" t="str">
        <f>VLOOKUP(B502,fips_xref!$A$2:$B$45,2,FALSE)</f>
        <v>48219</v>
      </c>
      <c r="E502" s="11" t="str">
        <f>SCC_xref!A$25</f>
        <v>2310002230</v>
      </c>
      <c r="F502" s="11" t="str">
        <f>VLOOKUP(E502, SCC_xref!$A$6:$B$60, 2,FALSE)</f>
        <v xml:space="preserve">Condensate tank </v>
      </c>
      <c r="G502" s="190">
        <v>0</v>
      </c>
      <c r="H502" s="191">
        <v>25.757466750000003</v>
      </c>
      <c r="I502" s="190">
        <v>0</v>
      </c>
      <c r="J502" s="190">
        <v>0</v>
      </c>
      <c r="K502" s="190">
        <v>0</v>
      </c>
    </row>
    <row r="503" spans="1:11" x14ac:dyDescent="0.2">
      <c r="A503" s="44" t="s">
        <v>1884</v>
      </c>
      <c r="B503" s="11" t="s">
        <v>17026</v>
      </c>
      <c r="C503" s="187" t="str">
        <f t="shared" si="9"/>
        <v>48</v>
      </c>
      <c r="D503" s="188" t="str">
        <f>VLOOKUP(B503,fips_xref!$A$2:$B$45,2,FALSE)</f>
        <v>48227</v>
      </c>
      <c r="E503" s="11" t="str">
        <f>SCC_xref!A$25</f>
        <v>2310002230</v>
      </c>
      <c r="F503" s="11" t="str">
        <f>VLOOKUP(E503, SCC_xref!$A$6:$B$60, 2,FALSE)</f>
        <v xml:space="preserve">Condensate tank </v>
      </c>
      <c r="G503" s="190">
        <v>0</v>
      </c>
      <c r="H503" s="191">
        <v>197.67504374999999</v>
      </c>
      <c r="I503" s="190">
        <v>0</v>
      </c>
      <c r="J503" s="190">
        <v>0</v>
      </c>
      <c r="K503" s="190">
        <v>0</v>
      </c>
    </row>
    <row r="504" spans="1:11" x14ac:dyDescent="0.2">
      <c r="A504" s="44" t="s">
        <v>1884</v>
      </c>
      <c r="B504" s="11" t="s">
        <v>17027</v>
      </c>
      <c r="C504" s="187" t="str">
        <f t="shared" si="9"/>
        <v>48</v>
      </c>
      <c r="D504" s="188" t="str">
        <f>VLOOKUP(B504,fips_xref!$A$2:$B$45,2,FALSE)</f>
        <v>48229</v>
      </c>
      <c r="E504" s="11" t="str">
        <f>SCC_xref!A$25</f>
        <v>2310002230</v>
      </c>
      <c r="F504" s="11" t="str">
        <f>VLOOKUP(E504, SCC_xref!$A$6:$B$60, 2,FALSE)</f>
        <v xml:space="preserve">Condensate tank </v>
      </c>
      <c r="G504" s="190">
        <v>0</v>
      </c>
      <c r="H504" s="191">
        <v>0.76681574999999991</v>
      </c>
      <c r="I504" s="190">
        <v>0</v>
      </c>
      <c r="J504" s="190">
        <v>0</v>
      </c>
      <c r="K504" s="190">
        <v>0</v>
      </c>
    </row>
    <row r="505" spans="1:11" x14ac:dyDescent="0.2">
      <c r="A505" s="44" t="s">
        <v>1884</v>
      </c>
      <c r="B505" s="11" t="s">
        <v>17028</v>
      </c>
      <c r="C505" s="187" t="str">
        <f t="shared" si="9"/>
        <v>48</v>
      </c>
      <c r="D505" s="188" t="str">
        <f>VLOOKUP(B505,fips_xref!$A$2:$B$45,2,FALSE)</f>
        <v>48235</v>
      </c>
      <c r="E505" s="11" t="str">
        <f>SCC_xref!A$25</f>
        <v>2310002230</v>
      </c>
      <c r="F505" s="11" t="str">
        <f>VLOOKUP(E505, SCC_xref!$A$6:$B$60, 2,FALSE)</f>
        <v xml:space="preserve">Condensate tank </v>
      </c>
      <c r="G505" s="190">
        <v>0</v>
      </c>
      <c r="H505" s="191">
        <v>657.29937600000005</v>
      </c>
      <c r="I505" s="190">
        <v>0</v>
      </c>
      <c r="J505" s="190">
        <v>0</v>
      </c>
      <c r="K505" s="190">
        <v>0</v>
      </c>
    </row>
    <row r="506" spans="1:11" x14ac:dyDescent="0.2">
      <c r="A506" s="44" t="s">
        <v>1884</v>
      </c>
      <c r="B506" s="11" t="s">
        <v>17029</v>
      </c>
      <c r="C506" s="187" t="str">
        <f t="shared" si="9"/>
        <v>48</v>
      </c>
      <c r="D506" s="188" t="str">
        <f>VLOOKUP(B506,fips_xref!$A$2:$B$45,2,FALSE)</f>
        <v>48243</v>
      </c>
      <c r="E506" s="11" t="str">
        <f>SCC_xref!A$25</f>
        <v>2310002230</v>
      </c>
      <c r="F506" s="11" t="str">
        <f>VLOOKUP(E506, SCC_xref!$A$6:$B$60, 2,FALSE)</f>
        <v xml:space="preserve">Condensate tank </v>
      </c>
      <c r="G506" s="190">
        <v>0</v>
      </c>
      <c r="H506" s="191">
        <v>0.96794775</v>
      </c>
      <c r="I506" s="190">
        <v>0</v>
      </c>
      <c r="J506" s="190">
        <v>0</v>
      </c>
      <c r="K506" s="190">
        <v>0</v>
      </c>
    </row>
    <row r="507" spans="1:11" x14ac:dyDescent="0.2">
      <c r="A507" s="44" t="s">
        <v>1884</v>
      </c>
      <c r="B507" s="11" t="s">
        <v>17030</v>
      </c>
      <c r="C507" s="187" t="str">
        <f t="shared" si="9"/>
        <v>48</v>
      </c>
      <c r="D507" s="188" t="str">
        <f>VLOOKUP(B507,fips_xref!$A$2:$B$45,2,FALSE)</f>
        <v>48263</v>
      </c>
      <c r="E507" s="11" t="str">
        <f>SCC_xref!A$25</f>
        <v>2310002230</v>
      </c>
      <c r="F507" s="11" t="str">
        <f>VLOOKUP(E507, SCC_xref!$A$6:$B$60, 2,FALSE)</f>
        <v xml:space="preserve">Condensate tank </v>
      </c>
      <c r="G507" s="190">
        <v>0</v>
      </c>
      <c r="H507" s="191">
        <v>0</v>
      </c>
      <c r="I507" s="190">
        <v>0</v>
      </c>
      <c r="J507" s="190">
        <v>0</v>
      </c>
      <c r="K507" s="190">
        <v>0</v>
      </c>
    </row>
    <row r="508" spans="1:11" x14ac:dyDescent="0.2">
      <c r="A508" s="44" t="s">
        <v>1884</v>
      </c>
      <c r="B508" s="11" t="s">
        <v>17031</v>
      </c>
      <c r="C508" s="187" t="str">
        <f t="shared" si="9"/>
        <v>48</v>
      </c>
      <c r="D508" s="188" t="str">
        <f>VLOOKUP(B508,fips_xref!$A$2:$B$45,2,FALSE)</f>
        <v>48269</v>
      </c>
      <c r="E508" s="11" t="str">
        <f>SCC_xref!A$25</f>
        <v>2310002230</v>
      </c>
      <c r="F508" s="11" t="str">
        <f>VLOOKUP(E508, SCC_xref!$A$6:$B$60, 2,FALSE)</f>
        <v xml:space="preserve">Condensate tank </v>
      </c>
      <c r="G508" s="190">
        <v>0</v>
      </c>
      <c r="H508" s="191">
        <v>84.764567249999999</v>
      </c>
      <c r="I508" s="190">
        <v>0</v>
      </c>
      <c r="J508" s="190">
        <v>0</v>
      </c>
      <c r="K508" s="190">
        <v>0</v>
      </c>
    </row>
    <row r="509" spans="1:11" x14ac:dyDescent="0.2">
      <c r="A509" s="44" t="s">
        <v>1884</v>
      </c>
      <c r="B509" s="11" t="s">
        <v>17032</v>
      </c>
      <c r="C509" s="187" t="str">
        <f t="shared" ref="C509:C552" si="10">LEFT(D509,2)</f>
        <v>48</v>
      </c>
      <c r="D509" s="188" t="str">
        <f>VLOOKUP(B509,fips_xref!$A$2:$B$45,2,FALSE)</f>
        <v>48301</v>
      </c>
      <c r="E509" s="11" t="str">
        <f>SCC_xref!A$25</f>
        <v>2310002230</v>
      </c>
      <c r="F509" s="11" t="str">
        <f>VLOOKUP(E509, SCC_xref!$A$6:$B$60, 2,FALSE)</f>
        <v xml:space="preserve">Condensate tank </v>
      </c>
      <c r="G509" s="190">
        <v>0</v>
      </c>
      <c r="H509" s="191">
        <v>2658.6633419999998</v>
      </c>
      <c r="I509" s="190">
        <v>0</v>
      </c>
      <c r="J509" s="190">
        <v>0</v>
      </c>
      <c r="K509" s="190">
        <v>0</v>
      </c>
    </row>
    <row r="510" spans="1:11" x14ac:dyDescent="0.2">
      <c r="A510" s="44" t="s">
        <v>1884</v>
      </c>
      <c r="B510" s="11" t="s">
        <v>17033</v>
      </c>
      <c r="C510" s="187" t="str">
        <f t="shared" si="10"/>
        <v>48</v>
      </c>
      <c r="D510" s="188" t="str">
        <f>VLOOKUP(B510,fips_xref!$A$2:$B$45,2,FALSE)</f>
        <v>48303</v>
      </c>
      <c r="E510" s="11" t="str">
        <f>SCC_xref!A$25</f>
        <v>2310002230</v>
      </c>
      <c r="F510" s="11" t="str">
        <f>VLOOKUP(E510, SCC_xref!$A$6:$B$60, 2,FALSE)</f>
        <v xml:space="preserve">Condensate tank </v>
      </c>
      <c r="G510" s="190">
        <v>0</v>
      </c>
      <c r="H510" s="191">
        <v>0</v>
      </c>
      <c r="I510" s="190">
        <v>0</v>
      </c>
      <c r="J510" s="190">
        <v>0</v>
      </c>
      <c r="K510" s="190">
        <v>0</v>
      </c>
    </row>
    <row r="511" spans="1:11" x14ac:dyDescent="0.2">
      <c r="A511" s="44" t="s">
        <v>1884</v>
      </c>
      <c r="B511" s="11" t="s">
        <v>17034</v>
      </c>
      <c r="C511" s="187" t="str">
        <f t="shared" si="10"/>
        <v>48</v>
      </c>
      <c r="D511" s="188" t="str">
        <f>VLOOKUP(B511,fips_xref!$A$2:$B$45,2,FALSE)</f>
        <v>48305</v>
      </c>
      <c r="E511" s="11" t="str">
        <f>SCC_xref!A$25</f>
        <v>2310002230</v>
      </c>
      <c r="F511" s="11" t="str">
        <f>VLOOKUP(E511, SCC_xref!$A$6:$B$60, 2,FALSE)</f>
        <v xml:space="preserve">Condensate tank </v>
      </c>
      <c r="G511" s="190">
        <v>0</v>
      </c>
      <c r="H511" s="191">
        <v>0</v>
      </c>
      <c r="I511" s="190">
        <v>0</v>
      </c>
      <c r="J511" s="190">
        <v>0</v>
      </c>
      <c r="K511" s="190">
        <v>0</v>
      </c>
    </row>
    <row r="512" spans="1:11" x14ac:dyDescent="0.2">
      <c r="A512" s="44" t="s">
        <v>1884</v>
      </c>
      <c r="B512" s="11" t="s">
        <v>17035</v>
      </c>
      <c r="C512" s="187" t="str">
        <f t="shared" si="10"/>
        <v>48</v>
      </c>
      <c r="D512" s="188" t="str">
        <f>VLOOKUP(B512,fips_xref!$A$2:$B$45,2,FALSE)</f>
        <v>48317</v>
      </c>
      <c r="E512" s="11" t="str">
        <f>SCC_xref!A$25</f>
        <v>2310002230</v>
      </c>
      <c r="F512" s="11" t="str">
        <f>VLOOKUP(E512, SCC_xref!$A$6:$B$60, 2,FALSE)</f>
        <v xml:space="preserve">Condensate tank </v>
      </c>
      <c r="G512" s="190">
        <v>0</v>
      </c>
      <c r="H512" s="191">
        <v>2.0238907500000001</v>
      </c>
      <c r="I512" s="190">
        <v>0</v>
      </c>
      <c r="J512" s="190">
        <v>0</v>
      </c>
      <c r="K512" s="190">
        <v>0</v>
      </c>
    </row>
    <row r="513" spans="1:11" x14ac:dyDescent="0.2">
      <c r="A513" s="44" t="s">
        <v>1884</v>
      </c>
      <c r="B513" s="11" t="s">
        <v>17036</v>
      </c>
      <c r="C513" s="187" t="str">
        <f t="shared" si="10"/>
        <v>48</v>
      </c>
      <c r="D513" s="188" t="str">
        <f>VLOOKUP(B513,fips_xref!$A$2:$B$45,2,FALSE)</f>
        <v>48329</v>
      </c>
      <c r="E513" s="11" t="str">
        <f>SCC_xref!A$25</f>
        <v>2310002230</v>
      </c>
      <c r="F513" s="11" t="str">
        <f>VLOOKUP(E513, SCC_xref!$A$6:$B$60, 2,FALSE)</f>
        <v xml:space="preserve">Condensate tank </v>
      </c>
      <c r="G513" s="190">
        <v>0</v>
      </c>
      <c r="H513" s="191">
        <v>2987.5015912500003</v>
      </c>
      <c r="I513" s="190">
        <v>0</v>
      </c>
      <c r="J513" s="190">
        <v>0</v>
      </c>
      <c r="K513" s="190">
        <v>0</v>
      </c>
    </row>
    <row r="514" spans="1:11" x14ac:dyDescent="0.2">
      <c r="A514" s="44" t="s">
        <v>1884</v>
      </c>
      <c r="B514" s="11" t="s">
        <v>17037</v>
      </c>
      <c r="C514" s="187" t="str">
        <f t="shared" si="10"/>
        <v>48</v>
      </c>
      <c r="D514" s="188" t="str">
        <f>VLOOKUP(B514,fips_xref!$A$2:$B$45,2,FALSE)</f>
        <v>48335</v>
      </c>
      <c r="E514" s="11" t="str">
        <f>SCC_xref!A$25</f>
        <v>2310002230</v>
      </c>
      <c r="F514" s="11" t="str">
        <f>VLOOKUP(E514, SCC_xref!$A$6:$B$60, 2,FALSE)</f>
        <v xml:space="preserve">Condensate tank </v>
      </c>
      <c r="G514" s="190">
        <v>0</v>
      </c>
      <c r="H514" s="191">
        <v>0</v>
      </c>
      <c r="I514" s="190">
        <v>0</v>
      </c>
      <c r="J514" s="190">
        <v>0</v>
      </c>
      <c r="K514" s="190">
        <v>0</v>
      </c>
    </row>
    <row r="515" spans="1:11" x14ac:dyDescent="0.2">
      <c r="A515" s="44" t="s">
        <v>1884</v>
      </c>
      <c r="B515" s="11" t="s">
        <v>17038</v>
      </c>
      <c r="C515" s="187" t="str">
        <f t="shared" si="10"/>
        <v>48</v>
      </c>
      <c r="D515" s="188" t="str">
        <f>VLOOKUP(B515,fips_xref!$A$2:$B$45,2,FALSE)</f>
        <v>48371</v>
      </c>
      <c r="E515" s="11" t="str">
        <f>SCC_xref!A$25</f>
        <v>2310002230</v>
      </c>
      <c r="F515" s="11" t="str">
        <f>VLOOKUP(E515, SCC_xref!$A$6:$B$60, 2,FALSE)</f>
        <v xml:space="preserve">Condensate tank </v>
      </c>
      <c r="G515" s="190">
        <v>0</v>
      </c>
      <c r="H515" s="191">
        <v>2951.1218407499996</v>
      </c>
      <c r="I515" s="190">
        <v>0</v>
      </c>
      <c r="J515" s="190">
        <v>0</v>
      </c>
      <c r="K515" s="190">
        <v>0</v>
      </c>
    </row>
    <row r="516" spans="1:11" x14ac:dyDescent="0.2">
      <c r="A516" s="44" t="s">
        <v>1884</v>
      </c>
      <c r="B516" s="11" t="s">
        <v>17039</v>
      </c>
      <c r="C516" s="187" t="str">
        <f t="shared" si="10"/>
        <v>48</v>
      </c>
      <c r="D516" s="188" t="str">
        <f>VLOOKUP(B516,fips_xref!$A$2:$B$45,2,FALSE)</f>
        <v>48383</v>
      </c>
      <c r="E516" s="11" t="str">
        <f>SCC_xref!A$25</f>
        <v>2310002230</v>
      </c>
      <c r="F516" s="11" t="str">
        <f>VLOOKUP(E516, SCC_xref!$A$6:$B$60, 2,FALSE)</f>
        <v xml:space="preserve">Condensate tank </v>
      </c>
      <c r="G516" s="190">
        <v>0</v>
      </c>
      <c r="H516" s="191">
        <v>539.637156</v>
      </c>
      <c r="I516" s="190">
        <v>0</v>
      </c>
      <c r="J516" s="190">
        <v>0</v>
      </c>
      <c r="K516" s="190">
        <v>0</v>
      </c>
    </row>
    <row r="517" spans="1:11" x14ac:dyDescent="0.2">
      <c r="A517" s="44" t="s">
        <v>1884</v>
      </c>
      <c r="B517" s="11" t="s">
        <v>17040</v>
      </c>
      <c r="C517" s="187" t="str">
        <f t="shared" si="10"/>
        <v>48</v>
      </c>
      <c r="D517" s="188" t="str">
        <f>VLOOKUP(B517,fips_xref!$A$2:$B$45,2,FALSE)</f>
        <v>48389</v>
      </c>
      <c r="E517" s="11" t="str">
        <f>SCC_xref!A$25</f>
        <v>2310002230</v>
      </c>
      <c r="F517" s="11" t="str">
        <f>VLOOKUP(E517, SCC_xref!$A$6:$B$60, 2,FALSE)</f>
        <v xml:space="preserve">Condensate tank </v>
      </c>
      <c r="G517" s="190">
        <v>0</v>
      </c>
      <c r="H517" s="191">
        <v>418.86996075000002</v>
      </c>
      <c r="I517" s="190">
        <v>0</v>
      </c>
      <c r="J517" s="190">
        <v>0</v>
      </c>
      <c r="K517" s="190">
        <v>0</v>
      </c>
    </row>
    <row r="518" spans="1:11" x14ac:dyDescent="0.2">
      <c r="A518" s="44" t="s">
        <v>1884</v>
      </c>
      <c r="B518" s="11" t="s">
        <v>17041</v>
      </c>
      <c r="C518" s="187" t="str">
        <f t="shared" si="10"/>
        <v>48</v>
      </c>
      <c r="D518" s="188" t="str">
        <f>VLOOKUP(B518,fips_xref!$A$2:$B$45,2,FALSE)</f>
        <v>48079</v>
      </c>
      <c r="E518" s="11" t="str">
        <f>SCC_xref!A$25</f>
        <v>2310002230</v>
      </c>
      <c r="F518" s="11" t="str">
        <f>VLOOKUP(E518, SCC_xref!$A$6:$B$60, 2,FALSE)</f>
        <v xml:space="preserve">Condensate tank </v>
      </c>
      <c r="G518" s="190">
        <v>0</v>
      </c>
      <c r="H518" s="191">
        <v>18.227587499999998</v>
      </c>
      <c r="I518" s="190">
        <v>0</v>
      </c>
      <c r="J518" s="190">
        <v>0</v>
      </c>
      <c r="K518" s="190">
        <v>0</v>
      </c>
    </row>
    <row r="519" spans="1:11" x14ac:dyDescent="0.2">
      <c r="A519" s="44" t="s">
        <v>1884</v>
      </c>
      <c r="B519" s="11" t="s">
        <v>17042</v>
      </c>
      <c r="C519" s="187" t="str">
        <f t="shared" si="10"/>
        <v>48</v>
      </c>
      <c r="D519" s="188" t="str">
        <f>VLOOKUP(B519,fips_xref!$A$2:$B$45,2,FALSE)</f>
        <v>48413</v>
      </c>
      <c r="E519" s="11" t="str">
        <f>SCC_xref!A$25</f>
        <v>2310002230</v>
      </c>
      <c r="F519" s="11" t="str">
        <f>VLOOKUP(E519, SCC_xref!$A$6:$B$60, 2,FALSE)</f>
        <v xml:space="preserve">Condensate tank </v>
      </c>
      <c r="G519" s="190">
        <v>0</v>
      </c>
      <c r="H519" s="191">
        <v>1091.17881225</v>
      </c>
      <c r="I519" s="190">
        <v>0</v>
      </c>
      <c r="J519" s="190">
        <v>0</v>
      </c>
      <c r="K519" s="190">
        <v>0</v>
      </c>
    </row>
    <row r="520" spans="1:11" x14ac:dyDescent="0.2">
      <c r="A520" s="44" t="s">
        <v>1884</v>
      </c>
      <c r="B520" s="11" t="s">
        <v>17043</v>
      </c>
      <c r="C520" s="187" t="str">
        <f t="shared" si="10"/>
        <v>48</v>
      </c>
      <c r="D520" s="188" t="str">
        <f>VLOOKUP(B520,fips_xref!$A$2:$B$45,2,FALSE)</f>
        <v>48415</v>
      </c>
      <c r="E520" s="11" t="str">
        <f>SCC_xref!A$25</f>
        <v>2310002230</v>
      </c>
      <c r="F520" s="11" t="str">
        <f>VLOOKUP(E520, SCC_xref!$A$6:$B$60, 2,FALSE)</f>
        <v xml:space="preserve">Condensate tank </v>
      </c>
      <c r="G520" s="190">
        <v>0</v>
      </c>
      <c r="H520" s="191">
        <v>0</v>
      </c>
      <c r="I520" s="190">
        <v>0</v>
      </c>
      <c r="J520" s="190">
        <v>0</v>
      </c>
      <c r="K520" s="190">
        <v>0</v>
      </c>
    </row>
    <row r="521" spans="1:11" x14ac:dyDescent="0.2">
      <c r="A521" s="44" t="s">
        <v>1884</v>
      </c>
      <c r="B521" s="11" t="s">
        <v>17044</v>
      </c>
      <c r="C521" s="187" t="str">
        <f t="shared" si="10"/>
        <v>48</v>
      </c>
      <c r="D521" s="188" t="str">
        <f>VLOOKUP(B521,fips_xref!$A$2:$B$45,2,FALSE)</f>
        <v>48431</v>
      </c>
      <c r="E521" s="11" t="str">
        <f>SCC_xref!A$25</f>
        <v>2310002230</v>
      </c>
      <c r="F521" s="11" t="str">
        <f>VLOOKUP(E521, SCC_xref!$A$6:$B$60, 2,FALSE)</f>
        <v xml:space="preserve">Condensate tank </v>
      </c>
      <c r="G521" s="190">
        <v>0</v>
      </c>
      <c r="H521" s="191">
        <v>546.63906374999999</v>
      </c>
      <c r="I521" s="190">
        <v>0</v>
      </c>
      <c r="J521" s="190">
        <v>0</v>
      </c>
      <c r="K521" s="190">
        <v>0</v>
      </c>
    </row>
    <row r="522" spans="1:11" x14ac:dyDescent="0.2">
      <c r="A522" s="44" t="s">
        <v>1884</v>
      </c>
      <c r="B522" s="11" t="s">
        <v>17045</v>
      </c>
      <c r="C522" s="187" t="str">
        <f t="shared" si="10"/>
        <v>48</v>
      </c>
      <c r="D522" s="188" t="str">
        <f>VLOOKUP(B522,fips_xref!$A$2:$B$45,2,FALSE)</f>
        <v>48435</v>
      </c>
      <c r="E522" s="11" t="str">
        <f>SCC_xref!A$25</f>
        <v>2310002230</v>
      </c>
      <c r="F522" s="11" t="str">
        <f>VLOOKUP(E522, SCC_xref!$A$6:$B$60, 2,FALSE)</f>
        <v xml:space="preserve">Condensate tank </v>
      </c>
      <c r="G522" s="190">
        <v>0</v>
      </c>
      <c r="H522" s="191">
        <v>1091.3296612500001</v>
      </c>
      <c r="I522" s="190">
        <v>0</v>
      </c>
      <c r="J522" s="190">
        <v>0</v>
      </c>
      <c r="K522" s="190">
        <v>0</v>
      </c>
    </row>
    <row r="523" spans="1:11" x14ac:dyDescent="0.2">
      <c r="A523" s="44" t="s">
        <v>1884</v>
      </c>
      <c r="B523" s="11" t="s">
        <v>17046</v>
      </c>
      <c r="C523" s="187" t="str">
        <f t="shared" si="10"/>
        <v>48</v>
      </c>
      <c r="D523" s="188" t="str">
        <f>VLOOKUP(B523,fips_xref!$A$2:$B$45,2,FALSE)</f>
        <v>48445</v>
      </c>
      <c r="E523" s="11" t="str">
        <f>SCC_xref!A$25</f>
        <v>2310002230</v>
      </c>
      <c r="F523" s="11" t="str">
        <f>VLOOKUP(E523, SCC_xref!$A$6:$B$60, 2,FALSE)</f>
        <v xml:space="preserve">Condensate tank </v>
      </c>
      <c r="G523" s="190">
        <v>0</v>
      </c>
      <c r="H523" s="191">
        <v>0</v>
      </c>
      <c r="I523" s="190">
        <v>0</v>
      </c>
      <c r="J523" s="190">
        <v>0</v>
      </c>
      <c r="K523" s="190">
        <v>0</v>
      </c>
    </row>
    <row r="524" spans="1:11" x14ac:dyDescent="0.2">
      <c r="A524" s="44" t="s">
        <v>1884</v>
      </c>
      <c r="B524" s="11" t="s">
        <v>17047</v>
      </c>
      <c r="C524" s="187" t="str">
        <f t="shared" si="10"/>
        <v>48</v>
      </c>
      <c r="D524" s="188" t="str">
        <f>VLOOKUP(B524,fips_xref!$A$2:$B$45,2,FALSE)</f>
        <v>48451</v>
      </c>
      <c r="E524" s="11" t="str">
        <f>SCC_xref!A$25</f>
        <v>2310002230</v>
      </c>
      <c r="F524" s="11" t="str">
        <f>VLOOKUP(E524, SCC_xref!$A$6:$B$60, 2,FALSE)</f>
        <v xml:space="preserve">Condensate tank </v>
      </c>
      <c r="G524" s="190">
        <v>0</v>
      </c>
      <c r="H524" s="191">
        <v>284.46350174999998</v>
      </c>
      <c r="I524" s="190">
        <v>0</v>
      </c>
      <c r="J524" s="190">
        <v>0</v>
      </c>
      <c r="K524" s="190">
        <v>0</v>
      </c>
    </row>
    <row r="525" spans="1:11" x14ac:dyDescent="0.2">
      <c r="A525" s="44" t="s">
        <v>1884</v>
      </c>
      <c r="B525" s="11" t="s">
        <v>17048</v>
      </c>
      <c r="C525" s="187" t="str">
        <f t="shared" si="10"/>
        <v>48</v>
      </c>
      <c r="D525" s="188" t="str">
        <f>VLOOKUP(B525,fips_xref!$A$2:$B$45,2,FALSE)</f>
        <v>48461</v>
      </c>
      <c r="E525" s="11" t="str">
        <f>SCC_xref!A$25</f>
        <v>2310002230</v>
      </c>
      <c r="F525" s="11" t="str">
        <f>VLOOKUP(E525, SCC_xref!$A$6:$B$60, 2,FALSE)</f>
        <v xml:space="preserve">Condensate tank </v>
      </c>
      <c r="G525" s="190">
        <v>0</v>
      </c>
      <c r="H525" s="191">
        <v>11780.351522999999</v>
      </c>
      <c r="I525" s="190">
        <v>0</v>
      </c>
      <c r="J525" s="190">
        <v>0</v>
      </c>
      <c r="K525" s="190">
        <v>0</v>
      </c>
    </row>
    <row r="526" spans="1:11" x14ac:dyDescent="0.2">
      <c r="A526" s="44" t="s">
        <v>1884</v>
      </c>
      <c r="B526" s="11" t="s">
        <v>17049</v>
      </c>
      <c r="C526" s="187" t="str">
        <f t="shared" si="10"/>
        <v>48</v>
      </c>
      <c r="D526" s="188" t="str">
        <f>VLOOKUP(B526,fips_xref!$A$2:$B$45,2,FALSE)</f>
        <v>48475</v>
      </c>
      <c r="E526" s="11" t="str">
        <f>SCC_xref!A$25</f>
        <v>2310002230</v>
      </c>
      <c r="F526" s="11" t="str">
        <f>VLOOKUP(E526, SCC_xref!$A$6:$B$60, 2,FALSE)</f>
        <v xml:space="preserve">Condensate tank </v>
      </c>
      <c r="G526" s="190">
        <v>0</v>
      </c>
      <c r="H526" s="191">
        <v>1287.0813802499999</v>
      </c>
      <c r="I526" s="190">
        <v>0</v>
      </c>
      <c r="J526" s="190">
        <v>0</v>
      </c>
      <c r="K526" s="190">
        <v>0</v>
      </c>
    </row>
    <row r="527" spans="1:11" x14ac:dyDescent="0.2">
      <c r="A527" s="44" t="s">
        <v>1884</v>
      </c>
      <c r="B527" s="11" t="s">
        <v>17050</v>
      </c>
      <c r="C527" s="187" t="str">
        <f t="shared" si="10"/>
        <v>48</v>
      </c>
      <c r="D527" s="188" t="str">
        <f>VLOOKUP(B527,fips_xref!$A$2:$B$45,2,FALSE)</f>
        <v>48495</v>
      </c>
      <c r="E527" s="11" t="str">
        <f>SCC_xref!A$25</f>
        <v>2310002230</v>
      </c>
      <c r="F527" s="11" t="str">
        <f>VLOOKUP(E527, SCC_xref!$A$6:$B$60, 2,FALSE)</f>
        <v xml:space="preserve">Condensate tank </v>
      </c>
      <c r="G527" s="190">
        <v>0</v>
      </c>
      <c r="H527" s="191">
        <v>858.58222499999988</v>
      </c>
      <c r="I527" s="190">
        <v>0</v>
      </c>
      <c r="J527" s="190">
        <v>0</v>
      </c>
      <c r="K527" s="190">
        <v>0</v>
      </c>
    </row>
    <row r="528" spans="1:11" x14ac:dyDescent="0.2">
      <c r="A528" s="44" t="s">
        <v>1884</v>
      </c>
      <c r="B528" s="11" t="s">
        <v>17051</v>
      </c>
      <c r="C528" s="187" t="str">
        <f t="shared" si="10"/>
        <v>48</v>
      </c>
      <c r="D528" s="188" t="str">
        <f>VLOOKUP(B528,fips_xref!$A$2:$B$45,2,FALSE)</f>
        <v>48501</v>
      </c>
      <c r="E528" s="11" t="str">
        <f>SCC_xref!A$25</f>
        <v>2310002230</v>
      </c>
      <c r="F528" s="11" t="str">
        <f>VLOOKUP(E528, SCC_xref!$A$6:$B$60, 2,FALSE)</f>
        <v xml:space="preserve">Condensate tank </v>
      </c>
      <c r="G528" s="190">
        <v>0</v>
      </c>
      <c r="H528" s="191">
        <v>1.52106075</v>
      </c>
      <c r="I528" s="190">
        <v>0</v>
      </c>
      <c r="J528" s="190">
        <v>0</v>
      </c>
      <c r="K528" s="190">
        <v>0</v>
      </c>
    </row>
    <row r="529" spans="1:11" x14ac:dyDescent="0.2">
      <c r="A529" s="44" t="s">
        <v>1884</v>
      </c>
      <c r="B529" s="11" t="s">
        <v>17052</v>
      </c>
      <c r="C529" s="187" t="str">
        <f t="shared" si="10"/>
        <v>35</v>
      </c>
      <c r="D529" s="188" t="str">
        <f>VLOOKUP(B529,fips_xref!$A$2:$B$45,2,FALSE)</f>
        <v>35005</v>
      </c>
      <c r="E529" s="11" t="str">
        <f>SCC_xref!A$25</f>
        <v>2310002230</v>
      </c>
      <c r="F529" s="11" t="str">
        <f>VLOOKUP(E529, SCC_xref!$A$6:$B$60, 2,FALSE)</f>
        <v xml:space="preserve">Condensate tank </v>
      </c>
      <c r="G529" s="190">
        <v>0</v>
      </c>
      <c r="H529" s="191">
        <v>435.56391674999998</v>
      </c>
      <c r="I529" s="190">
        <v>0</v>
      </c>
      <c r="J529" s="190">
        <v>0</v>
      </c>
      <c r="K529" s="190">
        <v>0</v>
      </c>
    </row>
    <row r="530" spans="1:11" x14ac:dyDescent="0.2">
      <c r="A530" s="44" t="s">
        <v>1884</v>
      </c>
      <c r="B530" s="11" t="s">
        <v>17053</v>
      </c>
      <c r="C530" s="187" t="str">
        <f t="shared" si="10"/>
        <v>35</v>
      </c>
      <c r="D530" s="188" t="str">
        <f>VLOOKUP(B530,fips_xref!$A$2:$B$45,2,FALSE)</f>
        <v>35025</v>
      </c>
      <c r="E530" s="11" t="str">
        <f>SCC_xref!A$25</f>
        <v>2310002230</v>
      </c>
      <c r="F530" s="11" t="str">
        <f>VLOOKUP(E530, SCC_xref!$A$6:$B$60, 2,FALSE)</f>
        <v xml:space="preserve">Condensate tank </v>
      </c>
      <c r="G530" s="190">
        <v>0</v>
      </c>
      <c r="H530" s="191">
        <v>19287.703988999998</v>
      </c>
      <c r="I530" s="190">
        <v>0</v>
      </c>
      <c r="J530" s="190">
        <v>0</v>
      </c>
      <c r="K530" s="190">
        <v>0</v>
      </c>
    </row>
    <row r="531" spans="1:11" x14ac:dyDescent="0.2">
      <c r="A531" s="44" t="s">
        <v>1884</v>
      </c>
      <c r="B531" s="11" t="s">
        <v>17054</v>
      </c>
      <c r="C531" s="187" t="str">
        <f t="shared" si="10"/>
        <v>35</v>
      </c>
      <c r="D531" s="188" t="str">
        <f>VLOOKUP(B531,fips_xref!$A$2:$B$45,2,FALSE)</f>
        <v>35041</v>
      </c>
      <c r="E531" s="11" t="str">
        <f>SCC_xref!A$25</f>
        <v>2310002230</v>
      </c>
      <c r="F531" s="11" t="str">
        <f>VLOOKUP(E531, SCC_xref!$A$6:$B$60, 2,FALSE)</f>
        <v xml:space="preserve">Condensate tank </v>
      </c>
      <c r="G531" s="190">
        <v>0</v>
      </c>
      <c r="H531" s="191">
        <v>375.23688749999997</v>
      </c>
      <c r="I531" s="190">
        <v>0</v>
      </c>
      <c r="J531" s="190">
        <v>0</v>
      </c>
      <c r="K531" s="190">
        <v>0</v>
      </c>
    </row>
    <row r="532" spans="1:11" x14ac:dyDescent="0.2">
      <c r="A532" s="44" t="s">
        <v>1884</v>
      </c>
      <c r="B532" s="11" t="s">
        <v>17055</v>
      </c>
      <c r="C532" s="187" t="str">
        <f t="shared" si="10"/>
        <v>35</v>
      </c>
      <c r="D532" s="188" t="str">
        <f>VLOOKUP(B532,fips_xref!$A$2:$B$45,2,FALSE)</f>
        <v>35015</v>
      </c>
      <c r="E532" s="11" t="str">
        <f>SCC_xref!A$25</f>
        <v>2310002230</v>
      </c>
      <c r="F532" s="11" t="str">
        <f>VLOOKUP(E532, SCC_xref!$A$6:$B$60, 2,FALSE)</f>
        <v xml:space="preserve">Condensate tank </v>
      </c>
      <c r="G532" s="190">
        <v>0</v>
      </c>
      <c r="H532" s="191">
        <v>26708.871393000001</v>
      </c>
      <c r="I532" s="190">
        <v>0</v>
      </c>
      <c r="J532" s="190">
        <v>0</v>
      </c>
      <c r="K532" s="190">
        <v>0</v>
      </c>
    </row>
    <row r="533" spans="1:11" x14ac:dyDescent="0.2">
      <c r="A533" s="44" t="s">
        <v>1885</v>
      </c>
      <c r="B533" s="11" t="s">
        <v>17013</v>
      </c>
      <c r="C533" s="187" t="str">
        <f t="shared" si="10"/>
        <v>48</v>
      </c>
      <c r="D533" s="188" t="str">
        <f>VLOOKUP(B533,fips_xref!$A$2:$B$45,2,FALSE)</f>
        <v>48105</v>
      </c>
      <c r="E533" s="11" t="str">
        <f>SCC_xref!A$26</f>
        <v>2310002240</v>
      </c>
      <c r="F533" s="11" t="str">
        <f>VLOOKUP(E533, SCC_xref!$A$6:$B$60, 2,FALSE)</f>
        <v>Oil Tank</v>
      </c>
      <c r="G533" s="190">
        <v>0</v>
      </c>
      <c r="H533" s="191">
        <v>3268.6462640000004</v>
      </c>
      <c r="I533" s="190">
        <v>0</v>
      </c>
      <c r="J533" s="190">
        <v>0</v>
      </c>
      <c r="K533" s="190">
        <v>0</v>
      </c>
    </row>
    <row r="534" spans="1:11" x14ac:dyDescent="0.2">
      <c r="A534" s="44" t="s">
        <v>1885</v>
      </c>
      <c r="B534" s="11" t="s">
        <v>1523</v>
      </c>
      <c r="C534" s="187" t="str">
        <f t="shared" si="10"/>
        <v>48</v>
      </c>
      <c r="D534" s="188" t="str">
        <f>VLOOKUP(B534,fips_xref!$A$2:$B$45,2,FALSE)</f>
        <v>48081</v>
      </c>
      <c r="E534" s="11" t="str">
        <f>SCC_xref!A$26</f>
        <v>2310002240</v>
      </c>
      <c r="F534" s="11" t="str">
        <f>VLOOKUP(E534, SCC_xref!$A$6:$B$60, 2,FALSE)</f>
        <v>Oil Tank</v>
      </c>
      <c r="G534" s="190">
        <v>0</v>
      </c>
      <c r="H534" s="191">
        <v>337.28386800000004</v>
      </c>
      <c r="I534" s="190">
        <v>0</v>
      </c>
      <c r="J534" s="190">
        <v>0</v>
      </c>
      <c r="K534" s="190">
        <v>0</v>
      </c>
    </row>
    <row r="535" spans="1:11" x14ac:dyDescent="0.2">
      <c r="A535" s="44" t="s">
        <v>1885</v>
      </c>
      <c r="B535" s="11" t="s">
        <v>17014</v>
      </c>
      <c r="C535" s="187" t="str">
        <f t="shared" si="10"/>
        <v>48</v>
      </c>
      <c r="D535" s="188" t="str">
        <f>VLOOKUP(B535,fips_xref!$A$2:$B$45,2,FALSE)</f>
        <v>48103</v>
      </c>
      <c r="E535" s="11" t="str">
        <f>SCC_xref!A$26</f>
        <v>2310002240</v>
      </c>
      <c r="F535" s="11" t="str">
        <f>VLOOKUP(E535, SCC_xref!$A$6:$B$60, 2,FALSE)</f>
        <v>Oil Tank</v>
      </c>
      <c r="G535" s="190">
        <v>0</v>
      </c>
      <c r="H535" s="191">
        <v>5737.1984920000004</v>
      </c>
      <c r="I535" s="190">
        <v>0</v>
      </c>
      <c r="J535" s="190">
        <v>0</v>
      </c>
      <c r="K535" s="190">
        <v>0</v>
      </c>
    </row>
    <row r="536" spans="1:11" x14ac:dyDescent="0.2">
      <c r="A536" s="44" t="s">
        <v>1885</v>
      </c>
      <c r="B536" s="11" t="s">
        <v>17015</v>
      </c>
      <c r="C536" s="187" t="str">
        <f t="shared" si="10"/>
        <v>48</v>
      </c>
      <c r="D536" s="188" t="str">
        <f>VLOOKUP(B536,fips_xref!$A$2:$B$45,2,FALSE)</f>
        <v>48135</v>
      </c>
      <c r="E536" s="11" t="str">
        <f>SCC_xref!A$26</f>
        <v>2310002240</v>
      </c>
      <c r="F536" s="11" t="str">
        <f>VLOOKUP(E536, SCC_xref!$A$6:$B$60, 2,FALSE)</f>
        <v>Oil Tank</v>
      </c>
      <c r="G536" s="190">
        <v>0</v>
      </c>
      <c r="H536" s="191">
        <v>12024.886208000002</v>
      </c>
      <c r="I536" s="190">
        <v>0</v>
      </c>
      <c r="J536" s="190">
        <v>0</v>
      </c>
      <c r="K536" s="190">
        <v>0</v>
      </c>
    </row>
    <row r="537" spans="1:11" x14ac:dyDescent="0.2">
      <c r="A537" s="44" t="s">
        <v>1885</v>
      </c>
      <c r="B537" s="11" t="s">
        <v>17016</v>
      </c>
      <c r="C537" s="187" t="str">
        <f t="shared" si="10"/>
        <v>48</v>
      </c>
      <c r="D537" s="188" t="str">
        <f>VLOOKUP(B537,fips_xref!$A$2:$B$45,2,FALSE)</f>
        <v>48003</v>
      </c>
      <c r="E537" s="11" t="str">
        <f>SCC_xref!A$26</f>
        <v>2310002240</v>
      </c>
      <c r="F537" s="11" t="str">
        <f>VLOOKUP(E537, SCC_xref!$A$6:$B$60, 2,FALSE)</f>
        <v>Oil Tank</v>
      </c>
      <c r="G537" s="190">
        <v>0</v>
      </c>
      <c r="H537" s="191">
        <v>14697.331924000004</v>
      </c>
      <c r="I537" s="190">
        <v>0</v>
      </c>
      <c r="J537" s="190">
        <v>0</v>
      </c>
      <c r="K537" s="190">
        <v>0</v>
      </c>
    </row>
    <row r="538" spans="1:11" x14ac:dyDescent="0.2">
      <c r="A538" s="44" t="s">
        <v>1885</v>
      </c>
      <c r="B538" s="11" t="s">
        <v>17017</v>
      </c>
      <c r="C538" s="187" t="str">
        <f t="shared" si="10"/>
        <v>48</v>
      </c>
      <c r="D538" s="188" t="str">
        <f>VLOOKUP(B538,fips_xref!$A$2:$B$45,2,FALSE)</f>
        <v>48033</v>
      </c>
      <c r="E538" s="11" t="str">
        <f>SCC_xref!A$26</f>
        <v>2310002240</v>
      </c>
      <c r="F538" s="11" t="str">
        <f>VLOOKUP(E538, SCC_xref!$A$6:$B$60, 2,FALSE)</f>
        <v>Oil Tank</v>
      </c>
      <c r="G538" s="190">
        <v>0</v>
      </c>
      <c r="H538" s="191">
        <v>2210.3742400000001</v>
      </c>
      <c r="I538" s="190">
        <v>0</v>
      </c>
      <c r="J538" s="190">
        <v>0</v>
      </c>
      <c r="K538" s="190">
        <v>0</v>
      </c>
    </row>
    <row r="539" spans="1:11" x14ac:dyDescent="0.2">
      <c r="A539" s="44" t="s">
        <v>1885</v>
      </c>
      <c r="B539" s="11" t="s">
        <v>17018</v>
      </c>
      <c r="C539" s="187" t="str">
        <f t="shared" si="10"/>
        <v>48</v>
      </c>
      <c r="D539" s="188" t="str">
        <f>VLOOKUP(B539,fips_xref!$A$2:$B$45,2,FALSE)</f>
        <v>48109</v>
      </c>
      <c r="E539" s="11" t="str">
        <f>SCC_xref!A$26</f>
        <v>2310002240</v>
      </c>
      <c r="F539" s="11" t="str">
        <f>VLOOKUP(E539, SCC_xref!$A$6:$B$60, 2,FALSE)</f>
        <v>Oil Tank</v>
      </c>
      <c r="G539" s="190">
        <v>0</v>
      </c>
      <c r="H539" s="191">
        <v>58.756516000000005</v>
      </c>
      <c r="I539" s="190">
        <v>0</v>
      </c>
      <c r="J539" s="190">
        <v>0</v>
      </c>
      <c r="K539" s="190">
        <v>0</v>
      </c>
    </row>
    <row r="540" spans="1:11" x14ac:dyDescent="0.2">
      <c r="A540" s="44" t="s">
        <v>1885</v>
      </c>
      <c r="B540" s="11" t="s">
        <v>17019</v>
      </c>
      <c r="C540" s="187" t="str">
        <f t="shared" si="10"/>
        <v>48</v>
      </c>
      <c r="D540" s="188" t="str">
        <f>VLOOKUP(B540,fips_xref!$A$2:$B$45,2,FALSE)</f>
        <v>48115</v>
      </c>
      <c r="E540" s="11" t="str">
        <f>SCC_xref!A$26</f>
        <v>2310002240</v>
      </c>
      <c r="F540" s="11" t="str">
        <f>VLOOKUP(E540, SCC_xref!$A$6:$B$60, 2,FALSE)</f>
        <v>Oil Tank</v>
      </c>
      <c r="G540" s="190">
        <v>0</v>
      </c>
      <c r="H540" s="191">
        <v>2556.4414760000004</v>
      </c>
      <c r="I540" s="190">
        <v>0</v>
      </c>
      <c r="J540" s="190">
        <v>0</v>
      </c>
      <c r="K540" s="190">
        <v>0</v>
      </c>
    </row>
    <row r="541" spans="1:11" x14ac:dyDescent="0.2">
      <c r="A541" s="44" t="s">
        <v>1885</v>
      </c>
      <c r="B541" s="11" t="s">
        <v>17020</v>
      </c>
      <c r="C541" s="187" t="str">
        <f t="shared" si="10"/>
        <v>48</v>
      </c>
      <c r="D541" s="188" t="str">
        <f>VLOOKUP(B541,fips_xref!$A$2:$B$45,2,FALSE)</f>
        <v>48107</v>
      </c>
      <c r="E541" s="11" t="str">
        <f>SCC_xref!A$26</f>
        <v>2310002240</v>
      </c>
      <c r="F541" s="11" t="str">
        <f>VLOOKUP(E541, SCC_xref!$A$6:$B$60, 2,FALSE)</f>
        <v>Oil Tank</v>
      </c>
      <c r="G541" s="190">
        <v>0</v>
      </c>
      <c r="H541" s="191">
        <v>340.25494400000002</v>
      </c>
      <c r="I541" s="190">
        <v>0</v>
      </c>
      <c r="J541" s="190">
        <v>0</v>
      </c>
      <c r="K541" s="190">
        <v>0</v>
      </c>
    </row>
    <row r="542" spans="1:11" x14ac:dyDescent="0.2">
      <c r="A542" s="44" t="s">
        <v>1885</v>
      </c>
      <c r="B542" s="11" t="s">
        <v>17021</v>
      </c>
      <c r="C542" s="187" t="str">
        <f t="shared" si="10"/>
        <v>48</v>
      </c>
      <c r="D542" s="188" t="str">
        <f>VLOOKUP(B542,fips_xref!$A$2:$B$45,2,FALSE)</f>
        <v>48125</v>
      </c>
      <c r="E542" s="11" t="str">
        <f>SCC_xref!A$26</f>
        <v>2310002240</v>
      </c>
      <c r="F542" s="11" t="str">
        <f>VLOOKUP(E542, SCC_xref!$A$6:$B$60, 2,FALSE)</f>
        <v>Oil Tank</v>
      </c>
      <c r="G542" s="190">
        <v>0</v>
      </c>
      <c r="H542" s="191">
        <v>777.26585599999999</v>
      </c>
      <c r="I542" s="190">
        <v>0</v>
      </c>
      <c r="J542" s="190">
        <v>0</v>
      </c>
      <c r="K542" s="190">
        <v>0</v>
      </c>
    </row>
    <row r="543" spans="1:11" x14ac:dyDescent="0.2">
      <c r="A543" s="44" t="s">
        <v>1885</v>
      </c>
      <c r="B543" s="11" t="s">
        <v>17022</v>
      </c>
      <c r="C543" s="187" t="str">
        <f t="shared" si="10"/>
        <v>48</v>
      </c>
      <c r="D543" s="188" t="str">
        <f>VLOOKUP(B543,fips_xref!$A$2:$B$45,2,FALSE)</f>
        <v>48165</v>
      </c>
      <c r="E543" s="11" t="str">
        <f>SCC_xref!A$26</f>
        <v>2310002240</v>
      </c>
      <c r="F543" s="11" t="str">
        <f>VLOOKUP(E543, SCC_xref!$A$6:$B$60, 2,FALSE)</f>
        <v>Oil Tank</v>
      </c>
      <c r="G543" s="190">
        <v>0</v>
      </c>
      <c r="H543" s="191">
        <v>15456.701864000002</v>
      </c>
      <c r="I543" s="190">
        <v>0</v>
      </c>
      <c r="J543" s="190">
        <v>0</v>
      </c>
      <c r="K543" s="190">
        <v>0</v>
      </c>
    </row>
    <row r="544" spans="1:11" x14ac:dyDescent="0.2">
      <c r="A544" s="44" t="s">
        <v>1885</v>
      </c>
      <c r="B544" s="11" t="s">
        <v>17023</v>
      </c>
      <c r="C544" s="187" t="str">
        <f t="shared" si="10"/>
        <v>48</v>
      </c>
      <c r="D544" s="188" t="str">
        <f>VLOOKUP(B544,fips_xref!$A$2:$B$45,2,FALSE)</f>
        <v>48169</v>
      </c>
      <c r="E544" s="11" t="str">
        <f>SCC_xref!A$26</f>
        <v>2310002240</v>
      </c>
      <c r="F544" s="11" t="str">
        <f>VLOOKUP(E544, SCC_xref!$A$6:$B$60, 2,FALSE)</f>
        <v>Oil Tank</v>
      </c>
      <c r="G544" s="190">
        <v>0</v>
      </c>
      <c r="H544" s="191">
        <v>2216.3943080000004</v>
      </c>
      <c r="I544" s="190">
        <v>0</v>
      </c>
      <c r="J544" s="190">
        <v>0</v>
      </c>
      <c r="K544" s="190">
        <v>0</v>
      </c>
    </row>
    <row r="545" spans="1:11" x14ac:dyDescent="0.2">
      <c r="A545" s="44" t="s">
        <v>1885</v>
      </c>
      <c r="B545" s="11" t="s">
        <v>17024</v>
      </c>
      <c r="C545" s="187" t="str">
        <f t="shared" si="10"/>
        <v>48</v>
      </c>
      <c r="D545" s="188" t="str">
        <f>VLOOKUP(B545,fips_xref!$A$2:$B$45,2,FALSE)</f>
        <v>48173</v>
      </c>
      <c r="E545" s="11" t="str">
        <f>SCC_xref!A$26</f>
        <v>2310002240</v>
      </c>
      <c r="F545" s="11" t="str">
        <f>VLOOKUP(E545, SCC_xref!$A$6:$B$60, 2,FALSE)</f>
        <v>Oil Tank</v>
      </c>
      <c r="G545" s="190">
        <v>0</v>
      </c>
      <c r="H545" s="191">
        <v>2220.0944120000004</v>
      </c>
      <c r="I545" s="190">
        <v>0</v>
      </c>
      <c r="J545" s="190">
        <v>0</v>
      </c>
      <c r="K545" s="190">
        <v>0</v>
      </c>
    </row>
    <row r="546" spans="1:11" x14ac:dyDescent="0.2">
      <c r="A546" s="44" t="s">
        <v>1885</v>
      </c>
      <c r="B546" s="11" t="s">
        <v>17025</v>
      </c>
      <c r="C546" s="187" t="str">
        <f t="shared" si="10"/>
        <v>48</v>
      </c>
      <c r="D546" s="188" t="str">
        <f>VLOOKUP(B546,fips_xref!$A$2:$B$45,2,FALSE)</f>
        <v>48219</v>
      </c>
      <c r="E546" s="11" t="str">
        <f>SCC_xref!A$26</f>
        <v>2310002240</v>
      </c>
      <c r="F546" s="11" t="str">
        <f>VLOOKUP(E546, SCC_xref!$A$6:$B$60, 2,FALSE)</f>
        <v>Oil Tank</v>
      </c>
      <c r="G546" s="190">
        <v>0</v>
      </c>
      <c r="H546" s="191">
        <v>11107.631876000001</v>
      </c>
      <c r="I546" s="190">
        <v>0</v>
      </c>
      <c r="J546" s="190">
        <v>0</v>
      </c>
      <c r="K546" s="190">
        <v>0</v>
      </c>
    </row>
    <row r="547" spans="1:11" x14ac:dyDescent="0.2">
      <c r="A547" s="44" t="s">
        <v>1885</v>
      </c>
      <c r="B547" s="11" t="s">
        <v>17026</v>
      </c>
      <c r="C547" s="187" t="str">
        <f t="shared" si="10"/>
        <v>48</v>
      </c>
      <c r="D547" s="188" t="str">
        <f>VLOOKUP(B547,fips_xref!$A$2:$B$45,2,FALSE)</f>
        <v>48227</v>
      </c>
      <c r="E547" s="11" t="str">
        <f>SCC_xref!A$26</f>
        <v>2310002240</v>
      </c>
      <c r="F547" s="11" t="str">
        <f>VLOOKUP(E547, SCC_xref!$A$6:$B$60, 2,FALSE)</f>
        <v>Oil Tank</v>
      </c>
      <c r="G547" s="190">
        <v>0</v>
      </c>
      <c r="H547" s="191">
        <v>3308.6914640000005</v>
      </c>
      <c r="I547" s="190">
        <v>0</v>
      </c>
      <c r="J547" s="190">
        <v>0</v>
      </c>
      <c r="K547" s="190">
        <v>0</v>
      </c>
    </row>
    <row r="548" spans="1:11" x14ac:dyDescent="0.2">
      <c r="A548" s="44" t="s">
        <v>1885</v>
      </c>
      <c r="B548" s="11" t="s">
        <v>17027</v>
      </c>
      <c r="C548" s="187" t="str">
        <f t="shared" si="10"/>
        <v>48</v>
      </c>
      <c r="D548" s="188" t="str">
        <f>VLOOKUP(B548,fips_xref!$A$2:$B$45,2,FALSE)</f>
        <v>48229</v>
      </c>
      <c r="E548" s="11" t="str">
        <f>SCC_xref!A$26</f>
        <v>2310002240</v>
      </c>
      <c r="F548" s="11" t="str">
        <f>VLOOKUP(E548, SCC_xref!$A$6:$B$60, 2,FALSE)</f>
        <v>Oil Tank</v>
      </c>
      <c r="G548" s="190">
        <v>0</v>
      </c>
      <c r="H548" s="191">
        <v>0</v>
      </c>
      <c r="I548" s="190">
        <v>0</v>
      </c>
      <c r="J548" s="190">
        <v>0</v>
      </c>
      <c r="K548" s="190">
        <v>0</v>
      </c>
    </row>
    <row r="549" spans="1:11" x14ac:dyDescent="0.2">
      <c r="A549" s="44" t="s">
        <v>1885</v>
      </c>
      <c r="B549" s="11" t="s">
        <v>17028</v>
      </c>
      <c r="C549" s="187" t="str">
        <f t="shared" si="10"/>
        <v>48</v>
      </c>
      <c r="D549" s="188" t="str">
        <f>VLOOKUP(B549,fips_xref!$A$2:$B$45,2,FALSE)</f>
        <v>48235</v>
      </c>
      <c r="E549" s="11" t="str">
        <f>SCC_xref!A$26</f>
        <v>2310002240</v>
      </c>
      <c r="F549" s="11" t="str">
        <f>VLOOKUP(E549, SCC_xref!$A$6:$B$60, 2,FALSE)</f>
        <v>Oil Tank</v>
      </c>
      <c r="G549" s="190">
        <v>0</v>
      </c>
      <c r="H549" s="191">
        <v>1507.2427400000001</v>
      </c>
      <c r="I549" s="190">
        <v>0</v>
      </c>
      <c r="J549" s="190">
        <v>0</v>
      </c>
      <c r="K549" s="190">
        <v>0</v>
      </c>
    </row>
    <row r="550" spans="1:11" x14ac:dyDescent="0.2">
      <c r="A550" s="44" t="s">
        <v>1885</v>
      </c>
      <c r="B550" s="11" t="s">
        <v>17029</v>
      </c>
      <c r="C550" s="187" t="str">
        <f t="shared" si="10"/>
        <v>48</v>
      </c>
      <c r="D550" s="188" t="str">
        <f>VLOOKUP(B550,fips_xref!$A$2:$B$45,2,FALSE)</f>
        <v>48243</v>
      </c>
      <c r="E550" s="11" t="str">
        <f>SCC_xref!A$26</f>
        <v>2310002240</v>
      </c>
      <c r="F550" s="11" t="str">
        <f>VLOOKUP(E550, SCC_xref!$A$6:$B$60, 2,FALSE)</f>
        <v>Oil Tank</v>
      </c>
      <c r="G550" s="190">
        <v>0</v>
      </c>
      <c r="H550" s="191">
        <v>0</v>
      </c>
      <c r="I550" s="190">
        <v>0</v>
      </c>
      <c r="J550" s="190">
        <v>0</v>
      </c>
      <c r="K550" s="190">
        <v>0</v>
      </c>
    </row>
    <row r="551" spans="1:11" x14ac:dyDescent="0.2">
      <c r="A551" s="44" t="s">
        <v>1885</v>
      </c>
      <c r="B551" s="11" t="s">
        <v>17030</v>
      </c>
      <c r="C551" s="187" t="str">
        <f t="shared" si="10"/>
        <v>48</v>
      </c>
      <c r="D551" s="188" t="str">
        <f>VLOOKUP(B551,fips_xref!$A$2:$B$45,2,FALSE)</f>
        <v>48263</v>
      </c>
      <c r="E551" s="11" t="str">
        <f>SCC_xref!A$26</f>
        <v>2310002240</v>
      </c>
      <c r="F551" s="11" t="str">
        <f>VLOOKUP(E551, SCC_xref!$A$6:$B$60, 2,FALSE)</f>
        <v>Oil Tank</v>
      </c>
      <c r="G551" s="190">
        <v>0</v>
      </c>
      <c r="H551" s="191">
        <v>2461.2426200000004</v>
      </c>
      <c r="I551" s="190">
        <v>0</v>
      </c>
      <c r="J551" s="190">
        <v>0</v>
      </c>
      <c r="K551" s="190">
        <v>0</v>
      </c>
    </row>
    <row r="552" spans="1:11" x14ac:dyDescent="0.2">
      <c r="A552" s="44" t="s">
        <v>1885</v>
      </c>
      <c r="B552" s="11" t="s">
        <v>17031</v>
      </c>
      <c r="C552" s="187" t="str">
        <f t="shared" si="10"/>
        <v>48</v>
      </c>
      <c r="D552" s="188" t="str">
        <f>VLOOKUP(B552,fips_xref!$A$2:$B$45,2,FALSE)</f>
        <v>48269</v>
      </c>
      <c r="E552" s="11" t="str">
        <f>SCC_xref!A$26</f>
        <v>2310002240</v>
      </c>
      <c r="F552" s="11" t="str">
        <f>VLOOKUP(E552, SCC_xref!$A$6:$B$60, 2,FALSE)</f>
        <v>Oil Tank</v>
      </c>
      <c r="G552" s="190">
        <v>0</v>
      </c>
      <c r="H552" s="191">
        <v>1182.9774880000002</v>
      </c>
      <c r="I552" s="190">
        <v>0</v>
      </c>
      <c r="J552" s="190">
        <v>0</v>
      </c>
      <c r="K552" s="190">
        <v>0</v>
      </c>
    </row>
    <row r="553" spans="1:11" x14ac:dyDescent="0.2">
      <c r="A553" s="44" t="s">
        <v>1885</v>
      </c>
      <c r="B553" s="11" t="s">
        <v>17032</v>
      </c>
      <c r="C553" s="187" t="str">
        <f t="shared" ref="C553:C616" si="11">LEFT(D553,2)</f>
        <v>48</v>
      </c>
      <c r="D553" s="188" t="str">
        <f>VLOOKUP(B553,fips_xref!$A$2:$B$45,2,FALSE)</f>
        <v>48301</v>
      </c>
      <c r="E553" s="11" t="str">
        <f>SCC_xref!A$26</f>
        <v>2310002240</v>
      </c>
      <c r="F553" s="11" t="str">
        <f>VLOOKUP(E553, SCC_xref!$A$6:$B$60, 2,FALSE)</f>
        <v>Oil Tank</v>
      </c>
      <c r="G553" s="190">
        <v>0</v>
      </c>
      <c r="H553" s="191">
        <v>847.35401600000012</v>
      </c>
      <c r="I553" s="190">
        <v>0</v>
      </c>
      <c r="J553" s="190">
        <v>0</v>
      </c>
      <c r="K553" s="190">
        <v>0</v>
      </c>
    </row>
    <row r="554" spans="1:11" x14ac:dyDescent="0.2">
      <c r="A554" s="44" t="s">
        <v>1885</v>
      </c>
      <c r="B554" s="11" t="s">
        <v>17033</v>
      </c>
      <c r="C554" s="187" t="str">
        <f t="shared" si="11"/>
        <v>48</v>
      </c>
      <c r="D554" s="188" t="str">
        <f>VLOOKUP(B554,fips_xref!$A$2:$B$45,2,FALSE)</f>
        <v>48303</v>
      </c>
      <c r="E554" s="11" t="str">
        <f>SCC_xref!A$26</f>
        <v>2310002240</v>
      </c>
      <c r="F554" s="11" t="str">
        <f>VLOOKUP(E554, SCC_xref!$A$6:$B$60, 2,FALSE)</f>
        <v>Oil Tank</v>
      </c>
      <c r="G554" s="190">
        <v>0</v>
      </c>
      <c r="H554" s="191">
        <v>861.41755200000023</v>
      </c>
      <c r="I554" s="190">
        <v>0</v>
      </c>
      <c r="J554" s="190">
        <v>0</v>
      </c>
      <c r="K554" s="190">
        <v>0</v>
      </c>
    </row>
    <row r="555" spans="1:11" x14ac:dyDescent="0.2">
      <c r="A555" s="44" t="s">
        <v>1885</v>
      </c>
      <c r="B555" s="11" t="s">
        <v>17034</v>
      </c>
      <c r="C555" s="187" t="str">
        <f t="shared" si="11"/>
        <v>48</v>
      </c>
      <c r="D555" s="188" t="str">
        <f>VLOOKUP(B555,fips_xref!$A$2:$B$45,2,FALSE)</f>
        <v>48305</v>
      </c>
      <c r="E555" s="11" t="str">
        <f>SCC_xref!A$26</f>
        <v>2310002240</v>
      </c>
      <c r="F555" s="11" t="str">
        <f>VLOOKUP(E555, SCC_xref!$A$6:$B$60, 2,FALSE)</f>
        <v>Oil Tank</v>
      </c>
      <c r="G555" s="190">
        <v>0</v>
      </c>
      <c r="H555" s="191">
        <v>161.83515600000001</v>
      </c>
      <c r="I555" s="190">
        <v>0</v>
      </c>
      <c r="J555" s="190">
        <v>0</v>
      </c>
      <c r="K555" s="190">
        <v>0</v>
      </c>
    </row>
    <row r="556" spans="1:11" x14ac:dyDescent="0.2">
      <c r="A556" s="44" t="s">
        <v>1885</v>
      </c>
      <c r="B556" s="11" t="s">
        <v>17035</v>
      </c>
      <c r="C556" s="187" t="str">
        <f t="shared" si="11"/>
        <v>48</v>
      </c>
      <c r="D556" s="188" t="str">
        <f>VLOOKUP(B556,fips_xref!$A$2:$B$45,2,FALSE)</f>
        <v>48317</v>
      </c>
      <c r="E556" s="11" t="str">
        <f>SCC_xref!A$26</f>
        <v>2310002240</v>
      </c>
      <c r="F556" s="11" t="str">
        <f>VLOOKUP(E556, SCC_xref!$A$6:$B$60, 2,FALSE)</f>
        <v>Oil Tank</v>
      </c>
      <c r="G556" s="190">
        <v>0</v>
      </c>
      <c r="H556" s="191">
        <v>5566.2175680000009</v>
      </c>
      <c r="I556" s="190">
        <v>0</v>
      </c>
      <c r="J556" s="190">
        <v>0</v>
      </c>
      <c r="K556" s="190">
        <v>0</v>
      </c>
    </row>
    <row r="557" spans="1:11" x14ac:dyDescent="0.2">
      <c r="A557" s="44" t="s">
        <v>1885</v>
      </c>
      <c r="B557" s="11" t="s">
        <v>17036</v>
      </c>
      <c r="C557" s="187" t="str">
        <f t="shared" si="11"/>
        <v>48</v>
      </c>
      <c r="D557" s="188" t="str">
        <f>VLOOKUP(B557,fips_xref!$A$2:$B$45,2,FALSE)</f>
        <v>48329</v>
      </c>
      <c r="E557" s="11" t="str">
        <f>SCC_xref!A$26</f>
        <v>2310002240</v>
      </c>
      <c r="F557" s="11" t="str">
        <f>VLOOKUP(E557, SCC_xref!$A$6:$B$60, 2,FALSE)</f>
        <v>Oil Tank</v>
      </c>
      <c r="G557" s="190">
        <v>0</v>
      </c>
      <c r="H557" s="191">
        <v>6734.9068320000015</v>
      </c>
      <c r="I557" s="190">
        <v>0</v>
      </c>
      <c r="J557" s="190">
        <v>0</v>
      </c>
      <c r="K557" s="190">
        <v>0</v>
      </c>
    </row>
    <row r="558" spans="1:11" x14ac:dyDescent="0.2">
      <c r="A558" s="44" t="s">
        <v>1885</v>
      </c>
      <c r="B558" s="11" t="s">
        <v>17037</v>
      </c>
      <c r="C558" s="187" t="str">
        <f t="shared" si="11"/>
        <v>48</v>
      </c>
      <c r="D558" s="188" t="str">
        <f>VLOOKUP(B558,fips_xref!$A$2:$B$45,2,FALSE)</f>
        <v>48335</v>
      </c>
      <c r="E558" s="11" t="str">
        <f>SCC_xref!A$26</f>
        <v>2310002240</v>
      </c>
      <c r="F558" s="11" t="str">
        <f>VLOOKUP(E558, SCC_xref!$A$6:$B$60, 2,FALSE)</f>
        <v>Oil Tank</v>
      </c>
      <c r="G558" s="190">
        <v>0</v>
      </c>
      <c r="H558" s="191">
        <v>2268.712184</v>
      </c>
      <c r="I558" s="190">
        <v>0</v>
      </c>
      <c r="J558" s="190">
        <v>0</v>
      </c>
      <c r="K558" s="190">
        <v>0</v>
      </c>
    </row>
    <row r="559" spans="1:11" x14ac:dyDescent="0.2">
      <c r="A559" s="44" t="s">
        <v>1885</v>
      </c>
      <c r="B559" s="11" t="s">
        <v>17038</v>
      </c>
      <c r="C559" s="187" t="str">
        <f t="shared" si="11"/>
        <v>48</v>
      </c>
      <c r="D559" s="188" t="str">
        <f>VLOOKUP(B559,fips_xref!$A$2:$B$45,2,FALSE)</f>
        <v>48371</v>
      </c>
      <c r="E559" s="11" t="str">
        <f>SCC_xref!A$26</f>
        <v>2310002240</v>
      </c>
      <c r="F559" s="11" t="str">
        <f>VLOOKUP(E559, SCC_xref!$A$6:$B$60, 2,FALSE)</f>
        <v>Oil Tank</v>
      </c>
      <c r="G559" s="190">
        <v>0</v>
      </c>
      <c r="H559" s="191">
        <v>7398.3301640000009</v>
      </c>
      <c r="I559" s="190">
        <v>0</v>
      </c>
      <c r="J559" s="190">
        <v>0</v>
      </c>
      <c r="K559" s="190">
        <v>0</v>
      </c>
    </row>
    <row r="560" spans="1:11" x14ac:dyDescent="0.2">
      <c r="A560" s="44" t="s">
        <v>1885</v>
      </c>
      <c r="B560" s="11" t="s">
        <v>17039</v>
      </c>
      <c r="C560" s="187" t="str">
        <f t="shared" si="11"/>
        <v>48</v>
      </c>
      <c r="D560" s="188" t="str">
        <f>VLOOKUP(B560,fips_xref!$A$2:$B$45,2,FALSE)</f>
        <v>48383</v>
      </c>
      <c r="E560" s="11" t="str">
        <f>SCC_xref!A$26</f>
        <v>2310002240</v>
      </c>
      <c r="F560" s="11" t="str">
        <f>VLOOKUP(E560, SCC_xref!$A$6:$B$60, 2,FALSE)</f>
        <v>Oil Tank</v>
      </c>
      <c r="G560" s="190">
        <v>0</v>
      </c>
      <c r="H560" s="191">
        <v>3626.7820240000005</v>
      </c>
      <c r="I560" s="190">
        <v>0</v>
      </c>
      <c r="J560" s="190">
        <v>0</v>
      </c>
      <c r="K560" s="190">
        <v>0</v>
      </c>
    </row>
    <row r="561" spans="1:11" x14ac:dyDescent="0.2">
      <c r="A561" s="44" t="s">
        <v>1885</v>
      </c>
      <c r="B561" s="11" t="s">
        <v>17040</v>
      </c>
      <c r="C561" s="187" t="str">
        <f t="shared" si="11"/>
        <v>48</v>
      </c>
      <c r="D561" s="188" t="str">
        <f>VLOOKUP(B561,fips_xref!$A$2:$B$45,2,FALSE)</f>
        <v>48389</v>
      </c>
      <c r="E561" s="11" t="str">
        <f>SCC_xref!A$26</f>
        <v>2310002240</v>
      </c>
      <c r="F561" s="11" t="str">
        <f>VLOOKUP(E561, SCC_xref!$A$6:$B$60, 2,FALSE)</f>
        <v>Oil Tank</v>
      </c>
      <c r="G561" s="190">
        <v>0</v>
      </c>
      <c r="H561" s="191">
        <v>593.96756000000005</v>
      </c>
      <c r="I561" s="190">
        <v>0</v>
      </c>
      <c r="J561" s="190">
        <v>0</v>
      </c>
      <c r="K561" s="190">
        <v>0</v>
      </c>
    </row>
    <row r="562" spans="1:11" x14ac:dyDescent="0.2">
      <c r="A562" s="44" t="s">
        <v>1885</v>
      </c>
      <c r="B562" s="11" t="s">
        <v>17041</v>
      </c>
      <c r="C562" s="187" t="str">
        <f t="shared" si="11"/>
        <v>48</v>
      </c>
      <c r="D562" s="188" t="str">
        <f>VLOOKUP(B562,fips_xref!$A$2:$B$45,2,FALSE)</f>
        <v>48079</v>
      </c>
      <c r="E562" s="11" t="str">
        <f>SCC_xref!A$26</f>
        <v>2310002240</v>
      </c>
      <c r="F562" s="11" t="str">
        <f>VLOOKUP(E562, SCC_xref!$A$6:$B$60, 2,FALSE)</f>
        <v>Oil Tank</v>
      </c>
      <c r="G562" s="190">
        <v>0</v>
      </c>
      <c r="H562" s="191">
        <v>2322.2489320000004</v>
      </c>
      <c r="I562" s="190">
        <v>0</v>
      </c>
      <c r="J562" s="190">
        <v>0</v>
      </c>
      <c r="K562" s="190">
        <v>0</v>
      </c>
    </row>
    <row r="563" spans="1:11" x14ac:dyDescent="0.2">
      <c r="A563" s="44" t="s">
        <v>1885</v>
      </c>
      <c r="B563" s="11" t="s">
        <v>17042</v>
      </c>
      <c r="C563" s="187" t="str">
        <f t="shared" si="11"/>
        <v>48</v>
      </c>
      <c r="D563" s="188" t="str">
        <f>VLOOKUP(B563,fips_xref!$A$2:$B$45,2,FALSE)</f>
        <v>48413</v>
      </c>
      <c r="E563" s="11" t="str">
        <f>SCC_xref!A$26</f>
        <v>2310002240</v>
      </c>
      <c r="F563" s="11" t="str">
        <f>VLOOKUP(E563, SCC_xref!$A$6:$B$60, 2,FALSE)</f>
        <v>Oil Tank</v>
      </c>
      <c r="G563" s="190">
        <v>0</v>
      </c>
      <c r="H563" s="191">
        <v>234.29884800000005</v>
      </c>
      <c r="I563" s="190">
        <v>0</v>
      </c>
      <c r="J563" s="190">
        <v>0</v>
      </c>
      <c r="K563" s="190">
        <v>0</v>
      </c>
    </row>
    <row r="564" spans="1:11" x14ac:dyDescent="0.2">
      <c r="A564" s="44" t="s">
        <v>1885</v>
      </c>
      <c r="B564" s="11" t="s">
        <v>17043</v>
      </c>
      <c r="C564" s="187" t="str">
        <f t="shared" si="11"/>
        <v>48</v>
      </c>
      <c r="D564" s="188" t="str">
        <f>VLOOKUP(B564,fips_xref!$A$2:$B$45,2,FALSE)</f>
        <v>48415</v>
      </c>
      <c r="E564" s="11" t="str">
        <f>SCC_xref!A$26</f>
        <v>2310002240</v>
      </c>
      <c r="F564" s="11" t="str">
        <f>VLOOKUP(E564, SCC_xref!$A$6:$B$60, 2,FALSE)</f>
        <v>Oil Tank</v>
      </c>
      <c r="G564" s="190">
        <v>0</v>
      </c>
      <c r="H564" s="191">
        <v>8965.8738480000011</v>
      </c>
      <c r="I564" s="190">
        <v>0</v>
      </c>
      <c r="J564" s="190">
        <v>0</v>
      </c>
      <c r="K564" s="190">
        <v>0</v>
      </c>
    </row>
    <row r="565" spans="1:11" x14ac:dyDescent="0.2">
      <c r="A565" s="44" t="s">
        <v>1885</v>
      </c>
      <c r="B565" s="11" t="s">
        <v>17044</v>
      </c>
      <c r="C565" s="187" t="str">
        <f t="shared" si="11"/>
        <v>48</v>
      </c>
      <c r="D565" s="188" t="str">
        <f>VLOOKUP(B565,fips_xref!$A$2:$B$45,2,FALSE)</f>
        <v>48431</v>
      </c>
      <c r="E565" s="11" t="str">
        <f>SCC_xref!A$26</f>
        <v>2310002240</v>
      </c>
      <c r="F565" s="11" t="str">
        <f>VLOOKUP(E565, SCC_xref!$A$6:$B$60, 2,FALSE)</f>
        <v>Oil Tank</v>
      </c>
      <c r="G565" s="190">
        <v>0</v>
      </c>
      <c r="H565" s="191">
        <v>626.86623200000008</v>
      </c>
      <c r="I565" s="190">
        <v>0</v>
      </c>
      <c r="J565" s="190">
        <v>0</v>
      </c>
      <c r="K565" s="190">
        <v>0</v>
      </c>
    </row>
    <row r="566" spans="1:11" x14ac:dyDescent="0.2">
      <c r="A566" s="44" t="s">
        <v>1885</v>
      </c>
      <c r="B566" s="11" t="s">
        <v>17045</v>
      </c>
      <c r="C566" s="187" t="str">
        <f t="shared" si="11"/>
        <v>48</v>
      </c>
      <c r="D566" s="188" t="str">
        <f>VLOOKUP(B566,fips_xref!$A$2:$B$45,2,FALSE)</f>
        <v>48435</v>
      </c>
      <c r="E566" s="11" t="str">
        <f>SCC_xref!A$26</f>
        <v>2310002240</v>
      </c>
      <c r="F566" s="11" t="str">
        <f>VLOOKUP(E566, SCC_xref!$A$6:$B$60, 2,FALSE)</f>
        <v>Oil Tank</v>
      </c>
      <c r="G566" s="190">
        <v>0</v>
      </c>
      <c r="H566" s="191">
        <v>8.0126640000000009</v>
      </c>
      <c r="I566" s="190">
        <v>0</v>
      </c>
      <c r="J566" s="190">
        <v>0</v>
      </c>
      <c r="K566" s="190">
        <v>0</v>
      </c>
    </row>
    <row r="567" spans="1:11" x14ac:dyDescent="0.2">
      <c r="A567" s="44" t="s">
        <v>1885</v>
      </c>
      <c r="B567" s="11" t="s">
        <v>17046</v>
      </c>
      <c r="C567" s="187" t="str">
        <f t="shared" si="11"/>
        <v>48</v>
      </c>
      <c r="D567" s="188" t="str">
        <f>VLOOKUP(B567,fips_xref!$A$2:$B$45,2,FALSE)</f>
        <v>48445</v>
      </c>
      <c r="E567" s="11" t="str">
        <f>SCC_xref!A$26</f>
        <v>2310002240</v>
      </c>
      <c r="F567" s="11" t="str">
        <f>VLOOKUP(E567, SCC_xref!$A$6:$B$60, 2,FALSE)</f>
        <v>Oil Tank</v>
      </c>
      <c r="G567" s="190">
        <v>0</v>
      </c>
      <c r="H567" s="191">
        <v>2530.9466360000001</v>
      </c>
      <c r="I567" s="190">
        <v>0</v>
      </c>
      <c r="J567" s="190">
        <v>0</v>
      </c>
      <c r="K567" s="190">
        <v>0</v>
      </c>
    </row>
    <row r="568" spans="1:11" x14ac:dyDescent="0.2">
      <c r="A568" s="44" t="s">
        <v>1885</v>
      </c>
      <c r="B568" s="11" t="s">
        <v>17047</v>
      </c>
      <c r="C568" s="187" t="str">
        <f t="shared" si="11"/>
        <v>48</v>
      </c>
      <c r="D568" s="188" t="str">
        <f>VLOOKUP(B568,fips_xref!$A$2:$B$45,2,FALSE)</f>
        <v>48451</v>
      </c>
      <c r="E568" s="11" t="str">
        <f>SCC_xref!A$26</f>
        <v>2310002240</v>
      </c>
      <c r="F568" s="11" t="str">
        <f>VLOOKUP(E568, SCC_xref!$A$6:$B$60, 2,FALSE)</f>
        <v>Oil Tank</v>
      </c>
      <c r="G568" s="190">
        <v>0</v>
      </c>
      <c r="H568" s="191">
        <v>383.24041600000004</v>
      </c>
      <c r="I568" s="190">
        <v>0</v>
      </c>
      <c r="J568" s="190">
        <v>0</v>
      </c>
      <c r="K568" s="190">
        <v>0</v>
      </c>
    </row>
    <row r="569" spans="1:11" x14ac:dyDescent="0.2">
      <c r="A569" s="44" t="s">
        <v>1885</v>
      </c>
      <c r="B569" s="11" t="s">
        <v>17048</v>
      </c>
      <c r="C569" s="187" t="str">
        <f t="shared" si="11"/>
        <v>48</v>
      </c>
      <c r="D569" s="188" t="str">
        <f>VLOOKUP(B569,fips_xref!$A$2:$B$45,2,FALSE)</f>
        <v>48461</v>
      </c>
      <c r="E569" s="11" t="str">
        <f>SCC_xref!A$26</f>
        <v>2310002240</v>
      </c>
      <c r="F569" s="11" t="str">
        <f>VLOOKUP(E569, SCC_xref!$A$6:$B$60, 2,FALSE)</f>
        <v>Oil Tank</v>
      </c>
      <c r="G569" s="190">
        <v>0</v>
      </c>
      <c r="H569" s="191">
        <v>8564.2053920000017</v>
      </c>
      <c r="I569" s="190">
        <v>0</v>
      </c>
      <c r="J569" s="190">
        <v>0</v>
      </c>
      <c r="K569" s="190">
        <v>0</v>
      </c>
    </row>
    <row r="570" spans="1:11" x14ac:dyDescent="0.2">
      <c r="A570" s="44" t="s">
        <v>1885</v>
      </c>
      <c r="B570" s="11" t="s">
        <v>17049</v>
      </c>
      <c r="C570" s="187" t="str">
        <f t="shared" si="11"/>
        <v>48</v>
      </c>
      <c r="D570" s="188" t="str">
        <f>VLOOKUP(B570,fips_xref!$A$2:$B$45,2,FALSE)</f>
        <v>48475</v>
      </c>
      <c r="E570" s="11" t="str">
        <f>SCC_xref!A$26</f>
        <v>2310002240</v>
      </c>
      <c r="F570" s="11" t="str">
        <f>VLOOKUP(E570, SCC_xref!$A$6:$B$60, 2,FALSE)</f>
        <v>Oil Tank</v>
      </c>
      <c r="G570" s="190">
        <v>0</v>
      </c>
      <c r="H570" s="191">
        <v>4629.6551680000011</v>
      </c>
      <c r="I570" s="190">
        <v>0</v>
      </c>
      <c r="J570" s="190">
        <v>0</v>
      </c>
      <c r="K570" s="190">
        <v>0</v>
      </c>
    </row>
    <row r="571" spans="1:11" x14ac:dyDescent="0.2">
      <c r="A571" s="44" t="s">
        <v>1885</v>
      </c>
      <c r="B571" s="11" t="s">
        <v>17050</v>
      </c>
      <c r="C571" s="187" t="str">
        <f t="shared" si="11"/>
        <v>48</v>
      </c>
      <c r="D571" s="188" t="str">
        <f>VLOOKUP(B571,fips_xref!$A$2:$B$45,2,FALSE)</f>
        <v>48495</v>
      </c>
      <c r="E571" s="11" t="str">
        <f>SCC_xref!A$26</f>
        <v>2310002240</v>
      </c>
      <c r="F571" s="11" t="str">
        <f>VLOOKUP(E571, SCC_xref!$A$6:$B$60, 2,FALSE)</f>
        <v>Oil Tank</v>
      </c>
      <c r="G571" s="190">
        <v>0</v>
      </c>
      <c r="H571" s="191">
        <v>2185.6090320000003</v>
      </c>
      <c r="I571" s="190">
        <v>0</v>
      </c>
      <c r="J571" s="190">
        <v>0</v>
      </c>
      <c r="K571" s="190">
        <v>0</v>
      </c>
    </row>
    <row r="572" spans="1:11" x14ac:dyDescent="0.2">
      <c r="A572" s="44" t="s">
        <v>1885</v>
      </c>
      <c r="B572" s="11" t="s">
        <v>17051</v>
      </c>
      <c r="C572" s="187" t="str">
        <f t="shared" si="11"/>
        <v>48</v>
      </c>
      <c r="D572" s="188" t="str">
        <f>VLOOKUP(B572,fips_xref!$A$2:$B$45,2,FALSE)</f>
        <v>48501</v>
      </c>
      <c r="E572" s="11" t="str">
        <f>SCC_xref!A$26</f>
        <v>2310002240</v>
      </c>
      <c r="F572" s="11" t="str">
        <f>VLOOKUP(E572, SCC_xref!$A$6:$B$60, 2,FALSE)</f>
        <v>Oil Tank</v>
      </c>
      <c r="G572" s="190">
        <v>0</v>
      </c>
      <c r="H572" s="191">
        <v>14207.165992000002</v>
      </c>
      <c r="I572" s="190">
        <v>0</v>
      </c>
      <c r="J572" s="190">
        <v>0</v>
      </c>
      <c r="K572" s="190">
        <v>0</v>
      </c>
    </row>
    <row r="573" spans="1:11" x14ac:dyDescent="0.2">
      <c r="A573" s="44" t="s">
        <v>1885</v>
      </c>
      <c r="B573" s="11" t="s">
        <v>17052</v>
      </c>
      <c r="C573" s="187" t="str">
        <f t="shared" si="11"/>
        <v>35</v>
      </c>
      <c r="D573" s="188" t="str">
        <f>VLOOKUP(B573,fips_xref!$A$2:$B$45,2,FALSE)</f>
        <v>35005</v>
      </c>
      <c r="E573" s="11" t="str">
        <f>SCC_xref!A$26</f>
        <v>2310002240</v>
      </c>
      <c r="F573" s="11" t="str">
        <f>VLOOKUP(E573, SCC_xref!$A$6:$B$60, 2,FALSE)</f>
        <v>Oil Tank</v>
      </c>
      <c r="G573" s="190">
        <v>0</v>
      </c>
      <c r="H573" s="191">
        <v>329.12201600000003</v>
      </c>
      <c r="I573" s="190">
        <v>0</v>
      </c>
      <c r="J573" s="190">
        <v>0</v>
      </c>
      <c r="K573" s="190">
        <v>0</v>
      </c>
    </row>
    <row r="574" spans="1:11" x14ac:dyDescent="0.2">
      <c r="A574" s="44" t="s">
        <v>1885</v>
      </c>
      <c r="B574" s="11" t="s">
        <v>17053</v>
      </c>
      <c r="C574" s="187" t="str">
        <f t="shared" si="11"/>
        <v>35</v>
      </c>
      <c r="D574" s="188" t="str">
        <f>VLOOKUP(B574,fips_xref!$A$2:$B$45,2,FALSE)</f>
        <v>35025</v>
      </c>
      <c r="E574" s="11" t="str">
        <f>SCC_xref!A$26</f>
        <v>2310002240</v>
      </c>
      <c r="F574" s="11" t="str">
        <f>VLOOKUP(E574, SCC_xref!$A$6:$B$60, 2,FALSE)</f>
        <v>Oil Tank</v>
      </c>
      <c r="G574" s="190">
        <v>0</v>
      </c>
      <c r="H574" s="191">
        <v>19636.330524000005</v>
      </c>
      <c r="I574" s="190">
        <v>0</v>
      </c>
      <c r="J574" s="190">
        <v>0</v>
      </c>
      <c r="K574" s="190">
        <v>0</v>
      </c>
    </row>
    <row r="575" spans="1:11" x14ac:dyDescent="0.2">
      <c r="A575" s="44" t="s">
        <v>1885</v>
      </c>
      <c r="B575" s="11" t="s">
        <v>17054</v>
      </c>
      <c r="C575" s="187" t="str">
        <f t="shared" si="11"/>
        <v>35</v>
      </c>
      <c r="D575" s="188" t="str">
        <f>VLOOKUP(B575,fips_xref!$A$2:$B$45,2,FALSE)</f>
        <v>35041</v>
      </c>
      <c r="E575" s="11" t="str">
        <f>SCC_xref!A$26</f>
        <v>2310002240</v>
      </c>
      <c r="F575" s="11" t="str">
        <f>VLOOKUP(E575, SCC_xref!$A$6:$B$60, 2,FALSE)</f>
        <v>Oil Tank</v>
      </c>
      <c r="G575" s="190">
        <v>0</v>
      </c>
      <c r="H575" s="191">
        <v>151.32555600000001</v>
      </c>
      <c r="I575" s="190">
        <v>0</v>
      </c>
      <c r="J575" s="190">
        <v>0</v>
      </c>
      <c r="K575" s="190">
        <v>0</v>
      </c>
    </row>
    <row r="576" spans="1:11" x14ac:dyDescent="0.2">
      <c r="A576" s="44" t="s">
        <v>1885</v>
      </c>
      <c r="B576" s="11" t="s">
        <v>17055</v>
      </c>
      <c r="C576" s="187" t="str">
        <f t="shared" si="11"/>
        <v>35</v>
      </c>
      <c r="D576" s="188" t="str">
        <f>VLOOKUP(B576,fips_xref!$A$2:$B$45,2,FALSE)</f>
        <v>35015</v>
      </c>
      <c r="E576" s="11" t="str">
        <f>SCC_xref!A$26</f>
        <v>2310002240</v>
      </c>
      <c r="F576" s="11" t="str">
        <f>VLOOKUP(E576, SCC_xref!$A$6:$B$60, 2,FALSE)</f>
        <v>Oil Tank</v>
      </c>
      <c r="G576" s="190">
        <v>0</v>
      </c>
      <c r="H576" s="191">
        <v>11670.849796000002</v>
      </c>
      <c r="I576" s="190">
        <v>0</v>
      </c>
      <c r="J576" s="190">
        <v>0</v>
      </c>
      <c r="K576" s="190">
        <v>0</v>
      </c>
    </row>
    <row r="577" spans="1:11" x14ac:dyDescent="0.2">
      <c r="A577" s="44" t="s">
        <v>2412</v>
      </c>
      <c r="B577" s="11" t="s">
        <v>17013</v>
      </c>
      <c r="C577" s="187" t="str">
        <f t="shared" si="11"/>
        <v>48</v>
      </c>
      <c r="D577" s="188" t="str">
        <f>VLOOKUP(B577,fips_xref!$A$2:$B$45,2,FALSE)</f>
        <v>48105</v>
      </c>
      <c r="E577" s="11" t="str">
        <f>SCC_xref!A$7</f>
        <v>2310000220</v>
      </c>
      <c r="F577" s="11" t="str">
        <f>VLOOKUP(E577,SCC_xref!$A$6:$B$37,2,FALSE)</f>
        <v>Drill rigs</v>
      </c>
      <c r="G577" s="191">
        <v>704.34132918864395</v>
      </c>
      <c r="H577" s="191">
        <v>110.93375934721145</v>
      </c>
      <c r="I577" s="191">
        <v>440.21333074290249</v>
      </c>
      <c r="J577" s="191">
        <v>9.9885990558797779</v>
      </c>
      <c r="K577" s="191">
        <v>88.042666148580494</v>
      </c>
    </row>
    <row r="578" spans="1:11" x14ac:dyDescent="0.2">
      <c r="A578" s="44" t="s">
        <v>2412</v>
      </c>
      <c r="B578" s="11" t="s">
        <v>1523</v>
      </c>
      <c r="C578" s="187" t="str">
        <f t="shared" si="11"/>
        <v>48</v>
      </c>
      <c r="D578" s="188" t="str">
        <f>VLOOKUP(B578,fips_xref!$A$2:$B$45,2,FALSE)</f>
        <v>48081</v>
      </c>
      <c r="E578" s="11" t="str">
        <f>SCC_xref!A$7</f>
        <v>2310000220</v>
      </c>
      <c r="F578" s="11" t="str">
        <f>VLOOKUP(E578,SCC_xref!$A$6:$B$37,2,FALSE)</f>
        <v>Drill rigs</v>
      </c>
      <c r="G578" s="191">
        <v>35.877976553845137</v>
      </c>
      <c r="H578" s="191">
        <v>5.650781307230611</v>
      </c>
      <c r="I578" s="191">
        <v>22.423735346153212</v>
      </c>
      <c r="J578" s="191">
        <v>0.50880263287323269</v>
      </c>
      <c r="K578" s="191">
        <v>4.4847470692306421</v>
      </c>
    </row>
    <row r="579" spans="1:11" x14ac:dyDescent="0.2">
      <c r="A579" s="44" t="s">
        <v>2412</v>
      </c>
      <c r="B579" s="11" t="s">
        <v>17014</v>
      </c>
      <c r="C579" s="187" t="str">
        <f t="shared" si="11"/>
        <v>48</v>
      </c>
      <c r="D579" s="188" t="str">
        <f>VLOOKUP(B579,fips_xref!$A$2:$B$45,2,FALSE)</f>
        <v>48103</v>
      </c>
      <c r="E579" s="11" t="str">
        <f>SCC_xref!A$7</f>
        <v>2310000220</v>
      </c>
      <c r="F579" s="11" t="str">
        <f>VLOOKUP(E579,SCC_xref!$A$6:$B$37,2,FALSE)</f>
        <v>Drill rigs</v>
      </c>
      <c r="G579" s="191">
        <v>239.81594854412273</v>
      </c>
      <c r="H579" s="191">
        <v>37.771011895699338</v>
      </c>
      <c r="I579" s="191">
        <v>149.88496784007671</v>
      </c>
      <c r="J579" s="191">
        <v>3.4009439144684501</v>
      </c>
      <c r="K579" s="191">
        <v>29.976993568015342</v>
      </c>
    </row>
    <row r="580" spans="1:11" x14ac:dyDescent="0.2">
      <c r="A580" s="44" t="s">
        <v>2412</v>
      </c>
      <c r="B580" s="11" t="s">
        <v>17015</v>
      </c>
      <c r="C580" s="187" t="str">
        <f t="shared" si="11"/>
        <v>48</v>
      </c>
      <c r="D580" s="188" t="str">
        <f>VLOOKUP(B580,fips_xref!$A$2:$B$45,2,FALSE)</f>
        <v>48135</v>
      </c>
      <c r="E580" s="11" t="str">
        <f>SCC_xref!A$7</f>
        <v>2310000220</v>
      </c>
      <c r="F580" s="11" t="str">
        <f>VLOOKUP(E580,SCC_xref!$A$6:$B$37,2,FALSE)</f>
        <v>Drill rigs</v>
      </c>
      <c r="G580" s="191">
        <v>443.75392053440038</v>
      </c>
      <c r="H580" s="191">
        <v>69.891242484168075</v>
      </c>
      <c r="I580" s="191">
        <v>277.34620033400029</v>
      </c>
      <c r="J580" s="191">
        <v>6.293085196063668</v>
      </c>
      <c r="K580" s="191">
        <v>55.469240066800047</v>
      </c>
    </row>
    <row r="581" spans="1:11" x14ac:dyDescent="0.2">
      <c r="A581" s="44" t="s">
        <v>2412</v>
      </c>
      <c r="B581" s="11" t="s">
        <v>17016</v>
      </c>
      <c r="C581" s="187" t="str">
        <f t="shared" si="11"/>
        <v>48</v>
      </c>
      <c r="D581" s="188" t="str">
        <f>VLOOKUP(B581,fips_xref!$A$2:$B$45,2,FALSE)</f>
        <v>48003</v>
      </c>
      <c r="E581" s="11" t="str">
        <f>SCC_xref!A$7</f>
        <v>2310000220</v>
      </c>
      <c r="F581" s="11" t="str">
        <f>VLOOKUP(E581,SCC_xref!$A$6:$B$37,2,FALSE)</f>
        <v>Drill rigs</v>
      </c>
      <c r="G581" s="191">
        <v>889.39615562426627</v>
      </c>
      <c r="H581" s="191">
        <v>140.07989451082199</v>
      </c>
      <c r="I581" s="191">
        <v>555.87259726516652</v>
      </c>
      <c r="J581" s="191">
        <v>12.612949478068032</v>
      </c>
      <c r="K581" s="191">
        <v>111.17451945303328</v>
      </c>
    </row>
    <row r="582" spans="1:11" x14ac:dyDescent="0.2">
      <c r="A582" s="44" t="s">
        <v>2412</v>
      </c>
      <c r="B582" s="11" t="s">
        <v>17017</v>
      </c>
      <c r="C582" s="187" t="str">
        <f t="shared" si="11"/>
        <v>48</v>
      </c>
      <c r="D582" s="188" t="str">
        <f>VLOOKUP(B582,fips_xref!$A$2:$B$45,2,FALSE)</f>
        <v>48033</v>
      </c>
      <c r="E582" s="11" t="str">
        <f>SCC_xref!A$7</f>
        <v>2310000220</v>
      </c>
      <c r="F582" s="11" t="str">
        <f>VLOOKUP(E582,SCC_xref!$A$6:$B$37,2,FALSE)</f>
        <v>Drill rigs</v>
      </c>
      <c r="G582" s="191">
        <v>45.319549331172801</v>
      </c>
      <c r="H582" s="191">
        <v>7.1378290196597174</v>
      </c>
      <c r="I582" s="191">
        <v>28.324718331983004</v>
      </c>
      <c r="J582" s="191">
        <v>0.64269806257671491</v>
      </c>
      <c r="K582" s="191">
        <v>5.6649436663966002</v>
      </c>
    </row>
    <row r="583" spans="1:11" x14ac:dyDescent="0.2">
      <c r="A583" s="44" t="s">
        <v>2412</v>
      </c>
      <c r="B583" s="11" t="s">
        <v>17018</v>
      </c>
      <c r="C583" s="187" t="str">
        <f t="shared" si="11"/>
        <v>48</v>
      </c>
      <c r="D583" s="188" t="str">
        <f>VLOOKUP(B583,fips_xref!$A$2:$B$45,2,FALSE)</f>
        <v>48109</v>
      </c>
      <c r="E583" s="11" t="str">
        <f>SCC_xref!A$7</f>
        <v>2310000220</v>
      </c>
      <c r="F583" s="11" t="str">
        <f>VLOOKUP(E583,SCC_xref!$A$6:$B$37,2,FALSE)</f>
        <v>Drill rigs</v>
      </c>
      <c r="G583" s="191">
        <v>32.101347442914069</v>
      </c>
      <c r="H583" s="191">
        <v>5.0559622222589677</v>
      </c>
      <c r="I583" s="191">
        <v>20.063342151821296</v>
      </c>
      <c r="J583" s="191">
        <v>0.45524446099183979</v>
      </c>
      <c r="K583" s="191">
        <v>4.0126684303642586</v>
      </c>
    </row>
    <row r="584" spans="1:11" x14ac:dyDescent="0.2">
      <c r="A584" s="44" t="s">
        <v>2412</v>
      </c>
      <c r="B584" s="11" t="s">
        <v>17019</v>
      </c>
      <c r="C584" s="187" t="str">
        <f t="shared" si="11"/>
        <v>48</v>
      </c>
      <c r="D584" s="188" t="str">
        <f>VLOOKUP(B584,fips_xref!$A$2:$B$45,2,FALSE)</f>
        <v>48115</v>
      </c>
      <c r="E584" s="11" t="str">
        <f>SCC_xref!A$7</f>
        <v>2310000220</v>
      </c>
      <c r="F584" s="11" t="str">
        <f>VLOOKUP(E584,SCC_xref!$A$6:$B$37,2,FALSE)</f>
        <v>Drill rigs</v>
      </c>
      <c r="G584" s="191">
        <v>81.197525885017939</v>
      </c>
      <c r="H584" s="191">
        <v>12.788610326890328</v>
      </c>
      <c r="I584" s="191">
        <v>50.748453678136215</v>
      </c>
      <c r="J584" s="191">
        <v>1.1515006954499476</v>
      </c>
      <c r="K584" s="191">
        <v>10.149690735627242</v>
      </c>
    </row>
    <row r="585" spans="1:11" x14ac:dyDescent="0.2">
      <c r="A585" s="44" t="s">
        <v>2412</v>
      </c>
      <c r="B585" s="11" t="s">
        <v>17020</v>
      </c>
      <c r="C585" s="187" t="str">
        <f t="shared" si="11"/>
        <v>48</v>
      </c>
      <c r="D585" s="188" t="str">
        <f>VLOOKUP(B585,fips_xref!$A$2:$B$45,2,FALSE)</f>
        <v>48107</v>
      </c>
      <c r="E585" s="11" t="str">
        <f>SCC_xref!A$7</f>
        <v>2310000220</v>
      </c>
      <c r="F585" s="11" t="str">
        <f>VLOOKUP(E585,SCC_xref!$A$6:$B$37,2,FALSE)</f>
        <v>Drill rigs</v>
      </c>
      <c r="G585" s="191">
        <v>32.101347442914069</v>
      </c>
      <c r="H585" s="191">
        <v>5.0559622222589677</v>
      </c>
      <c r="I585" s="191">
        <v>20.063342151821296</v>
      </c>
      <c r="J585" s="191">
        <v>0.45524446099183979</v>
      </c>
      <c r="K585" s="191">
        <v>4.0126684303642586</v>
      </c>
    </row>
    <row r="586" spans="1:11" x14ac:dyDescent="0.2">
      <c r="A586" s="44" t="s">
        <v>2412</v>
      </c>
      <c r="B586" s="11" t="s">
        <v>17021</v>
      </c>
      <c r="C586" s="187" t="str">
        <f t="shared" si="11"/>
        <v>48</v>
      </c>
      <c r="D586" s="188" t="str">
        <f>VLOOKUP(B586,fips_xref!$A$2:$B$45,2,FALSE)</f>
        <v>48125</v>
      </c>
      <c r="E586" s="11" t="str">
        <f>SCC_xref!A$7</f>
        <v>2310000220</v>
      </c>
      <c r="F586" s="11" t="str">
        <f>VLOOKUP(E586,SCC_xref!$A$6:$B$37,2,FALSE)</f>
        <v>Drill rigs</v>
      </c>
      <c r="G586" s="191">
        <v>86.862469551414534</v>
      </c>
      <c r="H586" s="191">
        <v>13.680838954347793</v>
      </c>
      <c r="I586" s="191">
        <v>54.289043469634088</v>
      </c>
      <c r="J586" s="191">
        <v>1.2318379532720369</v>
      </c>
      <c r="K586" s="191">
        <v>10.857808693926817</v>
      </c>
    </row>
    <row r="587" spans="1:11" x14ac:dyDescent="0.2">
      <c r="A587" s="44" t="s">
        <v>2412</v>
      </c>
      <c r="B587" s="11" t="s">
        <v>17022</v>
      </c>
      <c r="C587" s="187" t="str">
        <f t="shared" si="11"/>
        <v>48</v>
      </c>
      <c r="D587" s="188" t="str">
        <f>VLOOKUP(B587,fips_xref!$A$2:$B$45,2,FALSE)</f>
        <v>48165</v>
      </c>
      <c r="E587" s="11" t="str">
        <f>SCC_xref!A$7</f>
        <v>2310000220</v>
      </c>
      <c r="F587" s="11" t="str">
        <f>VLOOKUP(E587,SCC_xref!$A$6:$B$37,2,FALSE)</f>
        <v>Drill rigs</v>
      </c>
      <c r="G587" s="191">
        <v>253.03415043238149</v>
      </c>
      <c r="H587" s="191">
        <v>39.852878693100095</v>
      </c>
      <c r="I587" s="191">
        <v>158.14634402023844</v>
      </c>
      <c r="J587" s="191">
        <v>3.5883975160533255</v>
      </c>
      <c r="K587" s="191">
        <v>31.629268804047687</v>
      </c>
    </row>
    <row r="588" spans="1:11" x14ac:dyDescent="0.2">
      <c r="A588" s="44" t="s">
        <v>2412</v>
      </c>
      <c r="B588" s="11" t="s">
        <v>17023</v>
      </c>
      <c r="C588" s="187" t="str">
        <f t="shared" si="11"/>
        <v>48</v>
      </c>
      <c r="D588" s="188" t="str">
        <f>VLOOKUP(B588,fips_xref!$A$2:$B$45,2,FALSE)</f>
        <v>48169</v>
      </c>
      <c r="E588" s="11" t="str">
        <f>SCC_xref!A$7</f>
        <v>2310000220</v>
      </c>
      <c r="F588" s="11" t="str">
        <f>VLOOKUP(E588,SCC_xref!$A$6:$B$37,2,FALSE)</f>
        <v>Drill rigs</v>
      </c>
      <c r="G588" s="191">
        <v>103.85730055060435</v>
      </c>
      <c r="H588" s="191">
        <v>16.357524836720188</v>
      </c>
      <c r="I588" s="191">
        <v>64.910812844127719</v>
      </c>
      <c r="J588" s="191">
        <v>1.4728497267383052</v>
      </c>
      <c r="K588" s="191">
        <v>12.982162568825544</v>
      </c>
    </row>
    <row r="589" spans="1:11" x14ac:dyDescent="0.2">
      <c r="A589" s="44" t="s">
        <v>2412</v>
      </c>
      <c r="B589" s="11" t="s">
        <v>17024</v>
      </c>
      <c r="C589" s="187" t="str">
        <f t="shared" si="11"/>
        <v>48</v>
      </c>
      <c r="D589" s="188" t="str">
        <f>VLOOKUP(B589,fips_xref!$A$2:$B$45,2,FALSE)</f>
        <v>48173</v>
      </c>
      <c r="E589" s="11" t="str">
        <f>SCC_xref!A$7</f>
        <v>2310000220</v>
      </c>
      <c r="F589" s="11" t="str">
        <f>VLOOKUP(E589,SCC_xref!$A$6:$B$37,2,FALSE)</f>
        <v>Drill rigs</v>
      </c>
      <c r="G589" s="191">
        <v>162.39505177003588</v>
      </c>
      <c r="H589" s="191">
        <v>25.577220653780657</v>
      </c>
      <c r="I589" s="191">
        <v>101.49690735627243</v>
      </c>
      <c r="J589" s="191">
        <v>2.3030013908998952</v>
      </c>
      <c r="K589" s="191">
        <v>20.299381471254485</v>
      </c>
    </row>
    <row r="590" spans="1:11" x14ac:dyDescent="0.2">
      <c r="A590" s="44" t="s">
        <v>2412</v>
      </c>
      <c r="B590" s="11" t="s">
        <v>17025</v>
      </c>
      <c r="C590" s="187" t="str">
        <f t="shared" si="11"/>
        <v>48</v>
      </c>
      <c r="D590" s="188" t="str">
        <f>VLOOKUP(B590,fips_xref!$A$2:$B$45,2,FALSE)</f>
        <v>48219</v>
      </c>
      <c r="E590" s="11" t="str">
        <f>SCC_xref!A$7</f>
        <v>2310000220</v>
      </c>
      <c r="F590" s="11" t="str">
        <f>VLOOKUP(E590,SCC_xref!$A$6:$B$37,2,FALSE)</f>
        <v>Drill rigs</v>
      </c>
      <c r="G590" s="191">
        <v>173.72493910282907</v>
      </c>
      <c r="H590" s="191">
        <v>27.361677908695587</v>
      </c>
      <c r="I590" s="191">
        <v>108.57808693926818</v>
      </c>
      <c r="J590" s="191">
        <v>2.4636759065440739</v>
      </c>
      <c r="K590" s="191">
        <v>21.715617387853634</v>
      </c>
    </row>
    <row r="591" spans="1:11" x14ac:dyDescent="0.2">
      <c r="A591" s="44" t="s">
        <v>2412</v>
      </c>
      <c r="B591" s="11" t="s">
        <v>17026</v>
      </c>
      <c r="C591" s="187" t="str">
        <f t="shared" si="11"/>
        <v>48</v>
      </c>
      <c r="D591" s="188" t="str">
        <f>VLOOKUP(B591,fips_xref!$A$2:$B$45,2,FALSE)</f>
        <v>48227</v>
      </c>
      <c r="E591" s="11" t="str">
        <f>SCC_xref!A$7</f>
        <v>2310000220</v>
      </c>
      <c r="F591" s="11" t="str">
        <f>VLOOKUP(E591,SCC_xref!$A$6:$B$37,2,FALSE)</f>
        <v>Drill rigs</v>
      </c>
      <c r="G591" s="191">
        <v>175.61325365829461</v>
      </c>
      <c r="H591" s="191">
        <v>27.65908745118141</v>
      </c>
      <c r="I591" s="191">
        <v>109.75828353643415</v>
      </c>
      <c r="J591" s="191">
        <v>2.4904549924847705</v>
      </c>
      <c r="K591" s="191">
        <v>21.951656707286826</v>
      </c>
    </row>
    <row r="592" spans="1:11" x14ac:dyDescent="0.2">
      <c r="A592" s="44" t="s">
        <v>2412</v>
      </c>
      <c r="B592" s="11" t="s">
        <v>17027</v>
      </c>
      <c r="C592" s="187" t="str">
        <f t="shared" si="11"/>
        <v>48</v>
      </c>
      <c r="D592" s="188" t="str">
        <f>VLOOKUP(B592,fips_xref!$A$2:$B$45,2,FALSE)</f>
        <v>48229</v>
      </c>
      <c r="E592" s="11" t="str">
        <f>SCC_xref!A$7</f>
        <v>2310000220</v>
      </c>
      <c r="F592" s="11" t="str">
        <f>VLOOKUP(E592,SCC_xref!$A$6:$B$37,2,FALSE)</f>
        <v>Drill rigs</v>
      </c>
      <c r="G592" s="191">
        <v>7.5532582218621336</v>
      </c>
      <c r="H592" s="191">
        <v>1.1896381699432863</v>
      </c>
      <c r="I592" s="191">
        <v>4.7207863886638339</v>
      </c>
      <c r="J592" s="191">
        <v>0.10711634376278582</v>
      </c>
      <c r="K592" s="191">
        <v>0.9441572777327667</v>
      </c>
    </row>
    <row r="593" spans="1:11" x14ac:dyDescent="0.2">
      <c r="A593" s="44" t="s">
        <v>2412</v>
      </c>
      <c r="B593" s="11" t="s">
        <v>17028</v>
      </c>
      <c r="C593" s="187" t="str">
        <f t="shared" si="11"/>
        <v>48</v>
      </c>
      <c r="D593" s="188" t="str">
        <f>VLOOKUP(B593,fips_xref!$A$2:$B$45,2,FALSE)</f>
        <v>48235</v>
      </c>
      <c r="E593" s="11" t="str">
        <f>SCC_xref!A$7</f>
        <v>2310000220</v>
      </c>
      <c r="F593" s="11" t="str">
        <f>VLOOKUP(E593,SCC_xref!$A$6:$B$37,2,FALSE)</f>
        <v>Drill rigs</v>
      </c>
      <c r="G593" s="191">
        <v>388.99279842589988</v>
      </c>
      <c r="H593" s="191">
        <v>61.266365752079246</v>
      </c>
      <c r="I593" s="191">
        <v>243.12049901618744</v>
      </c>
      <c r="J593" s="191">
        <v>5.51649170378347</v>
      </c>
      <c r="K593" s="191">
        <v>48.624099803237485</v>
      </c>
    </row>
    <row r="594" spans="1:11" x14ac:dyDescent="0.2">
      <c r="A594" s="44" t="s">
        <v>2412</v>
      </c>
      <c r="B594" s="11" t="s">
        <v>17029</v>
      </c>
      <c r="C594" s="187" t="str">
        <f t="shared" si="11"/>
        <v>48</v>
      </c>
      <c r="D594" s="188" t="str">
        <f>VLOOKUP(B594,fips_xref!$A$2:$B$45,2,FALSE)</f>
        <v>48243</v>
      </c>
      <c r="E594" s="11" t="str">
        <f>SCC_xref!A$7</f>
        <v>2310000220</v>
      </c>
      <c r="F594" s="11" t="str">
        <f>VLOOKUP(E594,SCC_xref!$A$6:$B$37,2,FALSE)</f>
        <v>Drill rigs</v>
      </c>
      <c r="G594" s="191">
        <v>0</v>
      </c>
      <c r="H594" s="191">
        <v>0</v>
      </c>
      <c r="I594" s="191">
        <v>0</v>
      </c>
      <c r="J594" s="191">
        <v>0</v>
      </c>
      <c r="K594" s="191">
        <v>0</v>
      </c>
    </row>
    <row r="595" spans="1:11" x14ac:dyDescent="0.2">
      <c r="A595" s="44" t="s">
        <v>2412</v>
      </c>
      <c r="B595" s="11" t="s">
        <v>17030</v>
      </c>
      <c r="C595" s="187" t="str">
        <f t="shared" si="11"/>
        <v>48</v>
      </c>
      <c r="D595" s="188" t="str">
        <f>VLOOKUP(B595,fips_xref!$A$2:$B$45,2,FALSE)</f>
        <v>48263</v>
      </c>
      <c r="E595" s="11" t="str">
        <f>SCC_xref!A$7</f>
        <v>2310000220</v>
      </c>
      <c r="F595" s="11" t="str">
        <f>VLOOKUP(E595,SCC_xref!$A$6:$B$37,2,FALSE)</f>
        <v>Drill rigs</v>
      </c>
      <c r="G595" s="191">
        <v>81.197525885017939</v>
      </c>
      <c r="H595" s="191">
        <v>12.788610326890328</v>
      </c>
      <c r="I595" s="191">
        <v>50.748453678136215</v>
      </c>
      <c r="J595" s="191">
        <v>1.1515006954499476</v>
      </c>
      <c r="K595" s="191">
        <v>10.149690735627242</v>
      </c>
    </row>
    <row r="596" spans="1:11" x14ac:dyDescent="0.2">
      <c r="A596" s="44" t="s">
        <v>2412</v>
      </c>
      <c r="B596" s="11" t="s">
        <v>17031</v>
      </c>
      <c r="C596" s="187" t="str">
        <f t="shared" si="11"/>
        <v>48</v>
      </c>
      <c r="D596" s="188" t="str">
        <f>VLOOKUP(B596,fips_xref!$A$2:$B$45,2,FALSE)</f>
        <v>48269</v>
      </c>
      <c r="E596" s="11" t="str">
        <f>SCC_xref!A$7</f>
        <v>2310000220</v>
      </c>
      <c r="F596" s="11" t="str">
        <f>VLOOKUP(E596,SCC_xref!$A$6:$B$37,2,FALSE)</f>
        <v>Drill rigs</v>
      </c>
      <c r="G596" s="191">
        <v>84.974154995949021</v>
      </c>
      <c r="H596" s="191">
        <v>13.383429411861973</v>
      </c>
      <c r="I596" s="191">
        <v>53.108846872468135</v>
      </c>
      <c r="J596" s="191">
        <v>1.2050588673313407</v>
      </c>
      <c r="K596" s="191">
        <v>10.621769374493628</v>
      </c>
    </row>
    <row r="597" spans="1:11" x14ac:dyDescent="0.2">
      <c r="A597" s="44" t="s">
        <v>2412</v>
      </c>
      <c r="B597" s="11" t="s">
        <v>17032</v>
      </c>
      <c r="C597" s="187" t="str">
        <f t="shared" si="11"/>
        <v>48</v>
      </c>
      <c r="D597" s="188" t="str">
        <f>VLOOKUP(B597,fips_xref!$A$2:$B$45,2,FALSE)</f>
        <v>48301</v>
      </c>
      <c r="E597" s="11" t="str">
        <f>SCC_xref!A$7</f>
        <v>2310000220</v>
      </c>
      <c r="F597" s="11" t="str">
        <f>VLOOKUP(E597,SCC_xref!$A$6:$B$37,2,FALSE)</f>
        <v>Drill rigs</v>
      </c>
      <c r="G597" s="191">
        <v>126.51707521619075</v>
      </c>
      <c r="H597" s="191">
        <v>19.926439346550048</v>
      </c>
      <c r="I597" s="191">
        <v>79.073172010119222</v>
      </c>
      <c r="J597" s="191">
        <v>1.7941987580266627</v>
      </c>
      <c r="K597" s="191">
        <v>15.814634402023843</v>
      </c>
    </row>
    <row r="598" spans="1:11" x14ac:dyDescent="0.2">
      <c r="A598" s="44" t="s">
        <v>2412</v>
      </c>
      <c r="B598" s="11" t="s">
        <v>17033</v>
      </c>
      <c r="C598" s="187" t="str">
        <f t="shared" si="11"/>
        <v>48</v>
      </c>
      <c r="D598" s="188" t="str">
        <f>VLOOKUP(B598,fips_xref!$A$2:$B$45,2,FALSE)</f>
        <v>48303</v>
      </c>
      <c r="E598" s="11" t="str">
        <f>SCC_xref!A$7</f>
        <v>2310000220</v>
      </c>
      <c r="F598" s="11" t="str">
        <f>VLOOKUP(E598,SCC_xref!$A$6:$B$37,2,FALSE)</f>
        <v>Drill rigs</v>
      </c>
      <c r="G598" s="191">
        <v>26.436403776517466</v>
      </c>
      <c r="H598" s="191">
        <v>4.163733594801502</v>
      </c>
      <c r="I598" s="191">
        <v>16.52275236032342</v>
      </c>
      <c r="J598" s="191">
        <v>0.3749072031697504</v>
      </c>
      <c r="K598" s="191">
        <v>3.3045504720646832</v>
      </c>
    </row>
    <row r="599" spans="1:11" x14ac:dyDescent="0.2">
      <c r="A599" s="44" t="s">
        <v>2412</v>
      </c>
      <c r="B599" s="11" t="s">
        <v>17034</v>
      </c>
      <c r="C599" s="187" t="str">
        <f t="shared" si="11"/>
        <v>48</v>
      </c>
      <c r="D599" s="188" t="str">
        <f>VLOOKUP(B599,fips_xref!$A$2:$B$45,2,FALSE)</f>
        <v>48305</v>
      </c>
      <c r="E599" s="11" t="str">
        <f>SCC_xref!A$7</f>
        <v>2310000220</v>
      </c>
      <c r="F599" s="11" t="str">
        <f>VLOOKUP(E599,SCC_xref!$A$6:$B$37,2,FALSE)</f>
        <v>Drill rigs</v>
      </c>
      <c r="G599" s="191">
        <v>7.5532582218621336</v>
      </c>
      <c r="H599" s="191">
        <v>1.1896381699432863</v>
      </c>
      <c r="I599" s="191">
        <v>4.7207863886638339</v>
      </c>
      <c r="J599" s="191">
        <v>0.10711634376278582</v>
      </c>
      <c r="K599" s="191">
        <v>0.9441572777327667</v>
      </c>
    </row>
    <row r="600" spans="1:11" x14ac:dyDescent="0.2">
      <c r="A600" s="44" t="s">
        <v>2412</v>
      </c>
      <c r="B600" s="11" t="s">
        <v>17035</v>
      </c>
      <c r="C600" s="187" t="str">
        <f t="shared" si="11"/>
        <v>48</v>
      </c>
      <c r="D600" s="188" t="str">
        <f>VLOOKUP(B600,fips_xref!$A$2:$B$45,2,FALSE)</f>
        <v>48317</v>
      </c>
      <c r="E600" s="11" t="str">
        <f>SCC_xref!A$7</f>
        <v>2310000220</v>
      </c>
      <c r="F600" s="11" t="str">
        <f>VLOOKUP(E600,SCC_xref!$A$6:$B$37,2,FALSE)</f>
        <v>Drill rigs</v>
      </c>
      <c r="G600" s="191">
        <v>581.60088308338425</v>
      </c>
      <c r="H600" s="191">
        <v>91.602139085633056</v>
      </c>
      <c r="I600" s="191">
        <v>363.50055192711523</v>
      </c>
      <c r="J600" s="191">
        <v>8.2479584697345096</v>
      </c>
      <c r="K600" s="191">
        <v>72.700110385423031</v>
      </c>
    </row>
    <row r="601" spans="1:11" x14ac:dyDescent="0.2">
      <c r="A601" s="44" t="s">
        <v>2412</v>
      </c>
      <c r="B601" s="11" t="s">
        <v>17036</v>
      </c>
      <c r="C601" s="187" t="str">
        <f t="shared" si="11"/>
        <v>48</v>
      </c>
      <c r="D601" s="188" t="str">
        <f>VLOOKUP(B601,fips_xref!$A$2:$B$45,2,FALSE)</f>
        <v>48329</v>
      </c>
      <c r="E601" s="11" t="str">
        <f>SCC_xref!A$7</f>
        <v>2310000220</v>
      </c>
      <c r="F601" s="11" t="str">
        <f>VLOOKUP(E601,SCC_xref!$A$6:$B$37,2,FALSE)</f>
        <v>Drill rigs</v>
      </c>
      <c r="G601" s="191">
        <v>470.19032431091779</v>
      </c>
      <c r="H601" s="191">
        <v>74.054976078969574</v>
      </c>
      <c r="I601" s="191">
        <v>293.86895269432364</v>
      </c>
      <c r="J601" s="191">
        <v>6.6679923992334178</v>
      </c>
      <c r="K601" s="191">
        <v>58.773790538864723</v>
      </c>
    </row>
    <row r="602" spans="1:11" x14ac:dyDescent="0.2">
      <c r="A602" s="44" t="s">
        <v>2412</v>
      </c>
      <c r="B602" s="11" t="s">
        <v>17037</v>
      </c>
      <c r="C602" s="187" t="str">
        <f t="shared" si="11"/>
        <v>48</v>
      </c>
      <c r="D602" s="188" t="str">
        <f>VLOOKUP(B602,fips_xref!$A$2:$B$45,2,FALSE)</f>
        <v>48335</v>
      </c>
      <c r="E602" s="11" t="str">
        <f>SCC_xref!A$7</f>
        <v>2310000220</v>
      </c>
      <c r="F602" s="11" t="str">
        <f>VLOOKUP(E602,SCC_xref!$A$6:$B$37,2,FALSE)</f>
        <v>Drill rigs</v>
      </c>
      <c r="G602" s="191">
        <v>390.88111298136539</v>
      </c>
      <c r="H602" s="191">
        <v>61.563775294565069</v>
      </c>
      <c r="I602" s="191">
        <v>244.30069561335338</v>
      </c>
      <c r="J602" s="191">
        <v>5.5432707897241666</v>
      </c>
      <c r="K602" s="191">
        <v>48.860139122670674</v>
      </c>
    </row>
    <row r="603" spans="1:11" x14ac:dyDescent="0.2">
      <c r="A603" s="44" t="s">
        <v>2412</v>
      </c>
      <c r="B603" s="11" t="s">
        <v>17038</v>
      </c>
      <c r="C603" s="187" t="str">
        <f t="shared" si="11"/>
        <v>48</v>
      </c>
      <c r="D603" s="188" t="str">
        <f>VLOOKUP(B603,fips_xref!$A$2:$B$45,2,FALSE)</f>
        <v>48371</v>
      </c>
      <c r="E603" s="11" t="str">
        <f>SCC_xref!A$7</f>
        <v>2310000220</v>
      </c>
      <c r="F603" s="11" t="str">
        <f>VLOOKUP(E603,SCC_xref!$A$6:$B$37,2,FALSE)</f>
        <v>Drill rigs</v>
      </c>
      <c r="G603" s="191">
        <v>0</v>
      </c>
      <c r="H603" s="191">
        <v>0</v>
      </c>
      <c r="I603" s="191">
        <v>0</v>
      </c>
      <c r="J603" s="191">
        <v>0</v>
      </c>
      <c r="K603" s="191">
        <v>0</v>
      </c>
    </row>
    <row r="604" spans="1:11" x14ac:dyDescent="0.2">
      <c r="A604" s="44" t="s">
        <v>2412</v>
      </c>
      <c r="B604" s="11" t="s">
        <v>17039</v>
      </c>
      <c r="C604" s="187" t="str">
        <f t="shared" si="11"/>
        <v>48</v>
      </c>
      <c r="D604" s="188" t="str">
        <f>VLOOKUP(B604,fips_xref!$A$2:$B$45,2,FALSE)</f>
        <v>48383</v>
      </c>
      <c r="E604" s="11" t="str">
        <f>SCC_xref!A$7</f>
        <v>2310000220</v>
      </c>
      <c r="F604" s="11" t="str">
        <f>VLOOKUP(E604,SCC_xref!$A$6:$B$37,2,FALSE)</f>
        <v>Drill rigs</v>
      </c>
      <c r="G604" s="191">
        <v>494.7384135319698</v>
      </c>
      <c r="H604" s="191">
        <v>77.921300131285264</v>
      </c>
      <c r="I604" s="191">
        <v>309.21150845748116</v>
      </c>
      <c r="J604" s="191">
        <v>7.0161205164624727</v>
      </c>
      <c r="K604" s="191">
        <v>61.842301691496225</v>
      </c>
    </row>
    <row r="605" spans="1:11" x14ac:dyDescent="0.2">
      <c r="A605" s="44" t="s">
        <v>2412</v>
      </c>
      <c r="B605" s="11" t="s">
        <v>17040</v>
      </c>
      <c r="C605" s="187" t="str">
        <f t="shared" si="11"/>
        <v>48</v>
      </c>
      <c r="D605" s="188" t="str">
        <f>VLOOKUP(B605,fips_xref!$A$2:$B$45,2,FALSE)</f>
        <v>48389</v>
      </c>
      <c r="E605" s="11" t="str">
        <f>SCC_xref!A$7</f>
        <v>2310000220</v>
      </c>
      <c r="F605" s="11" t="str">
        <f>VLOOKUP(E605,SCC_xref!$A$6:$B$37,2,FALSE)</f>
        <v>Drill rigs</v>
      </c>
      <c r="G605" s="191">
        <v>132.18201888258736</v>
      </c>
      <c r="H605" s="191">
        <v>20.818667974007511</v>
      </c>
      <c r="I605" s="191">
        <v>82.613761801617102</v>
      </c>
      <c r="J605" s="191">
        <v>1.8745360158487521</v>
      </c>
      <c r="K605" s="191">
        <v>16.52275236032342</v>
      </c>
    </row>
    <row r="606" spans="1:11" x14ac:dyDescent="0.2">
      <c r="A606" s="44" t="s">
        <v>2412</v>
      </c>
      <c r="B606" s="11" t="s">
        <v>17041</v>
      </c>
      <c r="C606" s="187" t="str">
        <f t="shared" si="11"/>
        <v>48</v>
      </c>
      <c r="D606" s="188" t="str">
        <f>VLOOKUP(B606,fips_xref!$A$2:$B$45,2,FALSE)</f>
        <v>48079</v>
      </c>
      <c r="E606" s="11" t="str">
        <f>SCC_xref!A$7</f>
        <v>2310000220</v>
      </c>
      <c r="F606" s="11" t="str">
        <f>VLOOKUP(E606,SCC_xref!$A$6:$B$37,2,FALSE)</f>
        <v>Drill rigs</v>
      </c>
      <c r="G606" s="191">
        <v>77.42089677408687</v>
      </c>
      <c r="H606" s="191">
        <v>12.193791241918685</v>
      </c>
      <c r="I606" s="191">
        <v>48.388060483804296</v>
      </c>
      <c r="J606" s="191">
        <v>1.0979425235685547</v>
      </c>
      <c r="K606" s="191">
        <v>9.6776120967608588</v>
      </c>
    </row>
    <row r="607" spans="1:11" x14ac:dyDescent="0.2">
      <c r="A607" s="44" t="s">
        <v>2412</v>
      </c>
      <c r="B607" s="11" t="s">
        <v>17042</v>
      </c>
      <c r="C607" s="187" t="str">
        <f t="shared" si="11"/>
        <v>48</v>
      </c>
      <c r="D607" s="188" t="str">
        <f>VLOOKUP(B607,fips_xref!$A$2:$B$45,2,FALSE)</f>
        <v>48413</v>
      </c>
      <c r="E607" s="11" t="str">
        <f>SCC_xref!A$7</f>
        <v>2310000220</v>
      </c>
      <c r="F607" s="11" t="str">
        <f>VLOOKUP(E607,SCC_xref!$A$6:$B$37,2,FALSE)</f>
        <v>Drill rigs</v>
      </c>
      <c r="G607" s="191">
        <v>124.62876066072521</v>
      </c>
      <c r="H607" s="191">
        <v>19.629029804064224</v>
      </c>
      <c r="I607" s="191">
        <v>77.892975412953263</v>
      </c>
      <c r="J607" s="191">
        <v>1.7674196720859661</v>
      </c>
      <c r="K607" s="191">
        <v>15.578595082590651</v>
      </c>
    </row>
    <row r="608" spans="1:11" x14ac:dyDescent="0.2">
      <c r="A608" s="44" t="s">
        <v>2412</v>
      </c>
      <c r="B608" s="11" t="s">
        <v>17043</v>
      </c>
      <c r="C608" s="187" t="str">
        <f t="shared" si="11"/>
        <v>48</v>
      </c>
      <c r="D608" s="188" t="str">
        <f>VLOOKUP(B608,fips_xref!$A$2:$B$45,2,FALSE)</f>
        <v>48415</v>
      </c>
      <c r="E608" s="11" t="str">
        <f>SCC_xref!A$7</f>
        <v>2310000220</v>
      </c>
      <c r="F608" s="11" t="str">
        <f>VLOOKUP(E608,SCC_xref!$A$6:$B$37,2,FALSE)</f>
        <v>Drill rigs</v>
      </c>
      <c r="G608" s="191">
        <v>224.70943210039849</v>
      </c>
      <c r="H608" s="191">
        <v>35.391735555812772</v>
      </c>
      <c r="I608" s="191">
        <v>140.44339506274906</v>
      </c>
      <c r="J608" s="191">
        <v>3.1867112269428786</v>
      </c>
      <c r="K608" s="191">
        <v>28.088679012549811</v>
      </c>
    </row>
    <row r="609" spans="1:11" x14ac:dyDescent="0.2">
      <c r="A609" s="44" t="s">
        <v>2412</v>
      </c>
      <c r="B609" s="11" t="s">
        <v>17044</v>
      </c>
      <c r="C609" s="187" t="str">
        <f t="shared" si="11"/>
        <v>48</v>
      </c>
      <c r="D609" s="188" t="str">
        <f>VLOOKUP(B609,fips_xref!$A$2:$B$45,2,FALSE)</f>
        <v>48431</v>
      </c>
      <c r="E609" s="11" t="str">
        <f>SCC_xref!A$7</f>
        <v>2310000220</v>
      </c>
      <c r="F609" s="11" t="str">
        <f>VLOOKUP(E609,SCC_xref!$A$6:$B$37,2,FALSE)</f>
        <v>Drill rigs</v>
      </c>
      <c r="G609" s="191">
        <v>56.649436663966007</v>
      </c>
      <c r="H609" s="191">
        <v>8.922286274574649</v>
      </c>
      <c r="I609" s="191">
        <v>35.405897914978759</v>
      </c>
      <c r="J609" s="191">
        <v>0.80337257822089381</v>
      </c>
      <c r="K609" s="191">
        <v>7.0811795829957509</v>
      </c>
    </row>
    <row r="610" spans="1:11" x14ac:dyDescent="0.2">
      <c r="A610" s="44" t="s">
        <v>2412</v>
      </c>
      <c r="B610" s="11" t="s">
        <v>17045</v>
      </c>
      <c r="C610" s="187" t="str">
        <f t="shared" si="11"/>
        <v>48</v>
      </c>
      <c r="D610" s="188" t="str">
        <f>VLOOKUP(B610,fips_xref!$A$2:$B$45,2,FALSE)</f>
        <v>48435</v>
      </c>
      <c r="E610" s="11" t="str">
        <f>SCC_xref!A$7</f>
        <v>2310000220</v>
      </c>
      <c r="F610" s="11" t="str">
        <f>VLOOKUP(E610,SCC_xref!$A$6:$B$37,2,FALSE)</f>
        <v>Drill rigs</v>
      </c>
      <c r="G610" s="191">
        <v>632.58537608095378</v>
      </c>
      <c r="H610" s="191">
        <v>99.632196732750245</v>
      </c>
      <c r="I610" s="191">
        <v>395.36586005059615</v>
      </c>
      <c r="J610" s="191">
        <v>8.9709937901333152</v>
      </c>
      <c r="K610" s="191">
        <v>79.073172010119222</v>
      </c>
    </row>
    <row r="611" spans="1:11" x14ac:dyDescent="0.2">
      <c r="A611" s="44" t="s">
        <v>2412</v>
      </c>
      <c r="B611" s="11" t="s">
        <v>17046</v>
      </c>
      <c r="C611" s="187" t="str">
        <f t="shared" si="11"/>
        <v>48</v>
      </c>
      <c r="D611" s="188" t="str">
        <f>VLOOKUP(B611,fips_xref!$A$2:$B$45,2,FALSE)</f>
        <v>48445</v>
      </c>
      <c r="E611" s="11" t="str">
        <f>SCC_xref!A$7</f>
        <v>2310000220</v>
      </c>
      <c r="F611" s="11" t="str">
        <f>VLOOKUP(E611,SCC_xref!$A$6:$B$37,2,FALSE)</f>
        <v>Drill rigs</v>
      </c>
      <c r="G611" s="191">
        <v>62.314380330362603</v>
      </c>
      <c r="H611" s="191">
        <v>9.8145149020321121</v>
      </c>
      <c r="I611" s="191">
        <v>38.946487706476631</v>
      </c>
      <c r="J611" s="191">
        <v>0.88370983604298303</v>
      </c>
      <c r="K611" s="191">
        <v>7.7892975412953254</v>
      </c>
    </row>
    <row r="612" spans="1:11" x14ac:dyDescent="0.2">
      <c r="A612" s="44" t="s">
        <v>2412</v>
      </c>
      <c r="B612" s="11" t="s">
        <v>17047</v>
      </c>
      <c r="C612" s="187" t="str">
        <f t="shared" si="11"/>
        <v>48</v>
      </c>
      <c r="D612" s="188" t="str">
        <f>VLOOKUP(B612,fips_xref!$A$2:$B$45,2,FALSE)</f>
        <v>48451</v>
      </c>
      <c r="E612" s="11" t="str">
        <f>SCC_xref!A$7</f>
        <v>2310000220</v>
      </c>
      <c r="F612" s="11" t="str">
        <f>VLOOKUP(E612,SCC_xref!$A$6:$B$37,2,FALSE)</f>
        <v>Drill rigs</v>
      </c>
      <c r="G612" s="191">
        <v>54.761122108500473</v>
      </c>
      <c r="H612" s="191">
        <v>8.6248767320888273</v>
      </c>
      <c r="I612" s="191">
        <v>34.225701317812799</v>
      </c>
      <c r="J612" s="191">
        <v>0.77659349228019736</v>
      </c>
      <c r="K612" s="191">
        <v>6.8451402635625591</v>
      </c>
    </row>
    <row r="613" spans="1:11" x14ac:dyDescent="0.2">
      <c r="A613" s="44" t="s">
        <v>2412</v>
      </c>
      <c r="B613" s="11" t="s">
        <v>17048</v>
      </c>
      <c r="C613" s="187" t="str">
        <f t="shared" si="11"/>
        <v>48</v>
      </c>
      <c r="D613" s="188" t="str">
        <f>VLOOKUP(B613,fips_xref!$A$2:$B$45,2,FALSE)</f>
        <v>48461</v>
      </c>
      <c r="E613" s="11" t="str">
        <f>SCC_xref!A$7</f>
        <v>2310000220</v>
      </c>
      <c r="F613" s="11" t="str">
        <f>VLOOKUP(E613,SCC_xref!$A$6:$B$37,2,FALSE)</f>
        <v>Drill rigs</v>
      </c>
      <c r="G613" s="191">
        <v>0</v>
      </c>
      <c r="H613" s="191">
        <v>0</v>
      </c>
      <c r="I613" s="191">
        <v>0</v>
      </c>
      <c r="J613" s="191">
        <v>0</v>
      </c>
      <c r="K613" s="191">
        <v>0</v>
      </c>
    </row>
    <row r="614" spans="1:11" x14ac:dyDescent="0.2">
      <c r="A614" s="44" t="s">
        <v>2412</v>
      </c>
      <c r="B614" s="11" t="s">
        <v>17049</v>
      </c>
      <c r="C614" s="187" t="str">
        <f t="shared" si="11"/>
        <v>48</v>
      </c>
      <c r="D614" s="188" t="str">
        <f>VLOOKUP(B614,fips_xref!$A$2:$B$45,2,FALSE)</f>
        <v>48475</v>
      </c>
      <c r="E614" s="11" t="str">
        <f>SCC_xref!A$7</f>
        <v>2310000220</v>
      </c>
      <c r="F614" s="11" t="str">
        <f>VLOOKUP(E614,SCC_xref!$A$6:$B$37,2,FALSE)</f>
        <v>Drill rigs</v>
      </c>
      <c r="G614" s="191">
        <v>304.01864342995088</v>
      </c>
      <c r="H614" s="191">
        <v>47.882936340217277</v>
      </c>
      <c r="I614" s="191">
        <v>190.01165214371932</v>
      </c>
      <c r="J614" s="191">
        <v>4.3114328364521297</v>
      </c>
      <c r="K614" s="191">
        <v>38.002330428743861</v>
      </c>
    </row>
    <row r="615" spans="1:11" x14ac:dyDescent="0.2">
      <c r="A615" s="44" t="s">
        <v>2412</v>
      </c>
      <c r="B615" s="11" t="s">
        <v>17050</v>
      </c>
      <c r="C615" s="187" t="str">
        <f t="shared" si="11"/>
        <v>48</v>
      </c>
      <c r="D615" s="188" t="str">
        <f>VLOOKUP(B615,fips_xref!$A$2:$B$45,2,FALSE)</f>
        <v>48495</v>
      </c>
      <c r="E615" s="11" t="str">
        <f>SCC_xref!A$7</f>
        <v>2310000220</v>
      </c>
      <c r="F615" s="11" t="str">
        <f>VLOOKUP(E615,SCC_xref!$A$6:$B$37,2,FALSE)</f>
        <v>Drill rigs</v>
      </c>
      <c r="G615" s="191">
        <v>179.38988276922569</v>
      </c>
      <c r="H615" s="191">
        <v>28.253906536153053</v>
      </c>
      <c r="I615" s="191">
        <v>112.11867673076607</v>
      </c>
      <c r="J615" s="191">
        <v>2.5440131643661639</v>
      </c>
      <c r="K615" s="191">
        <v>22.423735346153212</v>
      </c>
    </row>
    <row r="616" spans="1:11" x14ac:dyDescent="0.2">
      <c r="A616" s="44" t="s">
        <v>2412</v>
      </c>
      <c r="B616" s="11" t="s">
        <v>17051</v>
      </c>
      <c r="C616" s="187" t="str">
        <f t="shared" si="11"/>
        <v>48</v>
      </c>
      <c r="D616" s="188" t="str">
        <f>VLOOKUP(B616,fips_xref!$A$2:$B$45,2,FALSE)</f>
        <v>48501</v>
      </c>
      <c r="E616" s="11" t="str">
        <f>SCC_xref!A$7</f>
        <v>2310000220</v>
      </c>
      <c r="F616" s="11" t="str">
        <f>VLOOKUP(E616,SCC_xref!$A$6:$B$37,2,FALSE)</f>
        <v>Drill rigs</v>
      </c>
      <c r="G616" s="191">
        <v>203.93797199027762</v>
      </c>
      <c r="H616" s="191">
        <v>32.120230588468729</v>
      </c>
      <c r="I616" s="191">
        <v>127.46123249392352</v>
      </c>
      <c r="J616" s="191">
        <v>2.8921412815952174</v>
      </c>
      <c r="K616" s="191">
        <v>25.492246498784702</v>
      </c>
    </row>
    <row r="617" spans="1:11" x14ac:dyDescent="0.2">
      <c r="A617" s="44" t="s">
        <v>2412</v>
      </c>
      <c r="B617" s="11" t="s">
        <v>17052</v>
      </c>
      <c r="C617" s="187" t="str">
        <f t="shared" ref="C617:C660" si="12">LEFT(D617,2)</f>
        <v>35</v>
      </c>
      <c r="D617" s="188" t="str">
        <f>VLOOKUP(B617,fips_xref!$A$2:$B$45,2,FALSE)</f>
        <v>35005</v>
      </c>
      <c r="E617" s="11" t="str">
        <f>SCC_xref!A$7</f>
        <v>2310000220</v>
      </c>
      <c r="F617" s="11" t="str">
        <f>VLOOKUP(E617,SCC_xref!$A$6:$B$37,2,FALSE)</f>
        <v>Drill rigs</v>
      </c>
      <c r="G617" s="191">
        <v>196.38471376841548</v>
      </c>
      <c r="H617" s="191">
        <v>30.930592418525446</v>
      </c>
      <c r="I617" s="191">
        <v>122.74044610525969</v>
      </c>
      <c r="J617" s="191">
        <v>2.7850249378324317</v>
      </c>
      <c r="K617" s="191">
        <v>24.548089221051935</v>
      </c>
    </row>
    <row r="618" spans="1:11" x14ac:dyDescent="0.2">
      <c r="A618" s="44" t="s">
        <v>2412</v>
      </c>
      <c r="B618" s="11" t="s">
        <v>17053</v>
      </c>
      <c r="C618" s="187" t="str">
        <f t="shared" si="12"/>
        <v>35</v>
      </c>
      <c r="D618" s="188" t="str">
        <f>VLOOKUP(B618,fips_xref!$A$2:$B$45,2,FALSE)</f>
        <v>35025</v>
      </c>
      <c r="E618" s="11" t="str">
        <f>SCC_xref!A$7</f>
        <v>2310000220</v>
      </c>
      <c r="F618" s="11" t="str">
        <f>VLOOKUP(E618,SCC_xref!$A$6:$B$37,2,FALSE)</f>
        <v>Drill rigs</v>
      </c>
      <c r="G618" s="191">
        <v>713.78290196597163</v>
      </c>
      <c r="H618" s="191">
        <v>112.42080705964057</v>
      </c>
      <c r="I618" s="191">
        <v>446.11431372873233</v>
      </c>
      <c r="J618" s="191">
        <v>10.12249448558326</v>
      </c>
      <c r="K618" s="191">
        <v>89.222862745746454</v>
      </c>
    </row>
    <row r="619" spans="1:11" x14ac:dyDescent="0.2">
      <c r="A619" s="44" t="s">
        <v>2412</v>
      </c>
      <c r="B619" s="11" t="s">
        <v>17054</v>
      </c>
      <c r="C619" s="187" t="str">
        <f t="shared" si="12"/>
        <v>35</v>
      </c>
      <c r="D619" s="188" t="str">
        <f>VLOOKUP(B619,fips_xref!$A$2:$B$45,2,FALSE)</f>
        <v>35041</v>
      </c>
      <c r="E619" s="11" t="str">
        <f>SCC_xref!A$7</f>
        <v>2310000220</v>
      </c>
      <c r="F619" s="11" t="str">
        <f>VLOOKUP(E619,SCC_xref!$A$6:$B$37,2,FALSE)</f>
        <v>Drill rigs</v>
      </c>
      <c r="G619" s="191">
        <v>1.8883145554655334</v>
      </c>
      <c r="H619" s="191">
        <v>0.29740954248582158</v>
      </c>
      <c r="I619" s="191">
        <v>1.1801965971659585</v>
      </c>
      <c r="J619" s="191">
        <v>2.6779085940696456E-2</v>
      </c>
      <c r="K619" s="191">
        <v>0.23603931943319167</v>
      </c>
    </row>
    <row r="620" spans="1:11" x14ac:dyDescent="0.2">
      <c r="A620" s="44" t="s">
        <v>2412</v>
      </c>
      <c r="B620" s="11" t="s">
        <v>17055</v>
      </c>
      <c r="C620" s="187" t="str">
        <f t="shared" si="12"/>
        <v>35</v>
      </c>
      <c r="D620" s="188" t="str">
        <f>VLOOKUP(B620,fips_xref!$A$2:$B$45,2,FALSE)</f>
        <v>35015</v>
      </c>
      <c r="E620" s="11" t="str">
        <f>SCC_xref!A$7</f>
        <v>2310000220</v>
      </c>
      <c r="F620" s="11" t="str">
        <f>VLOOKUP(E620,SCC_xref!$A$6:$B$37,2,FALSE)</f>
        <v>Drill rigs</v>
      </c>
      <c r="G620" s="191">
        <v>953.59885051009439</v>
      </c>
      <c r="H620" s="191">
        <v>150.19181895533993</v>
      </c>
      <c r="I620" s="191">
        <v>595.99928156880912</v>
      </c>
      <c r="J620" s="191">
        <v>13.523438400051711</v>
      </c>
      <c r="K620" s="191">
        <v>119.1998563137618</v>
      </c>
    </row>
    <row r="621" spans="1:11" x14ac:dyDescent="0.2">
      <c r="A621" s="44" t="s">
        <v>800</v>
      </c>
      <c r="B621" s="11" t="s">
        <v>17013</v>
      </c>
      <c r="C621" s="187" t="str">
        <f t="shared" si="12"/>
        <v>48</v>
      </c>
      <c r="D621" s="188" t="str">
        <f>VLOOKUP(B621,fips_xref!$A$2:$B$45,2,FALSE)</f>
        <v>48105</v>
      </c>
      <c r="E621" s="11" t="str">
        <f>SCC_xref!A$8</f>
        <v>2310000230</v>
      </c>
      <c r="F621" s="11" t="str">
        <f>VLOOKUP(E621,SCC_xref!$A$6:$B$37,2,FALSE)</f>
        <v>Workover rigs</v>
      </c>
      <c r="G621" s="191">
        <v>0.16629869376727049</v>
      </c>
      <c r="H621" s="191">
        <v>2.320544432912364E-2</v>
      </c>
      <c r="I621" s="191">
        <v>9.5048556307494508E-2</v>
      </c>
      <c r="J621" s="191">
        <v>1.7473391155491479E-2</v>
      </c>
      <c r="K621" s="191">
        <v>1.7348864116940744E-2</v>
      </c>
    </row>
    <row r="622" spans="1:11" x14ac:dyDescent="0.2">
      <c r="A622" s="44" t="s">
        <v>800</v>
      </c>
      <c r="B622" s="11" t="s">
        <v>1523</v>
      </c>
      <c r="C622" s="187" t="str">
        <f t="shared" si="12"/>
        <v>48</v>
      </c>
      <c r="D622" s="188" t="str">
        <f>VLOOKUP(B622,fips_xref!$A$2:$B$45,2,FALSE)</f>
        <v>48081</v>
      </c>
      <c r="E622" s="11" t="str">
        <f>SCC_xref!A$8</f>
        <v>2310000230</v>
      </c>
      <c r="F622" s="11" t="str">
        <f>VLOOKUP(E622,SCC_xref!$A$6:$B$37,2,FALSE)</f>
        <v>Workover rigs</v>
      </c>
      <c r="G622" s="191">
        <v>8.0008432299975719E-3</v>
      </c>
      <c r="H622" s="191">
        <v>1.1164436590198586E-3</v>
      </c>
      <c r="I622" s="191">
        <v>4.5729078264325458E-3</v>
      </c>
      <c r="J622" s="191">
        <v>8.4066723655184877E-4</v>
      </c>
      <c r="K622" s="191">
        <v>8.3467608117491826E-4</v>
      </c>
    </row>
    <row r="623" spans="1:11" x14ac:dyDescent="0.2">
      <c r="A623" s="44" t="s">
        <v>800</v>
      </c>
      <c r="B623" s="11" t="s">
        <v>17014</v>
      </c>
      <c r="C623" s="187" t="str">
        <f t="shared" si="12"/>
        <v>48</v>
      </c>
      <c r="D623" s="188" t="str">
        <f>VLOOKUP(B623,fips_xref!$A$2:$B$45,2,FALSE)</f>
        <v>48103</v>
      </c>
      <c r="E623" s="11" t="str">
        <f>SCC_xref!A$8</f>
        <v>2310000230</v>
      </c>
      <c r="F623" s="11" t="str">
        <f>VLOOKUP(E623,SCC_xref!$A$6:$B$37,2,FALSE)</f>
        <v>Workover rigs</v>
      </c>
      <c r="G623" s="191">
        <v>9.9639148447847728E-2</v>
      </c>
      <c r="H623" s="191">
        <v>1.3903721429968794E-2</v>
      </c>
      <c r="I623" s="191">
        <v>5.6949077573211673E-2</v>
      </c>
      <c r="J623" s="191">
        <v>1.0469317441938806E-2</v>
      </c>
      <c r="K623" s="191">
        <v>1.0394706103756608E-2</v>
      </c>
    </row>
    <row r="624" spans="1:11" x14ac:dyDescent="0.2">
      <c r="A624" s="44" t="s">
        <v>800</v>
      </c>
      <c r="B624" s="11" t="s">
        <v>17015</v>
      </c>
      <c r="C624" s="187" t="str">
        <f t="shared" si="12"/>
        <v>48</v>
      </c>
      <c r="D624" s="188" t="str">
        <f>VLOOKUP(B624,fips_xref!$A$2:$B$45,2,FALSE)</f>
        <v>48135</v>
      </c>
      <c r="E624" s="11" t="str">
        <f>SCC_xref!A$8</f>
        <v>2310000230</v>
      </c>
      <c r="F624" s="11" t="str">
        <f>VLOOKUP(E624,SCC_xref!$A$6:$B$37,2,FALSE)</f>
        <v>Workover rigs</v>
      </c>
      <c r="G624" s="191">
        <v>0.14584030418181249</v>
      </c>
      <c r="H624" s="191">
        <v>2.0350665317730682E-2</v>
      </c>
      <c r="I624" s="191">
        <v>8.3355497568287681E-2</v>
      </c>
      <c r="J624" s="191">
        <v>1.532378050287614E-2</v>
      </c>
      <c r="K624" s="191">
        <v>1.5214573023432463E-2</v>
      </c>
    </row>
    <row r="625" spans="1:11" x14ac:dyDescent="0.2">
      <c r="A625" s="44" t="s">
        <v>800</v>
      </c>
      <c r="B625" s="11" t="s">
        <v>17016</v>
      </c>
      <c r="C625" s="187" t="str">
        <f t="shared" si="12"/>
        <v>48</v>
      </c>
      <c r="D625" s="188" t="str">
        <f>VLOOKUP(B625,fips_xref!$A$2:$B$45,2,FALSE)</f>
        <v>48003</v>
      </c>
      <c r="E625" s="11" t="str">
        <f>SCC_xref!A$8</f>
        <v>2310000230</v>
      </c>
      <c r="F625" s="11" t="str">
        <f>VLOOKUP(E625,SCC_xref!$A$6:$B$37,2,FALSE)</f>
        <v>Workover rigs</v>
      </c>
      <c r="G625" s="191">
        <v>0.1482808797028993</v>
      </c>
      <c r="H625" s="191">
        <v>2.069122505456698E-2</v>
      </c>
      <c r="I625" s="191">
        <v>8.4750416401284348E-2</v>
      </c>
      <c r="J625" s="191">
        <v>1.5580217458322991E-2</v>
      </c>
      <c r="K625" s="191">
        <v>1.5469182438114468E-2</v>
      </c>
    </row>
    <row r="626" spans="1:11" x14ac:dyDescent="0.2">
      <c r="A626" s="44" t="s">
        <v>800</v>
      </c>
      <c r="B626" s="11" t="s">
        <v>17017</v>
      </c>
      <c r="C626" s="187" t="str">
        <f t="shared" si="12"/>
        <v>48</v>
      </c>
      <c r="D626" s="188" t="str">
        <f>VLOOKUP(B626,fips_xref!$A$2:$B$45,2,FALSE)</f>
        <v>48033</v>
      </c>
      <c r="E626" s="11" t="str">
        <f>SCC_xref!A$8</f>
        <v>2310000230</v>
      </c>
      <c r="F626" s="11" t="str">
        <f>VLOOKUP(E626,SCC_xref!$A$6:$B$37,2,FALSE)</f>
        <v>Workover rigs</v>
      </c>
      <c r="G626" s="191">
        <v>1.300932864718438E-2</v>
      </c>
      <c r="H626" s="191">
        <v>1.8153314667882581E-3</v>
      </c>
      <c r="I626" s="191">
        <v>7.4355238663213544E-3</v>
      </c>
      <c r="J626" s="191">
        <v>1.3669204668601679E-3</v>
      </c>
      <c r="K626" s="191">
        <v>1.3571788800005966E-3</v>
      </c>
    </row>
    <row r="627" spans="1:11" x14ac:dyDescent="0.2">
      <c r="A627" s="44" t="s">
        <v>800</v>
      </c>
      <c r="B627" s="11" t="s">
        <v>17018</v>
      </c>
      <c r="C627" s="187" t="str">
        <f t="shared" si="12"/>
        <v>48</v>
      </c>
      <c r="D627" s="188" t="str">
        <f>VLOOKUP(B627,fips_xref!$A$2:$B$45,2,FALSE)</f>
        <v>48109</v>
      </c>
      <c r="E627" s="11" t="str">
        <f>SCC_xref!A$8</f>
        <v>2310000230</v>
      </c>
      <c r="F627" s="11" t="str">
        <f>VLOOKUP(E627,SCC_xref!$A$6:$B$37,2,FALSE)</f>
        <v>Workover rigs</v>
      </c>
      <c r="G627" s="191">
        <v>3.9898104170810172E-3</v>
      </c>
      <c r="H627" s="191">
        <v>5.5674113500194531E-4</v>
      </c>
      <c r="I627" s="191">
        <v>2.2803890487249831E-3</v>
      </c>
      <c r="J627" s="191">
        <v>4.1921867499137286E-4</v>
      </c>
      <c r="K627" s="191">
        <v>4.1623104313231996E-4</v>
      </c>
    </row>
    <row r="628" spans="1:11" x14ac:dyDescent="0.2">
      <c r="A628" s="44" t="s">
        <v>800</v>
      </c>
      <c r="B628" s="11" t="s">
        <v>17019</v>
      </c>
      <c r="C628" s="187" t="str">
        <f t="shared" si="12"/>
        <v>48</v>
      </c>
      <c r="D628" s="188" t="str">
        <f>VLOOKUP(B628,fips_xref!$A$2:$B$45,2,FALSE)</f>
        <v>48115</v>
      </c>
      <c r="E628" s="11" t="str">
        <f>SCC_xref!A$8</f>
        <v>2310000230</v>
      </c>
      <c r="F628" s="11" t="str">
        <f>VLOOKUP(E628,SCC_xref!$A$6:$B$37,2,FALSE)</f>
        <v>Workover rigs</v>
      </c>
      <c r="G628" s="191">
        <v>2.7228333856994389E-2</v>
      </c>
      <c r="H628" s="191">
        <v>3.7994621074866806E-3</v>
      </c>
      <c r="I628" s="191">
        <v>1.5562442284649751E-2</v>
      </c>
      <c r="J628" s="191">
        <v>2.8609444681592096E-3</v>
      </c>
      <c r="K628" s="191">
        <v>2.8405554698870562E-3</v>
      </c>
    </row>
    <row r="629" spans="1:11" x14ac:dyDescent="0.2">
      <c r="A629" s="44" t="s">
        <v>800</v>
      </c>
      <c r="B629" s="11" t="s">
        <v>17020</v>
      </c>
      <c r="C629" s="187" t="str">
        <f t="shared" si="12"/>
        <v>48</v>
      </c>
      <c r="D629" s="188" t="str">
        <f>VLOOKUP(B629,fips_xref!$A$2:$B$45,2,FALSE)</f>
        <v>48107</v>
      </c>
      <c r="E629" s="11" t="str">
        <f>SCC_xref!A$8</f>
        <v>2310000230</v>
      </c>
      <c r="F629" s="11" t="str">
        <f>VLOOKUP(E629,SCC_xref!$A$6:$B$37,2,FALSE)</f>
        <v>Workover rigs</v>
      </c>
      <c r="G629" s="191">
        <v>8.7648494800769139E-3</v>
      </c>
      <c r="H629" s="191">
        <v>1.2230536635946991E-3</v>
      </c>
      <c r="I629" s="191">
        <v>5.0095780698054147E-3</v>
      </c>
      <c r="J629" s="191">
        <v>9.2094315303955848E-4</v>
      </c>
      <c r="K629" s="191">
        <v>9.1437989794493693E-4</v>
      </c>
    </row>
    <row r="630" spans="1:11" x14ac:dyDescent="0.2">
      <c r="A630" s="44" t="s">
        <v>800</v>
      </c>
      <c r="B630" s="11" t="s">
        <v>17021</v>
      </c>
      <c r="C630" s="187" t="str">
        <f t="shared" si="12"/>
        <v>48</v>
      </c>
      <c r="D630" s="188" t="str">
        <f>VLOOKUP(B630,fips_xref!$A$2:$B$45,2,FALSE)</f>
        <v>48125</v>
      </c>
      <c r="E630" s="11" t="str">
        <f>SCC_xref!A$8</f>
        <v>2310000230</v>
      </c>
      <c r="F630" s="11" t="str">
        <f>VLOOKUP(E630,SCC_xref!$A$6:$B$37,2,FALSE)</f>
        <v>Workover rigs</v>
      </c>
      <c r="G630" s="191">
        <v>4.8174838546669726E-3</v>
      </c>
      <c r="H630" s="191">
        <v>6.7223530662468937E-4</v>
      </c>
      <c r="I630" s="191">
        <v>2.7534484790455913E-3</v>
      </c>
      <c r="J630" s="191">
        <v>5.0618425118639169E-4</v>
      </c>
      <c r="K630" s="191">
        <v>5.0257684463317364E-4</v>
      </c>
    </row>
    <row r="631" spans="1:11" x14ac:dyDescent="0.2">
      <c r="A631" s="44" t="s">
        <v>800</v>
      </c>
      <c r="B631" s="11" t="s">
        <v>17022</v>
      </c>
      <c r="C631" s="187" t="str">
        <f t="shared" si="12"/>
        <v>48</v>
      </c>
      <c r="D631" s="188" t="str">
        <f>VLOOKUP(B631,fips_xref!$A$2:$B$45,2,FALSE)</f>
        <v>48165</v>
      </c>
      <c r="E631" s="11" t="str">
        <f>SCC_xref!A$8</f>
        <v>2310000230</v>
      </c>
      <c r="F631" s="11" t="str">
        <f>VLOOKUP(E631,SCC_xref!$A$6:$B$37,2,FALSE)</f>
        <v>Workover rigs</v>
      </c>
      <c r="G631" s="191">
        <v>8.6884488550689795E-2</v>
      </c>
      <c r="H631" s="191">
        <v>1.2123926631372149E-2</v>
      </c>
      <c r="I631" s="191">
        <v>4.9659110454681278E-2</v>
      </c>
      <c r="J631" s="191">
        <v>9.1291556139078741E-3</v>
      </c>
      <c r="K631" s="191">
        <v>9.0640951626793503E-3</v>
      </c>
    </row>
    <row r="632" spans="1:11" x14ac:dyDescent="0.2">
      <c r="A632" s="44" t="s">
        <v>800</v>
      </c>
      <c r="B632" s="11" t="s">
        <v>17023</v>
      </c>
      <c r="C632" s="187" t="str">
        <f t="shared" si="12"/>
        <v>48</v>
      </c>
      <c r="D632" s="188" t="str">
        <f>VLOOKUP(B632,fips_xref!$A$2:$B$45,2,FALSE)</f>
        <v>48169</v>
      </c>
      <c r="E632" s="11" t="str">
        <f>SCC_xref!A$8</f>
        <v>2310000230</v>
      </c>
      <c r="F632" s="11" t="str">
        <f>VLOOKUP(E632,SCC_xref!$A$6:$B$37,2,FALSE)</f>
        <v>Workover rigs</v>
      </c>
      <c r="G632" s="191">
        <v>4.4651920837970531E-2</v>
      </c>
      <c r="H632" s="191">
        <v>6.2307624895962394E-3</v>
      </c>
      <c r="I632" s="191">
        <v>2.5520949779347685E-2</v>
      </c>
      <c r="J632" s="191">
        <v>4.6916813413928112E-3</v>
      </c>
      <c r="K632" s="191">
        <v>4.6582452912255386E-3</v>
      </c>
    </row>
    <row r="633" spans="1:11" x14ac:dyDescent="0.2">
      <c r="A633" s="44" t="s">
        <v>800</v>
      </c>
      <c r="B633" s="11" t="s">
        <v>17024</v>
      </c>
      <c r="C633" s="187" t="str">
        <f t="shared" si="12"/>
        <v>48</v>
      </c>
      <c r="D633" s="188" t="str">
        <f>VLOOKUP(B633,fips_xref!$A$2:$B$45,2,FALSE)</f>
        <v>48173</v>
      </c>
      <c r="E633" s="11" t="str">
        <f>SCC_xref!A$8</f>
        <v>2310000230</v>
      </c>
      <c r="F633" s="11" t="str">
        <f>VLOOKUP(E633,SCC_xref!$A$6:$B$37,2,FALSE)</f>
        <v>Workover rigs</v>
      </c>
      <c r="G633" s="191">
        <v>3.5441401045347334E-2</v>
      </c>
      <c r="H633" s="191">
        <v>4.9455196566662168E-3</v>
      </c>
      <c r="I633" s="191">
        <v>2.0256647400908094E-2</v>
      </c>
      <c r="J633" s="191">
        <v>3.7239105704020888E-3</v>
      </c>
      <c r="K633" s="191">
        <v>3.6973715001647573E-3</v>
      </c>
    </row>
    <row r="634" spans="1:11" x14ac:dyDescent="0.2">
      <c r="A634" s="44" t="s">
        <v>800</v>
      </c>
      <c r="B634" s="11" t="s">
        <v>17025</v>
      </c>
      <c r="C634" s="187" t="str">
        <f t="shared" si="12"/>
        <v>48</v>
      </c>
      <c r="D634" s="188" t="str">
        <f>VLOOKUP(B634,fips_xref!$A$2:$B$45,2,FALSE)</f>
        <v>48219</v>
      </c>
      <c r="E634" s="11" t="str">
        <f>SCC_xref!A$8</f>
        <v>2310000230</v>
      </c>
      <c r="F634" s="11" t="str">
        <f>VLOOKUP(E634,SCC_xref!$A$6:$B$37,2,FALSE)</f>
        <v>Workover rigs</v>
      </c>
      <c r="G634" s="191">
        <v>8.9431176050954284E-2</v>
      </c>
      <c r="H634" s="191">
        <v>1.2479293313288285E-2</v>
      </c>
      <c r="I634" s="191">
        <v>5.1114677932590842E-2</v>
      </c>
      <c r="J634" s="191">
        <v>9.3967420022002413E-3</v>
      </c>
      <c r="K634" s="191">
        <v>9.3297745519127472E-3</v>
      </c>
    </row>
    <row r="635" spans="1:11" x14ac:dyDescent="0.2">
      <c r="A635" s="44" t="s">
        <v>800</v>
      </c>
      <c r="B635" s="11" t="s">
        <v>17026</v>
      </c>
      <c r="C635" s="187" t="str">
        <f t="shared" si="12"/>
        <v>48</v>
      </c>
      <c r="D635" s="188" t="str">
        <f>VLOOKUP(B635,fips_xref!$A$2:$B$45,2,FALSE)</f>
        <v>48227</v>
      </c>
      <c r="E635" s="11" t="str">
        <f>SCC_xref!A$8</f>
        <v>2310000230</v>
      </c>
      <c r="F635" s="11" t="str">
        <f>VLOOKUP(E635,SCC_xref!$A$6:$B$37,2,FALSE)</f>
        <v>Workover rigs</v>
      </c>
      <c r="G635" s="191">
        <v>7.5572951570348407E-2</v>
      </c>
      <c r="H635" s="191">
        <v>1.0545506285861315E-2</v>
      </c>
      <c r="I635" s="191">
        <v>4.3193964906966302E-2</v>
      </c>
      <c r="J635" s="191">
        <v>7.9406260725759514E-3</v>
      </c>
      <c r="K635" s="191">
        <v>7.8840358755010182E-3</v>
      </c>
    </row>
    <row r="636" spans="1:11" x14ac:dyDescent="0.2">
      <c r="A636" s="44" t="s">
        <v>800</v>
      </c>
      <c r="B636" s="11" t="s">
        <v>17027</v>
      </c>
      <c r="C636" s="187" t="str">
        <f t="shared" si="12"/>
        <v>48</v>
      </c>
      <c r="D636" s="188" t="str">
        <f>VLOOKUP(B636,fips_xref!$A$2:$B$45,2,FALSE)</f>
        <v>48229</v>
      </c>
      <c r="E636" s="11" t="str">
        <f>SCC_xref!A$8</f>
        <v>2310000230</v>
      </c>
      <c r="F636" s="11" t="str">
        <f>VLOOKUP(E636,SCC_xref!$A$6:$B$37,2,FALSE)</f>
        <v>Workover rigs</v>
      </c>
      <c r="G636" s="191">
        <v>1.2733437501322395E-4</v>
      </c>
      <c r="H636" s="191">
        <v>1.7768334095806769E-5</v>
      </c>
      <c r="I636" s="191">
        <v>7.2778373895478177E-5</v>
      </c>
      <c r="J636" s="191">
        <v>1.3379319414618284E-5</v>
      </c>
      <c r="K636" s="191">
        <v>1.3283969461669787E-5</v>
      </c>
    </row>
    <row r="637" spans="1:11" x14ac:dyDescent="0.2">
      <c r="A637" s="44" t="s">
        <v>800</v>
      </c>
      <c r="B637" s="11" t="s">
        <v>17028</v>
      </c>
      <c r="C637" s="187" t="str">
        <f t="shared" si="12"/>
        <v>48</v>
      </c>
      <c r="D637" s="188" t="str">
        <f>VLOOKUP(B637,fips_xref!$A$2:$B$45,2,FALSE)</f>
        <v>48235</v>
      </c>
      <c r="E637" s="11" t="str">
        <f>SCC_xref!A$8</f>
        <v>2310000230</v>
      </c>
      <c r="F637" s="11" t="str">
        <f>VLOOKUP(E637,SCC_xref!$A$6:$B$37,2,FALSE)</f>
        <v>Workover rigs</v>
      </c>
      <c r="G637" s="191">
        <v>4.0492331254205219E-2</v>
      </c>
      <c r="H637" s="191">
        <v>5.6503302424665523E-3</v>
      </c>
      <c r="I637" s="191">
        <v>2.3143522898762061E-2</v>
      </c>
      <c r="J637" s="191">
        <v>4.2546235738486144E-3</v>
      </c>
      <c r="K637" s="191">
        <v>4.2243022888109926E-3</v>
      </c>
    </row>
    <row r="638" spans="1:11" x14ac:dyDescent="0.2">
      <c r="A638" s="44" t="s">
        <v>800</v>
      </c>
      <c r="B638" s="11" t="s">
        <v>17029</v>
      </c>
      <c r="C638" s="187" t="str">
        <f t="shared" si="12"/>
        <v>48</v>
      </c>
      <c r="D638" s="188" t="str">
        <f>VLOOKUP(B638,fips_xref!$A$2:$B$45,2,FALSE)</f>
        <v>48243</v>
      </c>
      <c r="E638" s="11" t="str">
        <f>SCC_xref!A$8</f>
        <v>2310000230</v>
      </c>
      <c r="F638" s="11" t="str">
        <f>VLOOKUP(E638,SCC_xref!$A$6:$B$37,2,FALSE)</f>
        <v>Workover rigs</v>
      </c>
      <c r="G638" s="191">
        <v>2.1222395835537326E-5</v>
      </c>
      <c r="H638" s="191">
        <v>2.9613890159677946E-6</v>
      </c>
      <c r="I638" s="191">
        <v>1.2129728982579698E-5</v>
      </c>
      <c r="J638" s="191">
        <v>2.2298865691030474E-6</v>
      </c>
      <c r="K638" s="191">
        <v>2.213994910278298E-6</v>
      </c>
    </row>
    <row r="639" spans="1:11" x14ac:dyDescent="0.2">
      <c r="A639" s="44" t="s">
        <v>800</v>
      </c>
      <c r="B639" s="11" t="s">
        <v>17030</v>
      </c>
      <c r="C639" s="187" t="str">
        <f t="shared" si="12"/>
        <v>48</v>
      </c>
      <c r="D639" s="188" t="str">
        <f>VLOOKUP(B639,fips_xref!$A$2:$B$45,2,FALSE)</f>
        <v>48263</v>
      </c>
      <c r="E639" s="11" t="str">
        <f>SCC_xref!A$8</f>
        <v>2310000230</v>
      </c>
      <c r="F639" s="11" t="str">
        <f>VLOOKUP(E639,SCC_xref!$A$6:$B$37,2,FALSE)</f>
        <v>Workover rigs</v>
      </c>
      <c r="G639" s="191">
        <v>1.04626411469199E-2</v>
      </c>
      <c r="H639" s="191">
        <v>1.4599647848721226E-3</v>
      </c>
      <c r="I639" s="191">
        <v>5.9799563884117904E-3</v>
      </c>
      <c r="J639" s="191">
        <v>1.0993340785678022E-3</v>
      </c>
      <c r="K639" s="191">
        <v>1.0914994907672006E-3</v>
      </c>
    </row>
    <row r="640" spans="1:11" x14ac:dyDescent="0.2">
      <c r="A640" s="44" t="s">
        <v>800</v>
      </c>
      <c r="B640" s="11" t="s">
        <v>17031</v>
      </c>
      <c r="C640" s="187" t="str">
        <f t="shared" si="12"/>
        <v>48</v>
      </c>
      <c r="D640" s="188" t="str">
        <f>VLOOKUP(B640,fips_xref!$A$2:$B$45,2,FALSE)</f>
        <v>48269</v>
      </c>
      <c r="E640" s="11" t="str">
        <f>SCC_xref!A$8</f>
        <v>2310000230</v>
      </c>
      <c r="F640" s="11" t="str">
        <f>VLOOKUP(E640,SCC_xref!$A$6:$B$37,2,FALSE)</f>
        <v>Workover rigs</v>
      </c>
      <c r="G640" s="191">
        <v>1.0993201042808334E-2</v>
      </c>
      <c r="H640" s="191">
        <v>1.5339995102713175E-3</v>
      </c>
      <c r="I640" s="191">
        <v>6.2831996129762832E-3</v>
      </c>
      <c r="J640" s="191">
        <v>1.1550812427953785E-3</v>
      </c>
      <c r="K640" s="191">
        <v>1.1468493635241582E-3</v>
      </c>
    </row>
    <row r="641" spans="1:11" x14ac:dyDescent="0.2">
      <c r="A641" s="44" t="s">
        <v>800</v>
      </c>
      <c r="B641" s="11" t="s">
        <v>17032</v>
      </c>
      <c r="C641" s="187" t="str">
        <f t="shared" si="12"/>
        <v>48</v>
      </c>
      <c r="D641" s="188" t="str">
        <f>VLOOKUP(B641,fips_xref!$A$2:$B$45,2,FALSE)</f>
        <v>48301</v>
      </c>
      <c r="E641" s="11" t="str">
        <f>SCC_xref!A$8</f>
        <v>2310000230</v>
      </c>
      <c r="F641" s="11" t="str">
        <f>VLOOKUP(E641,SCC_xref!$A$6:$B$37,2,FALSE)</f>
        <v>Workover rigs</v>
      </c>
      <c r="G641" s="191">
        <v>2.0415944793786906E-2</v>
      </c>
      <c r="H641" s="191">
        <v>2.8488562333610183E-3</v>
      </c>
      <c r="I641" s="191">
        <v>1.1668799281241669E-2</v>
      </c>
      <c r="J641" s="191">
        <v>2.1451508794771315E-3</v>
      </c>
      <c r="K641" s="191">
        <v>2.1298631036877225E-3</v>
      </c>
    </row>
    <row r="642" spans="1:11" x14ac:dyDescent="0.2">
      <c r="A642" s="44" t="s">
        <v>800</v>
      </c>
      <c r="B642" s="11" t="s">
        <v>17033</v>
      </c>
      <c r="C642" s="187" t="str">
        <f t="shared" si="12"/>
        <v>48</v>
      </c>
      <c r="D642" s="188" t="str">
        <f>VLOOKUP(B642,fips_xref!$A$2:$B$45,2,FALSE)</f>
        <v>48303</v>
      </c>
      <c r="E642" s="11" t="str">
        <f>SCC_xref!A$8</f>
        <v>2310000230</v>
      </c>
      <c r="F642" s="11" t="str">
        <f>VLOOKUP(E642,SCC_xref!$A$6:$B$37,2,FALSE)</f>
        <v>Workover rigs</v>
      </c>
      <c r="G642" s="191">
        <v>9.6137453134984077E-3</v>
      </c>
      <c r="H642" s="191">
        <v>1.3415092242334108E-3</v>
      </c>
      <c r="I642" s="191">
        <v>5.4947672291086021E-3</v>
      </c>
      <c r="J642" s="191">
        <v>1.0101386158036802E-3</v>
      </c>
      <c r="K642" s="191">
        <v>1.002939694356069E-3</v>
      </c>
    </row>
    <row r="643" spans="1:11" x14ac:dyDescent="0.2">
      <c r="A643" s="44" t="s">
        <v>800</v>
      </c>
      <c r="B643" s="11" t="s">
        <v>17034</v>
      </c>
      <c r="C643" s="187" t="str">
        <f t="shared" si="12"/>
        <v>48</v>
      </c>
      <c r="D643" s="188" t="str">
        <f>VLOOKUP(B643,fips_xref!$A$2:$B$45,2,FALSE)</f>
        <v>48305</v>
      </c>
      <c r="E643" s="11" t="str">
        <f>SCC_xref!A$8</f>
        <v>2310000230</v>
      </c>
      <c r="F643" s="11" t="str">
        <f>VLOOKUP(E643,SCC_xref!$A$6:$B$37,2,FALSE)</f>
        <v>Workover rigs</v>
      </c>
      <c r="G643" s="191">
        <v>1.6553468751719113E-3</v>
      </c>
      <c r="H643" s="191">
        <v>2.3098834324548797E-4</v>
      </c>
      <c r="I643" s="191">
        <v>9.4611886064121641E-4</v>
      </c>
      <c r="J643" s="191">
        <v>1.7393115239003768E-4</v>
      </c>
      <c r="K643" s="191">
        <v>1.7269160300170723E-4</v>
      </c>
    </row>
    <row r="644" spans="1:11" x14ac:dyDescent="0.2">
      <c r="A644" s="44" t="s">
        <v>800</v>
      </c>
      <c r="B644" s="11" t="s">
        <v>17035</v>
      </c>
      <c r="C644" s="187" t="str">
        <f t="shared" si="12"/>
        <v>48</v>
      </c>
      <c r="D644" s="188" t="str">
        <f>VLOOKUP(B644,fips_xref!$A$2:$B$45,2,FALSE)</f>
        <v>48317</v>
      </c>
      <c r="E644" s="11" t="str">
        <f>SCC_xref!A$8</f>
        <v>2310000230</v>
      </c>
      <c r="F644" s="11" t="str">
        <f>VLOOKUP(E644,SCC_xref!$A$6:$B$37,2,FALSE)</f>
        <v>Workover rigs</v>
      </c>
      <c r="G644" s="191">
        <v>5.1336975526164785E-2</v>
      </c>
      <c r="H644" s="191">
        <v>7.163600029626095E-3</v>
      </c>
      <c r="I644" s="191">
        <v>2.9341814408860287E-2</v>
      </c>
      <c r="J644" s="191">
        <v>5.3940956106602713E-3</v>
      </c>
      <c r="K644" s="191">
        <v>5.3556536879632022E-3</v>
      </c>
    </row>
    <row r="645" spans="1:11" x14ac:dyDescent="0.2">
      <c r="A645" s="44" t="s">
        <v>800</v>
      </c>
      <c r="B645" s="11" t="s">
        <v>17036</v>
      </c>
      <c r="C645" s="187" t="str">
        <f t="shared" si="12"/>
        <v>48</v>
      </c>
      <c r="D645" s="188" t="str">
        <f>VLOOKUP(B645,fips_xref!$A$2:$B$45,2,FALSE)</f>
        <v>48329</v>
      </c>
      <c r="E645" s="11" t="str">
        <f>SCC_xref!A$8</f>
        <v>2310000230</v>
      </c>
      <c r="F645" s="11" t="str">
        <f>VLOOKUP(E645,SCC_xref!$A$6:$B$37,2,FALSE)</f>
        <v>Workover rigs</v>
      </c>
      <c r="G645" s="191">
        <v>9.2593313030449348E-2</v>
      </c>
      <c r="H645" s="191">
        <v>1.2920540276667487E-2</v>
      </c>
      <c r="I645" s="191">
        <v>5.2922007550995215E-2</v>
      </c>
      <c r="J645" s="191">
        <v>9.7289951009965955E-3</v>
      </c>
      <c r="K645" s="191">
        <v>9.6596597935442122E-3</v>
      </c>
    </row>
    <row r="646" spans="1:11" x14ac:dyDescent="0.2">
      <c r="A646" s="44" t="s">
        <v>800</v>
      </c>
      <c r="B646" s="11" t="s">
        <v>17037</v>
      </c>
      <c r="C646" s="187" t="str">
        <f t="shared" si="12"/>
        <v>48</v>
      </c>
      <c r="D646" s="188" t="str">
        <f>VLOOKUP(B646,fips_xref!$A$2:$B$45,2,FALSE)</f>
        <v>48335</v>
      </c>
      <c r="E646" s="11" t="str">
        <f>SCC_xref!A$8</f>
        <v>2310000230</v>
      </c>
      <c r="F646" s="11" t="str">
        <f>VLOOKUP(E646,SCC_xref!$A$6:$B$37,2,FALSE)</f>
        <v>Workover rigs</v>
      </c>
      <c r="G646" s="191">
        <v>5.4117109380620178E-2</v>
      </c>
      <c r="H646" s="191">
        <v>7.5515419907178759E-3</v>
      </c>
      <c r="I646" s="191">
        <v>3.0930808905578228E-2</v>
      </c>
      <c r="J646" s="191">
        <v>5.6862107512127705E-3</v>
      </c>
      <c r="K646" s="191">
        <v>5.645687021209659E-3</v>
      </c>
    </row>
    <row r="647" spans="1:11" x14ac:dyDescent="0.2">
      <c r="A647" s="44" t="s">
        <v>800</v>
      </c>
      <c r="B647" s="11" t="s">
        <v>17038</v>
      </c>
      <c r="C647" s="187" t="str">
        <f t="shared" si="12"/>
        <v>48</v>
      </c>
      <c r="D647" s="188" t="str">
        <f>VLOOKUP(B647,fips_xref!$A$2:$B$45,2,FALSE)</f>
        <v>48371</v>
      </c>
      <c r="E647" s="11" t="str">
        <f>SCC_xref!A$8</f>
        <v>2310000230</v>
      </c>
      <c r="F647" s="11" t="str">
        <f>VLOOKUP(E647,SCC_xref!$A$6:$B$37,2,FALSE)</f>
        <v>Workover rigs</v>
      </c>
      <c r="G647" s="191">
        <v>9.3972768759759268E-2</v>
      </c>
      <c r="H647" s="191">
        <v>1.3113030562705394E-2</v>
      </c>
      <c r="I647" s="191">
        <v>5.3710439934862901E-2</v>
      </c>
      <c r="J647" s="191">
        <v>9.8739377279882922E-3</v>
      </c>
      <c r="K647" s="191">
        <v>9.8035694627123023E-3</v>
      </c>
    </row>
    <row r="648" spans="1:11" x14ac:dyDescent="0.2">
      <c r="A648" s="44" t="s">
        <v>800</v>
      </c>
      <c r="B648" s="11" t="s">
        <v>17039</v>
      </c>
      <c r="C648" s="187" t="str">
        <f t="shared" si="12"/>
        <v>48</v>
      </c>
      <c r="D648" s="188" t="str">
        <f>VLOOKUP(B648,fips_xref!$A$2:$B$45,2,FALSE)</f>
        <v>48383</v>
      </c>
      <c r="E648" s="11" t="str">
        <f>SCC_xref!A$8</f>
        <v>2310000230</v>
      </c>
      <c r="F648" s="11" t="str">
        <f>VLOOKUP(E648,SCC_xref!$A$6:$B$37,2,FALSE)</f>
        <v>Workover rigs</v>
      </c>
      <c r="G648" s="191">
        <v>9.7304684905938632E-2</v>
      </c>
      <c r="H648" s="191">
        <v>1.3577968638212338E-2</v>
      </c>
      <c r="I648" s="191">
        <v>5.5614807385127911E-2</v>
      </c>
      <c r="J648" s="191">
        <v>1.0224029919337472E-2</v>
      </c>
      <c r="K648" s="191">
        <v>1.0151166663625996E-2</v>
      </c>
    </row>
    <row r="649" spans="1:11" x14ac:dyDescent="0.2">
      <c r="A649" s="44" t="s">
        <v>800</v>
      </c>
      <c r="B649" s="11" t="s">
        <v>17040</v>
      </c>
      <c r="C649" s="187" t="str">
        <f t="shared" si="12"/>
        <v>48</v>
      </c>
      <c r="D649" s="188" t="str">
        <f>VLOOKUP(B649,fips_xref!$A$2:$B$45,2,FALSE)</f>
        <v>48389</v>
      </c>
      <c r="E649" s="11" t="str">
        <f>SCC_xref!A$8</f>
        <v>2310000230</v>
      </c>
      <c r="F649" s="11" t="str">
        <f>VLOOKUP(E649,SCC_xref!$A$6:$B$37,2,FALSE)</f>
        <v>Workover rigs</v>
      </c>
      <c r="G649" s="191">
        <v>2.1965179689781129E-2</v>
      </c>
      <c r="H649" s="191">
        <v>3.065037631526667E-3</v>
      </c>
      <c r="I649" s="191">
        <v>1.2554269496969986E-2</v>
      </c>
      <c r="J649" s="191">
        <v>2.3079325990216538E-3</v>
      </c>
      <c r="K649" s="191">
        <v>2.291484732138038E-3</v>
      </c>
    </row>
    <row r="650" spans="1:11" x14ac:dyDescent="0.2">
      <c r="A650" s="44" t="s">
        <v>800</v>
      </c>
      <c r="B650" s="11" t="s">
        <v>17041</v>
      </c>
      <c r="C650" s="187" t="str">
        <f t="shared" si="12"/>
        <v>48</v>
      </c>
      <c r="D650" s="188" t="str">
        <f>VLOOKUP(B650,fips_xref!$A$2:$B$45,2,FALSE)</f>
        <v>48079</v>
      </c>
      <c r="E650" s="11" t="str">
        <f>SCC_xref!A$8</f>
        <v>2310000230</v>
      </c>
      <c r="F650" s="11" t="str">
        <f>VLOOKUP(E650,SCC_xref!$A$6:$B$37,2,FALSE)</f>
        <v>Workover rigs</v>
      </c>
      <c r="G650" s="191">
        <v>4.3569578650358126E-2</v>
      </c>
      <c r="H650" s="191">
        <v>6.0797316497818825E-3</v>
      </c>
      <c r="I650" s="191">
        <v>2.4902333601236119E-2</v>
      </c>
      <c r="J650" s="191">
        <v>4.5779571263685559E-3</v>
      </c>
      <c r="K650" s="191">
        <v>4.5453315508013452E-3</v>
      </c>
    </row>
    <row r="651" spans="1:11" x14ac:dyDescent="0.2">
      <c r="A651" s="44" t="s">
        <v>800</v>
      </c>
      <c r="B651" s="11" t="s">
        <v>17042</v>
      </c>
      <c r="C651" s="187" t="str">
        <f t="shared" si="12"/>
        <v>48</v>
      </c>
      <c r="D651" s="188" t="str">
        <f>VLOOKUP(B651,fips_xref!$A$2:$B$45,2,FALSE)</f>
        <v>48413</v>
      </c>
      <c r="E651" s="11" t="str">
        <f>SCC_xref!A$8</f>
        <v>2310000230</v>
      </c>
      <c r="F651" s="11" t="str">
        <f>VLOOKUP(E651,SCC_xref!$A$6:$B$37,2,FALSE)</f>
        <v>Workover rigs</v>
      </c>
      <c r="G651" s="191">
        <v>2.3429525002433203E-2</v>
      </c>
      <c r="H651" s="191">
        <v>3.269373473628445E-3</v>
      </c>
      <c r="I651" s="191">
        <v>1.3391220796767984E-2</v>
      </c>
      <c r="J651" s="191">
        <v>2.461794772289764E-3</v>
      </c>
      <c r="K651" s="191">
        <v>2.4442503809472406E-3</v>
      </c>
    </row>
    <row r="652" spans="1:11" x14ac:dyDescent="0.2">
      <c r="A652" s="44" t="s">
        <v>800</v>
      </c>
      <c r="B652" s="11" t="s">
        <v>17043</v>
      </c>
      <c r="C652" s="187" t="str">
        <f t="shared" si="12"/>
        <v>48</v>
      </c>
      <c r="D652" s="188" t="str">
        <f>VLOOKUP(B652,fips_xref!$A$2:$B$45,2,FALSE)</f>
        <v>48415</v>
      </c>
      <c r="E652" s="11" t="str">
        <f>SCC_xref!A$8</f>
        <v>2310000230</v>
      </c>
      <c r="F652" s="11" t="str">
        <f>VLOOKUP(E652,SCC_xref!$A$6:$B$37,2,FALSE)</f>
        <v>Workover rigs</v>
      </c>
      <c r="G652" s="191">
        <v>5.8955815631122691E-2</v>
      </c>
      <c r="H652" s="191">
        <v>8.2267386863585333E-3</v>
      </c>
      <c r="I652" s="191">
        <v>3.3696387113606396E-2</v>
      </c>
      <c r="J652" s="191">
        <v>6.1946248889682655E-3</v>
      </c>
      <c r="K652" s="191">
        <v>6.1504778607531117E-3</v>
      </c>
    </row>
    <row r="653" spans="1:11" x14ac:dyDescent="0.2">
      <c r="A653" s="44" t="s">
        <v>800</v>
      </c>
      <c r="B653" s="11" t="s">
        <v>17044</v>
      </c>
      <c r="C653" s="187" t="str">
        <f t="shared" si="12"/>
        <v>48</v>
      </c>
      <c r="D653" s="188" t="str">
        <f>VLOOKUP(B653,fips_xref!$A$2:$B$45,2,FALSE)</f>
        <v>48431</v>
      </c>
      <c r="E653" s="11" t="str">
        <f>SCC_xref!A$8</f>
        <v>2310000230</v>
      </c>
      <c r="F653" s="11" t="str">
        <f>VLOOKUP(E653,SCC_xref!$A$6:$B$37,2,FALSE)</f>
        <v>Workover rigs</v>
      </c>
      <c r="G653" s="191">
        <v>4.2975351566963083E-2</v>
      </c>
      <c r="H653" s="191">
        <v>5.9968127573347841E-3</v>
      </c>
      <c r="I653" s="191">
        <v>2.4562701189723885E-2</v>
      </c>
      <c r="J653" s="191">
        <v>4.5155203024336704E-3</v>
      </c>
      <c r="K653" s="191">
        <v>4.4833396933135526E-3</v>
      </c>
    </row>
    <row r="654" spans="1:11" x14ac:dyDescent="0.2">
      <c r="A654" s="44" t="s">
        <v>800</v>
      </c>
      <c r="B654" s="11" t="s">
        <v>17045</v>
      </c>
      <c r="C654" s="187" t="str">
        <f t="shared" si="12"/>
        <v>48</v>
      </c>
      <c r="D654" s="188" t="str">
        <f>VLOOKUP(B654,fips_xref!$A$2:$B$45,2,FALSE)</f>
        <v>48435</v>
      </c>
      <c r="E654" s="11" t="str">
        <f>SCC_xref!A$8</f>
        <v>2310000230</v>
      </c>
      <c r="F654" s="11" t="str">
        <f>VLOOKUP(E654,SCC_xref!$A$6:$B$37,2,FALSE)</f>
        <v>Workover rigs</v>
      </c>
      <c r="G654" s="191">
        <v>0.13149396459698925</v>
      </c>
      <c r="H654" s="191">
        <v>1.8348766342936456E-2</v>
      </c>
      <c r="I654" s="191">
        <v>7.5155800776063805E-2</v>
      </c>
      <c r="J654" s="191">
        <v>1.3816377182162481E-2</v>
      </c>
      <c r="K654" s="191">
        <v>1.3717912464084334E-2</v>
      </c>
    </row>
    <row r="655" spans="1:11" x14ac:dyDescent="0.2">
      <c r="A655" s="44" t="s">
        <v>800</v>
      </c>
      <c r="B655" s="11" t="s">
        <v>17046</v>
      </c>
      <c r="C655" s="187" t="str">
        <f t="shared" si="12"/>
        <v>48</v>
      </c>
      <c r="D655" s="188" t="str">
        <f>VLOOKUP(B655,fips_xref!$A$2:$B$45,2,FALSE)</f>
        <v>48445</v>
      </c>
      <c r="E655" s="11" t="str">
        <f>SCC_xref!A$8</f>
        <v>2310000230</v>
      </c>
      <c r="F655" s="11" t="str">
        <f>VLOOKUP(E655,SCC_xref!$A$6:$B$37,2,FALSE)</f>
        <v>Workover rigs</v>
      </c>
      <c r="G655" s="191">
        <v>1.8463484376917472E-2</v>
      </c>
      <c r="H655" s="191">
        <v>2.5764084438919814E-3</v>
      </c>
      <c r="I655" s="191">
        <v>1.0552864214844337E-2</v>
      </c>
      <c r="J655" s="191">
        <v>1.9400013151196511E-3</v>
      </c>
      <c r="K655" s="191">
        <v>1.9261755719421191E-3</v>
      </c>
    </row>
    <row r="656" spans="1:11" x14ac:dyDescent="0.2">
      <c r="A656" s="44" t="s">
        <v>800</v>
      </c>
      <c r="B656" s="11" t="s">
        <v>17047</v>
      </c>
      <c r="C656" s="187" t="str">
        <f t="shared" si="12"/>
        <v>48</v>
      </c>
      <c r="D656" s="188" t="str">
        <f>VLOOKUP(B656,fips_xref!$A$2:$B$45,2,FALSE)</f>
        <v>48451</v>
      </c>
      <c r="E656" s="11" t="str">
        <f>SCC_xref!A$8</f>
        <v>2310000230</v>
      </c>
      <c r="F656" s="11" t="str">
        <f>VLOOKUP(E656,SCC_xref!$A$6:$B$37,2,FALSE)</f>
        <v>Workover rigs</v>
      </c>
      <c r="G656" s="191">
        <v>1.468589791819183E-2</v>
      </c>
      <c r="H656" s="191">
        <v>2.0492811990497138E-3</v>
      </c>
      <c r="I656" s="191">
        <v>8.3937724559451504E-3</v>
      </c>
      <c r="J656" s="191">
        <v>1.5430815058193087E-3</v>
      </c>
      <c r="K656" s="191">
        <v>1.5320844779125821E-3</v>
      </c>
    </row>
    <row r="657" spans="1:11" x14ac:dyDescent="0.2">
      <c r="A657" s="44" t="s">
        <v>800</v>
      </c>
      <c r="B657" s="11" t="s">
        <v>17048</v>
      </c>
      <c r="C657" s="187" t="str">
        <f t="shared" si="12"/>
        <v>48</v>
      </c>
      <c r="D657" s="188" t="str">
        <f>VLOOKUP(B657,fips_xref!$A$2:$B$45,2,FALSE)</f>
        <v>48461</v>
      </c>
      <c r="E657" s="11" t="str">
        <f>SCC_xref!A$8</f>
        <v>2310000230</v>
      </c>
      <c r="F657" s="11" t="str">
        <f>VLOOKUP(E657,SCC_xref!$A$6:$B$37,2,FALSE)</f>
        <v>Workover rigs</v>
      </c>
      <c r="G657" s="191">
        <v>7.8268195841461649E-2</v>
      </c>
      <c r="H657" s="191">
        <v>1.0921602690889227E-2</v>
      </c>
      <c r="I657" s="191">
        <v>4.4734440487753921E-2</v>
      </c>
      <c r="J657" s="191">
        <v>8.2238216668520381E-3</v>
      </c>
      <c r="K657" s="191">
        <v>8.1652132291063616E-3</v>
      </c>
    </row>
    <row r="658" spans="1:11" x14ac:dyDescent="0.2">
      <c r="A658" s="44" t="s">
        <v>800</v>
      </c>
      <c r="B658" s="11" t="s">
        <v>17049</v>
      </c>
      <c r="C658" s="187" t="str">
        <f t="shared" si="12"/>
        <v>48</v>
      </c>
      <c r="D658" s="188" t="str">
        <f>VLOOKUP(B658,fips_xref!$A$2:$B$45,2,FALSE)</f>
        <v>48475</v>
      </c>
      <c r="E658" s="11" t="str">
        <f>SCC_xref!A$8</f>
        <v>2310000230</v>
      </c>
      <c r="F658" s="11" t="str">
        <f>VLOOKUP(E658,SCC_xref!$A$6:$B$37,2,FALSE)</f>
        <v>Workover rigs</v>
      </c>
      <c r="G658" s="191">
        <v>6.6977881256955793E-2</v>
      </c>
      <c r="H658" s="191">
        <v>9.346143734394359E-3</v>
      </c>
      <c r="I658" s="191">
        <v>3.8281424669021527E-2</v>
      </c>
      <c r="J658" s="191">
        <v>7.0375220120892168E-3</v>
      </c>
      <c r="K658" s="191">
        <v>6.9873679368383079E-3</v>
      </c>
    </row>
    <row r="659" spans="1:11" x14ac:dyDescent="0.2">
      <c r="A659" s="44" t="s">
        <v>800</v>
      </c>
      <c r="B659" s="11" t="s">
        <v>17050</v>
      </c>
      <c r="C659" s="187" t="str">
        <f t="shared" si="12"/>
        <v>48</v>
      </c>
      <c r="D659" s="188" t="str">
        <f>VLOOKUP(B659,fips_xref!$A$2:$B$45,2,FALSE)</f>
        <v>48495</v>
      </c>
      <c r="E659" s="11" t="str">
        <f>SCC_xref!A$8</f>
        <v>2310000230</v>
      </c>
      <c r="F659" s="11" t="str">
        <f>VLOOKUP(E659,SCC_xref!$A$6:$B$37,2,FALSE)</f>
        <v>Workover rigs</v>
      </c>
      <c r="G659" s="191">
        <v>5.3310658338869762E-2</v>
      </c>
      <c r="H659" s="191">
        <v>7.4390092081111003E-3</v>
      </c>
      <c r="I659" s="191">
        <v>3.0469879204240199E-2</v>
      </c>
      <c r="J659" s="191">
        <v>5.6014750615868544E-3</v>
      </c>
      <c r="K659" s="191">
        <v>5.5615552146190839E-3</v>
      </c>
    </row>
    <row r="660" spans="1:11" x14ac:dyDescent="0.2">
      <c r="A660" s="44" t="s">
        <v>800</v>
      </c>
      <c r="B660" s="11" t="s">
        <v>17051</v>
      </c>
      <c r="C660" s="187" t="str">
        <f t="shared" si="12"/>
        <v>48</v>
      </c>
      <c r="D660" s="188" t="str">
        <f>VLOOKUP(B660,fips_xref!$A$2:$B$45,2,FALSE)</f>
        <v>48501</v>
      </c>
      <c r="E660" s="11" t="str">
        <f>SCC_xref!A$8</f>
        <v>2310000230</v>
      </c>
      <c r="F660" s="11" t="str">
        <f>VLOOKUP(E660,SCC_xref!$A$6:$B$37,2,FALSE)</f>
        <v>Workover rigs</v>
      </c>
      <c r="G660" s="191">
        <v>6.9694347923904582E-2</v>
      </c>
      <c r="H660" s="191">
        <v>9.7252015284382369E-3</v>
      </c>
      <c r="I660" s="191">
        <v>3.9834029978791728E-2</v>
      </c>
      <c r="J660" s="191">
        <v>7.3229474929344075E-3</v>
      </c>
      <c r="K660" s="191">
        <v>7.2707592853539305E-3</v>
      </c>
    </row>
    <row r="661" spans="1:11" x14ac:dyDescent="0.2">
      <c r="A661" s="44" t="s">
        <v>800</v>
      </c>
      <c r="B661" s="11" t="s">
        <v>17052</v>
      </c>
      <c r="C661" s="187" t="str">
        <f t="shared" ref="C661:C704" si="13">LEFT(D661,2)</f>
        <v>35</v>
      </c>
      <c r="D661" s="188" t="str">
        <f>VLOOKUP(B661,fips_xref!$A$2:$B$45,2,FALSE)</f>
        <v>35005</v>
      </c>
      <c r="E661" s="11" t="str">
        <f>SCC_xref!A$8</f>
        <v>2310000230</v>
      </c>
      <c r="F661" s="11" t="str">
        <f>VLOOKUP(E661,SCC_xref!$A$6:$B$37,2,FALSE)</f>
        <v>Workover rigs</v>
      </c>
      <c r="G661" s="191">
        <v>4.9002511984255682E-2</v>
      </c>
      <c r="H661" s="191">
        <v>6.8378472378696374E-3</v>
      </c>
      <c r="I661" s="191">
        <v>2.8007544220776521E-2</v>
      </c>
      <c r="J661" s="191">
        <v>5.1488080880589364E-3</v>
      </c>
      <c r="K661" s="191">
        <v>5.1121142478325896E-3</v>
      </c>
    </row>
    <row r="662" spans="1:11" x14ac:dyDescent="0.2">
      <c r="A662" s="44" t="s">
        <v>800</v>
      </c>
      <c r="B662" s="11" t="s">
        <v>17053</v>
      </c>
      <c r="C662" s="187" t="str">
        <f t="shared" si="13"/>
        <v>35</v>
      </c>
      <c r="D662" s="188" t="str">
        <f>VLOOKUP(B662,fips_xref!$A$2:$B$45,2,FALSE)</f>
        <v>35025</v>
      </c>
      <c r="E662" s="11" t="str">
        <f>SCC_xref!A$8</f>
        <v>2310000230</v>
      </c>
      <c r="F662" s="11" t="str">
        <f>VLOOKUP(E662,SCC_xref!$A$6:$B$37,2,FALSE)</f>
        <v>Workover rigs</v>
      </c>
      <c r="G662" s="191">
        <v>0.23798794689971556</v>
      </c>
      <c r="H662" s="191">
        <v>3.3209016425062847E-2</v>
      </c>
      <c r="I662" s="191">
        <v>0.13602278081064872</v>
      </c>
      <c r="J662" s="191">
        <v>2.5005947985921571E-2</v>
      </c>
      <c r="K662" s="191">
        <v>2.4827738923860834E-2</v>
      </c>
    </row>
    <row r="663" spans="1:11" x14ac:dyDescent="0.2">
      <c r="A663" s="44" t="s">
        <v>800</v>
      </c>
      <c r="B663" s="11" t="s">
        <v>17054</v>
      </c>
      <c r="C663" s="187" t="str">
        <f t="shared" si="13"/>
        <v>35</v>
      </c>
      <c r="D663" s="188" t="str">
        <f>VLOOKUP(B663,fips_xref!$A$2:$B$45,2,FALSE)</f>
        <v>35041</v>
      </c>
      <c r="E663" s="11" t="str">
        <f>SCC_xref!A$8</f>
        <v>2310000230</v>
      </c>
      <c r="F663" s="11" t="str">
        <f>VLOOKUP(E663,SCC_xref!$A$6:$B$37,2,FALSE)</f>
        <v>Workover rigs</v>
      </c>
      <c r="G663" s="191">
        <v>5.5390453130752413E-3</v>
      </c>
      <c r="H663" s="191">
        <v>7.7292253316759438E-4</v>
      </c>
      <c r="I663" s="191">
        <v>3.1658592644533009E-3</v>
      </c>
      <c r="J663" s="191">
        <v>5.8200039453589533E-4</v>
      </c>
      <c r="K663" s="191">
        <v>5.7785267158263576E-4</v>
      </c>
    </row>
    <row r="664" spans="1:11" x14ac:dyDescent="0.2">
      <c r="A664" s="44" t="s">
        <v>800</v>
      </c>
      <c r="B664" s="11" t="s">
        <v>17055</v>
      </c>
      <c r="C664" s="187" t="str">
        <f t="shared" si="13"/>
        <v>35</v>
      </c>
      <c r="D664" s="188" t="str">
        <f>VLOOKUP(B664,fips_xref!$A$2:$B$45,2,FALSE)</f>
        <v>35015</v>
      </c>
      <c r="E664" s="11" t="str">
        <f>SCC_xref!A$8</f>
        <v>2310000230</v>
      </c>
      <c r="F664" s="11" t="str">
        <f>VLOOKUP(E664,SCC_xref!$A$6:$B$37,2,FALSE)</f>
        <v>Workover rigs</v>
      </c>
      <c r="G664" s="191">
        <v>0.21748711252258648</v>
      </c>
      <c r="H664" s="191">
        <v>3.0348314635637957E-2</v>
      </c>
      <c r="I664" s="191">
        <v>0.12430546261347673</v>
      </c>
      <c r="J664" s="191">
        <v>2.2851877560168026E-2</v>
      </c>
      <c r="K664" s="191">
        <v>2.2689019840531996E-2</v>
      </c>
    </row>
    <row r="665" spans="1:11" x14ac:dyDescent="0.2">
      <c r="A665" s="44" t="s">
        <v>901</v>
      </c>
      <c r="B665" s="11" t="s">
        <v>17013</v>
      </c>
      <c r="C665" s="187" t="str">
        <f t="shared" si="13"/>
        <v>48</v>
      </c>
      <c r="D665" s="188" t="str">
        <f>VLOOKUP(B665,fips_xref!$A$2:$B$45,2,FALSE)</f>
        <v>48105</v>
      </c>
      <c r="E665" s="11" t="str">
        <f>SCC_xref!$A$20</f>
        <v>2310001631</v>
      </c>
      <c r="F665" s="11" t="str">
        <f>VLOOKUP(E665,SCC_xref!$A$6:$B$37,2,FALSE)</f>
        <v>Blowdown Flaring</v>
      </c>
      <c r="G665" s="191">
        <v>38.149624622292727</v>
      </c>
      <c r="H665" s="191">
        <v>0</v>
      </c>
      <c r="I665" s="191">
        <v>207.57883985659277</v>
      </c>
      <c r="J665" s="191">
        <v>0</v>
      </c>
      <c r="K665" s="191">
        <v>0</v>
      </c>
    </row>
    <row r="666" spans="1:11" x14ac:dyDescent="0.2">
      <c r="A666" s="44" t="s">
        <v>901</v>
      </c>
      <c r="B666" s="11" t="s">
        <v>1523</v>
      </c>
      <c r="C666" s="187" t="str">
        <f t="shared" si="13"/>
        <v>48</v>
      </c>
      <c r="D666" s="188" t="str">
        <f>VLOOKUP(B666,fips_xref!$A$2:$B$45,2,FALSE)</f>
        <v>48081</v>
      </c>
      <c r="E666" s="11" t="str">
        <f>SCC_xref!$A$20</f>
        <v>2310001631</v>
      </c>
      <c r="F666" s="11" t="str">
        <f>VLOOKUP(E666,SCC_xref!$A$6:$B$37,2,FALSE)</f>
        <v>Blowdown Flaring</v>
      </c>
      <c r="G666" s="191">
        <v>1.8354273203936138</v>
      </c>
      <c r="H666" s="191">
        <v>0</v>
      </c>
      <c r="I666" s="191">
        <v>9.9868839492005446</v>
      </c>
      <c r="J666" s="191">
        <v>0</v>
      </c>
      <c r="K666" s="191">
        <v>0</v>
      </c>
    </row>
    <row r="667" spans="1:11" x14ac:dyDescent="0.2">
      <c r="A667" s="44" t="s">
        <v>901</v>
      </c>
      <c r="B667" s="11" t="s">
        <v>17014</v>
      </c>
      <c r="C667" s="187" t="str">
        <f t="shared" si="13"/>
        <v>48</v>
      </c>
      <c r="D667" s="188" t="str">
        <f>VLOOKUP(B667,fips_xref!$A$2:$B$45,2,FALSE)</f>
        <v>48103</v>
      </c>
      <c r="E667" s="11" t="str">
        <f>SCC_xref!$A$20</f>
        <v>2310001631</v>
      </c>
      <c r="F667" s="11" t="str">
        <f>VLOOKUP(E667,SCC_xref!$A$6:$B$37,2,FALSE)</f>
        <v>Blowdown Flaring</v>
      </c>
      <c r="G667" s="191">
        <v>22.857642624000043</v>
      </c>
      <c r="H667" s="191">
        <v>0</v>
      </c>
      <c r="I667" s="191">
        <v>124.37246721882376</v>
      </c>
      <c r="J667" s="191">
        <v>0</v>
      </c>
      <c r="K667" s="191">
        <v>0</v>
      </c>
    </row>
    <row r="668" spans="1:11" x14ac:dyDescent="0.2">
      <c r="A668" s="44" t="s">
        <v>901</v>
      </c>
      <c r="B668" s="11" t="s">
        <v>17015</v>
      </c>
      <c r="C668" s="187" t="str">
        <f t="shared" si="13"/>
        <v>48</v>
      </c>
      <c r="D668" s="188" t="str">
        <f>VLOOKUP(B668,fips_xref!$A$2:$B$45,2,FALSE)</f>
        <v>48135</v>
      </c>
      <c r="E668" s="11" t="str">
        <f>SCC_xref!$A$20</f>
        <v>2310001631</v>
      </c>
      <c r="F668" s="11" t="str">
        <f>VLOOKUP(E668,SCC_xref!$A$6:$B$37,2,FALSE)</f>
        <v>Blowdown Flaring</v>
      </c>
      <c r="G668" s="191">
        <v>33.456383410463964</v>
      </c>
      <c r="H668" s="191">
        <v>0</v>
      </c>
      <c r="I668" s="191">
        <v>182.04208620399507</v>
      </c>
      <c r="J668" s="191">
        <v>0</v>
      </c>
      <c r="K668" s="191">
        <v>0</v>
      </c>
    </row>
    <row r="669" spans="1:11" x14ac:dyDescent="0.2">
      <c r="A669" s="44" t="s">
        <v>901</v>
      </c>
      <c r="B669" s="11" t="s">
        <v>17016</v>
      </c>
      <c r="C669" s="187" t="str">
        <f t="shared" si="13"/>
        <v>48</v>
      </c>
      <c r="D669" s="188" t="str">
        <f>VLOOKUP(B669,fips_xref!$A$2:$B$45,2,FALSE)</f>
        <v>48003</v>
      </c>
      <c r="E669" s="11" t="str">
        <f>SCC_xref!$A$20</f>
        <v>2310001631</v>
      </c>
      <c r="F669" s="11" t="str">
        <f>VLOOKUP(E669,SCC_xref!$A$6:$B$37,2,FALSE)</f>
        <v>Blowdown Flaring</v>
      </c>
      <c r="G669" s="191">
        <v>34.016261770796234</v>
      </c>
      <c r="H669" s="191">
        <v>0</v>
      </c>
      <c r="I669" s="191">
        <v>185.08848316462655</v>
      </c>
      <c r="J669" s="191">
        <v>0</v>
      </c>
      <c r="K669" s="191">
        <v>0</v>
      </c>
    </row>
    <row r="670" spans="1:11" x14ac:dyDescent="0.2">
      <c r="A670" s="44" t="s">
        <v>901</v>
      </c>
      <c r="B670" s="11" t="s">
        <v>17017</v>
      </c>
      <c r="C670" s="187" t="str">
        <f t="shared" si="13"/>
        <v>48</v>
      </c>
      <c r="D670" s="188" t="str">
        <f>VLOOKUP(B670,fips_xref!$A$2:$B$45,2,FALSE)</f>
        <v>48033</v>
      </c>
      <c r="E670" s="11" t="str">
        <f>SCC_xref!$A$20</f>
        <v>2310001631</v>
      </c>
      <c r="F670" s="11" t="str">
        <f>VLOOKUP(E670,SCC_xref!$A$6:$B$37,2,FALSE)</f>
        <v>Blowdown Flaring</v>
      </c>
      <c r="G670" s="191">
        <v>2.9843950859450539</v>
      </c>
      <c r="H670" s="191">
        <v>0</v>
      </c>
      <c r="I670" s="191">
        <v>16.238620320583379</v>
      </c>
      <c r="J670" s="191">
        <v>0</v>
      </c>
      <c r="K670" s="191">
        <v>0</v>
      </c>
    </row>
    <row r="671" spans="1:11" x14ac:dyDescent="0.2">
      <c r="A671" s="44" t="s">
        <v>901</v>
      </c>
      <c r="B671" s="11" t="s">
        <v>17018</v>
      </c>
      <c r="C671" s="187" t="str">
        <f t="shared" si="13"/>
        <v>48</v>
      </c>
      <c r="D671" s="188" t="str">
        <f>VLOOKUP(B671,fips_xref!$A$2:$B$45,2,FALSE)</f>
        <v>48109</v>
      </c>
      <c r="E671" s="11" t="str">
        <f>SCC_xref!$A$20</f>
        <v>2310001631</v>
      </c>
      <c r="F671" s="11" t="str">
        <f>VLOOKUP(E671,SCC_xref!$A$6:$B$37,2,FALSE)</f>
        <v>Blowdown Flaring</v>
      </c>
      <c r="G671" s="191">
        <v>0.91527940645623174</v>
      </c>
      <c r="H671" s="191">
        <v>0</v>
      </c>
      <c r="I671" s="191">
        <v>4.9801967704236132</v>
      </c>
      <c r="J671" s="191">
        <v>0</v>
      </c>
      <c r="K671" s="191">
        <v>0</v>
      </c>
    </row>
    <row r="672" spans="1:11" x14ac:dyDescent="0.2">
      <c r="A672" s="44" t="s">
        <v>901</v>
      </c>
      <c r="B672" s="11" t="s">
        <v>17019</v>
      </c>
      <c r="C672" s="187" t="str">
        <f t="shared" si="13"/>
        <v>48</v>
      </c>
      <c r="D672" s="188" t="str">
        <f>VLOOKUP(B672,fips_xref!$A$2:$B$45,2,FALSE)</f>
        <v>48115</v>
      </c>
      <c r="E672" s="11" t="str">
        <f>SCC_xref!$A$20</f>
        <v>2310001631</v>
      </c>
      <c r="F672" s="11" t="str">
        <f>VLOOKUP(E672,SCC_xref!$A$6:$B$37,2,FALSE)</f>
        <v>Blowdown Flaring</v>
      </c>
      <c r="G672" s="191">
        <v>6.2462950983156675</v>
      </c>
      <c r="H672" s="191">
        <v>0</v>
      </c>
      <c r="I672" s="191">
        <v>33.987193917305831</v>
      </c>
      <c r="J672" s="191">
        <v>0</v>
      </c>
      <c r="K672" s="191">
        <v>0</v>
      </c>
    </row>
    <row r="673" spans="1:11" x14ac:dyDescent="0.2">
      <c r="A673" s="44" t="s">
        <v>901</v>
      </c>
      <c r="B673" s="11" t="s">
        <v>17020</v>
      </c>
      <c r="C673" s="187" t="str">
        <f t="shared" si="13"/>
        <v>48</v>
      </c>
      <c r="D673" s="188" t="str">
        <f>VLOOKUP(B673,fips_xref!$A$2:$B$45,2,FALSE)</f>
        <v>48107</v>
      </c>
      <c r="E673" s="11" t="str">
        <f>SCC_xref!$A$20</f>
        <v>2310001631</v>
      </c>
      <c r="F673" s="11" t="str">
        <f>VLOOKUP(E673,SCC_xref!$A$6:$B$37,2,FALSE)</f>
        <v>Blowdown Flaring</v>
      </c>
      <c r="G673" s="191">
        <v>2.0106935897150198</v>
      </c>
      <c r="H673" s="191">
        <v>0</v>
      </c>
      <c r="I673" s="191">
        <v>10.94053864991996</v>
      </c>
      <c r="J673" s="191">
        <v>0</v>
      </c>
      <c r="K673" s="191">
        <v>0</v>
      </c>
    </row>
    <row r="674" spans="1:11" x14ac:dyDescent="0.2">
      <c r="A674" s="44" t="s">
        <v>901</v>
      </c>
      <c r="B674" s="11" t="s">
        <v>17021</v>
      </c>
      <c r="C674" s="187" t="str">
        <f t="shared" si="13"/>
        <v>48</v>
      </c>
      <c r="D674" s="188" t="str">
        <f>VLOOKUP(B674,fips_xref!$A$2:$B$45,2,FALSE)</f>
        <v>48125</v>
      </c>
      <c r="E674" s="11" t="str">
        <f>SCC_xref!$A$20</f>
        <v>2310001631</v>
      </c>
      <c r="F674" s="11" t="str">
        <f>VLOOKUP(E674,SCC_xref!$A$6:$B$37,2,FALSE)</f>
        <v>Blowdown Flaring</v>
      </c>
      <c r="G674" s="191">
        <v>1.1051511982210884</v>
      </c>
      <c r="H674" s="191">
        <v>0</v>
      </c>
      <c r="I674" s="191">
        <v>6.0133226962029811</v>
      </c>
      <c r="J674" s="191">
        <v>0</v>
      </c>
      <c r="K674" s="191">
        <v>0</v>
      </c>
    </row>
    <row r="675" spans="1:11" x14ac:dyDescent="0.2">
      <c r="A675" s="44" t="s">
        <v>901</v>
      </c>
      <c r="B675" s="11" t="s">
        <v>17022</v>
      </c>
      <c r="C675" s="187" t="str">
        <f t="shared" si="13"/>
        <v>48</v>
      </c>
      <c r="D675" s="188" t="str">
        <f>VLOOKUP(B675,fips_xref!$A$2:$B$45,2,FALSE)</f>
        <v>48165</v>
      </c>
      <c r="E675" s="11" t="str">
        <f>SCC_xref!$A$20</f>
        <v>2310001631</v>
      </c>
      <c r="F675" s="11" t="str">
        <f>VLOOKUP(E675,SCC_xref!$A$6:$B$37,2,FALSE)</f>
        <v>Blowdown Flaring</v>
      </c>
      <c r="G675" s="191">
        <v>19.931669627828793</v>
      </c>
      <c r="H675" s="191">
        <v>0</v>
      </c>
      <c r="I675" s="191">
        <v>108.45173179848018</v>
      </c>
      <c r="J675" s="191">
        <v>0</v>
      </c>
      <c r="K675" s="191">
        <v>0</v>
      </c>
    </row>
    <row r="676" spans="1:11" x14ac:dyDescent="0.2">
      <c r="A676" s="44" t="s">
        <v>901</v>
      </c>
      <c r="B676" s="11" t="s">
        <v>17023</v>
      </c>
      <c r="C676" s="187" t="str">
        <f t="shared" si="13"/>
        <v>48</v>
      </c>
      <c r="D676" s="188" t="str">
        <f>VLOOKUP(B676,fips_xref!$A$2:$B$45,2,FALSE)</f>
        <v>48169</v>
      </c>
      <c r="E676" s="11" t="str">
        <f>SCC_xref!$A$20</f>
        <v>2310001631</v>
      </c>
      <c r="F676" s="11" t="str">
        <f>VLOOKUP(E676,SCC_xref!$A$6:$B$37,2,FALSE)</f>
        <v>Blowdown Flaring</v>
      </c>
      <c r="G676" s="191">
        <v>10.243339740339957</v>
      </c>
      <c r="H676" s="191">
        <v>0</v>
      </c>
      <c r="I676" s="191">
        <v>55.73581917537917</v>
      </c>
      <c r="J676" s="191">
        <v>0</v>
      </c>
      <c r="K676" s="191">
        <v>0</v>
      </c>
    </row>
    <row r="677" spans="1:11" x14ac:dyDescent="0.2">
      <c r="A677" s="44" t="s">
        <v>901</v>
      </c>
      <c r="B677" s="11" t="s">
        <v>17024</v>
      </c>
      <c r="C677" s="187" t="str">
        <f t="shared" si="13"/>
        <v>48</v>
      </c>
      <c r="D677" s="188" t="str">
        <f>VLOOKUP(B677,fips_xref!$A$2:$B$45,2,FALSE)</f>
        <v>48173</v>
      </c>
      <c r="E677" s="11" t="str">
        <f>SCC_xref!$A$20</f>
        <v>2310001631</v>
      </c>
      <c r="F677" s="11" t="str">
        <f>VLOOKUP(E677,SCC_xref!$A$6:$B$37,2,FALSE)</f>
        <v>Blowdown Flaring</v>
      </c>
      <c r="G677" s="191">
        <v>8.1304074935207833</v>
      </c>
      <c r="H677" s="191">
        <v>0</v>
      </c>
      <c r="I677" s="191">
        <v>44.238981950039552</v>
      </c>
      <c r="J677" s="191">
        <v>0</v>
      </c>
      <c r="K677" s="191">
        <v>0</v>
      </c>
    </row>
    <row r="678" spans="1:11" x14ac:dyDescent="0.2">
      <c r="A678" s="44" t="s">
        <v>901</v>
      </c>
      <c r="B678" s="11" t="s">
        <v>17025</v>
      </c>
      <c r="C678" s="187" t="str">
        <f t="shared" si="13"/>
        <v>48</v>
      </c>
      <c r="D678" s="188" t="str">
        <f>VLOOKUP(B678,fips_xref!$A$2:$B$45,2,FALSE)</f>
        <v>48219</v>
      </c>
      <c r="E678" s="11" t="str">
        <f>SCC_xref!$A$20</f>
        <v>2310001631</v>
      </c>
      <c r="F678" s="11" t="str">
        <f>VLOOKUP(E678,SCC_xref!$A$6:$B$37,2,FALSE)</f>
        <v>Blowdown Flaring</v>
      </c>
      <c r="G678" s="191">
        <v>20.515890525566814</v>
      </c>
      <c r="H678" s="191">
        <v>0</v>
      </c>
      <c r="I678" s="191">
        <v>111.63058080087823</v>
      </c>
      <c r="J678" s="191">
        <v>0</v>
      </c>
      <c r="K678" s="191">
        <v>0</v>
      </c>
    </row>
    <row r="679" spans="1:11" x14ac:dyDescent="0.2">
      <c r="A679" s="44" t="s">
        <v>901</v>
      </c>
      <c r="B679" s="11" t="s">
        <v>17026</v>
      </c>
      <c r="C679" s="187" t="str">
        <f t="shared" si="13"/>
        <v>48</v>
      </c>
      <c r="D679" s="188" t="str">
        <f>VLOOKUP(B679,fips_xref!$A$2:$B$45,2,FALSE)</f>
        <v>48227</v>
      </c>
      <c r="E679" s="11" t="str">
        <f>SCC_xref!$A$20</f>
        <v>2310001631</v>
      </c>
      <c r="F679" s="11" t="str">
        <f>VLOOKUP(E679,SCC_xref!$A$6:$B$37,2,FALSE)</f>
        <v>Blowdown Flaring</v>
      </c>
      <c r="G679" s="191">
        <v>17.33675514037575</v>
      </c>
      <c r="H679" s="191">
        <v>0</v>
      </c>
      <c r="I679" s="191">
        <v>94.332344146162171</v>
      </c>
      <c r="J679" s="191">
        <v>0</v>
      </c>
      <c r="K679" s="191">
        <v>0</v>
      </c>
    </row>
    <row r="680" spans="1:11" x14ac:dyDescent="0.2">
      <c r="A680" s="44" t="s">
        <v>901</v>
      </c>
      <c r="B680" s="11" t="s">
        <v>17027</v>
      </c>
      <c r="C680" s="187" t="str">
        <f t="shared" si="13"/>
        <v>48</v>
      </c>
      <c r="D680" s="188" t="str">
        <f>VLOOKUP(B680,fips_xref!$A$2:$B$45,2,FALSE)</f>
        <v>48229</v>
      </c>
      <c r="E680" s="11" t="str">
        <f>SCC_xref!$A$20</f>
        <v>2310001631</v>
      </c>
      <c r="F680" s="11" t="str">
        <f>VLOOKUP(E680,SCC_xref!$A$6:$B$37,2,FALSE)</f>
        <v>Blowdown Flaring</v>
      </c>
      <c r="G680" s="191">
        <v>2.9211044886901016E-2</v>
      </c>
      <c r="H680" s="191">
        <v>0</v>
      </c>
      <c r="I680" s="191">
        <v>0.15894245011990257</v>
      </c>
      <c r="J680" s="191">
        <v>0</v>
      </c>
      <c r="K680" s="191">
        <v>0</v>
      </c>
    </row>
    <row r="681" spans="1:11" x14ac:dyDescent="0.2">
      <c r="A681" s="44" t="s">
        <v>901</v>
      </c>
      <c r="B681" s="11" t="s">
        <v>17028</v>
      </c>
      <c r="C681" s="187" t="str">
        <f t="shared" si="13"/>
        <v>48</v>
      </c>
      <c r="D681" s="188" t="str">
        <f>VLOOKUP(B681,fips_xref!$A$2:$B$45,2,FALSE)</f>
        <v>48235</v>
      </c>
      <c r="E681" s="11" t="str">
        <f>SCC_xref!$A$20</f>
        <v>2310001631</v>
      </c>
      <c r="F681" s="11" t="str">
        <f>VLOOKUP(E681,SCC_xref!$A$6:$B$37,2,FALSE)</f>
        <v>Blowdown Flaring</v>
      </c>
      <c r="G681" s="191">
        <v>9.2891122740345224</v>
      </c>
      <c r="H681" s="191">
        <v>0</v>
      </c>
      <c r="I681" s="191">
        <v>50.543699138129021</v>
      </c>
      <c r="J681" s="191">
        <v>0</v>
      </c>
      <c r="K681" s="191">
        <v>0</v>
      </c>
    </row>
    <row r="682" spans="1:11" x14ac:dyDescent="0.2">
      <c r="A682" s="44" t="s">
        <v>901</v>
      </c>
      <c r="B682" s="11" t="s">
        <v>17029</v>
      </c>
      <c r="C682" s="187" t="str">
        <f t="shared" si="13"/>
        <v>48</v>
      </c>
      <c r="D682" s="188" t="str">
        <f>VLOOKUP(B682,fips_xref!$A$2:$B$45,2,FALSE)</f>
        <v>48243</v>
      </c>
      <c r="E682" s="11" t="str">
        <f>SCC_xref!$A$20</f>
        <v>2310001631</v>
      </c>
      <c r="F682" s="11" t="str">
        <f>VLOOKUP(E682,SCC_xref!$A$6:$B$37,2,FALSE)</f>
        <v>Blowdown Flaring</v>
      </c>
      <c r="G682" s="191">
        <v>4.8685074811501694E-3</v>
      </c>
      <c r="H682" s="191">
        <v>0</v>
      </c>
      <c r="I682" s="191">
        <v>2.6490408353317094E-2</v>
      </c>
      <c r="J682" s="191">
        <v>0</v>
      </c>
      <c r="K682" s="191">
        <v>0</v>
      </c>
    </row>
    <row r="683" spans="1:11" x14ac:dyDescent="0.2">
      <c r="A683" s="44" t="s">
        <v>901</v>
      </c>
      <c r="B683" s="11" t="s">
        <v>17030</v>
      </c>
      <c r="C683" s="187" t="str">
        <f t="shared" si="13"/>
        <v>48</v>
      </c>
      <c r="D683" s="188" t="str">
        <f>VLOOKUP(B683,fips_xref!$A$2:$B$45,2,FALSE)</f>
        <v>48263</v>
      </c>
      <c r="E683" s="11" t="str">
        <f>SCC_xref!$A$20</f>
        <v>2310001631</v>
      </c>
      <c r="F683" s="11" t="str">
        <f>VLOOKUP(E683,SCC_xref!$A$6:$B$37,2,FALSE)</f>
        <v>Blowdown Flaring</v>
      </c>
      <c r="G683" s="191">
        <v>2.4001741882070333</v>
      </c>
      <c r="H683" s="191">
        <v>0</v>
      </c>
      <c r="I683" s="191">
        <v>13.059771318185327</v>
      </c>
      <c r="J683" s="191">
        <v>0</v>
      </c>
      <c r="K683" s="191">
        <v>0</v>
      </c>
    </row>
    <row r="684" spans="1:11" x14ac:dyDescent="0.2">
      <c r="A684" s="44" t="s">
        <v>901</v>
      </c>
      <c r="B684" s="11" t="s">
        <v>17031</v>
      </c>
      <c r="C684" s="187" t="str">
        <f t="shared" si="13"/>
        <v>48</v>
      </c>
      <c r="D684" s="188" t="str">
        <f>VLOOKUP(B684,fips_xref!$A$2:$B$45,2,FALSE)</f>
        <v>48269</v>
      </c>
      <c r="E684" s="11" t="str">
        <f>SCC_xref!$A$20</f>
        <v>2310001631</v>
      </c>
      <c r="F684" s="11" t="str">
        <f>VLOOKUP(E684,SCC_xref!$A$6:$B$37,2,FALSE)</f>
        <v>Blowdown Flaring</v>
      </c>
      <c r="G684" s="191">
        <v>2.5218868752357877</v>
      </c>
      <c r="H684" s="191">
        <v>0</v>
      </c>
      <c r="I684" s="191">
        <v>13.722031527018254</v>
      </c>
      <c r="J684" s="191">
        <v>0</v>
      </c>
      <c r="K684" s="191">
        <v>0</v>
      </c>
    </row>
    <row r="685" spans="1:11" x14ac:dyDescent="0.2">
      <c r="A685" s="44" t="s">
        <v>901</v>
      </c>
      <c r="B685" s="11" t="s">
        <v>17032</v>
      </c>
      <c r="C685" s="187" t="str">
        <f t="shared" si="13"/>
        <v>48</v>
      </c>
      <c r="D685" s="188" t="str">
        <f>VLOOKUP(B685,fips_xref!$A$2:$B$45,2,FALSE)</f>
        <v>48301</v>
      </c>
      <c r="E685" s="11" t="str">
        <f>SCC_xref!$A$20</f>
        <v>2310001631</v>
      </c>
      <c r="F685" s="11" t="str">
        <f>VLOOKUP(E685,SCC_xref!$A$6:$B$37,2,FALSE)</f>
        <v>Blowdown Flaring</v>
      </c>
      <c r="G685" s="191">
        <v>4.6835041968664628</v>
      </c>
      <c r="H685" s="191">
        <v>0</v>
      </c>
      <c r="I685" s="191">
        <v>25.483772835891045</v>
      </c>
      <c r="J685" s="191">
        <v>0</v>
      </c>
      <c r="K685" s="191">
        <v>0</v>
      </c>
    </row>
    <row r="686" spans="1:11" x14ac:dyDescent="0.2">
      <c r="A686" s="44" t="s">
        <v>901</v>
      </c>
      <c r="B686" s="11" t="s">
        <v>17033</v>
      </c>
      <c r="C686" s="187" t="str">
        <f t="shared" si="13"/>
        <v>48</v>
      </c>
      <c r="D686" s="188" t="str">
        <f>VLOOKUP(B686,fips_xref!$A$2:$B$45,2,FALSE)</f>
        <v>48303</v>
      </c>
      <c r="E686" s="11" t="str">
        <f>SCC_xref!$A$20</f>
        <v>2310001631</v>
      </c>
      <c r="F686" s="11" t="str">
        <f>VLOOKUP(E686,SCC_xref!$A$6:$B$37,2,FALSE)</f>
        <v>Blowdown Flaring</v>
      </c>
      <c r="G686" s="191">
        <v>2.2054338889610268</v>
      </c>
      <c r="H686" s="191">
        <v>0</v>
      </c>
      <c r="I686" s="191">
        <v>12.000154984052644</v>
      </c>
      <c r="J686" s="191">
        <v>0</v>
      </c>
      <c r="K686" s="191">
        <v>0</v>
      </c>
    </row>
    <row r="687" spans="1:11" x14ac:dyDescent="0.2">
      <c r="A687" s="44" t="s">
        <v>901</v>
      </c>
      <c r="B687" s="11" t="s">
        <v>17034</v>
      </c>
      <c r="C687" s="187" t="str">
        <f t="shared" si="13"/>
        <v>48</v>
      </c>
      <c r="D687" s="188" t="str">
        <f>VLOOKUP(B687,fips_xref!$A$2:$B$45,2,FALSE)</f>
        <v>48305</v>
      </c>
      <c r="E687" s="11" t="str">
        <f>SCC_xref!$A$20</f>
        <v>2310001631</v>
      </c>
      <c r="F687" s="11" t="str">
        <f>VLOOKUP(E687,SCC_xref!$A$6:$B$37,2,FALSE)</f>
        <v>Blowdown Flaring</v>
      </c>
      <c r="G687" s="191">
        <v>0.37974358352971321</v>
      </c>
      <c r="H687" s="191">
        <v>0</v>
      </c>
      <c r="I687" s="191">
        <v>2.0662518515587336</v>
      </c>
      <c r="J687" s="191">
        <v>0</v>
      </c>
      <c r="K687" s="191">
        <v>0</v>
      </c>
    </row>
    <row r="688" spans="1:11" x14ac:dyDescent="0.2">
      <c r="A688" s="44" t="s">
        <v>901</v>
      </c>
      <c r="B688" s="11" t="s">
        <v>17035</v>
      </c>
      <c r="C688" s="187" t="str">
        <f t="shared" si="13"/>
        <v>48</v>
      </c>
      <c r="D688" s="188" t="str">
        <f>VLOOKUP(B688,fips_xref!$A$2:$B$45,2,FALSE)</f>
        <v>48317</v>
      </c>
      <c r="E688" s="11" t="str">
        <f>SCC_xref!$A$20</f>
        <v>2310001631</v>
      </c>
      <c r="F688" s="11" t="str">
        <f>VLOOKUP(E688,SCC_xref!$A$6:$B$37,2,FALSE)</f>
        <v>Blowdown Flaring</v>
      </c>
      <c r="G688" s="191">
        <v>11.77691959690226</v>
      </c>
      <c r="H688" s="191">
        <v>0</v>
      </c>
      <c r="I688" s="191">
        <v>64.080297806674054</v>
      </c>
      <c r="J688" s="191">
        <v>0</v>
      </c>
      <c r="K688" s="191">
        <v>0</v>
      </c>
    </row>
    <row r="689" spans="1:11" x14ac:dyDescent="0.2">
      <c r="A689" s="44" t="s">
        <v>901</v>
      </c>
      <c r="B689" s="11" t="s">
        <v>17036</v>
      </c>
      <c r="C689" s="187" t="str">
        <f t="shared" si="13"/>
        <v>48</v>
      </c>
      <c r="D689" s="188" t="str">
        <f>VLOOKUP(B689,fips_xref!$A$2:$B$45,2,FALSE)</f>
        <v>48329</v>
      </c>
      <c r="E689" s="11" t="str">
        <f>SCC_xref!$A$20</f>
        <v>2310001631</v>
      </c>
      <c r="F689" s="11" t="str">
        <f>VLOOKUP(E689,SCC_xref!$A$6:$B$37,2,FALSE)</f>
        <v>Blowdown Flaring</v>
      </c>
      <c r="G689" s="191">
        <v>21.241298140258188</v>
      </c>
      <c r="H689" s="191">
        <v>0</v>
      </c>
      <c r="I689" s="191">
        <v>115.57765164552248</v>
      </c>
      <c r="J689" s="191">
        <v>0</v>
      </c>
      <c r="K689" s="191">
        <v>0</v>
      </c>
    </row>
    <row r="690" spans="1:11" x14ac:dyDescent="0.2">
      <c r="A690" s="44" t="s">
        <v>901</v>
      </c>
      <c r="B690" s="11" t="s">
        <v>17037</v>
      </c>
      <c r="C690" s="187" t="str">
        <f t="shared" si="13"/>
        <v>48</v>
      </c>
      <c r="D690" s="188" t="str">
        <f>VLOOKUP(B690,fips_xref!$A$2:$B$45,2,FALSE)</f>
        <v>48335</v>
      </c>
      <c r="E690" s="11" t="str">
        <f>SCC_xref!$A$20</f>
        <v>2310001631</v>
      </c>
      <c r="F690" s="11" t="str">
        <f>VLOOKUP(E690,SCC_xref!$A$6:$B$37,2,FALSE)</f>
        <v>Blowdown Flaring</v>
      </c>
      <c r="G690" s="191">
        <v>12.414694076932932</v>
      </c>
      <c r="H690" s="191">
        <v>0</v>
      </c>
      <c r="I690" s="191">
        <v>67.550541300958585</v>
      </c>
      <c r="J690" s="191">
        <v>0</v>
      </c>
      <c r="K690" s="191">
        <v>0</v>
      </c>
    </row>
    <row r="691" spans="1:11" x14ac:dyDescent="0.2">
      <c r="A691" s="44" t="s">
        <v>901</v>
      </c>
      <c r="B691" s="11" t="s">
        <v>17038</v>
      </c>
      <c r="C691" s="187" t="str">
        <f t="shared" si="13"/>
        <v>48</v>
      </c>
      <c r="D691" s="188" t="str">
        <f>VLOOKUP(B691,fips_xref!$A$2:$B$45,2,FALSE)</f>
        <v>48371</v>
      </c>
      <c r="E691" s="11" t="str">
        <f>SCC_xref!$A$20</f>
        <v>2310001631</v>
      </c>
      <c r="F691" s="11" t="str">
        <f>VLOOKUP(E691,SCC_xref!$A$6:$B$37,2,FALSE)</f>
        <v>Blowdown Flaring</v>
      </c>
      <c r="G691" s="191">
        <v>21.557751126532949</v>
      </c>
      <c r="H691" s="191">
        <v>0</v>
      </c>
      <c r="I691" s="191">
        <v>117.2995281884881</v>
      </c>
      <c r="J691" s="191">
        <v>0</v>
      </c>
      <c r="K691" s="191">
        <v>0</v>
      </c>
    </row>
    <row r="692" spans="1:11" x14ac:dyDescent="0.2">
      <c r="A692" s="44" t="s">
        <v>901</v>
      </c>
      <c r="B692" s="11" t="s">
        <v>17039</v>
      </c>
      <c r="C692" s="187" t="str">
        <f t="shared" si="13"/>
        <v>48</v>
      </c>
      <c r="D692" s="188" t="str">
        <f>VLOOKUP(B692,fips_xref!$A$2:$B$45,2,FALSE)</f>
        <v>48383</v>
      </c>
      <c r="E692" s="11" t="str">
        <f>SCC_xref!$A$20</f>
        <v>2310001631</v>
      </c>
      <c r="F692" s="11" t="str">
        <f>VLOOKUP(E692,SCC_xref!$A$6:$B$37,2,FALSE)</f>
        <v>Blowdown Flaring</v>
      </c>
      <c r="G692" s="191">
        <v>22.322106801073527</v>
      </c>
      <c r="H692" s="191">
        <v>0</v>
      </c>
      <c r="I692" s="191">
        <v>121.45852229995889</v>
      </c>
      <c r="J692" s="191">
        <v>0</v>
      </c>
      <c r="K692" s="191">
        <v>0</v>
      </c>
    </row>
    <row r="693" spans="1:11" x14ac:dyDescent="0.2">
      <c r="A693" s="44" t="s">
        <v>901</v>
      </c>
      <c r="B693" s="11" t="s">
        <v>17040</v>
      </c>
      <c r="C693" s="187" t="str">
        <f t="shared" si="13"/>
        <v>48</v>
      </c>
      <c r="D693" s="188" t="str">
        <f>VLOOKUP(B693,fips_xref!$A$2:$B$45,2,FALSE)</f>
        <v>48389</v>
      </c>
      <c r="E693" s="11" t="str">
        <f>SCC_xref!$A$20</f>
        <v>2310001631</v>
      </c>
      <c r="F693" s="11" t="str">
        <f>VLOOKUP(E693,SCC_xref!$A$6:$B$37,2,FALSE)</f>
        <v>Blowdown Flaring</v>
      </c>
      <c r="G693" s="191">
        <v>5.0389052429904249</v>
      </c>
      <c r="H693" s="191">
        <v>0</v>
      </c>
      <c r="I693" s="191">
        <v>27.41757264568319</v>
      </c>
      <c r="J693" s="191">
        <v>0</v>
      </c>
      <c r="K693" s="191">
        <v>0</v>
      </c>
    </row>
    <row r="694" spans="1:11" x14ac:dyDescent="0.2">
      <c r="A694" s="44" t="s">
        <v>901</v>
      </c>
      <c r="B694" s="11" t="s">
        <v>17041</v>
      </c>
      <c r="C694" s="187" t="str">
        <f t="shared" si="13"/>
        <v>48</v>
      </c>
      <c r="D694" s="188" t="str">
        <f>VLOOKUP(B694,fips_xref!$A$2:$B$45,2,FALSE)</f>
        <v>48079</v>
      </c>
      <c r="E694" s="11" t="str">
        <f>SCC_xref!$A$20</f>
        <v>2310001631</v>
      </c>
      <c r="F694" s="11" t="str">
        <f>VLOOKUP(E694,SCC_xref!$A$6:$B$37,2,FALSE)</f>
        <v>Blowdown Flaring</v>
      </c>
      <c r="G694" s="191">
        <v>9.9950458588012978</v>
      </c>
      <c r="H694" s="191">
        <v>0</v>
      </c>
      <c r="I694" s="191">
        <v>54.384808349359993</v>
      </c>
      <c r="J694" s="191">
        <v>0</v>
      </c>
      <c r="K694" s="191">
        <v>0</v>
      </c>
    </row>
    <row r="695" spans="1:11" x14ac:dyDescent="0.2">
      <c r="A695" s="44" t="s">
        <v>901</v>
      </c>
      <c r="B695" s="11" t="s">
        <v>17042</v>
      </c>
      <c r="C695" s="187" t="str">
        <f t="shared" si="13"/>
        <v>48</v>
      </c>
      <c r="D695" s="188" t="str">
        <f>VLOOKUP(B695,fips_xref!$A$2:$B$45,2,FALSE)</f>
        <v>48413</v>
      </c>
      <c r="E695" s="11" t="str">
        <f>SCC_xref!$A$20</f>
        <v>2310001631</v>
      </c>
      <c r="F695" s="11" t="str">
        <f>VLOOKUP(E695,SCC_xref!$A$6:$B$37,2,FALSE)</f>
        <v>Blowdown Flaring</v>
      </c>
      <c r="G695" s="191">
        <v>5.3748322591897866</v>
      </c>
      <c r="H695" s="191">
        <v>0</v>
      </c>
      <c r="I695" s="191">
        <v>29.24541082206207</v>
      </c>
      <c r="J695" s="191">
        <v>0</v>
      </c>
      <c r="K695" s="191">
        <v>0</v>
      </c>
    </row>
    <row r="696" spans="1:11" x14ac:dyDescent="0.2">
      <c r="A696" s="44" t="s">
        <v>901</v>
      </c>
      <c r="B696" s="11" t="s">
        <v>17043</v>
      </c>
      <c r="C696" s="187" t="str">
        <f t="shared" si="13"/>
        <v>48</v>
      </c>
      <c r="D696" s="188" t="str">
        <f>VLOOKUP(B696,fips_xref!$A$2:$B$45,2,FALSE)</f>
        <v>48415</v>
      </c>
      <c r="E696" s="11" t="str">
        <f>SCC_xref!$A$20</f>
        <v>2310001631</v>
      </c>
      <c r="F696" s="11" t="str">
        <f>VLOOKUP(E696,SCC_xref!$A$6:$B$37,2,FALSE)</f>
        <v>Blowdown Flaring</v>
      </c>
      <c r="G696" s="191">
        <v>13.524713782635171</v>
      </c>
      <c r="H696" s="191">
        <v>0</v>
      </c>
      <c r="I696" s="191">
        <v>73.590354405514887</v>
      </c>
      <c r="J696" s="191">
        <v>0</v>
      </c>
      <c r="K696" s="191">
        <v>0</v>
      </c>
    </row>
    <row r="697" spans="1:11" x14ac:dyDescent="0.2">
      <c r="A697" s="44" t="s">
        <v>901</v>
      </c>
      <c r="B697" s="11" t="s">
        <v>17044</v>
      </c>
      <c r="C697" s="187" t="str">
        <f t="shared" si="13"/>
        <v>48</v>
      </c>
      <c r="D697" s="188" t="str">
        <f>VLOOKUP(B697,fips_xref!$A$2:$B$45,2,FALSE)</f>
        <v>48431</v>
      </c>
      <c r="E697" s="11" t="str">
        <f>SCC_xref!$A$20</f>
        <v>2310001631</v>
      </c>
      <c r="F697" s="11" t="str">
        <f>VLOOKUP(E697,SCC_xref!$A$6:$B$37,2,FALSE)</f>
        <v>Blowdown Flaring</v>
      </c>
      <c r="G697" s="191">
        <v>9.8587276493290936</v>
      </c>
      <c r="H697" s="191">
        <v>0</v>
      </c>
      <c r="I697" s="191">
        <v>53.64307691546712</v>
      </c>
      <c r="J697" s="191">
        <v>0</v>
      </c>
      <c r="K697" s="191">
        <v>0</v>
      </c>
    </row>
    <row r="698" spans="1:11" x14ac:dyDescent="0.2">
      <c r="A698" s="44" t="s">
        <v>901</v>
      </c>
      <c r="B698" s="11" t="s">
        <v>17045</v>
      </c>
      <c r="C698" s="187" t="str">
        <f t="shared" si="13"/>
        <v>48</v>
      </c>
      <c r="D698" s="188" t="str">
        <f>VLOOKUP(B698,fips_xref!$A$2:$B$45,2,FALSE)</f>
        <v>48435</v>
      </c>
      <c r="E698" s="11" t="str">
        <f>SCC_xref!$A$20</f>
        <v>2310001631</v>
      </c>
      <c r="F698" s="11" t="str">
        <f>VLOOKUP(E698,SCC_xref!$A$6:$B$37,2,FALSE)</f>
        <v>Blowdown Flaring</v>
      </c>
      <c r="G698" s="191">
        <v>30.165272353206451</v>
      </c>
      <c r="H698" s="191">
        <v>0</v>
      </c>
      <c r="I698" s="191">
        <v>164.13457015715272</v>
      </c>
      <c r="J698" s="191">
        <v>0</v>
      </c>
      <c r="K698" s="191">
        <v>0</v>
      </c>
    </row>
    <row r="699" spans="1:11" x14ac:dyDescent="0.2">
      <c r="A699" s="44" t="s">
        <v>901</v>
      </c>
      <c r="B699" s="11" t="s">
        <v>17046</v>
      </c>
      <c r="C699" s="187" t="str">
        <f t="shared" si="13"/>
        <v>48</v>
      </c>
      <c r="D699" s="188" t="str">
        <f>VLOOKUP(B699,fips_xref!$A$2:$B$45,2,FALSE)</f>
        <v>48445</v>
      </c>
      <c r="E699" s="11" t="str">
        <f>SCC_xref!$A$20</f>
        <v>2310001631</v>
      </c>
      <c r="F699" s="11" t="str">
        <f>VLOOKUP(E699,SCC_xref!$A$6:$B$37,2,FALSE)</f>
        <v>Blowdown Flaring</v>
      </c>
      <c r="G699" s="191">
        <v>4.2356015086006478</v>
      </c>
      <c r="H699" s="191">
        <v>0</v>
      </c>
      <c r="I699" s="191">
        <v>23.046655267385873</v>
      </c>
      <c r="J699" s="191">
        <v>0</v>
      </c>
      <c r="K699" s="191">
        <v>0</v>
      </c>
    </row>
    <row r="700" spans="1:11" x14ac:dyDescent="0.2">
      <c r="A700" s="44" t="s">
        <v>901</v>
      </c>
      <c r="B700" s="11" t="s">
        <v>17047</v>
      </c>
      <c r="C700" s="187" t="str">
        <f t="shared" si="13"/>
        <v>48</v>
      </c>
      <c r="D700" s="188" t="str">
        <f>VLOOKUP(B700,fips_xref!$A$2:$B$45,2,FALSE)</f>
        <v>48451</v>
      </c>
      <c r="E700" s="11" t="str">
        <f>SCC_xref!$A$20</f>
        <v>2310001631</v>
      </c>
      <c r="F700" s="11" t="str">
        <f>VLOOKUP(E700,SCC_xref!$A$6:$B$37,2,FALSE)</f>
        <v>Blowdown Flaring</v>
      </c>
      <c r="G700" s="191">
        <v>3.3690071769559173</v>
      </c>
      <c r="H700" s="191">
        <v>0</v>
      </c>
      <c r="I700" s="191">
        <v>18.33136258049543</v>
      </c>
      <c r="J700" s="191">
        <v>0</v>
      </c>
      <c r="K700" s="191">
        <v>0</v>
      </c>
    </row>
    <row r="701" spans="1:11" x14ac:dyDescent="0.2">
      <c r="A701" s="44" t="s">
        <v>901</v>
      </c>
      <c r="B701" s="11" t="s">
        <v>17048</v>
      </c>
      <c r="C701" s="187" t="str">
        <f t="shared" si="13"/>
        <v>48</v>
      </c>
      <c r="D701" s="188" t="str">
        <f>VLOOKUP(B701,fips_xref!$A$2:$B$45,2,FALSE)</f>
        <v>48461</v>
      </c>
      <c r="E701" s="11" t="str">
        <f>SCC_xref!$A$20</f>
        <v>2310001631</v>
      </c>
      <c r="F701" s="11" t="str">
        <f>VLOOKUP(E701,SCC_xref!$A$6:$B$37,2,FALSE)</f>
        <v>Blowdown Flaring</v>
      </c>
      <c r="G701" s="191">
        <v>17.955055590481823</v>
      </c>
      <c r="H701" s="191">
        <v>0</v>
      </c>
      <c r="I701" s="191">
        <v>97.696626007033444</v>
      </c>
      <c r="J701" s="191">
        <v>0</v>
      </c>
      <c r="K701" s="191">
        <v>0</v>
      </c>
    </row>
    <row r="702" spans="1:11" x14ac:dyDescent="0.2">
      <c r="A702" s="44" t="s">
        <v>901</v>
      </c>
      <c r="B702" s="11" t="s">
        <v>17049</v>
      </c>
      <c r="C702" s="187" t="str">
        <f t="shared" si="13"/>
        <v>48</v>
      </c>
      <c r="D702" s="188" t="str">
        <f>VLOOKUP(B702,fips_xref!$A$2:$B$45,2,FALSE)</f>
        <v>48475</v>
      </c>
      <c r="E702" s="11" t="str">
        <f>SCC_xref!$A$20</f>
        <v>2310001631</v>
      </c>
      <c r="F702" s="11" t="str">
        <f>VLOOKUP(E702,SCC_xref!$A$6:$B$37,2,FALSE)</f>
        <v>Blowdown Flaring</v>
      </c>
      <c r="G702" s="191">
        <v>15.365009610509935</v>
      </c>
      <c r="H702" s="191">
        <v>0</v>
      </c>
      <c r="I702" s="191">
        <v>83.603728763068759</v>
      </c>
      <c r="J702" s="191">
        <v>0</v>
      </c>
      <c r="K702" s="191">
        <v>0</v>
      </c>
    </row>
    <row r="703" spans="1:11" x14ac:dyDescent="0.2">
      <c r="A703" s="44" t="s">
        <v>901</v>
      </c>
      <c r="B703" s="11" t="s">
        <v>17050</v>
      </c>
      <c r="C703" s="187" t="str">
        <f t="shared" si="13"/>
        <v>48</v>
      </c>
      <c r="D703" s="188" t="str">
        <f>VLOOKUP(B703,fips_xref!$A$2:$B$45,2,FALSE)</f>
        <v>48495</v>
      </c>
      <c r="E703" s="11" t="str">
        <f>SCC_xref!$A$20</f>
        <v>2310001631</v>
      </c>
      <c r="F703" s="11" t="str">
        <f>VLOOKUP(E703,SCC_xref!$A$6:$B$37,2,FALSE)</f>
        <v>Blowdown Flaring</v>
      </c>
      <c r="G703" s="191">
        <v>12.229690792649226</v>
      </c>
      <c r="H703" s="191">
        <v>0</v>
      </c>
      <c r="I703" s="191">
        <v>66.543905783532551</v>
      </c>
      <c r="J703" s="191">
        <v>0</v>
      </c>
      <c r="K703" s="191">
        <v>0</v>
      </c>
    </row>
    <row r="704" spans="1:11" x14ac:dyDescent="0.2">
      <c r="A704" s="44" t="s">
        <v>901</v>
      </c>
      <c r="B704" s="11" t="s">
        <v>17051</v>
      </c>
      <c r="C704" s="187" t="str">
        <f t="shared" si="13"/>
        <v>48</v>
      </c>
      <c r="D704" s="188" t="str">
        <f>VLOOKUP(B704,fips_xref!$A$2:$B$45,2,FALSE)</f>
        <v>48501</v>
      </c>
      <c r="E704" s="11" t="str">
        <f>SCC_xref!$A$20</f>
        <v>2310001631</v>
      </c>
      <c r="F704" s="11" t="str">
        <f>VLOOKUP(E704,SCC_xref!$A$6:$B$37,2,FALSE)</f>
        <v>Blowdown Flaring</v>
      </c>
      <c r="G704" s="191">
        <v>15.988178568097156</v>
      </c>
      <c r="H704" s="191">
        <v>0</v>
      </c>
      <c r="I704" s="191">
        <v>86.994501032293343</v>
      </c>
      <c r="J704" s="191">
        <v>0</v>
      </c>
      <c r="K704" s="191">
        <v>0</v>
      </c>
    </row>
    <row r="705" spans="1:11" x14ac:dyDescent="0.2">
      <c r="A705" s="44" t="s">
        <v>901</v>
      </c>
      <c r="B705" s="11" t="s">
        <v>17052</v>
      </c>
      <c r="C705" s="187" t="str">
        <f t="shared" ref="C705:C708" si="14">LEFT(D705,2)</f>
        <v>35</v>
      </c>
      <c r="D705" s="188" t="str">
        <f>VLOOKUP(B705,fips_xref!$A$2:$B$45,2,FALSE)</f>
        <v>35005</v>
      </c>
      <c r="E705" s="11" t="str">
        <f>SCC_xref!$A$20</f>
        <v>2310001631</v>
      </c>
      <c r="F705" s="11" t="str">
        <f>VLOOKUP(E705,SCC_xref!$A$6:$B$37,2,FALSE)</f>
        <v>Blowdown Flaring</v>
      </c>
      <c r="G705" s="191">
        <v>11.241383773975741</v>
      </c>
      <c r="H705" s="191">
        <v>0</v>
      </c>
      <c r="I705" s="191">
        <v>61.166352887809175</v>
      </c>
      <c r="J705" s="191">
        <v>0</v>
      </c>
      <c r="K705" s="191">
        <v>0</v>
      </c>
    </row>
    <row r="706" spans="1:11" x14ac:dyDescent="0.2">
      <c r="A706" s="44" t="s">
        <v>901</v>
      </c>
      <c r="B706" s="11" t="s">
        <v>17053</v>
      </c>
      <c r="C706" s="187" t="str">
        <f t="shared" si="14"/>
        <v>35</v>
      </c>
      <c r="D706" s="188" t="str">
        <f>VLOOKUP(B706,fips_xref!$A$2:$B$45,2,FALSE)</f>
        <v>35025</v>
      </c>
      <c r="E706" s="11" t="str">
        <f>SCC_xref!$A$20</f>
        <v>2310001631</v>
      </c>
      <c r="F706" s="11" t="str">
        <f>VLOOKUP(E706,SCC_xref!$A$6:$B$37,2,FALSE)</f>
        <v>Blowdown Flaring</v>
      </c>
      <c r="G706" s="191">
        <v>54.595442893617999</v>
      </c>
      <c r="H706" s="191">
        <v>0</v>
      </c>
      <c r="I706" s="191">
        <v>297.0634392740979</v>
      </c>
      <c r="J706" s="191">
        <v>0</v>
      </c>
      <c r="K706" s="191">
        <v>0</v>
      </c>
    </row>
    <row r="707" spans="1:11" x14ac:dyDescent="0.2">
      <c r="A707" s="44" t="s">
        <v>901</v>
      </c>
      <c r="B707" s="11" t="s">
        <v>17054</v>
      </c>
      <c r="C707" s="187" t="str">
        <f t="shared" si="14"/>
        <v>35</v>
      </c>
      <c r="D707" s="188" t="str">
        <f>VLOOKUP(B707,fips_xref!$A$2:$B$45,2,FALSE)</f>
        <v>35041</v>
      </c>
      <c r="E707" s="11" t="str">
        <f>SCC_xref!$A$20</f>
        <v>2310001631</v>
      </c>
      <c r="F707" s="11" t="str">
        <f>VLOOKUP(E707,SCC_xref!$A$6:$B$37,2,FALSE)</f>
        <v>Blowdown Flaring</v>
      </c>
      <c r="G707" s="191">
        <v>1.2706804525801942</v>
      </c>
      <c r="H707" s="191">
        <v>0</v>
      </c>
      <c r="I707" s="191">
        <v>6.9139965802157617</v>
      </c>
      <c r="J707" s="191">
        <v>0</v>
      </c>
      <c r="K707" s="191">
        <v>0</v>
      </c>
    </row>
    <row r="708" spans="1:11" x14ac:dyDescent="0.2">
      <c r="A708" s="44" t="s">
        <v>901</v>
      </c>
      <c r="B708" s="11" t="s">
        <v>17055</v>
      </c>
      <c r="C708" s="187" t="str">
        <f t="shared" si="14"/>
        <v>35</v>
      </c>
      <c r="D708" s="188" t="str">
        <f>VLOOKUP(B708,fips_xref!$A$2:$B$45,2,FALSE)</f>
        <v>35015</v>
      </c>
      <c r="E708" s="11" t="str">
        <f>SCC_xref!$A$20</f>
        <v>2310001631</v>
      </c>
      <c r="F708" s="11" t="str">
        <f>VLOOKUP(E708,SCC_xref!$A$6:$B$37,2,FALSE)</f>
        <v>Blowdown Flaring</v>
      </c>
      <c r="G708" s="191">
        <v>49.892464666826932</v>
      </c>
      <c r="H708" s="191">
        <v>0</v>
      </c>
      <c r="I708" s="191">
        <v>271.47370480479356</v>
      </c>
      <c r="J708" s="191">
        <v>0</v>
      </c>
      <c r="K708" s="191">
        <v>0</v>
      </c>
    </row>
  </sheetData>
  <autoFilter ref="A4:M708"/>
  <phoneticPr fontId="4"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156"/>
  <sheetViews>
    <sheetView zoomScale="85" zoomScaleNormal="85" workbookViewId="0">
      <selection activeCell="A3" sqref="A3"/>
    </sheetView>
  </sheetViews>
  <sheetFormatPr defaultRowHeight="12.75" x14ac:dyDescent="0.2"/>
  <cols>
    <col min="1" max="1" width="12" customWidth="1"/>
    <col min="2" max="2" width="29.140625" bestFit="1" customWidth="1"/>
    <col min="3" max="3" width="29.140625" style="120" customWidth="1"/>
    <col min="4" max="4" width="14.85546875" style="57" customWidth="1"/>
    <col min="5" max="6" width="45.7109375" style="71" customWidth="1"/>
    <col min="7" max="7" width="46.28515625" style="71" customWidth="1"/>
    <col min="8" max="8" width="23.7109375" style="7" customWidth="1"/>
    <col min="9" max="9" width="21.42578125" style="7" customWidth="1"/>
    <col min="10" max="10" width="58.42578125" style="7" customWidth="1"/>
    <col min="11" max="16384" width="9.140625" style="7"/>
  </cols>
  <sheetData>
    <row r="1" spans="1:12" customFormat="1" x14ac:dyDescent="0.2">
      <c r="C1" s="120"/>
      <c r="D1" s="36"/>
      <c r="E1" s="14"/>
      <c r="F1" s="14"/>
      <c r="G1" s="14"/>
    </row>
    <row r="2" spans="1:12" customFormat="1" x14ac:dyDescent="0.2">
      <c r="C2" s="120"/>
      <c r="D2" s="36"/>
      <c r="E2" s="14"/>
      <c r="F2" s="14"/>
      <c r="G2" s="14"/>
    </row>
    <row r="3" spans="1:12" customFormat="1" x14ac:dyDescent="0.2">
      <c r="C3" s="120"/>
      <c r="D3" s="36"/>
      <c r="E3" s="14"/>
      <c r="F3" s="14"/>
      <c r="G3" s="14"/>
    </row>
    <row r="4" spans="1:12" customFormat="1" ht="13.5" thickBot="1" x14ac:dyDescent="0.25">
      <c r="A4" s="5" t="s">
        <v>1889</v>
      </c>
      <c r="C4" s="120"/>
      <c r="D4" s="223"/>
      <c r="E4" s="14"/>
      <c r="F4" s="14"/>
      <c r="G4" s="14"/>
    </row>
    <row r="5" spans="1:12" customFormat="1" x14ac:dyDescent="0.2">
      <c r="A5" s="3" t="s">
        <v>792</v>
      </c>
      <c r="B5" s="3" t="s">
        <v>793</v>
      </c>
      <c r="C5" s="134"/>
      <c r="D5" s="224" t="s">
        <v>792</v>
      </c>
      <c r="E5" s="193" t="s">
        <v>5575</v>
      </c>
      <c r="F5" s="193"/>
      <c r="G5" s="193" t="s">
        <v>5575</v>
      </c>
      <c r="I5" s="15" t="s">
        <v>1146</v>
      </c>
      <c r="J5" s="16" t="s">
        <v>1147</v>
      </c>
    </row>
    <row r="6" spans="1:12" customFormat="1" ht="25.5" x14ac:dyDescent="0.2">
      <c r="A6" s="2" t="s">
        <v>2414</v>
      </c>
      <c r="B6" s="197" t="s">
        <v>2411</v>
      </c>
      <c r="C6" s="120"/>
      <c r="D6" s="225">
        <v>20200201</v>
      </c>
      <c r="E6" s="194" t="s">
        <v>22</v>
      </c>
      <c r="F6" s="194">
        <f t="shared" ref="F6:F45" si="0">D6</f>
        <v>20200201</v>
      </c>
      <c r="G6" s="194" t="s">
        <v>5577</v>
      </c>
      <c r="I6" s="12" t="s">
        <v>1148</v>
      </c>
      <c r="J6" s="17" t="s">
        <v>1149</v>
      </c>
    </row>
    <row r="7" spans="1:12" customFormat="1" ht="25.5" x14ac:dyDescent="0.2">
      <c r="A7" s="2" t="s">
        <v>2583</v>
      </c>
      <c r="B7" s="159" t="s">
        <v>2582</v>
      </c>
      <c r="C7" s="120"/>
      <c r="D7" s="225">
        <v>20200202</v>
      </c>
      <c r="E7" s="194" t="s">
        <v>22</v>
      </c>
      <c r="F7" s="194">
        <f t="shared" si="0"/>
        <v>20200202</v>
      </c>
      <c r="G7" s="194" t="s">
        <v>5579</v>
      </c>
      <c r="I7" s="12" t="s">
        <v>1150</v>
      </c>
      <c r="J7" s="17" t="s">
        <v>2688</v>
      </c>
    </row>
    <row r="8" spans="1:12" customFormat="1" ht="25.5" x14ac:dyDescent="0.2">
      <c r="A8" s="2" t="s">
        <v>2413</v>
      </c>
      <c r="B8" s="197" t="s">
        <v>800</v>
      </c>
      <c r="C8" s="120"/>
      <c r="D8" s="225">
        <v>20200203</v>
      </c>
      <c r="E8" s="194" t="s">
        <v>22</v>
      </c>
      <c r="F8" s="194">
        <f t="shared" si="0"/>
        <v>20200203</v>
      </c>
      <c r="G8" s="194" t="s">
        <v>4235</v>
      </c>
      <c r="I8" s="12" t="s">
        <v>315</v>
      </c>
      <c r="J8" s="17" t="s">
        <v>316</v>
      </c>
    </row>
    <row r="9" spans="1:12" customFormat="1" ht="25.5" x14ac:dyDescent="0.2">
      <c r="A9" s="2" t="s">
        <v>2417</v>
      </c>
      <c r="B9" s="197" t="s">
        <v>2586</v>
      </c>
      <c r="C9" s="120"/>
      <c r="D9" s="225">
        <v>20200209</v>
      </c>
      <c r="E9" s="194" t="s">
        <v>22</v>
      </c>
      <c r="F9" s="194">
        <f t="shared" si="0"/>
        <v>20200209</v>
      </c>
      <c r="G9" s="194" t="s">
        <v>4237</v>
      </c>
      <c r="I9" s="12" t="s">
        <v>317</v>
      </c>
      <c r="J9" s="17" t="s">
        <v>1496</v>
      </c>
    </row>
    <row r="10" spans="1:12" customFormat="1" ht="25.5" x14ac:dyDescent="0.2">
      <c r="A10" s="2" t="s">
        <v>2419</v>
      </c>
      <c r="B10" s="132" t="s">
        <v>1862</v>
      </c>
      <c r="C10" s="130"/>
      <c r="D10" s="225">
        <v>20200252</v>
      </c>
      <c r="E10" s="194" t="s">
        <v>22</v>
      </c>
      <c r="F10" s="194">
        <f t="shared" si="0"/>
        <v>20200252</v>
      </c>
      <c r="G10" s="194" t="s">
        <v>4239</v>
      </c>
      <c r="I10" s="12" t="s">
        <v>1497</v>
      </c>
      <c r="J10" s="17" t="s">
        <v>7592</v>
      </c>
    </row>
    <row r="11" spans="1:12" customFormat="1" ht="25.5" x14ac:dyDescent="0.2">
      <c r="A11" s="2" t="s">
        <v>2415</v>
      </c>
      <c r="B11" s="132" t="s">
        <v>1864</v>
      </c>
      <c r="C11" s="130"/>
      <c r="D11" s="225">
        <v>20200253</v>
      </c>
      <c r="E11" s="194" t="s">
        <v>22</v>
      </c>
      <c r="F11" s="194">
        <f t="shared" si="0"/>
        <v>20200253</v>
      </c>
      <c r="G11" s="194" t="s">
        <v>4241</v>
      </c>
      <c r="I11" s="12" t="s">
        <v>7593</v>
      </c>
      <c r="J11" s="17" t="s">
        <v>10429</v>
      </c>
    </row>
    <row r="12" spans="1:12" customFormat="1" ht="25.5" x14ac:dyDescent="0.2">
      <c r="A12" s="2" t="s">
        <v>788</v>
      </c>
      <c r="B12" s="132" t="s">
        <v>789</v>
      </c>
      <c r="C12" s="130"/>
      <c r="D12" s="225">
        <v>20200253</v>
      </c>
      <c r="E12" s="194" t="s">
        <v>22</v>
      </c>
      <c r="F12" s="194">
        <f t="shared" si="0"/>
        <v>20200253</v>
      </c>
      <c r="G12" s="194" t="s">
        <v>4243</v>
      </c>
      <c r="I12" s="12" t="s">
        <v>10430</v>
      </c>
      <c r="J12" s="17" t="s">
        <v>10431</v>
      </c>
    </row>
    <row r="13" spans="1:12" customFormat="1" ht="26.25" thickBot="1" x14ac:dyDescent="0.25">
      <c r="A13" s="2" t="s">
        <v>791</v>
      </c>
      <c r="B13" s="132" t="s">
        <v>790</v>
      </c>
      <c r="C13" s="130"/>
      <c r="D13" s="225">
        <v>31000101</v>
      </c>
      <c r="E13" s="194" t="s">
        <v>1863</v>
      </c>
      <c r="F13" s="194">
        <f t="shared" si="0"/>
        <v>31000101</v>
      </c>
      <c r="G13" s="194" t="s">
        <v>4245</v>
      </c>
      <c r="I13" s="13" t="s">
        <v>10432</v>
      </c>
      <c r="J13" s="18" t="s">
        <v>10433</v>
      </c>
    </row>
    <row r="14" spans="1:12" customFormat="1" ht="25.5" x14ac:dyDescent="0.2">
      <c r="A14" s="2" t="s">
        <v>1865</v>
      </c>
      <c r="B14" s="132" t="s">
        <v>1866</v>
      </c>
      <c r="C14" s="130"/>
      <c r="D14" s="225">
        <v>31000102</v>
      </c>
      <c r="E14" s="194" t="s">
        <v>10438</v>
      </c>
      <c r="F14" s="194">
        <f t="shared" si="0"/>
        <v>31000102</v>
      </c>
      <c r="G14" s="194" t="s">
        <v>4247</v>
      </c>
    </row>
    <row r="15" spans="1:12" customFormat="1" ht="25.5" x14ac:dyDescent="0.2">
      <c r="A15" s="2" t="s">
        <v>1867</v>
      </c>
      <c r="B15" s="132" t="s">
        <v>1868</v>
      </c>
      <c r="C15" s="130"/>
      <c r="D15" s="225">
        <v>31000123</v>
      </c>
      <c r="E15" s="194" t="s">
        <v>10439</v>
      </c>
      <c r="F15" s="194">
        <f t="shared" si="0"/>
        <v>31000123</v>
      </c>
      <c r="G15" s="194" t="s">
        <v>7299</v>
      </c>
    </row>
    <row r="16" spans="1:12" customFormat="1" ht="25.5" x14ac:dyDescent="0.2">
      <c r="A16" s="2" t="s">
        <v>2420</v>
      </c>
      <c r="B16" s="132" t="s">
        <v>5581</v>
      </c>
      <c r="C16" s="130"/>
      <c r="D16" s="225">
        <v>31000129</v>
      </c>
      <c r="E16" s="194" t="s">
        <v>10440</v>
      </c>
      <c r="F16" s="194">
        <f t="shared" si="0"/>
        <v>31000129</v>
      </c>
      <c r="G16" s="194" t="s">
        <v>7301</v>
      </c>
      <c r="H16" s="71"/>
      <c r="I16" s="71"/>
      <c r="J16" s="71"/>
      <c r="K16" s="71"/>
      <c r="L16" s="7"/>
    </row>
    <row r="17" spans="1:12" customFormat="1" ht="25.5" x14ac:dyDescent="0.2">
      <c r="A17" s="2" t="s">
        <v>1876</v>
      </c>
      <c r="B17" s="132" t="s">
        <v>1877</v>
      </c>
      <c r="C17" s="130"/>
      <c r="D17" s="225">
        <v>31000130</v>
      </c>
      <c r="E17" s="194" t="s">
        <v>7615</v>
      </c>
      <c r="F17" s="194">
        <f t="shared" si="0"/>
        <v>31000130</v>
      </c>
      <c r="G17" s="194" t="s">
        <v>7303</v>
      </c>
      <c r="H17" s="71"/>
      <c r="I17" s="71"/>
      <c r="J17" s="71"/>
      <c r="K17" s="71"/>
      <c r="L17" s="7"/>
    </row>
    <row r="18" spans="1:12" customFormat="1" ht="38.25" x14ac:dyDescent="0.2">
      <c r="A18" s="2" t="s">
        <v>2421</v>
      </c>
      <c r="B18" s="132" t="s">
        <v>2408</v>
      </c>
      <c r="C18" s="130"/>
      <c r="D18" s="225">
        <v>31000132</v>
      </c>
      <c r="E18" s="194" t="s">
        <v>7616</v>
      </c>
      <c r="F18" s="194">
        <f t="shared" si="0"/>
        <v>31000132</v>
      </c>
      <c r="G18" s="194" t="s">
        <v>7305</v>
      </c>
      <c r="H18" s="71"/>
      <c r="I18" s="71"/>
      <c r="J18" s="71"/>
      <c r="K18" s="71"/>
      <c r="L18" s="7"/>
    </row>
    <row r="19" spans="1:12" customFormat="1" ht="38.25" x14ac:dyDescent="0.2">
      <c r="A19" s="2" t="s">
        <v>2422</v>
      </c>
      <c r="B19" s="132" t="s">
        <v>2410</v>
      </c>
      <c r="C19" s="130"/>
      <c r="D19" s="225">
        <v>31000199</v>
      </c>
      <c r="E19" s="194" t="s">
        <v>7617</v>
      </c>
      <c r="F19" s="194">
        <f t="shared" si="0"/>
        <v>31000199</v>
      </c>
      <c r="G19" s="194" t="s">
        <v>7307</v>
      </c>
      <c r="H19" s="71"/>
      <c r="I19" s="71"/>
      <c r="J19" s="71"/>
      <c r="K19" s="71"/>
      <c r="L19" s="7"/>
    </row>
    <row r="20" spans="1:12" customFormat="1" ht="38.25" x14ac:dyDescent="0.2">
      <c r="A20" s="2" t="s">
        <v>900</v>
      </c>
      <c r="B20" s="132" t="s">
        <v>901</v>
      </c>
      <c r="C20" s="130"/>
      <c r="D20" s="225">
        <v>31000201</v>
      </c>
      <c r="E20" s="194" t="s">
        <v>7618</v>
      </c>
      <c r="F20" s="194">
        <f t="shared" si="0"/>
        <v>31000201</v>
      </c>
      <c r="G20" s="194" t="s">
        <v>7309</v>
      </c>
      <c r="H20" s="71"/>
      <c r="I20" s="71"/>
      <c r="J20" s="71"/>
      <c r="K20" s="71"/>
      <c r="L20" s="7"/>
    </row>
    <row r="21" spans="1:12" customFormat="1" ht="25.5" x14ac:dyDescent="0.2">
      <c r="A21" s="2" t="s">
        <v>1869</v>
      </c>
      <c r="B21" s="132" t="s">
        <v>1870</v>
      </c>
      <c r="C21" s="130"/>
      <c r="D21" s="225">
        <v>31000202</v>
      </c>
      <c r="E21" s="194" t="s">
        <v>7619</v>
      </c>
      <c r="F21" s="194">
        <f t="shared" si="0"/>
        <v>31000202</v>
      </c>
      <c r="G21" s="194" t="s">
        <v>4249</v>
      </c>
      <c r="H21" s="71"/>
      <c r="I21" s="71"/>
      <c r="J21" s="71"/>
      <c r="K21" s="71"/>
      <c r="L21" s="7"/>
    </row>
    <row r="22" spans="1:12" customFormat="1" ht="25.5" x14ac:dyDescent="0.2">
      <c r="A22" s="2" t="s">
        <v>1871</v>
      </c>
      <c r="B22" s="132" t="s">
        <v>1872</v>
      </c>
      <c r="C22" s="130"/>
      <c r="D22" s="225">
        <v>31000203</v>
      </c>
      <c r="E22" s="194" t="s">
        <v>22</v>
      </c>
      <c r="F22" s="194">
        <f t="shared" si="0"/>
        <v>31000203</v>
      </c>
      <c r="G22" s="194" t="s">
        <v>4251</v>
      </c>
      <c r="H22" s="71"/>
      <c r="I22" s="71"/>
      <c r="J22" s="71"/>
      <c r="K22" s="71"/>
      <c r="L22" s="7"/>
    </row>
    <row r="23" spans="1:12" customFormat="1" ht="25.5" x14ac:dyDescent="0.2">
      <c r="A23" s="2" t="s">
        <v>2424</v>
      </c>
      <c r="B23" s="132" t="s">
        <v>799</v>
      </c>
      <c r="C23" s="130"/>
      <c r="D23" s="225">
        <v>31000205</v>
      </c>
      <c r="E23" s="194" t="s">
        <v>898</v>
      </c>
      <c r="F23" s="194">
        <f t="shared" si="0"/>
        <v>31000205</v>
      </c>
      <c r="G23" s="194" t="s">
        <v>4253</v>
      </c>
      <c r="H23" s="71"/>
      <c r="I23" s="71"/>
      <c r="J23" s="71"/>
      <c r="K23" s="71"/>
      <c r="L23" s="7"/>
    </row>
    <row r="24" spans="1:12" customFormat="1" ht="25.5" x14ac:dyDescent="0.2">
      <c r="A24" s="2" t="s">
        <v>2425</v>
      </c>
      <c r="B24" s="132" t="s">
        <v>798</v>
      </c>
      <c r="C24" s="130"/>
      <c r="D24" s="225">
        <v>31000207</v>
      </c>
      <c r="E24" s="195" t="s">
        <v>1863</v>
      </c>
      <c r="F24" s="194">
        <f t="shared" si="0"/>
        <v>31000207</v>
      </c>
      <c r="G24" s="194" t="s">
        <v>1541</v>
      </c>
      <c r="H24" s="71"/>
      <c r="I24" s="71"/>
      <c r="J24" s="71"/>
      <c r="K24" s="71"/>
      <c r="L24" s="7"/>
    </row>
    <row r="25" spans="1:12" customFormat="1" ht="38.25" x14ac:dyDescent="0.2">
      <c r="A25" s="2" t="s">
        <v>1880</v>
      </c>
      <c r="B25" s="132" t="s">
        <v>1881</v>
      </c>
      <c r="C25" s="130"/>
      <c r="D25" s="225">
        <v>31000209</v>
      </c>
      <c r="E25" s="194" t="s">
        <v>7620</v>
      </c>
      <c r="F25" s="194">
        <f t="shared" si="0"/>
        <v>31000209</v>
      </c>
      <c r="G25" s="194" t="s">
        <v>1543</v>
      </c>
      <c r="H25" s="71"/>
      <c r="I25" s="71"/>
      <c r="J25" s="71"/>
      <c r="K25" s="71"/>
      <c r="L25" s="7"/>
    </row>
    <row r="26" spans="1:12" customFormat="1" ht="38.25" x14ac:dyDescent="0.2">
      <c r="A26" s="2" t="s">
        <v>1882</v>
      </c>
      <c r="B26" s="132" t="s">
        <v>1883</v>
      </c>
      <c r="C26" s="130"/>
      <c r="D26" s="225">
        <v>31000215</v>
      </c>
      <c r="E26" s="194" t="s">
        <v>7621</v>
      </c>
      <c r="F26" s="194">
        <f t="shared" si="0"/>
        <v>31000215</v>
      </c>
      <c r="G26" s="194" t="s">
        <v>1545</v>
      </c>
      <c r="H26" s="71"/>
      <c r="I26" s="71"/>
      <c r="J26" s="71"/>
      <c r="K26" s="71"/>
      <c r="L26" s="7"/>
    </row>
    <row r="27" spans="1:12" customFormat="1" ht="38.25" x14ac:dyDescent="0.2">
      <c r="A27" s="2" t="s">
        <v>1888</v>
      </c>
      <c r="B27" s="132" t="s">
        <v>797</v>
      </c>
      <c r="C27" s="130"/>
      <c r="D27" s="225">
        <v>31000216</v>
      </c>
      <c r="E27" s="194" t="s">
        <v>7622</v>
      </c>
      <c r="F27" s="194">
        <f t="shared" si="0"/>
        <v>31000216</v>
      </c>
      <c r="G27" s="194" t="s">
        <v>1547</v>
      </c>
      <c r="H27" s="71"/>
      <c r="I27" s="71"/>
      <c r="J27" s="71"/>
      <c r="K27" s="71"/>
      <c r="L27" s="7"/>
    </row>
    <row r="28" spans="1:12" customFormat="1" ht="38.25" x14ac:dyDescent="0.2">
      <c r="A28" s="2" t="s">
        <v>2416</v>
      </c>
      <c r="B28" s="132" t="s">
        <v>3163</v>
      </c>
      <c r="C28" s="130"/>
      <c r="D28" s="225">
        <v>31000220</v>
      </c>
      <c r="E28" s="194" t="s">
        <v>7623</v>
      </c>
      <c r="F28" s="194">
        <f t="shared" si="0"/>
        <v>31000220</v>
      </c>
      <c r="G28" s="194" t="s">
        <v>1549</v>
      </c>
      <c r="H28" s="71"/>
      <c r="I28" s="71"/>
      <c r="J28" s="71"/>
      <c r="K28" s="71"/>
      <c r="L28" s="7"/>
    </row>
    <row r="29" spans="1:12" customFormat="1" ht="25.5" x14ac:dyDescent="0.2">
      <c r="A29" s="2" t="s">
        <v>2418</v>
      </c>
      <c r="B29" s="132" t="s">
        <v>2585</v>
      </c>
      <c r="C29" s="130"/>
      <c r="D29" s="225">
        <v>31000225</v>
      </c>
      <c r="E29" s="194" t="s">
        <v>7624</v>
      </c>
      <c r="F29" s="194">
        <f t="shared" si="0"/>
        <v>31000225</v>
      </c>
      <c r="G29" s="194" t="s">
        <v>0</v>
      </c>
      <c r="H29" s="71"/>
      <c r="I29" s="71"/>
      <c r="J29" s="71"/>
      <c r="K29" s="71"/>
      <c r="L29" s="7"/>
    </row>
    <row r="30" spans="1:12" customFormat="1" ht="25.5" x14ac:dyDescent="0.2">
      <c r="A30" s="9" t="s">
        <v>2426</v>
      </c>
      <c r="B30" s="132" t="s">
        <v>2427</v>
      </c>
      <c r="C30" s="130"/>
      <c r="D30" s="225">
        <v>31000226</v>
      </c>
      <c r="E30" s="194" t="s">
        <v>7625</v>
      </c>
      <c r="F30" s="194">
        <f t="shared" si="0"/>
        <v>31000226</v>
      </c>
      <c r="G30" s="194" t="s">
        <v>2</v>
      </c>
      <c r="H30" s="71"/>
      <c r="I30" s="71"/>
      <c r="J30" s="71"/>
      <c r="K30" s="71"/>
      <c r="L30" s="7"/>
    </row>
    <row r="31" spans="1:12" customFormat="1" ht="38.25" x14ac:dyDescent="0.2">
      <c r="A31" s="2" t="s">
        <v>822</v>
      </c>
      <c r="B31" s="133" t="s">
        <v>821</v>
      </c>
      <c r="C31" s="130"/>
      <c r="D31" s="225">
        <v>31000227</v>
      </c>
      <c r="E31" s="196" t="s">
        <v>1873</v>
      </c>
      <c r="F31" s="194">
        <f t="shared" si="0"/>
        <v>31000227</v>
      </c>
      <c r="G31" s="194" t="s">
        <v>4</v>
      </c>
      <c r="H31" s="71"/>
      <c r="I31" s="71"/>
      <c r="J31" s="71"/>
      <c r="K31" s="71"/>
      <c r="L31" s="7"/>
    </row>
    <row r="32" spans="1:12" customFormat="1" ht="38.25" x14ac:dyDescent="0.2">
      <c r="A32" s="62" t="s">
        <v>1874</v>
      </c>
      <c r="B32" s="132" t="s">
        <v>1873</v>
      </c>
      <c r="C32" s="130"/>
      <c r="D32" s="225">
        <v>31000227</v>
      </c>
      <c r="E32" s="196" t="s">
        <v>1873</v>
      </c>
      <c r="F32" s="194">
        <f t="shared" si="0"/>
        <v>31000227</v>
      </c>
      <c r="G32" s="194" t="s">
        <v>6</v>
      </c>
      <c r="H32" s="71"/>
      <c r="I32" s="71"/>
      <c r="J32" s="71"/>
      <c r="K32" s="71"/>
      <c r="L32" s="7"/>
    </row>
    <row r="33" spans="1:12" customFormat="1" ht="25.5" x14ac:dyDescent="0.2">
      <c r="A33" s="62" t="s">
        <v>1887</v>
      </c>
      <c r="B33" s="132" t="s">
        <v>1875</v>
      </c>
      <c r="C33" s="130"/>
      <c r="D33" s="225">
        <v>31000229</v>
      </c>
      <c r="E33" s="194" t="s">
        <v>1854</v>
      </c>
      <c r="F33" s="194">
        <f t="shared" si="0"/>
        <v>31000229</v>
      </c>
      <c r="G33" s="194" t="s">
        <v>8</v>
      </c>
      <c r="H33" s="71"/>
      <c r="I33" s="71"/>
      <c r="J33" s="71"/>
      <c r="K33" s="71"/>
      <c r="L33" s="7"/>
    </row>
    <row r="34" spans="1:12" customFormat="1" ht="25.5" x14ac:dyDescent="0.2">
      <c r="A34" s="2" t="s">
        <v>2581</v>
      </c>
      <c r="B34" s="133" t="s">
        <v>2580</v>
      </c>
      <c r="C34" s="130"/>
      <c r="D34" s="225">
        <v>31000230</v>
      </c>
      <c r="E34" s="194" t="s">
        <v>1855</v>
      </c>
      <c r="F34" s="194">
        <f t="shared" si="0"/>
        <v>31000230</v>
      </c>
      <c r="G34" s="194" t="s">
        <v>27</v>
      </c>
      <c r="H34" s="71"/>
      <c r="I34" s="71"/>
      <c r="J34" s="71"/>
      <c r="K34" s="71"/>
      <c r="L34" s="7"/>
    </row>
    <row r="35" spans="1:12" customFormat="1" ht="25.5" x14ac:dyDescent="0.2">
      <c r="A35" s="12" t="s">
        <v>1890</v>
      </c>
      <c r="B35" s="159" t="s">
        <v>16382</v>
      </c>
      <c r="C35" s="130"/>
      <c r="D35" s="225">
        <v>31000299</v>
      </c>
      <c r="E35" s="194" t="s">
        <v>1856</v>
      </c>
      <c r="F35" s="194">
        <f t="shared" si="0"/>
        <v>31000299</v>
      </c>
      <c r="G35" s="194" t="s">
        <v>1256</v>
      </c>
      <c r="H35" s="71"/>
      <c r="I35" s="71"/>
      <c r="J35" s="71"/>
      <c r="K35" s="71"/>
      <c r="L35" s="7"/>
    </row>
    <row r="36" spans="1:12" customFormat="1" ht="38.25" x14ac:dyDescent="0.2">
      <c r="A36" s="9" t="s">
        <v>5570</v>
      </c>
      <c r="B36" s="132" t="s">
        <v>5571</v>
      </c>
      <c r="C36" s="130"/>
      <c r="D36" s="225">
        <v>31000301</v>
      </c>
      <c r="E36" s="196" t="s">
        <v>1873</v>
      </c>
      <c r="F36" s="194">
        <f t="shared" si="0"/>
        <v>31000301</v>
      </c>
      <c r="G36" s="194" t="s">
        <v>1258</v>
      </c>
      <c r="H36" s="71"/>
      <c r="I36" s="71"/>
      <c r="J36" s="71"/>
      <c r="K36" s="71"/>
      <c r="L36" s="7"/>
    </row>
    <row r="37" spans="1:12" customFormat="1" ht="51" x14ac:dyDescent="0.2">
      <c r="A37" s="117" t="s">
        <v>3161</v>
      </c>
      <c r="B37" s="256" t="s">
        <v>17124</v>
      </c>
      <c r="C37" s="130"/>
      <c r="D37" s="225">
        <v>31000302</v>
      </c>
      <c r="E37" s="196" t="s">
        <v>1873</v>
      </c>
      <c r="F37" s="194">
        <f t="shared" si="0"/>
        <v>31000302</v>
      </c>
      <c r="G37" s="194" t="s">
        <v>1260</v>
      </c>
      <c r="H37" s="71"/>
      <c r="I37" s="71"/>
      <c r="J37" s="71"/>
      <c r="K37" s="71"/>
      <c r="L37" s="7"/>
    </row>
    <row r="38" spans="1:12" customFormat="1" ht="51" x14ac:dyDescent="0.2">
      <c r="A38" s="157" t="s">
        <v>2870</v>
      </c>
      <c r="B38" s="255" t="s">
        <v>3157</v>
      </c>
      <c r="C38" s="120"/>
      <c r="D38" s="225">
        <v>31000303</v>
      </c>
      <c r="E38" s="196" t="s">
        <v>1873</v>
      </c>
      <c r="F38" s="194">
        <f t="shared" si="0"/>
        <v>31000303</v>
      </c>
      <c r="G38" s="194" t="s">
        <v>3808</v>
      </c>
      <c r="H38" s="7"/>
      <c r="I38" s="7"/>
      <c r="J38" s="7"/>
      <c r="K38" s="7"/>
      <c r="L38" s="7"/>
    </row>
    <row r="39" spans="1:12" customFormat="1" ht="38.25" x14ac:dyDescent="0.2">
      <c r="A39" s="10"/>
      <c r="C39" s="130"/>
      <c r="D39" s="225">
        <v>31000304</v>
      </c>
      <c r="E39" s="196" t="s">
        <v>1873</v>
      </c>
      <c r="F39" s="194">
        <f t="shared" si="0"/>
        <v>31000304</v>
      </c>
      <c r="G39" s="194" t="s">
        <v>3810</v>
      </c>
      <c r="H39" s="7"/>
      <c r="I39" s="7"/>
      <c r="J39" s="7"/>
      <c r="K39" s="7"/>
      <c r="L39" s="7"/>
    </row>
    <row r="40" spans="1:12" customFormat="1" ht="38.25" x14ac:dyDescent="0.2">
      <c r="A40" s="4" t="s">
        <v>2423</v>
      </c>
      <c r="C40" s="130"/>
      <c r="D40" s="225">
        <v>31000305</v>
      </c>
      <c r="E40" s="194" t="s">
        <v>1857</v>
      </c>
      <c r="F40" s="194">
        <f t="shared" si="0"/>
        <v>31000305</v>
      </c>
      <c r="G40" s="194" t="s">
        <v>3812</v>
      </c>
      <c r="H40" s="7"/>
      <c r="I40" s="7"/>
      <c r="J40" s="7"/>
      <c r="K40" s="7"/>
      <c r="L40" s="7"/>
    </row>
    <row r="41" spans="1:12" customFormat="1" ht="25.5" x14ac:dyDescent="0.2">
      <c r="A41" s="3" t="s">
        <v>792</v>
      </c>
      <c r="B41" s="131" t="s">
        <v>793</v>
      </c>
      <c r="C41" s="130"/>
      <c r="D41" s="225">
        <v>31000306</v>
      </c>
      <c r="E41" s="194" t="s">
        <v>1858</v>
      </c>
      <c r="F41" s="194">
        <f t="shared" si="0"/>
        <v>31000306</v>
      </c>
      <c r="G41" s="194" t="s">
        <v>3814</v>
      </c>
      <c r="H41" s="7"/>
      <c r="I41" s="7"/>
      <c r="J41" s="7"/>
      <c r="K41" s="7"/>
      <c r="L41" s="7"/>
    </row>
    <row r="42" spans="1:12" customFormat="1" ht="25.5" x14ac:dyDescent="0.2">
      <c r="A42" s="2" t="s">
        <v>2577</v>
      </c>
      <c r="B42" s="133" t="s">
        <v>2576</v>
      </c>
      <c r="C42" s="130"/>
      <c r="D42" s="225">
        <v>31000307</v>
      </c>
      <c r="E42" s="194" t="s">
        <v>1859</v>
      </c>
      <c r="F42" s="194">
        <f t="shared" si="0"/>
        <v>31000307</v>
      </c>
      <c r="G42" s="194" t="s">
        <v>3816</v>
      </c>
      <c r="H42" s="7"/>
      <c r="I42" s="7"/>
      <c r="J42" s="7"/>
      <c r="K42" s="7"/>
      <c r="L42" s="7"/>
    </row>
    <row r="43" spans="1:12" customFormat="1" ht="38.25" x14ac:dyDescent="0.2">
      <c r="A43" s="2" t="s">
        <v>2575</v>
      </c>
      <c r="B43" s="133" t="s">
        <v>2574</v>
      </c>
      <c r="C43" s="130"/>
      <c r="D43" s="225">
        <v>31000309</v>
      </c>
      <c r="E43" s="194" t="s">
        <v>1860</v>
      </c>
      <c r="F43" s="194">
        <f t="shared" si="0"/>
        <v>31000309</v>
      </c>
      <c r="G43" s="194" t="s">
        <v>3818</v>
      </c>
      <c r="H43" s="7"/>
      <c r="I43" s="7"/>
      <c r="J43" s="7"/>
      <c r="K43" s="7"/>
      <c r="L43" s="7"/>
    </row>
    <row r="44" spans="1:12" customFormat="1" ht="25.5" x14ac:dyDescent="0.2">
      <c r="A44" s="2" t="s">
        <v>2573</v>
      </c>
      <c r="B44" s="133" t="s">
        <v>2572</v>
      </c>
      <c r="C44" s="130"/>
      <c r="D44" s="225">
        <v>31000310</v>
      </c>
      <c r="E44" s="194" t="s">
        <v>1861</v>
      </c>
      <c r="F44" s="194">
        <f t="shared" si="0"/>
        <v>31000310</v>
      </c>
      <c r="G44" s="194" t="s">
        <v>3820</v>
      </c>
    </row>
    <row r="45" spans="1:12" customFormat="1" ht="38.25" x14ac:dyDescent="0.2">
      <c r="A45" s="2" t="s">
        <v>826</v>
      </c>
      <c r="B45" s="133" t="s">
        <v>825</v>
      </c>
      <c r="C45" s="130"/>
      <c r="D45" s="225">
        <v>31000311</v>
      </c>
      <c r="E45" s="194" t="s">
        <v>9</v>
      </c>
      <c r="F45" s="194">
        <f t="shared" si="0"/>
        <v>31000311</v>
      </c>
      <c r="G45" s="194" t="s">
        <v>3822</v>
      </c>
    </row>
    <row r="46" spans="1:12" customFormat="1" ht="25.5" x14ac:dyDescent="0.2">
      <c r="A46" s="2" t="s">
        <v>824</v>
      </c>
      <c r="B46" s="133" t="s">
        <v>823</v>
      </c>
      <c r="C46" s="130"/>
      <c r="D46" s="225">
        <v>31000404</v>
      </c>
      <c r="E46" s="194" t="s">
        <v>11</v>
      </c>
      <c r="F46" s="194">
        <v>31000404</v>
      </c>
      <c r="G46" s="194" t="s">
        <v>3824</v>
      </c>
    </row>
    <row r="47" spans="1:12" customFormat="1" ht="25.5" x14ac:dyDescent="0.2">
      <c r="A47" s="2" t="s">
        <v>820</v>
      </c>
      <c r="B47" s="133" t="s">
        <v>819</v>
      </c>
      <c r="C47" s="130"/>
      <c r="D47" s="225">
        <v>31000405</v>
      </c>
      <c r="E47" s="194" t="s">
        <v>11</v>
      </c>
      <c r="F47" s="194">
        <f t="shared" ref="F47:F64" si="1">D47</f>
        <v>31000405</v>
      </c>
      <c r="G47" s="194" t="s">
        <v>1115</v>
      </c>
    </row>
    <row r="48" spans="1:12" customFormat="1" ht="25.5" x14ac:dyDescent="0.2">
      <c r="A48" s="2" t="s">
        <v>818</v>
      </c>
      <c r="B48" s="133" t="s">
        <v>817</v>
      </c>
      <c r="C48" s="130"/>
      <c r="D48" s="225">
        <v>31000406</v>
      </c>
      <c r="E48" s="194" t="s">
        <v>11</v>
      </c>
      <c r="F48" s="194">
        <f t="shared" si="1"/>
        <v>31000406</v>
      </c>
      <c r="G48" s="194" t="s">
        <v>1117</v>
      </c>
    </row>
    <row r="49" spans="1:7" customFormat="1" ht="25.5" x14ac:dyDescent="0.2">
      <c r="A49" s="2" t="s">
        <v>816</v>
      </c>
      <c r="B49" s="133" t="s">
        <v>815</v>
      </c>
      <c r="C49" s="130"/>
      <c r="D49" s="225">
        <v>31000502</v>
      </c>
      <c r="E49" s="194" t="s">
        <v>10</v>
      </c>
      <c r="F49" s="194">
        <f t="shared" si="1"/>
        <v>31000502</v>
      </c>
      <c r="G49" s="194" t="s">
        <v>1119</v>
      </c>
    </row>
    <row r="50" spans="1:7" customFormat="1" ht="25.5" x14ac:dyDescent="0.2">
      <c r="A50" s="2" t="s">
        <v>814</v>
      </c>
      <c r="B50" s="133" t="s">
        <v>813</v>
      </c>
      <c r="C50" s="130"/>
      <c r="D50" s="225">
        <v>31088801</v>
      </c>
      <c r="E50" s="195" t="s">
        <v>1863</v>
      </c>
      <c r="F50" s="194">
        <f t="shared" si="1"/>
        <v>31088801</v>
      </c>
      <c r="G50" s="194" t="s">
        <v>1121</v>
      </c>
    </row>
    <row r="51" spans="1:7" customFormat="1" ht="25.5" x14ac:dyDescent="0.2">
      <c r="A51" s="2" t="s">
        <v>812</v>
      </c>
      <c r="B51" s="133" t="s">
        <v>811</v>
      </c>
      <c r="C51" s="130"/>
      <c r="D51" s="225">
        <v>31088802</v>
      </c>
      <c r="E51" s="195" t="s">
        <v>1863</v>
      </c>
      <c r="F51" s="194">
        <f t="shared" si="1"/>
        <v>31088802</v>
      </c>
      <c r="G51" s="194" t="s">
        <v>1121</v>
      </c>
    </row>
    <row r="52" spans="1:7" customFormat="1" ht="25.5" x14ac:dyDescent="0.2">
      <c r="A52" s="2" t="s">
        <v>810</v>
      </c>
      <c r="B52" s="133" t="s">
        <v>809</v>
      </c>
      <c r="C52" s="130"/>
      <c r="D52" s="225">
        <v>31088803</v>
      </c>
      <c r="E52" s="195" t="s">
        <v>1863</v>
      </c>
      <c r="F52" s="194">
        <f t="shared" si="1"/>
        <v>31088803</v>
      </c>
      <c r="G52" s="194" t="s">
        <v>1121</v>
      </c>
    </row>
    <row r="53" spans="1:7" customFormat="1" ht="25.5" x14ac:dyDescent="0.2">
      <c r="A53" s="2" t="s">
        <v>808</v>
      </c>
      <c r="B53" s="133" t="s">
        <v>807</v>
      </c>
      <c r="C53" s="130"/>
      <c r="D53" s="225">
        <v>31088804</v>
      </c>
      <c r="E53" s="195" t="s">
        <v>1863</v>
      </c>
      <c r="F53" s="194">
        <f t="shared" si="1"/>
        <v>31088804</v>
      </c>
      <c r="G53" s="194" t="s">
        <v>1121</v>
      </c>
    </row>
    <row r="54" spans="1:7" customFormat="1" ht="25.5" x14ac:dyDescent="0.2">
      <c r="A54" s="2" t="s">
        <v>2579</v>
      </c>
      <c r="B54" s="133" t="s">
        <v>2578</v>
      </c>
      <c r="C54" s="121"/>
      <c r="D54" s="225">
        <v>31088805</v>
      </c>
      <c r="E54" s="195" t="s">
        <v>1863</v>
      </c>
      <c r="F54" s="194">
        <f t="shared" si="1"/>
        <v>31088805</v>
      </c>
      <c r="G54" s="194" t="s">
        <v>1121</v>
      </c>
    </row>
    <row r="55" spans="1:7" customFormat="1" ht="25.5" x14ac:dyDescent="0.2">
      <c r="A55" s="2" t="s">
        <v>806</v>
      </c>
      <c r="B55" s="133" t="s">
        <v>805</v>
      </c>
      <c r="C55" s="121"/>
      <c r="D55" s="225">
        <v>31088811</v>
      </c>
      <c r="E55" s="195" t="s">
        <v>1863</v>
      </c>
      <c r="F55" s="194">
        <f t="shared" si="1"/>
        <v>31088811</v>
      </c>
      <c r="G55" s="194" t="s">
        <v>1127</v>
      </c>
    </row>
    <row r="56" spans="1:7" customFormat="1" ht="51" x14ac:dyDescent="0.2">
      <c r="A56" s="2" t="s">
        <v>822</v>
      </c>
      <c r="B56" s="133" t="s">
        <v>821</v>
      </c>
      <c r="C56" s="121"/>
      <c r="D56" s="225">
        <v>40400301</v>
      </c>
      <c r="E56" s="194" t="s">
        <v>899</v>
      </c>
      <c r="F56" s="194">
        <f t="shared" si="1"/>
        <v>40400301</v>
      </c>
      <c r="G56" s="194" t="s">
        <v>1129</v>
      </c>
    </row>
    <row r="57" spans="1:7" customFormat="1" ht="51" x14ac:dyDescent="0.2">
      <c r="A57" s="2" t="s">
        <v>2581</v>
      </c>
      <c r="B57" s="133" t="s">
        <v>2580</v>
      </c>
      <c r="C57" s="121"/>
      <c r="D57" s="225">
        <v>40400302</v>
      </c>
      <c r="E57" s="194" t="s">
        <v>899</v>
      </c>
      <c r="F57" s="194">
        <f t="shared" si="1"/>
        <v>40400302</v>
      </c>
      <c r="G57" s="194" t="s">
        <v>1131</v>
      </c>
    </row>
    <row r="58" spans="1:7" customFormat="1" ht="51" x14ac:dyDescent="0.2">
      <c r="A58" s="2" t="s">
        <v>804</v>
      </c>
      <c r="B58" s="133" t="s">
        <v>803</v>
      </c>
      <c r="C58" s="121"/>
      <c r="D58" s="225">
        <v>40400304</v>
      </c>
      <c r="E58" s="194" t="s">
        <v>899</v>
      </c>
      <c r="F58" s="194">
        <f t="shared" si="1"/>
        <v>40400304</v>
      </c>
      <c r="G58" s="194" t="s">
        <v>1133</v>
      </c>
    </row>
    <row r="59" spans="1:7" customFormat="1" ht="51" x14ac:dyDescent="0.2">
      <c r="A59" s="2" t="s">
        <v>802</v>
      </c>
      <c r="B59" s="133" t="s">
        <v>801</v>
      </c>
      <c r="C59" s="120"/>
      <c r="D59" s="225">
        <v>40400305</v>
      </c>
      <c r="E59" s="194" t="s">
        <v>899</v>
      </c>
      <c r="F59" s="194">
        <f t="shared" si="1"/>
        <v>40400305</v>
      </c>
      <c r="G59" s="194" t="s">
        <v>1135</v>
      </c>
    </row>
    <row r="60" spans="1:7" customFormat="1" ht="51" x14ac:dyDescent="0.2">
      <c r="A60" s="12"/>
      <c r="B60" s="159"/>
      <c r="C60" s="120"/>
      <c r="D60" s="225">
        <v>40400311</v>
      </c>
      <c r="E60" s="194" t="s">
        <v>899</v>
      </c>
      <c r="F60" s="194">
        <f t="shared" si="1"/>
        <v>40400311</v>
      </c>
      <c r="G60" s="194" t="s">
        <v>1137</v>
      </c>
    </row>
    <row r="61" spans="1:7" customFormat="1" ht="51" x14ac:dyDescent="0.2">
      <c r="C61" s="119"/>
      <c r="D61" s="225">
        <v>40400312</v>
      </c>
      <c r="E61" s="194" t="s">
        <v>899</v>
      </c>
      <c r="F61" s="194">
        <f t="shared" si="1"/>
        <v>40400312</v>
      </c>
      <c r="G61" s="194" t="s">
        <v>1139</v>
      </c>
    </row>
    <row r="62" spans="1:7" customFormat="1" ht="51" x14ac:dyDescent="0.2">
      <c r="B62" s="119"/>
      <c r="C62" s="119"/>
      <c r="D62" s="225">
        <v>40400315</v>
      </c>
      <c r="E62" s="194" t="s">
        <v>899</v>
      </c>
      <c r="F62" s="194">
        <f t="shared" si="1"/>
        <v>40400315</v>
      </c>
      <c r="G62" s="194" t="s">
        <v>1141</v>
      </c>
    </row>
    <row r="63" spans="1:7" customFormat="1" ht="51" x14ac:dyDescent="0.2">
      <c r="B63" s="119"/>
      <c r="C63" s="119"/>
      <c r="D63" s="225">
        <v>40400322</v>
      </c>
      <c r="E63" s="194" t="s">
        <v>899</v>
      </c>
      <c r="F63" s="194">
        <f t="shared" si="1"/>
        <v>40400322</v>
      </c>
      <c r="G63" s="194" t="s">
        <v>1143</v>
      </c>
    </row>
    <row r="64" spans="1:7" customFormat="1" ht="51" x14ac:dyDescent="0.2">
      <c r="B64" s="119"/>
      <c r="C64" s="119"/>
      <c r="D64" s="225">
        <v>40400332</v>
      </c>
      <c r="E64" s="194" t="s">
        <v>899</v>
      </c>
      <c r="F64" s="194">
        <f t="shared" si="1"/>
        <v>40400332</v>
      </c>
      <c r="G64" s="194" t="s">
        <v>1145</v>
      </c>
    </row>
    <row r="65" spans="2:14" x14ac:dyDescent="0.2">
      <c r="B65" s="119"/>
      <c r="C65" s="119"/>
      <c r="D65" s="225">
        <v>31088800</v>
      </c>
      <c r="E65" s="194" t="s">
        <v>1863</v>
      </c>
      <c r="F65" s="194"/>
      <c r="G65" s="194"/>
      <c r="H65" s="184"/>
      <c r="I65" s="10"/>
      <c r="J65" s="10"/>
      <c r="K65" s="10"/>
      <c r="L65" s="10"/>
      <c r="M65" s="10"/>
    </row>
    <row r="66" spans="2:14" x14ac:dyDescent="0.2">
      <c r="B66" s="119"/>
      <c r="C66" s="119"/>
      <c r="D66" s="225">
        <v>20200200</v>
      </c>
      <c r="E66" s="194" t="s">
        <v>22</v>
      </c>
      <c r="F66" s="194"/>
      <c r="G66" s="194"/>
      <c r="H66" s="184"/>
      <c r="I66" s="184"/>
      <c r="J66" s="10"/>
      <c r="K66" s="10"/>
      <c r="L66" s="10"/>
      <c r="M66" s="10"/>
    </row>
    <row r="67" spans="2:14" x14ac:dyDescent="0.2">
      <c r="B67" s="119"/>
      <c r="C67" s="119"/>
      <c r="D67" s="225" t="s">
        <v>3284</v>
      </c>
      <c r="E67" s="194" t="s">
        <v>14391</v>
      </c>
      <c r="F67" s="194"/>
      <c r="G67" s="194"/>
      <c r="H67" s="184"/>
      <c r="I67" s="184"/>
      <c r="J67" s="10"/>
      <c r="K67" s="10"/>
      <c r="L67" s="10"/>
      <c r="M67" s="10"/>
    </row>
    <row r="68" spans="2:14" x14ac:dyDescent="0.2">
      <c r="B68" s="119"/>
      <c r="C68" s="119"/>
      <c r="D68" s="225">
        <v>20200204</v>
      </c>
      <c r="E68" s="194" t="s">
        <v>1521</v>
      </c>
      <c r="F68" s="194"/>
      <c r="G68" s="194"/>
      <c r="H68" s="184"/>
      <c r="I68" s="184"/>
      <c r="J68" s="10"/>
      <c r="K68" s="10"/>
      <c r="L68" s="10"/>
      <c r="M68" s="10"/>
    </row>
    <row r="69" spans="2:14" x14ac:dyDescent="0.2">
      <c r="B69" s="119"/>
      <c r="C69" s="119"/>
      <c r="D69" s="225">
        <v>10200601</v>
      </c>
      <c r="E69" s="194" t="s">
        <v>11</v>
      </c>
      <c r="F69" s="194"/>
      <c r="G69" s="194"/>
      <c r="H69" s="184"/>
      <c r="I69" s="184"/>
      <c r="J69" s="184"/>
      <c r="K69" s="10"/>
      <c r="L69" s="10"/>
      <c r="M69" s="10"/>
      <c r="N69" s="10"/>
    </row>
    <row r="70" spans="2:14" x14ac:dyDescent="0.2">
      <c r="B70" s="119"/>
      <c r="C70" s="119"/>
      <c r="D70" s="225">
        <v>10200602</v>
      </c>
      <c r="E70" s="194" t="s">
        <v>11</v>
      </c>
      <c r="F70" s="194"/>
      <c r="G70" s="194"/>
      <c r="H70" s="184"/>
      <c r="I70" s="184"/>
      <c r="J70" s="184"/>
      <c r="K70" s="10"/>
      <c r="L70" s="10"/>
      <c r="M70" s="10"/>
      <c r="N70" s="10"/>
    </row>
    <row r="71" spans="2:14" x14ac:dyDescent="0.2">
      <c r="B71" s="119"/>
      <c r="C71" s="119"/>
      <c r="D71" s="225">
        <v>10200603</v>
      </c>
      <c r="E71" s="194" t="s">
        <v>11</v>
      </c>
      <c r="F71" s="194"/>
      <c r="G71" s="194"/>
      <c r="H71" s="184"/>
      <c r="I71" s="184"/>
      <c r="J71" s="184"/>
      <c r="K71" s="10"/>
      <c r="L71" s="10"/>
      <c r="M71" s="10"/>
      <c r="N71" s="10"/>
    </row>
    <row r="72" spans="2:14" x14ac:dyDescent="0.2">
      <c r="B72" s="119"/>
      <c r="C72" s="119"/>
      <c r="D72" s="225">
        <v>10300603</v>
      </c>
      <c r="E72" s="194" t="s">
        <v>11</v>
      </c>
      <c r="F72" s="194"/>
      <c r="G72" s="194"/>
      <c r="H72" s="184"/>
      <c r="I72" s="184"/>
      <c r="J72" s="184"/>
      <c r="K72" s="10"/>
      <c r="L72" s="10"/>
      <c r="M72" s="10"/>
      <c r="N72" s="10"/>
    </row>
    <row r="73" spans="2:14" x14ac:dyDescent="0.2">
      <c r="B73" s="119"/>
      <c r="C73" s="119"/>
      <c r="D73" s="225">
        <v>20100102</v>
      </c>
      <c r="E73" s="194" t="s">
        <v>22</v>
      </c>
      <c r="F73" s="194"/>
      <c r="G73" s="194"/>
      <c r="H73" s="184"/>
      <c r="I73" s="184"/>
      <c r="J73" s="184"/>
      <c r="K73" s="10"/>
      <c r="L73" s="10"/>
      <c r="M73" s="10"/>
      <c r="N73" s="10"/>
    </row>
    <row r="74" spans="2:14" x14ac:dyDescent="0.2">
      <c r="B74" s="119"/>
      <c r="C74" s="119"/>
      <c r="D74" s="225">
        <v>20100201</v>
      </c>
      <c r="E74" s="194" t="s">
        <v>22</v>
      </c>
      <c r="F74" s="194"/>
      <c r="G74" s="194"/>
      <c r="H74" s="184"/>
      <c r="I74" s="184"/>
      <c r="J74" s="184"/>
      <c r="K74" s="10"/>
      <c r="L74" s="10"/>
      <c r="M74" s="10"/>
      <c r="N74" s="10"/>
    </row>
    <row r="75" spans="2:14" x14ac:dyDescent="0.2">
      <c r="B75" s="119"/>
      <c r="C75" s="119"/>
      <c r="D75" s="225">
        <v>20100202</v>
      </c>
      <c r="E75" s="194" t="s">
        <v>22</v>
      </c>
      <c r="F75" s="194"/>
      <c r="G75" s="194"/>
      <c r="H75" s="184"/>
      <c r="I75" s="184"/>
      <c r="J75" s="184"/>
      <c r="K75" s="10"/>
      <c r="L75" s="10"/>
      <c r="M75" s="10"/>
      <c r="N75" s="10"/>
    </row>
    <row r="76" spans="2:14" x14ac:dyDescent="0.2">
      <c r="B76" s="119"/>
      <c r="C76" s="119"/>
      <c r="D76" s="225">
        <v>20190099</v>
      </c>
      <c r="E76" s="194" t="s">
        <v>898</v>
      </c>
      <c r="F76" s="194"/>
      <c r="G76" s="194"/>
      <c r="H76" s="184"/>
      <c r="I76" s="184"/>
      <c r="J76" s="184"/>
      <c r="K76" s="10"/>
      <c r="L76" s="10"/>
      <c r="M76" s="10"/>
      <c r="N76" s="10"/>
    </row>
    <row r="77" spans="2:14" x14ac:dyDescent="0.2">
      <c r="B77" s="119"/>
      <c r="C77" s="119"/>
      <c r="D77" s="225">
        <v>20200102</v>
      </c>
      <c r="E77" s="194" t="s">
        <v>22</v>
      </c>
      <c r="F77" s="194"/>
      <c r="G77" s="194"/>
      <c r="H77" s="184"/>
      <c r="I77" s="184"/>
      <c r="J77" s="184"/>
      <c r="K77" s="10"/>
      <c r="L77" s="10"/>
      <c r="M77" s="10"/>
      <c r="N77" s="10"/>
    </row>
    <row r="78" spans="2:14" x14ac:dyDescent="0.2">
      <c r="B78" s="119"/>
      <c r="C78" s="119"/>
      <c r="D78" s="225">
        <v>20200254</v>
      </c>
      <c r="E78" s="194" t="s">
        <v>22</v>
      </c>
      <c r="F78" s="194"/>
      <c r="G78" s="194"/>
      <c r="H78" s="184"/>
      <c r="I78" s="184"/>
      <c r="J78" s="184"/>
      <c r="K78" s="10"/>
      <c r="L78" s="10"/>
      <c r="M78" s="10"/>
      <c r="N78" s="10"/>
    </row>
    <row r="79" spans="2:14" x14ac:dyDescent="0.2">
      <c r="B79" s="119"/>
      <c r="C79" s="119"/>
      <c r="D79" s="225">
        <v>20200255</v>
      </c>
      <c r="E79" s="194" t="s">
        <v>22</v>
      </c>
      <c r="F79" s="194"/>
      <c r="G79" s="194"/>
      <c r="H79" s="184"/>
      <c r="I79" s="184"/>
      <c r="J79" s="184"/>
      <c r="K79" s="10"/>
      <c r="L79" s="10"/>
      <c r="M79" s="10"/>
      <c r="N79" s="10"/>
    </row>
    <row r="80" spans="2:14" x14ac:dyDescent="0.2">
      <c r="B80" s="119"/>
      <c r="C80" s="119"/>
      <c r="D80" s="225">
        <v>20200256</v>
      </c>
      <c r="E80" s="194" t="s">
        <v>22</v>
      </c>
      <c r="F80" s="194"/>
      <c r="G80" s="194"/>
      <c r="H80" s="184"/>
      <c r="I80" s="184"/>
      <c r="J80" s="184"/>
      <c r="K80" s="10"/>
      <c r="L80" s="10"/>
      <c r="M80" s="10"/>
      <c r="N80" s="10"/>
    </row>
    <row r="81" spans="2:14" x14ac:dyDescent="0.2">
      <c r="B81" s="119"/>
      <c r="C81" s="119"/>
      <c r="D81" s="225">
        <v>20300101</v>
      </c>
      <c r="E81" s="194" t="s">
        <v>22</v>
      </c>
      <c r="F81" s="194"/>
      <c r="G81" s="194"/>
      <c r="H81" s="184"/>
      <c r="I81" s="184"/>
      <c r="J81" s="184"/>
      <c r="K81" s="10"/>
      <c r="L81" s="10"/>
      <c r="M81" s="10"/>
      <c r="N81" s="10"/>
    </row>
    <row r="82" spans="2:14" x14ac:dyDescent="0.2">
      <c r="B82" s="119"/>
      <c r="C82" s="122"/>
      <c r="D82" s="225">
        <v>20300201</v>
      </c>
      <c r="E82" s="194" t="s">
        <v>22</v>
      </c>
      <c r="F82" s="194"/>
      <c r="G82" s="194"/>
      <c r="H82" s="184"/>
      <c r="I82" s="71"/>
      <c r="J82" s="71"/>
      <c r="L82" s="10"/>
      <c r="M82" s="10"/>
      <c r="N82" s="10"/>
    </row>
    <row r="83" spans="2:14" x14ac:dyDescent="0.2">
      <c r="B83" s="122"/>
      <c r="C83" s="119"/>
      <c r="D83" s="225">
        <v>20300202</v>
      </c>
      <c r="E83" s="194" t="s">
        <v>22</v>
      </c>
      <c r="F83" s="194"/>
      <c r="G83" s="194"/>
      <c r="H83" s="184"/>
      <c r="I83" s="71"/>
      <c r="J83" s="71"/>
    </row>
    <row r="84" spans="2:14" x14ac:dyDescent="0.2">
      <c r="B84" s="119"/>
      <c r="C84" s="123"/>
      <c r="D84" s="225">
        <v>28888801</v>
      </c>
      <c r="E84" s="194" t="s">
        <v>1863</v>
      </c>
      <c r="F84" s="194"/>
      <c r="G84" s="194"/>
      <c r="H84" s="184"/>
      <c r="I84" s="71"/>
      <c r="J84" s="71"/>
    </row>
    <row r="85" spans="2:14" x14ac:dyDescent="0.2">
      <c r="B85" s="123"/>
      <c r="C85" s="123"/>
      <c r="D85" s="225">
        <v>30600104</v>
      </c>
      <c r="E85" s="194" t="s">
        <v>11</v>
      </c>
      <c r="F85" s="194"/>
      <c r="G85" s="194"/>
      <c r="H85" s="184"/>
    </row>
    <row r="86" spans="2:14" x14ac:dyDescent="0.2">
      <c r="B86" s="123"/>
      <c r="C86" s="119"/>
      <c r="D86" s="225">
        <v>30600105</v>
      </c>
      <c r="E86" s="194" t="s">
        <v>11</v>
      </c>
      <c r="F86" s="194"/>
      <c r="G86" s="194"/>
      <c r="H86" s="184"/>
    </row>
    <row r="87" spans="2:14" x14ac:dyDescent="0.2">
      <c r="B87" s="119"/>
      <c r="C87" s="124"/>
      <c r="D87" s="225">
        <v>30600401</v>
      </c>
      <c r="E87" s="194" t="s">
        <v>898</v>
      </c>
      <c r="F87" s="194"/>
      <c r="G87" s="194"/>
      <c r="H87" s="184"/>
    </row>
    <row r="88" spans="2:14" x14ac:dyDescent="0.2">
      <c r="B88" s="124"/>
      <c r="C88" s="122"/>
      <c r="D88" s="225">
        <v>30600402</v>
      </c>
      <c r="E88" s="194" t="s">
        <v>1856</v>
      </c>
      <c r="F88" s="194"/>
      <c r="G88" s="194"/>
      <c r="H88" s="184"/>
    </row>
    <row r="89" spans="2:14" x14ac:dyDescent="0.2">
      <c r="B89" s="122"/>
      <c r="D89" s="225">
        <v>30600805</v>
      </c>
      <c r="E89" s="194" t="s">
        <v>1856</v>
      </c>
      <c r="F89" s="194"/>
      <c r="G89" s="194"/>
      <c r="H89" s="184"/>
    </row>
    <row r="90" spans="2:14" x14ac:dyDescent="0.2">
      <c r="B90" s="120"/>
      <c r="D90" s="225">
        <v>30600815</v>
      </c>
      <c r="E90" s="194" t="s">
        <v>1856</v>
      </c>
      <c r="F90" s="194"/>
      <c r="G90" s="194"/>
      <c r="H90" s="184"/>
    </row>
    <row r="91" spans="2:14" x14ac:dyDescent="0.2">
      <c r="B91" s="120"/>
      <c r="D91" s="225">
        <v>30600903</v>
      </c>
      <c r="E91" s="194" t="s">
        <v>1856</v>
      </c>
      <c r="F91" s="194"/>
      <c r="G91" s="194"/>
      <c r="H91" s="184"/>
    </row>
    <row r="92" spans="2:14" x14ac:dyDescent="0.2">
      <c r="D92" s="225">
        <v>30600905</v>
      </c>
      <c r="E92" s="194" t="s">
        <v>1863</v>
      </c>
      <c r="F92" s="194"/>
      <c r="G92" s="194"/>
      <c r="H92" s="184"/>
    </row>
    <row r="93" spans="2:14" x14ac:dyDescent="0.2">
      <c r="D93" s="225">
        <v>30600999</v>
      </c>
      <c r="E93" s="194" t="s">
        <v>1863</v>
      </c>
      <c r="F93" s="194"/>
      <c r="G93" s="194"/>
      <c r="H93" s="184"/>
    </row>
    <row r="94" spans="2:14" x14ac:dyDescent="0.2">
      <c r="D94" s="225">
        <v>30603301</v>
      </c>
      <c r="E94" s="194" t="s">
        <v>898</v>
      </c>
      <c r="F94" s="194"/>
      <c r="G94" s="194"/>
      <c r="H94" s="184"/>
    </row>
    <row r="95" spans="2:14" x14ac:dyDescent="0.2">
      <c r="D95" s="225">
        <v>30609904</v>
      </c>
      <c r="E95" s="194" t="s">
        <v>898</v>
      </c>
      <c r="F95" s="194"/>
      <c r="G95" s="194"/>
      <c r="H95" s="184"/>
    </row>
    <row r="96" spans="2:14" x14ac:dyDescent="0.2">
      <c r="D96" s="225">
        <v>30688801</v>
      </c>
      <c r="E96" s="194" t="s">
        <v>898</v>
      </c>
      <c r="F96" s="194"/>
      <c r="G96" s="194"/>
      <c r="H96" s="184"/>
    </row>
    <row r="97" spans="4:8" x14ac:dyDescent="0.2">
      <c r="D97" s="225">
        <v>30699999</v>
      </c>
      <c r="E97" s="194" t="s">
        <v>1856</v>
      </c>
      <c r="F97" s="194"/>
      <c r="G97" s="194"/>
      <c r="H97" s="184"/>
    </row>
    <row r="98" spans="4:8" x14ac:dyDescent="0.2">
      <c r="D98" s="225">
        <v>31000160</v>
      </c>
      <c r="E98" s="194" t="s">
        <v>898</v>
      </c>
      <c r="F98" s="194"/>
      <c r="G98" s="194"/>
      <c r="H98" s="184"/>
    </row>
    <row r="99" spans="4:8" x14ac:dyDescent="0.2">
      <c r="D99" s="225">
        <v>31000208</v>
      </c>
      <c r="E99" s="194" t="s">
        <v>1856</v>
      </c>
      <c r="F99" s="194"/>
      <c r="G99" s="194"/>
      <c r="H99" s="184"/>
    </row>
    <row r="100" spans="4:8" x14ac:dyDescent="0.2">
      <c r="D100" s="225">
        <v>31000211</v>
      </c>
      <c r="E100" s="194" t="s">
        <v>1856</v>
      </c>
      <c r="F100" s="194"/>
      <c r="G100" s="194"/>
      <c r="H100" s="184"/>
    </row>
    <row r="101" spans="4:8" x14ac:dyDescent="0.2">
      <c r="D101" s="225">
        <v>31000223</v>
      </c>
      <c r="E101" s="194" t="s">
        <v>1863</v>
      </c>
      <c r="F101" s="194"/>
      <c r="G101" s="194"/>
      <c r="H101" s="184"/>
    </row>
    <row r="102" spans="4:8" x14ac:dyDescent="0.2">
      <c r="D102" s="225">
        <v>31000228</v>
      </c>
      <c r="E102" s="194" t="s">
        <v>1873</v>
      </c>
      <c r="F102" s="194"/>
      <c r="G102" s="194"/>
      <c r="H102" s="184"/>
    </row>
    <row r="103" spans="4:8" x14ac:dyDescent="0.2">
      <c r="D103" s="225">
        <v>31000402</v>
      </c>
      <c r="E103" s="194" t="s">
        <v>11</v>
      </c>
      <c r="F103" s="194"/>
      <c r="G103" s="194"/>
      <c r="H103" s="184"/>
    </row>
    <row r="104" spans="4:8" x14ac:dyDescent="0.2">
      <c r="D104" s="225">
        <v>31000414</v>
      </c>
      <c r="E104" s="194" t="s">
        <v>1856</v>
      </c>
      <c r="F104" s="194"/>
      <c r="G104" s="194"/>
      <c r="H104" s="184"/>
    </row>
    <row r="105" spans="4:8" x14ac:dyDescent="0.2">
      <c r="D105" s="225">
        <v>39900601</v>
      </c>
      <c r="E105" s="194" t="s">
        <v>11</v>
      </c>
      <c r="F105" s="194"/>
      <c r="G105" s="194"/>
      <c r="H105" s="184"/>
    </row>
    <row r="106" spans="4:8" x14ac:dyDescent="0.2">
      <c r="D106" s="225">
        <v>40300101</v>
      </c>
      <c r="E106" s="194" t="s">
        <v>899</v>
      </c>
      <c r="F106" s="194"/>
      <c r="G106" s="194"/>
      <c r="H106" s="184"/>
    </row>
    <row r="107" spans="4:8" x14ac:dyDescent="0.2">
      <c r="D107" s="225">
        <v>40300102</v>
      </c>
      <c r="E107" s="194" t="s">
        <v>899</v>
      </c>
      <c r="F107" s="194"/>
      <c r="G107" s="194"/>
      <c r="H107" s="184"/>
    </row>
    <row r="108" spans="4:8" x14ac:dyDescent="0.2">
      <c r="D108" s="225">
        <v>40300104</v>
      </c>
      <c r="E108" s="194" t="s">
        <v>899</v>
      </c>
      <c r="F108" s="194"/>
      <c r="G108" s="194"/>
      <c r="H108" s="184"/>
    </row>
    <row r="109" spans="4:8" x14ac:dyDescent="0.2">
      <c r="D109" s="225">
        <v>40300105</v>
      </c>
      <c r="E109" s="194" t="s">
        <v>899</v>
      </c>
      <c r="F109" s="194"/>
      <c r="G109" s="194"/>
      <c r="H109" s="184"/>
    </row>
    <row r="110" spans="4:8" x14ac:dyDescent="0.2">
      <c r="D110" s="225">
        <v>40300107</v>
      </c>
      <c r="E110" s="194" t="s">
        <v>899</v>
      </c>
      <c r="F110" s="194"/>
      <c r="G110" s="194"/>
      <c r="H110" s="184"/>
    </row>
    <row r="111" spans="4:8" x14ac:dyDescent="0.2">
      <c r="D111" s="225">
        <v>40300150</v>
      </c>
      <c r="E111" s="194" t="s">
        <v>899</v>
      </c>
      <c r="F111" s="194"/>
      <c r="G111" s="194"/>
      <c r="H111" s="184"/>
    </row>
    <row r="112" spans="4:8" x14ac:dyDescent="0.2">
      <c r="D112" s="225">
        <v>40300152</v>
      </c>
      <c r="E112" s="194" t="s">
        <v>899</v>
      </c>
      <c r="F112" s="194"/>
      <c r="G112" s="194"/>
      <c r="H112" s="184"/>
    </row>
    <row r="113" spans="4:8" x14ac:dyDescent="0.2">
      <c r="D113" s="225">
        <v>40300198</v>
      </c>
      <c r="E113" s="194" t="s">
        <v>899</v>
      </c>
      <c r="F113" s="194"/>
      <c r="G113" s="194"/>
      <c r="H113" s="184"/>
    </row>
    <row r="114" spans="4:8" x14ac:dyDescent="0.2">
      <c r="D114" s="225">
        <v>40300199</v>
      </c>
      <c r="E114" s="194" t="s">
        <v>899</v>
      </c>
      <c r="F114" s="194"/>
      <c r="G114" s="194"/>
      <c r="H114" s="184"/>
    </row>
    <row r="115" spans="4:8" x14ac:dyDescent="0.2">
      <c r="D115" s="225">
        <v>40300203</v>
      </c>
      <c r="E115" s="194" t="s">
        <v>899</v>
      </c>
      <c r="F115" s="194"/>
      <c r="G115" s="194"/>
      <c r="H115" s="184"/>
    </row>
    <row r="116" spans="4:8" x14ac:dyDescent="0.2">
      <c r="D116" s="225">
        <v>40300204</v>
      </c>
      <c r="E116" s="194" t="s">
        <v>899</v>
      </c>
      <c r="F116" s="194"/>
      <c r="G116" s="194"/>
      <c r="H116" s="184"/>
    </row>
    <row r="117" spans="4:8" x14ac:dyDescent="0.2">
      <c r="D117" s="225">
        <v>40301005</v>
      </c>
      <c r="E117" s="194" t="s">
        <v>899</v>
      </c>
      <c r="F117" s="194"/>
      <c r="G117" s="194"/>
      <c r="H117" s="184"/>
    </row>
    <row r="118" spans="4:8" x14ac:dyDescent="0.2">
      <c r="D118" s="225">
        <v>40301008</v>
      </c>
      <c r="E118" s="194" t="s">
        <v>899</v>
      </c>
      <c r="F118" s="194"/>
      <c r="G118" s="194"/>
      <c r="H118" s="184"/>
    </row>
    <row r="119" spans="4:8" x14ac:dyDescent="0.2">
      <c r="D119" s="225">
        <v>40301009</v>
      </c>
      <c r="E119" s="194" t="s">
        <v>899</v>
      </c>
      <c r="F119" s="194"/>
      <c r="G119" s="194"/>
      <c r="H119" s="184"/>
    </row>
    <row r="120" spans="4:8" x14ac:dyDescent="0.2">
      <c r="D120" s="225">
        <v>40301010</v>
      </c>
      <c r="E120" s="194" t="s">
        <v>899</v>
      </c>
      <c r="F120" s="194"/>
      <c r="G120" s="194"/>
      <c r="H120" s="184"/>
    </row>
    <row r="121" spans="4:8" x14ac:dyDescent="0.2">
      <c r="D121" s="225">
        <v>40301011</v>
      </c>
      <c r="E121" s="194" t="s">
        <v>899</v>
      </c>
      <c r="F121" s="194"/>
      <c r="G121" s="194"/>
      <c r="H121" s="184"/>
    </row>
    <row r="122" spans="4:8" x14ac:dyDescent="0.2">
      <c r="D122" s="225">
        <v>40301012</v>
      </c>
      <c r="E122" s="194" t="s">
        <v>899</v>
      </c>
      <c r="F122" s="194"/>
      <c r="G122" s="194"/>
      <c r="H122" s="184"/>
    </row>
    <row r="123" spans="4:8" x14ac:dyDescent="0.2">
      <c r="D123" s="225">
        <v>40301015</v>
      </c>
      <c r="E123" s="194" t="s">
        <v>899</v>
      </c>
      <c r="F123" s="194"/>
      <c r="G123" s="194"/>
      <c r="H123" s="184"/>
    </row>
    <row r="124" spans="4:8" x14ac:dyDescent="0.2">
      <c r="D124" s="225">
        <v>40301018</v>
      </c>
      <c r="E124" s="194" t="s">
        <v>899</v>
      </c>
      <c r="F124" s="194"/>
      <c r="G124" s="194"/>
      <c r="H124" s="184"/>
    </row>
    <row r="125" spans="4:8" x14ac:dyDescent="0.2">
      <c r="D125" s="225">
        <v>40301097</v>
      </c>
      <c r="E125" s="194" t="s">
        <v>899</v>
      </c>
      <c r="F125" s="194"/>
      <c r="G125" s="194"/>
      <c r="H125" s="184"/>
    </row>
    <row r="126" spans="4:8" x14ac:dyDescent="0.2">
      <c r="D126" s="225">
        <v>40301098</v>
      </c>
      <c r="E126" s="194" t="s">
        <v>899</v>
      </c>
      <c r="F126" s="194"/>
      <c r="G126" s="194"/>
      <c r="H126" s="184"/>
    </row>
    <row r="127" spans="4:8" x14ac:dyDescent="0.2">
      <c r="D127" s="225">
        <v>40301099</v>
      </c>
      <c r="E127" s="194" t="s">
        <v>899</v>
      </c>
      <c r="F127" s="194"/>
      <c r="G127" s="194"/>
      <c r="H127" s="184"/>
    </row>
    <row r="128" spans="4:8" x14ac:dyDescent="0.2">
      <c r="D128" s="225">
        <v>40301102</v>
      </c>
      <c r="E128" s="194" t="s">
        <v>899</v>
      </c>
      <c r="F128" s="194"/>
      <c r="G128" s="194"/>
      <c r="H128" s="184"/>
    </row>
    <row r="129" spans="4:8" x14ac:dyDescent="0.2">
      <c r="D129" s="225">
        <v>40301109</v>
      </c>
      <c r="E129" s="194" t="s">
        <v>899</v>
      </c>
      <c r="F129" s="194"/>
      <c r="G129" s="194"/>
      <c r="H129" s="184"/>
    </row>
    <row r="130" spans="4:8" x14ac:dyDescent="0.2">
      <c r="D130" s="225">
        <v>40301110</v>
      </c>
      <c r="E130" s="194" t="s">
        <v>899</v>
      </c>
      <c r="F130" s="194"/>
      <c r="G130" s="194"/>
      <c r="H130" s="184"/>
    </row>
    <row r="131" spans="4:8" x14ac:dyDescent="0.2">
      <c r="D131" s="225">
        <v>40301117</v>
      </c>
      <c r="E131" s="194" t="s">
        <v>899</v>
      </c>
      <c r="F131" s="194"/>
      <c r="G131" s="194"/>
      <c r="H131" s="184"/>
    </row>
    <row r="132" spans="4:8" x14ac:dyDescent="0.2">
      <c r="D132" s="225">
        <v>40301131</v>
      </c>
      <c r="E132" s="194" t="s">
        <v>899</v>
      </c>
      <c r="F132" s="194"/>
      <c r="G132" s="194"/>
      <c r="H132" s="184"/>
    </row>
    <row r="133" spans="4:8" x14ac:dyDescent="0.2">
      <c r="D133" s="225">
        <v>40301132</v>
      </c>
      <c r="E133" s="194" t="s">
        <v>899</v>
      </c>
      <c r="F133" s="194"/>
      <c r="G133" s="194"/>
      <c r="H133" s="184"/>
    </row>
    <row r="134" spans="4:8" x14ac:dyDescent="0.2">
      <c r="D134" s="225">
        <v>40301141</v>
      </c>
      <c r="E134" s="194" t="s">
        <v>899</v>
      </c>
      <c r="F134" s="194"/>
      <c r="G134" s="194"/>
      <c r="H134" s="184"/>
    </row>
    <row r="135" spans="4:8" x14ac:dyDescent="0.2">
      <c r="D135" s="225">
        <v>40301142</v>
      </c>
      <c r="E135" s="194" t="s">
        <v>899</v>
      </c>
      <c r="F135" s="194"/>
      <c r="G135" s="194"/>
      <c r="H135" s="184"/>
    </row>
    <row r="136" spans="4:8" x14ac:dyDescent="0.2">
      <c r="D136" s="225">
        <v>40301144</v>
      </c>
      <c r="E136" s="194" t="s">
        <v>899</v>
      </c>
      <c r="F136" s="194"/>
      <c r="G136" s="194"/>
      <c r="H136" s="184"/>
    </row>
    <row r="137" spans="4:8" x14ac:dyDescent="0.2">
      <c r="D137" s="225">
        <v>40301150</v>
      </c>
      <c r="E137" s="194" t="s">
        <v>899</v>
      </c>
      <c r="F137" s="194"/>
      <c r="G137" s="194"/>
      <c r="H137" s="184"/>
    </row>
    <row r="138" spans="4:8" x14ac:dyDescent="0.2">
      <c r="D138" s="225">
        <v>40301152</v>
      </c>
      <c r="E138" s="194" t="s">
        <v>899</v>
      </c>
      <c r="F138" s="194"/>
      <c r="G138" s="194"/>
      <c r="H138" s="184"/>
    </row>
    <row r="139" spans="4:8" x14ac:dyDescent="0.2">
      <c r="D139" s="225">
        <v>40301201</v>
      </c>
      <c r="E139" s="194" t="s">
        <v>899</v>
      </c>
      <c r="F139" s="194"/>
      <c r="G139" s="194"/>
      <c r="H139" s="184"/>
    </row>
    <row r="140" spans="4:8" x14ac:dyDescent="0.2">
      <c r="D140" s="225">
        <v>40301204</v>
      </c>
      <c r="E140" s="194" t="s">
        <v>899</v>
      </c>
      <c r="F140" s="194"/>
      <c r="G140" s="194"/>
      <c r="H140" s="184"/>
    </row>
    <row r="141" spans="4:8" x14ac:dyDescent="0.2">
      <c r="D141" s="225">
        <v>40301206</v>
      </c>
      <c r="E141" s="194" t="s">
        <v>899</v>
      </c>
      <c r="F141" s="194"/>
      <c r="G141" s="194"/>
      <c r="H141" s="184"/>
    </row>
    <row r="142" spans="4:8" x14ac:dyDescent="0.2">
      <c r="D142" s="225">
        <v>40388801</v>
      </c>
      <c r="E142" s="194" t="s">
        <v>1863</v>
      </c>
      <c r="F142" s="194"/>
      <c r="G142" s="194"/>
      <c r="H142" s="184"/>
    </row>
    <row r="143" spans="4:8" x14ac:dyDescent="0.2">
      <c r="D143" s="225">
        <v>40400150</v>
      </c>
      <c r="E143" s="194" t="s">
        <v>899</v>
      </c>
      <c r="F143" s="194"/>
      <c r="G143" s="194"/>
      <c r="H143" s="184"/>
    </row>
    <row r="144" spans="4:8" x14ac:dyDescent="0.2">
      <c r="D144" s="225">
        <v>40400151</v>
      </c>
      <c r="E144" s="194" t="s">
        <v>1863</v>
      </c>
      <c r="F144" s="194"/>
      <c r="G144" s="194"/>
      <c r="H144" s="184"/>
    </row>
    <row r="145" spans="4:8" x14ac:dyDescent="0.2">
      <c r="D145" s="225">
        <v>40400152</v>
      </c>
      <c r="E145" s="194" t="s">
        <v>1856</v>
      </c>
      <c r="F145" s="194"/>
      <c r="G145" s="194"/>
      <c r="H145" s="184"/>
    </row>
    <row r="146" spans="4:8" x14ac:dyDescent="0.2">
      <c r="D146" s="225">
        <v>40400153</v>
      </c>
      <c r="E146" s="194" t="s">
        <v>1856</v>
      </c>
      <c r="F146" s="194"/>
      <c r="G146" s="194"/>
      <c r="H146" s="184"/>
    </row>
    <row r="147" spans="4:8" x14ac:dyDescent="0.2">
      <c r="D147" s="225">
        <v>40400154</v>
      </c>
      <c r="E147" s="194" t="s">
        <v>899</v>
      </c>
      <c r="F147" s="194"/>
      <c r="G147" s="194"/>
      <c r="H147" s="184"/>
    </row>
    <row r="148" spans="4:8" x14ac:dyDescent="0.2">
      <c r="D148" s="225">
        <v>40400160</v>
      </c>
      <c r="E148" s="194" t="s">
        <v>899</v>
      </c>
      <c r="F148" s="194"/>
      <c r="G148" s="194"/>
      <c r="H148" s="184"/>
    </row>
    <row r="149" spans="4:8" x14ac:dyDescent="0.2">
      <c r="D149" s="225">
        <v>40400199</v>
      </c>
      <c r="E149" s="194" t="s">
        <v>1856</v>
      </c>
      <c r="F149" s="194"/>
      <c r="G149" s="194"/>
      <c r="H149" s="184"/>
    </row>
    <row r="150" spans="4:8" x14ac:dyDescent="0.2">
      <c r="D150" s="225">
        <v>40400254</v>
      </c>
      <c r="E150" s="194" t="s">
        <v>899</v>
      </c>
      <c r="F150" s="194"/>
      <c r="G150" s="194"/>
      <c r="H150" s="184"/>
    </row>
    <row r="151" spans="4:8" x14ac:dyDescent="0.2">
      <c r="D151" s="225">
        <v>40400303</v>
      </c>
      <c r="E151" s="194" t="s">
        <v>899</v>
      </c>
      <c r="F151" s="194"/>
      <c r="G151" s="194"/>
      <c r="H151" s="184"/>
    </row>
    <row r="152" spans="4:8" x14ac:dyDescent="0.2">
      <c r="D152" s="225">
        <v>40400313</v>
      </c>
      <c r="E152" s="194" t="s">
        <v>899</v>
      </c>
      <c r="F152" s="194"/>
      <c r="G152" s="194"/>
      <c r="H152" s="184"/>
    </row>
    <row r="153" spans="4:8" x14ac:dyDescent="0.2">
      <c r="D153" s="225">
        <v>40400314</v>
      </c>
      <c r="E153" s="194" t="s">
        <v>899</v>
      </c>
      <c r="F153" s="194"/>
      <c r="G153" s="194"/>
      <c r="H153" s="184"/>
    </row>
    <row r="154" spans="4:8" x14ac:dyDescent="0.2">
      <c r="D154" s="225">
        <v>40400316</v>
      </c>
      <c r="E154" s="194" t="s">
        <v>899</v>
      </c>
      <c r="F154" s="194"/>
      <c r="G154" s="194"/>
      <c r="H154" s="184"/>
    </row>
    <row r="155" spans="4:8" x14ac:dyDescent="0.2">
      <c r="D155" s="225">
        <v>40400340</v>
      </c>
      <c r="E155" s="194" t="s">
        <v>899</v>
      </c>
      <c r="F155" s="194"/>
      <c r="G155" s="194"/>
      <c r="H155" s="184"/>
    </row>
    <row r="156" spans="4:8" x14ac:dyDescent="0.2">
      <c r="D156" s="225">
        <v>40600126</v>
      </c>
      <c r="E156" s="194" t="s">
        <v>899</v>
      </c>
      <c r="F156" s="194"/>
      <c r="G156" s="194"/>
      <c r="H156" s="184"/>
    </row>
    <row r="157" spans="4:8" x14ac:dyDescent="0.2">
      <c r="D157" s="225">
        <v>40600130</v>
      </c>
      <c r="E157" s="194" t="s">
        <v>899</v>
      </c>
      <c r="F157" s="194"/>
      <c r="G157" s="194"/>
      <c r="H157" s="184"/>
    </row>
    <row r="158" spans="4:8" x14ac:dyDescent="0.2">
      <c r="D158" s="225">
        <v>40600131</v>
      </c>
      <c r="E158" s="194" t="s">
        <v>899</v>
      </c>
      <c r="F158" s="194"/>
      <c r="G158" s="194"/>
      <c r="H158" s="184"/>
    </row>
    <row r="159" spans="4:8" x14ac:dyDescent="0.2">
      <c r="D159" s="225">
        <v>40600132</v>
      </c>
      <c r="E159" s="194" t="s">
        <v>899</v>
      </c>
      <c r="F159" s="194"/>
      <c r="G159" s="194"/>
      <c r="H159" s="184"/>
    </row>
    <row r="160" spans="4:8" x14ac:dyDescent="0.2">
      <c r="D160" s="225">
        <v>40600135</v>
      </c>
      <c r="E160" s="194" t="s">
        <v>899</v>
      </c>
      <c r="F160" s="194"/>
      <c r="G160" s="194"/>
      <c r="H160" s="184"/>
    </row>
    <row r="161" spans="4:10" x14ac:dyDescent="0.2">
      <c r="D161" s="225">
        <v>40600140</v>
      </c>
      <c r="E161" s="194" t="s">
        <v>899</v>
      </c>
      <c r="F161" s="194"/>
      <c r="G161" s="194"/>
      <c r="H161" s="184"/>
    </row>
    <row r="162" spans="4:10" x14ac:dyDescent="0.2">
      <c r="D162" s="225">
        <v>40600142</v>
      </c>
      <c r="E162" s="194" t="s">
        <v>899</v>
      </c>
      <c r="F162" s="194"/>
      <c r="G162" s="194"/>
      <c r="H162" s="184"/>
    </row>
    <row r="163" spans="4:10" x14ac:dyDescent="0.2">
      <c r="D163" s="225">
        <v>40600199</v>
      </c>
      <c r="E163" s="194" t="s">
        <v>899</v>
      </c>
      <c r="F163" s="194"/>
      <c r="G163" s="194"/>
      <c r="H163" s="184"/>
    </row>
    <row r="164" spans="4:10" x14ac:dyDescent="0.2">
      <c r="D164" s="225">
        <v>40600126</v>
      </c>
      <c r="E164" s="194" t="s">
        <v>899</v>
      </c>
      <c r="F164" s="194"/>
      <c r="G164" s="194"/>
      <c r="H164" s="184"/>
    </row>
    <row r="165" spans="4:10" x14ac:dyDescent="0.2">
      <c r="D165" s="225">
        <v>40600130</v>
      </c>
      <c r="E165" s="194" t="s">
        <v>899</v>
      </c>
      <c r="F165" s="194"/>
      <c r="G165" s="194"/>
      <c r="H165" s="184"/>
    </row>
    <row r="166" spans="4:10" x14ac:dyDescent="0.2">
      <c r="D166" s="225">
        <v>40600131</v>
      </c>
      <c r="E166" s="194" t="s">
        <v>899</v>
      </c>
      <c r="F166" s="194"/>
      <c r="G166" s="194"/>
      <c r="H166" s="184"/>
    </row>
    <row r="167" spans="4:10" x14ac:dyDescent="0.2">
      <c r="D167" s="225">
        <v>40600132</v>
      </c>
      <c r="E167" s="194" t="s">
        <v>899</v>
      </c>
      <c r="F167" s="194"/>
      <c r="G167" s="194"/>
      <c r="H167" s="184"/>
    </row>
    <row r="168" spans="4:10" x14ac:dyDescent="0.2">
      <c r="D168" s="225">
        <v>40600135</v>
      </c>
      <c r="E168" s="194" t="s">
        <v>899</v>
      </c>
      <c r="F168" s="194"/>
      <c r="G168" s="194"/>
      <c r="H168" s="184"/>
    </row>
    <row r="169" spans="4:10" x14ac:dyDescent="0.2">
      <c r="D169" s="225">
        <v>40600140</v>
      </c>
      <c r="E169" s="194" t="s">
        <v>899</v>
      </c>
      <c r="F169" s="194"/>
      <c r="G169" s="194"/>
      <c r="H169" s="184"/>
    </row>
    <row r="170" spans="4:10" x14ac:dyDescent="0.2">
      <c r="D170" s="225">
        <v>40600142</v>
      </c>
      <c r="E170" s="194" t="s">
        <v>899</v>
      </c>
      <c r="F170" s="194"/>
      <c r="G170" s="194"/>
      <c r="H170" s="184"/>
    </row>
    <row r="171" spans="4:10" x14ac:dyDescent="0.2">
      <c r="D171" s="225">
        <v>40600199</v>
      </c>
      <c r="E171" s="194" t="s">
        <v>899</v>
      </c>
      <c r="F171" s="194"/>
      <c r="G171" s="194"/>
      <c r="H171" s="184"/>
    </row>
    <row r="172" spans="4:10" x14ac:dyDescent="0.2">
      <c r="D172" s="225" t="s">
        <v>5578</v>
      </c>
      <c r="E172" s="194" t="s">
        <v>22</v>
      </c>
      <c r="F172" s="194"/>
      <c r="G172" s="194"/>
      <c r="H172" s="71"/>
      <c r="I172" s="71"/>
      <c r="J172" s="71"/>
    </row>
    <row r="173" spans="4:10" x14ac:dyDescent="0.2">
      <c r="D173" s="225" t="s">
        <v>4240</v>
      </c>
      <c r="E173" s="194" t="s">
        <v>22</v>
      </c>
      <c r="F173" s="194"/>
      <c r="G173" s="194"/>
      <c r="H173" s="71"/>
      <c r="I173" s="71"/>
      <c r="J173" s="71"/>
    </row>
    <row r="174" spans="4:10" x14ac:dyDescent="0.2">
      <c r="D174" s="225" t="s">
        <v>4252</v>
      </c>
      <c r="E174" s="194" t="s">
        <v>898</v>
      </c>
      <c r="F174" s="194"/>
      <c r="G174" s="194"/>
      <c r="H174" s="71"/>
      <c r="I174" s="71"/>
      <c r="J174" s="71"/>
    </row>
    <row r="175" spans="4:10" x14ac:dyDescent="0.2">
      <c r="D175" s="225" t="s">
        <v>1136</v>
      </c>
      <c r="E175" s="194" t="s">
        <v>899</v>
      </c>
      <c r="F175" s="194"/>
      <c r="G175" s="194"/>
      <c r="H175" s="71"/>
      <c r="I175" s="71"/>
      <c r="J175" s="71"/>
    </row>
    <row r="176" spans="4:10" x14ac:dyDescent="0.2">
      <c r="D176" s="225" t="s">
        <v>1542</v>
      </c>
      <c r="E176" s="194" t="s">
        <v>1856</v>
      </c>
      <c r="F176" s="194"/>
      <c r="G176" s="194"/>
      <c r="H176" s="71"/>
      <c r="I176" s="71"/>
      <c r="J176" s="71"/>
    </row>
    <row r="177" spans="4:10" x14ac:dyDescent="0.2">
      <c r="D177" s="225" t="s">
        <v>1136</v>
      </c>
      <c r="E177" s="194" t="s">
        <v>899</v>
      </c>
      <c r="F177" s="194"/>
      <c r="G177" s="194"/>
      <c r="H177" s="71"/>
      <c r="I177" s="71"/>
      <c r="J177" s="71"/>
    </row>
    <row r="178" spans="4:10" x14ac:dyDescent="0.2">
      <c r="D178" s="225" t="s">
        <v>3</v>
      </c>
      <c r="E178" s="194" t="s">
        <v>1873</v>
      </c>
      <c r="F178" s="194"/>
      <c r="G178" s="194"/>
      <c r="H178" s="71"/>
      <c r="I178" s="71"/>
      <c r="J178" s="71"/>
    </row>
    <row r="179" spans="4:10" x14ac:dyDescent="0.2">
      <c r="D179" s="225" t="s">
        <v>4252</v>
      </c>
      <c r="E179" s="194" t="s">
        <v>898</v>
      </c>
      <c r="F179" s="194"/>
      <c r="G179" s="194"/>
      <c r="H179" s="71"/>
      <c r="I179" s="71"/>
      <c r="J179" s="71"/>
    </row>
    <row r="180" spans="4:10" x14ac:dyDescent="0.2">
      <c r="D180" s="225">
        <v>40400149</v>
      </c>
      <c r="E180" s="227" t="s">
        <v>899</v>
      </c>
      <c r="F180" s="194"/>
      <c r="G180" s="194"/>
      <c r="H180" s="71"/>
      <c r="I180" s="71"/>
      <c r="J180" s="71"/>
    </row>
    <row r="181" spans="4:10" x14ac:dyDescent="0.2">
      <c r="D181" s="225">
        <v>40400179</v>
      </c>
      <c r="E181" s="227" t="s">
        <v>899</v>
      </c>
      <c r="F181" s="194"/>
      <c r="G181" s="194"/>
      <c r="H181" s="71"/>
      <c r="I181" s="71"/>
      <c r="J181" s="71"/>
    </row>
    <row r="182" spans="4:10" x14ac:dyDescent="0.2">
      <c r="D182" s="225" t="s">
        <v>3823</v>
      </c>
      <c r="E182" s="194" t="s">
        <v>11</v>
      </c>
      <c r="F182" s="194"/>
      <c r="G182" s="194"/>
      <c r="H182" s="71"/>
      <c r="I182" s="71"/>
      <c r="J182" s="71"/>
    </row>
    <row r="183" spans="4:10" x14ac:dyDescent="0.2">
      <c r="D183" s="225" t="s">
        <v>1257</v>
      </c>
      <c r="E183" s="194" t="s">
        <v>1873</v>
      </c>
      <c r="F183" s="194"/>
      <c r="G183" s="194"/>
      <c r="H183" s="71"/>
      <c r="I183" s="71"/>
      <c r="J183" s="71"/>
    </row>
    <row r="184" spans="4:10" x14ac:dyDescent="0.2">
      <c r="D184" s="225" t="s">
        <v>4242</v>
      </c>
      <c r="E184" s="194" t="s">
        <v>22</v>
      </c>
      <c r="F184" s="194"/>
      <c r="G184" s="194"/>
      <c r="H184" s="71"/>
      <c r="I184" s="71"/>
      <c r="J184" s="71"/>
    </row>
    <row r="185" spans="4:10" x14ac:dyDescent="0.2">
      <c r="D185" s="225" t="s">
        <v>4238</v>
      </c>
      <c r="E185" s="194" t="s">
        <v>22</v>
      </c>
      <c r="F185" s="194"/>
      <c r="G185" s="194"/>
      <c r="H185" s="71"/>
      <c r="I185" s="71"/>
      <c r="J185" s="71"/>
    </row>
    <row r="186" spans="4:10" x14ac:dyDescent="0.2">
      <c r="D186" s="225">
        <v>39990013</v>
      </c>
      <c r="E186" s="194" t="s">
        <v>1856</v>
      </c>
      <c r="F186" s="194"/>
      <c r="G186" s="194"/>
      <c r="H186" s="71"/>
      <c r="I186" s="71"/>
      <c r="J186" s="71"/>
    </row>
    <row r="187" spans="4:10" x14ac:dyDescent="0.2">
      <c r="D187" s="225" t="s">
        <v>3823</v>
      </c>
      <c r="E187" s="194" t="s">
        <v>11</v>
      </c>
      <c r="F187" s="194"/>
      <c r="G187" s="194"/>
      <c r="H187" s="71"/>
      <c r="I187" s="71"/>
      <c r="J187" s="71"/>
    </row>
    <row r="188" spans="4:10" x14ac:dyDescent="0.2">
      <c r="D188" s="225" t="s">
        <v>3811</v>
      </c>
      <c r="E188" s="194" t="s">
        <v>3157</v>
      </c>
      <c r="F188" s="194"/>
      <c r="G188" s="194"/>
      <c r="H188" s="71"/>
      <c r="I188" s="71"/>
      <c r="J188" s="71"/>
    </row>
    <row r="189" spans="4:10" x14ac:dyDescent="0.2">
      <c r="D189" s="225" t="s">
        <v>5576</v>
      </c>
      <c r="E189" s="194" t="s">
        <v>22</v>
      </c>
      <c r="F189" s="194"/>
      <c r="G189" s="194"/>
      <c r="H189" s="71"/>
      <c r="I189" s="71"/>
      <c r="J189" s="71"/>
    </row>
    <row r="190" spans="4:10" x14ac:dyDescent="0.2">
      <c r="D190" s="225" t="s">
        <v>5</v>
      </c>
      <c r="E190" s="194" t="s">
        <v>1873</v>
      </c>
      <c r="F190" s="194"/>
      <c r="G190" s="194"/>
      <c r="H190" s="71"/>
      <c r="I190" s="71"/>
      <c r="J190" s="71"/>
    </row>
    <row r="191" spans="4:10" x14ac:dyDescent="0.2">
      <c r="D191" s="225" t="s">
        <v>1259</v>
      </c>
      <c r="E191" s="194" t="s">
        <v>1873</v>
      </c>
      <c r="F191" s="194"/>
      <c r="G191" s="194"/>
      <c r="H191" s="71"/>
      <c r="I191" s="71"/>
      <c r="J191" s="71"/>
    </row>
    <row r="192" spans="4:10" x14ac:dyDescent="0.2">
      <c r="D192" s="225" t="s">
        <v>4250</v>
      </c>
      <c r="E192" s="194" t="s">
        <v>22</v>
      </c>
      <c r="F192" s="194"/>
      <c r="G192" s="194"/>
      <c r="H192" s="71"/>
      <c r="I192" s="71"/>
      <c r="J192" s="71"/>
    </row>
    <row r="193" spans="4:10" x14ac:dyDescent="0.2">
      <c r="D193" s="225" t="s">
        <v>5576</v>
      </c>
      <c r="E193" s="194" t="s">
        <v>22</v>
      </c>
      <c r="F193" s="194"/>
      <c r="G193" s="194"/>
      <c r="H193" s="71"/>
      <c r="I193" s="71"/>
      <c r="J193" s="71"/>
    </row>
    <row r="194" spans="4:10" x14ac:dyDescent="0.2">
      <c r="D194" s="225" t="s">
        <v>10979</v>
      </c>
      <c r="E194" s="194" t="s">
        <v>1856</v>
      </c>
      <c r="F194" s="194"/>
      <c r="G194" s="194"/>
      <c r="H194" s="71"/>
      <c r="I194" s="71"/>
      <c r="J194" s="71"/>
    </row>
    <row r="195" spans="4:10" x14ac:dyDescent="0.2">
      <c r="D195" s="225" t="s">
        <v>1544</v>
      </c>
      <c r="E195" s="194" t="s">
        <v>898</v>
      </c>
      <c r="F195" s="194"/>
      <c r="G195" s="194"/>
      <c r="H195" s="71"/>
      <c r="I195" s="71"/>
      <c r="J195" s="71"/>
    </row>
    <row r="196" spans="4:10" x14ac:dyDescent="0.2">
      <c r="D196" s="225" t="s">
        <v>10979</v>
      </c>
      <c r="E196" s="194" t="s">
        <v>1856</v>
      </c>
      <c r="F196" s="194"/>
      <c r="G196" s="194"/>
      <c r="H196" s="71"/>
      <c r="I196" s="71"/>
      <c r="J196" s="71"/>
    </row>
    <row r="197" spans="4:10" x14ac:dyDescent="0.2">
      <c r="D197" s="225" t="s">
        <v>28</v>
      </c>
      <c r="E197" s="194" t="s">
        <v>1856</v>
      </c>
      <c r="F197" s="194"/>
      <c r="G197" s="194"/>
      <c r="H197" s="71"/>
      <c r="I197" s="71"/>
      <c r="J197" s="71"/>
    </row>
    <row r="198" spans="4:10" x14ac:dyDescent="0.2">
      <c r="D198" s="225" t="s">
        <v>1126</v>
      </c>
      <c r="E198" s="194" t="s">
        <v>1863</v>
      </c>
      <c r="F198" s="194"/>
      <c r="G198" s="194"/>
      <c r="H198" s="71"/>
      <c r="I198" s="71"/>
      <c r="J198" s="71"/>
    </row>
    <row r="199" spans="4:10" x14ac:dyDescent="0.2">
      <c r="D199" s="225" t="s">
        <v>11026</v>
      </c>
      <c r="E199" s="194" t="s">
        <v>899</v>
      </c>
      <c r="F199" s="194"/>
      <c r="G199" s="194"/>
      <c r="H199" s="71"/>
      <c r="I199" s="71"/>
      <c r="J199" s="71"/>
    </row>
    <row r="200" spans="4:10" x14ac:dyDescent="0.2">
      <c r="D200" s="225" t="s">
        <v>4254</v>
      </c>
      <c r="E200" s="194" t="s">
        <v>1863</v>
      </c>
      <c r="F200" s="194"/>
      <c r="G200" s="194"/>
      <c r="H200" s="71"/>
      <c r="I200" s="71"/>
      <c r="J200" s="71"/>
    </row>
    <row r="201" spans="4:10" x14ac:dyDescent="0.2">
      <c r="D201" s="225" t="s">
        <v>7308</v>
      </c>
      <c r="E201" s="194" t="s">
        <v>3157</v>
      </c>
      <c r="F201" s="194"/>
      <c r="G201" s="194"/>
      <c r="H201" s="71"/>
      <c r="I201" s="71"/>
      <c r="J201" s="71"/>
    </row>
    <row r="202" spans="4:10" x14ac:dyDescent="0.2">
      <c r="D202" s="225" t="s">
        <v>1126</v>
      </c>
      <c r="E202" s="194" t="s">
        <v>1863</v>
      </c>
      <c r="F202" s="194"/>
      <c r="G202" s="194"/>
      <c r="H202" s="71"/>
      <c r="I202" s="71"/>
      <c r="J202" s="71"/>
    </row>
    <row r="203" spans="4:10" x14ac:dyDescent="0.2">
      <c r="D203" s="225" t="s">
        <v>3326</v>
      </c>
      <c r="E203" s="194" t="s">
        <v>22</v>
      </c>
      <c r="F203" s="194"/>
      <c r="G203" s="194"/>
      <c r="H203" s="71"/>
      <c r="I203" s="71"/>
      <c r="J203" s="71"/>
    </row>
    <row r="204" spans="4:10" x14ac:dyDescent="0.2">
      <c r="D204" s="225" t="s">
        <v>10988</v>
      </c>
      <c r="E204" s="194" t="s">
        <v>1859</v>
      </c>
      <c r="F204" s="194"/>
      <c r="G204" s="194"/>
      <c r="H204" s="71"/>
      <c r="I204" s="71"/>
      <c r="J204" s="71"/>
    </row>
    <row r="205" spans="4:10" x14ac:dyDescent="0.2">
      <c r="D205" s="225" t="s">
        <v>1140</v>
      </c>
      <c r="E205" s="194" t="s">
        <v>1856</v>
      </c>
      <c r="F205" s="194"/>
      <c r="G205" s="194"/>
      <c r="H205" s="71"/>
      <c r="I205" s="71"/>
      <c r="J205" s="71"/>
    </row>
    <row r="206" spans="4:10" x14ac:dyDescent="0.2">
      <c r="D206" s="225" t="s">
        <v>5580</v>
      </c>
      <c r="E206" s="194" t="s">
        <v>22</v>
      </c>
      <c r="F206" s="194"/>
      <c r="G206" s="194"/>
      <c r="H206" s="71"/>
      <c r="I206" s="71"/>
      <c r="J206" s="71"/>
    </row>
    <row r="207" spans="4:10" x14ac:dyDescent="0.2">
      <c r="D207" s="225" t="s">
        <v>1140</v>
      </c>
      <c r="E207" s="194" t="s">
        <v>1856</v>
      </c>
      <c r="F207" s="194"/>
      <c r="G207" s="194"/>
      <c r="H207" s="71"/>
      <c r="I207" s="71"/>
      <c r="J207" s="71"/>
    </row>
    <row r="208" spans="4:10" x14ac:dyDescent="0.2">
      <c r="D208" s="225" t="s">
        <v>1138</v>
      </c>
      <c r="E208" s="194" t="s">
        <v>899</v>
      </c>
      <c r="F208" s="194"/>
      <c r="G208" s="194"/>
      <c r="H208" s="71"/>
      <c r="I208" s="71"/>
      <c r="J208" s="71"/>
    </row>
    <row r="209" spans="4:10" x14ac:dyDescent="0.2">
      <c r="D209" s="225" t="s">
        <v>15327</v>
      </c>
      <c r="E209" s="194" t="s">
        <v>899</v>
      </c>
      <c r="F209" s="194"/>
      <c r="G209" s="194"/>
      <c r="H209" s="71"/>
      <c r="I209" s="71"/>
      <c r="J209" s="71"/>
    </row>
    <row r="210" spans="4:10" x14ac:dyDescent="0.2">
      <c r="D210" s="225" t="s">
        <v>1140</v>
      </c>
      <c r="E210" s="194" t="s">
        <v>899</v>
      </c>
      <c r="F210" s="194"/>
      <c r="G210" s="194"/>
      <c r="H210" s="71"/>
      <c r="I210" s="71"/>
      <c r="J210" s="71"/>
    </row>
    <row r="211" spans="4:10" x14ac:dyDescent="0.2">
      <c r="D211" s="225" t="s">
        <v>1548</v>
      </c>
      <c r="E211" s="194" t="s">
        <v>1863</v>
      </c>
      <c r="F211" s="194"/>
      <c r="G211" s="194"/>
      <c r="H211" s="71"/>
      <c r="I211" s="71"/>
      <c r="J211" s="71"/>
    </row>
    <row r="212" spans="4:10" x14ac:dyDescent="0.2">
      <c r="D212" s="225" t="s">
        <v>1548</v>
      </c>
      <c r="E212" s="194" t="s">
        <v>1863</v>
      </c>
      <c r="F212" s="194"/>
      <c r="G212" s="194"/>
      <c r="H212" s="71"/>
      <c r="I212" s="71"/>
      <c r="J212" s="71"/>
    </row>
    <row r="213" spans="4:10" x14ac:dyDescent="0.2">
      <c r="D213" s="225" t="s">
        <v>5580</v>
      </c>
      <c r="E213" s="194" t="s">
        <v>22</v>
      </c>
      <c r="F213" s="194"/>
      <c r="G213" s="194"/>
      <c r="H213" s="71"/>
      <c r="I213" s="71"/>
      <c r="J213" s="71"/>
    </row>
    <row r="214" spans="4:10" x14ac:dyDescent="0.2">
      <c r="D214" s="225" t="s">
        <v>5580</v>
      </c>
      <c r="E214" s="194" t="s">
        <v>22</v>
      </c>
      <c r="F214" s="194"/>
      <c r="G214" s="194"/>
      <c r="H214" s="71"/>
      <c r="I214" s="71"/>
      <c r="J214" s="71"/>
    </row>
    <row r="215" spans="4:10" x14ac:dyDescent="0.2">
      <c r="D215" s="225" t="s">
        <v>1548</v>
      </c>
      <c r="E215" s="194" t="s">
        <v>1863</v>
      </c>
      <c r="F215" s="194"/>
      <c r="G215" s="194"/>
      <c r="H215" s="71"/>
      <c r="I215" s="71"/>
      <c r="J215" s="71"/>
    </row>
    <row r="216" spans="4:10" x14ac:dyDescent="0.2">
      <c r="D216" s="225" t="s">
        <v>5580</v>
      </c>
      <c r="E216" s="194" t="s">
        <v>22</v>
      </c>
      <c r="F216" s="194"/>
      <c r="G216" s="194"/>
      <c r="H216" s="71"/>
      <c r="I216" s="71"/>
      <c r="J216" s="71"/>
    </row>
    <row r="217" spans="4:10" x14ac:dyDescent="0.2">
      <c r="D217" s="225" t="s">
        <v>5580</v>
      </c>
      <c r="E217" s="194" t="s">
        <v>22</v>
      </c>
      <c r="F217" s="194"/>
      <c r="G217" s="194"/>
      <c r="H217" s="71"/>
      <c r="I217" s="71"/>
      <c r="J217" s="71"/>
    </row>
    <row r="218" spans="4:10" x14ac:dyDescent="0.2">
      <c r="D218" s="225" t="s">
        <v>1261</v>
      </c>
      <c r="E218" s="194" t="s">
        <v>3157</v>
      </c>
      <c r="F218" s="194"/>
      <c r="G218" s="194"/>
      <c r="H218" s="71"/>
      <c r="I218" s="71"/>
      <c r="J218" s="71"/>
    </row>
    <row r="219" spans="4:10" x14ac:dyDescent="0.2">
      <c r="D219" s="225" t="s">
        <v>15329</v>
      </c>
      <c r="E219" s="194" t="s">
        <v>899</v>
      </c>
      <c r="F219" s="194"/>
      <c r="G219" s="194"/>
      <c r="H219" s="71"/>
      <c r="I219" s="71"/>
      <c r="J219" s="71"/>
    </row>
    <row r="220" spans="4:10" x14ac:dyDescent="0.2">
      <c r="D220" s="254">
        <v>30190099</v>
      </c>
      <c r="E220" s="194" t="s">
        <v>1856</v>
      </c>
      <c r="F220" s="194"/>
      <c r="G220" s="194"/>
      <c r="H220" s="71"/>
      <c r="I220" s="71"/>
      <c r="J220" s="71"/>
    </row>
    <row r="221" spans="4:10" x14ac:dyDescent="0.2">
      <c r="D221" s="254">
        <v>30600503</v>
      </c>
      <c r="E221" s="194" t="s">
        <v>1856</v>
      </c>
      <c r="F221" s="194"/>
      <c r="G221" s="194"/>
      <c r="H221" s="71"/>
      <c r="I221" s="71"/>
      <c r="J221" s="71"/>
    </row>
    <row r="222" spans="4:10" x14ac:dyDescent="0.2">
      <c r="D222" s="254">
        <v>40899999</v>
      </c>
      <c r="E222" s="194" t="s">
        <v>1856</v>
      </c>
      <c r="F222" s="194"/>
      <c r="G222" s="194"/>
      <c r="H222" s="71"/>
      <c r="I222" s="71"/>
      <c r="J222" s="71"/>
    </row>
    <row r="223" spans="4:10" x14ac:dyDescent="0.2">
      <c r="D223" s="254">
        <v>30600701</v>
      </c>
      <c r="E223" s="194" t="s">
        <v>1856</v>
      </c>
      <c r="F223" s="194"/>
      <c r="G223" s="194"/>
      <c r="H223" s="71"/>
      <c r="I223" s="71"/>
      <c r="J223" s="71"/>
    </row>
    <row r="224" spans="4:10" x14ac:dyDescent="0.2">
      <c r="D224" s="254">
        <v>31000105</v>
      </c>
      <c r="E224" s="194" t="s">
        <v>1856</v>
      </c>
      <c r="F224" s="194"/>
      <c r="G224" s="194"/>
      <c r="H224" s="71"/>
      <c r="I224" s="71"/>
      <c r="J224" s="71"/>
    </row>
    <row r="225" spans="4:10" x14ac:dyDescent="0.2">
      <c r="D225" s="254">
        <v>38500101</v>
      </c>
      <c r="E225" s="194" t="s">
        <v>1856</v>
      </c>
      <c r="F225" s="194"/>
      <c r="G225" s="194"/>
      <c r="H225" s="71"/>
      <c r="I225" s="71"/>
      <c r="J225" s="71"/>
    </row>
    <row r="226" spans="4:10" x14ac:dyDescent="0.2">
      <c r="D226" s="254">
        <v>40100311</v>
      </c>
      <c r="E226" s="194" t="s">
        <v>1856</v>
      </c>
      <c r="F226" s="194"/>
      <c r="G226" s="194"/>
      <c r="H226" s="71"/>
      <c r="I226" s="71"/>
      <c r="J226" s="71"/>
    </row>
    <row r="227" spans="4:10" x14ac:dyDescent="0.2">
      <c r="D227" s="254">
        <v>30101011</v>
      </c>
      <c r="E227" s="194" t="s">
        <v>1856</v>
      </c>
      <c r="F227" s="194"/>
      <c r="G227" s="194"/>
      <c r="H227" s="71"/>
      <c r="I227" s="71"/>
      <c r="J227" s="71"/>
    </row>
    <row r="228" spans="4:10" x14ac:dyDescent="0.2">
      <c r="D228" s="254">
        <v>30188599</v>
      </c>
      <c r="E228" s="194" t="s">
        <v>1856</v>
      </c>
      <c r="F228" s="194"/>
      <c r="G228" s="194"/>
      <c r="H228" s="71"/>
      <c r="I228" s="71"/>
      <c r="J228" s="71"/>
    </row>
    <row r="229" spans="4:10" x14ac:dyDescent="0.2">
      <c r="D229" s="254">
        <v>30600508</v>
      </c>
      <c r="E229" s="194" t="s">
        <v>1856</v>
      </c>
      <c r="F229" s="194"/>
      <c r="G229" s="194"/>
      <c r="H229" s="71"/>
      <c r="I229" s="71"/>
      <c r="J229" s="71"/>
    </row>
    <row r="230" spans="4:10" x14ac:dyDescent="0.2">
      <c r="D230" s="254">
        <v>30609903</v>
      </c>
      <c r="E230" s="194" t="s">
        <v>1856</v>
      </c>
      <c r="F230" s="194"/>
      <c r="G230" s="194"/>
      <c r="H230" s="71"/>
      <c r="I230" s="71"/>
      <c r="J230" s="71"/>
    </row>
    <row r="231" spans="4:10" x14ac:dyDescent="0.2">
      <c r="D231" s="254">
        <v>31000105</v>
      </c>
      <c r="E231" s="194" t="s">
        <v>1856</v>
      </c>
      <c r="F231" s="194"/>
      <c r="G231" s="194"/>
      <c r="H231" s="71"/>
      <c r="I231" s="71"/>
      <c r="J231" s="71"/>
    </row>
    <row r="232" spans="4:10" x14ac:dyDescent="0.2">
      <c r="D232" s="254">
        <v>31000503</v>
      </c>
      <c r="E232" s="194" t="s">
        <v>1856</v>
      </c>
      <c r="F232" s="194"/>
      <c r="G232" s="194"/>
      <c r="H232" s="71"/>
      <c r="I232" s="71"/>
      <c r="J232" s="71"/>
    </row>
    <row r="233" spans="4:10" x14ac:dyDescent="0.2">
      <c r="D233" s="254">
        <v>31000506</v>
      </c>
      <c r="E233" s="194" t="s">
        <v>1856</v>
      </c>
      <c r="F233" s="194"/>
      <c r="G233" s="194"/>
      <c r="H233" s="71"/>
      <c r="I233" s="71"/>
      <c r="J233" s="71"/>
    </row>
    <row r="234" spans="4:10" x14ac:dyDescent="0.2">
      <c r="D234" s="254">
        <v>38500101</v>
      </c>
      <c r="E234" s="194" t="s">
        <v>1856</v>
      </c>
      <c r="F234" s="194"/>
      <c r="G234" s="194"/>
      <c r="H234" s="71"/>
      <c r="I234" s="71"/>
      <c r="J234" s="71"/>
    </row>
    <row r="235" spans="4:10" x14ac:dyDescent="0.2">
      <c r="D235" s="254">
        <v>38500102</v>
      </c>
      <c r="E235" s="194" t="s">
        <v>1856</v>
      </c>
      <c r="F235" s="194"/>
      <c r="G235" s="194"/>
      <c r="H235" s="71"/>
      <c r="I235" s="71"/>
      <c r="J235" s="71"/>
    </row>
    <row r="236" spans="4:10" x14ac:dyDescent="0.2">
      <c r="D236" s="254">
        <v>40100296</v>
      </c>
      <c r="E236" s="194" t="s">
        <v>1856</v>
      </c>
      <c r="F236" s="194"/>
      <c r="G236" s="194"/>
      <c r="H236" s="71"/>
      <c r="I236" s="71"/>
      <c r="J236" s="71"/>
    </row>
    <row r="237" spans="4:10" x14ac:dyDescent="0.2">
      <c r="D237" s="254">
        <v>40100398</v>
      </c>
      <c r="E237" s="194" t="s">
        <v>1856</v>
      </c>
      <c r="F237" s="194"/>
      <c r="G237" s="194"/>
      <c r="H237" s="71"/>
      <c r="I237" s="71"/>
      <c r="J237" s="71"/>
    </row>
    <row r="238" spans="4:10" x14ac:dyDescent="0.2">
      <c r="D238" s="254">
        <v>40202505</v>
      </c>
      <c r="E238" s="194" t="s">
        <v>1856</v>
      </c>
      <c r="F238" s="194"/>
      <c r="G238" s="194"/>
      <c r="H238" s="71"/>
      <c r="I238" s="71"/>
      <c r="J238" s="71"/>
    </row>
    <row r="239" spans="4:10" x14ac:dyDescent="0.2">
      <c r="D239" s="254">
        <v>40290013</v>
      </c>
      <c r="E239" s="194" t="s">
        <v>1856</v>
      </c>
      <c r="F239" s="194"/>
      <c r="G239" s="194"/>
      <c r="H239" s="71"/>
      <c r="I239" s="71"/>
      <c r="J239" s="71"/>
    </row>
    <row r="240" spans="4:10" x14ac:dyDescent="0.2">
      <c r="D240" s="254">
        <v>40700815</v>
      </c>
      <c r="E240" s="194" t="s">
        <v>1856</v>
      </c>
      <c r="F240" s="194"/>
      <c r="G240" s="194"/>
      <c r="H240" s="71"/>
      <c r="I240" s="71"/>
      <c r="J240" s="71"/>
    </row>
    <row r="241" spans="4:10" x14ac:dyDescent="0.2">
      <c r="D241" s="254">
        <v>40700816</v>
      </c>
      <c r="E241" s="194" t="s">
        <v>1856</v>
      </c>
      <c r="F241" s="194"/>
      <c r="G241" s="194"/>
      <c r="H241" s="71"/>
      <c r="I241" s="71"/>
      <c r="J241" s="71"/>
    </row>
    <row r="242" spans="4:10" x14ac:dyDescent="0.2">
      <c r="D242" s="254">
        <v>40703203</v>
      </c>
      <c r="E242" s="194" t="s">
        <v>1856</v>
      </c>
      <c r="F242" s="194"/>
      <c r="G242" s="194"/>
      <c r="H242" s="71"/>
      <c r="I242" s="71"/>
      <c r="J242" s="71"/>
    </row>
    <row r="243" spans="4:10" x14ac:dyDescent="0.2">
      <c r="D243" s="254">
        <v>40703204</v>
      </c>
      <c r="E243" s="194" t="s">
        <v>1856</v>
      </c>
      <c r="F243" s="194"/>
      <c r="G243" s="194"/>
      <c r="H243" s="71"/>
      <c r="I243" s="71"/>
      <c r="J243" s="71"/>
    </row>
    <row r="244" spans="4:10" x14ac:dyDescent="0.2">
      <c r="D244" s="254">
        <v>40703297</v>
      </c>
      <c r="E244" s="194" t="s">
        <v>1856</v>
      </c>
      <c r="F244" s="194"/>
      <c r="G244" s="194"/>
      <c r="H244" s="71"/>
      <c r="I244" s="71"/>
      <c r="J244" s="71"/>
    </row>
    <row r="245" spans="4:10" x14ac:dyDescent="0.2">
      <c r="D245" s="254">
        <v>40703298</v>
      </c>
      <c r="E245" s="194" t="s">
        <v>1856</v>
      </c>
      <c r="F245" s="194"/>
      <c r="G245" s="194"/>
      <c r="H245" s="71"/>
      <c r="I245" s="71"/>
      <c r="J245" s="71"/>
    </row>
    <row r="246" spans="4:10" x14ac:dyDescent="0.2">
      <c r="D246" s="254">
        <v>40703604</v>
      </c>
      <c r="E246" s="194" t="s">
        <v>1856</v>
      </c>
      <c r="F246" s="194"/>
      <c r="G246" s="194"/>
      <c r="H246" s="71"/>
      <c r="I246" s="71"/>
      <c r="J246" s="71"/>
    </row>
    <row r="247" spans="4:10" x14ac:dyDescent="0.2">
      <c r="D247" s="254">
        <v>40705297</v>
      </c>
      <c r="E247" s="194" t="s">
        <v>1856</v>
      </c>
      <c r="F247" s="194"/>
      <c r="G247" s="194"/>
      <c r="H247" s="71"/>
      <c r="I247" s="71"/>
      <c r="J247" s="71"/>
    </row>
    <row r="248" spans="4:10" x14ac:dyDescent="0.2">
      <c r="D248" s="254">
        <v>40705603</v>
      </c>
      <c r="E248" s="194" t="s">
        <v>1856</v>
      </c>
      <c r="F248" s="194"/>
      <c r="G248" s="194"/>
      <c r="H248" s="71"/>
      <c r="I248" s="71"/>
      <c r="J248" s="71"/>
    </row>
    <row r="249" spans="4:10" x14ac:dyDescent="0.2">
      <c r="D249" s="254">
        <v>40705604</v>
      </c>
      <c r="E249" s="194" t="s">
        <v>1856</v>
      </c>
      <c r="F249" s="194"/>
      <c r="G249" s="194"/>
      <c r="H249" s="71"/>
      <c r="I249" s="71"/>
      <c r="J249" s="71"/>
    </row>
    <row r="250" spans="4:10" x14ac:dyDescent="0.2">
      <c r="D250" s="254">
        <v>40705697</v>
      </c>
      <c r="E250" s="194" t="s">
        <v>1856</v>
      </c>
      <c r="F250" s="194"/>
      <c r="G250" s="194"/>
      <c r="H250" s="71"/>
      <c r="I250" s="71"/>
      <c r="J250" s="71"/>
    </row>
    <row r="251" spans="4:10" x14ac:dyDescent="0.2">
      <c r="D251" s="254">
        <v>40714697</v>
      </c>
      <c r="E251" s="194" t="s">
        <v>1856</v>
      </c>
      <c r="F251" s="194"/>
      <c r="G251" s="194"/>
      <c r="H251" s="71"/>
      <c r="I251" s="71"/>
      <c r="J251" s="71"/>
    </row>
    <row r="252" spans="4:10" x14ac:dyDescent="0.2">
      <c r="D252" s="254">
        <v>40714698</v>
      </c>
      <c r="E252" s="194" t="s">
        <v>1856</v>
      </c>
      <c r="F252" s="194"/>
      <c r="G252" s="194"/>
      <c r="I252" s="71"/>
      <c r="J252" s="71"/>
    </row>
    <row r="253" spans="4:10" x14ac:dyDescent="0.2">
      <c r="D253" s="254">
        <v>40781604</v>
      </c>
      <c r="E253" s="194" t="s">
        <v>1856</v>
      </c>
      <c r="F253" s="194"/>
      <c r="G253" s="194"/>
      <c r="I253" s="71"/>
      <c r="J253" s="71"/>
    </row>
    <row r="254" spans="4:10" x14ac:dyDescent="0.2">
      <c r="D254" s="254">
        <v>40799997</v>
      </c>
      <c r="E254" s="194" t="s">
        <v>1856</v>
      </c>
      <c r="F254" s="194"/>
      <c r="G254" s="194"/>
      <c r="I254" s="71"/>
      <c r="J254" s="71"/>
    </row>
    <row r="255" spans="4:10" x14ac:dyDescent="0.2">
      <c r="D255" s="254">
        <v>40899995</v>
      </c>
      <c r="E255" s="194" t="s">
        <v>1856</v>
      </c>
      <c r="F255" s="194"/>
      <c r="G255" s="194"/>
      <c r="I255" s="71"/>
      <c r="J255" s="71"/>
    </row>
    <row r="256" spans="4:10" x14ac:dyDescent="0.2">
      <c r="D256" s="254">
        <v>40899999</v>
      </c>
      <c r="E256" s="194" t="s">
        <v>1856</v>
      </c>
      <c r="F256" s="194"/>
      <c r="G256" s="194"/>
      <c r="I256" s="71"/>
      <c r="J256" s="71"/>
    </row>
    <row r="257" spans="4:10" x14ac:dyDescent="0.2">
      <c r="D257" s="254" t="s">
        <v>1546</v>
      </c>
      <c r="E257" s="194" t="s">
        <v>898</v>
      </c>
      <c r="F257" s="194"/>
      <c r="G257" s="194"/>
      <c r="I257" s="71"/>
      <c r="J257" s="71"/>
    </row>
    <row r="258" spans="4:10" x14ac:dyDescent="0.2">
      <c r="D258" s="254">
        <v>50300504</v>
      </c>
      <c r="E258" s="194" t="s">
        <v>1856</v>
      </c>
      <c r="F258" s="194"/>
      <c r="G258" s="194"/>
      <c r="I258" s="71"/>
      <c r="J258" s="71"/>
    </row>
    <row r="259" spans="4:10" x14ac:dyDescent="0.2">
      <c r="I259" s="71"/>
      <c r="J259" s="71"/>
    </row>
    <row r="260" spans="4:10" x14ac:dyDescent="0.2">
      <c r="I260" s="71"/>
      <c r="J260" s="71"/>
    </row>
    <row r="261" spans="4:10" x14ac:dyDescent="0.2">
      <c r="I261" s="71"/>
      <c r="J261" s="71"/>
    </row>
    <row r="262" spans="4:10" x14ac:dyDescent="0.2">
      <c r="I262" s="71"/>
      <c r="J262" s="71"/>
    </row>
    <row r="263" spans="4:10" x14ac:dyDescent="0.2">
      <c r="I263" s="71"/>
      <c r="J263" s="71"/>
    </row>
    <row r="264" spans="4:10" x14ac:dyDescent="0.2">
      <c r="I264" s="71"/>
      <c r="J264" s="71"/>
    </row>
    <row r="265" spans="4:10" x14ac:dyDescent="0.2">
      <c r="I265" s="71"/>
      <c r="J265" s="71"/>
    </row>
    <row r="266" spans="4:10" x14ac:dyDescent="0.2">
      <c r="I266" s="71"/>
      <c r="J266" s="71"/>
    </row>
    <row r="267" spans="4:10" x14ac:dyDescent="0.2">
      <c r="I267" s="71"/>
      <c r="J267" s="71"/>
    </row>
    <row r="268" spans="4:10" x14ac:dyDescent="0.2">
      <c r="I268" s="71"/>
      <c r="J268" s="71"/>
    </row>
    <row r="269" spans="4:10" x14ac:dyDescent="0.2">
      <c r="I269" s="71"/>
      <c r="J269" s="71"/>
    </row>
    <row r="270" spans="4:10" x14ac:dyDescent="0.2">
      <c r="I270" s="71"/>
      <c r="J270" s="71"/>
    </row>
    <row r="271" spans="4:10" x14ac:dyDescent="0.2">
      <c r="I271" s="71"/>
      <c r="J271" s="71"/>
    </row>
    <row r="272" spans="4:10" x14ac:dyDescent="0.2">
      <c r="I272" s="71"/>
      <c r="J272" s="71"/>
    </row>
    <row r="273" spans="9:10" x14ac:dyDescent="0.2">
      <c r="I273" s="71"/>
      <c r="J273" s="71"/>
    </row>
    <row r="274" spans="9:10" x14ac:dyDescent="0.2">
      <c r="I274" s="71"/>
      <c r="J274" s="71"/>
    </row>
    <row r="275" spans="9:10" x14ac:dyDescent="0.2">
      <c r="I275" s="71"/>
      <c r="J275" s="71"/>
    </row>
    <row r="276" spans="9:10" x14ac:dyDescent="0.2">
      <c r="I276" s="71"/>
      <c r="J276" s="71"/>
    </row>
    <row r="277" spans="9:10" x14ac:dyDescent="0.2">
      <c r="I277" s="71"/>
      <c r="J277" s="71"/>
    </row>
    <row r="278" spans="9:10" x14ac:dyDescent="0.2">
      <c r="I278" s="71"/>
      <c r="J278" s="71"/>
    </row>
    <row r="279" spans="9:10" x14ac:dyDescent="0.2">
      <c r="I279" s="71"/>
      <c r="J279" s="71"/>
    </row>
    <row r="280" spans="9:10" x14ac:dyDescent="0.2">
      <c r="I280" s="71"/>
      <c r="J280" s="71"/>
    </row>
    <row r="281" spans="9:10" x14ac:dyDescent="0.2">
      <c r="I281" s="71"/>
      <c r="J281" s="71"/>
    </row>
    <row r="282" spans="9:10" x14ac:dyDescent="0.2">
      <c r="I282" s="71"/>
      <c r="J282" s="71"/>
    </row>
    <row r="283" spans="9:10" x14ac:dyDescent="0.2">
      <c r="I283" s="71"/>
      <c r="J283" s="71"/>
    </row>
    <row r="284" spans="9:10" x14ac:dyDescent="0.2">
      <c r="I284" s="71"/>
      <c r="J284" s="71"/>
    </row>
    <row r="285" spans="9:10" x14ac:dyDescent="0.2">
      <c r="I285" s="71"/>
      <c r="J285" s="71"/>
    </row>
    <row r="286" spans="9:10" x14ac:dyDescent="0.2">
      <c r="I286" s="71"/>
      <c r="J286" s="71"/>
    </row>
    <row r="287" spans="9:10" x14ac:dyDescent="0.2">
      <c r="I287" s="71"/>
      <c r="J287" s="71"/>
    </row>
    <row r="288" spans="9:10" x14ac:dyDescent="0.2">
      <c r="I288" s="71"/>
      <c r="J288" s="71"/>
    </row>
    <row r="289" spans="5:10" x14ac:dyDescent="0.2">
      <c r="I289" s="71"/>
      <c r="J289" s="71"/>
    </row>
    <row r="290" spans="5:10" x14ac:dyDescent="0.2">
      <c r="I290" s="71"/>
      <c r="J290" s="71"/>
    </row>
    <row r="291" spans="5:10" x14ac:dyDescent="0.2">
      <c r="I291" s="71"/>
      <c r="J291" s="71"/>
    </row>
    <row r="292" spans="5:10" x14ac:dyDescent="0.2">
      <c r="I292" s="71"/>
      <c r="J292" s="71"/>
    </row>
    <row r="293" spans="5:10" x14ac:dyDescent="0.2">
      <c r="I293" s="71"/>
      <c r="J293" s="71"/>
    </row>
    <row r="294" spans="5:10" x14ac:dyDescent="0.2">
      <c r="I294" s="71"/>
      <c r="J294" s="71"/>
    </row>
    <row r="295" spans="5:10" x14ac:dyDescent="0.2">
      <c r="E295" s="43"/>
      <c r="F295" s="43"/>
      <c r="H295" s="71"/>
      <c r="I295" s="71"/>
      <c r="J295" s="71"/>
    </row>
    <row r="296" spans="5:10" x14ac:dyDescent="0.2">
      <c r="E296" s="43"/>
      <c r="F296" s="43"/>
      <c r="H296" s="71"/>
      <c r="I296" s="71"/>
      <c r="J296" s="71"/>
    </row>
    <row r="297" spans="5:10" x14ac:dyDescent="0.2">
      <c r="E297" s="43"/>
      <c r="F297" s="43"/>
      <c r="H297" s="71"/>
      <c r="I297" s="71"/>
      <c r="J297" s="71"/>
    </row>
    <row r="298" spans="5:10" x14ac:dyDescent="0.2">
      <c r="E298" s="43"/>
      <c r="F298" s="43"/>
      <c r="H298" s="71"/>
      <c r="I298" s="71"/>
      <c r="J298" s="71"/>
    </row>
    <row r="299" spans="5:10" x14ac:dyDescent="0.2">
      <c r="E299" s="43"/>
      <c r="F299" s="43"/>
      <c r="H299" s="71"/>
      <c r="I299" s="71"/>
      <c r="J299" s="71"/>
    </row>
    <row r="300" spans="5:10" x14ac:dyDescent="0.2">
      <c r="E300" s="43"/>
      <c r="F300" s="43"/>
      <c r="H300" s="71"/>
      <c r="I300" s="71"/>
      <c r="J300" s="71"/>
    </row>
    <row r="301" spans="5:10" x14ac:dyDescent="0.2">
      <c r="E301" s="43"/>
      <c r="F301" s="43"/>
      <c r="H301" s="71"/>
      <c r="I301" s="71"/>
      <c r="J301" s="71"/>
    </row>
    <row r="302" spans="5:10" x14ac:dyDescent="0.2">
      <c r="E302" s="43"/>
      <c r="F302" s="43"/>
      <c r="H302" s="71"/>
      <c r="I302" s="71"/>
      <c r="J302" s="71"/>
    </row>
    <row r="303" spans="5:10" x14ac:dyDescent="0.2">
      <c r="E303" s="43"/>
      <c r="F303" s="43"/>
      <c r="H303" s="71"/>
      <c r="I303" s="71"/>
      <c r="J303" s="71"/>
    </row>
    <row r="304" spans="5:10" x14ac:dyDescent="0.2">
      <c r="E304" s="43"/>
      <c r="F304" s="43"/>
      <c r="H304" s="71"/>
      <c r="I304" s="71"/>
      <c r="J304" s="71"/>
    </row>
    <row r="305" spans="5:10" x14ac:dyDescent="0.2">
      <c r="E305" s="43"/>
      <c r="F305" s="43"/>
      <c r="H305" s="71"/>
      <c r="I305" s="71"/>
      <c r="J305" s="71"/>
    </row>
    <row r="306" spans="5:10" x14ac:dyDescent="0.2">
      <c r="E306" s="43"/>
      <c r="F306" s="43"/>
      <c r="H306" s="71"/>
      <c r="I306" s="71"/>
      <c r="J306" s="71"/>
    </row>
    <row r="307" spans="5:10" x14ac:dyDescent="0.2">
      <c r="E307" s="43"/>
      <c r="F307" s="43"/>
      <c r="H307" s="71"/>
      <c r="I307" s="71"/>
      <c r="J307" s="71"/>
    </row>
    <row r="308" spans="5:10" x14ac:dyDescent="0.2">
      <c r="E308" s="43"/>
      <c r="F308" s="43"/>
      <c r="H308" s="71"/>
      <c r="I308" s="71"/>
      <c r="J308" s="71"/>
    </row>
    <row r="309" spans="5:10" x14ac:dyDescent="0.2">
      <c r="E309" s="43"/>
      <c r="F309" s="43"/>
      <c r="H309" s="71"/>
      <c r="I309" s="71"/>
      <c r="J309" s="71"/>
    </row>
    <row r="310" spans="5:10" x14ac:dyDescent="0.2">
      <c r="E310" s="43"/>
      <c r="F310" s="43"/>
      <c r="H310" s="71"/>
      <c r="I310" s="71"/>
      <c r="J310" s="71"/>
    </row>
    <row r="311" spans="5:10" x14ac:dyDescent="0.2">
      <c r="E311" s="43"/>
      <c r="F311" s="43"/>
      <c r="H311" s="71"/>
      <c r="I311" s="71"/>
      <c r="J311" s="71"/>
    </row>
    <row r="312" spans="5:10" x14ac:dyDescent="0.2">
      <c r="E312" s="43"/>
      <c r="F312" s="43"/>
      <c r="H312" s="71"/>
      <c r="I312" s="71"/>
      <c r="J312" s="71"/>
    </row>
    <row r="313" spans="5:10" x14ac:dyDescent="0.2">
      <c r="E313" s="43"/>
      <c r="F313" s="43"/>
      <c r="H313" s="71"/>
      <c r="I313" s="71"/>
      <c r="J313" s="71"/>
    </row>
    <row r="314" spans="5:10" x14ac:dyDescent="0.2">
      <c r="E314" s="43"/>
      <c r="F314" s="43"/>
      <c r="H314" s="71"/>
      <c r="I314" s="71"/>
      <c r="J314" s="71"/>
    </row>
    <row r="315" spans="5:10" x14ac:dyDescent="0.2">
      <c r="E315" s="43"/>
      <c r="F315" s="43"/>
      <c r="H315" s="71"/>
      <c r="I315" s="71"/>
      <c r="J315" s="71"/>
    </row>
    <row r="316" spans="5:10" x14ac:dyDescent="0.2">
      <c r="E316" s="43"/>
      <c r="F316" s="43"/>
      <c r="H316" s="71"/>
      <c r="I316" s="71"/>
      <c r="J316" s="71"/>
    </row>
    <row r="317" spans="5:10" x14ac:dyDescent="0.2">
      <c r="E317" s="43"/>
      <c r="F317" s="43"/>
      <c r="H317" s="71"/>
      <c r="I317" s="71"/>
      <c r="J317" s="71"/>
    </row>
    <row r="318" spans="5:10" x14ac:dyDescent="0.2">
      <c r="E318" s="43"/>
      <c r="F318" s="43"/>
      <c r="H318" s="71"/>
      <c r="I318" s="71"/>
      <c r="J318" s="71"/>
    </row>
    <row r="319" spans="5:10" x14ac:dyDescent="0.2">
      <c r="E319" s="43"/>
      <c r="F319" s="43"/>
      <c r="H319" s="71"/>
      <c r="I319" s="71"/>
      <c r="J319" s="71"/>
    </row>
    <row r="320" spans="5:10" x14ac:dyDescent="0.2">
      <c r="E320" s="43"/>
      <c r="F320" s="43"/>
      <c r="H320" s="71"/>
      <c r="I320" s="71"/>
      <c r="J320" s="71"/>
    </row>
    <row r="321" spans="5:10" x14ac:dyDescent="0.2">
      <c r="E321" s="43"/>
      <c r="F321" s="43"/>
      <c r="H321" s="71"/>
      <c r="I321" s="71"/>
      <c r="J321" s="71"/>
    </row>
    <row r="322" spans="5:10" x14ac:dyDescent="0.2">
      <c r="E322" s="43"/>
      <c r="F322" s="43"/>
      <c r="H322" s="71"/>
      <c r="I322" s="71"/>
      <c r="J322" s="71"/>
    </row>
    <row r="323" spans="5:10" x14ac:dyDescent="0.2">
      <c r="E323" s="43"/>
      <c r="F323" s="43"/>
      <c r="H323" s="71"/>
      <c r="I323" s="71"/>
      <c r="J323" s="71"/>
    </row>
    <row r="324" spans="5:10" x14ac:dyDescent="0.2">
      <c r="E324" s="43"/>
      <c r="F324" s="43"/>
      <c r="H324" s="71"/>
      <c r="I324" s="71"/>
      <c r="J324" s="71"/>
    </row>
    <row r="325" spans="5:10" x14ac:dyDescent="0.2">
      <c r="E325" s="43"/>
      <c r="F325" s="43"/>
      <c r="H325" s="71"/>
      <c r="I325" s="71"/>
      <c r="J325" s="71"/>
    </row>
    <row r="326" spans="5:10" x14ac:dyDescent="0.2">
      <c r="E326" s="43"/>
      <c r="F326" s="43"/>
      <c r="H326" s="71"/>
      <c r="I326" s="71"/>
      <c r="J326" s="71"/>
    </row>
    <row r="327" spans="5:10" x14ac:dyDescent="0.2">
      <c r="E327" s="43"/>
      <c r="F327" s="43"/>
      <c r="H327" s="71"/>
      <c r="I327" s="71"/>
      <c r="J327" s="71"/>
    </row>
    <row r="328" spans="5:10" x14ac:dyDescent="0.2">
      <c r="E328" s="43"/>
      <c r="F328" s="43"/>
      <c r="H328" s="71"/>
      <c r="I328" s="71"/>
      <c r="J328" s="71"/>
    </row>
    <row r="329" spans="5:10" x14ac:dyDescent="0.2">
      <c r="E329" s="43"/>
      <c r="F329" s="43"/>
      <c r="H329" s="71"/>
      <c r="I329" s="71"/>
      <c r="J329" s="71"/>
    </row>
    <row r="330" spans="5:10" x14ac:dyDescent="0.2">
      <c r="E330" s="43"/>
      <c r="F330" s="43"/>
      <c r="H330" s="71"/>
      <c r="I330" s="71"/>
      <c r="J330" s="71"/>
    </row>
    <row r="331" spans="5:10" x14ac:dyDescent="0.2">
      <c r="E331" s="43"/>
      <c r="F331" s="43"/>
      <c r="H331" s="71"/>
      <c r="I331" s="71"/>
      <c r="J331" s="71"/>
    </row>
    <row r="332" spans="5:10" x14ac:dyDescent="0.2">
      <c r="E332" s="43"/>
      <c r="F332" s="43"/>
      <c r="H332" s="71"/>
      <c r="I332" s="71"/>
      <c r="J332" s="71"/>
    </row>
    <row r="333" spans="5:10" x14ac:dyDescent="0.2">
      <c r="E333" s="43"/>
      <c r="F333" s="43"/>
      <c r="H333" s="71"/>
      <c r="I333" s="71"/>
      <c r="J333" s="71"/>
    </row>
    <row r="334" spans="5:10" x14ac:dyDescent="0.2">
      <c r="E334" s="43"/>
      <c r="F334" s="43"/>
      <c r="H334" s="71"/>
      <c r="I334" s="71"/>
      <c r="J334" s="71"/>
    </row>
    <row r="335" spans="5:10" x14ac:dyDescent="0.2">
      <c r="E335" s="43"/>
      <c r="F335" s="43"/>
      <c r="H335" s="71"/>
      <c r="I335" s="71"/>
      <c r="J335" s="71"/>
    </row>
    <row r="336" spans="5:10" x14ac:dyDescent="0.2">
      <c r="E336" s="43"/>
      <c r="F336" s="43"/>
      <c r="H336" s="71"/>
      <c r="I336" s="71"/>
      <c r="J336" s="71"/>
    </row>
    <row r="337" spans="5:10" x14ac:dyDescent="0.2">
      <c r="E337" s="43"/>
      <c r="F337" s="43"/>
      <c r="H337" s="71"/>
      <c r="I337" s="71"/>
      <c r="J337" s="71"/>
    </row>
    <row r="338" spans="5:10" x14ac:dyDescent="0.2">
      <c r="E338" s="43"/>
      <c r="F338" s="43"/>
      <c r="H338" s="71"/>
      <c r="I338" s="71"/>
      <c r="J338" s="71"/>
    </row>
    <row r="339" spans="5:10" x14ac:dyDescent="0.2">
      <c r="E339" s="43"/>
      <c r="F339" s="43"/>
      <c r="H339" s="71"/>
      <c r="I339" s="71"/>
      <c r="J339" s="71"/>
    </row>
    <row r="340" spans="5:10" x14ac:dyDescent="0.2">
      <c r="E340" s="43"/>
      <c r="F340" s="43"/>
      <c r="H340" s="71"/>
      <c r="I340" s="71"/>
      <c r="J340" s="71"/>
    </row>
    <row r="341" spans="5:10" x14ac:dyDescent="0.2">
      <c r="E341" s="43"/>
      <c r="F341" s="43"/>
      <c r="H341" s="71"/>
      <c r="I341" s="71"/>
      <c r="J341" s="71"/>
    </row>
    <row r="342" spans="5:10" x14ac:dyDescent="0.2">
      <c r="E342" s="43"/>
      <c r="F342" s="43"/>
      <c r="H342" s="71"/>
      <c r="I342" s="71"/>
      <c r="J342" s="71"/>
    </row>
    <row r="343" spans="5:10" x14ac:dyDescent="0.2">
      <c r="E343" s="43"/>
      <c r="F343" s="43"/>
      <c r="H343" s="71"/>
      <c r="I343" s="71"/>
      <c r="J343" s="71"/>
    </row>
    <row r="344" spans="5:10" x14ac:dyDescent="0.2">
      <c r="E344" s="43"/>
      <c r="F344" s="43"/>
      <c r="H344" s="71"/>
      <c r="I344" s="71"/>
      <c r="J344" s="71"/>
    </row>
    <row r="345" spans="5:10" x14ac:dyDescent="0.2">
      <c r="E345" s="43"/>
      <c r="F345" s="43"/>
      <c r="H345" s="71"/>
      <c r="I345" s="71"/>
      <c r="J345" s="71"/>
    </row>
    <row r="346" spans="5:10" x14ac:dyDescent="0.2">
      <c r="E346" s="43"/>
      <c r="F346" s="43"/>
      <c r="H346" s="71"/>
      <c r="I346" s="71"/>
      <c r="J346" s="71"/>
    </row>
    <row r="347" spans="5:10" x14ac:dyDescent="0.2">
      <c r="E347" s="43"/>
      <c r="F347" s="43"/>
      <c r="H347" s="71"/>
      <c r="I347" s="71"/>
      <c r="J347" s="71"/>
    </row>
    <row r="348" spans="5:10" x14ac:dyDescent="0.2">
      <c r="E348" s="43"/>
      <c r="F348" s="43"/>
      <c r="H348" s="71"/>
      <c r="I348" s="71"/>
      <c r="J348" s="71"/>
    </row>
    <row r="349" spans="5:10" x14ac:dyDescent="0.2">
      <c r="E349" s="43"/>
      <c r="F349" s="43"/>
      <c r="H349" s="71"/>
      <c r="I349" s="71"/>
      <c r="J349" s="71"/>
    </row>
    <row r="350" spans="5:10" x14ac:dyDescent="0.2">
      <c r="E350" s="43"/>
      <c r="F350" s="43"/>
      <c r="H350" s="71"/>
      <c r="I350" s="71"/>
      <c r="J350" s="71"/>
    </row>
    <row r="351" spans="5:10" x14ac:dyDescent="0.2">
      <c r="E351" s="43"/>
      <c r="F351" s="43"/>
      <c r="H351" s="71"/>
      <c r="I351" s="71"/>
      <c r="J351" s="71"/>
    </row>
    <row r="352" spans="5:10" x14ac:dyDescent="0.2">
      <c r="E352" s="43"/>
      <c r="F352" s="43"/>
      <c r="H352" s="71"/>
      <c r="I352" s="71"/>
      <c r="J352" s="71"/>
    </row>
    <row r="353" spans="5:10" x14ac:dyDescent="0.2">
      <c r="E353" s="43"/>
      <c r="F353" s="43"/>
      <c r="H353" s="71"/>
      <c r="I353" s="71"/>
      <c r="J353" s="71"/>
    </row>
    <row r="354" spans="5:10" x14ac:dyDescent="0.2">
      <c r="E354" s="43"/>
      <c r="F354" s="43"/>
      <c r="H354" s="71"/>
      <c r="I354" s="71"/>
      <c r="J354" s="71"/>
    </row>
    <row r="355" spans="5:10" x14ac:dyDescent="0.2">
      <c r="E355" s="43"/>
      <c r="F355" s="43"/>
      <c r="H355" s="71"/>
      <c r="I355" s="71"/>
      <c r="J355" s="71"/>
    </row>
    <row r="356" spans="5:10" x14ac:dyDescent="0.2">
      <c r="E356" s="43"/>
      <c r="F356" s="43"/>
      <c r="H356" s="71"/>
      <c r="I356" s="71"/>
      <c r="J356" s="71"/>
    </row>
    <row r="357" spans="5:10" x14ac:dyDescent="0.2">
      <c r="E357" s="43"/>
      <c r="F357" s="43"/>
      <c r="H357" s="71"/>
      <c r="I357" s="71"/>
      <c r="J357" s="71"/>
    </row>
    <row r="358" spans="5:10" x14ac:dyDescent="0.2">
      <c r="E358" s="43"/>
      <c r="F358" s="43"/>
      <c r="H358" s="71"/>
      <c r="I358" s="71"/>
      <c r="J358" s="71"/>
    </row>
    <row r="359" spans="5:10" x14ac:dyDescent="0.2">
      <c r="E359" s="43"/>
      <c r="F359" s="43"/>
      <c r="H359" s="71"/>
      <c r="I359" s="71"/>
      <c r="J359" s="71"/>
    </row>
    <row r="360" spans="5:10" x14ac:dyDescent="0.2">
      <c r="E360" s="43"/>
      <c r="F360" s="43"/>
      <c r="H360" s="71"/>
      <c r="I360" s="71"/>
      <c r="J360" s="71"/>
    </row>
    <row r="361" spans="5:10" x14ac:dyDescent="0.2">
      <c r="E361" s="43"/>
      <c r="F361" s="43"/>
      <c r="H361" s="71"/>
      <c r="I361" s="71"/>
      <c r="J361" s="71"/>
    </row>
    <row r="362" spans="5:10" x14ac:dyDescent="0.2">
      <c r="E362" s="43"/>
      <c r="F362" s="43"/>
      <c r="H362" s="71"/>
      <c r="I362" s="71"/>
      <c r="J362" s="71"/>
    </row>
    <row r="363" spans="5:10" x14ac:dyDescent="0.2">
      <c r="E363" s="43"/>
      <c r="F363" s="43"/>
      <c r="H363" s="71"/>
      <c r="I363" s="71"/>
      <c r="J363" s="71"/>
    </row>
    <row r="364" spans="5:10" x14ac:dyDescent="0.2">
      <c r="E364" s="43"/>
      <c r="F364" s="43"/>
      <c r="H364" s="71"/>
      <c r="I364" s="71"/>
      <c r="J364" s="71"/>
    </row>
    <row r="365" spans="5:10" x14ac:dyDescent="0.2">
      <c r="E365" s="43"/>
      <c r="F365" s="43"/>
      <c r="H365" s="71"/>
      <c r="I365" s="71"/>
      <c r="J365" s="71"/>
    </row>
    <row r="366" spans="5:10" x14ac:dyDescent="0.2">
      <c r="E366" s="43"/>
      <c r="F366" s="43"/>
      <c r="H366" s="71"/>
      <c r="I366" s="71"/>
      <c r="J366" s="71"/>
    </row>
    <row r="367" spans="5:10" x14ac:dyDescent="0.2">
      <c r="E367" s="43"/>
      <c r="F367" s="43"/>
      <c r="H367" s="71"/>
      <c r="I367" s="71"/>
      <c r="J367" s="71"/>
    </row>
    <row r="368" spans="5:10" x14ac:dyDescent="0.2">
      <c r="E368" s="43"/>
      <c r="F368" s="43"/>
      <c r="H368" s="71"/>
      <c r="I368" s="71"/>
      <c r="J368" s="71"/>
    </row>
    <row r="369" spans="5:10" x14ac:dyDescent="0.2">
      <c r="E369" s="43"/>
      <c r="F369" s="43"/>
      <c r="H369" s="71"/>
      <c r="I369" s="71"/>
      <c r="J369" s="71"/>
    </row>
    <row r="370" spans="5:10" x14ac:dyDescent="0.2">
      <c r="E370" s="43"/>
      <c r="F370" s="43"/>
      <c r="H370" s="71"/>
      <c r="I370" s="71"/>
      <c r="J370" s="71"/>
    </row>
    <row r="371" spans="5:10" x14ac:dyDescent="0.2">
      <c r="E371" s="43"/>
      <c r="F371" s="43"/>
      <c r="H371" s="71"/>
      <c r="I371" s="71"/>
      <c r="J371" s="71"/>
    </row>
    <row r="372" spans="5:10" x14ac:dyDescent="0.2">
      <c r="E372" s="43"/>
      <c r="F372" s="43"/>
      <c r="H372" s="71"/>
      <c r="I372" s="71"/>
      <c r="J372" s="71"/>
    </row>
    <row r="373" spans="5:10" x14ac:dyDescent="0.2">
      <c r="E373" s="43"/>
      <c r="F373" s="43"/>
      <c r="H373" s="71"/>
      <c r="I373" s="71"/>
      <c r="J373" s="71"/>
    </row>
    <row r="374" spans="5:10" x14ac:dyDescent="0.2">
      <c r="E374" s="43"/>
      <c r="F374" s="43"/>
      <c r="H374" s="71"/>
      <c r="I374" s="71"/>
      <c r="J374" s="71"/>
    </row>
    <row r="375" spans="5:10" x14ac:dyDescent="0.2">
      <c r="E375" s="43"/>
      <c r="F375" s="43"/>
      <c r="H375" s="71"/>
      <c r="I375" s="71"/>
      <c r="J375" s="71"/>
    </row>
    <row r="376" spans="5:10" x14ac:dyDescent="0.2">
      <c r="E376" s="43"/>
      <c r="F376" s="43"/>
      <c r="H376" s="71"/>
      <c r="I376" s="71"/>
      <c r="J376" s="71"/>
    </row>
    <row r="377" spans="5:10" x14ac:dyDescent="0.2">
      <c r="E377" s="43"/>
      <c r="F377" s="43"/>
      <c r="H377" s="71"/>
      <c r="I377" s="71"/>
      <c r="J377" s="71"/>
    </row>
    <row r="378" spans="5:10" x14ac:dyDescent="0.2">
      <c r="E378" s="43"/>
      <c r="F378" s="43"/>
      <c r="H378" s="71"/>
      <c r="I378" s="71"/>
      <c r="J378" s="71"/>
    </row>
    <row r="379" spans="5:10" x14ac:dyDescent="0.2">
      <c r="E379" s="43"/>
      <c r="F379" s="43"/>
      <c r="H379" s="71"/>
      <c r="I379" s="71"/>
      <c r="J379" s="71"/>
    </row>
    <row r="380" spans="5:10" x14ac:dyDescent="0.2">
      <c r="E380" s="43"/>
      <c r="F380" s="43"/>
      <c r="H380" s="71"/>
      <c r="I380" s="71"/>
      <c r="J380" s="71"/>
    </row>
    <row r="381" spans="5:10" x14ac:dyDescent="0.2">
      <c r="E381" s="43"/>
      <c r="F381" s="43"/>
      <c r="H381" s="71"/>
      <c r="I381" s="71"/>
      <c r="J381" s="71"/>
    </row>
    <row r="382" spans="5:10" x14ac:dyDescent="0.2">
      <c r="E382" s="43"/>
      <c r="F382" s="43"/>
      <c r="H382" s="71"/>
      <c r="I382" s="71"/>
      <c r="J382" s="71"/>
    </row>
    <row r="383" spans="5:10" x14ac:dyDescent="0.2">
      <c r="E383" s="43"/>
      <c r="F383" s="43"/>
      <c r="H383" s="71"/>
      <c r="I383" s="71"/>
      <c r="J383" s="71"/>
    </row>
    <row r="384" spans="5:10" x14ac:dyDescent="0.2">
      <c r="E384" s="43"/>
      <c r="F384" s="43"/>
      <c r="H384" s="71"/>
      <c r="I384" s="71"/>
      <c r="J384" s="71"/>
    </row>
    <row r="385" spans="5:10" x14ac:dyDescent="0.2">
      <c r="E385" s="43"/>
      <c r="F385" s="43"/>
      <c r="H385" s="71"/>
      <c r="I385" s="71"/>
      <c r="J385" s="71"/>
    </row>
    <row r="386" spans="5:10" x14ac:dyDescent="0.2">
      <c r="E386" s="43"/>
      <c r="F386" s="43"/>
      <c r="H386" s="71"/>
      <c r="I386" s="71"/>
      <c r="J386" s="71"/>
    </row>
    <row r="387" spans="5:10" x14ac:dyDescent="0.2">
      <c r="E387" s="43"/>
      <c r="F387" s="43"/>
      <c r="H387" s="71"/>
      <c r="I387" s="71"/>
      <c r="J387" s="71"/>
    </row>
    <row r="388" spans="5:10" x14ac:dyDescent="0.2">
      <c r="E388" s="7"/>
      <c r="H388" s="71"/>
      <c r="I388" s="71"/>
      <c r="J388" s="71"/>
    </row>
    <row r="389" spans="5:10" x14ac:dyDescent="0.2">
      <c r="E389" s="7"/>
      <c r="H389" s="71"/>
      <c r="I389" s="71"/>
      <c r="J389" s="71"/>
    </row>
    <row r="390" spans="5:10" x14ac:dyDescent="0.2">
      <c r="E390" s="7"/>
      <c r="H390" s="71"/>
      <c r="I390" s="71"/>
      <c r="J390" s="71"/>
    </row>
    <row r="391" spans="5:10" x14ac:dyDescent="0.2">
      <c r="E391" s="7"/>
      <c r="H391" s="71"/>
      <c r="I391" s="71"/>
      <c r="J391" s="71"/>
    </row>
    <row r="392" spans="5:10" x14ac:dyDescent="0.2">
      <c r="E392" s="7"/>
      <c r="H392" s="71"/>
      <c r="I392" s="71"/>
      <c r="J392" s="71"/>
    </row>
    <row r="393" spans="5:10" x14ac:dyDescent="0.2">
      <c r="E393" s="7"/>
      <c r="H393" s="71"/>
      <c r="I393" s="71"/>
      <c r="J393" s="71"/>
    </row>
    <row r="394" spans="5:10" x14ac:dyDescent="0.2">
      <c r="E394" s="7"/>
      <c r="H394" s="71"/>
      <c r="I394" s="71"/>
      <c r="J394" s="71"/>
    </row>
    <row r="395" spans="5:10" x14ac:dyDescent="0.2">
      <c r="E395" s="7"/>
      <c r="H395" s="71"/>
      <c r="I395" s="71"/>
      <c r="J395" s="71"/>
    </row>
    <row r="396" spans="5:10" x14ac:dyDescent="0.2">
      <c r="E396" s="7"/>
      <c r="H396" s="71"/>
      <c r="I396" s="71"/>
      <c r="J396" s="71"/>
    </row>
    <row r="397" spans="5:10" x14ac:dyDescent="0.2">
      <c r="E397" s="7"/>
      <c r="H397" s="71"/>
      <c r="I397" s="71"/>
      <c r="J397" s="71"/>
    </row>
    <row r="398" spans="5:10" x14ac:dyDescent="0.2">
      <c r="E398" s="7"/>
      <c r="H398" s="71"/>
      <c r="I398" s="71"/>
      <c r="J398" s="71"/>
    </row>
    <row r="399" spans="5:10" x14ac:dyDescent="0.2">
      <c r="E399" s="7"/>
      <c r="H399" s="71"/>
      <c r="I399" s="71"/>
      <c r="J399" s="71"/>
    </row>
    <row r="400" spans="5:10" x14ac:dyDescent="0.2">
      <c r="E400" s="7"/>
      <c r="H400" s="71"/>
      <c r="I400" s="71"/>
      <c r="J400" s="71"/>
    </row>
    <row r="401" spans="5:10" x14ac:dyDescent="0.2">
      <c r="E401" s="7"/>
      <c r="H401" s="71"/>
      <c r="I401" s="71"/>
      <c r="J401" s="71"/>
    </row>
    <row r="402" spans="5:10" x14ac:dyDescent="0.2">
      <c r="E402" s="7"/>
      <c r="H402" s="71"/>
      <c r="I402" s="71"/>
      <c r="J402" s="71"/>
    </row>
    <row r="403" spans="5:10" x14ac:dyDescent="0.2">
      <c r="E403" s="7"/>
      <c r="H403" s="71"/>
      <c r="I403" s="71"/>
      <c r="J403" s="71"/>
    </row>
    <row r="404" spans="5:10" x14ac:dyDescent="0.2">
      <c r="E404" s="7"/>
      <c r="H404" s="71"/>
      <c r="I404" s="71"/>
      <c r="J404" s="71"/>
    </row>
    <row r="405" spans="5:10" x14ac:dyDescent="0.2">
      <c r="E405" s="7"/>
      <c r="H405" s="71"/>
      <c r="I405" s="71"/>
      <c r="J405" s="71"/>
    </row>
    <row r="406" spans="5:10" x14ac:dyDescent="0.2">
      <c r="E406" s="7"/>
      <c r="H406" s="71"/>
      <c r="I406" s="71"/>
      <c r="J406" s="71"/>
    </row>
    <row r="407" spans="5:10" x14ac:dyDescent="0.2">
      <c r="E407" s="7"/>
      <c r="H407" s="71"/>
      <c r="I407" s="71"/>
      <c r="J407" s="71"/>
    </row>
    <row r="408" spans="5:10" x14ac:dyDescent="0.2">
      <c r="E408" s="7"/>
      <c r="H408" s="71"/>
      <c r="I408" s="71"/>
      <c r="J408" s="71"/>
    </row>
    <row r="409" spans="5:10" x14ac:dyDescent="0.2">
      <c r="E409" s="7"/>
      <c r="H409" s="71"/>
      <c r="I409" s="71"/>
      <c r="J409" s="71"/>
    </row>
    <row r="410" spans="5:10" x14ac:dyDescent="0.2">
      <c r="E410" s="7"/>
      <c r="H410" s="71"/>
      <c r="I410" s="71"/>
      <c r="J410" s="71"/>
    </row>
    <row r="411" spans="5:10" x14ac:dyDescent="0.2">
      <c r="E411" s="7"/>
      <c r="H411" s="71"/>
      <c r="I411" s="71"/>
      <c r="J411" s="71"/>
    </row>
    <row r="412" spans="5:10" x14ac:dyDescent="0.2">
      <c r="E412" s="7"/>
      <c r="H412" s="71"/>
      <c r="I412" s="71"/>
      <c r="J412" s="71"/>
    </row>
    <row r="413" spans="5:10" x14ac:dyDescent="0.2">
      <c r="E413" s="7"/>
      <c r="H413" s="71"/>
      <c r="I413" s="71"/>
      <c r="J413" s="71"/>
    </row>
    <row r="414" spans="5:10" x14ac:dyDescent="0.2">
      <c r="E414" s="7"/>
      <c r="H414" s="71"/>
      <c r="I414" s="71"/>
      <c r="J414" s="71"/>
    </row>
    <row r="415" spans="5:10" x14ac:dyDescent="0.2">
      <c r="E415" s="7"/>
      <c r="H415" s="71"/>
      <c r="I415" s="71"/>
      <c r="J415" s="71"/>
    </row>
    <row r="416" spans="5:10" x14ac:dyDescent="0.2">
      <c r="E416" s="7"/>
      <c r="H416" s="71"/>
      <c r="I416" s="71"/>
      <c r="J416" s="71"/>
    </row>
    <row r="417" spans="5:10" x14ac:dyDescent="0.2">
      <c r="E417" s="7"/>
      <c r="H417" s="71"/>
      <c r="I417" s="71"/>
      <c r="J417" s="71"/>
    </row>
    <row r="418" spans="5:10" x14ac:dyDescent="0.2">
      <c r="E418" s="7"/>
      <c r="H418" s="71"/>
      <c r="I418" s="71"/>
      <c r="J418" s="71"/>
    </row>
    <row r="419" spans="5:10" x14ac:dyDescent="0.2">
      <c r="E419" s="7"/>
      <c r="H419" s="71"/>
      <c r="I419" s="71"/>
      <c r="J419" s="71"/>
    </row>
    <row r="420" spans="5:10" x14ac:dyDescent="0.2">
      <c r="E420" s="7"/>
      <c r="H420" s="71"/>
      <c r="I420" s="71"/>
      <c r="J420" s="71"/>
    </row>
    <row r="421" spans="5:10" x14ac:dyDescent="0.2">
      <c r="E421" s="7"/>
      <c r="H421" s="71"/>
      <c r="I421" s="71"/>
      <c r="J421" s="71"/>
    </row>
    <row r="422" spans="5:10" x14ac:dyDescent="0.2">
      <c r="E422" s="7"/>
      <c r="H422" s="71"/>
      <c r="I422" s="71"/>
      <c r="J422" s="71"/>
    </row>
    <row r="423" spans="5:10" x14ac:dyDescent="0.2">
      <c r="E423" s="7"/>
      <c r="H423" s="71"/>
      <c r="I423" s="71"/>
      <c r="J423" s="71"/>
    </row>
    <row r="424" spans="5:10" x14ac:dyDescent="0.2">
      <c r="E424" s="7"/>
      <c r="H424" s="71"/>
      <c r="I424" s="71"/>
      <c r="J424" s="71"/>
    </row>
    <row r="425" spans="5:10" x14ac:dyDescent="0.2">
      <c r="E425" s="7"/>
      <c r="H425" s="71"/>
      <c r="I425" s="71"/>
      <c r="J425" s="71"/>
    </row>
    <row r="426" spans="5:10" x14ac:dyDescent="0.2">
      <c r="E426" s="7"/>
      <c r="H426" s="71"/>
      <c r="I426" s="71"/>
      <c r="J426" s="71"/>
    </row>
    <row r="427" spans="5:10" x14ac:dyDescent="0.2">
      <c r="E427" s="7"/>
      <c r="H427" s="71"/>
      <c r="I427" s="71"/>
      <c r="J427" s="71"/>
    </row>
    <row r="428" spans="5:10" x14ac:dyDescent="0.2">
      <c r="E428" s="7"/>
      <c r="H428" s="71"/>
      <c r="I428" s="71"/>
      <c r="J428" s="71"/>
    </row>
    <row r="429" spans="5:10" x14ac:dyDescent="0.2">
      <c r="E429" s="7"/>
      <c r="H429" s="71"/>
      <c r="I429" s="71"/>
      <c r="J429" s="71"/>
    </row>
    <row r="430" spans="5:10" x14ac:dyDescent="0.2">
      <c r="E430" s="7"/>
      <c r="H430" s="71"/>
      <c r="I430" s="71"/>
      <c r="J430" s="71"/>
    </row>
    <row r="431" spans="5:10" x14ac:dyDescent="0.2">
      <c r="E431" s="7"/>
      <c r="H431" s="71"/>
      <c r="I431" s="71"/>
      <c r="J431" s="71"/>
    </row>
    <row r="432" spans="5:10" x14ac:dyDescent="0.2">
      <c r="E432" s="7"/>
      <c r="H432" s="71"/>
      <c r="I432" s="71"/>
      <c r="J432" s="71"/>
    </row>
    <row r="433" spans="5:10" x14ac:dyDescent="0.2">
      <c r="E433" s="7"/>
      <c r="H433" s="71"/>
      <c r="I433" s="71"/>
      <c r="J433" s="71"/>
    </row>
    <row r="434" spans="5:10" x14ac:dyDescent="0.2">
      <c r="E434" s="7"/>
      <c r="H434" s="71"/>
      <c r="I434" s="71"/>
      <c r="J434" s="71"/>
    </row>
    <row r="435" spans="5:10" x14ac:dyDescent="0.2">
      <c r="E435" s="7"/>
      <c r="H435" s="71"/>
      <c r="I435" s="71"/>
      <c r="J435" s="71"/>
    </row>
    <row r="436" spans="5:10" x14ac:dyDescent="0.2">
      <c r="E436" s="7"/>
      <c r="H436" s="71"/>
      <c r="I436" s="71"/>
      <c r="J436" s="71"/>
    </row>
    <row r="437" spans="5:10" x14ac:dyDescent="0.2">
      <c r="E437" s="7"/>
      <c r="H437" s="71"/>
      <c r="I437" s="71"/>
      <c r="J437" s="71"/>
    </row>
    <row r="438" spans="5:10" x14ac:dyDescent="0.2">
      <c r="E438" s="7"/>
      <c r="H438" s="71"/>
      <c r="I438" s="71"/>
      <c r="J438" s="71"/>
    </row>
    <row r="439" spans="5:10" x14ac:dyDescent="0.2">
      <c r="E439" s="7"/>
      <c r="H439" s="71"/>
      <c r="I439" s="71"/>
      <c r="J439" s="71"/>
    </row>
    <row r="440" spans="5:10" x14ac:dyDescent="0.2">
      <c r="E440" s="7"/>
      <c r="H440" s="71"/>
      <c r="I440" s="71"/>
      <c r="J440" s="71"/>
    </row>
    <row r="441" spans="5:10" x14ac:dyDescent="0.2">
      <c r="E441" s="7"/>
      <c r="H441" s="71"/>
      <c r="I441" s="71"/>
      <c r="J441" s="71"/>
    </row>
    <row r="442" spans="5:10" x14ac:dyDescent="0.2">
      <c r="E442" s="7"/>
      <c r="H442" s="71"/>
      <c r="I442" s="71"/>
      <c r="J442" s="71"/>
    </row>
    <row r="443" spans="5:10" x14ac:dyDescent="0.2">
      <c r="E443" s="7"/>
      <c r="H443" s="71"/>
      <c r="I443" s="71"/>
      <c r="J443" s="71"/>
    </row>
    <row r="444" spans="5:10" x14ac:dyDescent="0.2">
      <c r="E444" s="7"/>
      <c r="H444" s="71"/>
      <c r="I444" s="71"/>
      <c r="J444" s="71"/>
    </row>
    <row r="445" spans="5:10" x14ac:dyDescent="0.2">
      <c r="E445" s="7"/>
      <c r="H445" s="71"/>
      <c r="I445" s="71"/>
      <c r="J445" s="71"/>
    </row>
    <row r="446" spans="5:10" x14ac:dyDescent="0.2">
      <c r="E446" s="7"/>
      <c r="H446" s="71"/>
      <c r="I446" s="71"/>
      <c r="J446" s="71"/>
    </row>
    <row r="447" spans="5:10" x14ac:dyDescent="0.2">
      <c r="E447" s="7"/>
      <c r="H447" s="71"/>
      <c r="I447" s="71"/>
      <c r="J447" s="71"/>
    </row>
    <row r="448" spans="5:10" x14ac:dyDescent="0.2">
      <c r="E448" s="7"/>
      <c r="H448" s="71"/>
      <c r="I448" s="71"/>
      <c r="J448" s="71"/>
    </row>
    <row r="449" spans="5:10" x14ac:dyDescent="0.2">
      <c r="E449" s="7"/>
      <c r="H449" s="71"/>
      <c r="I449" s="71"/>
      <c r="J449" s="71"/>
    </row>
    <row r="450" spans="5:10" x14ac:dyDescent="0.2">
      <c r="E450" s="7"/>
      <c r="H450" s="71"/>
      <c r="I450" s="71"/>
      <c r="J450" s="71"/>
    </row>
    <row r="451" spans="5:10" x14ac:dyDescent="0.2">
      <c r="E451" s="7"/>
      <c r="H451" s="71"/>
      <c r="I451" s="71"/>
      <c r="J451" s="71"/>
    </row>
    <row r="452" spans="5:10" x14ac:dyDescent="0.2">
      <c r="E452" s="7"/>
      <c r="H452" s="71"/>
      <c r="I452" s="71"/>
      <c r="J452" s="71"/>
    </row>
    <row r="453" spans="5:10" x14ac:dyDescent="0.2">
      <c r="E453" s="7"/>
      <c r="H453" s="71"/>
      <c r="I453" s="71"/>
      <c r="J453" s="71"/>
    </row>
    <row r="454" spans="5:10" x14ac:dyDescent="0.2">
      <c r="E454" s="7"/>
      <c r="H454" s="71"/>
      <c r="I454" s="71"/>
      <c r="J454" s="71"/>
    </row>
    <row r="455" spans="5:10" x14ac:dyDescent="0.2">
      <c r="E455" s="7"/>
      <c r="H455" s="71"/>
      <c r="I455" s="71"/>
      <c r="J455" s="71"/>
    </row>
    <row r="456" spans="5:10" x14ac:dyDescent="0.2">
      <c r="E456" s="7"/>
      <c r="H456" s="71"/>
      <c r="I456" s="71"/>
      <c r="J456" s="71"/>
    </row>
    <row r="457" spans="5:10" x14ac:dyDescent="0.2">
      <c r="E457" s="7"/>
      <c r="H457" s="71"/>
      <c r="I457" s="71"/>
      <c r="J457" s="71"/>
    </row>
    <row r="458" spans="5:10" x14ac:dyDescent="0.2">
      <c r="E458" s="7"/>
      <c r="H458" s="71"/>
      <c r="I458" s="71"/>
      <c r="J458" s="71"/>
    </row>
    <row r="459" spans="5:10" x14ac:dyDescent="0.2">
      <c r="E459" s="7"/>
      <c r="H459" s="71"/>
      <c r="I459" s="71"/>
      <c r="J459" s="71"/>
    </row>
    <row r="460" spans="5:10" x14ac:dyDescent="0.2">
      <c r="E460" s="7"/>
      <c r="H460" s="71"/>
      <c r="I460" s="71"/>
      <c r="J460" s="71"/>
    </row>
    <row r="461" spans="5:10" x14ac:dyDescent="0.2">
      <c r="E461" s="7"/>
      <c r="H461" s="71"/>
      <c r="I461" s="71"/>
      <c r="J461" s="71"/>
    </row>
    <row r="462" spans="5:10" x14ac:dyDescent="0.2">
      <c r="E462" s="7"/>
      <c r="H462" s="71"/>
      <c r="I462" s="71"/>
      <c r="J462" s="71"/>
    </row>
    <row r="463" spans="5:10" x14ac:dyDescent="0.2">
      <c r="E463" s="7"/>
      <c r="H463" s="71"/>
      <c r="I463" s="71"/>
      <c r="J463" s="71"/>
    </row>
    <row r="464" spans="5:10" x14ac:dyDescent="0.2">
      <c r="E464" s="7"/>
      <c r="H464" s="71"/>
      <c r="I464" s="71"/>
      <c r="J464" s="71"/>
    </row>
    <row r="465" spans="5:10" x14ac:dyDescent="0.2">
      <c r="E465" s="7"/>
      <c r="H465" s="71"/>
      <c r="I465" s="71"/>
      <c r="J465" s="71"/>
    </row>
    <row r="466" spans="5:10" x14ac:dyDescent="0.2">
      <c r="E466" s="7"/>
      <c r="H466" s="71"/>
      <c r="I466" s="71"/>
      <c r="J466" s="71"/>
    </row>
    <row r="467" spans="5:10" x14ac:dyDescent="0.2">
      <c r="E467" s="7"/>
      <c r="H467" s="71"/>
      <c r="I467" s="71"/>
      <c r="J467" s="71"/>
    </row>
    <row r="468" spans="5:10" x14ac:dyDescent="0.2">
      <c r="E468" s="7"/>
      <c r="H468" s="71"/>
      <c r="I468" s="71"/>
      <c r="J468" s="71"/>
    </row>
    <row r="469" spans="5:10" x14ac:dyDescent="0.2">
      <c r="E469" s="7"/>
      <c r="H469" s="71"/>
      <c r="I469" s="71"/>
      <c r="J469" s="71"/>
    </row>
    <row r="470" spans="5:10" x14ac:dyDescent="0.2">
      <c r="E470" s="7"/>
      <c r="H470" s="71"/>
      <c r="I470" s="71"/>
      <c r="J470" s="71"/>
    </row>
    <row r="471" spans="5:10" x14ac:dyDescent="0.2">
      <c r="E471" s="7"/>
      <c r="H471" s="71"/>
      <c r="I471" s="71"/>
      <c r="J471" s="71"/>
    </row>
    <row r="472" spans="5:10" x14ac:dyDescent="0.2">
      <c r="E472" s="7"/>
      <c r="H472" s="71"/>
      <c r="I472" s="71"/>
      <c r="J472" s="71"/>
    </row>
    <row r="473" spans="5:10" x14ac:dyDescent="0.2">
      <c r="E473" s="7"/>
      <c r="H473" s="71"/>
      <c r="I473" s="71"/>
      <c r="J473" s="71"/>
    </row>
    <row r="474" spans="5:10" x14ac:dyDescent="0.2">
      <c r="E474" s="7"/>
      <c r="H474" s="71"/>
      <c r="I474" s="71"/>
      <c r="J474" s="71"/>
    </row>
    <row r="475" spans="5:10" x14ac:dyDescent="0.2">
      <c r="E475" s="7"/>
      <c r="H475" s="71"/>
      <c r="I475" s="71"/>
      <c r="J475" s="71"/>
    </row>
    <row r="476" spans="5:10" x14ac:dyDescent="0.2">
      <c r="E476" s="7"/>
      <c r="H476" s="71"/>
      <c r="I476" s="71"/>
      <c r="J476" s="71"/>
    </row>
    <row r="477" spans="5:10" x14ac:dyDescent="0.2">
      <c r="E477" s="7"/>
      <c r="H477" s="71"/>
      <c r="I477" s="71"/>
      <c r="J477" s="71"/>
    </row>
    <row r="478" spans="5:10" x14ac:dyDescent="0.2">
      <c r="E478" s="7"/>
      <c r="H478" s="71"/>
      <c r="I478" s="71"/>
      <c r="J478" s="71"/>
    </row>
    <row r="479" spans="5:10" x14ac:dyDescent="0.2">
      <c r="E479" s="7"/>
      <c r="H479" s="71"/>
      <c r="I479" s="71"/>
      <c r="J479" s="71"/>
    </row>
    <row r="480" spans="5:10" x14ac:dyDescent="0.2">
      <c r="E480" s="7"/>
      <c r="H480" s="71"/>
      <c r="I480" s="71"/>
      <c r="J480" s="71"/>
    </row>
    <row r="481" spans="5:10" x14ac:dyDescent="0.2">
      <c r="E481" s="7"/>
      <c r="H481" s="71"/>
      <c r="I481" s="71"/>
      <c r="J481" s="71"/>
    </row>
    <row r="482" spans="5:10" x14ac:dyDescent="0.2">
      <c r="E482" s="7"/>
      <c r="H482" s="71"/>
      <c r="I482" s="71"/>
      <c r="J482" s="71"/>
    </row>
    <row r="483" spans="5:10" x14ac:dyDescent="0.2">
      <c r="E483" s="7"/>
      <c r="H483" s="71"/>
      <c r="I483" s="71"/>
      <c r="J483" s="71"/>
    </row>
    <row r="484" spans="5:10" x14ac:dyDescent="0.2">
      <c r="E484" s="7"/>
      <c r="H484" s="71"/>
      <c r="I484" s="71"/>
      <c r="J484" s="71"/>
    </row>
    <row r="485" spans="5:10" x14ac:dyDescent="0.2">
      <c r="E485" s="7"/>
      <c r="H485" s="71"/>
      <c r="I485" s="71"/>
      <c r="J485" s="71"/>
    </row>
    <row r="486" spans="5:10" x14ac:dyDescent="0.2">
      <c r="E486" s="7"/>
      <c r="H486" s="71"/>
      <c r="I486" s="71"/>
      <c r="J486" s="71"/>
    </row>
    <row r="487" spans="5:10" x14ac:dyDescent="0.2">
      <c r="E487" s="7"/>
      <c r="H487" s="71"/>
      <c r="I487" s="71"/>
      <c r="J487" s="71"/>
    </row>
    <row r="488" spans="5:10" x14ac:dyDescent="0.2">
      <c r="E488" s="7"/>
      <c r="H488" s="71"/>
      <c r="I488" s="71"/>
      <c r="J488" s="71"/>
    </row>
    <row r="489" spans="5:10" x14ac:dyDescent="0.2">
      <c r="E489" s="7"/>
      <c r="H489" s="71"/>
      <c r="I489" s="71"/>
      <c r="J489" s="71"/>
    </row>
    <row r="490" spans="5:10" x14ac:dyDescent="0.2">
      <c r="E490" s="7"/>
      <c r="H490" s="71"/>
      <c r="I490" s="71"/>
      <c r="J490" s="71"/>
    </row>
    <row r="491" spans="5:10" x14ac:dyDescent="0.2">
      <c r="E491" s="7"/>
      <c r="H491" s="71"/>
      <c r="I491" s="71"/>
      <c r="J491" s="71"/>
    </row>
    <row r="492" spans="5:10" x14ac:dyDescent="0.2">
      <c r="E492" s="7"/>
      <c r="H492" s="71"/>
      <c r="I492" s="71"/>
      <c r="J492" s="71"/>
    </row>
    <row r="493" spans="5:10" x14ac:dyDescent="0.2">
      <c r="E493" s="7"/>
      <c r="H493" s="71"/>
      <c r="I493" s="71"/>
      <c r="J493" s="71"/>
    </row>
    <row r="494" spans="5:10" x14ac:dyDescent="0.2">
      <c r="E494" s="7"/>
      <c r="H494" s="71"/>
      <c r="I494" s="71"/>
      <c r="J494" s="71"/>
    </row>
    <row r="495" spans="5:10" x14ac:dyDescent="0.2">
      <c r="E495" s="7"/>
      <c r="H495" s="71"/>
      <c r="I495" s="71"/>
      <c r="J495" s="71"/>
    </row>
    <row r="496" spans="5:10" x14ac:dyDescent="0.2">
      <c r="E496" s="7"/>
      <c r="H496" s="71"/>
      <c r="I496" s="71"/>
      <c r="J496" s="71"/>
    </row>
    <row r="497" spans="5:10" x14ac:dyDescent="0.2">
      <c r="E497" s="7"/>
      <c r="H497" s="71"/>
      <c r="I497" s="71"/>
      <c r="J497" s="71"/>
    </row>
    <row r="498" spans="5:10" x14ac:dyDescent="0.2">
      <c r="E498" s="7"/>
      <c r="H498" s="71"/>
      <c r="I498" s="71"/>
      <c r="J498" s="71"/>
    </row>
    <row r="499" spans="5:10" x14ac:dyDescent="0.2">
      <c r="E499" s="7"/>
      <c r="H499" s="71"/>
      <c r="I499" s="71"/>
      <c r="J499" s="71"/>
    </row>
    <row r="500" spans="5:10" x14ac:dyDescent="0.2">
      <c r="E500" s="7"/>
      <c r="H500" s="71"/>
      <c r="I500" s="71"/>
      <c r="J500" s="71"/>
    </row>
    <row r="501" spans="5:10" x14ac:dyDescent="0.2">
      <c r="E501" s="7"/>
      <c r="H501" s="71"/>
      <c r="I501" s="71"/>
      <c r="J501" s="71"/>
    </row>
    <row r="502" spans="5:10" x14ac:dyDescent="0.2">
      <c r="E502" s="7"/>
      <c r="H502" s="71"/>
      <c r="I502" s="71"/>
      <c r="J502" s="71"/>
    </row>
    <row r="503" spans="5:10" x14ac:dyDescent="0.2">
      <c r="E503" s="7"/>
      <c r="H503" s="71"/>
      <c r="I503" s="71"/>
      <c r="J503" s="71"/>
    </row>
    <row r="504" spans="5:10" x14ac:dyDescent="0.2">
      <c r="E504" s="7"/>
      <c r="H504" s="71"/>
      <c r="I504" s="71"/>
      <c r="J504" s="71"/>
    </row>
    <row r="505" spans="5:10" x14ac:dyDescent="0.2">
      <c r="E505" s="7"/>
      <c r="H505" s="71"/>
      <c r="I505" s="71"/>
      <c r="J505" s="71"/>
    </row>
    <row r="506" spans="5:10" x14ac:dyDescent="0.2">
      <c r="E506" s="7"/>
      <c r="H506" s="71"/>
      <c r="I506" s="71"/>
      <c r="J506" s="71"/>
    </row>
    <row r="507" spans="5:10" x14ac:dyDescent="0.2">
      <c r="E507" s="7"/>
      <c r="H507" s="71"/>
      <c r="I507" s="71"/>
      <c r="J507" s="71"/>
    </row>
    <row r="508" spans="5:10" x14ac:dyDescent="0.2">
      <c r="E508" s="7"/>
      <c r="H508" s="71"/>
      <c r="I508" s="71"/>
      <c r="J508" s="71"/>
    </row>
    <row r="509" spans="5:10" x14ac:dyDescent="0.2">
      <c r="E509" s="7"/>
      <c r="H509" s="71"/>
      <c r="I509" s="71"/>
      <c r="J509" s="71"/>
    </row>
    <row r="510" spans="5:10" x14ac:dyDescent="0.2">
      <c r="E510" s="7"/>
      <c r="H510" s="71"/>
      <c r="I510" s="71"/>
      <c r="J510" s="71"/>
    </row>
    <row r="511" spans="5:10" x14ac:dyDescent="0.2">
      <c r="E511" s="7"/>
      <c r="H511" s="71"/>
      <c r="I511" s="71"/>
      <c r="J511" s="71"/>
    </row>
    <row r="512" spans="5:10" x14ac:dyDescent="0.2">
      <c r="E512" s="7"/>
      <c r="H512" s="71"/>
      <c r="I512" s="71"/>
      <c r="J512" s="71"/>
    </row>
    <row r="513" spans="5:10" x14ac:dyDescent="0.2">
      <c r="E513" s="7"/>
      <c r="H513" s="71"/>
      <c r="I513" s="71"/>
      <c r="J513" s="71"/>
    </row>
    <row r="514" spans="5:10" x14ac:dyDescent="0.2">
      <c r="E514" s="7"/>
      <c r="H514" s="71"/>
      <c r="I514" s="71"/>
      <c r="J514" s="71"/>
    </row>
    <row r="515" spans="5:10" x14ac:dyDescent="0.2">
      <c r="E515" s="7"/>
      <c r="H515" s="71"/>
      <c r="I515" s="71"/>
      <c r="J515" s="71"/>
    </row>
    <row r="516" spans="5:10" x14ac:dyDescent="0.2">
      <c r="E516" s="7"/>
      <c r="H516" s="71"/>
      <c r="I516" s="71"/>
      <c r="J516" s="71"/>
    </row>
    <row r="517" spans="5:10" x14ac:dyDescent="0.2">
      <c r="E517" s="7"/>
      <c r="H517" s="71"/>
      <c r="I517" s="71"/>
      <c r="J517" s="71"/>
    </row>
    <row r="518" spans="5:10" x14ac:dyDescent="0.2">
      <c r="E518" s="7"/>
      <c r="H518" s="71"/>
      <c r="I518" s="71"/>
      <c r="J518" s="71"/>
    </row>
    <row r="519" spans="5:10" x14ac:dyDescent="0.2">
      <c r="E519" s="7"/>
      <c r="H519" s="71"/>
      <c r="I519" s="71"/>
      <c r="J519" s="71"/>
    </row>
    <row r="520" spans="5:10" x14ac:dyDescent="0.2">
      <c r="E520" s="7"/>
      <c r="H520" s="71"/>
      <c r="I520" s="71"/>
      <c r="J520" s="71"/>
    </row>
    <row r="521" spans="5:10" x14ac:dyDescent="0.2">
      <c r="E521" s="7"/>
      <c r="H521" s="71"/>
      <c r="I521" s="71"/>
      <c r="J521" s="71"/>
    </row>
    <row r="522" spans="5:10" x14ac:dyDescent="0.2">
      <c r="E522" s="7"/>
      <c r="H522" s="71"/>
      <c r="I522" s="71"/>
      <c r="J522" s="71"/>
    </row>
    <row r="523" spans="5:10" x14ac:dyDescent="0.2">
      <c r="E523" s="7"/>
      <c r="H523" s="71"/>
      <c r="I523" s="71"/>
      <c r="J523" s="71"/>
    </row>
    <row r="524" spans="5:10" x14ac:dyDescent="0.2">
      <c r="E524" s="7"/>
      <c r="H524" s="71"/>
      <c r="I524" s="71"/>
      <c r="J524" s="71"/>
    </row>
    <row r="525" spans="5:10" x14ac:dyDescent="0.2">
      <c r="E525" s="7"/>
      <c r="H525" s="71"/>
      <c r="I525" s="71"/>
      <c r="J525" s="71"/>
    </row>
    <row r="526" spans="5:10" x14ac:dyDescent="0.2">
      <c r="E526" s="7"/>
      <c r="H526" s="71"/>
      <c r="I526" s="71"/>
      <c r="J526" s="71"/>
    </row>
    <row r="527" spans="5:10" x14ac:dyDescent="0.2">
      <c r="E527" s="7"/>
      <c r="H527" s="71"/>
      <c r="I527" s="71"/>
      <c r="J527" s="71"/>
    </row>
    <row r="528" spans="5:10" x14ac:dyDescent="0.2">
      <c r="E528" s="7"/>
      <c r="H528" s="71"/>
      <c r="I528" s="71"/>
      <c r="J528" s="71"/>
    </row>
    <row r="529" spans="5:10" x14ac:dyDescent="0.2">
      <c r="E529" s="7"/>
      <c r="H529" s="71"/>
      <c r="I529" s="71"/>
      <c r="J529" s="71"/>
    </row>
    <row r="530" spans="5:10" x14ac:dyDescent="0.2">
      <c r="E530" s="7"/>
      <c r="H530" s="71"/>
      <c r="I530" s="71"/>
      <c r="J530" s="71"/>
    </row>
    <row r="531" spans="5:10" x14ac:dyDescent="0.2">
      <c r="E531" s="7"/>
      <c r="H531" s="71"/>
      <c r="I531" s="71"/>
      <c r="J531" s="71"/>
    </row>
    <row r="532" spans="5:10" x14ac:dyDescent="0.2">
      <c r="E532" s="7"/>
      <c r="H532" s="71"/>
      <c r="I532" s="71"/>
      <c r="J532" s="71"/>
    </row>
    <row r="533" spans="5:10" x14ac:dyDescent="0.2">
      <c r="E533" s="7"/>
      <c r="H533" s="71"/>
      <c r="I533" s="71"/>
      <c r="J533" s="71"/>
    </row>
    <row r="534" spans="5:10" x14ac:dyDescent="0.2">
      <c r="E534" s="7"/>
      <c r="H534" s="71"/>
      <c r="I534" s="71"/>
      <c r="J534" s="71"/>
    </row>
    <row r="535" spans="5:10" x14ac:dyDescent="0.2">
      <c r="E535" s="7"/>
      <c r="H535" s="71"/>
      <c r="I535" s="71"/>
      <c r="J535" s="71"/>
    </row>
    <row r="536" spans="5:10" x14ac:dyDescent="0.2">
      <c r="E536" s="7"/>
      <c r="H536" s="71"/>
      <c r="I536" s="71"/>
      <c r="J536" s="71"/>
    </row>
    <row r="537" spans="5:10" x14ac:dyDescent="0.2">
      <c r="E537" s="7"/>
      <c r="H537" s="71"/>
      <c r="I537" s="71"/>
      <c r="J537" s="71"/>
    </row>
    <row r="538" spans="5:10" x14ac:dyDescent="0.2">
      <c r="E538" s="7"/>
      <c r="H538" s="71"/>
      <c r="I538" s="71"/>
      <c r="J538" s="71"/>
    </row>
    <row r="539" spans="5:10" x14ac:dyDescent="0.2">
      <c r="E539" s="7"/>
      <c r="H539" s="71"/>
      <c r="I539" s="71"/>
      <c r="J539" s="71"/>
    </row>
    <row r="540" spans="5:10" x14ac:dyDescent="0.2">
      <c r="E540" s="7"/>
      <c r="H540" s="71"/>
      <c r="I540" s="71"/>
      <c r="J540" s="71"/>
    </row>
    <row r="541" spans="5:10" x14ac:dyDescent="0.2">
      <c r="E541" s="7"/>
      <c r="H541" s="71"/>
      <c r="I541" s="71"/>
      <c r="J541" s="71"/>
    </row>
    <row r="542" spans="5:10" x14ac:dyDescent="0.2">
      <c r="E542" s="7"/>
      <c r="H542" s="71"/>
      <c r="I542" s="71"/>
      <c r="J542" s="71"/>
    </row>
    <row r="543" spans="5:10" x14ac:dyDescent="0.2">
      <c r="E543" s="7"/>
      <c r="H543" s="71"/>
      <c r="I543" s="71"/>
      <c r="J543" s="71"/>
    </row>
    <row r="544" spans="5:10" x14ac:dyDescent="0.2">
      <c r="E544" s="7"/>
      <c r="H544" s="71"/>
      <c r="I544" s="71"/>
      <c r="J544" s="71"/>
    </row>
    <row r="545" spans="5:10" x14ac:dyDescent="0.2">
      <c r="E545" s="7"/>
      <c r="H545" s="71"/>
      <c r="I545" s="71"/>
      <c r="J545" s="71"/>
    </row>
    <row r="546" spans="5:10" x14ac:dyDescent="0.2">
      <c r="E546" s="7"/>
      <c r="H546" s="71"/>
      <c r="I546" s="71"/>
      <c r="J546" s="71"/>
    </row>
    <row r="547" spans="5:10" x14ac:dyDescent="0.2">
      <c r="E547" s="7"/>
      <c r="H547" s="71"/>
      <c r="I547" s="71"/>
      <c r="J547" s="71"/>
    </row>
    <row r="548" spans="5:10" x14ac:dyDescent="0.2">
      <c r="E548" s="7"/>
      <c r="H548" s="71"/>
      <c r="I548" s="71"/>
      <c r="J548" s="71"/>
    </row>
    <row r="549" spans="5:10" x14ac:dyDescent="0.2">
      <c r="E549" s="7"/>
      <c r="H549" s="71"/>
      <c r="I549" s="71"/>
      <c r="J549" s="71"/>
    </row>
    <row r="550" spans="5:10" x14ac:dyDescent="0.2">
      <c r="E550" s="7"/>
      <c r="H550" s="71"/>
      <c r="I550" s="71"/>
      <c r="J550" s="71"/>
    </row>
    <row r="551" spans="5:10" x14ac:dyDescent="0.2">
      <c r="E551" s="7"/>
      <c r="H551" s="71"/>
      <c r="I551" s="71"/>
      <c r="J551" s="71"/>
    </row>
    <row r="552" spans="5:10" x14ac:dyDescent="0.2">
      <c r="E552" s="7"/>
      <c r="H552" s="71"/>
      <c r="I552" s="71"/>
      <c r="J552" s="71"/>
    </row>
    <row r="553" spans="5:10" x14ac:dyDescent="0.2">
      <c r="E553" s="7"/>
      <c r="H553" s="71"/>
      <c r="I553" s="71"/>
      <c r="J553" s="71"/>
    </row>
    <row r="554" spans="5:10" x14ac:dyDescent="0.2">
      <c r="E554" s="7"/>
      <c r="H554" s="71"/>
      <c r="I554" s="71"/>
      <c r="J554" s="71"/>
    </row>
    <row r="555" spans="5:10" x14ac:dyDescent="0.2">
      <c r="E555" s="7"/>
      <c r="H555" s="71"/>
      <c r="I555" s="71"/>
      <c r="J555" s="71"/>
    </row>
    <row r="556" spans="5:10" x14ac:dyDescent="0.2">
      <c r="E556" s="7"/>
      <c r="H556" s="71"/>
      <c r="I556" s="71"/>
      <c r="J556" s="71"/>
    </row>
    <row r="557" spans="5:10" x14ac:dyDescent="0.2">
      <c r="E557" s="7"/>
      <c r="H557" s="71"/>
      <c r="I557" s="71"/>
      <c r="J557" s="71"/>
    </row>
    <row r="558" spans="5:10" x14ac:dyDescent="0.2">
      <c r="E558" s="7"/>
      <c r="H558" s="71"/>
      <c r="I558" s="71"/>
      <c r="J558" s="71"/>
    </row>
    <row r="559" spans="5:10" x14ac:dyDescent="0.2">
      <c r="E559" s="7"/>
      <c r="H559" s="71"/>
      <c r="I559" s="71"/>
      <c r="J559" s="71"/>
    </row>
    <row r="560" spans="5:10" x14ac:dyDescent="0.2">
      <c r="E560" s="7"/>
      <c r="H560" s="71"/>
      <c r="I560" s="71"/>
      <c r="J560" s="71"/>
    </row>
    <row r="561" spans="5:10" x14ac:dyDescent="0.2">
      <c r="E561" s="7"/>
      <c r="H561" s="71"/>
      <c r="I561" s="71"/>
      <c r="J561" s="71"/>
    </row>
    <row r="562" spans="5:10" x14ac:dyDescent="0.2">
      <c r="E562" s="7"/>
      <c r="H562" s="71"/>
      <c r="I562" s="71"/>
      <c r="J562" s="71"/>
    </row>
    <row r="563" spans="5:10" x14ac:dyDescent="0.2">
      <c r="E563" s="7"/>
      <c r="H563" s="71"/>
      <c r="I563" s="71"/>
      <c r="J563" s="71"/>
    </row>
    <row r="564" spans="5:10" x14ac:dyDescent="0.2">
      <c r="E564" s="7"/>
      <c r="H564" s="71"/>
      <c r="I564" s="71"/>
      <c r="J564" s="71"/>
    </row>
    <row r="565" spans="5:10" x14ac:dyDescent="0.2">
      <c r="E565" s="7"/>
      <c r="H565" s="71"/>
      <c r="I565" s="71"/>
      <c r="J565" s="71"/>
    </row>
    <row r="566" spans="5:10" x14ac:dyDescent="0.2">
      <c r="E566" s="7"/>
      <c r="H566" s="71"/>
      <c r="I566" s="71"/>
      <c r="J566" s="71"/>
    </row>
    <row r="567" spans="5:10" x14ac:dyDescent="0.2">
      <c r="E567" s="7"/>
      <c r="H567" s="71"/>
      <c r="I567" s="71"/>
      <c r="J567" s="71"/>
    </row>
    <row r="568" spans="5:10" x14ac:dyDescent="0.2">
      <c r="E568" s="7"/>
      <c r="H568" s="71"/>
      <c r="I568" s="71"/>
      <c r="J568" s="71"/>
    </row>
    <row r="569" spans="5:10" x14ac:dyDescent="0.2">
      <c r="E569" s="7"/>
      <c r="H569" s="71"/>
      <c r="I569" s="71"/>
      <c r="J569" s="71"/>
    </row>
    <row r="570" spans="5:10" x14ac:dyDescent="0.2">
      <c r="E570" s="7"/>
      <c r="H570" s="71"/>
      <c r="I570" s="71"/>
      <c r="J570" s="71"/>
    </row>
    <row r="571" spans="5:10" x14ac:dyDescent="0.2">
      <c r="E571" s="7"/>
      <c r="H571" s="71"/>
      <c r="I571" s="71"/>
      <c r="J571" s="71"/>
    </row>
    <row r="572" spans="5:10" x14ac:dyDescent="0.2">
      <c r="E572" s="7"/>
      <c r="H572" s="71"/>
      <c r="I572" s="71"/>
      <c r="J572" s="71"/>
    </row>
    <row r="573" spans="5:10" x14ac:dyDescent="0.2">
      <c r="E573" s="7"/>
      <c r="H573" s="71"/>
      <c r="I573" s="71"/>
      <c r="J573" s="71"/>
    </row>
    <row r="574" spans="5:10" x14ac:dyDescent="0.2">
      <c r="E574" s="7"/>
      <c r="H574" s="71"/>
      <c r="I574" s="71"/>
      <c r="J574" s="71"/>
    </row>
    <row r="575" spans="5:10" x14ac:dyDescent="0.2">
      <c r="E575" s="7"/>
      <c r="H575" s="71"/>
      <c r="I575" s="71"/>
      <c r="J575" s="71"/>
    </row>
    <row r="576" spans="5:10" x14ac:dyDescent="0.2">
      <c r="E576" s="7"/>
      <c r="H576" s="71"/>
      <c r="I576" s="71"/>
      <c r="J576" s="71"/>
    </row>
    <row r="577" spans="5:10" x14ac:dyDescent="0.2">
      <c r="E577" s="7"/>
      <c r="H577" s="71"/>
      <c r="I577" s="71"/>
      <c r="J577" s="71"/>
    </row>
    <row r="578" spans="5:10" x14ac:dyDescent="0.2">
      <c r="E578" s="7"/>
      <c r="H578" s="71"/>
      <c r="I578" s="71"/>
      <c r="J578" s="71"/>
    </row>
    <row r="579" spans="5:10" x14ac:dyDescent="0.2">
      <c r="E579" s="7"/>
      <c r="H579" s="71"/>
      <c r="I579" s="71"/>
      <c r="J579" s="71"/>
    </row>
    <row r="580" spans="5:10" x14ac:dyDescent="0.2">
      <c r="E580" s="7"/>
      <c r="H580" s="71"/>
      <c r="I580" s="71"/>
      <c r="J580" s="71"/>
    </row>
    <row r="581" spans="5:10" x14ac:dyDescent="0.2">
      <c r="E581" s="7"/>
      <c r="H581" s="71"/>
      <c r="I581" s="71"/>
      <c r="J581" s="71"/>
    </row>
    <row r="582" spans="5:10" x14ac:dyDescent="0.2">
      <c r="E582" s="7"/>
      <c r="H582" s="71"/>
      <c r="I582" s="71"/>
      <c r="J582" s="71"/>
    </row>
    <row r="583" spans="5:10" x14ac:dyDescent="0.2">
      <c r="E583" s="7"/>
      <c r="H583" s="71"/>
      <c r="I583" s="71"/>
      <c r="J583" s="71"/>
    </row>
    <row r="584" spans="5:10" x14ac:dyDescent="0.2">
      <c r="E584" s="7"/>
      <c r="H584" s="71"/>
      <c r="I584" s="71"/>
      <c r="J584" s="71"/>
    </row>
    <row r="585" spans="5:10" x14ac:dyDescent="0.2">
      <c r="E585" s="7"/>
      <c r="H585" s="71"/>
      <c r="I585" s="71"/>
      <c r="J585" s="71"/>
    </row>
    <row r="586" spans="5:10" x14ac:dyDescent="0.2">
      <c r="E586" s="7"/>
      <c r="H586" s="71"/>
      <c r="I586" s="71"/>
      <c r="J586" s="71"/>
    </row>
    <row r="587" spans="5:10" x14ac:dyDescent="0.2">
      <c r="E587" s="7"/>
      <c r="H587" s="71"/>
      <c r="I587" s="71"/>
      <c r="J587" s="71"/>
    </row>
    <row r="588" spans="5:10" x14ac:dyDescent="0.2">
      <c r="E588" s="7"/>
      <c r="H588" s="71"/>
      <c r="I588" s="71"/>
      <c r="J588" s="71"/>
    </row>
    <row r="589" spans="5:10" x14ac:dyDescent="0.2">
      <c r="E589" s="7"/>
      <c r="H589" s="71"/>
      <c r="I589" s="71"/>
      <c r="J589" s="71"/>
    </row>
    <row r="590" spans="5:10" x14ac:dyDescent="0.2">
      <c r="E590" s="7"/>
      <c r="H590" s="71"/>
      <c r="I590" s="71"/>
      <c r="J590" s="71"/>
    </row>
    <row r="591" spans="5:10" x14ac:dyDescent="0.2">
      <c r="E591" s="7"/>
      <c r="H591" s="71"/>
      <c r="I591" s="71"/>
      <c r="J591" s="71"/>
    </row>
    <row r="592" spans="5:10" x14ac:dyDescent="0.2">
      <c r="E592" s="7"/>
      <c r="H592" s="71"/>
      <c r="I592" s="71"/>
      <c r="J592" s="71"/>
    </row>
    <row r="593" spans="5:10" x14ac:dyDescent="0.2">
      <c r="E593" s="7"/>
      <c r="H593" s="71"/>
      <c r="I593" s="71"/>
      <c r="J593" s="71"/>
    </row>
    <row r="594" spans="5:10" x14ac:dyDescent="0.2">
      <c r="E594" s="7"/>
      <c r="H594" s="71"/>
      <c r="I594" s="71"/>
      <c r="J594" s="71"/>
    </row>
    <row r="595" spans="5:10" x14ac:dyDescent="0.2">
      <c r="E595" s="7"/>
      <c r="H595" s="71"/>
      <c r="I595" s="71"/>
      <c r="J595" s="71"/>
    </row>
    <row r="596" spans="5:10" x14ac:dyDescent="0.2">
      <c r="E596" s="7"/>
      <c r="H596" s="71"/>
      <c r="I596" s="71"/>
      <c r="J596" s="71"/>
    </row>
    <row r="597" spans="5:10" x14ac:dyDescent="0.2">
      <c r="E597" s="7"/>
      <c r="H597" s="71"/>
      <c r="I597" s="71"/>
      <c r="J597" s="71"/>
    </row>
    <row r="598" spans="5:10" x14ac:dyDescent="0.2">
      <c r="E598" s="7"/>
      <c r="H598" s="71"/>
      <c r="I598" s="71"/>
      <c r="J598" s="71"/>
    </row>
    <row r="599" spans="5:10" x14ac:dyDescent="0.2">
      <c r="E599" s="7"/>
      <c r="H599" s="71"/>
      <c r="I599" s="71"/>
      <c r="J599" s="71"/>
    </row>
    <row r="600" spans="5:10" x14ac:dyDescent="0.2">
      <c r="E600" s="7"/>
      <c r="H600" s="71"/>
      <c r="I600" s="71"/>
      <c r="J600" s="71"/>
    </row>
    <row r="601" spans="5:10" x14ac:dyDescent="0.2">
      <c r="E601" s="7"/>
      <c r="H601" s="71"/>
      <c r="I601" s="71"/>
      <c r="J601" s="71"/>
    </row>
    <row r="602" spans="5:10" x14ac:dyDescent="0.2">
      <c r="E602" s="7"/>
      <c r="H602" s="71"/>
      <c r="I602" s="71"/>
      <c r="J602" s="71"/>
    </row>
    <row r="603" spans="5:10" x14ac:dyDescent="0.2">
      <c r="E603" s="7"/>
      <c r="H603" s="71"/>
      <c r="I603" s="71"/>
      <c r="J603" s="71"/>
    </row>
    <row r="604" spans="5:10" x14ac:dyDescent="0.2">
      <c r="E604" s="7"/>
      <c r="H604" s="71"/>
      <c r="I604" s="71"/>
      <c r="J604" s="71"/>
    </row>
    <row r="605" spans="5:10" x14ac:dyDescent="0.2">
      <c r="E605" s="7"/>
      <c r="H605" s="71"/>
      <c r="I605" s="71"/>
      <c r="J605" s="71"/>
    </row>
    <row r="606" spans="5:10" x14ac:dyDescent="0.2">
      <c r="E606" s="7"/>
      <c r="H606" s="71"/>
      <c r="I606" s="71"/>
      <c r="J606" s="71"/>
    </row>
    <row r="607" spans="5:10" x14ac:dyDescent="0.2">
      <c r="E607" s="7"/>
      <c r="H607" s="71"/>
      <c r="I607" s="71"/>
      <c r="J607" s="71"/>
    </row>
    <row r="608" spans="5:10" x14ac:dyDescent="0.2">
      <c r="E608" s="7"/>
      <c r="H608" s="71"/>
      <c r="I608" s="71"/>
      <c r="J608" s="71"/>
    </row>
    <row r="609" spans="5:10" x14ac:dyDescent="0.2">
      <c r="E609" s="7"/>
      <c r="H609" s="71"/>
      <c r="I609" s="71"/>
      <c r="J609" s="71"/>
    </row>
    <row r="610" spans="5:10" x14ac:dyDescent="0.2">
      <c r="E610" s="7"/>
      <c r="H610" s="71"/>
      <c r="I610" s="71"/>
      <c r="J610" s="71"/>
    </row>
    <row r="611" spans="5:10" x14ac:dyDescent="0.2">
      <c r="E611" s="7"/>
      <c r="H611" s="71"/>
      <c r="I611" s="71"/>
      <c r="J611" s="71"/>
    </row>
    <row r="612" spans="5:10" x14ac:dyDescent="0.2">
      <c r="E612" s="7"/>
      <c r="H612" s="71"/>
      <c r="I612" s="71"/>
      <c r="J612" s="71"/>
    </row>
    <row r="613" spans="5:10" x14ac:dyDescent="0.2">
      <c r="E613" s="7"/>
      <c r="H613" s="71"/>
      <c r="I613" s="71"/>
      <c r="J613" s="71"/>
    </row>
    <row r="614" spans="5:10" x14ac:dyDescent="0.2">
      <c r="E614" s="7"/>
      <c r="H614" s="71"/>
      <c r="I614" s="71"/>
      <c r="J614" s="71"/>
    </row>
    <row r="615" spans="5:10" x14ac:dyDescent="0.2">
      <c r="E615" s="7"/>
      <c r="H615" s="71"/>
      <c r="I615" s="71"/>
      <c r="J615" s="71"/>
    </row>
    <row r="616" spans="5:10" x14ac:dyDescent="0.2">
      <c r="E616" s="7"/>
      <c r="H616" s="71"/>
      <c r="I616" s="71"/>
      <c r="J616" s="71"/>
    </row>
    <row r="617" spans="5:10" x14ac:dyDescent="0.2">
      <c r="E617" s="7"/>
      <c r="H617" s="71"/>
      <c r="I617" s="71"/>
      <c r="J617" s="71"/>
    </row>
    <row r="618" spans="5:10" x14ac:dyDescent="0.2">
      <c r="E618" s="7"/>
      <c r="H618" s="71"/>
      <c r="I618" s="71"/>
      <c r="J618" s="71"/>
    </row>
    <row r="619" spans="5:10" x14ac:dyDescent="0.2">
      <c r="E619" s="7"/>
      <c r="H619" s="71"/>
      <c r="I619" s="71"/>
      <c r="J619" s="71"/>
    </row>
    <row r="620" spans="5:10" x14ac:dyDescent="0.2">
      <c r="E620" s="7"/>
      <c r="H620" s="71"/>
      <c r="I620" s="71"/>
      <c r="J620" s="71"/>
    </row>
    <row r="621" spans="5:10" x14ac:dyDescent="0.2">
      <c r="E621" s="7"/>
      <c r="H621" s="71"/>
      <c r="I621" s="71"/>
      <c r="J621" s="71"/>
    </row>
    <row r="622" spans="5:10" x14ac:dyDescent="0.2">
      <c r="E622" s="7"/>
      <c r="H622" s="71"/>
      <c r="I622" s="71"/>
      <c r="J622" s="71"/>
    </row>
    <row r="623" spans="5:10" x14ac:dyDescent="0.2">
      <c r="E623" s="7"/>
      <c r="H623" s="71"/>
      <c r="I623" s="71"/>
      <c r="J623" s="71"/>
    </row>
    <row r="624" spans="5:10" x14ac:dyDescent="0.2">
      <c r="E624" s="7"/>
      <c r="H624" s="71"/>
      <c r="I624" s="71"/>
      <c r="J624" s="71"/>
    </row>
    <row r="625" spans="5:10" x14ac:dyDescent="0.2">
      <c r="E625" s="7"/>
      <c r="H625" s="71"/>
      <c r="I625" s="71"/>
      <c r="J625" s="71"/>
    </row>
    <row r="626" spans="5:10" x14ac:dyDescent="0.2">
      <c r="E626" s="7"/>
      <c r="H626" s="71"/>
      <c r="I626" s="71"/>
      <c r="J626" s="71"/>
    </row>
    <row r="627" spans="5:10" x14ac:dyDescent="0.2">
      <c r="E627" s="7"/>
      <c r="H627" s="71"/>
      <c r="I627" s="71"/>
      <c r="J627" s="71"/>
    </row>
    <row r="628" spans="5:10" x14ac:dyDescent="0.2">
      <c r="E628" s="7"/>
      <c r="H628" s="71"/>
      <c r="I628" s="71"/>
      <c r="J628" s="71"/>
    </row>
    <row r="629" spans="5:10" x14ac:dyDescent="0.2">
      <c r="E629" s="7"/>
      <c r="H629" s="71"/>
      <c r="I629" s="71"/>
      <c r="J629" s="71"/>
    </row>
    <row r="630" spans="5:10" x14ac:dyDescent="0.2">
      <c r="E630" s="7"/>
      <c r="H630" s="71"/>
      <c r="I630" s="71"/>
      <c r="J630" s="71"/>
    </row>
    <row r="631" spans="5:10" x14ac:dyDescent="0.2">
      <c r="E631" s="7"/>
      <c r="H631" s="71"/>
      <c r="I631" s="71"/>
      <c r="J631" s="71"/>
    </row>
    <row r="632" spans="5:10" x14ac:dyDescent="0.2">
      <c r="E632" s="7"/>
      <c r="H632" s="71"/>
      <c r="I632" s="71"/>
      <c r="J632" s="71"/>
    </row>
    <row r="633" spans="5:10" x14ac:dyDescent="0.2">
      <c r="E633" s="7"/>
      <c r="H633" s="71"/>
      <c r="I633" s="71"/>
      <c r="J633" s="71"/>
    </row>
    <row r="634" spans="5:10" x14ac:dyDescent="0.2">
      <c r="E634" s="7"/>
      <c r="H634" s="71"/>
      <c r="I634" s="71"/>
      <c r="J634" s="71"/>
    </row>
    <row r="635" spans="5:10" x14ac:dyDescent="0.2">
      <c r="E635" s="7"/>
      <c r="H635" s="71"/>
      <c r="I635" s="71"/>
      <c r="J635" s="71"/>
    </row>
    <row r="636" spans="5:10" x14ac:dyDescent="0.2">
      <c r="E636" s="7"/>
      <c r="H636" s="71"/>
      <c r="I636" s="71"/>
      <c r="J636" s="71"/>
    </row>
    <row r="637" spans="5:10" x14ac:dyDescent="0.2">
      <c r="E637" s="7"/>
      <c r="H637" s="71"/>
      <c r="I637" s="71"/>
      <c r="J637" s="71"/>
    </row>
    <row r="638" spans="5:10" x14ac:dyDescent="0.2">
      <c r="E638" s="7"/>
      <c r="H638" s="71"/>
      <c r="I638" s="71"/>
      <c r="J638" s="71"/>
    </row>
    <row r="639" spans="5:10" x14ac:dyDescent="0.2">
      <c r="E639" s="7"/>
      <c r="H639" s="71"/>
      <c r="I639" s="71"/>
      <c r="J639" s="71"/>
    </row>
    <row r="640" spans="5:10" x14ac:dyDescent="0.2">
      <c r="E640" s="7"/>
      <c r="H640" s="71"/>
      <c r="I640" s="71"/>
      <c r="J640" s="71"/>
    </row>
    <row r="641" spans="5:10" x14ac:dyDescent="0.2">
      <c r="E641" s="7"/>
      <c r="H641" s="71"/>
      <c r="I641" s="71"/>
      <c r="J641" s="71"/>
    </row>
    <row r="642" spans="5:10" x14ac:dyDescent="0.2">
      <c r="E642" s="7"/>
      <c r="H642" s="71"/>
      <c r="I642" s="71"/>
      <c r="J642" s="71"/>
    </row>
    <row r="643" spans="5:10" x14ac:dyDescent="0.2">
      <c r="E643" s="7"/>
      <c r="H643" s="71"/>
      <c r="I643" s="71"/>
      <c r="J643" s="71"/>
    </row>
    <row r="644" spans="5:10" x14ac:dyDescent="0.2">
      <c r="E644" s="7"/>
      <c r="H644" s="71"/>
      <c r="I644" s="71"/>
      <c r="J644" s="71"/>
    </row>
    <row r="645" spans="5:10" x14ac:dyDescent="0.2">
      <c r="E645" s="7"/>
      <c r="H645" s="71"/>
      <c r="I645" s="71"/>
      <c r="J645" s="71"/>
    </row>
    <row r="646" spans="5:10" x14ac:dyDescent="0.2">
      <c r="E646" s="7"/>
      <c r="H646" s="71"/>
      <c r="I646" s="71"/>
      <c r="J646" s="71"/>
    </row>
    <row r="647" spans="5:10" x14ac:dyDescent="0.2">
      <c r="E647" s="7"/>
      <c r="H647" s="71"/>
      <c r="I647" s="71"/>
      <c r="J647" s="71"/>
    </row>
    <row r="648" spans="5:10" x14ac:dyDescent="0.2">
      <c r="E648" s="7"/>
      <c r="H648" s="71"/>
      <c r="I648" s="71"/>
      <c r="J648" s="71"/>
    </row>
    <row r="649" spans="5:10" x14ac:dyDescent="0.2">
      <c r="E649" s="7"/>
      <c r="H649" s="71"/>
      <c r="I649" s="71"/>
      <c r="J649" s="71"/>
    </row>
    <row r="650" spans="5:10" x14ac:dyDescent="0.2">
      <c r="E650" s="7"/>
      <c r="H650" s="71"/>
      <c r="I650" s="71"/>
      <c r="J650" s="71"/>
    </row>
    <row r="651" spans="5:10" x14ac:dyDescent="0.2">
      <c r="E651" s="7"/>
      <c r="H651" s="71"/>
      <c r="I651" s="71"/>
      <c r="J651" s="71"/>
    </row>
    <row r="652" spans="5:10" x14ac:dyDescent="0.2">
      <c r="E652" s="7"/>
      <c r="H652" s="71"/>
      <c r="I652" s="71"/>
      <c r="J652" s="71"/>
    </row>
    <row r="653" spans="5:10" x14ac:dyDescent="0.2">
      <c r="E653" s="7"/>
      <c r="H653" s="71"/>
      <c r="I653" s="71"/>
      <c r="J653" s="71"/>
    </row>
    <row r="654" spans="5:10" x14ac:dyDescent="0.2">
      <c r="E654" s="7"/>
      <c r="H654" s="71"/>
      <c r="I654" s="71"/>
      <c r="J654" s="71"/>
    </row>
    <row r="655" spans="5:10" x14ac:dyDescent="0.2">
      <c r="E655" s="7"/>
      <c r="H655" s="71"/>
      <c r="I655" s="71"/>
      <c r="J655" s="71"/>
    </row>
    <row r="656" spans="5:10" x14ac:dyDescent="0.2">
      <c r="E656" s="7"/>
      <c r="H656" s="71"/>
      <c r="I656" s="71"/>
      <c r="J656" s="71"/>
    </row>
    <row r="657" spans="5:10" x14ac:dyDescent="0.2">
      <c r="E657" s="7"/>
      <c r="H657" s="71"/>
      <c r="I657" s="71"/>
      <c r="J657" s="71"/>
    </row>
    <row r="658" spans="5:10" x14ac:dyDescent="0.2">
      <c r="E658" s="7"/>
      <c r="H658" s="71"/>
      <c r="I658" s="71"/>
      <c r="J658" s="71"/>
    </row>
    <row r="659" spans="5:10" x14ac:dyDescent="0.2">
      <c r="E659" s="7"/>
      <c r="H659" s="71"/>
      <c r="I659" s="71"/>
      <c r="J659" s="71"/>
    </row>
    <row r="660" spans="5:10" x14ac:dyDescent="0.2">
      <c r="E660" s="7"/>
      <c r="H660" s="71"/>
      <c r="I660" s="71"/>
      <c r="J660" s="71"/>
    </row>
    <row r="661" spans="5:10" x14ac:dyDescent="0.2">
      <c r="E661" s="7"/>
      <c r="H661" s="71"/>
      <c r="I661" s="71"/>
      <c r="J661" s="71"/>
    </row>
    <row r="662" spans="5:10" x14ac:dyDescent="0.2">
      <c r="E662" s="7"/>
      <c r="H662" s="71"/>
      <c r="I662" s="71"/>
      <c r="J662" s="71"/>
    </row>
    <row r="663" spans="5:10" x14ac:dyDescent="0.2">
      <c r="E663" s="7"/>
      <c r="H663" s="71"/>
      <c r="I663" s="71"/>
      <c r="J663" s="71"/>
    </row>
    <row r="664" spans="5:10" x14ac:dyDescent="0.2">
      <c r="E664" s="7"/>
      <c r="H664" s="71"/>
      <c r="I664" s="71"/>
      <c r="J664" s="71"/>
    </row>
    <row r="665" spans="5:10" x14ac:dyDescent="0.2">
      <c r="E665" s="7"/>
      <c r="H665" s="71"/>
      <c r="I665" s="71"/>
      <c r="J665" s="71"/>
    </row>
    <row r="666" spans="5:10" x14ac:dyDescent="0.2">
      <c r="E666" s="7"/>
      <c r="H666" s="71"/>
      <c r="I666" s="71"/>
      <c r="J666" s="71"/>
    </row>
    <row r="667" spans="5:10" x14ac:dyDescent="0.2">
      <c r="E667" s="7"/>
      <c r="H667" s="71"/>
      <c r="I667" s="71"/>
      <c r="J667" s="71"/>
    </row>
    <row r="668" spans="5:10" x14ac:dyDescent="0.2">
      <c r="E668" s="7"/>
      <c r="H668" s="71"/>
      <c r="I668" s="71"/>
      <c r="J668" s="71"/>
    </row>
    <row r="669" spans="5:10" x14ac:dyDescent="0.2">
      <c r="E669" s="7"/>
      <c r="H669" s="71"/>
      <c r="I669" s="71"/>
      <c r="J669" s="71"/>
    </row>
    <row r="670" spans="5:10" x14ac:dyDescent="0.2">
      <c r="E670" s="7"/>
      <c r="H670" s="71"/>
      <c r="I670" s="71"/>
      <c r="J670" s="71"/>
    </row>
    <row r="671" spans="5:10" x14ac:dyDescent="0.2">
      <c r="E671" s="7"/>
      <c r="H671" s="71"/>
      <c r="I671" s="71"/>
      <c r="J671" s="71"/>
    </row>
    <row r="672" spans="5:10" x14ac:dyDescent="0.2">
      <c r="E672" s="7"/>
      <c r="H672" s="71"/>
      <c r="I672" s="71"/>
      <c r="J672" s="71"/>
    </row>
    <row r="673" spans="5:10" x14ac:dyDescent="0.2">
      <c r="E673" s="7"/>
      <c r="H673" s="71"/>
      <c r="I673" s="71"/>
      <c r="J673" s="71"/>
    </row>
    <row r="674" spans="5:10" x14ac:dyDescent="0.2">
      <c r="E674" s="7"/>
      <c r="H674" s="71"/>
      <c r="I674" s="71"/>
      <c r="J674" s="71"/>
    </row>
    <row r="675" spans="5:10" x14ac:dyDescent="0.2">
      <c r="E675" s="7"/>
      <c r="H675" s="71"/>
      <c r="I675" s="71"/>
      <c r="J675" s="71"/>
    </row>
    <row r="676" spans="5:10" x14ac:dyDescent="0.2">
      <c r="E676" s="7"/>
      <c r="H676" s="71"/>
      <c r="I676" s="71"/>
      <c r="J676" s="71"/>
    </row>
    <row r="677" spans="5:10" x14ac:dyDescent="0.2">
      <c r="E677" s="7"/>
      <c r="H677" s="71"/>
      <c r="I677" s="71"/>
      <c r="J677" s="71"/>
    </row>
    <row r="678" spans="5:10" x14ac:dyDescent="0.2">
      <c r="E678" s="7"/>
      <c r="H678" s="71"/>
      <c r="I678" s="71"/>
      <c r="J678" s="71"/>
    </row>
    <row r="679" spans="5:10" x14ac:dyDescent="0.2">
      <c r="E679" s="7"/>
      <c r="H679" s="71"/>
      <c r="I679" s="71"/>
      <c r="J679" s="71"/>
    </row>
    <row r="680" spans="5:10" x14ac:dyDescent="0.2">
      <c r="E680" s="7"/>
      <c r="H680" s="71"/>
      <c r="I680" s="71"/>
      <c r="J680" s="71"/>
    </row>
    <row r="681" spans="5:10" x14ac:dyDescent="0.2">
      <c r="E681" s="7"/>
      <c r="H681" s="71"/>
      <c r="I681" s="71"/>
      <c r="J681" s="71"/>
    </row>
    <row r="682" spans="5:10" x14ac:dyDescent="0.2">
      <c r="E682" s="7"/>
      <c r="H682" s="71"/>
      <c r="I682" s="71"/>
      <c r="J682" s="71"/>
    </row>
    <row r="683" spans="5:10" x14ac:dyDescent="0.2">
      <c r="E683" s="7"/>
      <c r="H683" s="71"/>
      <c r="I683" s="71"/>
      <c r="J683" s="71"/>
    </row>
    <row r="684" spans="5:10" x14ac:dyDescent="0.2">
      <c r="E684" s="7"/>
      <c r="H684" s="71"/>
      <c r="I684" s="71"/>
      <c r="J684" s="71"/>
    </row>
    <row r="685" spans="5:10" x14ac:dyDescent="0.2">
      <c r="E685" s="7"/>
      <c r="H685" s="71"/>
      <c r="I685" s="71"/>
      <c r="J685" s="71"/>
    </row>
    <row r="686" spans="5:10" x14ac:dyDescent="0.2">
      <c r="E686" s="7"/>
      <c r="H686" s="71"/>
      <c r="I686" s="71"/>
      <c r="J686" s="71"/>
    </row>
    <row r="687" spans="5:10" x14ac:dyDescent="0.2">
      <c r="E687" s="7"/>
      <c r="H687" s="71"/>
      <c r="I687" s="71"/>
      <c r="J687" s="71"/>
    </row>
    <row r="688" spans="5:10" x14ac:dyDescent="0.2">
      <c r="E688" s="7"/>
      <c r="H688" s="71"/>
      <c r="I688" s="71"/>
      <c r="J688" s="71"/>
    </row>
    <row r="689" spans="5:10" x14ac:dyDescent="0.2">
      <c r="E689" s="7"/>
      <c r="H689" s="71"/>
      <c r="I689" s="71"/>
      <c r="J689" s="71"/>
    </row>
    <row r="690" spans="5:10" x14ac:dyDescent="0.2">
      <c r="E690" s="7"/>
      <c r="H690" s="71"/>
      <c r="I690" s="71"/>
      <c r="J690" s="71"/>
    </row>
    <row r="691" spans="5:10" x14ac:dyDescent="0.2">
      <c r="E691" s="7"/>
      <c r="H691" s="71"/>
      <c r="I691" s="71"/>
      <c r="J691" s="71"/>
    </row>
    <row r="692" spans="5:10" x14ac:dyDescent="0.2">
      <c r="E692" s="7"/>
      <c r="H692" s="71"/>
      <c r="I692" s="71"/>
      <c r="J692" s="71"/>
    </row>
    <row r="693" spans="5:10" x14ac:dyDescent="0.2">
      <c r="E693" s="7"/>
      <c r="H693" s="71"/>
      <c r="I693" s="71"/>
      <c r="J693" s="71"/>
    </row>
    <row r="694" spans="5:10" x14ac:dyDescent="0.2">
      <c r="E694" s="7"/>
      <c r="H694" s="71"/>
      <c r="I694" s="71"/>
      <c r="J694" s="71"/>
    </row>
    <row r="695" spans="5:10" x14ac:dyDescent="0.2">
      <c r="E695" s="7"/>
      <c r="H695" s="71"/>
      <c r="I695" s="71"/>
      <c r="J695" s="71"/>
    </row>
    <row r="696" spans="5:10" x14ac:dyDescent="0.2">
      <c r="E696" s="7"/>
      <c r="H696" s="71"/>
      <c r="I696" s="71"/>
      <c r="J696" s="71"/>
    </row>
    <row r="697" spans="5:10" x14ac:dyDescent="0.2">
      <c r="E697" s="7"/>
      <c r="H697" s="71"/>
      <c r="I697" s="71"/>
      <c r="J697" s="71"/>
    </row>
    <row r="698" spans="5:10" x14ac:dyDescent="0.2">
      <c r="E698" s="7"/>
      <c r="H698" s="71"/>
      <c r="I698" s="71"/>
      <c r="J698" s="71"/>
    </row>
    <row r="699" spans="5:10" x14ac:dyDescent="0.2">
      <c r="E699" s="7"/>
      <c r="H699" s="71"/>
      <c r="I699" s="71"/>
      <c r="J699" s="71"/>
    </row>
    <row r="700" spans="5:10" x14ac:dyDescent="0.2">
      <c r="E700" s="7"/>
      <c r="H700" s="71"/>
      <c r="I700" s="71"/>
      <c r="J700" s="71"/>
    </row>
    <row r="701" spans="5:10" x14ac:dyDescent="0.2">
      <c r="E701" s="7"/>
      <c r="H701" s="71"/>
      <c r="I701" s="71"/>
      <c r="J701" s="71"/>
    </row>
    <row r="702" spans="5:10" x14ac:dyDescent="0.2">
      <c r="E702" s="7"/>
      <c r="H702" s="71"/>
      <c r="I702" s="71"/>
      <c r="J702" s="71"/>
    </row>
    <row r="703" spans="5:10" x14ac:dyDescent="0.2">
      <c r="E703" s="7"/>
      <c r="H703" s="71"/>
      <c r="I703" s="71"/>
      <c r="J703" s="71"/>
    </row>
    <row r="704" spans="5:10" x14ac:dyDescent="0.2">
      <c r="E704" s="7"/>
      <c r="H704" s="71"/>
      <c r="I704" s="71"/>
      <c r="J704" s="71"/>
    </row>
    <row r="705" spans="5:10" x14ac:dyDescent="0.2">
      <c r="E705" s="7"/>
      <c r="H705" s="71"/>
      <c r="I705" s="71"/>
      <c r="J705" s="71"/>
    </row>
    <row r="706" spans="5:10" x14ac:dyDescent="0.2">
      <c r="E706" s="7"/>
      <c r="H706" s="71"/>
      <c r="I706" s="71"/>
      <c r="J706" s="71"/>
    </row>
    <row r="707" spans="5:10" x14ac:dyDescent="0.2">
      <c r="E707" s="7"/>
      <c r="H707" s="71"/>
      <c r="I707" s="71"/>
      <c r="J707" s="71"/>
    </row>
    <row r="708" spans="5:10" x14ac:dyDescent="0.2">
      <c r="E708" s="7"/>
      <c r="H708" s="71"/>
      <c r="I708" s="71"/>
      <c r="J708" s="71"/>
    </row>
    <row r="709" spans="5:10" x14ac:dyDescent="0.2">
      <c r="E709" s="7"/>
      <c r="H709" s="71"/>
      <c r="I709" s="71"/>
      <c r="J709" s="71"/>
    </row>
    <row r="710" spans="5:10" x14ac:dyDescent="0.2">
      <c r="E710" s="7"/>
      <c r="H710" s="71"/>
      <c r="I710" s="71"/>
      <c r="J710" s="71"/>
    </row>
    <row r="711" spans="5:10" x14ac:dyDescent="0.2">
      <c r="E711" s="7"/>
      <c r="H711" s="71"/>
      <c r="I711" s="71"/>
      <c r="J711" s="71"/>
    </row>
    <row r="712" spans="5:10" x14ac:dyDescent="0.2">
      <c r="E712" s="7"/>
      <c r="H712" s="71"/>
      <c r="I712" s="71"/>
      <c r="J712" s="71"/>
    </row>
    <row r="713" spans="5:10" x14ac:dyDescent="0.2">
      <c r="E713" s="7"/>
      <c r="H713" s="71"/>
      <c r="I713" s="71"/>
      <c r="J713" s="71"/>
    </row>
    <row r="714" spans="5:10" x14ac:dyDescent="0.2">
      <c r="E714" s="7"/>
      <c r="H714" s="71"/>
      <c r="I714" s="71"/>
      <c r="J714" s="71"/>
    </row>
    <row r="715" spans="5:10" x14ac:dyDescent="0.2">
      <c r="E715" s="7"/>
      <c r="H715" s="71"/>
      <c r="I715" s="71"/>
      <c r="J715" s="71"/>
    </row>
    <row r="716" spans="5:10" x14ac:dyDescent="0.2">
      <c r="E716" s="7"/>
      <c r="H716" s="71"/>
      <c r="I716" s="71"/>
      <c r="J716" s="71"/>
    </row>
    <row r="717" spans="5:10" x14ac:dyDescent="0.2">
      <c r="E717" s="7"/>
      <c r="H717" s="71"/>
      <c r="I717" s="71"/>
      <c r="J717" s="71"/>
    </row>
    <row r="718" spans="5:10" x14ac:dyDescent="0.2">
      <c r="E718" s="7"/>
      <c r="H718" s="71"/>
      <c r="I718" s="71"/>
      <c r="J718" s="71"/>
    </row>
    <row r="719" spans="5:10" x14ac:dyDescent="0.2">
      <c r="E719" s="7"/>
      <c r="H719" s="71"/>
      <c r="I719" s="71"/>
      <c r="J719" s="71"/>
    </row>
    <row r="720" spans="5:10" x14ac:dyDescent="0.2">
      <c r="E720" s="7"/>
      <c r="H720" s="71"/>
      <c r="I720" s="71"/>
      <c r="J720" s="71"/>
    </row>
    <row r="721" spans="5:10" x14ac:dyDescent="0.2">
      <c r="E721" s="7"/>
      <c r="H721" s="71"/>
      <c r="I721" s="71"/>
      <c r="J721" s="71"/>
    </row>
    <row r="722" spans="5:10" x14ac:dyDescent="0.2">
      <c r="E722" s="7"/>
      <c r="H722" s="71"/>
      <c r="I722" s="71"/>
      <c r="J722" s="71"/>
    </row>
    <row r="723" spans="5:10" x14ac:dyDescent="0.2">
      <c r="E723" s="7"/>
      <c r="H723" s="71"/>
      <c r="I723" s="71"/>
      <c r="J723" s="71"/>
    </row>
    <row r="724" spans="5:10" x14ac:dyDescent="0.2">
      <c r="E724" s="7"/>
      <c r="H724" s="71"/>
      <c r="I724" s="71"/>
      <c r="J724" s="71"/>
    </row>
    <row r="725" spans="5:10" x14ac:dyDescent="0.2">
      <c r="E725" s="7"/>
      <c r="H725" s="71"/>
      <c r="I725" s="71"/>
      <c r="J725" s="71"/>
    </row>
    <row r="726" spans="5:10" x14ac:dyDescent="0.2">
      <c r="E726" s="7"/>
      <c r="H726" s="71"/>
      <c r="I726" s="71"/>
      <c r="J726" s="71"/>
    </row>
    <row r="727" spans="5:10" x14ac:dyDescent="0.2">
      <c r="E727" s="7"/>
      <c r="H727" s="71"/>
      <c r="I727" s="71"/>
      <c r="J727" s="71"/>
    </row>
    <row r="728" spans="5:10" x14ac:dyDescent="0.2">
      <c r="E728" s="7"/>
      <c r="H728" s="71"/>
      <c r="I728" s="71"/>
      <c r="J728" s="71"/>
    </row>
    <row r="729" spans="5:10" x14ac:dyDescent="0.2">
      <c r="E729" s="7"/>
      <c r="H729" s="71"/>
      <c r="I729" s="71"/>
      <c r="J729" s="71"/>
    </row>
    <row r="730" spans="5:10" x14ac:dyDescent="0.2">
      <c r="E730" s="7"/>
      <c r="H730" s="71"/>
      <c r="I730" s="71"/>
      <c r="J730" s="71"/>
    </row>
    <row r="731" spans="5:10" x14ac:dyDescent="0.2">
      <c r="E731" s="7"/>
      <c r="H731" s="71"/>
      <c r="I731" s="71"/>
      <c r="J731" s="71"/>
    </row>
    <row r="732" spans="5:10" x14ac:dyDescent="0.2">
      <c r="E732" s="7"/>
      <c r="H732" s="71"/>
      <c r="I732" s="71"/>
      <c r="J732" s="71"/>
    </row>
    <row r="733" spans="5:10" x14ac:dyDescent="0.2">
      <c r="E733" s="7"/>
      <c r="H733" s="71"/>
      <c r="I733" s="71"/>
      <c r="J733" s="71"/>
    </row>
    <row r="734" spans="5:10" x14ac:dyDescent="0.2">
      <c r="E734" s="7"/>
      <c r="H734" s="71"/>
      <c r="I734" s="71"/>
      <c r="J734" s="71"/>
    </row>
    <row r="735" spans="5:10" x14ac:dyDescent="0.2">
      <c r="E735" s="7"/>
      <c r="H735" s="71"/>
      <c r="I735" s="71"/>
      <c r="J735" s="71"/>
    </row>
    <row r="736" spans="5:10" x14ac:dyDescent="0.2">
      <c r="E736" s="7"/>
      <c r="H736" s="71"/>
      <c r="I736" s="71"/>
      <c r="J736" s="71"/>
    </row>
    <row r="737" spans="5:10" x14ac:dyDescent="0.2">
      <c r="E737" s="7"/>
      <c r="H737" s="71"/>
      <c r="I737" s="71"/>
      <c r="J737" s="71"/>
    </row>
    <row r="738" spans="5:10" x14ac:dyDescent="0.2">
      <c r="E738" s="7"/>
      <c r="H738" s="71"/>
      <c r="I738" s="71"/>
      <c r="J738" s="71"/>
    </row>
    <row r="739" spans="5:10" x14ac:dyDescent="0.2">
      <c r="E739" s="7"/>
      <c r="H739" s="71"/>
      <c r="I739" s="71"/>
      <c r="J739" s="71"/>
    </row>
    <row r="740" spans="5:10" x14ac:dyDescent="0.2">
      <c r="E740" s="7"/>
      <c r="H740" s="71"/>
      <c r="I740" s="71"/>
      <c r="J740" s="71"/>
    </row>
    <row r="741" spans="5:10" x14ac:dyDescent="0.2">
      <c r="E741" s="7"/>
      <c r="H741" s="71"/>
      <c r="I741" s="71"/>
      <c r="J741" s="71"/>
    </row>
    <row r="742" spans="5:10" x14ac:dyDescent="0.2">
      <c r="E742" s="7"/>
      <c r="H742" s="71"/>
      <c r="I742" s="71"/>
      <c r="J742" s="71"/>
    </row>
    <row r="743" spans="5:10" x14ac:dyDescent="0.2">
      <c r="E743" s="7"/>
      <c r="H743" s="71"/>
      <c r="I743" s="71"/>
      <c r="J743" s="71"/>
    </row>
    <row r="744" spans="5:10" x14ac:dyDescent="0.2">
      <c r="E744" s="7"/>
      <c r="H744" s="71"/>
      <c r="I744" s="71"/>
      <c r="J744" s="71"/>
    </row>
    <row r="745" spans="5:10" x14ac:dyDescent="0.2">
      <c r="E745" s="7"/>
      <c r="H745" s="71"/>
      <c r="I745" s="71"/>
      <c r="J745" s="71"/>
    </row>
    <row r="746" spans="5:10" x14ac:dyDescent="0.2">
      <c r="E746" s="7"/>
      <c r="H746" s="71"/>
      <c r="I746" s="71"/>
      <c r="J746" s="71"/>
    </row>
    <row r="747" spans="5:10" x14ac:dyDescent="0.2">
      <c r="E747" s="7"/>
      <c r="H747" s="71"/>
      <c r="I747" s="71"/>
      <c r="J747" s="71"/>
    </row>
    <row r="748" spans="5:10" x14ac:dyDescent="0.2">
      <c r="E748" s="7"/>
      <c r="H748" s="71"/>
      <c r="I748" s="71"/>
      <c r="J748" s="71"/>
    </row>
    <row r="749" spans="5:10" x14ac:dyDescent="0.2">
      <c r="E749" s="7"/>
      <c r="H749" s="71"/>
      <c r="I749" s="71"/>
      <c r="J749" s="71"/>
    </row>
    <row r="750" spans="5:10" x14ac:dyDescent="0.2">
      <c r="E750" s="7"/>
      <c r="H750" s="71"/>
      <c r="I750" s="71"/>
      <c r="J750" s="71"/>
    </row>
    <row r="751" spans="5:10" x14ac:dyDescent="0.2">
      <c r="E751" s="7"/>
      <c r="H751" s="71"/>
      <c r="I751" s="71"/>
      <c r="J751" s="71"/>
    </row>
    <row r="752" spans="5:10" x14ac:dyDescent="0.2">
      <c r="E752" s="7"/>
      <c r="H752" s="71"/>
      <c r="I752" s="71"/>
      <c r="J752" s="71"/>
    </row>
    <row r="753" spans="5:10" x14ac:dyDescent="0.2">
      <c r="E753" s="7"/>
      <c r="H753" s="71"/>
      <c r="I753" s="71"/>
      <c r="J753" s="71"/>
    </row>
    <row r="754" spans="5:10" x14ac:dyDescent="0.2">
      <c r="E754" s="7"/>
      <c r="H754" s="71"/>
      <c r="I754" s="71"/>
      <c r="J754" s="71"/>
    </row>
    <row r="755" spans="5:10" x14ac:dyDescent="0.2">
      <c r="E755" s="7"/>
      <c r="H755" s="71"/>
      <c r="I755" s="71"/>
      <c r="J755" s="71"/>
    </row>
    <row r="756" spans="5:10" x14ac:dyDescent="0.2">
      <c r="E756" s="7"/>
      <c r="H756" s="71"/>
      <c r="I756" s="71"/>
      <c r="J756" s="71"/>
    </row>
    <row r="757" spans="5:10" x14ac:dyDescent="0.2">
      <c r="E757" s="7"/>
      <c r="H757" s="71"/>
      <c r="I757" s="71"/>
      <c r="J757" s="71"/>
    </row>
    <row r="758" spans="5:10" x14ac:dyDescent="0.2">
      <c r="E758" s="7"/>
      <c r="H758" s="71"/>
      <c r="I758" s="71"/>
      <c r="J758" s="71"/>
    </row>
    <row r="759" spans="5:10" x14ac:dyDescent="0.2">
      <c r="E759" s="7"/>
      <c r="H759" s="71"/>
      <c r="I759" s="71"/>
      <c r="J759" s="71"/>
    </row>
    <row r="760" spans="5:10" x14ac:dyDescent="0.2">
      <c r="E760" s="7"/>
      <c r="H760" s="71"/>
      <c r="I760" s="71"/>
      <c r="J760" s="71"/>
    </row>
    <row r="761" spans="5:10" x14ac:dyDescent="0.2">
      <c r="E761" s="7"/>
      <c r="H761" s="71"/>
      <c r="I761" s="71"/>
      <c r="J761" s="71"/>
    </row>
    <row r="762" spans="5:10" x14ac:dyDescent="0.2">
      <c r="E762" s="7"/>
      <c r="H762" s="71"/>
      <c r="I762" s="71"/>
      <c r="J762" s="71"/>
    </row>
    <row r="763" spans="5:10" x14ac:dyDescent="0.2">
      <c r="E763" s="7"/>
      <c r="H763" s="71"/>
      <c r="I763" s="71"/>
      <c r="J763" s="71"/>
    </row>
    <row r="764" spans="5:10" x14ac:dyDescent="0.2">
      <c r="E764" s="7"/>
      <c r="H764" s="71"/>
      <c r="I764" s="71"/>
      <c r="J764" s="71"/>
    </row>
    <row r="765" spans="5:10" x14ac:dyDescent="0.2">
      <c r="E765" s="7"/>
      <c r="H765" s="71"/>
      <c r="I765" s="71"/>
      <c r="J765" s="71"/>
    </row>
    <row r="766" spans="5:10" x14ac:dyDescent="0.2">
      <c r="E766" s="7"/>
      <c r="H766" s="71"/>
      <c r="I766" s="71"/>
      <c r="J766" s="71"/>
    </row>
    <row r="767" spans="5:10" x14ac:dyDescent="0.2">
      <c r="E767" s="7"/>
      <c r="H767" s="71"/>
      <c r="I767" s="71"/>
      <c r="J767" s="71"/>
    </row>
    <row r="768" spans="5:10" x14ac:dyDescent="0.2">
      <c r="E768" s="7"/>
      <c r="H768" s="71"/>
      <c r="I768" s="71"/>
      <c r="J768" s="71"/>
    </row>
    <row r="769" spans="5:10" x14ac:dyDescent="0.2">
      <c r="E769" s="7"/>
      <c r="H769" s="71"/>
      <c r="I769" s="71"/>
      <c r="J769" s="71"/>
    </row>
    <row r="770" spans="5:10" x14ac:dyDescent="0.2">
      <c r="E770" s="7"/>
      <c r="H770" s="71"/>
      <c r="I770" s="71"/>
      <c r="J770" s="71"/>
    </row>
    <row r="771" spans="5:10" x14ac:dyDescent="0.2">
      <c r="E771" s="7"/>
      <c r="H771" s="71"/>
      <c r="I771" s="71"/>
      <c r="J771" s="71"/>
    </row>
    <row r="772" spans="5:10" x14ac:dyDescent="0.2">
      <c r="E772" s="7"/>
      <c r="H772" s="71"/>
      <c r="I772" s="71"/>
      <c r="J772" s="71"/>
    </row>
    <row r="773" spans="5:10" x14ac:dyDescent="0.2">
      <c r="E773" s="7"/>
      <c r="H773" s="71"/>
      <c r="I773" s="71"/>
      <c r="J773" s="71"/>
    </row>
    <row r="774" spans="5:10" x14ac:dyDescent="0.2">
      <c r="E774" s="7"/>
      <c r="H774" s="71"/>
      <c r="I774" s="71"/>
      <c r="J774" s="71"/>
    </row>
    <row r="775" spans="5:10" x14ac:dyDescent="0.2">
      <c r="E775" s="7"/>
      <c r="H775" s="71"/>
      <c r="I775" s="71"/>
      <c r="J775" s="71"/>
    </row>
    <row r="776" spans="5:10" x14ac:dyDescent="0.2">
      <c r="E776" s="7"/>
      <c r="H776" s="71"/>
      <c r="I776" s="71"/>
      <c r="J776" s="71"/>
    </row>
    <row r="777" spans="5:10" x14ac:dyDescent="0.2">
      <c r="E777" s="7"/>
      <c r="H777" s="71"/>
      <c r="I777" s="71"/>
      <c r="J777" s="71"/>
    </row>
    <row r="778" spans="5:10" x14ac:dyDescent="0.2">
      <c r="E778" s="7"/>
      <c r="H778" s="71"/>
      <c r="I778" s="71"/>
      <c r="J778" s="71"/>
    </row>
    <row r="779" spans="5:10" x14ac:dyDescent="0.2">
      <c r="E779" s="7"/>
      <c r="H779" s="71"/>
      <c r="I779" s="71"/>
      <c r="J779" s="71"/>
    </row>
    <row r="780" spans="5:10" x14ac:dyDescent="0.2">
      <c r="E780" s="7"/>
      <c r="H780" s="71"/>
      <c r="I780" s="71"/>
      <c r="J780" s="71"/>
    </row>
    <row r="781" spans="5:10" x14ac:dyDescent="0.2">
      <c r="E781" s="7"/>
      <c r="H781" s="71"/>
      <c r="I781" s="71"/>
      <c r="J781" s="71"/>
    </row>
    <row r="782" spans="5:10" x14ac:dyDescent="0.2">
      <c r="E782" s="7"/>
      <c r="H782" s="71"/>
      <c r="I782" s="71"/>
      <c r="J782" s="71"/>
    </row>
    <row r="783" spans="5:10" x14ac:dyDescent="0.2">
      <c r="E783" s="7"/>
      <c r="H783" s="71"/>
      <c r="I783" s="71"/>
      <c r="J783" s="71"/>
    </row>
    <row r="784" spans="5:10" x14ac:dyDescent="0.2">
      <c r="E784" s="7"/>
      <c r="H784" s="71"/>
      <c r="I784" s="71"/>
      <c r="J784" s="71"/>
    </row>
    <row r="785" spans="5:10" x14ac:dyDescent="0.2">
      <c r="E785" s="7"/>
      <c r="H785" s="71"/>
      <c r="I785" s="71"/>
      <c r="J785" s="71"/>
    </row>
    <row r="786" spans="5:10" x14ac:dyDescent="0.2">
      <c r="E786" s="7"/>
      <c r="H786" s="71"/>
      <c r="I786" s="71"/>
      <c r="J786" s="71"/>
    </row>
    <row r="787" spans="5:10" x14ac:dyDescent="0.2">
      <c r="E787" s="7"/>
      <c r="H787" s="71"/>
      <c r="I787" s="71"/>
      <c r="J787" s="71"/>
    </row>
    <row r="788" spans="5:10" x14ac:dyDescent="0.2">
      <c r="E788" s="7"/>
      <c r="H788" s="71"/>
      <c r="I788" s="71"/>
      <c r="J788" s="71"/>
    </row>
    <row r="789" spans="5:10" x14ac:dyDescent="0.2">
      <c r="E789" s="7"/>
      <c r="H789" s="71"/>
      <c r="I789" s="71"/>
      <c r="J789" s="71"/>
    </row>
    <row r="790" spans="5:10" x14ac:dyDescent="0.2">
      <c r="E790" s="7"/>
      <c r="H790" s="71"/>
      <c r="I790" s="71"/>
      <c r="J790" s="71"/>
    </row>
    <row r="791" spans="5:10" x14ac:dyDescent="0.2">
      <c r="E791" s="7"/>
      <c r="H791" s="71"/>
      <c r="I791" s="71"/>
      <c r="J791" s="71"/>
    </row>
    <row r="792" spans="5:10" x14ac:dyDescent="0.2">
      <c r="E792" s="7"/>
      <c r="H792" s="71"/>
      <c r="I792" s="71"/>
      <c r="J792" s="71"/>
    </row>
    <row r="793" spans="5:10" x14ac:dyDescent="0.2">
      <c r="E793" s="7"/>
      <c r="H793" s="71"/>
      <c r="I793" s="71"/>
      <c r="J793" s="71"/>
    </row>
    <row r="794" spans="5:10" x14ac:dyDescent="0.2">
      <c r="E794" s="7"/>
      <c r="H794" s="71"/>
      <c r="I794" s="71"/>
      <c r="J794" s="71"/>
    </row>
    <row r="795" spans="5:10" x14ac:dyDescent="0.2">
      <c r="E795" s="7"/>
      <c r="H795" s="71"/>
      <c r="I795" s="71"/>
      <c r="J795" s="71"/>
    </row>
    <row r="796" spans="5:10" x14ac:dyDescent="0.2">
      <c r="E796" s="7"/>
      <c r="H796" s="71"/>
      <c r="I796" s="71"/>
      <c r="J796" s="71"/>
    </row>
    <row r="797" spans="5:10" x14ac:dyDescent="0.2">
      <c r="E797" s="7"/>
      <c r="H797" s="71"/>
      <c r="I797" s="71"/>
      <c r="J797" s="71"/>
    </row>
    <row r="798" spans="5:10" x14ac:dyDescent="0.2">
      <c r="E798" s="7"/>
      <c r="H798" s="71"/>
      <c r="I798" s="71"/>
      <c r="J798" s="71"/>
    </row>
    <row r="799" spans="5:10" x14ac:dyDescent="0.2">
      <c r="E799" s="7"/>
      <c r="H799" s="71"/>
      <c r="I799" s="71"/>
      <c r="J799" s="71"/>
    </row>
    <row r="800" spans="5:10" x14ac:dyDescent="0.2">
      <c r="E800" s="7"/>
      <c r="H800" s="71"/>
      <c r="I800" s="71"/>
      <c r="J800" s="71"/>
    </row>
    <row r="801" spans="5:10" x14ac:dyDescent="0.2">
      <c r="E801" s="7"/>
      <c r="H801" s="71"/>
      <c r="I801" s="71"/>
      <c r="J801" s="71"/>
    </row>
    <row r="802" spans="5:10" x14ac:dyDescent="0.2">
      <c r="E802" s="7"/>
      <c r="H802" s="71"/>
      <c r="I802" s="71"/>
      <c r="J802" s="71"/>
    </row>
    <row r="803" spans="5:10" x14ac:dyDescent="0.2">
      <c r="E803" s="7"/>
      <c r="H803" s="71"/>
      <c r="I803" s="71"/>
      <c r="J803" s="71"/>
    </row>
    <row r="804" spans="5:10" x14ac:dyDescent="0.2">
      <c r="E804" s="7"/>
      <c r="H804" s="71"/>
      <c r="I804" s="71"/>
      <c r="J804" s="71"/>
    </row>
    <row r="805" spans="5:10" x14ac:dyDescent="0.2">
      <c r="E805" s="7"/>
      <c r="H805" s="71"/>
      <c r="I805" s="71"/>
      <c r="J805" s="71"/>
    </row>
    <row r="806" spans="5:10" x14ac:dyDescent="0.2">
      <c r="E806" s="7"/>
      <c r="H806" s="71"/>
      <c r="I806" s="71"/>
      <c r="J806" s="71"/>
    </row>
    <row r="807" spans="5:10" x14ac:dyDescent="0.2">
      <c r="E807" s="7"/>
      <c r="H807" s="71"/>
      <c r="I807" s="71"/>
      <c r="J807" s="71"/>
    </row>
    <row r="808" spans="5:10" x14ac:dyDescent="0.2">
      <c r="E808" s="7"/>
      <c r="H808" s="71"/>
      <c r="I808" s="71"/>
      <c r="J808" s="71"/>
    </row>
    <row r="809" spans="5:10" x14ac:dyDescent="0.2">
      <c r="E809" s="7"/>
      <c r="H809" s="71"/>
      <c r="I809" s="71"/>
      <c r="J809" s="71"/>
    </row>
    <row r="810" spans="5:10" x14ac:dyDescent="0.2">
      <c r="E810" s="7"/>
      <c r="H810" s="71"/>
      <c r="I810" s="71"/>
      <c r="J810" s="71"/>
    </row>
    <row r="811" spans="5:10" x14ac:dyDescent="0.2">
      <c r="E811" s="7"/>
      <c r="H811" s="71"/>
      <c r="I811" s="71"/>
      <c r="J811" s="71"/>
    </row>
    <row r="812" spans="5:10" x14ac:dyDescent="0.2">
      <c r="E812" s="7"/>
      <c r="H812" s="71"/>
      <c r="I812" s="71"/>
      <c r="J812" s="71"/>
    </row>
    <row r="813" spans="5:10" x14ac:dyDescent="0.2">
      <c r="E813" s="7"/>
      <c r="H813" s="71"/>
      <c r="I813" s="71"/>
      <c r="J813" s="71"/>
    </row>
    <row r="814" spans="5:10" x14ac:dyDescent="0.2">
      <c r="E814" s="7"/>
      <c r="H814" s="71"/>
      <c r="I814" s="71"/>
      <c r="J814" s="71"/>
    </row>
    <row r="815" spans="5:10" x14ac:dyDescent="0.2">
      <c r="E815" s="7"/>
      <c r="H815" s="71"/>
      <c r="I815" s="71"/>
      <c r="J815" s="71"/>
    </row>
    <row r="816" spans="5:10" x14ac:dyDescent="0.2">
      <c r="E816" s="7"/>
      <c r="H816" s="71"/>
      <c r="I816" s="71"/>
      <c r="J816" s="71"/>
    </row>
    <row r="817" spans="5:10" x14ac:dyDescent="0.2">
      <c r="E817" s="7"/>
      <c r="H817" s="71"/>
      <c r="I817" s="71"/>
      <c r="J817" s="71"/>
    </row>
    <row r="818" spans="5:10" x14ac:dyDescent="0.2">
      <c r="E818" s="7"/>
      <c r="H818" s="71"/>
      <c r="I818" s="71"/>
      <c r="J818" s="71"/>
    </row>
    <row r="819" spans="5:10" x14ac:dyDescent="0.2">
      <c r="E819" s="7"/>
      <c r="H819" s="71"/>
      <c r="I819" s="71"/>
      <c r="J819" s="71"/>
    </row>
    <row r="820" spans="5:10" x14ac:dyDescent="0.2">
      <c r="E820" s="7"/>
      <c r="H820" s="71"/>
      <c r="I820" s="71"/>
      <c r="J820" s="71"/>
    </row>
    <row r="821" spans="5:10" x14ac:dyDescent="0.2">
      <c r="E821" s="7"/>
      <c r="H821" s="71"/>
      <c r="I821" s="71"/>
      <c r="J821" s="71"/>
    </row>
    <row r="822" spans="5:10" x14ac:dyDescent="0.2">
      <c r="E822" s="7"/>
      <c r="H822" s="71"/>
      <c r="I822" s="71"/>
      <c r="J822" s="71"/>
    </row>
    <row r="823" spans="5:10" x14ac:dyDescent="0.2">
      <c r="E823" s="7"/>
      <c r="H823" s="71"/>
      <c r="I823" s="71"/>
      <c r="J823" s="71"/>
    </row>
    <row r="824" spans="5:10" x14ac:dyDescent="0.2">
      <c r="E824" s="7"/>
      <c r="H824" s="71"/>
      <c r="I824" s="71"/>
      <c r="J824" s="71"/>
    </row>
    <row r="825" spans="5:10" x14ac:dyDescent="0.2">
      <c r="E825" s="7"/>
      <c r="H825" s="71"/>
      <c r="I825" s="71"/>
      <c r="J825" s="71"/>
    </row>
    <row r="826" spans="5:10" x14ac:dyDescent="0.2">
      <c r="E826" s="7"/>
      <c r="H826" s="71"/>
      <c r="I826" s="71"/>
      <c r="J826" s="71"/>
    </row>
    <row r="827" spans="5:10" x14ac:dyDescent="0.2">
      <c r="E827" s="7"/>
      <c r="H827" s="71"/>
      <c r="I827" s="71"/>
      <c r="J827" s="71"/>
    </row>
    <row r="828" spans="5:10" x14ac:dyDescent="0.2">
      <c r="E828" s="7"/>
      <c r="H828" s="71"/>
      <c r="I828" s="71"/>
      <c r="J828" s="71"/>
    </row>
    <row r="829" spans="5:10" x14ac:dyDescent="0.2">
      <c r="E829" s="7"/>
      <c r="H829" s="71"/>
      <c r="I829" s="71"/>
      <c r="J829" s="71"/>
    </row>
    <row r="830" spans="5:10" x14ac:dyDescent="0.2">
      <c r="E830" s="7"/>
      <c r="H830" s="71"/>
      <c r="I830" s="71"/>
      <c r="J830" s="71"/>
    </row>
    <row r="831" spans="5:10" x14ac:dyDescent="0.2">
      <c r="E831" s="7"/>
      <c r="H831" s="71"/>
      <c r="I831" s="71"/>
      <c r="J831" s="71"/>
    </row>
    <row r="832" spans="5:10" x14ac:dyDescent="0.2">
      <c r="E832" s="7"/>
      <c r="H832" s="71"/>
      <c r="I832" s="71"/>
      <c r="J832" s="71"/>
    </row>
    <row r="833" spans="5:10" x14ac:dyDescent="0.2">
      <c r="E833" s="7"/>
      <c r="H833" s="71"/>
      <c r="I833" s="71"/>
      <c r="J833" s="71"/>
    </row>
    <row r="834" spans="5:10" x14ac:dyDescent="0.2">
      <c r="E834" s="7"/>
      <c r="H834" s="71"/>
      <c r="I834" s="71"/>
      <c r="J834" s="71"/>
    </row>
    <row r="835" spans="5:10" x14ac:dyDescent="0.2">
      <c r="E835" s="7"/>
      <c r="H835" s="71"/>
      <c r="I835" s="71"/>
      <c r="J835" s="71"/>
    </row>
    <row r="836" spans="5:10" x14ac:dyDescent="0.2">
      <c r="E836" s="7"/>
      <c r="H836" s="71"/>
      <c r="I836" s="71"/>
      <c r="J836" s="71"/>
    </row>
    <row r="837" spans="5:10" x14ac:dyDescent="0.2">
      <c r="E837" s="7"/>
      <c r="H837" s="71"/>
      <c r="I837" s="71"/>
      <c r="J837" s="71"/>
    </row>
    <row r="838" spans="5:10" x14ac:dyDescent="0.2">
      <c r="E838" s="7"/>
      <c r="H838" s="71"/>
      <c r="I838" s="71"/>
      <c r="J838" s="71"/>
    </row>
    <row r="839" spans="5:10" x14ac:dyDescent="0.2">
      <c r="E839" s="7"/>
      <c r="H839" s="71"/>
      <c r="I839" s="71"/>
      <c r="J839" s="71"/>
    </row>
    <row r="840" spans="5:10" x14ac:dyDescent="0.2">
      <c r="E840" s="7"/>
      <c r="H840" s="71"/>
      <c r="I840" s="71"/>
      <c r="J840" s="71"/>
    </row>
    <row r="841" spans="5:10" x14ac:dyDescent="0.2">
      <c r="E841" s="7"/>
      <c r="H841" s="71"/>
      <c r="I841" s="71"/>
      <c r="J841" s="71"/>
    </row>
    <row r="842" spans="5:10" x14ac:dyDescent="0.2">
      <c r="E842" s="7"/>
      <c r="H842" s="71"/>
      <c r="I842" s="71"/>
      <c r="J842" s="71"/>
    </row>
    <row r="843" spans="5:10" x14ac:dyDescent="0.2">
      <c r="E843" s="7"/>
      <c r="H843" s="71"/>
      <c r="I843" s="71"/>
      <c r="J843" s="71"/>
    </row>
    <row r="844" spans="5:10" x14ac:dyDescent="0.2">
      <c r="E844" s="7"/>
      <c r="H844" s="71"/>
      <c r="I844" s="71"/>
      <c r="J844" s="71"/>
    </row>
    <row r="845" spans="5:10" x14ac:dyDescent="0.2">
      <c r="E845" s="7"/>
      <c r="H845" s="71"/>
      <c r="I845" s="71"/>
      <c r="J845" s="71"/>
    </row>
    <row r="846" spans="5:10" x14ac:dyDescent="0.2">
      <c r="E846" s="7"/>
      <c r="H846" s="71"/>
      <c r="I846" s="71"/>
      <c r="J846" s="71"/>
    </row>
    <row r="847" spans="5:10" x14ac:dyDescent="0.2">
      <c r="E847" s="7"/>
      <c r="H847" s="71"/>
      <c r="I847" s="71"/>
      <c r="J847" s="71"/>
    </row>
    <row r="848" spans="5:10" x14ac:dyDescent="0.2">
      <c r="E848" s="7"/>
      <c r="H848" s="71"/>
      <c r="I848" s="71"/>
      <c r="J848" s="71"/>
    </row>
    <row r="849" spans="5:10" x14ac:dyDescent="0.2">
      <c r="E849" s="7"/>
      <c r="H849" s="71"/>
      <c r="I849" s="71"/>
      <c r="J849" s="71"/>
    </row>
    <row r="850" spans="5:10" x14ac:dyDescent="0.2">
      <c r="E850" s="7"/>
      <c r="H850" s="71"/>
      <c r="I850" s="71"/>
      <c r="J850" s="71"/>
    </row>
    <row r="851" spans="5:10" x14ac:dyDescent="0.2">
      <c r="E851" s="7"/>
      <c r="H851" s="71"/>
      <c r="I851" s="71"/>
      <c r="J851" s="71"/>
    </row>
    <row r="852" spans="5:10" x14ac:dyDescent="0.2">
      <c r="E852" s="7"/>
      <c r="H852" s="71"/>
      <c r="I852" s="71"/>
      <c r="J852" s="71"/>
    </row>
    <row r="853" spans="5:10" x14ac:dyDescent="0.2">
      <c r="E853" s="7"/>
      <c r="H853" s="71"/>
      <c r="I853" s="71"/>
      <c r="J853" s="71"/>
    </row>
    <row r="854" spans="5:10" x14ac:dyDescent="0.2">
      <c r="E854" s="7"/>
      <c r="H854" s="71"/>
      <c r="I854" s="71"/>
      <c r="J854" s="71"/>
    </row>
    <row r="855" spans="5:10" x14ac:dyDescent="0.2">
      <c r="E855" s="7"/>
      <c r="H855" s="71"/>
      <c r="I855" s="71"/>
      <c r="J855" s="71"/>
    </row>
    <row r="856" spans="5:10" x14ac:dyDescent="0.2">
      <c r="E856" s="7"/>
      <c r="H856" s="71"/>
      <c r="I856" s="71"/>
      <c r="J856" s="71"/>
    </row>
    <row r="857" spans="5:10" x14ac:dyDescent="0.2">
      <c r="E857" s="7"/>
      <c r="H857" s="71"/>
      <c r="I857" s="71"/>
      <c r="J857" s="71"/>
    </row>
    <row r="858" spans="5:10" x14ac:dyDescent="0.2">
      <c r="E858" s="7"/>
      <c r="H858" s="71"/>
      <c r="I858" s="71"/>
      <c r="J858" s="71"/>
    </row>
    <row r="859" spans="5:10" x14ac:dyDescent="0.2">
      <c r="E859" s="7"/>
      <c r="H859" s="71"/>
      <c r="I859" s="71"/>
      <c r="J859" s="71"/>
    </row>
    <row r="860" spans="5:10" x14ac:dyDescent="0.2">
      <c r="E860" s="7"/>
      <c r="H860" s="71"/>
      <c r="I860" s="71"/>
      <c r="J860" s="71"/>
    </row>
    <row r="861" spans="5:10" x14ac:dyDescent="0.2">
      <c r="E861" s="7"/>
      <c r="H861" s="71"/>
      <c r="I861" s="71"/>
      <c r="J861" s="71"/>
    </row>
    <row r="862" spans="5:10" x14ac:dyDescent="0.2">
      <c r="E862" s="7"/>
      <c r="H862" s="71"/>
      <c r="I862" s="71"/>
      <c r="J862" s="71"/>
    </row>
    <row r="863" spans="5:10" x14ac:dyDescent="0.2">
      <c r="E863" s="7"/>
      <c r="H863" s="71"/>
      <c r="I863" s="71"/>
      <c r="J863" s="71"/>
    </row>
    <row r="864" spans="5:10" x14ac:dyDescent="0.2">
      <c r="E864" s="7"/>
      <c r="H864" s="71"/>
      <c r="I864" s="71"/>
      <c r="J864" s="71"/>
    </row>
    <row r="865" spans="5:10" x14ac:dyDescent="0.2">
      <c r="E865" s="7"/>
      <c r="H865" s="71"/>
      <c r="I865" s="71"/>
      <c r="J865" s="71"/>
    </row>
    <row r="866" spans="5:10" x14ac:dyDescent="0.2">
      <c r="E866" s="7"/>
      <c r="H866" s="71"/>
      <c r="I866" s="71"/>
      <c r="J866" s="71"/>
    </row>
    <row r="867" spans="5:10" x14ac:dyDescent="0.2">
      <c r="E867" s="7"/>
      <c r="H867" s="71"/>
      <c r="I867" s="71"/>
      <c r="J867" s="71"/>
    </row>
    <row r="868" spans="5:10" x14ac:dyDescent="0.2">
      <c r="E868" s="7"/>
      <c r="H868" s="71"/>
      <c r="I868" s="71"/>
      <c r="J868" s="71"/>
    </row>
    <row r="869" spans="5:10" x14ac:dyDescent="0.2">
      <c r="E869" s="7"/>
      <c r="H869" s="71"/>
      <c r="I869" s="71"/>
      <c r="J869" s="71"/>
    </row>
    <row r="870" spans="5:10" x14ac:dyDescent="0.2">
      <c r="E870" s="7"/>
      <c r="H870" s="71"/>
      <c r="I870" s="71"/>
      <c r="J870" s="71"/>
    </row>
    <row r="871" spans="5:10" x14ac:dyDescent="0.2">
      <c r="E871" s="7"/>
      <c r="H871" s="71"/>
      <c r="I871" s="71"/>
      <c r="J871" s="71"/>
    </row>
    <row r="872" spans="5:10" x14ac:dyDescent="0.2">
      <c r="E872" s="7"/>
      <c r="H872" s="71"/>
      <c r="I872" s="71"/>
      <c r="J872" s="71"/>
    </row>
    <row r="873" spans="5:10" x14ac:dyDescent="0.2">
      <c r="E873" s="7"/>
      <c r="H873" s="71"/>
      <c r="I873" s="71"/>
      <c r="J873" s="71"/>
    </row>
    <row r="874" spans="5:10" x14ac:dyDescent="0.2">
      <c r="E874" s="7"/>
      <c r="H874" s="71"/>
      <c r="I874" s="71"/>
      <c r="J874" s="71"/>
    </row>
    <row r="875" spans="5:10" x14ac:dyDescent="0.2">
      <c r="E875" s="7"/>
      <c r="H875" s="71"/>
      <c r="I875" s="71"/>
      <c r="J875" s="71"/>
    </row>
    <row r="876" spans="5:10" x14ac:dyDescent="0.2">
      <c r="E876" s="7"/>
      <c r="H876" s="71"/>
      <c r="I876" s="71"/>
      <c r="J876" s="71"/>
    </row>
    <row r="877" spans="5:10" x14ac:dyDescent="0.2">
      <c r="E877" s="7"/>
      <c r="H877" s="71"/>
      <c r="I877" s="71"/>
      <c r="J877" s="71"/>
    </row>
    <row r="878" spans="5:10" x14ac:dyDescent="0.2">
      <c r="E878" s="7"/>
      <c r="H878" s="71"/>
      <c r="I878" s="71"/>
      <c r="J878" s="71"/>
    </row>
    <row r="879" spans="5:10" x14ac:dyDescent="0.2">
      <c r="E879" s="7"/>
      <c r="H879" s="71"/>
      <c r="I879" s="71"/>
      <c r="J879" s="71"/>
    </row>
    <row r="880" spans="5:10" x14ac:dyDescent="0.2">
      <c r="E880" s="7"/>
      <c r="H880" s="71"/>
      <c r="I880" s="71"/>
      <c r="J880" s="71"/>
    </row>
    <row r="881" spans="5:10" x14ac:dyDescent="0.2">
      <c r="E881" s="7"/>
      <c r="H881" s="71"/>
      <c r="I881" s="71"/>
      <c r="J881" s="71"/>
    </row>
    <row r="882" spans="5:10" x14ac:dyDescent="0.2">
      <c r="E882" s="7"/>
      <c r="H882" s="71"/>
      <c r="I882" s="71"/>
      <c r="J882" s="71"/>
    </row>
    <row r="883" spans="5:10" x14ac:dyDescent="0.2">
      <c r="E883" s="7"/>
      <c r="H883" s="71"/>
      <c r="I883" s="71"/>
      <c r="J883" s="71"/>
    </row>
    <row r="884" spans="5:10" x14ac:dyDescent="0.2">
      <c r="E884" s="7"/>
      <c r="H884" s="71"/>
      <c r="I884" s="71"/>
      <c r="J884" s="71"/>
    </row>
    <row r="885" spans="5:10" x14ac:dyDescent="0.2">
      <c r="E885" s="7"/>
      <c r="H885" s="71"/>
      <c r="I885" s="71"/>
      <c r="J885" s="71"/>
    </row>
    <row r="886" spans="5:10" x14ac:dyDescent="0.2">
      <c r="E886" s="7"/>
      <c r="H886" s="71"/>
      <c r="I886" s="71"/>
      <c r="J886" s="71"/>
    </row>
    <row r="887" spans="5:10" x14ac:dyDescent="0.2">
      <c r="E887" s="7"/>
      <c r="H887" s="71"/>
      <c r="I887" s="71"/>
      <c r="J887" s="71"/>
    </row>
    <row r="888" spans="5:10" x14ac:dyDescent="0.2">
      <c r="E888" s="7"/>
      <c r="H888" s="71"/>
      <c r="I888" s="71"/>
      <c r="J888" s="71"/>
    </row>
    <row r="889" spans="5:10" x14ac:dyDescent="0.2">
      <c r="E889" s="7"/>
      <c r="H889" s="71"/>
      <c r="I889" s="71"/>
      <c r="J889" s="71"/>
    </row>
    <row r="890" spans="5:10" x14ac:dyDescent="0.2">
      <c r="E890" s="7"/>
      <c r="H890" s="71"/>
      <c r="I890" s="71"/>
      <c r="J890" s="71"/>
    </row>
    <row r="891" spans="5:10" x14ac:dyDescent="0.2">
      <c r="E891" s="7"/>
      <c r="H891" s="71"/>
      <c r="I891" s="71"/>
      <c r="J891" s="71"/>
    </row>
    <row r="892" spans="5:10" x14ac:dyDescent="0.2">
      <c r="E892" s="7"/>
      <c r="H892" s="71"/>
      <c r="I892" s="71"/>
      <c r="J892" s="71"/>
    </row>
    <row r="893" spans="5:10" x14ac:dyDescent="0.2">
      <c r="E893" s="7"/>
      <c r="H893" s="71"/>
      <c r="I893" s="71"/>
      <c r="J893" s="71"/>
    </row>
    <row r="894" spans="5:10" x14ac:dyDescent="0.2">
      <c r="E894" s="7"/>
      <c r="H894" s="71"/>
      <c r="I894" s="71"/>
      <c r="J894" s="71"/>
    </row>
    <row r="895" spans="5:10" x14ac:dyDescent="0.2">
      <c r="E895" s="7"/>
      <c r="H895" s="71"/>
      <c r="I895" s="71"/>
      <c r="J895" s="71"/>
    </row>
    <row r="896" spans="5:10" x14ac:dyDescent="0.2">
      <c r="E896" s="7"/>
      <c r="H896" s="71"/>
      <c r="I896" s="71"/>
      <c r="J896" s="71"/>
    </row>
    <row r="897" spans="5:10" x14ac:dyDescent="0.2">
      <c r="E897" s="7"/>
      <c r="H897" s="71"/>
      <c r="I897" s="71"/>
      <c r="J897" s="71"/>
    </row>
    <row r="898" spans="5:10" x14ac:dyDescent="0.2">
      <c r="E898" s="7"/>
      <c r="H898" s="71"/>
      <c r="I898" s="71"/>
      <c r="J898" s="71"/>
    </row>
    <row r="899" spans="5:10" x14ac:dyDescent="0.2">
      <c r="E899" s="7"/>
      <c r="H899" s="71"/>
      <c r="I899" s="71"/>
      <c r="J899" s="71"/>
    </row>
    <row r="900" spans="5:10" x14ac:dyDescent="0.2">
      <c r="E900" s="7"/>
      <c r="H900" s="71"/>
      <c r="I900" s="71"/>
      <c r="J900" s="71"/>
    </row>
    <row r="901" spans="5:10" x14ac:dyDescent="0.2">
      <c r="E901" s="7"/>
      <c r="H901" s="71"/>
      <c r="I901" s="71"/>
      <c r="J901" s="71"/>
    </row>
    <row r="902" spans="5:10" x14ac:dyDescent="0.2">
      <c r="E902" s="7"/>
      <c r="H902" s="71"/>
      <c r="I902" s="71"/>
      <c r="J902" s="71"/>
    </row>
    <row r="903" spans="5:10" x14ac:dyDescent="0.2">
      <c r="E903" s="7"/>
      <c r="H903" s="71"/>
      <c r="I903" s="71"/>
      <c r="J903" s="71"/>
    </row>
    <row r="904" spans="5:10" x14ac:dyDescent="0.2">
      <c r="E904" s="7"/>
      <c r="H904" s="71"/>
      <c r="I904" s="71"/>
      <c r="J904" s="71"/>
    </row>
    <row r="905" spans="5:10" x14ac:dyDescent="0.2">
      <c r="E905" s="7"/>
      <c r="H905" s="71"/>
      <c r="I905" s="71"/>
      <c r="J905" s="71"/>
    </row>
    <row r="906" spans="5:10" x14ac:dyDescent="0.2">
      <c r="E906" s="7"/>
      <c r="H906" s="71"/>
      <c r="I906" s="71"/>
      <c r="J906" s="71"/>
    </row>
    <row r="907" spans="5:10" x14ac:dyDescent="0.2">
      <c r="E907" s="7"/>
      <c r="H907" s="71"/>
      <c r="I907" s="71"/>
      <c r="J907" s="71"/>
    </row>
    <row r="908" spans="5:10" x14ac:dyDescent="0.2">
      <c r="E908" s="7"/>
      <c r="H908" s="71"/>
      <c r="I908" s="71"/>
      <c r="J908" s="71"/>
    </row>
    <row r="909" spans="5:10" x14ac:dyDescent="0.2">
      <c r="E909" s="7"/>
      <c r="H909" s="71"/>
      <c r="I909" s="71"/>
      <c r="J909" s="71"/>
    </row>
    <row r="910" spans="5:10" x14ac:dyDescent="0.2">
      <c r="E910" s="7"/>
      <c r="H910" s="71"/>
      <c r="I910" s="71"/>
      <c r="J910" s="71"/>
    </row>
    <row r="911" spans="5:10" x14ac:dyDescent="0.2">
      <c r="E911" s="7"/>
      <c r="H911" s="71"/>
      <c r="I911" s="71"/>
      <c r="J911" s="71"/>
    </row>
    <row r="912" spans="5:10" x14ac:dyDescent="0.2">
      <c r="E912" s="7"/>
      <c r="H912" s="71"/>
      <c r="I912" s="71"/>
      <c r="J912" s="71"/>
    </row>
    <row r="913" spans="5:10" x14ac:dyDescent="0.2">
      <c r="E913" s="7"/>
      <c r="H913" s="71"/>
      <c r="I913" s="71"/>
      <c r="J913" s="71"/>
    </row>
    <row r="914" spans="5:10" x14ac:dyDescent="0.2">
      <c r="E914" s="7"/>
      <c r="H914" s="71"/>
      <c r="I914" s="71"/>
      <c r="J914" s="71"/>
    </row>
    <row r="915" spans="5:10" x14ac:dyDescent="0.2">
      <c r="E915" s="7"/>
      <c r="H915" s="71"/>
      <c r="I915" s="71"/>
      <c r="J915" s="71"/>
    </row>
    <row r="916" spans="5:10" x14ac:dyDescent="0.2">
      <c r="E916" s="7"/>
      <c r="H916" s="71"/>
      <c r="I916" s="71"/>
      <c r="J916" s="71"/>
    </row>
    <row r="917" spans="5:10" x14ac:dyDescent="0.2">
      <c r="E917" s="7"/>
      <c r="H917" s="71"/>
      <c r="I917" s="71"/>
      <c r="J917" s="71"/>
    </row>
    <row r="918" spans="5:10" x14ac:dyDescent="0.2">
      <c r="E918" s="7"/>
      <c r="H918" s="71"/>
      <c r="I918" s="71"/>
      <c r="J918" s="71"/>
    </row>
    <row r="919" spans="5:10" x14ac:dyDescent="0.2">
      <c r="E919" s="7"/>
      <c r="H919" s="71"/>
      <c r="I919" s="71"/>
      <c r="J919" s="71"/>
    </row>
    <row r="920" spans="5:10" x14ac:dyDescent="0.2">
      <c r="E920" s="7"/>
      <c r="H920" s="71"/>
      <c r="I920" s="71"/>
      <c r="J920" s="71"/>
    </row>
    <row r="921" spans="5:10" x14ac:dyDescent="0.2">
      <c r="E921" s="7"/>
      <c r="H921" s="71"/>
      <c r="I921" s="71"/>
      <c r="J921" s="71"/>
    </row>
    <row r="922" spans="5:10" x14ac:dyDescent="0.2">
      <c r="E922" s="7"/>
      <c r="H922" s="71"/>
      <c r="I922" s="71"/>
      <c r="J922" s="71"/>
    </row>
    <row r="923" spans="5:10" x14ac:dyDescent="0.2">
      <c r="E923" s="7"/>
      <c r="H923" s="71"/>
      <c r="I923" s="71"/>
      <c r="J923" s="71"/>
    </row>
    <row r="924" spans="5:10" x14ac:dyDescent="0.2">
      <c r="E924" s="7"/>
      <c r="H924" s="71"/>
      <c r="I924" s="71"/>
      <c r="J924" s="71"/>
    </row>
    <row r="925" spans="5:10" x14ac:dyDescent="0.2">
      <c r="E925" s="7"/>
      <c r="H925" s="71"/>
      <c r="I925" s="71"/>
      <c r="J925" s="71"/>
    </row>
    <row r="926" spans="5:10" x14ac:dyDescent="0.2">
      <c r="E926" s="7"/>
      <c r="H926" s="71"/>
      <c r="I926" s="71"/>
      <c r="J926" s="71"/>
    </row>
    <row r="927" spans="5:10" x14ac:dyDescent="0.2">
      <c r="E927" s="7"/>
      <c r="H927" s="71"/>
      <c r="I927" s="71"/>
      <c r="J927" s="71"/>
    </row>
    <row r="928" spans="5:10" x14ac:dyDescent="0.2">
      <c r="E928" s="7"/>
      <c r="H928" s="71"/>
      <c r="I928" s="71"/>
      <c r="J928" s="71"/>
    </row>
    <row r="929" spans="5:10" x14ac:dyDescent="0.2">
      <c r="E929" s="7"/>
      <c r="H929" s="71"/>
      <c r="I929" s="71"/>
      <c r="J929" s="71"/>
    </row>
    <row r="930" spans="5:10" x14ac:dyDescent="0.2">
      <c r="E930" s="7"/>
      <c r="H930" s="71"/>
      <c r="I930" s="71"/>
      <c r="J930" s="71"/>
    </row>
    <row r="931" spans="5:10" x14ac:dyDescent="0.2">
      <c r="E931" s="7"/>
      <c r="H931" s="71"/>
      <c r="I931" s="71"/>
      <c r="J931" s="71"/>
    </row>
    <row r="932" spans="5:10" x14ac:dyDescent="0.2">
      <c r="E932" s="7"/>
      <c r="H932" s="71"/>
      <c r="I932" s="71"/>
      <c r="J932" s="71"/>
    </row>
    <row r="933" spans="5:10" x14ac:dyDescent="0.2">
      <c r="E933" s="7"/>
      <c r="H933" s="71"/>
      <c r="I933" s="71"/>
      <c r="J933" s="71"/>
    </row>
    <row r="934" spans="5:10" x14ac:dyDescent="0.2">
      <c r="E934" s="7"/>
      <c r="H934" s="71"/>
      <c r="I934" s="71"/>
      <c r="J934" s="71"/>
    </row>
    <row r="935" spans="5:10" x14ac:dyDescent="0.2">
      <c r="E935" s="7"/>
      <c r="H935" s="71"/>
      <c r="I935" s="71"/>
      <c r="J935" s="71"/>
    </row>
    <row r="936" spans="5:10" x14ac:dyDescent="0.2">
      <c r="E936" s="7"/>
      <c r="H936" s="71"/>
      <c r="I936" s="71"/>
      <c r="J936" s="71"/>
    </row>
    <row r="937" spans="5:10" x14ac:dyDescent="0.2">
      <c r="E937" s="7"/>
      <c r="H937" s="71"/>
      <c r="I937" s="71"/>
      <c r="J937" s="71"/>
    </row>
    <row r="938" spans="5:10" x14ac:dyDescent="0.2">
      <c r="E938" s="7"/>
      <c r="H938" s="71"/>
      <c r="I938" s="71"/>
      <c r="J938" s="71"/>
    </row>
    <row r="939" spans="5:10" x14ac:dyDescent="0.2">
      <c r="E939" s="7"/>
      <c r="H939" s="71"/>
      <c r="I939" s="71"/>
      <c r="J939" s="71"/>
    </row>
    <row r="940" spans="5:10" x14ac:dyDescent="0.2">
      <c r="E940" s="7"/>
      <c r="H940" s="71"/>
      <c r="I940" s="71"/>
      <c r="J940" s="71"/>
    </row>
    <row r="941" spans="5:10" x14ac:dyDescent="0.2">
      <c r="E941" s="7"/>
      <c r="H941" s="71"/>
      <c r="I941" s="71"/>
      <c r="J941" s="71"/>
    </row>
    <row r="942" spans="5:10" x14ac:dyDescent="0.2">
      <c r="E942" s="7"/>
      <c r="H942" s="71"/>
      <c r="I942" s="71"/>
      <c r="J942" s="71"/>
    </row>
    <row r="943" spans="5:10" x14ac:dyDescent="0.2">
      <c r="E943" s="7"/>
      <c r="H943" s="71"/>
      <c r="I943" s="71"/>
      <c r="J943" s="71"/>
    </row>
    <row r="944" spans="5:10" x14ac:dyDescent="0.2">
      <c r="E944" s="7"/>
      <c r="H944" s="71"/>
      <c r="I944" s="71"/>
      <c r="J944" s="71"/>
    </row>
    <row r="945" spans="5:10" x14ac:dyDescent="0.2">
      <c r="E945" s="7"/>
      <c r="H945" s="71"/>
      <c r="I945" s="71"/>
      <c r="J945" s="71"/>
    </row>
    <row r="946" spans="5:10" x14ac:dyDescent="0.2">
      <c r="E946" s="7"/>
      <c r="H946" s="71"/>
      <c r="I946" s="71"/>
      <c r="J946" s="71"/>
    </row>
    <row r="947" spans="5:10" x14ac:dyDescent="0.2">
      <c r="E947" s="7"/>
      <c r="H947" s="71"/>
      <c r="I947" s="71"/>
      <c r="J947" s="71"/>
    </row>
    <row r="948" spans="5:10" x14ac:dyDescent="0.2">
      <c r="E948" s="7"/>
      <c r="H948" s="71"/>
      <c r="I948" s="71"/>
      <c r="J948" s="71"/>
    </row>
    <row r="949" spans="5:10" x14ac:dyDescent="0.2">
      <c r="E949" s="7"/>
      <c r="H949" s="71"/>
      <c r="I949" s="71"/>
      <c r="J949" s="71"/>
    </row>
    <row r="950" spans="5:10" x14ac:dyDescent="0.2">
      <c r="E950" s="7"/>
      <c r="H950" s="71"/>
      <c r="I950" s="71"/>
      <c r="J950" s="71"/>
    </row>
    <row r="951" spans="5:10" x14ac:dyDescent="0.2">
      <c r="E951" s="7"/>
      <c r="H951" s="71"/>
      <c r="I951" s="71"/>
      <c r="J951" s="71"/>
    </row>
    <row r="952" spans="5:10" x14ac:dyDescent="0.2">
      <c r="E952" s="7"/>
      <c r="H952" s="71"/>
      <c r="I952" s="71"/>
      <c r="J952" s="71"/>
    </row>
    <row r="953" spans="5:10" x14ac:dyDescent="0.2">
      <c r="E953" s="7"/>
      <c r="H953" s="71"/>
      <c r="I953" s="71"/>
      <c r="J953" s="71"/>
    </row>
    <row r="954" spans="5:10" x14ac:dyDescent="0.2">
      <c r="E954" s="7"/>
      <c r="H954" s="71"/>
      <c r="I954" s="71"/>
      <c r="J954" s="71"/>
    </row>
    <row r="955" spans="5:10" x14ac:dyDescent="0.2">
      <c r="E955" s="7"/>
      <c r="H955" s="71"/>
      <c r="I955" s="71"/>
      <c r="J955" s="71"/>
    </row>
    <row r="956" spans="5:10" x14ac:dyDescent="0.2">
      <c r="E956" s="7"/>
      <c r="H956" s="71"/>
      <c r="I956" s="71"/>
      <c r="J956" s="71"/>
    </row>
    <row r="957" spans="5:10" x14ac:dyDescent="0.2">
      <c r="E957" s="7"/>
      <c r="H957" s="71"/>
      <c r="I957" s="71"/>
      <c r="J957" s="71"/>
    </row>
    <row r="958" spans="5:10" x14ac:dyDescent="0.2">
      <c r="E958" s="7"/>
      <c r="H958" s="71"/>
      <c r="I958" s="71"/>
      <c r="J958" s="71"/>
    </row>
    <row r="959" spans="5:10" x14ac:dyDescent="0.2">
      <c r="E959" s="7"/>
      <c r="H959" s="71"/>
      <c r="I959" s="71"/>
      <c r="J959" s="71"/>
    </row>
    <row r="960" spans="5:10" x14ac:dyDescent="0.2">
      <c r="E960" s="7"/>
      <c r="H960" s="71"/>
      <c r="I960" s="71"/>
      <c r="J960" s="71"/>
    </row>
    <row r="961" spans="5:10" x14ac:dyDescent="0.2">
      <c r="E961" s="7"/>
      <c r="H961" s="71"/>
      <c r="I961" s="71"/>
      <c r="J961" s="71"/>
    </row>
    <row r="962" spans="5:10" x14ac:dyDescent="0.2">
      <c r="E962" s="7"/>
      <c r="H962" s="71"/>
      <c r="I962" s="71"/>
      <c r="J962" s="71"/>
    </row>
    <row r="963" spans="5:10" x14ac:dyDescent="0.2">
      <c r="E963" s="7"/>
      <c r="H963" s="71"/>
      <c r="I963" s="71"/>
      <c r="J963" s="71"/>
    </row>
    <row r="964" spans="5:10" x14ac:dyDescent="0.2">
      <c r="E964" s="7"/>
      <c r="H964" s="71"/>
      <c r="I964" s="71"/>
      <c r="J964" s="71"/>
    </row>
    <row r="965" spans="5:10" x14ac:dyDescent="0.2">
      <c r="E965" s="7"/>
      <c r="H965" s="71"/>
      <c r="I965" s="71"/>
      <c r="J965" s="71"/>
    </row>
    <row r="966" spans="5:10" x14ac:dyDescent="0.2">
      <c r="E966" s="7"/>
      <c r="H966" s="71"/>
      <c r="I966" s="71"/>
      <c r="J966" s="71"/>
    </row>
    <row r="967" spans="5:10" x14ac:dyDescent="0.2">
      <c r="E967" s="7"/>
      <c r="H967" s="71"/>
      <c r="I967" s="71"/>
      <c r="J967" s="71"/>
    </row>
    <row r="968" spans="5:10" x14ac:dyDescent="0.2">
      <c r="E968" s="7"/>
      <c r="H968" s="71"/>
      <c r="I968" s="71"/>
      <c r="J968" s="71"/>
    </row>
    <row r="969" spans="5:10" x14ac:dyDescent="0.2">
      <c r="E969" s="7"/>
      <c r="H969" s="71"/>
      <c r="I969" s="71"/>
      <c r="J969" s="71"/>
    </row>
    <row r="970" spans="5:10" x14ac:dyDescent="0.2">
      <c r="E970" s="7"/>
      <c r="H970" s="71"/>
      <c r="I970" s="71"/>
      <c r="J970" s="71"/>
    </row>
    <row r="971" spans="5:10" x14ac:dyDescent="0.2">
      <c r="E971" s="7"/>
      <c r="H971" s="71"/>
      <c r="I971" s="71"/>
      <c r="J971" s="71"/>
    </row>
    <row r="972" spans="5:10" x14ac:dyDescent="0.2">
      <c r="E972" s="7"/>
      <c r="H972" s="71"/>
      <c r="I972" s="71"/>
      <c r="J972" s="71"/>
    </row>
    <row r="973" spans="5:10" x14ac:dyDescent="0.2">
      <c r="E973" s="7"/>
      <c r="H973" s="71"/>
      <c r="I973" s="71"/>
      <c r="J973" s="71"/>
    </row>
    <row r="974" spans="5:10" x14ac:dyDescent="0.2">
      <c r="E974" s="7"/>
      <c r="H974" s="71"/>
      <c r="I974" s="71"/>
      <c r="J974" s="71"/>
    </row>
    <row r="975" spans="5:10" x14ac:dyDescent="0.2">
      <c r="E975" s="7"/>
      <c r="H975" s="71"/>
      <c r="I975" s="71"/>
      <c r="J975" s="71"/>
    </row>
    <row r="976" spans="5:10" x14ac:dyDescent="0.2">
      <c r="E976" s="7"/>
      <c r="H976" s="71"/>
      <c r="I976" s="71"/>
      <c r="J976" s="71"/>
    </row>
    <row r="977" spans="5:10" x14ac:dyDescent="0.2">
      <c r="E977" s="7"/>
      <c r="H977" s="71"/>
      <c r="I977" s="71"/>
      <c r="J977" s="71"/>
    </row>
    <row r="978" spans="5:10" x14ac:dyDescent="0.2">
      <c r="E978" s="7"/>
      <c r="H978" s="71"/>
      <c r="I978" s="71"/>
      <c r="J978" s="71"/>
    </row>
    <row r="979" spans="5:10" x14ac:dyDescent="0.2">
      <c r="E979" s="7"/>
      <c r="H979" s="71"/>
      <c r="I979" s="71"/>
      <c r="J979" s="71"/>
    </row>
    <row r="980" spans="5:10" x14ac:dyDescent="0.2">
      <c r="E980" s="7"/>
      <c r="H980" s="71"/>
      <c r="I980" s="71"/>
      <c r="J980" s="71"/>
    </row>
    <row r="981" spans="5:10" x14ac:dyDescent="0.2">
      <c r="E981" s="7"/>
      <c r="H981" s="71"/>
      <c r="I981" s="71"/>
      <c r="J981" s="71"/>
    </row>
    <row r="982" spans="5:10" x14ac:dyDescent="0.2">
      <c r="E982" s="7"/>
      <c r="H982" s="71"/>
      <c r="I982" s="71"/>
      <c r="J982" s="71"/>
    </row>
    <row r="983" spans="5:10" x14ac:dyDescent="0.2">
      <c r="E983" s="7"/>
      <c r="H983" s="71"/>
      <c r="I983" s="71"/>
      <c r="J983" s="71"/>
    </row>
    <row r="984" spans="5:10" x14ac:dyDescent="0.2">
      <c r="E984" s="7"/>
      <c r="H984" s="71"/>
      <c r="I984" s="71"/>
      <c r="J984" s="71"/>
    </row>
    <row r="985" spans="5:10" x14ac:dyDescent="0.2">
      <c r="E985" s="7"/>
      <c r="H985" s="71"/>
      <c r="I985" s="71"/>
      <c r="J985" s="71"/>
    </row>
    <row r="986" spans="5:10" x14ac:dyDescent="0.2">
      <c r="E986" s="7"/>
      <c r="H986" s="71"/>
      <c r="I986" s="71"/>
      <c r="J986" s="71"/>
    </row>
    <row r="987" spans="5:10" x14ac:dyDescent="0.2">
      <c r="E987" s="7"/>
      <c r="H987" s="71"/>
      <c r="I987" s="71"/>
      <c r="J987" s="71"/>
    </row>
    <row r="988" spans="5:10" x14ac:dyDescent="0.2">
      <c r="E988" s="7"/>
      <c r="H988" s="71"/>
      <c r="I988" s="71"/>
      <c r="J988" s="71"/>
    </row>
    <row r="989" spans="5:10" x14ac:dyDescent="0.2">
      <c r="E989" s="7"/>
      <c r="H989" s="71"/>
      <c r="I989" s="71"/>
      <c r="J989" s="71"/>
    </row>
    <row r="990" spans="5:10" x14ac:dyDescent="0.2">
      <c r="E990" s="7"/>
      <c r="H990" s="71"/>
      <c r="I990" s="71"/>
      <c r="J990" s="71"/>
    </row>
    <row r="991" spans="5:10" x14ac:dyDescent="0.2">
      <c r="E991" s="7"/>
      <c r="H991" s="71"/>
      <c r="I991" s="71"/>
      <c r="J991" s="71"/>
    </row>
    <row r="992" spans="5:10" x14ac:dyDescent="0.2">
      <c r="E992" s="7"/>
      <c r="H992" s="71"/>
      <c r="I992" s="71"/>
      <c r="J992" s="71"/>
    </row>
    <row r="993" spans="5:10" x14ac:dyDescent="0.2">
      <c r="E993" s="7"/>
      <c r="H993" s="71"/>
      <c r="I993" s="71"/>
      <c r="J993" s="71"/>
    </row>
    <row r="994" spans="5:10" x14ac:dyDescent="0.2">
      <c r="E994" s="7"/>
      <c r="H994" s="71"/>
      <c r="I994" s="71"/>
      <c r="J994" s="71"/>
    </row>
    <row r="995" spans="5:10" x14ac:dyDescent="0.2">
      <c r="E995" s="7"/>
      <c r="H995" s="71"/>
      <c r="I995" s="71"/>
      <c r="J995" s="71"/>
    </row>
    <row r="996" spans="5:10" x14ac:dyDescent="0.2">
      <c r="E996" s="7"/>
      <c r="H996" s="71"/>
      <c r="I996" s="71"/>
      <c r="J996" s="71"/>
    </row>
    <row r="997" spans="5:10" x14ac:dyDescent="0.2">
      <c r="E997" s="7"/>
      <c r="H997" s="71"/>
      <c r="I997" s="71"/>
      <c r="J997" s="71"/>
    </row>
    <row r="998" spans="5:10" x14ac:dyDescent="0.2">
      <c r="E998" s="7"/>
      <c r="H998" s="71"/>
      <c r="I998" s="71"/>
      <c r="J998" s="71"/>
    </row>
    <row r="999" spans="5:10" x14ac:dyDescent="0.2">
      <c r="E999" s="7"/>
      <c r="H999" s="71"/>
      <c r="I999" s="71"/>
      <c r="J999" s="71"/>
    </row>
    <row r="1000" spans="5:10" x14ac:dyDescent="0.2">
      <c r="E1000" s="7"/>
      <c r="H1000" s="71"/>
      <c r="I1000" s="71"/>
      <c r="J1000" s="71"/>
    </row>
    <row r="1001" spans="5:10" x14ac:dyDescent="0.2">
      <c r="E1001" s="7"/>
      <c r="H1001" s="71"/>
      <c r="I1001" s="71"/>
      <c r="J1001" s="71"/>
    </row>
    <row r="1002" spans="5:10" x14ac:dyDescent="0.2">
      <c r="E1002" s="7"/>
      <c r="H1002" s="71"/>
      <c r="I1002" s="71"/>
      <c r="J1002" s="71"/>
    </row>
    <row r="1003" spans="5:10" x14ac:dyDescent="0.2">
      <c r="E1003" s="7"/>
      <c r="H1003" s="71"/>
      <c r="I1003" s="71"/>
      <c r="J1003" s="71"/>
    </row>
    <row r="1004" spans="5:10" x14ac:dyDescent="0.2">
      <c r="E1004" s="7"/>
      <c r="H1004" s="71"/>
      <c r="I1004" s="71"/>
      <c r="J1004" s="71"/>
    </row>
    <row r="1005" spans="5:10" x14ac:dyDescent="0.2">
      <c r="E1005" s="7"/>
      <c r="H1005" s="71"/>
      <c r="I1005" s="71"/>
      <c r="J1005" s="71"/>
    </row>
    <row r="1006" spans="5:10" x14ac:dyDescent="0.2">
      <c r="E1006" s="7"/>
      <c r="H1006" s="71"/>
      <c r="I1006" s="71"/>
      <c r="J1006" s="71"/>
    </row>
    <row r="1007" spans="5:10" x14ac:dyDescent="0.2">
      <c r="E1007" s="7"/>
      <c r="H1007" s="71"/>
      <c r="I1007" s="71"/>
      <c r="J1007" s="71"/>
    </row>
    <row r="1008" spans="5:10" x14ac:dyDescent="0.2">
      <c r="E1008" s="7"/>
      <c r="H1008" s="71"/>
      <c r="I1008" s="71"/>
      <c r="J1008" s="71"/>
    </row>
    <row r="1009" spans="5:10" x14ac:dyDescent="0.2">
      <c r="E1009" s="7"/>
      <c r="H1009" s="71"/>
      <c r="I1009" s="71"/>
      <c r="J1009" s="71"/>
    </row>
    <row r="1010" spans="5:10" x14ac:dyDescent="0.2">
      <c r="E1010" s="7"/>
      <c r="H1010" s="71"/>
      <c r="I1010" s="71"/>
      <c r="J1010" s="71"/>
    </row>
    <row r="1011" spans="5:10" x14ac:dyDescent="0.2">
      <c r="E1011" s="7"/>
      <c r="H1011" s="71"/>
      <c r="I1011" s="71"/>
      <c r="J1011" s="71"/>
    </row>
    <row r="1012" spans="5:10" x14ac:dyDescent="0.2">
      <c r="E1012" s="7"/>
      <c r="H1012" s="71"/>
      <c r="I1012" s="71"/>
      <c r="J1012" s="71"/>
    </row>
    <row r="1013" spans="5:10" x14ac:dyDescent="0.2">
      <c r="E1013" s="7"/>
      <c r="H1013" s="71"/>
      <c r="I1013" s="71"/>
      <c r="J1013" s="71"/>
    </row>
    <row r="1014" spans="5:10" x14ac:dyDescent="0.2">
      <c r="E1014" s="7"/>
      <c r="H1014" s="71"/>
      <c r="I1014" s="71"/>
      <c r="J1014" s="71"/>
    </row>
    <row r="1015" spans="5:10" x14ac:dyDescent="0.2">
      <c r="E1015" s="7"/>
      <c r="H1015" s="71"/>
      <c r="I1015" s="71"/>
      <c r="J1015" s="71"/>
    </row>
    <row r="1016" spans="5:10" x14ac:dyDescent="0.2">
      <c r="E1016" s="7"/>
      <c r="H1016" s="71"/>
      <c r="I1016" s="71"/>
      <c r="J1016" s="71"/>
    </row>
    <row r="1017" spans="5:10" x14ac:dyDescent="0.2">
      <c r="E1017" s="7"/>
      <c r="H1017" s="71"/>
      <c r="I1017" s="71"/>
      <c r="J1017" s="71"/>
    </row>
    <row r="1018" spans="5:10" x14ac:dyDescent="0.2">
      <c r="E1018" s="7"/>
      <c r="H1018" s="71"/>
      <c r="I1018" s="71"/>
      <c r="J1018" s="71"/>
    </row>
    <row r="1019" spans="5:10" x14ac:dyDescent="0.2">
      <c r="E1019" s="7"/>
      <c r="H1019" s="71"/>
      <c r="I1019" s="71"/>
      <c r="J1019" s="71"/>
    </row>
    <row r="1020" spans="5:10" x14ac:dyDescent="0.2">
      <c r="E1020" s="7"/>
      <c r="H1020" s="71"/>
      <c r="I1020" s="71"/>
      <c r="J1020" s="71"/>
    </row>
    <row r="1021" spans="5:10" x14ac:dyDescent="0.2">
      <c r="E1021" s="7"/>
      <c r="H1021" s="71"/>
      <c r="I1021" s="71"/>
      <c r="J1021" s="71"/>
    </row>
    <row r="1022" spans="5:10" x14ac:dyDescent="0.2">
      <c r="E1022" s="7"/>
      <c r="H1022" s="71"/>
      <c r="I1022" s="71"/>
      <c r="J1022" s="71"/>
    </row>
    <row r="1023" spans="5:10" x14ac:dyDescent="0.2">
      <c r="E1023" s="7"/>
      <c r="H1023" s="71"/>
      <c r="I1023" s="71"/>
      <c r="J1023" s="71"/>
    </row>
    <row r="1024" spans="5:10" x14ac:dyDescent="0.2">
      <c r="E1024" s="7"/>
      <c r="H1024" s="71"/>
      <c r="I1024" s="71"/>
      <c r="J1024" s="71"/>
    </row>
    <row r="1025" spans="5:10" x14ac:dyDescent="0.2">
      <c r="E1025" s="7"/>
      <c r="H1025" s="71"/>
      <c r="I1025" s="71"/>
      <c r="J1025" s="71"/>
    </row>
    <row r="1026" spans="5:10" x14ac:dyDescent="0.2">
      <c r="E1026" s="7"/>
      <c r="H1026" s="71"/>
      <c r="I1026" s="71"/>
      <c r="J1026" s="71"/>
    </row>
    <row r="1027" spans="5:10" x14ac:dyDescent="0.2">
      <c r="E1027" s="7"/>
      <c r="H1027" s="71"/>
      <c r="I1027" s="71"/>
      <c r="J1027" s="71"/>
    </row>
    <row r="1028" spans="5:10" x14ac:dyDescent="0.2">
      <c r="E1028" s="7"/>
      <c r="H1028" s="71"/>
      <c r="I1028" s="71"/>
      <c r="J1028" s="71"/>
    </row>
    <row r="1029" spans="5:10" x14ac:dyDescent="0.2">
      <c r="E1029" s="7"/>
      <c r="H1029" s="71"/>
      <c r="I1029" s="71"/>
      <c r="J1029" s="71"/>
    </row>
    <row r="1030" spans="5:10" x14ac:dyDescent="0.2">
      <c r="E1030" s="7"/>
      <c r="H1030" s="71"/>
      <c r="I1030" s="71"/>
      <c r="J1030" s="71"/>
    </row>
    <row r="1031" spans="5:10" x14ac:dyDescent="0.2">
      <c r="E1031" s="7"/>
      <c r="H1031" s="71"/>
      <c r="I1031" s="71"/>
      <c r="J1031" s="71"/>
    </row>
    <row r="1032" spans="5:10" x14ac:dyDescent="0.2">
      <c r="E1032" s="7"/>
      <c r="H1032" s="71"/>
      <c r="I1032" s="71"/>
      <c r="J1032" s="71"/>
    </row>
    <row r="1033" spans="5:10" x14ac:dyDescent="0.2">
      <c r="E1033" s="7"/>
      <c r="H1033" s="71"/>
      <c r="I1033" s="71"/>
      <c r="J1033" s="71"/>
    </row>
    <row r="1034" spans="5:10" x14ac:dyDescent="0.2">
      <c r="E1034" s="7"/>
      <c r="H1034" s="71"/>
      <c r="I1034" s="71"/>
      <c r="J1034" s="71"/>
    </row>
    <row r="1035" spans="5:10" x14ac:dyDescent="0.2">
      <c r="E1035" s="7"/>
      <c r="H1035" s="71"/>
      <c r="I1035" s="71"/>
      <c r="J1035" s="71"/>
    </row>
    <row r="1036" spans="5:10" x14ac:dyDescent="0.2">
      <c r="E1036" s="7"/>
      <c r="H1036" s="71"/>
      <c r="I1036" s="71"/>
      <c r="J1036" s="71"/>
    </row>
    <row r="1037" spans="5:10" x14ac:dyDescent="0.2">
      <c r="E1037" s="7"/>
      <c r="H1037" s="71"/>
      <c r="I1037" s="71"/>
      <c r="J1037" s="71"/>
    </row>
    <row r="1038" spans="5:10" x14ac:dyDescent="0.2">
      <c r="E1038" s="7"/>
      <c r="H1038" s="71"/>
      <c r="I1038" s="71"/>
      <c r="J1038" s="71"/>
    </row>
    <row r="1039" spans="5:10" x14ac:dyDescent="0.2">
      <c r="E1039" s="7"/>
      <c r="H1039" s="71"/>
      <c r="I1039" s="71"/>
      <c r="J1039" s="71"/>
    </row>
    <row r="1040" spans="5:10" x14ac:dyDescent="0.2">
      <c r="E1040" s="7"/>
      <c r="H1040" s="71"/>
      <c r="I1040" s="71"/>
      <c r="J1040" s="71"/>
    </row>
    <row r="1041" spans="5:10" x14ac:dyDescent="0.2">
      <c r="E1041" s="7"/>
      <c r="H1041" s="71"/>
      <c r="I1041" s="71"/>
      <c r="J1041" s="71"/>
    </row>
    <row r="1042" spans="5:10" x14ac:dyDescent="0.2">
      <c r="E1042" s="7"/>
      <c r="H1042" s="71"/>
      <c r="I1042" s="71"/>
      <c r="J1042" s="71"/>
    </row>
    <row r="1043" spans="5:10" x14ac:dyDescent="0.2">
      <c r="E1043" s="7"/>
      <c r="H1043" s="71"/>
      <c r="I1043" s="71"/>
      <c r="J1043" s="71"/>
    </row>
    <row r="1044" spans="5:10" x14ac:dyDescent="0.2">
      <c r="E1044" s="7"/>
      <c r="H1044" s="71"/>
      <c r="I1044" s="71"/>
      <c r="J1044" s="71"/>
    </row>
    <row r="1045" spans="5:10" x14ac:dyDescent="0.2">
      <c r="E1045" s="7"/>
      <c r="H1045" s="71"/>
      <c r="I1045" s="71"/>
      <c r="J1045" s="71"/>
    </row>
    <row r="1046" spans="5:10" x14ac:dyDescent="0.2">
      <c r="E1046" s="7"/>
      <c r="H1046" s="71"/>
      <c r="I1046" s="71"/>
      <c r="J1046" s="71"/>
    </row>
    <row r="1047" spans="5:10" x14ac:dyDescent="0.2">
      <c r="E1047" s="7"/>
      <c r="H1047" s="71"/>
      <c r="I1047" s="71"/>
      <c r="J1047" s="71"/>
    </row>
    <row r="1048" spans="5:10" x14ac:dyDescent="0.2">
      <c r="E1048" s="7"/>
      <c r="H1048" s="71"/>
      <c r="I1048" s="71"/>
      <c r="J1048" s="71"/>
    </row>
    <row r="1049" spans="5:10" x14ac:dyDescent="0.2">
      <c r="E1049" s="7"/>
      <c r="H1049" s="71"/>
      <c r="I1049" s="71"/>
      <c r="J1049" s="71"/>
    </row>
    <row r="1050" spans="5:10" x14ac:dyDescent="0.2">
      <c r="E1050" s="7"/>
      <c r="H1050" s="71"/>
      <c r="I1050" s="71"/>
      <c r="J1050" s="71"/>
    </row>
    <row r="1051" spans="5:10" x14ac:dyDescent="0.2">
      <c r="E1051" s="7"/>
      <c r="H1051" s="71"/>
      <c r="I1051" s="71"/>
      <c r="J1051" s="71"/>
    </row>
    <row r="1052" spans="5:10" x14ac:dyDescent="0.2">
      <c r="E1052" s="7"/>
      <c r="H1052" s="71"/>
      <c r="I1052" s="71"/>
      <c r="J1052" s="71"/>
    </row>
    <row r="1053" spans="5:10" x14ac:dyDescent="0.2">
      <c r="E1053" s="7"/>
      <c r="H1053" s="71"/>
      <c r="I1053" s="71"/>
      <c r="J1053" s="71"/>
    </row>
    <row r="1054" spans="5:10" x14ac:dyDescent="0.2">
      <c r="E1054" s="7"/>
      <c r="H1054" s="71"/>
      <c r="I1054" s="71"/>
      <c r="J1054" s="71"/>
    </row>
    <row r="1055" spans="5:10" x14ac:dyDescent="0.2">
      <c r="E1055" s="7"/>
      <c r="H1055" s="71"/>
      <c r="I1055" s="71"/>
      <c r="J1055" s="71"/>
    </row>
    <row r="1056" spans="5:10" x14ac:dyDescent="0.2">
      <c r="E1056" s="7"/>
      <c r="H1056" s="71"/>
      <c r="I1056" s="71"/>
      <c r="J1056" s="71"/>
    </row>
    <row r="1057" spans="5:10" x14ac:dyDescent="0.2">
      <c r="E1057" s="7"/>
      <c r="H1057" s="71"/>
      <c r="I1057" s="71"/>
      <c r="J1057" s="71"/>
    </row>
    <row r="1058" spans="5:10" x14ac:dyDescent="0.2">
      <c r="E1058" s="7"/>
      <c r="H1058" s="71"/>
      <c r="I1058" s="71"/>
      <c r="J1058" s="71"/>
    </row>
    <row r="1059" spans="5:10" x14ac:dyDescent="0.2">
      <c r="E1059" s="7"/>
      <c r="H1059" s="71"/>
      <c r="I1059" s="71"/>
      <c r="J1059" s="71"/>
    </row>
    <row r="1060" spans="5:10" x14ac:dyDescent="0.2">
      <c r="E1060" s="7"/>
      <c r="H1060" s="71"/>
      <c r="I1060" s="71"/>
      <c r="J1060" s="71"/>
    </row>
    <row r="1061" spans="5:10" x14ac:dyDescent="0.2">
      <c r="E1061" s="7"/>
      <c r="H1061" s="71"/>
      <c r="I1061" s="71"/>
      <c r="J1061" s="71"/>
    </row>
    <row r="1062" spans="5:10" x14ac:dyDescent="0.2">
      <c r="E1062" s="7"/>
      <c r="H1062" s="71"/>
      <c r="I1062" s="71"/>
      <c r="J1062" s="71"/>
    </row>
    <row r="1063" spans="5:10" x14ac:dyDescent="0.2">
      <c r="E1063" s="7"/>
      <c r="H1063" s="71"/>
      <c r="I1063" s="71"/>
      <c r="J1063" s="71"/>
    </row>
    <row r="1064" spans="5:10" x14ac:dyDescent="0.2">
      <c r="E1064" s="7"/>
      <c r="H1064" s="71"/>
      <c r="I1064" s="71"/>
      <c r="J1064" s="71"/>
    </row>
    <row r="1065" spans="5:10" x14ac:dyDescent="0.2">
      <c r="E1065" s="7"/>
      <c r="H1065" s="71"/>
      <c r="I1065" s="71"/>
      <c r="J1065" s="71"/>
    </row>
    <row r="1066" spans="5:10" x14ac:dyDescent="0.2">
      <c r="E1066" s="7"/>
      <c r="H1066" s="71"/>
      <c r="I1066" s="71"/>
      <c r="J1066" s="71"/>
    </row>
    <row r="1067" spans="5:10" x14ac:dyDescent="0.2">
      <c r="E1067" s="7"/>
      <c r="H1067" s="71"/>
      <c r="I1067" s="71"/>
      <c r="J1067" s="71"/>
    </row>
    <row r="1068" spans="5:10" x14ac:dyDescent="0.2">
      <c r="E1068" s="7"/>
      <c r="H1068" s="71"/>
      <c r="I1068" s="71"/>
      <c r="J1068" s="71"/>
    </row>
    <row r="1069" spans="5:10" x14ac:dyDescent="0.2">
      <c r="E1069" s="7"/>
      <c r="H1069" s="71"/>
      <c r="I1069" s="71"/>
      <c r="J1069" s="71"/>
    </row>
    <row r="1070" spans="5:10" x14ac:dyDescent="0.2">
      <c r="E1070" s="7"/>
      <c r="H1070" s="71"/>
      <c r="I1070" s="71"/>
      <c r="J1070" s="71"/>
    </row>
    <row r="1071" spans="5:10" x14ac:dyDescent="0.2">
      <c r="E1071" s="7"/>
      <c r="H1071" s="71"/>
      <c r="I1071" s="71"/>
      <c r="J1071" s="71"/>
    </row>
    <row r="1072" spans="5:10" x14ac:dyDescent="0.2">
      <c r="E1072" s="7"/>
      <c r="H1072" s="71"/>
      <c r="I1072" s="71"/>
      <c r="J1072" s="71"/>
    </row>
    <row r="1073" spans="5:10" x14ac:dyDescent="0.2">
      <c r="E1073" s="7"/>
      <c r="H1073" s="71"/>
      <c r="I1073" s="71"/>
      <c r="J1073" s="71"/>
    </row>
    <row r="1074" spans="5:10" x14ac:dyDescent="0.2">
      <c r="E1074" s="7"/>
      <c r="H1074" s="71"/>
      <c r="I1074" s="71"/>
      <c r="J1074" s="71"/>
    </row>
    <row r="1075" spans="5:10" x14ac:dyDescent="0.2">
      <c r="E1075" s="7"/>
      <c r="H1075" s="71"/>
      <c r="I1075" s="71"/>
      <c r="J1075" s="71"/>
    </row>
    <row r="1076" spans="5:10" x14ac:dyDescent="0.2">
      <c r="E1076" s="7"/>
      <c r="H1076" s="71"/>
      <c r="I1076" s="71"/>
      <c r="J1076" s="71"/>
    </row>
    <row r="1077" spans="5:10" x14ac:dyDescent="0.2">
      <c r="E1077" s="7"/>
      <c r="H1077" s="71"/>
      <c r="I1077" s="71"/>
      <c r="J1077" s="71"/>
    </row>
    <row r="1078" spans="5:10" x14ac:dyDescent="0.2">
      <c r="E1078" s="7"/>
      <c r="H1078" s="71"/>
      <c r="I1078" s="71"/>
      <c r="J1078" s="71"/>
    </row>
    <row r="1079" spans="5:10" x14ac:dyDescent="0.2">
      <c r="E1079" s="7"/>
      <c r="H1079" s="71"/>
      <c r="I1079" s="71"/>
      <c r="J1079" s="71"/>
    </row>
    <row r="1080" spans="5:10" x14ac:dyDescent="0.2">
      <c r="E1080" s="7"/>
      <c r="H1080" s="71"/>
      <c r="I1080" s="71"/>
      <c r="J1080" s="71"/>
    </row>
    <row r="1081" spans="5:10" x14ac:dyDescent="0.2">
      <c r="E1081" s="7"/>
      <c r="H1081" s="71"/>
      <c r="I1081" s="71"/>
      <c r="J1081" s="71"/>
    </row>
    <row r="1082" spans="5:10" x14ac:dyDescent="0.2">
      <c r="E1082" s="7"/>
      <c r="H1082" s="71"/>
      <c r="I1082" s="71"/>
      <c r="J1082" s="71"/>
    </row>
    <row r="1083" spans="5:10" x14ac:dyDescent="0.2">
      <c r="E1083" s="7"/>
      <c r="H1083" s="71"/>
      <c r="I1083" s="71"/>
      <c r="J1083" s="71"/>
    </row>
    <row r="1084" spans="5:10" x14ac:dyDescent="0.2">
      <c r="E1084" s="7"/>
      <c r="H1084" s="71"/>
      <c r="I1084" s="71"/>
      <c r="J1084" s="71"/>
    </row>
    <row r="1085" spans="5:10" x14ac:dyDescent="0.2">
      <c r="E1085" s="7"/>
      <c r="H1085" s="71"/>
      <c r="I1085" s="71"/>
      <c r="J1085" s="71"/>
    </row>
    <row r="1086" spans="5:10" x14ac:dyDescent="0.2">
      <c r="E1086" s="7"/>
      <c r="H1086" s="71"/>
      <c r="I1086" s="71"/>
      <c r="J1086" s="71"/>
    </row>
    <row r="1087" spans="5:10" x14ac:dyDescent="0.2">
      <c r="E1087" s="7"/>
      <c r="H1087" s="71"/>
      <c r="I1087" s="71"/>
      <c r="J1087" s="71"/>
    </row>
    <row r="1088" spans="5:10" x14ac:dyDescent="0.2">
      <c r="E1088" s="7"/>
      <c r="H1088" s="71"/>
      <c r="I1088" s="71"/>
      <c r="J1088" s="71"/>
    </row>
    <row r="1089" spans="5:10" x14ac:dyDescent="0.2">
      <c r="E1089" s="7"/>
      <c r="H1089" s="71"/>
      <c r="I1089" s="71"/>
      <c r="J1089" s="71"/>
    </row>
    <row r="1090" spans="5:10" x14ac:dyDescent="0.2">
      <c r="E1090" s="7"/>
      <c r="H1090" s="71"/>
      <c r="I1090" s="71"/>
      <c r="J1090" s="71"/>
    </row>
    <row r="1091" spans="5:10" x14ac:dyDescent="0.2">
      <c r="E1091" s="7"/>
      <c r="H1091" s="71"/>
      <c r="I1091" s="71"/>
      <c r="J1091" s="71"/>
    </row>
    <row r="1092" spans="5:10" x14ac:dyDescent="0.2">
      <c r="E1092" s="7"/>
      <c r="H1092" s="71"/>
      <c r="I1092" s="71"/>
      <c r="J1092" s="71"/>
    </row>
    <row r="1093" spans="5:10" x14ac:dyDescent="0.2">
      <c r="E1093" s="7"/>
      <c r="H1093" s="71"/>
      <c r="I1093" s="71"/>
      <c r="J1093" s="71"/>
    </row>
    <row r="1094" spans="5:10" x14ac:dyDescent="0.2">
      <c r="E1094" s="7"/>
      <c r="H1094" s="71"/>
      <c r="I1094" s="71"/>
      <c r="J1094" s="71"/>
    </row>
    <row r="1095" spans="5:10" x14ac:dyDescent="0.2">
      <c r="E1095" s="7"/>
      <c r="H1095" s="71"/>
      <c r="I1095" s="71"/>
      <c r="J1095" s="71"/>
    </row>
    <row r="1096" spans="5:10" x14ac:dyDescent="0.2">
      <c r="E1096" s="7"/>
      <c r="H1096" s="71"/>
      <c r="I1096" s="71"/>
      <c r="J1096" s="71"/>
    </row>
    <row r="1097" spans="5:10" x14ac:dyDescent="0.2">
      <c r="E1097" s="7"/>
      <c r="H1097" s="71"/>
      <c r="I1097" s="71"/>
      <c r="J1097" s="71"/>
    </row>
    <row r="1098" spans="5:10" x14ac:dyDescent="0.2">
      <c r="E1098" s="7"/>
      <c r="H1098" s="71"/>
      <c r="I1098" s="71"/>
      <c r="J1098" s="71"/>
    </row>
    <row r="1099" spans="5:10" x14ac:dyDescent="0.2">
      <c r="E1099" s="7"/>
      <c r="H1099" s="71"/>
      <c r="I1099" s="71"/>
      <c r="J1099" s="71"/>
    </row>
    <row r="1100" spans="5:10" x14ac:dyDescent="0.2">
      <c r="E1100" s="7"/>
      <c r="H1100" s="71"/>
      <c r="I1100" s="71"/>
      <c r="J1100" s="71"/>
    </row>
    <row r="1101" spans="5:10" x14ac:dyDescent="0.2">
      <c r="E1101" s="7"/>
      <c r="H1101" s="71"/>
      <c r="I1101" s="71"/>
      <c r="J1101" s="71"/>
    </row>
    <row r="1102" spans="5:10" x14ac:dyDescent="0.2">
      <c r="E1102" s="7"/>
      <c r="H1102" s="71"/>
      <c r="I1102" s="71"/>
      <c r="J1102" s="71"/>
    </row>
    <row r="1103" spans="5:10" x14ac:dyDescent="0.2">
      <c r="E1103" s="7"/>
      <c r="H1103" s="71"/>
      <c r="I1103" s="71"/>
      <c r="J1103" s="71"/>
    </row>
    <row r="1104" spans="5:10" x14ac:dyDescent="0.2">
      <c r="E1104" s="7"/>
      <c r="H1104" s="71"/>
      <c r="I1104" s="71"/>
      <c r="J1104" s="71"/>
    </row>
    <row r="1105" spans="5:10" x14ac:dyDescent="0.2">
      <c r="E1105" s="7"/>
      <c r="H1105" s="71"/>
      <c r="I1105" s="71"/>
      <c r="J1105" s="71"/>
    </row>
    <row r="1106" spans="5:10" x14ac:dyDescent="0.2">
      <c r="E1106" s="7"/>
      <c r="H1106" s="71"/>
      <c r="I1106" s="71"/>
      <c r="J1106" s="71"/>
    </row>
    <row r="1107" spans="5:10" x14ac:dyDescent="0.2">
      <c r="E1107" s="7"/>
      <c r="H1107" s="71"/>
      <c r="I1107" s="71"/>
      <c r="J1107" s="71"/>
    </row>
    <row r="1108" spans="5:10" x14ac:dyDescent="0.2">
      <c r="E1108" s="7"/>
      <c r="H1108" s="71"/>
      <c r="I1108" s="71"/>
      <c r="J1108" s="71"/>
    </row>
    <row r="1109" spans="5:10" x14ac:dyDescent="0.2">
      <c r="E1109" s="7"/>
      <c r="H1109" s="71"/>
      <c r="I1109" s="71"/>
      <c r="J1109" s="71"/>
    </row>
    <row r="1110" spans="5:10" x14ac:dyDescent="0.2">
      <c r="E1110" s="7"/>
      <c r="H1110" s="71"/>
      <c r="I1110" s="71"/>
      <c r="J1110" s="71"/>
    </row>
    <row r="1111" spans="5:10" x14ac:dyDescent="0.2">
      <c r="E1111" s="7"/>
      <c r="H1111" s="71"/>
      <c r="I1111" s="71"/>
      <c r="J1111" s="71"/>
    </row>
    <row r="1112" spans="5:10" x14ac:dyDescent="0.2">
      <c r="E1112" s="7"/>
      <c r="H1112" s="71"/>
      <c r="I1112" s="71"/>
      <c r="J1112" s="71"/>
    </row>
    <row r="1113" spans="5:10" x14ac:dyDescent="0.2">
      <c r="E1113" s="7"/>
      <c r="H1113" s="71"/>
      <c r="I1113" s="71"/>
      <c r="J1113" s="71"/>
    </row>
    <row r="1114" spans="5:10" x14ac:dyDescent="0.2">
      <c r="E1114" s="7"/>
      <c r="H1114" s="71"/>
      <c r="I1114" s="71"/>
      <c r="J1114" s="71"/>
    </row>
    <row r="1115" spans="5:10" x14ac:dyDescent="0.2">
      <c r="E1115" s="7"/>
      <c r="H1115" s="71"/>
      <c r="I1115" s="71"/>
      <c r="J1115" s="71"/>
    </row>
    <row r="1116" spans="5:10" x14ac:dyDescent="0.2">
      <c r="E1116" s="7"/>
      <c r="H1116" s="71"/>
      <c r="I1116" s="71"/>
      <c r="J1116" s="71"/>
    </row>
    <row r="1117" spans="5:10" x14ac:dyDescent="0.2">
      <c r="E1117" s="7"/>
      <c r="H1117" s="71"/>
      <c r="I1117" s="71"/>
      <c r="J1117" s="71"/>
    </row>
    <row r="1118" spans="5:10" x14ac:dyDescent="0.2">
      <c r="E1118" s="7"/>
      <c r="H1118" s="71"/>
      <c r="I1118" s="71"/>
      <c r="J1118" s="71"/>
    </row>
    <row r="1119" spans="5:10" x14ac:dyDescent="0.2">
      <c r="E1119" s="7"/>
      <c r="H1119" s="71"/>
      <c r="I1119" s="71"/>
      <c r="J1119" s="71"/>
    </row>
    <row r="1120" spans="5:10" x14ac:dyDescent="0.2">
      <c r="E1120" s="7"/>
      <c r="H1120" s="71"/>
      <c r="I1120" s="71"/>
      <c r="J1120" s="71"/>
    </row>
    <row r="1121" spans="5:10" x14ac:dyDescent="0.2">
      <c r="E1121" s="7"/>
      <c r="H1121" s="71"/>
      <c r="I1121" s="71"/>
      <c r="J1121" s="71"/>
    </row>
    <row r="1122" spans="5:10" x14ac:dyDescent="0.2">
      <c r="E1122" s="7"/>
      <c r="H1122" s="71"/>
      <c r="I1122" s="71"/>
      <c r="J1122" s="71"/>
    </row>
    <row r="1123" spans="5:10" x14ac:dyDescent="0.2">
      <c r="E1123" s="7"/>
      <c r="H1123" s="71"/>
      <c r="I1123" s="71"/>
      <c r="J1123" s="71"/>
    </row>
    <row r="1124" spans="5:10" x14ac:dyDescent="0.2">
      <c r="E1124" s="7"/>
      <c r="H1124" s="71"/>
      <c r="I1124" s="71"/>
      <c r="J1124" s="71"/>
    </row>
    <row r="1125" spans="5:10" x14ac:dyDescent="0.2">
      <c r="E1125" s="7"/>
      <c r="H1125" s="71"/>
      <c r="I1125" s="71"/>
      <c r="J1125" s="71"/>
    </row>
    <row r="1126" spans="5:10" x14ac:dyDescent="0.2">
      <c r="E1126" s="7"/>
      <c r="H1126" s="71"/>
      <c r="I1126" s="71"/>
      <c r="J1126" s="71"/>
    </row>
    <row r="1127" spans="5:10" x14ac:dyDescent="0.2">
      <c r="E1127" s="7"/>
      <c r="H1127" s="71"/>
      <c r="I1127" s="71"/>
      <c r="J1127" s="71"/>
    </row>
    <row r="1128" spans="5:10" x14ac:dyDescent="0.2">
      <c r="E1128" s="7"/>
      <c r="H1128" s="71"/>
      <c r="I1128" s="71"/>
      <c r="J1128" s="71"/>
    </row>
    <row r="1129" spans="5:10" x14ac:dyDescent="0.2">
      <c r="E1129" s="7"/>
      <c r="H1129" s="71"/>
      <c r="I1129" s="71"/>
      <c r="J1129" s="71"/>
    </row>
    <row r="1130" spans="5:10" x14ac:dyDescent="0.2">
      <c r="E1130" s="7"/>
      <c r="H1130" s="71"/>
      <c r="I1130" s="71"/>
      <c r="J1130" s="71"/>
    </row>
    <row r="1131" spans="5:10" x14ac:dyDescent="0.2">
      <c r="E1131" s="7"/>
      <c r="H1131" s="71"/>
      <c r="I1131" s="71"/>
      <c r="J1131" s="71"/>
    </row>
    <row r="1132" spans="5:10" x14ac:dyDescent="0.2">
      <c r="E1132" s="7"/>
      <c r="H1132" s="71"/>
      <c r="I1132" s="71"/>
      <c r="J1132" s="71"/>
    </row>
    <row r="1133" spans="5:10" x14ac:dyDescent="0.2">
      <c r="E1133" s="7"/>
      <c r="H1133" s="71"/>
      <c r="I1133" s="71"/>
      <c r="J1133" s="71"/>
    </row>
    <row r="1134" spans="5:10" x14ac:dyDescent="0.2">
      <c r="E1134" s="7"/>
      <c r="H1134" s="71"/>
      <c r="I1134" s="71"/>
      <c r="J1134" s="71"/>
    </row>
    <row r="1135" spans="5:10" x14ac:dyDescent="0.2">
      <c r="E1135" s="7"/>
      <c r="H1135" s="71"/>
      <c r="I1135" s="71"/>
      <c r="J1135" s="71"/>
    </row>
    <row r="1136" spans="5:10" x14ac:dyDescent="0.2">
      <c r="E1136" s="7"/>
      <c r="H1136" s="71"/>
      <c r="I1136" s="71"/>
      <c r="J1136" s="71"/>
    </row>
    <row r="1137" spans="5:10" x14ac:dyDescent="0.2">
      <c r="E1137" s="7"/>
      <c r="H1137" s="71"/>
      <c r="I1137" s="71"/>
      <c r="J1137" s="71"/>
    </row>
    <row r="1138" spans="5:10" x14ac:dyDescent="0.2">
      <c r="E1138" s="7"/>
      <c r="H1138" s="71"/>
      <c r="I1138" s="71"/>
      <c r="J1138" s="71"/>
    </row>
    <row r="1139" spans="5:10" x14ac:dyDescent="0.2">
      <c r="E1139" s="7"/>
      <c r="H1139" s="71"/>
      <c r="I1139" s="71"/>
      <c r="J1139" s="71"/>
    </row>
    <row r="1140" spans="5:10" x14ac:dyDescent="0.2">
      <c r="E1140" s="7"/>
      <c r="H1140" s="71"/>
      <c r="I1140" s="71"/>
      <c r="J1140" s="71"/>
    </row>
    <row r="1141" spans="5:10" x14ac:dyDescent="0.2">
      <c r="E1141" s="7"/>
      <c r="H1141" s="71"/>
      <c r="I1141" s="71"/>
      <c r="J1141" s="71"/>
    </row>
    <row r="1142" spans="5:10" x14ac:dyDescent="0.2">
      <c r="E1142" s="7"/>
      <c r="H1142" s="71"/>
      <c r="I1142" s="71"/>
      <c r="J1142" s="71"/>
    </row>
    <row r="1143" spans="5:10" x14ac:dyDescent="0.2">
      <c r="E1143" s="7"/>
      <c r="H1143" s="71"/>
      <c r="I1143" s="71"/>
      <c r="J1143" s="71"/>
    </row>
    <row r="1144" spans="5:10" x14ac:dyDescent="0.2">
      <c r="E1144" s="7"/>
      <c r="H1144" s="71"/>
      <c r="I1144" s="71"/>
      <c r="J1144" s="71"/>
    </row>
    <row r="1145" spans="5:10" x14ac:dyDescent="0.2">
      <c r="E1145" s="7"/>
      <c r="H1145" s="71"/>
      <c r="I1145" s="71"/>
      <c r="J1145" s="71"/>
    </row>
    <row r="1146" spans="5:10" x14ac:dyDescent="0.2">
      <c r="E1146" s="7"/>
      <c r="H1146" s="71"/>
      <c r="I1146" s="71"/>
      <c r="J1146" s="71"/>
    </row>
    <row r="1147" spans="5:10" x14ac:dyDescent="0.2">
      <c r="E1147" s="7"/>
      <c r="H1147" s="71"/>
      <c r="I1147" s="71"/>
      <c r="J1147" s="71"/>
    </row>
    <row r="1148" spans="5:10" x14ac:dyDescent="0.2">
      <c r="E1148" s="7"/>
      <c r="H1148" s="71"/>
      <c r="I1148" s="71"/>
      <c r="J1148" s="71"/>
    </row>
    <row r="1149" spans="5:10" x14ac:dyDescent="0.2">
      <c r="E1149" s="7"/>
      <c r="H1149" s="71"/>
      <c r="I1149" s="71"/>
      <c r="J1149" s="71"/>
    </row>
    <row r="1150" spans="5:10" x14ac:dyDescent="0.2">
      <c r="E1150" s="7"/>
      <c r="H1150" s="71"/>
      <c r="I1150" s="71"/>
      <c r="J1150" s="71"/>
    </row>
    <row r="1151" spans="5:10" x14ac:dyDescent="0.2">
      <c r="E1151" s="7"/>
      <c r="H1151" s="71"/>
      <c r="I1151" s="71"/>
      <c r="J1151" s="71"/>
    </row>
    <row r="1152" spans="5:10" x14ac:dyDescent="0.2">
      <c r="E1152" s="7"/>
      <c r="H1152" s="71"/>
      <c r="I1152" s="71"/>
      <c r="J1152" s="71"/>
    </row>
    <row r="1153" spans="5:10" x14ac:dyDescent="0.2">
      <c r="E1153" s="7"/>
      <c r="H1153" s="71"/>
      <c r="I1153" s="71"/>
      <c r="J1153" s="71"/>
    </row>
    <row r="1154" spans="5:10" x14ac:dyDescent="0.2">
      <c r="E1154" s="7"/>
    </row>
    <row r="1155" spans="5:10" x14ac:dyDescent="0.2">
      <c r="E1155" s="7"/>
    </row>
    <row r="1156" spans="5:10" x14ac:dyDescent="0.2">
      <c r="E1156" s="7"/>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P52"/>
  <sheetViews>
    <sheetView zoomScale="85" zoomScaleNormal="85" workbookViewId="0"/>
  </sheetViews>
  <sheetFormatPr defaultRowHeight="12.75" x14ac:dyDescent="0.2"/>
  <cols>
    <col min="1" max="1" width="18.28515625" customWidth="1"/>
    <col min="4" max="4" width="12.42578125" customWidth="1"/>
    <col min="11" max="12" width="9.140625" hidden="1" customWidth="1"/>
    <col min="13" max="13" width="9.140625" customWidth="1"/>
  </cols>
  <sheetData>
    <row r="2" spans="1:16" x14ac:dyDescent="0.2">
      <c r="A2" s="11" t="s">
        <v>17013</v>
      </c>
      <c r="B2" s="200" t="s">
        <v>17064</v>
      </c>
      <c r="E2" s="139"/>
      <c r="J2" s="11"/>
      <c r="K2" s="200" t="s">
        <v>17064</v>
      </c>
      <c r="L2" s="11" t="s">
        <v>17013</v>
      </c>
      <c r="P2" s="10"/>
    </row>
    <row r="3" spans="1:16" x14ac:dyDescent="0.2">
      <c r="A3" s="11" t="s">
        <v>1523</v>
      </c>
      <c r="B3" s="199" t="s">
        <v>17065</v>
      </c>
      <c r="C3" s="10"/>
      <c r="D3" s="10"/>
      <c r="E3" s="1"/>
      <c r="J3" s="11"/>
      <c r="K3" s="199" t="s">
        <v>17065</v>
      </c>
      <c r="L3" s="11" t="s">
        <v>1523</v>
      </c>
    </row>
    <row r="4" spans="1:16" x14ac:dyDescent="0.2">
      <c r="A4" s="11" t="s">
        <v>17014</v>
      </c>
      <c r="B4" s="199" t="s">
        <v>17066</v>
      </c>
      <c r="D4" s="7"/>
      <c r="E4" s="10"/>
      <c r="F4" s="73"/>
      <c r="G4" s="10"/>
      <c r="H4" s="10"/>
      <c r="I4" s="10"/>
      <c r="J4" s="11"/>
      <c r="K4" s="199" t="s">
        <v>17066</v>
      </c>
      <c r="L4" s="11" t="s">
        <v>17014</v>
      </c>
      <c r="P4" s="10"/>
    </row>
    <row r="5" spans="1:16" x14ac:dyDescent="0.2">
      <c r="A5" s="11" t="s">
        <v>17015</v>
      </c>
      <c r="B5" s="199" t="s">
        <v>17067</v>
      </c>
      <c r="D5" s="7"/>
      <c r="G5" s="10"/>
      <c r="H5" s="10"/>
      <c r="I5" s="10"/>
      <c r="J5" s="11"/>
      <c r="K5" s="199" t="s">
        <v>17067</v>
      </c>
      <c r="L5" s="11" t="s">
        <v>17015</v>
      </c>
    </row>
    <row r="6" spans="1:16" x14ac:dyDescent="0.2">
      <c r="A6" s="11" t="s">
        <v>17016</v>
      </c>
      <c r="B6" s="199" t="s">
        <v>17068</v>
      </c>
      <c r="D6" s="7"/>
      <c r="G6" s="10"/>
      <c r="H6" s="10"/>
      <c r="I6" s="10"/>
      <c r="J6" s="11"/>
      <c r="K6" s="199" t="s">
        <v>17068</v>
      </c>
      <c r="L6" s="11" t="s">
        <v>17016</v>
      </c>
    </row>
    <row r="7" spans="1:16" x14ac:dyDescent="0.2">
      <c r="A7" s="11" t="s">
        <v>17017</v>
      </c>
      <c r="B7" s="199" t="s">
        <v>17069</v>
      </c>
      <c r="D7" s="7"/>
      <c r="G7" s="10"/>
      <c r="H7" s="10"/>
      <c r="I7" s="10"/>
      <c r="J7" s="11"/>
      <c r="K7" s="199" t="s">
        <v>17069</v>
      </c>
      <c r="L7" s="11" t="s">
        <v>17017</v>
      </c>
    </row>
    <row r="8" spans="1:16" x14ac:dyDescent="0.2">
      <c r="A8" s="11" t="s">
        <v>17018</v>
      </c>
      <c r="B8" s="199" t="s">
        <v>17070</v>
      </c>
      <c r="D8" s="7"/>
      <c r="G8" s="10"/>
      <c r="H8" s="10"/>
      <c r="I8" s="10"/>
      <c r="J8" s="11"/>
      <c r="K8" s="199" t="s">
        <v>17070</v>
      </c>
      <c r="L8" s="11" t="s">
        <v>17018</v>
      </c>
    </row>
    <row r="9" spans="1:16" x14ac:dyDescent="0.2">
      <c r="A9" s="11" t="s">
        <v>17019</v>
      </c>
      <c r="B9" s="199" t="s">
        <v>17071</v>
      </c>
      <c r="D9" s="7"/>
      <c r="G9" s="10"/>
      <c r="H9" s="10"/>
      <c r="I9" s="10"/>
      <c r="J9" s="11"/>
      <c r="K9" s="199" t="s">
        <v>17071</v>
      </c>
      <c r="L9" s="11" t="s">
        <v>17019</v>
      </c>
    </row>
    <row r="10" spans="1:16" x14ac:dyDescent="0.2">
      <c r="A10" s="11" t="s">
        <v>17020</v>
      </c>
      <c r="B10" s="199" t="s">
        <v>17072</v>
      </c>
      <c r="D10" s="7"/>
      <c r="G10" s="10"/>
      <c r="H10" s="10"/>
      <c r="I10" s="10"/>
      <c r="J10" s="11"/>
      <c r="K10" s="199" t="s">
        <v>17072</v>
      </c>
      <c r="L10" s="11" t="s">
        <v>17020</v>
      </c>
    </row>
    <row r="11" spans="1:16" x14ac:dyDescent="0.2">
      <c r="A11" s="11" t="s">
        <v>17021</v>
      </c>
      <c r="B11" s="199" t="s">
        <v>17073</v>
      </c>
      <c r="D11" s="7"/>
      <c r="H11" s="10"/>
      <c r="I11" s="10"/>
      <c r="J11" s="11"/>
      <c r="K11" s="199" t="s">
        <v>17073</v>
      </c>
      <c r="L11" s="11" t="s">
        <v>17021</v>
      </c>
    </row>
    <row r="12" spans="1:16" x14ac:dyDescent="0.2">
      <c r="A12" s="11" t="s">
        <v>17022</v>
      </c>
      <c r="B12" s="199" t="s">
        <v>17074</v>
      </c>
      <c r="D12" s="7"/>
      <c r="H12" s="10"/>
      <c r="I12" s="10"/>
      <c r="J12" s="11"/>
      <c r="K12" s="199" t="s">
        <v>17074</v>
      </c>
      <c r="L12" s="11" t="s">
        <v>17022</v>
      </c>
    </row>
    <row r="13" spans="1:16" x14ac:dyDescent="0.2">
      <c r="A13" s="11" t="s">
        <v>17023</v>
      </c>
      <c r="B13" s="199" t="s">
        <v>17075</v>
      </c>
      <c r="D13" s="7"/>
      <c r="H13" s="10"/>
      <c r="I13" s="10"/>
      <c r="J13" s="11"/>
      <c r="K13" s="199" t="s">
        <v>17075</v>
      </c>
      <c r="L13" s="11" t="s">
        <v>17023</v>
      </c>
    </row>
    <row r="14" spans="1:16" x14ac:dyDescent="0.2">
      <c r="A14" s="11" t="s">
        <v>17024</v>
      </c>
      <c r="B14" s="199" t="s">
        <v>17076</v>
      </c>
      <c r="D14" s="7"/>
      <c r="H14" s="10"/>
      <c r="I14" s="10"/>
      <c r="J14" s="11"/>
      <c r="K14" s="199" t="s">
        <v>17076</v>
      </c>
      <c r="L14" s="11" t="s">
        <v>17024</v>
      </c>
    </row>
    <row r="15" spans="1:16" x14ac:dyDescent="0.2">
      <c r="A15" s="11" t="s">
        <v>17025</v>
      </c>
      <c r="B15" s="199" t="s">
        <v>17077</v>
      </c>
      <c r="J15" s="11"/>
      <c r="K15" s="199" t="s">
        <v>17077</v>
      </c>
      <c r="L15" s="11" t="s">
        <v>17025</v>
      </c>
    </row>
    <row r="16" spans="1:16" x14ac:dyDescent="0.2">
      <c r="A16" s="11" t="s">
        <v>17026</v>
      </c>
      <c r="B16" s="199" t="s">
        <v>17078</v>
      </c>
      <c r="J16" s="11"/>
      <c r="K16" s="199" t="s">
        <v>17078</v>
      </c>
      <c r="L16" s="11" t="s">
        <v>17026</v>
      </c>
    </row>
    <row r="17" spans="1:12" x14ac:dyDescent="0.2">
      <c r="A17" s="11" t="s">
        <v>17027</v>
      </c>
      <c r="B17" s="199" t="s">
        <v>17079</v>
      </c>
      <c r="J17" s="11"/>
      <c r="K17" s="199" t="s">
        <v>17079</v>
      </c>
      <c r="L17" s="11" t="s">
        <v>17027</v>
      </c>
    </row>
    <row r="18" spans="1:12" x14ac:dyDescent="0.2">
      <c r="A18" s="11" t="s">
        <v>17028</v>
      </c>
      <c r="B18" s="199" t="s">
        <v>17080</v>
      </c>
      <c r="J18" s="11"/>
      <c r="K18" s="199" t="s">
        <v>17080</v>
      </c>
      <c r="L18" s="11" t="s">
        <v>17028</v>
      </c>
    </row>
    <row r="19" spans="1:12" x14ac:dyDescent="0.2">
      <c r="A19" s="11" t="s">
        <v>17029</v>
      </c>
      <c r="B19" s="199" t="s">
        <v>17081</v>
      </c>
      <c r="J19" s="11"/>
      <c r="K19" s="199" t="s">
        <v>17081</v>
      </c>
      <c r="L19" s="11" t="s">
        <v>17029</v>
      </c>
    </row>
    <row r="20" spans="1:12" x14ac:dyDescent="0.2">
      <c r="A20" s="11" t="s">
        <v>17030</v>
      </c>
      <c r="B20" s="199" t="s">
        <v>17082</v>
      </c>
      <c r="J20" s="11"/>
      <c r="K20" s="199" t="s">
        <v>17082</v>
      </c>
      <c r="L20" s="11" t="s">
        <v>17030</v>
      </c>
    </row>
    <row r="21" spans="1:12" x14ac:dyDescent="0.2">
      <c r="A21" s="11" t="s">
        <v>17031</v>
      </c>
      <c r="B21" s="199" t="s">
        <v>17083</v>
      </c>
      <c r="J21" s="11"/>
      <c r="K21" s="199" t="s">
        <v>17083</v>
      </c>
      <c r="L21" s="11" t="s">
        <v>17031</v>
      </c>
    </row>
    <row r="22" spans="1:12" x14ac:dyDescent="0.2">
      <c r="A22" s="11" t="s">
        <v>17032</v>
      </c>
      <c r="B22" s="199" t="s">
        <v>17084</v>
      </c>
      <c r="J22" s="11"/>
      <c r="K22" s="199" t="s">
        <v>17084</v>
      </c>
      <c r="L22" s="11" t="s">
        <v>17032</v>
      </c>
    </row>
    <row r="23" spans="1:12" x14ac:dyDescent="0.2">
      <c r="A23" s="11" t="s">
        <v>17033</v>
      </c>
      <c r="B23" s="199" t="s">
        <v>17085</v>
      </c>
      <c r="J23" s="11"/>
      <c r="K23" s="199" t="s">
        <v>17085</v>
      </c>
      <c r="L23" s="11" t="s">
        <v>17033</v>
      </c>
    </row>
    <row r="24" spans="1:12" x14ac:dyDescent="0.2">
      <c r="A24" s="11" t="s">
        <v>17034</v>
      </c>
      <c r="B24" s="199" t="s">
        <v>17086</v>
      </c>
      <c r="J24" s="11"/>
      <c r="K24" s="199" t="s">
        <v>17086</v>
      </c>
      <c r="L24" s="11" t="s">
        <v>17034</v>
      </c>
    </row>
    <row r="25" spans="1:12" x14ac:dyDescent="0.2">
      <c r="A25" s="11" t="s">
        <v>17035</v>
      </c>
      <c r="B25" s="199" t="s">
        <v>17087</v>
      </c>
      <c r="J25" s="11"/>
      <c r="K25" s="199" t="s">
        <v>17087</v>
      </c>
      <c r="L25" s="11" t="s">
        <v>17035</v>
      </c>
    </row>
    <row r="26" spans="1:12" x14ac:dyDescent="0.2">
      <c r="A26" s="11" t="s">
        <v>17036</v>
      </c>
      <c r="B26" s="199" t="s">
        <v>17088</v>
      </c>
      <c r="J26" s="11"/>
      <c r="K26" s="199" t="s">
        <v>17088</v>
      </c>
      <c r="L26" s="11" t="s">
        <v>17036</v>
      </c>
    </row>
    <row r="27" spans="1:12" x14ac:dyDescent="0.2">
      <c r="A27" s="11" t="s">
        <v>17037</v>
      </c>
      <c r="B27" s="199" t="s">
        <v>17089</v>
      </c>
      <c r="J27" s="11"/>
      <c r="K27" s="199" t="s">
        <v>17089</v>
      </c>
      <c r="L27" s="11" t="s">
        <v>17037</v>
      </c>
    </row>
    <row r="28" spans="1:12" x14ac:dyDescent="0.2">
      <c r="A28" s="11" t="s">
        <v>17038</v>
      </c>
      <c r="B28" s="199" t="s">
        <v>17090</v>
      </c>
      <c r="J28" s="11"/>
      <c r="K28" s="199" t="s">
        <v>17090</v>
      </c>
      <c r="L28" s="11" t="s">
        <v>17038</v>
      </c>
    </row>
    <row r="29" spans="1:12" x14ac:dyDescent="0.2">
      <c r="A29" s="11" t="s">
        <v>17039</v>
      </c>
      <c r="B29" s="199" t="s">
        <v>17091</v>
      </c>
      <c r="J29" s="11"/>
      <c r="K29" s="199" t="s">
        <v>17091</v>
      </c>
      <c r="L29" s="11" t="s">
        <v>17039</v>
      </c>
    </row>
    <row r="30" spans="1:12" x14ac:dyDescent="0.2">
      <c r="A30" s="11" t="s">
        <v>17040</v>
      </c>
      <c r="B30" s="199" t="s">
        <v>17092</v>
      </c>
      <c r="J30" s="11"/>
      <c r="K30" s="199" t="s">
        <v>17092</v>
      </c>
      <c r="L30" s="11" t="s">
        <v>17040</v>
      </c>
    </row>
    <row r="31" spans="1:12" x14ac:dyDescent="0.2">
      <c r="A31" s="11" t="s">
        <v>17041</v>
      </c>
      <c r="B31" s="199" t="s">
        <v>17093</v>
      </c>
      <c r="J31" s="11"/>
      <c r="K31" s="199" t="s">
        <v>17093</v>
      </c>
      <c r="L31" s="11" t="s">
        <v>17041</v>
      </c>
    </row>
    <row r="32" spans="1:12" x14ac:dyDescent="0.2">
      <c r="A32" s="11" t="s">
        <v>17042</v>
      </c>
      <c r="B32" s="199" t="s">
        <v>17094</v>
      </c>
      <c r="J32" s="11"/>
      <c r="K32" s="199" t="s">
        <v>17094</v>
      </c>
      <c r="L32" s="11" t="s">
        <v>17042</v>
      </c>
    </row>
    <row r="33" spans="1:12" x14ac:dyDescent="0.2">
      <c r="A33" s="11" t="s">
        <v>17043</v>
      </c>
      <c r="B33" s="199" t="s">
        <v>17095</v>
      </c>
      <c r="J33" s="11"/>
      <c r="K33" s="199" t="s">
        <v>17095</v>
      </c>
      <c r="L33" s="11" t="s">
        <v>17043</v>
      </c>
    </row>
    <row r="34" spans="1:12" x14ac:dyDescent="0.2">
      <c r="A34" s="11" t="s">
        <v>17044</v>
      </c>
      <c r="B34" s="199" t="s">
        <v>17096</v>
      </c>
      <c r="J34" s="11"/>
      <c r="K34" s="199" t="s">
        <v>17096</v>
      </c>
      <c r="L34" s="11" t="s">
        <v>17044</v>
      </c>
    </row>
    <row r="35" spans="1:12" x14ac:dyDescent="0.2">
      <c r="A35" s="11" t="s">
        <v>17045</v>
      </c>
      <c r="B35" s="199" t="s">
        <v>17097</v>
      </c>
      <c r="J35" s="11"/>
      <c r="K35" s="199" t="s">
        <v>17097</v>
      </c>
      <c r="L35" s="11" t="s">
        <v>17045</v>
      </c>
    </row>
    <row r="36" spans="1:12" x14ac:dyDescent="0.2">
      <c r="A36" s="11" t="s">
        <v>17046</v>
      </c>
      <c r="B36" s="199" t="s">
        <v>17098</v>
      </c>
      <c r="J36" s="11"/>
      <c r="K36" s="199" t="s">
        <v>17098</v>
      </c>
      <c r="L36" s="11" t="s">
        <v>17046</v>
      </c>
    </row>
    <row r="37" spans="1:12" x14ac:dyDescent="0.2">
      <c r="A37" s="11" t="s">
        <v>17047</v>
      </c>
      <c r="B37" s="199" t="s">
        <v>17099</v>
      </c>
      <c r="J37" s="11"/>
      <c r="K37" s="199" t="s">
        <v>17099</v>
      </c>
      <c r="L37" s="11" t="s">
        <v>17047</v>
      </c>
    </row>
    <row r="38" spans="1:12" x14ac:dyDescent="0.2">
      <c r="A38" s="11" t="s">
        <v>17048</v>
      </c>
      <c r="B38" s="199" t="s">
        <v>17100</v>
      </c>
      <c r="J38" s="11"/>
      <c r="K38" s="199" t="s">
        <v>17100</v>
      </c>
      <c r="L38" s="11" t="s">
        <v>17048</v>
      </c>
    </row>
    <row r="39" spans="1:12" x14ac:dyDescent="0.2">
      <c r="A39" s="11" t="s">
        <v>17049</v>
      </c>
      <c r="B39" s="199" t="s">
        <v>17101</v>
      </c>
      <c r="J39" s="11"/>
      <c r="K39" s="199" t="s">
        <v>17101</v>
      </c>
      <c r="L39" s="11" t="s">
        <v>17049</v>
      </c>
    </row>
    <row r="40" spans="1:12" x14ac:dyDescent="0.2">
      <c r="A40" s="11" t="s">
        <v>17050</v>
      </c>
      <c r="B40" s="199" t="s">
        <v>17102</v>
      </c>
      <c r="J40" s="11"/>
      <c r="K40" s="199" t="s">
        <v>17102</v>
      </c>
      <c r="L40" s="11" t="s">
        <v>17050</v>
      </c>
    </row>
    <row r="41" spans="1:12" x14ac:dyDescent="0.2">
      <c r="A41" s="11" t="s">
        <v>17051</v>
      </c>
      <c r="B41" s="199" t="s">
        <v>17103</v>
      </c>
      <c r="J41" s="11"/>
      <c r="K41" s="199" t="s">
        <v>17103</v>
      </c>
      <c r="L41" s="11" t="s">
        <v>17051</v>
      </c>
    </row>
    <row r="42" spans="1:12" x14ac:dyDescent="0.2">
      <c r="A42" s="11" t="s">
        <v>17052</v>
      </c>
      <c r="B42" s="199" t="s">
        <v>17104</v>
      </c>
      <c r="J42" s="11"/>
      <c r="K42" s="199" t="s">
        <v>17104</v>
      </c>
      <c r="L42" s="11" t="s">
        <v>17052</v>
      </c>
    </row>
    <row r="43" spans="1:12" x14ac:dyDescent="0.2">
      <c r="A43" s="11" t="s">
        <v>17053</v>
      </c>
      <c r="B43" s="199" t="s">
        <v>17105</v>
      </c>
      <c r="J43" s="11"/>
      <c r="K43" s="199" t="s">
        <v>17105</v>
      </c>
      <c r="L43" s="11" t="s">
        <v>17053</v>
      </c>
    </row>
    <row r="44" spans="1:12" x14ac:dyDescent="0.2">
      <c r="A44" s="11" t="s">
        <v>17054</v>
      </c>
      <c r="B44" s="273" t="s">
        <v>17130</v>
      </c>
      <c r="J44" s="11"/>
      <c r="K44" s="273" t="s">
        <v>17130</v>
      </c>
      <c r="L44" s="11" t="s">
        <v>17054</v>
      </c>
    </row>
    <row r="45" spans="1:12" x14ac:dyDescent="0.2">
      <c r="A45" s="11" t="s">
        <v>17055</v>
      </c>
      <c r="B45" s="199" t="s">
        <v>17063</v>
      </c>
      <c r="J45" s="11"/>
      <c r="K45" s="199" t="s">
        <v>17063</v>
      </c>
      <c r="L45" s="11" t="s">
        <v>17055</v>
      </c>
    </row>
    <row r="46" spans="1:12" x14ac:dyDescent="0.2">
      <c r="A46" s="44" t="s">
        <v>17110</v>
      </c>
      <c r="B46" s="226" t="s">
        <v>17109</v>
      </c>
      <c r="K46" s="226" t="s">
        <v>17109</v>
      </c>
      <c r="L46" s="44" t="s">
        <v>17110</v>
      </c>
    </row>
    <row r="47" spans="1:12" x14ac:dyDescent="0.2">
      <c r="A47" t="s">
        <v>17111</v>
      </c>
      <c r="B47" s="226" t="s">
        <v>17117</v>
      </c>
      <c r="K47" s="226" t="s">
        <v>17117</v>
      </c>
      <c r="L47" t="s">
        <v>17111</v>
      </c>
    </row>
    <row r="48" spans="1:12" x14ac:dyDescent="0.2">
      <c r="A48" t="s">
        <v>17112</v>
      </c>
      <c r="B48" s="226" t="s">
        <v>17118</v>
      </c>
      <c r="K48" s="226" t="s">
        <v>17118</v>
      </c>
      <c r="L48" t="s">
        <v>17112</v>
      </c>
    </row>
    <row r="49" spans="1:12" x14ac:dyDescent="0.2">
      <c r="A49" t="s">
        <v>17113</v>
      </c>
      <c r="B49" s="226" t="s">
        <v>17119</v>
      </c>
      <c r="K49" s="226" t="s">
        <v>17119</v>
      </c>
      <c r="L49" t="s">
        <v>17113</v>
      </c>
    </row>
    <row r="50" spans="1:12" x14ac:dyDescent="0.2">
      <c r="A50" t="s">
        <v>17114</v>
      </c>
      <c r="B50" s="226" t="s">
        <v>17120</v>
      </c>
      <c r="K50" s="226" t="s">
        <v>17120</v>
      </c>
      <c r="L50" t="s">
        <v>17114</v>
      </c>
    </row>
    <row r="51" spans="1:12" x14ac:dyDescent="0.2">
      <c r="A51" t="s">
        <v>17115</v>
      </c>
      <c r="B51" s="226" t="s">
        <v>17121</v>
      </c>
      <c r="K51" s="226" t="s">
        <v>17121</v>
      </c>
      <c r="L51" t="s">
        <v>17115</v>
      </c>
    </row>
    <row r="52" spans="1:12" x14ac:dyDescent="0.2">
      <c r="B52" s="226"/>
      <c r="K52" s="226" t="s">
        <v>17122</v>
      </c>
      <c r="L52" t="s">
        <v>17116</v>
      </c>
    </row>
  </sheetData>
  <phoneticPr fontId="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66"/>
  <sheetViews>
    <sheetView workbookViewId="0">
      <pane xSplit="1" ySplit="1" topLeftCell="F9823" activePane="bottomRight" state="frozen"/>
      <selection pane="topRight" activeCell="B1" sqref="B1"/>
      <selection pane="bottomLeft" activeCell="A2" sqref="A2"/>
      <selection pane="bottomRight" activeCell="D3" sqref="D3"/>
    </sheetView>
  </sheetViews>
  <sheetFormatPr defaultRowHeight="12.75" x14ac:dyDescent="0.2"/>
  <cols>
    <col min="1" max="1" width="10.7109375" style="136" customWidth="1"/>
    <col min="2" max="2" width="6.85546875" style="136" customWidth="1"/>
    <col min="3" max="3" width="13.7109375" style="136" customWidth="1"/>
    <col min="4" max="5" width="12.85546875" style="136" customWidth="1"/>
    <col min="6" max="6" width="20" style="136" customWidth="1"/>
    <col min="7" max="7" width="39" style="136" customWidth="1"/>
    <col min="8" max="8" width="39.5703125" style="136" customWidth="1"/>
    <col min="9" max="9" width="60.42578125" style="136" customWidth="1"/>
    <col min="10" max="10" width="10.42578125" style="136" customWidth="1"/>
    <col min="11" max="11" width="9.5703125" style="136" customWidth="1"/>
    <col min="12" max="12" width="27.5703125" style="136" customWidth="1"/>
    <col min="13" max="13" width="15.85546875" style="136" customWidth="1"/>
    <col min="14" max="16384" width="9.140625" style="136"/>
  </cols>
  <sheetData>
    <row r="1" spans="1:12" x14ac:dyDescent="0.2">
      <c r="A1" s="135" t="s">
        <v>1392</v>
      </c>
      <c r="B1" s="135" t="s">
        <v>1393</v>
      </c>
      <c r="C1" s="135" t="s">
        <v>1394</v>
      </c>
      <c r="D1" s="135" t="s">
        <v>792</v>
      </c>
      <c r="E1" s="135"/>
      <c r="F1" s="135" t="s">
        <v>1395</v>
      </c>
      <c r="G1" s="135" t="s">
        <v>1396</v>
      </c>
      <c r="H1" s="135" t="s">
        <v>1397</v>
      </c>
      <c r="I1" s="135" t="s">
        <v>1398</v>
      </c>
      <c r="J1" s="135" t="s">
        <v>1399</v>
      </c>
      <c r="K1" s="135" t="s">
        <v>1400</v>
      </c>
      <c r="L1" s="135" t="s">
        <v>1401</v>
      </c>
    </row>
    <row r="2" spans="1:12" x14ac:dyDescent="0.2">
      <c r="A2" s="135" t="s">
        <v>1402</v>
      </c>
      <c r="D2" s="135" t="s">
        <v>1403</v>
      </c>
      <c r="E2" s="135">
        <f t="shared" ref="E2:E65" si="0">VALUE(D2)</f>
        <v>2101001000</v>
      </c>
      <c r="F2" s="135" t="s">
        <v>1404</v>
      </c>
      <c r="G2" s="135" t="s">
        <v>1405</v>
      </c>
      <c r="H2" s="135" t="s">
        <v>1406</v>
      </c>
      <c r="I2" s="135" t="s">
        <v>1407</v>
      </c>
    </row>
    <row r="3" spans="1:12" x14ac:dyDescent="0.2">
      <c r="A3" s="135" t="s">
        <v>1402</v>
      </c>
      <c r="D3" s="135" t="s">
        <v>1408</v>
      </c>
      <c r="E3" s="135">
        <f t="shared" si="0"/>
        <v>2101002000</v>
      </c>
      <c r="F3" s="135" t="s">
        <v>1404</v>
      </c>
      <c r="G3" s="135" t="s">
        <v>1405</v>
      </c>
      <c r="H3" s="135" t="s">
        <v>1409</v>
      </c>
      <c r="I3" s="135" t="s">
        <v>1407</v>
      </c>
    </row>
    <row r="4" spans="1:12" x14ac:dyDescent="0.2">
      <c r="A4" s="135" t="s">
        <v>1402</v>
      </c>
      <c r="D4" s="135" t="s">
        <v>1410</v>
      </c>
      <c r="E4" s="135">
        <f t="shared" si="0"/>
        <v>2101003000</v>
      </c>
      <c r="F4" s="135" t="s">
        <v>1404</v>
      </c>
      <c r="G4" s="135" t="s">
        <v>1405</v>
      </c>
      <c r="H4" s="135" t="s">
        <v>1411</v>
      </c>
      <c r="I4" s="135" t="s">
        <v>1407</v>
      </c>
    </row>
    <row r="5" spans="1:12" x14ac:dyDescent="0.2">
      <c r="A5" s="135" t="s">
        <v>1402</v>
      </c>
      <c r="D5" s="135" t="s">
        <v>1412</v>
      </c>
      <c r="E5" s="135">
        <f t="shared" si="0"/>
        <v>2101004000</v>
      </c>
      <c r="F5" s="135" t="s">
        <v>1404</v>
      </c>
      <c r="G5" s="135" t="s">
        <v>1405</v>
      </c>
      <c r="H5" s="135" t="s">
        <v>1413</v>
      </c>
      <c r="I5" s="135" t="s">
        <v>1414</v>
      </c>
    </row>
    <row r="6" spans="1:12" x14ac:dyDescent="0.2">
      <c r="A6" s="135" t="s">
        <v>1402</v>
      </c>
      <c r="D6" s="135" t="s">
        <v>1415</v>
      </c>
      <c r="E6" s="135">
        <f t="shared" si="0"/>
        <v>2101004001</v>
      </c>
      <c r="F6" s="135" t="s">
        <v>1404</v>
      </c>
      <c r="G6" s="135" t="s">
        <v>1405</v>
      </c>
      <c r="H6" s="135" t="s">
        <v>1413</v>
      </c>
      <c r="I6" s="135" t="s">
        <v>1416</v>
      </c>
    </row>
    <row r="7" spans="1:12" x14ac:dyDescent="0.2">
      <c r="A7" s="135" t="s">
        <v>1402</v>
      </c>
      <c r="D7" s="135" t="s">
        <v>1417</v>
      </c>
      <c r="E7" s="135">
        <f t="shared" si="0"/>
        <v>2101004002</v>
      </c>
      <c r="F7" s="135" t="s">
        <v>1404</v>
      </c>
      <c r="G7" s="135" t="s">
        <v>1405</v>
      </c>
      <c r="H7" s="135" t="s">
        <v>1413</v>
      </c>
      <c r="I7" s="135" t="s">
        <v>1418</v>
      </c>
    </row>
    <row r="8" spans="1:12" x14ac:dyDescent="0.2">
      <c r="A8" s="135" t="s">
        <v>1402</v>
      </c>
      <c r="D8" s="135" t="s">
        <v>1419</v>
      </c>
      <c r="E8" s="135">
        <f t="shared" si="0"/>
        <v>2101005000</v>
      </c>
      <c r="F8" s="135" t="s">
        <v>1404</v>
      </c>
      <c r="G8" s="135" t="s">
        <v>1405</v>
      </c>
      <c r="H8" s="135" t="s">
        <v>1420</v>
      </c>
      <c r="I8" s="135" t="s">
        <v>1407</v>
      </c>
    </row>
    <row r="9" spans="1:12" x14ac:dyDescent="0.2">
      <c r="A9" s="135" t="s">
        <v>1402</v>
      </c>
      <c r="D9" s="135" t="s">
        <v>1421</v>
      </c>
      <c r="E9" s="135">
        <f t="shared" si="0"/>
        <v>2101006000</v>
      </c>
      <c r="F9" s="135" t="s">
        <v>1404</v>
      </c>
      <c r="G9" s="135" t="s">
        <v>1405</v>
      </c>
      <c r="H9" s="135" t="s">
        <v>1422</v>
      </c>
      <c r="I9" s="135" t="s">
        <v>1414</v>
      </c>
    </row>
    <row r="10" spans="1:12" x14ac:dyDescent="0.2">
      <c r="A10" s="135" t="s">
        <v>1402</v>
      </c>
      <c r="D10" s="135" t="s">
        <v>1423</v>
      </c>
      <c r="E10" s="135">
        <f t="shared" si="0"/>
        <v>2101006001</v>
      </c>
      <c r="F10" s="135" t="s">
        <v>1404</v>
      </c>
      <c r="G10" s="135" t="s">
        <v>1405</v>
      </c>
      <c r="H10" s="135" t="s">
        <v>1422</v>
      </c>
      <c r="I10" s="135" t="s">
        <v>1416</v>
      </c>
    </row>
    <row r="11" spans="1:12" x14ac:dyDescent="0.2">
      <c r="A11" s="135" t="s">
        <v>1402</v>
      </c>
      <c r="D11" s="135" t="s">
        <v>1424</v>
      </c>
      <c r="E11" s="135">
        <f t="shared" si="0"/>
        <v>2101006002</v>
      </c>
      <c r="F11" s="135" t="s">
        <v>1404</v>
      </c>
      <c r="G11" s="135" t="s">
        <v>1405</v>
      </c>
      <c r="H11" s="135" t="s">
        <v>1422</v>
      </c>
      <c r="I11" s="135" t="s">
        <v>1418</v>
      </c>
    </row>
    <row r="12" spans="1:12" x14ac:dyDescent="0.2">
      <c r="A12" s="135" t="s">
        <v>1402</v>
      </c>
      <c r="D12" s="135" t="s">
        <v>1425</v>
      </c>
      <c r="E12" s="135">
        <f t="shared" si="0"/>
        <v>2101007000</v>
      </c>
      <c r="F12" s="135" t="s">
        <v>1404</v>
      </c>
      <c r="G12" s="135" t="s">
        <v>1405</v>
      </c>
      <c r="H12" s="135" t="s">
        <v>1426</v>
      </c>
      <c r="I12" s="135" t="s">
        <v>1407</v>
      </c>
    </row>
    <row r="13" spans="1:12" x14ac:dyDescent="0.2">
      <c r="A13" s="135" t="s">
        <v>1402</v>
      </c>
      <c r="D13" s="135" t="s">
        <v>1427</v>
      </c>
      <c r="E13" s="135">
        <f t="shared" si="0"/>
        <v>2101008000</v>
      </c>
      <c r="F13" s="135" t="s">
        <v>1404</v>
      </c>
      <c r="G13" s="135" t="s">
        <v>1405</v>
      </c>
      <c r="H13" s="135" t="s">
        <v>1428</v>
      </c>
      <c r="I13" s="135" t="s">
        <v>1407</v>
      </c>
    </row>
    <row r="14" spans="1:12" x14ac:dyDescent="0.2">
      <c r="A14" s="135" t="s">
        <v>1402</v>
      </c>
      <c r="D14" s="135" t="s">
        <v>1429</v>
      </c>
      <c r="E14" s="135">
        <f t="shared" si="0"/>
        <v>2101009000</v>
      </c>
      <c r="F14" s="135" t="s">
        <v>1404</v>
      </c>
      <c r="G14" s="135" t="s">
        <v>1405</v>
      </c>
      <c r="H14" s="135" t="s">
        <v>1430</v>
      </c>
      <c r="I14" s="135" t="s">
        <v>1407</v>
      </c>
      <c r="K14" s="137">
        <v>38019</v>
      </c>
      <c r="L14" s="135" t="s">
        <v>1431</v>
      </c>
    </row>
    <row r="15" spans="1:12" x14ac:dyDescent="0.2">
      <c r="A15" s="135" t="s">
        <v>1402</v>
      </c>
      <c r="D15" s="135" t="s">
        <v>1432</v>
      </c>
      <c r="E15" s="135">
        <f t="shared" si="0"/>
        <v>2101010000</v>
      </c>
      <c r="F15" s="135" t="s">
        <v>1404</v>
      </c>
      <c r="G15" s="135" t="s">
        <v>1405</v>
      </c>
      <c r="H15" s="135" t="s">
        <v>1433</v>
      </c>
      <c r="I15" s="135" t="s">
        <v>1407</v>
      </c>
    </row>
    <row r="16" spans="1:12" x14ac:dyDescent="0.2">
      <c r="A16" s="135" t="s">
        <v>1402</v>
      </c>
      <c r="D16" s="135" t="s">
        <v>1434</v>
      </c>
      <c r="E16" s="135">
        <f t="shared" si="0"/>
        <v>2102001000</v>
      </c>
      <c r="F16" s="135" t="s">
        <v>1404</v>
      </c>
      <c r="G16" s="135" t="s">
        <v>1435</v>
      </c>
      <c r="H16" s="135" t="s">
        <v>1406</v>
      </c>
      <c r="I16" s="135" t="s">
        <v>1407</v>
      </c>
    </row>
    <row r="17" spans="1:12" x14ac:dyDescent="0.2">
      <c r="A17" s="135" t="s">
        <v>1402</v>
      </c>
      <c r="D17" s="135" t="s">
        <v>1436</v>
      </c>
      <c r="E17" s="135">
        <f t="shared" si="0"/>
        <v>2102002000</v>
      </c>
      <c r="F17" s="135" t="s">
        <v>1404</v>
      </c>
      <c r="G17" s="135" t="s">
        <v>1435</v>
      </c>
      <c r="H17" s="135" t="s">
        <v>1409</v>
      </c>
      <c r="I17" s="135" t="s">
        <v>1407</v>
      </c>
    </row>
    <row r="18" spans="1:12" x14ac:dyDescent="0.2">
      <c r="A18" s="135" t="s">
        <v>1402</v>
      </c>
      <c r="D18" s="135" t="s">
        <v>1437</v>
      </c>
      <c r="E18" s="135">
        <f t="shared" si="0"/>
        <v>2102004000</v>
      </c>
      <c r="F18" s="135" t="s">
        <v>1404</v>
      </c>
      <c r="G18" s="135" t="s">
        <v>1435</v>
      </c>
      <c r="H18" s="135" t="s">
        <v>1413</v>
      </c>
      <c r="I18" s="135" t="s">
        <v>1414</v>
      </c>
    </row>
    <row r="19" spans="1:12" x14ac:dyDescent="0.2">
      <c r="A19" s="135" t="s">
        <v>1402</v>
      </c>
      <c r="D19" s="135" t="s">
        <v>1438</v>
      </c>
      <c r="E19" s="135">
        <f t="shared" si="0"/>
        <v>2102005000</v>
      </c>
      <c r="F19" s="135" t="s">
        <v>1404</v>
      </c>
      <c r="G19" s="135" t="s">
        <v>1435</v>
      </c>
      <c r="H19" s="135" t="s">
        <v>1420</v>
      </c>
      <c r="I19" s="135" t="s">
        <v>1407</v>
      </c>
    </row>
    <row r="20" spans="1:12" x14ac:dyDescent="0.2">
      <c r="A20" s="135" t="s">
        <v>1402</v>
      </c>
      <c r="D20" s="135" t="s">
        <v>1439</v>
      </c>
      <c r="E20" s="135">
        <f t="shared" si="0"/>
        <v>2102006000</v>
      </c>
      <c r="F20" s="135" t="s">
        <v>1404</v>
      </c>
      <c r="G20" s="135" t="s">
        <v>1435</v>
      </c>
      <c r="H20" s="135" t="s">
        <v>1422</v>
      </c>
      <c r="I20" s="135" t="s">
        <v>1414</v>
      </c>
    </row>
    <row r="21" spans="1:12" x14ac:dyDescent="0.2">
      <c r="A21" s="135" t="s">
        <v>1402</v>
      </c>
      <c r="D21" s="135" t="s">
        <v>1440</v>
      </c>
      <c r="E21" s="135">
        <f t="shared" si="0"/>
        <v>2102006001</v>
      </c>
      <c r="F21" s="135" t="s">
        <v>1404</v>
      </c>
      <c r="G21" s="135" t="s">
        <v>1435</v>
      </c>
      <c r="H21" s="135" t="s">
        <v>1422</v>
      </c>
      <c r="I21" s="135" t="s">
        <v>1416</v>
      </c>
    </row>
    <row r="22" spans="1:12" x14ac:dyDescent="0.2">
      <c r="A22" s="135" t="s">
        <v>1402</v>
      </c>
      <c r="D22" s="135" t="s">
        <v>1441</v>
      </c>
      <c r="E22" s="135">
        <f t="shared" si="0"/>
        <v>2102006002</v>
      </c>
      <c r="F22" s="135" t="s">
        <v>1404</v>
      </c>
      <c r="G22" s="135" t="s">
        <v>1435</v>
      </c>
      <c r="H22" s="135" t="s">
        <v>1422</v>
      </c>
      <c r="I22" s="135" t="s">
        <v>1418</v>
      </c>
    </row>
    <row r="23" spans="1:12" x14ac:dyDescent="0.2">
      <c r="A23" s="135" t="s">
        <v>1402</v>
      </c>
      <c r="D23" s="135" t="s">
        <v>1442</v>
      </c>
      <c r="E23" s="135">
        <f t="shared" si="0"/>
        <v>2102007000</v>
      </c>
      <c r="F23" s="135" t="s">
        <v>1404</v>
      </c>
      <c r="G23" s="135" t="s">
        <v>1435</v>
      </c>
      <c r="H23" s="135" t="s">
        <v>1426</v>
      </c>
      <c r="I23" s="135" t="s">
        <v>1407</v>
      </c>
    </row>
    <row r="24" spans="1:12" x14ac:dyDescent="0.2">
      <c r="A24" s="135" t="s">
        <v>1402</v>
      </c>
      <c r="D24" s="135" t="s">
        <v>1443</v>
      </c>
      <c r="E24" s="135">
        <f t="shared" si="0"/>
        <v>2102008000</v>
      </c>
      <c r="F24" s="135" t="s">
        <v>1404</v>
      </c>
      <c r="G24" s="135" t="s">
        <v>1435</v>
      </c>
      <c r="H24" s="135" t="s">
        <v>1428</v>
      </c>
      <c r="I24" s="135" t="s">
        <v>1407</v>
      </c>
    </row>
    <row r="25" spans="1:12" x14ac:dyDescent="0.2">
      <c r="A25" s="135" t="s">
        <v>1402</v>
      </c>
      <c r="D25" s="135" t="s">
        <v>1444</v>
      </c>
      <c r="E25" s="135">
        <f t="shared" si="0"/>
        <v>2102009000</v>
      </c>
      <c r="F25" s="135" t="s">
        <v>1404</v>
      </c>
      <c r="G25" s="135" t="s">
        <v>1435</v>
      </c>
      <c r="H25" s="135" t="s">
        <v>1430</v>
      </c>
      <c r="I25" s="135" t="s">
        <v>1407</v>
      </c>
      <c r="K25" s="137">
        <v>38019</v>
      </c>
      <c r="L25" s="135" t="s">
        <v>1431</v>
      </c>
    </row>
    <row r="26" spans="1:12" x14ac:dyDescent="0.2">
      <c r="A26" s="135" t="s">
        <v>1402</v>
      </c>
      <c r="D26" s="135" t="s">
        <v>1445</v>
      </c>
      <c r="E26" s="135">
        <f t="shared" si="0"/>
        <v>2102010000</v>
      </c>
      <c r="F26" s="135" t="s">
        <v>1404</v>
      </c>
      <c r="G26" s="135" t="s">
        <v>1435</v>
      </c>
      <c r="H26" s="135" t="s">
        <v>1433</v>
      </c>
      <c r="I26" s="135" t="s">
        <v>1407</v>
      </c>
    </row>
    <row r="27" spans="1:12" x14ac:dyDescent="0.2">
      <c r="A27" s="135" t="s">
        <v>1402</v>
      </c>
      <c r="D27" s="135" t="s">
        <v>1446</v>
      </c>
      <c r="E27" s="135">
        <f t="shared" si="0"/>
        <v>2102011000</v>
      </c>
      <c r="F27" s="135" t="s">
        <v>1404</v>
      </c>
      <c r="G27" s="135" t="s">
        <v>1435</v>
      </c>
      <c r="H27" s="135" t="s">
        <v>1447</v>
      </c>
      <c r="I27" s="135" t="s">
        <v>1407</v>
      </c>
      <c r="J27" s="137">
        <v>36504</v>
      </c>
    </row>
    <row r="28" spans="1:12" x14ac:dyDescent="0.2">
      <c r="A28" s="135" t="s">
        <v>1402</v>
      </c>
      <c r="D28" s="135" t="s">
        <v>1448</v>
      </c>
      <c r="E28" s="135">
        <f t="shared" si="0"/>
        <v>2103001000</v>
      </c>
      <c r="F28" s="135" t="s">
        <v>1404</v>
      </c>
      <c r="G28" s="135" t="s">
        <v>1449</v>
      </c>
      <c r="H28" s="135" t="s">
        <v>1406</v>
      </c>
      <c r="I28" s="135" t="s">
        <v>1407</v>
      </c>
    </row>
    <row r="29" spans="1:12" x14ac:dyDescent="0.2">
      <c r="A29" s="135" t="s">
        <v>1402</v>
      </c>
      <c r="D29" s="135" t="s">
        <v>1450</v>
      </c>
      <c r="E29" s="135">
        <f t="shared" si="0"/>
        <v>2103002000</v>
      </c>
      <c r="F29" s="135" t="s">
        <v>1404</v>
      </c>
      <c r="G29" s="135" t="s">
        <v>1449</v>
      </c>
      <c r="H29" s="135" t="s">
        <v>1409</v>
      </c>
      <c r="I29" s="135" t="s">
        <v>1407</v>
      </c>
    </row>
    <row r="30" spans="1:12" x14ac:dyDescent="0.2">
      <c r="A30" s="135" t="s">
        <v>1402</v>
      </c>
      <c r="D30" s="135" t="s">
        <v>1451</v>
      </c>
      <c r="E30" s="135">
        <f t="shared" si="0"/>
        <v>2103004000</v>
      </c>
      <c r="F30" s="135" t="s">
        <v>1404</v>
      </c>
      <c r="G30" s="135" t="s">
        <v>1449</v>
      </c>
      <c r="H30" s="135" t="s">
        <v>1413</v>
      </c>
      <c r="I30" s="135" t="s">
        <v>1414</v>
      </c>
    </row>
    <row r="31" spans="1:12" x14ac:dyDescent="0.2">
      <c r="A31" s="135" t="s">
        <v>1402</v>
      </c>
      <c r="D31" s="135" t="s">
        <v>1452</v>
      </c>
      <c r="E31" s="135">
        <f t="shared" si="0"/>
        <v>2103005000</v>
      </c>
      <c r="F31" s="135" t="s">
        <v>1404</v>
      </c>
      <c r="G31" s="135" t="s">
        <v>1449</v>
      </c>
      <c r="H31" s="135" t="s">
        <v>1420</v>
      </c>
      <c r="I31" s="135" t="s">
        <v>1407</v>
      </c>
    </row>
    <row r="32" spans="1:12" x14ac:dyDescent="0.2">
      <c r="A32" s="135" t="s">
        <v>1402</v>
      </c>
      <c r="D32" s="135" t="s">
        <v>1453</v>
      </c>
      <c r="E32" s="135">
        <f t="shared" si="0"/>
        <v>2103006000</v>
      </c>
      <c r="F32" s="135" t="s">
        <v>1404</v>
      </c>
      <c r="G32" s="135" t="s">
        <v>1449</v>
      </c>
      <c r="H32" s="135" t="s">
        <v>1422</v>
      </c>
      <c r="I32" s="135" t="s">
        <v>1414</v>
      </c>
    </row>
    <row r="33" spans="1:12" x14ac:dyDescent="0.2">
      <c r="A33" s="135" t="s">
        <v>1402</v>
      </c>
      <c r="D33" s="135" t="s">
        <v>1454</v>
      </c>
      <c r="E33" s="135">
        <f t="shared" si="0"/>
        <v>2103007000</v>
      </c>
      <c r="F33" s="135" t="s">
        <v>1404</v>
      </c>
      <c r="G33" s="135" t="s">
        <v>1449</v>
      </c>
      <c r="H33" s="135" t="s">
        <v>1426</v>
      </c>
      <c r="I33" s="135" t="s">
        <v>1455</v>
      </c>
    </row>
    <row r="34" spans="1:12" x14ac:dyDescent="0.2">
      <c r="A34" s="135" t="s">
        <v>1402</v>
      </c>
      <c r="D34" s="135" t="s">
        <v>1456</v>
      </c>
      <c r="E34" s="135">
        <f t="shared" si="0"/>
        <v>2103007005</v>
      </c>
      <c r="F34" s="135" t="s">
        <v>1404</v>
      </c>
      <c r="G34" s="135" t="s">
        <v>1449</v>
      </c>
      <c r="H34" s="135" t="s">
        <v>1426</v>
      </c>
      <c r="I34" s="135" t="s">
        <v>1416</v>
      </c>
    </row>
    <row r="35" spans="1:12" x14ac:dyDescent="0.2">
      <c r="A35" s="135" t="s">
        <v>1402</v>
      </c>
      <c r="D35" s="135" t="s">
        <v>1457</v>
      </c>
      <c r="E35" s="135">
        <f t="shared" si="0"/>
        <v>2103007010</v>
      </c>
      <c r="F35" s="135" t="s">
        <v>1404</v>
      </c>
      <c r="G35" s="135" t="s">
        <v>1449</v>
      </c>
      <c r="H35" s="135" t="s">
        <v>1426</v>
      </c>
      <c r="I35" s="135" t="s">
        <v>4099</v>
      </c>
    </row>
    <row r="36" spans="1:12" x14ac:dyDescent="0.2">
      <c r="A36" s="135" t="s">
        <v>1402</v>
      </c>
      <c r="D36" s="135" t="s">
        <v>4100</v>
      </c>
      <c r="E36" s="135">
        <f t="shared" si="0"/>
        <v>2103008000</v>
      </c>
      <c r="F36" s="135" t="s">
        <v>1404</v>
      </c>
      <c r="G36" s="135" t="s">
        <v>1449</v>
      </c>
      <c r="H36" s="135" t="s">
        <v>1428</v>
      </c>
      <c r="I36" s="135" t="s">
        <v>1407</v>
      </c>
    </row>
    <row r="37" spans="1:12" x14ac:dyDescent="0.2">
      <c r="A37" s="135" t="s">
        <v>1402</v>
      </c>
      <c r="D37" s="135" t="s">
        <v>4101</v>
      </c>
      <c r="E37" s="135">
        <f t="shared" si="0"/>
        <v>2103011000</v>
      </c>
      <c r="F37" s="135" t="s">
        <v>1404</v>
      </c>
      <c r="G37" s="135" t="s">
        <v>1449</v>
      </c>
      <c r="H37" s="135" t="s">
        <v>1447</v>
      </c>
      <c r="I37" s="135" t="s">
        <v>1455</v>
      </c>
    </row>
    <row r="38" spans="1:12" x14ac:dyDescent="0.2">
      <c r="A38" s="135" t="s">
        <v>1402</v>
      </c>
      <c r="D38" s="135" t="s">
        <v>4102</v>
      </c>
      <c r="E38" s="135">
        <f t="shared" si="0"/>
        <v>2103011005</v>
      </c>
      <c r="F38" s="135" t="s">
        <v>1404</v>
      </c>
      <c r="G38" s="135" t="s">
        <v>1449</v>
      </c>
      <c r="H38" s="135" t="s">
        <v>1447</v>
      </c>
      <c r="I38" s="135" t="s">
        <v>1416</v>
      </c>
    </row>
    <row r="39" spans="1:12" x14ac:dyDescent="0.2">
      <c r="A39" s="135" t="s">
        <v>1402</v>
      </c>
      <c r="D39" s="135" t="s">
        <v>4103</v>
      </c>
      <c r="E39" s="135">
        <f t="shared" si="0"/>
        <v>2103011010</v>
      </c>
      <c r="F39" s="135" t="s">
        <v>1404</v>
      </c>
      <c r="G39" s="135" t="s">
        <v>1449</v>
      </c>
      <c r="H39" s="135" t="s">
        <v>1447</v>
      </c>
      <c r="I39" s="135" t="s">
        <v>4099</v>
      </c>
    </row>
    <row r="40" spans="1:12" x14ac:dyDescent="0.2">
      <c r="A40" s="135" t="s">
        <v>1402</v>
      </c>
      <c r="D40" s="135" t="s">
        <v>4104</v>
      </c>
      <c r="E40" s="135">
        <f t="shared" si="0"/>
        <v>2104001000</v>
      </c>
      <c r="F40" s="135" t="s">
        <v>1404</v>
      </c>
      <c r="G40" s="135" t="s">
        <v>4105</v>
      </c>
      <c r="H40" s="135" t="s">
        <v>1406</v>
      </c>
      <c r="I40" s="135" t="s">
        <v>1455</v>
      </c>
    </row>
    <row r="41" spans="1:12" x14ac:dyDescent="0.2">
      <c r="A41" s="135" t="s">
        <v>1402</v>
      </c>
      <c r="D41" s="135" t="s">
        <v>4106</v>
      </c>
      <c r="E41" s="135">
        <f t="shared" si="0"/>
        <v>2104002000</v>
      </c>
      <c r="F41" s="135" t="s">
        <v>1404</v>
      </c>
      <c r="G41" s="135" t="s">
        <v>4105</v>
      </c>
      <c r="H41" s="135" t="s">
        <v>1409</v>
      </c>
      <c r="I41" s="135" t="s">
        <v>1455</v>
      </c>
    </row>
    <row r="42" spans="1:12" x14ac:dyDescent="0.2">
      <c r="A42" s="135" t="s">
        <v>1402</v>
      </c>
      <c r="D42" s="135" t="s">
        <v>4107</v>
      </c>
      <c r="E42" s="135">
        <f t="shared" si="0"/>
        <v>2104004000</v>
      </c>
      <c r="F42" s="135" t="s">
        <v>1404</v>
      </c>
      <c r="G42" s="135" t="s">
        <v>4105</v>
      </c>
      <c r="H42" s="135" t="s">
        <v>1413</v>
      </c>
      <c r="I42" s="135" t="s">
        <v>1455</v>
      </c>
    </row>
    <row r="43" spans="1:12" x14ac:dyDescent="0.2">
      <c r="A43" s="135" t="s">
        <v>1402</v>
      </c>
      <c r="D43" s="135" t="s">
        <v>4108</v>
      </c>
      <c r="E43" s="135">
        <f t="shared" si="0"/>
        <v>2104005000</v>
      </c>
      <c r="F43" s="135" t="s">
        <v>1404</v>
      </c>
      <c r="G43" s="135" t="s">
        <v>4105</v>
      </c>
      <c r="H43" s="135" t="s">
        <v>1420</v>
      </c>
      <c r="I43" s="135" t="s">
        <v>1455</v>
      </c>
    </row>
    <row r="44" spans="1:12" x14ac:dyDescent="0.2">
      <c r="A44" s="135" t="s">
        <v>1402</v>
      </c>
      <c r="D44" s="135" t="s">
        <v>4109</v>
      </c>
      <c r="E44" s="135">
        <f t="shared" si="0"/>
        <v>2104006000</v>
      </c>
      <c r="F44" s="135" t="s">
        <v>1404</v>
      </c>
      <c r="G44" s="135" t="s">
        <v>4105</v>
      </c>
      <c r="H44" s="135" t="s">
        <v>1422</v>
      </c>
      <c r="I44" s="135" t="s">
        <v>1455</v>
      </c>
    </row>
    <row r="45" spans="1:12" x14ac:dyDescent="0.2">
      <c r="A45" s="135" t="s">
        <v>1402</v>
      </c>
      <c r="D45" s="135" t="s">
        <v>4110</v>
      </c>
      <c r="E45" s="135">
        <f t="shared" si="0"/>
        <v>2104006010</v>
      </c>
      <c r="F45" s="135" t="s">
        <v>1404</v>
      </c>
      <c r="G45" s="135" t="s">
        <v>4105</v>
      </c>
      <c r="H45" s="135" t="s">
        <v>1422</v>
      </c>
      <c r="I45" s="135" t="s">
        <v>4111</v>
      </c>
    </row>
    <row r="46" spans="1:12" x14ac:dyDescent="0.2">
      <c r="A46" s="135" t="s">
        <v>1402</v>
      </c>
      <c r="D46" s="135" t="s">
        <v>4112</v>
      </c>
      <c r="E46" s="135">
        <f t="shared" si="0"/>
        <v>2104007000</v>
      </c>
      <c r="F46" s="135" t="s">
        <v>1404</v>
      </c>
      <c r="G46" s="135" t="s">
        <v>4105</v>
      </c>
      <c r="H46" s="135" t="s">
        <v>1426</v>
      </c>
      <c r="I46" s="135" t="s">
        <v>1455</v>
      </c>
    </row>
    <row r="47" spans="1:12" x14ac:dyDescent="0.2">
      <c r="A47" s="135" t="s">
        <v>1402</v>
      </c>
      <c r="D47" s="135" t="s">
        <v>4113</v>
      </c>
      <c r="E47" s="135">
        <f t="shared" si="0"/>
        <v>2104008000</v>
      </c>
      <c r="F47" s="135" t="s">
        <v>1404</v>
      </c>
      <c r="G47" s="135" t="s">
        <v>4105</v>
      </c>
      <c r="H47" s="135" t="s">
        <v>1428</v>
      </c>
      <c r="I47" s="135" t="s">
        <v>4114</v>
      </c>
    </row>
    <row r="48" spans="1:12" x14ac:dyDescent="0.2">
      <c r="A48" s="135" t="s">
        <v>1402</v>
      </c>
      <c r="D48" s="135" t="s">
        <v>4115</v>
      </c>
      <c r="E48" s="135">
        <f t="shared" si="0"/>
        <v>2104008001</v>
      </c>
      <c r="F48" s="135" t="s">
        <v>1404</v>
      </c>
      <c r="G48" s="135" t="s">
        <v>4105</v>
      </c>
      <c r="H48" s="135" t="s">
        <v>1428</v>
      </c>
      <c r="I48" s="135" t="s">
        <v>4116</v>
      </c>
      <c r="K48" s="137">
        <v>37063</v>
      </c>
      <c r="L48" s="135" t="s">
        <v>4117</v>
      </c>
    </row>
    <row r="49" spans="1:12" x14ac:dyDescent="0.2">
      <c r="A49" s="135" t="s">
        <v>1402</v>
      </c>
      <c r="D49" s="135" t="s">
        <v>4118</v>
      </c>
      <c r="E49" s="135">
        <f t="shared" si="0"/>
        <v>2104008002</v>
      </c>
      <c r="F49" s="135" t="s">
        <v>1404</v>
      </c>
      <c r="G49" s="135" t="s">
        <v>4105</v>
      </c>
      <c r="H49" s="135" t="s">
        <v>1428</v>
      </c>
      <c r="I49" s="135" t="s">
        <v>4119</v>
      </c>
      <c r="J49" s="137">
        <v>37063</v>
      </c>
    </row>
    <row r="50" spans="1:12" x14ac:dyDescent="0.2">
      <c r="A50" s="135" t="s">
        <v>1402</v>
      </c>
      <c r="D50" s="135" t="s">
        <v>4120</v>
      </c>
      <c r="E50" s="135">
        <f t="shared" si="0"/>
        <v>2104008003</v>
      </c>
      <c r="F50" s="135" t="s">
        <v>1404</v>
      </c>
      <c r="G50" s="135" t="s">
        <v>4105</v>
      </c>
      <c r="H50" s="135" t="s">
        <v>1428</v>
      </c>
      <c r="I50" s="135" t="s">
        <v>4121</v>
      </c>
      <c r="J50" s="137">
        <v>37063</v>
      </c>
    </row>
    <row r="51" spans="1:12" x14ac:dyDescent="0.2">
      <c r="A51" s="135" t="s">
        <v>1402</v>
      </c>
      <c r="D51" s="135" t="s">
        <v>4122</v>
      </c>
      <c r="E51" s="135">
        <f t="shared" si="0"/>
        <v>2104008004</v>
      </c>
      <c r="F51" s="135" t="s">
        <v>1404</v>
      </c>
      <c r="G51" s="135" t="s">
        <v>4105</v>
      </c>
      <c r="H51" s="135" t="s">
        <v>1428</v>
      </c>
      <c r="I51" s="135" t="s">
        <v>5762</v>
      </c>
      <c r="J51" s="137">
        <v>37063</v>
      </c>
    </row>
    <row r="52" spans="1:12" x14ac:dyDescent="0.2">
      <c r="A52" s="135" t="s">
        <v>1402</v>
      </c>
      <c r="D52" s="135" t="s">
        <v>5763</v>
      </c>
      <c r="E52" s="135">
        <f t="shared" si="0"/>
        <v>2104008010</v>
      </c>
      <c r="F52" s="135" t="s">
        <v>1404</v>
      </c>
      <c r="G52" s="135" t="s">
        <v>4105</v>
      </c>
      <c r="H52" s="135" t="s">
        <v>1428</v>
      </c>
      <c r="I52" s="135" t="s">
        <v>5764</v>
      </c>
    </row>
    <row r="53" spans="1:12" x14ac:dyDescent="0.2">
      <c r="A53" s="135" t="s">
        <v>1402</v>
      </c>
      <c r="D53" s="135" t="s">
        <v>5765</v>
      </c>
      <c r="E53" s="135">
        <f t="shared" si="0"/>
        <v>2104008030</v>
      </c>
      <c r="F53" s="135" t="s">
        <v>1404</v>
      </c>
      <c r="G53" s="135" t="s">
        <v>4105</v>
      </c>
      <c r="H53" s="135" t="s">
        <v>1428</v>
      </c>
      <c r="I53" s="135" t="s">
        <v>5766</v>
      </c>
    </row>
    <row r="54" spans="1:12" x14ac:dyDescent="0.2">
      <c r="A54" s="135" t="s">
        <v>1402</v>
      </c>
      <c r="D54" s="135" t="s">
        <v>5767</v>
      </c>
      <c r="E54" s="135">
        <f t="shared" si="0"/>
        <v>2104008050</v>
      </c>
      <c r="F54" s="135" t="s">
        <v>1404</v>
      </c>
      <c r="G54" s="135" t="s">
        <v>4105</v>
      </c>
      <c r="H54" s="135" t="s">
        <v>1428</v>
      </c>
      <c r="I54" s="135" t="s">
        <v>5768</v>
      </c>
      <c r="K54" s="137">
        <v>38040</v>
      </c>
      <c r="L54" s="135" t="s">
        <v>5769</v>
      </c>
    </row>
    <row r="55" spans="1:12" x14ac:dyDescent="0.2">
      <c r="A55" s="135" t="s">
        <v>1402</v>
      </c>
      <c r="D55" s="135" t="s">
        <v>5770</v>
      </c>
      <c r="E55" s="135">
        <f t="shared" si="0"/>
        <v>2104008051</v>
      </c>
      <c r="F55" s="135" t="s">
        <v>1404</v>
      </c>
      <c r="G55" s="135" t="s">
        <v>4105</v>
      </c>
      <c r="H55" s="135" t="s">
        <v>1428</v>
      </c>
      <c r="I55" s="135" t="s">
        <v>5771</v>
      </c>
      <c r="K55" s="137">
        <v>38040</v>
      </c>
      <c r="L55" s="135" t="s">
        <v>5772</v>
      </c>
    </row>
    <row r="56" spans="1:12" x14ac:dyDescent="0.2">
      <c r="A56" s="135" t="s">
        <v>1402</v>
      </c>
      <c r="D56" s="135" t="s">
        <v>5773</v>
      </c>
      <c r="E56" s="135">
        <f t="shared" si="0"/>
        <v>2104008052</v>
      </c>
      <c r="F56" s="135" t="s">
        <v>1404</v>
      </c>
      <c r="G56" s="135" t="s">
        <v>4105</v>
      </c>
      <c r="H56" s="135" t="s">
        <v>1428</v>
      </c>
      <c r="I56" s="135" t="s">
        <v>5774</v>
      </c>
    </row>
    <row r="57" spans="1:12" x14ac:dyDescent="0.2">
      <c r="A57" s="135" t="s">
        <v>1402</v>
      </c>
      <c r="D57" s="135" t="s">
        <v>5775</v>
      </c>
      <c r="E57" s="135">
        <f t="shared" si="0"/>
        <v>2104008053</v>
      </c>
      <c r="F57" s="135" t="s">
        <v>1404</v>
      </c>
      <c r="G57" s="135" t="s">
        <v>4105</v>
      </c>
      <c r="H57" s="135" t="s">
        <v>1428</v>
      </c>
      <c r="I57" s="135" t="s">
        <v>5776</v>
      </c>
    </row>
    <row r="58" spans="1:12" x14ac:dyDescent="0.2">
      <c r="A58" s="135" t="s">
        <v>1402</v>
      </c>
      <c r="D58" s="135" t="s">
        <v>5777</v>
      </c>
      <c r="E58" s="135">
        <f t="shared" si="0"/>
        <v>2104009000</v>
      </c>
      <c r="F58" s="135" t="s">
        <v>1404</v>
      </c>
      <c r="G58" s="135" t="s">
        <v>4105</v>
      </c>
      <c r="H58" s="135" t="s">
        <v>5778</v>
      </c>
      <c r="I58" s="135" t="s">
        <v>1455</v>
      </c>
      <c r="J58" s="137">
        <v>36964</v>
      </c>
    </row>
    <row r="59" spans="1:12" x14ac:dyDescent="0.2">
      <c r="A59" s="135" t="s">
        <v>1402</v>
      </c>
      <c r="D59" s="135" t="s">
        <v>5779</v>
      </c>
      <c r="E59" s="135">
        <f t="shared" si="0"/>
        <v>2104011000</v>
      </c>
      <c r="F59" s="135" t="s">
        <v>1404</v>
      </c>
      <c r="G59" s="135" t="s">
        <v>4105</v>
      </c>
      <c r="H59" s="135" t="s">
        <v>1447</v>
      </c>
      <c r="I59" s="135" t="s">
        <v>2847</v>
      </c>
    </row>
    <row r="60" spans="1:12" x14ac:dyDescent="0.2">
      <c r="A60" s="135" t="s">
        <v>1402</v>
      </c>
      <c r="D60" s="135" t="s">
        <v>2848</v>
      </c>
      <c r="E60" s="135">
        <f t="shared" si="0"/>
        <v>2199001000</v>
      </c>
      <c r="F60" s="135" t="s">
        <v>1404</v>
      </c>
      <c r="G60" s="135" t="s">
        <v>2849</v>
      </c>
      <c r="H60" s="135" t="s">
        <v>1406</v>
      </c>
      <c r="I60" s="135" t="s">
        <v>1407</v>
      </c>
    </row>
    <row r="61" spans="1:12" x14ac:dyDescent="0.2">
      <c r="A61" s="135" t="s">
        <v>1402</v>
      </c>
      <c r="D61" s="135" t="s">
        <v>2850</v>
      </c>
      <c r="E61" s="135">
        <f t="shared" si="0"/>
        <v>2199002000</v>
      </c>
      <c r="F61" s="135" t="s">
        <v>1404</v>
      </c>
      <c r="G61" s="135" t="s">
        <v>2849</v>
      </c>
      <c r="H61" s="135" t="s">
        <v>1409</v>
      </c>
      <c r="I61" s="135" t="s">
        <v>1407</v>
      </c>
    </row>
    <row r="62" spans="1:12" x14ac:dyDescent="0.2">
      <c r="A62" s="135" t="s">
        <v>1402</v>
      </c>
      <c r="D62" s="135" t="s">
        <v>2851</v>
      </c>
      <c r="E62" s="135">
        <f t="shared" si="0"/>
        <v>2199003000</v>
      </c>
      <c r="F62" s="135" t="s">
        <v>1404</v>
      </c>
      <c r="G62" s="135" t="s">
        <v>2849</v>
      </c>
      <c r="H62" s="135" t="s">
        <v>1411</v>
      </c>
      <c r="I62" s="135" t="s">
        <v>1407</v>
      </c>
    </row>
    <row r="63" spans="1:12" x14ac:dyDescent="0.2">
      <c r="A63" s="135" t="s">
        <v>1402</v>
      </c>
      <c r="D63" s="135" t="s">
        <v>2852</v>
      </c>
      <c r="E63" s="135">
        <f t="shared" si="0"/>
        <v>2199004000</v>
      </c>
      <c r="F63" s="135" t="s">
        <v>1404</v>
      </c>
      <c r="G63" s="135" t="s">
        <v>2849</v>
      </c>
      <c r="H63" s="135" t="s">
        <v>1413</v>
      </c>
      <c r="I63" s="135" t="s">
        <v>1414</v>
      </c>
    </row>
    <row r="64" spans="1:12" x14ac:dyDescent="0.2">
      <c r="A64" s="135" t="s">
        <v>1402</v>
      </c>
      <c r="D64" s="135" t="s">
        <v>2853</v>
      </c>
      <c r="E64" s="135">
        <f t="shared" si="0"/>
        <v>2199004001</v>
      </c>
      <c r="F64" s="135" t="s">
        <v>1404</v>
      </c>
      <c r="G64" s="135" t="s">
        <v>2849</v>
      </c>
      <c r="H64" s="135" t="s">
        <v>1413</v>
      </c>
      <c r="I64" s="135" t="s">
        <v>1416</v>
      </c>
    </row>
    <row r="65" spans="1:12" x14ac:dyDescent="0.2">
      <c r="A65" s="135" t="s">
        <v>1402</v>
      </c>
      <c r="D65" s="135" t="s">
        <v>2854</v>
      </c>
      <c r="E65" s="135">
        <f t="shared" si="0"/>
        <v>2199004002</v>
      </c>
      <c r="F65" s="135" t="s">
        <v>1404</v>
      </c>
      <c r="G65" s="135" t="s">
        <v>2849</v>
      </c>
      <c r="H65" s="135" t="s">
        <v>1413</v>
      </c>
      <c r="I65" s="135" t="s">
        <v>1418</v>
      </c>
    </row>
    <row r="66" spans="1:12" x14ac:dyDescent="0.2">
      <c r="A66" s="135" t="s">
        <v>1402</v>
      </c>
      <c r="D66" s="135" t="s">
        <v>2855</v>
      </c>
      <c r="E66" s="135">
        <f t="shared" ref="E66:E129" si="1">VALUE(D66)</f>
        <v>2199005000</v>
      </c>
      <c r="F66" s="135" t="s">
        <v>1404</v>
      </c>
      <c r="G66" s="135" t="s">
        <v>2849</v>
      </c>
      <c r="H66" s="135" t="s">
        <v>1420</v>
      </c>
      <c r="I66" s="135" t="s">
        <v>1407</v>
      </c>
    </row>
    <row r="67" spans="1:12" x14ac:dyDescent="0.2">
      <c r="A67" s="135" t="s">
        <v>1402</v>
      </c>
      <c r="D67" s="135" t="s">
        <v>2856</v>
      </c>
      <c r="E67" s="135">
        <f t="shared" si="1"/>
        <v>2199006000</v>
      </c>
      <c r="F67" s="135" t="s">
        <v>1404</v>
      </c>
      <c r="G67" s="135" t="s">
        <v>2849</v>
      </c>
      <c r="H67" s="135" t="s">
        <v>1422</v>
      </c>
      <c r="I67" s="135" t="s">
        <v>1414</v>
      </c>
    </row>
    <row r="68" spans="1:12" x14ac:dyDescent="0.2">
      <c r="A68" s="135" t="s">
        <v>1402</v>
      </c>
      <c r="D68" s="135" t="s">
        <v>2857</v>
      </c>
      <c r="E68" s="135">
        <f t="shared" si="1"/>
        <v>2199006001</v>
      </c>
      <c r="F68" s="135" t="s">
        <v>1404</v>
      </c>
      <c r="G68" s="135" t="s">
        <v>2849</v>
      </c>
      <c r="H68" s="135" t="s">
        <v>1422</v>
      </c>
      <c r="I68" s="135" t="s">
        <v>1416</v>
      </c>
    </row>
    <row r="69" spans="1:12" x14ac:dyDescent="0.2">
      <c r="A69" s="135" t="s">
        <v>1402</v>
      </c>
      <c r="D69" s="135" t="s">
        <v>2858</v>
      </c>
      <c r="E69" s="135">
        <f t="shared" si="1"/>
        <v>2199006002</v>
      </c>
      <c r="F69" s="135" t="s">
        <v>1404</v>
      </c>
      <c r="G69" s="135" t="s">
        <v>2849</v>
      </c>
      <c r="H69" s="135" t="s">
        <v>1422</v>
      </c>
      <c r="I69" s="135" t="s">
        <v>1418</v>
      </c>
    </row>
    <row r="70" spans="1:12" x14ac:dyDescent="0.2">
      <c r="A70" s="135" t="s">
        <v>1402</v>
      </c>
      <c r="D70" s="135" t="s">
        <v>2859</v>
      </c>
      <c r="E70" s="135">
        <f t="shared" si="1"/>
        <v>2199007000</v>
      </c>
      <c r="F70" s="135" t="s">
        <v>1404</v>
      </c>
      <c r="G70" s="135" t="s">
        <v>2849</v>
      </c>
      <c r="H70" s="135" t="s">
        <v>1426</v>
      </c>
      <c r="I70" s="135" t="s">
        <v>1407</v>
      </c>
    </row>
    <row r="71" spans="1:12" x14ac:dyDescent="0.2">
      <c r="A71" s="135" t="s">
        <v>1402</v>
      </c>
      <c r="D71" s="135" t="s">
        <v>2860</v>
      </c>
      <c r="E71" s="135">
        <f t="shared" si="1"/>
        <v>2199008000</v>
      </c>
      <c r="F71" s="135" t="s">
        <v>1404</v>
      </c>
      <c r="G71" s="135" t="s">
        <v>2849</v>
      </c>
      <c r="H71" s="135" t="s">
        <v>1428</v>
      </c>
      <c r="I71" s="135" t="s">
        <v>1407</v>
      </c>
    </row>
    <row r="72" spans="1:12" x14ac:dyDescent="0.2">
      <c r="A72" s="135" t="s">
        <v>1402</v>
      </c>
      <c r="D72" s="135" t="s">
        <v>2861</v>
      </c>
      <c r="E72" s="135">
        <f t="shared" si="1"/>
        <v>2199009000</v>
      </c>
      <c r="F72" s="135" t="s">
        <v>1404</v>
      </c>
      <c r="G72" s="135" t="s">
        <v>2849</v>
      </c>
      <c r="H72" s="135" t="s">
        <v>1430</v>
      </c>
      <c r="I72" s="135" t="s">
        <v>1407</v>
      </c>
      <c r="K72" s="137">
        <v>38019</v>
      </c>
      <c r="L72" s="135" t="s">
        <v>1431</v>
      </c>
    </row>
    <row r="73" spans="1:12" x14ac:dyDescent="0.2">
      <c r="A73" s="135" t="s">
        <v>1402</v>
      </c>
      <c r="D73" s="135" t="s">
        <v>2862</v>
      </c>
      <c r="E73" s="135">
        <f t="shared" si="1"/>
        <v>2199010000</v>
      </c>
      <c r="F73" s="135" t="s">
        <v>1404</v>
      </c>
      <c r="G73" s="135" t="s">
        <v>2849</v>
      </c>
      <c r="H73" s="135" t="s">
        <v>1433</v>
      </c>
      <c r="I73" s="135" t="s">
        <v>1407</v>
      </c>
    </row>
    <row r="74" spans="1:12" x14ac:dyDescent="0.2">
      <c r="A74" s="135" t="s">
        <v>1402</v>
      </c>
      <c r="D74" s="135" t="s">
        <v>2863</v>
      </c>
      <c r="E74" s="135">
        <f t="shared" si="1"/>
        <v>2199011000</v>
      </c>
      <c r="F74" s="135" t="s">
        <v>1404</v>
      </c>
      <c r="G74" s="135" t="s">
        <v>2849</v>
      </c>
      <c r="H74" s="135" t="s">
        <v>1447</v>
      </c>
      <c r="I74" s="135" t="s">
        <v>2847</v>
      </c>
    </row>
    <row r="75" spans="1:12" x14ac:dyDescent="0.2">
      <c r="A75" s="135" t="s">
        <v>1402</v>
      </c>
      <c r="D75" s="135" t="s">
        <v>2864</v>
      </c>
      <c r="E75" s="135">
        <f t="shared" si="1"/>
        <v>2294000000</v>
      </c>
      <c r="F75" s="135" t="s">
        <v>2865</v>
      </c>
      <c r="G75" s="135" t="s">
        <v>2866</v>
      </c>
      <c r="H75" s="135" t="s">
        <v>2867</v>
      </c>
      <c r="I75" s="135" t="s">
        <v>2868</v>
      </c>
    </row>
    <row r="76" spans="1:12" x14ac:dyDescent="0.2">
      <c r="A76" s="135" t="s">
        <v>1402</v>
      </c>
      <c r="D76" s="135" t="s">
        <v>2869</v>
      </c>
      <c r="E76" s="135">
        <f t="shared" si="1"/>
        <v>2294000001</v>
      </c>
      <c r="F76" s="135" t="s">
        <v>2865</v>
      </c>
      <c r="G76" s="135" t="s">
        <v>2866</v>
      </c>
      <c r="H76" s="135" t="s">
        <v>2867</v>
      </c>
      <c r="I76" s="135" t="s">
        <v>1377</v>
      </c>
    </row>
    <row r="77" spans="1:12" x14ac:dyDescent="0.2">
      <c r="A77" s="135" t="s">
        <v>1402</v>
      </c>
      <c r="D77" s="135" t="s">
        <v>1378</v>
      </c>
      <c r="E77" s="135">
        <f t="shared" si="1"/>
        <v>2294000002</v>
      </c>
      <c r="F77" s="135" t="s">
        <v>2865</v>
      </c>
      <c r="G77" s="135" t="s">
        <v>2866</v>
      </c>
      <c r="H77" s="135" t="s">
        <v>2867</v>
      </c>
      <c r="I77" s="135" t="s">
        <v>1379</v>
      </c>
    </row>
    <row r="78" spans="1:12" x14ac:dyDescent="0.2">
      <c r="A78" s="135" t="s">
        <v>1402</v>
      </c>
      <c r="D78" s="135" t="s">
        <v>1380</v>
      </c>
      <c r="E78" s="135">
        <f t="shared" si="1"/>
        <v>2294005000</v>
      </c>
      <c r="F78" s="135" t="s">
        <v>2865</v>
      </c>
      <c r="G78" s="135" t="s">
        <v>2866</v>
      </c>
      <c r="H78" s="135" t="s">
        <v>2398</v>
      </c>
      <c r="I78" s="135" t="s">
        <v>2868</v>
      </c>
    </row>
    <row r="79" spans="1:12" x14ac:dyDescent="0.2">
      <c r="A79" s="135" t="s">
        <v>1402</v>
      </c>
      <c r="D79" s="135" t="s">
        <v>2399</v>
      </c>
      <c r="E79" s="135">
        <f t="shared" si="1"/>
        <v>2294005001</v>
      </c>
      <c r="F79" s="135" t="s">
        <v>2865</v>
      </c>
      <c r="G79" s="135" t="s">
        <v>2866</v>
      </c>
      <c r="H79" s="135" t="s">
        <v>2398</v>
      </c>
      <c r="I79" s="135" t="s">
        <v>1377</v>
      </c>
    </row>
    <row r="80" spans="1:12" x14ac:dyDescent="0.2">
      <c r="A80" s="135" t="s">
        <v>1402</v>
      </c>
      <c r="D80" s="135" t="s">
        <v>2400</v>
      </c>
      <c r="E80" s="135">
        <f t="shared" si="1"/>
        <v>2294005002</v>
      </c>
      <c r="F80" s="135" t="s">
        <v>2865</v>
      </c>
      <c r="G80" s="135" t="s">
        <v>2866</v>
      </c>
      <c r="H80" s="135" t="s">
        <v>2398</v>
      </c>
      <c r="I80" s="135" t="s">
        <v>1379</v>
      </c>
    </row>
    <row r="81" spans="1:10" x14ac:dyDescent="0.2">
      <c r="A81" s="135" t="s">
        <v>1402</v>
      </c>
      <c r="D81" s="135" t="s">
        <v>2401</v>
      </c>
      <c r="E81" s="135">
        <f t="shared" si="1"/>
        <v>2294010000</v>
      </c>
      <c r="F81" s="135" t="s">
        <v>2865</v>
      </c>
      <c r="G81" s="135" t="s">
        <v>2866</v>
      </c>
      <c r="H81" s="135" t="s">
        <v>2402</v>
      </c>
      <c r="I81" s="135" t="s">
        <v>2868</v>
      </c>
    </row>
    <row r="82" spans="1:10" x14ac:dyDescent="0.2">
      <c r="A82" s="135" t="s">
        <v>1402</v>
      </c>
      <c r="D82" s="135" t="s">
        <v>2403</v>
      </c>
      <c r="E82" s="135">
        <f t="shared" si="1"/>
        <v>2294010001</v>
      </c>
      <c r="F82" s="135" t="s">
        <v>2865</v>
      </c>
      <c r="G82" s="135" t="s">
        <v>2866</v>
      </c>
      <c r="H82" s="135" t="s">
        <v>2402</v>
      </c>
      <c r="I82" s="135" t="s">
        <v>1377</v>
      </c>
    </row>
    <row r="83" spans="1:10" x14ac:dyDescent="0.2">
      <c r="A83" s="135" t="s">
        <v>1402</v>
      </c>
      <c r="D83" s="135" t="s">
        <v>2404</v>
      </c>
      <c r="E83" s="135">
        <f t="shared" si="1"/>
        <v>2294010002</v>
      </c>
      <c r="F83" s="135" t="s">
        <v>2865</v>
      </c>
      <c r="G83" s="135" t="s">
        <v>2866</v>
      </c>
      <c r="H83" s="135" t="s">
        <v>2402</v>
      </c>
      <c r="I83" s="135" t="s">
        <v>1379</v>
      </c>
    </row>
    <row r="84" spans="1:10" x14ac:dyDescent="0.2">
      <c r="A84" s="135" t="s">
        <v>1402</v>
      </c>
      <c r="D84" s="135" t="s">
        <v>2405</v>
      </c>
      <c r="E84" s="135">
        <f t="shared" si="1"/>
        <v>2294015000</v>
      </c>
      <c r="F84" s="135" t="s">
        <v>2865</v>
      </c>
      <c r="G84" s="135" t="s">
        <v>2866</v>
      </c>
      <c r="H84" s="135" t="s">
        <v>2406</v>
      </c>
      <c r="I84" s="135" t="s">
        <v>2868</v>
      </c>
    </row>
    <row r="85" spans="1:10" x14ac:dyDescent="0.2">
      <c r="A85" s="135" t="s">
        <v>1402</v>
      </c>
      <c r="D85" s="135" t="s">
        <v>2407</v>
      </c>
      <c r="E85" s="135">
        <f t="shared" si="1"/>
        <v>2294015001</v>
      </c>
      <c r="F85" s="135" t="s">
        <v>2865</v>
      </c>
      <c r="G85" s="135" t="s">
        <v>2866</v>
      </c>
      <c r="H85" s="135" t="s">
        <v>2406</v>
      </c>
      <c r="I85" s="135" t="s">
        <v>1377</v>
      </c>
    </row>
    <row r="86" spans="1:10" x14ac:dyDescent="0.2">
      <c r="A86" s="135" t="s">
        <v>1402</v>
      </c>
      <c r="D86" s="135" t="s">
        <v>1240</v>
      </c>
      <c r="E86" s="135">
        <f t="shared" si="1"/>
        <v>2294015002</v>
      </c>
      <c r="F86" s="135" t="s">
        <v>2865</v>
      </c>
      <c r="G86" s="135" t="s">
        <v>2866</v>
      </c>
      <c r="H86" s="135" t="s">
        <v>2406</v>
      </c>
      <c r="I86" s="135" t="s">
        <v>1379</v>
      </c>
    </row>
    <row r="87" spans="1:10" x14ac:dyDescent="0.2">
      <c r="A87" s="135" t="s">
        <v>1402</v>
      </c>
      <c r="D87" s="135" t="s">
        <v>1241</v>
      </c>
      <c r="E87" s="135">
        <f t="shared" si="1"/>
        <v>2296000000</v>
      </c>
      <c r="F87" s="135" t="s">
        <v>2865</v>
      </c>
      <c r="G87" s="135" t="s">
        <v>1242</v>
      </c>
      <c r="H87" s="135" t="s">
        <v>1243</v>
      </c>
      <c r="I87" s="135" t="s">
        <v>2868</v>
      </c>
    </row>
    <row r="88" spans="1:10" x14ac:dyDescent="0.2">
      <c r="A88" s="135" t="s">
        <v>1402</v>
      </c>
      <c r="D88" s="135" t="s">
        <v>1244</v>
      </c>
      <c r="E88" s="135">
        <f t="shared" si="1"/>
        <v>2296005000</v>
      </c>
      <c r="F88" s="135" t="s">
        <v>2865</v>
      </c>
      <c r="G88" s="135" t="s">
        <v>1242</v>
      </c>
      <c r="H88" s="135" t="s">
        <v>1245</v>
      </c>
      <c r="I88" s="135" t="s">
        <v>2868</v>
      </c>
    </row>
    <row r="89" spans="1:10" x14ac:dyDescent="0.2">
      <c r="A89" s="135" t="s">
        <v>1402</v>
      </c>
      <c r="D89" s="135" t="s">
        <v>1246</v>
      </c>
      <c r="E89" s="135">
        <f t="shared" si="1"/>
        <v>2296010000</v>
      </c>
      <c r="F89" s="135" t="s">
        <v>2865</v>
      </c>
      <c r="G89" s="135" t="s">
        <v>1242</v>
      </c>
      <c r="H89" s="135" t="s">
        <v>1247</v>
      </c>
      <c r="I89" s="135" t="s">
        <v>2868</v>
      </c>
    </row>
    <row r="90" spans="1:10" x14ac:dyDescent="0.2">
      <c r="A90" s="135" t="s">
        <v>1402</v>
      </c>
      <c r="D90" s="135" t="s">
        <v>1248</v>
      </c>
      <c r="E90" s="135">
        <f t="shared" si="1"/>
        <v>2301000000</v>
      </c>
      <c r="F90" s="135" t="s">
        <v>1249</v>
      </c>
      <c r="G90" s="135" t="s">
        <v>1250</v>
      </c>
      <c r="H90" s="135" t="s">
        <v>1251</v>
      </c>
      <c r="I90" s="135" t="s">
        <v>1886</v>
      </c>
    </row>
    <row r="91" spans="1:10" x14ac:dyDescent="0.2">
      <c r="A91" s="135" t="s">
        <v>1402</v>
      </c>
      <c r="D91" s="135" t="s">
        <v>1252</v>
      </c>
      <c r="E91" s="135">
        <f t="shared" si="1"/>
        <v>2301010000</v>
      </c>
      <c r="F91" s="135" t="s">
        <v>1249</v>
      </c>
      <c r="G91" s="135" t="s">
        <v>1250</v>
      </c>
      <c r="H91" s="135" t="s">
        <v>1253</v>
      </c>
      <c r="I91" s="135" t="s">
        <v>1886</v>
      </c>
    </row>
    <row r="92" spans="1:10" x14ac:dyDescent="0.2">
      <c r="A92" s="135" t="s">
        <v>1402</v>
      </c>
      <c r="D92" s="135" t="s">
        <v>1254</v>
      </c>
      <c r="E92" s="135">
        <f t="shared" si="1"/>
        <v>2301010010</v>
      </c>
      <c r="F92" s="135" t="s">
        <v>1249</v>
      </c>
      <c r="G92" s="135" t="s">
        <v>1250</v>
      </c>
      <c r="H92" s="135" t="s">
        <v>1253</v>
      </c>
      <c r="I92" s="135" t="s">
        <v>1255</v>
      </c>
    </row>
    <row r="93" spans="1:10" x14ac:dyDescent="0.2">
      <c r="A93" s="135" t="s">
        <v>1402</v>
      </c>
      <c r="D93" s="135" t="s">
        <v>1381</v>
      </c>
      <c r="E93" s="135">
        <f t="shared" si="1"/>
        <v>2301020000</v>
      </c>
      <c r="F93" s="135" t="s">
        <v>1249</v>
      </c>
      <c r="G93" s="135" t="s">
        <v>1250</v>
      </c>
      <c r="H93" s="135" t="s">
        <v>1382</v>
      </c>
      <c r="I93" s="135" t="s">
        <v>1886</v>
      </c>
      <c r="J93" s="137">
        <v>36552</v>
      </c>
    </row>
    <row r="94" spans="1:10" x14ac:dyDescent="0.2">
      <c r="A94" s="135" t="s">
        <v>1402</v>
      </c>
      <c r="D94" s="135" t="s">
        <v>1383</v>
      </c>
      <c r="E94" s="135">
        <f t="shared" si="1"/>
        <v>2301030000</v>
      </c>
      <c r="F94" s="135" t="s">
        <v>1249</v>
      </c>
      <c r="G94" s="135" t="s">
        <v>1250</v>
      </c>
      <c r="H94" s="135" t="s">
        <v>1384</v>
      </c>
      <c r="I94" s="135" t="s">
        <v>1886</v>
      </c>
      <c r="J94" s="137">
        <v>36552</v>
      </c>
    </row>
    <row r="95" spans="1:10" x14ac:dyDescent="0.2">
      <c r="A95" s="135" t="s">
        <v>1402</v>
      </c>
      <c r="D95" s="135" t="s">
        <v>1385</v>
      </c>
      <c r="E95" s="135">
        <f t="shared" si="1"/>
        <v>2301040000</v>
      </c>
      <c r="F95" s="135" t="s">
        <v>1249</v>
      </c>
      <c r="G95" s="135" t="s">
        <v>1250</v>
      </c>
      <c r="H95" s="135" t="s">
        <v>1386</v>
      </c>
      <c r="I95" s="135" t="s">
        <v>1886</v>
      </c>
      <c r="J95" s="137">
        <v>36552</v>
      </c>
    </row>
    <row r="96" spans="1:10" x14ac:dyDescent="0.2">
      <c r="A96" s="135" t="s">
        <v>1402</v>
      </c>
      <c r="D96" s="135" t="s">
        <v>1387</v>
      </c>
      <c r="E96" s="135">
        <f t="shared" si="1"/>
        <v>2302000000</v>
      </c>
      <c r="F96" s="135" t="s">
        <v>1249</v>
      </c>
      <c r="G96" s="135" t="s">
        <v>1388</v>
      </c>
      <c r="H96" s="135" t="s">
        <v>1251</v>
      </c>
      <c r="I96" s="135" t="s">
        <v>1886</v>
      </c>
    </row>
    <row r="97" spans="1:12" x14ac:dyDescent="0.2">
      <c r="A97" s="135" t="s">
        <v>1402</v>
      </c>
      <c r="D97" s="135" t="s">
        <v>1389</v>
      </c>
      <c r="E97" s="135">
        <f t="shared" si="1"/>
        <v>2302002000</v>
      </c>
      <c r="F97" s="135" t="s">
        <v>1249</v>
      </c>
      <c r="G97" s="135" t="s">
        <v>1388</v>
      </c>
      <c r="H97" s="135" t="s">
        <v>1390</v>
      </c>
      <c r="I97" s="135" t="s">
        <v>1391</v>
      </c>
      <c r="K97" s="137">
        <v>38037</v>
      </c>
      <c r="L97" s="135" t="s">
        <v>5710</v>
      </c>
    </row>
    <row r="98" spans="1:12" x14ac:dyDescent="0.2">
      <c r="A98" s="135" t="s">
        <v>1402</v>
      </c>
      <c r="D98" s="135" t="s">
        <v>5711</v>
      </c>
      <c r="E98" s="135">
        <f t="shared" si="1"/>
        <v>2302002100</v>
      </c>
      <c r="F98" s="135" t="s">
        <v>1249</v>
      </c>
      <c r="G98" s="135" t="s">
        <v>1388</v>
      </c>
      <c r="H98" s="135" t="s">
        <v>1390</v>
      </c>
      <c r="I98" s="135" t="s">
        <v>5712</v>
      </c>
      <c r="J98" s="137">
        <v>37778</v>
      </c>
      <c r="K98" s="137">
        <v>38037</v>
      </c>
      <c r="L98" s="135" t="s">
        <v>5713</v>
      </c>
    </row>
    <row r="99" spans="1:12" x14ac:dyDescent="0.2">
      <c r="A99" s="135" t="s">
        <v>1402</v>
      </c>
      <c r="D99" s="135" t="s">
        <v>5714</v>
      </c>
      <c r="E99" s="135">
        <f t="shared" si="1"/>
        <v>2302002200</v>
      </c>
      <c r="F99" s="135" t="s">
        <v>1249</v>
      </c>
      <c r="G99" s="135" t="s">
        <v>1388</v>
      </c>
      <c r="H99" s="135" t="s">
        <v>1390</v>
      </c>
      <c r="I99" s="135" t="s">
        <v>5715</v>
      </c>
      <c r="J99" s="137">
        <v>37778</v>
      </c>
      <c r="K99" s="137">
        <v>38037</v>
      </c>
      <c r="L99" s="135" t="s">
        <v>5713</v>
      </c>
    </row>
    <row r="100" spans="1:12" x14ac:dyDescent="0.2">
      <c r="A100" s="135" t="s">
        <v>1402</v>
      </c>
      <c r="D100" s="135" t="s">
        <v>5716</v>
      </c>
      <c r="E100" s="135">
        <f t="shared" si="1"/>
        <v>2302003000</v>
      </c>
      <c r="F100" s="135" t="s">
        <v>1249</v>
      </c>
      <c r="G100" s="135" t="s">
        <v>1388</v>
      </c>
      <c r="H100" s="135" t="s">
        <v>5717</v>
      </c>
      <c r="I100" s="135" t="s">
        <v>5718</v>
      </c>
      <c r="J100" s="137">
        <v>37484</v>
      </c>
      <c r="K100" s="137">
        <v>38037</v>
      </c>
      <c r="L100" s="135" t="s">
        <v>5710</v>
      </c>
    </row>
    <row r="101" spans="1:12" x14ac:dyDescent="0.2">
      <c r="A101" s="135" t="s">
        <v>1402</v>
      </c>
      <c r="D101" s="135" t="s">
        <v>5719</v>
      </c>
      <c r="E101" s="135">
        <f t="shared" si="1"/>
        <v>2302003100</v>
      </c>
      <c r="F101" s="135" t="s">
        <v>1249</v>
      </c>
      <c r="G101" s="135" t="s">
        <v>1388</v>
      </c>
      <c r="H101" s="135" t="s">
        <v>5717</v>
      </c>
      <c r="I101" s="135" t="s">
        <v>5720</v>
      </c>
      <c r="J101" s="137">
        <v>37778</v>
      </c>
      <c r="K101" s="137">
        <v>38037</v>
      </c>
      <c r="L101" s="135" t="s">
        <v>5713</v>
      </c>
    </row>
    <row r="102" spans="1:12" x14ac:dyDescent="0.2">
      <c r="A102" s="135" t="s">
        <v>1402</v>
      </c>
      <c r="D102" s="135" t="s">
        <v>5721</v>
      </c>
      <c r="E102" s="135">
        <f t="shared" si="1"/>
        <v>2302003200</v>
      </c>
      <c r="F102" s="135" t="s">
        <v>1249</v>
      </c>
      <c r="G102" s="135" t="s">
        <v>1388</v>
      </c>
      <c r="H102" s="135" t="s">
        <v>5717</v>
      </c>
      <c r="I102" s="135" t="s">
        <v>5722</v>
      </c>
      <c r="J102" s="137">
        <v>37778</v>
      </c>
      <c r="K102" s="137">
        <v>38037</v>
      </c>
      <c r="L102" s="135" t="s">
        <v>5713</v>
      </c>
    </row>
    <row r="103" spans="1:12" x14ac:dyDescent="0.2">
      <c r="A103" s="135" t="s">
        <v>1402</v>
      </c>
      <c r="D103" s="135" t="s">
        <v>5723</v>
      </c>
      <c r="E103" s="135">
        <f t="shared" si="1"/>
        <v>2302010000</v>
      </c>
      <c r="F103" s="135" t="s">
        <v>1249</v>
      </c>
      <c r="G103" s="135" t="s">
        <v>1388</v>
      </c>
      <c r="H103" s="135" t="s">
        <v>5724</v>
      </c>
      <c r="I103" s="135" t="s">
        <v>1886</v>
      </c>
    </row>
    <row r="104" spans="1:12" x14ac:dyDescent="0.2">
      <c r="A104" s="135" t="s">
        <v>1402</v>
      </c>
      <c r="D104" s="135" t="s">
        <v>5725</v>
      </c>
      <c r="E104" s="135">
        <f t="shared" si="1"/>
        <v>2302040000</v>
      </c>
      <c r="F104" s="135" t="s">
        <v>1249</v>
      </c>
      <c r="G104" s="135" t="s">
        <v>1388</v>
      </c>
      <c r="H104" s="135" t="s">
        <v>5726</v>
      </c>
      <c r="I104" s="135" t="s">
        <v>1886</v>
      </c>
    </row>
    <row r="105" spans="1:12" x14ac:dyDescent="0.2">
      <c r="A105" s="135" t="s">
        <v>1402</v>
      </c>
      <c r="D105" s="135" t="s">
        <v>5727</v>
      </c>
      <c r="E105" s="135">
        <f t="shared" si="1"/>
        <v>2302050000</v>
      </c>
      <c r="F105" s="135" t="s">
        <v>1249</v>
      </c>
      <c r="G105" s="135" t="s">
        <v>1388</v>
      </c>
      <c r="H105" s="135" t="s">
        <v>5728</v>
      </c>
      <c r="I105" s="135" t="s">
        <v>1886</v>
      </c>
    </row>
    <row r="106" spans="1:12" x14ac:dyDescent="0.2">
      <c r="A106" s="135" t="s">
        <v>1402</v>
      </c>
      <c r="D106" s="135" t="s">
        <v>5729</v>
      </c>
      <c r="E106" s="135">
        <f t="shared" si="1"/>
        <v>2302070000</v>
      </c>
      <c r="F106" s="135" t="s">
        <v>1249</v>
      </c>
      <c r="G106" s="135" t="s">
        <v>1388</v>
      </c>
      <c r="H106" s="135" t="s">
        <v>5730</v>
      </c>
      <c r="I106" s="135" t="s">
        <v>1886</v>
      </c>
    </row>
    <row r="107" spans="1:12" x14ac:dyDescent="0.2">
      <c r="A107" s="135" t="s">
        <v>1402</v>
      </c>
      <c r="D107" s="135" t="s">
        <v>5731</v>
      </c>
      <c r="E107" s="135">
        <f t="shared" si="1"/>
        <v>2302070001</v>
      </c>
      <c r="F107" s="135" t="s">
        <v>1249</v>
      </c>
      <c r="G107" s="135" t="s">
        <v>1388</v>
      </c>
      <c r="H107" s="135" t="s">
        <v>5730</v>
      </c>
      <c r="I107" s="135" t="s">
        <v>5732</v>
      </c>
    </row>
    <row r="108" spans="1:12" x14ac:dyDescent="0.2">
      <c r="A108" s="135" t="s">
        <v>1402</v>
      </c>
      <c r="D108" s="135" t="s">
        <v>5733</v>
      </c>
      <c r="E108" s="135">
        <f t="shared" si="1"/>
        <v>2302070005</v>
      </c>
      <c r="F108" s="135" t="s">
        <v>1249</v>
      </c>
      <c r="G108" s="135" t="s">
        <v>1388</v>
      </c>
      <c r="H108" s="135" t="s">
        <v>5730</v>
      </c>
      <c r="I108" s="135" t="s">
        <v>5734</v>
      </c>
    </row>
    <row r="109" spans="1:12" x14ac:dyDescent="0.2">
      <c r="A109" s="135" t="s">
        <v>1402</v>
      </c>
      <c r="D109" s="135" t="s">
        <v>5735</v>
      </c>
      <c r="E109" s="135">
        <f t="shared" si="1"/>
        <v>2302070010</v>
      </c>
      <c r="F109" s="135" t="s">
        <v>1249</v>
      </c>
      <c r="G109" s="135" t="s">
        <v>1388</v>
      </c>
      <c r="H109" s="135" t="s">
        <v>5730</v>
      </c>
      <c r="I109" s="135" t="s">
        <v>5736</v>
      </c>
    </row>
    <row r="110" spans="1:12" x14ac:dyDescent="0.2">
      <c r="A110" s="135" t="s">
        <v>1402</v>
      </c>
      <c r="D110" s="135" t="s">
        <v>5737</v>
      </c>
      <c r="E110" s="135">
        <f t="shared" si="1"/>
        <v>2302080000</v>
      </c>
      <c r="F110" s="135" t="s">
        <v>1249</v>
      </c>
      <c r="G110" s="135" t="s">
        <v>1388</v>
      </c>
      <c r="H110" s="135" t="s">
        <v>5738</v>
      </c>
      <c r="I110" s="135" t="s">
        <v>1886</v>
      </c>
    </row>
    <row r="111" spans="1:12" x14ac:dyDescent="0.2">
      <c r="A111" s="135" t="s">
        <v>1402</v>
      </c>
      <c r="D111" s="135" t="s">
        <v>5739</v>
      </c>
      <c r="E111" s="135">
        <f t="shared" si="1"/>
        <v>2302080002</v>
      </c>
      <c r="F111" s="135" t="s">
        <v>1249</v>
      </c>
      <c r="G111" s="135" t="s">
        <v>1388</v>
      </c>
      <c r="H111" s="135" t="s">
        <v>5738</v>
      </c>
      <c r="I111" s="135" t="s">
        <v>5740</v>
      </c>
      <c r="J111" s="137">
        <v>36797</v>
      </c>
    </row>
    <row r="112" spans="1:12" x14ac:dyDescent="0.2">
      <c r="A112" s="135" t="s">
        <v>1402</v>
      </c>
      <c r="D112" s="135" t="s">
        <v>5741</v>
      </c>
      <c r="E112" s="135">
        <f t="shared" si="1"/>
        <v>2303000000</v>
      </c>
      <c r="F112" s="135" t="s">
        <v>1249</v>
      </c>
      <c r="G112" s="135" t="s">
        <v>5742</v>
      </c>
      <c r="H112" s="135" t="s">
        <v>1251</v>
      </c>
      <c r="I112" s="135" t="s">
        <v>1886</v>
      </c>
    </row>
    <row r="113" spans="1:9" x14ac:dyDescent="0.2">
      <c r="A113" s="135" t="s">
        <v>1402</v>
      </c>
      <c r="D113" s="135" t="s">
        <v>5743</v>
      </c>
      <c r="E113" s="135">
        <f t="shared" si="1"/>
        <v>2303020000</v>
      </c>
      <c r="F113" s="135" t="s">
        <v>1249</v>
      </c>
      <c r="G113" s="135" t="s">
        <v>5742</v>
      </c>
      <c r="H113" s="135" t="s">
        <v>5744</v>
      </c>
      <c r="I113" s="135" t="s">
        <v>1886</v>
      </c>
    </row>
    <row r="114" spans="1:9" x14ac:dyDescent="0.2">
      <c r="A114" s="135" t="s">
        <v>1402</v>
      </c>
      <c r="D114" s="135" t="s">
        <v>5745</v>
      </c>
      <c r="E114" s="135">
        <f t="shared" si="1"/>
        <v>2304000000</v>
      </c>
      <c r="F114" s="135" t="s">
        <v>1249</v>
      </c>
      <c r="G114" s="135" t="s">
        <v>5746</v>
      </c>
      <c r="H114" s="135" t="s">
        <v>1251</v>
      </c>
      <c r="I114" s="135" t="s">
        <v>1886</v>
      </c>
    </row>
    <row r="115" spans="1:9" x14ac:dyDescent="0.2">
      <c r="A115" s="135" t="s">
        <v>1402</v>
      </c>
      <c r="D115" s="135" t="s">
        <v>5747</v>
      </c>
      <c r="E115" s="135">
        <f t="shared" si="1"/>
        <v>2304050000</v>
      </c>
      <c r="F115" s="135" t="s">
        <v>1249</v>
      </c>
      <c r="G115" s="135" t="s">
        <v>5746</v>
      </c>
      <c r="H115" s="135" t="s">
        <v>5748</v>
      </c>
      <c r="I115" s="135" t="s">
        <v>1886</v>
      </c>
    </row>
    <row r="116" spans="1:9" x14ac:dyDescent="0.2">
      <c r="A116" s="135" t="s">
        <v>1402</v>
      </c>
      <c r="D116" s="135" t="s">
        <v>5749</v>
      </c>
      <c r="E116" s="135">
        <f t="shared" si="1"/>
        <v>2305000000</v>
      </c>
      <c r="F116" s="135" t="s">
        <v>1249</v>
      </c>
      <c r="G116" s="135" t="s">
        <v>5750</v>
      </c>
      <c r="H116" s="135" t="s">
        <v>1251</v>
      </c>
      <c r="I116" s="135" t="s">
        <v>1886</v>
      </c>
    </row>
    <row r="117" spans="1:9" x14ac:dyDescent="0.2">
      <c r="A117" s="135" t="s">
        <v>1402</v>
      </c>
      <c r="D117" s="135" t="s">
        <v>5751</v>
      </c>
      <c r="E117" s="135">
        <f t="shared" si="1"/>
        <v>2305070000</v>
      </c>
      <c r="F117" s="135" t="s">
        <v>1249</v>
      </c>
      <c r="G117" s="135" t="s">
        <v>5750</v>
      </c>
      <c r="H117" s="135" t="s">
        <v>5752</v>
      </c>
      <c r="I117" s="135" t="s">
        <v>1886</v>
      </c>
    </row>
    <row r="118" spans="1:9" x14ac:dyDescent="0.2">
      <c r="A118" s="135" t="s">
        <v>1402</v>
      </c>
      <c r="D118" s="135" t="s">
        <v>5753</v>
      </c>
      <c r="E118" s="135">
        <f t="shared" si="1"/>
        <v>2305080000</v>
      </c>
      <c r="F118" s="135" t="s">
        <v>1249</v>
      </c>
      <c r="G118" s="135" t="s">
        <v>5750</v>
      </c>
      <c r="H118" s="135" t="s">
        <v>5754</v>
      </c>
      <c r="I118" s="135" t="s">
        <v>1886</v>
      </c>
    </row>
    <row r="119" spans="1:9" x14ac:dyDescent="0.2">
      <c r="A119" s="135" t="s">
        <v>1402</v>
      </c>
      <c r="D119" s="135" t="s">
        <v>5755</v>
      </c>
      <c r="E119" s="135">
        <f t="shared" si="1"/>
        <v>2306000000</v>
      </c>
      <c r="F119" s="135" t="s">
        <v>1249</v>
      </c>
      <c r="G119" s="135" t="s">
        <v>5756</v>
      </c>
      <c r="H119" s="135" t="s">
        <v>1251</v>
      </c>
      <c r="I119" s="135" t="s">
        <v>1886</v>
      </c>
    </row>
    <row r="120" spans="1:9" x14ac:dyDescent="0.2">
      <c r="A120" s="135" t="s">
        <v>1402</v>
      </c>
      <c r="D120" s="135" t="s">
        <v>5757</v>
      </c>
      <c r="E120" s="135">
        <f t="shared" si="1"/>
        <v>2306010000</v>
      </c>
      <c r="F120" s="135" t="s">
        <v>1249</v>
      </c>
      <c r="G120" s="135" t="s">
        <v>5756</v>
      </c>
      <c r="H120" s="135" t="s">
        <v>5758</v>
      </c>
      <c r="I120" s="135" t="s">
        <v>1886</v>
      </c>
    </row>
    <row r="121" spans="1:9" x14ac:dyDescent="0.2">
      <c r="A121" s="135" t="s">
        <v>1402</v>
      </c>
      <c r="D121" s="135" t="s">
        <v>5759</v>
      </c>
      <c r="E121" s="135">
        <f t="shared" si="1"/>
        <v>2307000000</v>
      </c>
      <c r="F121" s="135" t="s">
        <v>1249</v>
      </c>
      <c r="G121" s="135" t="s">
        <v>5760</v>
      </c>
      <c r="H121" s="135" t="s">
        <v>1251</v>
      </c>
      <c r="I121" s="135" t="s">
        <v>1886</v>
      </c>
    </row>
    <row r="122" spans="1:9" x14ac:dyDescent="0.2">
      <c r="A122" s="135" t="s">
        <v>1402</v>
      </c>
      <c r="D122" s="135" t="s">
        <v>5761</v>
      </c>
      <c r="E122" s="135">
        <f t="shared" si="1"/>
        <v>2307010000</v>
      </c>
      <c r="F122" s="135" t="s">
        <v>1249</v>
      </c>
      <c r="G122" s="135" t="s">
        <v>5760</v>
      </c>
      <c r="H122" s="135" t="s">
        <v>8710</v>
      </c>
      <c r="I122" s="135" t="s">
        <v>1886</v>
      </c>
    </row>
    <row r="123" spans="1:9" x14ac:dyDescent="0.2">
      <c r="A123" s="135" t="s">
        <v>1402</v>
      </c>
      <c r="D123" s="135" t="s">
        <v>8711</v>
      </c>
      <c r="E123" s="135">
        <f t="shared" si="1"/>
        <v>2307020000</v>
      </c>
      <c r="F123" s="135" t="s">
        <v>1249</v>
      </c>
      <c r="G123" s="135" t="s">
        <v>5760</v>
      </c>
      <c r="H123" s="135" t="s">
        <v>8712</v>
      </c>
      <c r="I123" s="135" t="s">
        <v>1886</v>
      </c>
    </row>
    <row r="124" spans="1:9" x14ac:dyDescent="0.2">
      <c r="A124" s="135" t="s">
        <v>1402</v>
      </c>
      <c r="D124" s="135" t="s">
        <v>8713</v>
      </c>
      <c r="E124" s="135">
        <f t="shared" si="1"/>
        <v>2307030000</v>
      </c>
      <c r="F124" s="135" t="s">
        <v>1249</v>
      </c>
      <c r="G124" s="135" t="s">
        <v>5760</v>
      </c>
      <c r="H124" s="135" t="s">
        <v>8714</v>
      </c>
      <c r="I124" s="135" t="s">
        <v>1886</v>
      </c>
    </row>
    <row r="125" spans="1:9" x14ac:dyDescent="0.2">
      <c r="A125" s="135" t="s">
        <v>1402</v>
      </c>
      <c r="D125" s="135" t="s">
        <v>8715</v>
      </c>
      <c r="E125" s="135">
        <f t="shared" si="1"/>
        <v>2307060000</v>
      </c>
      <c r="F125" s="135" t="s">
        <v>1249</v>
      </c>
      <c r="G125" s="135" t="s">
        <v>5760</v>
      </c>
      <c r="H125" s="135" t="s">
        <v>8716</v>
      </c>
      <c r="I125" s="135" t="s">
        <v>1886</v>
      </c>
    </row>
    <row r="126" spans="1:9" x14ac:dyDescent="0.2">
      <c r="A126" s="135" t="s">
        <v>1402</v>
      </c>
      <c r="D126" s="135" t="s">
        <v>8717</v>
      </c>
      <c r="E126" s="135">
        <f t="shared" si="1"/>
        <v>2308000000</v>
      </c>
      <c r="F126" s="135" t="s">
        <v>1249</v>
      </c>
      <c r="G126" s="135" t="s">
        <v>8718</v>
      </c>
      <c r="H126" s="135" t="s">
        <v>1251</v>
      </c>
      <c r="I126" s="135" t="s">
        <v>1886</v>
      </c>
    </row>
    <row r="127" spans="1:9" x14ac:dyDescent="0.2">
      <c r="A127" s="135" t="s">
        <v>1402</v>
      </c>
      <c r="D127" s="135" t="s">
        <v>8719</v>
      </c>
      <c r="E127" s="135">
        <f t="shared" si="1"/>
        <v>2309000000</v>
      </c>
      <c r="F127" s="135" t="s">
        <v>1249</v>
      </c>
      <c r="G127" s="135" t="s">
        <v>8720</v>
      </c>
      <c r="H127" s="135" t="s">
        <v>1251</v>
      </c>
      <c r="I127" s="135" t="s">
        <v>1886</v>
      </c>
    </row>
    <row r="128" spans="1:9" x14ac:dyDescent="0.2">
      <c r="A128" s="135" t="s">
        <v>1402</v>
      </c>
      <c r="D128" s="135" t="s">
        <v>8721</v>
      </c>
      <c r="E128" s="135">
        <f t="shared" si="1"/>
        <v>2309100000</v>
      </c>
      <c r="F128" s="135" t="s">
        <v>1249</v>
      </c>
      <c r="G128" s="135" t="s">
        <v>8720</v>
      </c>
      <c r="H128" s="135" t="s">
        <v>8722</v>
      </c>
      <c r="I128" s="135" t="s">
        <v>8723</v>
      </c>
    </row>
    <row r="129" spans="1:10" x14ac:dyDescent="0.2">
      <c r="A129" s="135" t="s">
        <v>1402</v>
      </c>
      <c r="D129" s="135" t="s">
        <v>8724</v>
      </c>
      <c r="E129" s="135">
        <f t="shared" si="1"/>
        <v>2309100010</v>
      </c>
      <c r="F129" s="135" t="s">
        <v>1249</v>
      </c>
      <c r="G129" s="135" t="s">
        <v>8720</v>
      </c>
      <c r="H129" s="135" t="s">
        <v>8722</v>
      </c>
      <c r="I129" s="135" t="s">
        <v>8725</v>
      </c>
    </row>
    <row r="130" spans="1:10" x14ac:dyDescent="0.2">
      <c r="A130" s="135" t="s">
        <v>1402</v>
      </c>
      <c r="D130" s="135" t="s">
        <v>8726</v>
      </c>
      <c r="E130" s="135">
        <f t="shared" ref="E130:E193" si="2">VALUE(D130)</f>
        <v>2309100030</v>
      </c>
      <c r="F130" s="135" t="s">
        <v>1249</v>
      </c>
      <c r="G130" s="135" t="s">
        <v>8720</v>
      </c>
      <c r="H130" s="135" t="s">
        <v>8722</v>
      </c>
      <c r="I130" s="135" t="s">
        <v>8727</v>
      </c>
    </row>
    <row r="131" spans="1:10" x14ac:dyDescent="0.2">
      <c r="A131" s="135" t="s">
        <v>1402</v>
      </c>
      <c r="D131" s="135" t="s">
        <v>8728</v>
      </c>
      <c r="E131" s="135">
        <f t="shared" si="2"/>
        <v>2309100050</v>
      </c>
      <c r="F131" s="135" t="s">
        <v>1249</v>
      </c>
      <c r="G131" s="135" t="s">
        <v>8720</v>
      </c>
      <c r="H131" s="135" t="s">
        <v>8722</v>
      </c>
      <c r="I131" s="135" t="s">
        <v>8729</v>
      </c>
    </row>
    <row r="132" spans="1:10" x14ac:dyDescent="0.2">
      <c r="A132" s="135" t="s">
        <v>1402</v>
      </c>
      <c r="D132" s="135" t="s">
        <v>8730</v>
      </c>
      <c r="E132" s="135">
        <f t="shared" si="2"/>
        <v>2309100080</v>
      </c>
      <c r="F132" s="135" t="s">
        <v>1249</v>
      </c>
      <c r="G132" s="135" t="s">
        <v>8720</v>
      </c>
      <c r="H132" s="135" t="s">
        <v>8722</v>
      </c>
      <c r="I132" s="135" t="s">
        <v>8731</v>
      </c>
    </row>
    <row r="133" spans="1:10" x14ac:dyDescent="0.2">
      <c r="A133" s="135" t="s">
        <v>1402</v>
      </c>
      <c r="D133" s="135" t="s">
        <v>8732</v>
      </c>
      <c r="E133" s="135">
        <f t="shared" si="2"/>
        <v>2309100110</v>
      </c>
      <c r="F133" s="135" t="s">
        <v>1249</v>
      </c>
      <c r="G133" s="135" t="s">
        <v>8720</v>
      </c>
      <c r="H133" s="135" t="s">
        <v>8722</v>
      </c>
      <c r="I133" s="135" t="s">
        <v>8733</v>
      </c>
    </row>
    <row r="134" spans="1:10" x14ac:dyDescent="0.2">
      <c r="A134" s="135" t="s">
        <v>1402</v>
      </c>
      <c r="D134" s="135" t="s">
        <v>8734</v>
      </c>
      <c r="E134" s="135">
        <f t="shared" si="2"/>
        <v>2309100140</v>
      </c>
      <c r="F134" s="135" t="s">
        <v>1249</v>
      </c>
      <c r="G134" s="135" t="s">
        <v>8720</v>
      </c>
      <c r="H134" s="135" t="s">
        <v>8722</v>
      </c>
      <c r="I134" s="135" t="s">
        <v>8735</v>
      </c>
    </row>
    <row r="135" spans="1:10" x14ac:dyDescent="0.2">
      <c r="A135" s="135" t="s">
        <v>1402</v>
      </c>
      <c r="D135" s="135" t="s">
        <v>8736</v>
      </c>
      <c r="E135" s="135">
        <f t="shared" si="2"/>
        <v>2309100170</v>
      </c>
      <c r="F135" s="135" t="s">
        <v>1249</v>
      </c>
      <c r="G135" s="135" t="s">
        <v>8720</v>
      </c>
      <c r="H135" s="135" t="s">
        <v>8722</v>
      </c>
      <c r="I135" s="135" t="s">
        <v>8737</v>
      </c>
    </row>
    <row r="136" spans="1:10" x14ac:dyDescent="0.2">
      <c r="A136" s="135" t="s">
        <v>1402</v>
      </c>
      <c r="D136" s="135" t="s">
        <v>8738</v>
      </c>
      <c r="E136" s="135">
        <f t="shared" si="2"/>
        <v>2309100200</v>
      </c>
      <c r="F136" s="135" t="s">
        <v>1249</v>
      </c>
      <c r="G136" s="135" t="s">
        <v>8720</v>
      </c>
      <c r="H136" s="135" t="s">
        <v>8722</v>
      </c>
      <c r="I136" s="135" t="s">
        <v>8739</v>
      </c>
    </row>
    <row r="137" spans="1:10" x14ac:dyDescent="0.2">
      <c r="A137" s="135" t="s">
        <v>1402</v>
      </c>
      <c r="D137" s="135" t="s">
        <v>8740</v>
      </c>
      <c r="E137" s="135">
        <f t="shared" si="2"/>
        <v>2309100230</v>
      </c>
      <c r="F137" s="135" t="s">
        <v>1249</v>
      </c>
      <c r="G137" s="135" t="s">
        <v>8720</v>
      </c>
      <c r="H137" s="135" t="s">
        <v>8722</v>
      </c>
      <c r="I137" s="135" t="s">
        <v>8741</v>
      </c>
    </row>
    <row r="138" spans="1:10" x14ac:dyDescent="0.2">
      <c r="A138" s="135" t="s">
        <v>1402</v>
      </c>
      <c r="D138" s="135" t="s">
        <v>8742</v>
      </c>
      <c r="E138" s="135">
        <f t="shared" si="2"/>
        <v>2309100260</v>
      </c>
      <c r="F138" s="135" t="s">
        <v>1249</v>
      </c>
      <c r="G138" s="135" t="s">
        <v>8720</v>
      </c>
      <c r="H138" s="135" t="s">
        <v>8722</v>
      </c>
      <c r="I138" s="135" t="s">
        <v>8743</v>
      </c>
    </row>
    <row r="139" spans="1:10" x14ac:dyDescent="0.2">
      <c r="A139" s="135" t="s">
        <v>1402</v>
      </c>
      <c r="D139" s="135" t="s">
        <v>8744</v>
      </c>
      <c r="E139" s="135">
        <f t="shared" si="2"/>
        <v>2310000000</v>
      </c>
      <c r="F139" s="135" t="s">
        <v>1249</v>
      </c>
      <c r="G139" s="135" t="s">
        <v>5780</v>
      </c>
      <c r="H139" s="135" t="s">
        <v>1251</v>
      </c>
      <c r="I139" s="135" t="s">
        <v>8723</v>
      </c>
    </row>
    <row r="140" spans="1:10" x14ac:dyDescent="0.2">
      <c r="A140" s="135" t="s">
        <v>1402</v>
      </c>
      <c r="D140" s="135" t="s">
        <v>5781</v>
      </c>
      <c r="E140" s="135">
        <f t="shared" si="2"/>
        <v>2310001000</v>
      </c>
      <c r="F140" s="135" t="s">
        <v>1249</v>
      </c>
      <c r="G140" s="135" t="s">
        <v>5780</v>
      </c>
      <c r="H140" s="135" t="s">
        <v>5782</v>
      </c>
      <c r="I140" s="135" t="s">
        <v>8723</v>
      </c>
      <c r="J140" s="137">
        <v>37302</v>
      </c>
    </row>
    <row r="141" spans="1:10" x14ac:dyDescent="0.2">
      <c r="A141" s="135" t="s">
        <v>1402</v>
      </c>
      <c r="D141" s="135" t="s">
        <v>5783</v>
      </c>
      <c r="E141" s="135">
        <f t="shared" si="2"/>
        <v>2310002000</v>
      </c>
      <c r="F141" s="135" t="s">
        <v>1249</v>
      </c>
      <c r="G141" s="135" t="s">
        <v>5780</v>
      </c>
      <c r="H141" s="135" t="s">
        <v>5784</v>
      </c>
      <c r="I141" s="135" t="s">
        <v>8723</v>
      </c>
      <c r="J141" s="137">
        <v>37302</v>
      </c>
    </row>
    <row r="142" spans="1:10" x14ac:dyDescent="0.2">
      <c r="A142" s="135" t="s">
        <v>1402</v>
      </c>
      <c r="D142" s="135" t="s">
        <v>5785</v>
      </c>
      <c r="E142" s="135">
        <f t="shared" si="2"/>
        <v>2310010000</v>
      </c>
      <c r="F142" s="135" t="s">
        <v>1249</v>
      </c>
      <c r="G142" s="135" t="s">
        <v>5780</v>
      </c>
      <c r="H142" s="135" t="s">
        <v>5786</v>
      </c>
      <c r="I142" s="135" t="s">
        <v>8723</v>
      </c>
    </row>
    <row r="143" spans="1:10" x14ac:dyDescent="0.2">
      <c r="A143" s="135" t="s">
        <v>1402</v>
      </c>
      <c r="D143" s="135" t="s">
        <v>5787</v>
      </c>
      <c r="E143" s="135">
        <f t="shared" si="2"/>
        <v>2310011000</v>
      </c>
      <c r="F143" s="135" t="s">
        <v>1249</v>
      </c>
      <c r="G143" s="135" t="s">
        <v>5780</v>
      </c>
      <c r="H143" s="135" t="s">
        <v>5788</v>
      </c>
      <c r="I143" s="135" t="s">
        <v>8723</v>
      </c>
      <c r="J143" s="137">
        <v>37302</v>
      </c>
    </row>
    <row r="144" spans="1:10" x14ac:dyDescent="0.2">
      <c r="A144" s="135" t="s">
        <v>1402</v>
      </c>
      <c r="D144" s="135" t="s">
        <v>5789</v>
      </c>
      <c r="E144" s="135">
        <f t="shared" si="2"/>
        <v>2310012000</v>
      </c>
      <c r="F144" s="135" t="s">
        <v>1249</v>
      </c>
      <c r="G144" s="135" t="s">
        <v>5780</v>
      </c>
      <c r="H144" s="135" t="s">
        <v>5790</v>
      </c>
      <c r="I144" s="135" t="s">
        <v>8723</v>
      </c>
      <c r="J144" s="137">
        <v>37302</v>
      </c>
    </row>
    <row r="145" spans="1:10" x14ac:dyDescent="0.2">
      <c r="A145" s="135" t="s">
        <v>1402</v>
      </c>
      <c r="D145" s="135" t="s">
        <v>5791</v>
      </c>
      <c r="E145" s="135">
        <f t="shared" si="2"/>
        <v>2310020000</v>
      </c>
      <c r="F145" s="135" t="s">
        <v>1249</v>
      </c>
      <c r="G145" s="135" t="s">
        <v>5780</v>
      </c>
      <c r="H145" s="135" t="s">
        <v>1422</v>
      </c>
      <c r="I145" s="135" t="s">
        <v>8723</v>
      </c>
    </row>
    <row r="146" spans="1:10" x14ac:dyDescent="0.2">
      <c r="A146" s="135" t="s">
        <v>1402</v>
      </c>
      <c r="D146" s="135" t="s">
        <v>5792</v>
      </c>
      <c r="E146" s="135">
        <f t="shared" si="2"/>
        <v>2310021000</v>
      </c>
      <c r="F146" s="135" t="s">
        <v>1249</v>
      </c>
      <c r="G146" s="135" t="s">
        <v>5780</v>
      </c>
      <c r="H146" s="135" t="s">
        <v>5793</v>
      </c>
      <c r="I146" s="135" t="s">
        <v>8723</v>
      </c>
      <c r="J146" s="137">
        <v>37302</v>
      </c>
    </row>
    <row r="147" spans="1:10" x14ac:dyDescent="0.2">
      <c r="A147" s="135" t="s">
        <v>1402</v>
      </c>
      <c r="D147" s="135" t="s">
        <v>2870</v>
      </c>
      <c r="E147" s="135">
        <f t="shared" si="2"/>
        <v>2310022000</v>
      </c>
      <c r="F147" s="135" t="s">
        <v>1249</v>
      </c>
      <c r="G147" s="135" t="s">
        <v>5780</v>
      </c>
      <c r="H147" s="135" t="s">
        <v>2871</v>
      </c>
      <c r="I147" s="135" t="s">
        <v>8723</v>
      </c>
      <c r="J147" s="137">
        <v>37302</v>
      </c>
    </row>
    <row r="148" spans="1:10" x14ac:dyDescent="0.2">
      <c r="A148" s="135" t="s">
        <v>1402</v>
      </c>
      <c r="D148" s="135" t="s">
        <v>2872</v>
      </c>
      <c r="E148" s="135">
        <f t="shared" si="2"/>
        <v>2310030000</v>
      </c>
      <c r="F148" s="135" t="s">
        <v>1249</v>
      </c>
      <c r="G148" s="135" t="s">
        <v>5780</v>
      </c>
      <c r="H148" s="135" t="s">
        <v>2873</v>
      </c>
      <c r="I148" s="135" t="s">
        <v>8723</v>
      </c>
    </row>
    <row r="149" spans="1:10" x14ac:dyDescent="0.2">
      <c r="A149" s="135" t="s">
        <v>1402</v>
      </c>
      <c r="D149" s="135" t="s">
        <v>2874</v>
      </c>
      <c r="E149" s="135">
        <f t="shared" si="2"/>
        <v>2310031000</v>
      </c>
      <c r="F149" s="135" t="s">
        <v>1249</v>
      </c>
      <c r="G149" s="135" t="s">
        <v>5780</v>
      </c>
      <c r="H149" s="135" t="s">
        <v>2875</v>
      </c>
      <c r="I149" s="135" t="s">
        <v>8723</v>
      </c>
      <c r="J149" s="137">
        <v>37302</v>
      </c>
    </row>
    <row r="150" spans="1:10" x14ac:dyDescent="0.2">
      <c r="A150" s="135" t="s">
        <v>1402</v>
      </c>
      <c r="D150" s="135" t="s">
        <v>2876</v>
      </c>
      <c r="E150" s="135">
        <f t="shared" si="2"/>
        <v>2310032000</v>
      </c>
      <c r="F150" s="135" t="s">
        <v>1249</v>
      </c>
      <c r="G150" s="135" t="s">
        <v>5780</v>
      </c>
      <c r="H150" s="135" t="s">
        <v>2877</v>
      </c>
      <c r="I150" s="135" t="s">
        <v>8723</v>
      </c>
      <c r="J150" s="137">
        <v>37302</v>
      </c>
    </row>
    <row r="151" spans="1:10" x14ac:dyDescent="0.2">
      <c r="A151" s="135" t="s">
        <v>1402</v>
      </c>
      <c r="D151" s="135" t="s">
        <v>2878</v>
      </c>
      <c r="E151" s="135">
        <f t="shared" si="2"/>
        <v>2311000000</v>
      </c>
      <c r="F151" s="135" t="s">
        <v>1249</v>
      </c>
      <c r="G151" s="135" t="s">
        <v>2879</v>
      </c>
      <c r="H151" s="135" t="s">
        <v>1251</v>
      </c>
      <c r="I151" s="135" t="s">
        <v>1886</v>
      </c>
    </row>
    <row r="152" spans="1:10" x14ac:dyDescent="0.2">
      <c r="A152" s="135" t="s">
        <v>1402</v>
      </c>
      <c r="D152" s="135" t="s">
        <v>2880</v>
      </c>
      <c r="E152" s="135">
        <f t="shared" si="2"/>
        <v>2311000010</v>
      </c>
      <c r="F152" s="135" t="s">
        <v>1249</v>
      </c>
      <c r="G152" s="135" t="s">
        <v>2879</v>
      </c>
      <c r="H152" s="135" t="s">
        <v>1251</v>
      </c>
      <c r="I152" s="135" t="s">
        <v>2881</v>
      </c>
    </row>
    <row r="153" spans="1:10" x14ac:dyDescent="0.2">
      <c r="A153" s="135" t="s">
        <v>1402</v>
      </c>
      <c r="D153" s="135" t="s">
        <v>2882</v>
      </c>
      <c r="E153" s="135">
        <f t="shared" si="2"/>
        <v>2311000020</v>
      </c>
      <c r="F153" s="135" t="s">
        <v>1249</v>
      </c>
      <c r="G153" s="135" t="s">
        <v>2879</v>
      </c>
      <c r="H153" s="135" t="s">
        <v>1251</v>
      </c>
      <c r="I153" s="135" t="s">
        <v>2883</v>
      </c>
    </row>
    <row r="154" spans="1:10" x14ac:dyDescent="0.2">
      <c r="A154" s="135" t="s">
        <v>1402</v>
      </c>
      <c r="D154" s="135" t="s">
        <v>2884</v>
      </c>
      <c r="E154" s="135">
        <f t="shared" si="2"/>
        <v>2311000030</v>
      </c>
      <c r="F154" s="135" t="s">
        <v>1249</v>
      </c>
      <c r="G154" s="135" t="s">
        <v>2879</v>
      </c>
      <c r="H154" s="135" t="s">
        <v>1251</v>
      </c>
      <c r="I154" s="135" t="s">
        <v>2885</v>
      </c>
    </row>
    <row r="155" spans="1:10" x14ac:dyDescent="0.2">
      <c r="A155" s="135" t="s">
        <v>1402</v>
      </c>
      <c r="D155" s="135" t="s">
        <v>2886</v>
      </c>
      <c r="E155" s="135">
        <f t="shared" si="2"/>
        <v>2311000040</v>
      </c>
      <c r="F155" s="135" t="s">
        <v>1249</v>
      </c>
      <c r="G155" s="135" t="s">
        <v>2879</v>
      </c>
      <c r="H155" s="135" t="s">
        <v>1251</v>
      </c>
      <c r="I155" s="135" t="s">
        <v>2887</v>
      </c>
    </row>
    <row r="156" spans="1:10" x14ac:dyDescent="0.2">
      <c r="A156" s="135" t="s">
        <v>1402</v>
      </c>
      <c r="D156" s="135" t="s">
        <v>2888</v>
      </c>
      <c r="E156" s="135">
        <f t="shared" si="2"/>
        <v>2311000050</v>
      </c>
      <c r="F156" s="135" t="s">
        <v>1249</v>
      </c>
      <c r="G156" s="135" t="s">
        <v>2879</v>
      </c>
      <c r="H156" s="135" t="s">
        <v>1251</v>
      </c>
      <c r="I156" s="135" t="s">
        <v>2889</v>
      </c>
    </row>
    <row r="157" spans="1:10" x14ac:dyDescent="0.2">
      <c r="A157" s="135" t="s">
        <v>1402</v>
      </c>
      <c r="D157" s="135" t="s">
        <v>2890</v>
      </c>
      <c r="E157" s="135">
        <f t="shared" si="2"/>
        <v>2311000060</v>
      </c>
      <c r="F157" s="135" t="s">
        <v>1249</v>
      </c>
      <c r="G157" s="135" t="s">
        <v>2879</v>
      </c>
      <c r="H157" s="135" t="s">
        <v>1251</v>
      </c>
      <c r="I157" s="135" t="s">
        <v>2891</v>
      </c>
    </row>
    <row r="158" spans="1:10" x14ac:dyDescent="0.2">
      <c r="A158" s="135" t="s">
        <v>1402</v>
      </c>
      <c r="D158" s="135" t="s">
        <v>2892</v>
      </c>
      <c r="E158" s="135">
        <f t="shared" si="2"/>
        <v>2311000070</v>
      </c>
      <c r="F158" s="135" t="s">
        <v>1249</v>
      </c>
      <c r="G158" s="135" t="s">
        <v>2879</v>
      </c>
      <c r="H158" s="135" t="s">
        <v>1251</v>
      </c>
      <c r="I158" s="135" t="s">
        <v>2893</v>
      </c>
    </row>
    <row r="159" spans="1:10" x14ac:dyDescent="0.2">
      <c r="A159" s="135" t="s">
        <v>1402</v>
      </c>
      <c r="D159" s="135" t="s">
        <v>2894</v>
      </c>
      <c r="E159" s="135">
        <f t="shared" si="2"/>
        <v>2311000080</v>
      </c>
      <c r="F159" s="135" t="s">
        <v>1249</v>
      </c>
      <c r="G159" s="135" t="s">
        <v>2879</v>
      </c>
      <c r="H159" s="135" t="s">
        <v>1251</v>
      </c>
      <c r="I159" s="135" t="s">
        <v>2895</v>
      </c>
    </row>
    <row r="160" spans="1:10" x14ac:dyDescent="0.2">
      <c r="A160" s="135" t="s">
        <v>1402</v>
      </c>
      <c r="D160" s="135" t="s">
        <v>2896</v>
      </c>
      <c r="E160" s="135">
        <f t="shared" si="2"/>
        <v>2311000100</v>
      </c>
      <c r="F160" s="135" t="s">
        <v>1249</v>
      </c>
      <c r="G160" s="135" t="s">
        <v>2879</v>
      </c>
      <c r="H160" s="135" t="s">
        <v>1251</v>
      </c>
      <c r="I160" s="135" t="s">
        <v>2897</v>
      </c>
    </row>
    <row r="161" spans="1:12" x14ac:dyDescent="0.2">
      <c r="A161" s="135" t="s">
        <v>1402</v>
      </c>
      <c r="D161" s="135" t="s">
        <v>2898</v>
      </c>
      <c r="E161" s="135">
        <f t="shared" si="2"/>
        <v>2311010000</v>
      </c>
      <c r="F161" s="135" t="s">
        <v>1249</v>
      </c>
      <c r="G161" s="135" t="s">
        <v>2879</v>
      </c>
      <c r="H161" s="135" t="s">
        <v>4105</v>
      </c>
      <c r="I161" s="135" t="s">
        <v>1886</v>
      </c>
      <c r="K161" s="137">
        <v>38037</v>
      </c>
      <c r="L161" s="135" t="s">
        <v>2899</v>
      </c>
    </row>
    <row r="162" spans="1:12" x14ac:dyDescent="0.2">
      <c r="A162" s="135" t="s">
        <v>1402</v>
      </c>
      <c r="B162" s="138" t="s">
        <v>2900</v>
      </c>
      <c r="D162" s="135" t="s">
        <v>2901</v>
      </c>
      <c r="E162" s="135">
        <f t="shared" si="2"/>
        <v>2311010010</v>
      </c>
      <c r="F162" s="135" t="s">
        <v>1249</v>
      </c>
      <c r="G162" s="135" t="s">
        <v>2879</v>
      </c>
      <c r="H162" s="135" t="s">
        <v>4105</v>
      </c>
      <c r="I162" s="135" t="s">
        <v>2881</v>
      </c>
      <c r="K162" s="137">
        <v>38037</v>
      </c>
      <c r="L162" s="135" t="s">
        <v>2899</v>
      </c>
    </row>
    <row r="163" spans="1:12" x14ac:dyDescent="0.2">
      <c r="A163" s="135" t="s">
        <v>1402</v>
      </c>
      <c r="B163" s="138" t="s">
        <v>2900</v>
      </c>
      <c r="D163" s="135" t="s">
        <v>2902</v>
      </c>
      <c r="E163" s="135">
        <f t="shared" si="2"/>
        <v>2311010020</v>
      </c>
      <c r="F163" s="135" t="s">
        <v>1249</v>
      </c>
      <c r="G163" s="135" t="s">
        <v>2879</v>
      </c>
      <c r="H163" s="135" t="s">
        <v>4105</v>
      </c>
      <c r="I163" s="135" t="s">
        <v>2883</v>
      </c>
      <c r="K163" s="137">
        <v>38037</v>
      </c>
      <c r="L163" s="135" t="s">
        <v>2899</v>
      </c>
    </row>
    <row r="164" spans="1:12" x14ac:dyDescent="0.2">
      <c r="A164" s="135" t="s">
        <v>1402</v>
      </c>
      <c r="B164" s="138" t="s">
        <v>2900</v>
      </c>
      <c r="D164" s="135" t="s">
        <v>2903</v>
      </c>
      <c r="E164" s="135">
        <f t="shared" si="2"/>
        <v>2311010030</v>
      </c>
      <c r="F164" s="135" t="s">
        <v>1249</v>
      </c>
      <c r="G164" s="135" t="s">
        <v>2879</v>
      </c>
      <c r="H164" s="135" t="s">
        <v>4105</v>
      </c>
      <c r="I164" s="135" t="s">
        <v>2885</v>
      </c>
      <c r="K164" s="137">
        <v>38037</v>
      </c>
      <c r="L164" s="135" t="s">
        <v>2899</v>
      </c>
    </row>
    <row r="165" spans="1:12" x14ac:dyDescent="0.2">
      <c r="A165" s="135" t="s">
        <v>1402</v>
      </c>
      <c r="B165" s="138" t="s">
        <v>2900</v>
      </c>
      <c r="D165" s="135" t="s">
        <v>2904</v>
      </c>
      <c r="E165" s="135">
        <f t="shared" si="2"/>
        <v>2311010040</v>
      </c>
      <c r="F165" s="135" t="s">
        <v>1249</v>
      </c>
      <c r="G165" s="135" t="s">
        <v>2879</v>
      </c>
      <c r="H165" s="135" t="s">
        <v>4105</v>
      </c>
      <c r="I165" s="135" t="s">
        <v>2887</v>
      </c>
      <c r="K165" s="137">
        <v>38037</v>
      </c>
      <c r="L165" s="135" t="s">
        <v>2899</v>
      </c>
    </row>
    <row r="166" spans="1:12" x14ac:dyDescent="0.2">
      <c r="A166" s="135" t="s">
        <v>1402</v>
      </c>
      <c r="B166" s="138" t="s">
        <v>2900</v>
      </c>
      <c r="D166" s="135" t="s">
        <v>2905</v>
      </c>
      <c r="E166" s="135">
        <f t="shared" si="2"/>
        <v>2311010050</v>
      </c>
      <c r="F166" s="135" t="s">
        <v>1249</v>
      </c>
      <c r="G166" s="135" t="s">
        <v>2879</v>
      </c>
      <c r="H166" s="135" t="s">
        <v>4105</v>
      </c>
      <c r="I166" s="135" t="s">
        <v>2889</v>
      </c>
      <c r="K166" s="137">
        <v>38037</v>
      </c>
      <c r="L166" s="135" t="s">
        <v>2899</v>
      </c>
    </row>
    <row r="167" spans="1:12" x14ac:dyDescent="0.2">
      <c r="A167" s="135" t="s">
        <v>1402</v>
      </c>
      <c r="B167" s="138" t="s">
        <v>2900</v>
      </c>
      <c r="D167" s="135" t="s">
        <v>2906</v>
      </c>
      <c r="E167" s="135">
        <f t="shared" si="2"/>
        <v>2311010060</v>
      </c>
      <c r="F167" s="135" t="s">
        <v>1249</v>
      </c>
      <c r="G167" s="135" t="s">
        <v>2879</v>
      </c>
      <c r="H167" s="135" t="s">
        <v>4105</v>
      </c>
      <c r="I167" s="135" t="s">
        <v>2891</v>
      </c>
      <c r="K167" s="137">
        <v>38037</v>
      </c>
      <c r="L167" s="135" t="s">
        <v>2899</v>
      </c>
    </row>
    <row r="168" spans="1:12" x14ac:dyDescent="0.2">
      <c r="A168" s="135" t="s">
        <v>1402</v>
      </c>
      <c r="B168" s="135"/>
      <c r="D168" s="135" t="s">
        <v>2907</v>
      </c>
      <c r="E168" s="135">
        <f t="shared" si="2"/>
        <v>2311010070</v>
      </c>
      <c r="F168" s="135" t="s">
        <v>1249</v>
      </c>
      <c r="G168" s="135" t="s">
        <v>2879</v>
      </c>
      <c r="H168" s="135" t="s">
        <v>4105</v>
      </c>
      <c r="I168" s="135" t="s">
        <v>2893</v>
      </c>
      <c r="K168" s="137">
        <v>38037</v>
      </c>
      <c r="L168" s="135" t="s">
        <v>2899</v>
      </c>
    </row>
    <row r="169" spans="1:12" x14ac:dyDescent="0.2">
      <c r="A169" s="135" t="s">
        <v>1402</v>
      </c>
      <c r="B169" s="138" t="s">
        <v>2900</v>
      </c>
      <c r="D169" s="135" t="s">
        <v>2908</v>
      </c>
      <c r="E169" s="135">
        <f t="shared" si="2"/>
        <v>2311010080</v>
      </c>
      <c r="F169" s="135" t="s">
        <v>1249</v>
      </c>
      <c r="G169" s="135" t="s">
        <v>2879</v>
      </c>
      <c r="H169" s="135" t="s">
        <v>4105</v>
      </c>
      <c r="I169" s="135" t="s">
        <v>2895</v>
      </c>
      <c r="K169" s="137">
        <v>38037</v>
      </c>
      <c r="L169" s="135" t="s">
        <v>2899</v>
      </c>
    </row>
    <row r="170" spans="1:12" x14ac:dyDescent="0.2">
      <c r="A170" s="135" t="s">
        <v>1402</v>
      </c>
      <c r="B170" s="138" t="s">
        <v>2900</v>
      </c>
      <c r="D170" s="135" t="s">
        <v>2909</v>
      </c>
      <c r="E170" s="135">
        <f t="shared" si="2"/>
        <v>2311010100</v>
      </c>
      <c r="F170" s="135" t="s">
        <v>1249</v>
      </c>
      <c r="G170" s="135" t="s">
        <v>2879</v>
      </c>
      <c r="H170" s="135" t="s">
        <v>4105</v>
      </c>
      <c r="I170" s="135" t="s">
        <v>2897</v>
      </c>
      <c r="K170" s="137">
        <v>38037</v>
      </c>
      <c r="L170" s="135" t="s">
        <v>2899</v>
      </c>
    </row>
    <row r="171" spans="1:12" x14ac:dyDescent="0.2">
      <c r="A171" s="135" t="s">
        <v>1402</v>
      </c>
      <c r="D171" s="135" t="s">
        <v>2910</v>
      </c>
      <c r="E171" s="135">
        <f t="shared" si="2"/>
        <v>2311020000</v>
      </c>
      <c r="F171" s="135" t="s">
        <v>1249</v>
      </c>
      <c r="G171" s="135" t="s">
        <v>2879</v>
      </c>
      <c r="H171" s="135" t="s">
        <v>2911</v>
      </c>
      <c r="I171" s="135" t="s">
        <v>1886</v>
      </c>
      <c r="K171" s="137">
        <v>38037</v>
      </c>
      <c r="L171" s="135" t="s">
        <v>2912</v>
      </c>
    </row>
    <row r="172" spans="1:12" x14ac:dyDescent="0.2">
      <c r="A172" s="135" t="s">
        <v>1402</v>
      </c>
      <c r="B172" s="138" t="s">
        <v>2900</v>
      </c>
      <c r="D172" s="135" t="s">
        <v>2913</v>
      </c>
      <c r="E172" s="135">
        <f t="shared" si="2"/>
        <v>2311020010</v>
      </c>
      <c r="F172" s="135" t="s">
        <v>1249</v>
      </c>
      <c r="G172" s="135" t="s">
        <v>2879</v>
      </c>
      <c r="H172" s="135" t="s">
        <v>2911</v>
      </c>
      <c r="I172" s="135" t="s">
        <v>2881</v>
      </c>
      <c r="K172" s="137">
        <v>38037</v>
      </c>
      <c r="L172" s="135" t="s">
        <v>2912</v>
      </c>
    </row>
    <row r="173" spans="1:12" x14ac:dyDescent="0.2">
      <c r="A173" s="135" t="s">
        <v>1402</v>
      </c>
      <c r="B173" s="138" t="s">
        <v>2900</v>
      </c>
      <c r="D173" s="135" t="s">
        <v>252</v>
      </c>
      <c r="E173" s="135">
        <f t="shared" si="2"/>
        <v>2311020020</v>
      </c>
      <c r="F173" s="135" t="s">
        <v>1249</v>
      </c>
      <c r="G173" s="135" t="s">
        <v>2879</v>
      </c>
      <c r="H173" s="135" t="s">
        <v>2911</v>
      </c>
      <c r="I173" s="135" t="s">
        <v>2883</v>
      </c>
      <c r="K173" s="137">
        <v>38037</v>
      </c>
      <c r="L173" s="135" t="s">
        <v>2912</v>
      </c>
    </row>
    <row r="174" spans="1:12" x14ac:dyDescent="0.2">
      <c r="A174" s="135" t="s">
        <v>1402</v>
      </c>
      <c r="B174" s="138" t="s">
        <v>2900</v>
      </c>
      <c r="D174" s="135" t="s">
        <v>253</v>
      </c>
      <c r="E174" s="135">
        <f t="shared" si="2"/>
        <v>2311020030</v>
      </c>
      <c r="F174" s="135" t="s">
        <v>1249</v>
      </c>
      <c r="G174" s="135" t="s">
        <v>2879</v>
      </c>
      <c r="H174" s="135" t="s">
        <v>2911</v>
      </c>
      <c r="I174" s="135" t="s">
        <v>2885</v>
      </c>
      <c r="K174" s="137">
        <v>38037</v>
      </c>
      <c r="L174" s="135" t="s">
        <v>2912</v>
      </c>
    </row>
    <row r="175" spans="1:12" x14ac:dyDescent="0.2">
      <c r="A175" s="135" t="s">
        <v>1402</v>
      </c>
      <c r="B175" s="138" t="s">
        <v>2900</v>
      </c>
      <c r="D175" s="135" t="s">
        <v>254</v>
      </c>
      <c r="E175" s="135">
        <f t="shared" si="2"/>
        <v>2311020040</v>
      </c>
      <c r="F175" s="135" t="s">
        <v>1249</v>
      </c>
      <c r="G175" s="135" t="s">
        <v>2879</v>
      </c>
      <c r="H175" s="135" t="s">
        <v>2911</v>
      </c>
      <c r="I175" s="135" t="s">
        <v>2887</v>
      </c>
      <c r="K175" s="137">
        <v>38037</v>
      </c>
      <c r="L175" s="135" t="s">
        <v>2912</v>
      </c>
    </row>
    <row r="176" spans="1:12" x14ac:dyDescent="0.2">
      <c r="A176" s="135" t="s">
        <v>1402</v>
      </c>
      <c r="B176" s="138" t="s">
        <v>2900</v>
      </c>
      <c r="D176" s="135" t="s">
        <v>255</v>
      </c>
      <c r="E176" s="135">
        <f t="shared" si="2"/>
        <v>2311020050</v>
      </c>
      <c r="F176" s="135" t="s">
        <v>1249</v>
      </c>
      <c r="G176" s="135" t="s">
        <v>2879</v>
      </c>
      <c r="H176" s="135" t="s">
        <v>2911</v>
      </c>
      <c r="I176" s="135" t="s">
        <v>2889</v>
      </c>
      <c r="K176" s="137">
        <v>38037</v>
      </c>
      <c r="L176" s="135" t="s">
        <v>2912</v>
      </c>
    </row>
    <row r="177" spans="1:12" x14ac:dyDescent="0.2">
      <c r="A177" s="135" t="s">
        <v>1402</v>
      </c>
      <c r="B177" s="138" t="s">
        <v>2900</v>
      </c>
      <c r="D177" s="135" t="s">
        <v>256</v>
      </c>
      <c r="E177" s="135">
        <f t="shared" si="2"/>
        <v>2311020060</v>
      </c>
      <c r="F177" s="135" t="s">
        <v>1249</v>
      </c>
      <c r="G177" s="135" t="s">
        <v>2879</v>
      </c>
      <c r="H177" s="135" t="s">
        <v>2911</v>
      </c>
      <c r="I177" s="135" t="s">
        <v>2891</v>
      </c>
      <c r="K177" s="137">
        <v>38037</v>
      </c>
      <c r="L177" s="135" t="s">
        <v>2912</v>
      </c>
    </row>
    <row r="178" spans="1:12" x14ac:dyDescent="0.2">
      <c r="A178" s="135" t="s">
        <v>1402</v>
      </c>
      <c r="B178" s="138" t="s">
        <v>2900</v>
      </c>
      <c r="D178" s="135" t="s">
        <v>257</v>
      </c>
      <c r="E178" s="135">
        <f t="shared" si="2"/>
        <v>2311020070</v>
      </c>
      <c r="F178" s="135" t="s">
        <v>1249</v>
      </c>
      <c r="G178" s="135" t="s">
        <v>2879</v>
      </c>
      <c r="H178" s="135" t="s">
        <v>2911</v>
      </c>
      <c r="I178" s="135" t="s">
        <v>2893</v>
      </c>
      <c r="K178" s="137">
        <v>38037</v>
      </c>
      <c r="L178" s="135" t="s">
        <v>2912</v>
      </c>
    </row>
    <row r="179" spans="1:12" x14ac:dyDescent="0.2">
      <c r="A179" s="135" t="s">
        <v>1402</v>
      </c>
      <c r="B179" s="138" t="s">
        <v>2900</v>
      </c>
      <c r="D179" s="135" t="s">
        <v>258</v>
      </c>
      <c r="E179" s="135">
        <f t="shared" si="2"/>
        <v>2311020080</v>
      </c>
      <c r="F179" s="135" t="s">
        <v>1249</v>
      </c>
      <c r="G179" s="135" t="s">
        <v>2879</v>
      </c>
      <c r="H179" s="135" t="s">
        <v>2911</v>
      </c>
      <c r="I179" s="135" t="s">
        <v>2895</v>
      </c>
      <c r="K179" s="137">
        <v>38037</v>
      </c>
      <c r="L179" s="135" t="s">
        <v>2912</v>
      </c>
    </row>
    <row r="180" spans="1:12" x14ac:dyDescent="0.2">
      <c r="A180" s="135" t="s">
        <v>1402</v>
      </c>
      <c r="B180" s="138" t="s">
        <v>2900</v>
      </c>
      <c r="D180" s="135" t="s">
        <v>259</v>
      </c>
      <c r="E180" s="135">
        <f t="shared" si="2"/>
        <v>2311020100</v>
      </c>
      <c r="F180" s="135" t="s">
        <v>1249</v>
      </c>
      <c r="G180" s="135" t="s">
        <v>2879</v>
      </c>
      <c r="H180" s="135" t="s">
        <v>2911</v>
      </c>
      <c r="I180" s="135" t="s">
        <v>2897</v>
      </c>
      <c r="K180" s="137">
        <v>38037</v>
      </c>
      <c r="L180" s="135" t="s">
        <v>2912</v>
      </c>
    </row>
    <row r="181" spans="1:12" x14ac:dyDescent="0.2">
      <c r="A181" s="135" t="s">
        <v>1402</v>
      </c>
      <c r="D181" s="135" t="s">
        <v>260</v>
      </c>
      <c r="E181" s="135">
        <f t="shared" si="2"/>
        <v>2311030000</v>
      </c>
      <c r="F181" s="135" t="s">
        <v>1249</v>
      </c>
      <c r="G181" s="135" t="s">
        <v>2879</v>
      </c>
      <c r="H181" s="135" t="s">
        <v>261</v>
      </c>
      <c r="I181" s="135" t="s">
        <v>1886</v>
      </c>
    </row>
    <row r="182" spans="1:12" x14ac:dyDescent="0.2">
      <c r="A182" s="135" t="s">
        <v>1402</v>
      </c>
      <c r="B182" s="138" t="s">
        <v>2900</v>
      </c>
      <c r="D182" s="135" t="s">
        <v>262</v>
      </c>
      <c r="E182" s="135">
        <f t="shared" si="2"/>
        <v>2311030010</v>
      </c>
      <c r="F182" s="135" t="s">
        <v>1249</v>
      </c>
      <c r="G182" s="135" t="s">
        <v>2879</v>
      </c>
      <c r="H182" s="135" t="s">
        <v>261</v>
      </c>
      <c r="I182" s="135" t="s">
        <v>2881</v>
      </c>
    </row>
    <row r="183" spans="1:12" x14ac:dyDescent="0.2">
      <c r="A183" s="135" t="s">
        <v>1402</v>
      </c>
      <c r="B183" s="138" t="s">
        <v>2900</v>
      </c>
      <c r="D183" s="135" t="s">
        <v>263</v>
      </c>
      <c r="E183" s="135">
        <f t="shared" si="2"/>
        <v>2311030020</v>
      </c>
      <c r="F183" s="135" t="s">
        <v>1249</v>
      </c>
      <c r="G183" s="135" t="s">
        <v>2879</v>
      </c>
      <c r="H183" s="135" t="s">
        <v>261</v>
      </c>
      <c r="I183" s="135" t="s">
        <v>2883</v>
      </c>
    </row>
    <row r="184" spans="1:12" x14ac:dyDescent="0.2">
      <c r="A184" s="135" t="s">
        <v>1402</v>
      </c>
      <c r="B184" s="138" t="s">
        <v>2900</v>
      </c>
      <c r="D184" s="135" t="s">
        <v>264</v>
      </c>
      <c r="E184" s="135">
        <f t="shared" si="2"/>
        <v>2311030030</v>
      </c>
      <c r="F184" s="135" t="s">
        <v>1249</v>
      </c>
      <c r="G184" s="135" t="s">
        <v>2879</v>
      </c>
      <c r="H184" s="135" t="s">
        <v>261</v>
      </c>
      <c r="I184" s="135" t="s">
        <v>2885</v>
      </c>
    </row>
    <row r="185" spans="1:12" x14ac:dyDescent="0.2">
      <c r="A185" s="135" t="s">
        <v>1402</v>
      </c>
      <c r="B185" s="138" t="s">
        <v>2900</v>
      </c>
      <c r="D185" s="135" t="s">
        <v>265</v>
      </c>
      <c r="E185" s="135">
        <f t="shared" si="2"/>
        <v>2311030040</v>
      </c>
      <c r="F185" s="135" t="s">
        <v>1249</v>
      </c>
      <c r="G185" s="135" t="s">
        <v>2879</v>
      </c>
      <c r="H185" s="135" t="s">
        <v>261</v>
      </c>
      <c r="I185" s="135" t="s">
        <v>2887</v>
      </c>
    </row>
    <row r="186" spans="1:12" x14ac:dyDescent="0.2">
      <c r="A186" s="135" t="s">
        <v>1402</v>
      </c>
      <c r="B186" s="138" t="s">
        <v>2900</v>
      </c>
      <c r="D186" s="135" t="s">
        <v>266</v>
      </c>
      <c r="E186" s="135">
        <f t="shared" si="2"/>
        <v>2311030050</v>
      </c>
      <c r="F186" s="135" t="s">
        <v>1249</v>
      </c>
      <c r="G186" s="135" t="s">
        <v>2879</v>
      </c>
      <c r="H186" s="135" t="s">
        <v>261</v>
      </c>
      <c r="I186" s="135" t="s">
        <v>2889</v>
      </c>
    </row>
    <row r="187" spans="1:12" x14ac:dyDescent="0.2">
      <c r="A187" s="135" t="s">
        <v>1402</v>
      </c>
      <c r="B187" s="138" t="s">
        <v>2900</v>
      </c>
      <c r="D187" s="135" t="s">
        <v>267</v>
      </c>
      <c r="E187" s="135">
        <f t="shared" si="2"/>
        <v>2311030060</v>
      </c>
      <c r="F187" s="135" t="s">
        <v>1249</v>
      </c>
      <c r="G187" s="135" t="s">
        <v>2879</v>
      </c>
      <c r="H187" s="135" t="s">
        <v>261</v>
      </c>
      <c r="I187" s="135" t="s">
        <v>2891</v>
      </c>
    </row>
    <row r="188" spans="1:12" x14ac:dyDescent="0.2">
      <c r="A188" s="135" t="s">
        <v>1402</v>
      </c>
      <c r="B188" s="138" t="s">
        <v>2900</v>
      </c>
      <c r="D188" s="135" t="s">
        <v>268</v>
      </c>
      <c r="E188" s="135">
        <f t="shared" si="2"/>
        <v>2311030070</v>
      </c>
      <c r="F188" s="135" t="s">
        <v>1249</v>
      </c>
      <c r="G188" s="135" t="s">
        <v>2879</v>
      </c>
      <c r="H188" s="135" t="s">
        <v>261</v>
      </c>
      <c r="I188" s="135" t="s">
        <v>2893</v>
      </c>
    </row>
    <row r="189" spans="1:12" x14ac:dyDescent="0.2">
      <c r="A189" s="135" t="s">
        <v>1402</v>
      </c>
      <c r="B189" s="138" t="s">
        <v>2900</v>
      </c>
      <c r="D189" s="135" t="s">
        <v>269</v>
      </c>
      <c r="E189" s="135">
        <f t="shared" si="2"/>
        <v>2311030080</v>
      </c>
      <c r="F189" s="135" t="s">
        <v>1249</v>
      </c>
      <c r="G189" s="135" t="s">
        <v>2879</v>
      </c>
      <c r="H189" s="135" t="s">
        <v>261</v>
      </c>
      <c r="I189" s="135" t="s">
        <v>2895</v>
      </c>
    </row>
    <row r="190" spans="1:12" x14ac:dyDescent="0.2">
      <c r="A190" s="135" t="s">
        <v>1402</v>
      </c>
      <c r="B190" s="138" t="s">
        <v>2900</v>
      </c>
      <c r="D190" s="135" t="s">
        <v>270</v>
      </c>
      <c r="E190" s="135">
        <f t="shared" si="2"/>
        <v>2311030100</v>
      </c>
      <c r="F190" s="135" t="s">
        <v>1249</v>
      </c>
      <c r="G190" s="135" t="s">
        <v>2879</v>
      </c>
      <c r="H190" s="135" t="s">
        <v>261</v>
      </c>
      <c r="I190" s="135" t="s">
        <v>2897</v>
      </c>
    </row>
    <row r="191" spans="1:12" x14ac:dyDescent="0.2">
      <c r="A191" s="135" t="s">
        <v>1402</v>
      </c>
      <c r="D191" s="135" t="s">
        <v>271</v>
      </c>
      <c r="E191" s="135">
        <f t="shared" si="2"/>
        <v>2311040000</v>
      </c>
      <c r="F191" s="135" t="s">
        <v>1249</v>
      </c>
      <c r="G191" s="135" t="s">
        <v>2879</v>
      </c>
      <c r="H191" s="135" t="s">
        <v>272</v>
      </c>
      <c r="I191" s="135" t="s">
        <v>1886</v>
      </c>
    </row>
    <row r="192" spans="1:12" x14ac:dyDescent="0.2">
      <c r="A192" s="135" t="s">
        <v>1402</v>
      </c>
      <c r="B192" s="138" t="s">
        <v>2900</v>
      </c>
      <c r="D192" s="135" t="s">
        <v>273</v>
      </c>
      <c r="E192" s="135">
        <f t="shared" si="2"/>
        <v>2311040080</v>
      </c>
      <c r="F192" s="135" t="s">
        <v>1249</v>
      </c>
      <c r="G192" s="135" t="s">
        <v>2879</v>
      </c>
      <c r="H192" s="135" t="s">
        <v>272</v>
      </c>
      <c r="I192" s="135" t="s">
        <v>2895</v>
      </c>
    </row>
    <row r="193" spans="1:9" x14ac:dyDescent="0.2">
      <c r="A193" s="135" t="s">
        <v>1402</v>
      </c>
      <c r="B193" s="138" t="s">
        <v>2900</v>
      </c>
      <c r="D193" s="135" t="s">
        <v>274</v>
      </c>
      <c r="E193" s="135">
        <f t="shared" si="2"/>
        <v>2311040100</v>
      </c>
      <c r="F193" s="135" t="s">
        <v>1249</v>
      </c>
      <c r="G193" s="135" t="s">
        <v>2879</v>
      </c>
      <c r="H193" s="135" t="s">
        <v>272</v>
      </c>
      <c r="I193" s="135" t="s">
        <v>2897</v>
      </c>
    </row>
    <row r="194" spans="1:9" x14ac:dyDescent="0.2">
      <c r="A194" s="135" t="s">
        <v>1402</v>
      </c>
      <c r="D194" s="135" t="s">
        <v>275</v>
      </c>
      <c r="E194" s="135">
        <f t="shared" ref="E194:E257" si="3">VALUE(D194)</f>
        <v>2312000000</v>
      </c>
      <c r="F194" s="135" t="s">
        <v>1249</v>
      </c>
      <c r="G194" s="135" t="s">
        <v>276</v>
      </c>
      <c r="H194" s="135" t="s">
        <v>1251</v>
      </c>
      <c r="I194" s="135" t="s">
        <v>1886</v>
      </c>
    </row>
    <row r="195" spans="1:9" x14ac:dyDescent="0.2">
      <c r="A195" s="135" t="s">
        <v>1402</v>
      </c>
      <c r="D195" s="135" t="s">
        <v>277</v>
      </c>
      <c r="E195" s="135">
        <f t="shared" si="3"/>
        <v>2312050000</v>
      </c>
      <c r="F195" s="135" t="s">
        <v>1249</v>
      </c>
      <c r="G195" s="135" t="s">
        <v>276</v>
      </c>
      <c r="H195" s="135" t="s">
        <v>278</v>
      </c>
      <c r="I195" s="135" t="s">
        <v>1886</v>
      </c>
    </row>
    <row r="196" spans="1:9" x14ac:dyDescent="0.2">
      <c r="A196" s="135" t="s">
        <v>1402</v>
      </c>
      <c r="D196" s="135" t="s">
        <v>279</v>
      </c>
      <c r="E196" s="135">
        <f t="shared" si="3"/>
        <v>2325000000</v>
      </c>
      <c r="F196" s="135" t="s">
        <v>1249</v>
      </c>
      <c r="G196" s="135" t="s">
        <v>280</v>
      </c>
      <c r="H196" s="135" t="s">
        <v>1251</v>
      </c>
      <c r="I196" s="135" t="s">
        <v>1886</v>
      </c>
    </row>
    <row r="197" spans="1:9" x14ac:dyDescent="0.2">
      <c r="A197" s="135" t="s">
        <v>1402</v>
      </c>
      <c r="D197" s="135" t="s">
        <v>281</v>
      </c>
      <c r="E197" s="135">
        <f t="shared" si="3"/>
        <v>2325010000</v>
      </c>
      <c r="F197" s="135" t="s">
        <v>1249</v>
      </c>
      <c r="G197" s="135" t="s">
        <v>280</v>
      </c>
      <c r="H197" s="135" t="s">
        <v>282</v>
      </c>
      <c r="I197" s="135" t="s">
        <v>1886</v>
      </c>
    </row>
    <row r="198" spans="1:9" x14ac:dyDescent="0.2">
      <c r="A198" s="135" t="s">
        <v>1402</v>
      </c>
      <c r="D198" s="135" t="s">
        <v>283</v>
      </c>
      <c r="E198" s="135">
        <f t="shared" si="3"/>
        <v>2325020000</v>
      </c>
      <c r="F198" s="135" t="s">
        <v>1249</v>
      </c>
      <c r="G198" s="135" t="s">
        <v>280</v>
      </c>
      <c r="H198" s="135" t="s">
        <v>284</v>
      </c>
      <c r="I198" s="135" t="s">
        <v>1886</v>
      </c>
    </row>
    <row r="199" spans="1:9" x14ac:dyDescent="0.2">
      <c r="A199" s="135" t="s">
        <v>1402</v>
      </c>
      <c r="D199" s="135" t="s">
        <v>285</v>
      </c>
      <c r="E199" s="135">
        <f t="shared" si="3"/>
        <v>2325030000</v>
      </c>
      <c r="F199" s="135" t="s">
        <v>1249</v>
      </c>
      <c r="G199" s="135" t="s">
        <v>280</v>
      </c>
      <c r="H199" s="135" t="s">
        <v>286</v>
      </c>
      <c r="I199" s="135" t="s">
        <v>1886</v>
      </c>
    </row>
    <row r="200" spans="1:9" x14ac:dyDescent="0.2">
      <c r="A200" s="135" t="s">
        <v>1402</v>
      </c>
      <c r="D200" s="135" t="s">
        <v>287</v>
      </c>
      <c r="E200" s="135">
        <f t="shared" si="3"/>
        <v>2325040000</v>
      </c>
      <c r="F200" s="135" t="s">
        <v>1249</v>
      </c>
      <c r="G200" s="135" t="s">
        <v>280</v>
      </c>
      <c r="H200" s="135" t="s">
        <v>288</v>
      </c>
      <c r="I200" s="135" t="s">
        <v>1886</v>
      </c>
    </row>
    <row r="201" spans="1:9" x14ac:dyDescent="0.2">
      <c r="A201" s="135" t="s">
        <v>1402</v>
      </c>
      <c r="D201" s="135" t="s">
        <v>289</v>
      </c>
      <c r="E201" s="135">
        <f t="shared" si="3"/>
        <v>2325050000</v>
      </c>
      <c r="F201" s="135" t="s">
        <v>1249</v>
      </c>
      <c r="G201" s="135" t="s">
        <v>280</v>
      </c>
      <c r="H201" s="135" t="s">
        <v>290</v>
      </c>
      <c r="I201" s="135" t="s">
        <v>1886</v>
      </c>
    </row>
    <row r="202" spans="1:9" x14ac:dyDescent="0.2">
      <c r="A202" s="135" t="s">
        <v>1402</v>
      </c>
      <c r="D202" s="135" t="s">
        <v>291</v>
      </c>
      <c r="E202" s="135">
        <f t="shared" si="3"/>
        <v>2390001000</v>
      </c>
      <c r="F202" s="135" t="s">
        <v>1249</v>
      </c>
      <c r="G202" s="135" t="s">
        <v>292</v>
      </c>
      <c r="H202" s="135" t="s">
        <v>1406</v>
      </c>
      <c r="I202" s="135" t="s">
        <v>1886</v>
      </c>
    </row>
    <row r="203" spans="1:9" x14ac:dyDescent="0.2">
      <c r="A203" s="135" t="s">
        <v>1402</v>
      </c>
      <c r="D203" s="135" t="s">
        <v>293</v>
      </c>
      <c r="E203" s="135">
        <f t="shared" si="3"/>
        <v>2390002000</v>
      </c>
      <c r="F203" s="135" t="s">
        <v>1249</v>
      </c>
      <c r="G203" s="135" t="s">
        <v>292</v>
      </c>
      <c r="H203" s="135" t="s">
        <v>1409</v>
      </c>
      <c r="I203" s="135" t="s">
        <v>1886</v>
      </c>
    </row>
    <row r="204" spans="1:9" x14ac:dyDescent="0.2">
      <c r="A204" s="135" t="s">
        <v>1402</v>
      </c>
      <c r="D204" s="135" t="s">
        <v>294</v>
      </c>
      <c r="E204" s="135">
        <f t="shared" si="3"/>
        <v>2390004000</v>
      </c>
      <c r="F204" s="135" t="s">
        <v>1249</v>
      </c>
      <c r="G204" s="135" t="s">
        <v>292</v>
      </c>
      <c r="H204" s="135" t="s">
        <v>1413</v>
      </c>
      <c r="I204" s="135" t="s">
        <v>1886</v>
      </c>
    </row>
    <row r="205" spans="1:9" x14ac:dyDescent="0.2">
      <c r="A205" s="135" t="s">
        <v>1402</v>
      </c>
      <c r="D205" s="135" t="s">
        <v>1492</v>
      </c>
      <c r="E205" s="135">
        <f t="shared" si="3"/>
        <v>2390005000</v>
      </c>
      <c r="F205" s="135" t="s">
        <v>1249</v>
      </c>
      <c r="G205" s="135" t="s">
        <v>292</v>
      </c>
      <c r="H205" s="135" t="s">
        <v>1420</v>
      </c>
      <c r="I205" s="135" t="s">
        <v>1886</v>
      </c>
    </row>
    <row r="206" spans="1:9" x14ac:dyDescent="0.2">
      <c r="A206" s="135" t="s">
        <v>1402</v>
      </c>
      <c r="D206" s="135" t="s">
        <v>1493</v>
      </c>
      <c r="E206" s="135">
        <f t="shared" si="3"/>
        <v>2390006000</v>
      </c>
      <c r="F206" s="135" t="s">
        <v>1249</v>
      </c>
      <c r="G206" s="135" t="s">
        <v>292</v>
      </c>
      <c r="H206" s="135" t="s">
        <v>1422</v>
      </c>
      <c r="I206" s="135" t="s">
        <v>1886</v>
      </c>
    </row>
    <row r="207" spans="1:9" x14ac:dyDescent="0.2">
      <c r="A207" s="135" t="s">
        <v>1402</v>
      </c>
      <c r="D207" s="135" t="s">
        <v>1494</v>
      </c>
      <c r="E207" s="135">
        <f t="shared" si="3"/>
        <v>2390007000</v>
      </c>
      <c r="F207" s="135" t="s">
        <v>1249</v>
      </c>
      <c r="G207" s="135" t="s">
        <v>292</v>
      </c>
      <c r="H207" s="135" t="s">
        <v>1426</v>
      </c>
      <c r="I207" s="135" t="s">
        <v>1886</v>
      </c>
    </row>
    <row r="208" spans="1:9" x14ac:dyDescent="0.2">
      <c r="A208" s="135" t="s">
        <v>1402</v>
      </c>
      <c r="D208" s="135" t="s">
        <v>1495</v>
      </c>
      <c r="E208" s="135">
        <f t="shared" si="3"/>
        <v>2390008000</v>
      </c>
      <c r="F208" s="135" t="s">
        <v>1249</v>
      </c>
      <c r="G208" s="135" t="s">
        <v>292</v>
      </c>
      <c r="H208" s="135" t="s">
        <v>1428</v>
      </c>
      <c r="I208" s="135" t="s">
        <v>1886</v>
      </c>
    </row>
    <row r="209" spans="1:12" x14ac:dyDescent="0.2">
      <c r="A209" s="135" t="s">
        <v>1402</v>
      </c>
      <c r="D209" s="135" t="s">
        <v>1522</v>
      </c>
      <c r="E209" s="135">
        <f t="shared" si="3"/>
        <v>2390009000</v>
      </c>
      <c r="F209" s="135" t="s">
        <v>1249</v>
      </c>
      <c r="G209" s="135" t="s">
        <v>292</v>
      </c>
      <c r="H209" s="135" t="s">
        <v>1523</v>
      </c>
      <c r="I209" s="135" t="s">
        <v>1886</v>
      </c>
    </row>
    <row r="210" spans="1:12" x14ac:dyDescent="0.2">
      <c r="A210" s="135" t="s">
        <v>1402</v>
      </c>
      <c r="D210" s="135" t="s">
        <v>1524</v>
      </c>
      <c r="E210" s="135">
        <f t="shared" si="3"/>
        <v>2390010000</v>
      </c>
      <c r="F210" s="135" t="s">
        <v>1249</v>
      </c>
      <c r="G210" s="135" t="s">
        <v>292</v>
      </c>
      <c r="H210" s="135" t="s">
        <v>1433</v>
      </c>
      <c r="I210" s="135" t="s">
        <v>1886</v>
      </c>
    </row>
    <row r="211" spans="1:12" x14ac:dyDescent="0.2">
      <c r="A211" s="135" t="s">
        <v>1402</v>
      </c>
      <c r="D211" s="135" t="s">
        <v>1525</v>
      </c>
      <c r="E211" s="135">
        <f t="shared" si="3"/>
        <v>2399000000</v>
      </c>
      <c r="F211" s="135" t="s">
        <v>1249</v>
      </c>
      <c r="G211" s="135" t="s">
        <v>1526</v>
      </c>
      <c r="H211" s="135" t="s">
        <v>1526</v>
      </c>
      <c r="I211" s="135" t="s">
        <v>1886</v>
      </c>
    </row>
    <row r="212" spans="1:12" x14ac:dyDescent="0.2">
      <c r="A212" s="135" t="s">
        <v>1402</v>
      </c>
      <c r="D212" s="135" t="s">
        <v>1527</v>
      </c>
      <c r="E212" s="135">
        <f t="shared" si="3"/>
        <v>2401001000</v>
      </c>
      <c r="F212" s="135" t="s">
        <v>1528</v>
      </c>
      <c r="G212" s="135" t="s">
        <v>1529</v>
      </c>
      <c r="H212" s="135" t="s">
        <v>1530</v>
      </c>
      <c r="I212" s="135" t="s">
        <v>1531</v>
      </c>
    </row>
    <row r="213" spans="1:12" x14ac:dyDescent="0.2">
      <c r="A213" s="135" t="s">
        <v>1402</v>
      </c>
      <c r="D213" s="135" t="s">
        <v>1532</v>
      </c>
      <c r="E213" s="135">
        <f t="shared" si="3"/>
        <v>2401001001</v>
      </c>
      <c r="F213" s="135" t="s">
        <v>1528</v>
      </c>
      <c r="G213" s="135" t="s">
        <v>1529</v>
      </c>
      <c r="H213" s="135" t="s">
        <v>1530</v>
      </c>
      <c r="I213" s="135" t="s">
        <v>1533</v>
      </c>
      <c r="J213" s="137">
        <v>37307</v>
      </c>
    </row>
    <row r="214" spans="1:12" x14ac:dyDescent="0.2">
      <c r="A214" s="135" t="s">
        <v>1402</v>
      </c>
      <c r="D214" s="135" t="s">
        <v>1534</v>
      </c>
      <c r="E214" s="135">
        <f t="shared" si="3"/>
        <v>2401001005</v>
      </c>
      <c r="F214" s="135" t="s">
        <v>1528</v>
      </c>
      <c r="G214" s="135" t="s">
        <v>1529</v>
      </c>
      <c r="H214" s="135" t="s">
        <v>1530</v>
      </c>
      <c r="I214" s="135" t="s">
        <v>1535</v>
      </c>
      <c r="J214" s="137">
        <v>37307</v>
      </c>
    </row>
    <row r="215" spans="1:12" x14ac:dyDescent="0.2">
      <c r="A215" s="135" t="s">
        <v>1402</v>
      </c>
      <c r="D215" s="135" t="s">
        <v>1536</v>
      </c>
      <c r="E215" s="135">
        <f t="shared" si="3"/>
        <v>2401001006</v>
      </c>
      <c r="F215" s="135" t="s">
        <v>1528</v>
      </c>
      <c r="G215" s="135" t="s">
        <v>1529</v>
      </c>
      <c r="H215" s="135" t="s">
        <v>1530</v>
      </c>
      <c r="I215" s="135" t="s">
        <v>1537</v>
      </c>
      <c r="J215" s="137">
        <v>37307</v>
      </c>
    </row>
    <row r="216" spans="1:12" x14ac:dyDescent="0.2">
      <c r="A216" s="135" t="s">
        <v>1402</v>
      </c>
      <c r="D216" s="135" t="s">
        <v>1538</v>
      </c>
      <c r="E216" s="135">
        <f t="shared" si="3"/>
        <v>2401001010</v>
      </c>
      <c r="F216" s="135" t="s">
        <v>1528</v>
      </c>
      <c r="G216" s="135" t="s">
        <v>1529</v>
      </c>
      <c r="H216" s="135" t="s">
        <v>1530</v>
      </c>
      <c r="I216" s="135" t="s">
        <v>1539</v>
      </c>
      <c r="J216" s="137">
        <v>37307</v>
      </c>
    </row>
    <row r="217" spans="1:12" x14ac:dyDescent="0.2">
      <c r="A217" s="135" t="s">
        <v>1402</v>
      </c>
      <c r="D217" s="135" t="s">
        <v>1540</v>
      </c>
      <c r="E217" s="135">
        <f t="shared" si="3"/>
        <v>2401001011</v>
      </c>
      <c r="F217" s="135" t="s">
        <v>1528</v>
      </c>
      <c r="G217" s="135" t="s">
        <v>1529</v>
      </c>
      <c r="H217" s="135" t="s">
        <v>1530</v>
      </c>
      <c r="I217" s="135" t="s">
        <v>2698</v>
      </c>
      <c r="J217" s="137">
        <v>37307</v>
      </c>
    </row>
    <row r="218" spans="1:12" x14ac:dyDescent="0.2">
      <c r="A218" s="135" t="s">
        <v>1402</v>
      </c>
      <c r="D218" s="135" t="s">
        <v>2699</v>
      </c>
      <c r="E218" s="135">
        <f t="shared" si="3"/>
        <v>2401001015</v>
      </c>
      <c r="F218" s="135" t="s">
        <v>1528</v>
      </c>
      <c r="G218" s="135" t="s">
        <v>1529</v>
      </c>
      <c r="H218" s="135" t="s">
        <v>1530</v>
      </c>
      <c r="I218" s="135" t="s">
        <v>2700</v>
      </c>
      <c r="J218" s="137">
        <v>37307</v>
      </c>
    </row>
    <row r="219" spans="1:12" x14ac:dyDescent="0.2">
      <c r="A219" s="135" t="s">
        <v>1402</v>
      </c>
      <c r="D219" s="135" t="s">
        <v>2701</v>
      </c>
      <c r="E219" s="135">
        <f t="shared" si="3"/>
        <v>2401001020</v>
      </c>
      <c r="F219" s="135" t="s">
        <v>1528</v>
      </c>
      <c r="G219" s="135" t="s">
        <v>1529</v>
      </c>
      <c r="H219" s="135" t="s">
        <v>1530</v>
      </c>
      <c r="I219" s="135" t="s">
        <v>2702</v>
      </c>
      <c r="J219" s="137">
        <v>37307</v>
      </c>
    </row>
    <row r="220" spans="1:12" x14ac:dyDescent="0.2">
      <c r="A220" s="135" t="s">
        <v>1402</v>
      </c>
      <c r="D220" s="135" t="s">
        <v>2703</v>
      </c>
      <c r="E220" s="135">
        <f t="shared" si="3"/>
        <v>2401001025</v>
      </c>
      <c r="F220" s="135" t="s">
        <v>1528</v>
      </c>
      <c r="G220" s="135" t="s">
        <v>1529</v>
      </c>
      <c r="H220" s="135" t="s">
        <v>1530</v>
      </c>
      <c r="I220" s="135" t="s">
        <v>2704</v>
      </c>
      <c r="J220" s="137">
        <v>37307</v>
      </c>
    </row>
    <row r="221" spans="1:12" x14ac:dyDescent="0.2">
      <c r="A221" s="135" t="s">
        <v>1402</v>
      </c>
      <c r="D221" s="135" t="s">
        <v>2705</v>
      </c>
      <c r="E221" s="135">
        <f t="shared" si="3"/>
        <v>2401001050</v>
      </c>
      <c r="F221" s="135" t="s">
        <v>1528</v>
      </c>
      <c r="G221" s="135" t="s">
        <v>1529</v>
      </c>
      <c r="H221" s="135" t="s">
        <v>1530</v>
      </c>
      <c r="I221" s="135" t="s">
        <v>2706</v>
      </c>
      <c r="J221" s="137">
        <v>37307</v>
      </c>
    </row>
    <row r="222" spans="1:12" x14ac:dyDescent="0.2">
      <c r="A222" s="135" t="s">
        <v>1402</v>
      </c>
      <c r="B222" s="138" t="s">
        <v>2900</v>
      </c>
      <c r="C222" s="135" t="s">
        <v>1527</v>
      </c>
      <c r="D222" s="135" t="s">
        <v>2707</v>
      </c>
      <c r="E222" s="135">
        <f t="shared" si="3"/>
        <v>2401001999</v>
      </c>
      <c r="F222" s="135" t="s">
        <v>1528</v>
      </c>
      <c r="G222" s="135" t="s">
        <v>1529</v>
      </c>
      <c r="H222" s="135" t="s">
        <v>1530</v>
      </c>
      <c r="I222" s="135" t="s">
        <v>2708</v>
      </c>
      <c r="K222" s="137">
        <v>37725</v>
      </c>
      <c r="L222" s="135" t="s">
        <v>2709</v>
      </c>
    </row>
    <row r="223" spans="1:12" x14ac:dyDescent="0.2">
      <c r="A223" s="135" t="s">
        <v>1402</v>
      </c>
      <c r="D223" s="135" t="s">
        <v>2710</v>
      </c>
      <c r="E223" s="135">
        <f t="shared" si="3"/>
        <v>2401002000</v>
      </c>
      <c r="F223" s="135" t="s">
        <v>1528</v>
      </c>
      <c r="G223" s="135" t="s">
        <v>1529</v>
      </c>
      <c r="H223" s="135" t="s">
        <v>2711</v>
      </c>
      <c r="I223" s="135" t="s">
        <v>1531</v>
      </c>
      <c r="J223" s="137">
        <v>36788</v>
      </c>
    </row>
    <row r="224" spans="1:12" x14ac:dyDescent="0.2">
      <c r="A224" s="135" t="s">
        <v>1402</v>
      </c>
      <c r="D224" s="135" t="s">
        <v>2712</v>
      </c>
      <c r="E224" s="135">
        <f t="shared" si="3"/>
        <v>2401003000</v>
      </c>
      <c r="F224" s="135" t="s">
        <v>1528</v>
      </c>
      <c r="G224" s="135" t="s">
        <v>1529</v>
      </c>
      <c r="H224" s="135" t="s">
        <v>2713</v>
      </c>
      <c r="I224" s="135" t="s">
        <v>1531</v>
      </c>
      <c r="J224" s="137">
        <v>36788</v>
      </c>
    </row>
    <row r="225" spans="1:12" x14ac:dyDescent="0.2">
      <c r="A225" s="135" t="s">
        <v>1402</v>
      </c>
      <c r="D225" s="135" t="s">
        <v>2714</v>
      </c>
      <c r="E225" s="135">
        <f t="shared" si="3"/>
        <v>2401005000</v>
      </c>
      <c r="F225" s="135" t="s">
        <v>1528</v>
      </c>
      <c r="G225" s="135" t="s">
        <v>1529</v>
      </c>
      <c r="H225" s="135" t="s">
        <v>2715</v>
      </c>
      <c r="I225" s="135" t="s">
        <v>1531</v>
      </c>
    </row>
    <row r="226" spans="1:12" x14ac:dyDescent="0.2">
      <c r="A226" s="135" t="s">
        <v>1402</v>
      </c>
      <c r="D226" s="135" t="s">
        <v>2716</v>
      </c>
      <c r="E226" s="135">
        <f t="shared" si="3"/>
        <v>2401005500</v>
      </c>
      <c r="F226" s="135" t="s">
        <v>1528</v>
      </c>
      <c r="G226" s="135" t="s">
        <v>1529</v>
      </c>
      <c r="H226" s="135" t="s">
        <v>2715</v>
      </c>
      <c r="I226" s="135" t="s">
        <v>2717</v>
      </c>
      <c r="J226" s="137">
        <v>37307</v>
      </c>
    </row>
    <row r="227" spans="1:12" x14ac:dyDescent="0.2">
      <c r="A227" s="135" t="s">
        <v>1402</v>
      </c>
      <c r="D227" s="135" t="s">
        <v>2718</v>
      </c>
      <c r="E227" s="135">
        <f t="shared" si="3"/>
        <v>2401005600</v>
      </c>
      <c r="F227" s="135" t="s">
        <v>1528</v>
      </c>
      <c r="G227" s="135" t="s">
        <v>1529</v>
      </c>
      <c r="H227" s="135" t="s">
        <v>2715</v>
      </c>
      <c r="I227" s="135" t="s">
        <v>2719</v>
      </c>
      <c r="J227" s="137">
        <v>37307</v>
      </c>
    </row>
    <row r="228" spans="1:12" x14ac:dyDescent="0.2">
      <c r="A228" s="135" t="s">
        <v>1402</v>
      </c>
      <c r="D228" s="135" t="s">
        <v>2720</v>
      </c>
      <c r="E228" s="135">
        <f t="shared" si="3"/>
        <v>2401005700</v>
      </c>
      <c r="F228" s="135" t="s">
        <v>1528</v>
      </c>
      <c r="G228" s="135" t="s">
        <v>1529</v>
      </c>
      <c r="H228" s="135" t="s">
        <v>2715</v>
      </c>
      <c r="I228" s="135" t="s">
        <v>2721</v>
      </c>
      <c r="J228" s="137">
        <v>37307</v>
      </c>
    </row>
    <row r="229" spans="1:12" x14ac:dyDescent="0.2">
      <c r="A229" s="135" t="s">
        <v>1402</v>
      </c>
      <c r="D229" s="135" t="s">
        <v>2722</v>
      </c>
      <c r="E229" s="135">
        <f t="shared" si="3"/>
        <v>2401005800</v>
      </c>
      <c r="F229" s="135" t="s">
        <v>1528</v>
      </c>
      <c r="G229" s="135" t="s">
        <v>1529</v>
      </c>
      <c r="H229" s="135" t="s">
        <v>2715</v>
      </c>
      <c r="I229" s="135" t="s">
        <v>2723</v>
      </c>
      <c r="J229" s="137">
        <v>37307</v>
      </c>
    </row>
    <row r="230" spans="1:12" x14ac:dyDescent="0.2">
      <c r="A230" s="135" t="s">
        <v>1402</v>
      </c>
      <c r="D230" s="135" t="s">
        <v>2724</v>
      </c>
      <c r="E230" s="135">
        <f t="shared" si="3"/>
        <v>2401008000</v>
      </c>
      <c r="F230" s="135" t="s">
        <v>1528</v>
      </c>
      <c r="G230" s="135" t="s">
        <v>1529</v>
      </c>
      <c r="H230" s="135" t="s">
        <v>2725</v>
      </c>
      <c r="I230" s="135" t="s">
        <v>1531</v>
      </c>
    </row>
    <row r="231" spans="1:12" x14ac:dyDescent="0.2">
      <c r="A231" s="135" t="s">
        <v>1402</v>
      </c>
      <c r="B231" s="138" t="s">
        <v>2900</v>
      </c>
      <c r="C231" s="135" t="s">
        <v>2724</v>
      </c>
      <c r="D231" s="135" t="s">
        <v>2726</v>
      </c>
      <c r="E231" s="135">
        <f t="shared" si="3"/>
        <v>2401008999</v>
      </c>
      <c r="F231" s="135" t="s">
        <v>1528</v>
      </c>
      <c r="G231" s="135" t="s">
        <v>1529</v>
      </c>
      <c r="H231" s="135" t="s">
        <v>2725</v>
      </c>
      <c r="I231" s="135" t="s">
        <v>2708</v>
      </c>
      <c r="K231" s="137">
        <v>37725</v>
      </c>
      <c r="L231" s="135" t="s">
        <v>2709</v>
      </c>
    </row>
    <row r="232" spans="1:12" x14ac:dyDescent="0.2">
      <c r="A232" s="135" t="s">
        <v>1402</v>
      </c>
      <c r="D232" s="135" t="s">
        <v>2727</v>
      </c>
      <c r="E232" s="135">
        <f t="shared" si="3"/>
        <v>2401010000</v>
      </c>
      <c r="F232" s="135" t="s">
        <v>1528</v>
      </c>
      <c r="G232" s="135" t="s">
        <v>1529</v>
      </c>
      <c r="H232" s="135" t="s">
        <v>2728</v>
      </c>
      <c r="I232" s="135" t="s">
        <v>1531</v>
      </c>
    </row>
    <row r="233" spans="1:12" x14ac:dyDescent="0.2">
      <c r="A233" s="135" t="s">
        <v>1402</v>
      </c>
      <c r="D233" s="135" t="s">
        <v>2729</v>
      </c>
      <c r="E233" s="135">
        <f t="shared" si="3"/>
        <v>2401015000</v>
      </c>
      <c r="F233" s="135" t="s">
        <v>1528</v>
      </c>
      <c r="G233" s="135" t="s">
        <v>1529</v>
      </c>
      <c r="H233" s="135" t="s">
        <v>2730</v>
      </c>
      <c r="I233" s="135" t="s">
        <v>1531</v>
      </c>
    </row>
    <row r="234" spans="1:12" x14ac:dyDescent="0.2">
      <c r="A234" s="135" t="s">
        <v>1402</v>
      </c>
      <c r="D234" s="135" t="s">
        <v>2731</v>
      </c>
      <c r="E234" s="135">
        <f t="shared" si="3"/>
        <v>2401020000</v>
      </c>
      <c r="F234" s="135" t="s">
        <v>1528</v>
      </c>
      <c r="G234" s="135" t="s">
        <v>1529</v>
      </c>
      <c r="H234" s="135" t="s">
        <v>2732</v>
      </c>
      <c r="I234" s="135" t="s">
        <v>1531</v>
      </c>
    </row>
    <row r="235" spans="1:12" x14ac:dyDescent="0.2">
      <c r="A235" s="135" t="s">
        <v>1402</v>
      </c>
      <c r="D235" s="135" t="s">
        <v>2733</v>
      </c>
      <c r="E235" s="135">
        <f t="shared" si="3"/>
        <v>2401025000</v>
      </c>
      <c r="F235" s="135" t="s">
        <v>1528</v>
      </c>
      <c r="G235" s="135" t="s">
        <v>1529</v>
      </c>
      <c r="H235" s="135" t="s">
        <v>2734</v>
      </c>
      <c r="I235" s="135" t="s">
        <v>1531</v>
      </c>
    </row>
    <row r="236" spans="1:12" x14ac:dyDescent="0.2">
      <c r="A236" s="135" t="s">
        <v>1402</v>
      </c>
      <c r="D236" s="135" t="s">
        <v>2735</v>
      </c>
      <c r="E236" s="135">
        <f t="shared" si="3"/>
        <v>2401030000</v>
      </c>
      <c r="F236" s="135" t="s">
        <v>1528</v>
      </c>
      <c r="G236" s="135" t="s">
        <v>1529</v>
      </c>
      <c r="H236" s="135" t="s">
        <v>2736</v>
      </c>
      <c r="I236" s="135" t="s">
        <v>1531</v>
      </c>
    </row>
    <row r="237" spans="1:12" x14ac:dyDescent="0.2">
      <c r="A237" s="135" t="s">
        <v>1402</v>
      </c>
      <c r="D237" s="135" t="s">
        <v>2737</v>
      </c>
      <c r="E237" s="135">
        <f t="shared" si="3"/>
        <v>2401035000</v>
      </c>
      <c r="F237" s="135" t="s">
        <v>1528</v>
      </c>
      <c r="G237" s="135" t="s">
        <v>1529</v>
      </c>
      <c r="H237" s="135" t="s">
        <v>2738</v>
      </c>
      <c r="I237" s="135" t="s">
        <v>1531</v>
      </c>
    </row>
    <row r="238" spans="1:12" x14ac:dyDescent="0.2">
      <c r="A238" s="135" t="s">
        <v>1402</v>
      </c>
      <c r="D238" s="135" t="s">
        <v>2739</v>
      </c>
      <c r="E238" s="135">
        <f t="shared" si="3"/>
        <v>2401040000</v>
      </c>
      <c r="F238" s="135" t="s">
        <v>1528</v>
      </c>
      <c r="G238" s="135" t="s">
        <v>1529</v>
      </c>
      <c r="H238" s="135" t="s">
        <v>2740</v>
      </c>
      <c r="I238" s="135" t="s">
        <v>1531</v>
      </c>
    </row>
    <row r="239" spans="1:12" x14ac:dyDescent="0.2">
      <c r="A239" s="135" t="s">
        <v>1402</v>
      </c>
      <c r="D239" s="135" t="s">
        <v>2741</v>
      </c>
      <c r="E239" s="135">
        <f t="shared" si="3"/>
        <v>2401045000</v>
      </c>
      <c r="F239" s="135" t="s">
        <v>1528</v>
      </c>
      <c r="G239" s="135" t="s">
        <v>1529</v>
      </c>
      <c r="H239" s="135" t="s">
        <v>2742</v>
      </c>
      <c r="I239" s="135" t="s">
        <v>1531</v>
      </c>
    </row>
    <row r="240" spans="1:12" x14ac:dyDescent="0.2">
      <c r="A240" s="135" t="s">
        <v>1402</v>
      </c>
      <c r="D240" s="135" t="s">
        <v>2743</v>
      </c>
      <c r="E240" s="135">
        <f t="shared" si="3"/>
        <v>2401050000</v>
      </c>
      <c r="F240" s="135" t="s">
        <v>1528</v>
      </c>
      <c r="G240" s="135" t="s">
        <v>1529</v>
      </c>
      <c r="H240" s="135" t="s">
        <v>2744</v>
      </c>
      <c r="I240" s="135" t="s">
        <v>1531</v>
      </c>
    </row>
    <row r="241" spans="1:12" x14ac:dyDescent="0.2">
      <c r="A241" s="135" t="s">
        <v>1402</v>
      </c>
      <c r="D241" s="135" t="s">
        <v>2745</v>
      </c>
      <c r="E241" s="135">
        <f t="shared" si="3"/>
        <v>2401055000</v>
      </c>
      <c r="F241" s="135" t="s">
        <v>1528</v>
      </c>
      <c r="G241" s="135" t="s">
        <v>1529</v>
      </c>
      <c r="H241" s="135" t="s">
        <v>2746</v>
      </c>
      <c r="I241" s="135" t="s">
        <v>1531</v>
      </c>
    </row>
    <row r="242" spans="1:12" x14ac:dyDescent="0.2">
      <c r="A242" s="135" t="s">
        <v>1402</v>
      </c>
      <c r="D242" s="135" t="s">
        <v>2747</v>
      </c>
      <c r="E242" s="135">
        <f t="shared" si="3"/>
        <v>2401060000</v>
      </c>
      <c r="F242" s="135" t="s">
        <v>1528</v>
      </c>
      <c r="G242" s="135" t="s">
        <v>1529</v>
      </c>
      <c r="H242" s="135" t="s">
        <v>2748</v>
      </c>
      <c r="I242" s="135" t="s">
        <v>1531</v>
      </c>
    </row>
    <row r="243" spans="1:12" x14ac:dyDescent="0.2">
      <c r="A243" s="135" t="s">
        <v>1402</v>
      </c>
      <c r="D243" s="135" t="s">
        <v>2749</v>
      </c>
      <c r="E243" s="135">
        <f t="shared" si="3"/>
        <v>2401065000</v>
      </c>
      <c r="F243" s="135" t="s">
        <v>1528</v>
      </c>
      <c r="G243" s="135" t="s">
        <v>1529</v>
      </c>
      <c r="H243" s="135" t="s">
        <v>2750</v>
      </c>
      <c r="I243" s="135" t="s">
        <v>1531</v>
      </c>
    </row>
    <row r="244" spans="1:12" x14ac:dyDescent="0.2">
      <c r="A244" s="135" t="s">
        <v>1402</v>
      </c>
      <c r="D244" s="135" t="s">
        <v>2751</v>
      </c>
      <c r="E244" s="135">
        <f t="shared" si="3"/>
        <v>2401070000</v>
      </c>
      <c r="F244" s="135" t="s">
        <v>1528</v>
      </c>
      <c r="G244" s="135" t="s">
        <v>1529</v>
      </c>
      <c r="H244" s="135" t="s">
        <v>2752</v>
      </c>
      <c r="I244" s="135" t="s">
        <v>1531</v>
      </c>
    </row>
    <row r="245" spans="1:12" x14ac:dyDescent="0.2">
      <c r="A245" s="135" t="s">
        <v>1402</v>
      </c>
      <c r="D245" s="135" t="s">
        <v>2753</v>
      </c>
      <c r="E245" s="135">
        <f t="shared" si="3"/>
        <v>2401075000</v>
      </c>
      <c r="F245" s="135" t="s">
        <v>1528</v>
      </c>
      <c r="G245" s="135" t="s">
        <v>1529</v>
      </c>
      <c r="H245" s="135" t="s">
        <v>2754</v>
      </c>
      <c r="I245" s="135" t="s">
        <v>1531</v>
      </c>
    </row>
    <row r="246" spans="1:12" x14ac:dyDescent="0.2">
      <c r="A246" s="135" t="s">
        <v>1402</v>
      </c>
      <c r="D246" s="135" t="s">
        <v>2755</v>
      </c>
      <c r="E246" s="135">
        <f t="shared" si="3"/>
        <v>2401080000</v>
      </c>
      <c r="F246" s="135" t="s">
        <v>1528</v>
      </c>
      <c r="G246" s="135" t="s">
        <v>1529</v>
      </c>
      <c r="H246" s="135" t="s">
        <v>2756</v>
      </c>
      <c r="I246" s="135" t="s">
        <v>1531</v>
      </c>
    </row>
    <row r="247" spans="1:12" x14ac:dyDescent="0.2">
      <c r="A247" s="135" t="s">
        <v>1402</v>
      </c>
      <c r="D247" s="135" t="s">
        <v>2757</v>
      </c>
      <c r="E247" s="135">
        <f t="shared" si="3"/>
        <v>2401085000</v>
      </c>
      <c r="F247" s="135" t="s">
        <v>1528</v>
      </c>
      <c r="G247" s="135" t="s">
        <v>1529</v>
      </c>
      <c r="H247" s="135" t="s">
        <v>2758</v>
      </c>
      <c r="I247" s="135" t="s">
        <v>1531</v>
      </c>
    </row>
    <row r="248" spans="1:12" x14ac:dyDescent="0.2">
      <c r="A248" s="135" t="s">
        <v>1402</v>
      </c>
      <c r="D248" s="135" t="s">
        <v>2759</v>
      </c>
      <c r="E248" s="135">
        <f t="shared" si="3"/>
        <v>2401090000</v>
      </c>
      <c r="F248" s="135" t="s">
        <v>1528</v>
      </c>
      <c r="G248" s="135" t="s">
        <v>1529</v>
      </c>
      <c r="H248" s="135" t="s">
        <v>2760</v>
      </c>
      <c r="I248" s="135" t="s">
        <v>1531</v>
      </c>
    </row>
    <row r="249" spans="1:12" x14ac:dyDescent="0.2">
      <c r="A249" s="135" t="s">
        <v>1402</v>
      </c>
      <c r="D249" s="135" t="s">
        <v>2761</v>
      </c>
      <c r="E249" s="135">
        <f t="shared" si="3"/>
        <v>2401100000</v>
      </c>
      <c r="F249" s="135" t="s">
        <v>1528</v>
      </c>
      <c r="G249" s="135" t="s">
        <v>1529</v>
      </c>
      <c r="H249" s="135" t="s">
        <v>2762</v>
      </c>
      <c r="I249" s="135" t="s">
        <v>1531</v>
      </c>
    </row>
    <row r="250" spans="1:12" x14ac:dyDescent="0.2">
      <c r="A250" s="135" t="s">
        <v>1402</v>
      </c>
      <c r="D250" s="135" t="s">
        <v>2763</v>
      </c>
      <c r="E250" s="135">
        <f t="shared" si="3"/>
        <v>2401100001</v>
      </c>
      <c r="F250" s="135" t="s">
        <v>1528</v>
      </c>
      <c r="G250" s="135" t="s">
        <v>1529</v>
      </c>
      <c r="H250" s="135" t="s">
        <v>2762</v>
      </c>
      <c r="I250" s="135" t="s">
        <v>2764</v>
      </c>
      <c r="J250" s="137">
        <v>37307</v>
      </c>
    </row>
    <row r="251" spans="1:12" x14ac:dyDescent="0.2">
      <c r="A251" s="135" t="s">
        <v>1402</v>
      </c>
      <c r="D251" s="135" t="s">
        <v>2765</v>
      </c>
      <c r="E251" s="135">
        <f t="shared" si="3"/>
        <v>2401200000</v>
      </c>
      <c r="F251" s="135" t="s">
        <v>1528</v>
      </c>
      <c r="G251" s="135" t="s">
        <v>1529</v>
      </c>
      <c r="H251" s="135" t="s">
        <v>2766</v>
      </c>
      <c r="I251" s="135" t="s">
        <v>1531</v>
      </c>
    </row>
    <row r="252" spans="1:12" x14ac:dyDescent="0.2">
      <c r="A252" s="135" t="s">
        <v>1402</v>
      </c>
      <c r="D252" s="135" t="s">
        <v>2767</v>
      </c>
      <c r="E252" s="135">
        <f t="shared" si="3"/>
        <v>2401990000</v>
      </c>
      <c r="F252" s="135" t="s">
        <v>1528</v>
      </c>
      <c r="G252" s="135" t="s">
        <v>1529</v>
      </c>
      <c r="H252" s="135" t="s">
        <v>2768</v>
      </c>
      <c r="I252" s="135" t="s">
        <v>1531</v>
      </c>
    </row>
    <row r="253" spans="1:12" x14ac:dyDescent="0.2">
      <c r="A253" s="135" t="s">
        <v>1402</v>
      </c>
      <c r="D253" s="135" t="s">
        <v>2769</v>
      </c>
      <c r="E253" s="135">
        <f t="shared" si="3"/>
        <v>2415000000</v>
      </c>
      <c r="F253" s="135" t="s">
        <v>1528</v>
      </c>
      <c r="G253" s="135" t="s">
        <v>2770</v>
      </c>
      <c r="H253" s="135" t="s">
        <v>2771</v>
      </c>
      <c r="I253" s="135" t="s">
        <v>1531</v>
      </c>
    </row>
    <row r="254" spans="1:12" x14ac:dyDescent="0.2">
      <c r="A254" s="135" t="s">
        <v>1402</v>
      </c>
      <c r="B254" s="138" t="s">
        <v>2900</v>
      </c>
      <c r="C254" s="135" t="s">
        <v>2769</v>
      </c>
      <c r="D254" s="135" t="s">
        <v>2772</v>
      </c>
      <c r="E254" s="135">
        <f t="shared" si="3"/>
        <v>2415000999</v>
      </c>
      <c r="F254" s="135" t="s">
        <v>1528</v>
      </c>
      <c r="G254" s="135" t="s">
        <v>2770</v>
      </c>
      <c r="H254" s="135" t="s">
        <v>2771</v>
      </c>
      <c r="I254" s="135" t="s">
        <v>2708</v>
      </c>
      <c r="K254" s="137">
        <v>37725</v>
      </c>
      <c r="L254" s="135" t="s">
        <v>2709</v>
      </c>
    </row>
    <row r="255" spans="1:12" x14ac:dyDescent="0.2">
      <c r="A255" s="135" t="s">
        <v>1402</v>
      </c>
      <c r="D255" s="135" t="s">
        <v>2773</v>
      </c>
      <c r="E255" s="135">
        <f t="shared" si="3"/>
        <v>2415005000</v>
      </c>
      <c r="F255" s="135" t="s">
        <v>1528</v>
      </c>
      <c r="G255" s="135" t="s">
        <v>2770</v>
      </c>
      <c r="H255" s="135" t="s">
        <v>2774</v>
      </c>
      <c r="I255" s="135" t="s">
        <v>1531</v>
      </c>
    </row>
    <row r="256" spans="1:12" x14ac:dyDescent="0.2">
      <c r="A256" s="135" t="s">
        <v>1402</v>
      </c>
      <c r="D256" s="135" t="s">
        <v>2775</v>
      </c>
      <c r="E256" s="135">
        <f t="shared" si="3"/>
        <v>2415010000</v>
      </c>
      <c r="F256" s="135" t="s">
        <v>1528</v>
      </c>
      <c r="G256" s="135" t="s">
        <v>2770</v>
      </c>
      <c r="H256" s="135" t="s">
        <v>2776</v>
      </c>
      <c r="I256" s="135" t="s">
        <v>1531</v>
      </c>
    </row>
    <row r="257" spans="1:12" x14ac:dyDescent="0.2">
      <c r="A257" s="135" t="s">
        <v>1402</v>
      </c>
      <c r="D257" s="135" t="s">
        <v>2777</v>
      </c>
      <c r="E257" s="135">
        <f t="shared" si="3"/>
        <v>2415015000</v>
      </c>
      <c r="F257" s="135" t="s">
        <v>1528</v>
      </c>
      <c r="G257" s="135" t="s">
        <v>2770</v>
      </c>
      <c r="H257" s="135" t="s">
        <v>2778</v>
      </c>
      <c r="I257" s="135" t="s">
        <v>1531</v>
      </c>
    </row>
    <row r="258" spans="1:12" x14ac:dyDescent="0.2">
      <c r="A258" s="135" t="s">
        <v>1402</v>
      </c>
      <c r="D258" s="135" t="s">
        <v>2779</v>
      </c>
      <c r="E258" s="135">
        <f t="shared" ref="E258:E321" si="4">VALUE(D258)</f>
        <v>2415020000</v>
      </c>
      <c r="F258" s="135" t="s">
        <v>1528</v>
      </c>
      <c r="G258" s="135" t="s">
        <v>2770</v>
      </c>
      <c r="H258" s="135" t="s">
        <v>2780</v>
      </c>
      <c r="I258" s="135" t="s">
        <v>1531</v>
      </c>
    </row>
    <row r="259" spans="1:12" x14ac:dyDescent="0.2">
      <c r="A259" s="135" t="s">
        <v>1402</v>
      </c>
      <c r="D259" s="135" t="s">
        <v>2781</v>
      </c>
      <c r="E259" s="135">
        <f t="shared" si="4"/>
        <v>2415025000</v>
      </c>
      <c r="F259" s="135" t="s">
        <v>1528</v>
      </c>
      <c r="G259" s="135" t="s">
        <v>2770</v>
      </c>
      <c r="H259" s="135" t="s">
        <v>2782</v>
      </c>
      <c r="I259" s="135" t="s">
        <v>1531</v>
      </c>
    </row>
    <row r="260" spans="1:12" x14ac:dyDescent="0.2">
      <c r="A260" s="135" t="s">
        <v>1402</v>
      </c>
      <c r="D260" s="135" t="s">
        <v>2783</v>
      </c>
      <c r="E260" s="135">
        <f t="shared" si="4"/>
        <v>2415030000</v>
      </c>
      <c r="F260" s="135" t="s">
        <v>1528</v>
      </c>
      <c r="G260" s="135" t="s">
        <v>2770</v>
      </c>
      <c r="H260" s="135" t="s">
        <v>2784</v>
      </c>
      <c r="I260" s="135" t="s">
        <v>1531</v>
      </c>
    </row>
    <row r="261" spans="1:12" x14ac:dyDescent="0.2">
      <c r="A261" s="135" t="s">
        <v>1402</v>
      </c>
      <c r="D261" s="135" t="s">
        <v>2785</v>
      </c>
      <c r="E261" s="135">
        <f t="shared" si="4"/>
        <v>2415035000</v>
      </c>
      <c r="F261" s="135" t="s">
        <v>1528</v>
      </c>
      <c r="G261" s="135" t="s">
        <v>2770</v>
      </c>
      <c r="H261" s="135" t="s">
        <v>2786</v>
      </c>
      <c r="I261" s="135" t="s">
        <v>1531</v>
      </c>
    </row>
    <row r="262" spans="1:12" x14ac:dyDescent="0.2">
      <c r="A262" s="135" t="s">
        <v>1402</v>
      </c>
      <c r="D262" s="135" t="s">
        <v>2787</v>
      </c>
      <c r="E262" s="135">
        <f t="shared" si="4"/>
        <v>2415040000</v>
      </c>
      <c r="F262" s="135" t="s">
        <v>1528</v>
      </c>
      <c r="G262" s="135" t="s">
        <v>2770</v>
      </c>
      <c r="H262" s="135" t="s">
        <v>2788</v>
      </c>
      <c r="I262" s="135" t="s">
        <v>1531</v>
      </c>
    </row>
    <row r="263" spans="1:12" x14ac:dyDescent="0.2">
      <c r="A263" s="135" t="s">
        <v>1402</v>
      </c>
      <c r="D263" s="135" t="s">
        <v>2789</v>
      </c>
      <c r="E263" s="135">
        <f t="shared" si="4"/>
        <v>2415045000</v>
      </c>
      <c r="F263" s="135" t="s">
        <v>1528</v>
      </c>
      <c r="G263" s="135" t="s">
        <v>2770</v>
      </c>
      <c r="H263" s="135" t="s">
        <v>2790</v>
      </c>
      <c r="I263" s="135" t="s">
        <v>1531</v>
      </c>
    </row>
    <row r="264" spans="1:12" x14ac:dyDescent="0.2">
      <c r="A264" s="135" t="s">
        <v>1402</v>
      </c>
      <c r="B264" s="138" t="s">
        <v>2900</v>
      </c>
      <c r="C264" s="135" t="s">
        <v>2789</v>
      </c>
      <c r="D264" s="135" t="s">
        <v>2791</v>
      </c>
      <c r="E264" s="135">
        <f t="shared" si="4"/>
        <v>2415045999</v>
      </c>
      <c r="F264" s="135" t="s">
        <v>1528</v>
      </c>
      <c r="G264" s="135" t="s">
        <v>2770</v>
      </c>
      <c r="H264" s="135" t="s">
        <v>2790</v>
      </c>
      <c r="I264" s="135" t="s">
        <v>2708</v>
      </c>
      <c r="K264" s="137">
        <v>37725</v>
      </c>
      <c r="L264" s="135" t="s">
        <v>2709</v>
      </c>
    </row>
    <row r="265" spans="1:12" x14ac:dyDescent="0.2">
      <c r="A265" s="135" t="s">
        <v>1402</v>
      </c>
      <c r="D265" s="135" t="s">
        <v>2792</v>
      </c>
      <c r="E265" s="135">
        <f t="shared" si="4"/>
        <v>2415050000</v>
      </c>
      <c r="F265" s="135" t="s">
        <v>1528</v>
      </c>
      <c r="G265" s="135" t="s">
        <v>2770</v>
      </c>
      <c r="H265" s="135" t="s">
        <v>2793</v>
      </c>
      <c r="I265" s="135" t="s">
        <v>1531</v>
      </c>
    </row>
    <row r="266" spans="1:12" x14ac:dyDescent="0.2">
      <c r="A266" s="135" t="s">
        <v>1402</v>
      </c>
      <c r="D266" s="135" t="s">
        <v>2794</v>
      </c>
      <c r="E266" s="135">
        <f t="shared" si="4"/>
        <v>2415055000</v>
      </c>
      <c r="F266" s="135" t="s">
        <v>1528</v>
      </c>
      <c r="G266" s="135" t="s">
        <v>2770</v>
      </c>
      <c r="H266" s="135" t="s">
        <v>2795</v>
      </c>
      <c r="I266" s="135" t="s">
        <v>1531</v>
      </c>
    </row>
    <row r="267" spans="1:12" x14ac:dyDescent="0.2">
      <c r="A267" s="135" t="s">
        <v>1402</v>
      </c>
      <c r="D267" s="135" t="s">
        <v>2796</v>
      </c>
      <c r="E267" s="135">
        <f t="shared" si="4"/>
        <v>2415060000</v>
      </c>
      <c r="F267" s="135" t="s">
        <v>1528</v>
      </c>
      <c r="G267" s="135" t="s">
        <v>2770</v>
      </c>
      <c r="H267" s="135" t="s">
        <v>2797</v>
      </c>
      <c r="I267" s="135" t="s">
        <v>1531</v>
      </c>
    </row>
    <row r="268" spans="1:12" x14ac:dyDescent="0.2">
      <c r="A268" s="135" t="s">
        <v>1402</v>
      </c>
      <c r="D268" s="135" t="s">
        <v>2798</v>
      </c>
      <c r="E268" s="135">
        <f t="shared" si="4"/>
        <v>2415065000</v>
      </c>
      <c r="F268" s="135" t="s">
        <v>1528</v>
      </c>
      <c r="G268" s="135" t="s">
        <v>2770</v>
      </c>
      <c r="H268" s="135" t="s">
        <v>2799</v>
      </c>
      <c r="I268" s="135" t="s">
        <v>1531</v>
      </c>
    </row>
    <row r="269" spans="1:12" x14ac:dyDescent="0.2">
      <c r="A269" s="135" t="s">
        <v>1402</v>
      </c>
      <c r="D269" s="135" t="s">
        <v>2800</v>
      </c>
      <c r="E269" s="135">
        <f t="shared" si="4"/>
        <v>2415100000</v>
      </c>
      <c r="F269" s="135" t="s">
        <v>1528</v>
      </c>
      <c r="G269" s="135" t="s">
        <v>2770</v>
      </c>
      <c r="H269" s="135" t="s">
        <v>2801</v>
      </c>
      <c r="I269" s="135" t="s">
        <v>1531</v>
      </c>
    </row>
    <row r="270" spans="1:12" x14ac:dyDescent="0.2">
      <c r="A270" s="135" t="s">
        <v>1402</v>
      </c>
      <c r="D270" s="135" t="s">
        <v>2802</v>
      </c>
      <c r="E270" s="135">
        <f t="shared" si="4"/>
        <v>2415105000</v>
      </c>
      <c r="F270" s="135" t="s">
        <v>1528</v>
      </c>
      <c r="G270" s="135" t="s">
        <v>2770</v>
      </c>
      <c r="H270" s="135" t="s">
        <v>2803</v>
      </c>
      <c r="I270" s="135" t="s">
        <v>1531</v>
      </c>
    </row>
    <row r="271" spans="1:12" x14ac:dyDescent="0.2">
      <c r="A271" s="135" t="s">
        <v>1402</v>
      </c>
      <c r="D271" s="135" t="s">
        <v>2804</v>
      </c>
      <c r="E271" s="135">
        <f t="shared" si="4"/>
        <v>2415110000</v>
      </c>
      <c r="F271" s="135" t="s">
        <v>1528</v>
      </c>
      <c r="G271" s="135" t="s">
        <v>2770</v>
      </c>
      <c r="H271" s="135" t="s">
        <v>2805</v>
      </c>
      <c r="I271" s="135" t="s">
        <v>1531</v>
      </c>
    </row>
    <row r="272" spans="1:12" x14ac:dyDescent="0.2">
      <c r="A272" s="135" t="s">
        <v>1402</v>
      </c>
      <c r="D272" s="135" t="s">
        <v>2806</v>
      </c>
      <c r="E272" s="135">
        <f t="shared" si="4"/>
        <v>2415115000</v>
      </c>
      <c r="F272" s="135" t="s">
        <v>1528</v>
      </c>
      <c r="G272" s="135" t="s">
        <v>2770</v>
      </c>
      <c r="H272" s="135" t="s">
        <v>2807</v>
      </c>
      <c r="I272" s="135" t="s">
        <v>1531</v>
      </c>
    </row>
    <row r="273" spans="1:9" x14ac:dyDescent="0.2">
      <c r="A273" s="135" t="s">
        <v>1402</v>
      </c>
      <c r="D273" s="135" t="s">
        <v>2808</v>
      </c>
      <c r="E273" s="135">
        <f t="shared" si="4"/>
        <v>2415120000</v>
      </c>
      <c r="F273" s="135" t="s">
        <v>1528</v>
      </c>
      <c r="G273" s="135" t="s">
        <v>2770</v>
      </c>
      <c r="H273" s="135" t="s">
        <v>2809</v>
      </c>
      <c r="I273" s="135" t="s">
        <v>1531</v>
      </c>
    </row>
    <row r="274" spans="1:9" x14ac:dyDescent="0.2">
      <c r="A274" s="135" t="s">
        <v>1402</v>
      </c>
      <c r="D274" s="135" t="s">
        <v>2810</v>
      </c>
      <c r="E274" s="135">
        <f t="shared" si="4"/>
        <v>2415125000</v>
      </c>
      <c r="F274" s="135" t="s">
        <v>1528</v>
      </c>
      <c r="G274" s="135" t="s">
        <v>2770</v>
      </c>
      <c r="H274" s="135" t="s">
        <v>2811</v>
      </c>
      <c r="I274" s="135" t="s">
        <v>1531</v>
      </c>
    </row>
    <row r="275" spans="1:9" x14ac:dyDescent="0.2">
      <c r="A275" s="135" t="s">
        <v>1402</v>
      </c>
      <c r="D275" s="135" t="s">
        <v>2812</v>
      </c>
      <c r="E275" s="135">
        <f t="shared" si="4"/>
        <v>2415130000</v>
      </c>
      <c r="F275" s="135" t="s">
        <v>1528</v>
      </c>
      <c r="G275" s="135" t="s">
        <v>2770</v>
      </c>
      <c r="H275" s="135" t="s">
        <v>2813</v>
      </c>
      <c r="I275" s="135" t="s">
        <v>1531</v>
      </c>
    </row>
    <row r="276" spans="1:9" x14ac:dyDescent="0.2">
      <c r="A276" s="135" t="s">
        <v>1402</v>
      </c>
      <c r="D276" s="135" t="s">
        <v>2814</v>
      </c>
      <c r="E276" s="135">
        <f t="shared" si="4"/>
        <v>2415135000</v>
      </c>
      <c r="F276" s="135" t="s">
        <v>1528</v>
      </c>
      <c r="G276" s="135" t="s">
        <v>2770</v>
      </c>
      <c r="H276" s="135" t="s">
        <v>2815</v>
      </c>
      <c r="I276" s="135" t="s">
        <v>1531</v>
      </c>
    </row>
    <row r="277" spans="1:9" x14ac:dyDescent="0.2">
      <c r="A277" s="135" t="s">
        <v>1402</v>
      </c>
      <c r="D277" s="135" t="s">
        <v>2816</v>
      </c>
      <c r="E277" s="135">
        <f t="shared" si="4"/>
        <v>2415140000</v>
      </c>
      <c r="F277" s="135" t="s">
        <v>1528</v>
      </c>
      <c r="G277" s="135" t="s">
        <v>2770</v>
      </c>
      <c r="H277" s="135" t="s">
        <v>3122</v>
      </c>
      <c r="I277" s="135" t="s">
        <v>1531</v>
      </c>
    </row>
    <row r="278" spans="1:9" x14ac:dyDescent="0.2">
      <c r="A278" s="135" t="s">
        <v>1402</v>
      </c>
      <c r="D278" s="135" t="s">
        <v>3123</v>
      </c>
      <c r="E278" s="135">
        <f t="shared" si="4"/>
        <v>2415145000</v>
      </c>
      <c r="F278" s="135" t="s">
        <v>1528</v>
      </c>
      <c r="G278" s="135" t="s">
        <v>2770</v>
      </c>
      <c r="H278" s="135" t="s">
        <v>3124</v>
      </c>
      <c r="I278" s="135" t="s">
        <v>1531</v>
      </c>
    </row>
    <row r="279" spans="1:9" x14ac:dyDescent="0.2">
      <c r="A279" s="135" t="s">
        <v>1402</v>
      </c>
      <c r="D279" s="135" t="s">
        <v>3125</v>
      </c>
      <c r="E279" s="135">
        <f t="shared" si="4"/>
        <v>2415150000</v>
      </c>
      <c r="F279" s="135" t="s">
        <v>1528</v>
      </c>
      <c r="G279" s="135" t="s">
        <v>2770</v>
      </c>
      <c r="H279" s="135" t="s">
        <v>3126</v>
      </c>
      <c r="I279" s="135" t="s">
        <v>1531</v>
      </c>
    </row>
    <row r="280" spans="1:9" x14ac:dyDescent="0.2">
      <c r="A280" s="135" t="s">
        <v>1402</v>
      </c>
      <c r="D280" s="135" t="s">
        <v>3127</v>
      </c>
      <c r="E280" s="135">
        <f t="shared" si="4"/>
        <v>2415155000</v>
      </c>
      <c r="F280" s="135" t="s">
        <v>1528</v>
      </c>
      <c r="G280" s="135" t="s">
        <v>2770</v>
      </c>
      <c r="H280" s="135" t="s">
        <v>3128</v>
      </c>
      <c r="I280" s="135" t="s">
        <v>1531</v>
      </c>
    </row>
    <row r="281" spans="1:9" x14ac:dyDescent="0.2">
      <c r="A281" s="135" t="s">
        <v>1402</v>
      </c>
      <c r="D281" s="135" t="s">
        <v>3129</v>
      </c>
      <c r="E281" s="135">
        <f t="shared" si="4"/>
        <v>2415160000</v>
      </c>
      <c r="F281" s="135" t="s">
        <v>1528</v>
      </c>
      <c r="G281" s="135" t="s">
        <v>2770</v>
      </c>
      <c r="H281" s="135" t="s">
        <v>3130</v>
      </c>
      <c r="I281" s="135" t="s">
        <v>1531</v>
      </c>
    </row>
    <row r="282" spans="1:9" x14ac:dyDescent="0.2">
      <c r="A282" s="135" t="s">
        <v>1402</v>
      </c>
      <c r="D282" s="135" t="s">
        <v>6140</v>
      </c>
      <c r="E282" s="135">
        <f t="shared" si="4"/>
        <v>2415165000</v>
      </c>
      <c r="F282" s="135" t="s">
        <v>1528</v>
      </c>
      <c r="G282" s="135" t="s">
        <v>2770</v>
      </c>
      <c r="H282" s="135" t="s">
        <v>6141</v>
      </c>
      <c r="I282" s="135" t="s">
        <v>1531</v>
      </c>
    </row>
    <row r="283" spans="1:9" x14ac:dyDescent="0.2">
      <c r="A283" s="135" t="s">
        <v>1402</v>
      </c>
      <c r="D283" s="135" t="s">
        <v>6142</v>
      </c>
      <c r="E283" s="135">
        <f t="shared" si="4"/>
        <v>2415200000</v>
      </c>
      <c r="F283" s="135" t="s">
        <v>1528</v>
      </c>
      <c r="G283" s="135" t="s">
        <v>2770</v>
      </c>
      <c r="H283" s="135" t="s">
        <v>6143</v>
      </c>
      <c r="I283" s="135" t="s">
        <v>1531</v>
      </c>
    </row>
    <row r="284" spans="1:9" x14ac:dyDescent="0.2">
      <c r="A284" s="135" t="s">
        <v>1402</v>
      </c>
      <c r="D284" s="135" t="s">
        <v>6144</v>
      </c>
      <c r="E284" s="135">
        <f t="shared" si="4"/>
        <v>2415205000</v>
      </c>
      <c r="F284" s="135" t="s">
        <v>1528</v>
      </c>
      <c r="G284" s="135" t="s">
        <v>2770</v>
      </c>
      <c r="H284" s="135" t="s">
        <v>6145</v>
      </c>
      <c r="I284" s="135" t="s">
        <v>1531</v>
      </c>
    </row>
    <row r="285" spans="1:9" x14ac:dyDescent="0.2">
      <c r="A285" s="135" t="s">
        <v>1402</v>
      </c>
      <c r="D285" s="135" t="s">
        <v>6146</v>
      </c>
      <c r="E285" s="135">
        <f t="shared" si="4"/>
        <v>2415210000</v>
      </c>
      <c r="F285" s="135" t="s">
        <v>1528</v>
      </c>
      <c r="G285" s="135" t="s">
        <v>2770</v>
      </c>
      <c r="H285" s="135" t="s">
        <v>6147</v>
      </c>
      <c r="I285" s="135" t="s">
        <v>1531</v>
      </c>
    </row>
    <row r="286" spans="1:9" x14ac:dyDescent="0.2">
      <c r="A286" s="135" t="s">
        <v>1402</v>
      </c>
      <c r="D286" s="135" t="s">
        <v>6148</v>
      </c>
      <c r="E286" s="135">
        <f t="shared" si="4"/>
        <v>2415215000</v>
      </c>
      <c r="F286" s="135" t="s">
        <v>1528</v>
      </c>
      <c r="G286" s="135" t="s">
        <v>2770</v>
      </c>
      <c r="H286" s="135" t="s">
        <v>9067</v>
      </c>
      <c r="I286" s="135" t="s">
        <v>1531</v>
      </c>
    </row>
    <row r="287" spans="1:9" x14ac:dyDescent="0.2">
      <c r="A287" s="135" t="s">
        <v>1402</v>
      </c>
      <c r="D287" s="135" t="s">
        <v>9068</v>
      </c>
      <c r="E287" s="135">
        <f t="shared" si="4"/>
        <v>2415220000</v>
      </c>
      <c r="F287" s="135" t="s">
        <v>1528</v>
      </c>
      <c r="G287" s="135" t="s">
        <v>2770</v>
      </c>
      <c r="H287" s="135" t="s">
        <v>6138</v>
      </c>
      <c r="I287" s="135" t="s">
        <v>1531</v>
      </c>
    </row>
    <row r="288" spans="1:9" x14ac:dyDescent="0.2">
      <c r="A288" s="135" t="s">
        <v>1402</v>
      </c>
      <c r="D288" s="135" t="s">
        <v>6139</v>
      </c>
      <c r="E288" s="135">
        <f t="shared" si="4"/>
        <v>2415225000</v>
      </c>
      <c r="F288" s="135" t="s">
        <v>1528</v>
      </c>
      <c r="G288" s="135" t="s">
        <v>2770</v>
      </c>
      <c r="H288" s="135" t="s">
        <v>9064</v>
      </c>
      <c r="I288" s="135" t="s">
        <v>1531</v>
      </c>
    </row>
    <row r="289" spans="1:9" x14ac:dyDescent="0.2">
      <c r="A289" s="135" t="s">
        <v>1402</v>
      </c>
      <c r="D289" s="135" t="s">
        <v>9065</v>
      </c>
      <c r="E289" s="135">
        <f t="shared" si="4"/>
        <v>2415230000</v>
      </c>
      <c r="F289" s="135" t="s">
        <v>1528</v>
      </c>
      <c r="G289" s="135" t="s">
        <v>2770</v>
      </c>
      <c r="H289" s="135" t="s">
        <v>9066</v>
      </c>
      <c r="I289" s="135" t="s">
        <v>1531</v>
      </c>
    </row>
    <row r="290" spans="1:9" x14ac:dyDescent="0.2">
      <c r="A290" s="135" t="s">
        <v>1402</v>
      </c>
      <c r="D290" s="135" t="s">
        <v>9058</v>
      </c>
      <c r="E290" s="135">
        <f t="shared" si="4"/>
        <v>2415235000</v>
      </c>
      <c r="F290" s="135" t="s">
        <v>1528</v>
      </c>
      <c r="G290" s="135" t="s">
        <v>2770</v>
      </c>
      <c r="H290" s="135" t="s">
        <v>9059</v>
      </c>
      <c r="I290" s="135" t="s">
        <v>1531</v>
      </c>
    </row>
    <row r="291" spans="1:9" x14ac:dyDescent="0.2">
      <c r="A291" s="135" t="s">
        <v>1402</v>
      </c>
      <c r="D291" s="135" t="s">
        <v>9060</v>
      </c>
      <c r="E291" s="135">
        <f t="shared" si="4"/>
        <v>2415240000</v>
      </c>
      <c r="F291" s="135" t="s">
        <v>1528</v>
      </c>
      <c r="G291" s="135" t="s">
        <v>2770</v>
      </c>
      <c r="H291" s="135" t="s">
        <v>9061</v>
      </c>
      <c r="I291" s="135" t="s">
        <v>1531</v>
      </c>
    </row>
    <row r="292" spans="1:9" x14ac:dyDescent="0.2">
      <c r="A292" s="135" t="s">
        <v>1402</v>
      </c>
      <c r="D292" s="135" t="s">
        <v>9062</v>
      </c>
      <c r="E292" s="135">
        <f t="shared" si="4"/>
        <v>2415245000</v>
      </c>
      <c r="F292" s="135" t="s">
        <v>1528</v>
      </c>
      <c r="G292" s="135" t="s">
        <v>2770</v>
      </c>
      <c r="H292" s="135" t="s">
        <v>9063</v>
      </c>
      <c r="I292" s="135" t="s">
        <v>1531</v>
      </c>
    </row>
    <row r="293" spans="1:9" x14ac:dyDescent="0.2">
      <c r="A293" s="135" t="s">
        <v>1402</v>
      </c>
      <c r="D293" s="135" t="s">
        <v>11834</v>
      </c>
      <c r="E293" s="135">
        <f t="shared" si="4"/>
        <v>2415250000</v>
      </c>
      <c r="F293" s="135" t="s">
        <v>1528</v>
      </c>
      <c r="G293" s="135" t="s">
        <v>2770</v>
      </c>
      <c r="H293" s="135" t="s">
        <v>11835</v>
      </c>
      <c r="I293" s="135" t="s">
        <v>1531</v>
      </c>
    </row>
    <row r="294" spans="1:9" x14ac:dyDescent="0.2">
      <c r="A294" s="135" t="s">
        <v>1402</v>
      </c>
      <c r="D294" s="135" t="s">
        <v>11836</v>
      </c>
      <c r="E294" s="135">
        <f t="shared" si="4"/>
        <v>2415255000</v>
      </c>
      <c r="F294" s="135" t="s">
        <v>1528</v>
      </c>
      <c r="G294" s="135" t="s">
        <v>2770</v>
      </c>
      <c r="H294" s="135" t="s">
        <v>11837</v>
      </c>
      <c r="I294" s="135" t="s">
        <v>1531</v>
      </c>
    </row>
    <row r="295" spans="1:9" x14ac:dyDescent="0.2">
      <c r="A295" s="135" t="s">
        <v>1402</v>
      </c>
      <c r="D295" s="135" t="s">
        <v>11838</v>
      </c>
      <c r="E295" s="135">
        <f t="shared" si="4"/>
        <v>2415260000</v>
      </c>
      <c r="F295" s="135" t="s">
        <v>1528</v>
      </c>
      <c r="G295" s="135" t="s">
        <v>2770</v>
      </c>
      <c r="H295" s="135" t="s">
        <v>11839</v>
      </c>
      <c r="I295" s="135" t="s">
        <v>1531</v>
      </c>
    </row>
    <row r="296" spans="1:9" x14ac:dyDescent="0.2">
      <c r="A296" s="135" t="s">
        <v>1402</v>
      </c>
      <c r="D296" s="135" t="s">
        <v>11840</v>
      </c>
      <c r="E296" s="135">
        <f t="shared" si="4"/>
        <v>2415265000</v>
      </c>
      <c r="F296" s="135" t="s">
        <v>1528</v>
      </c>
      <c r="G296" s="135" t="s">
        <v>2770</v>
      </c>
      <c r="H296" s="135" t="s">
        <v>11841</v>
      </c>
      <c r="I296" s="135" t="s">
        <v>1531</v>
      </c>
    </row>
    <row r="297" spans="1:9" x14ac:dyDescent="0.2">
      <c r="A297" s="135" t="s">
        <v>1402</v>
      </c>
      <c r="D297" s="135" t="s">
        <v>11842</v>
      </c>
      <c r="E297" s="135">
        <f t="shared" si="4"/>
        <v>2415300000</v>
      </c>
      <c r="F297" s="135" t="s">
        <v>1528</v>
      </c>
      <c r="G297" s="135" t="s">
        <v>2770</v>
      </c>
      <c r="H297" s="135" t="s">
        <v>11843</v>
      </c>
      <c r="I297" s="135" t="s">
        <v>1531</v>
      </c>
    </row>
    <row r="298" spans="1:9" x14ac:dyDescent="0.2">
      <c r="A298" s="135" t="s">
        <v>1402</v>
      </c>
      <c r="D298" s="135" t="s">
        <v>11844</v>
      </c>
      <c r="E298" s="135">
        <f t="shared" si="4"/>
        <v>2415305000</v>
      </c>
      <c r="F298" s="135" t="s">
        <v>1528</v>
      </c>
      <c r="G298" s="135" t="s">
        <v>2770</v>
      </c>
      <c r="H298" s="135" t="s">
        <v>11845</v>
      </c>
      <c r="I298" s="135" t="s">
        <v>1531</v>
      </c>
    </row>
    <row r="299" spans="1:9" x14ac:dyDescent="0.2">
      <c r="A299" s="135" t="s">
        <v>1402</v>
      </c>
      <c r="D299" s="135" t="s">
        <v>11846</v>
      </c>
      <c r="E299" s="135">
        <f t="shared" si="4"/>
        <v>2415310000</v>
      </c>
      <c r="F299" s="135" t="s">
        <v>1528</v>
      </c>
      <c r="G299" s="135" t="s">
        <v>2770</v>
      </c>
      <c r="H299" s="135" t="s">
        <v>11847</v>
      </c>
      <c r="I299" s="135" t="s">
        <v>1531</v>
      </c>
    </row>
    <row r="300" spans="1:9" x14ac:dyDescent="0.2">
      <c r="A300" s="135" t="s">
        <v>1402</v>
      </c>
      <c r="D300" s="135" t="s">
        <v>11848</v>
      </c>
      <c r="E300" s="135">
        <f t="shared" si="4"/>
        <v>2415315000</v>
      </c>
      <c r="F300" s="135" t="s">
        <v>1528</v>
      </c>
      <c r="G300" s="135" t="s">
        <v>2770</v>
      </c>
      <c r="H300" s="135" t="s">
        <v>11849</v>
      </c>
      <c r="I300" s="135" t="s">
        <v>1531</v>
      </c>
    </row>
    <row r="301" spans="1:9" x14ac:dyDescent="0.2">
      <c r="A301" s="135" t="s">
        <v>1402</v>
      </c>
      <c r="D301" s="135" t="s">
        <v>11850</v>
      </c>
      <c r="E301" s="135">
        <f t="shared" si="4"/>
        <v>2415320000</v>
      </c>
      <c r="F301" s="135" t="s">
        <v>1528</v>
      </c>
      <c r="G301" s="135" t="s">
        <v>2770</v>
      </c>
      <c r="H301" s="135" t="s">
        <v>11851</v>
      </c>
      <c r="I301" s="135" t="s">
        <v>1531</v>
      </c>
    </row>
    <row r="302" spans="1:9" x14ac:dyDescent="0.2">
      <c r="A302" s="135" t="s">
        <v>1402</v>
      </c>
      <c r="D302" s="135" t="s">
        <v>11852</v>
      </c>
      <c r="E302" s="135">
        <f t="shared" si="4"/>
        <v>2415325000</v>
      </c>
      <c r="F302" s="135" t="s">
        <v>1528</v>
      </c>
      <c r="G302" s="135" t="s">
        <v>2770</v>
      </c>
      <c r="H302" s="135" t="s">
        <v>11853</v>
      </c>
      <c r="I302" s="135" t="s">
        <v>1531</v>
      </c>
    </row>
    <row r="303" spans="1:9" x14ac:dyDescent="0.2">
      <c r="A303" s="135" t="s">
        <v>1402</v>
      </c>
      <c r="D303" s="135" t="s">
        <v>11854</v>
      </c>
      <c r="E303" s="135">
        <f t="shared" si="4"/>
        <v>2415330000</v>
      </c>
      <c r="F303" s="135" t="s">
        <v>1528</v>
      </c>
      <c r="G303" s="135" t="s">
        <v>2770</v>
      </c>
      <c r="H303" s="135" t="s">
        <v>9069</v>
      </c>
      <c r="I303" s="135" t="s">
        <v>1531</v>
      </c>
    </row>
    <row r="304" spans="1:9" x14ac:dyDescent="0.2">
      <c r="A304" s="135" t="s">
        <v>1402</v>
      </c>
      <c r="D304" s="135" t="s">
        <v>9070</v>
      </c>
      <c r="E304" s="135">
        <f t="shared" si="4"/>
        <v>2415335000</v>
      </c>
      <c r="F304" s="135" t="s">
        <v>1528</v>
      </c>
      <c r="G304" s="135" t="s">
        <v>2770</v>
      </c>
      <c r="H304" s="135" t="s">
        <v>9071</v>
      </c>
      <c r="I304" s="135" t="s">
        <v>1531</v>
      </c>
    </row>
    <row r="305" spans="1:12" x14ac:dyDescent="0.2">
      <c r="A305" s="135" t="s">
        <v>1402</v>
      </c>
      <c r="D305" s="135" t="s">
        <v>9072</v>
      </c>
      <c r="E305" s="135">
        <f t="shared" si="4"/>
        <v>2415340000</v>
      </c>
      <c r="F305" s="135" t="s">
        <v>1528</v>
      </c>
      <c r="G305" s="135" t="s">
        <v>2770</v>
      </c>
      <c r="H305" s="135" t="s">
        <v>9073</v>
      </c>
      <c r="I305" s="135" t="s">
        <v>1531</v>
      </c>
    </row>
    <row r="306" spans="1:12" x14ac:dyDescent="0.2">
      <c r="A306" s="135" t="s">
        <v>1402</v>
      </c>
      <c r="D306" s="135" t="s">
        <v>9074</v>
      </c>
      <c r="E306" s="135">
        <f t="shared" si="4"/>
        <v>2415345000</v>
      </c>
      <c r="F306" s="135" t="s">
        <v>1528</v>
      </c>
      <c r="G306" s="135" t="s">
        <v>2770</v>
      </c>
      <c r="H306" s="135" t="s">
        <v>9075</v>
      </c>
      <c r="I306" s="135" t="s">
        <v>1531</v>
      </c>
    </row>
    <row r="307" spans="1:12" x14ac:dyDescent="0.2">
      <c r="A307" s="135" t="s">
        <v>1402</v>
      </c>
      <c r="D307" s="135" t="s">
        <v>9076</v>
      </c>
      <c r="E307" s="135">
        <f t="shared" si="4"/>
        <v>2415350000</v>
      </c>
      <c r="F307" s="135" t="s">
        <v>1528</v>
      </c>
      <c r="G307" s="135" t="s">
        <v>2770</v>
      </c>
      <c r="H307" s="135" t="s">
        <v>9077</v>
      </c>
      <c r="I307" s="135" t="s">
        <v>1531</v>
      </c>
    </row>
    <row r="308" spans="1:12" x14ac:dyDescent="0.2">
      <c r="A308" s="135" t="s">
        <v>1402</v>
      </c>
      <c r="D308" s="135" t="s">
        <v>9078</v>
      </c>
      <c r="E308" s="135">
        <f t="shared" si="4"/>
        <v>2415355000</v>
      </c>
      <c r="F308" s="135" t="s">
        <v>1528</v>
      </c>
      <c r="G308" s="135" t="s">
        <v>2770</v>
      </c>
      <c r="H308" s="135" t="s">
        <v>9079</v>
      </c>
      <c r="I308" s="135" t="s">
        <v>1531</v>
      </c>
    </row>
    <row r="309" spans="1:12" x14ac:dyDescent="0.2">
      <c r="A309" s="135" t="s">
        <v>1402</v>
      </c>
      <c r="D309" s="135" t="s">
        <v>9080</v>
      </c>
      <c r="E309" s="135">
        <f t="shared" si="4"/>
        <v>2415360000</v>
      </c>
      <c r="F309" s="135" t="s">
        <v>1528</v>
      </c>
      <c r="G309" s="135" t="s">
        <v>2770</v>
      </c>
      <c r="H309" s="135" t="s">
        <v>9081</v>
      </c>
      <c r="I309" s="135" t="s">
        <v>1531</v>
      </c>
    </row>
    <row r="310" spans="1:12" x14ac:dyDescent="0.2">
      <c r="A310" s="135" t="s">
        <v>1402</v>
      </c>
      <c r="D310" s="135" t="s">
        <v>9082</v>
      </c>
      <c r="E310" s="135">
        <f t="shared" si="4"/>
        <v>2415365000</v>
      </c>
      <c r="F310" s="135" t="s">
        <v>1528</v>
      </c>
      <c r="G310" s="135" t="s">
        <v>2770</v>
      </c>
      <c r="H310" s="135" t="s">
        <v>9083</v>
      </c>
      <c r="I310" s="135" t="s">
        <v>1531</v>
      </c>
    </row>
    <row r="311" spans="1:12" x14ac:dyDescent="0.2">
      <c r="A311" s="135" t="s">
        <v>1402</v>
      </c>
      <c r="D311" s="135" t="s">
        <v>9084</v>
      </c>
      <c r="E311" s="135">
        <f t="shared" si="4"/>
        <v>2420000000</v>
      </c>
      <c r="F311" s="135" t="s">
        <v>1528</v>
      </c>
      <c r="G311" s="135" t="s">
        <v>9085</v>
      </c>
      <c r="H311" s="135" t="s">
        <v>1251</v>
      </c>
      <c r="I311" s="135" t="s">
        <v>1531</v>
      </c>
    </row>
    <row r="312" spans="1:12" x14ac:dyDescent="0.2">
      <c r="A312" s="135" t="s">
        <v>1402</v>
      </c>
      <c r="D312" s="135" t="s">
        <v>9086</v>
      </c>
      <c r="E312" s="135">
        <f t="shared" si="4"/>
        <v>2420000055</v>
      </c>
      <c r="F312" s="135" t="s">
        <v>1528</v>
      </c>
      <c r="G312" s="135" t="s">
        <v>9085</v>
      </c>
      <c r="H312" s="135" t="s">
        <v>1251</v>
      </c>
      <c r="I312" s="135" t="s">
        <v>9087</v>
      </c>
    </row>
    <row r="313" spans="1:12" x14ac:dyDescent="0.2">
      <c r="A313" s="135" t="s">
        <v>1402</v>
      </c>
      <c r="D313" s="135" t="s">
        <v>9088</v>
      </c>
      <c r="E313" s="135">
        <f t="shared" si="4"/>
        <v>2420000370</v>
      </c>
      <c r="F313" s="135" t="s">
        <v>1528</v>
      </c>
      <c r="G313" s="135" t="s">
        <v>9085</v>
      </c>
      <c r="H313" s="135" t="s">
        <v>1251</v>
      </c>
      <c r="I313" s="135" t="s">
        <v>9089</v>
      </c>
    </row>
    <row r="314" spans="1:12" x14ac:dyDescent="0.2">
      <c r="A314" s="135" t="s">
        <v>1402</v>
      </c>
      <c r="B314" s="138" t="s">
        <v>2900</v>
      </c>
      <c r="C314" s="135" t="s">
        <v>9084</v>
      </c>
      <c r="D314" s="135" t="s">
        <v>9090</v>
      </c>
      <c r="E314" s="135">
        <f t="shared" si="4"/>
        <v>2420000999</v>
      </c>
      <c r="F314" s="135" t="s">
        <v>1528</v>
      </c>
      <c r="G314" s="135" t="s">
        <v>9085</v>
      </c>
      <c r="H314" s="135" t="s">
        <v>1251</v>
      </c>
      <c r="I314" s="135" t="s">
        <v>2708</v>
      </c>
      <c r="K314" s="137">
        <v>37725</v>
      </c>
      <c r="L314" s="135" t="s">
        <v>2709</v>
      </c>
    </row>
    <row r="315" spans="1:12" x14ac:dyDescent="0.2">
      <c r="A315" s="135" t="s">
        <v>1402</v>
      </c>
      <c r="D315" s="135" t="s">
        <v>9091</v>
      </c>
      <c r="E315" s="135">
        <f t="shared" si="4"/>
        <v>2420010000</v>
      </c>
      <c r="F315" s="135" t="s">
        <v>1528</v>
      </c>
      <c r="G315" s="135" t="s">
        <v>9085</v>
      </c>
      <c r="H315" s="135" t="s">
        <v>9092</v>
      </c>
      <c r="I315" s="135" t="s">
        <v>1531</v>
      </c>
    </row>
    <row r="316" spans="1:12" x14ac:dyDescent="0.2">
      <c r="A316" s="135" t="s">
        <v>1402</v>
      </c>
      <c r="D316" s="135" t="s">
        <v>9093</v>
      </c>
      <c r="E316" s="135">
        <f t="shared" si="4"/>
        <v>2420010055</v>
      </c>
      <c r="F316" s="135" t="s">
        <v>1528</v>
      </c>
      <c r="G316" s="135" t="s">
        <v>9085</v>
      </c>
      <c r="H316" s="135" t="s">
        <v>9092</v>
      </c>
      <c r="I316" s="135" t="s">
        <v>9087</v>
      </c>
    </row>
    <row r="317" spans="1:12" x14ac:dyDescent="0.2">
      <c r="A317" s="135" t="s">
        <v>1402</v>
      </c>
      <c r="D317" s="135" t="s">
        <v>9094</v>
      </c>
      <c r="E317" s="135">
        <f t="shared" si="4"/>
        <v>2420010370</v>
      </c>
      <c r="F317" s="135" t="s">
        <v>1528</v>
      </c>
      <c r="G317" s="135" t="s">
        <v>9085</v>
      </c>
      <c r="H317" s="135" t="s">
        <v>9092</v>
      </c>
      <c r="I317" s="135" t="s">
        <v>9089</v>
      </c>
    </row>
    <row r="318" spans="1:12" x14ac:dyDescent="0.2">
      <c r="A318" s="135" t="s">
        <v>1402</v>
      </c>
      <c r="B318" s="138" t="s">
        <v>2900</v>
      </c>
      <c r="C318" s="135" t="s">
        <v>9091</v>
      </c>
      <c r="D318" s="135" t="s">
        <v>9095</v>
      </c>
      <c r="E318" s="135">
        <f t="shared" si="4"/>
        <v>2420010999</v>
      </c>
      <c r="F318" s="135" t="s">
        <v>1528</v>
      </c>
      <c r="G318" s="135" t="s">
        <v>9085</v>
      </c>
      <c r="H318" s="135" t="s">
        <v>9092</v>
      </c>
      <c r="I318" s="135" t="s">
        <v>2708</v>
      </c>
      <c r="K318" s="137">
        <v>37725</v>
      </c>
      <c r="L318" s="135" t="s">
        <v>2709</v>
      </c>
    </row>
    <row r="319" spans="1:12" x14ac:dyDescent="0.2">
      <c r="A319" s="135" t="s">
        <v>1402</v>
      </c>
      <c r="D319" s="135" t="s">
        <v>9096</v>
      </c>
      <c r="E319" s="135">
        <f t="shared" si="4"/>
        <v>2420020000</v>
      </c>
      <c r="F319" s="135" t="s">
        <v>1528</v>
      </c>
      <c r="G319" s="135" t="s">
        <v>9085</v>
      </c>
      <c r="H319" s="135" t="s">
        <v>9097</v>
      </c>
      <c r="I319" s="135" t="s">
        <v>1531</v>
      </c>
    </row>
    <row r="320" spans="1:12" x14ac:dyDescent="0.2">
      <c r="A320" s="135" t="s">
        <v>1402</v>
      </c>
      <c r="D320" s="135" t="s">
        <v>3185</v>
      </c>
      <c r="E320" s="135">
        <f t="shared" si="4"/>
        <v>2420020055</v>
      </c>
      <c r="F320" s="135" t="s">
        <v>1528</v>
      </c>
      <c r="G320" s="135" t="s">
        <v>9085</v>
      </c>
      <c r="H320" s="135" t="s">
        <v>9097</v>
      </c>
      <c r="I320" s="135" t="s">
        <v>9087</v>
      </c>
    </row>
    <row r="321" spans="1:12" x14ac:dyDescent="0.2">
      <c r="A321" s="135" t="s">
        <v>1402</v>
      </c>
      <c r="D321" s="135" t="s">
        <v>3186</v>
      </c>
      <c r="E321" s="135">
        <f t="shared" si="4"/>
        <v>2425000000</v>
      </c>
      <c r="F321" s="135" t="s">
        <v>1528</v>
      </c>
      <c r="G321" s="135" t="s">
        <v>3187</v>
      </c>
      <c r="H321" s="135" t="s">
        <v>1251</v>
      </c>
      <c r="I321" s="135" t="s">
        <v>1531</v>
      </c>
    </row>
    <row r="322" spans="1:12" x14ac:dyDescent="0.2">
      <c r="A322" s="135" t="s">
        <v>1402</v>
      </c>
      <c r="D322" s="135" t="s">
        <v>3188</v>
      </c>
      <c r="E322" s="135">
        <f t="shared" ref="E322:E385" si="5">VALUE(D322)</f>
        <v>2425010000</v>
      </c>
      <c r="F322" s="135" t="s">
        <v>1528</v>
      </c>
      <c r="G322" s="135" t="s">
        <v>3187</v>
      </c>
      <c r="H322" s="135" t="s">
        <v>3189</v>
      </c>
      <c r="I322" s="135" t="s">
        <v>1531</v>
      </c>
    </row>
    <row r="323" spans="1:12" x14ac:dyDescent="0.2">
      <c r="A323" s="135" t="s">
        <v>1402</v>
      </c>
      <c r="D323" s="135" t="s">
        <v>3190</v>
      </c>
      <c r="E323" s="135">
        <f t="shared" si="5"/>
        <v>2425020000</v>
      </c>
      <c r="F323" s="135" t="s">
        <v>1528</v>
      </c>
      <c r="G323" s="135" t="s">
        <v>3187</v>
      </c>
      <c r="H323" s="135" t="s">
        <v>3191</v>
      </c>
      <c r="I323" s="135" t="s">
        <v>1531</v>
      </c>
    </row>
    <row r="324" spans="1:12" x14ac:dyDescent="0.2">
      <c r="A324" s="135" t="s">
        <v>1402</v>
      </c>
      <c r="D324" s="135" t="s">
        <v>3192</v>
      </c>
      <c r="E324" s="135">
        <f t="shared" si="5"/>
        <v>2425030000</v>
      </c>
      <c r="F324" s="135" t="s">
        <v>1528</v>
      </c>
      <c r="G324" s="135" t="s">
        <v>3187</v>
      </c>
      <c r="H324" s="135" t="s">
        <v>3193</v>
      </c>
      <c r="I324" s="135" t="s">
        <v>1531</v>
      </c>
    </row>
    <row r="325" spans="1:12" x14ac:dyDescent="0.2">
      <c r="A325" s="135" t="s">
        <v>1402</v>
      </c>
      <c r="D325" s="135" t="s">
        <v>3194</v>
      </c>
      <c r="E325" s="135">
        <f t="shared" si="5"/>
        <v>2425040000</v>
      </c>
      <c r="F325" s="135" t="s">
        <v>1528</v>
      </c>
      <c r="G325" s="135" t="s">
        <v>3187</v>
      </c>
      <c r="H325" s="135" t="s">
        <v>3195</v>
      </c>
      <c r="I325" s="135" t="s">
        <v>1531</v>
      </c>
    </row>
    <row r="326" spans="1:12" x14ac:dyDescent="0.2">
      <c r="A326" s="135" t="s">
        <v>1402</v>
      </c>
      <c r="D326" s="135" t="s">
        <v>3196</v>
      </c>
      <c r="E326" s="135">
        <f t="shared" si="5"/>
        <v>2430000000</v>
      </c>
      <c r="F326" s="135" t="s">
        <v>1528</v>
      </c>
      <c r="G326" s="135" t="s">
        <v>3197</v>
      </c>
      <c r="H326" s="135" t="s">
        <v>1251</v>
      </c>
      <c r="I326" s="135" t="s">
        <v>1531</v>
      </c>
    </row>
    <row r="327" spans="1:12" x14ac:dyDescent="0.2">
      <c r="A327" s="135" t="s">
        <v>1402</v>
      </c>
      <c r="D327" s="135" t="s">
        <v>3198</v>
      </c>
      <c r="E327" s="135">
        <f t="shared" si="5"/>
        <v>2440000000</v>
      </c>
      <c r="F327" s="135" t="s">
        <v>1528</v>
      </c>
      <c r="G327" s="135" t="s">
        <v>3199</v>
      </c>
      <c r="H327" s="135" t="s">
        <v>1251</v>
      </c>
      <c r="I327" s="135" t="s">
        <v>1531</v>
      </c>
    </row>
    <row r="328" spans="1:12" x14ac:dyDescent="0.2">
      <c r="A328" s="135" t="s">
        <v>1402</v>
      </c>
      <c r="D328" s="135" t="s">
        <v>3200</v>
      </c>
      <c r="E328" s="135">
        <f t="shared" si="5"/>
        <v>2440020000</v>
      </c>
      <c r="F328" s="135" t="s">
        <v>1528</v>
      </c>
      <c r="G328" s="135" t="s">
        <v>3199</v>
      </c>
      <c r="H328" s="135" t="s">
        <v>3201</v>
      </c>
      <c r="I328" s="135" t="s">
        <v>1531</v>
      </c>
    </row>
    <row r="329" spans="1:12" x14ac:dyDescent="0.2">
      <c r="A329" s="135" t="s">
        <v>1402</v>
      </c>
      <c r="D329" s="135" t="s">
        <v>3202</v>
      </c>
      <c r="E329" s="135">
        <f t="shared" si="5"/>
        <v>2460000000</v>
      </c>
      <c r="F329" s="135" t="s">
        <v>1528</v>
      </c>
      <c r="G329" s="135" t="s">
        <v>3203</v>
      </c>
      <c r="H329" s="135" t="s">
        <v>1251</v>
      </c>
      <c r="I329" s="135" t="s">
        <v>1531</v>
      </c>
      <c r="K329" s="137">
        <v>36515</v>
      </c>
      <c r="L329" s="135" t="s">
        <v>3204</v>
      </c>
    </row>
    <row r="330" spans="1:12" x14ac:dyDescent="0.2">
      <c r="A330" s="135" t="s">
        <v>1402</v>
      </c>
      <c r="D330" s="135" t="s">
        <v>3205</v>
      </c>
      <c r="E330" s="135">
        <f t="shared" si="5"/>
        <v>2460100000</v>
      </c>
      <c r="F330" s="135" t="s">
        <v>1528</v>
      </c>
      <c r="G330" s="135" t="s">
        <v>3203</v>
      </c>
      <c r="H330" s="135" t="s">
        <v>3206</v>
      </c>
      <c r="I330" s="135" t="s">
        <v>1531</v>
      </c>
    </row>
    <row r="331" spans="1:12" x14ac:dyDescent="0.2">
      <c r="A331" s="135" t="s">
        <v>1402</v>
      </c>
      <c r="D331" s="135" t="s">
        <v>3207</v>
      </c>
      <c r="E331" s="135">
        <f t="shared" si="5"/>
        <v>2460110000</v>
      </c>
      <c r="F331" s="135" t="s">
        <v>1528</v>
      </c>
      <c r="G331" s="135" t="s">
        <v>3203</v>
      </c>
      <c r="H331" s="135" t="s">
        <v>3208</v>
      </c>
      <c r="I331" s="135" t="s">
        <v>1531</v>
      </c>
    </row>
    <row r="332" spans="1:12" x14ac:dyDescent="0.2">
      <c r="A332" s="135" t="s">
        <v>1402</v>
      </c>
      <c r="D332" s="135" t="s">
        <v>3209</v>
      </c>
      <c r="E332" s="135">
        <f t="shared" si="5"/>
        <v>2460120000</v>
      </c>
      <c r="F332" s="135" t="s">
        <v>1528</v>
      </c>
      <c r="G332" s="135" t="s">
        <v>3203</v>
      </c>
      <c r="H332" s="135" t="s">
        <v>3210</v>
      </c>
      <c r="I332" s="135" t="s">
        <v>1531</v>
      </c>
    </row>
    <row r="333" spans="1:12" x14ac:dyDescent="0.2">
      <c r="A333" s="135" t="s">
        <v>1402</v>
      </c>
      <c r="D333" s="135" t="s">
        <v>3211</v>
      </c>
      <c r="E333" s="135">
        <f t="shared" si="5"/>
        <v>2460130000</v>
      </c>
      <c r="F333" s="135" t="s">
        <v>1528</v>
      </c>
      <c r="G333" s="135" t="s">
        <v>3203</v>
      </c>
      <c r="H333" s="135" t="s">
        <v>3212</v>
      </c>
      <c r="I333" s="135" t="s">
        <v>1531</v>
      </c>
    </row>
    <row r="334" spans="1:12" x14ac:dyDescent="0.2">
      <c r="A334" s="135" t="s">
        <v>1402</v>
      </c>
      <c r="D334" s="135" t="s">
        <v>3213</v>
      </c>
      <c r="E334" s="135">
        <f t="shared" si="5"/>
        <v>2460140000</v>
      </c>
      <c r="F334" s="135" t="s">
        <v>1528</v>
      </c>
      <c r="G334" s="135" t="s">
        <v>3203</v>
      </c>
      <c r="H334" s="135" t="s">
        <v>3214</v>
      </c>
      <c r="I334" s="135" t="s">
        <v>1531</v>
      </c>
    </row>
    <row r="335" spans="1:12" x14ac:dyDescent="0.2">
      <c r="A335" s="135" t="s">
        <v>1402</v>
      </c>
      <c r="D335" s="135" t="s">
        <v>3215</v>
      </c>
      <c r="E335" s="135">
        <f t="shared" si="5"/>
        <v>2460150000</v>
      </c>
      <c r="F335" s="135" t="s">
        <v>1528</v>
      </c>
      <c r="G335" s="135" t="s">
        <v>3203</v>
      </c>
      <c r="H335" s="135" t="s">
        <v>3216</v>
      </c>
      <c r="I335" s="135" t="s">
        <v>1531</v>
      </c>
    </row>
    <row r="336" spans="1:12" x14ac:dyDescent="0.2">
      <c r="A336" s="135" t="s">
        <v>1402</v>
      </c>
      <c r="D336" s="135" t="s">
        <v>3217</v>
      </c>
      <c r="E336" s="135">
        <f t="shared" si="5"/>
        <v>2460160000</v>
      </c>
      <c r="F336" s="135" t="s">
        <v>1528</v>
      </c>
      <c r="G336" s="135" t="s">
        <v>3203</v>
      </c>
      <c r="H336" s="135" t="s">
        <v>3218</v>
      </c>
      <c r="I336" s="135" t="s">
        <v>1531</v>
      </c>
    </row>
    <row r="337" spans="1:9" x14ac:dyDescent="0.2">
      <c r="A337" s="135" t="s">
        <v>1402</v>
      </c>
      <c r="D337" s="135" t="s">
        <v>3219</v>
      </c>
      <c r="E337" s="135">
        <f t="shared" si="5"/>
        <v>2460170000</v>
      </c>
      <c r="F337" s="135" t="s">
        <v>1528</v>
      </c>
      <c r="G337" s="135" t="s">
        <v>3203</v>
      </c>
      <c r="H337" s="135" t="s">
        <v>3220</v>
      </c>
      <c r="I337" s="135" t="s">
        <v>1531</v>
      </c>
    </row>
    <row r="338" spans="1:9" x14ac:dyDescent="0.2">
      <c r="A338" s="135" t="s">
        <v>1402</v>
      </c>
      <c r="D338" s="135" t="s">
        <v>3221</v>
      </c>
      <c r="E338" s="135">
        <f t="shared" si="5"/>
        <v>2460180000</v>
      </c>
      <c r="F338" s="135" t="s">
        <v>1528</v>
      </c>
      <c r="G338" s="135" t="s">
        <v>3203</v>
      </c>
      <c r="H338" s="135" t="s">
        <v>3222</v>
      </c>
      <c r="I338" s="135" t="s">
        <v>1531</v>
      </c>
    </row>
    <row r="339" spans="1:9" x14ac:dyDescent="0.2">
      <c r="A339" s="135" t="s">
        <v>1402</v>
      </c>
      <c r="D339" s="135" t="s">
        <v>3223</v>
      </c>
      <c r="E339" s="135">
        <f t="shared" si="5"/>
        <v>2460190000</v>
      </c>
      <c r="F339" s="135" t="s">
        <v>1528</v>
      </c>
      <c r="G339" s="135" t="s">
        <v>3203</v>
      </c>
      <c r="H339" s="135" t="s">
        <v>3224</v>
      </c>
      <c r="I339" s="135" t="s">
        <v>1531</v>
      </c>
    </row>
    <row r="340" spans="1:9" x14ac:dyDescent="0.2">
      <c r="A340" s="135" t="s">
        <v>1402</v>
      </c>
      <c r="D340" s="135" t="s">
        <v>3225</v>
      </c>
      <c r="E340" s="135">
        <f t="shared" si="5"/>
        <v>2460200000</v>
      </c>
      <c r="F340" s="135" t="s">
        <v>1528</v>
      </c>
      <c r="G340" s="135" t="s">
        <v>3203</v>
      </c>
      <c r="H340" s="135" t="s">
        <v>3226</v>
      </c>
      <c r="I340" s="135" t="s">
        <v>1531</v>
      </c>
    </row>
    <row r="341" spans="1:9" x14ac:dyDescent="0.2">
      <c r="A341" s="135" t="s">
        <v>1402</v>
      </c>
      <c r="D341" s="135" t="s">
        <v>3227</v>
      </c>
      <c r="E341" s="135">
        <f t="shared" si="5"/>
        <v>2460210000</v>
      </c>
      <c r="F341" s="135" t="s">
        <v>1528</v>
      </c>
      <c r="G341" s="135" t="s">
        <v>3203</v>
      </c>
      <c r="H341" s="135" t="s">
        <v>3228</v>
      </c>
      <c r="I341" s="135" t="s">
        <v>1531</v>
      </c>
    </row>
    <row r="342" spans="1:9" x14ac:dyDescent="0.2">
      <c r="A342" s="135" t="s">
        <v>1402</v>
      </c>
      <c r="D342" s="135" t="s">
        <v>3229</v>
      </c>
      <c r="E342" s="135">
        <f t="shared" si="5"/>
        <v>2460220000</v>
      </c>
      <c r="F342" s="135" t="s">
        <v>1528</v>
      </c>
      <c r="G342" s="135" t="s">
        <v>3203</v>
      </c>
      <c r="H342" s="135" t="s">
        <v>3230</v>
      </c>
      <c r="I342" s="135" t="s">
        <v>1531</v>
      </c>
    </row>
    <row r="343" spans="1:9" x14ac:dyDescent="0.2">
      <c r="A343" s="135" t="s">
        <v>1402</v>
      </c>
      <c r="D343" s="135" t="s">
        <v>3231</v>
      </c>
      <c r="E343" s="135">
        <f t="shared" si="5"/>
        <v>2460230000</v>
      </c>
      <c r="F343" s="135" t="s">
        <v>1528</v>
      </c>
      <c r="G343" s="135" t="s">
        <v>3203</v>
      </c>
      <c r="H343" s="135" t="s">
        <v>3232</v>
      </c>
      <c r="I343" s="135" t="s">
        <v>1531</v>
      </c>
    </row>
    <row r="344" spans="1:9" x14ac:dyDescent="0.2">
      <c r="A344" s="135" t="s">
        <v>1402</v>
      </c>
      <c r="D344" s="135" t="s">
        <v>3233</v>
      </c>
      <c r="E344" s="135">
        <f t="shared" si="5"/>
        <v>2460240000</v>
      </c>
      <c r="F344" s="135" t="s">
        <v>1528</v>
      </c>
      <c r="G344" s="135" t="s">
        <v>3203</v>
      </c>
      <c r="H344" s="135" t="s">
        <v>3234</v>
      </c>
      <c r="I344" s="135" t="s">
        <v>1531</v>
      </c>
    </row>
    <row r="345" spans="1:9" x14ac:dyDescent="0.2">
      <c r="A345" s="135" t="s">
        <v>1402</v>
      </c>
      <c r="D345" s="135" t="s">
        <v>3235</v>
      </c>
      <c r="E345" s="135">
        <f t="shared" si="5"/>
        <v>2460250000</v>
      </c>
      <c r="F345" s="135" t="s">
        <v>1528</v>
      </c>
      <c r="G345" s="135" t="s">
        <v>3203</v>
      </c>
      <c r="H345" s="135" t="s">
        <v>3236</v>
      </c>
      <c r="I345" s="135" t="s">
        <v>1531</v>
      </c>
    </row>
    <row r="346" spans="1:9" x14ac:dyDescent="0.2">
      <c r="A346" s="135" t="s">
        <v>1402</v>
      </c>
      <c r="D346" s="135" t="s">
        <v>3237</v>
      </c>
      <c r="E346" s="135">
        <f t="shared" si="5"/>
        <v>2460260000</v>
      </c>
      <c r="F346" s="135" t="s">
        <v>1528</v>
      </c>
      <c r="G346" s="135" t="s">
        <v>3203</v>
      </c>
      <c r="H346" s="135" t="s">
        <v>3238</v>
      </c>
      <c r="I346" s="135" t="s">
        <v>1531</v>
      </c>
    </row>
    <row r="347" spans="1:9" x14ac:dyDescent="0.2">
      <c r="A347" s="135" t="s">
        <v>1402</v>
      </c>
      <c r="D347" s="135" t="s">
        <v>3239</v>
      </c>
      <c r="E347" s="135">
        <f t="shared" si="5"/>
        <v>2460270000</v>
      </c>
      <c r="F347" s="135" t="s">
        <v>1528</v>
      </c>
      <c r="G347" s="135" t="s">
        <v>3203</v>
      </c>
      <c r="H347" s="135" t="s">
        <v>3240</v>
      </c>
      <c r="I347" s="135" t="s">
        <v>1531</v>
      </c>
    </row>
    <row r="348" spans="1:9" x14ac:dyDescent="0.2">
      <c r="A348" s="135" t="s">
        <v>1402</v>
      </c>
      <c r="D348" s="135" t="s">
        <v>3241</v>
      </c>
      <c r="E348" s="135">
        <f t="shared" si="5"/>
        <v>2460290000</v>
      </c>
      <c r="F348" s="135" t="s">
        <v>1528</v>
      </c>
      <c r="G348" s="135" t="s">
        <v>3203</v>
      </c>
      <c r="H348" s="135" t="s">
        <v>3242</v>
      </c>
      <c r="I348" s="135" t="s">
        <v>1531</v>
      </c>
    </row>
    <row r="349" spans="1:9" x14ac:dyDescent="0.2">
      <c r="A349" s="135" t="s">
        <v>1402</v>
      </c>
      <c r="D349" s="135" t="s">
        <v>3243</v>
      </c>
      <c r="E349" s="135">
        <f t="shared" si="5"/>
        <v>2460400000</v>
      </c>
      <c r="F349" s="135" t="s">
        <v>1528</v>
      </c>
      <c r="G349" s="135" t="s">
        <v>3203</v>
      </c>
      <c r="H349" s="135" t="s">
        <v>3244</v>
      </c>
      <c r="I349" s="135" t="s">
        <v>1531</v>
      </c>
    </row>
    <row r="350" spans="1:9" x14ac:dyDescent="0.2">
      <c r="A350" s="135" t="s">
        <v>1402</v>
      </c>
      <c r="D350" s="135" t="s">
        <v>3245</v>
      </c>
      <c r="E350" s="135">
        <f t="shared" si="5"/>
        <v>2460410000</v>
      </c>
      <c r="F350" s="135" t="s">
        <v>1528</v>
      </c>
      <c r="G350" s="135" t="s">
        <v>3203</v>
      </c>
      <c r="H350" s="135" t="s">
        <v>250</v>
      </c>
      <c r="I350" s="135" t="s">
        <v>1531</v>
      </c>
    </row>
    <row r="351" spans="1:9" x14ac:dyDescent="0.2">
      <c r="A351" s="135" t="s">
        <v>1402</v>
      </c>
      <c r="D351" s="135" t="s">
        <v>251</v>
      </c>
      <c r="E351" s="135">
        <f t="shared" si="5"/>
        <v>2460420000</v>
      </c>
      <c r="F351" s="135" t="s">
        <v>1528</v>
      </c>
      <c r="G351" s="135" t="s">
        <v>3203</v>
      </c>
      <c r="H351" s="135" t="s">
        <v>1757</v>
      </c>
      <c r="I351" s="135" t="s">
        <v>1531</v>
      </c>
    </row>
    <row r="352" spans="1:9" x14ac:dyDescent="0.2">
      <c r="A352" s="135" t="s">
        <v>1402</v>
      </c>
      <c r="D352" s="135" t="s">
        <v>1758</v>
      </c>
      <c r="E352" s="135">
        <f t="shared" si="5"/>
        <v>2460500000</v>
      </c>
      <c r="F352" s="135" t="s">
        <v>1528</v>
      </c>
      <c r="G352" s="135" t="s">
        <v>3203</v>
      </c>
      <c r="H352" s="135" t="s">
        <v>1759</v>
      </c>
      <c r="I352" s="135" t="s">
        <v>1531</v>
      </c>
    </row>
    <row r="353" spans="1:9" x14ac:dyDescent="0.2">
      <c r="A353" s="135" t="s">
        <v>1402</v>
      </c>
      <c r="D353" s="135" t="s">
        <v>1760</v>
      </c>
      <c r="E353" s="135">
        <f t="shared" si="5"/>
        <v>2460510000</v>
      </c>
      <c r="F353" s="135" t="s">
        <v>1528</v>
      </c>
      <c r="G353" s="135" t="s">
        <v>3203</v>
      </c>
      <c r="H353" s="135" t="s">
        <v>1761</v>
      </c>
      <c r="I353" s="135" t="s">
        <v>1531</v>
      </c>
    </row>
    <row r="354" spans="1:9" x14ac:dyDescent="0.2">
      <c r="A354" s="135" t="s">
        <v>1402</v>
      </c>
      <c r="D354" s="135" t="s">
        <v>1762</v>
      </c>
      <c r="E354" s="135">
        <f t="shared" si="5"/>
        <v>2460520000</v>
      </c>
      <c r="F354" s="135" t="s">
        <v>1528</v>
      </c>
      <c r="G354" s="135" t="s">
        <v>3203</v>
      </c>
      <c r="H354" s="135" t="s">
        <v>1763</v>
      </c>
      <c r="I354" s="135" t="s">
        <v>1531</v>
      </c>
    </row>
    <row r="355" spans="1:9" x14ac:dyDescent="0.2">
      <c r="A355" s="135" t="s">
        <v>1402</v>
      </c>
      <c r="D355" s="135" t="s">
        <v>1764</v>
      </c>
      <c r="E355" s="135">
        <f t="shared" si="5"/>
        <v>2460600000</v>
      </c>
      <c r="F355" s="135" t="s">
        <v>1528</v>
      </c>
      <c r="G355" s="135" t="s">
        <v>3203</v>
      </c>
      <c r="H355" s="135" t="s">
        <v>1765</v>
      </c>
      <c r="I355" s="135" t="s">
        <v>1531</v>
      </c>
    </row>
    <row r="356" spans="1:9" x14ac:dyDescent="0.2">
      <c r="A356" s="135" t="s">
        <v>1402</v>
      </c>
      <c r="D356" s="135" t="s">
        <v>1766</v>
      </c>
      <c r="E356" s="135">
        <f t="shared" si="5"/>
        <v>2460610000</v>
      </c>
      <c r="F356" s="135" t="s">
        <v>1528</v>
      </c>
      <c r="G356" s="135" t="s">
        <v>3203</v>
      </c>
      <c r="H356" s="135" t="s">
        <v>1767</v>
      </c>
      <c r="I356" s="135" t="s">
        <v>1531</v>
      </c>
    </row>
    <row r="357" spans="1:9" x14ac:dyDescent="0.2">
      <c r="A357" s="135" t="s">
        <v>1402</v>
      </c>
      <c r="D357" s="135" t="s">
        <v>1768</v>
      </c>
      <c r="E357" s="135">
        <f t="shared" si="5"/>
        <v>2460620000</v>
      </c>
      <c r="F357" s="135" t="s">
        <v>1528</v>
      </c>
      <c r="G357" s="135" t="s">
        <v>3203</v>
      </c>
      <c r="H357" s="135" t="s">
        <v>1769</v>
      </c>
      <c r="I357" s="135" t="s">
        <v>1531</v>
      </c>
    </row>
    <row r="358" spans="1:9" x14ac:dyDescent="0.2">
      <c r="A358" s="135" t="s">
        <v>1402</v>
      </c>
      <c r="D358" s="135" t="s">
        <v>1770</v>
      </c>
      <c r="E358" s="135">
        <f t="shared" si="5"/>
        <v>2460800000</v>
      </c>
      <c r="F358" s="135" t="s">
        <v>1528</v>
      </c>
      <c r="G358" s="135" t="s">
        <v>3203</v>
      </c>
      <c r="H358" s="135" t="s">
        <v>1771</v>
      </c>
      <c r="I358" s="135" t="s">
        <v>1531</v>
      </c>
    </row>
    <row r="359" spans="1:9" x14ac:dyDescent="0.2">
      <c r="A359" s="135" t="s">
        <v>1402</v>
      </c>
      <c r="D359" s="135" t="s">
        <v>1772</v>
      </c>
      <c r="E359" s="135">
        <f t="shared" si="5"/>
        <v>2460810000</v>
      </c>
      <c r="F359" s="135" t="s">
        <v>1528</v>
      </c>
      <c r="G359" s="135" t="s">
        <v>3203</v>
      </c>
      <c r="H359" s="135" t="s">
        <v>1773</v>
      </c>
      <c r="I359" s="135" t="s">
        <v>1531</v>
      </c>
    </row>
    <row r="360" spans="1:9" x14ac:dyDescent="0.2">
      <c r="A360" s="135" t="s">
        <v>1402</v>
      </c>
      <c r="D360" s="135" t="s">
        <v>1774</v>
      </c>
      <c r="E360" s="135">
        <f t="shared" si="5"/>
        <v>2460820000</v>
      </c>
      <c r="F360" s="135" t="s">
        <v>1528</v>
      </c>
      <c r="G360" s="135" t="s">
        <v>3203</v>
      </c>
      <c r="H360" s="135" t="s">
        <v>1775</v>
      </c>
      <c r="I360" s="135" t="s">
        <v>1531</v>
      </c>
    </row>
    <row r="361" spans="1:9" x14ac:dyDescent="0.2">
      <c r="A361" s="135" t="s">
        <v>1402</v>
      </c>
      <c r="D361" s="135" t="s">
        <v>1776</v>
      </c>
      <c r="E361" s="135">
        <f t="shared" si="5"/>
        <v>2460830000</v>
      </c>
      <c r="F361" s="135" t="s">
        <v>1528</v>
      </c>
      <c r="G361" s="135" t="s">
        <v>3203</v>
      </c>
      <c r="H361" s="135" t="s">
        <v>1458</v>
      </c>
      <c r="I361" s="135" t="s">
        <v>1531</v>
      </c>
    </row>
    <row r="362" spans="1:9" x14ac:dyDescent="0.2">
      <c r="A362" s="135" t="s">
        <v>1402</v>
      </c>
      <c r="D362" s="135" t="s">
        <v>1459</v>
      </c>
      <c r="E362" s="135">
        <f t="shared" si="5"/>
        <v>2460840000</v>
      </c>
      <c r="F362" s="135" t="s">
        <v>1528</v>
      </c>
      <c r="G362" s="135" t="s">
        <v>3203</v>
      </c>
      <c r="H362" s="135" t="s">
        <v>1460</v>
      </c>
      <c r="I362" s="135" t="s">
        <v>1531</v>
      </c>
    </row>
    <row r="363" spans="1:9" x14ac:dyDescent="0.2">
      <c r="A363" s="135" t="s">
        <v>1402</v>
      </c>
      <c r="D363" s="135" t="s">
        <v>1461</v>
      </c>
      <c r="E363" s="135">
        <f t="shared" si="5"/>
        <v>2460890000</v>
      </c>
      <c r="F363" s="135" t="s">
        <v>1528</v>
      </c>
      <c r="G363" s="135" t="s">
        <v>3203</v>
      </c>
      <c r="H363" s="135" t="s">
        <v>1462</v>
      </c>
      <c r="I363" s="135" t="s">
        <v>1531</v>
      </c>
    </row>
    <row r="364" spans="1:9" x14ac:dyDescent="0.2">
      <c r="A364" s="135" t="s">
        <v>1402</v>
      </c>
      <c r="D364" s="135" t="s">
        <v>1463</v>
      </c>
      <c r="E364" s="135">
        <f t="shared" si="5"/>
        <v>2460900000</v>
      </c>
      <c r="F364" s="135" t="s">
        <v>1528</v>
      </c>
      <c r="G364" s="135" t="s">
        <v>3203</v>
      </c>
      <c r="H364" s="135" t="s">
        <v>1464</v>
      </c>
      <c r="I364" s="135" t="s">
        <v>1531</v>
      </c>
    </row>
    <row r="365" spans="1:9" x14ac:dyDescent="0.2">
      <c r="A365" s="135" t="s">
        <v>1402</v>
      </c>
      <c r="D365" s="135" t="s">
        <v>1465</v>
      </c>
      <c r="E365" s="135">
        <f t="shared" si="5"/>
        <v>2460910000</v>
      </c>
      <c r="F365" s="135" t="s">
        <v>1528</v>
      </c>
      <c r="G365" s="135" t="s">
        <v>3203</v>
      </c>
      <c r="H365" s="135" t="s">
        <v>1466</v>
      </c>
      <c r="I365" s="135" t="s">
        <v>1531</v>
      </c>
    </row>
    <row r="366" spans="1:9" x14ac:dyDescent="0.2">
      <c r="A366" s="135" t="s">
        <v>1402</v>
      </c>
      <c r="D366" s="135" t="s">
        <v>1467</v>
      </c>
      <c r="E366" s="135">
        <f t="shared" si="5"/>
        <v>2460920000</v>
      </c>
      <c r="F366" s="135" t="s">
        <v>1528</v>
      </c>
      <c r="G366" s="135" t="s">
        <v>3203</v>
      </c>
      <c r="H366" s="135" t="s">
        <v>1468</v>
      </c>
      <c r="I366" s="135" t="s">
        <v>1531</v>
      </c>
    </row>
    <row r="367" spans="1:9" x14ac:dyDescent="0.2">
      <c r="A367" s="135" t="s">
        <v>1402</v>
      </c>
      <c r="D367" s="135" t="s">
        <v>1469</v>
      </c>
      <c r="E367" s="135">
        <f t="shared" si="5"/>
        <v>2460930000</v>
      </c>
      <c r="F367" s="135" t="s">
        <v>1528</v>
      </c>
      <c r="G367" s="135" t="s">
        <v>3203</v>
      </c>
      <c r="H367" s="135" t="s">
        <v>1470</v>
      </c>
      <c r="I367" s="135" t="s">
        <v>1531</v>
      </c>
    </row>
    <row r="368" spans="1:9" x14ac:dyDescent="0.2">
      <c r="A368" s="135" t="s">
        <v>1402</v>
      </c>
      <c r="D368" s="135" t="s">
        <v>1471</v>
      </c>
      <c r="E368" s="135">
        <f t="shared" si="5"/>
        <v>2460940000</v>
      </c>
      <c r="F368" s="135" t="s">
        <v>1528</v>
      </c>
      <c r="G368" s="135" t="s">
        <v>3203</v>
      </c>
      <c r="H368" s="135" t="s">
        <v>1472</v>
      </c>
      <c r="I368" s="135" t="s">
        <v>1531</v>
      </c>
    </row>
    <row r="369" spans="1:12" x14ac:dyDescent="0.2">
      <c r="A369" s="135" t="s">
        <v>1402</v>
      </c>
      <c r="D369" s="135" t="s">
        <v>1473</v>
      </c>
      <c r="E369" s="135">
        <f t="shared" si="5"/>
        <v>2461000000</v>
      </c>
      <c r="F369" s="135" t="s">
        <v>1528</v>
      </c>
      <c r="G369" s="135" t="s">
        <v>1474</v>
      </c>
      <c r="H369" s="135" t="s">
        <v>1251</v>
      </c>
      <c r="I369" s="135" t="s">
        <v>1531</v>
      </c>
    </row>
    <row r="370" spans="1:12" x14ac:dyDescent="0.2">
      <c r="A370" s="135" t="s">
        <v>1402</v>
      </c>
      <c r="D370" s="135" t="s">
        <v>1475</v>
      </c>
      <c r="E370" s="135">
        <f t="shared" si="5"/>
        <v>2461020000</v>
      </c>
      <c r="F370" s="135" t="s">
        <v>1528</v>
      </c>
      <c r="G370" s="135" t="s">
        <v>1474</v>
      </c>
      <c r="H370" s="135" t="s">
        <v>1476</v>
      </c>
      <c r="I370" s="135" t="s">
        <v>1531</v>
      </c>
    </row>
    <row r="371" spans="1:12" x14ac:dyDescent="0.2">
      <c r="A371" s="135" t="s">
        <v>1402</v>
      </c>
      <c r="D371" s="135" t="s">
        <v>1477</v>
      </c>
      <c r="E371" s="135">
        <f t="shared" si="5"/>
        <v>2461021000</v>
      </c>
      <c r="F371" s="135" t="s">
        <v>1528</v>
      </c>
      <c r="G371" s="135" t="s">
        <v>1474</v>
      </c>
      <c r="H371" s="135" t="s">
        <v>1478</v>
      </c>
      <c r="I371" s="135" t="s">
        <v>1531</v>
      </c>
    </row>
    <row r="372" spans="1:12" x14ac:dyDescent="0.2">
      <c r="A372" s="135" t="s">
        <v>1402</v>
      </c>
      <c r="D372" s="135" t="s">
        <v>1479</v>
      </c>
      <c r="E372" s="135">
        <f t="shared" si="5"/>
        <v>2461022000</v>
      </c>
      <c r="F372" s="135" t="s">
        <v>1528</v>
      </c>
      <c r="G372" s="135" t="s">
        <v>1474</v>
      </c>
      <c r="H372" s="135" t="s">
        <v>1480</v>
      </c>
      <c r="I372" s="135" t="s">
        <v>1531</v>
      </c>
    </row>
    <row r="373" spans="1:12" x14ac:dyDescent="0.2">
      <c r="A373" s="135" t="s">
        <v>1402</v>
      </c>
      <c r="D373" s="135" t="s">
        <v>1481</v>
      </c>
      <c r="E373" s="135">
        <f t="shared" si="5"/>
        <v>2461023000</v>
      </c>
      <c r="F373" s="135" t="s">
        <v>1528</v>
      </c>
      <c r="G373" s="135" t="s">
        <v>1474</v>
      </c>
      <c r="H373" s="135" t="s">
        <v>1482</v>
      </c>
      <c r="I373" s="135" t="s">
        <v>1531</v>
      </c>
    </row>
    <row r="374" spans="1:12" x14ac:dyDescent="0.2">
      <c r="A374" s="135" t="s">
        <v>1402</v>
      </c>
      <c r="D374" s="135" t="s">
        <v>1483</v>
      </c>
      <c r="E374" s="135">
        <f t="shared" si="5"/>
        <v>2461024000</v>
      </c>
      <c r="F374" s="135" t="s">
        <v>1528</v>
      </c>
      <c r="G374" s="135" t="s">
        <v>1474</v>
      </c>
      <c r="H374" s="135" t="s">
        <v>1484</v>
      </c>
      <c r="I374" s="135" t="s">
        <v>1531</v>
      </c>
    </row>
    <row r="375" spans="1:12" x14ac:dyDescent="0.2">
      <c r="A375" s="135" t="s">
        <v>1402</v>
      </c>
      <c r="D375" s="135" t="s">
        <v>1485</v>
      </c>
      <c r="E375" s="135">
        <f t="shared" si="5"/>
        <v>2461050000</v>
      </c>
      <c r="F375" s="135" t="s">
        <v>1528</v>
      </c>
      <c r="G375" s="135" t="s">
        <v>1474</v>
      </c>
      <c r="H375" s="135" t="s">
        <v>1486</v>
      </c>
      <c r="I375" s="135" t="s">
        <v>1531</v>
      </c>
    </row>
    <row r="376" spans="1:12" x14ac:dyDescent="0.2">
      <c r="A376" s="135" t="s">
        <v>1402</v>
      </c>
      <c r="D376" s="135" t="s">
        <v>1487</v>
      </c>
      <c r="E376" s="135">
        <f t="shared" si="5"/>
        <v>2461100000</v>
      </c>
      <c r="F376" s="135" t="s">
        <v>1528</v>
      </c>
      <c r="G376" s="135" t="s">
        <v>1474</v>
      </c>
      <c r="H376" s="135" t="s">
        <v>1488</v>
      </c>
      <c r="I376" s="135" t="s">
        <v>1531</v>
      </c>
    </row>
    <row r="377" spans="1:12" x14ac:dyDescent="0.2">
      <c r="A377" s="135" t="s">
        <v>1402</v>
      </c>
      <c r="D377" s="135" t="s">
        <v>1489</v>
      </c>
      <c r="E377" s="135">
        <f t="shared" si="5"/>
        <v>2461160000</v>
      </c>
      <c r="F377" s="135" t="s">
        <v>1528</v>
      </c>
      <c r="G377" s="135" t="s">
        <v>1474</v>
      </c>
      <c r="H377" s="135" t="s">
        <v>1490</v>
      </c>
      <c r="I377" s="135" t="s">
        <v>1531</v>
      </c>
    </row>
    <row r="378" spans="1:12" x14ac:dyDescent="0.2">
      <c r="A378" s="135" t="s">
        <v>1402</v>
      </c>
      <c r="D378" s="135" t="s">
        <v>1491</v>
      </c>
      <c r="E378" s="135">
        <f t="shared" si="5"/>
        <v>2461200000</v>
      </c>
      <c r="F378" s="135" t="s">
        <v>1528</v>
      </c>
      <c r="G378" s="135" t="s">
        <v>1474</v>
      </c>
      <c r="H378" s="135" t="s">
        <v>7607</v>
      </c>
      <c r="I378" s="135" t="s">
        <v>1531</v>
      </c>
    </row>
    <row r="379" spans="1:12" x14ac:dyDescent="0.2">
      <c r="A379" s="135" t="s">
        <v>1402</v>
      </c>
      <c r="D379" s="135" t="s">
        <v>7608</v>
      </c>
      <c r="E379" s="135">
        <f t="shared" si="5"/>
        <v>2461800000</v>
      </c>
      <c r="F379" s="135" t="s">
        <v>1528</v>
      </c>
      <c r="G379" s="135" t="s">
        <v>1474</v>
      </c>
      <c r="H379" s="135" t="s">
        <v>7609</v>
      </c>
      <c r="I379" s="135" t="s">
        <v>1531</v>
      </c>
    </row>
    <row r="380" spans="1:12" x14ac:dyDescent="0.2">
      <c r="A380" s="135" t="s">
        <v>1402</v>
      </c>
      <c r="D380" s="135" t="s">
        <v>7610</v>
      </c>
      <c r="E380" s="135">
        <f t="shared" si="5"/>
        <v>2461800001</v>
      </c>
      <c r="F380" s="135" t="s">
        <v>1528</v>
      </c>
      <c r="G380" s="135" t="s">
        <v>1474</v>
      </c>
      <c r="H380" s="135" t="s">
        <v>7609</v>
      </c>
      <c r="I380" s="135" t="s">
        <v>7611</v>
      </c>
      <c r="J380" s="137">
        <v>37041</v>
      </c>
    </row>
    <row r="381" spans="1:12" x14ac:dyDescent="0.2">
      <c r="A381" s="135" t="s">
        <v>1402</v>
      </c>
      <c r="D381" s="135" t="s">
        <v>7612</v>
      </c>
      <c r="E381" s="135">
        <f t="shared" si="5"/>
        <v>2461800002</v>
      </c>
      <c r="F381" s="135" t="s">
        <v>1528</v>
      </c>
      <c r="G381" s="135" t="s">
        <v>1474</v>
      </c>
      <c r="H381" s="135" t="s">
        <v>7609</v>
      </c>
      <c r="I381" s="135" t="s">
        <v>7613</v>
      </c>
      <c r="J381" s="137">
        <v>37041</v>
      </c>
    </row>
    <row r="382" spans="1:12" x14ac:dyDescent="0.2">
      <c r="A382" s="135" t="s">
        <v>1402</v>
      </c>
      <c r="B382" s="138" t="s">
        <v>2900</v>
      </c>
      <c r="C382" s="135" t="s">
        <v>7608</v>
      </c>
      <c r="D382" s="135" t="s">
        <v>7614</v>
      </c>
      <c r="E382" s="135">
        <f t="shared" si="5"/>
        <v>2461800999</v>
      </c>
      <c r="F382" s="135" t="s">
        <v>1528</v>
      </c>
      <c r="G382" s="135" t="s">
        <v>1474</v>
      </c>
      <c r="H382" s="135" t="s">
        <v>7609</v>
      </c>
      <c r="I382" s="135" t="s">
        <v>2708</v>
      </c>
      <c r="K382" s="137">
        <v>37725</v>
      </c>
      <c r="L382" s="135" t="s">
        <v>2709</v>
      </c>
    </row>
    <row r="383" spans="1:12" x14ac:dyDescent="0.2">
      <c r="A383" s="135" t="s">
        <v>1402</v>
      </c>
      <c r="D383" s="135" t="s">
        <v>469</v>
      </c>
      <c r="E383" s="135">
        <f t="shared" si="5"/>
        <v>2461850000</v>
      </c>
      <c r="F383" s="135" t="s">
        <v>1528</v>
      </c>
      <c r="G383" s="135" t="s">
        <v>1474</v>
      </c>
      <c r="H383" s="135" t="s">
        <v>470</v>
      </c>
      <c r="I383" s="135" t="s">
        <v>1251</v>
      </c>
      <c r="J383" s="137">
        <v>36504</v>
      </c>
    </row>
    <row r="384" spans="1:12" x14ac:dyDescent="0.2">
      <c r="A384" s="135" t="s">
        <v>1402</v>
      </c>
      <c r="D384" s="135" t="s">
        <v>471</v>
      </c>
      <c r="E384" s="135">
        <f t="shared" si="5"/>
        <v>2461850001</v>
      </c>
      <c r="F384" s="135" t="s">
        <v>1528</v>
      </c>
      <c r="G384" s="135" t="s">
        <v>1474</v>
      </c>
      <c r="H384" s="135" t="s">
        <v>470</v>
      </c>
      <c r="I384" s="135" t="s">
        <v>472</v>
      </c>
      <c r="J384" s="137">
        <v>36504</v>
      </c>
    </row>
    <row r="385" spans="1:10" x14ac:dyDescent="0.2">
      <c r="A385" s="135" t="s">
        <v>1402</v>
      </c>
      <c r="D385" s="135" t="s">
        <v>473</v>
      </c>
      <c r="E385" s="135">
        <f t="shared" si="5"/>
        <v>2461850002</v>
      </c>
      <c r="F385" s="135" t="s">
        <v>1528</v>
      </c>
      <c r="G385" s="135" t="s">
        <v>1474</v>
      </c>
      <c r="H385" s="135" t="s">
        <v>470</v>
      </c>
      <c r="I385" s="135" t="s">
        <v>474</v>
      </c>
      <c r="J385" s="137">
        <v>36504</v>
      </c>
    </row>
    <row r="386" spans="1:10" x14ac:dyDescent="0.2">
      <c r="A386" s="135" t="s">
        <v>1402</v>
      </c>
      <c r="D386" s="135" t="s">
        <v>475</v>
      </c>
      <c r="E386" s="135">
        <f t="shared" ref="E386:E449" si="6">VALUE(D386)</f>
        <v>2461850003</v>
      </c>
      <c r="F386" s="135" t="s">
        <v>1528</v>
      </c>
      <c r="G386" s="135" t="s">
        <v>1474</v>
      </c>
      <c r="H386" s="135" t="s">
        <v>470</v>
      </c>
      <c r="I386" s="135" t="s">
        <v>476</v>
      </c>
      <c r="J386" s="137">
        <v>36504</v>
      </c>
    </row>
    <row r="387" spans="1:10" x14ac:dyDescent="0.2">
      <c r="A387" s="135" t="s">
        <v>1402</v>
      </c>
      <c r="D387" s="135" t="s">
        <v>477</v>
      </c>
      <c r="E387" s="135">
        <f t="shared" si="6"/>
        <v>2461850004</v>
      </c>
      <c r="F387" s="135" t="s">
        <v>1528</v>
      </c>
      <c r="G387" s="135" t="s">
        <v>1474</v>
      </c>
      <c r="H387" s="135" t="s">
        <v>470</v>
      </c>
      <c r="I387" s="135" t="s">
        <v>478</v>
      </c>
      <c r="J387" s="137">
        <v>36504</v>
      </c>
    </row>
    <row r="388" spans="1:10" x14ac:dyDescent="0.2">
      <c r="A388" s="135" t="s">
        <v>1402</v>
      </c>
      <c r="D388" s="135" t="s">
        <v>479</v>
      </c>
      <c r="E388" s="135">
        <f t="shared" si="6"/>
        <v>2461850005</v>
      </c>
      <c r="F388" s="135" t="s">
        <v>1528</v>
      </c>
      <c r="G388" s="135" t="s">
        <v>1474</v>
      </c>
      <c r="H388" s="135" t="s">
        <v>470</v>
      </c>
      <c r="I388" s="135" t="s">
        <v>480</v>
      </c>
      <c r="J388" s="137">
        <v>36504</v>
      </c>
    </row>
    <row r="389" spans="1:10" x14ac:dyDescent="0.2">
      <c r="A389" s="135" t="s">
        <v>1402</v>
      </c>
      <c r="D389" s="135" t="s">
        <v>481</v>
      </c>
      <c r="E389" s="135">
        <f t="shared" si="6"/>
        <v>2461850006</v>
      </c>
      <c r="F389" s="135" t="s">
        <v>1528</v>
      </c>
      <c r="G389" s="135" t="s">
        <v>1474</v>
      </c>
      <c r="H389" s="135" t="s">
        <v>470</v>
      </c>
      <c r="I389" s="135" t="s">
        <v>482</v>
      </c>
      <c r="J389" s="137">
        <v>36504</v>
      </c>
    </row>
    <row r="390" spans="1:10" x14ac:dyDescent="0.2">
      <c r="A390" s="135" t="s">
        <v>1402</v>
      </c>
      <c r="D390" s="135" t="s">
        <v>483</v>
      </c>
      <c r="E390" s="135">
        <f t="shared" si="6"/>
        <v>2461850009</v>
      </c>
      <c r="F390" s="135" t="s">
        <v>1528</v>
      </c>
      <c r="G390" s="135" t="s">
        <v>1474</v>
      </c>
      <c r="H390" s="135" t="s">
        <v>470</v>
      </c>
      <c r="I390" s="135" t="s">
        <v>484</v>
      </c>
      <c r="J390" s="137">
        <v>37041</v>
      </c>
    </row>
    <row r="391" spans="1:10" x14ac:dyDescent="0.2">
      <c r="A391" s="135" t="s">
        <v>1402</v>
      </c>
      <c r="D391" s="135" t="s">
        <v>485</v>
      </c>
      <c r="E391" s="135">
        <f t="shared" si="6"/>
        <v>2461850051</v>
      </c>
      <c r="F391" s="135" t="s">
        <v>1528</v>
      </c>
      <c r="G391" s="135" t="s">
        <v>1474</v>
      </c>
      <c r="H391" s="135" t="s">
        <v>470</v>
      </c>
      <c r="I391" s="135" t="s">
        <v>486</v>
      </c>
      <c r="J391" s="137">
        <v>36504</v>
      </c>
    </row>
    <row r="392" spans="1:10" x14ac:dyDescent="0.2">
      <c r="A392" s="135" t="s">
        <v>1402</v>
      </c>
      <c r="D392" s="135" t="s">
        <v>487</v>
      </c>
      <c r="E392" s="135">
        <f t="shared" si="6"/>
        <v>2461850052</v>
      </c>
      <c r="F392" s="135" t="s">
        <v>1528</v>
      </c>
      <c r="G392" s="135" t="s">
        <v>1474</v>
      </c>
      <c r="H392" s="135" t="s">
        <v>470</v>
      </c>
      <c r="I392" s="135" t="s">
        <v>488</v>
      </c>
      <c r="J392" s="137">
        <v>36504</v>
      </c>
    </row>
    <row r="393" spans="1:10" x14ac:dyDescent="0.2">
      <c r="A393" s="135" t="s">
        <v>1402</v>
      </c>
      <c r="D393" s="135" t="s">
        <v>489</v>
      </c>
      <c r="E393" s="135">
        <f t="shared" si="6"/>
        <v>2461850053</v>
      </c>
      <c r="F393" s="135" t="s">
        <v>1528</v>
      </c>
      <c r="G393" s="135" t="s">
        <v>1474</v>
      </c>
      <c r="H393" s="135" t="s">
        <v>470</v>
      </c>
      <c r="I393" s="135" t="s">
        <v>490</v>
      </c>
      <c r="J393" s="137">
        <v>36504</v>
      </c>
    </row>
    <row r="394" spans="1:10" x14ac:dyDescent="0.2">
      <c r="A394" s="135" t="s">
        <v>1402</v>
      </c>
      <c r="D394" s="135" t="s">
        <v>491</v>
      </c>
      <c r="E394" s="135">
        <f t="shared" si="6"/>
        <v>2461850054</v>
      </c>
      <c r="F394" s="135" t="s">
        <v>1528</v>
      </c>
      <c r="G394" s="135" t="s">
        <v>1474</v>
      </c>
      <c r="H394" s="135" t="s">
        <v>470</v>
      </c>
      <c r="I394" s="135" t="s">
        <v>492</v>
      </c>
      <c r="J394" s="137">
        <v>36504</v>
      </c>
    </row>
    <row r="395" spans="1:10" x14ac:dyDescent="0.2">
      <c r="A395" s="135" t="s">
        <v>1402</v>
      </c>
      <c r="D395" s="135" t="s">
        <v>493</v>
      </c>
      <c r="E395" s="135">
        <f t="shared" si="6"/>
        <v>2461850055</v>
      </c>
      <c r="F395" s="135" t="s">
        <v>1528</v>
      </c>
      <c r="G395" s="135" t="s">
        <v>1474</v>
      </c>
      <c r="H395" s="135" t="s">
        <v>470</v>
      </c>
      <c r="I395" s="135" t="s">
        <v>494</v>
      </c>
      <c r="J395" s="137">
        <v>36504</v>
      </c>
    </row>
    <row r="396" spans="1:10" x14ac:dyDescent="0.2">
      <c r="A396" s="135" t="s">
        <v>1402</v>
      </c>
      <c r="D396" s="135" t="s">
        <v>495</v>
      </c>
      <c r="E396" s="135">
        <f t="shared" si="6"/>
        <v>2461850056</v>
      </c>
      <c r="F396" s="135" t="s">
        <v>1528</v>
      </c>
      <c r="G396" s="135" t="s">
        <v>1474</v>
      </c>
      <c r="H396" s="135" t="s">
        <v>470</v>
      </c>
      <c r="I396" s="135" t="s">
        <v>3131</v>
      </c>
      <c r="J396" s="137">
        <v>36504</v>
      </c>
    </row>
    <row r="397" spans="1:10" x14ac:dyDescent="0.2">
      <c r="A397" s="135" t="s">
        <v>1402</v>
      </c>
      <c r="D397" s="135" t="s">
        <v>3132</v>
      </c>
      <c r="E397" s="135">
        <f t="shared" si="6"/>
        <v>2461850099</v>
      </c>
      <c r="F397" s="135" t="s">
        <v>1528</v>
      </c>
      <c r="G397" s="135" t="s">
        <v>1474</v>
      </c>
      <c r="H397" s="135" t="s">
        <v>470</v>
      </c>
      <c r="I397" s="135" t="s">
        <v>3133</v>
      </c>
      <c r="J397" s="137">
        <v>37041</v>
      </c>
    </row>
    <row r="398" spans="1:10" x14ac:dyDescent="0.2">
      <c r="A398" s="135" t="s">
        <v>1402</v>
      </c>
      <c r="D398" s="135" t="s">
        <v>3134</v>
      </c>
      <c r="E398" s="135">
        <f t="shared" si="6"/>
        <v>2461870999</v>
      </c>
      <c r="F398" s="135" t="s">
        <v>1528</v>
      </c>
      <c r="G398" s="135" t="s">
        <v>1474</v>
      </c>
      <c r="H398" s="135" t="s">
        <v>3135</v>
      </c>
      <c r="I398" s="135" t="s">
        <v>3136</v>
      </c>
      <c r="J398" s="137">
        <v>37041</v>
      </c>
    </row>
    <row r="399" spans="1:10" x14ac:dyDescent="0.2">
      <c r="A399" s="135" t="s">
        <v>1402</v>
      </c>
      <c r="D399" s="135" t="s">
        <v>3137</v>
      </c>
      <c r="E399" s="135">
        <f t="shared" si="6"/>
        <v>2461900000</v>
      </c>
      <c r="F399" s="135" t="s">
        <v>1528</v>
      </c>
      <c r="G399" s="135" t="s">
        <v>1474</v>
      </c>
      <c r="H399" s="135" t="s">
        <v>3138</v>
      </c>
      <c r="I399" s="135" t="s">
        <v>1531</v>
      </c>
    </row>
    <row r="400" spans="1:10" x14ac:dyDescent="0.2">
      <c r="A400" s="135" t="s">
        <v>1402</v>
      </c>
      <c r="D400" s="135" t="s">
        <v>3139</v>
      </c>
      <c r="E400" s="135">
        <f t="shared" si="6"/>
        <v>2465000000</v>
      </c>
      <c r="F400" s="135" t="s">
        <v>1528</v>
      </c>
      <c r="G400" s="135" t="s">
        <v>3140</v>
      </c>
      <c r="H400" s="135" t="s">
        <v>3141</v>
      </c>
      <c r="I400" s="135" t="s">
        <v>1531</v>
      </c>
    </row>
    <row r="401" spans="1:12" x14ac:dyDescent="0.2">
      <c r="A401" s="135" t="s">
        <v>1402</v>
      </c>
      <c r="D401" s="135" t="s">
        <v>3142</v>
      </c>
      <c r="E401" s="135">
        <f t="shared" si="6"/>
        <v>2465100000</v>
      </c>
      <c r="F401" s="135" t="s">
        <v>1528</v>
      </c>
      <c r="G401" s="135" t="s">
        <v>3140</v>
      </c>
      <c r="H401" s="135" t="s">
        <v>3143</v>
      </c>
      <c r="I401" s="135" t="s">
        <v>1531</v>
      </c>
    </row>
    <row r="402" spans="1:12" x14ac:dyDescent="0.2">
      <c r="A402" s="135" t="s">
        <v>1402</v>
      </c>
      <c r="D402" s="135" t="s">
        <v>3144</v>
      </c>
      <c r="E402" s="135">
        <f t="shared" si="6"/>
        <v>2465200000</v>
      </c>
      <c r="F402" s="135" t="s">
        <v>1528</v>
      </c>
      <c r="G402" s="135" t="s">
        <v>3140</v>
      </c>
      <c r="H402" s="135" t="s">
        <v>3145</v>
      </c>
      <c r="I402" s="135" t="s">
        <v>1531</v>
      </c>
    </row>
    <row r="403" spans="1:12" x14ac:dyDescent="0.2">
      <c r="A403" s="135" t="s">
        <v>1402</v>
      </c>
      <c r="D403" s="135" t="s">
        <v>3146</v>
      </c>
      <c r="E403" s="135">
        <f t="shared" si="6"/>
        <v>2465400000</v>
      </c>
      <c r="F403" s="135" t="s">
        <v>1528</v>
      </c>
      <c r="G403" s="135" t="s">
        <v>3140</v>
      </c>
      <c r="H403" s="135" t="s">
        <v>3147</v>
      </c>
      <c r="I403" s="135" t="s">
        <v>1531</v>
      </c>
    </row>
    <row r="404" spans="1:12" x14ac:dyDescent="0.2">
      <c r="A404" s="135" t="s">
        <v>1402</v>
      </c>
      <c r="D404" s="135" t="s">
        <v>3148</v>
      </c>
      <c r="E404" s="135">
        <f t="shared" si="6"/>
        <v>2465600000</v>
      </c>
      <c r="F404" s="135" t="s">
        <v>1528</v>
      </c>
      <c r="G404" s="135" t="s">
        <v>3140</v>
      </c>
      <c r="H404" s="135" t="s">
        <v>7607</v>
      </c>
      <c r="I404" s="135" t="s">
        <v>1531</v>
      </c>
    </row>
    <row r="405" spans="1:12" x14ac:dyDescent="0.2">
      <c r="A405" s="135" t="s">
        <v>1402</v>
      </c>
      <c r="D405" s="135" t="s">
        <v>3149</v>
      </c>
      <c r="E405" s="135">
        <f t="shared" si="6"/>
        <v>2465800000</v>
      </c>
      <c r="F405" s="135" t="s">
        <v>1528</v>
      </c>
      <c r="G405" s="135" t="s">
        <v>3140</v>
      </c>
      <c r="H405" s="135" t="s">
        <v>3150</v>
      </c>
      <c r="I405" s="135" t="s">
        <v>1531</v>
      </c>
    </row>
    <row r="406" spans="1:12" x14ac:dyDescent="0.2">
      <c r="A406" s="135" t="s">
        <v>1402</v>
      </c>
      <c r="D406" s="135" t="s">
        <v>3151</v>
      </c>
      <c r="E406" s="135">
        <f t="shared" si="6"/>
        <v>2465900000</v>
      </c>
      <c r="F406" s="135" t="s">
        <v>1528</v>
      </c>
      <c r="G406" s="135" t="s">
        <v>3140</v>
      </c>
      <c r="H406" s="135" t="s">
        <v>3138</v>
      </c>
      <c r="I406" s="135" t="s">
        <v>1531</v>
      </c>
    </row>
    <row r="407" spans="1:12" x14ac:dyDescent="0.2">
      <c r="A407" s="135" t="s">
        <v>1402</v>
      </c>
      <c r="D407" s="135" t="s">
        <v>3152</v>
      </c>
      <c r="E407" s="135">
        <f t="shared" si="6"/>
        <v>2495000000</v>
      </c>
      <c r="F407" s="135" t="s">
        <v>1528</v>
      </c>
      <c r="G407" s="135" t="s">
        <v>3153</v>
      </c>
      <c r="H407" s="135" t="s">
        <v>1251</v>
      </c>
      <c r="I407" s="135" t="s">
        <v>1531</v>
      </c>
    </row>
    <row r="408" spans="1:12" x14ac:dyDescent="0.2">
      <c r="A408" s="135" t="s">
        <v>1402</v>
      </c>
      <c r="D408" s="135" t="s">
        <v>3154</v>
      </c>
      <c r="E408" s="135">
        <f t="shared" si="6"/>
        <v>2501000000</v>
      </c>
      <c r="F408" s="135" t="s">
        <v>3155</v>
      </c>
      <c r="G408" s="135" t="s">
        <v>3156</v>
      </c>
      <c r="H408" s="135" t="s">
        <v>3436</v>
      </c>
      <c r="I408" s="135" t="s">
        <v>3437</v>
      </c>
    </row>
    <row r="409" spans="1:12" x14ac:dyDescent="0.2">
      <c r="A409" s="135" t="s">
        <v>1402</v>
      </c>
      <c r="D409" s="135" t="s">
        <v>3438</v>
      </c>
      <c r="E409" s="135">
        <f t="shared" si="6"/>
        <v>2501000030</v>
      </c>
      <c r="F409" s="135" t="s">
        <v>3155</v>
      </c>
      <c r="G409" s="135" t="s">
        <v>3156</v>
      </c>
      <c r="H409" s="135" t="s">
        <v>3436</v>
      </c>
      <c r="I409" s="135" t="s">
        <v>3439</v>
      </c>
    </row>
    <row r="410" spans="1:12" x14ac:dyDescent="0.2">
      <c r="A410" s="135" t="s">
        <v>1402</v>
      </c>
      <c r="D410" s="135" t="s">
        <v>3440</v>
      </c>
      <c r="E410" s="135">
        <f t="shared" si="6"/>
        <v>2501000060</v>
      </c>
      <c r="F410" s="135" t="s">
        <v>3155</v>
      </c>
      <c r="G410" s="135" t="s">
        <v>3156</v>
      </c>
      <c r="H410" s="135" t="s">
        <v>3436</v>
      </c>
      <c r="I410" s="135" t="s">
        <v>1420</v>
      </c>
    </row>
    <row r="411" spans="1:12" x14ac:dyDescent="0.2">
      <c r="A411" s="135" t="s">
        <v>1402</v>
      </c>
      <c r="D411" s="135" t="s">
        <v>3441</v>
      </c>
      <c r="E411" s="135">
        <f t="shared" si="6"/>
        <v>2501000090</v>
      </c>
      <c r="F411" s="135" t="s">
        <v>3155</v>
      </c>
      <c r="G411" s="135" t="s">
        <v>3156</v>
      </c>
      <c r="H411" s="135" t="s">
        <v>3436</v>
      </c>
      <c r="I411" s="135" t="s">
        <v>1413</v>
      </c>
    </row>
    <row r="412" spans="1:12" x14ac:dyDescent="0.2">
      <c r="A412" s="135" t="s">
        <v>1402</v>
      </c>
      <c r="D412" s="135" t="s">
        <v>3442</v>
      </c>
      <c r="E412" s="135">
        <f t="shared" si="6"/>
        <v>2501000120</v>
      </c>
      <c r="F412" s="135" t="s">
        <v>3155</v>
      </c>
      <c r="G412" s="135" t="s">
        <v>3156</v>
      </c>
      <c r="H412" s="135" t="s">
        <v>3436</v>
      </c>
      <c r="I412" s="135" t="s">
        <v>3443</v>
      </c>
    </row>
    <row r="413" spans="1:12" x14ac:dyDescent="0.2">
      <c r="A413" s="135" t="s">
        <v>1402</v>
      </c>
      <c r="D413" s="135" t="s">
        <v>3444</v>
      </c>
      <c r="E413" s="135">
        <f t="shared" si="6"/>
        <v>2501000150</v>
      </c>
      <c r="F413" s="135" t="s">
        <v>3155</v>
      </c>
      <c r="G413" s="135" t="s">
        <v>3156</v>
      </c>
      <c r="H413" s="135" t="s">
        <v>3436</v>
      </c>
      <c r="I413" s="135" t="s">
        <v>3445</v>
      </c>
    </row>
    <row r="414" spans="1:12" x14ac:dyDescent="0.2">
      <c r="A414" s="135" t="s">
        <v>1402</v>
      </c>
      <c r="D414" s="135" t="s">
        <v>3446</v>
      </c>
      <c r="E414" s="135">
        <f t="shared" si="6"/>
        <v>2501000180</v>
      </c>
      <c r="F414" s="135" t="s">
        <v>3155</v>
      </c>
      <c r="G414" s="135" t="s">
        <v>3156</v>
      </c>
      <c r="H414" s="135" t="s">
        <v>3436</v>
      </c>
      <c r="I414" s="135" t="s">
        <v>1447</v>
      </c>
    </row>
    <row r="415" spans="1:12" x14ac:dyDescent="0.2">
      <c r="A415" s="135" t="s">
        <v>1402</v>
      </c>
      <c r="D415" s="135" t="s">
        <v>3447</v>
      </c>
      <c r="E415" s="135">
        <f t="shared" si="6"/>
        <v>2501000900</v>
      </c>
      <c r="F415" s="135" t="s">
        <v>3155</v>
      </c>
      <c r="G415" s="135" t="s">
        <v>3156</v>
      </c>
      <c r="H415" s="135" t="s">
        <v>3436</v>
      </c>
      <c r="I415" s="135" t="s">
        <v>3448</v>
      </c>
      <c r="K415" s="137"/>
      <c r="L415" s="135"/>
    </row>
    <row r="416" spans="1:12" x14ac:dyDescent="0.2">
      <c r="A416" s="135" t="s">
        <v>1402</v>
      </c>
      <c r="D416" s="135" t="s">
        <v>3449</v>
      </c>
      <c r="E416" s="135">
        <f t="shared" si="6"/>
        <v>2501010000</v>
      </c>
      <c r="F416" s="135" t="s">
        <v>3155</v>
      </c>
      <c r="G416" s="135" t="s">
        <v>3156</v>
      </c>
      <c r="H416" s="135" t="s">
        <v>3450</v>
      </c>
      <c r="I416" s="135" t="s">
        <v>3437</v>
      </c>
    </row>
    <row r="417" spans="1:12" x14ac:dyDescent="0.2">
      <c r="A417" s="135" t="s">
        <v>1402</v>
      </c>
      <c r="D417" s="135" t="s">
        <v>3451</v>
      </c>
      <c r="E417" s="135">
        <f t="shared" si="6"/>
        <v>2501010030</v>
      </c>
      <c r="F417" s="135" t="s">
        <v>3155</v>
      </c>
      <c r="G417" s="135" t="s">
        <v>3156</v>
      </c>
      <c r="H417" s="135" t="s">
        <v>3450</v>
      </c>
      <c r="I417" s="135" t="s">
        <v>3439</v>
      </c>
    </row>
    <row r="418" spans="1:12" x14ac:dyDescent="0.2">
      <c r="A418" s="135" t="s">
        <v>1402</v>
      </c>
      <c r="D418" s="135" t="s">
        <v>3452</v>
      </c>
      <c r="E418" s="135">
        <f t="shared" si="6"/>
        <v>2501010060</v>
      </c>
      <c r="F418" s="135" t="s">
        <v>3155</v>
      </c>
      <c r="G418" s="135" t="s">
        <v>3156</v>
      </c>
      <c r="H418" s="135" t="s">
        <v>3450</v>
      </c>
      <c r="I418" s="135" t="s">
        <v>1420</v>
      </c>
    </row>
    <row r="419" spans="1:12" x14ac:dyDescent="0.2">
      <c r="A419" s="135" t="s">
        <v>1402</v>
      </c>
      <c r="D419" s="135" t="s">
        <v>3453</v>
      </c>
      <c r="E419" s="135">
        <f t="shared" si="6"/>
        <v>2501010090</v>
      </c>
      <c r="F419" s="135" t="s">
        <v>3155</v>
      </c>
      <c r="G419" s="135" t="s">
        <v>3156</v>
      </c>
      <c r="H419" s="135" t="s">
        <v>3450</v>
      </c>
      <c r="I419" s="135" t="s">
        <v>1413</v>
      </c>
    </row>
    <row r="420" spans="1:12" x14ac:dyDescent="0.2">
      <c r="A420" s="135" t="s">
        <v>1402</v>
      </c>
      <c r="D420" s="135" t="s">
        <v>3454</v>
      </c>
      <c r="E420" s="135">
        <f t="shared" si="6"/>
        <v>2501010120</v>
      </c>
      <c r="F420" s="135" t="s">
        <v>3155</v>
      </c>
      <c r="G420" s="135" t="s">
        <v>3156</v>
      </c>
      <c r="H420" s="135" t="s">
        <v>3450</v>
      </c>
      <c r="I420" s="135" t="s">
        <v>3443</v>
      </c>
    </row>
    <row r="421" spans="1:12" x14ac:dyDescent="0.2">
      <c r="A421" s="135" t="s">
        <v>1402</v>
      </c>
      <c r="D421" s="135" t="s">
        <v>3455</v>
      </c>
      <c r="E421" s="135">
        <f t="shared" si="6"/>
        <v>2501010150</v>
      </c>
      <c r="F421" s="135" t="s">
        <v>3155</v>
      </c>
      <c r="G421" s="135" t="s">
        <v>3156</v>
      </c>
      <c r="H421" s="135" t="s">
        <v>3450</v>
      </c>
      <c r="I421" s="135" t="s">
        <v>3445</v>
      </c>
    </row>
    <row r="422" spans="1:12" x14ac:dyDescent="0.2">
      <c r="A422" s="135" t="s">
        <v>1402</v>
      </c>
      <c r="D422" s="135" t="s">
        <v>3456</v>
      </c>
      <c r="E422" s="135">
        <f t="shared" si="6"/>
        <v>2501010180</v>
      </c>
      <c r="F422" s="135" t="s">
        <v>3155</v>
      </c>
      <c r="G422" s="135" t="s">
        <v>3156</v>
      </c>
      <c r="H422" s="135" t="s">
        <v>3450</v>
      </c>
      <c r="I422" s="135" t="s">
        <v>1447</v>
      </c>
    </row>
    <row r="423" spans="1:12" x14ac:dyDescent="0.2">
      <c r="A423" s="135" t="s">
        <v>1402</v>
      </c>
      <c r="D423" s="135" t="s">
        <v>3457</v>
      </c>
      <c r="E423" s="135">
        <f t="shared" si="6"/>
        <v>2501010900</v>
      </c>
      <c r="F423" s="135" t="s">
        <v>3155</v>
      </c>
      <c r="G423" s="135" t="s">
        <v>3156</v>
      </c>
      <c r="H423" s="135" t="s">
        <v>3450</v>
      </c>
      <c r="I423" s="135" t="s">
        <v>3448</v>
      </c>
      <c r="K423" s="137"/>
      <c r="L423" s="135"/>
    </row>
    <row r="424" spans="1:12" x14ac:dyDescent="0.2">
      <c r="A424" s="135" t="s">
        <v>1402</v>
      </c>
      <c r="D424" s="135" t="s">
        <v>3458</v>
      </c>
      <c r="E424" s="135">
        <f t="shared" si="6"/>
        <v>2501050000</v>
      </c>
      <c r="F424" s="135" t="s">
        <v>3155</v>
      </c>
      <c r="G424" s="135" t="s">
        <v>3156</v>
      </c>
      <c r="H424" s="135" t="s">
        <v>3459</v>
      </c>
      <c r="I424" s="135" t="s">
        <v>3437</v>
      </c>
    </row>
    <row r="425" spans="1:12" x14ac:dyDescent="0.2">
      <c r="A425" s="135" t="s">
        <v>1402</v>
      </c>
      <c r="D425" s="135" t="s">
        <v>3460</v>
      </c>
      <c r="E425" s="135">
        <f t="shared" si="6"/>
        <v>2501050030</v>
      </c>
      <c r="F425" s="135" t="s">
        <v>3155</v>
      </c>
      <c r="G425" s="135" t="s">
        <v>3156</v>
      </c>
      <c r="H425" s="135" t="s">
        <v>3459</v>
      </c>
      <c r="I425" s="135" t="s">
        <v>3439</v>
      </c>
    </row>
    <row r="426" spans="1:12" x14ac:dyDescent="0.2">
      <c r="A426" s="135" t="s">
        <v>1402</v>
      </c>
      <c r="D426" s="135" t="s">
        <v>3461</v>
      </c>
      <c r="E426" s="135">
        <f t="shared" si="6"/>
        <v>2501050060</v>
      </c>
      <c r="F426" s="135" t="s">
        <v>3155</v>
      </c>
      <c r="G426" s="135" t="s">
        <v>3156</v>
      </c>
      <c r="H426" s="135" t="s">
        <v>3459</v>
      </c>
      <c r="I426" s="135" t="s">
        <v>1420</v>
      </c>
    </row>
    <row r="427" spans="1:12" x14ac:dyDescent="0.2">
      <c r="A427" s="135" t="s">
        <v>1402</v>
      </c>
      <c r="D427" s="135" t="s">
        <v>3462</v>
      </c>
      <c r="E427" s="135">
        <f t="shared" si="6"/>
        <v>2501050090</v>
      </c>
      <c r="F427" s="135" t="s">
        <v>3155</v>
      </c>
      <c r="G427" s="135" t="s">
        <v>3156</v>
      </c>
      <c r="H427" s="135" t="s">
        <v>3459</v>
      </c>
      <c r="I427" s="135" t="s">
        <v>1413</v>
      </c>
    </row>
    <row r="428" spans="1:12" x14ac:dyDescent="0.2">
      <c r="A428" s="135" t="s">
        <v>1402</v>
      </c>
      <c r="D428" s="135" t="s">
        <v>3463</v>
      </c>
      <c r="E428" s="135">
        <f t="shared" si="6"/>
        <v>2501050120</v>
      </c>
      <c r="F428" s="135" t="s">
        <v>3155</v>
      </c>
      <c r="G428" s="135" t="s">
        <v>3156</v>
      </c>
      <c r="H428" s="135" t="s">
        <v>3459</v>
      </c>
      <c r="I428" s="135" t="s">
        <v>3443</v>
      </c>
    </row>
    <row r="429" spans="1:12" x14ac:dyDescent="0.2">
      <c r="A429" s="135" t="s">
        <v>1402</v>
      </c>
      <c r="D429" s="135" t="s">
        <v>3464</v>
      </c>
      <c r="E429" s="135">
        <f t="shared" si="6"/>
        <v>2501050150</v>
      </c>
      <c r="F429" s="135" t="s">
        <v>3155</v>
      </c>
      <c r="G429" s="135" t="s">
        <v>3156</v>
      </c>
      <c r="H429" s="135" t="s">
        <v>3459</v>
      </c>
      <c r="I429" s="135" t="s">
        <v>3445</v>
      </c>
    </row>
    <row r="430" spans="1:12" x14ac:dyDescent="0.2">
      <c r="A430" s="135" t="s">
        <v>1402</v>
      </c>
      <c r="D430" s="135" t="s">
        <v>3465</v>
      </c>
      <c r="E430" s="135">
        <f t="shared" si="6"/>
        <v>2501050180</v>
      </c>
      <c r="F430" s="135" t="s">
        <v>3155</v>
      </c>
      <c r="G430" s="135" t="s">
        <v>3156</v>
      </c>
      <c r="H430" s="135" t="s">
        <v>3459</v>
      </c>
      <c r="I430" s="135" t="s">
        <v>1447</v>
      </c>
    </row>
    <row r="431" spans="1:12" x14ac:dyDescent="0.2">
      <c r="A431" s="135" t="s">
        <v>1402</v>
      </c>
      <c r="D431" s="135" t="s">
        <v>3466</v>
      </c>
      <c r="E431" s="135">
        <f t="shared" si="6"/>
        <v>2501050900</v>
      </c>
      <c r="F431" s="135" t="s">
        <v>3155</v>
      </c>
      <c r="G431" s="135" t="s">
        <v>3156</v>
      </c>
      <c r="H431" s="135" t="s">
        <v>3459</v>
      </c>
      <c r="I431" s="135" t="s">
        <v>3448</v>
      </c>
      <c r="K431" s="137"/>
      <c r="L431" s="135"/>
    </row>
    <row r="432" spans="1:12" x14ac:dyDescent="0.2">
      <c r="A432" s="135" t="s">
        <v>1402</v>
      </c>
      <c r="D432" s="135" t="s">
        <v>3467</v>
      </c>
      <c r="E432" s="135">
        <f t="shared" si="6"/>
        <v>2501060000</v>
      </c>
      <c r="F432" s="135" t="s">
        <v>3155</v>
      </c>
      <c r="G432" s="135" t="s">
        <v>3156</v>
      </c>
      <c r="H432" s="135" t="s">
        <v>3468</v>
      </c>
      <c r="I432" s="135" t="s">
        <v>3469</v>
      </c>
    </row>
    <row r="433" spans="1:9" x14ac:dyDescent="0.2">
      <c r="A433" s="135" t="s">
        <v>1402</v>
      </c>
      <c r="D433" s="135" t="s">
        <v>3470</v>
      </c>
      <c r="E433" s="135">
        <f t="shared" si="6"/>
        <v>2501060050</v>
      </c>
      <c r="F433" s="135" t="s">
        <v>3155</v>
      </c>
      <c r="G433" s="135" t="s">
        <v>3156</v>
      </c>
      <c r="H433" s="135" t="s">
        <v>3468</v>
      </c>
      <c r="I433" s="135" t="s">
        <v>3471</v>
      </c>
    </row>
    <row r="434" spans="1:9" x14ac:dyDescent="0.2">
      <c r="A434" s="135" t="s">
        <v>1402</v>
      </c>
      <c r="D434" s="135" t="s">
        <v>3472</v>
      </c>
      <c r="E434" s="135">
        <f t="shared" si="6"/>
        <v>2501060051</v>
      </c>
      <c r="F434" s="135" t="s">
        <v>3155</v>
      </c>
      <c r="G434" s="135" t="s">
        <v>3156</v>
      </c>
      <c r="H434" s="135" t="s">
        <v>3468</v>
      </c>
      <c r="I434" s="135" t="s">
        <v>3473</v>
      </c>
    </row>
    <row r="435" spans="1:9" x14ac:dyDescent="0.2">
      <c r="A435" s="135" t="s">
        <v>1402</v>
      </c>
      <c r="D435" s="135" t="s">
        <v>3474</v>
      </c>
      <c r="E435" s="135">
        <f t="shared" si="6"/>
        <v>2501060052</v>
      </c>
      <c r="F435" s="135" t="s">
        <v>3155</v>
      </c>
      <c r="G435" s="135" t="s">
        <v>3156</v>
      </c>
      <c r="H435" s="135" t="s">
        <v>3468</v>
      </c>
      <c r="I435" s="135" t="s">
        <v>3475</v>
      </c>
    </row>
    <row r="436" spans="1:9" x14ac:dyDescent="0.2">
      <c r="A436" s="135" t="s">
        <v>1402</v>
      </c>
      <c r="D436" s="135" t="s">
        <v>3476</v>
      </c>
      <c r="E436" s="135">
        <f t="shared" si="6"/>
        <v>2501060053</v>
      </c>
      <c r="F436" s="135" t="s">
        <v>3155</v>
      </c>
      <c r="G436" s="135" t="s">
        <v>3156</v>
      </c>
      <c r="H436" s="135" t="s">
        <v>3468</v>
      </c>
      <c r="I436" s="135" t="s">
        <v>3477</v>
      </c>
    </row>
    <row r="437" spans="1:9" x14ac:dyDescent="0.2">
      <c r="A437" s="135" t="s">
        <v>1402</v>
      </c>
      <c r="D437" s="135" t="s">
        <v>3478</v>
      </c>
      <c r="E437" s="135">
        <f t="shared" si="6"/>
        <v>2501060100</v>
      </c>
      <c r="F437" s="135" t="s">
        <v>3155</v>
      </c>
      <c r="G437" s="135" t="s">
        <v>3156</v>
      </c>
      <c r="H437" s="135" t="s">
        <v>3468</v>
      </c>
      <c r="I437" s="135" t="s">
        <v>3479</v>
      </c>
    </row>
    <row r="438" spans="1:9" x14ac:dyDescent="0.2">
      <c r="A438" s="135" t="s">
        <v>1402</v>
      </c>
      <c r="D438" s="135" t="s">
        <v>3480</v>
      </c>
      <c r="E438" s="135">
        <f t="shared" si="6"/>
        <v>2501060101</v>
      </c>
      <c r="F438" s="135" t="s">
        <v>3155</v>
      </c>
      <c r="G438" s="135" t="s">
        <v>3156</v>
      </c>
      <c r="H438" s="135" t="s">
        <v>3468</v>
      </c>
      <c r="I438" s="135" t="s">
        <v>3481</v>
      </c>
    </row>
    <row r="439" spans="1:9" x14ac:dyDescent="0.2">
      <c r="A439" s="135" t="s">
        <v>1402</v>
      </c>
      <c r="D439" s="135" t="s">
        <v>3482</v>
      </c>
      <c r="E439" s="135">
        <f t="shared" si="6"/>
        <v>2501060102</v>
      </c>
      <c r="F439" s="135" t="s">
        <v>3155</v>
      </c>
      <c r="G439" s="135" t="s">
        <v>3156</v>
      </c>
      <c r="H439" s="135" t="s">
        <v>3468</v>
      </c>
      <c r="I439" s="135" t="s">
        <v>3483</v>
      </c>
    </row>
    <row r="440" spans="1:9" x14ac:dyDescent="0.2">
      <c r="A440" s="135" t="s">
        <v>1402</v>
      </c>
      <c r="D440" s="135" t="s">
        <v>3484</v>
      </c>
      <c r="E440" s="135">
        <f t="shared" si="6"/>
        <v>2501060103</v>
      </c>
      <c r="F440" s="135" t="s">
        <v>3155</v>
      </c>
      <c r="G440" s="135" t="s">
        <v>3156</v>
      </c>
      <c r="H440" s="135" t="s">
        <v>3468</v>
      </c>
      <c r="I440" s="135" t="s">
        <v>3485</v>
      </c>
    </row>
    <row r="441" spans="1:9" x14ac:dyDescent="0.2">
      <c r="A441" s="135" t="s">
        <v>1402</v>
      </c>
      <c r="D441" s="135" t="s">
        <v>3486</v>
      </c>
      <c r="E441" s="135">
        <f t="shared" si="6"/>
        <v>2501060200</v>
      </c>
      <c r="F441" s="135" t="s">
        <v>3155</v>
      </c>
      <c r="G441" s="135" t="s">
        <v>3156</v>
      </c>
      <c r="H441" s="135" t="s">
        <v>3468</v>
      </c>
      <c r="I441" s="135" t="s">
        <v>3487</v>
      </c>
    </row>
    <row r="442" spans="1:9" x14ac:dyDescent="0.2">
      <c r="A442" s="135" t="s">
        <v>1402</v>
      </c>
      <c r="D442" s="135" t="s">
        <v>3488</v>
      </c>
      <c r="E442" s="135">
        <f t="shared" si="6"/>
        <v>2501060201</v>
      </c>
      <c r="F442" s="135" t="s">
        <v>3155</v>
      </c>
      <c r="G442" s="135" t="s">
        <v>3156</v>
      </c>
      <c r="H442" s="135" t="s">
        <v>3468</v>
      </c>
      <c r="I442" s="135" t="s">
        <v>3489</v>
      </c>
    </row>
    <row r="443" spans="1:9" x14ac:dyDescent="0.2">
      <c r="A443" s="135" t="s">
        <v>1402</v>
      </c>
      <c r="D443" s="135" t="s">
        <v>3490</v>
      </c>
      <c r="E443" s="135">
        <f t="shared" si="6"/>
        <v>2501070000</v>
      </c>
      <c r="F443" s="135" t="s">
        <v>3155</v>
      </c>
      <c r="G443" s="135" t="s">
        <v>3156</v>
      </c>
      <c r="H443" s="135" t="s">
        <v>3491</v>
      </c>
      <c r="I443" s="135" t="s">
        <v>3492</v>
      </c>
    </row>
    <row r="444" spans="1:9" x14ac:dyDescent="0.2">
      <c r="A444" s="135" t="s">
        <v>1402</v>
      </c>
      <c r="D444" s="135" t="s">
        <v>3493</v>
      </c>
      <c r="E444" s="135">
        <f t="shared" si="6"/>
        <v>2501070050</v>
      </c>
      <c r="F444" s="135" t="s">
        <v>3155</v>
      </c>
      <c r="G444" s="135" t="s">
        <v>3156</v>
      </c>
      <c r="H444" s="135" t="s">
        <v>3491</v>
      </c>
      <c r="I444" s="135" t="s">
        <v>3471</v>
      </c>
    </row>
    <row r="445" spans="1:9" x14ac:dyDescent="0.2">
      <c r="A445" s="135" t="s">
        <v>1402</v>
      </c>
      <c r="D445" s="135" t="s">
        <v>3494</v>
      </c>
      <c r="E445" s="135">
        <f t="shared" si="6"/>
        <v>2501070051</v>
      </c>
      <c r="F445" s="135" t="s">
        <v>3155</v>
      </c>
      <c r="G445" s="135" t="s">
        <v>3156</v>
      </c>
      <c r="H445" s="135" t="s">
        <v>3491</v>
      </c>
      <c r="I445" s="135" t="s">
        <v>3473</v>
      </c>
    </row>
    <row r="446" spans="1:9" x14ac:dyDescent="0.2">
      <c r="A446" s="135" t="s">
        <v>1402</v>
      </c>
      <c r="D446" s="135" t="s">
        <v>3495</v>
      </c>
      <c r="E446" s="135">
        <f t="shared" si="6"/>
        <v>2501070052</v>
      </c>
      <c r="F446" s="135" t="s">
        <v>3155</v>
      </c>
      <c r="G446" s="135" t="s">
        <v>3156</v>
      </c>
      <c r="H446" s="135" t="s">
        <v>3491</v>
      </c>
      <c r="I446" s="135" t="s">
        <v>3475</v>
      </c>
    </row>
    <row r="447" spans="1:9" x14ac:dyDescent="0.2">
      <c r="A447" s="135" t="s">
        <v>1402</v>
      </c>
      <c r="D447" s="135" t="s">
        <v>3496</v>
      </c>
      <c r="E447" s="135">
        <f t="shared" si="6"/>
        <v>2501070053</v>
      </c>
      <c r="F447" s="135" t="s">
        <v>3155</v>
      </c>
      <c r="G447" s="135" t="s">
        <v>3156</v>
      </c>
      <c r="H447" s="135" t="s">
        <v>3491</v>
      </c>
      <c r="I447" s="135" t="s">
        <v>3477</v>
      </c>
    </row>
    <row r="448" spans="1:9" x14ac:dyDescent="0.2">
      <c r="A448" s="135" t="s">
        <v>1402</v>
      </c>
      <c r="D448" s="135" t="s">
        <v>3497</v>
      </c>
      <c r="E448" s="135">
        <f t="shared" si="6"/>
        <v>2501070100</v>
      </c>
      <c r="F448" s="135" t="s">
        <v>3155</v>
      </c>
      <c r="G448" s="135" t="s">
        <v>3156</v>
      </c>
      <c r="H448" s="135" t="s">
        <v>3491</v>
      </c>
      <c r="I448" s="135" t="s">
        <v>3479</v>
      </c>
    </row>
    <row r="449" spans="1:10" x14ac:dyDescent="0.2">
      <c r="A449" s="135" t="s">
        <v>1402</v>
      </c>
      <c r="D449" s="135" t="s">
        <v>3498</v>
      </c>
      <c r="E449" s="135">
        <f t="shared" si="6"/>
        <v>2501070101</v>
      </c>
      <c r="F449" s="135" t="s">
        <v>3155</v>
      </c>
      <c r="G449" s="135" t="s">
        <v>3156</v>
      </c>
      <c r="H449" s="135" t="s">
        <v>3491</v>
      </c>
      <c r="I449" s="135" t="s">
        <v>3481</v>
      </c>
    </row>
    <row r="450" spans="1:10" x14ac:dyDescent="0.2">
      <c r="A450" s="135" t="s">
        <v>1402</v>
      </c>
      <c r="D450" s="135" t="s">
        <v>3499</v>
      </c>
      <c r="E450" s="135">
        <f t="shared" ref="E450:E513" si="7">VALUE(D450)</f>
        <v>2501070102</v>
      </c>
      <c r="F450" s="135" t="s">
        <v>3155</v>
      </c>
      <c r="G450" s="135" t="s">
        <v>3156</v>
      </c>
      <c r="H450" s="135" t="s">
        <v>3491</v>
      </c>
      <c r="I450" s="135" t="s">
        <v>3483</v>
      </c>
    </row>
    <row r="451" spans="1:10" x14ac:dyDescent="0.2">
      <c r="A451" s="135" t="s">
        <v>1402</v>
      </c>
      <c r="D451" s="135" t="s">
        <v>3500</v>
      </c>
      <c r="E451" s="135">
        <f t="shared" si="7"/>
        <v>2501070103</v>
      </c>
      <c r="F451" s="135" t="s">
        <v>3155</v>
      </c>
      <c r="G451" s="135" t="s">
        <v>3156</v>
      </c>
      <c r="H451" s="135" t="s">
        <v>3491</v>
      </c>
      <c r="I451" s="135" t="s">
        <v>3485</v>
      </c>
    </row>
    <row r="452" spans="1:10" x14ac:dyDescent="0.2">
      <c r="A452" s="135" t="s">
        <v>1402</v>
      </c>
      <c r="D452" s="135" t="s">
        <v>3501</v>
      </c>
      <c r="E452" s="135">
        <f t="shared" si="7"/>
        <v>2501070200</v>
      </c>
      <c r="F452" s="135" t="s">
        <v>3155</v>
      </c>
      <c r="G452" s="135" t="s">
        <v>3156</v>
      </c>
      <c r="H452" s="135" t="s">
        <v>3491</v>
      </c>
      <c r="I452" s="135" t="s">
        <v>3487</v>
      </c>
    </row>
    <row r="453" spans="1:10" x14ac:dyDescent="0.2">
      <c r="A453" s="135" t="s">
        <v>1402</v>
      </c>
      <c r="D453" s="135" t="s">
        <v>3502</v>
      </c>
      <c r="E453" s="135">
        <f t="shared" si="7"/>
        <v>2501070201</v>
      </c>
      <c r="F453" s="135" t="s">
        <v>3155</v>
      </c>
      <c r="G453" s="135" t="s">
        <v>3156</v>
      </c>
      <c r="H453" s="135" t="s">
        <v>3491</v>
      </c>
      <c r="I453" s="135" t="s">
        <v>3489</v>
      </c>
    </row>
    <row r="454" spans="1:10" x14ac:dyDescent="0.2">
      <c r="A454" s="135" t="s">
        <v>1402</v>
      </c>
      <c r="D454" s="135" t="s">
        <v>3503</v>
      </c>
      <c r="E454" s="135">
        <f t="shared" si="7"/>
        <v>2501080050</v>
      </c>
      <c r="F454" s="135" t="s">
        <v>3155</v>
      </c>
      <c r="G454" s="135" t="s">
        <v>3156</v>
      </c>
      <c r="H454" s="135" t="s">
        <v>3504</v>
      </c>
      <c r="I454" s="135" t="s">
        <v>3471</v>
      </c>
      <c r="J454" s="137">
        <v>37469</v>
      </c>
    </row>
    <row r="455" spans="1:10" x14ac:dyDescent="0.2">
      <c r="A455" s="135" t="s">
        <v>1402</v>
      </c>
      <c r="D455" s="135" t="s">
        <v>3505</v>
      </c>
      <c r="E455" s="135">
        <f t="shared" si="7"/>
        <v>2501080100</v>
      </c>
      <c r="F455" s="135" t="s">
        <v>3155</v>
      </c>
      <c r="G455" s="135" t="s">
        <v>3156</v>
      </c>
      <c r="H455" s="135" t="s">
        <v>3504</v>
      </c>
      <c r="I455" s="135" t="s">
        <v>3479</v>
      </c>
      <c r="J455" s="137">
        <v>37469</v>
      </c>
    </row>
    <row r="456" spans="1:10" x14ac:dyDescent="0.2">
      <c r="A456" s="135" t="s">
        <v>1402</v>
      </c>
      <c r="D456" s="135" t="s">
        <v>3506</v>
      </c>
      <c r="E456" s="135">
        <f t="shared" si="7"/>
        <v>2501995000</v>
      </c>
      <c r="F456" s="135" t="s">
        <v>3155</v>
      </c>
      <c r="G456" s="135" t="s">
        <v>3156</v>
      </c>
      <c r="H456" s="135" t="s">
        <v>3507</v>
      </c>
      <c r="I456" s="135" t="s">
        <v>3437</v>
      </c>
    </row>
    <row r="457" spans="1:10" x14ac:dyDescent="0.2">
      <c r="A457" s="135" t="s">
        <v>1402</v>
      </c>
      <c r="D457" s="135" t="s">
        <v>3508</v>
      </c>
      <c r="E457" s="135">
        <f t="shared" si="7"/>
        <v>2501995030</v>
      </c>
      <c r="F457" s="135" t="s">
        <v>3155</v>
      </c>
      <c r="G457" s="135" t="s">
        <v>3156</v>
      </c>
      <c r="H457" s="135" t="s">
        <v>3507</v>
      </c>
      <c r="I457" s="135" t="s">
        <v>3439</v>
      </c>
    </row>
    <row r="458" spans="1:10" x14ac:dyDescent="0.2">
      <c r="A458" s="135" t="s">
        <v>1402</v>
      </c>
      <c r="D458" s="135" t="s">
        <v>3509</v>
      </c>
      <c r="E458" s="135">
        <f t="shared" si="7"/>
        <v>2501995060</v>
      </c>
      <c r="F458" s="135" t="s">
        <v>3155</v>
      </c>
      <c r="G458" s="135" t="s">
        <v>3156</v>
      </c>
      <c r="H458" s="135" t="s">
        <v>3507</v>
      </c>
      <c r="I458" s="135" t="s">
        <v>1420</v>
      </c>
    </row>
    <row r="459" spans="1:10" x14ac:dyDescent="0.2">
      <c r="A459" s="135" t="s">
        <v>1402</v>
      </c>
      <c r="D459" s="135" t="s">
        <v>3510</v>
      </c>
      <c r="E459" s="135">
        <f t="shared" si="7"/>
        <v>2501995090</v>
      </c>
      <c r="F459" s="135" t="s">
        <v>3155</v>
      </c>
      <c r="G459" s="135" t="s">
        <v>3156</v>
      </c>
      <c r="H459" s="135" t="s">
        <v>3507</v>
      </c>
      <c r="I459" s="135" t="s">
        <v>1413</v>
      </c>
    </row>
    <row r="460" spans="1:10" x14ac:dyDescent="0.2">
      <c r="A460" s="135" t="s">
        <v>1402</v>
      </c>
      <c r="D460" s="135" t="s">
        <v>3511</v>
      </c>
      <c r="E460" s="135">
        <f t="shared" si="7"/>
        <v>2501995120</v>
      </c>
      <c r="F460" s="135" t="s">
        <v>3155</v>
      </c>
      <c r="G460" s="135" t="s">
        <v>3156</v>
      </c>
      <c r="H460" s="135" t="s">
        <v>3507</v>
      </c>
      <c r="I460" s="135" t="s">
        <v>3443</v>
      </c>
    </row>
    <row r="461" spans="1:10" x14ac:dyDescent="0.2">
      <c r="A461" s="135" t="s">
        <v>1402</v>
      </c>
      <c r="D461" s="135" t="s">
        <v>3512</v>
      </c>
      <c r="E461" s="135">
        <f t="shared" si="7"/>
        <v>2501995150</v>
      </c>
      <c r="F461" s="135" t="s">
        <v>3155</v>
      </c>
      <c r="G461" s="135" t="s">
        <v>3156</v>
      </c>
      <c r="H461" s="135" t="s">
        <v>3507</v>
      </c>
      <c r="I461" s="135" t="s">
        <v>3445</v>
      </c>
    </row>
    <row r="462" spans="1:10" x14ac:dyDescent="0.2">
      <c r="A462" s="135" t="s">
        <v>1402</v>
      </c>
      <c r="D462" s="135" t="s">
        <v>3513</v>
      </c>
      <c r="E462" s="135">
        <f t="shared" si="7"/>
        <v>2501995180</v>
      </c>
      <c r="F462" s="135" t="s">
        <v>3155</v>
      </c>
      <c r="G462" s="135" t="s">
        <v>3156</v>
      </c>
      <c r="H462" s="135" t="s">
        <v>3507</v>
      </c>
      <c r="I462" s="135" t="s">
        <v>1447</v>
      </c>
    </row>
    <row r="463" spans="1:10" x14ac:dyDescent="0.2">
      <c r="A463" s="135" t="s">
        <v>1402</v>
      </c>
      <c r="D463" s="135" t="s">
        <v>3514</v>
      </c>
      <c r="E463" s="135">
        <f t="shared" si="7"/>
        <v>2505000000</v>
      </c>
      <c r="F463" s="135" t="s">
        <v>3155</v>
      </c>
      <c r="G463" s="135" t="s">
        <v>3515</v>
      </c>
      <c r="H463" s="135" t="s">
        <v>3516</v>
      </c>
      <c r="I463" s="135" t="s">
        <v>3437</v>
      </c>
    </row>
    <row r="464" spans="1:10" x14ac:dyDescent="0.2">
      <c r="A464" s="135" t="s">
        <v>1402</v>
      </c>
      <c r="D464" s="135" t="s">
        <v>3517</v>
      </c>
      <c r="E464" s="135">
        <f t="shared" si="7"/>
        <v>2505000030</v>
      </c>
      <c r="F464" s="135" t="s">
        <v>3155</v>
      </c>
      <c r="G464" s="135" t="s">
        <v>3515</v>
      </c>
      <c r="H464" s="135" t="s">
        <v>3516</v>
      </c>
      <c r="I464" s="135" t="s">
        <v>3439</v>
      </c>
    </row>
    <row r="465" spans="1:9" x14ac:dyDescent="0.2">
      <c r="A465" s="135" t="s">
        <v>1402</v>
      </c>
      <c r="D465" s="135" t="s">
        <v>3518</v>
      </c>
      <c r="E465" s="135">
        <f t="shared" si="7"/>
        <v>2505000060</v>
      </c>
      <c r="F465" s="135" t="s">
        <v>3155</v>
      </c>
      <c r="G465" s="135" t="s">
        <v>3515</v>
      </c>
      <c r="H465" s="135" t="s">
        <v>3516</v>
      </c>
      <c r="I465" s="135" t="s">
        <v>1420</v>
      </c>
    </row>
    <row r="466" spans="1:9" x14ac:dyDescent="0.2">
      <c r="A466" s="135" t="s">
        <v>1402</v>
      </c>
      <c r="D466" s="135" t="s">
        <v>3519</v>
      </c>
      <c r="E466" s="135">
        <f t="shared" si="7"/>
        <v>2505000090</v>
      </c>
      <c r="F466" s="135" t="s">
        <v>3155</v>
      </c>
      <c r="G466" s="135" t="s">
        <v>3515</v>
      </c>
      <c r="H466" s="135" t="s">
        <v>3516</v>
      </c>
      <c r="I466" s="135" t="s">
        <v>1413</v>
      </c>
    </row>
    <row r="467" spans="1:9" x14ac:dyDescent="0.2">
      <c r="A467" s="135" t="s">
        <v>1402</v>
      </c>
      <c r="D467" s="135" t="s">
        <v>3520</v>
      </c>
      <c r="E467" s="135">
        <f t="shared" si="7"/>
        <v>2505000120</v>
      </c>
      <c r="F467" s="135" t="s">
        <v>3155</v>
      </c>
      <c r="G467" s="135" t="s">
        <v>3515</v>
      </c>
      <c r="H467" s="135" t="s">
        <v>3516</v>
      </c>
      <c r="I467" s="135" t="s">
        <v>3443</v>
      </c>
    </row>
    <row r="468" spans="1:9" x14ac:dyDescent="0.2">
      <c r="A468" s="135" t="s">
        <v>1402</v>
      </c>
      <c r="D468" s="135" t="s">
        <v>3521</v>
      </c>
      <c r="E468" s="135">
        <f t="shared" si="7"/>
        <v>2505000150</v>
      </c>
      <c r="F468" s="135" t="s">
        <v>3155</v>
      </c>
      <c r="G468" s="135" t="s">
        <v>3515</v>
      </c>
      <c r="H468" s="135" t="s">
        <v>3516</v>
      </c>
      <c r="I468" s="135" t="s">
        <v>3445</v>
      </c>
    </row>
    <row r="469" spans="1:9" x14ac:dyDescent="0.2">
      <c r="A469" s="135" t="s">
        <v>1402</v>
      </c>
      <c r="D469" s="135" t="s">
        <v>3522</v>
      </c>
      <c r="E469" s="135">
        <f t="shared" si="7"/>
        <v>2505000180</v>
      </c>
      <c r="F469" s="135" t="s">
        <v>3155</v>
      </c>
      <c r="G469" s="135" t="s">
        <v>3515</v>
      </c>
      <c r="H469" s="135" t="s">
        <v>3516</v>
      </c>
      <c r="I469" s="135" t="s">
        <v>1447</v>
      </c>
    </row>
    <row r="470" spans="1:9" x14ac:dyDescent="0.2">
      <c r="A470" s="135" t="s">
        <v>1402</v>
      </c>
      <c r="D470" s="135" t="s">
        <v>3523</v>
      </c>
      <c r="E470" s="135">
        <f t="shared" si="7"/>
        <v>2505000900</v>
      </c>
      <c r="F470" s="135" t="s">
        <v>3155</v>
      </c>
      <c r="G470" s="135" t="s">
        <v>3515</v>
      </c>
      <c r="H470" s="135" t="s">
        <v>3516</v>
      </c>
      <c r="I470" s="135" t="s">
        <v>3448</v>
      </c>
    </row>
    <row r="471" spans="1:9" x14ac:dyDescent="0.2">
      <c r="A471" s="135" t="s">
        <v>1402</v>
      </c>
      <c r="D471" s="135" t="s">
        <v>3524</v>
      </c>
      <c r="E471" s="135">
        <f t="shared" si="7"/>
        <v>2505010000</v>
      </c>
      <c r="F471" s="135" t="s">
        <v>3155</v>
      </c>
      <c r="G471" s="135" t="s">
        <v>3515</v>
      </c>
      <c r="H471" s="135" t="s">
        <v>3525</v>
      </c>
      <c r="I471" s="135" t="s">
        <v>3437</v>
      </c>
    </row>
    <row r="472" spans="1:9" x14ac:dyDescent="0.2">
      <c r="A472" s="135" t="s">
        <v>1402</v>
      </c>
      <c r="D472" s="135" t="s">
        <v>3526</v>
      </c>
      <c r="E472" s="135">
        <f t="shared" si="7"/>
        <v>2505010030</v>
      </c>
      <c r="F472" s="135" t="s">
        <v>3155</v>
      </c>
      <c r="G472" s="135" t="s">
        <v>3515</v>
      </c>
      <c r="H472" s="135" t="s">
        <v>3525</v>
      </c>
      <c r="I472" s="135" t="s">
        <v>3439</v>
      </c>
    </row>
    <row r="473" spans="1:9" x14ac:dyDescent="0.2">
      <c r="A473" s="135" t="s">
        <v>1402</v>
      </c>
      <c r="D473" s="135" t="s">
        <v>3527</v>
      </c>
      <c r="E473" s="135">
        <f t="shared" si="7"/>
        <v>2505010060</v>
      </c>
      <c r="F473" s="135" t="s">
        <v>3155</v>
      </c>
      <c r="G473" s="135" t="s">
        <v>3515</v>
      </c>
      <c r="H473" s="135" t="s">
        <v>3525</v>
      </c>
      <c r="I473" s="135" t="s">
        <v>1420</v>
      </c>
    </row>
    <row r="474" spans="1:9" x14ac:dyDescent="0.2">
      <c r="A474" s="135" t="s">
        <v>1402</v>
      </c>
      <c r="D474" s="135" t="s">
        <v>3528</v>
      </c>
      <c r="E474" s="135">
        <f t="shared" si="7"/>
        <v>2505010090</v>
      </c>
      <c r="F474" s="135" t="s">
        <v>3155</v>
      </c>
      <c r="G474" s="135" t="s">
        <v>3515</v>
      </c>
      <c r="H474" s="135" t="s">
        <v>3525</v>
      </c>
      <c r="I474" s="135" t="s">
        <v>1413</v>
      </c>
    </row>
    <row r="475" spans="1:9" x14ac:dyDescent="0.2">
      <c r="A475" s="135" t="s">
        <v>1402</v>
      </c>
      <c r="D475" s="135" t="s">
        <v>3529</v>
      </c>
      <c r="E475" s="135">
        <f t="shared" si="7"/>
        <v>2505010120</v>
      </c>
      <c r="F475" s="135" t="s">
        <v>3155</v>
      </c>
      <c r="G475" s="135" t="s">
        <v>3515</v>
      </c>
      <c r="H475" s="135" t="s">
        <v>3525</v>
      </c>
      <c r="I475" s="135" t="s">
        <v>3443</v>
      </c>
    </row>
    <row r="476" spans="1:9" x14ac:dyDescent="0.2">
      <c r="A476" s="135" t="s">
        <v>1402</v>
      </c>
      <c r="D476" s="135" t="s">
        <v>3530</v>
      </c>
      <c r="E476" s="135">
        <f t="shared" si="7"/>
        <v>2505010150</v>
      </c>
      <c r="F476" s="135" t="s">
        <v>3155</v>
      </c>
      <c r="G476" s="135" t="s">
        <v>3515</v>
      </c>
      <c r="H476" s="135" t="s">
        <v>3525</v>
      </c>
      <c r="I476" s="135" t="s">
        <v>3445</v>
      </c>
    </row>
    <row r="477" spans="1:9" x14ac:dyDescent="0.2">
      <c r="A477" s="135" t="s">
        <v>1402</v>
      </c>
      <c r="D477" s="135" t="s">
        <v>3531</v>
      </c>
      <c r="E477" s="135">
        <f t="shared" si="7"/>
        <v>2505010180</v>
      </c>
      <c r="F477" s="135" t="s">
        <v>3155</v>
      </c>
      <c r="G477" s="135" t="s">
        <v>3515</v>
      </c>
      <c r="H477" s="135" t="s">
        <v>3525</v>
      </c>
      <c r="I477" s="135" t="s">
        <v>1447</v>
      </c>
    </row>
    <row r="478" spans="1:9" x14ac:dyDescent="0.2">
      <c r="A478" s="135" t="s">
        <v>1402</v>
      </c>
      <c r="D478" s="135" t="s">
        <v>3532</v>
      </c>
      <c r="E478" s="135">
        <f t="shared" si="7"/>
        <v>2505010900</v>
      </c>
      <c r="F478" s="135" t="s">
        <v>3155</v>
      </c>
      <c r="G478" s="135" t="s">
        <v>3515</v>
      </c>
      <c r="H478" s="135" t="s">
        <v>3525</v>
      </c>
      <c r="I478" s="135" t="s">
        <v>3448</v>
      </c>
    </row>
    <row r="479" spans="1:9" x14ac:dyDescent="0.2">
      <c r="A479" s="135" t="s">
        <v>1402</v>
      </c>
      <c r="D479" s="135" t="s">
        <v>3533</v>
      </c>
      <c r="E479" s="135">
        <f t="shared" si="7"/>
        <v>2505020000</v>
      </c>
      <c r="F479" s="135" t="s">
        <v>3155</v>
      </c>
      <c r="G479" s="135" t="s">
        <v>3515</v>
      </c>
      <c r="H479" s="135" t="s">
        <v>3534</v>
      </c>
      <c r="I479" s="135" t="s">
        <v>3437</v>
      </c>
    </row>
    <row r="480" spans="1:9" x14ac:dyDescent="0.2">
      <c r="A480" s="135" t="s">
        <v>1402</v>
      </c>
      <c r="D480" s="135" t="s">
        <v>3535</v>
      </c>
      <c r="E480" s="135">
        <f t="shared" si="7"/>
        <v>2505020030</v>
      </c>
      <c r="F480" s="135" t="s">
        <v>3155</v>
      </c>
      <c r="G480" s="135" t="s">
        <v>3515</v>
      </c>
      <c r="H480" s="135" t="s">
        <v>3534</v>
      </c>
      <c r="I480" s="135" t="s">
        <v>3439</v>
      </c>
    </row>
    <row r="481" spans="1:10" x14ac:dyDescent="0.2">
      <c r="A481" s="135" t="s">
        <v>1402</v>
      </c>
      <c r="D481" s="135" t="s">
        <v>903</v>
      </c>
      <c r="E481" s="135">
        <f t="shared" si="7"/>
        <v>2505020060</v>
      </c>
      <c r="F481" s="135" t="s">
        <v>3155</v>
      </c>
      <c r="G481" s="135" t="s">
        <v>3515</v>
      </c>
      <c r="H481" s="135" t="s">
        <v>3534</v>
      </c>
      <c r="I481" s="135" t="s">
        <v>1420</v>
      </c>
    </row>
    <row r="482" spans="1:10" x14ac:dyDescent="0.2">
      <c r="A482" s="135" t="s">
        <v>1402</v>
      </c>
      <c r="D482" s="135" t="s">
        <v>904</v>
      </c>
      <c r="E482" s="135">
        <f t="shared" si="7"/>
        <v>2505020090</v>
      </c>
      <c r="F482" s="135" t="s">
        <v>3155</v>
      </c>
      <c r="G482" s="135" t="s">
        <v>3515</v>
      </c>
      <c r="H482" s="135" t="s">
        <v>3534</v>
      </c>
      <c r="I482" s="135" t="s">
        <v>1413</v>
      </c>
    </row>
    <row r="483" spans="1:10" x14ac:dyDescent="0.2">
      <c r="A483" s="135" t="s">
        <v>1402</v>
      </c>
      <c r="D483" s="135" t="s">
        <v>905</v>
      </c>
      <c r="E483" s="135">
        <f t="shared" si="7"/>
        <v>2505020120</v>
      </c>
      <c r="F483" s="135" t="s">
        <v>3155</v>
      </c>
      <c r="G483" s="135" t="s">
        <v>3515</v>
      </c>
      <c r="H483" s="135" t="s">
        <v>3534</v>
      </c>
      <c r="I483" s="135" t="s">
        <v>3443</v>
      </c>
    </row>
    <row r="484" spans="1:10" x14ac:dyDescent="0.2">
      <c r="A484" s="135" t="s">
        <v>1402</v>
      </c>
      <c r="D484" s="135" t="s">
        <v>906</v>
      </c>
      <c r="E484" s="135">
        <f t="shared" si="7"/>
        <v>2505020121</v>
      </c>
      <c r="F484" s="135" t="s">
        <v>3155</v>
      </c>
      <c r="G484" s="135" t="s">
        <v>3515</v>
      </c>
      <c r="H484" s="135" t="s">
        <v>3534</v>
      </c>
      <c r="I484" s="135" t="s">
        <v>907</v>
      </c>
      <c r="J484" s="137">
        <v>37484</v>
      </c>
    </row>
    <row r="485" spans="1:10" x14ac:dyDescent="0.2">
      <c r="A485" s="135" t="s">
        <v>1402</v>
      </c>
      <c r="D485" s="135" t="s">
        <v>908</v>
      </c>
      <c r="E485" s="135">
        <f t="shared" si="7"/>
        <v>2505020150</v>
      </c>
      <c r="F485" s="135" t="s">
        <v>3155</v>
      </c>
      <c r="G485" s="135" t="s">
        <v>3515</v>
      </c>
      <c r="H485" s="135" t="s">
        <v>3534</v>
      </c>
      <c r="I485" s="135" t="s">
        <v>3445</v>
      </c>
    </row>
    <row r="486" spans="1:10" x14ac:dyDescent="0.2">
      <c r="A486" s="135" t="s">
        <v>1402</v>
      </c>
      <c r="D486" s="135" t="s">
        <v>909</v>
      </c>
      <c r="E486" s="135">
        <f t="shared" si="7"/>
        <v>2505020180</v>
      </c>
      <c r="F486" s="135" t="s">
        <v>3155</v>
      </c>
      <c r="G486" s="135" t="s">
        <v>3515</v>
      </c>
      <c r="H486" s="135" t="s">
        <v>3534</v>
      </c>
      <c r="I486" s="135" t="s">
        <v>1447</v>
      </c>
    </row>
    <row r="487" spans="1:10" x14ac:dyDescent="0.2">
      <c r="A487" s="135" t="s">
        <v>1402</v>
      </c>
      <c r="D487" s="135" t="s">
        <v>910</v>
      </c>
      <c r="E487" s="135">
        <f t="shared" si="7"/>
        <v>2505020900</v>
      </c>
      <c r="F487" s="135" t="s">
        <v>3155</v>
      </c>
      <c r="G487" s="135" t="s">
        <v>3515</v>
      </c>
      <c r="H487" s="135" t="s">
        <v>3534</v>
      </c>
      <c r="I487" s="135" t="s">
        <v>3448</v>
      </c>
    </row>
    <row r="488" spans="1:10" x14ac:dyDescent="0.2">
      <c r="A488" s="135" t="s">
        <v>1402</v>
      </c>
      <c r="D488" s="135" t="s">
        <v>911</v>
      </c>
      <c r="E488" s="135">
        <f t="shared" si="7"/>
        <v>2505030000</v>
      </c>
      <c r="F488" s="135" t="s">
        <v>3155</v>
      </c>
      <c r="G488" s="135" t="s">
        <v>3515</v>
      </c>
      <c r="H488" s="135" t="s">
        <v>912</v>
      </c>
      <c r="I488" s="135" t="s">
        <v>3437</v>
      </c>
    </row>
    <row r="489" spans="1:10" x14ac:dyDescent="0.2">
      <c r="A489" s="135" t="s">
        <v>1402</v>
      </c>
      <c r="D489" s="135" t="s">
        <v>913</v>
      </c>
      <c r="E489" s="135">
        <f t="shared" si="7"/>
        <v>2505030030</v>
      </c>
      <c r="F489" s="135" t="s">
        <v>3155</v>
      </c>
      <c r="G489" s="135" t="s">
        <v>3515</v>
      </c>
      <c r="H489" s="135" t="s">
        <v>912</v>
      </c>
      <c r="I489" s="135" t="s">
        <v>3439</v>
      </c>
    </row>
    <row r="490" spans="1:10" x14ac:dyDescent="0.2">
      <c r="A490" s="135" t="s">
        <v>1402</v>
      </c>
      <c r="D490" s="135" t="s">
        <v>914</v>
      </c>
      <c r="E490" s="135">
        <f t="shared" si="7"/>
        <v>2505030060</v>
      </c>
      <c r="F490" s="135" t="s">
        <v>3155</v>
      </c>
      <c r="G490" s="135" t="s">
        <v>3515</v>
      </c>
      <c r="H490" s="135" t="s">
        <v>912</v>
      </c>
      <c r="I490" s="135" t="s">
        <v>1420</v>
      </c>
    </row>
    <row r="491" spans="1:10" x14ac:dyDescent="0.2">
      <c r="A491" s="135" t="s">
        <v>1402</v>
      </c>
      <c r="D491" s="135" t="s">
        <v>915</v>
      </c>
      <c r="E491" s="135">
        <f t="shared" si="7"/>
        <v>2505030090</v>
      </c>
      <c r="F491" s="135" t="s">
        <v>3155</v>
      </c>
      <c r="G491" s="135" t="s">
        <v>3515</v>
      </c>
      <c r="H491" s="135" t="s">
        <v>912</v>
      </c>
      <c r="I491" s="135" t="s">
        <v>1413</v>
      </c>
    </row>
    <row r="492" spans="1:10" x14ac:dyDescent="0.2">
      <c r="A492" s="135" t="s">
        <v>1402</v>
      </c>
      <c r="D492" s="135" t="s">
        <v>916</v>
      </c>
      <c r="E492" s="135">
        <f t="shared" si="7"/>
        <v>2505030120</v>
      </c>
      <c r="F492" s="135" t="s">
        <v>3155</v>
      </c>
      <c r="G492" s="135" t="s">
        <v>3515</v>
      </c>
      <c r="H492" s="135" t="s">
        <v>912</v>
      </c>
      <c r="I492" s="135" t="s">
        <v>3443</v>
      </c>
    </row>
    <row r="493" spans="1:10" x14ac:dyDescent="0.2">
      <c r="A493" s="135" t="s">
        <v>1402</v>
      </c>
      <c r="D493" s="135" t="s">
        <v>917</v>
      </c>
      <c r="E493" s="135">
        <f t="shared" si="7"/>
        <v>2505030150</v>
      </c>
      <c r="F493" s="135" t="s">
        <v>3155</v>
      </c>
      <c r="G493" s="135" t="s">
        <v>3515</v>
      </c>
      <c r="H493" s="135" t="s">
        <v>912</v>
      </c>
      <c r="I493" s="135" t="s">
        <v>3445</v>
      </c>
    </row>
    <row r="494" spans="1:10" x14ac:dyDescent="0.2">
      <c r="A494" s="135" t="s">
        <v>1402</v>
      </c>
      <c r="D494" s="135" t="s">
        <v>918</v>
      </c>
      <c r="E494" s="135">
        <f t="shared" si="7"/>
        <v>2505030180</v>
      </c>
      <c r="F494" s="135" t="s">
        <v>3155</v>
      </c>
      <c r="G494" s="135" t="s">
        <v>3515</v>
      </c>
      <c r="H494" s="135" t="s">
        <v>912</v>
      </c>
      <c r="I494" s="135" t="s">
        <v>1447</v>
      </c>
    </row>
    <row r="495" spans="1:10" x14ac:dyDescent="0.2">
      <c r="A495" s="135" t="s">
        <v>1402</v>
      </c>
      <c r="D495" s="135" t="s">
        <v>919</v>
      </c>
      <c r="E495" s="135">
        <f t="shared" si="7"/>
        <v>2505030900</v>
      </c>
      <c r="F495" s="135" t="s">
        <v>3155</v>
      </c>
      <c r="G495" s="135" t="s">
        <v>3515</v>
      </c>
      <c r="H495" s="135" t="s">
        <v>912</v>
      </c>
      <c r="I495" s="135" t="s">
        <v>3448</v>
      </c>
    </row>
    <row r="496" spans="1:10" x14ac:dyDescent="0.2">
      <c r="A496" s="135" t="s">
        <v>1402</v>
      </c>
      <c r="D496" s="135" t="s">
        <v>920</v>
      </c>
      <c r="E496" s="135">
        <f t="shared" si="7"/>
        <v>2505040000</v>
      </c>
      <c r="F496" s="135" t="s">
        <v>3155</v>
      </c>
      <c r="G496" s="135" t="s">
        <v>3515</v>
      </c>
      <c r="H496" s="135" t="s">
        <v>921</v>
      </c>
      <c r="I496" s="135" t="s">
        <v>3437</v>
      </c>
    </row>
    <row r="497" spans="1:12" x14ac:dyDescent="0.2">
      <c r="A497" s="135" t="s">
        <v>1402</v>
      </c>
      <c r="D497" s="135" t="s">
        <v>922</v>
      </c>
      <c r="E497" s="135">
        <f t="shared" si="7"/>
        <v>2505040030</v>
      </c>
      <c r="F497" s="135" t="s">
        <v>3155</v>
      </c>
      <c r="G497" s="135" t="s">
        <v>3515</v>
      </c>
      <c r="H497" s="135" t="s">
        <v>921</v>
      </c>
      <c r="I497" s="135" t="s">
        <v>3439</v>
      </c>
    </row>
    <row r="498" spans="1:12" x14ac:dyDescent="0.2">
      <c r="A498" s="135" t="s">
        <v>1402</v>
      </c>
      <c r="D498" s="135" t="s">
        <v>923</v>
      </c>
      <c r="E498" s="135">
        <f t="shared" si="7"/>
        <v>2505040060</v>
      </c>
      <c r="F498" s="135" t="s">
        <v>3155</v>
      </c>
      <c r="G498" s="135" t="s">
        <v>3515</v>
      </c>
      <c r="H498" s="135" t="s">
        <v>921</v>
      </c>
      <c r="I498" s="135" t="s">
        <v>1420</v>
      </c>
    </row>
    <row r="499" spans="1:12" x14ac:dyDescent="0.2">
      <c r="A499" s="135" t="s">
        <v>1402</v>
      </c>
      <c r="D499" s="135" t="s">
        <v>924</v>
      </c>
      <c r="E499" s="135">
        <f t="shared" si="7"/>
        <v>2505040090</v>
      </c>
      <c r="F499" s="135" t="s">
        <v>3155</v>
      </c>
      <c r="G499" s="135" t="s">
        <v>3515</v>
      </c>
      <c r="H499" s="135" t="s">
        <v>921</v>
      </c>
      <c r="I499" s="135" t="s">
        <v>1413</v>
      </c>
    </row>
    <row r="500" spans="1:12" x14ac:dyDescent="0.2">
      <c r="A500" s="135" t="s">
        <v>1402</v>
      </c>
      <c r="D500" s="135" t="s">
        <v>925</v>
      </c>
      <c r="E500" s="135">
        <f t="shared" si="7"/>
        <v>2505040120</v>
      </c>
      <c r="F500" s="135" t="s">
        <v>3155</v>
      </c>
      <c r="G500" s="135" t="s">
        <v>3515</v>
      </c>
      <c r="H500" s="135" t="s">
        <v>921</v>
      </c>
      <c r="I500" s="135" t="s">
        <v>3443</v>
      </c>
    </row>
    <row r="501" spans="1:12" x14ac:dyDescent="0.2">
      <c r="A501" s="135" t="s">
        <v>1402</v>
      </c>
      <c r="D501" s="135" t="s">
        <v>926</v>
      </c>
      <c r="E501" s="135">
        <f t="shared" si="7"/>
        <v>2505040150</v>
      </c>
      <c r="F501" s="135" t="s">
        <v>3155</v>
      </c>
      <c r="G501" s="135" t="s">
        <v>3515</v>
      </c>
      <c r="H501" s="135" t="s">
        <v>921</v>
      </c>
      <c r="I501" s="135" t="s">
        <v>3445</v>
      </c>
    </row>
    <row r="502" spans="1:12" x14ac:dyDescent="0.2">
      <c r="A502" s="135" t="s">
        <v>1402</v>
      </c>
      <c r="D502" s="135" t="s">
        <v>927</v>
      </c>
      <c r="E502" s="135">
        <f t="shared" si="7"/>
        <v>2505040180</v>
      </c>
      <c r="F502" s="135" t="s">
        <v>3155</v>
      </c>
      <c r="G502" s="135" t="s">
        <v>3515</v>
      </c>
      <c r="H502" s="135" t="s">
        <v>921</v>
      </c>
      <c r="I502" s="135" t="s">
        <v>1447</v>
      </c>
    </row>
    <row r="503" spans="1:12" x14ac:dyDescent="0.2">
      <c r="A503" s="135" t="s">
        <v>1402</v>
      </c>
      <c r="D503" s="135" t="s">
        <v>928</v>
      </c>
      <c r="E503" s="135">
        <f t="shared" si="7"/>
        <v>2510000000</v>
      </c>
      <c r="F503" s="135" t="s">
        <v>3155</v>
      </c>
      <c r="G503" s="135" t="s">
        <v>929</v>
      </c>
      <c r="H503" s="135" t="s">
        <v>3436</v>
      </c>
      <c r="I503" s="135" t="s">
        <v>3437</v>
      </c>
    </row>
    <row r="504" spans="1:12" x14ac:dyDescent="0.2">
      <c r="A504" s="135" t="s">
        <v>1402</v>
      </c>
      <c r="D504" s="135" t="s">
        <v>930</v>
      </c>
      <c r="E504" s="135">
        <f t="shared" si="7"/>
        <v>2510000030</v>
      </c>
      <c r="F504" s="135" t="s">
        <v>3155</v>
      </c>
      <c r="G504" s="135" t="s">
        <v>929</v>
      </c>
      <c r="H504" s="135" t="s">
        <v>3436</v>
      </c>
      <c r="I504" s="135" t="s">
        <v>931</v>
      </c>
    </row>
    <row r="505" spans="1:12" x14ac:dyDescent="0.2">
      <c r="A505" s="135" t="s">
        <v>1402</v>
      </c>
      <c r="D505" s="135" t="s">
        <v>508</v>
      </c>
      <c r="E505" s="135">
        <f t="shared" si="7"/>
        <v>2510000060</v>
      </c>
      <c r="F505" s="135" t="s">
        <v>3155</v>
      </c>
      <c r="G505" s="135" t="s">
        <v>929</v>
      </c>
      <c r="H505" s="135" t="s">
        <v>3436</v>
      </c>
      <c r="I505" s="135" t="s">
        <v>509</v>
      </c>
      <c r="K505" s="137"/>
      <c r="L505" s="135"/>
    </row>
    <row r="506" spans="1:12" x14ac:dyDescent="0.2">
      <c r="A506" s="135" t="s">
        <v>1402</v>
      </c>
      <c r="D506" s="135" t="s">
        <v>510</v>
      </c>
      <c r="E506" s="135">
        <f t="shared" si="7"/>
        <v>2510000065</v>
      </c>
      <c r="F506" s="135" t="s">
        <v>3155</v>
      </c>
      <c r="G506" s="135" t="s">
        <v>929</v>
      </c>
      <c r="H506" s="135" t="s">
        <v>3436</v>
      </c>
      <c r="I506" s="135" t="s">
        <v>3558</v>
      </c>
    </row>
    <row r="507" spans="1:12" x14ac:dyDescent="0.2">
      <c r="A507" s="135" t="s">
        <v>1402</v>
      </c>
      <c r="D507" s="135" t="s">
        <v>3559</v>
      </c>
      <c r="E507" s="135">
        <f t="shared" si="7"/>
        <v>2510000070</v>
      </c>
      <c r="F507" s="135" t="s">
        <v>3155</v>
      </c>
      <c r="G507" s="135" t="s">
        <v>929</v>
      </c>
      <c r="H507" s="135" t="s">
        <v>3436</v>
      </c>
      <c r="I507" s="135" t="s">
        <v>3560</v>
      </c>
    </row>
    <row r="508" spans="1:12" x14ac:dyDescent="0.2">
      <c r="A508" s="135" t="s">
        <v>1402</v>
      </c>
      <c r="D508" s="135" t="s">
        <v>3561</v>
      </c>
      <c r="E508" s="135">
        <f t="shared" si="7"/>
        <v>2510000100</v>
      </c>
      <c r="F508" s="135" t="s">
        <v>3155</v>
      </c>
      <c r="G508" s="135" t="s">
        <v>929</v>
      </c>
      <c r="H508" s="135" t="s">
        <v>3436</v>
      </c>
      <c r="I508" s="135" t="s">
        <v>3562</v>
      </c>
    </row>
    <row r="509" spans="1:12" x14ac:dyDescent="0.2">
      <c r="A509" s="135" t="s">
        <v>1402</v>
      </c>
      <c r="D509" s="135" t="s">
        <v>3563</v>
      </c>
      <c r="E509" s="135">
        <f t="shared" si="7"/>
        <v>2510000165</v>
      </c>
      <c r="F509" s="135" t="s">
        <v>3155</v>
      </c>
      <c r="G509" s="135" t="s">
        <v>929</v>
      </c>
      <c r="H509" s="135" t="s">
        <v>3436</v>
      </c>
      <c r="I509" s="135" t="s">
        <v>3564</v>
      </c>
    </row>
    <row r="510" spans="1:12" x14ac:dyDescent="0.2">
      <c r="A510" s="135" t="s">
        <v>1402</v>
      </c>
      <c r="D510" s="135" t="s">
        <v>3565</v>
      </c>
      <c r="E510" s="135">
        <f t="shared" si="7"/>
        <v>2510000185</v>
      </c>
      <c r="F510" s="135" t="s">
        <v>3155</v>
      </c>
      <c r="G510" s="135" t="s">
        <v>929</v>
      </c>
      <c r="H510" s="135" t="s">
        <v>3436</v>
      </c>
      <c r="I510" s="135" t="s">
        <v>3566</v>
      </c>
      <c r="K510" s="137"/>
      <c r="L510" s="135"/>
    </row>
    <row r="511" spans="1:12" x14ac:dyDescent="0.2">
      <c r="A511" s="135" t="s">
        <v>1402</v>
      </c>
      <c r="D511" s="135" t="s">
        <v>3567</v>
      </c>
      <c r="E511" s="135">
        <f t="shared" si="7"/>
        <v>2510000195</v>
      </c>
      <c r="F511" s="135" t="s">
        <v>3155</v>
      </c>
      <c r="G511" s="135" t="s">
        <v>929</v>
      </c>
      <c r="H511" s="135" t="s">
        <v>3436</v>
      </c>
      <c r="I511" s="135" t="s">
        <v>3568</v>
      </c>
    </row>
    <row r="512" spans="1:12" x14ac:dyDescent="0.2">
      <c r="A512" s="135" t="s">
        <v>1402</v>
      </c>
      <c r="D512" s="135" t="s">
        <v>3569</v>
      </c>
      <c r="E512" s="135">
        <f t="shared" si="7"/>
        <v>2510000220</v>
      </c>
      <c r="F512" s="135" t="s">
        <v>3155</v>
      </c>
      <c r="G512" s="135" t="s">
        <v>929</v>
      </c>
      <c r="H512" s="135" t="s">
        <v>3436</v>
      </c>
      <c r="I512" s="135" t="s">
        <v>3570</v>
      </c>
    </row>
    <row r="513" spans="1:12" x14ac:dyDescent="0.2">
      <c r="A513" s="135" t="s">
        <v>1402</v>
      </c>
      <c r="D513" s="135" t="s">
        <v>3571</v>
      </c>
      <c r="E513" s="135">
        <f t="shared" si="7"/>
        <v>2510000235</v>
      </c>
      <c r="F513" s="135" t="s">
        <v>3155</v>
      </c>
      <c r="G513" s="135" t="s">
        <v>929</v>
      </c>
      <c r="H513" s="135" t="s">
        <v>3436</v>
      </c>
      <c r="I513" s="135" t="s">
        <v>3572</v>
      </c>
    </row>
    <row r="514" spans="1:12" x14ac:dyDescent="0.2">
      <c r="A514" s="135" t="s">
        <v>1402</v>
      </c>
      <c r="D514" s="135" t="s">
        <v>3573</v>
      </c>
      <c r="E514" s="135">
        <f t="shared" ref="E514:E577" si="8">VALUE(D514)</f>
        <v>2510000240</v>
      </c>
      <c r="F514" s="135" t="s">
        <v>3155</v>
      </c>
      <c r="G514" s="135" t="s">
        <v>929</v>
      </c>
      <c r="H514" s="135" t="s">
        <v>3436</v>
      </c>
      <c r="I514" s="135" t="s">
        <v>3574</v>
      </c>
    </row>
    <row r="515" spans="1:12" x14ac:dyDescent="0.2">
      <c r="A515" s="135" t="s">
        <v>1402</v>
      </c>
      <c r="D515" s="135" t="s">
        <v>3575</v>
      </c>
      <c r="E515" s="135">
        <f t="shared" si="8"/>
        <v>2510000250</v>
      </c>
      <c r="F515" s="135" t="s">
        <v>3155</v>
      </c>
      <c r="G515" s="135" t="s">
        <v>929</v>
      </c>
      <c r="H515" s="135" t="s">
        <v>3436</v>
      </c>
      <c r="I515" s="135" t="s">
        <v>932</v>
      </c>
    </row>
    <row r="516" spans="1:12" x14ac:dyDescent="0.2">
      <c r="A516" s="135" t="s">
        <v>1402</v>
      </c>
      <c r="D516" s="135" t="s">
        <v>933</v>
      </c>
      <c r="E516" s="135">
        <f t="shared" si="8"/>
        <v>2510000260</v>
      </c>
      <c r="F516" s="135" t="s">
        <v>3155</v>
      </c>
      <c r="G516" s="135" t="s">
        <v>929</v>
      </c>
      <c r="H516" s="135" t="s">
        <v>3436</v>
      </c>
      <c r="I516" s="135" t="s">
        <v>934</v>
      </c>
    </row>
    <row r="517" spans="1:12" x14ac:dyDescent="0.2">
      <c r="A517" s="135" t="s">
        <v>1402</v>
      </c>
      <c r="D517" s="135" t="s">
        <v>935</v>
      </c>
      <c r="E517" s="135">
        <f t="shared" si="8"/>
        <v>2510000265</v>
      </c>
      <c r="F517" s="135" t="s">
        <v>3155</v>
      </c>
      <c r="G517" s="135" t="s">
        <v>929</v>
      </c>
      <c r="H517" s="135" t="s">
        <v>3436</v>
      </c>
      <c r="I517" s="135" t="s">
        <v>936</v>
      </c>
    </row>
    <row r="518" spans="1:12" x14ac:dyDescent="0.2">
      <c r="A518" s="135" t="s">
        <v>1402</v>
      </c>
      <c r="D518" s="135" t="s">
        <v>937</v>
      </c>
      <c r="E518" s="135">
        <f t="shared" si="8"/>
        <v>2510000270</v>
      </c>
      <c r="F518" s="135" t="s">
        <v>3155</v>
      </c>
      <c r="G518" s="135" t="s">
        <v>929</v>
      </c>
      <c r="H518" s="135" t="s">
        <v>3436</v>
      </c>
      <c r="I518" s="135" t="s">
        <v>938</v>
      </c>
      <c r="K518" s="137"/>
      <c r="L518" s="135"/>
    </row>
    <row r="519" spans="1:12" x14ac:dyDescent="0.2">
      <c r="A519" s="135" t="s">
        <v>1402</v>
      </c>
      <c r="D519" s="135" t="s">
        <v>939</v>
      </c>
      <c r="E519" s="135">
        <f t="shared" si="8"/>
        <v>2510000275</v>
      </c>
      <c r="F519" s="135" t="s">
        <v>3155</v>
      </c>
      <c r="G519" s="135" t="s">
        <v>929</v>
      </c>
      <c r="H519" s="135" t="s">
        <v>3436</v>
      </c>
      <c r="I519" s="135" t="s">
        <v>940</v>
      </c>
    </row>
    <row r="520" spans="1:12" x14ac:dyDescent="0.2">
      <c r="A520" s="135" t="s">
        <v>1402</v>
      </c>
      <c r="D520" s="135" t="s">
        <v>941</v>
      </c>
      <c r="E520" s="135">
        <f t="shared" si="8"/>
        <v>2510000285</v>
      </c>
      <c r="F520" s="135" t="s">
        <v>3155</v>
      </c>
      <c r="G520" s="135" t="s">
        <v>929</v>
      </c>
      <c r="H520" s="135" t="s">
        <v>3436</v>
      </c>
      <c r="I520" s="135" t="s">
        <v>942</v>
      </c>
    </row>
    <row r="521" spans="1:12" x14ac:dyDescent="0.2">
      <c r="A521" s="135" t="s">
        <v>1402</v>
      </c>
      <c r="D521" s="135" t="s">
        <v>943</v>
      </c>
      <c r="E521" s="135">
        <f t="shared" si="8"/>
        <v>2510000295</v>
      </c>
      <c r="F521" s="135" t="s">
        <v>3155</v>
      </c>
      <c r="G521" s="135" t="s">
        <v>929</v>
      </c>
      <c r="H521" s="135" t="s">
        <v>3436</v>
      </c>
      <c r="I521" s="135" t="s">
        <v>944</v>
      </c>
    </row>
    <row r="522" spans="1:12" x14ac:dyDescent="0.2">
      <c r="A522" s="135" t="s">
        <v>1402</v>
      </c>
      <c r="D522" s="135" t="s">
        <v>945</v>
      </c>
      <c r="E522" s="135">
        <f t="shared" si="8"/>
        <v>2510000310</v>
      </c>
      <c r="F522" s="135" t="s">
        <v>3155</v>
      </c>
      <c r="G522" s="135" t="s">
        <v>929</v>
      </c>
      <c r="H522" s="135" t="s">
        <v>3436</v>
      </c>
      <c r="I522" s="135" t="s">
        <v>946</v>
      </c>
      <c r="L522" s="135"/>
    </row>
    <row r="523" spans="1:12" x14ac:dyDescent="0.2">
      <c r="A523" s="135" t="s">
        <v>1402</v>
      </c>
      <c r="D523" s="135" t="s">
        <v>947</v>
      </c>
      <c r="E523" s="135">
        <f t="shared" si="8"/>
        <v>2510000320</v>
      </c>
      <c r="F523" s="135" t="s">
        <v>3155</v>
      </c>
      <c r="G523" s="135" t="s">
        <v>929</v>
      </c>
      <c r="H523" s="135" t="s">
        <v>3436</v>
      </c>
      <c r="I523" s="135" t="s">
        <v>948</v>
      </c>
    </row>
    <row r="524" spans="1:12" x14ac:dyDescent="0.2">
      <c r="A524" s="135" t="s">
        <v>1402</v>
      </c>
      <c r="D524" s="135" t="s">
        <v>949</v>
      </c>
      <c r="E524" s="135">
        <f t="shared" si="8"/>
        <v>2510000345</v>
      </c>
      <c r="F524" s="135" t="s">
        <v>3155</v>
      </c>
      <c r="G524" s="135" t="s">
        <v>929</v>
      </c>
      <c r="H524" s="135" t="s">
        <v>3436</v>
      </c>
      <c r="I524" s="135" t="s">
        <v>9087</v>
      </c>
    </row>
    <row r="525" spans="1:12" x14ac:dyDescent="0.2">
      <c r="A525" s="135" t="s">
        <v>1402</v>
      </c>
      <c r="D525" s="135" t="s">
        <v>950</v>
      </c>
      <c r="E525" s="135">
        <f t="shared" si="8"/>
        <v>2510000350</v>
      </c>
      <c r="F525" s="135" t="s">
        <v>3155</v>
      </c>
      <c r="G525" s="135" t="s">
        <v>929</v>
      </c>
      <c r="H525" s="135" t="s">
        <v>3436</v>
      </c>
      <c r="I525" s="135" t="s">
        <v>573</v>
      </c>
    </row>
    <row r="526" spans="1:12" x14ac:dyDescent="0.2">
      <c r="A526" s="135" t="s">
        <v>1402</v>
      </c>
      <c r="D526" s="135" t="s">
        <v>574</v>
      </c>
      <c r="E526" s="135">
        <f t="shared" si="8"/>
        <v>2510000370</v>
      </c>
      <c r="F526" s="135" t="s">
        <v>3155</v>
      </c>
      <c r="G526" s="135" t="s">
        <v>929</v>
      </c>
      <c r="H526" s="135" t="s">
        <v>3436</v>
      </c>
      <c r="I526" s="135" t="s">
        <v>9089</v>
      </c>
    </row>
    <row r="527" spans="1:12" x14ac:dyDescent="0.2">
      <c r="A527" s="135" t="s">
        <v>1402</v>
      </c>
      <c r="D527" s="135" t="s">
        <v>575</v>
      </c>
      <c r="E527" s="135">
        <f t="shared" si="8"/>
        <v>2510000380</v>
      </c>
      <c r="F527" s="135" t="s">
        <v>3155</v>
      </c>
      <c r="G527" s="135" t="s">
        <v>929</v>
      </c>
      <c r="H527" s="135" t="s">
        <v>3436</v>
      </c>
      <c r="I527" s="135" t="s">
        <v>576</v>
      </c>
    </row>
    <row r="528" spans="1:12" x14ac:dyDescent="0.2">
      <c r="A528" s="135" t="s">
        <v>1402</v>
      </c>
      <c r="D528" s="135" t="s">
        <v>577</v>
      </c>
      <c r="E528" s="135">
        <f t="shared" si="8"/>
        <v>2510000385</v>
      </c>
      <c r="F528" s="135" t="s">
        <v>3155</v>
      </c>
      <c r="G528" s="135" t="s">
        <v>929</v>
      </c>
      <c r="H528" s="135" t="s">
        <v>3436</v>
      </c>
      <c r="I528" s="135" t="s">
        <v>578</v>
      </c>
    </row>
    <row r="529" spans="1:12" x14ac:dyDescent="0.2">
      <c r="A529" s="135" t="s">
        <v>1402</v>
      </c>
      <c r="D529" s="135" t="s">
        <v>579</v>
      </c>
      <c r="E529" s="135">
        <f t="shared" si="8"/>
        <v>2510000405</v>
      </c>
      <c r="F529" s="135" t="s">
        <v>3155</v>
      </c>
      <c r="G529" s="135" t="s">
        <v>929</v>
      </c>
      <c r="H529" s="135" t="s">
        <v>3436</v>
      </c>
      <c r="I529" s="135" t="s">
        <v>580</v>
      </c>
    </row>
    <row r="530" spans="1:12" x14ac:dyDescent="0.2">
      <c r="A530" s="135" t="s">
        <v>1402</v>
      </c>
      <c r="D530" s="135" t="s">
        <v>581</v>
      </c>
      <c r="E530" s="135">
        <f t="shared" si="8"/>
        <v>2510000900</v>
      </c>
      <c r="F530" s="135" t="s">
        <v>3155</v>
      </c>
      <c r="G530" s="135" t="s">
        <v>929</v>
      </c>
      <c r="H530" s="135" t="s">
        <v>3436</v>
      </c>
      <c r="I530" s="135" t="s">
        <v>3448</v>
      </c>
      <c r="K530" s="137"/>
      <c r="L530" s="135"/>
    </row>
    <row r="531" spans="1:12" x14ac:dyDescent="0.2">
      <c r="A531" s="135" t="s">
        <v>1402</v>
      </c>
      <c r="D531" s="135" t="s">
        <v>582</v>
      </c>
      <c r="E531" s="135">
        <f t="shared" si="8"/>
        <v>2510010000</v>
      </c>
      <c r="F531" s="135" t="s">
        <v>3155</v>
      </c>
      <c r="G531" s="135" t="s">
        <v>929</v>
      </c>
      <c r="H531" s="135" t="s">
        <v>3450</v>
      </c>
      <c r="I531" s="135" t="s">
        <v>3437</v>
      </c>
    </row>
    <row r="532" spans="1:12" x14ac:dyDescent="0.2">
      <c r="A532" s="135" t="s">
        <v>1402</v>
      </c>
      <c r="D532" s="135" t="s">
        <v>583</v>
      </c>
      <c r="E532" s="135">
        <f t="shared" si="8"/>
        <v>2510010030</v>
      </c>
      <c r="F532" s="135" t="s">
        <v>3155</v>
      </c>
      <c r="G532" s="135" t="s">
        <v>929</v>
      </c>
      <c r="H532" s="135" t="s">
        <v>3450</v>
      </c>
      <c r="I532" s="135" t="s">
        <v>931</v>
      </c>
    </row>
    <row r="533" spans="1:12" x14ac:dyDescent="0.2">
      <c r="A533" s="135" t="s">
        <v>1402</v>
      </c>
      <c r="D533" s="135" t="s">
        <v>584</v>
      </c>
      <c r="E533" s="135">
        <f t="shared" si="8"/>
        <v>2510010060</v>
      </c>
      <c r="F533" s="135" t="s">
        <v>3155</v>
      </c>
      <c r="G533" s="135" t="s">
        <v>929</v>
      </c>
      <c r="H533" s="135" t="s">
        <v>3450</v>
      </c>
      <c r="I533" s="135" t="s">
        <v>509</v>
      </c>
      <c r="K533" s="137"/>
      <c r="L533" s="135"/>
    </row>
    <row r="534" spans="1:12" x14ac:dyDescent="0.2">
      <c r="A534" s="135" t="s">
        <v>1402</v>
      </c>
      <c r="D534" s="135" t="s">
        <v>585</v>
      </c>
      <c r="E534" s="135">
        <f t="shared" si="8"/>
        <v>2510010065</v>
      </c>
      <c r="F534" s="135" t="s">
        <v>3155</v>
      </c>
      <c r="G534" s="135" t="s">
        <v>929</v>
      </c>
      <c r="H534" s="135" t="s">
        <v>3450</v>
      </c>
      <c r="I534" s="135" t="s">
        <v>3558</v>
      </c>
    </row>
    <row r="535" spans="1:12" x14ac:dyDescent="0.2">
      <c r="A535" s="135" t="s">
        <v>1402</v>
      </c>
      <c r="D535" s="135" t="s">
        <v>586</v>
      </c>
      <c r="E535" s="135">
        <f t="shared" si="8"/>
        <v>2510010070</v>
      </c>
      <c r="F535" s="135" t="s">
        <v>3155</v>
      </c>
      <c r="G535" s="135" t="s">
        <v>929</v>
      </c>
      <c r="H535" s="135" t="s">
        <v>3450</v>
      </c>
      <c r="I535" s="135" t="s">
        <v>3560</v>
      </c>
    </row>
    <row r="536" spans="1:12" x14ac:dyDescent="0.2">
      <c r="A536" s="135" t="s">
        <v>1402</v>
      </c>
      <c r="D536" s="135" t="s">
        <v>587</v>
      </c>
      <c r="E536" s="135">
        <f t="shared" si="8"/>
        <v>2510010100</v>
      </c>
      <c r="F536" s="135" t="s">
        <v>3155</v>
      </c>
      <c r="G536" s="135" t="s">
        <v>929</v>
      </c>
      <c r="H536" s="135" t="s">
        <v>3450</v>
      </c>
      <c r="I536" s="135" t="s">
        <v>3562</v>
      </c>
    </row>
    <row r="537" spans="1:12" x14ac:dyDescent="0.2">
      <c r="A537" s="135" t="s">
        <v>1402</v>
      </c>
      <c r="D537" s="135" t="s">
        <v>588</v>
      </c>
      <c r="E537" s="135">
        <f t="shared" si="8"/>
        <v>2510010165</v>
      </c>
      <c r="F537" s="135" t="s">
        <v>3155</v>
      </c>
      <c r="G537" s="135" t="s">
        <v>929</v>
      </c>
      <c r="H537" s="135" t="s">
        <v>3450</v>
      </c>
      <c r="I537" s="135" t="s">
        <v>3564</v>
      </c>
    </row>
    <row r="538" spans="1:12" x14ac:dyDescent="0.2">
      <c r="A538" s="135" t="s">
        <v>1402</v>
      </c>
      <c r="D538" s="135" t="s">
        <v>589</v>
      </c>
      <c r="E538" s="135">
        <f t="shared" si="8"/>
        <v>2510010185</v>
      </c>
      <c r="F538" s="135" t="s">
        <v>3155</v>
      </c>
      <c r="G538" s="135" t="s">
        <v>929</v>
      </c>
      <c r="H538" s="135" t="s">
        <v>3450</v>
      </c>
      <c r="I538" s="135" t="s">
        <v>3566</v>
      </c>
      <c r="K538" s="137"/>
      <c r="L538" s="135"/>
    </row>
    <row r="539" spans="1:12" x14ac:dyDescent="0.2">
      <c r="A539" s="135" t="s">
        <v>1402</v>
      </c>
      <c r="D539" s="135" t="s">
        <v>590</v>
      </c>
      <c r="E539" s="135">
        <f t="shared" si="8"/>
        <v>2510010195</v>
      </c>
      <c r="F539" s="135" t="s">
        <v>3155</v>
      </c>
      <c r="G539" s="135" t="s">
        <v>929</v>
      </c>
      <c r="H539" s="135" t="s">
        <v>3450</v>
      </c>
      <c r="I539" s="135" t="s">
        <v>3568</v>
      </c>
    </row>
    <row r="540" spans="1:12" x14ac:dyDescent="0.2">
      <c r="A540" s="135" t="s">
        <v>1402</v>
      </c>
      <c r="D540" s="135" t="s">
        <v>591</v>
      </c>
      <c r="E540" s="135">
        <f t="shared" si="8"/>
        <v>2510010220</v>
      </c>
      <c r="F540" s="135" t="s">
        <v>3155</v>
      </c>
      <c r="G540" s="135" t="s">
        <v>929</v>
      </c>
      <c r="H540" s="135" t="s">
        <v>3450</v>
      </c>
      <c r="I540" s="135" t="s">
        <v>3570</v>
      </c>
    </row>
    <row r="541" spans="1:12" x14ac:dyDescent="0.2">
      <c r="A541" s="135" t="s">
        <v>1402</v>
      </c>
      <c r="D541" s="135" t="s">
        <v>592</v>
      </c>
      <c r="E541" s="135">
        <f t="shared" si="8"/>
        <v>2510010235</v>
      </c>
      <c r="F541" s="135" t="s">
        <v>3155</v>
      </c>
      <c r="G541" s="135" t="s">
        <v>929</v>
      </c>
      <c r="H541" s="135" t="s">
        <v>3450</v>
      </c>
      <c r="I541" s="135" t="s">
        <v>3572</v>
      </c>
    </row>
    <row r="542" spans="1:12" x14ac:dyDescent="0.2">
      <c r="A542" s="135" t="s">
        <v>1402</v>
      </c>
      <c r="D542" s="135" t="s">
        <v>593</v>
      </c>
      <c r="E542" s="135">
        <f t="shared" si="8"/>
        <v>2510010240</v>
      </c>
      <c r="F542" s="135" t="s">
        <v>3155</v>
      </c>
      <c r="G542" s="135" t="s">
        <v>929</v>
      </c>
      <c r="H542" s="135" t="s">
        <v>3450</v>
      </c>
      <c r="I542" s="135" t="s">
        <v>3574</v>
      </c>
    </row>
    <row r="543" spans="1:12" x14ac:dyDescent="0.2">
      <c r="A543" s="135" t="s">
        <v>1402</v>
      </c>
      <c r="D543" s="135" t="s">
        <v>594</v>
      </c>
      <c r="E543" s="135">
        <f t="shared" si="8"/>
        <v>2510010250</v>
      </c>
      <c r="F543" s="135" t="s">
        <v>3155</v>
      </c>
      <c r="G543" s="135" t="s">
        <v>929</v>
      </c>
      <c r="H543" s="135" t="s">
        <v>3450</v>
      </c>
      <c r="I543" s="135" t="s">
        <v>932</v>
      </c>
    </row>
    <row r="544" spans="1:12" x14ac:dyDescent="0.2">
      <c r="A544" s="135" t="s">
        <v>1402</v>
      </c>
      <c r="D544" s="135" t="s">
        <v>595</v>
      </c>
      <c r="E544" s="135">
        <f t="shared" si="8"/>
        <v>2510010260</v>
      </c>
      <c r="F544" s="135" t="s">
        <v>3155</v>
      </c>
      <c r="G544" s="135" t="s">
        <v>929</v>
      </c>
      <c r="H544" s="135" t="s">
        <v>3450</v>
      </c>
      <c r="I544" s="135" t="s">
        <v>934</v>
      </c>
    </row>
    <row r="545" spans="1:12" x14ac:dyDescent="0.2">
      <c r="A545" s="135" t="s">
        <v>1402</v>
      </c>
      <c r="D545" s="135" t="s">
        <v>596</v>
      </c>
      <c r="E545" s="135">
        <f t="shared" si="8"/>
        <v>2510010265</v>
      </c>
      <c r="F545" s="135" t="s">
        <v>3155</v>
      </c>
      <c r="G545" s="135" t="s">
        <v>929</v>
      </c>
      <c r="H545" s="135" t="s">
        <v>3450</v>
      </c>
      <c r="I545" s="135" t="s">
        <v>936</v>
      </c>
    </row>
    <row r="546" spans="1:12" x14ac:dyDescent="0.2">
      <c r="A546" s="135" t="s">
        <v>1402</v>
      </c>
      <c r="D546" s="135" t="s">
        <v>597</v>
      </c>
      <c r="E546" s="135">
        <f t="shared" si="8"/>
        <v>2510010270</v>
      </c>
      <c r="F546" s="135" t="s">
        <v>3155</v>
      </c>
      <c r="G546" s="135" t="s">
        <v>929</v>
      </c>
      <c r="H546" s="135" t="s">
        <v>3450</v>
      </c>
      <c r="I546" s="135" t="s">
        <v>938</v>
      </c>
      <c r="K546" s="137"/>
      <c r="L546" s="135"/>
    </row>
    <row r="547" spans="1:12" x14ac:dyDescent="0.2">
      <c r="A547" s="135" t="s">
        <v>1402</v>
      </c>
      <c r="D547" s="135" t="s">
        <v>6184</v>
      </c>
      <c r="E547" s="135">
        <f t="shared" si="8"/>
        <v>2510010275</v>
      </c>
      <c r="F547" s="135" t="s">
        <v>3155</v>
      </c>
      <c r="G547" s="135" t="s">
        <v>929</v>
      </c>
      <c r="H547" s="135" t="s">
        <v>3450</v>
      </c>
      <c r="I547" s="135" t="s">
        <v>940</v>
      </c>
    </row>
    <row r="548" spans="1:12" x14ac:dyDescent="0.2">
      <c r="A548" s="135" t="s">
        <v>1402</v>
      </c>
      <c r="D548" s="135" t="s">
        <v>6185</v>
      </c>
      <c r="E548" s="135">
        <f t="shared" si="8"/>
        <v>2510010285</v>
      </c>
      <c r="F548" s="135" t="s">
        <v>3155</v>
      </c>
      <c r="G548" s="135" t="s">
        <v>929</v>
      </c>
      <c r="H548" s="135" t="s">
        <v>3450</v>
      </c>
      <c r="I548" s="135" t="s">
        <v>942</v>
      </c>
    </row>
    <row r="549" spans="1:12" x14ac:dyDescent="0.2">
      <c r="A549" s="135" t="s">
        <v>1402</v>
      </c>
      <c r="D549" s="135" t="s">
        <v>6186</v>
      </c>
      <c r="E549" s="135">
        <f t="shared" si="8"/>
        <v>2510010295</v>
      </c>
      <c r="F549" s="135" t="s">
        <v>3155</v>
      </c>
      <c r="G549" s="135" t="s">
        <v>929</v>
      </c>
      <c r="H549" s="135" t="s">
        <v>3450</v>
      </c>
      <c r="I549" s="135" t="s">
        <v>944</v>
      </c>
    </row>
    <row r="550" spans="1:12" x14ac:dyDescent="0.2">
      <c r="A550" s="135" t="s">
        <v>1402</v>
      </c>
      <c r="D550" s="135" t="s">
        <v>6187</v>
      </c>
      <c r="E550" s="135">
        <f t="shared" si="8"/>
        <v>2510010310</v>
      </c>
      <c r="F550" s="135" t="s">
        <v>3155</v>
      </c>
      <c r="G550" s="135" t="s">
        <v>929</v>
      </c>
      <c r="H550" s="135" t="s">
        <v>3450</v>
      </c>
      <c r="I550" s="135" t="s">
        <v>946</v>
      </c>
      <c r="L550" s="135"/>
    </row>
    <row r="551" spans="1:12" x14ac:dyDescent="0.2">
      <c r="A551" s="135" t="s">
        <v>1402</v>
      </c>
      <c r="D551" s="135" t="s">
        <v>6188</v>
      </c>
      <c r="E551" s="135">
        <f t="shared" si="8"/>
        <v>2510010320</v>
      </c>
      <c r="F551" s="135" t="s">
        <v>3155</v>
      </c>
      <c r="G551" s="135" t="s">
        <v>929</v>
      </c>
      <c r="H551" s="135" t="s">
        <v>3450</v>
      </c>
      <c r="I551" s="135" t="s">
        <v>948</v>
      </c>
    </row>
    <row r="552" spans="1:12" x14ac:dyDescent="0.2">
      <c r="A552" s="135" t="s">
        <v>1402</v>
      </c>
      <c r="D552" s="135" t="s">
        <v>6189</v>
      </c>
      <c r="E552" s="135">
        <f t="shared" si="8"/>
        <v>2510010345</v>
      </c>
      <c r="F552" s="135" t="s">
        <v>3155</v>
      </c>
      <c r="G552" s="135" t="s">
        <v>929</v>
      </c>
      <c r="H552" s="135" t="s">
        <v>3450</v>
      </c>
      <c r="I552" s="135" t="s">
        <v>9087</v>
      </c>
    </row>
    <row r="553" spans="1:12" x14ac:dyDescent="0.2">
      <c r="A553" s="135" t="s">
        <v>1402</v>
      </c>
      <c r="D553" s="135" t="s">
        <v>6190</v>
      </c>
      <c r="E553" s="135">
        <f t="shared" si="8"/>
        <v>2510010350</v>
      </c>
      <c r="F553" s="135" t="s">
        <v>3155</v>
      </c>
      <c r="G553" s="135" t="s">
        <v>929</v>
      </c>
      <c r="H553" s="135" t="s">
        <v>3450</v>
      </c>
      <c r="I553" s="135" t="s">
        <v>573</v>
      </c>
    </row>
    <row r="554" spans="1:12" x14ac:dyDescent="0.2">
      <c r="A554" s="135" t="s">
        <v>1402</v>
      </c>
      <c r="D554" s="135" t="s">
        <v>6191</v>
      </c>
      <c r="E554" s="135">
        <f t="shared" si="8"/>
        <v>2510010370</v>
      </c>
      <c r="F554" s="135" t="s">
        <v>3155</v>
      </c>
      <c r="G554" s="135" t="s">
        <v>929</v>
      </c>
      <c r="H554" s="135" t="s">
        <v>3450</v>
      </c>
      <c r="I554" s="135" t="s">
        <v>9089</v>
      </c>
    </row>
    <row r="555" spans="1:12" x14ac:dyDescent="0.2">
      <c r="A555" s="135" t="s">
        <v>1402</v>
      </c>
      <c r="D555" s="135" t="s">
        <v>6192</v>
      </c>
      <c r="E555" s="135">
        <f t="shared" si="8"/>
        <v>2510010380</v>
      </c>
      <c r="F555" s="135" t="s">
        <v>3155</v>
      </c>
      <c r="G555" s="135" t="s">
        <v>929</v>
      </c>
      <c r="H555" s="135" t="s">
        <v>3450</v>
      </c>
      <c r="I555" s="135" t="s">
        <v>576</v>
      </c>
    </row>
    <row r="556" spans="1:12" x14ac:dyDescent="0.2">
      <c r="A556" s="135" t="s">
        <v>1402</v>
      </c>
      <c r="D556" s="135" t="s">
        <v>6193</v>
      </c>
      <c r="E556" s="135">
        <f t="shared" si="8"/>
        <v>2510010385</v>
      </c>
      <c r="F556" s="135" t="s">
        <v>3155</v>
      </c>
      <c r="G556" s="135" t="s">
        <v>929</v>
      </c>
      <c r="H556" s="135" t="s">
        <v>3450</v>
      </c>
      <c r="I556" s="135" t="s">
        <v>578</v>
      </c>
    </row>
    <row r="557" spans="1:12" x14ac:dyDescent="0.2">
      <c r="A557" s="135" t="s">
        <v>1402</v>
      </c>
      <c r="D557" s="135" t="s">
        <v>6194</v>
      </c>
      <c r="E557" s="135">
        <f t="shared" si="8"/>
        <v>2510010405</v>
      </c>
      <c r="F557" s="135" t="s">
        <v>3155</v>
      </c>
      <c r="G557" s="135" t="s">
        <v>929</v>
      </c>
      <c r="H557" s="135" t="s">
        <v>3450</v>
      </c>
      <c r="I557" s="135" t="s">
        <v>580</v>
      </c>
    </row>
    <row r="558" spans="1:12" x14ac:dyDescent="0.2">
      <c r="A558" s="135" t="s">
        <v>1402</v>
      </c>
      <c r="D558" s="135" t="s">
        <v>6195</v>
      </c>
      <c r="E558" s="135">
        <f t="shared" si="8"/>
        <v>2510010900</v>
      </c>
      <c r="F558" s="135" t="s">
        <v>3155</v>
      </c>
      <c r="G558" s="135" t="s">
        <v>929</v>
      </c>
      <c r="H558" s="135" t="s">
        <v>3450</v>
      </c>
      <c r="I558" s="135" t="s">
        <v>3448</v>
      </c>
      <c r="K558" s="137"/>
      <c r="L558" s="135"/>
    </row>
    <row r="559" spans="1:12" x14ac:dyDescent="0.2">
      <c r="A559" s="135" t="s">
        <v>1402</v>
      </c>
      <c r="D559" s="135" t="s">
        <v>6196</v>
      </c>
      <c r="E559" s="135">
        <f t="shared" si="8"/>
        <v>2510050000</v>
      </c>
      <c r="F559" s="135" t="s">
        <v>3155</v>
      </c>
      <c r="G559" s="135" t="s">
        <v>929</v>
      </c>
      <c r="H559" s="135" t="s">
        <v>3459</v>
      </c>
      <c r="I559" s="135" t="s">
        <v>3437</v>
      </c>
    </row>
    <row r="560" spans="1:12" x14ac:dyDescent="0.2">
      <c r="A560" s="135" t="s">
        <v>1402</v>
      </c>
      <c r="D560" s="135" t="s">
        <v>6197</v>
      </c>
      <c r="E560" s="135">
        <f t="shared" si="8"/>
        <v>2510050030</v>
      </c>
      <c r="F560" s="135" t="s">
        <v>3155</v>
      </c>
      <c r="G560" s="135" t="s">
        <v>929</v>
      </c>
      <c r="H560" s="135" t="s">
        <v>3459</v>
      </c>
      <c r="I560" s="135" t="s">
        <v>931</v>
      </c>
    </row>
    <row r="561" spans="1:12" x14ac:dyDescent="0.2">
      <c r="A561" s="135" t="s">
        <v>1402</v>
      </c>
      <c r="D561" s="135" t="s">
        <v>6198</v>
      </c>
      <c r="E561" s="135">
        <f t="shared" si="8"/>
        <v>2510050060</v>
      </c>
      <c r="F561" s="135" t="s">
        <v>3155</v>
      </c>
      <c r="G561" s="135" t="s">
        <v>929</v>
      </c>
      <c r="H561" s="135" t="s">
        <v>3459</v>
      </c>
      <c r="I561" s="135" t="s">
        <v>509</v>
      </c>
      <c r="K561" s="137"/>
      <c r="L561" s="135"/>
    </row>
    <row r="562" spans="1:12" x14ac:dyDescent="0.2">
      <c r="A562" s="135" t="s">
        <v>1402</v>
      </c>
      <c r="D562" s="135" t="s">
        <v>6199</v>
      </c>
      <c r="E562" s="135">
        <f t="shared" si="8"/>
        <v>2510050065</v>
      </c>
      <c r="F562" s="135" t="s">
        <v>3155</v>
      </c>
      <c r="G562" s="135" t="s">
        <v>929</v>
      </c>
      <c r="H562" s="135" t="s">
        <v>3459</v>
      </c>
      <c r="I562" s="135" t="s">
        <v>3558</v>
      </c>
    </row>
    <row r="563" spans="1:12" x14ac:dyDescent="0.2">
      <c r="A563" s="135" t="s">
        <v>1402</v>
      </c>
      <c r="D563" s="135" t="s">
        <v>6200</v>
      </c>
      <c r="E563" s="135">
        <f t="shared" si="8"/>
        <v>2510050070</v>
      </c>
      <c r="F563" s="135" t="s">
        <v>3155</v>
      </c>
      <c r="G563" s="135" t="s">
        <v>929</v>
      </c>
      <c r="H563" s="135" t="s">
        <v>3459</v>
      </c>
      <c r="I563" s="135" t="s">
        <v>3560</v>
      </c>
    </row>
    <row r="564" spans="1:12" x14ac:dyDescent="0.2">
      <c r="A564" s="135" t="s">
        <v>1402</v>
      </c>
      <c r="D564" s="135" t="s">
        <v>6201</v>
      </c>
      <c r="E564" s="135">
        <f t="shared" si="8"/>
        <v>2510050100</v>
      </c>
      <c r="F564" s="135" t="s">
        <v>3155</v>
      </c>
      <c r="G564" s="135" t="s">
        <v>929</v>
      </c>
      <c r="H564" s="135" t="s">
        <v>3459</v>
      </c>
      <c r="I564" s="135" t="s">
        <v>3562</v>
      </c>
    </row>
    <row r="565" spans="1:12" x14ac:dyDescent="0.2">
      <c r="A565" s="135" t="s">
        <v>1402</v>
      </c>
      <c r="D565" s="135" t="s">
        <v>6202</v>
      </c>
      <c r="E565" s="135">
        <f t="shared" si="8"/>
        <v>2510050165</v>
      </c>
      <c r="F565" s="135" t="s">
        <v>3155</v>
      </c>
      <c r="G565" s="135" t="s">
        <v>929</v>
      </c>
      <c r="H565" s="135" t="s">
        <v>3459</v>
      </c>
      <c r="I565" s="135" t="s">
        <v>3564</v>
      </c>
    </row>
    <row r="566" spans="1:12" x14ac:dyDescent="0.2">
      <c r="A566" s="135" t="s">
        <v>1402</v>
      </c>
      <c r="D566" s="135" t="s">
        <v>122</v>
      </c>
      <c r="E566" s="135">
        <f t="shared" si="8"/>
        <v>2510050185</v>
      </c>
      <c r="F566" s="135" t="s">
        <v>3155</v>
      </c>
      <c r="G566" s="135" t="s">
        <v>929</v>
      </c>
      <c r="H566" s="135" t="s">
        <v>3459</v>
      </c>
      <c r="I566" s="135" t="s">
        <v>3566</v>
      </c>
      <c r="K566" s="137"/>
      <c r="L566" s="135"/>
    </row>
    <row r="567" spans="1:12" x14ac:dyDescent="0.2">
      <c r="A567" s="135" t="s">
        <v>1402</v>
      </c>
      <c r="D567" s="135" t="s">
        <v>123</v>
      </c>
      <c r="E567" s="135">
        <f t="shared" si="8"/>
        <v>2510050195</v>
      </c>
      <c r="F567" s="135" t="s">
        <v>3155</v>
      </c>
      <c r="G567" s="135" t="s">
        <v>929</v>
      </c>
      <c r="H567" s="135" t="s">
        <v>3459</v>
      </c>
      <c r="I567" s="135" t="s">
        <v>3568</v>
      </c>
    </row>
    <row r="568" spans="1:12" x14ac:dyDescent="0.2">
      <c r="A568" s="135" t="s">
        <v>1402</v>
      </c>
      <c r="D568" s="135" t="s">
        <v>124</v>
      </c>
      <c r="E568" s="135">
        <f t="shared" si="8"/>
        <v>2510050220</v>
      </c>
      <c r="F568" s="135" t="s">
        <v>3155</v>
      </c>
      <c r="G568" s="135" t="s">
        <v>929</v>
      </c>
      <c r="H568" s="135" t="s">
        <v>3459</v>
      </c>
      <c r="I568" s="135" t="s">
        <v>3570</v>
      </c>
    </row>
    <row r="569" spans="1:12" x14ac:dyDescent="0.2">
      <c r="A569" s="135" t="s">
        <v>1402</v>
      </c>
      <c r="D569" s="135" t="s">
        <v>125</v>
      </c>
      <c r="E569" s="135">
        <f t="shared" si="8"/>
        <v>2510050235</v>
      </c>
      <c r="F569" s="135" t="s">
        <v>3155</v>
      </c>
      <c r="G569" s="135" t="s">
        <v>929</v>
      </c>
      <c r="H569" s="135" t="s">
        <v>3459</v>
      </c>
      <c r="I569" s="135" t="s">
        <v>3572</v>
      </c>
    </row>
    <row r="570" spans="1:12" x14ac:dyDescent="0.2">
      <c r="A570" s="135" t="s">
        <v>1402</v>
      </c>
      <c r="D570" s="135" t="s">
        <v>126</v>
      </c>
      <c r="E570" s="135">
        <f t="shared" si="8"/>
        <v>2510050240</v>
      </c>
      <c r="F570" s="135" t="s">
        <v>3155</v>
      </c>
      <c r="G570" s="135" t="s">
        <v>929</v>
      </c>
      <c r="H570" s="135" t="s">
        <v>3459</v>
      </c>
      <c r="I570" s="135" t="s">
        <v>3574</v>
      </c>
    </row>
    <row r="571" spans="1:12" x14ac:dyDescent="0.2">
      <c r="A571" s="135" t="s">
        <v>1402</v>
      </c>
      <c r="D571" s="135" t="s">
        <v>127</v>
      </c>
      <c r="E571" s="135">
        <f t="shared" si="8"/>
        <v>2510050250</v>
      </c>
      <c r="F571" s="135" t="s">
        <v>3155</v>
      </c>
      <c r="G571" s="135" t="s">
        <v>929</v>
      </c>
      <c r="H571" s="135" t="s">
        <v>3459</v>
      </c>
      <c r="I571" s="135" t="s">
        <v>932</v>
      </c>
    </row>
    <row r="572" spans="1:12" x14ac:dyDescent="0.2">
      <c r="A572" s="135" t="s">
        <v>1402</v>
      </c>
      <c r="D572" s="135" t="s">
        <v>128</v>
      </c>
      <c r="E572" s="135">
        <f t="shared" si="8"/>
        <v>2510050260</v>
      </c>
      <c r="F572" s="135" t="s">
        <v>3155</v>
      </c>
      <c r="G572" s="135" t="s">
        <v>929</v>
      </c>
      <c r="H572" s="135" t="s">
        <v>3459</v>
      </c>
      <c r="I572" s="135" t="s">
        <v>934</v>
      </c>
    </row>
    <row r="573" spans="1:12" x14ac:dyDescent="0.2">
      <c r="A573" s="135" t="s">
        <v>1402</v>
      </c>
      <c r="D573" s="135" t="s">
        <v>129</v>
      </c>
      <c r="E573" s="135">
        <f t="shared" si="8"/>
        <v>2510050265</v>
      </c>
      <c r="F573" s="135" t="s">
        <v>3155</v>
      </c>
      <c r="G573" s="135" t="s">
        <v>929</v>
      </c>
      <c r="H573" s="135" t="s">
        <v>3459</v>
      </c>
      <c r="I573" s="135" t="s">
        <v>936</v>
      </c>
    </row>
    <row r="574" spans="1:12" x14ac:dyDescent="0.2">
      <c r="A574" s="135" t="s">
        <v>1402</v>
      </c>
      <c r="D574" s="135" t="s">
        <v>130</v>
      </c>
      <c r="E574" s="135">
        <f t="shared" si="8"/>
        <v>2510050270</v>
      </c>
      <c r="F574" s="135" t="s">
        <v>3155</v>
      </c>
      <c r="G574" s="135" t="s">
        <v>929</v>
      </c>
      <c r="H574" s="135" t="s">
        <v>3459</v>
      </c>
      <c r="I574" s="135" t="s">
        <v>938</v>
      </c>
      <c r="K574" s="137"/>
      <c r="L574" s="135"/>
    </row>
    <row r="575" spans="1:12" x14ac:dyDescent="0.2">
      <c r="A575" s="135" t="s">
        <v>1402</v>
      </c>
      <c r="D575" s="135" t="s">
        <v>131</v>
      </c>
      <c r="E575" s="135">
        <f t="shared" si="8"/>
        <v>2510050275</v>
      </c>
      <c r="F575" s="135" t="s">
        <v>3155</v>
      </c>
      <c r="G575" s="135" t="s">
        <v>929</v>
      </c>
      <c r="H575" s="135" t="s">
        <v>3459</v>
      </c>
      <c r="I575" s="135" t="s">
        <v>940</v>
      </c>
    </row>
    <row r="576" spans="1:12" x14ac:dyDescent="0.2">
      <c r="A576" s="135" t="s">
        <v>1402</v>
      </c>
      <c r="D576" s="135" t="s">
        <v>132</v>
      </c>
      <c r="E576" s="135">
        <f t="shared" si="8"/>
        <v>2510050285</v>
      </c>
      <c r="F576" s="135" t="s">
        <v>3155</v>
      </c>
      <c r="G576" s="135" t="s">
        <v>929</v>
      </c>
      <c r="H576" s="135" t="s">
        <v>3459</v>
      </c>
      <c r="I576" s="135" t="s">
        <v>942</v>
      </c>
    </row>
    <row r="577" spans="1:12" x14ac:dyDescent="0.2">
      <c r="A577" s="135" t="s">
        <v>1402</v>
      </c>
      <c r="D577" s="135" t="s">
        <v>133</v>
      </c>
      <c r="E577" s="135">
        <f t="shared" si="8"/>
        <v>2510050295</v>
      </c>
      <c r="F577" s="135" t="s">
        <v>3155</v>
      </c>
      <c r="G577" s="135" t="s">
        <v>929</v>
      </c>
      <c r="H577" s="135" t="s">
        <v>3459</v>
      </c>
      <c r="I577" s="135" t="s">
        <v>944</v>
      </c>
    </row>
    <row r="578" spans="1:12" x14ac:dyDescent="0.2">
      <c r="A578" s="135" t="s">
        <v>1402</v>
      </c>
      <c r="D578" s="135" t="s">
        <v>134</v>
      </c>
      <c r="E578" s="135">
        <f t="shared" ref="E578:E641" si="9">VALUE(D578)</f>
        <v>2510050310</v>
      </c>
      <c r="F578" s="135" t="s">
        <v>3155</v>
      </c>
      <c r="G578" s="135" t="s">
        <v>929</v>
      </c>
      <c r="H578" s="135" t="s">
        <v>3459</v>
      </c>
      <c r="I578" s="135" t="s">
        <v>946</v>
      </c>
      <c r="L578" s="135"/>
    </row>
    <row r="579" spans="1:12" x14ac:dyDescent="0.2">
      <c r="A579" s="135" t="s">
        <v>1402</v>
      </c>
      <c r="D579" s="135" t="s">
        <v>135</v>
      </c>
      <c r="E579" s="135">
        <f t="shared" si="9"/>
        <v>2510050320</v>
      </c>
      <c r="F579" s="135" t="s">
        <v>3155</v>
      </c>
      <c r="G579" s="135" t="s">
        <v>929</v>
      </c>
      <c r="H579" s="135" t="s">
        <v>3459</v>
      </c>
      <c r="I579" s="135" t="s">
        <v>948</v>
      </c>
    </row>
    <row r="580" spans="1:12" x14ac:dyDescent="0.2">
      <c r="A580" s="135" t="s">
        <v>1402</v>
      </c>
      <c r="D580" s="135" t="s">
        <v>136</v>
      </c>
      <c r="E580" s="135">
        <f t="shared" si="9"/>
        <v>2510050345</v>
      </c>
      <c r="F580" s="135" t="s">
        <v>3155</v>
      </c>
      <c r="G580" s="135" t="s">
        <v>929</v>
      </c>
      <c r="H580" s="135" t="s">
        <v>3459</v>
      </c>
      <c r="I580" s="135" t="s">
        <v>9087</v>
      </c>
    </row>
    <row r="581" spans="1:12" x14ac:dyDescent="0.2">
      <c r="A581" s="135" t="s">
        <v>1402</v>
      </c>
      <c r="D581" s="135" t="s">
        <v>137</v>
      </c>
      <c r="E581" s="135">
        <f t="shared" si="9"/>
        <v>2510050350</v>
      </c>
      <c r="F581" s="135" t="s">
        <v>3155</v>
      </c>
      <c r="G581" s="135" t="s">
        <v>929</v>
      </c>
      <c r="H581" s="135" t="s">
        <v>3459</v>
      </c>
      <c r="I581" s="135" t="s">
        <v>573</v>
      </c>
    </row>
    <row r="582" spans="1:12" x14ac:dyDescent="0.2">
      <c r="A582" s="135" t="s">
        <v>1402</v>
      </c>
      <c r="D582" s="135" t="s">
        <v>138</v>
      </c>
      <c r="E582" s="135">
        <f t="shared" si="9"/>
        <v>2510050370</v>
      </c>
      <c r="F582" s="135" t="s">
        <v>3155</v>
      </c>
      <c r="G582" s="135" t="s">
        <v>929</v>
      </c>
      <c r="H582" s="135" t="s">
        <v>3459</v>
      </c>
      <c r="I582" s="135" t="s">
        <v>9089</v>
      </c>
    </row>
    <row r="583" spans="1:12" x14ac:dyDescent="0.2">
      <c r="A583" s="135" t="s">
        <v>1402</v>
      </c>
      <c r="D583" s="135" t="s">
        <v>139</v>
      </c>
      <c r="E583" s="135">
        <f t="shared" si="9"/>
        <v>2510050380</v>
      </c>
      <c r="F583" s="135" t="s">
        <v>3155</v>
      </c>
      <c r="G583" s="135" t="s">
        <v>929</v>
      </c>
      <c r="H583" s="135" t="s">
        <v>3459</v>
      </c>
      <c r="I583" s="135" t="s">
        <v>576</v>
      </c>
    </row>
    <row r="584" spans="1:12" x14ac:dyDescent="0.2">
      <c r="A584" s="135" t="s">
        <v>1402</v>
      </c>
      <c r="D584" s="135" t="s">
        <v>140</v>
      </c>
      <c r="E584" s="135">
        <f t="shared" si="9"/>
        <v>2510050385</v>
      </c>
      <c r="F584" s="135" t="s">
        <v>3155</v>
      </c>
      <c r="G584" s="135" t="s">
        <v>929</v>
      </c>
      <c r="H584" s="135" t="s">
        <v>3459</v>
      </c>
      <c r="I584" s="135" t="s">
        <v>578</v>
      </c>
    </row>
    <row r="585" spans="1:12" x14ac:dyDescent="0.2">
      <c r="A585" s="135" t="s">
        <v>1402</v>
      </c>
      <c r="D585" s="135" t="s">
        <v>141</v>
      </c>
      <c r="E585" s="135">
        <f t="shared" si="9"/>
        <v>2510050405</v>
      </c>
      <c r="F585" s="135" t="s">
        <v>3155</v>
      </c>
      <c r="G585" s="135" t="s">
        <v>929</v>
      </c>
      <c r="H585" s="135" t="s">
        <v>3459</v>
      </c>
      <c r="I585" s="135" t="s">
        <v>580</v>
      </c>
    </row>
    <row r="586" spans="1:12" x14ac:dyDescent="0.2">
      <c r="A586" s="135" t="s">
        <v>1402</v>
      </c>
      <c r="D586" s="135" t="s">
        <v>142</v>
      </c>
      <c r="E586" s="135">
        <f t="shared" si="9"/>
        <v>2510050900</v>
      </c>
      <c r="F586" s="135" t="s">
        <v>3155</v>
      </c>
      <c r="G586" s="135" t="s">
        <v>929</v>
      </c>
      <c r="H586" s="135" t="s">
        <v>3459</v>
      </c>
      <c r="I586" s="135" t="s">
        <v>3448</v>
      </c>
      <c r="K586" s="137"/>
      <c r="L586" s="135"/>
    </row>
    <row r="587" spans="1:12" x14ac:dyDescent="0.2">
      <c r="A587" s="135" t="s">
        <v>1402</v>
      </c>
      <c r="D587" s="135" t="s">
        <v>143</v>
      </c>
      <c r="E587" s="135">
        <f t="shared" si="9"/>
        <v>2510995000</v>
      </c>
      <c r="F587" s="135" t="s">
        <v>3155</v>
      </c>
      <c r="G587" s="135" t="s">
        <v>929</v>
      </c>
      <c r="H587" s="135" t="s">
        <v>3507</v>
      </c>
      <c r="I587" s="135" t="s">
        <v>3437</v>
      </c>
    </row>
    <row r="588" spans="1:12" x14ac:dyDescent="0.2">
      <c r="A588" s="135" t="s">
        <v>1402</v>
      </c>
      <c r="D588" s="135" t="s">
        <v>144</v>
      </c>
      <c r="E588" s="135">
        <f t="shared" si="9"/>
        <v>2510995030</v>
      </c>
      <c r="F588" s="135" t="s">
        <v>3155</v>
      </c>
      <c r="G588" s="135" t="s">
        <v>929</v>
      </c>
      <c r="H588" s="135" t="s">
        <v>3507</v>
      </c>
      <c r="I588" s="135" t="s">
        <v>931</v>
      </c>
    </row>
    <row r="589" spans="1:12" x14ac:dyDescent="0.2">
      <c r="A589" s="135" t="s">
        <v>1402</v>
      </c>
      <c r="D589" s="135" t="s">
        <v>145</v>
      </c>
      <c r="E589" s="135">
        <f t="shared" si="9"/>
        <v>2510995060</v>
      </c>
      <c r="F589" s="135" t="s">
        <v>3155</v>
      </c>
      <c r="G589" s="135" t="s">
        <v>929</v>
      </c>
      <c r="H589" s="135" t="s">
        <v>3507</v>
      </c>
      <c r="I589" s="135" t="s">
        <v>509</v>
      </c>
      <c r="K589" s="137"/>
      <c r="L589" s="135"/>
    </row>
    <row r="590" spans="1:12" x14ac:dyDescent="0.2">
      <c r="A590" s="135" t="s">
        <v>1402</v>
      </c>
      <c r="D590" s="135" t="s">
        <v>146</v>
      </c>
      <c r="E590" s="135">
        <f t="shared" si="9"/>
        <v>2510995065</v>
      </c>
      <c r="F590" s="135" t="s">
        <v>3155</v>
      </c>
      <c r="G590" s="135" t="s">
        <v>929</v>
      </c>
      <c r="H590" s="135" t="s">
        <v>3507</v>
      </c>
      <c r="I590" s="135" t="s">
        <v>3558</v>
      </c>
    </row>
    <row r="591" spans="1:12" x14ac:dyDescent="0.2">
      <c r="A591" s="135" t="s">
        <v>1402</v>
      </c>
      <c r="D591" s="135" t="s">
        <v>147</v>
      </c>
      <c r="E591" s="135">
        <f t="shared" si="9"/>
        <v>2510995070</v>
      </c>
      <c r="F591" s="135" t="s">
        <v>3155</v>
      </c>
      <c r="G591" s="135" t="s">
        <v>929</v>
      </c>
      <c r="H591" s="135" t="s">
        <v>3507</v>
      </c>
      <c r="I591" s="135" t="s">
        <v>3560</v>
      </c>
    </row>
    <row r="592" spans="1:12" x14ac:dyDescent="0.2">
      <c r="A592" s="135" t="s">
        <v>1402</v>
      </c>
      <c r="D592" s="135" t="s">
        <v>148</v>
      </c>
      <c r="E592" s="135">
        <f t="shared" si="9"/>
        <v>2510995100</v>
      </c>
      <c r="F592" s="135" t="s">
        <v>3155</v>
      </c>
      <c r="G592" s="135" t="s">
        <v>929</v>
      </c>
      <c r="H592" s="135" t="s">
        <v>3507</v>
      </c>
      <c r="I592" s="135" t="s">
        <v>3562</v>
      </c>
    </row>
    <row r="593" spans="1:12" x14ac:dyDescent="0.2">
      <c r="A593" s="135" t="s">
        <v>1402</v>
      </c>
      <c r="D593" s="135" t="s">
        <v>149</v>
      </c>
      <c r="E593" s="135">
        <f t="shared" si="9"/>
        <v>2510995165</v>
      </c>
      <c r="F593" s="135" t="s">
        <v>3155</v>
      </c>
      <c r="G593" s="135" t="s">
        <v>929</v>
      </c>
      <c r="H593" s="135" t="s">
        <v>3507</v>
      </c>
      <c r="I593" s="135" t="s">
        <v>3564</v>
      </c>
    </row>
    <row r="594" spans="1:12" x14ac:dyDescent="0.2">
      <c r="A594" s="135" t="s">
        <v>1402</v>
      </c>
      <c r="D594" s="135" t="s">
        <v>150</v>
      </c>
      <c r="E594" s="135">
        <f t="shared" si="9"/>
        <v>2510995185</v>
      </c>
      <c r="F594" s="135" t="s">
        <v>3155</v>
      </c>
      <c r="G594" s="135" t="s">
        <v>929</v>
      </c>
      <c r="H594" s="135" t="s">
        <v>3507</v>
      </c>
      <c r="I594" s="135" t="s">
        <v>3566</v>
      </c>
      <c r="K594" s="137"/>
      <c r="L594" s="135"/>
    </row>
    <row r="595" spans="1:12" x14ac:dyDescent="0.2">
      <c r="A595" s="135" t="s">
        <v>1402</v>
      </c>
      <c r="D595" s="135" t="s">
        <v>151</v>
      </c>
      <c r="E595" s="135">
        <f t="shared" si="9"/>
        <v>2510995195</v>
      </c>
      <c r="F595" s="135" t="s">
        <v>3155</v>
      </c>
      <c r="G595" s="135" t="s">
        <v>929</v>
      </c>
      <c r="H595" s="135" t="s">
        <v>3507</v>
      </c>
      <c r="I595" s="135" t="s">
        <v>3568</v>
      </c>
    </row>
    <row r="596" spans="1:12" x14ac:dyDescent="0.2">
      <c r="A596" s="135" t="s">
        <v>1402</v>
      </c>
      <c r="D596" s="135" t="s">
        <v>152</v>
      </c>
      <c r="E596" s="135">
        <f t="shared" si="9"/>
        <v>2510995220</v>
      </c>
      <c r="F596" s="135" t="s">
        <v>3155</v>
      </c>
      <c r="G596" s="135" t="s">
        <v>929</v>
      </c>
      <c r="H596" s="135" t="s">
        <v>3507</v>
      </c>
      <c r="I596" s="135" t="s">
        <v>3570</v>
      </c>
    </row>
    <row r="597" spans="1:12" x14ac:dyDescent="0.2">
      <c r="A597" s="135" t="s">
        <v>1402</v>
      </c>
      <c r="D597" s="135" t="s">
        <v>153</v>
      </c>
      <c r="E597" s="135">
        <f t="shared" si="9"/>
        <v>2510995235</v>
      </c>
      <c r="F597" s="135" t="s">
        <v>3155</v>
      </c>
      <c r="G597" s="135" t="s">
        <v>929</v>
      </c>
      <c r="H597" s="135" t="s">
        <v>3507</v>
      </c>
      <c r="I597" s="135" t="s">
        <v>3572</v>
      </c>
    </row>
    <row r="598" spans="1:12" x14ac:dyDescent="0.2">
      <c r="A598" s="135" t="s">
        <v>1402</v>
      </c>
      <c r="D598" s="135" t="s">
        <v>154</v>
      </c>
      <c r="E598" s="135">
        <f t="shared" si="9"/>
        <v>2510995240</v>
      </c>
      <c r="F598" s="135" t="s">
        <v>3155</v>
      </c>
      <c r="G598" s="135" t="s">
        <v>929</v>
      </c>
      <c r="H598" s="135" t="s">
        <v>3507</v>
      </c>
      <c r="I598" s="135" t="s">
        <v>3574</v>
      </c>
    </row>
    <row r="599" spans="1:12" x14ac:dyDescent="0.2">
      <c r="A599" s="135" t="s">
        <v>1402</v>
      </c>
      <c r="D599" s="135" t="s">
        <v>155</v>
      </c>
      <c r="E599" s="135">
        <f t="shared" si="9"/>
        <v>2510995250</v>
      </c>
      <c r="F599" s="135" t="s">
        <v>3155</v>
      </c>
      <c r="G599" s="135" t="s">
        <v>929</v>
      </c>
      <c r="H599" s="135" t="s">
        <v>3507</v>
      </c>
      <c r="I599" s="135" t="s">
        <v>932</v>
      </c>
    </row>
    <row r="600" spans="1:12" x14ac:dyDescent="0.2">
      <c r="A600" s="135" t="s">
        <v>1402</v>
      </c>
      <c r="D600" s="135" t="s">
        <v>156</v>
      </c>
      <c r="E600" s="135">
        <f t="shared" si="9"/>
        <v>2510995260</v>
      </c>
      <c r="F600" s="135" t="s">
        <v>3155</v>
      </c>
      <c r="G600" s="135" t="s">
        <v>929</v>
      </c>
      <c r="H600" s="135" t="s">
        <v>3507</v>
      </c>
      <c r="I600" s="135" t="s">
        <v>934</v>
      </c>
    </row>
    <row r="601" spans="1:12" x14ac:dyDescent="0.2">
      <c r="A601" s="135" t="s">
        <v>1402</v>
      </c>
      <c r="D601" s="135" t="s">
        <v>157</v>
      </c>
      <c r="E601" s="135">
        <f t="shared" si="9"/>
        <v>2510995265</v>
      </c>
      <c r="F601" s="135" t="s">
        <v>3155</v>
      </c>
      <c r="G601" s="135" t="s">
        <v>929</v>
      </c>
      <c r="H601" s="135" t="s">
        <v>3507</v>
      </c>
      <c r="I601" s="135" t="s">
        <v>936</v>
      </c>
    </row>
    <row r="602" spans="1:12" x14ac:dyDescent="0.2">
      <c r="A602" s="135" t="s">
        <v>1402</v>
      </c>
      <c r="D602" s="135" t="s">
        <v>158</v>
      </c>
      <c r="E602" s="135">
        <f t="shared" si="9"/>
        <v>2510995270</v>
      </c>
      <c r="F602" s="135" t="s">
        <v>3155</v>
      </c>
      <c r="G602" s="135" t="s">
        <v>929</v>
      </c>
      <c r="H602" s="135" t="s">
        <v>3507</v>
      </c>
      <c r="I602" s="135" t="s">
        <v>938</v>
      </c>
      <c r="K602" s="137"/>
      <c r="L602" s="135"/>
    </row>
    <row r="603" spans="1:12" x14ac:dyDescent="0.2">
      <c r="A603" s="135" t="s">
        <v>1402</v>
      </c>
      <c r="D603" s="135" t="s">
        <v>159</v>
      </c>
      <c r="E603" s="135">
        <f t="shared" si="9"/>
        <v>2510995275</v>
      </c>
      <c r="F603" s="135" t="s">
        <v>3155</v>
      </c>
      <c r="G603" s="135" t="s">
        <v>929</v>
      </c>
      <c r="H603" s="135" t="s">
        <v>3507</v>
      </c>
      <c r="I603" s="135" t="s">
        <v>940</v>
      </c>
    </row>
    <row r="604" spans="1:12" x14ac:dyDescent="0.2">
      <c r="A604" s="135" t="s">
        <v>1402</v>
      </c>
      <c r="D604" s="135" t="s">
        <v>160</v>
      </c>
      <c r="E604" s="135">
        <f t="shared" si="9"/>
        <v>2510995285</v>
      </c>
      <c r="F604" s="135" t="s">
        <v>3155</v>
      </c>
      <c r="G604" s="135" t="s">
        <v>929</v>
      </c>
      <c r="H604" s="135" t="s">
        <v>3507</v>
      </c>
      <c r="I604" s="135" t="s">
        <v>942</v>
      </c>
    </row>
    <row r="605" spans="1:12" x14ac:dyDescent="0.2">
      <c r="A605" s="135" t="s">
        <v>1402</v>
      </c>
      <c r="D605" s="135" t="s">
        <v>161</v>
      </c>
      <c r="E605" s="135">
        <f t="shared" si="9"/>
        <v>2510995295</v>
      </c>
      <c r="F605" s="135" t="s">
        <v>3155</v>
      </c>
      <c r="G605" s="135" t="s">
        <v>929</v>
      </c>
      <c r="H605" s="135" t="s">
        <v>3507</v>
      </c>
      <c r="I605" s="135" t="s">
        <v>944</v>
      </c>
    </row>
    <row r="606" spans="1:12" x14ac:dyDescent="0.2">
      <c r="A606" s="135" t="s">
        <v>1402</v>
      </c>
      <c r="D606" s="135" t="s">
        <v>162</v>
      </c>
      <c r="E606" s="135">
        <f t="shared" si="9"/>
        <v>2510995310</v>
      </c>
      <c r="F606" s="135" t="s">
        <v>3155</v>
      </c>
      <c r="G606" s="135" t="s">
        <v>929</v>
      </c>
      <c r="H606" s="135" t="s">
        <v>3507</v>
      </c>
      <c r="I606" s="135" t="s">
        <v>946</v>
      </c>
      <c r="L606" s="135"/>
    </row>
    <row r="607" spans="1:12" x14ac:dyDescent="0.2">
      <c r="A607" s="135" t="s">
        <v>1402</v>
      </c>
      <c r="D607" s="135" t="s">
        <v>163</v>
      </c>
      <c r="E607" s="135">
        <f t="shared" si="9"/>
        <v>2510995320</v>
      </c>
      <c r="F607" s="135" t="s">
        <v>3155</v>
      </c>
      <c r="G607" s="135" t="s">
        <v>929</v>
      </c>
      <c r="H607" s="135" t="s">
        <v>3507</v>
      </c>
      <c r="I607" s="135" t="s">
        <v>948</v>
      </c>
    </row>
    <row r="608" spans="1:12" x14ac:dyDescent="0.2">
      <c r="A608" s="135" t="s">
        <v>1402</v>
      </c>
      <c r="D608" s="135" t="s">
        <v>164</v>
      </c>
      <c r="E608" s="135">
        <f t="shared" si="9"/>
        <v>2510995345</v>
      </c>
      <c r="F608" s="135" t="s">
        <v>3155</v>
      </c>
      <c r="G608" s="135" t="s">
        <v>929</v>
      </c>
      <c r="H608" s="135" t="s">
        <v>3507</v>
      </c>
      <c r="I608" s="135" t="s">
        <v>9087</v>
      </c>
    </row>
    <row r="609" spans="1:12" x14ac:dyDescent="0.2">
      <c r="A609" s="135" t="s">
        <v>1402</v>
      </c>
      <c r="D609" s="135" t="s">
        <v>165</v>
      </c>
      <c r="E609" s="135">
        <f t="shared" si="9"/>
        <v>2510995350</v>
      </c>
      <c r="F609" s="135" t="s">
        <v>3155</v>
      </c>
      <c r="G609" s="135" t="s">
        <v>929</v>
      </c>
      <c r="H609" s="135" t="s">
        <v>3507</v>
      </c>
      <c r="I609" s="135" t="s">
        <v>573</v>
      </c>
    </row>
    <row r="610" spans="1:12" x14ac:dyDescent="0.2">
      <c r="A610" s="135" t="s">
        <v>1402</v>
      </c>
      <c r="D610" s="135" t="s">
        <v>166</v>
      </c>
      <c r="E610" s="135">
        <f t="shared" si="9"/>
        <v>2510995370</v>
      </c>
      <c r="F610" s="135" t="s">
        <v>3155</v>
      </c>
      <c r="G610" s="135" t="s">
        <v>929</v>
      </c>
      <c r="H610" s="135" t="s">
        <v>3507</v>
      </c>
      <c r="I610" s="135" t="s">
        <v>9089</v>
      </c>
    </row>
    <row r="611" spans="1:12" x14ac:dyDescent="0.2">
      <c r="A611" s="135" t="s">
        <v>1402</v>
      </c>
      <c r="D611" s="135" t="s">
        <v>167</v>
      </c>
      <c r="E611" s="135">
        <f t="shared" si="9"/>
        <v>2510995380</v>
      </c>
      <c r="F611" s="135" t="s">
        <v>3155</v>
      </c>
      <c r="G611" s="135" t="s">
        <v>929</v>
      </c>
      <c r="H611" s="135" t="s">
        <v>3507</v>
      </c>
      <c r="I611" s="135" t="s">
        <v>576</v>
      </c>
    </row>
    <row r="612" spans="1:12" x14ac:dyDescent="0.2">
      <c r="A612" s="135" t="s">
        <v>1402</v>
      </c>
      <c r="D612" s="135" t="s">
        <v>168</v>
      </c>
      <c r="E612" s="135">
        <f t="shared" si="9"/>
        <v>2510995385</v>
      </c>
      <c r="F612" s="135" t="s">
        <v>3155</v>
      </c>
      <c r="G612" s="135" t="s">
        <v>929</v>
      </c>
      <c r="H612" s="135" t="s">
        <v>3507</v>
      </c>
      <c r="I612" s="135" t="s">
        <v>578</v>
      </c>
    </row>
    <row r="613" spans="1:12" x14ac:dyDescent="0.2">
      <c r="A613" s="135" t="s">
        <v>1402</v>
      </c>
      <c r="D613" s="135" t="s">
        <v>169</v>
      </c>
      <c r="E613" s="135">
        <f t="shared" si="9"/>
        <v>2510995405</v>
      </c>
      <c r="F613" s="135" t="s">
        <v>3155</v>
      </c>
      <c r="G613" s="135" t="s">
        <v>929</v>
      </c>
      <c r="H613" s="135" t="s">
        <v>3507</v>
      </c>
      <c r="I613" s="135" t="s">
        <v>580</v>
      </c>
    </row>
    <row r="614" spans="1:12" x14ac:dyDescent="0.2">
      <c r="A614" s="135" t="s">
        <v>1402</v>
      </c>
      <c r="D614" s="135" t="s">
        <v>170</v>
      </c>
      <c r="E614" s="135">
        <f t="shared" si="9"/>
        <v>2515000000</v>
      </c>
      <c r="F614" s="135" t="s">
        <v>3155</v>
      </c>
      <c r="G614" s="135" t="s">
        <v>171</v>
      </c>
      <c r="H614" s="135" t="s">
        <v>3516</v>
      </c>
      <c r="I614" s="135" t="s">
        <v>3437</v>
      </c>
    </row>
    <row r="615" spans="1:12" x14ac:dyDescent="0.2">
      <c r="A615" s="135" t="s">
        <v>1402</v>
      </c>
      <c r="D615" s="135" t="s">
        <v>172</v>
      </c>
      <c r="E615" s="135">
        <f t="shared" si="9"/>
        <v>2515000030</v>
      </c>
      <c r="F615" s="135" t="s">
        <v>3155</v>
      </c>
      <c r="G615" s="135" t="s">
        <v>171</v>
      </c>
      <c r="H615" s="135" t="s">
        <v>3516</v>
      </c>
      <c r="I615" s="135" t="s">
        <v>931</v>
      </c>
    </row>
    <row r="616" spans="1:12" x14ac:dyDescent="0.2">
      <c r="A616" s="135" t="s">
        <v>1402</v>
      </c>
      <c r="D616" s="135" t="s">
        <v>173</v>
      </c>
      <c r="E616" s="135">
        <f t="shared" si="9"/>
        <v>2515000060</v>
      </c>
      <c r="F616" s="135" t="s">
        <v>3155</v>
      </c>
      <c r="G616" s="135" t="s">
        <v>171</v>
      </c>
      <c r="H616" s="135" t="s">
        <v>3516</v>
      </c>
      <c r="I616" s="135" t="s">
        <v>509</v>
      </c>
      <c r="K616" s="137"/>
      <c r="L616" s="135"/>
    </row>
    <row r="617" spans="1:12" x14ac:dyDescent="0.2">
      <c r="A617" s="135" t="s">
        <v>1402</v>
      </c>
      <c r="D617" s="135" t="s">
        <v>174</v>
      </c>
      <c r="E617" s="135">
        <f t="shared" si="9"/>
        <v>2515000065</v>
      </c>
      <c r="F617" s="135" t="s">
        <v>3155</v>
      </c>
      <c r="G617" s="135" t="s">
        <v>171</v>
      </c>
      <c r="H617" s="135" t="s">
        <v>3516</v>
      </c>
      <c r="I617" s="135" t="s">
        <v>3558</v>
      </c>
    </row>
    <row r="618" spans="1:12" x14ac:dyDescent="0.2">
      <c r="A618" s="135" t="s">
        <v>1402</v>
      </c>
      <c r="D618" s="135" t="s">
        <v>175</v>
      </c>
      <c r="E618" s="135">
        <f t="shared" si="9"/>
        <v>2515000070</v>
      </c>
      <c r="F618" s="135" t="s">
        <v>3155</v>
      </c>
      <c r="G618" s="135" t="s">
        <v>171</v>
      </c>
      <c r="H618" s="135" t="s">
        <v>3516</v>
      </c>
      <c r="I618" s="135" t="s">
        <v>3560</v>
      </c>
    </row>
    <row r="619" spans="1:12" x14ac:dyDescent="0.2">
      <c r="A619" s="135" t="s">
        <v>1402</v>
      </c>
      <c r="D619" s="135" t="s">
        <v>176</v>
      </c>
      <c r="E619" s="135">
        <f t="shared" si="9"/>
        <v>2515000100</v>
      </c>
      <c r="F619" s="135" t="s">
        <v>3155</v>
      </c>
      <c r="G619" s="135" t="s">
        <v>171</v>
      </c>
      <c r="H619" s="135" t="s">
        <v>3516</v>
      </c>
      <c r="I619" s="135" t="s">
        <v>3562</v>
      </c>
    </row>
    <row r="620" spans="1:12" x14ac:dyDescent="0.2">
      <c r="A620" s="135" t="s">
        <v>1402</v>
      </c>
      <c r="D620" s="135" t="s">
        <v>177</v>
      </c>
      <c r="E620" s="135">
        <f t="shared" si="9"/>
        <v>2515000165</v>
      </c>
      <c r="F620" s="135" t="s">
        <v>3155</v>
      </c>
      <c r="G620" s="135" t="s">
        <v>171</v>
      </c>
      <c r="H620" s="135" t="s">
        <v>3516</v>
      </c>
      <c r="I620" s="135" t="s">
        <v>3564</v>
      </c>
    </row>
    <row r="621" spans="1:12" x14ac:dyDescent="0.2">
      <c r="A621" s="135" t="s">
        <v>1402</v>
      </c>
      <c r="D621" s="135" t="s">
        <v>178</v>
      </c>
      <c r="E621" s="135">
        <f t="shared" si="9"/>
        <v>2515000185</v>
      </c>
      <c r="F621" s="135" t="s">
        <v>3155</v>
      </c>
      <c r="G621" s="135" t="s">
        <v>171</v>
      </c>
      <c r="H621" s="135" t="s">
        <v>3516</v>
      </c>
      <c r="I621" s="135" t="s">
        <v>3566</v>
      </c>
      <c r="K621" s="137"/>
      <c r="L621" s="135"/>
    </row>
    <row r="622" spans="1:12" x14ac:dyDescent="0.2">
      <c r="A622" s="135" t="s">
        <v>1402</v>
      </c>
      <c r="D622" s="135" t="s">
        <v>179</v>
      </c>
      <c r="E622" s="135">
        <f t="shared" si="9"/>
        <v>2515000195</v>
      </c>
      <c r="F622" s="135" t="s">
        <v>3155</v>
      </c>
      <c r="G622" s="135" t="s">
        <v>171</v>
      </c>
      <c r="H622" s="135" t="s">
        <v>3516</v>
      </c>
      <c r="I622" s="135" t="s">
        <v>3568</v>
      </c>
    </row>
    <row r="623" spans="1:12" x14ac:dyDescent="0.2">
      <c r="A623" s="135" t="s">
        <v>1402</v>
      </c>
      <c r="D623" s="135" t="s">
        <v>180</v>
      </c>
      <c r="E623" s="135">
        <f t="shared" si="9"/>
        <v>2515000220</v>
      </c>
      <c r="F623" s="135" t="s">
        <v>3155</v>
      </c>
      <c r="G623" s="135" t="s">
        <v>171</v>
      </c>
      <c r="H623" s="135" t="s">
        <v>3516</v>
      </c>
      <c r="I623" s="135" t="s">
        <v>3570</v>
      </c>
    </row>
    <row r="624" spans="1:12" x14ac:dyDescent="0.2">
      <c r="A624" s="135" t="s">
        <v>1402</v>
      </c>
      <c r="D624" s="135" t="s">
        <v>181</v>
      </c>
      <c r="E624" s="135">
        <f t="shared" si="9"/>
        <v>2515000235</v>
      </c>
      <c r="F624" s="135" t="s">
        <v>3155</v>
      </c>
      <c r="G624" s="135" t="s">
        <v>171</v>
      </c>
      <c r="H624" s="135" t="s">
        <v>3516</v>
      </c>
      <c r="I624" s="135" t="s">
        <v>3572</v>
      </c>
    </row>
    <row r="625" spans="1:12" x14ac:dyDescent="0.2">
      <c r="A625" s="135" t="s">
        <v>1402</v>
      </c>
      <c r="D625" s="135" t="s">
        <v>182</v>
      </c>
      <c r="E625" s="135">
        <f t="shared" si="9"/>
        <v>2515000240</v>
      </c>
      <c r="F625" s="135" t="s">
        <v>3155</v>
      </c>
      <c r="G625" s="135" t="s">
        <v>171</v>
      </c>
      <c r="H625" s="135" t="s">
        <v>3516</v>
      </c>
      <c r="I625" s="135" t="s">
        <v>3574</v>
      </c>
    </row>
    <row r="626" spans="1:12" x14ac:dyDescent="0.2">
      <c r="A626" s="135" t="s">
        <v>1402</v>
      </c>
      <c r="D626" s="135" t="s">
        <v>183</v>
      </c>
      <c r="E626" s="135">
        <f t="shared" si="9"/>
        <v>2515000250</v>
      </c>
      <c r="F626" s="135" t="s">
        <v>3155</v>
      </c>
      <c r="G626" s="135" t="s">
        <v>171</v>
      </c>
      <c r="H626" s="135" t="s">
        <v>3516</v>
      </c>
      <c r="I626" s="135" t="s">
        <v>932</v>
      </c>
    </row>
    <row r="627" spans="1:12" x14ac:dyDescent="0.2">
      <c r="A627" s="135" t="s">
        <v>1402</v>
      </c>
      <c r="D627" s="135" t="s">
        <v>184</v>
      </c>
      <c r="E627" s="135">
        <f t="shared" si="9"/>
        <v>2515000260</v>
      </c>
      <c r="F627" s="135" t="s">
        <v>3155</v>
      </c>
      <c r="G627" s="135" t="s">
        <v>171</v>
      </c>
      <c r="H627" s="135" t="s">
        <v>3516</v>
      </c>
      <c r="I627" s="135" t="s">
        <v>934</v>
      </c>
    </row>
    <row r="628" spans="1:12" x14ac:dyDescent="0.2">
      <c r="A628" s="135" t="s">
        <v>1402</v>
      </c>
      <c r="D628" s="135" t="s">
        <v>185</v>
      </c>
      <c r="E628" s="135">
        <f t="shared" si="9"/>
        <v>2515000265</v>
      </c>
      <c r="F628" s="135" t="s">
        <v>3155</v>
      </c>
      <c r="G628" s="135" t="s">
        <v>171</v>
      </c>
      <c r="H628" s="135" t="s">
        <v>3516</v>
      </c>
      <c r="I628" s="135" t="s">
        <v>936</v>
      </c>
    </row>
    <row r="629" spans="1:12" x14ac:dyDescent="0.2">
      <c r="A629" s="135" t="s">
        <v>1402</v>
      </c>
      <c r="D629" s="135" t="s">
        <v>186</v>
      </c>
      <c r="E629" s="135">
        <f t="shared" si="9"/>
        <v>2515000270</v>
      </c>
      <c r="F629" s="135" t="s">
        <v>3155</v>
      </c>
      <c r="G629" s="135" t="s">
        <v>171</v>
      </c>
      <c r="H629" s="135" t="s">
        <v>3516</v>
      </c>
      <c r="I629" s="135" t="s">
        <v>938</v>
      </c>
      <c r="K629" s="137"/>
      <c r="L629" s="135"/>
    </row>
    <row r="630" spans="1:12" x14ac:dyDescent="0.2">
      <c r="A630" s="135" t="s">
        <v>1402</v>
      </c>
      <c r="D630" s="135" t="s">
        <v>187</v>
      </c>
      <c r="E630" s="135">
        <f t="shared" si="9"/>
        <v>2515000275</v>
      </c>
      <c r="F630" s="135" t="s">
        <v>3155</v>
      </c>
      <c r="G630" s="135" t="s">
        <v>171</v>
      </c>
      <c r="H630" s="135" t="s">
        <v>3516</v>
      </c>
      <c r="I630" s="135" t="s">
        <v>940</v>
      </c>
    </row>
    <row r="631" spans="1:12" x14ac:dyDescent="0.2">
      <c r="A631" s="135" t="s">
        <v>1402</v>
      </c>
      <c r="D631" s="135" t="s">
        <v>188</v>
      </c>
      <c r="E631" s="135">
        <f t="shared" si="9"/>
        <v>2515000285</v>
      </c>
      <c r="F631" s="135" t="s">
        <v>3155</v>
      </c>
      <c r="G631" s="135" t="s">
        <v>171</v>
      </c>
      <c r="H631" s="135" t="s">
        <v>3516</v>
      </c>
      <c r="I631" s="135" t="s">
        <v>942</v>
      </c>
    </row>
    <row r="632" spans="1:12" x14ac:dyDescent="0.2">
      <c r="A632" s="135" t="s">
        <v>1402</v>
      </c>
      <c r="D632" s="135" t="s">
        <v>189</v>
      </c>
      <c r="E632" s="135">
        <f t="shared" si="9"/>
        <v>2515000295</v>
      </c>
      <c r="F632" s="135" t="s">
        <v>3155</v>
      </c>
      <c r="G632" s="135" t="s">
        <v>171</v>
      </c>
      <c r="H632" s="135" t="s">
        <v>3516</v>
      </c>
      <c r="I632" s="135" t="s">
        <v>944</v>
      </c>
    </row>
    <row r="633" spans="1:12" x14ac:dyDescent="0.2">
      <c r="A633" s="135" t="s">
        <v>1402</v>
      </c>
      <c r="D633" s="135" t="s">
        <v>190</v>
      </c>
      <c r="E633" s="135">
        <f t="shared" si="9"/>
        <v>2515000310</v>
      </c>
      <c r="F633" s="135" t="s">
        <v>3155</v>
      </c>
      <c r="G633" s="135" t="s">
        <v>171</v>
      </c>
      <c r="H633" s="135" t="s">
        <v>3516</v>
      </c>
      <c r="I633" s="135" t="s">
        <v>946</v>
      </c>
      <c r="L633" s="135"/>
    </row>
    <row r="634" spans="1:12" x14ac:dyDescent="0.2">
      <c r="A634" s="135" t="s">
        <v>1402</v>
      </c>
      <c r="D634" s="135" t="s">
        <v>191</v>
      </c>
      <c r="E634" s="135">
        <f t="shared" si="9"/>
        <v>2515000320</v>
      </c>
      <c r="F634" s="135" t="s">
        <v>3155</v>
      </c>
      <c r="G634" s="135" t="s">
        <v>171</v>
      </c>
      <c r="H634" s="135" t="s">
        <v>3516</v>
      </c>
      <c r="I634" s="135" t="s">
        <v>948</v>
      </c>
    </row>
    <row r="635" spans="1:12" x14ac:dyDescent="0.2">
      <c r="A635" s="135" t="s">
        <v>1402</v>
      </c>
      <c r="D635" s="135" t="s">
        <v>192</v>
      </c>
      <c r="E635" s="135">
        <f t="shared" si="9"/>
        <v>2515000345</v>
      </c>
      <c r="F635" s="135" t="s">
        <v>3155</v>
      </c>
      <c r="G635" s="135" t="s">
        <v>171</v>
      </c>
      <c r="H635" s="135" t="s">
        <v>3516</v>
      </c>
      <c r="I635" s="135" t="s">
        <v>9087</v>
      </c>
    </row>
    <row r="636" spans="1:12" x14ac:dyDescent="0.2">
      <c r="A636" s="135" t="s">
        <v>1402</v>
      </c>
      <c r="D636" s="135" t="s">
        <v>193</v>
      </c>
      <c r="E636" s="135">
        <f t="shared" si="9"/>
        <v>2515000350</v>
      </c>
      <c r="F636" s="135" t="s">
        <v>3155</v>
      </c>
      <c r="G636" s="135" t="s">
        <v>171</v>
      </c>
      <c r="H636" s="135" t="s">
        <v>3516</v>
      </c>
      <c r="I636" s="135" t="s">
        <v>573</v>
      </c>
    </row>
    <row r="637" spans="1:12" x14ac:dyDescent="0.2">
      <c r="A637" s="135" t="s">
        <v>1402</v>
      </c>
      <c r="D637" s="135" t="s">
        <v>194</v>
      </c>
      <c r="E637" s="135">
        <f t="shared" si="9"/>
        <v>2515000370</v>
      </c>
      <c r="F637" s="135" t="s">
        <v>3155</v>
      </c>
      <c r="G637" s="135" t="s">
        <v>171</v>
      </c>
      <c r="H637" s="135" t="s">
        <v>3516</v>
      </c>
      <c r="I637" s="135" t="s">
        <v>9089</v>
      </c>
    </row>
    <row r="638" spans="1:12" x14ac:dyDescent="0.2">
      <c r="A638" s="135" t="s">
        <v>1402</v>
      </c>
      <c r="D638" s="135" t="s">
        <v>195</v>
      </c>
      <c r="E638" s="135">
        <f t="shared" si="9"/>
        <v>2515000380</v>
      </c>
      <c r="F638" s="135" t="s">
        <v>3155</v>
      </c>
      <c r="G638" s="135" t="s">
        <v>171</v>
      </c>
      <c r="H638" s="135" t="s">
        <v>3516</v>
      </c>
      <c r="I638" s="135" t="s">
        <v>576</v>
      </c>
    </row>
    <row r="639" spans="1:12" x14ac:dyDescent="0.2">
      <c r="A639" s="135" t="s">
        <v>1402</v>
      </c>
      <c r="D639" s="135" t="s">
        <v>196</v>
      </c>
      <c r="E639" s="135">
        <f t="shared" si="9"/>
        <v>2515000385</v>
      </c>
      <c r="F639" s="135" t="s">
        <v>3155</v>
      </c>
      <c r="G639" s="135" t="s">
        <v>171</v>
      </c>
      <c r="H639" s="135" t="s">
        <v>3516</v>
      </c>
      <c r="I639" s="135" t="s">
        <v>578</v>
      </c>
    </row>
    <row r="640" spans="1:12" x14ac:dyDescent="0.2">
      <c r="A640" s="135" t="s">
        <v>1402</v>
      </c>
      <c r="D640" s="135" t="s">
        <v>197</v>
      </c>
      <c r="E640" s="135">
        <f t="shared" si="9"/>
        <v>2515000405</v>
      </c>
      <c r="F640" s="135" t="s">
        <v>3155</v>
      </c>
      <c r="G640" s="135" t="s">
        <v>171</v>
      </c>
      <c r="H640" s="135" t="s">
        <v>3516</v>
      </c>
      <c r="I640" s="135" t="s">
        <v>580</v>
      </c>
    </row>
    <row r="641" spans="1:12" x14ac:dyDescent="0.2">
      <c r="A641" s="135" t="s">
        <v>1402</v>
      </c>
      <c r="D641" s="135" t="s">
        <v>198</v>
      </c>
      <c r="E641" s="135">
        <f t="shared" si="9"/>
        <v>2515000900</v>
      </c>
      <c r="F641" s="135" t="s">
        <v>3155</v>
      </c>
      <c r="G641" s="135" t="s">
        <v>171</v>
      </c>
      <c r="H641" s="135" t="s">
        <v>3516</v>
      </c>
      <c r="I641" s="135" t="s">
        <v>3448</v>
      </c>
    </row>
    <row r="642" spans="1:12" x14ac:dyDescent="0.2">
      <c r="A642" s="135" t="s">
        <v>1402</v>
      </c>
      <c r="D642" s="135" t="s">
        <v>199</v>
      </c>
      <c r="E642" s="135">
        <f t="shared" ref="E642:E705" si="10">VALUE(D642)</f>
        <v>2515010000</v>
      </c>
      <c r="F642" s="135" t="s">
        <v>3155</v>
      </c>
      <c r="G642" s="135" t="s">
        <v>171</v>
      </c>
      <c r="H642" s="135" t="s">
        <v>3525</v>
      </c>
      <c r="I642" s="135" t="s">
        <v>3437</v>
      </c>
    </row>
    <row r="643" spans="1:12" x14ac:dyDescent="0.2">
      <c r="A643" s="135" t="s">
        <v>1402</v>
      </c>
      <c r="D643" s="135" t="s">
        <v>200</v>
      </c>
      <c r="E643" s="135">
        <f t="shared" si="10"/>
        <v>2515010030</v>
      </c>
      <c r="F643" s="135" t="s">
        <v>3155</v>
      </c>
      <c r="G643" s="135" t="s">
        <v>171</v>
      </c>
      <c r="H643" s="135" t="s">
        <v>3525</v>
      </c>
      <c r="I643" s="135" t="s">
        <v>931</v>
      </c>
    </row>
    <row r="644" spans="1:12" x14ac:dyDescent="0.2">
      <c r="A644" s="135" t="s">
        <v>1402</v>
      </c>
      <c r="D644" s="135" t="s">
        <v>201</v>
      </c>
      <c r="E644" s="135">
        <f t="shared" si="10"/>
        <v>2515010060</v>
      </c>
      <c r="F644" s="135" t="s">
        <v>3155</v>
      </c>
      <c r="G644" s="135" t="s">
        <v>171</v>
      </c>
      <c r="H644" s="135" t="s">
        <v>3525</v>
      </c>
      <c r="I644" s="135" t="s">
        <v>509</v>
      </c>
      <c r="K644" s="137"/>
      <c r="L644" s="135"/>
    </row>
    <row r="645" spans="1:12" x14ac:dyDescent="0.2">
      <c r="A645" s="135" t="s">
        <v>1402</v>
      </c>
      <c r="D645" s="135" t="s">
        <v>202</v>
      </c>
      <c r="E645" s="135">
        <f t="shared" si="10"/>
        <v>2515010065</v>
      </c>
      <c r="F645" s="135" t="s">
        <v>3155</v>
      </c>
      <c r="G645" s="135" t="s">
        <v>171</v>
      </c>
      <c r="H645" s="135" t="s">
        <v>3525</v>
      </c>
      <c r="I645" s="135" t="s">
        <v>3558</v>
      </c>
    </row>
    <row r="646" spans="1:12" x14ac:dyDescent="0.2">
      <c r="A646" s="135" t="s">
        <v>1402</v>
      </c>
      <c r="D646" s="135" t="s">
        <v>203</v>
      </c>
      <c r="E646" s="135">
        <f t="shared" si="10"/>
        <v>2515010070</v>
      </c>
      <c r="F646" s="135" t="s">
        <v>3155</v>
      </c>
      <c r="G646" s="135" t="s">
        <v>171</v>
      </c>
      <c r="H646" s="135" t="s">
        <v>3525</v>
      </c>
      <c r="I646" s="135" t="s">
        <v>3560</v>
      </c>
    </row>
    <row r="647" spans="1:12" x14ac:dyDescent="0.2">
      <c r="A647" s="135" t="s">
        <v>1402</v>
      </c>
      <c r="D647" s="135" t="s">
        <v>204</v>
      </c>
      <c r="E647" s="135">
        <f t="shared" si="10"/>
        <v>2515010100</v>
      </c>
      <c r="F647" s="135" t="s">
        <v>3155</v>
      </c>
      <c r="G647" s="135" t="s">
        <v>171</v>
      </c>
      <c r="H647" s="135" t="s">
        <v>3525</v>
      </c>
      <c r="I647" s="135" t="s">
        <v>3562</v>
      </c>
    </row>
    <row r="648" spans="1:12" x14ac:dyDescent="0.2">
      <c r="A648" s="135" t="s">
        <v>1402</v>
      </c>
      <c r="D648" s="135" t="s">
        <v>205</v>
      </c>
      <c r="E648" s="135">
        <f t="shared" si="10"/>
        <v>2515010165</v>
      </c>
      <c r="F648" s="135" t="s">
        <v>3155</v>
      </c>
      <c r="G648" s="135" t="s">
        <v>171</v>
      </c>
      <c r="H648" s="135" t="s">
        <v>3525</v>
      </c>
      <c r="I648" s="135" t="s">
        <v>3564</v>
      </c>
    </row>
    <row r="649" spans="1:12" x14ac:dyDescent="0.2">
      <c r="A649" s="135" t="s">
        <v>1402</v>
      </c>
      <c r="D649" s="135" t="s">
        <v>206</v>
      </c>
      <c r="E649" s="135">
        <f t="shared" si="10"/>
        <v>2515010185</v>
      </c>
      <c r="F649" s="135" t="s">
        <v>3155</v>
      </c>
      <c r="G649" s="135" t="s">
        <v>171</v>
      </c>
      <c r="H649" s="135" t="s">
        <v>3525</v>
      </c>
      <c r="I649" s="135" t="s">
        <v>3566</v>
      </c>
      <c r="K649" s="137"/>
      <c r="L649" s="135"/>
    </row>
    <row r="650" spans="1:12" x14ac:dyDescent="0.2">
      <c r="A650" s="135" t="s">
        <v>1402</v>
      </c>
      <c r="D650" s="135" t="s">
        <v>207</v>
      </c>
      <c r="E650" s="135">
        <f t="shared" si="10"/>
        <v>2515010195</v>
      </c>
      <c r="F650" s="135" t="s">
        <v>3155</v>
      </c>
      <c r="G650" s="135" t="s">
        <v>171</v>
      </c>
      <c r="H650" s="135" t="s">
        <v>3525</v>
      </c>
      <c r="I650" s="135" t="s">
        <v>3568</v>
      </c>
    </row>
    <row r="651" spans="1:12" x14ac:dyDescent="0.2">
      <c r="A651" s="135" t="s">
        <v>1402</v>
      </c>
      <c r="D651" s="135" t="s">
        <v>208</v>
      </c>
      <c r="E651" s="135">
        <f t="shared" si="10"/>
        <v>2515010220</v>
      </c>
      <c r="F651" s="135" t="s">
        <v>3155</v>
      </c>
      <c r="G651" s="135" t="s">
        <v>171</v>
      </c>
      <c r="H651" s="135" t="s">
        <v>3525</v>
      </c>
      <c r="I651" s="135" t="s">
        <v>3570</v>
      </c>
    </row>
    <row r="652" spans="1:12" x14ac:dyDescent="0.2">
      <c r="A652" s="135" t="s">
        <v>1402</v>
      </c>
      <c r="D652" s="135" t="s">
        <v>209</v>
      </c>
      <c r="E652" s="135">
        <f t="shared" si="10"/>
        <v>2515010235</v>
      </c>
      <c r="F652" s="135" t="s">
        <v>3155</v>
      </c>
      <c r="G652" s="135" t="s">
        <v>171</v>
      </c>
      <c r="H652" s="135" t="s">
        <v>3525</v>
      </c>
      <c r="I652" s="135" t="s">
        <v>3572</v>
      </c>
    </row>
    <row r="653" spans="1:12" x14ac:dyDescent="0.2">
      <c r="A653" s="135" t="s">
        <v>1402</v>
      </c>
      <c r="D653" s="135" t="s">
        <v>210</v>
      </c>
      <c r="E653" s="135">
        <f t="shared" si="10"/>
        <v>2515010240</v>
      </c>
      <c r="F653" s="135" t="s">
        <v>3155</v>
      </c>
      <c r="G653" s="135" t="s">
        <v>171</v>
      </c>
      <c r="H653" s="135" t="s">
        <v>3525</v>
      </c>
      <c r="I653" s="135" t="s">
        <v>3574</v>
      </c>
    </row>
    <row r="654" spans="1:12" x14ac:dyDescent="0.2">
      <c r="A654" s="135" t="s">
        <v>1402</v>
      </c>
      <c r="D654" s="135" t="s">
        <v>211</v>
      </c>
      <c r="E654" s="135">
        <f t="shared" si="10"/>
        <v>2515010250</v>
      </c>
      <c r="F654" s="135" t="s">
        <v>3155</v>
      </c>
      <c r="G654" s="135" t="s">
        <v>171</v>
      </c>
      <c r="H654" s="135" t="s">
        <v>3525</v>
      </c>
      <c r="I654" s="135" t="s">
        <v>932</v>
      </c>
    </row>
    <row r="655" spans="1:12" x14ac:dyDescent="0.2">
      <c r="A655" s="135" t="s">
        <v>1402</v>
      </c>
      <c r="D655" s="135" t="s">
        <v>212</v>
      </c>
      <c r="E655" s="135">
        <f t="shared" si="10"/>
        <v>2515010260</v>
      </c>
      <c r="F655" s="135" t="s">
        <v>3155</v>
      </c>
      <c r="G655" s="135" t="s">
        <v>171</v>
      </c>
      <c r="H655" s="135" t="s">
        <v>3525</v>
      </c>
      <c r="I655" s="135" t="s">
        <v>934</v>
      </c>
    </row>
    <row r="656" spans="1:12" x14ac:dyDescent="0.2">
      <c r="A656" s="135" t="s">
        <v>1402</v>
      </c>
      <c r="D656" s="135" t="s">
        <v>213</v>
      </c>
      <c r="E656" s="135">
        <f t="shared" si="10"/>
        <v>2515010265</v>
      </c>
      <c r="F656" s="135" t="s">
        <v>3155</v>
      </c>
      <c r="G656" s="135" t="s">
        <v>171</v>
      </c>
      <c r="H656" s="135" t="s">
        <v>3525</v>
      </c>
      <c r="I656" s="135" t="s">
        <v>936</v>
      </c>
    </row>
    <row r="657" spans="1:12" x14ac:dyDescent="0.2">
      <c r="A657" s="135" t="s">
        <v>1402</v>
      </c>
      <c r="D657" s="135" t="s">
        <v>214</v>
      </c>
      <c r="E657" s="135">
        <f t="shared" si="10"/>
        <v>2515010270</v>
      </c>
      <c r="F657" s="135" t="s">
        <v>3155</v>
      </c>
      <c r="G657" s="135" t="s">
        <v>171</v>
      </c>
      <c r="H657" s="135" t="s">
        <v>3525</v>
      </c>
      <c r="I657" s="135" t="s">
        <v>938</v>
      </c>
      <c r="K657" s="137"/>
      <c r="L657" s="135"/>
    </row>
    <row r="658" spans="1:12" x14ac:dyDescent="0.2">
      <c r="A658" s="135" t="s">
        <v>1402</v>
      </c>
      <c r="D658" s="135" t="s">
        <v>215</v>
      </c>
      <c r="E658" s="135">
        <f t="shared" si="10"/>
        <v>2515010275</v>
      </c>
      <c r="F658" s="135" t="s">
        <v>3155</v>
      </c>
      <c r="G658" s="135" t="s">
        <v>171</v>
      </c>
      <c r="H658" s="135" t="s">
        <v>3525</v>
      </c>
      <c r="I658" s="135" t="s">
        <v>940</v>
      </c>
    </row>
    <row r="659" spans="1:12" x14ac:dyDescent="0.2">
      <c r="A659" s="135" t="s">
        <v>1402</v>
      </c>
      <c r="D659" s="135" t="s">
        <v>216</v>
      </c>
      <c r="E659" s="135">
        <f t="shared" si="10"/>
        <v>2515010285</v>
      </c>
      <c r="F659" s="135" t="s">
        <v>3155</v>
      </c>
      <c r="G659" s="135" t="s">
        <v>171</v>
      </c>
      <c r="H659" s="135" t="s">
        <v>3525</v>
      </c>
      <c r="I659" s="135" t="s">
        <v>942</v>
      </c>
    </row>
    <row r="660" spans="1:12" x14ac:dyDescent="0.2">
      <c r="A660" s="135" t="s">
        <v>1402</v>
      </c>
      <c r="D660" s="135" t="s">
        <v>217</v>
      </c>
      <c r="E660" s="135">
        <f t="shared" si="10"/>
        <v>2515010295</v>
      </c>
      <c r="F660" s="135" t="s">
        <v>3155</v>
      </c>
      <c r="G660" s="135" t="s">
        <v>171</v>
      </c>
      <c r="H660" s="135" t="s">
        <v>3525</v>
      </c>
      <c r="I660" s="135" t="s">
        <v>944</v>
      </c>
    </row>
    <row r="661" spans="1:12" x14ac:dyDescent="0.2">
      <c r="A661" s="135" t="s">
        <v>1402</v>
      </c>
      <c r="D661" s="135" t="s">
        <v>218</v>
      </c>
      <c r="E661" s="135">
        <f t="shared" si="10"/>
        <v>2515010310</v>
      </c>
      <c r="F661" s="135" t="s">
        <v>3155</v>
      </c>
      <c r="G661" s="135" t="s">
        <v>171</v>
      </c>
      <c r="H661" s="135" t="s">
        <v>3525</v>
      </c>
      <c r="I661" s="135" t="s">
        <v>946</v>
      </c>
      <c r="L661" s="135"/>
    </row>
    <row r="662" spans="1:12" x14ac:dyDescent="0.2">
      <c r="A662" s="135" t="s">
        <v>1402</v>
      </c>
      <c r="D662" s="135" t="s">
        <v>219</v>
      </c>
      <c r="E662" s="135">
        <f t="shared" si="10"/>
        <v>2515010320</v>
      </c>
      <c r="F662" s="135" t="s">
        <v>3155</v>
      </c>
      <c r="G662" s="135" t="s">
        <v>171</v>
      </c>
      <c r="H662" s="135" t="s">
        <v>3525</v>
      </c>
      <c r="I662" s="135" t="s">
        <v>948</v>
      </c>
    </row>
    <row r="663" spans="1:12" x14ac:dyDescent="0.2">
      <c r="A663" s="135" t="s">
        <v>1402</v>
      </c>
      <c r="D663" s="135" t="s">
        <v>220</v>
      </c>
      <c r="E663" s="135">
        <f t="shared" si="10"/>
        <v>2515010345</v>
      </c>
      <c r="F663" s="135" t="s">
        <v>3155</v>
      </c>
      <c r="G663" s="135" t="s">
        <v>171</v>
      </c>
      <c r="H663" s="135" t="s">
        <v>3525</v>
      </c>
      <c r="I663" s="135" t="s">
        <v>9087</v>
      </c>
    </row>
    <row r="664" spans="1:12" x14ac:dyDescent="0.2">
      <c r="A664" s="135" t="s">
        <v>1402</v>
      </c>
      <c r="D664" s="135" t="s">
        <v>221</v>
      </c>
      <c r="E664" s="135">
        <f t="shared" si="10"/>
        <v>2515010350</v>
      </c>
      <c r="F664" s="135" t="s">
        <v>3155</v>
      </c>
      <c r="G664" s="135" t="s">
        <v>171</v>
      </c>
      <c r="H664" s="135" t="s">
        <v>3525</v>
      </c>
      <c r="I664" s="135" t="s">
        <v>573</v>
      </c>
    </row>
    <row r="665" spans="1:12" x14ac:dyDescent="0.2">
      <c r="A665" s="135" t="s">
        <v>1402</v>
      </c>
      <c r="D665" s="135" t="s">
        <v>222</v>
      </c>
      <c r="E665" s="135">
        <f t="shared" si="10"/>
        <v>2515010370</v>
      </c>
      <c r="F665" s="135" t="s">
        <v>3155</v>
      </c>
      <c r="G665" s="135" t="s">
        <v>171</v>
      </c>
      <c r="H665" s="135" t="s">
        <v>3525</v>
      </c>
      <c r="I665" s="135" t="s">
        <v>9089</v>
      </c>
    </row>
    <row r="666" spans="1:12" x14ac:dyDescent="0.2">
      <c r="A666" s="135" t="s">
        <v>1402</v>
      </c>
      <c r="D666" s="135" t="s">
        <v>223</v>
      </c>
      <c r="E666" s="135">
        <f t="shared" si="10"/>
        <v>2515010380</v>
      </c>
      <c r="F666" s="135" t="s">
        <v>3155</v>
      </c>
      <c r="G666" s="135" t="s">
        <v>171</v>
      </c>
      <c r="H666" s="135" t="s">
        <v>3525</v>
      </c>
      <c r="I666" s="135" t="s">
        <v>576</v>
      </c>
    </row>
    <row r="667" spans="1:12" x14ac:dyDescent="0.2">
      <c r="A667" s="135" t="s">
        <v>1402</v>
      </c>
      <c r="D667" s="135" t="s">
        <v>224</v>
      </c>
      <c r="E667" s="135">
        <f t="shared" si="10"/>
        <v>2515010385</v>
      </c>
      <c r="F667" s="135" t="s">
        <v>3155</v>
      </c>
      <c r="G667" s="135" t="s">
        <v>171</v>
      </c>
      <c r="H667" s="135" t="s">
        <v>3525</v>
      </c>
      <c r="I667" s="135" t="s">
        <v>578</v>
      </c>
    </row>
    <row r="668" spans="1:12" x14ac:dyDescent="0.2">
      <c r="A668" s="135" t="s">
        <v>1402</v>
      </c>
      <c r="D668" s="135" t="s">
        <v>225</v>
      </c>
      <c r="E668" s="135">
        <f t="shared" si="10"/>
        <v>2515010405</v>
      </c>
      <c r="F668" s="135" t="s">
        <v>3155</v>
      </c>
      <c r="G668" s="135" t="s">
        <v>171</v>
      </c>
      <c r="H668" s="135" t="s">
        <v>3525</v>
      </c>
      <c r="I668" s="135" t="s">
        <v>580</v>
      </c>
    </row>
    <row r="669" spans="1:12" x14ac:dyDescent="0.2">
      <c r="A669" s="135" t="s">
        <v>1402</v>
      </c>
      <c r="D669" s="135" t="s">
        <v>226</v>
      </c>
      <c r="E669" s="135">
        <f t="shared" si="10"/>
        <v>2515010900</v>
      </c>
      <c r="F669" s="135" t="s">
        <v>3155</v>
      </c>
      <c r="G669" s="135" t="s">
        <v>171</v>
      </c>
      <c r="H669" s="135" t="s">
        <v>3525</v>
      </c>
      <c r="I669" s="135" t="s">
        <v>3448</v>
      </c>
    </row>
    <row r="670" spans="1:12" x14ac:dyDescent="0.2">
      <c r="A670" s="135" t="s">
        <v>1402</v>
      </c>
      <c r="D670" s="135" t="s">
        <v>227</v>
      </c>
      <c r="E670" s="135">
        <f t="shared" si="10"/>
        <v>2515020000</v>
      </c>
      <c r="F670" s="135" t="s">
        <v>3155</v>
      </c>
      <c r="G670" s="135" t="s">
        <v>171</v>
      </c>
      <c r="H670" s="135" t="s">
        <v>3534</v>
      </c>
      <c r="I670" s="135" t="s">
        <v>3437</v>
      </c>
    </row>
    <row r="671" spans="1:12" x14ac:dyDescent="0.2">
      <c r="A671" s="135" t="s">
        <v>1402</v>
      </c>
      <c r="D671" s="135" t="s">
        <v>228</v>
      </c>
      <c r="E671" s="135">
        <f t="shared" si="10"/>
        <v>2515020030</v>
      </c>
      <c r="F671" s="135" t="s">
        <v>3155</v>
      </c>
      <c r="G671" s="135" t="s">
        <v>171</v>
      </c>
      <c r="H671" s="135" t="s">
        <v>3534</v>
      </c>
      <c r="I671" s="135" t="s">
        <v>931</v>
      </c>
    </row>
    <row r="672" spans="1:12" x14ac:dyDescent="0.2">
      <c r="A672" s="135" t="s">
        <v>1402</v>
      </c>
      <c r="D672" s="135" t="s">
        <v>229</v>
      </c>
      <c r="E672" s="135">
        <f t="shared" si="10"/>
        <v>2515020060</v>
      </c>
      <c r="F672" s="135" t="s">
        <v>3155</v>
      </c>
      <c r="G672" s="135" t="s">
        <v>171</v>
      </c>
      <c r="H672" s="135" t="s">
        <v>3534</v>
      </c>
      <c r="I672" s="135" t="s">
        <v>509</v>
      </c>
      <c r="K672" s="137"/>
      <c r="L672" s="135"/>
    </row>
    <row r="673" spans="1:12" x14ac:dyDescent="0.2">
      <c r="A673" s="135" t="s">
        <v>1402</v>
      </c>
      <c r="D673" s="135" t="s">
        <v>230</v>
      </c>
      <c r="E673" s="135">
        <f t="shared" si="10"/>
        <v>2515020065</v>
      </c>
      <c r="F673" s="135" t="s">
        <v>3155</v>
      </c>
      <c r="G673" s="135" t="s">
        <v>171</v>
      </c>
      <c r="H673" s="135" t="s">
        <v>3534</v>
      </c>
      <c r="I673" s="135" t="s">
        <v>3558</v>
      </c>
    </row>
    <row r="674" spans="1:12" x14ac:dyDescent="0.2">
      <c r="A674" s="135" t="s">
        <v>1402</v>
      </c>
      <c r="D674" s="135" t="s">
        <v>231</v>
      </c>
      <c r="E674" s="135">
        <f t="shared" si="10"/>
        <v>2515020070</v>
      </c>
      <c r="F674" s="135" t="s">
        <v>3155</v>
      </c>
      <c r="G674" s="135" t="s">
        <v>171</v>
      </c>
      <c r="H674" s="135" t="s">
        <v>3534</v>
      </c>
      <c r="I674" s="135" t="s">
        <v>3560</v>
      </c>
    </row>
    <row r="675" spans="1:12" x14ac:dyDescent="0.2">
      <c r="A675" s="135" t="s">
        <v>1402</v>
      </c>
      <c r="D675" s="135" t="s">
        <v>232</v>
      </c>
      <c r="E675" s="135">
        <f t="shared" si="10"/>
        <v>2515020100</v>
      </c>
      <c r="F675" s="135" t="s">
        <v>3155</v>
      </c>
      <c r="G675" s="135" t="s">
        <v>171</v>
      </c>
      <c r="H675" s="135" t="s">
        <v>3534</v>
      </c>
      <c r="I675" s="135" t="s">
        <v>3562</v>
      </c>
    </row>
    <row r="676" spans="1:12" x14ac:dyDescent="0.2">
      <c r="A676" s="135" t="s">
        <v>1402</v>
      </c>
      <c r="D676" s="135" t="s">
        <v>233</v>
      </c>
      <c r="E676" s="135">
        <f t="shared" si="10"/>
        <v>2515020165</v>
      </c>
      <c r="F676" s="135" t="s">
        <v>3155</v>
      </c>
      <c r="G676" s="135" t="s">
        <v>171</v>
      </c>
      <c r="H676" s="135" t="s">
        <v>3534</v>
      </c>
      <c r="I676" s="135" t="s">
        <v>3564</v>
      </c>
    </row>
    <row r="677" spans="1:12" x14ac:dyDescent="0.2">
      <c r="A677" s="135" t="s">
        <v>1402</v>
      </c>
      <c r="D677" s="135" t="s">
        <v>234</v>
      </c>
      <c r="E677" s="135">
        <f t="shared" si="10"/>
        <v>2515020185</v>
      </c>
      <c r="F677" s="135" t="s">
        <v>3155</v>
      </c>
      <c r="G677" s="135" t="s">
        <v>171</v>
      </c>
      <c r="H677" s="135" t="s">
        <v>3534</v>
      </c>
      <c r="I677" s="135" t="s">
        <v>3566</v>
      </c>
      <c r="K677" s="137"/>
      <c r="L677" s="135"/>
    </row>
    <row r="678" spans="1:12" x14ac:dyDescent="0.2">
      <c r="A678" s="135" t="s">
        <v>1402</v>
      </c>
      <c r="D678" s="135" t="s">
        <v>235</v>
      </c>
      <c r="E678" s="135">
        <f t="shared" si="10"/>
        <v>2515020195</v>
      </c>
      <c r="F678" s="135" t="s">
        <v>3155</v>
      </c>
      <c r="G678" s="135" t="s">
        <v>171</v>
      </c>
      <c r="H678" s="135" t="s">
        <v>3534</v>
      </c>
      <c r="I678" s="135" t="s">
        <v>3568</v>
      </c>
    </row>
    <row r="679" spans="1:12" x14ac:dyDescent="0.2">
      <c r="A679" s="135" t="s">
        <v>1402</v>
      </c>
      <c r="D679" s="135" t="s">
        <v>236</v>
      </c>
      <c r="E679" s="135">
        <f t="shared" si="10"/>
        <v>2515020220</v>
      </c>
      <c r="F679" s="135" t="s">
        <v>3155</v>
      </c>
      <c r="G679" s="135" t="s">
        <v>171</v>
      </c>
      <c r="H679" s="135" t="s">
        <v>3534</v>
      </c>
      <c r="I679" s="135" t="s">
        <v>3570</v>
      </c>
    </row>
    <row r="680" spans="1:12" x14ac:dyDescent="0.2">
      <c r="A680" s="135" t="s">
        <v>1402</v>
      </c>
      <c r="D680" s="135" t="s">
        <v>237</v>
      </c>
      <c r="E680" s="135">
        <f t="shared" si="10"/>
        <v>2515020235</v>
      </c>
      <c r="F680" s="135" t="s">
        <v>3155</v>
      </c>
      <c r="G680" s="135" t="s">
        <v>171</v>
      </c>
      <c r="H680" s="135" t="s">
        <v>3534</v>
      </c>
      <c r="I680" s="135" t="s">
        <v>3572</v>
      </c>
    </row>
    <row r="681" spans="1:12" x14ac:dyDescent="0.2">
      <c r="A681" s="135" t="s">
        <v>1402</v>
      </c>
      <c r="D681" s="135" t="s">
        <v>238</v>
      </c>
      <c r="E681" s="135">
        <f t="shared" si="10"/>
        <v>2515020240</v>
      </c>
      <c r="F681" s="135" t="s">
        <v>3155</v>
      </c>
      <c r="G681" s="135" t="s">
        <v>171</v>
      </c>
      <c r="H681" s="135" t="s">
        <v>3534</v>
      </c>
      <c r="I681" s="135" t="s">
        <v>3574</v>
      </c>
    </row>
    <row r="682" spans="1:12" x14ac:dyDescent="0.2">
      <c r="A682" s="135" t="s">
        <v>1402</v>
      </c>
      <c r="D682" s="135" t="s">
        <v>239</v>
      </c>
      <c r="E682" s="135">
        <f t="shared" si="10"/>
        <v>2515020250</v>
      </c>
      <c r="F682" s="135" t="s">
        <v>3155</v>
      </c>
      <c r="G682" s="135" t="s">
        <v>171</v>
      </c>
      <c r="H682" s="135" t="s">
        <v>3534</v>
      </c>
      <c r="I682" s="135" t="s">
        <v>932</v>
      </c>
    </row>
    <row r="683" spans="1:12" x14ac:dyDescent="0.2">
      <c r="A683" s="135" t="s">
        <v>1402</v>
      </c>
      <c r="D683" s="135" t="s">
        <v>240</v>
      </c>
      <c r="E683" s="135">
        <f t="shared" si="10"/>
        <v>2515020260</v>
      </c>
      <c r="F683" s="135" t="s">
        <v>3155</v>
      </c>
      <c r="G683" s="135" t="s">
        <v>171</v>
      </c>
      <c r="H683" s="135" t="s">
        <v>3534</v>
      </c>
      <c r="I683" s="135" t="s">
        <v>934</v>
      </c>
    </row>
    <row r="684" spans="1:12" x14ac:dyDescent="0.2">
      <c r="A684" s="135" t="s">
        <v>1402</v>
      </c>
      <c r="D684" s="135" t="s">
        <v>241</v>
      </c>
      <c r="E684" s="135">
        <f t="shared" si="10"/>
        <v>2515020265</v>
      </c>
      <c r="F684" s="135" t="s">
        <v>3155</v>
      </c>
      <c r="G684" s="135" t="s">
        <v>171</v>
      </c>
      <c r="H684" s="135" t="s">
        <v>3534</v>
      </c>
      <c r="I684" s="135" t="s">
        <v>936</v>
      </c>
    </row>
    <row r="685" spans="1:12" x14ac:dyDescent="0.2">
      <c r="A685" s="135" t="s">
        <v>1402</v>
      </c>
      <c r="D685" s="135" t="s">
        <v>242</v>
      </c>
      <c r="E685" s="135">
        <f t="shared" si="10"/>
        <v>2515020270</v>
      </c>
      <c r="F685" s="135" t="s">
        <v>3155</v>
      </c>
      <c r="G685" s="135" t="s">
        <v>171</v>
      </c>
      <c r="H685" s="135" t="s">
        <v>3534</v>
      </c>
      <c r="I685" s="135" t="s">
        <v>938</v>
      </c>
      <c r="K685" s="137"/>
      <c r="L685" s="135"/>
    </row>
    <row r="686" spans="1:12" x14ac:dyDescent="0.2">
      <c r="A686" s="135" t="s">
        <v>1402</v>
      </c>
      <c r="D686" s="135" t="s">
        <v>243</v>
      </c>
      <c r="E686" s="135">
        <f t="shared" si="10"/>
        <v>2515020275</v>
      </c>
      <c r="F686" s="135" t="s">
        <v>3155</v>
      </c>
      <c r="G686" s="135" t="s">
        <v>171</v>
      </c>
      <c r="H686" s="135" t="s">
        <v>3534</v>
      </c>
      <c r="I686" s="135" t="s">
        <v>940</v>
      </c>
    </row>
    <row r="687" spans="1:12" x14ac:dyDescent="0.2">
      <c r="A687" s="135" t="s">
        <v>1402</v>
      </c>
      <c r="D687" s="135" t="s">
        <v>244</v>
      </c>
      <c r="E687" s="135">
        <f t="shared" si="10"/>
        <v>2515020285</v>
      </c>
      <c r="F687" s="135" t="s">
        <v>3155</v>
      </c>
      <c r="G687" s="135" t="s">
        <v>171</v>
      </c>
      <c r="H687" s="135" t="s">
        <v>3534</v>
      </c>
      <c r="I687" s="135" t="s">
        <v>942</v>
      </c>
    </row>
    <row r="688" spans="1:12" x14ac:dyDescent="0.2">
      <c r="A688" s="135" t="s">
        <v>1402</v>
      </c>
      <c r="D688" s="135" t="s">
        <v>245</v>
      </c>
      <c r="E688" s="135">
        <f t="shared" si="10"/>
        <v>2515020295</v>
      </c>
      <c r="F688" s="135" t="s">
        <v>3155</v>
      </c>
      <c r="G688" s="135" t="s">
        <v>171</v>
      </c>
      <c r="H688" s="135" t="s">
        <v>3534</v>
      </c>
      <c r="I688" s="135" t="s">
        <v>944</v>
      </c>
    </row>
    <row r="689" spans="1:12" x14ac:dyDescent="0.2">
      <c r="A689" s="135" t="s">
        <v>1402</v>
      </c>
      <c r="D689" s="135" t="s">
        <v>246</v>
      </c>
      <c r="E689" s="135">
        <f t="shared" si="10"/>
        <v>2515020310</v>
      </c>
      <c r="F689" s="135" t="s">
        <v>3155</v>
      </c>
      <c r="G689" s="135" t="s">
        <v>171</v>
      </c>
      <c r="H689" s="135" t="s">
        <v>3534</v>
      </c>
      <c r="I689" s="135" t="s">
        <v>946</v>
      </c>
      <c r="L689" s="135"/>
    </row>
    <row r="690" spans="1:12" x14ac:dyDescent="0.2">
      <c r="A690" s="135" t="s">
        <v>1402</v>
      </c>
      <c r="D690" s="135" t="s">
        <v>247</v>
      </c>
      <c r="E690" s="135">
        <f t="shared" si="10"/>
        <v>2515020320</v>
      </c>
      <c r="F690" s="135" t="s">
        <v>3155</v>
      </c>
      <c r="G690" s="135" t="s">
        <v>171</v>
      </c>
      <c r="H690" s="135" t="s">
        <v>3534</v>
      </c>
      <c r="I690" s="135" t="s">
        <v>948</v>
      </c>
    </row>
    <row r="691" spans="1:12" x14ac:dyDescent="0.2">
      <c r="A691" s="135" t="s">
        <v>1402</v>
      </c>
      <c r="D691" s="135" t="s">
        <v>248</v>
      </c>
      <c r="E691" s="135">
        <f t="shared" si="10"/>
        <v>2515020345</v>
      </c>
      <c r="F691" s="135" t="s">
        <v>3155</v>
      </c>
      <c r="G691" s="135" t="s">
        <v>171</v>
      </c>
      <c r="H691" s="135" t="s">
        <v>3534</v>
      </c>
      <c r="I691" s="135" t="s">
        <v>9087</v>
      </c>
    </row>
    <row r="692" spans="1:12" x14ac:dyDescent="0.2">
      <c r="A692" s="135" t="s">
        <v>1402</v>
      </c>
      <c r="D692" s="135" t="s">
        <v>249</v>
      </c>
      <c r="E692" s="135">
        <f t="shared" si="10"/>
        <v>2515020350</v>
      </c>
      <c r="F692" s="135" t="s">
        <v>3155</v>
      </c>
      <c r="G692" s="135" t="s">
        <v>171</v>
      </c>
      <c r="H692" s="135" t="s">
        <v>3534</v>
      </c>
      <c r="I692" s="135" t="s">
        <v>573</v>
      </c>
    </row>
    <row r="693" spans="1:12" x14ac:dyDescent="0.2">
      <c r="A693" s="135" t="s">
        <v>1402</v>
      </c>
      <c r="D693" s="135" t="s">
        <v>4521</v>
      </c>
      <c r="E693" s="135">
        <f t="shared" si="10"/>
        <v>2515020370</v>
      </c>
      <c r="F693" s="135" t="s">
        <v>3155</v>
      </c>
      <c r="G693" s="135" t="s">
        <v>171</v>
      </c>
      <c r="H693" s="135" t="s">
        <v>3534</v>
      </c>
      <c r="I693" s="135" t="s">
        <v>9089</v>
      </c>
    </row>
    <row r="694" spans="1:12" x14ac:dyDescent="0.2">
      <c r="A694" s="135" t="s">
        <v>1402</v>
      </c>
      <c r="D694" s="135" t="s">
        <v>4522</v>
      </c>
      <c r="E694" s="135">
        <f t="shared" si="10"/>
        <v>2515020380</v>
      </c>
      <c r="F694" s="135" t="s">
        <v>3155</v>
      </c>
      <c r="G694" s="135" t="s">
        <v>171</v>
      </c>
      <c r="H694" s="135" t="s">
        <v>3534</v>
      </c>
      <c r="I694" s="135" t="s">
        <v>576</v>
      </c>
    </row>
    <row r="695" spans="1:12" x14ac:dyDescent="0.2">
      <c r="A695" s="135" t="s">
        <v>1402</v>
      </c>
      <c r="D695" s="135" t="s">
        <v>4523</v>
      </c>
      <c r="E695" s="135">
        <f t="shared" si="10"/>
        <v>2515020385</v>
      </c>
      <c r="F695" s="135" t="s">
        <v>3155</v>
      </c>
      <c r="G695" s="135" t="s">
        <v>171</v>
      </c>
      <c r="H695" s="135" t="s">
        <v>3534</v>
      </c>
      <c r="I695" s="135" t="s">
        <v>578</v>
      </c>
    </row>
    <row r="696" spans="1:12" x14ac:dyDescent="0.2">
      <c r="A696" s="135" t="s">
        <v>1402</v>
      </c>
      <c r="D696" s="135" t="s">
        <v>4524</v>
      </c>
      <c r="E696" s="135">
        <f t="shared" si="10"/>
        <v>2515020405</v>
      </c>
      <c r="F696" s="135" t="s">
        <v>3155</v>
      </c>
      <c r="G696" s="135" t="s">
        <v>171</v>
      </c>
      <c r="H696" s="135" t="s">
        <v>3534</v>
      </c>
      <c r="I696" s="135" t="s">
        <v>580</v>
      </c>
    </row>
    <row r="697" spans="1:12" x14ac:dyDescent="0.2">
      <c r="A697" s="135" t="s">
        <v>1402</v>
      </c>
      <c r="D697" s="135" t="s">
        <v>4525</v>
      </c>
      <c r="E697" s="135">
        <f t="shared" si="10"/>
        <v>2515020900</v>
      </c>
      <c r="F697" s="135" t="s">
        <v>3155</v>
      </c>
      <c r="G697" s="135" t="s">
        <v>171</v>
      </c>
      <c r="H697" s="135" t="s">
        <v>3534</v>
      </c>
      <c r="I697" s="135" t="s">
        <v>3448</v>
      </c>
    </row>
    <row r="698" spans="1:12" x14ac:dyDescent="0.2">
      <c r="A698" s="135" t="s">
        <v>1402</v>
      </c>
      <c r="D698" s="135" t="s">
        <v>4526</v>
      </c>
      <c r="E698" s="135">
        <f t="shared" si="10"/>
        <v>2515030000</v>
      </c>
      <c r="F698" s="135" t="s">
        <v>3155</v>
      </c>
      <c r="G698" s="135" t="s">
        <v>171</v>
      </c>
      <c r="H698" s="135" t="s">
        <v>912</v>
      </c>
      <c r="I698" s="135" t="s">
        <v>3437</v>
      </c>
    </row>
    <row r="699" spans="1:12" x14ac:dyDescent="0.2">
      <c r="A699" s="135" t="s">
        <v>1402</v>
      </c>
      <c r="D699" s="135" t="s">
        <v>4527</v>
      </c>
      <c r="E699" s="135">
        <f t="shared" si="10"/>
        <v>2515030030</v>
      </c>
      <c r="F699" s="135" t="s">
        <v>3155</v>
      </c>
      <c r="G699" s="135" t="s">
        <v>171</v>
      </c>
      <c r="H699" s="135" t="s">
        <v>912</v>
      </c>
      <c r="I699" s="135" t="s">
        <v>931</v>
      </c>
    </row>
    <row r="700" spans="1:12" x14ac:dyDescent="0.2">
      <c r="A700" s="135" t="s">
        <v>1402</v>
      </c>
      <c r="D700" s="135" t="s">
        <v>4528</v>
      </c>
      <c r="E700" s="135">
        <f t="shared" si="10"/>
        <v>2515030060</v>
      </c>
      <c r="F700" s="135" t="s">
        <v>3155</v>
      </c>
      <c r="G700" s="135" t="s">
        <v>171</v>
      </c>
      <c r="H700" s="135" t="s">
        <v>912</v>
      </c>
      <c r="I700" s="135" t="s">
        <v>509</v>
      </c>
      <c r="K700" s="137"/>
      <c r="L700" s="135"/>
    </row>
    <row r="701" spans="1:12" x14ac:dyDescent="0.2">
      <c r="A701" s="135" t="s">
        <v>1402</v>
      </c>
      <c r="D701" s="135" t="s">
        <v>4529</v>
      </c>
      <c r="E701" s="135">
        <f t="shared" si="10"/>
        <v>2515030065</v>
      </c>
      <c r="F701" s="135" t="s">
        <v>3155</v>
      </c>
      <c r="G701" s="135" t="s">
        <v>171</v>
      </c>
      <c r="H701" s="135" t="s">
        <v>912</v>
      </c>
      <c r="I701" s="135" t="s">
        <v>3558</v>
      </c>
    </row>
    <row r="702" spans="1:12" x14ac:dyDescent="0.2">
      <c r="A702" s="135" t="s">
        <v>1402</v>
      </c>
      <c r="D702" s="135" t="s">
        <v>4530</v>
      </c>
      <c r="E702" s="135">
        <f t="shared" si="10"/>
        <v>2515030070</v>
      </c>
      <c r="F702" s="135" t="s">
        <v>3155</v>
      </c>
      <c r="G702" s="135" t="s">
        <v>171</v>
      </c>
      <c r="H702" s="135" t="s">
        <v>912</v>
      </c>
      <c r="I702" s="135" t="s">
        <v>3560</v>
      </c>
    </row>
    <row r="703" spans="1:12" x14ac:dyDescent="0.2">
      <c r="A703" s="135" t="s">
        <v>1402</v>
      </c>
      <c r="D703" s="135" t="s">
        <v>4531</v>
      </c>
      <c r="E703" s="135">
        <f t="shared" si="10"/>
        <v>2515030100</v>
      </c>
      <c r="F703" s="135" t="s">
        <v>3155</v>
      </c>
      <c r="G703" s="135" t="s">
        <v>171</v>
      </c>
      <c r="H703" s="135" t="s">
        <v>912</v>
      </c>
      <c r="I703" s="135" t="s">
        <v>3562</v>
      </c>
    </row>
    <row r="704" spans="1:12" x14ac:dyDescent="0.2">
      <c r="A704" s="135" t="s">
        <v>1402</v>
      </c>
      <c r="D704" s="135" t="s">
        <v>4532</v>
      </c>
      <c r="E704" s="135">
        <f t="shared" si="10"/>
        <v>2515030165</v>
      </c>
      <c r="F704" s="135" t="s">
        <v>3155</v>
      </c>
      <c r="G704" s="135" t="s">
        <v>171</v>
      </c>
      <c r="H704" s="135" t="s">
        <v>912</v>
      </c>
      <c r="I704" s="135" t="s">
        <v>3564</v>
      </c>
    </row>
    <row r="705" spans="1:12" x14ac:dyDescent="0.2">
      <c r="A705" s="135" t="s">
        <v>1402</v>
      </c>
      <c r="D705" s="135" t="s">
        <v>4533</v>
      </c>
      <c r="E705" s="135">
        <f t="shared" si="10"/>
        <v>2515030185</v>
      </c>
      <c r="F705" s="135" t="s">
        <v>3155</v>
      </c>
      <c r="G705" s="135" t="s">
        <v>171</v>
      </c>
      <c r="H705" s="135" t="s">
        <v>912</v>
      </c>
      <c r="I705" s="135" t="s">
        <v>3566</v>
      </c>
      <c r="K705" s="137"/>
      <c r="L705" s="135"/>
    </row>
    <row r="706" spans="1:12" x14ac:dyDescent="0.2">
      <c r="A706" s="135" t="s">
        <v>1402</v>
      </c>
      <c r="D706" s="135" t="s">
        <v>4534</v>
      </c>
      <c r="E706" s="135">
        <f t="shared" ref="E706:E769" si="11">VALUE(D706)</f>
        <v>2515030195</v>
      </c>
      <c r="F706" s="135" t="s">
        <v>3155</v>
      </c>
      <c r="G706" s="135" t="s">
        <v>171</v>
      </c>
      <c r="H706" s="135" t="s">
        <v>912</v>
      </c>
      <c r="I706" s="135" t="s">
        <v>3568</v>
      </c>
    </row>
    <row r="707" spans="1:12" x14ac:dyDescent="0.2">
      <c r="A707" s="135" t="s">
        <v>1402</v>
      </c>
      <c r="D707" s="135" t="s">
        <v>4535</v>
      </c>
      <c r="E707" s="135">
        <f t="shared" si="11"/>
        <v>2515030220</v>
      </c>
      <c r="F707" s="135" t="s">
        <v>3155</v>
      </c>
      <c r="G707" s="135" t="s">
        <v>171</v>
      </c>
      <c r="H707" s="135" t="s">
        <v>912</v>
      </c>
      <c r="I707" s="135" t="s">
        <v>3570</v>
      </c>
    </row>
    <row r="708" spans="1:12" x14ac:dyDescent="0.2">
      <c r="A708" s="135" t="s">
        <v>1402</v>
      </c>
      <c r="D708" s="135" t="s">
        <v>4536</v>
      </c>
      <c r="E708" s="135">
        <f t="shared" si="11"/>
        <v>2515030235</v>
      </c>
      <c r="F708" s="135" t="s">
        <v>3155</v>
      </c>
      <c r="G708" s="135" t="s">
        <v>171</v>
      </c>
      <c r="H708" s="135" t="s">
        <v>912</v>
      </c>
      <c r="I708" s="135" t="s">
        <v>3572</v>
      </c>
    </row>
    <row r="709" spans="1:12" x14ac:dyDescent="0.2">
      <c r="A709" s="135" t="s">
        <v>1402</v>
      </c>
      <c r="D709" s="135" t="s">
        <v>4537</v>
      </c>
      <c r="E709" s="135">
        <f t="shared" si="11"/>
        <v>2515030240</v>
      </c>
      <c r="F709" s="135" t="s">
        <v>3155</v>
      </c>
      <c r="G709" s="135" t="s">
        <v>171</v>
      </c>
      <c r="H709" s="135" t="s">
        <v>912</v>
      </c>
      <c r="I709" s="135" t="s">
        <v>3574</v>
      </c>
    </row>
    <row r="710" spans="1:12" x14ac:dyDescent="0.2">
      <c r="A710" s="135" t="s">
        <v>1402</v>
      </c>
      <c r="D710" s="135" t="s">
        <v>4538</v>
      </c>
      <c r="E710" s="135">
        <f t="shared" si="11"/>
        <v>2515030250</v>
      </c>
      <c r="F710" s="135" t="s">
        <v>3155</v>
      </c>
      <c r="G710" s="135" t="s">
        <v>171</v>
      </c>
      <c r="H710" s="135" t="s">
        <v>912</v>
      </c>
      <c r="I710" s="135" t="s">
        <v>932</v>
      </c>
    </row>
    <row r="711" spans="1:12" x14ac:dyDescent="0.2">
      <c r="A711" s="135" t="s">
        <v>1402</v>
      </c>
      <c r="D711" s="135" t="s">
        <v>4539</v>
      </c>
      <c r="E711" s="135">
        <f t="shared" si="11"/>
        <v>2515030260</v>
      </c>
      <c r="F711" s="135" t="s">
        <v>3155</v>
      </c>
      <c r="G711" s="135" t="s">
        <v>171</v>
      </c>
      <c r="H711" s="135" t="s">
        <v>912</v>
      </c>
      <c r="I711" s="135" t="s">
        <v>934</v>
      </c>
    </row>
    <row r="712" spans="1:12" x14ac:dyDescent="0.2">
      <c r="A712" s="135" t="s">
        <v>1402</v>
      </c>
      <c r="D712" s="135" t="s">
        <v>4540</v>
      </c>
      <c r="E712" s="135">
        <f t="shared" si="11"/>
        <v>2515030265</v>
      </c>
      <c r="F712" s="135" t="s">
        <v>3155</v>
      </c>
      <c r="G712" s="135" t="s">
        <v>171</v>
      </c>
      <c r="H712" s="135" t="s">
        <v>912</v>
      </c>
      <c r="I712" s="135" t="s">
        <v>936</v>
      </c>
    </row>
    <row r="713" spans="1:12" x14ac:dyDescent="0.2">
      <c r="A713" s="135" t="s">
        <v>1402</v>
      </c>
      <c r="D713" s="135" t="s">
        <v>4541</v>
      </c>
      <c r="E713" s="135">
        <f t="shared" si="11"/>
        <v>2515030270</v>
      </c>
      <c r="F713" s="135" t="s">
        <v>3155</v>
      </c>
      <c r="G713" s="135" t="s">
        <v>171</v>
      </c>
      <c r="H713" s="135" t="s">
        <v>912</v>
      </c>
      <c r="I713" s="135" t="s">
        <v>938</v>
      </c>
      <c r="K713" s="137"/>
      <c r="L713" s="135"/>
    </row>
    <row r="714" spans="1:12" x14ac:dyDescent="0.2">
      <c r="A714" s="135" t="s">
        <v>1402</v>
      </c>
      <c r="D714" s="135" t="s">
        <v>4542</v>
      </c>
      <c r="E714" s="135">
        <f t="shared" si="11"/>
        <v>2515030275</v>
      </c>
      <c r="F714" s="135" t="s">
        <v>3155</v>
      </c>
      <c r="G714" s="135" t="s">
        <v>171</v>
      </c>
      <c r="H714" s="135" t="s">
        <v>912</v>
      </c>
      <c r="I714" s="135" t="s">
        <v>940</v>
      </c>
    </row>
    <row r="715" spans="1:12" x14ac:dyDescent="0.2">
      <c r="A715" s="135" t="s">
        <v>1402</v>
      </c>
      <c r="D715" s="135" t="s">
        <v>4543</v>
      </c>
      <c r="E715" s="135">
        <f t="shared" si="11"/>
        <v>2515030285</v>
      </c>
      <c r="F715" s="135" t="s">
        <v>3155</v>
      </c>
      <c r="G715" s="135" t="s">
        <v>171</v>
      </c>
      <c r="H715" s="135" t="s">
        <v>912</v>
      </c>
      <c r="I715" s="135" t="s">
        <v>942</v>
      </c>
    </row>
    <row r="716" spans="1:12" x14ac:dyDescent="0.2">
      <c r="A716" s="135" t="s">
        <v>1402</v>
      </c>
      <c r="D716" s="135" t="s">
        <v>4544</v>
      </c>
      <c r="E716" s="135">
        <f t="shared" si="11"/>
        <v>2515030295</v>
      </c>
      <c r="F716" s="135" t="s">
        <v>3155</v>
      </c>
      <c r="G716" s="135" t="s">
        <v>171</v>
      </c>
      <c r="H716" s="135" t="s">
        <v>912</v>
      </c>
      <c r="I716" s="135" t="s">
        <v>944</v>
      </c>
    </row>
    <row r="717" spans="1:12" x14ac:dyDescent="0.2">
      <c r="A717" s="135" t="s">
        <v>1402</v>
      </c>
      <c r="D717" s="135" t="s">
        <v>4545</v>
      </c>
      <c r="E717" s="135">
        <f t="shared" si="11"/>
        <v>2515030310</v>
      </c>
      <c r="F717" s="135" t="s">
        <v>3155</v>
      </c>
      <c r="G717" s="135" t="s">
        <v>171</v>
      </c>
      <c r="H717" s="135" t="s">
        <v>912</v>
      </c>
      <c r="I717" s="135" t="s">
        <v>946</v>
      </c>
      <c r="L717" s="135"/>
    </row>
    <row r="718" spans="1:12" x14ac:dyDescent="0.2">
      <c r="A718" s="135" t="s">
        <v>1402</v>
      </c>
      <c r="D718" s="135" t="s">
        <v>4546</v>
      </c>
      <c r="E718" s="135">
        <f t="shared" si="11"/>
        <v>2515030320</v>
      </c>
      <c r="F718" s="135" t="s">
        <v>3155</v>
      </c>
      <c r="G718" s="135" t="s">
        <v>171</v>
      </c>
      <c r="H718" s="135" t="s">
        <v>912</v>
      </c>
      <c r="I718" s="135" t="s">
        <v>948</v>
      </c>
    </row>
    <row r="719" spans="1:12" x14ac:dyDescent="0.2">
      <c r="A719" s="135" t="s">
        <v>1402</v>
      </c>
      <c r="D719" s="135" t="s">
        <v>4547</v>
      </c>
      <c r="E719" s="135">
        <f t="shared" si="11"/>
        <v>2515030345</v>
      </c>
      <c r="F719" s="135" t="s">
        <v>3155</v>
      </c>
      <c r="G719" s="135" t="s">
        <v>171</v>
      </c>
      <c r="H719" s="135" t="s">
        <v>912</v>
      </c>
      <c r="I719" s="135" t="s">
        <v>9087</v>
      </c>
    </row>
    <row r="720" spans="1:12" x14ac:dyDescent="0.2">
      <c r="A720" s="135" t="s">
        <v>1402</v>
      </c>
      <c r="D720" s="135" t="s">
        <v>4548</v>
      </c>
      <c r="E720" s="135">
        <f t="shared" si="11"/>
        <v>2515030350</v>
      </c>
      <c r="F720" s="135" t="s">
        <v>3155</v>
      </c>
      <c r="G720" s="135" t="s">
        <v>171</v>
      </c>
      <c r="H720" s="135" t="s">
        <v>912</v>
      </c>
      <c r="I720" s="135" t="s">
        <v>573</v>
      </c>
    </row>
    <row r="721" spans="1:12" x14ac:dyDescent="0.2">
      <c r="A721" s="135" t="s">
        <v>1402</v>
      </c>
      <c r="D721" s="135" t="s">
        <v>4549</v>
      </c>
      <c r="E721" s="135">
        <f t="shared" si="11"/>
        <v>2515030370</v>
      </c>
      <c r="F721" s="135" t="s">
        <v>3155</v>
      </c>
      <c r="G721" s="135" t="s">
        <v>171</v>
      </c>
      <c r="H721" s="135" t="s">
        <v>912</v>
      </c>
      <c r="I721" s="135" t="s">
        <v>9089</v>
      </c>
    </row>
    <row r="722" spans="1:12" x14ac:dyDescent="0.2">
      <c r="A722" s="135" t="s">
        <v>1402</v>
      </c>
      <c r="D722" s="135" t="s">
        <v>4550</v>
      </c>
      <c r="E722" s="135">
        <f t="shared" si="11"/>
        <v>2515030380</v>
      </c>
      <c r="F722" s="135" t="s">
        <v>3155</v>
      </c>
      <c r="G722" s="135" t="s">
        <v>171</v>
      </c>
      <c r="H722" s="135" t="s">
        <v>912</v>
      </c>
      <c r="I722" s="135" t="s">
        <v>576</v>
      </c>
    </row>
    <row r="723" spans="1:12" x14ac:dyDescent="0.2">
      <c r="A723" s="135" t="s">
        <v>1402</v>
      </c>
      <c r="D723" s="135" t="s">
        <v>4551</v>
      </c>
      <c r="E723" s="135">
        <f t="shared" si="11"/>
        <v>2515030385</v>
      </c>
      <c r="F723" s="135" t="s">
        <v>3155</v>
      </c>
      <c r="G723" s="135" t="s">
        <v>171</v>
      </c>
      <c r="H723" s="135" t="s">
        <v>912</v>
      </c>
      <c r="I723" s="135" t="s">
        <v>578</v>
      </c>
    </row>
    <row r="724" spans="1:12" x14ac:dyDescent="0.2">
      <c r="A724" s="135" t="s">
        <v>1402</v>
      </c>
      <c r="D724" s="135" t="s">
        <v>4552</v>
      </c>
      <c r="E724" s="135">
        <f t="shared" si="11"/>
        <v>2515030405</v>
      </c>
      <c r="F724" s="135" t="s">
        <v>3155</v>
      </c>
      <c r="G724" s="135" t="s">
        <v>171</v>
      </c>
      <c r="H724" s="135" t="s">
        <v>912</v>
      </c>
      <c r="I724" s="135" t="s">
        <v>580</v>
      </c>
    </row>
    <row r="725" spans="1:12" x14ac:dyDescent="0.2">
      <c r="A725" s="135" t="s">
        <v>1402</v>
      </c>
      <c r="D725" s="135" t="s">
        <v>4553</v>
      </c>
      <c r="E725" s="135">
        <f t="shared" si="11"/>
        <v>2515030900</v>
      </c>
      <c r="F725" s="135" t="s">
        <v>3155</v>
      </c>
      <c r="G725" s="135" t="s">
        <v>171</v>
      </c>
      <c r="H725" s="135" t="s">
        <v>912</v>
      </c>
      <c r="I725" s="135" t="s">
        <v>3448</v>
      </c>
    </row>
    <row r="726" spans="1:12" x14ac:dyDescent="0.2">
      <c r="A726" s="135" t="s">
        <v>1402</v>
      </c>
      <c r="D726" s="135" t="s">
        <v>4554</v>
      </c>
      <c r="E726" s="135">
        <f t="shared" si="11"/>
        <v>2515040000</v>
      </c>
      <c r="F726" s="135" t="s">
        <v>3155</v>
      </c>
      <c r="G726" s="135" t="s">
        <v>171</v>
      </c>
      <c r="H726" s="135" t="s">
        <v>921</v>
      </c>
      <c r="I726" s="135" t="s">
        <v>3437</v>
      </c>
    </row>
    <row r="727" spans="1:12" x14ac:dyDescent="0.2">
      <c r="A727" s="135" t="s">
        <v>1402</v>
      </c>
      <c r="D727" s="135" t="s">
        <v>4555</v>
      </c>
      <c r="E727" s="135">
        <f t="shared" si="11"/>
        <v>2515040030</v>
      </c>
      <c r="F727" s="135" t="s">
        <v>3155</v>
      </c>
      <c r="G727" s="135" t="s">
        <v>171</v>
      </c>
      <c r="H727" s="135" t="s">
        <v>921</v>
      </c>
      <c r="I727" s="135" t="s">
        <v>931</v>
      </c>
    </row>
    <row r="728" spans="1:12" x14ac:dyDescent="0.2">
      <c r="A728" s="135" t="s">
        <v>1402</v>
      </c>
      <c r="D728" s="135" t="s">
        <v>4556</v>
      </c>
      <c r="E728" s="135">
        <f t="shared" si="11"/>
        <v>2515040060</v>
      </c>
      <c r="F728" s="135" t="s">
        <v>3155</v>
      </c>
      <c r="G728" s="135" t="s">
        <v>171</v>
      </c>
      <c r="H728" s="135" t="s">
        <v>921</v>
      </c>
      <c r="I728" s="135" t="s">
        <v>509</v>
      </c>
      <c r="K728" s="137"/>
      <c r="L728" s="135"/>
    </row>
    <row r="729" spans="1:12" x14ac:dyDescent="0.2">
      <c r="A729" s="135" t="s">
        <v>1402</v>
      </c>
      <c r="D729" s="135" t="s">
        <v>4557</v>
      </c>
      <c r="E729" s="135">
        <f t="shared" si="11"/>
        <v>2515040065</v>
      </c>
      <c r="F729" s="135" t="s">
        <v>3155</v>
      </c>
      <c r="G729" s="135" t="s">
        <v>171</v>
      </c>
      <c r="H729" s="135" t="s">
        <v>921</v>
      </c>
      <c r="I729" s="135" t="s">
        <v>3558</v>
      </c>
    </row>
    <row r="730" spans="1:12" x14ac:dyDescent="0.2">
      <c r="A730" s="135" t="s">
        <v>1402</v>
      </c>
      <c r="D730" s="135" t="s">
        <v>4558</v>
      </c>
      <c r="E730" s="135">
        <f t="shared" si="11"/>
        <v>2515040070</v>
      </c>
      <c r="F730" s="135" t="s">
        <v>3155</v>
      </c>
      <c r="G730" s="135" t="s">
        <v>171</v>
      </c>
      <c r="H730" s="135" t="s">
        <v>921</v>
      </c>
      <c r="I730" s="135" t="s">
        <v>3560</v>
      </c>
    </row>
    <row r="731" spans="1:12" x14ac:dyDescent="0.2">
      <c r="A731" s="135" t="s">
        <v>1402</v>
      </c>
      <c r="D731" s="135" t="s">
        <v>4559</v>
      </c>
      <c r="E731" s="135">
        <f t="shared" si="11"/>
        <v>2515040100</v>
      </c>
      <c r="F731" s="135" t="s">
        <v>3155</v>
      </c>
      <c r="G731" s="135" t="s">
        <v>171</v>
      </c>
      <c r="H731" s="135" t="s">
        <v>921</v>
      </c>
      <c r="I731" s="135" t="s">
        <v>3562</v>
      </c>
    </row>
    <row r="732" spans="1:12" x14ac:dyDescent="0.2">
      <c r="A732" s="135" t="s">
        <v>1402</v>
      </c>
      <c r="D732" s="135" t="s">
        <v>4560</v>
      </c>
      <c r="E732" s="135">
        <f t="shared" si="11"/>
        <v>2515040165</v>
      </c>
      <c r="F732" s="135" t="s">
        <v>3155</v>
      </c>
      <c r="G732" s="135" t="s">
        <v>171</v>
      </c>
      <c r="H732" s="135" t="s">
        <v>921</v>
      </c>
      <c r="I732" s="135" t="s">
        <v>3564</v>
      </c>
    </row>
    <row r="733" spans="1:12" x14ac:dyDescent="0.2">
      <c r="A733" s="135" t="s">
        <v>1402</v>
      </c>
      <c r="D733" s="135" t="s">
        <v>4561</v>
      </c>
      <c r="E733" s="135">
        <f t="shared" si="11"/>
        <v>2515040185</v>
      </c>
      <c r="F733" s="135" t="s">
        <v>3155</v>
      </c>
      <c r="G733" s="135" t="s">
        <v>171</v>
      </c>
      <c r="H733" s="135" t="s">
        <v>921</v>
      </c>
      <c r="I733" s="135" t="s">
        <v>3566</v>
      </c>
      <c r="K733" s="137"/>
      <c r="L733" s="135"/>
    </row>
    <row r="734" spans="1:12" x14ac:dyDescent="0.2">
      <c r="A734" s="135" t="s">
        <v>1402</v>
      </c>
      <c r="D734" s="135" t="s">
        <v>4562</v>
      </c>
      <c r="E734" s="135">
        <f t="shared" si="11"/>
        <v>2515040195</v>
      </c>
      <c r="F734" s="135" t="s">
        <v>3155</v>
      </c>
      <c r="G734" s="135" t="s">
        <v>171</v>
      </c>
      <c r="H734" s="135" t="s">
        <v>921</v>
      </c>
      <c r="I734" s="135" t="s">
        <v>3568</v>
      </c>
    </row>
    <row r="735" spans="1:12" x14ac:dyDescent="0.2">
      <c r="A735" s="135" t="s">
        <v>1402</v>
      </c>
      <c r="D735" s="135" t="s">
        <v>4563</v>
      </c>
      <c r="E735" s="135">
        <f t="shared" si="11"/>
        <v>2515040220</v>
      </c>
      <c r="F735" s="135" t="s">
        <v>3155</v>
      </c>
      <c r="G735" s="135" t="s">
        <v>171</v>
      </c>
      <c r="H735" s="135" t="s">
        <v>921</v>
      </c>
      <c r="I735" s="135" t="s">
        <v>3570</v>
      </c>
    </row>
    <row r="736" spans="1:12" x14ac:dyDescent="0.2">
      <c r="A736" s="135" t="s">
        <v>1402</v>
      </c>
      <c r="D736" s="135" t="s">
        <v>4564</v>
      </c>
      <c r="E736" s="135">
        <f t="shared" si="11"/>
        <v>2515040235</v>
      </c>
      <c r="F736" s="135" t="s">
        <v>3155</v>
      </c>
      <c r="G736" s="135" t="s">
        <v>171</v>
      </c>
      <c r="H736" s="135" t="s">
        <v>921</v>
      </c>
      <c r="I736" s="135" t="s">
        <v>3572</v>
      </c>
    </row>
    <row r="737" spans="1:12" x14ac:dyDescent="0.2">
      <c r="A737" s="135" t="s">
        <v>1402</v>
      </c>
      <c r="D737" s="135" t="s">
        <v>4565</v>
      </c>
      <c r="E737" s="135">
        <f t="shared" si="11"/>
        <v>2515040240</v>
      </c>
      <c r="F737" s="135" t="s">
        <v>3155</v>
      </c>
      <c r="G737" s="135" t="s">
        <v>171</v>
      </c>
      <c r="H737" s="135" t="s">
        <v>921</v>
      </c>
      <c r="I737" s="135" t="s">
        <v>3574</v>
      </c>
    </row>
    <row r="738" spans="1:12" x14ac:dyDescent="0.2">
      <c r="A738" s="135" t="s">
        <v>1402</v>
      </c>
      <c r="D738" s="135" t="s">
        <v>4566</v>
      </c>
      <c r="E738" s="135">
        <f t="shared" si="11"/>
        <v>2515040250</v>
      </c>
      <c r="F738" s="135" t="s">
        <v>3155</v>
      </c>
      <c r="G738" s="135" t="s">
        <v>171</v>
      </c>
      <c r="H738" s="135" t="s">
        <v>921</v>
      </c>
      <c r="I738" s="135" t="s">
        <v>932</v>
      </c>
    </row>
    <row r="739" spans="1:12" x14ac:dyDescent="0.2">
      <c r="A739" s="135" t="s">
        <v>1402</v>
      </c>
      <c r="D739" s="135" t="s">
        <v>4567</v>
      </c>
      <c r="E739" s="135">
        <f t="shared" si="11"/>
        <v>2515040260</v>
      </c>
      <c r="F739" s="135" t="s">
        <v>3155</v>
      </c>
      <c r="G739" s="135" t="s">
        <v>171</v>
      </c>
      <c r="H739" s="135" t="s">
        <v>921</v>
      </c>
      <c r="I739" s="135" t="s">
        <v>934</v>
      </c>
    </row>
    <row r="740" spans="1:12" x14ac:dyDescent="0.2">
      <c r="A740" s="135" t="s">
        <v>1402</v>
      </c>
      <c r="D740" s="135" t="s">
        <v>4568</v>
      </c>
      <c r="E740" s="135">
        <f t="shared" si="11"/>
        <v>2515040265</v>
      </c>
      <c r="F740" s="135" t="s">
        <v>3155</v>
      </c>
      <c r="G740" s="135" t="s">
        <v>171</v>
      </c>
      <c r="H740" s="135" t="s">
        <v>921</v>
      </c>
      <c r="I740" s="135" t="s">
        <v>936</v>
      </c>
    </row>
    <row r="741" spans="1:12" x14ac:dyDescent="0.2">
      <c r="A741" s="135" t="s">
        <v>1402</v>
      </c>
      <c r="D741" s="135" t="s">
        <v>4569</v>
      </c>
      <c r="E741" s="135">
        <f t="shared" si="11"/>
        <v>2515040270</v>
      </c>
      <c r="F741" s="135" t="s">
        <v>3155</v>
      </c>
      <c r="G741" s="135" t="s">
        <v>171</v>
      </c>
      <c r="H741" s="135" t="s">
        <v>921</v>
      </c>
      <c r="I741" s="135" t="s">
        <v>938</v>
      </c>
      <c r="K741" s="137"/>
      <c r="L741" s="135"/>
    </row>
    <row r="742" spans="1:12" x14ac:dyDescent="0.2">
      <c r="A742" s="135" t="s">
        <v>1402</v>
      </c>
      <c r="D742" s="135" t="s">
        <v>4570</v>
      </c>
      <c r="E742" s="135">
        <f t="shared" si="11"/>
        <v>2515040275</v>
      </c>
      <c r="F742" s="135" t="s">
        <v>3155</v>
      </c>
      <c r="G742" s="135" t="s">
        <v>171</v>
      </c>
      <c r="H742" s="135" t="s">
        <v>921</v>
      </c>
      <c r="I742" s="135" t="s">
        <v>940</v>
      </c>
    </row>
    <row r="743" spans="1:12" x14ac:dyDescent="0.2">
      <c r="A743" s="135" t="s">
        <v>1402</v>
      </c>
      <c r="D743" s="135" t="s">
        <v>4571</v>
      </c>
      <c r="E743" s="135">
        <f t="shared" si="11"/>
        <v>2515040285</v>
      </c>
      <c r="F743" s="135" t="s">
        <v>3155</v>
      </c>
      <c r="G743" s="135" t="s">
        <v>171</v>
      </c>
      <c r="H743" s="135" t="s">
        <v>921</v>
      </c>
      <c r="I743" s="135" t="s">
        <v>942</v>
      </c>
    </row>
    <row r="744" spans="1:12" x14ac:dyDescent="0.2">
      <c r="A744" s="135" t="s">
        <v>1402</v>
      </c>
      <c r="D744" s="135" t="s">
        <v>4572</v>
      </c>
      <c r="E744" s="135">
        <f t="shared" si="11"/>
        <v>2515040295</v>
      </c>
      <c r="F744" s="135" t="s">
        <v>3155</v>
      </c>
      <c r="G744" s="135" t="s">
        <v>171</v>
      </c>
      <c r="H744" s="135" t="s">
        <v>921</v>
      </c>
      <c r="I744" s="135" t="s">
        <v>944</v>
      </c>
    </row>
    <row r="745" spans="1:12" x14ac:dyDescent="0.2">
      <c r="A745" s="135" t="s">
        <v>1402</v>
      </c>
      <c r="D745" s="135" t="s">
        <v>4573</v>
      </c>
      <c r="E745" s="135">
        <f t="shared" si="11"/>
        <v>2515040310</v>
      </c>
      <c r="F745" s="135" t="s">
        <v>3155</v>
      </c>
      <c r="G745" s="135" t="s">
        <v>171</v>
      </c>
      <c r="H745" s="135" t="s">
        <v>921</v>
      </c>
      <c r="I745" s="135" t="s">
        <v>946</v>
      </c>
      <c r="L745" s="135"/>
    </row>
    <row r="746" spans="1:12" x14ac:dyDescent="0.2">
      <c r="A746" s="135" t="s">
        <v>1402</v>
      </c>
      <c r="D746" s="135" t="s">
        <v>4574</v>
      </c>
      <c r="E746" s="135">
        <f t="shared" si="11"/>
        <v>2515040320</v>
      </c>
      <c r="F746" s="135" t="s">
        <v>3155</v>
      </c>
      <c r="G746" s="135" t="s">
        <v>171</v>
      </c>
      <c r="H746" s="135" t="s">
        <v>921</v>
      </c>
      <c r="I746" s="135" t="s">
        <v>948</v>
      </c>
    </row>
    <row r="747" spans="1:12" x14ac:dyDescent="0.2">
      <c r="A747" s="135" t="s">
        <v>1402</v>
      </c>
      <c r="D747" s="135" t="s">
        <v>4575</v>
      </c>
      <c r="E747" s="135">
        <f t="shared" si="11"/>
        <v>2515040345</v>
      </c>
      <c r="F747" s="135" t="s">
        <v>3155</v>
      </c>
      <c r="G747" s="135" t="s">
        <v>171</v>
      </c>
      <c r="H747" s="135" t="s">
        <v>921</v>
      </c>
      <c r="I747" s="135" t="s">
        <v>9087</v>
      </c>
    </row>
    <row r="748" spans="1:12" x14ac:dyDescent="0.2">
      <c r="A748" s="135" t="s">
        <v>1402</v>
      </c>
      <c r="D748" s="135" t="s">
        <v>4576</v>
      </c>
      <c r="E748" s="135">
        <f t="shared" si="11"/>
        <v>2515040350</v>
      </c>
      <c r="F748" s="135" t="s">
        <v>3155</v>
      </c>
      <c r="G748" s="135" t="s">
        <v>171</v>
      </c>
      <c r="H748" s="135" t="s">
        <v>921</v>
      </c>
      <c r="I748" s="135" t="s">
        <v>573</v>
      </c>
    </row>
    <row r="749" spans="1:12" x14ac:dyDescent="0.2">
      <c r="A749" s="135" t="s">
        <v>1402</v>
      </c>
      <c r="D749" s="135" t="s">
        <v>4577</v>
      </c>
      <c r="E749" s="135">
        <f t="shared" si="11"/>
        <v>2515040370</v>
      </c>
      <c r="F749" s="135" t="s">
        <v>3155</v>
      </c>
      <c r="G749" s="135" t="s">
        <v>171</v>
      </c>
      <c r="H749" s="135" t="s">
        <v>921</v>
      </c>
      <c r="I749" s="135" t="s">
        <v>9089</v>
      </c>
    </row>
    <row r="750" spans="1:12" x14ac:dyDescent="0.2">
      <c r="A750" s="135" t="s">
        <v>1402</v>
      </c>
      <c r="D750" s="135" t="s">
        <v>4578</v>
      </c>
      <c r="E750" s="135">
        <f t="shared" si="11"/>
        <v>2515040380</v>
      </c>
      <c r="F750" s="135" t="s">
        <v>3155</v>
      </c>
      <c r="G750" s="135" t="s">
        <v>171</v>
      </c>
      <c r="H750" s="135" t="s">
        <v>921</v>
      </c>
      <c r="I750" s="135" t="s">
        <v>576</v>
      </c>
    </row>
    <row r="751" spans="1:12" x14ac:dyDescent="0.2">
      <c r="A751" s="135" t="s">
        <v>1402</v>
      </c>
      <c r="D751" s="135" t="s">
        <v>4579</v>
      </c>
      <c r="E751" s="135">
        <f t="shared" si="11"/>
        <v>2515040385</v>
      </c>
      <c r="F751" s="135" t="s">
        <v>3155</v>
      </c>
      <c r="G751" s="135" t="s">
        <v>171</v>
      </c>
      <c r="H751" s="135" t="s">
        <v>921</v>
      </c>
      <c r="I751" s="135" t="s">
        <v>578</v>
      </c>
    </row>
    <row r="752" spans="1:12" x14ac:dyDescent="0.2">
      <c r="A752" s="135" t="s">
        <v>1402</v>
      </c>
      <c r="D752" s="135" t="s">
        <v>1849</v>
      </c>
      <c r="E752" s="135">
        <f t="shared" si="11"/>
        <v>2515040405</v>
      </c>
      <c r="F752" s="135" t="s">
        <v>3155</v>
      </c>
      <c r="G752" s="135" t="s">
        <v>171</v>
      </c>
      <c r="H752" s="135" t="s">
        <v>921</v>
      </c>
      <c r="I752" s="135" t="s">
        <v>580</v>
      </c>
    </row>
    <row r="753" spans="1:12" x14ac:dyDescent="0.2">
      <c r="A753" s="135" t="s">
        <v>1402</v>
      </c>
      <c r="D753" s="135" t="s">
        <v>1850</v>
      </c>
      <c r="E753" s="135">
        <f t="shared" si="11"/>
        <v>2520000000</v>
      </c>
      <c r="F753" s="135" t="s">
        <v>3155</v>
      </c>
      <c r="G753" s="135" t="s">
        <v>1851</v>
      </c>
      <c r="H753" s="135" t="s">
        <v>3436</v>
      </c>
      <c r="I753" s="135" t="s">
        <v>3437</v>
      </c>
    </row>
    <row r="754" spans="1:12" x14ac:dyDescent="0.2">
      <c r="A754" s="135" t="s">
        <v>1402</v>
      </c>
      <c r="D754" s="135" t="s">
        <v>1852</v>
      </c>
      <c r="E754" s="135">
        <f t="shared" si="11"/>
        <v>2520000010</v>
      </c>
      <c r="F754" s="135" t="s">
        <v>3155</v>
      </c>
      <c r="G754" s="135" t="s">
        <v>1851</v>
      </c>
      <c r="H754" s="135" t="s">
        <v>3436</v>
      </c>
      <c r="I754" s="135" t="s">
        <v>1853</v>
      </c>
    </row>
    <row r="755" spans="1:12" x14ac:dyDescent="0.2">
      <c r="A755" s="135" t="s">
        <v>1402</v>
      </c>
      <c r="D755" s="135" t="s">
        <v>385</v>
      </c>
      <c r="E755" s="135">
        <f t="shared" si="11"/>
        <v>2520000020</v>
      </c>
      <c r="F755" s="135" t="s">
        <v>3155</v>
      </c>
      <c r="G755" s="135" t="s">
        <v>1851</v>
      </c>
      <c r="H755" s="135" t="s">
        <v>3436</v>
      </c>
      <c r="I755" s="135" t="s">
        <v>386</v>
      </c>
    </row>
    <row r="756" spans="1:12" x14ac:dyDescent="0.2">
      <c r="A756" s="135" t="s">
        <v>1402</v>
      </c>
      <c r="D756" s="135" t="s">
        <v>387</v>
      </c>
      <c r="E756" s="135">
        <f t="shared" si="11"/>
        <v>2520000030</v>
      </c>
      <c r="F756" s="135" t="s">
        <v>3155</v>
      </c>
      <c r="G756" s="135" t="s">
        <v>1851</v>
      </c>
      <c r="H756" s="135" t="s">
        <v>3436</v>
      </c>
      <c r="I756" s="135" t="s">
        <v>388</v>
      </c>
    </row>
    <row r="757" spans="1:12" x14ac:dyDescent="0.2">
      <c r="A757" s="135" t="s">
        <v>1402</v>
      </c>
      <c r="D757" s="135" t="s">
        <v>389</v>
      </c>
      <c r="E757" s="135">
        <f t="shared" si="11"/>
        <v>2520000040</v>
      </c>
      <c r="F757" s="135" t="s">
        <v>3155</v>
      </c>
      <c r="G757" s="135" t="s">
        <v>1851</v>
      </c>
      <c r="H757" s="135" t="s">
        <v>3436</v>
      </c>
      <c r="I757" s="135" t="s">
        <v>390</v>
      </c>
    </row>
    <row r="758" spans="1:12" x14ac:dyDescent="0.2">
      <c r="A758" s="135" t="s">
        <v>1402</v>
      </c>
      <c r="D758" s="135" t="s">
        <v>391</v>
      </c>
      <c r="E758" s="135">
        <f t="shared" si="11"/>
        <v>2520000900</v>
      </c>
      <c r="F758" s="135" t="s">
        <v>3155</v>
      </c>
      <c r="G758" s="135" t="s">
        <v>1851</v>
      </c>
      <c r="H758" s="135" t="s">
        <v>3436</v>
      </c>
      <c r="I758" s="135" t="s">
        <v>3448</v>
      </c>
      <c r="K758" s="137"/>
      <c r="L758" s="135"/>
    </row>
    <row r="759" spans="1:12" x14ac:dyDescent="0.2">
      <c r="A759" s="135" t="s">
        <v>1402</v>
      </c>
      <c r="D759" s="135" t="s">
        <v>392</v>
      </c>
      <c r="E759" s="135">
        <f t="shared" si="11"/>
        <v>2520010000</v>
      </c>
      <c r="F759" s="135" t="s">
        <v>3155</v>
      </c>
      <c r="G759" s="135" t="s">
        <v>1851</v>
      </c>
      <c r="H759" s="135" t="s">
        <v>3450</v>
      </c>
      <c r="I759" s="135" t="s">
        <v>3437</v>
      </c>
    </row>
    <row r="760" spans="1:12" x14ac:dyDescent="0.2">
      <c r="A760" s="135" t="s">
        <v>1402</v>
      </c>
      <c r="D760" s="135" t="s">
        <v>393</v>
      </c>
      <c r="E760" s="135">
        <f t="shared" si="11"/>
        <v>2520010010</v>
      </c>
      <c r="F760" s="135" t="s">
        <v>3155</v>
      </c>
      <c r="G760" s="135" t="s">
        <v>1851</v>
      </c>
      <c r="H760" s="135" t="s">
        <v>3450</v>
      </c>
      <c r="I760" s="135" t="s">
        <v>1853</v>
      </c>
    </row>
    <row r="761" spans="1:12" x14ac:dyDescent="0.2">
      <c r="A761" s="135" t="s">
        <v>1402</v>
      </c>
      <c r="D761" s="135" t="s">
        <v>394</v>
      </c>
      <c r="E761" s="135">
        <f t="shared" si="11"/>
        <v>2520010020</v>
      </c>
      <c r="F761" s="135" t="s">
        <v>3155</v>
      </c>
      <c r="G761" s="135" t="s">
        <v>1851</v>
      </c>
      <c r="H761" s="135" t="s">
        <v>3450</v>
      </c>
      <c r="I761" s="135" t="s">
        <v>386</v>
      </c>
    </row>
    <row r="762" spans="1:12" x14ac:dyDescent="0.2">
      <c r="A762" s="135" t="s">
        <v>1402</v>
      </c>
      <c r="D762" s="135" t="s">
        <v>395</v>
      </c>
      <c r="E762" s="135">
        <f t="shared" si="11"/>
        <v>2520010030</v>
      </c>
      <c r="F762" s="135" t="s">
        <v>3155</v>
      </c>
      <c r="G762" s="135" t="s">
        <v>1851</v>
      </c>
      <c r="H762" s="135" t="s">
        <v>3450</v>
      </c>
      <c r="I762" s="135" t="s">
        <v>388</v>
      </c>
    </row>
    <row r="763" spans="1:12" x14ac:dyDescent="0.2">
      <c r="A763" s="135" t="s">
        <v>1402</v>
      </c>
      <c r="D763" s="135" t="s">
        <v>396</v>
      </c>
      <c r="E763" s="135">
        <f t="shared" si="11"/>
        <v>2520010040</v>
      </c>
      <c r="F763" s="135" t="s">
        <v>3155</v>
      </c>
      <c r="G763" s="135" t="s">
        <v>1851</v>
      </c>
      <c r="H763" s="135" t="s">
        <v>3450</v>
      </c>
      <c r="I763" s="135" t="s">
        <v>390</v>
      </c>
    </row>
    <row r="764" spans="1:12" x14ac:dyDescent="0.2">
      <c r="A764" s="135" t="s">
        <v>1402</v>
      </c>
      <c r="D764" s="135" t="s">
        <v>397</v>
      </c>
      <c r="E764" s="135">
        <f t="shared" si="11"/>
        <v>2520010900</v>
      </c>
      <c r="F764" s="135" t="s">
        <v>3155</v>
      </c>
      <c r="G764" s="135" t="s">
        <v>1851</v>
      </c>
      <c r="H764" s="135" t="s">
        <v>3450</v>
      </c>
      <c r="I764" s="135" t="s">
        <v>3448</v>
      </c>
      <c r="K764" s="137"/>
      <c r="L764" s="135"/>
    </row>
    <row r="765" spans="1:12" x14ac:dyDescent="0.2">
      <c r="A765" s="135" t="s">
        <v>1402</v>
      </c>
      <c r="D765" s="135" t="s">
        <v>398</v>
      </c>
      <c r="E765" s="135">
        <f t="shared" si="11"/>
        <v>2520050000</v>
      </c>
      <c r="F765" s="135" t="s">
        <v>3155</v>
      </c>
      <c r="G765" s="135" t="s">
        <v>1851</v>
      </c>
      <c r="H765" s="135" t="s">
        <v>3459</v>
      </c>
      <c r="I765" s="135" t="s">
        <v>3437</v>
      </c>
    </row>
    <row r="766" spans="1:12" x14ac:dyDescent="0.2">
      <c r="A766" s="135" t="s">
        <v>1402</v>
      </c>
      <c r="D766" s="135" t="s">
        <v>399</v>
      </c>
      <c r="E766" s="135">
        <f t="shared" si="11"/>
        <v>2520050010</v>
      </c>
      <c r="F766" s="135" t="s">
        <v>3155</v>
      </c>
      <c r="G766" s="135" t="s">
        <v>1851</v>
      </c>
      <c r="H766" s="135" t="s">
        <v>3459</v>
      </c>
      <c r="I766" s="135" t="s">
        <v>1853</v>
      </c>
    </row>
    <row r="767" spans="1:12" x14ac:dyDescent="0.2">
      <c r="A767" s="135" t="s">
        <v>1402</v>
      </c>
      <c r="D767" s="135" t="s">
        <v>400</v>
      </c>
      <c r="E767" s="135">
        <f t="shared" si="11"/>
        <v>2520050020</v>
      </c>
      <c r="F767" s="135" t="s">
        <v>3155</v>
      </c>
      <c r="G767" s="135" t="s">
        <v>1851</v>
      </c>
      <c r="H767" s="135" t="s">
        <v>3459</v>
      </c>
      <c r="I767" s="135" t="s">
        <v>386</v>
      </c>
    </row>
    <row r="768" spans="1:12" x14ac:dyDescent="0.2">
      <c r="A768" s="135" t="s">
        <v>1402</v>
      </c>
      <c r="D768" s="135" t="s">
        <v>401</v>
      </c>
      <c r="E768" s="135">
        <f t="shared" si="11"/>
        <v>2520050030</v>
      </c>
      <c r="F768" s="135" t="s">
        <v>3155</v>
      </c>
      <c r="G768" s="135" t="s">
        <v>1851</v>
      </c>
      <c r="H768" s="135" t="s">
        <v>3459</v>
      </c>
      <c r="I768" s="135" t="s">
        <v>388</v>
      </c>
    </row>
    <row r="769" spans="1:12" x14ac:dyDescent="0.2">
      <c r="A769" s="135" t="s">
        <v>1402</v>
      </c>
      <c r="D769" s="135" t="s">
        <v>402</v>
      </c>
      <c r="E769" s="135">
        <f t="shared" si="11"/>
        <v>2520050040</v>
      </c>
      <c r="F769" s="135" t="s">
        <v>3155</v>
      </c>
      <c r="G769" s="135" t="s">
        <v>1851</v>
      </c>
      <c r="H769" s="135" t="s">
        <v>3459</v>
      </c>
      <c r="I769" s="135" t="s">
        <v>390</v>
      </c>
    </row>
    <row r="770" spans="1:12" x14ac:dyDescent="0.2">
      <c r="A770" s="135" t="s">
        <v>1402</v>
      </c>
      <c r="D770" s="135" t="s">
        <v>403</v>
      </c>
      <c r="E770" s="135">
        <f t="shared" ref="E770:E833" si="12">VALUE(D770)</f>
        <v>2520050900</v>
      </c>
      <c r="F770" s="135" t="s">
        <v>3155</v>
      </c>
      <c r="G770" s="135" t="s">
        <v>1851</v>
      </c>
      <c r="H770" s="135" t="s">
        <v>3459</v>
      </c>
      <c r="I770" s="135" t="s">
        <v>3448</v>
      </c>
      <c r="K770" s="137"/>
      <c r="L770" s="135"/>
    </row>
    <row r="771" spans="1:12" x14ac:dyDescent="0.2">
      <c r="A771" s="135" t="s">
        <v>1402</v>
      </c>
      <c r="D771" s="135" t="s">
        <v>404</v>
      </c>
      <c r="E771" s="135">
        <f t="shared" si="12"/>
        <v>2520995000</v>
      </c>
      <c r="F771" s="135" t="s">
        <v>3155</v>
      </c>
      <c r="G771" s="135" t="s">
        <v>1851</v>
      </c>
      <c r="H771" s="135" t="s">
        <v>3507</v>
      </c>
      <c r="I771" s="135" t="s">
        <v>3437</v>
      </c>
    </row>
    <row r="772" spans="1:12" x14ac:dyDescent="0.2">
      <c r="A772" s="135" t="s">
        <v>1402</v>
      </c>
      <c r="D772" s="135" t="s">
        <v>405</v>
      </c>
      <c r="E772" s="135">
        <f t="shared" si="12"/>
        <v>2520995010</v>
      </c>
      <c r="F772" s="135" t="s">
        <v>3155</v>
      </c>
      <c r="G772" s="135" t="s">
        <v>1851</v>
      </c>
      <c r="H772" s="135" t="s">
        <v>3507</v>
      </c>
      <c r="I772" s="135" t="s">
        <v>1853</v>
      </c>
    </row>
    <row r="773" spans="1:12" x14ac:dyDescent="0.2">
      <c r="A773" s="135" t="s">
        <v>1402</v>
      </c>
      <c r="D773" s="135" t="s">
        <v>406</v>
      </c>
      <c r="E773" s="135">
        <f t="shared" si="12"/>
        <v>2520995020</v>
      </c>
      <c r="F773" s="135" t="s">
        <v>3155</v>
      </c>
      <c r="G773" s="135" t="s">
        <v>1851</v>
      </c>
      <c r="H773" s="135" t="s">
        <v>3507</v>
      </c>
      <c r="I773" s="135" t="s">
        <v>386</v>
      </c>
    </row>
    <row r="774" spans="1:12" x14ac:dyDescent="0.2">
      <c r="A774" s="135" t="s">
        <v>1402</v>
      </c>
      <c r="D774" s="135" t="s">
        <v>407</v>
      </c>
      <c r="E774" s="135">
        <f t="shared" si="12"/>
        <v>2520995030</v>
      </c>
      <c r="F774" s="135" t="s">
        <v>3155</v>
      </c>
      <c r="G774" s="135" t="s">
        <v>1851</v>
      </c>
      <c r="H774" s="135" t="s">
        <v>3507</v>
      </c>
      <c r="I774" s="135" t="s">
        <v>388</v>
      </c>
    </row>
    <row r="775" spans="1:12" x14ac:dyDescent="0.2">
      <c r="A775" s="135" t="s">
        <v>1402</v>
      </c>
      <c r="D775" s="135" t="s">
        <v>408</v>
      </c>
      <c r="E775" s="135">
        <f t="shared" si="12"/>
        <v>2520995040</v>
      </c>
      <c r="F775" s="135" t="s">
        <v>3155</v>
      </c>
      <c r="G775" s="135" t="s">
        <v>1851</v>
      </c>
      <c r="H775" s="135" t="s">
        <v>3507</v>
      </c>
      <c r="I775" s="135" t="s">
        <v>390</v>
      </c>
    </row>
    <row r="776" spans="1:12" x14ac:dyDescent="0.2">
      <c r="A776" s="135" t="s">
        <v>1402</v>
      </c>
      <c r="D776" s="135" t="s">
        <v>409</v>
      </c>
      <c r="E776" s="135">
        <f t="shared" si="12"/>
        <v>2525000000</v>
      </c>
      <c r="F776" s="135" t="s">
        <v>3155</v>
      </c>
      <c r="G776" s="135" t="s">
        <v>410</v>
      </c>
      <c r="H776" s="135" t="s">
        <v>3516</v>
      </c>
      <c r="I776" s="135" t="s">
        <v>3437</v>
      </c>
    </row>
    <row r="777" spans="1:12" x14ac:dyDescent="0.2">
      <c r="A777" s="135" t="s">
        <v>1402</v>
      </c>
      <c r="D777" s="135" t="s">
        <v>411</v>
      </c>
      <c r="E777" s="135">
        <f t="shared" si="12"/>
        <v>2525000010</v>
      </c>
      <c r="F777" s="135" t="s">
        <v>3155</v>
      </c>
      <c r="G777" s="135" t="s">
        <v>410</v>
      </c>
      <c r="H777" s="135" t="s">
        <v>3516</v>
      </c>
      <c r="I777" s="135" t="s">
        <v>1853</v>
      </c>
    </row>
    <row r="778" spans="1:12" x14ac:dyDescent="0.2">
      <c r="A778" s="135" t="s">
        <v>1402</v>
      </c>
      <c r="D778" s="135" t="s">
        <v>412</v>
      </c>
      <c r="E778" s="135">
        <f t="shared" si="12"/>
        <v>2525000020</v>
      </c>
      <c r="F778" s="135" t="s">
        <v>3155</v>
      </c>
      <c r="G778" s="135" t="s">
        <v>410</v>
      </c>
      <c r="H778" s="135" t="s">
        <v>3516</v>
      </c>
      <c r="I778" s="135" t="s">
        <v>386</v>
      </c>
    </row>
    <row r="779" spans="1:12" x14ac:dyDescent="0.2">
      <c r="A779" s="135" t="s">
        <v>1402</v>
      </c>
      <c r="D779" s="135" t="s">
        <v>413</v>
      </c>
      <c r="E779" s="135">
        <f t="shared" si="12"/>
        <v>2525000030</v>
      </c>
      <c r="F779" s="135" t="s">
        <v>3155</v>
      </c>
      <c r="G779" s="135" t="s">
        <v>410</v>
      </c>
      <c r="H779" s="135" t="s">
        <v>3516</v>
      </c>
      <c r="I779" s="135" t="s">
        <v>388</v>
      </c>
    </row>
    <row r="780" spans="1:12" x14ac:dyDescent="0.2">
      <c r="A780" s="135" t="s">
        <v>1402</v>
      </c>
      <c r="D780" s="135" t="s">
        <v>414</v>
      </c>
      <c r="E780" s="135">
        <f t="shared" si="12"/>
        <v>2525000040</v>
      </c>
      <c r="F780" s="135" t="s">
        <v>3155</v>
      </c>
      <c r="G780" s="135" t="s">
        <v>410</v>
      </c>
      <c r="H780" s="135" t="s">
        <v>3516</v>
      </c>
      <c r="I780" s="135" t="s">
        <v>390</v>
      </c>
    </row>
    <row r="781" spans="1:12" x14ac:dyDescent="0.2">
      <c r="A781" s="135" t="s">
        <v>1402</v>
      </c>
      <c r="D781" s="135" t="s">
        <v>415</v>
      </c>
      <c r="E781" s="135">
        <f t="shared" si="12"/>
        <v>2525000900</v>
      </c>
      <c r="F781" s="135" t="s">
        <v>3155</v>
      </c>
      <c r="G781" s="135" t="s">
        <v>410</v>
      </c>
      <c r="H781" s="135" t="s">
        <v>3516</v>
      </c>
      <c r="I781" s="135" t="s">
        <v>3448</v>
      </c>
    </row>
    <row r="782" spans="1:12" x14ac:dyDescent="0.2">
      <c r="A782" s="135" t="s">
        <v>1402</v>
      </c>
      <c r="D782" s="135" t="s">
        <v>416</v>
      </c>
      <c r="E782" s="135">
        <f t="shared" si="12"/>
        <v>2525010000</v>
      </c>
      <c r="F782" s="135" t="s">
        <v>3155</v>
      </c>
      <c r="G782" s="135" t="s">
        <v>410</v>
      </c>
      <c r="H782" s="135" t="s">
        <v>3525</v>
      </c>
      <c r="I782" s="135" t="s">
        <v>3437</v>
      </c>
    </row>
    <row r="783" spans="1:12" x14ac:dyDescent="0.2">
      <c r="A783" s="135" t="s">
        <v>1402</v>
      </c>
      <c r="D783" s="135" t="s">
        <v>2157</v>
      </c>
      <c r="E783" s="135">
        <f t="shared" si="12"/>
        <v>2525010010</v>
      </c>
      <c r="F783" s="135" t="s">
        <v>3155</v>
      </c>
      <c r="G783" s="135" t="s">
        <v>410</v>
      </c>
      <c r="H783" s="135" t="s">
        <v>3525</v>
      </c>
      <c r="I783" s="135" t="s">
        <v>1853</v>
      </c>
    </row>
    <row r="784" spans="1:12" x14ac:dyDescent="0.2">
      <c r="A784" s="135" t="s">
        <v>1402</v>
      </c>
      <c r="D784" s="135" t="s">
        <v>2158</v>
      </c>
      <c r="E784" s="135">
        <f t="shared" si="12"/>
        <v>2525010020</v>
      </c>
      <c r="F784" s="135" t="s">
        <v>3155</v>
      </c>
      <c r="G784" s="135" t="s">
        <v>410</v>
      </c>
      <c r="H784" s="135" t="s">
        <v>3525</v>
      </c>
      <c r="I784" s="135" t="s">
        <v>386</v>
      </c>
    </row>
    <row r="785" spans="1:9" x14ac:dyDescent="0.2">
      <c r="A785" s="135" t="s">
        <v>1402</v>
      </c>
      <c r="D785" s="135" t="s">
        <v>2159</v>
      </c>
      <c r="E785" s="135">
        <f t="shared" si="12"/>
        <v>2525010030</v>
      </c>
      <c r="F785" s="135" t="s">
        <v>3155</v>
      </c>
      <c r="G785" s="135" t="s">
        <v>410</v>
      </c>
      <c r="H785" s="135" t="s">
        <v>3525</v>
      </c>
      <c r="I785" s="135" t="s">
        <v>388</v>
      </c>
    </row>
    <row r="786" spans="1:9" x14ac:dyDescent="0.2">
      <c r="A786" s="135" t="s">
        <v>1402</v>
      </c>
      <c r="D786" s="135" t="s">
        <v>2160</v>
      </c>
      <c r="E786" s="135">
        <f t="shared" si="12"/>
        <v>2525010040</v>
      </c>
      <c r="F786" s="135" t="s">
        <v>3155</v>
      </c>
      <c r="G786" s="135" t="s">
        <v>410</v>
      </c>
      <c r="H786" s="135" t="s">
        <v>3525</v>
      </c>
      <c r="I786" s="135" t="s">
        <v>390</v>
      </c>
    </row>
    <row r="787" spans="1:9" x14ac:dyDescent="0.2">
      <c r="A787" s="135" t="s">
        <v>1402</v>
      </c>
      <c r="D787" s="135" t="s">
        <v>2161</v>
      </c>
      <c r="E787" s="135">
        <f t="shared" si="12"/>
        <v>2525010900</v>
      </c>
      <c r="F787" s="135" t="s">
        <v>3155</v>
      </c>
      <c r="G787" s="135" t="s">
        <v>410</v>
      </c>
      <c r="H787" s="135" t="s">
        <v>3525</v>
      </c>
      <c r="I787" s="135" t="s">
        <v>3448</v>
      </c>
    </row>
    <row r="788" spans="1:9" x14ac:dyDescent="0.2">
      <c r="A788" s="135" t="s">
        <v>1402</v>
      </c>
      <c r="D788" s="135" t="s">
        <v>2162</v>
      </c>
      <c r="E788" s="135">
        <f t="shared" si="12"/>
        <v>2525020000</v>
      </c>
      <c r="F788" s="135" t="s">
        <v>3155</v>
      </c>
      <c r="G788" s="135" t="s">
        <v>410</v>
      </c>
      <c r="H788" s="135" t="s">
        <v>3534</v>
      </c>
      <c r="I788" s="135" t="s">
        <v>3437</v>
      </c>
    </row>
    <row r="789" spans="1:9" x14ac:dyDescent="0.2">
      <c r="A789" s="135" t="s">
        <v>1402</v>
      </c>
      <c r="D789" s="135" t="s">
        <v>2163</v>
      </c>
      <c r="E789" s="135">
        <f t="shared" si="12"/>
        <v>2525020010</v>
      </c>
      <c r="F789" s="135" t="s">
        <v>3155</v>
      </c>
      <c r="G789" s="135" t="s">
        <v>410</v>
      </c>
      <c r="H789" s="135" t="s">
        <v>3534</v>
      </c>
      <c r="I789" s="135" t="s">
        <v>1853</v>
      </c>
    </row>
    <row r="790" spans="1:9" x14ac:dyDescent="0.2">
      <c r="A790" s="135" t="s">
        <v>1402</v>
      </c>
      <c r="D790" s="135" t="s">
        <v>2164</v>
      </c>
      <c r="E790" s="135">
        <f t="shared" si="12"/>
        <v>2525020020</v>
      </c>
      <c r="F790" s="135" t="s">
        <v>3155</v>
      </c>
      <c r="G790" s="135" t="s">
        <v>410</v>
      </c>
      <c r="H790" s="135" t="s">
        <v>3534</v>
      </c>
      <c r="I790" s="135" t="s">
        <v>386</v>
      </c>
    </row>
    <row r="791" spans="1:9" x14ac:dyDescent="0.2">
      <c r="A791" s="135" t="s">
        <v>1402</v>
      </c>
      <c r="D791" s="135" t="s">
        <v>2165</v>
      </c>
      <c r="E791" s="135">
        <f t="shared" si="12"/>
        <v>2525020030</v>
      </c>
      <c r="F791" s="135" t="s">
        <v>3155</v>
      </c>
      <c r="G791" s="135" t="s">
        <v>410</v>
      </c>
      <c r="H791" s="135" t="s">
        <v>3534</v>
      </c>
      <c r="I791" s="135" t="s">
        <v>388</v>
      </c>
    </row>
    <row r="792" spans="1:9" x14ac:dyDescent="0.2">
      <c r="A792" s="135" t="s">
        <v>1402</v>
      </c>
      <c r="D792" s="135" t="s">
        <v>2166</v>
      </c>
      <c r="E792" s="135">
        <f t="shared" si="12"/>
        <v>2525020040</v>
      </c>
      <c r="F792" s="135" t="s">
        <v>3155</v>
      </c>
      <c r="G792" s="135" t="s">
        <v>410</v>
      </c>
      <c r="H792" s="135" t="s">
        <v>3534</v>
      </c>
      <c r="I792" s="135" t="s">
        <v>390</v>
      </c>
    </row>
    <row r="793" spans="1:9" x14ac:dyDescent="0.2">
      <c r="A793" s="135" t="s">
        <v>1402</v>
      </c>
      <c r="D793" s="135" t="s">
        <v>2167</v>
      </c>
      <c r="E793" s="135">
        <f t="shared" si="12"/>
        <v>2525020900</v>
      </c>
      <c r="F793" s="135" t="s">
        <v>3155</v>
      </c>
      <c r="G793" s="135" t="s">
        <v>410</v>
      </c>
      <c r="H793" s="135" t="s">
        <v>3534</v>
      </c>
      <c r="I793" s="135" t="s">
        <v>3448</v>
      </c>
    </row>
    <row r="794" spans="1:9" x14ac:dyDescent="0.2">
      <c r="A794" s="135" t="s">
        <v>1402</v>
      </c>
      <c r="D794" s="135" t="s">
        <v>2168</v>
      </c>
      <c r="E794" s="135">
        <f t="shared" si="12"/>
        <v>2525030000</v>
      </c>
      <c r="F794" s="135" t="s">
        <v>3155</v>
      </c>
      <c r="G794" s="135" t="s">
        <v>410</v>
      </c>
      <c r="H794" s="135" t="s">
        <v>912</v>
      </c>
      <c r="I794" s="135" t="s">
        <v>3437</v>
      </c>
    </row>
    <row r="795" spans="1:9" x14ac:dyDescent="0.2">
      <c r="A795" s="135" t="s">
        <v>1402</v>
      </c>
      <c r="D795" s="135" t="s">
        <v>2169</v>
      </c>
      <c r="E795" s="135">
        <f t="shared" si="12"/>
        <v>2525030010</v>
      </c>
      <c r="F795" s="135" t="s">
        <v>3155</v>
      </c>
      <c r="G795" s="135" t="s">
        <v>410</v>
      </c>
      <c r="H795" s="135" t="s">
        <v>912</v>
      </c>
      <c r="I795" s="135" t="s">
        <v>1853</v>
      </c>
    </row>
    <row r="796" spans="1:9" x14ac:dyDescent="0.2">
      <c r="A796" s="135" t="s">
        <v>1402</v>
      </c>
      <c r="D796" s="135" t="s">
        <v>2170</v>
      </c>
      <c r="E796" s="135">
        <f t="shared" si="12"/>
        <v>2525030020</v>
      </c>
      <c r="F796" s="135" t="s">
        <v>3155</v>
      </c>
      <c r="G796" s="135" t="s">
        <v>410</v>
      </c>
      <c r="H796" s="135" t="s">
        <v>912</v>
      </c>
      <c r="I796" s="135" t="s">
        <v>386</v>
      </c>
    </row>
    <row r="797" spans="1:9" x14ac:dyDescent="0.2">
      <c r="A797" s="135" t="s">
        <v>1402</v>
      </c>
      <c r="D797" s="135" t="s">
        <v>2171</v>
      </c>
      <c r="E797" s="135">
        <f t="shared" si="12"/>
        <v>2525030030</v>
      </c>
      <c r="F797" s="135" t="s">
        <v>3155</v>
      </c>
      <c r="G797" s="135" t="s">
        <v>410</v>
      </c>
      <c r="H797" s="135" t="s">
        <v>912</v>
      </c>
      <c r="I797" s="135" t="s">
        <v>388</v>
      </c>
    </row>
    <row r="798" spans="1:9" x14ac:dyDescent="0.2">
      <c r="A798" s="135" t="s">
        <v>1402</v>
      </c>
      <c r="D798" s="135" t="s">
        <v>2172</v>
      </c>
      <c r="E798" s="135">
        <f t="shared" si="12"/>
        <v>2525030040</v>
      </c>
      <c r="F798" s="135" t="s">
        <v>3155</v>
      </c>
      <c r="G798" s="135" t="s">
        <v>410</v>
      </c>
      <c r="H798" s="135" t="s">
        <v>912</v>
      </c>
      <c r="I798" s="135" t="s">
        <v>390</v>
      </c>
    </row>
    <row r="799" spans="1:9" x14ac:dyDescent="0.2">
      <c r="A799" s="135" t="s">
        <v>1402</v>
      </c>
      <c r="D799" s="135" t="s">
        <v>2173</v>
      </c>
      <c r="E799" s="135">
        <f t="shared" si="12"/>
        <v>2525030900</v>
      </c>
      <c r="F799" s="135" t="s">
        <v>3155</v>
      </c>
      <c r="G799" s="135" t="s">
        <v>410</v>
      </c>
      <c r="H799" s="135" t="s">
        <v>912</v>
      </c>
      <c r="I799" s="135" t="s">
        <v>3448</v>
      </c>
    </row>
    <row r="800" spans="1:9" x14ac:dyDescent="0.2">
      <c r="A800" s="135" t="s">
        <v>1402</v>
      </c>
      <c r="D800" s="135" t="s">
        <v>2174</v>
      </c>
      <c r="E800" s="135">
        <f t="shared" si="12"/>
        <v>2525040000</v>
      </c>
      <c r="F800" s="135" t="s">
        <v>3155</v>
      </c>
      <c r="G800" s="135" t="s">
        <v>410</v>
      </c>
      <c r="H800" s="135" t="s">
        <v>921</v>
      </c>
      <c r="I800" s="135" t="s">
        <v>3437</v>
      </c>
    </row>
    <row r="801" spans="1:9" x14ac:dyDescent="0.2">
      <c r="A801" s="135" t="s">
        <v>1402</v>
      </c>
      <c r="D801" s="135" t="s">
        <v>2175</v>
      </c>
      <c r="E801" s="135">
        <f t="shared" si="12"/>
        <v>2525040010</v>
      </c>
      <c r="F801" s="135" t="s">
        <v>3155</v>
      </c>
      <c r="G801" s="135" t="s">
        <v>410</v>
      </c>
      <c r="H801" s="135" t="s">
        <v>921</v>
      </c>
      <c r="I801" s="135" t="s">
        <v>1853</v>
      </c>
    </row>
    <row r="802" spans="1:9" x14ac:dyDescent="0.2">
      <c r="A802" s="135" t="s">
        <v>1402</v>
      </c>
      <c r="D802" s="135" t="s">
        <v>2176</v>
      </c>
      <c r="E802" s="135">
        <f t="shared" si="12"/>
        <v>2525040020</v>
      </c>
      <c r="F802" s="135" t="s">
        <v>3155</v>
      </c>
      <c r="G802" s="135" t="s">
        <v>410</v>
      </c>
      <c r="H802" s="135" t="s">
        <v>921</v>
      </c>
      <c r="I802" s="135" t="s">
        <v>386</v>
      </c>
    </row>
    <row r="803" spans="1:9" x14ac:dyDescent="0.2">
      <c r="A803" s="135" t="s">
        <v>1402</v>
      </c>
      <c r="D803" s="135" t="s">
        <v>2177</v>
      </c>
      <c r="E803" s="135">
        <f t="shared" si="12"/>
        <v>2525040030</v>
      </c>
      <c r="F803" s="135" t="s">
        <v>3155</v>
      </c>
      <c r="G803" s="135" t="s">
        <v>410</v>
      </c>
      <c r="H803" s="135" t="s">
        <v>921</v>
      </c>
      <c r="I803" s="135" t="s">
        <v>388</v>
      </c>
    </row>
    <row r="804" spans="1:9" x14ac:dyDescent="0.2">
      <c r="A804" s="135" t="s">
        <v>1402</v>
      </c>
      <c r="D804" s="135" t="s">
        <v>2178</v>
      </c>
      <c r="E804" s="135">
        <f t="shared" si="12"/>
        <v>2525040040</v>
      </c>
      <c r="F804" s="135" t="s">
        <v>3155</v>
      </c>
      <c r="G804" s="135" t="s">
        <v>410</v>
      </c>
      <c r="H804" s="135" t="s">
        <v>921</v>
      </c>
      <c r="I804" s="135" t="s">
        <v>390</v>
      </c>
    </row>
    <row r="805" spans="1:9" x14ac:dyDescent="0.2">
      <c r="A805" s="135" t="s">
        <v>1402</v>
      </c>
      <c r="D805" s="135" t="s">
        <v>681</v>
      </c>
      <c r="E805" s="135">
        <f t="shared" si="12"/>
        <v>2530000000</v>
      </c>
      <c r="F805" s="135" t="s">
        <v>3155</v>
      </c>
      <c r="G805" s="135" t="s">
        <v>682</v>
      </c>
      <c r="H805" s="135" t="s">
        <v>683</v>
      </c>
      <c r="I805" s="135" t="s">
        <v>3437</v>
      </c>
    </row>
    <row r="806" spans="1:9" x14ac:dyDescent="0.2">
      <c r="A806" s="135" t="s">
        <v>1402</v>
      </c>
      <c r="D806" s="135" t="s">
        <v>684</v>
      </c>
      <c r="E806" s="135">
        <f t="shared" si="12"/>
        <v>2530000020</v>
      </c>
      <c r="F806" s="135" t="s">
        <v>3155</v>
      </c>
      <c r="G806" s="135" t="s">
        <v>682</v>
      </c>
      <c r="H806" s="135" t="s">
        <v>683</v>
      </c>
      <c r="I806" s="135" t="s">
        <v>685</v>
      </c>
    </row>
    <row r="807" spans="1:9" x14ac:dyDescent="0.2">
      <c r="A807" s="135" t="s">
        <v>1402</v>
      </c>
      <c r="D807" s="135" t="s">
        <v>686</v>
      </c>
      <c r="E807" s="135">
        <f t="shared" si="12"/>
        <v>2530000040</v>
      </c>
      <c r="F807" s="135" t="s">
        <v>3155</v>
      </c>
      <c r="G807" s="135" t="s">
        <v>682</v>
      </c>
      <c r="H807" s="135" t="s">
        <v>683</v>
      </c>
      <c r="I807" s="135" t="s">
        <v>687</v>
      </c>
    </row>
    <row r="808" spans="1:9" x14ac:dyDescent="0.2">
      <c r="A808" s="135" t="s">
        <v>1402</v>
      </c>
      <c r="D808" s="135" t="s">
        <v>688</v>
      </c>
      <c r="E808" s="135">
        <f t="shared" si="12"/>
        <v>2530000060</v>
      </c>
      <c r="F808" s="135" t="s">
        <v>3155</v>
      </c>
      <c r="G808" s="135" t="s">
        <v>682</v>
      </c>
      <c r="H808" s="135" t="s">
        <v>683</v>
      </c>
      <c r="I808" s="135" t="s">
        <v>689</v>
      </c>
    </row>
    <row r="809" spans="1:9" x14ac:dyDescent="0.2">
      <c r="A809" s="135" t="s">
        <v>1402</v>
      </c>
      <c r="D809" s="135" t="s">
        <v>690</v>
      </c>
      <c r="E809" s="135">
        <f t="shared" si="12"/>
        <v>2530000080</v>
      </c>
      <c r="F809" s="135" t="s">
        <v>3155</v>
      </c>
      <c r="G809" s="135" t="s">
        <v>682</v>
      </c>
      <c r="H809" s="135" t="s">
        <v>683</v>
      </c>
      <c r="I809" s="135" t="s">
        <v>691</v>
      </c>
    </row>
    <row r="810" spans="1:9" x14ac:dyDescent="0.2">
      <c r="A810" s="135" t="s">
        <v>1402</v>
      </c>
      <c r="D810" s="135" t="s">
        <v>692</v>
      </c>
      <c r="E810" s="135">
        <f t="shared" si="12"/>
        <v>2530000100</v>
      </c>
      <c r="F810" s="135" t="s">
        <v>3155</v>
      </c>
      <c r="G810" s="135" t="s">
        <v>682</v>
      </c>
      <c r="H810" s="135" t="s">
        <v>683</v>
      </c>
      <c r="I810" s="135" t="s">
        <v>693</v>
      </c>
    </row>
    <row r="811" spans="1:9" x14ac:dyDescent="0.2">
      <c r="A811" s="135" t="s">
        <v>1402</v>
      </c>
      <c r="D811" s="135" t="s">
        <v>694</v>
      </c>
      <c r="E811" s="135">
        <f t="shared" si="12"/>
        <v>2530000120</v>
      </c>
      <c r="F811" s="135" t="s">
        <v>3155</v>
      </c>
      <c r="G811" s="135" t="s">
        <v>682</v>
      </c>
      <c r="H811" s="135" t="s">
        <v>683</v>
      </c>
      <c r="I811" s="135" t="s">
        <v>695</v>
      </c>
    </row>
    <row r="812" spans="1:9" x14ac:dyDescent="0.2">
      <c r="A812" s="135" t="s">
        <v>1402</v>
      </c>
      <c r="D812" s="135" t="s">
        <v>696</v>
      </c>
      <c r="E812" s="135">
        <f t="shared" si="12"/>
        <v>2530010000</v>
      </c>
      <c r="F812" s="135" t="s">
        <v>3155</v>
      </c>
      <c r="G812" s="135" t="s">
        <v>682</v>
      </c>
      <c r="H812" s="135" t="s">
        <v>697</v>
      </c>
      <c r="I812" s="135" t="s">
        <v>3437</v>
      </c>
    </row>
    <row r="813" spans="1:9" x14ac:dyDescent="0.2">
      <c r="A813" s="135" t="s">
        <v>1402</v>
      </c>
      <c r="D813" s="135" t="s">
        <v>698</v>
      </c>
      <c r="E813" s="135">
        <f t="shared" si="12"/>
        <v>2530010020</v>
      </c>
      <c r="F813" s="135" t="s">
        <v>3155</v>
      </c>
      <c r="G813" s="135" t="s">
        <v>682</v>
      </c>
      <c r="H813" s="135" t="s">
        <v>697</v>
      </c>
      <c r="I813" s="135" t="s">
        <v>685</v>
      </c>
    </row>
    <row r="814" spans="1:9" x14ac:dyDescent="0.2">
      <c r="A814" s="135" t="s">
        <v>1402</v>
      </c>
      <c r="D814" s="135" t="s">
        <v>699</v>
      </c>
      <c r="E814" s="135">
        <f t="shared" si="12"/>
        <v>2530010040</v>
      </c>
      <c r="F814" s="135" t="s">
        <v>3155</v>
      </c>
      <c r="G814" s="135" t="s">
        <v>682</v>
      </c>
      <c r="H814" s="135" t="s">
        <v>697</v>
      </c>
      <c r="I814" s="135" t="s">
        <v>687</v>
      </c>
    </row>
    <row r="815" spans="1:9" x14ac:dyDescent="0.2">
      <c r="A815" s="135" t="s">
        <v>1402</v>
      </c>
      <c r="D815" s="135" t="s">
        <v>700</v>
      </c>
      <c r="E815" s="135">
        <f t="shared" si="12"/>
        <v>2530010060</v>
      </c>
      <c r="F815" s="135" t="s">
        <v>3155</v>
      </c>
      <c r="G815" s="135" t="s">
        <v>682</v>
      </c>
      <c r="H815" s="135" t="s">
        <v>697</v>
      </c>
      <c r="I815" s="135" t="s">
        <v>689</v>
      </c>
    </row>
    <row r="816" spans="1:9" x14ac:dyDescent="0.2">
      <c r="A816" s="135" t="s">
        <v>1402</v>
      </c>
      <c r="D816" s="135" t="s">
        <v>701</v>
      </c>
      <c r="E816" s="135">
        <f t="shared" si="12"/>
        <v>2530010080</v>
      </c>
      <c r="F816" s="135" t="s">
        <v>3155</v>
      </c>
      <c r="G816" s="135" t="s">
        <v>682</v>
      </c>
      <c r="H816" s="135" t="s">
        <v>697</v>
      </c>
      <c r="I816" s="135" t="s">
        <v>691</v>
      </c>
    </row>
    <row r="817" spans="1:9" x14ac:dyDescent="0.2">
      <c r="A817" s="135" t="s">
        <v>1402</v>
      </c>
      <c r="D817" s="135" t="s">
        <v>702</v>
      </c>
      <c r="E817" s="135">
        <f t="shared" si="12"/>
        <v>2530010100</v>
      </c>
      <c r="F817" s="135" t="s">
        <v>3155</v>
      </c>
      <c r="G817" s="135" t="s">
        <v>682</v>
      </c>
      <c r="H817" s="135" t="s">
        <v>697</v>
      </c>
      <c r="I817" s="135" t="s">
        <v>693</v>
      </c>
    </row>
    <row r="818" spans="1:9" x14ac:dyDescent="0.2">
      <c r="A818" s="135" t="s">
        <v>1402</v>
      </c>
      <c r="D818" s="135" t="s">
        <v>703</v>
      </c>
      <c r="E818" s="135">
        <f t="shared" si="12"/>
        <v>2530010120</v>
      </c>
      <c r="F818" s="135" t="s">
        <v>3155</v>
      </c>
      <c r="G818" s="135" t="s">
        <v>682</v>
      </c>
      <c r="H818" s="135" t="s">
        <v>697</v>
      </c>
      <c r="I818" s="135" t="s">
        <v>695</v>
      </c>
    </row>
    <row r="819" spans="1:9" x14ac:dyDescent="0.2">
      <c r="A819" s="135" t="s">
        <v>1402</v>
      </c>
      <c r="D819" s="135" t="s">
        <v>704</v>
      </c>
      <c r="E819" s="135">
        <f t="shared" si="12"/>
        <v>2530050000</v>
      </c>
      <c r="F819" s="135" t="s">
        <v>3155</v>
      </c>
      <c r="G819" s="135" t="s">
        <v>682</v>
      </c>
      <c r="H819" s="135" t="s">
        <v>705</v>
      </c>
      <c r="I819" s="135" t="s">
        <v>3437</v>
      </c>
    </row>
    <row r="820" spans="1:9" x14ac:dyDescent="0.2">
      <c r="A820" s="135" t="s">
        <v>1402</v>
      </c>
      <c r="D820" s="135" t="s">
        <v>706</v>
      </c>
      <c r="E820" s="135">
        <f t="shared" si="12"/>
        <v>2530050020</v>
      </c>
      <c r="F820" s="135" t="s">
        <v>3155</v>
      </c>
      <c r="G820" s="135" t="s">
        <v>682</v>
      </c>
      <c r="H820" s="135" t="s">
        <v>705</v>
      </c>
      <c r="I820" s="135" t="s">
        <v>685</v>
      </c>
    </row>
    <row r="821" spans="1:9" x14ac:dyDescent="0.2">
      <c r="A821" s="135" t="s">
        <v>1402</v>
      </c>
      <c r="D821" s="135" t="s">
        <v>707</v>
      </c>
      <c r="E821" s="135">
        <f t="shared" si="12"/>
        <v>2530050040</v>
      </c>
      <c r="F821" s="135" t="s">
        <v>3155</v>
      </c>
      <c r="G821" s="135" t="s">
        <v>682</v>
      </c>
      <c r="H821" s="135" t="s">
        <v>705</v>
      </c>
      <c r="I821" s="135" t="s">
        <v>687</v>
      </c>
    </row>
    <row r="822" spans="1:9" x14ac:dyDescent="0.2">
      <c r="A822" s="135" t="s">
        <v>1402</v>
      </c>
      <c r="D822" s="135" t="s">
        <v>708</v>
      </c>
      <c r="E822" s="135">
        <f t="shared" si="12"/>
        <v>2530050060</v>
      </c>
      <c r="F822" s="135" t="s">
        <v>3155</v>
      </c>
      <c r="G822" s="135" t="s">
        <v>682</v>
      </c>
      <c r="H822" s="135" t="s">
        <v>705</v>
      </c>
      <c r="I822" s="135" t="s">
        <v>689</v>
      </c>
    </row>
    <row r="823" spans="1:9" x14ac:dyDescent="0.2">
      <c r="A823" s="135" t="s">
        <v>1402</v>
      </c>
      <c r="D823" s="135" t="s">
        <v>709</v>
      </c>
      <c r="E823" s="135">
        <f t="shared" si="12"/>
        <v>2530050080</v>
      </c>
      <c r="F823" s="135" t="s">
        <v>3155</v>
      </c>
      <c r="G823" s="135" t="s">
        <v>682</v>
      </c>
      <c r="H823" s="135" t="s">
        <v>705</v>
      </c>
      <c r="I823" s="135" t="s">
        <v>691</v>
      </c>
    </row>
    <row r="824" spans="1:9" x14ac:dyDescent="0.2">
      <c r="A824" s="135" t="s">
        <v>1402</v>
      </c>
      <c r="D824" s="135" t="s">
        <v>710</v>
      </c>
      <c r="E824" s="135">
        <f t="shared" si="12"/>
        <v>2530050100</v>
      </c>
      <c r="F824" s="135" t="s">
        <v>3155</v>
      </c>
      <c r="G824" s="135" t="s">
        <v>682</v>
      </c>
      <c r="H824" s="135" t="s">
        <v>705</v>
      </c>
      <c r="I824" s="135" t="s">
        <v>693</v>
      </c>
    </row>
    <row r="825" spans="1:9" x14ac:dyDescent="0.2">
      <c r="A825" s="135" t="s">
        <v>1402</v>
      </c>
      <c r="D825" s="135" t="s">
        <v>711</v>
      </c>
      <c r="E825" s="135">
        <f t="shared" si="12"/>
        <v>2530050120</v>
      </c>
      <c r="F825" s="135" t="s">
        <v>3155</v>
      </c>
      <c r="G825" s="135" t="s">
        <v>682</v>
      </c>
      <c r="H825" s="135" t="s">
        <v>705</v>
      </c>
      <c r="I825" s="135" t="s">
        <v>695</v>
      </c>
    </row>
    <row r="826" spans="1:9" x14ac:dyDescent="0.2">
      <c r="A826" s="135" t="s">
        <v>1402</v>
      </c>
      <c r="D826" s="135" t="s">
        <v>712</v>
      </c>
      <c r="E826" s="135">
        <f t="shared" si="12"/>
        <v>2535000000</v>
      </c>
      <c r="F826" s="135" t="s">
        <v>3155</v>
      </c>
      <c r="G826" s="135" t="s">
        <v>713</v>
      </c>
      <c r="H826" s="135" t="s">
        <v>3516</v>
      </c>
      <c r="I826" s="135" t="s">
        <v>3437</v>
      </c>
    </row>
    <row r="827" spans="1:9" x14ac:dyDescent="0.2">
      <c r="A827" s="135" t="s">
        <v>1402</v>
      </c>
      <c r="D827" s="135" t="s">
        <v>714</v>
      </c>
      <c r="E827" s="135">
        <f t="shared" si="12"/>
        <v>2535000020</v>
      </c>
      <c r="F827" s="135" t="s">
        <v>3155</v>
      </c>
      <c r="G827" s="135" t="s">
        <v>713</v>
      </c>
      <c r="H827" s="135" t="s">
        <v>3516</v>
      </c>
      <c r="I827" s="135" t="s">
        <v>685</v>
      </c>
    </row>
    <row r="828" spans="1:9" x14ac:dyDescent="0.2">
      <c r="A828" s="135" t="s">
        <v>1402</v>
      </c>
      <c r="D828" s="135" t="s">
        <v>715</v>
      </c>
      <c r="E828" s="135">
        <f t="shared" si="12"/>
        <v>2535000040</v>
      </c>
      <c r="F828" s="135" t="s">
        <v>3155</v>
      </c>
      <c r="G828" s="135" t="s">
        <v>713</v>
      </c>
      <c r="H828" s="135" t="s">
        <v>3516</v>
      </c>
      <c r="I828" s="135" t="s">
        <v>687</v>
      </c>
    </row>
    <row r="829" spans="1:9" x14ac:dyDescent="0.2">
      <c r="A829" s="135" t="s">
        <v>1402</v>
      </c>
      <c r="D829" s="135" t="s">
        <v>866</v>
      </c>
      <c r="E829" s="135">
        <f t="shared" si="12"/>
        <v>2535000060</v>
      </c>
      <c r="F829" s="135" t="s">
        <v>3155</v>
      </c>
      <c r="G829" s="135" t="s">
        <v>713</v>
      </c>
      <c r="H829" s="135" t="s">
        <v>3516</v>
      </c>
      <c r="I829" s="135" t="s">
        <v>689</v>
      </c>
    </row>
    <row r="830" spans="1:9" x14ac:dyDescent="0.2">
      <c r="A830" s="135" t="s">
        <v>1402</v>
      </c>
      <c r="D830" s="135" t="s">
        <v>867</v>
      </c>
      <c r="E830" s="135">
        <f t="shared" si="12"/>
        <v>2535000080</v>
      </c>
      <c r="F830" s="135" t="s">
        <v>3155</v>
      </c>
      <c r="G830" s="135" t="s">
        <v>713</v>
      </c>
      <c r="H830" s="135" t="s">
        <v>3516</v>
      </c>
      <c r="I830" s="135" t="s">
        <v>691</v>
      </c>
    </row>
    <row r="831" spans="1:9" x14ac:dyDescent="0.2">
      <c r="A831" s="135" t="s">
        <v>1402</v>
      </c>
      <c r="D831" s="135" t="s">
        <v>868</v>
      </c>
      <c r="E831" s="135">
        <f t="shared" si="12"/>
        <v>2535000100</v>
      </c>
      <c r="F831" s="135" t="s">
        <v>3155</v>
      </c>
      <c r="G831" s="135" t="s">
        <v>713</v>
      </c>
      <c r="H831" s="135" t="s">
        <v>3516</v>
      </c>
      <c r="I831" s="135" t="s">
        <v>693</v>
      </c>
    </row>
    <row r="832" spans="1:9" x14ac:dyDescent="0.2">
      <c r="A832" s="135" t="s">
        <v>1402</v>
      </c>
      <c r="D832" s="135" t="s">
        <v>869</v>
      </c>
      <c r="E832" s="135">
        <f t="shared" si="12"/>
        <v>2535000120</v>
      </c>
      <c r="F832" s="135" t="s">
        <v>3155</v>
      </c>
      <c r="G832" s="135" t="s">
        <v>713</v>
      </c>
      <c r="H832" s="135" t="s">
        <v>3516</v>
      </c>
      <c r="I832" s="135" t="s">
        <v>695</v>
      </c>
    </row>
    <row r="833" spans="1:9" x14ac:dyDescent="0.2">
      <c r="A833" s="135" t="s">
        <v>1402</v>
      </c>
      <c r="D833" s="135" t="s">
        <v>870</v>
      </c>
      <c r="E833" s="135">
        <f t="shared" si="12"/>
        <v>2535000140</v>
      </c>
      <c r="F833" s="135" t="s">
        <v>3155</v>
      </c>
      <c r="G833" s="135" t="s">
        <v>713</v>
      </c>
      <c r="H833" s="135" t="s">
        <v>3516</v>
      </c>
      <c r="I833" s="135" t="s">
        <v>871</v>
      </c>
    </row>
    <row r="834" spans="1:9" x14ac:dyDescent="0.2">
      <c r="A834" s="135" t="s">
        <v>1402</v>
      </c>
      <c r="D834" s="135" t="s">
        <v>872</v>
      </c>
      <c r="E834" s="135">
        <f t="shared" ref="E834:E897" si="13">VALUE(D834)</f>
        <v>2535010000</v>
      </c>
      <c r="F834" s="135" t="s">
        <v>3155</v>
      </c>
      <c r="G834" s="135" t="s">
        <v>713</v>
      </c>
      <c r="H834" s="135" t="s">
        <v>873</v>
      </c>
      <c r="I834" s="135" t="s">
        <v>3437</v>
      </c>
    </row>
    <row r="835" spans="1:9" x14ac:dyDescent="0.2">
      <c r="A835" s="135" t="s">
        <v>1402</v>
      </c>
      <c r="D835" s="135" t="s">
        <v>874</v>
      </c>
      <c r="E835" s="135">
        <f t="shared" si="13"/>
        <v>2535010020</v>
      </c>
      <c r="F835" s="135" t="s">
        <v>3155</v>
      </c>
      <c r="G835" s="135" t="s">
        <v>713</v>
      </c>
      <c r="H835" s="135" t="s">
        <v>873</v>
      </c>
      <c r="I835" s="135" t="s">
        <v>685</v>
      </c>
    </row>
    <row r="836" spans="1:9" x14ac:dyDescent="0.2">
      <c r="A836" s="135" t="s">
        <v>1402</v>
      </c>
      <c r="D836" s="135" t="s">
        <v>875</v>
      </c>
      <c r="E836" s="135">
        <f t="shared" si="13"/>
        <v>2535010040</v>
      </c>
      <c r="F836" s="135" t="s">
        <v>3155</v>
      </c>
      <c r="G836" s="135" t="s">
        <v>713</v>
      </c>
      <c r="H836" s="135" t="s">
        <v>873</v>
      </c>
      <c r="I836" s="135" t="s">
        <v>687</v>
      </c>
    </row>
    <row r="837" spans="1:9" x14ac:dyDescent="0.2">
      <c r="A837" s="135" t="s">
        <v>1402</v>
      </c>
      <c r="D837" s="135" t="s">
        <v>876</v>
      </c>
      <c r="E837" s="135">
        <f t="shared" si="13"/>
        <v>2535010060</v>
      </c>
      <c r="F837" s="135" t="s">
        <v>3155</v>
      </c>
      <c r="G837" s="135" t="s">
        <v>713</v>
      </c>
      <c r="H837" s="135" t="s">
        <v>873</v>
      </c>
      <c r="I837" s="135" t="s">
        <v>689</v>
      </c>
    </row>
    <row r="838" spans="1:9" x14ac:dyDescent="0.2">
      <c r="A838" s="135" t="s">
        <v>1402</v>
      </c>
      <c r="D838" s="135" t="s">
        <v>877</v>
      </c>
      <c r="E838" s="135">
        <f t="shared" si="13"/>
        <v>2535010080</v>
      </c>
      <c r="F838" s="135" t="s">
        <v>3155</v>
      </c>
      <c r="G838" s="135" t="s">
        <v>713</v>
      </c>
      <c r="H838" s="135" t="s">
        <v>873</v>
      </c>
      <c r="I838" s="135" t="s">
        <v>691</v>
      </c>
    </row>
    <row r="839" spans="1:9" x14ac:dyDescent="0.2">
      <c r="A839" s="135" t="s">
        <v>1402</v>
      </c>
      <c r="D839" s="135" t="s">
        <v>878</v>
      </c>
      <c r="E839" s="135">
        <f t="shared" si="13"/>
        <v>2535010100</v>
      </c>
      <c r="F839" s="135" t="s">
        <v>3155</v>
      </c>
      <c r="G839" s="135" t="s">
        <v>713</v>
      </c>
      <c r="H839" s="135" t="s">
        <v>873</v>
      </c>
      <c r="I839" s="135" t="s">
        <v>693</v>
      </c>
    </row>
    <row r="840" spans="1:9" x14ac:dyDescent="0.2">
      <c r="A840" s="135" t="s">
        <v>1402</v>
      </c>
      <c r="D840" s="135" t="s">
        <v>879</v>
      </c>
      <c r="E840" s="135">
        <f t="shared" si="13"/>
        <v>2535010120</v>
      </c>
      <c r="F840" s="135" t="s">
        <v>3155</v>
      </c>
      <c r="G840" s="135" t="s">
        <v>713</v>
      </c>
      <c r="H840" s="135" t="s">
        <v>873</v>
      </c>
      <c r="I840" s="135" t="s">
        <v>695</v>
      </c>
    </row>
    <row r="841" spans="1:9" x14ac:dyDescent="0.2">
      <c r="A841" s="135" t="s">
        <v>1402</v>
      </c>
      <c r="D841" s="135" t="s">
        <v>880</v>
      </c>
      <c r="E841" s="135">
        <f t="shared" si="13"/>
        <v>2535010140</v>
      </c>
      <c r="F841" s="135" t="s">
        <v>3155</v>
      </c>
      <c r="G841" s="135" t="s">
        <v>713</v>
      </c>
      <c r="H841" s="135" t="s">
        <v>873</v>
      </c>
      <c r="I841" s="135" t="s">
        <v>871</v>
      </c>
    </row>
    <row r="842" spans="1:9" x14ac:dyDescent="0.2">
      <c r="A842" s="135" t="s">
        <v>1402</v>
      </c>
      <c r="D842" s="135" t="s">
        <v>881</v>
      </c>
      <c r="E842" s="135">
        <f t="shared" si="13"/>
        <v>2535020000</v>
      </c>
      <c r="F842" s="135" t="s">
        <v>3155</v>
      </c>
      <c r="G842" s="135" t="s">
        <v>713</v>
      </c>
      <c r="H842" s="135" t="s">
        <v>3534</v>
      </c>
      <c r="I842" s="135" t="s">
        <v>3437</v>
      </c>
    </row>
    <row r="843" spans="1:9" x14ac:dyDescent="0.2">
      <c r="A843" s="135" t="s">
        <v>1402</v>
      </c>
      <c r="D843" s="135" t="s">
        <v>882</v>
      </c>
      <c r="E843" s="135">
        <f t="shared" si="13"/>
        <v>2535020020</v>
      </c>
      <c r="F843" s="135" t="s">
        <v>3155</v>
      </c>
      <c r="G843" s="135" t="s">
        <v>713</v>
      </c>
      <c r="H843" s="135" t="s">
        <v>3534</v>
      </c>
      <c r="I843" s="135" t="s">
        <v>685</v>
      </c>
    </row>
    <row r="844" spans="1:9" x14ac:dyDescent="0.2">
      <c r="A844" s="135" t="s">
        <v>1402</v>
      </c>
      <c r="D844" s="135" t="s">
        <v>883</v>
      </c>
      <c r="E844" s="135">
        <f t="shared" si="13"/>
        <v>2535020040</v>
      </c>
      <c r="F844" s="135" t="s">
        <v>3155</v>
      </c>
      <c r="G844" s="135" t="s">
        <v>713</v>
      </c>
      <c r="H844" s="135" t="s">
        <v>3534</v>
      </c>
      <c r="I844" s="135" t="s">
        <v>687</v>
      </c>
    </row>
    <row r="845" spans="1:9" x14ac:dyDescent="0.2">
      <c r="A845" s="135" t="s">
        <v>1402</v>
      </c>
      <c r="D845" s="135" t="s">
        <v>884</v>
      </c>
      <c r="E845" s="135">
        <f t="shared" si="13"/>
        <v>2535020060</v>
      </c>
      <c r="F845" s="135" t="s">
        <v>3155</v>
      </c>
      <c r="G845" s="135" t="s">
        <v>713</v>
      </c>
      <c r="H845" s="135" t="s">
        <v>3534</v>
      </c>
      <c r="I845" s="135" t="s">
        <v>689</v>
      </c>
    </row>
    <row r="846" spans="1:9" x14ac:dyDescent="0.2">
      <c r="A846" s="135" t="s">
        <v>1402</v>
      </c>
      <c r="D846" s="135" t="s">
        <v>885</v>
      </c>
      <c r="E846" s="135">
        <f t="shared" si="13"/>
        <v>2535020080</v>
      </c>
      <c r="F846" s="135" t="s">
        <v>3155</v>
      </c>
      <c r="G846" s="135" t="s">
        <v>713</v>
      </c>
      <c r="H846" s="135" t="s">
        <v>3534</v>
      </c>
      <c r="I846" s="135" t="s">
        <v>691</v>
      </c>
    </row>
    <row r="847" spans="1:9" x14ac:dyDescent="0.2">
      <c r="A847" s="135" t="s">
        <v>1402</v>
      </c>
      <c r="D847" s="135" t="s">
        <v>886</v>
      </c>
      <c r="E847" s="135">
        <f t="shared" si="13"/>
        <v>2535020100</v>
      </c>
      <c r="F847" s="135" t="s">
        <v>3155</v>
      </c>
      <c r="G847" s="135" t="s">
        <v>713</v>
      </c>
      <c r="H847" s="135" t="s">
        <v>3534</v>
      </c>
      <c r="I847" s="135" t="s">
        <v>693</v>
      </c>
    </row>
    <row r="848" spans="1:9" x14ac:dyDescent="0.2">
      <c r="A848" s="135" t="s">
        <v>1402</v>
      </c>
      <c r="D848" s="135" t="s">
        <v>887</v>
      </c>
      <c r="E848" s="135">
        <f t="shared" si="13"/>
        <v>2535020120</v>
      </c>
      <c r="F848" s="135" t="s">
        <v>3155</v>
      </c>
      <c r="G848" s="135" t="s">
        <v>713</v>
      </c>
      <c r="H848" s="135" t="s">
        <v>3534</v>
      </c>
      <c r="I848" s="135" t="s">
        <v>695</v>
      </c>
    </row>
    <row r="849" spans="1:12" x14ac:dyDescent="0.2">
      <c r="A849" s="135" t="s">
        <v>1402</v>
      </c>
      <c r="D849" s="135" t="s">
        <v>888</v>
      </c>
      <c r="E849" s="135">
        <f t="shared" si="13"/>
        <v>2535020140</v>
      </c>
      <c r="F849" s="135" t="s">
        <v>3155</v>
      </c>
      <c r="G849" s="135" t="s">
        <v>713</v>
      </c>
      <c r="H849" s="135" t="s">
        <v>3534</v>
      </c>
      <c r="I849" s="135" t="s">
        <v>871</v>
      </c>
    </row>
    <row r="850" spans="1:12" x14ac:dyDescent="0.2">
      <c r="A850" s="135" t="s">
        <v>1402</v>
      </c>
      <c r="D850" s="135" t="s">
        <v>889</v>
      </c>
      <c r="E850" s="135">
        <f t="shared" si="13"/>
        <v>2535030000</v>
      </c>
      <c r="F850" s="135" t="s">
        <v>3155</v>
      </c>
      <c r="G850" s="135" t="s">
        <v>713</v>
      </c>
      <c r="H850" s="135" t="s">
        <v>912</v>
      </c>
      <c r="I850" s="135" t="s">
        <v>3437</v>
      </c>
    </row>
    <row r="851" spans="1:12" x14ac:dyDescent="0.2">
      <c r="A851" s="135" t="s">
        <v>1402</v>
      </c>
      <c r="D851" s="135" t="s">
        <v>890</v>
      </c>
      <c r="E851" s="135">
        <f t="shared" si="13"/>
        <v>2535030020</v>
      </c>
      <c r="F851" s="135" t="s">
        <v>3155</v>
      </c>
      <c r="G851" s="135" t="s">
        <v>713</v>
      </c>
      <c r="H851" s="135" t="s">
        <v>912</v>
      </c>
      <c r="I851" s="135" t="s">
        <v>685</v>
      </c>
    </row>
    <row r="852" spans="1:12" x14ac:dyDescent="0.2">
      <c r="A852" s="135" t="s">
        <v>1402</v>
      </c>
      <c r="D852" s="135" t="s">
        <v>891</v>
      </c>
      <c r="E852" s="135">
        <f t="shared" si="13"/>
        <v>2535030040</v>
      </c>
      <c r="F852" s="135" t="s">
        <v>3155</v>
      </c>
      <c r="G852" s="135" t="s">
        <v>713</v>
      </c>
      <c r="H852" s="135" t="s">
        <v>912</v>
      </c>
      <c r="I852" s="135" t="s">
        <v>687</v>
      </c>
    </row>
    <row r="853" spans="1:12" x14ac:dyDescent="0.2">
      <c r="A853" s="135" t="s">
        <v>1402</v>
      </c>
      <c r="D853" s="135" t="s">
        <v>892</v>
      </c>
      <c r="E853" s="135">
        <f t="shared" si="13"/>
        <v>2535030060</v>
      </c>
      <c r="F853" s="135" t="s">
        <v>3155</v>
      </c>
      <c r="G853" s="135" t="s">
        <v>713</v>
      </c>
      <c r="H853" s="135" t="s">
        <v>912</v>
      </c>
      <c r="I853" s="135" t="s">
        <v>689</v>
      </c>
    </row>
    <row r="854" spans="1:12" x14ac:dyDescent="0.2">
      <c r="A854" s="135" t="s">
        <v>1402</v>
      </c>
      <c r="D854" s="135" t="s">
        <v>893</v>
      </c>
      <c r="E854" s="135">
        <f t="shared" si="13"/>
        <v>2535030080</v>
      </c>
      <c r="F854" s="135" t="s">
        <v>3155</v>
      </c>
      <c r="G854" s="135" t="s">
        <v>713</v>
      </c>
      <c r="H854" s="135" t="s">
        <v>912</v>
      </c>
      <c r="I854" s="135" t="s">
        <v>691</v>
      </c>
    </row>
    <row r="855" spans="1:12" x14ac:dyDescent="0.2">
      <c r="A855" s="135" t="s">
        <v>1402</v>
      </c>
      <c r="D855" s="135" t="s">
        <v>894</v>
      </c>
      <c r="E855" s="135">
        <f t="shared" si="13"/>
        <v>2535030100</v>
      </c>
      <c r="F855" s="135" t="s">
        <v>3155</v>
      </c>
      <c r="G855" s="135" t="s">
        <v>713</v>
      </c>
      <c r="H855" s="135" t="s">
        <v>912</v>
      </c>
      <c r="I855" s="135" t="s">
        <v>693</v>
      </c>
    </row>
    <row r="856" spans="1:12" x14ac:dyDescent="0.2">
      <c r="A856" s="135" t="s">
        <v>1402</v>
      </c>
      <c r="D856" s="135" t="s">
        <v>895</v>
      </c>
      <c r="E856" s="135">
        <f t="shared" si="13"/>
        <v>2535030120</v>
      </c>
      <c r="F856" s="135" t="s">
        <v>3155</v>
      </c>
      <c r="G856" s="135" t="s">
        <v>713</v>
      </c>
      <c r="H856" s="135" t="s">
        <v>912</v>
      </c>
      <c r="I856" s="135" t="s">
        <v>695</v>
      </c>
    </row>
    <row r="857" spans="1:12" x14ac:dyDescent="0.2">
      <c r="A857" s="135" t="s">
        <v>1402</v>
      </c>
      <c r="D857" s="135" t="s">
        <v>896</v>
      </c>
      <c r="E857" s="135">
        <f t="shared" si="13"/>
        <v>2535030140</v>
      </c>
      <c r="F857" s="135" t="s">
        <v>3155</v>
      </c>
      <c r="G857" s="135" t="s">
        <v>713</v>
      </c>
      <c r="H857" s="135" t="s">
        <v>912</v>
      </c>
      <c r="I857" s="135" t="s">
        <v>871</v>
      </c>
    </row>
    <row r="858" spans="1:12" x14ac:dyDescent="0.2">
      <c r="A858" s="135" t="s">
        <v>1402</v>
      </c>
      <c r="D858" s="135" t="s">
        <v>897</v>
      </c>
      <c r="E858" s="135">
        <f t="shared" si="13"/>
        <v>2601000000</v>
      </c>
      <c r="F858" s="135" t="s">
        <v>6884</v>
      </c>
      <c r="G858" s="135" t="s">
        <v>6885</v>
      </c>
      <c r="H858" s="135" t="s">
        <v>6886</v>
      </c>
      <c r="I858" s="135" t="s">
        <v>1886</v>
      </c>
    </row>
    <row r="859" spans="1:12" x14ac:dyDescent="0.2">
      <c r="A859" s="135" t="s">
        <v>1402</v>
      </c>
      <c r="D859" s="135" t="s">
        <v>6887</v>
      </c>
      <c r="E859" s="135">
        <f t="shared" si="13"/>
        <v>2601010000</v>
      </c>
      <c r="F859" s="135" t="s">
        <v>6884</v>
      </c>
      <c r="G859" s="135" t="s">
        <v>6885</v>
      </c>
      <c r="H859" s="135" t="s">
        <v>1435</v>
      </c>
      <c r="I859" s="135" t="s">
        <v>1886</v>
      </c>
    </row>
    <row r="860" spans="1:12" x14ac:dyDescent="0.2">
      <c r="A860" s="135" t="s">
        <v>1402</v>
      </c>
      <c r="D860" s="135" t="s">
        <v>3826</v>
      </c>
      <c r="E860" s="135">
        <f t="shared" si="13"/>
        <v>2601020000</v>
      </c>
      <c r="F860" s="135" t="s">
        <v>6884</v>
      </c>
      <c r="G860" s="135" t="s">
        <v>6885</v>
      </c>
      <c r="H860" s="135" t="s">
        <v>1449</v>
      </c>
      <c r="I860" s="135" t="s">
        <v>1886</v>
      </c>
    </row>
    <row r="861" spans="1:12" x14ac:dyDescent="0.2">
      <c r="A861" s="135" t="s">
        <v>1402</v>
      </c>
      <c r="B861" s="138" t="s">
        <v>2900</v>
      </c>
      <c r="D861" s="135" t="s">
        <v>3827</v>
      </c>
      <c r="E861" s="135">
        <f t="shared" si="13"/>
        <v>2601030000</v>
      </c>
      <c r="F861" s="135" t="s">
        <v>6884</v>
      </c>
      <c r="G861" s="135" t="s">
        <v>6885</v>
      </c>
      <c r="H861" s="135" t="s">
        <v>4105</v>
      </c>
      <c r="I861" s="135" t="s">
        <v>1886</v>
      </c>
      <c r="K861" s="137">
        <v>37302</v>
      </c>
      <c r="L861" s="135" t="s">
        <v>3828</v>
      </c>
    </row>
    <row r="862" spans="1:12" x14ac:dyDescent="0.2">
      <c r="A862" s="135" t="s">
        <v>1402</v>
      </c>
      <c r="B862" s="138" t="s">
        <v>2900</v>
      </c>
      <c r="D862" s="135" t="s">
        <v>3829</v>
      </c>
      <c r="E862" s="135">
        <f t="shared" si="13"/>
        <v>2610000000</v>
      </c>
      <c r="F862" s="135" t="s">
        <v>6884</v>
      </c>
      <c r="G862" s="135" t="s">
        <v>3830</v>
      </c>
      <c r="H862" s="135" t="s">
        <v>6886</v>
      </c>
      <c r="I862" s="135" t="s">
        <v>1886</v>
      </c>
      <c r="K862" s="137">
        <v>37302</v>
      </c>
      <c r="L862" s="135" t="s">
        <v>3828</v>
      </c>
    </row>
    <row r="863" spans="1:12" x14ac:dyDescent="0.2">
      <c r="A863" s="135" t="s">
        <v>1402</v>
      </c>
      <c r="D863" s="135" t="s">
        <v>3831</v>
      </c>
      <c r="E863" s="135">
        <f t="shared" si="13"/>
        <v>2610000100</v>
      </c>
      <c r="F863" s="135" t="s">
        <v>6884</v>
      </c>
      <c r="G863" s="135" t="s">
        <v>3830</v>
      </c>
      <c r="H863" s="135" t="s">
        <v>6886</v>
      </c>
      <c r="I863" s="135" t="s">
        <v>3832</v>
      </c>
      <c r="K863" s="137">
        <v>36769</v>
      </c>
      <c r="L863" s="135" t="s">
        <v>3833</v>
      </c>
    </row>
    <row r="864" spans="1:12" x14ac:dyDescent="0.2">
      <c r="A864" s="135" t="s">
        <v>1402</v>
      </c>
      <c r="D864" s="135" t="s">
        <v>3834</v>
      </c>
      <c r="E864" s="135">
        <f t="shared" si="13"/>
        <v>2610000110</v>
      </c>
      <c r="F864" s="135" t="s">
        <v>6884</v>
      </c>
      <c r="G864" s="135" t="s">
        <v>3830</v>
      </c>
      <c r="H864" s="135" t="s">
        <v>6886</v>
      </c>
      <c r="I864" s="135" t="s">
        <v>3835</v>
      </c>
    </row>
    <row r="865" spans="1:9" x14ac:dyDescent="0.2">
      <c r="A865" s="135" t="s">
        <v>1402</v>
      </c>
      <c r="D865" s="135" t="s">
        <v>3836</v>
      </c>
      <c r="E865" s="135">
        <f t="shared" si="13"/>
        <v>2610000120</v>
      </c>
      <c r="F865" s="135" t="s">
        <v>6884</v>
      </c>
      <c r="G865" s="135" t="s">
        <v>3830</v>
      </c>
      <c r="H865" s="135" t="s">
        <v>6886</v>
      </c>
      <c r="I865" s="135" t="s">
        <v>3837</v>
      </c>
    </row>
    <row r="866" spans="1:9" x14ac:dyDescent="0.2">
      <c r="A866" s="135" t="s">
        <v>1402</v>
      </c>
      <c r="D866" s="135" t="s">
        <v>3838</v>
      </c>
      <c r="E866" s="135">
        <f t="shared" si="13"/>
        <v>2610000130</v>
      </c>
      <c r="F866" s="135" t="s">
        <v>6884</v>
      </c>
      <c r="G866" s="135" t="s">
        <v>3830</v>
      </c>
      <c r="H866" s="135" t="s">
        <v>6886</v>
      </c>
      <c r="I866" s="135" t="s">
        <v>3839</v>
      </c>
    </row>
    <row r="867" spans="1:9" x14ac:dyDescent="0.2">
      <c r="A867" s="135" t="s">
        <v>1402</v>
      </c>
      <c r="D867" s="135" t="s">
        <v>3840</v>
      </c>
      <c r="E867" s="135">
        <f t="shared" si="13"/>
        <v>2610000140</v>
      </c>
      <c r="F867" s="135" t="s">
        <v>6884</v>
      </c>
      <c r="G867" s="135" t="s">
        <v>3830</v>
      </c>
      <c r="H867" s="135" t="s">
        <v>6886</v>
      </c>
      <c r="I867" s="135" t="s">
        <v>3841</v>
      </c>
    </row>
    <row r="868" spans="1:9" x14ac:dyDescent="0.2">
      <c r="A868" s="135" t="s">
        <v>1402</v>
      </c>
      <c r="D868" s="135" t="s">
        <v>3842</v>
      </c>
      <c r="E868" s="135">
        <f t="shared" si="13"/>
        <v>2610000150</v>
      </c>
      <c r="F868" s="135" t="s">
        <v>6884</v>
      </c>
      <c r="G868" s="135" t="s">
        <v>3830</v>
      </c>
      <c r="H868" s="135" t="s">
        <v>6886</v>
      </c>
      <c r="I868" s="135" t="s">
        <v>3843</v>
      </c>
    </row>
    <row r="869" spans="1:9" x14ac:dyDescent="0.2">
      <c r="A869" s="135" t="s">
        <v>1402</v>
      </c>
      <c r="D869" s="135" t="s">
        <v>3844</v>
      </c>
      <c r="E869" s="135">
        <f t="shared" si="13"/>
        <v>2610000160</v>
      </c>
      <c r="F869" s="135" t="s">
        <v>6884</v>
      </c>
      <c r="G869" s="135" t="s">
        <v>3830</v>
      </c>
      <c r="H869" s="135" t="s">
        <v>6886</v>
      </c>
      <c r="I869" s="135" t="s">
        <v>1151</v>
      </c>
    </row>
    <row r="870" spans="1:9" x14ac:dyDescent="0.2">
      <c r="A870" s="135" t="s">
        <v>1402</v>
      </c>
      <c r="D870" s="135" t="s">
        <v>1152</v>
      </c>
      <c r="E870" s="135">
        <f t="shared" si="13"/>
        <v>2610000170</v>
      </c>
      <c r="F870" s="135" t="s">
        <v>6884</v>
      </c>
      <c r="G870" s="135" t="s">
        <v>3830</v>
      </c>
      <c r="H870" s="135" t="s">
        <v>6886</v>
      </c>
      <c r="I870" s="135" t="s">
        <v>1153</v>
      </c>
    </row>
    <row r="871" spans="1:9" x14ac:dyDescent="0.2">
      <c r="A871" s="135" t="s">
        <v>1402</v>
      </c>
      <c r="D871" s="135" t="s">
        <v>1154</v>
      </c>
      <c r="E871" s="135">
        <f t="shared" si="13"/>
        <v>2610000180</v>
      </c>
      <c r="F871" s="135" t="s">
        <v>6884</v>
      </c>
      <c r="G871" s="135" t="s">
        <v>3830</v>
      </c>
      <c r="H871" s="135" t="s">
        <v>6886</v>
      </c>
      <c r="I871" s="135" t="s">
        <v>1155</v>
      </c>
    </row>
    <row r="872" spans="1:9" x14ac:dyDescent="0.2">
      <c r="A872" s="135" t="s">
        <v>1402</v>
      </c>
      <c r="D872" s="135" t="s">
        <v>1156</v>
      </c>
      <c r="E872" s="135">
        <f t="shared" si="13"/>
        <v>2610000190</v>
      </c>
      <c r="F872" s="135" t="s">
        <v>6884</v>
      </c>
      <c r="G872" s="135" t="s">
        <v>3830</v>
      </c>
      <c r="H872" s="135" t="s">
        <v>6886</v>
      </c>
      <c r="I872" s="135" t="s">
        <v>1157</v>
      </c>
    </row>
    <row r="873" spans="1:9" x14ac:dyDescent="0.2">
      <c r="A873" s="135" t="s">
        <v>1402</v>
      </c>
      <c r="D873" s="135" t="s">
        <v>1158</v>
      </c>
      <c r="E873" s="135">
        <f t="shared" si="13"/>
        <v>2610000200</v>
      </c>
      <c r="F873" s="135" t="s">
        <v>6884</v>
      </c>
      <c r="G873" s="135" t="s">
        <v>3830</v>
      </c>
      <c r="H873" s="135" t="s">
        <v>6886</v>
      </c>
      <c r="I873" s="135" t="s">
        <v>1159</v>
      </c>
    </row>
    <row r="874" spans="1:9" x14ac:dyDescent="0.2">
      <c r="A874" s="135" t="s">
        <v>1402</v>
      </c>
      <c r="D874" s="135" t="s">
        <v>1160</v>
      </c>
      <c r="E874" s="135">
        <f t="shared" si="13"/>
        <v>2610000210</v>
      </c>
      <c r="F874" s="135" t="s">
        <v>6884</v>
      </c>
      <c r="G874" s="135" t="s">
        <v>3830</v>
      </c>
      <c r="H874" s="135" t="s">
        <v>6886</v>
      </c>
      <c r="I874" s="135" t="s">
        <v>1161</v>
      </c>
    </row>
    <row r="875" spans="1:9" x14ac:dyDescent="0.2">
      <c r="A875" s="135" t="s">
        <v>1402</v>
      </c>
      <c r="D875" s="135" t="s">
        <v>1162</v>
      </c>
      <c r="E875" s="135">
        <f t="shared" si="13"/>
        <v>2610000220</v>
      </c>
      <c r="F875" s="135" t="s">
        <v>6884</v>
      </c>
      <c r="G875" s="135" t="s">
        <v>3830</v>
      </c>
      <c r="H875" s="135" t="s">
        <v>6886</v>
      </c>
      <c r="I875" s="135" t="s">
        <v>1163</v>
      </c>
    </row>
    <row r="876" spans="1:9" x14ac:dyDescent="0.2">
      <c r="A876" s="135" t="s">
        <v>1402</v>
      </c>
      <c r="D876" s="135" t="s">
        <v>1164</v>
      </c>
      <c r="E876" s="135">
        <f t="shared" si="13"/>
        <v>2610000230</v>
      </c>
      <c r="F876" s="135" t="s">
        <v>6884</v>
      </c>
      <c r="G876" s="135" t="s">
        <v>3830</v>
      </c>
      <c r="H876" s="135" t="s">
        <v>6886</v>
      </c>
      <c r="I876" s="135" t="s">
        <v>1165</v>
      </c>
    </row>
    <row r="877" spans="1:9" x14ac:dyDescent="0.2">
      <c r="A877" s="135" t="s">
        <v>1402</v>
      </c>
      <c r="D877" s="135" t="s">
        <v>1166</v>
      </c>
      <c r="E877" s="135">
        <f t="shared" si="13"/>
        <v>2610000240</v>
      </c>
      <c r="F877" s="135" t="s">
        <v>6884</v>
      </c>
      <c r="G877" s="135" t="s">
        <v>3830</v>
      </c>
      <c r="H877" s="135" t="s">
        <v>6886</v>
      </c>
      <c r="I877" s="135" t="s">
        <v>1167</v>
      </c>
    </row>
    <row r="878" spans="1:9" x14ac:dyDescent="0.2">
      <c r="A878" s="135" t="s">
        <v>1402</v>
      </c>
      <c r="D878" s="135" t="s">
        <v>1168</v>
      </c>
      <c r="E878" s="135">
        <f t="shared" si="13"/>
        <v>2610000250</v>
      </c>
      <c r="F878" s="135" t="s">
        <v>6884</v>
      </c>
      <c r="G878" s="135" t="s">
        <v>3830</v>
      </c>
      <c r="H878" s="135" t="s">
        <v>6886</v>
      </c>
      <c r="I878" s="135" t="s">
        <v>1169</v>
      </c>
    </row>
    <row r="879" spans="1:9" x14ac:dyDescent="0.2">
      <c r="A879" s="135" t="s">
        <v>1402</v>
      </c>
      <c r="D879" s="135" t="s">
        <v>1170</v>
      </c>
      <c r="E879" s="135">
        <f t="shared" si="13"/>
        <v>2610000260</v>
      </c>
      <c r="F879" s="135" t="s">
        <v>6884</v>
      </c>
      <c r="G879" s="135" t="s">
        <v>3830</v>
      </c>
      <c r="H879" s="135" t="s">
        <v>6886</v>
      </c>
      <c r="I879" s="135" t="s">
        <v>1171</v>
      </c>
    </row>
    <row r="880" spans="1:9" x14ac:dyDescent="0.2">
      <c r="A880" s="135" t="s">
        <v>1402</v>
      </c>
      <c r="D880" s="135" t="s">
        <v>1172</v>
      </c>
      <c r="E880" s="135">
        <f t="shared" si="13"/>
        <v>2610000270</v>
      </c>
      <c r="F880" s="135" t="s">
        <v>6884</v>
      </c>
      <c r="G880" s="135" t="s">
        <v>3830</v>
      </c>
      <c r="H880" s="135" t="s">
        <v>6886</v>
      </c>
      <c r="I880" s="135" t="s">
        <v>1173</v>
      </c>
    </row>
    <row r="881" spans="1:12" x14ac:dyDescent="0.2">
      <c r="A881" s="135" t="s">
        <v>1402</v>
      </c>
      <c r="D881" s="135" t="s">
        <v>1174</v>
      </c>
      <c r="E881" s="135">
        <f t="shared" si="13"/>
        <v>2610000300</v>
      </c>
      <c r="F881" s="135" t="s">
        <v>6884</v>
      </c>
      <c r="G881" s="135" t="s">
        <v>3830</v>
      </c>
      <c r="H881" s="135" t="s">
        <v>6886</v>
      </c>
      <c r="I881" s="135" t="s">
        <v>1175</v>
      </c>
      <c r="K881" s="137">
        <v>36769</v>
      </c>
      <c r="L881" s="135" t="s">
        <v>1176</v>
      </c>
    </row>
    <row r="882" spans="1:12" x14ac:dyDescent="0.2">
      <c r="A882" s="135" t="s">
        <v>1402</v>
      </c>
      <c r="D882" s="135" t="s">
        <v>1177</v>
      </c>
      <c r="E882" s="135">
        <f t="shared" si="13"/>
        <v>2610000310</v>
      </c>
      <c r="F882" s="135" t="s">
        <v>6884</v>
      </c>
      <c r="G882" s="135" t="s">
        <v>3830</v>
      </c>
      <c r="H882" s="135" t="s">
        <v>6886</v>
      </c>
      <c r="I882" s="135" t="s">
        <v>1178</v>
      </c>
    </row>
    <row r="883" spans="1:12" x14ac:dyDescent="0.2">
      <c r="A883" s="135" t="s">
        <v>1402</v>
      </c>
      <c r="D883" s="135" t="s">
        <v>1179</v>
      </c>
      <c r="E883" s="135">
        <f t="shared" si="13"/>
        <v>2610000320</v>
      </c>
      <c r="F883" s="135" t="s">
        <v>6884</v>
      </c>
      <c r="G883" s="135" t="s">
        <v>3830</v>
      </c>
      <c r="H883" s="135" t="s">
        <v>6886</v>
      </c>
      <c r="I883" s="135" t="s">
        <v>1180</v>
      </c>
    </row>
    <row r="884" spans="1:12" x14ac:dyDescent="0.2">
      <c r="A884" s="135" t="s">
        <v>1402</v>
      </c>
      <c r="D884" s="135" t="s">
        <v>1181</v>
      </c>
      <c r="E884" s="135">
        <f t="shared" si="13"/>
        <v>2610000400</v>
      </c>
      <c r="F884" s="135" t="s">
        <v>6884</v>
      </c>
      <c r="G884" s="135" t="s">
        <v>3830</v>
      </c>
      <c r="H884" s="135" t="s">
        <v>6886</v>
      </c>
      <c r="I884" s="135" t="s">
        <v>1182</v>
      </c>
      <c r="J884" s="137">
        <v>36769</v>
      </c>
    </row>
    <row r="885" spans="1:12" x14ac:dyDescent="0.2">
      <c r="A885" s="135" t="s">
        <v>1402</v>
      </c>
      <c r="D885" s="135" t="s">
        <v>1183</v>
      </c>
      <c r="E885" s="135">
        <f t="shared" si="13"/>
        <v>2610000500</v>
      </c>
      <c r="F885" s="135" t="s">
        <v>6884</v>
      </c>
      <c r="G885" s="135" t="s">
        <v>3830</v>
      </c>
      <c r="H885" s="135" t="s">
        <v>6886</v>
      </c>
      <c r="I885" s="135" t="s">
        <v>1184</v>
      </c>
      <c r="J885" s="137">
        <v>36769</v>
      </c>
    </row>
    <row r="886" spans="1:12" x14ac:dyDescent="0.2">
      <c r="A886" s="135" t="s">
        <v>1402</v>
      </c>
      <c r="B886" s="138" t="s">
        <v>2900</v>
      </c>
      <c r="D886" s="135" t="s">
        <v>1185</v>
      </c>
      <c r="E886" s="135">
        <f t="shared" si="13"/>
        <v>2610010000</v>
      </c>
      <c r="F886" s="135" t="s">
        <v>6884</v>
      </c>
      <c r="G886" s="135" t="s">
        <v>3830</v>
      </c>
      <c r="H886" s="135" t="s">
        <v>1435</v>
      </c>
      <c r="I886" s="135" t="s">
        <v>1886</v>
      </c>
      <c r="K886" s="137">
        <v>37302</v>
      </c>
      <c r="L886" s="135" t="s">
        <v>3828</v>
      </c>
    </row>
    <row r="887" spans="1:12" x14ac:dyDescent="0.2">
      <c r="A887" s="135" t="s">
        <v>1402</v>
      </c>
      <c r="B887" s="138" t="s">
        <v>2900</v>
      </c>
      <c r="D887" s="135" t="s">
        <v>1186</v>
      </c>
      <c r="E887" s="135">
        <f t="shared" si="13"/>
        <v>2610020000</v>
      </c>
      <c r="F887" s="135" t="s">
        <v>6884</v>
      </c>
      <c r="G887" s="135" t="s">
        <v>3830</v>
      </c>
      <c r="H887" s="135" t="s">
        <v>1449</v>
      </c>
      <c r="I887" s="135" t="s">
        <v>1886</v>
      </c>
      <c r="K887" s="137">
        <v>37302</v>
      </c>
      <c r="L887" s="135" t="s">
        <v>3828</v>
      </c>
    </row>
    <row r="888" spans="1:12" x14ac:dyDescent="0.2">
      <c r="A888" s="135" t="s">
        <v>1402</v>
      </c>
      <c r="D888" s="135" t="s">
        <v>1187</v>
      </c>
      <c r="E888" s="135">
        <f t="shared" si="13"/>
        <v>2610030000</v>
      </c>
      <c r="F888" s="135" t="s">
        <v>6884</v>
      </c>
      <c r="G888" s="135" t="s">
        <v>3830</v>
      </c>
      <c r="H888" s="135" t="s">
        <v>4105</v>
      </c>
      <c r="I888" s="135" t="s">
        <v>1188</v>
      </c>
      <c r="K888" s="137">
        <v>36769</v>
      </c>
      <c r="L888" s="135" t="s">
        <v>1189</v>
      </c>
    </row>
    <row r="889" spans="1:12" x14ac:dyDescent="0.2">
      <c r="A889" s="135" t="s">
        <v>1402</v>
      </c>
      <c r="D889" s="135" t="s">
        <v>1190</v>
      </c>
      <c r="E889" s="135">
        <f t="shared" si="13"/>
        <v>2610040400</v>
      </c>
      <c r="F889" s="135" t="s">
        <v>6884</v>
      </c>
      <c r="G889" s="135" t="s">
        <v>3830</v>
      </c>
      <c r="H889" s="135" t="s">
        <v>1191</v>
      </c>
      <c r="I889" s="135" t="s">
        <v>1192</v>
      </c>
      <c r="J889" s="137">
        <v>37804</v>
      </c>
    </row>
    <row r="890" spans="1:12" x14ac:dyDescent="0.2">
      <c r="A890" s="135" t="s">
        <v>1402</v>
      </c>
      <c r="D890" s="135" t="s">
        <v>2326</v>
      </c>
      <c r="E890" s="135">
        <f t="shared" si="13"/>
        <v>2620000000</v>
      </c>
      <c r="F890" s="135" t="s">
        <v>6884</v>
      </c>
      <c r="G890" s="135" t="s">
        <v>2327</v>
      </c>
      <c r="H890" s="135" t="s">
        <v>6886</v>
      </c>
      <c r="I890" s="135" t="s">
        <v>1886</v>
      </c>
    </row>
    <row r="891" spans="1:12" x14ac:dyDescent="0.2">
      <c r="A891" s="135" t="s">
        <v>1402</v>
      </c>
      <c r="D891" s="135" t="s">
        <v>2328</v>
      </c>
      <c r="E891" s="135">
        <f t="shared" si="13"/>
        <v>2620010000</v>
      </c>
      <c r="F891" s="135" t="s">
        <v>6884</v>
      </c>
      <c r="G891" s="135" t="s">
        <v>2327</v>
      </c>
      <c r="H891" s="135" t="s">
        <v>1435</v>
      </c>
      <c r="I891" s="135" t="s">
        <v>1886</v>
      </c>
    </row>
    <row r="892" spans="1:12" x14ac:dyDescent="0.2">
      <c r="A892" s="135" t="s">
        <v>1402</v>
      </c>
      <c r="D892" s="135" t="s">
        <v>2329</v>
      </c>
      <c r="E892" s="135">
        <f t="shared" si="13"/>
        <v>2620020000</v>
      </c>
      <c r="F892" s="135" t="s">
        <v>6884</v>
      </c>
      <c r="G892" s="135" t="s">
        <v>2327</v>
      </c>
      <c r="H892" s="135" t="s">
        <v>1449</v>
      </c>
      <c r="I892" s="135" t="s">
        <v>1886</v>
      </c>
    </row>
    <row r="893" spans="1:12" x14ac:dyDescent="0.2">
      <c r="A893" s="135" t="s">
        <v>1402</v>
      </c>
      <c r="D893" s="135" t="s">
        <v>2330</v>
      </c>
      <c r="E893" s="135">
        <f t="shared" si="13"/>
        <v>2620030000</v>
      </c>
      <c r="F893" s="135" t="s">
        <v>6884</v>
      </c>
      <c r="G893" s="135" t="s">
        <v>2327</v>
      </c>
      <c r="H893" s="135" t="s">
        <v>2331</v>
      </c>
      <c r="I893" s="135" t="s">
        <v>1886</v>
      </c>
    </row>
    <row r="894" spans="1:12" x14ac:dyDescent="0.2">
      <c r="A894" s="135" t="s">
        <v>1402</v>
      </c>
      <c r="D894" s="135" t="s">
        <v>2332</v>
      </c>
      <c r="E894" s="135">
        <f t="shared" si="13"/>
        <v>2630000000</v>
      </c>
      <c r="F894" s="135" t="s">
        <v>6884</v>
      </c>
      <c r="G894" s="135" t="s">
        <v>2333</v>
      </c>
      <c r="H894" s="135" t="s">
        <v>6886</v>
      </c>
      <c r="I894" s="135" t="s">
        <v>2334</v>
      </c>
    </row>
    <row r="895" spans="1:12" x14ac:dyDescent="0.2">
      <c r="A895" s="135" t="s">
        <v>1402</v>
      </c>
      <c r="D895" s="135" t="s">
        <v>2335</v>
      </c>
      <c r="E895" s="135">
        <f t="shared" si="13"/>
        <v>2630010000</v>
      </c>
      <c r="F895" s="135" t="s">
        <v>6884</v>
      </c>
      <c r="G895" s="135" t="s">
        <v>2333</v>
      </c>
      <c r="H895" s="135" t="s">
        <v>1435</v>
      </c>
      <c r="I895" s="135" t="s">
        <v>2334</v>
      </c>
    </row>
    <row r="896" spans="1:12" x14ac:dyDescent="0.2">
      <c r="A896" s="135" t="s">
        <v>1402</v>
      </c>
      <c r="D896" s="135" t="s">
        <v>2336</v>
      </c>
      <c r="E896" s="135">
        <f t="shared" si="13"/>
        <v>2630020000</v>
      </c>
      <c r="F896" s="135" t="s">
        <v>6884</v>
      </c>
      <c r="G896" s="135" t="s">
        <v>2333</v>
      </c>
      <c r="H896" s="135" t="s">
        <v>2337</v>
      </c>
      <c r="I896" s="135" t="s">
        <v>2334</v>
      </c>
    </row>
    <row r="897" spans="1:10" x14ac:dyDescent="0.2">
      <c r="A897" s="135" t="s">
        <v>1402</v>
      </c>
      <c r="D897" s="135" t="s">
        <v>2338</v>
      </c>
      <c r="E897" s="135">
        <f t="shared" si="13"/>
        <v>2630020001</v>
      </c>
      <c r="F897" s="135" t="s">
        <v>6884</v>
      </c>
      <c r="G897" s="135" t="s">
        <v>2333</v>
      </c>
      <c r="H897" s="135" t="s">
        <v>2337</v>
      </c>
      <c r="I897" s="135" t="s">
        <v>2339</v>
      </c>
      <c r="J897" s="137">
        <v>37112</v>
      </c>
    </row>
    <row r="898" spans="1:10" x14ac:dyDescent="0.2">
      <c r="A898" s="135" t="s">
        <v>1402</v>
      </c>
      <c r="D898" s="135" t="s">
        <v>2340</v>
      </c>
      <c r="E898" s="135">
        <f t="shared" ref="E898:E961" si="14">VALUE(D898)</f>
        <v>2630030000</v>
      </c>
      <c r="F898" s="135" t="s">
        <v>6884</v>
      </c>
      <c r="G898" s="135" t="s">
        <v>2333</v>
      </c>
      <c r="H898" s="135" t="s">
        <v>2341</v>
      </c>
      <c r="I898" s="135" t="s">
        <v>2334</v>
      </c>
    </row>
    <row r="899" spans="1:10" x14ac:dyDescent="0.2">
      <c r="A899" s="135" t="s">
        <v>1402</v>
      </c>
      <c r="D899" s="135" t="s">
        <v>2342</v>
      </c>
      <c r="E899" s="135">
        <f t="shared" si="14"/>
        <v>2635000000</v>
      </c>
      <c r="F899" s="135" t="s">
        <v>6884</v>
      </c>
      <c r="G899" s="135" t="s">
        <v>2343</v>
      </c>
      <c r="H899" s="135" t="s">
        <v>6886</v>
      </c>
      <c r="I899" s="135" t="s">
        <v>1886</v>
      </c>
      <c r="J899" s="137">
        <v>37519</v>
      </c>
    </row>
    <row r="900" spans="1:10" x14ac:dyDescent="0.2">
      <c r="A900" s="135" t="s">
        <v>1402</v>
      </c>
      <c r="D900" s="135" t="s">
        <v>2344</v>
      </c>
      <c r="E900" s="135">
        <f t="shared" si="14"/>
        <v>2640000000</v>
      </c>
      <c r="F900" s="135" t="s">
        <v>6884</v>
      </c>
      <c r="G900" s="135" t="s">
        <v>2345</v>
      </c>
      <c r="H900" s="135" t="s">
        <v>2346</v>
      </c>
      <c r="I900" s="135" t="s">
        <v>8723</v>
      </c>
    </row>
    <row r="901" spans="1:10" x14ac:dyDescent="0.2">
      <c r="A901" s="135" t="s">
        <v>1402</v>
      </c>
      <c r="D901" s="135" t="s">
        <v>2347</v>
      </c>
      <c r="E901" s="135">
        <f t="shared" si="14"/>
        <v>2640000001</v>
      </c>
      <c r="F901" s="135" t="s">
        <v>6884</v>
      </c>
      <c r="G901" s="135" t="s">
        <v>2345</v>
      </c>
      <c r="H901" s="135" t="s">
        <v>2346</v>
      </c>
      <c r="I901" s="135" t="s">
        <v>2348</v>
      </c>
    </row>
    <row r="902" spans="1:10" x14ac:dyDescent="0.2">
      <c r="A902" s="135" t="s">
        <v>1402</v>
      </c>
      <c r="D902" s="135" t="s">
        <v>2349</v>
      </c>
      <c r="E902" s="135">
        <f t="shared" si="14"/>
        <v>2640000002</v>
      </c>
      <c r="F902" s="135" t="s">
        <v>6884</v>
      </c>
      <c r="G902" s="135" t="s">
        <v>2345</v>
      </c>
      <c r="H902" s="135" t="s">
        <v>2346</v>
      </c>
      <c r="I902" s="135" t="s">
        <v>2350</v>
      </c>
    </row>
    <row r="903" spans="1:10" x14ac:dyDescent="0.2">
      <c r="A903" s="135" t="s">
        <v>1402</v>
      </c>
      <c r="D903" s="135" t="s">
        <v>2351</v>
      </c>
      <c r="E903" s="135">
        <f t="shared" si="14"/>
        <v>2640000003</v>
      </c>
      <c r="F903" s="135" t="s">
        <v>6884</v>
      </c>
      <c r="G903" s="135" t="s">
        <v>2345</v>
      </c>
      <c r="H903" s="135" t="s">
        <v>2346</v>
      </c>
      <c r="I903" s="135" t="s">
        <v>2327</v>
      </c>
    </row>
    <row r="904" spans="1:10" x14ac:dyDescent="0.2">
      <c r="A904" s="135" t="s">
        <v>1402</v>
      </c>
      <c r="D904" s="135" t="s">
        <v>2352</v>
      </c>
      <c r="E904" s="135">
        <f t="shared" si="14"/>
        <v>2640000004</v>
      </c>
      <c r="F904" s="135" t="s">
        <v>6884</v>
      </c>
      <c r="G904" s="135" t="s">
        <v>2345</v>
      </c>
      <c r="H904" s="135" t="s">
        <v>2346</v>
      </c>
      <c r="I904" s="135" t="s">
        <v>2353</v>
      </c>
    </row>
    <row r="905" spans="1:10" x14ac:dyDescent="0.2">
      <c r="A905" s="135" t="s">
        <v>1402</v>
      </c>
      <c r="D905" s="135" t="s">
        <v>2354</v>
      </c>
      <c r="E905" s="135">
        <f t="shared" si="14"/>
        <v>2640010000</v>
      </c>
      <c r="F905" s="135" t="s">
        <v>6884</v>
      </c>
      <c r="G905" s="135" t="s">
        <v>2345</v>
      </c>
      <c r="H905" s="135" t="s">
        <v>1435</v>
      </c>
      <c r="I905" s="135" t="s">
        <v>8723</v>
      </c>
    </row>
    <row r="906" spans="1:10" x14ac:dyDescent="0.2">
      <c r="A906" s="135" t="s">
        <v>1402</v>
      </c>
      <c r="D906" s="135" t="s">
        <v>2355</v>
      </c>
      <c r="E906" s="135">
        <f t="shared" si="14"/>
        <v>2640010001</v>
      </c>
      <c r="F906" s="135" t="s">
        <v>6884</v>
      </c>
      <c r="G906" s="135" t="s">
        <v>2345</v>
      </c>
      <c r="H906" s="135" t="s">
        <v>1435</v>
      </c>
      <c r="I906" s="135" t="s">
        <v>2348</v>
      </c>
    </row>
    <row r="907" spans="1:10" x14ac:dyDescent="0.2">
      <c r="A907" s="135" t="s">
        <v>1402</v>
      </c>
      <c r="D907" s="135" t="s">
        <v>2356</v>
      </c>
      <c r="E907" s="135">
        <f t="shared" si="14"/>
        <v>2640010002</v>
      </c>
      <c r="F907" s="135" t="s">
        <v>6884</v>
      </c>
      <c r="G907" s="135" t="s">
        <v>2345</v>
      </c>
      <c r="H907" s="135" t="s">
        <v>1435</v>
      </c>
      <c r="I907" s="135" t="s">
        <v>2350</v>
      </c>
    </row>
    <row r="908" spans="1:10" x14ac:dyDescent="0.2">
      <c r="A908" s="135" t="s">
        <v>1402</v>
      </c>
      <c r="D908" s="135" t="s">
        <v>2357</v>
      </c>
      <c r="E908" s="135">
        <f t="shared" si="14"/>
        <v>2640010003</v>
      </c>
      <c r="F908" s="135" t="s">
        <v>6884</v>
      </c>
      <c r="G908" s="135" t="s">
        <v>2345</v>
      </c>
      <c r="H908" s="135" t="s">
        <v>1435</v>
      </c>
      <c r="I908" s="135" t="s">
        <v>2327</v>
      </c>
    </row>
    <row r="909" spans="1:10" x14ac:dyDescent="0.2">
      <c r="A909" s="135" t="s">
        <v>1402</v>
      </c>
      <c r="D909" s="135" t="s">
        <v>2358</v>
      </c>
      <c r="E909" s="135">
        <f t="shared" si="14"/>
        <v>2640010004</v>
      </c>
      <c r="F909" s="135" t="s">
        <v>6884</v>
      </c>
      <c r="G909" s="135" t="s">
        <v>2345</v>
      </c>
      <c r="H909" s="135" t="s">
        <v>1435</v>
      </c>
      <c r="I909" s="135" t="s">
        <v>2353</v>
      </c>
    </row>
    <row r="910" spans="1:10" x14ac:dyDescent="0.2">
      <c r="A910" s="135" t="s">
        <v>1402</v>
      </c>
      <c r="D910" s="135" t="s">
        <v>2359</v>
      </c>
      <c r="E910" s="135">
        <f t="shared" si="14"/>
        <v>2640020000</v>
      </c>
      <c r="F910" s="135" t="s">
        <v>6884</v>
      </c>
      <c r="G910" s="135" t="s">
        <v>2345</v>
      </c>
      <c r="H910" s="135" t="s">
        <v>1449</v>
      </c>
      <c r="I910" s="135" t="s">
        <v>8723</v>
      </c>
    </row>
    <row r="911" spans="1:10" x14ac:dyDescent="0.2">
      <c r="A911" s="135" t="s">
        <v>1402</v>
      </c>
      <c r="D911" s="135" t="s">
        <v>2360</v>
      </c>
      <c r="E911" s="135">
        <f t="shared" si="14"/>
        <v>2640020001</v>
      </c>
      <c r="F911" s="135" t="s">
        <v>6884</v>
      </c>
      <c r="G911" s="135" t="s">
        <v>2345</v>
      </c>
      <c r="H911" s="135" t="s">
        <v>1449</v>
      </c>
      <c r="I911" s="135" t="s">
        <v>2348</v>
      </c>
    </row>
    <row r="912" spans="1:10" x14ac:dyDescent="0.2">
      <c r="A912" s="135" t="s">
        <v>1402</v>
      </c>
      <c r="D912" s="135" t="s">
        <v>2361</v>
      </c>
      <c r="E912" s="135">
        <f t="shared" si="14"/>
        <v>2640020002</v>
      </c>
      <c r="F912" s="135" t="s">
        <v>6884</v>
      </c>
      <c r="G912" s="135" t="s">
        <v>2345</v>
      </c>
      <c r="H912" s="135" t="s">
        <v>1449</v>
      </c>
      <c r="I912" s="135" t="s">
        <v>2350</v>
      </c>
    </row>
    <row r="913" spans="1:10" x14ac:dyDescent="0.2">
      <c r="A913" s="135" t="s">
        <v>1402</v>
      </c>
      <c r="D913" s="135" t="s">
        <v>2362</v>
      </c>
      <c r="E913" s="135">
        <f t="shared" si="14"/>
        <v>2640020003</v>
      </c>
      <c r="F913" s="135" t="s">
        <v>6884</v>
      </c>
      <c r="G913" s="135" t="s">
        <v>2345</v>
      </c>
      <c r="H913" s="135" t="s">
        <v>1449</v>
      </c>
      <c r="I913" s="135" t="s">
        <v>2327</v>
      </c>
    </row>
    <row r="914" spans="1:10" x14ac:dyDescent="0.2">
      <c r="A914" s="135" t="s">
        <v>1402</v>
      </c>
      <c r="D914" s="135" t="s">
        <v>2363</v>
      </c>
      <c r="E914" s="135">
        <f t="shared" si="14"/>
        <v>2640020004</v>
      </c>
      <c r="F914" s="135" t="s">
        <v>6884</v>
      </c>
      <c r="G914" s="135" t="s">
        <v>2345</v>
      </c>
      <c r="H914" s="135" t="s">
        <v>1449</v>
      </c>
      <c r="I914" s="135" t="s">
        <v>2353</v>
      </c>
    </row>
    <row r="915" spans="1:10" x14ac:dyDescent="0.2">
      <c r="A915" s="135" t="s">
        <v>1402</v>
      </c>
      <c r="D915" s="135" t="s">
        <v>2364</v>
      </c>
      <c r="E915" s="135">
        <f t="shared" si="14"/>
        <v>2650000000</v>
      </c>
      <c r="F915" s="135" t="s">
        <v>6884</v>
      </c>
      <c r="G915" s="135" t="s">
        <v>2365</v>
      </c>
      <c r="H915" s="135" t="s">
        <v>2365</v>
      </c>
      <c r="I915" s="135" t="s">
        <v>8723</v>
      </c>
    </row>
    <row r="916" spans="1:10" x14ac:dyDescent="0.2">
      <c r="A916" s="135" t="s">
        <v>1402</v>
      </c>
      <c r="D916" s="135" t="s">
        <v>2366</v>
      </c>
      <c r="E916" s="135">
        <f t="shared" si="14"/>
        <v>2650000001</v>
      </c>
      <c r="F916" s="135" t="s">
        <v>6884</v>
      </c>
      <c r="G916" s="135" t="s">
        <v>2365</v>
      </c>
      <c r="H916" s="135" t="s">
        <v>2365</v>
      </c>
      <c r="I916" s="135" t="s">
        <v>2367</v>
      </c>
    </row>
    <row r="917" spans="1:10" x14ac:dyDescent="0.2">
      <c r="A917" s="135" t="s">
        <v>1402</v>
      </c>
      <c r="D917" s="135" t="s">
        <v>2368</v>
      </c>
      <c r="E917" s="135">
        <f t="shared" si="14"/>
        <v>2650000002</v>
      </c>
      <c r="F917" s="135" t="s">
        <v>6884</v>
      </c>
      <c r="G917" s="135" t="s">
        <v>2365</v>
      </c>
      <c r="H917" s="135" t="s">
        <v>2365</v>
      </c>
      <c r="I917" s="135" t="s">
        <v>2369</v>
      </c>
    </row>
    <row r="918" spans="1:10" x14ac:dyDescent="0.2">
      <c r="A918" s="135" t="s">
        <v>1402</v>
      </c>
      <c r="D918" s="135" t="s">
        <v>2370</v>
      </c>
      <c r="E918" s="135">
        <f t="shared" si="14"/>
        <v>2650000003</v>
      </c>
      <c r="F918" s="135" t="s">
        <v>6884</v>
      </c>
      <c r="G918" s="135" t="s">
        <v>2365</v>
      </c>
      <c r="H918" s="135" t="s">
        <v>2365</v>
      </c>
      <c r="I918" s="135" t="s">
        <v>2371</v>
      </c>
    </row>
    <row r="919" spans="1:10" x14ac:dyDescent="0.2">
      <c r="A919" s="135" t="s">
        <v>1402</v>
      </c>
      <c r="D919" s="135" t="s">
        <v>2372</v>
      </c>
      <c r="E919" s="135">
        <f t="shared" si="14"/>
        <v>2650000004</v>
      </c>
      <c r="F919" s="135" t="s">
        <v>6884</v>
      </c>
      <c r="G919" s="135" t="s">
        <v>2365</v>
      </c>
      <c r="H919" s="135" t="s">
        <v>2365</v>
      </c>
      <c r="I919" s="135" t="s">
        <v>2373</v>
      </c>
    </row>
    <row r="920" spans="1:10" x14ac:dyDescent="0.2">
      <c r="A920" s="135" t="s">
        <v>1402</v>
      </c>
      <c r="D920" s="135" t="s">
        <v>2374</v>
      </c>
      <c r="E920" s="135">
        <f t="shared" si="14"/>
        <v>2650000005</v>
      </c>
      <c r="F920" s="135" t="s">
        <v>6884</v>
      </c>
      <c r="G920" s="135" t="s">
        <v>2365</v>
      </c>
      <c r="H920" s="135" t="s">
        <v>2365</v>
      </c>
      <c r="I920" s="135" t="s">
        <v>2375</v>
      </c>
    </row>
    <row r="921" spans="1:10" x14ac:dyDescent="0.2">
      <c r="A921" s="135" t="s">
        <v>1402</v>
      </c>
      <c r="D921" s="135" t="s">
        <v>2376</v>
      </c>
      <c r="E921" s="135">
        <f t="shared" si="14"/>
        <v>2660000000</v>
      </c>
      <c r="F921" s="135" t="s">
        <v>6884</v>
      </c>
      <c r="G921" s="135" t="s">
        <v>2377</v>
      </c>
      <c r="H921" s="135" t="s">
        <v>2377</v>
      </c>
      <c r="I921" s="135" t="s">
        <v>2378</v>
      </c>
    </row>
    <row r="922" spans="1:10" x14ac:dyDescent="0.2">
      <c r="A922" s="135" t="s">
        <v>1402</v>
      </c>
      <c r="D922" s="135" t="s">
        <v>2379</v>
      </c>
      <c r="E922" s="135">
        <f t="shared" si="14"/>
        <v>2670001000</v>
      </c>
      <c r="F922" s="135" t="s">
        <v>6884</v>
      </c>
      <c r="G922" s="135" t="s">
        <v>2380</v>
      </c>
      <c r="H922" s="135" t="s">
        <v>2381</v>
      </c>
      <c r="I922" s="135" t="s">
        <v>2382</v>
      </c>
      <c r="J922" s="137">
        <v>36797</v>
      </c>
    </row>
    <row r="923" spans="1:10" x14ac:dyDescent="0.2">
      <c r="A923" s="135" t="s">
        <v>1402</v>
      </c>
      <c r="D923" s="135" t="s">
        <v>2383</v>
      </c>
      <c r="E923" s="135">
        <f t="shared" si="14"/>
        <v>2670002000</v>
      </c>
      <c r="F923" s="135" t="s">
        <v>6884</v>
      </c>
      <c r="G923" s="135" t="s">
        <v>2380</v>
      </c>
      <c r="H923" s="135" t="s">
        <v>2384</v>
      </c>
      <c r="I923" s="135" t="s">
        <v>2382</v>
      </c>
      <c r="J923" s="137">
        <v>36797</v>
      </c>
    </row>
    <row r="924" spans="1:10" x14ac:dyDescent="0.2">
      <c r="A924" s="135" t="s">
        <v>1402</v>
      </c>
      <c r="D924" s="135" t="s">
        <v>2385</v>
      </c>
      <c r="E924" s="135">
        <f t="shared" si="14"/>
        <v>2670003000</v>
      </c>
      <c r="F924" s="135" t="s">
        <v>6884</v>
      </c>
      <c r="G924" s="135" t="s">
        <v>2380</v>
      </c>
      <c r="H924" s="135" t="s">
        <v>2386</v>
      </c>
      <c r="I924" s="135" t="s">
        <v>2382</v>
      </c>
      <c r="J924" s="137">
        <v>36797</v>
      </c>
    </row>
    <row r="925" spans="1:10" x14ac:dyDescent="0.2">
      <c r="A925" s="135" t="s">
        <v>1402</v>
      </c>
      <c r="D925" s="135" t="s">
        <v>2387</v>
      </c>
      <c r="E925" s="135">
        <f t="shared" si="14"/>
        <v>2680001000</v>
      </c>
      <c r="F925" s="135" t="s">
        <v>6884</v>
      </c>
      <c r="G925" s="135" t="s">
        <v>2388</v>
      </c>
      <c r="H925" s="135" t="s">
        <v>2389</v>
      </c>
      <c r="I925" s="135" t="s">
        <v>1251</v>
      </c>
      <c r="J925" s="137">
        <v>37826</v>
      </c>
    </row>
    <row r="926" spans="1:10" x14ac:dyDescent="0.2">
      <c r="A926" s="135" t="s">
        <v>1402</v>
      </c>
      <c r="D926" s="135" t="s">
        <v>2390</v>
      </c>
      <c r="E926" s="135">
        <f t="shared" si="14"/>
        <v>2680002000</v>
      </c>
      <c r="F926" s="135" t="s">
        <v>6884</v>
      </c>
      <c r="G926" s="135" t="s">
        <v>2388</v>
      </c>
      <c r="H926" s="135" t="s">
        <v>2391</v>
      </c>
      <c r="I926" s="135" t="s">
        <v>1251</v>
      </c>
      <c r="J926" s="137">
        <v>37826</v>
      </c>
    </row>
    <row r="927" spans="1:10" x14ac:dyDescent="0.2">
      <c r="A927" s="135" t="s">
        <v>1402</v>
      </c>
      <c r="D927" s="135" t="s">
        <v>2392</v>
      </c>
      <c r="E927" s="135">
        <f t="shared" si="14"/>
        <v>2680003000</v>
      </c>
      <c r="F927" s="135" t="s">
        <v>6884</v>
      </c>
      <c r="G927" s="135" t="s">
        <v>2388</v>
      </c>
      <c r="H927" s="135" t="s">
        <v>2393</v>
      </c>
      <c r="I927" s="135" t="s">
        <v>1251</v>
      </c>
      <c r="J927" s="137">
        <v>37826</v>
      </c>
    </row>
    <row r="928" spans="1:10" x14ac:dyDescent="0.2">
      <c r="A928" s="135" t="s">
        <v>1402</v>
      </c>
      <c r="D928" s="135" t="s">
        <v>2394</v>
      </c>
      <c r="E928" s="135">
        <f t="shared" si="14"/>
        <v>2680003010</v>
      </c>
      <c r="F928" s="135" t="s">
        <v>6884</v>
      </c>
      <c r="G928" s="135" t="s">
        <v>2388</v>
      </c>
      <c r="H928" s="135" t="s">
        <v>2393</v>
      </c>
      <c r="I928" s="135" t="s">
        <v>2395</v>
      </c>
      <c r="J928" s="137">
        <v>37826</v>
      </c>
    </row>
    <row r="929" spans="1:12" x14ac:dyDescent="0.2">
      <c r="A929" s="135" t="s">
        <v>1402</v>
      </c>
      <c r="D929" s="135" t="s">
        <v>2396</v>
      </c>
      <c r="E929" s="135">
        <f t="shared" si="14"/>
        <v>2801000000</v>
      </c>
      <c r="F929" s="135" t="s">
        <v>2397</v>
      </c>
      <c r="G929" s="135" t="s">
        <v>3957</v>
      </c>
      <c r="H929" s="135" t="s">
        <v>3958</v>
      </c>
      <c r="I929" s="135" t="s">
        <v>1886</v>
      </c>
      <c r="J929" s="137">
        <v>36552</v>
      </c>
    </row>
    <row r="930" spans="1:12" x14ac:dyDescent="0.2">
      <c r="A930" s="135" t="s">
        <v>1402</v>
      </c>
      <c r="D930" s="135" t="s">
        <v>3959</v>
      </c>
      <c r="E930" s="135">
        <f t="shared" si="14"/>
        <v>2801000001</v>
      </c>
      <c r="F930" s="135" t="s">
        <v>2397</v>
      </c>
      <c r="G930" s="135" t="s">
        <v>3957</v>
      </c>
      <c r="H930" s="135" t="s">
        <v>3958</v>
      </c>
      <c r="I930" s="135" t="s">
        <v>1262</v>
      </c>
    </row>
    <row r="931" spans="1:12" x14ac:dyDescent="0.2">
      <c r="A931" s="135" t="s">
        <v>1402</v>
      </c>
      <c r="D931" s="135" t="s">
        <v>1263</v>
      </c>
      <c r="E931" s="135">
        <f t="shared" si="14"/>
        <v>2801000002</v>
      </c>
      <c r="F931" s="135" t="s">
        <v>2397</v>
      </c>
      <c r="G931" s="135" t="s">
        <v>3957</v>
      </c>
      <c r="H931" s="135" t="s">
        <v>3958</v>
      </c>
      <c r="I931" s="135" t="s">
        <v>1264</v>
      </c>
    </row>
    <row r="932" spans="1:12" x14ac:dyDescent="0.2">
      <c r="A932" s="135" t="s">
        <v>1402</v>
      </c>
      <c r="D932" s="135" t="s">
        <v>1265</v>
      </c>
      <c r="E932" s="135">
        <f t="shared" si="14"/>
        <v>2801000003</v>
      </c>
      <c r="F932" s="135" t="s">
        <v>2397</v>
      </c>
      <c r="G932" s="135" t="s">
        <v>3957</v>
      </c>
      <c r="H932" s="135" t="s">
        <v>3958</v>
      </c>
      <c r="I932" s="135" t="s">
        <v>1266</v>
      </c>
    </row>
    <row r="933" spans="1:12" x14ac:dyDescent="0.2">
      <c r="A933" s="135" t="s">
        <v>1402</v>
      </c>
      <c r="D933" s="135" t="s">
        <v>1267</v>
      </c>
      <c r="E933" s="135">
        <f t="shared" si="14"/>
        <v>2801000004</v>
      </c>
      <c r="F933" s="135" t="s">
        <v>2397</v>
      </c>
      <c r="G933" s="135" t="s">
        <v>3957</v>
      </c>
      <c r="H933" s="135" t="s">
        <v>3958</v>
      </c>
      <c r="I933" s="135" t="s">
        <v>1268</v>
      </c>
    </row>
    <row r="934" spans="1:12" x14ac:dyDescent="0.2">
      <c r="A934" s="135" t="s">
        <v>1402</v>
      </c>
      <c r="D934" s="135" t="s">
        <v>1269</v>
      </c>
      <c r="E934" s="135">
        <f t="shared" si="14"/>
        <v>2801000005</v>
      </c>
      <c r="F934" s="135" t="s">
        <v>2397</v>
      </c>
      <c r="G934" s="135" t="s">
        <v>3957</v>
      </c>
      <c r="H934" s="135" t="s">
        <v>3958</v>
      </c>
      <c r="I934" s="135" t="s">
        <v>1270</v>
      </c>
    </row>
    <row r="935" spans="1:12" x14ac:dyDescent="0.2">
      <c r="A935" s="135" t="s">
        <v>1402</v>
      </c>
      <c r="D935" s="135" t="s">
        <v>1271</v>
      </c>
      <c r="E935" s="135">
        <f t="shared" si="14"/>
        <v>2801000006</v>
      </c>
      <c r="F935" s="135" t="s">
        <v>2397</v>
      </c>
      <c r="G935" s="135" t="s">
        <v>3957</v>
      </c>
      <c r="H935" s="135" t="s">
        <v>3958</v>
      </c>
      <c r="I935" s="135" t="s">
        <v>1272</v>
      </c>
    </row>
    <row r="936" spans="1:12" x14ac:dyDescent="0.2">
      <c r="A936" s="135" t="s">
        <v>1402</v>
      </c>
      <c r="D936" s="135" t="s">
        <v>1273</v>
      </c>
      <c r="E936" s="135">
        <f t="shared" si="14"/>
        <v>2801000007</v>
      </c>
      <c r="F936" s="135" t="s">
        <v>2397</v>
      </c>
      <c r="G936" s="135" t="s">
        <v>3957</v>
      </c>
      <c r="H936" s="135" t="s">
        <v>3958</v>
      </c>
      <c r="I936" s="135" t="s">
        <v>1274</v>
      </c>
    </row>
    <row r="937" spans="1:12" x14ac:dyDescent="0.2">
      <c r="A937" s="135" t="s">
        <v>1402</v>
      </c>
      <c r="D937" s="135" t="s">
        <v>1275</v>
      </c>
      <c r="E937" s="135">
        <f t="shared" si="14"/>
        <v>2801000008</v>
      </c>
      <c r="F937" s="135" t="s">
        <v>2397</v>
      </c>
      <c r="G937" s="135" t="s">
        <v>3957</v>
      </c>
      <c r="H937" s="135" t="s">
        <v>3958</v>
      </c>
      <c r="I937" s="135" t="s">
        <v>1276</v>
      </c>
    </row>
    <row r="938" spans="1:12" x14ac:dyDescent="0.2">
      <c r="A938" s="135" t="s">
        <v>1402</v>
      </c>
      <c r="D938" s="135" t="s">
        <v>1277</v>
      </c>
      <c r="E938" s="135">
        <f t="shared" si="14"/>
        <v>2801500000</v>
      </c>
      <c r="F938" s="135" t="s">
        <v>2397</v>
      </c>
      <c r="G938" s="135" t="s">
        <v>3957</v>
      </c>
      <c r="H938" s="135" t="s">
        <v>1278</v>
      </c>
      <c r="I938" s="135" t="s">
        <v>1279</v>
      </c>
      <c r="K938" s="137">
        <v>36552</v>
      </c>
      <c r="L938" s="135" t="s">
        <v>1280</v>
      </c>
    </row>
    <row r="939" spans="1:12" x14ac:dyDescent="0.2">
      <c r="A939" s="135" t="s">
        <v>1402</v>
      </c>
      <c r="D939" s="135" t="s">
        <v>1281</v>
      </c>
      <c r="E939" s="135">
        <f t="shared" si="14"/>
        <v>2801500100</v>
      </c>
      <c r="F939" s="135" t="s">
        <v>2397</v>
      </c>
      <c r="G939" s="135" t="s">
        <v>3957</v>
      </c>
      <c r="H939" s="135" t="s">
        <v>1278</v>
      </c>
      <c r="I939" s="135" t="s">
        <v>1282</v>
      </c>
      <c r="K939" s="137">
        <v>36552</v>
      </c>
      <c r="L939" s="135" t="s">
        <v>1283</v>
      </c>
    </row>
    <row r="940" spans="1:12" x14ac:dyDescent="0.2">
      <c r="A940" s="135" t="s">
        <v>1402</v>
      </c>
      <c r="D940" s="135" t="s">
        <v>1284</v>
      </c>
      <c r="E940" s="135">
        <f t="shared" si="14"/>
        <v>2801500111</v>
      </c>
      <c r="F940" s="135" t="s">
        <v>2397</v>
      </c>
      <c r="G940" s="135" t="s">
        <v>3957</v>
      </c>
      <c r="H940" s="135" t="s">
        <v>1278</v>
      </c>
      <c r="I940" s="135" t="s">
        <v>1285</v>
      </c>
      <c r="K940" s="137">
        <v>36552</v>
      </c>
      <c r="L940" s="135" t="s">
        <v>1283</v>
      </c>
    </row>
    <row r="941" spans="1:12" x14ac:dyDescent="0.2">
      <c r="A941" s="135" t="s">
        <v>1402</v>
      </c>
      <c r="D941" s="135" t="s">
        <v>1286</v>
      </c>
      <c r="E941" s="135">
        <f t="shared" si="14"/>
        <v>2801500112</v>
      </c>
      <c r="F941" s="135" t="s">
        <v>2397</v>
      </c>
      <c r="G941" s="135" t="s">
        <v>3957</v>
      </c>
      <c r="H941" s="135" t="s">
        <v>1278</v>
      </c>
      <c r="I941" s="135" t="s">
        <v>1287</v>
      </c>
      <c r="K941" s="137">
        <v>36552</v>
      </c>
      <c r="L941" s="135" t="s">
        <v>1283</v>
      </c>
    </row>
    <row r="942" spans="1:12" x14ac:dyDescent="0.2">
      <c r="A942" s="135" t="s">
        <v>1402</v>
      </c>
      <c r="D942" s="135" t="s">
        <v>1288</v>
      </c>
      <c r="E942" s="135">
        <f t="shared" si="14"/>
        <v>2801500120</v>
      </c>
      <c r="F942" s="135" t="s">
        <v>2397</v>
      </c>
      <c r="G942" s="135" t="s">
        <v>3957</v>
      </c>
      <c r="H942" s="135" t="s">
        <v>1278</v>
      </c>
      <c r="I942" s="135" t="s">
        <v>1289</v>
      </c>
      <c r="K942" s="137">
        <v>36552</v>
      </c>
      <c r="L942" s="135" t="s">
        <v>1283</v>
      </c>
    </row>
    <row r="943" spans="1:12" x14ac:dyDescent="0.2">
      <c r="A943" s="135" t="s">
        <v>1402</v>
      </c>
      <c r="D943" s="135" t="s">
        <v>1290</v>
      </c>
      <c r="E943" s="135">
        <f t="shared" si="14"/>
        <v>2801500130</v>
      </c>
      <c r="F943" s="135" t="s">
        <v>2397</v>
      </c>
      <c r="G943" s="135" t="s">
        <v>3957</v>
      </c>
      <c r="H943" s="135" t="s">
        <v>1278</v>
      </c>
      <c r="I943" s="135" t="s">
        <v>1291</v>
      </c>
      <c r="K943" s="137">
        <v>36552</v>
      </c>
      <c r="L943" s="135" t="s">
        <v>1283</v>
      </c>
    </row>
    <row r="944" spans="1:12" x14ac:dyDescent="0.2">
      <c r="A944" s="135" t="s">
        <v>1402</v>
      </c>
      <c r="D944" s="135" t="s">
        <v>1292</v>
      </c>
      <c r="E944" s="135">
        <f t="shared" si="14"/>
        <v>2801500141</v>
      </c>
      <c r="F944" s="135" t="s">
        <v>2397</v>
      </c>
      <c r="G944" s="135" t="s">
        <v>3957</v>
      </c>
      <c r="H944" s="135" t="s">
        <v>1278</v>
      </c>
      <c r="I944" s="135" t="s">
        <v>1293</v>
      </c>
      <c r="K944" s="137">
        <v>36552</v>
      </c>
      <c r="L944" s="135" t="s">
        <v>1283</v>
      </c>
    </row>
    <row r="945" spans="1:12" x14ac:dyDescent="0.2">
      <c r="A945" s="135" t="s">
        <v>1402</v>
      </c>
      <c r="D945" s="135" t="s">
        <v>1294</v>
      </c>
      <c r="E945" s="135">
        <f t="shared" si="14"/>
        <v>2801500142</v>
      </c>
      <c r="F945" s="135" t="s">
        <v>2397</v>
      </c>
      <c r="G945" s="135" t="s">
        <v>3957</v>
      </c>
      <c r="H945" s="135" t="s">
        <v>1278</v>
      </c>
      <c r="I945" s="135" t="s">
        <v>551</v>
      </c>
      <c r="K945" s="137">
        <v>36552</v>
      </c>
      <c r="L945" s="135" t="s">
        <v>1283</v>
      </c>
    </row>
    <row r="946" spans="1:12" x14ac:dyDescent="0.2">
      <c r="A946" s="135" t="s">
        <v>1402</v>
      </c>
      <c r="D946" s="135" t="s">
        <v>552</v>
      </c>
      <c r="E946" s="135">
        <f t="shared" si="14"/>
        <v>2801500150</v>
      </c>
      <c r="F946" s="135" t="s">
        <v>2397</v>
      </c>
      <c r="G946" s="135" t="s">
        <v>3957</v>
      </c>
      <c r="H946" s="135" t="s">
        <v>1278</v>
      </c>
      <c r="I946" s="135" t="s">
        <v>553</v>
      </c>
      <c r="K946" s="137">
        <v>36552</v>
      </c>
      <c r="L946" s="135" t="s">
        <v>1283</v>
      </c>
    </row>
    <row r="947" spans="1:12" x14ac:dyDescent="0.2">
      <c r="A947" s="135" t="s">
        <v>1402</v>
      </c>
      <c r="D947" s="135" t="s">
        <v>554</v>
      </c>
      <c r="E947" s="135">
        <f t="shared" si="14"/>
        <v>2801500160</v>
      </c>
      <c r="F947" s="135" t="s">
        <v>2397</v>
      </c>
      <c r="G947" s="135" t="s">
        <v>3957</v>
      </c>
      <c r="H947" s="135" t="s">
        <v>1278</v>
      </c>
      <c r="I947" s="135" t="s">
        <v>555</v>
      </c>
      <c r="K947" s="137">
        <v>36552</v>
      </c>
      <c r="L947" s="135" t="s">
        <v>1283</v>
      </c>
    </row>
    <row r="948" spans="1:12" x14ac:dyDescent="0.2">
      <c r="A948" s="135" t="s">
        <v>1402</v>
      </c>
      <c r="D948" s="135" t="s">
        <v>556</v>
      </c>
      <c r="E948" s="135">
        <f t="shared" si="14"/>
        <v>2801500170</v>
      </c>
      <c r="F948" s="135" t="s">
        <v>2397</v>
      </c>
      <c r="G948" s="135" t="s">
        <v>3957</v>
      </c>
      <c r="H948" s="135" t="s">
        <v>1278</v>
      </c>
      <c r="I948" s="135" t="s">
        <v>557</v>
      </c>
      <c r="K948" s="137">
        <v>36552</v>
      </c>
      <c r="L948" s="135" t="s">
        <v>1283</v>
      </c>
    </row>
    <row r="949" spans="1:12" x14ac:dyDescent="0.2">
      <c r="A949" s="135" t="s">
        <v>1402</v>
      </c>
      <c r="D949" s="135" t="s">
        <v>558</v>
      </c>
      <c r="E949" s="135">
        <f t="shared" si="14"/>
        <v>2801500181</v>
      </c>
      <c r="F949" s="135" t="s">
        <v>2397</v>
      </c>
      <c r="G949" s="135" t="s">
        <v>3957</v>
      </c>
      <c r="H949" s="135" t="s">
        <v>1278</v>
      </c>
      <c r="I949" s="135" t="s">
        <v>559</v>
      </c>
      <c r="K949" s="137">
        <v>36552</v>
      </c>
      <c r="L949" s="135" t="s">
        <v>1283</v>
      </c>
    </row>
    <row r="950" spans="1:12" x14ac:dyDescent="0.2">
      <c r="A950" s="135" t="s">
        <v>1402</v>
      </c>
      <c r="D950" s="135" t="s">
        <v>560</v>
      </c>
      <c r="E950" s="135">
        <f t="shared" si="14"/>
        <v>2801500182</v>
      </c>
      <c r="F950" s="135" t="s">
        <v>2397</v>
      </c>
      <c r="G950" s="135" t="s">
        <v>3957</v>
      </c>
      <c r="H950" s="135" t="s">
        <v>1278</v>
      </c>
      <c r="I950" s="135" t="s">
        <v>561</v>
      </c>
      <c r="K950" s="137">
        <v>36552</v>
      </c>
      <c r="L950" s="135" t="s">
        <v>1283</v>
      </c>
    </row>
    <row r="951" spans="1:12" x14ac:dyDescent="0.2">
      <c r="A951" s="135" t="s">
        <v>1402</v>
      </c>
      <c r="D951" s="135" t="s">
        <v>562</v>
      </c>
      <c r="E951" s="135">
        <f t="shared" si="14"/>
        <v>2801500191</v>
      </c>
      <c r="F951" s="135" t="s">
        <v>2397</v>
      </c>
      <c r="G951" s="135" t="s">
        <v>3957</v>
      </c>
      <c r="H951" s="135" t="s">
        <v>1278</v>
      </c>
      <c r="I951" s="135" t="s">
        <v>563</v>
      </c>
      <c r="K951" s="137">
        <v>36552</v>
      </c>
      <c r="L951" s="135" t="s">
        <v>1283</v>
      </c>
    </row>
    <row r="952" spans="1:12" x14ac:dyDescent="0.2">
      <c r="A952" s="135" t="s">
        <v>1402</v>
      </c>
      <c r="D952" s="135" t="s">
        <v>564</v>
      </c>
      <c r="E952" s="135">
        <f t="shared" si="14"/>
        <v>2801500192</v>
      </c>
      <c r="F952" s="135" t="s">
        <v>2397</v>
      </c>
      <c r="G952" s="135" t="s">
        <v>3957</v>
      </c>
      <c r="H952" s="135" t="s">
        <v>1278</v>
      </c>
      <c r="I952" s="135" t="s">
        <v>565</v>
      </c>
      <c r="K952" s="137">
        <v>36552</v>
      </c>
      <c r="L952" s="135" t="s">
        <v>1283</v>
      </c>
    </row>
    <row r="953" spans="1:12" x14ac:dyDescent="0.2">
      <c r="A953" s="135" t="s">
        <v>1402</v>
      </c>
      <c r="D953" s="135" t="s">
        <v>566</v>
      </c>
      <c r="E953" s="135">
        <f t="shared" si="14"/>
        <v>2801500201</v>
      </c>
      <c r="F953" s="135" t="s">
        <v>2397</v>
      </c>
      <c r="G953" s="135" t="s">
        <v>3957</v>
      </c>
      <c r="H953" s="135" t="s">
        <v>1278</v>
      </c>
      <c r="I953" s="135" t="s">
        <v>567</v>
      </c>
      <c r="K953" s="137">
        <v>36552</v>
      </c>
      <c r="L953" s="135" t="s">
        <v>1283</v>
      </c>
    </row>
    <row r="954" spans="1:12" x14ac:dyDescent="0.2">
      <c r="A954" s="135" t="s">
        <v>1402</v>
      </c>
      <c r="D954" s="135" t="s">
        <v>568</v>
      </c>
      <c r="E954" s="135">
        <f t="shared" si="14"/>
        <v>2801500202</v>
      </c>
      <c r="F954" s="135" t="s">
        <v>2397</v>
      </c>
      <c r="G954" s="135" t="s">
        <v>3957</v>
      </c>
      <c r="H954" s="135" t="s">
        <v>1278</v>
      </c>
      <c r="I954" s="135" t="s">
        <v>569</v>
      </c>
      <c r="K954" s="137">
        <v>36552</v>
      </c>
      <c r="L954" s="135" t="s">
        <v>1283</v>
      </c>
    </row>
    <row r="955" spans="1:12" x14ac:dyDescent="0.2">
      <c r="A955" s="135" t="s">
        <v>1402</v>
      </c>
      <c r="D955" s="135" t="s">
        <v>570</v>
      </c>
      <c r="E955" s="135">
        <f t="shared" si="14"/>
        <v>2801500210</v>
      </c>
      <c r="F955" s="135" t="s">
        <v>2397</v>
      </c>
      <c r="G955" s="135" t="s">
        <v>3957</v>
      </c>
      <c r="H955" s="135" t="s">
        <v>1278</v>
      </c>
      <c r="I955" s="135" t="s">
        <v>571</v>
      </c>
      <c r="K955" s="137">
        <v>36552</v>
      </c>
      <c r="L955" s="135" t="s">
        <v>1283</v>
      </c>
    </row>
    <row r="956" spans="1:12" x14ac:dyDescent="0.2">
      <c r="A956" s="135" t="s">
        <v>1402</v>
      </c>
      <c r="D956" s="135" t="s">
        <v>572</v>
      </c>
      <c r="E956" s="135">
        <f t="shared" si="14"/>
        <v>2801500220</v>
      </c>
      <c r="F956" s="135" t="s">
        <v>2397</v>
      </c>
      <c r="G956" s="135" t="s">
        <v>3957</v>
      </c>
      <c r="H956" s="135" t="s">
        <v>1278</v>
      </c>
      <c r="I956" s="135" t="s">
        <v>2081</v>
      </c>
      <c r="K956" s="137">
        <v>36552</v>
      </c>
      <c r="L956" s="135" t="s">
        <v>1283</v>
      </c>
    </row>
    <row r="957" spans="1:12" x14ac:dyDescent="0.2">
      <c r="A957" s="135" t="s">
        <v>1402</v>
      </c>
      <c r="D957" s="135" t="s">
        <v>2082</v>
      </c>
      <c r="E957" s="135">
        <f t="shared" si="14"/>
        <v>2801500230</v>
      </c>
      <c r="F957" s="135" t="s">
        <v>2397</v>
      </c>
      <c r="G957" s="135" t="s">
        <v>3957</v>
      </c>
      <c r="H957" s="135" t="s">
        <v>1278</v>
      </c>
      <c r="I957" s="135" t="s">
        <v>2083</v>
      </c>
      <c r="K957" s="137">
        <v>36552</v>
      </c>
      <c r="L957" s="135" t="s">
        <v>1283</v>
      </c>
    </row>
    <row r="958" spans="1:12" x14ac:dyDescent="0.2">
      <c r="A958" s="135" t="s">
        <v>1402</v>
      </c>
      <c r="D958" s="135" t="s">
        <v>2084</v>
      </c>
      <c r="E958" s="135">
        <f t="shared" si="14"/>
        <v>2801500240</v>
      </c>
      <c r="F958" s="135" t="s">
        <v>2397</v>
      </c>
      <c r="G958" s="135" t="s">
        <v>3957</v>
      </c>
      <c r="H958" s="135" t="s">
        <v>1278</v>
      </c>
      <c r="I958" s="135" t="s">
        <v>2085</v>
      </c>
      <c r="K958" s="137">
        <v>36552</v>
      </c>
      <c r="L958" s="135" t="s">
        <v>1283</v>
      </c>
    </row>
    <row r="959" spans="1:12" x14ac:dyDescent="0.2">
      <c r="A959" s="135" t="s">
        <v>1402</v>
      </c>
      <c r="D959" s="135" t="s">
        <v>2086</v>
      </c>
      <c r="E959" s="135">
        <f t="shared" si="14"/>
        <v>2801500250</v>
      </c>
      <c r="F959" s="135" t="s">
        <v>2397</v>
      </c>
      <c r="G959" s="135" t="s">
        <v>3957</v>
      </c>
      <c r="H959" s="135" t="s">
        <v>1278</v>
      </c>
      <c r="I959" s="135" t="s">
        <v>2087</v>
      </c>
      <c r="K959" s="137">
        <v>36552</v>
      </c>
      <c r="L959" s="135" t="s">
        <v>1283</v>
      </c>
    </row>
    <row r="960" spans="1:12" x14ac:dyDescent="0.2">
      <c r="A960" s="135" t="s">
        <v>1402</v>
      </c>
      <c r="D960" s="135" t="s">
        <v>2088</v>
      </c>
      <c r="E960" s="135">
        <f t="shared" si="14"/>
        <v>2801500261</v>
      </c>
      <c r="F960" s="135" t="s">
        <v>2397</v>
      </c>
      <c r="G960" s="135" t="s">
        <v>3957</v>
      </c>
      <c r="H960" s="135" t="s">
        <v>1278</v>
      </c>
      <c r="I960" s="135" t="s">
        <v>2089</v>
      </c>
      <c r="K960" s="137">
        <v>36552</v>
      </c>
      <c r="L960" s="135" t="s">
        <v>1283</v>
      </c>
    </row>
    <row r="961" spans="1:12" x14ac:dyDescent="0.2">
      <c r="A961" s="135" t="s">
        <v>1402</v>
      </c>
      <c r="D961" s="135" t="s">
        <v>2090</v>
      </c>
      <c r="E961" s="135">
        <f t="shared" si="14"/>
        <v>2801500262</v>
      </c>
      <c r="F961" s="135" t="s">
        <v>2397</v>
      </c>
      <c r="G961" s="135" t="s">
        <v>3957</v>
      </c>
      <c r="H961" s="135" t="s">
        <v>1278</v>
      </c>
      <c r="I961" s="135" t="s">
        <v>2091</v>
      </c>
      <c r="K961" s="137">
        <v>36552</v>
      </c>
      <c r="L961" s="135" t="s">
        <v>1283</v>
      </c>
    </row>
    <row r="962" spans="1:12" x14ac:dyDescent="0.2">
      <c r="A962" s="135" t="s">
        <v>1402</v>
      </c>
      <c r="D962" s="135" t="s">
        <v>2092</v>
      </c>
      <c r="E962" s="135">
        <f t="shared" ref="E962:E1025" si="15">VALUE(D962)</f>
        <v>2801500300</v>
      </c>
      <c r="F962" s="135" t="s">
        <v>2397</v>
      </c>
      <c r="G962" s="135" t="s">
        <v>3957</v>
      </c>
      <c r="H962" s="135" t="s">
        <v>1278</v>
      </c>
      <c r="I962" s="135" t="s">
        <v>2093</v>
      </c>
      <c r="K962" s="137">
        <v>36552</v>
      </c>
      <c r="L962" s="135" t="s">
        <v>1283</v>
      </c>
    </row>
    <row r="963" spans="1:12" x14ac:dyDescent="0.2">
      <c r="A963" s="135" t="s">
        <v>1402</v>
      </c>
      <c r="D963" s="135" t="s">
        <v>2094</v>
      </c>
      <c r="E963" s="135">
        <f t="shared" si="15"/>
        <v>2801500310</v>
      </c>
      <c r="F963" s="135" t="s">
        <v>2397</v>
      </c>
      <c r="G963" s="135" t="s">
        <v>3957</v>
      </c>
      <c r="H963" s="135" t="s">
        <v>1278</v>
      </c>
      <c r="I963" s="135" t="s">
        <v>2095</v>
      </c>
      <c r="K963" s="137">
        <v>36552</v>
      </c>
      <c r="L963" s="135" t="s">
        <v>1283</v>
      </c>
    </row>
    <row r="964" spans="1:12" x14ac:dyDescent="0.2">
      <c r="A964" s="135" t="s">
        <v>1402</v>
      </c>
      <c r="D964" s="135" t="s">
        <v>2096</v>
      </c>
      <c r="E964" s="135">
        <f t="shared" si="15"/>
        <v>2801500320</v>
      </c>
      <c r="F964" s="135" t="s">
        <v>2397</v>
      </c>
      <c r="G964" s="135" t="s">
        <v>3957</v>
      </c>
      <c r="H964" s="135" t="s">
        <v>1278</v>
      </c>
      <c r="I964" s="135" t="s">
        <v>2097</v>
      </c>
      <c r="K964" s="137">
        <v>36552</v>
      </c>
      <c r="L964" s="135" t="s">
        <v>1283</v>
      </c>
    </row>
    <row r="965" spans="1:12" x14ac:dyDescent="0.2">
      <c r="A965" s="135" t="s">
        <v>1402</v>
      </c>
      <c r="D965" s="135" t="s">
        <v>2098</v>
      </c>
      <c r="E965" s="135">
        <f t="shared" si="15"/>
        <v>2801500330</v>
      </c>
      <c r="F965" s="135" t="s">
        <v>2397</v>
      </c>
      <c r="G965" s="135" t="s">
        <v>3957</v>
      </c>
      <c r="H965" s="135" t="s">
        <v>1278</v>
      </c>
      <c r="I965" s="135" t="s">
        <v>2099</v>
      </c>
      <c r="K965" s="137">
        <v>36552</v>
      </c>
      <c r="L965" s="135" t="s">
        <v>1283</v>
      </c>
    </row>
    <row r="966" spans="1:12" x14ac:dyDescent="0.2">
      <c r="A966" s="135" t="s">
        <v>1402</v>
      </c>
      <c r="D966" s="135" t="s">
        <v>2100</v>
      </c>
      <c r="E966" s="135">
        <f t="shared" si="15"/>
        <v>2801500340</v>
      </c>
      <c r="F966" s="135" t="s">
        <v>2397</v>
      </c>
      <c r="G966" s="135" t="s">
        <v>3957</v>
      </c>
      <c r="H966" s="135" t="s">
        <v>1278</v>
      </c>
      <c r="I966" s="135" t="s">
        <v>2101</v>
      </c>
      <c r="K966" s="137">
        <v>36552</v>
      </c>
      <c r="L966" s="135" t="s">
        <v>1283</v>
      </c>
    </row>
    <row r="967" spans="1:12" x14ac:dyDescent="0.2">
      <c r="A967" s="135" t="s">
        <v>1402</v>
      </c>
      <c r="D967" s="135" t="s">
        <v>2102</v>
      </c>
      <c r="E967" s="135">
        <f t="shared" si="15"/>
        <v>2801500350</v>
      </c>
      <c r="F967" s="135" t="s">
        <v>2397</v>
      </c>
      <c r="G967" s="135" t="s">
        <v>3957</v>
      </c>
      <c r="H967" s="135" t="s">
        <v>1278</v>
      </c>
      <c r="I967" s="135" t="s">
        <v>2103</v>
      </c>
      <c r="K967" s="137">
        <v>36552</v>
      </c>
      <c r="L967" s="135" t="s">
        <v>1283</v>
      </c>
    </row>
    <row r="968" spans="1:12" x14ac:dyDescent="0.2">
      <c r="A968" s="135" t="s">
        <v>1402</v>
      </c>
      <c r="D968" s="135" t="s">
        <v>2104</v>
      </c>
      <c r="E968" s="135">
        <f t="shared" si="15"/>
        <v>2801500360</v>
      </c>
      <c r="F968" s="135" t="s">
        <v>2397</v>
      </c>
      <c r="G968" s="135" t="s">
        <v>3957</v>
      </c>
      <c r="H968" s="135" t="s">
        <v>1278</v>
      </c>
      <c r="I968" s="135" t="s">
        <v>2105</v>
      </c>
      <c r="K968" s="137">
        <v>36552</v>
      </c>
      <c r="L968" s="135" t="s">
        <v>1283</v>
      </c>
    </row>
    <row r="969" spans="1:12" x14ac:dyDescent="0.2">
      <c r="A969" s="135" t="s">
        <v>1402</v>
      </c>
      <c r="D969" s="135" t="s">
        <v>2106</v>
      </c>
      <c r="E969" s="135">
        <f t="shared" si="15"/>
        <v>2801500370</v>
      </c>
      <c r="F969" s="135" t="s">
        <v>2397</v>
      </c>
      <c r="G969" s="135" t="s">
        <v>3957</v>
      </c>
      <c r="H969" s="135" t="s">
        <v>1278</v>
      </c>
      <c r="I969" s="135" t="s">
        <v>2107</v>
      </c>
      <c r="K969" s="137">
        <v>36552</v>
      </c>
      <c r="L969" s="135" t="s">
        <v>1283</v>
      </c>
    </row>
    <row r="970" spans="1:12" x14ac:dyDescent="0.2">
      <c r="A970" s="135" t="s">
        <v>1402</v>
      </c>
      <c r="D970" s="135" t="s">
        <v>2108</v>
      </c>
      <c r="E970" s="135">
        <f t="shared" si="15"/>
        <v>2801500380</v>
      </c>
      <c r="F970" s="135" t="s">
        <v>2397</v>
      </c>
      <c r="G970" s="135" t="s">
        <v>3957</v>
      </c>
      <c r="H970" s="135" t="s">
        <v>1278</v>
      </c>
      <c r="I970" s="135" t="s">
        <v>2109</v>
      </c>
      <c r="K970" s="137">
        <v>36552</v>
      </c>
      <c r="L970" s="135" t="s">
        <v>1283</v>
      </c>
    </row>
    <row r="971" spans="1:12" x14ac:dyDescent="0.2">
      <c r="A971" s="135" t="s">
        <v>1402</v>
      </c>
      <c r="D971" s="135" t="s">
        <v>2110</v>
      </c>
      <c r="E971" s="135">
        <f t="shared" si="15"/>
        <v>2801500390</v>
      </c>
      <c r="F971" s="135" t="s">
        <v>2397</v>
      </c>
      <c r="G971" s="135" t="s">
        <v>3957</v>
      </c>
      <c r="H971" s="135" t="s">
        <v>1278</v>
      </c>
      <c r="I971" s="135" t="s">
        <v>2111</v>
      </c>
      <c r="K971" s="137">
        <v>36552</v>
      </c>
      <c r="L971" s="135" t="s">
        <v>1283</v>
      </c>
    </row>
    <row r="972" spans="1:12" x14ac:dyDescent="0.2">
      <c r="A972" s="135" t="s">
        <v>1402</v>
      </c>
      <c r="D972" s="135" t="s">
        <v>2112</v>
      </c>
      <c r="E972" s="135">
        <f t="shared" si="15"/>
        <v>2801500400</v>
      </c>
      <c r="F972" s="135" t="s">
        <v>2397</v>
      </c>
      <c r="G972" s="135" t="s">
        <v>3957</v>
      </c>
      <c r="H972" s="135" t="s">
        <v>1278</v>
      </c>
      <c r="I972" s="135" t="s">
        <v>2113</v>
      </c>
      <c r="K972" s="137">
        <v>36552</v>
      </c>
      <c r="L972" s="135" t="s">
        <v>1283</v>
      </c>
    </row>
    <row r="973" spans="1:12" x14ac:dyDescent="0.2">
      <c r="A973" s="135" t="s">
        <v>1402</v>
      </c>
      <c r="D973" s="135" t="s">
        <v>2114</v>
      </c>
      <c r="E973" s="135">
        <f t="shared" si="15"/>
        <v>2801500410</v>
      </c>
      <c r="F973" s="135" t="s">
        <v>2397</v>
      </c>
      <c r="G973" s="135" t="s">
        <v>3957</v>
      </c>
      <c r="H973" s="135" t="s">
        <v>1278</v>
      </c>
      <c r="I973" s="135" t="s">
        <v>2115</v>
      </c>
      <c r="K973" s="137">
        <v>36552</v>
      </c>
      <c r="L973" s="135" t="s">
        <v>1283</v>
      </c>
    </row>
    <row r="974" spans="1:12" x14ac:dyDescent="0.2">
      <c r="A974" s="135" t="s">
        <v>1402</v>
      </c>
      <c r="D974" s="135" t="s">
        <v>2116</v>
      </c>
      <c r="E974" s="135">
        <f t="shared" si="15"/>
        <v>2801500420</v>
      </c>
      <c r="F974" s="135" t="s">
        <v>2397</v>
      </c>
      <c r="G974" s="135" t="s">
        <v>3957</v>
      </c>
      <c r="H974" s="135" t="s">
        <v>1278</v>
      </c>
      <c r="I974" s="135" t="s">
        <v>2117</v>
      </c>
      <c r="K974" s="137">
        <v>36552</v>
      </c>
      <c r="L974" s="135" t="s">
        <v>1283</v>
      </c>
    </row>
    <row r="975" spans="1:12" x14ac:dyDescent="0.2">
      <c r="A975" s="135" t="s">
        <v>1402</v>
      </c>
      <c r="D975" s="135" t="s">
        <v>2118</v>
      </c>
      <c r="E975" s="135">
        <f t="shared" si="15"/>
        <v>2801500430</v>
      </c>
      <c r="F975" s="135" t="s">
        <v>2397</v>
      </c>
      <c r="G975" s="135" t="s">
        <v>3957</v>
      </c>
      <c r="H975" s="135" t="s">
        <v>1278</v>
      </c>
      <c r="I975" s="135" t="s">
        <v>2119</v>
      </c>
      <c r="K975" s="137">
        <v>36552</v>
      </c>
      <c r="L975" s="135" t="s">
        <v>1283</v>
      </c>
    </row>
    <row r="976" spans="1:12" x14ac:dyDescent="0.2">
      <c r="A976" s="135" t="s">
        <v>1402</v>
      </c>
      <c r="D976" s="135" t="s">
        <v>2120</v>
      </c>
      <c r="E976" s="135">
        <f t="shared" si="15"/>
        <v>2801500440</v>
      </c>
      <c r="F976" s="135" t="s">
        <v>2397</v>
      </c>
      <c r="G976" s="135" t="s">
        <v>3957</v>
      </c>
      <c r="H976" s="135" t="s">
        <v>1278</v>
      </c>
      <c r="I976" s="135" t="s">
        <v>2121</v>
      </c>
      <c r="K976" s="137">
        <v>36552</v>
      </c>
      <c r="L976" s="135" t="s">
        <v>1283</v>
      </c>
    </row>
    <row r="977" spans="1:12" x14ac:dyDescent="0.2">
      <c r="A977" s="135" t="s">
        <v>1402</v>
      </c>
      <c r="D977" s="135" t="s">
        <v>2122</v>
      </c>
      <c r="E977" s="135">
        <f t="shared" si="15"/>
        <v>2801500450</v>
      </c>
      <c r="F977" s="135" t="s">
        <v>2397</v>
      </c>
      <c r="G977" s="135" t="s">
        <v>3957</v>
      </c>
      <c r="H977" s="135" t="s">
        <v>1278</v>
      </c>
      <c r="I977" s="135" t="s">
        <v>2123</v>
      </c>
      <c r="J977" s="137">
        <v>37236</v>
      </c>
    </row>
    <row r="978" spans="1:12" x14ac:dyDescent="0.2">
      <c r="A978" s="135" t="s">
        <v>1402</v>
      </c>
      <c r="D978" s="135" t="s">
        <v>2124</v>
      </c>
      <c r="E978" s="135">
        <f t="shared" si="15"/>
        <v>2801500500</v>
      </c>
      <c r="F978" s="135" t="s">
        <v>2397</v>
      </c>
      <c r="G978" s="135" t="s">
        <v>3957</v>
      </c>
      <c r="H978" s="135" t="s">
        <v>1278</v>
      </c>
      <c r="I978" s="135" t="s">
        <v>2125</v>
      </c>
      <c r="K978" s="137">
        <v>36552</v>
      </c>
      <c r="L978" s="135" t="s">
        <v>1283</v>
      </c>
    </row>
    <row r="979" spans="1:12" x14ac:dyDescent="0.2">
      <c r="A979" s="135" t="s">
        <v>1402</v>
      </c>
      <c r="D979" s="135" t="s">
        <v>2126</v>
      </c>
      <c r="E979" s="135">
        <f t="shared" si="15"/>
        <v>2801500600</v>
      </c>
      <c r="F979" s="135" t="s">
        <v>2397</v>
      </c>
      <c r="G979" s="135" t="s">
        <v>3957</v>
      </c>
      <c r="H979" s="135" t="s">
        <v>1278</v>
      </c>
      <c r="I979" s="135" t="s">
        <v>2127</v>
      </c>
      <c r="K979" s="137">
        <v>36552</v>
      </c>
      <c r="L979" s="135" t="s">
        <v>1283</v>
      </c>
    </row>
    <row r="980" spans="1:12" x14ac:dyDescent="0.2">
      <c r="A980" s="135" t="s">
        <v>1402</v>
      </c>
      <c r="D980" s="135" t="s">
        <v>2128</v>
      </c>
      <c r="E980" s="135">
        <f t="shared" si="15"/>
        <v>2801500610</v>
      </c>
      <c r="F980" s="135" t="s">
        <v>2397</v>
      </c>
      <c r="G980" s="135" t="s">
        <v>3957</v>
      </c>
      <c r="H980" s="135" t="s">
        <v>1278</v>
      </c>
      <c r="I980" s="135" t="s">
        <v>2129</v>
      </c>
      <c r="K980" s="137">
        <v>36552</v>
      </c>
      <c r="L980" s="135" t="s">
        <v>1283</v>
      </c>
    </row>
    <row r="981" spans="1:12" x14ac:dyDescent="0.2">
      <c r="A981" s="135" t="s">
        <v>1402</v>
      </c>
      <c r="D981" s="135" t="s">
        <v>2130</v>
      </c>
      <c r="E981" s="135">
        <f t="shared" si="15"/>
        <v>2801500620</v>
      </c>
      <c r="F981" s="135" t="s">
        <v>2397</v>
      </c>
      <c r="G981" s="135" t="s">
        <v>3957</v>
      </c>
      <c r="H981" s="135" t="s">
        <v>1278</v>
      </c>
      <c r="I981" s="135" t="s">
        <v>765</v>
      </c>
      <c r="K981" s="137">
        <v>36552</v>
      </c>
      <c r="L981" s="135" t="s">
        <v>1283</v>
      </c>
    </row>
    <row r="982" spans="1:12" x14ac:dyDescent="0.2">
      <c r="A982" s="135" t="s">
        <v>1402</v>
      </c>
      <c r="D982" s="135" t="s">
        <v>766</v>
      </c>
      <c r="E982" s="135">
        <f t="shared" si="15"/>
        <v>2801501000</v>
      </c>
      <c r="F982" s="135" t="s">
        <v>2397</v>
      </c>
      <c r="G982" s="135" t="s">
        <v>3957</v>
      </c>
      <c r="H982" s="135" t="s">
        <v>767</v>
      </c>
      <c r="I982" s="135" t="s">
        <v>1279</v>
      </c>
      <c r="J982" s="137">
        <v>36552</v>
      </c>
    </row>
    <row r="983" spans="1:12" x14ac:dyDescent="0.2">
      <c r="A983" s="135" t="s">
        <v>1402</v>
      </c>
      <c r="D983" s="135" t="s">
        <v>768</v>
      </c>
      <c r="E983" s="135">
        <f t="shared" si="15"/>
        <v>2801501105</v>
      </c>
      <c r="F983" s="135" t="s">
        <v>2397</v>
      </c>
      <c r="G983" s="135" t="s">
        <v>3957</v>
      </c>
      <c r="H983" s="135" t="s">
        <v>767</v>
      </c>
      <c r="I983" s="135" t="s">
        <v>769</v>
      </c>
      <c r="J983" s="137">
        <v>36552</v>
      </c>
    </row>
    <row r="984" spans="1:12" x14ac:dyDescent="0.2">
      <c r="A984" s="135" t="s">
        <v>1402</v>
      </c>
      <c r="D984" s="135" t="s">
        <v>770</v>
      </c>
      <c r="E984" s="135">
        <f t="shared" si="15"/>
        <v>2801501130</v>
      </c>
      <c r="F984" s="135" t="s">
        <v>2397</v>
      </c>
      <c r="G984" s="135" t="s">
        <v>3957</v>
      </c>
      <c r="H984" s="135" t="s">
        <v>767</v>
      </c>
      <c r="I984" s="135" t="s">
        <v>771</v>
      </c>
      <c r="J984" s="137">
        <v>36552</v>
      </c>
    </row>
    <row r="985" spans="1:12" x14ac:dyDescent="0.2">
      <c r="A985" s="135" t="s">
        <v>1402</v>
      </c>
      <c r="D985" s="135" t="s">
        <v>772</v>
      </c>
      <c r="E985" s="135">
        <f t="shared" si="15"/>
        <v>2801501170</v>
      </c>
      <c r="F985" s="135" t="s">
        <v>2397</v>
      </c>
      <c r="G985" s="135" t="s">
        <v>3957</v>
      </c>
      <c r="H985" s="135" t="s">
        <v>767</v>
      </c>
      <c r="I985" s="135" t="s">
        <v>773</v>
      </c>
      <c r="J985" s="137">
        <v>36552</v>
      </c>
    </row>
    <row r="986" spans="1:12" x14ac:dyDescent="0.2">
      <c r="A986" s="135" t="s">
        <v>1402</v>
      </c>
      <c r="D986" s="135" t="s">
        <v>774</v>
      </c>
      <c r="E986" s="135">
        <f t="shared" si="15"/>
        <v>2801501260</v>
      </c>
      <c r="F986" s="135" t="s">
        <v>2397</v>
      </c>
      <c r="G986" s="135" t="s">
        <v>3957</v>
      </c>
      <c r="H986" s="135" t="s">
        <v>767</v>
      </c>
      <c r="I986" s="135" t="s">
        <v>775</v>
      </c>
      <c r="J986" s="137">
        <v>36552</v>
      </c>
    </row>
    <row r="987" spans="1:12" x14ac:dyDescent="0.2">
      <c r="A987" s="135" t="s">
        <v>1402</v>
      </c>
      <c r="D987" s="135" t="s">
        <v>776</v>
      </c>
      <c r="E987" s="135">
        <f t="shared" si="15"/>
        <v>2801501270</v>
      </c>
      <c r="F987" s="135" t="s">
        <v>2397</v>
      </c>
      <c r="G987" s="135" t="s">
        <v>3957</v>
      </c>
      <c r="H987" s="135" t="s">
        <v>767</v>
      </c>
      <c r="I987" s="135" t="s">
        <v>777</v>
      </c>
      <c r="J987" s="137">
        <v>36552</v>
      </c>
    </row>
    <row r="988" spans="1:12" x14ac:dyDescent="0.2">
      <c r="A988" s="135" t="s">
        <v>1402</v>
      </c>
      <c r="D988" s="135" t="s">
        <v>778</v>
      </c>
      <c r="E988" s="135">
        <f t="shared" si="15"/>
        <v>2801502000</v>
      </c>
      <c r="F988" s="135" t="s">
        <v>2397</v>
      </c>
      <c r="G988" s="135" t="s">
        <v>3957</v>
      </c>
      <c r="H988" s="135" t="s">
        <v>779</v>
      </c>
      <c r="I988" s="135" t="s">
        <v>1279</v>
      </c>
      <c r="J988" s="137">
        <v>36552</v>
      </c>
    </row>
    <row r="989" spans="1:12" x14ac:dyDescent="0.2">
      <c r="A989" s="135" t="s">
        <v>1402</v>
      </c>
      <c r="D989" s="135" t="s">
        <v>780</v>
      </c>
      <c r="E989" s="135">
        <f t="shared" si="15"/>
        <v>2801502105</v>
      </c>
      <c r="F989" s="135" t="s">
        <v>2397</v>
      </c>
      <c r="G989" s="135" t="s">
        <v>3957</v>
      </c>
      <c r="H989" s="135" t="s">
        <v>779</v>
      </c>
      <c r="I989" s="135" t="s">
        <v>769</v>
      </c>
      <c r="J989" s="137">
        <v>36552</v>
      </c>
    </row>
    <row r="990" spans="1:12" x14ac:dyDescent="0.2">
      <c r="A990" s="135" t="s">
        <v>1402</v>
      </c>
      <c r="D990" s="135" t="s">
        <v>4150</v>
      </c>
      <c r="E990" s="135">
        <f t="shared" si="15"/>
        <v>2801502130</v>
      </c>
      <c r="F990" s="135" t="s">
        <v>2397</v>
      </c>
      <c r="G990" s="135" t="s">
        <v>3957</v>
      </c>
      <c r="H990" s="135" t="s">
        <v>779</v>
      </c>
      <c r="I990" s="135" t="s">
        <v>771</v>
      </c>
      <c r="J990" s="137">
        <v>36552</v>
      </c>
    </row>
    <row r="991" spans="1:12" x14ac:dyDescent="0.2">
      <c r="A991" s="135" t="s">
        <v>1402</v>
      </c>
      <c r="D991" s="135" t="s">
        <v>4151</v>
      </c>
      <c r="E991" s="135">
        <f t="shared" si="15"/>
        <v>2801502170</v>
      </c>
      <c r="F991" s="135" t="s">
        <v>2397</v>
      </c>
      <c r="G991" s="135" t="s">
        <v>3957</v>
      </c>
      <c r="H991" s="135" t="s">
        <v>779</v>
      </c>
      <c r="I991" s="135" t="s">
        <v>773</v>
      </c>
      <c r="J991" s="137">
        <v>36552</v>
      </c>
    </row>
    <row r="992" spans="1:12" x14ac:dyDescent="0.2">
      <c r="A992" s="135" t="s">
        <v>1402</v>
      </c>
      <c r="D992" s="135" t="s">
        <v>4152</v>
      </c>
      <c r="E992" s="135">
        <f t="shared" si="15"/>
        <v>2801502260</v>
      </c>
      <c r="F992" s="135" t="s">
        <v>2397</v>
      </c>
      <c r="G992" s="135" t="s">
        <v>3957</v>
      </c>
      <c r="H992" s="135" t="s">
        <v>779</v>
      </c>
      <c r="I992" s="135" t="s">
        <v>775</v>
      </c>
      <c r="J992" s="137">
        <v>36552</v>
      </c>
    </row>
    <row r="993" spans="1:12" x14ac:dyDescent="0.2">
      <c r="A993" s="135" t="s">
        <v>1402</v>
      </c>
      <c r="D993" s="135" t="s">
        <v>4153</v>
      </c>
      <c r="E993" s="135">
        <f t="shared" si="15"/>
        <v>2801502270</v>
      </c>
      <c r="F993" s="135" t="s">
        <v>2397</v>
      </c>
      <c r="G993" s="135" t="s">
        <v>3957</v>
      </c>
      <c r="H993" s="135" t="s">
        <v>779</v>
      </c>
      <c r="I993" s="135" t="s">
        <v>777</v>
      </c>
      <c r="J993" s="137">
        <v>36552</v>
      </c>
    </row>
    <row r="994" spans="1:12" x14ac:dyDescent="0.2">
      <c r="A994" s="135" t="s">
        <v>1402</v>
      </c>
      <c r="D994" s="135" t="s">
        <v>4154</v>
      </c>
      <c r="E994" s="135">
        <f t="shared" si="15"/>
        <v>2801520000</v>
      </c>
      <c r="F994" s="135" t="s">
        <v>2397</v>
      </c>
      <c r="G994" s="135" t="s">
        <v>3957</v>
      </c>
      <c r="H994" s="135" t="s">
        <v>4155</v>
      </c>
      <c r="I994" s="135" t="s">
        <v>4156</v>
      </c>
      <c r="K994" s="137">
        <v>36552</v>
      </c>
      <c r="L994" s="135" t="s">
        <v>4157</v>
      </c>
    </row>
    <row r="995" spans="1:12" x14ac:dyDescent="0.2">
      <c r="A995" s="135" t="s">
        <v>1402</v>
      </c>
      <c r="D995" s="135" t="s">
        <v>4158</v>
      </c>
      <c r="E995" s="135">
        <f t="shared" si="15"/>
        <v>2801520004</v>
      </c>
      <c r="F995" s="135" t="s">
        <v>2397</v>
      </c>
      <c r="G995" s="135" t="s">
        <v>3957</v>
      </c>
      <c r="H995" s="135" t="s">
        <v>4155</v>
      </c>
      <c r="I995" s="135" t="s">
        <v>4159</v>
      </c>
      <c r="J995" s="137">
        <v>36552</v>
      </c>
    </row>
    <row r="996" spans="1:12" x14ac:dyDescent="0.2">
      <c r="A996" s="135" t="s">
        <v>1402</v>
      </c>
      <c r="D996" s="135" t="s">
        <v>4160</v>
      </c>
      <c r="E996" s="135">
        <f t="shared" si="15"/>
        <v>2801520006</v>
      </c>
      <c r="F996" s="135" t="s">
        <v>2397</v>
      </c>
      <c r="G996" s="135" t="s">
        <v>3957</v>
      </c>
      <c r="H996" s="135" t="s">
        <v>4155</v>
      </c>
      <c r="I996" s="135" t="s">
        <v>1422</v>
      </c>
      <c r="J996" s="137">
        <v>36552</v>
      </c>
    </row>
    <row r="997" spans="1:12" x14ac:dyDescent="0.2">
      <c r="A997" s="135" t="s">
        <v>1402</v>
      </c>
      <c r="D997" s="135" t="s">
        <v>4161</v>
      </c>
      <c r="E997" s="135">
        <f t="shared" si="15"/>
        <v>2801520010</v>
      </c>
      <c r="F997" s="135" t="s">
        <v>2397</v>
      </c>
      <c r="G997" s="135" t="s">
        <v>3957</v>
      </c>
      <c r="H997" s="135" t="s">
        <v>4155</v>
      </c>
      <c r="I997" s="135" t="s">
        <v>4162</v>
      </c>
      <c r="J997" s="137">
        <v>36552</v>
      </c>
    </row>
    <row r="998" spans="1:12" x14ac:dyDescent="0.2">
      <c r="A998" s="135" t="s">
        <v>1402</v>
      </c>
      <c r="B998" s="135"/>
      <c r="D998" s="135" t="s">
        <v>4163</v>
      </c>
      <c r="E998" s="135">
        <f t="shared" si="15"/>
        <v>2801600000</v>
      </c>
      <c r="F998" s="135" t="s">
        <v>2397</v>
      </c>
      <c r="G998" s="135" t="s">
        <v>3957</v>
      </c>
      <c r="H998" s="135" t="s">
        <v>4164</v>
      </c>
      <c r="I998" s="135" t="s">
        <v>1886</v>
      </c>
    </row>
    <row r="999" spans="1:12" x14ac:dyDescent="0.2">
      <c r="A999" s="135" t="s">
        <v>1402</v>
      </c>
      <c r="D999" s="135" t="s">
        <v>4165</v>
      </c>
      <c r="E999" s="135">
        <f t="shared" si="15"/>
        <v>2801700001</v>
      </c>
      <c r="F999" s="135" t="s">
        <v>2397</v>
      </c>
      <c r="G999" s="135" t="s">
        <v>3957</v>
      </c>
      <c r="H999" s="135" t="s">
        <v>4166</v>
      </c>
      <c r="I999" s="135" t="s">
        <v>4167</v>
      </c>
      <c r="J999" s="137">
        <v>36504</v>
      </c>
    </row>
    <row r="1000" spans="1:12" x14ac:dyDescent="0.2">
      <c r="A1000" s="135" t="s">
        <v>1402</v>
      </c>
      <c r="D1000" s="135" t="s">
        <v>4168</v>
      </c>
      <c r="E1000" s="135">
        <f t="shared" si="15"/>
        <v>2801700002</v>
      </c>
      <c r="F1000" s="135" t="s">
        <v>2397</v>
      </c>
      <c r="G1000" s="135" t="s">
        <v>3957</v>
      </c>
      <c r="H1000" s="135" t="s">
        <v>4166</v>
      </c>
      <c r="I1000" s="135" t="s">
        <v>4169</v>
      </c>
      <c r="J1000" s="137">
        <v>36504</v>
      </c>
      <c r="K1000" s="137">
        <v>37544</v>
      </c>
      <c r="L1000" s="135" t="s">
        <v>4170</v>
      </c>
    </row>
    <row r="1001" spans="1:12" x14ac:dyDescent="0.2">
      <c r="A1001" s="135" t="s">
        <v>1402</v>
      </c>
      <c r="D1001" s="135" t="s">
        <v>4171</v>
      </c>
      <c r="E1001" s="135">
        <f t="shared" si="15"/>
        <v>2801700003</v>
      </c>
      <c r="F1001" s="135" t="s">
        <v>2397</v>
      </c>
      <c r="G1001" s="135" t="s">
        <v>3957</v>
      </c>
      <c r="H1001" s="135" t="s">
        <v>4166</v>
      </c>
      <c r="I1001" s="135" t="s">
        <v>4172</v>
      </c>
      <c r="J1001" s="137">
        <v>36504</v>
      </c>
    </row>
    <row r="1002" spans="1:12" x14ac:dyDescent="0.2">
      <c r="A1002" s="135" t="s">
        <v>1402</v>
      </c>
      <c r="D1002" s="135" t="s">
        <v>4173</v>
      </c>
      <c r="E1002" s="135">
        <f t="shared" si="15"/>
        <v>2801700004</v>
      </c>
      <c r="F1002" s="135" t="s">
        <v>2397</v>
      </c>
      <c r="G1002" s="135" t="s">
        <v>3957</v>
      </c>
      <c r="H1002" s="135" t="s">
        <v>4166</v>
      </c>
      <c r="I1002" s="135" t="s">
        <v>4174</v>
      </c>
      <c r="J1002" s="137">
        <v>36504</v>
      </c>
    </row>
    <row r="1003" spans="1:12" x14ac:dyDescent="0.2">
      <c r="A1003" s="135" t="s">
        <v>1402</v>
      </c>
      <c r="D1003" s="135" t="s">
        <v>4175</v>
      </c>
      <c r="E1003" s="135">
        <f t="shared" si="15"/>
        <v>2801700005</v>
      </c>
      <c r="F1003" s="135" t="s">
        <v>2397</v>
      </c>
      <c r="G1003" s="135" t="s">
        <v>3957</v>
      </c>
      <c r="H1003" s="135" t="s">
        <v>4166</v>
      </c>
      <c r="I1003" s="135" t="s">
        <v>4176</v>
      </c>
      <c r="J1003" s="137">
        <v>36504</v>
      </c>
    </row>
    <row r="1004" spans="1:12" x14ac:dyDescent="0.2">
      <c r="A1004" s="135" t="s">
        <v>1402</v>
      </c>
      <c r="D1004" s="135" t="s">
        <v>4177</v>
      </c>
      <c r="E1004" s="135">
        <f t="shared" si="15"/>
        <v>2801700006</v>
      </c>
      <c r="F1004" s="135" t="s">
        <v>2397</v>
      </c>
      <c r="G1004" s="135" t="s">
        <v>3957</v>
      </c>
      <c r="H1004" s="135" t="s">
        <v>4166</v>
      </c>
      <c r="I1004" s="135" t="s">
        <v>4178</v>
      </c>
      <c r="J1004" s="137">
        <v>36504</v>
      </c>
    </row>
    <row r="1005" spans="1:12" x14ac:dyDescent="0.2">
      <c r="A1005" s="135" t="s">
        <v>1402</v>
      </c>
      <c r="D1005" s="135" t="s">
        <v>4179</v>
      </c>
      <c r="E1005" s="135">
        <f t="shared" si="15"/>
        <v>2801700007</v>
      </c>
      <c r="F1005" s="135" t="s">
        <v>2397</v>
      </c>
      <c r="G1005" s="135" t="s">
        <v>3957</v>
      </c>
      <c r="H1005" s="135" t="s">
        <v>4166</v>
      </c>
      <c r="I1005" s="135" t="s">
        <v>4180</v>
      </c>
      <c r="J1005" s="137">
        <v>36504</v>
      </c>
    </row>
    <row r="1006" spans="1:12" x14ac:dyDescent="0.2">
      <c r="A1006" s="135" t="s">
        <v>1402</v>
      </c>
      <c r="D1006" s="135" t="s">
        <v>4181</v>
      </c>
      <c r="E1006" s="135">
        <f t="shared" si="15"/>
        <v>2801700008</v>
      </c>
      <c r="F1006" s="135" t="s">
        <v>2397</v>
      </c>
      <c r="G1006" s="135" t="s">
        <v>3957</v>
      </c>
      <c r="H1006" s="135" t="s">
        <v>4166</v>
      </c>
      <c r="I1006" s="135" t="s">
        <v>4182</v>
      </c>
      <c r="J1006" s="137">
        <v>36504</v>
      </c>
    </row>
    <row r="1007" spans="1:12" x14ac:dyDescent="0.2">
      <c r="A1007" s="135" t="s">
        <v>1402</v>
      </c>
      <c r="D1007" s="135" t="s">
        <v>4183</v>
      </c>
      <c r="E1007" s="135">
        <f t="shared" si="15"/>
        <v>2801700009</v>
      </c>
      <c r="F1007" s="135" t="s">
        <v>2397</v>
      </c>
      <c r="G1007" s="135" t="s">
        <v>3957</v>
      </c>
      <c r="H1007" s="135" t="s">
        <v>4166</v>
      </c>
      <c r="I1007" s="135" t="s">
        <v>4184</v>
      </c>
      <c r="J1007" s="137">
        <v>36504</v>
      </c>
      <c r="K1007" s="137">
        <v>37544</v>
      </c>
      <c r="L1007" s="135" t="s">
        <v>4185</v>
      </c>
    </row>
    <row r="1008" spans="1:12" x14ac:dyDescent="0.2">
      <c r="A1008" s="135" t="s">
        <v>1402</v>
      </c>
      <c r="D1008" s="135" t="s">
        <v>4186</v>
      </c>
      <c r="E1008" s="135">
        <f t="shared" si="15"/>
        <v>2801700010</v>
      </c>
      <c r="F1008" s="135" t="s">
        <v>2397</v>
      </c>
      <c r="G1008" s="135" t="s">
        <v>3957</v>
      </c>
      <c r="H1008" s="135" t="s">
        <v>4166</v>
      </c>
      <c r="I1008" s="135" t="s">
        <v>4187</v>
      </c>
      <c r="J1008" s="137">
        <v>36504</v>
      </c>
      <c r="K1008" s="137">
        <v>37544</v>
      </c>
      <c r="L1008" s="135" t="s">
        <v>4188</v>
      </c>
    </row>
    <row r="1009" spans="1:12" x14ac:dyDescent="0.2">
      <c r="A1009" s="135" t="s">
        <v>1402</v>
      </c>
      <c r="D1009" s="135" t="s">
        <v>4189</v>
      </c>
      <c r="E1009" s="135">
        <f t="shared" si="15"/>
        <v>2801700011</v>
      </c>
      <c r="F1009" s="135" t="s">
        <v>2397</v>
      </c>
      <c r="G1009" s="135" t="s">
        <v>3957</v>
      </c>
      <c r="H1009" s="135" t="s">
        <v>4166</v>
      </c>
      <c r="I1009" s="135" t="s">
        <v>4190</v>
      </c>
      <c r="J1009" s="137">
        <v>37544</v>
      </c>
    </row>
    <row r="1010" spans="1:12" x14ac:dyDescent="0.2">
      <c r="A1010" s="135" t="s">
        <v>1402</v>
      </c>
      <c r="D1010" s="135" t="s">
        <v>4191</v>
      </c>
      <c r="E1010" s="135">
        <f t="shared" si="15"/>
        <v>2801700012</v>
      </c>
      <c r="F1010" s="135" t="s">
        <v>2397</v>
      </c>
      <c r="G1010" s="135" t="s">
        <v>3957</v>
      </c>
      <c r="H1010" s="135" t="s">
        <v>4166</v>
      </c>
      <c r="I1010" s="135" t="s">
        <v>4192</v>
      </c>
      <c r="J1010" s="137">
        <v>37544</v>
      </c>
    </row>
    <row r="1011" spans="1:12" x14ac:dyDescent="0.2">
      <c r="A1011" s="135" t="s">
        <v>1402</v>
      </c>
      <c r="D1011" s="135" t="s">
        <v>4193</v>
      </c>
      <c r="E1011" s="135">
        <f t="shared" si="15"/>
        <v>2801700013</v>
      </c>
      <c r="F1011" s="135" t="s">
        <v>2397</v>
      </c>
      <c r="G1011" s="135" t="s">
        <v>3957</v>
      </c>
      <c r="H1011" s="135" t="s">
        <v>4166</v>
      </c>
      <c r="I1011" s="135" t="s">
        <v>4194</v>
      </c>
      <c r="J1011" s="137">
        <v>37544</v>
      </c>
    </row>
    <row r="1012" spans="1:12" x14ac:dyDescent="0.2">
      <c r="A1012" s="135" t="s">
        <v>1402</v>
      </c>
      <c r="D1012" s="135" t="s">
        <v>4195</v>
      </c>
      <c r="E1012" s="135">
        <f t="shared" si="15"/>
        <v>2801700014</v>
      </c>
      <c r="F1012" s="135" t="s">
        <v>2397</v>
      </c>
      <c r="G1012" s="135" t="s">
        <v>3957</v>
      </c>
      <c r="H1012" s="135" t="s">
        <v>4166</v>
      </c>
      <c r="I1012" s="135" t="s">
        <v>4196</v>
      </c>
      <c r="J1012" s="137">
        <v>37544</v>
      </c>
    </row>
    <row r="1013" spans="1:12" x14ac:dyDescent="0.2">
      <c r="A1013" s="135" t="s">
        <v>1402</v>
      </c>
      <c r="D1013" s="135" t="s">
        <v>4197</v>
      </c>
      <c r="E1013" s="135">
        <f t="shared" si="15"/>
        <v>2801700015</v>
      </c>
      <c r="F1013" s="135" t="s">
        <v>2397</v>
      </c>
      <c r="G1013" s="135" t="s">
        <v>3957</v>
      </c>
      <c r="H1013" s="135" t="s">
        <v>4166</v>
      </c>
      <c r="I1013" s="135" t="s">
        <v>4198</v>
      </c>
      <c r="J1013" s="137">
        <v>37544</v>
      </c>
    </row>
    <row r="1014" spans="1:12" x14ac:dyDescent="0.2">
      <c r="A1014" s="135" t="s">
        <v>1402</v>
      </c>
      <c r="D1014" s="135" t="s">
        <v>4199</v>
      </c>
      <c r="E1014" s="135">
        <f t="shared" si="15"/>
        <v>2801700099</v>
      </c>
      <c r="F1014" s="135" t="s">
        <v>2397</v>
      </c>
      <c r="G1014" s="135" t="s">
        <v>3957</v>
      </c>
      <c r="H1014" s="135" t="s">
        <v>4166</v>
      </c>
      <c r="I1014" s="135" t="s">
        <v>4200</v>
      </c>
      <c r="J1014" s="137">
        <v>37544</v>
      </c>
    </row>
    <row r="1015" spans="1:12" x14ac:dyDescent="0.2">
      <c r="A1015" s="135" t="s">
        <v>1402</v>
      </c>
      <c r="B1015" s="138" t="s">
        <v>2900</v>
      </c>
      <c r="D1015" s="135" t="s">
        <v>4201</v>
      </c>
      <c r="E1015" s="135">
        <f t="shared" si="15"/>
        <v>2805000000</v>
      </c>
      <c r="F1015" s="135" t="s">
        <v>2397</v>
      </c>
      <c r="G1015" s="135" t="s">
        <v>4202</v>
      </c>
      <c r="H1015" s="135" t="s">
        <v>4203</v>
      </c>
      <c r="I1015" s="135" t="s">
        <v>1886</v>
      </c>
      <c r="K1015" s="137">
        <v>37302</v>
      </c>
      <c r="L1015" s="135" t="s">
        <v>3828</v>
      </c>
    </row>
    <row r="1016" spans="1:12" x14ac:dyDescent="0.2">
      <c r="A1016" s="135" t="s">
        <v>1402</v>
      </c>
      <c r="D1016" s="135" t="s">
        <v>4204</v>
      </c>
      <c r="E1016" s="135">
        <f t="shared" si="15"/>
        <v>2805001000</v>
      </c>
      <c r="F1016" s="135" t="s">
        <v>2397</v>
      </c>
      <c r="G1016" s="135" t="s">
        <v>4202</v>
      </c>
      <c r="H1016" s="135" t="s">
        <v>4205</v>
      </c>
      <c r="I1016" s="135" t="s">
        <v>4206</v>
      </c>
      <c r="K1016" s="137">
        <v>37544</v>
      </c>
      <c r="L1016" s="135" t="s">
        <v>4207</v>
      </c>
    </row>
    <row r="1017" spans="1:12" x14ac:dyDescent="0.2">
      <c r="A1017" s="135" t="s">
        <v>1402</v>
      </c>
      <c r="D1017" s="135" t="s">
        <v>4208</v>
      </c>
      <c r="E1017" s="135">
        <f t="shared" si="15"/>
        <v>2805001100</v>
      </c>
      <c r="F1017" s="135" t="s">
        <v>2397</v>
      </c>
      <c r="G1017" s="135" t="s">
        <v>4202</v>
      </c>
      <c r="H1017" s="135" t="s">
        <v>4205</v>
      </c>
      <c r="I1017" s="135" t="s">
        <v>4209</v>
      </c>
      <c r="J1017" s="137">
        <v>38040</v>
      </c>
    </row>
    <row r="1018" spans="1:12" x14ac:dyDescent="0.2">
      <c r="A1018" s="135" t="s">
        <v>1402</v>
      </c>
      <c r="D1018" s="135" t="s">
        <v>4210</v>
      </c>
      <c r="E1018" s="135">
        <f t="shared" si="15"/>
        <v>2805001200</v>
      </c>
      <c r="F1018" s="135" t="s">
        <v>2397</v>
      </c>
      <c r="G1018" s="135" t="s">
        <v>4202</v>
      </c>
      <c r="H1018" s="135" t="s">
        <v>4205</v>
      </c>
      <c r="I1018" s="135" t="s">
        <v>4211</v>
      </c>
      <c r="J1018" s="137">
        <v>38040</v>
      </c>
    </row>
    <row r="1019" spans="1:12" x14ac:dyDescent="0.2">
      <c r="A1019" s="135" t="s">
        <v>1402</v>
      </c>
      <c r="D1019" s="135" t="s">
        <v>4212</v>
      </c>
      <c r="E1019" s="135">
        <f t="shared" si="15"/>
        <v>2805001300</v>
      </c>
      <c r="F1019" s="135" t="s">
        <v>2397</v>
      </c>
      <c r="G1019" s="135" t="s">
        <v>4202</v>
      </c>
      <c r="H1019" s="135" t="s">
        <v>4205</v>
      </c>
      <c r="I1019" s="135" t="s">
        <v>4213</v>
      </c>
      <c r="J1019" s="137">
        <v>38040</v>
      </c>
    </row>
    <row r="1020" spans="1:12" x14ac:dyDescent="0.2">
      <c r="A1020" s="135" t="s">
        <v>1402</v>
      </c>
      <c r="D1020" s="135" t="s">
        <v>4214</v>
      </c>
      <c r="E1020" s="135">
        <f t="shared" si="15"/>
        <v>2805002000</v>
      </c>
      <c r="F1020" s="135" t="s">
        <v>2397</v>
      </c>
      <c r="G1020" s="135" t="s">
        <v>4202</v>
      </c>
      <c r="H1020" s="135" t="s">
        <v>4215</v>
      </c>
      <c r="I1020" s="135" t="s">
        <v>3136</v>
      </c>
      <c r="J1020" s="137">
        <v>38040</v>
      </c>
    </row>
    <row r="1021" spans="1:12" x14ac:dyDescent="0.2">
      <c r="A1021" s="135" t="s">
        <v>1402</v>
      </c>
      <c r="D1021" s="135" t="s">
        <v>4216</v>
      </c>
      <c r="E1021" s="135">
        <f t="shared" si="15"/>
        <v>2805003100</v>
      </c>
      <c r="F1021" s="135" t="s">
        <v>2397</v>
      </c>
      <c r="G1021" s="135" t="s">
        <v>4202</v>
      </c>
      <c r="H1021" s="135" t="s">
        <v>4217</v>
      </c>
      <c r="I1021" s="135" t="s">
        <v>4209</v>
      </c>
      <c r="J1021" s="137">
        <v>38040</v>
      </c>
    </row>
    <row r="1022" spans="1:12" x14ac:dyDescent="0.2">
      <c r="A1022" s="135" t="s">
        <v>1402</v>
      </c>
      <c r="B1022" s="138" t="s">
        <v>2900</v>
      </c>
      <c r="C1022" s="135" t="s">
        <v>4218</v>
      </c>
      <c r="D1022" s="135" t="s">
        <v>4219</v>
      </c>
      <c r="E1022" s="135">
        <f t="shared" si="15"/>
        <v>2805005000</v>
      </c>
      <c r="F1022" s="135" t="s">
        <v>2397</v>
      </c>
      <c r="G1022" s="135" t="s">
        <v>4202</v>
      </c>
      <c r="H1022" s="135" t="s">
        <v>4220</v>
      </c>
      <c r="I1022" s="135" t="s">
        <v>4221</v>
      </c>
      <c r="K1022" s="137">
        <v>37544</v>
      </c>
      <c r="L1022" s="135" t="s">
        <v>4222</v>
      </c>
    </row>
    <row r="1023" spans="1:12" x14ac:dyDescent="0.2">
      <c r="A1023" s="135" t="s">
        <v>1402</v>
      </c>
      <c r="D1023" s="135" t="s">
        <v>4223</v>
      </c>
      <c r="E1023" s="135">
        <f t="shared" si="15"/>
        <v>2805007100</v>
      </c>
      <c r="F1023" s="135" t="s">
        <v>2397</v>
      </c>
      <c r="G1023" s="135" t="s">
        <v>4202</v>
      </c>
      <c r="H1023" s="135" t="s">
        <v>2689</v>
      </c>
      <c r="I1023" s="135" t="s">
        <v>4209</v>
      </c>
      <c r="J1023" s="137">
        <v>38040</v>
      </c>
    </row>
    <row r="1024" spans="1:12" x14ac:dyDescent="0.2">
      <c r="A1024" s="135" t="s">
        <v>1402</v>
      </c>
      <c r="D1024" s="135" t="s">
        <v>2690</v>
      </c>
      <c r="E1024" s="135">
        <f t="shared" si="15"/>
        <v>2805007300</v>
      </c>
      <c r="F1024" s="135" t="s">
        <v>2397</v>
      </c>
      <c r="G1024" s="135" t="s">
        <v>4202</v>
      </c>
      <c r="H1024" s="135" t="s">
        <v>2689</v>
      </c>
      <c r="I1024" s="135" t="s">
        <v>4213</v>
      </c>
      <c r="J1024" s="137">
        <v>38040</v>
      </c>
    </row>
    <row r="1025" spans="1:12" x14ac:dyDescent="0.2">
      <c r="A1025" s="135" t="s">
        <v>1402</v>
      </c>
      <c r="D1025" s="135" t="s">
        <v>2691</v>
      </c>
      <c r="E1025" s="135">
        <f t="shared" si="15"/>
        <v>2805008100</v>
      </c>
      <c r="F1025" s="135" t="s">
        <v>2397</v>
      </c>
      <c r="G1025" s="135" t="s">
        <v>4202</v>
      </c>
      <c r="H1025" s="135" t="s">
        <v>2692</v>
      </c>
      <c r="I1025" s="135" t="s">
        <v>4209</v>
      </c>
      <c r="J1025" s="137">
        <v>38040</v>
      </c>
    </row>
    <row r="1026" spans="1:12" x14ac:dyDescent="0.2">
      <c r="A1026" s="135" t="s">
        <v>1402</v>
      </c>
      <c r="D1026" s="135" t="s">
        <v>2693</v>
      </c>
      <c r="E1026" s="135">
        <f t="shared" ref="E1026:E1089" si="16">VALUE(D1026)</f>
        <v>2805008200</v>
      </c>
      <c r="F1026" s="135" t="s">
        <v>2397</v>
      </c>
      <c r="G1026" s="135" t="s">
        <v>4202</v>
      </c>
      <c r="H1026" s="135" t="s">
        <v>2692</v>
      </c>
      <c r="I1026" s="135" t="s">
        <v>4211</v>
      </c>
      <c r="J1026" s="137">
        <v>38040</v>
      </c>
    </row>
    <row r="1027" spans="1:12" x14ac:dyDescent="0.2">
      <c r="A1027" s="135" t="s">
        <v>1402</v>
      </c>
      <c r="D1027" s="135" t="s">
        <v>2694</v>
      </c>
      <c r="E1027" s="135">
        <f t="shared" si="16"/>
        <v>2805008300</v>
      </c>
      <c r="F1027" s="135" t="s">
        <v>2397</v>
      </c>
      <c r="G1027" s="135" t="s">
        <v>4202</v>
      </c>
      <c r="H1027" s="135" t="s">
        <v>2692</v>
      </c>
      <c r="I1027" s="135" t="s">
        <v>4213</v>
      </c>
      <c r="J1027" s="137">
        <v>38040</v>
      </c>
    </row>
    <row r="1028" spans="1:12" x14ac:dyDescent="0.2">
      <c r="A1028" s="135" t="s">
        <v>1402</v>
      </c>
      <c r="D1028" s="135" t="s">
        <v>2695</v>
      </c>
      <c r="E1028" s="135">
        <f t="shared" si="16"/>
        <v>2805009100</v>
      </c>
      <c r="F1028" s="135" t="s">
        <v>2397</v>
      </c>
      <c r="G1028" s="135" t="s">
        <v>4202</v>
      </c>
      <c r="H1028" s="135" t="s">
        <v>2696</v>
      </c>
      <c r="I1028" s="135" t="s">
        <v>4209</v>
      </c>
      <c r="J1028" s="137">
        <v>38040</v>
      </c>
    </row>
    <row r="1029" spans="1:12" x14ac:dyDescent="0.2">
      <c r="A1029" s="135" t="s">
        <v>1402</v>
      </c>
      <c r="D1029" s="135" t="s">
        <v>2697</v>
      </c>
      <c r="E1029" s="135">
        <f t="shared" si="16"/>
        <v>2805009200</v>
      </c>
      <c r="F1029" s="135" t="s">
        <v>2397</v>
      </c>
      <c r="G1029" s="135" t="s">
        <v>4202</v>
      </c>
      <c r="H1029" s="135" t="s">
        <v>2696</v>
      </c>
      <c r="I1029" s="135" t="s">
        <v>4211</v>
      </c>
      <c r="J1029" s="137">
        <v>38040</v>
      </c>
    </row>
    <row r="1030" spans="1:12" x14ac:dyDescent="0.2">
      <c r="A1030" s="135" t="s">
        <v>1402</v>
      </c>
      <c r="D1030" s="135" t="s">
        <v>5566</v>
      </c>
      <c r="E1030" s="135">
        <f t="shared" si="16"/>
        <v>2805009300</v>
      </c>
      <c r="F1030" s="135" t="s">
        <v>2397</v>
      </c>
      <c r="G1030" s="135" t="s">
        <v>4202</v>
      </c>
      <c r="H1030" s="135" t="s">
        <v>2696</v>
      </c>
      <c r="I1030" s="135" t="s">
        <v>4213</v>
      </c>
      <c r="J1030" s="137">
        <v>38040</v>
      </c>
    </row>
    <row r="1031" spans="1:12" x14ac:dyDescent="0.2">
      <c r="A1031" s="135" t="s">
        <v>1402</v>
      </c>
      <c r="D1031" s="135" t="s">
        <v>5567</v>
      </c>
      <c r="E1031" s="135">
        <f t="shared" si="16"/>
        <v>2805010100</v>
      </c>
      <c r="F1031" s="135" t="s">
        <v>2397</v>
      </c>
      <c r="G1031" s="135" t="s">
        <v>4202</v>
      </c>
      <c r="H1031" s="135" t="s">
        <v>5568</v>
      </c>
      <c r="I1031" s="135" t="s">
        <v>4209</v>
      </c>
      <c r="J1031" s="137">
        <v>38040</v>
      </c>
    </row>
    <row r="1032" spans="1:12" x14ac:dyDescent="0.2">
      <c r="A1032" s="135" t="s">
        <v>1402</v>
      </c>
      <c r="D1032" s="135" t="s">
        <v>4226</v>
      </c>
      <c r="E1032" s="135">
        <f t="shared" si="16"/>
        <v>2805010200</v>
      </c>
      <c r="F1032" s="135" t="s">
        <v>2397</v>
      </c>
      <c r="G1032" s="135" t="s">
        <v>4202</v>
      </c>
      <c r="H1032" s="135" t="s">
        <v>5568</v>
      </c>
      <c r="I1032" s="135" t="s">
        <v>4211</v>
      </c>
      <c r="J1032" s="137">
        <v>38040</v>
      </c>
    </row>
    <row r="1033" spans="1:12" x14ac:dyDescent="0.2">
      <c r="A1033" s="135" t="s">
        <v>1402</v>
      </c>
      <c r="D1033" s="135" t="s">
        <v>4227</v>
      </c>
      <c r="E1033" s="135">
        <f t="shared" si="16"/>
        <v>2805010300</v>
      </c>
      <c r="F1033" s="135" t="s">
        <v>2397</v>
      </c>
      <c r="G1033" s="135" t="s">
        <v>4202</v>
      </c>
      <c r="H1033" s="135" t="s">
        <v>5568</v>
      </c>
      <c r="I1033" s="135" t="s">
        <v>4213</v>
      </c>
      <c r="J1033" s="137">
        <v>38040</v>
      </c>
    </row>
    <row r="1034" spans="1:12" x14ac:dyDescent="0.2">
      <c r="A1034" s="135" t="s">
        <v>1402</v>
      </c>
      <c r="B1034" s="138" t="s">
        <v>2900</v>
      </c>
      <c r="C1034" s="135" t="s">
        <v>4228</v>
      </c>
      <c r="D1034" s="135" t="s">
        <v>4229</v>
      </c>
      <c r="E1034" s="135">
        <f t="shared" si="16"/>
        <v>2805015000</v>
      </c>
      <c r="F1034" s="135" t="s">
        <v>2397</v>
      </c>
      <c r="G1034" s="135" t="s">
        <v>4202</v>
      </c>
      <c r="H1034" s="135" t="s">
        <v>4230</v>
      </c>
      <c r="I1034" s="135" t="s">
        <v>4231</v>
      </c>
      <c r="K1034" s="137">
        <v>37544</v>
      </c>
      <c r="L1034" s="135" t="s">
        <v>4222</v>
      </c>
    </row>
    <row r="1035" spans="1:12" x14ac:dyDescent="0.2">
      <c r="A1035" s="135" t="s">
        <v>1402</v>
      </c>
      <c r="D1035" s="135" t="s">
        <v>4232</v>
      </c>
      <c r="E1035" s="135">
        <f t="shared" si="16"/>
        <v>2805018000</v>
      </c>
      <c r="F1035" s="135" t="s">
        <v>2397</v>
      </c>
      <c r="G1035" s="135" t="s">
        <v>4202</v>
      </c>
      <c r="H1035" s="135" t="s">
        <v>4233</v>
      </c>
      <c r="I1035" s="135" t="s">
        <v>3136</v>
      </c>
      <c r="J1035" s="137">
        <v>38040</v>
      </c>
    </row>
    <row r="1036" spans="1:12" x14ac:dyDescent="0.2">
      <c r="A1036" s="135" t="s">
        <v>1402</v>
      </c>
      <c r="D1036" s="135" t="s">
        <v>4234</v>
      </c>
      <c r="E1036" s="135">
        <f t="shared" si="16"/>
        <v>2805019100</v>
      </c>
      <c r="F1036" s="135" t="s">
        <v>2397</v>
      </c>
      <c r="G1036" s="135" t="s">
        <v>4202</v>
      </c>
      <c r="H1036" s="135" t="s">
        <v>7243</v>
      </c>
      <c r="I1036" s="135" t="s">
        <v>4209</v>
      </c>
      <c r="J1036" s="137">
        <v>38040</v>
      </c>
    </row>
    <row r="1037" spans="1:12" x14ac:dyDescent="0.2">
      <c r="A1037" s="135" t="s">
        <v>1402</v>
      </c>
      <c r="D1037" s="135" t="s">
        <v>7244</v>
      </c>
      <c r="E1037" s="135">
        <f t="shared" si="16"/>
        <v>2805019200</v>
      </c>
      <c r="F1037" s="135" t="s">
        <v>2397</v>
      </c>
      <c r="G1037" s="135" t="s">
        <v>4202</v>
      </c>
      <c r="H1037" s="135" t="s">
        <v>7243</v>
      </c>
      <c r="I1037" s="135" t="s">
        <v>4211</v>
      </c>
      <c r="J1037" s="137">
        <v>38040</v>
      </c>
    </row>
    <row r="1038" spans="1:12" x14ac:dyDescent="0.2">
      <c r="A1038" s="135" t="s">
        <v>1402</v>
      </c>
      <c r="D1038" s="135" t="s">
        <v>7245</v>
      </c>
      <c r="E1038" s="135">
        <f t="shared" si="16"/>
        <v>2805019300</v>
      </c>
      <c r="F1038" s="135" t="s">
        <v>2397</v>
      </c>
      <c r="G1038" s="135" t="s">
        <v>4202</v>
      </c>
      <c r="H1038" s="135" t="s">
        <v>7243</v>
      </c>
      <c r="I1038" s="135" t="s">
        <v>4213</v>
      </c>
      <c r="J1038" s="137">
        <v>38040</v>
      </c>
    </row>
    <row r="1039" spans="1:12" x14ac:dyDescent="0.2">
      <c r="A1039" s="135" t="s">
        <v>1402</v>
      </c>
      <c r="D1039" s="135" t="s">
        <v>7246</v>
      </c>
      <c r="E1039" s="135">
        <f t="shared" si="16"/>
        <v>2805020000</v>
      </c>
      <c r="F1039" s="135" t="s">
        <v>2397</v>
      </c>
      <c r="G1039" s="135" t="s">
        <v>4202</v>
      </c>
      <c r="H1039" s="135" t="s">
        <v>7247</v>
      </c>
      <c r="I1039" s="135" t="s">
        <v>7248</v>
      </c>
      <c r="J1039" s="137">
        <v>36504</v>
      </c>
      <c r="K1039" s="137">
        <v>38040</v>
      </c>
      <c r="L1039" s="135" t="s">
        <v>7249</v>
      </c>
    </row>
    <row r="1040" spans="1:12" x14ac:dyDescent="0.2">
      <c r="A1040" s="135" t="s">
        <v>1402</v>
      </c>
      <c r="D1040" s="135" t="s">
        <v>7250</v>
      </c>
      <c r="E1040" s="135">
        <f t="shared" si="16"/>
        <v>2805020001</v>
      </c>
      <c r="F1040" s="135" t="s">
        <v>2397</v>
      </c>
      <c r="G1040" s="135" t="s">
        <v>4202</v>
      </c>
      <c r="H1040" s="135" t="s">
        <v>7247</v>
      </c>
      <c r="I1040" s="135" t="s">
        <v>7251</v>
      </c>
      <c r="J1040" s="137">
        <v>37544</v>
      </c>
    </row>
    <row r="1041" spans="1:12" x14ac:dyDescent="0.2">
      <c r="A1041" s="135" t="s">
        <v>1402</v>
      </c>
      <c r="D1041" s="135" t="s">
        <v>7252</v>
      </c>
      <c r="E1041" s="135">
        <f t="shared" si="16"/>
        <v>2805020002</v>
      </c>
      <c r="F1041" s="135" t="s">
        <v>2397</v>
      </c>
      <c r="G1041" s="135" t="s">
        <v>4202</v>
      </c>
      <c r="H1041" s="135" t="s">
        <v>7247</v>
      </c>
      <c r="I1041" s="135" t="s">
        <v>7253</v>
      </c>
      <c r="J1041" s="137">
        <v>37544</v>
      </c>
    </row>
    <row r="1042" spans="1:12" x14ac:dyDescent="0.2">
      <c r="A1042" s="135" t="s">
        <v>1402</v>
      </c>
      <c r="D1042" s="135" t="s">
        <v>7254</v>
      </c>
      <c r="E1042" s="135">
        <f t="shared" si="16"/>
        <v>2805020003</v>
      </c>
      <c r="F1042" s="135" t="s">
        <v>2397</v>
      </c>
      <c r="G1042" s="135" t="s">
        <v>4202</v>
      </c>
      <c r="H1042" s="135" t="s">
        <v>7247</v>
      </c>
      <c r="I1042" s="135" t="s">
        <v>7255</v>
      </c>
      <c r="J1042" s="137">
        <v>37544</v>
      </c>
    </row>
    <row r="1043" spans="1:12" x14ac:dyDescent="0.2">
      <c r="A1043" s="135" t="s">
        <v>1402</v>
      </c>
      <c r="D1043" s="135" t="s">
        <v>7256</v>
      </c>
      <c r="E1043" s="135">
        <f t="shared" si="16"/>
        <v>2805020004</v>
      </c>
      <c r="F1043" s="135" t="s">
        <v>2397</v>
      </c>
      <c r="G1043" s="135" t="s">
        <v>4202</v>
      </c>
      <c r="H1043" s="135" t="s">
        <v>7247</v>
      </c>
      <c r="I1043" s="135" t="s">
        <v>7257</v>
      </c>
      <c r="J1043" s="137">
        <v>37544</v>
      </c>
    </row>
    <row r="1044" spans="1:12" x14ac:dyDescent="0.2">
      <c r="A1044" s="135" t="s">
        <v>1402</v>
      </c>
      <c r="D1044" s="135" t="s">
        <v>7258</v>
      </c>
      <c r="E1044" s="135">
        <f t="shared" si="16"/>
        <v>2805021100</v>
      </c>
      <c r="F1044" s="135" t="s">
        <v>2397</v>
      </c>
      <c r="G1044" s="135" t="s">
        <v>4202</v>
      </c>
      <c r="H1044" s="135" t="s">
        <v>7259</v>
      </c>
      <c r="I1044" s="135" t="s">
        <v>4209</v>
      </c>
      <c r="J1044" s="137">
        <v>38040</v>
      </c>
    </row>
    <row r="1045" spans="1:12" x14ac:dyDescent="0.2">
      <c r="A1045" s="135" t="s">
        <v>1402</v>
      </c>
      <c r="D1045" s="135" t="s">
        <v>7260</v>
      </c>
      <c r="E1045" s="135">
        <f t="shared" si="16"/>
        <v>2805021200</v>
      </c>
      <c r="F1045" s="135" t="s">
        <v>2397</v>
      </c>
      <c r="G1045" s="135" t="s">
        <v>4202</v>
      </c>
      <c r="H1045" s="135" t="s">
        <v>7259</v>
      </c>
      <c r="I1045" s="135" t="s">
        <v>4211</v>
      </c>
      <c r="J1045" s="137">
        <v>38040</v>
      </c>
    </row>
    <row r="1046" spans="1:12" x14ac:dyDescent="0.2">
      <c r="A1046" s="135" t="s">
        <v>1402</v>
      </c>
      <c r="D1046" s="135" t="s">
        <v>7261</v>
      </c>
      <c r="E1046" s="135">
        <f t="shared" si="16"/>
        <v>2805021300</v>
      </c>
      <c r="F1046" s="135" t="s">
        <v>2397</v>
      </c>
      <c r="G1046" s="135" t="s">
        <v>4202</v>
      </c>
      <c r="H1046" s="135" t="s">
        <v>7259</v>
      </c>
      <c r="I1046" s="135" t="s">
        <v>4213</v>
      </c>
      <c r="J1046" s="137">
        <v>38040</v>
      </c>
    </row>
    <row r="1047" spans="1:12" x14ac:dyDescent="0.2">
      <c r="A1047" s="135" t="s">
        <v>1402</v>
      </c>
      <c r="D1047" s="135" t="s">
        <v>7262</v>
      </c>
      <c r="E1047" s="135">
        <f t="shared" si="16"/>
        <v>2805022100</v>
      </c>
      <c r="F1047" s="135" t="s">
        <v>2397</v>
      </c>
      <c r="G1047" s="135" t="s">
        <v>4202</v>
      </c>
      <c r="H1047" s="135" t="s">
        <v>7263</v>
      </c>
      <c r="I1047" s="135" t="s">
        <v>4209</v>
      </c>
      <c r="J1047" s="137">
        <v>38040</v>
      </c>
    </row>
    <row r="1048" spans="1:12" x14ac:dyDescent="0.2">
      <c r="A1048" s="135" t="s">
        <v>1402</v>
      </c>
      <c r="D1048" s="135" t="s">
        <v>7264</v>
      </c>
      <c r="E1048" s="135">
        <f t="shared" si="16"/>
        <v>2805022200</v>
      </c>
      <c r="F1048" s="135" t="s">
        <v>2397</v>
      </c>
      <c r="G1048" s="135" t="s">
        <v>4202</v>
      </c>
      <c r="H1048" s="135" t="s">
        <v>7263</v>
      </c>
      <c r="I1048" s="135" t="s">
        <v>4211</v>
      </c>
      <c r="J1048" s="137">
        <v>38040</v>
      </c>
    </row>
    <row r="1049" spans="1:12" x14ac:dyDescent="0.2">
      <c r="A1049" s="135" t="s">
        <v>1402</v>
      </c>
      <c r="D1049" s="135" t="s">
        <v>7265</v>
      </c>
      <c r="E1049" s="135">
        <f t="shared" si="16"/>
        <v>2805022300</v>
      </c>
      <c r="F1049" s="135" t="s">
        <v>2397</v>
      </c>
      <c r="G1049" s="135" t="s">
        <v>4202</v>
      </c>
      <c r="H1049" s="135" t="s">
        <v>7263</v>
      </c>
      <c r="I1049" s="135" t="s">
        <v>4213</v>
      </c>
      <c r="J1049" s="137">
        <v>38040</v>
      </c>
    </row>
    <row r="1050" spans="1:12" x14ac:dyDescent="0.2">
      <c r="A1050" s="135" t="s">
        <v>1402</v>
      </c>
      <c r="D1050" s="135" t="s">
        <v>7266</v>
      </c>
      <c r="E1050" s="135">
        <f t="shared" si="16"/>
        <v>2805023100</v>
      </c>
      <c r="F1050" s="135" t="s">
        <v>2397</v>
      </c>
      <c r="G1050" s="135" t="s">
        <v>4202</v>
      </c>
      <c r="H1050" s="135" t="s">
        <v>7267</v>
      </c>
      <c r="I1050" s="135" t="s">
        <v>4209</v>
      </c>
      <c r="J1050" s="137">
        <v>38040</v>
      </c>
    </row>
    <row r="1051" spans="1:12" x14ac:dyDescent="0.2">
      <c r="A1051" s="135" t="s">
        <v>1402</v>
      </c>
      <c r="D1051" s="135" t="s">
        <v>7268</v>
      </c>
      <c r="E1051" s="135">
        <f t="shared" si="16"/>
        <v>2805023200</v>
      </c>
      <c r="F1051" s="135" t="s">
        <v>2397</v>
      </c>
      <c r="G1051" s="135" t="s">
        <v>4202</v>
      </c>
      <c r="H1051" s="135" t="s">
        <v>7267</v>
      </c>
      <c r="I1051" s="135" t="s">
        <v>4211</v>
      </c>
      <c r="J1051" s="137">
        <v>38040</v>
      </c>
    </row>
    <row r="1052" spans="1:12" x14ac:dyDescent="0.2">
      <c r="A1052" s="135" t="s">
        <v>1402</v>
      </c>
      <c r="D1052" s="135" t="s">
        <v>7269</v>
      </c>
      <c r="E1052" s="135">
        <f t="shared" si="16"/>
        <v>2805023300</v>
      </c>
      <c r="F1052" s="135" t="s">
        <v>2397</v>
      </c>
      <c r="G1052" s="135" t="s">
        <v>4202</v>
      </c>
      <c r="H1052" s="135" t="s">
        <v>7267</v>
      </c>
      <c r="I1052" s="135" t="s">
        <v>4213</v>
      </c>
      <c r="J1052" s="137">
        <v>38040</v>
      </c>
    </row>
    <row r="1053" spans="1:12" x14ac:dyDescent="0.2">
      <c r="A1053" s="135" t="s">
        <v>1402</v>
      </c>
      <c r="D1053" s="135" t="s">
        <v>4228</v>
      </c>
      <c r="E1053" s="135">
        <f t="shared" si="16"/>
        <v>2805025000</v>
      </c>
      <c r="F1053" s="135" t="s">
        <v>2397</v>
      </c>
      <c r="G1053" s="135" t="s">
        <v>4202</v>
      </c>
      <c r="H1053" s="135" t="s">
        <v>7270</v>
      </c>
      <c r="I1053" s="135" t="s">
        <v>7271</v>
      </c>
      <c r="J1053" s="137">
        <v>36504</v>
      </c>
      <c r="K1053" s="137">
        <v>38040</v>
      </c>
      <c r="L1053" s="135" t="s">
        <v>7249</v>
      </c>
    </row>
    <row r="1054" spans="1:12" x14ac:dyDescent="0.2">
      <c r="A1054" s="135" t="s">
        <v>1402</v>
      </c>
      <c r="D1054" s="135" t="s">
        <v>4218</v>
      </c>
      <c r="E1054" s="135">
        <f t="shared" si="16"/>
        <v>2805030000</v>
      </c>
      <c r="F1054" s="135" t="s">
        <v>2397</v>
      </c>
      <c r="G1054" s="135" t="s">
        <v>4202</v>
      </c>
      <c r="H1054" s="135" t="s">
        <v>7272</v>
      </c>
      <c r="I1054" s="135" t="s">
        <v>7273</v>
      </c>
      <c r="J1054" s="137">
        <v>36504</v>
      </c>
      <c r="K1054" s="137">
        <v>38040</v>
      </c>
      <c r="L1054" s="135" t="s">
        <v>7274</v>
      </c>
    </row>
    <row r="1055" spans="1:12" x14ac:dyDescent="0.2">
      <c r="A1055" s="135" t="s">
        <v>1402</v>
      </c>
      <c r="D1055" s="135" t="s">
        <v>7275</v>
      </c>
      <c r="E1055" s="135">
        <f t="shared" si="16"/>
        <v>2805030001</v>
      </c>
      <c r="F1055" s="135" t="s">
        <v>2397</v>
      </c>
      <c r="G1055" s="135" t="s">
        <v>4202</v>
      </c>
      <c r="H1055" s="135" t="s">
        <v>7272</v>
      </c>
      <c r="I1055" s="135" t="s">
        <v>7276</v>
      </c>
      <c r="J1055" s="137">
        <v>37544</v>
      </c>
    </row>
    <row r="1056" spans="1:12" x14ac:dyDescent="0.2">
      <c r="A1056" s="135" t="s">
        <v>1402</v>
      </c>
      <c r="D1056" s="135" t="s">
        <v>7277</v>
      </c>
      <c r="E1056" s="135">
        <f t="shared" si="16"/>
        <v>2805030002</v>
      </c>
      <c r="F1056" s="135" t="s">
        <v>2397</v>
      </c>
      <c r="G1056" s="135" t="s">
        <v>4202</v>
      </c>
      <c r="H1056" s="135" t="s">
        <v>7272</v>
      </c>
      <c r="I1056" s="135" t="s">
        <v>7278</v>
      </c>
      <c r="J1056" s="137">
        <v>37544</v>
      </c>
    </row>
    <row r="1057" spans="1:12" x14ac:dyDescent="0.2">
      <c r="A1057" s="135" t="s">
        <v>1402</v>
      </c>
      <c r="D1057" s="135" t="s">
        <v>7279</v>
      </c>
      <c r="E1057" s="135">
        <f t="shared" si="16"/>
        <v>2805030003</v>
      </c>
      <c r="F1057" s="135" t="s">
        <v>2397</v>
      </c>
      <c r="G1057" s="135" t="s">
        <v>4202</v>
      </c>
      <c r="H1057" s="135" t="s">
        <v>7272</v>
      </c>
      <c r="I1057" s="135" t="s">
        <v>7280</v>
      </c>
      <c r="J1057" s="137">
        <v>37544</v>
      </c>
    </row>
    <row r="1058" spans="1:12" x14ac:dyDescent="0.2">
      <c r="A1058" s="135" t="s">
        <v>1402</v>
      </c>
      <c r="D1058" s="135" t="s">
        <v>7281</v>
      </c>
      <c r="E1058" s="135">
        <f t="shared" si="16"/>
        <v>2805030004</v>
      </c>
      <c r="F1058" s="135" t="s">
        <v>2397</v>
      </c>
      <c r="G1058" s="135" t="s">
        <v>4202</v>
      </c>
      <c r="H1058" s="135" t="s">
        <v>7272</v>
      </c>
      <c r="I1058" s="135" t="s">
        <v>7282</v>
      </c>
      <c r="J1058" s="137">
        <v>37544</v>
      </c>
    </row>
    <row r="1059" spans="1:12" x14ac:dyDescent="0.2">
      <c r="A1059" s="135" t="s">
        <v>1402</v>
      </c>
      <c r="D1059" s="135" t="s">
        <v>7283</v>
      </c>
      <c r="E1059" s="135">
        <f t="shared" si="16"/>
        <v>2805030007</v>
      </c>
      <c r="F1059" s="135" t="s">
        <v>2397</v>
      </c>
      <c r="G1059" s="135" t="s">
        <v>4202</v>
      </c>
      <c r="H1059" s="135" t="s">
        <v>7272</v>
      </c>
      <c r="I1059" s="135" t="s">
        <v>7284</v>
      </c>
      <c r="J1059" s="137">
        <v>37544</v>
      </c>
    </row>
    <row r="1060" spans="1:12" x14ac:dyDescent="0.2">
      <c r="A1060" s="135" t="s">
        <v>1402</v>
      </c>
      <c r="D1060" s="135" t="s">
        <v>7285</v>
      </c>
      <c r="E1060" s="135">
        <f t="shared" si="16"/>
        <v>2805030008</v>
      </c>
      <c r="F1060" s="135" t="s">
        <v>2397</v>
      </c>
      <c r="G1060" s="135" t="s">
        <v>4202</v>
      </c>
      <c r="H1060" s="135" t="s">
        <v>7272</v>
      </c>
      <c r="I1060" s="135" t="s">
        <v>7286</v>
      </c>
      <c r="J1060" s="137">
        <v>37544</v>
      </c>
    </row>
    <row r="1061" spans="1:12" x14ac:dyDescent="0.2">
      <c r="A1061" s="135" t="s">
        <v>1402</v>
      </c>
      <c r="D1061" s="135" t="s">
        <v>7287</v>
      </c>
      <c r="E1061" s="135">
        <f t="shared" si="16"/>
        <v>2805030009</v>
      </c>
      <c r="F1061" s="135" t="s">
        <v>2397</v>
      </c>
      <c r="G1061" s="135" t="s">
        <v>4202</v>
      </c>
      <c r="H1061" s="135" t="s">
        <v>7272</v>
      </c>
      <c r="I1061" s="135" t="s">
        <v>7288</v>
      </c>
      <c r="J1061" s="137">
        <v>37544</v>
      </c>
    </row>
    <row r="1062" spans="1:12" x14ac:dyDescent="0.2">
      <c r="A1062" s="135" t="s">
        <v>1402</v>
      </c>
      <c r="D1062" s="135" t="s">
        <v>7289</v>
      </c>
      <c r="E1062" s="135">
        <f t="shared" si="16"/>
        <v>2805035000</v>
      </c>
      <c r="F1062" s="135" t="s">
        <v>2397</v>
      </c>
      <c r="G1062" s="135" t="s">
        <v>4202</v>
      </c>
      <c r="H1062" s="135" t="s">
        <v>7290</v>
      </c>
      <c r="I1062" s="135" t="s">
        <v>3136</v>
      </c>
      <c r="J1062" s="137">
        <v>36516</v>
      </c>
      <c r="K1062" s="137">
        <v>38040</v>
      </c>
      <c r="L1062" s="135" t="s">
        <v>7291</v>
      </c>
    </row>
    <row r="1063" spans="1:12" x14ac:dyDescent="0.2">
      <c r="A1063" s="135" t="s">
        <v>1402</v>
      </c>
      <c r="D1063" s="135" t="s">
        <v>7292</v>
      </c>
      <c r="E1063" s="135">
        <f t="shared" si="16"/>
        <v>2805039100</v>
      </c>
      <c r="F1063" s="135" t="s">
        <v>2397</v>
      </c>
      <c r="G1063" s="135" t="s">
        <v>4202</v>
      </c>
      <c r="H1063" s="135" t="s">
        <v>7293</v>
      </c>
      <c r="I1063" s="135" t="s">
        <v>4209</v>
      </c>
      <c r="J1063" s="137">
        <v>38040</v>
      </c>
    </row>
    <row r="1064" spans="1:12" x14ac:dyDescent="0.2">
      <c r="A1064" s="135" t="s">
        <v>1402</v>
      </c>
      <c r="D1064" s="135" t="s">
        <v>7294</v>
      </c>
      <c r="E1064" s="135">
        <f t="shared" si="16"/>
        <v>2805039200</v>
      </c>
      <c r="F1064" s="135" t="s">
        <v>2397</v>
      </c>
      <c r="G1064" s="135" t="s">
        <v>4202</v>
      </c>
      <c r="H1064" s="135" t="s">
        <v>7293</v>
      </c>
      <c r="I1064" s="135" t="s">
        <v>4211</v>
      </c>
      <c r="J1064" s="137">
        <v>38040</v>
      </c>
    </row>
    <row r="1065" spans="1:12" x14ac:dyDescent="0.2">
      <c r="A1065" s="135" t="s">
        <v>1402</v>
      </c>
      <c r="D1065" s="135" t="s">
        <v>7295</v>
      </c>
      <c r="E1065" s="135">
        <f t="shared" si="16"/>
        <v>2805039300</v>
      </c>
      <c r="F1065" s="135" t="s">
        <v>2397</v>
      </c>
      <c r="G1065" s="135" t="s">
        <v>4202</v>
      </c>
      <c r="H1065" s="135" t="s">
        <v>7293</v>
      </c>
      <c r="I1065" s="135" t="s">
        <v>4213</v>
      </c>
      <c r="J1065" s="137">
        <v>38040</v>
      </c>
    </row>
    <row r="1066" spans="1:12" x14ac:dyDescent="0.2">
      <c r="A1066" s="135" t="s">
        <v>1402</v>
      </c>
      <c r="D1066" s="135" t="s">
        <v>7296</v>
      </c>
      <c r="E1066" s="135">
        <f t="shared" si="16"/>
        <v>2805040000</v>
      </c>
      <c r="F1066" s="135" t="s">
        <v>2397</v>
      </c>
      <c r="G1066" s="135" t="s">
        <v>4202</v>
      </c>
      <c r="H1066" s="135" t="s">
        <v>7297</v>
      </c>
      <c r="I1066" s="135" t="s">
        <v>1886</v>
      </c>
      <c r="J1066" s="137">
        <v>36504</v>
      </c>
      <c r="K1066" s="137">
        <v>37544</v>
      </c>
      <c r="L1066" s="135" t="s">
        <v>4207</v>
      </c>
    </row>
    <row r="1067" spans="1:12" x14ac:dyDescent="0.2">
      <c r="A1067" s="135" t="s">
        <v>1402</v>
      </c>
      <c r="D1067" s="135" t="s">
        <v>7298</v>
      </c>
      <c r="E1067" s="135">
        <f t="shared" si="16"/>
        <v>2805045000</v>
      </c>
      <c r="F1067" s="135" t="s">
        <v>2397</v>
      </c>
      <c r="G1067" s="135" t="s">
        <v>4202</v>
      </c>
      <c r="H1067" s="135" t="s">
        <v>10111</v>
      </c>
      <c r="I1067" s="135" t="s">
        <v>3136</v>
      </c>
      <c r="J1067" s="137">
        <v>38040</v>
      </c>
    </row>
    <row r="1068" spans="1:12" x14ac:dyDescent="0.2">
      <c r="A1068" s="135" t="s">
        <v>1402</v>
      </c>
      <c r="B1068" s="138" t="s">
        <v>2900</v>
      </c>
      <c r="C1068" s="135" t="s">
        <v>7298</v>
      </c>
      <c r="D1068" s="135" t="s">
        <v>10112</v>
      </c>
      <c r="E1068" s="135">
        <f t="shared" si="16"/>
        <v>2805045001</v>
      </c>
      <c r="F1068" s="135" t="s">
        <v>2397</v>
      </c>
      <c r="G1068" s="135" t="s">
        <v>4202</v>
      </c>
      <c r="H1068" s="135" t="s">
        <v>10111</v>
      </c>
      <c r="I1068" s="135" t="s">
        <v>1886</v>
      </c>
      <c r="J1068" s="137">
        <v>36516</v>
      </c>
      <c r="K1068" s="137">
        <v>37544</v>
      </c>
      <c r="L1068" s="135" t="s">
        <v>4207</v>
      </c>
    </row>
    <row r="1069" spans="1:12" x14ac:dyDescent="0.2">
      <c r="A1069" s="135" t="s">
        <v>1402</v>
      </c>
      <c r="D1069" s="135" t="s">
        <v>10113</v>
      </c>
      <c r="E1069" s="135">
        <f t="shared" si="16"/>
        <v>2805045002</v>
      </c>
      <c r="F1069" s="135" t="s">
        <v>2397</v>
      </c>
      <c r="G1069" s="135" t="s">
        <v>4202</v>
      </c>
      <c r="H1069" s="135" t="s">
        <v>10111</v>
      </c>
      <c r="I1069" s="135" t="s">
        <v>10114</v>
      </c>
      <c r="J1069" s="137">
        <v>37544</v>
      </c>
    </row>
    <row r="1070" spans="1:12" x14ac:dyDescent="0.2">
      <c r="A1070" s="135" t="s">
        <v>1402</v>
      </c>
      <c r="D1070" s="135" t="s">
        <v>10115</v>
      </c>
      <c r="E1070" s="135">
        <f t="shared" si="16"/>
        <v>2805045003</v>
      </c>
      <c r="F1070" s="135" t="s">
        <v>2397</v>
      </c>
      <c r="G1070" s="135" t="s">
        <v>4202</v>
      </c>
      <c r="H1070" s="135" t="s">
        <v>10111</v>
      </c>
      <c r="I1070" s="135" t="s">
        <v>10116</v>
      </c>
      <c r="J1070" s="137">
        <v>37544</v>
      </c>
    </row>
    <row r="1071" spans="1:12" x14ac:dyDescent="0.2">
      <c r="A1071" s="135" t="s">
        <v>1402</v>
      </c>
      <c r="D1071" s="135" t="s">
        <v>10117</v>
      </c>
      <c r="E1071" s="135">
        <f t="shared" si="16"/>
        <v>2805047100</v>
      </c>
      <c r="F1071" s="135" t="s">
        <v>2397</v>
      </c>
      <c r="G1071" s="135" t="s">
        <v>4202</v>
      </c>
      <c r="H1071" s="135" t="s">
        <v>10118</v>
      </c>
      <c r="I1071" s="135" t="s">
        <v>4209</v>
      </c>
      <c r="J1071" s="137">
        <v>38040</v>
      </c>
    </row>
    <row r="1072" spans="1:12" x14ac:dyDescent="0.2">
      <c r="A1072" s="135" t="s">
        <v>1402</v>
      </c>
      <c r="D1072" s="135" t="s">
        <v>10119</v>
      </c>
      <c r="E1072" s="135">
        <f t="shared" si="16"/>
        <v>2805047300</v>
      </c>
      <c r="F1072" s="135" t="s">
        <v>2397</v>
      </c>
      <c r="G1072" s="135" t="s">
        <v>4202</v>
      </c>
      <c r="H1072" s="135" t="s">
        <v>10118</v>
      </c>
      <c r="I1072" s="135" t="s">
        <v>4213</v>
      </c>
      <c r="J1072" s="137">
        <v>38040</v>
      </c>
    </row>
    <row r="1073" spans="1:12" x14ac:dyDescent="0.2">
      <c r="A1073" s="135" t="s">
        <v>1402</v>
      </c>
      <c r="D1073" s="135" t="s">
        <v>10120</v>
      </c>
      <c r="E1073" s="135">
        <f t="shared" si="16"/>
        <v>2805053100</v>
      </c>
      <c r="F1073" s="135" t="s">
        <v>2397</v>
      </c>
      <c r="G1073" s="135" t="s">
        <v>4202</v>
      </c>
      <c r="H1073" s="135" t="s">
        <v>10121</v>
      </c>
      <c r="I1073" s="135" t="s">
        <v>4209</v>
      </c>
      <c r="J1073" s="137">
        <v>38040</v>
      </c>
    </row>
    <row r="1074" spans="1:12" x14ac:dyDescent="0.2">
      <c r="A1074" s="135" t="s">
        <v>1402</v>
      </c>
      <c r="D1074" s="135" t="s">
        <v>10122</v>
      </c>
      <c r="E1074" s="135">
        <f t="shared" si="16"/>
        <v>2806010000</v>
      </c>
      <c r="F1074" s="135" t="s">
        <v>2397</v>
      </c>
      <c r="G1074" s="135" t="s">
        <v>10123</v>
      </c>
      <c r="H1074" s="135" t="s">
        <v>10124</v>
      </c>
      <c r="I1074" s="135" t="s">
        <v>1886</v>
      </c>
      <c r="J1074" s="137">
        <v>37544</v>
      </c>
    </row>
    <row r="1075" spans="1:12" x14ac:dyDescent="0.2">
      <c r="A1075" s="135" t="s">
        <v>1402</v>
      </c>
      <c r="D1075" s="135" t="s">
        <v>10125</v>
      </c>
      <c r="E1075" s="135">
        <f t="shared" si="16"/>
        <v>2806015000</v>
      </c>
      <c r="F1075" s="135" t="s">
        <v>2397</v>
      </c>
      <c r="G1075" s="135" t="s">
        <v>10123</v>
      </c>
      <c r="H1075" s="135" t="s">
        <v>10126</v>
      </c>
      <c r="I1075" s="135" t="s">
        <v>1886</v>
      </c>
      <c r="J1075" s="137">
        <v>37544</v>
      </c>
    </row>
    <row r="1076" spans="1:12" x14ac:dyDescent="0.2">
      <c r="A1076" s="135" t="s">
        <v>1402</v>
      </c>
      <c r="D1076" s="135" t="s">
        <v>10127</v>
      </c>
      <c r="E1076" s="135">
        <f t="shared" si="16"/>
        <v>2807020001</v>
      </c>
      <c r="F1076" s="135" t="s">
        <v>2397</v>
      </c>
      <c r="G1076" s="135" t="s">
        <v>10128</v>
      </c>
      <c r="H1076" s="135" t="s">
        <v>10129</v>
      </c>
      <c r="I1076" s="135" t="s">
        <v>10130</v>
      </c>
      <c r="J1076" s="137">
        <v>37544</v>
      </c>
    </row>
    <row r="1077" spans="1:12" x14ac:dyDescent="0.2">
      <c r="A1077" s="135" t="s">
        <v>1402</v>
      </c>
      <c r="D1077" s="135" t="s">
        <v>10131</v>
      </c>
      <c r="E1077" s="135">
        <f t="shared" si="16"/>
        <v>2807020002</v>
      </c>
      <c r="F1077" s="135" t="s">
        <v>2397</v>
      </c>
      <c r="G1077" s="135" t="s">
        <v>10128</v>
      </c>
      <c r="H1077" s="135" t="s">
        <v>10129</v>
      </c>
      <c r="I1077" s="135" t="s">
        <v>10132</v>
      </c>
      <c r="J1077" s="137">
        <v>37544</v>
      </c>
    </row>
    <row r="1078" spans="1:12" x14ac:dyDescent="0.2">
      <c r="A1078" s="135" t="s">
        <v>1402</v>
      </c>
      <c r="D1078" s="135" t="s">
        <v>10133</v>
      </c>
      <c r="E1078" s="135">
        <f t="shared" si="16"/>
        <v>2807025000</v>
      </c>
      <c r="F1078" s="135" t="s">
        <v>2397</v>
      </c>
      <c r="G1078" s="135" t="s">
        <v>10128</v>
      </c>
      <c r="H1078" s="135" t="s">
        <v>10134</v>
      </c>
      <c r="I1078" s="135" t="s">
        <v>1886</v>
      </c>
      <c r="J1078" s="137">
        <v>37544</v>
      </c>
    </row>
    <row r="1079" spans="1:12" x14ac:dyDescent="0.2">
      <c r="A1079" s="135" t="s">
        <v>1402</v>
      </c>
      <c r="D1079" s="135" t="s">
        <v>10135</v>
      </c>
      <c r="E1079" s="135">
        <f t="shared" si="16"/>
        <v>2807030000</v>
      </c>
      <c r="F1079" s="135" t="s">
        <v>2397</v>
      </c>
      <c r="G1079" s="135" t="s">
        <v>10128</v>
      </c>
      <c r="H1079" s="135" t="s">
        <v>10136</v>
      </c>
      <c r="I1079" s="135" t="s">
        <v>1886</v>
      </c>
      <c r="J1079" s="137">
        <v>37544</v>
      </c>
    </row>
    <row r="1080" spans="1:12" x14ac:dyDescent="0.2">
      <c r="A1080" s="135" t="s">
        <v>1402</v>
      </c>
      <c r="D1080" s="135" t="s">
        <v>10137</v>
      </c>
      <c r="E1080" s="135">
        <f t="shared" si="16"/>
        <v>2807035000</v>
      </c>
      <c r="F1080" s="135" t="s">
        <v>2397</v>
      </c>
      <c r="G1080" s="135" t="s">
        <v>10128</v>
      </c>
      <c r="H1080" s="135" t="s">
        <v>10138</v>
      </c>
      <c r="I1080" s="135" t="s">
        <v>1886</v>
      </c>
      <c r="J1080" s="137">
        <v>37544</v>
      </c>
    </row>
    <row r="1081" spans="1:12" x14ac:dyDescent="0.2">
      <c r="A1081" s="135" t="s">
        <v>1402</v>
      </c>
      <c r="D1081" s="135" t="s">
        <v>10139</v>
      </c>
      <c r="E1081" s="135">
        <f t="shared" si="16"/>
        <v>2807040000</v>
      </c>
      <c r="F1081" s="135" t="s">
        <v>2397</v>
      </c>
      <c r="G1081" s="135" t="s">
        <v>10128</v>
      </c>
      <c r="H1081" s="135" t="s">
        <v>10140</v>
      </c>
      <c r="I1081" s="135" t="s">
        <v>1886</v>
      </c>
      <c r="J1081" s="137">
        <v>37544</v>
      </c>
    </row>
    <row r="1082" spans="1:12" x14ac:dyDescent="0.2">
      <c r="A1082" s="135" t="s">
        <v>1402</v>
      </c>
      <c r="D1082" s="135" t="s">
        <v>10141</v>
      </c>
      <c r="E1082" s="135">
        <f t="shared" si="16"/>
        <v>2807045000</v>
      </c>
      <c r="F1082" s="135" t="s">
        <v>2397</v>
      </c>
      <c r="G1082" s="135" t="s">
        <v>10128</v>
      </c>
      <c r="H1082" s="135" t="s">
        <v>7311</v>
      </c>
      <c r="I1082" s="135" t="s">
        <v>1886</v>
      </c>
      <c r="J1082" s="137">
        <v>37544</v>
      </c>
    </row>
    <row r="1083" spans="1:12" x14ac:dyDescent="0.2">
      <c r="A1083" s="135" t="s">
        <v>1402</v>
      </c>
      <c r="D1083" s="135" t="s">
        <v>7312</v>
      </c>
      <c r="E1083" s="135">
        <f t="shared" si="16"/>
        <v>2810001000</v>
      </c>
      <c r="F1083" s="135" t="s">
        <v>2397</v>
      </c>
      <c r="G1083" s="135" t="s">
        <v>7313</v>
      </c>
      <c r="H1083" s="135" t="s">
        <v>7314</v>
      </c>
      <c r="I1083" s="135" t="s">
        <v>1886</v>
      </c>
    </row>
    <row r="1084" spans="1:12" x14ac:dyDescent="0.2">
      <c r="A1084" s="135" t="s">
        <v>1402</v>
      </c>
      <c r="D1084" s="135" t="s">
        <v>7315</v>
      </c>
      <c r="E1084" s="135">
        <f t="shared" si="16"/>
        <v>2810003000</v>
      </c>
      <c r="F1084" s="135" t="s">
        <v>2397</v>
      </c>
      <c r="G1084" s="135" t="s">
        <v>7313</v>
      </c>
      <c r="H1084" s="135" t="s">
        <v>7316</v>
      </c>
      <c r="I1084" s="135" t="s">
        <v>1886</v>
      </c>
      <c r="J1084" s="137">
        <v>36504</v>
      </c>
    </row>
    <row r="1085" spans="1:12" x14ac:dyDescent="0.2">
      <c r="A1085" s="135" t="s">
        <v>1402</v>
      </c>
      <c r="D1085" s="135" t="s">
        <v>7317</v>
      </c>
      <c r="E1085" s="135">
        <f t="shared" si="16"/>
        <v>2810005000</v>
      </c>
      <c r="F1085" s="135" t="s">
        <v>2397</v>
      </c>
      <c r="G1085" s="135" t="s">
        <v>7313</v>
      </c>
      <c r="H1085" s="135" t="s">
        <v>7318</v>
      </c>
      <c r="I1085" s="135" t="s">
        <v>1886</v>
      </c>
      <c r="K1085" s="137">
        <v>36769</v>
      </c>
      <c r="L1085" s="135" t="s">
        <v>7319</v>
      </c>
    </row>
    <row r="1086" spans="1:12" x14ac:dyDescent="0.2">
      <c r="A1086" s="135" t="s">
        <v>1402</v>
      </c>
      <c r="D1086" s="135" t="s">
        <v>7320</v>
      </c>
      <c r="E1086" s="135">
        <f t="shared" si="16"/>
        <v>2810010000</v>
      </c>
      <c r="F1086" s="135" t="s">
        <v>2397</v>
      </c>
      <c r="G1086" s="135" t="s">
        <v>7313</v>
      </c>
      <c r="H1086" s="135" t="s">
        <v>7321</v>
      </c>
      <c r="I1086" s="135" t="s">
        <v>1886</v>
      </c>
      <c r="J1086" s="137">
        <v>36797</v>
      </c>
      <c r="K1086" s="137">
        <v>37544</v>
      </c>
      <c r="L1086" s="135" t="s">
        <v>7322</v>
      </c>
    </row>
    <row r="1087" spans="1:12" x14ac:dyDescent="0.2">
      <c r="A1087" s="135" t="s">
        <v>1402</v>
      </c>
      <c r="D1087" s="135" t="s">
        <v>4255</v>
      </c>
      <c r="E1087" s="135">
        <f t="shared" si="16"/>
        <v>2810015000</v>
      </c>
      <c r="F1087" s="135" t="s">
        <v>2397</v>
      </c>
      <c r="G1087" s="135" t="s">
        <v>7313</v>
      </c>
      <c r="H1087" s="135" t="s">
        <v>4256</v>
      </c>
      <c r="I1087" s="135" t="s">
        <v>1886</v>
      </c>
      <c r="K1087" s="137">
        <v>36769</v>
      </c>
      <c r="L1087" s="135" t="s">
        <v>4257</v>
      </c>
    </row>
    <row r="1088" spans="1:12" x14ac:dyDescent="0.2">
      <c r="A1088" s="135" t="s">
        <v>1402</v>
      </c>
      <c r="D1088" s="135" t="s">
        <v>4258</v>
      </c>
      <c r="E1088" s="135">
        <f t="shared" si="16"/>
        <v>2810020000</v>
      </c>
      <c r="F1088" s="135" t="s">
        <v>2397</v>
      </c>
      <c r="G1088" s="135" t="s">
        <v>7313</v>
      </c>
      <c r="H1088" s="135" t="s">
        <v>4259</v>
      </c>
      <c r="I1088" s="135" t="s">
        <v>1886</v>
      </c>
      <c r="J1088" s="137">
        <v>37223</v>
      </c>
    </row>
    <row r="1089" spans="1:12" x14ac:dyDescent="0.2">
      <c r="A1089" s="135" t="s">
        <v>1402</v>
      </c>
      <c r="D1089" s="135" t="s">
        <v>4260</v>
      </c>
      <c r="E1089" s="135">
        <f t="shared" si="16"/>
        <v>2810025000</v>
      </c>
      <c r="F1089" s="135" t="s">
        <v>2397</v>
      </c>
      <c r="G1089" s="135" t="s">
        <v>7313</v>
      </c>
      <c r="H1089" s="135" t="s">
        <v>4261</v>
      </c>
      <c r="I1089" s="135" t="s">
        <v>1886</v>
      </c>
      <c r="K1089" s="137">
        <v>37778</v>
      </c>
      <c r="L1089" s="135" t="s">
        <v>4262</v>
      </c>
    </row>
    <row r="1090" spans="1:12" x14ac:dyDescent="0.2">
      <c r="A1090" s="135" t="s">
        <v>1402</v>
      </c>
      <c r="D1090" s="135" t="s">
        <v>4263</v>
      </c>
      <c r="E1090" s="135">
        <f t="shared" ref="E1090:E1153" si="17">VALUE(D1090)</f>
        <v>2810030000</v>
      </c>
      <c r="F1090" s="135" t="s">
        <v>2397</v>
      </c>
      <c r="G1090" s="135" t="s">
        <v>7313</v>
      </c>
      <c r="H1090" s="135" t="s">
        <v>4264</v>
      </c>
      <c r="I1090" s="135" t="s">
        <v>1886</v>
      </c>
    </row>
    <row r="1091" spans="1:12" x14ac:dyDescent="0.2">
      <c r="A1091" s="135" t="s">
        <v>1402</v>
      </c>
      <c r="D1091" s="135" t="s">
        <v>4265</v>
      </c>
      <c r="E1091" s="135">
        <f t="shared" si="17"/>
        <v>2810035000</v>
      </c>
      <c r="F1091" s="135" t="s">
        <v>2397</v>
      </c>
      <c r="G1091" s="135" t="s">
        <v>7313</v>
      </c>
      <c r="H1091" s="135" t="s">
        <v>4266</v>
      </c>
      <c r="I1091" s="135" t="s">
        <v>1886</v>
      </c>
    </row>
    <row r="1092" spans="1:12" x14ac:dyDescent="0.2">
      <c r="A1092" s="135" t="s">
        <v>1402</v>
      </c>
      <c r="D1092" s="135" t="s">
        <v>4267</v>
      </c>
      <c r="E1092" s="135">
        <f t="shared" si="17"/>
        <v>2810040000</v>
      </c>
      <c r="F1092" s="135" t="s">
        <v>2397</v>
      </c>
      <c r="G1092" s="135" t="s">
        <v>7313</v>
      </c>
      <c r="H1092" s="135" t="s">
        <v>4268</v>
      </c>
      <c r="I1092" s="135" t="s">
        <v>1886</v>
      </c>
    </row>
    <row r="1093" spans="1:12" x14ac:dyDescent="0.2">
      <c r="A1093" s="135" t="s">
        <v>1402</v>
      </c>
      <c r="D1093" s="135" t="s">
        <v>4269</v>
      </c>
      <c r="E1093" s="135">
        <f t="shared" si="17"/>
        <v>2810050000</v>
      </c>
      <c r="F1093" s="135" t="s">
        <v>2397</v>
      </c>
      <c r="G1093" s="135" t="s">
        <v>7313</v>
      </c>
      <c r="H1093" s="135" t="s">
        <v>4270</v>
      </c>
      <c r="I1093" s="135" t="s">
        <v>1886</v>
      </c>
    </row>
    <row r="1094" spans="1:12" x14ac:dyDescent="0.2">
      <c r="A1094" s="135" t="s">
        <v>1402</v>
      </c>
      <c r="D1094" s="135" t="s">
        <v>4271</v>
      </c>
      <c r="E1094" s="135">
        <f t="shared" si="17"/>
        <v>2810060100</v>
      </c>
      <c r="F1094" s="135" t="s">
        <v>2397</v>
      </c>
      <c r="G1094" s="135" t="s">
        <v>7313</v>
      </c>
      <c r="H1094" s="135" t="s">
        <v>4272</v>
      </c>
      <c r="I1094" s="135" t="s">
        <v>4273</v>
      </c>
    </row>
    <row r="1095" spans="1:12" x14ac:dyDescent="0.2">
      <c r="A1095" s="135" t="s">
        <v>1402</v>
      </c>
      <c r="D1095" s="135" t="s">
        <v>4274</v>
      </c>
      <c r="E1095" s="135">
        <f t="shared" si="17"/>
        <v>2810060200</v>
      </c>
      <c r="F1095" s="135" t="s">
        <v>2397</v>
      </c>
      <c r="G1095" s="135" t="s">
        <v>7313</v>
      </c>
      <c r="H1095" s="135" t="s">
        <v>4272</v>
      </c>
      <c r="I1095" s="135" t="s">
        <v>4275</v>
      </c>
    </row>
    <row r="1096" spans="1:12" x14ac:dyDescent="0.2">
      <c r="A1096" s="135" t="s">
        <v>1402</v>
      </c>
      <c r="D1096" s="135" t="s">
        <v>4276</v>
      </c>
      <c r="E1096" s="135">
        <f t="shared" si="17"/>
        <v>2820000000</v>
      </c>
      <c r="F1096" s="135" t="s">
        <v>2397</v>
      </c>
      <c r="G1096" s="135" t="s">
        <v>4277</v>
      </c>
      <c r="H1096" s="135" t="s">
        <v>4278</v>
      </c>
      <c r="I1096" s="135" t="s">
        <v>1886</v>
      </c>
    </row>
    <row r="1097" spans="1:12" x14ac:dyDescent="0.2">
      <c r="A1097" s="135" t="s">
        <v>1402</v>
      </c>
      <c r="D1097" s="135" t="s">
        <v>4279</v>
      </c>
      <c r="E1097" s="135">
        <f t="shared" si="17"/>
        <v>2820010000</v>
      </c>
      <c r="F1097" s="135" t="s">
        <v>2397</v>
      </c>
      <c r="G1097" s="135" t="s">
        <v>4277</v>
      </c>
      <c r="H1097" s="135" t="s">
        <v>4280</v>
      </c>
      <c r="I1097" s="135" t="s">
        <v>1886</v>
      </c>
    </row>
    <row r="1098" spans="1:12" x14ac:dyDescent="0.2">
      <c r="A1098" s="135" t="s">
        <v>1402</v>
      </c>
      <c r="D1098" s="135" t="s">
        <v>4281</v>
      </c>
      <c r="E1098" s="135">
        <f t="shared" si="17"/>
        <v>2820020000</v>
      </c>
      <c r="F1098" s="135" t="s">
        <v>2397</v>
      </c>
      <c r="G1098" s="135" t="s">
        <v>4277</v>
      </c>
      <c r="H1098" s="135" t="s">
        <v>4282</v>
      </c>
      <c r="I1098" s="135" t="s">
        <v>1886</v>
      </c>
    </row>
    <row r="1099" spans="1:12" x14ac:dyDescent="0.2">
      <c r="A1099" s="135" t="s">
        <v>1402</v>
      </c>
      <c r="D1099" s="135" t="s">
        <v>4283</v>
      </c>
      <c r="E1099" s="135">
        <f t="shared" si="17"/>
        <v>2830000000</v>
      </c>
      <c r="F1099" s="135" t="s">
        <v>2397</v>
      </c>
      <c r="G1099" s="135" t="s">
        <v>4284</v>
      </c>
      <c r="H1099" s="135" t="s">
        <v>4285</v>
      </c>
      <c r="I1099" s="135" t="s">
        <v>1886</v>
      </c>
    </row>
    <row r="1100" spans="1:12" x14ac:dyDescent="0.2">
      <c r="A1100" s="135" t="s">
        <v>1402</v>
      </c>
      <c r="D1100" s="135" t="s">
        <v>4286</v>
      </c>
      <c r="E1100" s="135">
        <f t="shared" si="17"/>
        <v>2830001000</v>
      </c>
      <c r="F1100" s="135" t="s">
        <v>2397</v>
      </c>
      <c r="G1100" s="135" t="s">
        <v>4284</v>
      </c>
      <c r="H1100" s="135" t="s">
        <v>4287</v>
      </c>
      <c r="I1100" s="135" t="s">
        <v>1886</v>
      </c>
    </row>
    <row r="1101" spans="1:12" x14ac:dyDescent="0.2">
      <c r="A1101" s="135" t="s">
        <v>1402</v>
      </c>
      <c r="D1101" s="135" t="s">
        <v>4288</v>
      </c>
      <c r="E1101" s="135">
        <f t="shared" si="17"/>
        <v>2830010000</v>
      </c>
      <c r="F1101" s="135" t="s">
        <v>2397</v>
      </c>
      <c r="G1101" s="135" t="s">
        <v>4284</v>
      </c>
      <c r="H1101" s="135" t="s">
        <v>4289</v>
      </c>
      <c r="I1101" s="135" t="s">
        <v>1886</v>
      </c>
    </row>
    <row r="1102" spans="1:12" x14ac:dyDescent="0.2">
      <c r="A1102" s="135" t="s">
        <v>1402</v>
      </c>
      <c r="D1102" s="135" t="s">
        <v>4290</v>
      </c>
      <c r="E1102" s="135">
        <f t="shared" si="17"/>
        <v>2840000000</v>
      </c>
      <c r="F1102" s="135" t="s">
        <v>2397</v>
      </c>
      <c r="G1102" s="135" t="s">
        <v>4291</v>
      </c>
      <c r="H1102" s="135" t="s">
        <v>4291</v>
      </c>
      <c r="I1102" s="135" t="s">
        <v>1886</v>
      </c>
    </row>
    <row r="1103" spans="1:12" x14ac:dyDescent="0.2">
      <c r="A1103" s="135" t="s">
        <v>1402</v>
      </c>
      <c r="D1103" s="135" t="s">
        <v>4292</v>
      </c>
      <c r="E1103" s="135">
        <f t="shared" si="17"/>
        <v>2840000010</v>
      </c>
      <c r="F1103" s="135" t="s">
        <v>2397</v>
      </c>
      <c r="G1103" s="135" t="s">
        <v>4291</v>
      </c>
      <c r="H1103" s="135" t="s">
        <v>4291</v>
      </c>
      <c r="I1103" s="135" t="s">
        <v>4293</v>
      </c>
    </row>
    <row r="1104" spans="1:12" x14ac:dyDescent="0.2">
      <c r="A1104" s="135" t="s">
        <v>1402</v>
      </c>
      <c r="D1104" s="135" t="s">
        <v>4294</v>
      </c>
      <c r="E1104" s="135">
        <f t="shared" si="17"/>
        <v>2840000020</v>
      </c>
      <c r="F1104" s="135" t="s">
        <v>2397</v>
      </c>
      <c r="G1104" s="135" t="s">
        <v>4291</v>
      </c>
      <c r="H1104" s="135" t="s">
        <v>4291</v>
      </c>
      <c r="I1104" s="135" t="s">
        <v>2895</v>
      </c>
    </row>
    <row r="1105" spans="1:9" x14ac:dyDescent="0.2">
      <c r="A1105" s="135" t="s">
        <v>1402</v>
      </c>
      <c r="D1105" s="135" t="s">
        <v>4295</v>
      </c>
      <c r="E1105" s="135">
        <f t="shared" si="17"/>
        <v>2840000030</v>
      </c>
      <c r="F1105" s="135" t="s">
        <v>2397</v>
      </c>
      <c r="G1105" s="135" t="s">
        <v>4291</v>
      </c>
      <c r="H1105" s="135" t="s">
        <v>4291</v>
      </c>
      <c r="I1105" s="135" t="s">
        <v>4296</v>
      </c>
    </row>
    <row r="1106" spans="1:9" x14ac:dyDescent="0.2">
      <c r="A1106" s="135" t="s">
        <v>1402</v>
      </c>
      <c r="D1106" s="135" t="s">
        <v>4297</v>
      </c>
      <c r="E1106" s="135">
        <f t="shared" si="17"/>
        <v>2840000040</v>
      </c>
      <c r="F1106" s="135" t="s">
        <v>2397</v>
      </c>
      <c r="G1106" s="135" t="s">
        <v>4291</v>
      </c>
      <c r="H1106" s="135" t="s">
        <v>4291</v>
      </c>
      <c r="I1106" s="135" t="s">
        <v>4298</v>
      </c>
    </row>
    <row r="1107" spans="1:9" x14ac:dyDescent="0.2">
      <c r="A1107" s="135" t="s">
        <v>1402</v>
      </c>
      <c r="D1107" s="135" t="s">
        <v>4299</v>
      </c>
      <c r="E1107" s="135">
        <f t="shared" si="17"/>
        <v>2840000050</v>
      </c>
      <c r="F1107" s="135" t="s">
        <v>2397</v>
      </c>
      <c r="G1107" s="135" t="s">
        <v>4291</v>
      </c>
      <c r="H1107" s="135" t="s">
        <v>4291</v>
      </c>
      <c r="I1107" s="135" t="s">
        <v>4300</v>
      </c>
    </row>
    <row r="1108" spans="1:9" x14ac:dyDescent="0.2">
      <c r="A1108" s="135" t="s">
        <v>1402</v>
      </c>
      <c r="D1108" s="135" t="s">
        <v>4301</v>
      </c>
      <c r="E1108" s="135">
        <f t="shared" si="17"/>
        <v>2840010000</v>
      </c>
      <c r="F1108" s="135" t="s">
        <v>2397</v>
      </c>
      <c r="G1108" s="135" t="s">
        <v>4291</v>
      </c>
      <c r="H1108" s="135" t="s">
        <v>4302</v>
      </c>
      <c r="I1108" s="135" t="s">
        <v>1886</v>
      </c>
    </row>
    <row r="1109" spans="1:9" x14ac:dyDescent="0.2">
      <c r="A1109" s="135" t="s">
        <v>1402</v>
      </c>
      <c r="D1109" s="135" t="s">
        <v>4303</v>
      </c>
      <c r="E1109" s="135">
        <f t="shared" si="17"/>
        <v>2840010010</v>
      </c>
      <c r="F1109" s="135" t="s">
        <v>2397</v>
      </c>
      <c r="G1109" s="135" t="s">
        <v>4291</v>
      </c>
      <c r="H1109" s="135" t="s">
        <v>4302</v>
      </c>
      <c r="I1109" s="135" t="s">
        <v>4293</v>
      </c>
    </row>
    <row r="1110" spans="1:9" x14ac:dyDescent="0.2">
      <c r="A1110" s="135" t="s">
        <v>1402</v>
      </c>
      <c r="D1110" s="135" t="s">
        <v>4304</v>
      </c>
      <c r="E1110" s="135">
        <f t="shared" si="17"/>
        <v>2840010020</v>
      </c>
      <c r="F1110" s="135" t="s">
        <v>2397</v>
      </c>
      <c r="G1110" s="135" t="s">
        <v>4291</v>
      </c>
      <c r="H1110" s="135" t="s">
        <v>4302</v>
      </c>
      <c r="I1110" s="135" t="s">
        <v>2895</v>
      </c>
    </row>
    <row r="1111" spans="1:9" x14ac:dyDescent="0.2">
      <c r="A1111" s="135" t="s">
        <v>1402</v>
      </c>
      <c r="D1111" s="135" t="s">
        <v>4305</v>
      </c>
      <c r="E1111" s="135">
        <f t="shared" si="17"/>
        <v>2840010030</v>
      </c>
      <c r="F1111" s="135" t="s">
        <v>2397</v>
      </c>
      <c r="G1111" s="135" t="s">
        <v>4291</v>
      </c>
      <c r="H1111" s="135" t="s">
        <v>4302</v>
      </c>
      <c r="I1111" s="135" t="s">
        <v>4296</v>
      </c>
    </row>
    <row r="1112" spans="1:9" x14ac:dyDescent="0.2">
      <c r="A1112" s="135" t="s">
        <v>1402</v>
      </c>
      <c r="D1112" s="135" t="s">
        <v>4306</v>
      </c>
      <c r="E1112" s="135">
        <f t="shared" si="17"/>
        <v>2840010040</v>
      </c>
      <c r="F1112" s="135" t="s">
        <v>2397</v>
      </c>
      <c r="G1112" s="135" t="s">
        <v>4291</v>
      </c>
      <c r="H1112" s="135" t="s">
        <v>4302</v>
      </c>
      <c r="I1112" s="135" t="s">
        <v>4298</v>
      </c>
    </row>
    <row r="1113" spans="1:9" x14ac:dyDescent="0.2">
      <c r="A1113" s="135" t="s">
        <v>1402</v>
      </c>
      <c r="D1113" s="135" t="s">
        <v>1551</v>
      </c>
      <c r="E1113" s="135">
        <f t="shared" si="17"/>
        <v>2840010050</v>
      </c>
      <c r="F1113" s="135" t="s">
        <v>2397</v>
      </c>
      <c r="G1113" s="135" t="s">
        <v>4291</v>
      </c>
      <c r="H1113" s="135" t="s">
        <v>4302</v>
      </c>
      <c r="I1113" s="135" t="s">
        <v>4300</v>
      </c>
    </row>
    <row r="1114" spans="1:9" x14ac:dyDescent="0.2">
      <c r="A1114" s="135" t="s">
        <v>1402</v>
      </c>
      <c r="D1114" s="135" t="s">
        <v>1552</v>
      </c>
      <c r="E1114" s="135">
        <f t="shared" si="17"/>
        <v>2840020000</v>
      </c>
      <c r="F1114" s="135" t="s">
        <v>2397</v>
      </c>
      <c r="G1114" s="135" t="s">
        <v>4291</v>
      </c>
      <c r="H1114" s="135" t="s">
        <v>1553</v>
      </c>
      <c r="I1114" s="135" t="s">
        <v>1886</v>
      </c>
    </row>
    <row r="1115" spans="1:9" x14ac:dyDescent="0.2">
      <c r="A1115" s="135" t="s">
        <v>1402</v>
      </c>
      <c r="D1115" s="135" t="s">
        <v>1554</v>
      </c>
      <c r="E1115" s="135">
        <f t="shared" si="17"/>
        <v>2840020010</v>
      </c>
      <c r="F1115" s="135" t="s">
        <v>2397</v>
      </c>
      <c r="G1115" s="135" t="s">
        <v>4291</v>
      </c>
      <c r="H1115" s="135" t="s">
        <v>1553</v>
      </c>
      <c r="I1115" s="135" t="s">
        <v>4293</v>
      </c>
    </row>
    <row r="1116" spans="1:9" x14ac:dyDescent="0.2">
      <c r="A1116" s="135" t="s">
        <v>1402</v>
      </c>
      <c r="D1116" s="135" t="s">
        <v>1555</v>
      </c>
      <c r="E1116" s="135">
        <f t="shared" si="17"/>
        <v>2840020020</v>
      </c>
      <c r="F1116" s="135" t="s">
        <v>2397</v>
      </c>
      <c r="G1116" s="135" t="s">
        <v>4291</v>
      </c>
      <c r="H1116" s="135" t="s">
        <v>1553</v>
      </c>
      <c r="I1116" s="135" t="s">
        <v>2895</v>
      </c>
    </row>
    <row r="1117" spans="1:9" x14ac:dyDescent="0.2">
      <c r="A1117" s="135" t="s">
        <v>1402</v>
      </c>
      <c r="D1117" s="135" t="s">
        <v>1556</v>
      </c>
      <c r="E1117" s="135">
        <f t="shared" si="17"/>
        <v>2840020030</v>
      </c>
      <c r="F1117" s="135" t="s">
        <v>2397</v>
      </c>
      <c r="G1117" s="135" t="s">
        <v>4291</v>
      </c>
      <c r="H1117" s="135" t="s">
        <v>1553</v>
      </c>
      <c r="I1117" s="135" t="s">
        <v>4296</v>
      </c>
    </row>
    <row r="1118" spans="1:9" x14ac:dyDescent="0.2">
      <c r="A1118" s="135" t="s">
        <v>1402</v>
      </c>
      <c r="D1118" s="135" t="s">
        <v>1557</v>
      </c>
      <c r="E1118" s="135">
        <f t="shared" si="17"/>
        <v>2840020040</v>
      </c>
      <c r="F1118" s="135" t="s">
        <v>2397</v>
      </c>
      <c r="G1118" s="135" t="s">
        <v>4291</v>
      </c>
      <c r="H1118" s="135" t="s">
        <v>1553</v>
      </c>
      <c r="I1118" s="135" t="s">
        <v>4298</v>
      </c>
    </row>
    <row r="1119" spans="1:9" x14ac:dyDescent="0.2">
      <c r="A1119" s="135" t="s">
        <v>1402</v>
      </c>
      <c r="D1119" s="135" t="s">
        <v>1558</v>
      </c>
      <c r="E1119" s="135">
        <f t="shared" si="17"/>
        <v>2840020050</v>
      </c>
      <c r="F1119" s="135" t="s">
        <v>2397</v>
      </c>
      <c r="G1119" s="135" t="s">
        <v>4291</v>
      </c>
      <c r="H1119" s="135" t="s">
        <v>1553</v>
      </c>
      <c r="I1119" s="135" t="s">
        <v>4300</v>
      </c>
    </row>
    <row r="1120" spans="1:9" x14ac:dyDescent="0.2">
      <c r="A1120" s="135" t="s">
        <v>1402</v>
      </c>
      <c r="D1120" s="135" t="s">
        <v>1559</v>
      </c>
      <c r="E1120" s="135">
        <f t="shared" si="17"/>
        <v>2840030000</v>
      </c>
      <c r="F1120" s="135" t="s">
        <v>2397</v>
      </c>
      <c r="G1120" s="135" t="s">
        <v>4291</v>
      </c>
      <c r="H1120" s="135" t="s">
        <v>1560</v>
      </c>
      <c r="I1120" s="135" t="s">
        <v>1886</v>
      </c>
    </row>
    <row r="1121" spans="1:9" x14ac:dyDescent="0.2">
      <c r="A1121" s="135" t="s">
        <v>1402</v>
      </c>
      <c r="D1121" s="135" t="s">
        <v>1561</v>
      </c>
      <c r="E1121" s="135">
        <f t="shared" si="17"/>
        <v>2840030010</v>
      </c>
      <c r="F1121" s="135" t="s">
        <v>2397</v>
      </c>
      <c r="G1121" s="135" t="s">
        <v>4291</v>
      </c>
      <c r="H1121" s="135" t="s">
        <v>1560</v>
      </c>
      <c r="I1121" s="135" t="s">
        <v>1562</v>
      </c>
    </row>
    <row r="1122" spans="1:9" x14ac:dyDescent="0.2">
      <c r="A1122" s="135" t="s">
        <v>1402</v>
      </c>
      <c r="D1122" s="135" t="s">
        <v>1563</v>
      </c>
      <c r="E1122" s="135">
        <f t="shared" si="17"/>
        <v>2841000000</v>
      </c>
      <c r="F1122" s="135" t="s">
        <v>2397</v>
      </c>
      <c r="G1122" s="135" t="s">
        <v>1564</v>
      </c>
      <c r="H1122" s="135" t="s">
        <v>1564</v>
      </c>
      <c r="I1122" s="135" t="s">
        <v>1886</v>
      </c>
    </row>
    <row r="1123" spans="1:9" x14ac:dyDescent="0.2">
      <c r="A1123" s="135" t="s">
        <v>1402</v>
      </c>
      <c r="D1123" s="135" t="s">
        <v>1565</v>
      </c>
      <c r="E1123" s="135">
        <f t="shared" si="17"/>
        <v>2841000010</v>
      </c>
      <c r="F1123" s="135" t="s">
        <v>2397</v>
      </c>
      <c r="G1123" s="135" t="s">
        <v>1564</v>
      </c>
      <c r="H1123" s="135" t="s">
        <v>1564</v>
      </c>
      <c r="I1123" s="135" t="s">
        <v>4293</v>
      </c>
    </row>
    <row r="1124" spans="1:9" x14ac:dyDescent="0.2">
      <c r="A1124" s="135" t="s">
        <v>1402</v>
      </c>
      <c r="D1124" s="135" t="s">
        <v>1566</v>
      </c>
      <c r="E1124" s="135">
        <f t="shared" si="17"/>
        <v>2841000020</v>
      </c>
      <c r="F1124" s="135" t="s">
        <v>2397</v>
      </c>
      <c r="G1124" s="135" t="s">
        <v>1564</v>
      </c>
      <c r="H1124" s="135" t="s">
        <v>1564</v>
      </c>
      <c r="I1124" s="135" t="s">
        <v>2895</v>
      </c>
    </row>
    <row r="1125" spans="1:9" x14ac:dyDescent="0.2">
      <c r="A1125" s="135" t="s">
        <v>1402</v>
      </c>
      <c r="D1125" s="135" t="s">
        <v>1567</v>
      </c>
      <c r="E1125" s="135">
        <f t="shared" si="17"/>
        <v>2841000030</v>
      </c>
      <c r="F1125" s="135" t="s">
        <v>2397</v>
      </c>
      <c r="G1125" s="135" t="s">
        <v>1564</v>
      </c>
      <c r="H1125" s="135" t="s">
        <v>1564</v>
      </c>
      <c r="I1125" s="135" t="s">
        <v>4296</v>
      </c>
    </row>
    <row r="1126" spans="1:9" x14ac:dyDescent="0.2">
      <c r="A1126" s="135" t="s">
        <v>1402</v>
      </c>
      <c r="D1126" s="135" t="s">
        <v>1568</v>
      </c>
      <c r="E1126" s="135">
        <f t="shared" si="17"/>
        <v>2841000040</v>
      </c>
      <c r="F1126" s="135" t="s">
        <v>2397</v>
      </c>
      <c r="G1126" s="135" t="s">
        <v>1564</v>
      </c>
      <c r="H1126" s="135" t="s">
        <v>1564</v>
      </c>
      <c r="I1126" s="135" t="s">
        <v>4298</v>
      </c>
    </row>
    <row r="1127" spans="1:9" x14ac:dyDescent="0.2">
      <c r="A1127" s="135" t="s">
        <v>1402</v>
      </c>
      <c r="D1127" s="135" t="s">
        <v>1569</v>
      </c>
      <c r="E1127" s="135">
        <f t="shared" si="17"/>
        <v>2841000050</v>
      </c>
      <c r="F1127" s="135" t="s">
        <v>2397</v>
      </c>
      <c r="G1127" s="135" t="s">
        <v>1564</v>
      </c>
      <c r="H1127" s="135" t="s">
        <v>1564</v>
      </c>
      <c r="I1127" s="135" t="s">
        <v>4300</v>
      </c>
    </row>
    <row r="1128" spans="1:9" x14ac:dyDescent="0.2">
      <c r="A1128" s="135" t="s">
        <v>1402</v>
      </c>
      <c r="D1128" s="135" t="s">
        <v>1570</v>
      </c>
      <c r="E1128" s="135">
        <f t="shared" si="17"/>
        <v>2841010000</v>
      </c>
      <c r="F1128" s="135" t="s">
        <v>2397</v>
      </c>
      <c r="G1128" s="135" t="s">
        <v>1564</v>
      </c>
      <c r="H1128" s="135" t="s">
        <v>1571</v>
      </c>
      <c r="I1128" s="135" t="s">
        <v>1886</v>
      </c>
    </row>
    <row r="1129" spans="1:9" x14ac:dyDescent="0.2">
      <c r="A1129" s="135" t="s">
        <v>1402</v>
      </c>
      <c r="D1129" s="135" t="s">
        <v>1572</v>
      </c>
      <c r="E1129" s="135">
        <f t="shared" si="17"/>
        <v>2841010010</v>
      </c>
      <c r="F1129" s="135" t="s">
        <v>2397</v>
      </c>
      <c r="G1129" s="135" t="s">
        <v>1564</v>
      </c>
      <c r="H1129" s="135" t="s">
        <v>1571</v>
      </c>
      <c r="I1129" s="135" t="s">
        <v>4293</v>
      </c>
    </row>
    <row r="1130" spans="1:9" x14ac:dyDescent="0.2">
      <c r="A1130" s="135" t="s">
        <v>1402</v>
      </c>
      <c r="D1130" s="135" t="s">
        <v>1573</v>
      </c>
      <c r="E1130" s="135">
        <f t="shared" si="17"/>
        <v>2841010020</v>
      </c>
      <c r="F1130" s="135" t="s">
        <v>2397</v>
      </c>
      <c r="G1130" s="135" t="s">
        <v>1564</v>
      </c>
      <c r="H1130" s="135" t="s">
        <v>1571</v>
      </c>
      <c r="I1130" s="135" t="s">
        <v>2895</v>
      </c>
    </row>
    <row r="1131" spans="1:9" x14ac:dyDescent="0.2">
      <c r="A1131" s="135" t="s">
        <v>1402</v>
      </c>
      <c r="D1131" s="135" t="s">
        <v>1574</v>
      </c>
      <c r="E1131" s="135">
        <f t="shared" si="17"/>
        <v>2841010030</v>
      </c>
      <c r="F1131" s="135" t="s">
        <v>2397</v>
      </c>
      <c r="G1131" s="135" t="s">
        <v>1564</v>
      </c>
      <c r="H1131" s="135" t="s">
        <v>1571</v>
      </c>
      <c r="I1131" s="135" t="s">
        <v>4296</v>
      </c>
    </row>
    <row r="1132" spans="1:9" x14ac:dyDescent="0.2">
      <c r="A1132" s="135" t="s">
        <v>1402</v>
      </c>
      <c r="D1132" s="135" t="s">
        <v>1575</v>
      </c>
      <c r="E1132" s="135">
        <f t="shared" si="17"/>
        <v>2841010040</v>
      </c>
      <c r="F1132" s="135" t="s">
        <v>2397</v>
      </c>
      <c r="G1132" s="135" t="s">
        <v>1564</v>
      </c>
      <c r="H1132" s="135" t="s">
        <v>1571</v>
      </c>
      <c r="I1132" s="135" t="s">
        <v>4298</v>
      </c>
    </row>
    <row r="1133" spans="1:9" x14ac:dyDescent="0.2">
      <c r="A1133" s="135" t="s">
        <v>1402</v>
      </c>
      <c r="D1133" s="135" t="s">
        <v>1576</v>
      </c>
      <c r="E1133" s="135">
        <f t="shared" si="17"/>
        <v>2841010050</v>
      </c>
      <c r="F1133" s="135" t="s">
        <v>2397</v>
      </c>
      <c r="G1133" s="135" t="s">
        <v>1564</v>
      </c>
      <c r="H1133" s="135" t="s">
        <v>1571</v>
      </c>
      <c r="I1133" s="135" t="s">
        <v>4300</v>
      </c>
    </row>
    <row r="1134" spans="1:9" x14ac:dyDescent="0.2">
      <c r="A1134" s="135" t="s">
        <v>1402</v>
      </c>
      <c r="D1134" s="135" t="s">
        <v>1577</v>
      </c>
      <c r="E1134" s="135">
        <f t="shared" si="17"/>
        <v>2850000000</v>
      </c>
      <c r="F1134" s="135" t="s">
        <v>2397</v>
      </c>
      <c r="G1134" s="135" t="s">
        <v>1578</v>
      </c>
      <c r="H1134" s="135" t="s">
        <v>1579</v>
      </c>
      <c r="I1134" s="135" t="s">
        <v>1580</v>
      </c>
    </row>
    <row r="1135" spans="1:9" x14ac:dyDescent="0.2">
      <c r="A1135" s="135" t="s">
        <v>1402</v>
      </c>
      <c r="D1135" s="135" t="s">
        <v>1581</v>
      </c>
      <c r="E1135" s="135">
        <f t="shared" si="17"/>
        <v>2850000010</v>
      </c>
      <c r="F1135" s="135" t="s">
        <v>2397</v>
      </c>
      <c r="G1135" s="135" t="s">
        <v>1578</v>
      </c>
      <c r="H1135" s="135" t="s">
        <v>1579</v>
      </c>
      <c r="I1135" s="135" t="s">
        <v>1582</v>
      </c>
    </row>
    <row r="1136" spans="1:9" x14ac:dyDescent="0.2">
      <c r="A1136" s="135" t="s">
        <v>1402</v>
      </c>
      <c r="D1136" s="135" t="s">
        <v>1583</v>
      </c>
      <c r="E1136" s="135">
        <f t="shared" si="17"/>
        <v>2850000030</v>
      </c>
      <c r="F1136" s="135" t="s">
        <v>2397</v>
      </c>
      <c r="G1136" s="135" t="s">
        <v>1578</v>
      </c>
      <c r="H1136" s="135" t="s">
        <v>1579</v>
      </c>
      <c r="I1136" s="135" t="s">
        <v>1584</v>
      </c>
    </row>
    <row r="1137" spans="1:10" x14ac:dyDescent="0.2">
      <c r="A1137" s="135" t="s">
        <v>1402</v>
      </c>
      <c r="D1137" s="135" t="s">
        <v>1585</v>
      </c>
      <c r="E1137" s="135">
        <f t="shared" si="17"/>
        <v>2861000000</v>
      </c>
      <c r="F1137" s="135" t="s">
        <v>2397</v>
      </c>
      <c r="G1137" s="135" t="s">
        <v>29</v>
      </c>
      <c r="H1137" s="135" t="s">
        <v>1886</v>
      </c>
      <c r="I1137" s="135" t="s">
        <v>1886</v>
      </c>
      <c r="J1137" s="137">
        <v>36504</v>
      </c>
    </row>
    <row r="1138" spans="1:10" x14ac:dyDescent="0.2">
      <c r="A1138" s="135" t="s">
        <v>1402</v>
      </c>
      <c r="D1138" s="135" t="s">
        <v>30</v>
      </c>
      <c r="E1138" s="135">
        <f t="shared" si="17"/>
        <v>2862000000</v>
      </c>
      <c r="F1138" s="135" t="s">
        <v>2397</v>
      </c>
      <c r="G1138" s="135" t="s">
        <v>31</v>
      </c>
      <c r="H1138" s="135" t="s">
        <v>32</v>
      </c>
      <c r="I1138" s="135" t="s">
        <v>1886</v>
      </c>
      <c r="J1138" s="137">
        <v>36504</v>
      </c>
    </row>
    <row r="1139" spans="1:10" x14ac:dyDescent="0.2">
      <c r="A1139" s="135" t="s">
        <v>1402</v>
      </c>
      <c r="D1139" s="135" t="s">
        <v>33</v>
      </c>
      <c r="E1139" s="135">
        <f t="shared" si="17"/>
        <v>2862001000</v>
      </c>
      <c r="F1139" s="135" t="s">
        <v>2397</v>
      </c>
      <c r="G1139" s="135" t="s">
        <v>31</v>
      </c>
      <c r="H1139" s="135" t="s">
        <v>34</v>
      </c>
      <c r="I1139" s="135" t="s">
        <v>1886</v>
      </c>
    </row>
    <row r="1140" spans="1:10" x14ac:dyDescent="0.2">
      <c r="A1140" s="135" t="s">
        <v>1402</v>
      </c>
      <c r="D1140" s="135" t="s">
        <v>35</v>
      </c>
      <c r="E1140" s="135">
        <f t="shared" si="17"/>
        <v>2862002000</v>
      </c>
      <c r="F1140" s="135" t="s">
        <v>2397</v>
      </c>
      <c r="G1140" s="135" t="s">
        <v>31</v>
      </c>
      <c r="H1140" s="135" t="s">
        <v>4105</v>
      </c>
      <c r="I1140" s="135" t="s">
        <v>1886</v>
      </c>
    </row>
    <row r="1141" spans="1:10" x14ac:dyDescent="0.2">
      <c r="A1141" s="135" t="s">
        <v>36</v>
      </c>
      <c r="D1141" s="135" t="s">
        <v>37</v>
      </c>
      <c r="E1141" s="135">
        <f t="shared" si="17"/>
        <v>2701001000</v>
      </c>
      <c r="F1141" s="135" t="s">
        <v>38</v>
      </c>
      <c r="G1141" s="135" t="s">
        <v>39</v>
      </c>
      <c r="H1141" s="135" t="s">
        <v>40</v>
      </c>
      <c r="I1141" s="135" t="s">
        <v>1886</v>
      </c>
    </row>
    <row r="1142" spans="1:10" x14ac:dyDescent="0.2">
      <c r="A1142" s="135" t="s">
        <v>36</v>
      </c>
      <c r="D1142" s="135" t="s">
        <v>2817</v>
      </c>
      <c r="E1142" s="135">
        <f t="shared" si="17"/>
        <v>2701010000</v>
      </c>
      <c r="F1142" s="135" t="s">
        <v>38</v>
      </c>
      <c r="G1142" s="135" t="s">
        <v>39</v>
      </c>
      <c r="H1142" s="135" t="s">
        <v>2818</v>
      </c>
      <c r="I1142" s="135" t="s">
        <v>1886</v>
      </c>
    </row>
    <row r="1143" spans="1:10" x14ac:dyDescent="0.2">
      <c r="A1143" s="135" t="s">
        <v>36</v>
      </c>
      <c r="D1143" s="135" t="s">
        <v>2819</v>
      </c>
      <c r="E1143" s="135">
        <f t="shared" si="17"/>
        <v>2701020000</v>
      </c>
      <c r="F1143" s="135" t="s">
        <v>38</v>
      </c>
      <c r="G1143" s="135" t="s">
        <v>39</v>
      </c>
      <c r="H1143" s="135" t="s">
        <v>2820</v>
      </c>
      <c r="I1143" s="135" t="s">
        <v>1886</v>
      </c>
    </row>
    <row r="1144" spans="1:10" x14ac:dyDescent="0.2">
      <c r="A1144" s="135" t="s">
        <v>36</v>
      </c>
      <c r="D1144" s="135" t="s">
        <v>2832</v>
      </c>
      <c r="E1144" s="135">
        <f t="shared" si="17"/>
        <v>2701030000</v>
      </c>
      <c r="F1144" s="135" t="s">
        <v>38</v>
      </c>
      <c r="G1144" s="135" t="s">
        <v>39</v>
      </c>
      <c r="H1144" s="135" t="s">
        <v>2833</v>
      </c>
      <c r="I1144" s="135" t="s">
        <v>1886</v>
      </c>
    </row>
    <row r="1145" spans="1:10" x14ac:dyDescent="0.2">
      <c r="A1145" s="135" t="s">
        <v>36</v>
      </c>
      <c r="D1145" s="135" t="s">
        <v>2834</v>
      </c>
      <c r="E1145" s="135">
        <f t="shared" si="17"/>
        <v>2701200000</v>
      </c>
      <c r="F1145" s="135" t="s">
        <v>38</v>
      </c>
      <c r="G1145" s="135" t="s">
        <v>39</v>
      </c>
      <c r="H1145" s="135" t="s">
        <v>2835</v>
      </c>
      <c r="I1145" s="135" t="s">
        <v>1886</v>
      </c>
    </row>
    <row r="1146" spans="1:10" x14ac:dyDescent="0.2">
      <c r="A1146" s="135" t="s">
        <v>36</v>
      </c>
      <c r="D1146" s="135" t="s">
        <v>2836</v>
      </c>
      <c r="E1146" s="135">
        <f t="shared" si="17"/>
        <v>2701220000</v>
      </c>
      <c r="F1146" s="135" t="s">
        <v>38</v>
      </c>
      <c r="G1146" s="135" t="s">
        <v>39</v>
      </c>
      <c r="H1146" s="135" t="s">
        <v>2837</v>
      </c>
      <c r="I1146" s="135" t="s">
        <v>1886</v>
      </c>
    </row>
    <row r="1147" spans="1:10" x14ac:dyDescent="0.2">
      <c r="A1147" s="135" t="s">
        <v>36</v>
      </c>
      <c r="D1147" s="135" t="s">
        <v>2838</v>
      </c>
      <c r="E1147" s="135">
        <f t="shared" si="17"/>
        <v>2701220001</v>
      </c>
      <c r="F1147" s="135" t="s">
        <v>38</v>
      </c>
      <c r="G1147" s="135" t="s">
        <v>39</v>
      </c>
      <c r="H1147" s="135" t="s">
        <v>2837</v>
      </c>
      <c r="I1147" s="135" t="s">
        <v>2839</v>
      </c>
    </row>
    <row r="1148" spans="1:10" x14ac:dyDescent="0.2">
      <c r="A1148" s="135" t="s">
        <v>36</v>
      </c>
      <c r="D1148" s="135" t="s">
        <v>2840</v>
      </c>
      <c r="E1148" s="135">
        <f t="shared" si="17"/>
        <v>2701220002</v>
      </c>
      <c r="F1148" s="135" t="s">
        <v>38</v>
      </c>
      <c r="G1148" s="135" t="s">
        <v>39</v>
      </c>
      <c r="H1148" s="135" t="s">
        <v>2837</v>
      </c>
      <c r="I1148" s="135" t="s">
        <v>2841</v>
      </c>
    </row>
    <row r="1149" spans="1:10" x14ac:dyDescent="0.2">
      <c r="A1149" s="135" t="s">
        <v>36</v>
      </c>
      <c r="D1149" s="135" t="s">
        <v>2842</v>
      </c>
      <c r="E1149" s="135">
        <f t="shared" si="17"/>
        <v>2701220003</v>
      </c>
      <c r="F1149" s="135" t="s">
        <v>38</v>
      </c>
      <c r="G1149" s="135" t="s">
        <v>39</v>
      </c>
      <c r="H1149" s="135" t="s">
        <v>2837</v>
      </c>
      <c r="I1149" s="135" t="s">
        <v>2843</v>
      </c>
    </row>
    <row r="1150" spans="1:10" x14ac:dyDescent="0.2">
      <c r="A1150" s="135" t="s">
        <v>36</v>
      </c>
      <c r="D1150" s="135" t="s">
        <v>2844</v>
      </c>
      <c r="E1150" s="135">
        <f t="shared" si="17"/>
        <v>2701220004</v>
      </c>
      <c r="F1150" s="135" t="s">
        <v>38</v>
      </c>
      <c r="G1150" s="135" t="s">
        <v>39</v>
      </c>
      <c r="H1150" s="135" t="s">
        <v>2837</v>
      </c>
      <c r="I1150" s="135" t="s">
        <v>2845</v>
      </c>
    </row>
    <row r="1151" spans="1:10" x14ac:dyDescent="0.2">
      <c r="A1151" s="135" t="s">
        <v>36</v>
      </c>
      <c r="D1151" s="135" t="s">
        <v>2846</v>
      </c>
      <c r="E1151" s="135">
        <f t="shared" si="17"/>
        <v>2701220005</v>
      </c>
      <c r="F1151" s="135" t="s">
        <v>38</v>
      </c>
      <c r="G1151" s="135" t="s">
        <v>39</v>
      </c>
      <c r="H1151" s="135" t="s">
        <v>2837</v>
      </c>
      <c r="I1151" s="135" t="s">
        <v>1364</v>
      </c>
    </row>
    <row r="1152" spans="1:10" x14ac:dyDescent="0.2">
      <c r="A1152" s="135" t="s">
        <v>36</v>
      </c>
      <c r="D1152" s="135" t="s">
        <v>1365</v>
      </c>
      <c r="E1152" s="135">
        <f t="shared" si="17"/>
        <v>2701220006</v>
      </c>
      <c r="F1152" s="135" t="s">
        <v>38</v>
      </c>
      <c r="G1152" s="135" t="s">
        <v>39</v>
      </c>
      <c r="H1152" s="135" t="s">
        <v>2837</v>
      </c>
      <c r="I1152" s="135" t="s">
        <v>1366</v>
      </c>
    </row>
    <row r="1153" spans="1:12" x14ac:dyDescent="0.2">
      <c r="A1153" s="135" t="s">
        <v>36</v>
      </c>
      <c r="D1153" s="135" t="s">
        <v>1367</v>
      </c>
      <c r="E1153" s="135">
        <f t="shared" si="17"/>
        <v>2701220007</v>
      </c>
      <c r="F1153" s="135" t="s">
        <v>38</v>
      </c>
      <c r="G1153" s="135" t="s">
        <v>39</v>
      </c>
      <c r="H1153" s="135" t="s">
        <v>2837</v>
      </c>
      <c r="I1153" s="135" t="s">
        <v>1368</v>
      </c>
    </row>
    <row r="1154" spans="1:12" x14ac:dyDescent="0.2">
      <c r="A1154" s="135" t="s">
        <v>36</v>
      </c>
      <c r="D1154" s="135" t="s">
        <v>1369</v>
      </c>
      <c r="E1154" s="135">
        <f t="shared" ref="E1154:E1217" si="18">VALUE(D1154)</f>
        <v>2701220008</v>
      </c>
      <c r="F1154" s="135" t="s">
        <v>38</v>
      </c>
      <c r="G1154" s="135" t="s">
        <v>39</v>
      </c>
      <c r="H1154" s="135" t="s">
        <v>2837</v>
      </c>
      <c r="I1154" s="135" t="s">
        <v>1370</v>
      </c>
    </row>
    <row r="1155" spans="1:12" x14ac:dyDescent="0.2">
      <c r="A1155" s="135" t="s">
        <v>36</v>
      </c>
      <c r="D1155" s="135" t="s">
        <v>1371</v>
      </c>
      <c r="E1155" s="135">
        <f t="shared" si="18"/>
        <v>2701220009</v>
      </c>
      <c r="F1155" s="135" t="s">
        <v>38</v>
      </c>
      <c r="G1155" s="135" t="s">
        <v>39</v>
      </c>
      <c r="H1155" s="135" t="s">
        <v>2837</v>
      </c>
      <c r="I1155" s="135" t="s">
        <v>775</v>
      </c>
    </row>
    <row r="1156" spans="1:12" x14ac:dyDescent="0.2">
      <c r="A1156" s="135" t="s">
        <v>36</v>
      </c>
      <c r="D1156" s="135" t="s">
        <v>1372</v>
      </c>
      <c r="E1156" s="135">
        <f t="shared" si="18"/>
        <v>2701220999</v>
      </c>
      <c r="F1156" s="135" t="s">
        <v>38</v>
      </c>
      <c r="G1156" s="135" t="s">
        <v>39</v>
      </c>
      <c r="H1156" s="135" t="s">
        <v>2837</v>
      </c>
      <c r="I1156" s="135" t="s">
        <v>1373</v>
      </c>
    </row>
    <row r="1157" spans="1:12" x14ac:dyDescent="0.2">
      <c r="A1157" s="135" t="s">
        <v>36</v>
      </c>
      <c r="D1157" s="135" t="s">
        <v>1374</v>
      </c>
      <c r="E1157" s="135">
        <f t="shared" si="18"/>
        <v>2701240000</v>
      </c>
      <c r="F1157" s="135" t="s">
        <v>38</v>
      </c>
      <c r="G1157" s="135" t="s">
        <v>39</v>
      </c>
      <c r="H1157" s="135" t="s">
        <v>1375</v>
      </c>
      <c r="I1157" s="135" t="s">
        <v>1886</v>
      </c>
    </row>
    <row r="1158" spans="1:12" x14ac:dyDescent="0.2">
      <c r="A1158" s="135" t="s">
        <v>36</v>
      </c>
      <c r="D1158" s="135" t="s">
        <v>1376</v>
      </c>
      <c r="E1158" s="135">
        <f t="shared" si="18"/>
        <v>2701250000</v>
      </c>
      <c r="F1158" s="135" t="s">
        <v>38</v>
      </c>
      <c r="G1158" s="135" t="s">
        <v>39</v>
      </c>
      <c r="H1158" s="135" t="s">
        <v>1690</v>
      </c>
      <c r="I1158" s="135" t="s">
        <v>1886</v>
      </c>
      <c r="J1158" s="137">
        <v>36797</v>
      </c>
    </row>
    <row r="1159" spans="1:12" x14ac:dyDescent="0.2">
      <c r="A1159" s="135" t="s">
        <v>36</v>
      </c>
      <c r="D1159" s="135" t="s">
        <v>1691</v>
      </c>
      <c r="E1159" s="135">
        <f t="shared" si="18"/>
        <v>2701260000</v>
      </c>
      <c r="F1159" s="135" t="s">
        <v>38</v>
      </c>
      <c r="G1159" s="135" t="s">
        <v>39</v>
      </c>
      <c r="H1159" s="135" t="s">
        <v>1692</v>
      </c>
      <c r="I1159" s="135" t="s">
        <v>1886</v>
      </c>
    </row>
    <row r="1160" spans="1:12" x14ac:dyDescent="0.2">
      <c r="A1160" s="135" t="s">
        <v>36</v>
      </c>
      <c r="D1160" s="135" t="s">
        <v>1693</v>
      </c>
      <c r="E1160" s="135">
        <f t="shared" si="18"/>
        <v>2701270000</v>
      </c>
      <c r="F1160" s="135" t="s">
        <v>38</v>
      </c>
      <c r="G1160" s="135" t="s">
        <v>39</v>
      </c>
      <c r="H1160" s="135" t="s">
        <v>1694</v>
      </c>
      <c r="I1160" s="135" t="s">
        <v>1886</v>
      </c>
      <c r="J1160" s="137">
        <v>36797</v>
      </c>
    </row>
    <row r="1161" spans="1:12" x14ac:dyDescent="0.2">
      <c r="A1161" s="135" t="s">
        <v>36</v>
      </c>
      <c r="D1161" s="135" t="s">
        <v>1695</v>
      </c>
      <c r="E1161" s="135">
        <f t="shared" si="18"/>
        <v>2701280000</v>
      </c>
      <c r="F1161" s="135" t="s">
        <v>38</v>
      </c>
      <c r="G1161" s="135" t="s">
        <v>39</v>
      </c>
      <c r="H1161" s="135" t="s">
        <v>1696</v>
      </c>
      <c r="I1161" s="135" t="s">
        <v>1886</v>
      </c>
    </row>
    <row r="1162" spans="1:12" x14ac:dyDescent="0.2">
      <c r="A1162" s="135" t="s">
        <v>36</v>
      </c>
      <c r="D1162" s="135" t="s">
        <v>1697</v>
      </c>
      <c r="E1162" s="135">
        <f t="shared" si="18"/>
        <v>2701290000</v>
      </c>
      <c r="F1162" s="135" t="s">
        <v>38</v>
      </c>
      <c r="G1162" s="135" t="s">
        <v>39</v>
      </c>
      <c r="H1162" s="135" t="s">
        <v>1698</v>
      </c>
      <c r="I1162" s="135" t="s">
        <v>1886</v>
      </c>
    </row>
    <row r="1163" spans="1:12" x14ac:dyDescent="0.2">
      <c r="A1163" s="135" t="s">
        <v>36</v>
      </c>
      <c r="D1163" s="135" t="s">
        <v>1699</v>
      </c>
      <c r="E1163" s="135">
        <f t="shared" si="18"/>
        <v>2701400000</v>
      </c>
      <c r="F1163" s="135" t="s">
        <v>38</v>
      </c>
      <c r="G1163" s="135" t="s">
        <v>39</v>
      </c>
      <c r="H1163" s="135" t="s">
        <v>1700</v>
      </c>
      <c r="I1163" s="135" t="s">
        <v>1886</v>
      </c>
      <c r="K1163" s="137">
        <v>37589</v>
      </c>
      <c r="L1163" s="135" t="s">
        <v>1701</v>
      </c>
    </row>
    <row r="1164" spans="1:12" x14ac:dyDescent="0.2">
      <c r="A1164" s="135" t="s">
        <v>36</v>
      </c>
      <c r="D1164" s="135" t="s">
        <v>1702</v>
      </c>
      <c r="E1164" s="135">
        <f t="shared" si="18"/>
        <v>2701405000</v>
      </c>
      <c r="F1164" s="135" t="s">
        <v>38</v>
      </c>
      <c r="G1164" s="135" t="s">
        <v>39</v>
      </c>
      <c r="H1164" s="135" t="s">
        <v>1703</v>
      </c>
      <c r="I1164" s="135" t="s">
        <v>1886</v>
      </c>
      <c r="J1164" s="137">
        <v>37589</v>
      </c>
    </row>
    <row r="1165" spans="1:12" x14ac:dyDescent="0.2">
      <c r="A1165" s="135" t="s">
        <v>36</v>
      </c>
      <c r="D1165" s="135" t="s">
        <v>1704</v>
      </c>
      <c r="E1165" s="135">
        <f t="shared" si="18"/>
        <v>2701410000</v>
      </c>
      <c r="F1165" s="135" t="s">
        <v>38</v>
      </c>
      <c r="G1165" s="135" t="s">
        <v>39</v>
      </c>
      <c r="H1165" s="135" t="s">
        <v>1705</v>
      </c>
      <c r="I1165" s="135" t="s">
        <v>1886</v>
      </c>
      <c r="J1165" s="137">
        <v>37589</v>
      </c>
    </row>
    <row r="1166" spans="1:12" x14ac:dyDescent="0.2">
      <c r="A1166" s="135" t="s">
        <v>36</v>
      </c>
      <c r="D1166" s="135" t="s">
        <v>1706</v>
      </c>
      <c r="E1166" s="135">
        <f t="shared" si="18"/>
        <v>2701411000</v>
      </c>
      <c r="F1166" s="135" t="s">
        <v>38</v>
      </c>
      <c r="G1166" s="135" t="s">
        <v>39</v>
      </c>
      <c r="H1166" s="135" t="s">
        <v>1707</v>
      </c>
      <c r="I1166" s="135" t="s">
        <v>1886</v>
      </c>
      <c r="J1166" s="137">
        <v>37589</v>
      </c>
    </row>
    <row r="1167" spans="1:12" x14ac:dyDescent="0.2">
      <c r="A1167" s="135" t="s">
        <v>36</v>
      </c>
      <c r="D1167" s="135" t="s">
        <v>1708</v>
      </c>
      <c r="E1167" s="135">
        <f t="shared" si="18"/>
        <v>2701412000</v>
      </c>
      <c r="F1167" s="135" t="s">
        <v>38</v>
      </c>
      <c r="G1167" s="135" t="s">
        <v>39</v>
      </c>
      <c r="H1167" s="135" t="s">
        <v>1709</v>
      </c>
      <c r="I1167" s="135" t="s">
        <v>1886</v>
      </c>
      <c r="J1167" s="137">
        <v>37589</v>
      </c>
    </row>
    <row r="1168" spans="1:12" x14ac:dyDescent="0.2">
      <c r="A1168" s="135" t="s">
        <v>36</v>
      </c>
      <c r="D1168" s="135" t="s">
        <v>1710</v>
      </c>
      <c r="E1168" s="135">
        <f t="shared" si="18"/>
        <v>2701413000</v>
      </c>
      <c r="F1168" s="135" t="s">
        <v>38</v>
      </c>
      <c r="G1168" s="135" t="s">
        <v>39</v>
      </c>
      <c r="H1168" s="135" t="s">
        <v>1711</v>
      </c>
      <c r="I1168" s="135" t="s">
        <v>1886</v>
      </c>
      <c r="J1168" s="137">
        <v>37589</v>
      </c>
    </row>
    <row r="1169" spans="1:12" x14ac:dyDescent="0.2">
      <c r="A1169" s="135" t="s">
        <v>36</v>
      </c>
      <c r="D1169" s="135" t="s">
        <v>1712</v>
      </c>
      <c r="E1169" s="135">
        <f t="shared" si="18"/>
        <v>2701414000</v>
      </c>
      <c r="F1169" s="135" t="s">
        <v>38</v>
      </c>
      <c r="G1169" s="135" t="s">
        <v>39</v>
      </c>
      <c r="H1169" s="135" t="s">
        <v>1713</v>
      </c>
      <c r="I1169" s="135" t="s">
        <v>1886</v>
      </c>
      <c r="J1169" s="137">
        <v>37589</v>
      </c>
    </row>
    <row r="1170" spans="1:12" x14ac:dyDescent="0.2">
      <c r="A1170" s="135" t="s">
        <v>36</v>
      </c>
      <c r="D1170" s="135" t="s">
        <v>1714</v>
      </c>
      <c r="E1170" s="135">
        <f t="shared" si="18"/>
        <v>2701415000</v>
      </c>
      <c r="F1170" s="135" t="s">
        <v>38</v>
      </c>
      <c r="G1170" s="135" t="s">
        <v>39</v>
      </c>
      <c r="H1170" s="135" t="s">
        <v>1715</v>
      </c>
      <c r="I1170" s="135" t="s">
        <v>1886</v>
      </c>
      <c r="J1170" s="137">
        <v>37589</v>
      </c>
    </row>
    <row r="1171" spans="1:12" x14ac:dyDescent="0.2">
      <c r="A1171" s="135" t="s">
        <v>36</v>
      </c>
      <c r="D1171" s="135" t="s">
        <v>1716</v>
      </c>
      <c r="E1171" s="135">
        <f t="shared" si="18"/>
        <v>2701416000</v>
      </c>
      <c r="F1171" s="135" t="s">
        <v>38</v>
      </c>
      <c r="G1171" s="135" t="s">
        <v>39</v>
      </c>
      <c r="H1171" s="135" t="s">
        <v>1717</v>
      </c>
      <c r="I1171" s="135" t="s">
        <v>1886</v>
      </c>
      <c r="J1171" s="137">
        <v>37589</v>
      </c>
    </row>
    <row r="1172" spans="1:12" x14ac:dyDescent="0.2">
      <c r="A1172" s="135" t="s">
        <v>36</v>
      </c>
      <c r="D1172" s="135" t="s">
        <v>1718</v>
      </c>
      <c r="E1172" s="135">
        <f t="shared" si="18"/>
        <v>2701417000</v>
      </c>
      <c r="F1172" s="135" t="s">
        <v>38</v>
      </c>
      <c r="G1172" s="135" t="s">
        <v>39</v>
      </c>
      <c r="H1172" s="135" t="s">
        <v>1719</v>
      </c>
      <c r="I1172" s="135" t="s">
        <v>1886</v>
      </c>
      <c r="J1172" s="137">
        <v>37589</v>
      </c>
    </row>
    <row r="1173" spans="1:12" x14ac:dyDescent="0.2">
      <c r="A1173" s="135" t="s">
        <v>36</v>
      </c>
      <c r="D1173" s="135" t="s">
        <v>1720</v>
      </c>
      <c r="E1173" s="135">
        <f t="shared" si="18"/>
        <v>2701420000</v>
      </c>
      <c r="F1173" s="135" t="s">
        <v>38</v>
      </c>
      <c r="G1173" s="135" t="s">
        <v>39</v>
      </c>
      <c r="H1173" s="135" t="s">
        <v>1721</v>
      </c>
      <c r="I1173" s="135" t="s">
        <v>1886</v>
      </c>
      <c r="K1173" s="137">
        <v>37589</v>
      </c>
      <c r="L1173" s="135" t="s">
        <v>1722</v>
      </c>
    </row>
    <row r="1174" spans="1:12" x14ac:dyDescent="0.2">
      <c r="A1174" s="135" t="s">
        <v>36</v>
      </c>
      <c r="D1174" s="135" t="s">
        <v>1723</v>
      </c>
      <c r="E1174" s="135">
        <f t="shared" si="18"/>
        <v>2701421000</v>
      </c>
      <c r="F1174" s="135" t="s">
        <v>38</v>
      </c>
      <c r="G1174" s="135" t="s">
        <v>39</v>
      </c>
      <c r="H1174" s="135" t="s">
        <v>1724</v>
      </c>
      <c r="I1174" s="135" t="s">
        <v>1886</v>
      </c>
      <c r="J1174" s="137">
        <v>37589</v>
      </c>
    </row>
    <row r="1175" spans="1:12" x14ac:dyDescent="0.2">
      <c r="A1175" s="135" t="s">
        <v>36</v>
      </c>
      <c r="D1175" s="135" t="s">
        <v>1725</v>
      </c>
      <c r="E1175" s="135">
        <f t="shared" si="18"/>
        <v>2701422000</v>
      </c>
      <c r="F1175" s="135" t="s">
        <v>38</v>
      </c>
      <c r="G1175" s="135" t="s">
        <v>39</v>
      </c>
      <c r="H1175" s="135" t="s">
        <v>1726</v>
      </c>
      <c r="I1175" s="135" t="s">
        <v>1886</v>
      </c>
      <c r="J1175" s="137">
        <v>37589</v>
      </c>
    </row>
    <row r="1176" spans="1:12" x14ac:dyDescent="0.2">
      <c r="A1176" s="135" t="s">
        <v>36</v>
      </c>
      <c r="D1176" s="135" t="s">
        <v>1727</v>
      </c>
      <c r="E1176" s="135">
        <f t="shared" si="18"/>
        <v>2701423000</v>
      </c>
      <c r="F1176" s="135" t="s">
        <v>38</v>
      </c>
      <c r="G1176" s="135" t="s">
        <v>39</v>
      </c>
      <c r="H1176" s="135" t="s">
        <v>1728</v>
      </c>
      <c r="I1176" s="135" t="s">
        <v>1886</v>
      </c>
      <c r="J1176" s="137">
        <v>37589</v>
      </c>
    </row>
    <row r="1177" spans="1:12" x14ac:dyDescent="0.2">
      <c r="A1177" s="135" t="s">
        <v>36</v>
      </c>
      <c r="D1177" s="135" t="s">
        <v>1729</v>
      </c>
      <c r="E1177" s="135">
        <f t="shared" si="18"/>
        <v>2701424000</v>
      </c>
      <c r="F1177" s="135" t="s">
        <v>38</v>
      </c>
      <c r="G1177" s="135" t="s">
        <v>39</v>
      </c>
      <c r="H1177" s="135" t="s">
        <v>1730</v>
      </c>
      <c r="I1177" s="135" t="s">
        <v>1886</v>
      </c>
      <c r="J1177" s="137">
        <v>37589</v>
      </c>
    </row>
    <row r="1178" spans="1:12" x14ac:dyDescent="0.2">
      <c r="A1178" s="135" t="s">
        <v>36</v>
      </c>
      <c r="D1178" s="135" t="s">
        <v>1731</v>
      </c>
      <c r="E1178" s="135">
        <f t="shared" si="18"/>
        <v>2701430000</v>
      </c>
      <c r="F1178" s="135" t="s">
        <v>38</v>
      </c>
      <c r="G1178" s="135" t="s">
        <v>39</v>
      </c>
      <c r="H1178" s="135" t="s">
        <v>1732</v>
      </c>
      <c r="I1178" s="135" t="s">
        <v>1886</v>
      </c>
      <c r="J1178" s="137">
        <v>37589</v>
      </c>
    </row>
    <row r="1179" spans="1:12" x14ac:dyDescent="0.2">
      <c r="A1179" s="135" t="s">
        <v>36</v>
      </c>
      <c r="D1179" s="135" t="s">
        <v>1733</v>
      </c>
      <c r="E1179" s="135">
        <f t="shared" si="18"/>
        <v>2701431000</v>
      </c>
      <c r="F1179" s="135" t="s">
        <v>38</v>
      </c>
      <c r="G1179" s="135" t="s">
        <v>39</v>
      </c>
      <c r="H1179" s="135" t="s">
        <v>1734</v>
      </c>
      <c r="I1179" s="135" t="s">
        <v>1886</v>
      </c>
      <c r="J1179" s="137">
        <v>37589</v>
      </c>
    </row>
    <row r="1180" spans="1:12" x14ac:dyDescent="0.2">
      <c r="A1180" s="135" t="s">
        <v>36</v>
      </c>
      <c r="D1180" s="135" t="s">
        <v>1735</v>
      </c>
      <c r="E1180" s="135">
        <f t="shared" si="18"/>
        <v>2701432000</v>
      </c>
      <c r="F1180" s="135" t="s">
        <v>38</v>
      </c>
      <c r="G1180" s="135" t="s">
        <v>39</v>
      </c>
      <c r="H1180" s="135" t="s">
        <v>1736</v>
      </c>
      <c r="I1180" s="135" t="s">
        <v>1886</v>
      </c>
      <c r="J1180" s="137">
        <v>37589</v>
      </c>
    </row>
    <row r="1181" spans="1:12" x14ac:dyDescent="0.2">
      <c r="A1181" s="135" t="s">
        <v>36</v>
      </c>
      <c r="D1181" s="135" t="s">
        <v>1737</v>
      </c>
      <c r="E1181" s="135">
        <f t="shared" si="18"/>
        <v>2701433000</v>
      </c>
      <c r="F1181" s="135" t="s">
        <v>38</v>
      </c>
      <c r="G1181" s="135" t="s">
        <v>39</v>
      </c>
      <c r="H1181" s="135" t="s">
        <v>1738</v>
      </c>
      <c r="I1181" s="135" t="s">
        <v>1886</v>
      </c>
      <c r="J1181" s="137">
        <v>37589</v>
      </c>
    </row>
    <row r="1182" spans="1:12" x14ac:dyDescent="0.2">
      <c r="A1182" s="135" t="s">
        <v>36</v>
      </c>
      <c r="D1182" s="135" t="s">
        <v>1739</v>
      </c>
      <c r="E1182" s="135">
        <f t="shared" si="18"/>
        <v>2701440000</v>
      </c>
      <c r="F1182" s="135" t="s">
        <v>38</v>
      </c>
      <c r="G1182" s="135" t="s">
        <v>39</v>
      </c>
      <c r="H1182" s="135" t="s">
        <v>1740</v>
      </c>
      <c r="I1182" s="135" t="s">
        <v>1886</v>
      </c>
      <c r="K1182" s="137">
        <v>37589</v>
      </c>
      <c r="L1182" s="135" t="s">
        <v>1741</v>
      </c>
    </row>
    <row r="1183" spans="1:12" x14ac:dyDescent="0.2">
      <c r="A1183" s="135" t="s">
        <v>36</v>
      </c>
      <c r="D1183" s="135" t="s">
        <v>1742</v>
      </c>
      <c r="E1183" s="135">
        <f t="shared" si="18"/>
        <v>2701441000</v>
      </c>
      <c r="F1183" s="135" t="s">
        <v>38</v>
      </c>
      <c r="G1183" s="135" t="s">
        <v>39</v>
      </c>
      <c r="H1183" s="135" t="s">
        <v>1743</v>
      </c>
      <c r="I1183" s="135" t="s">
        <v>1886</v>
      </c>
      <c r="J1183" s="137">
        <v>37589</v>
      </c>
    </row>
    <row r="1184" spans="1:12" x14ac:dyDescent="0.2">
      <c r="A1184" s="135" t="s">
        <v>36</v>
      </c>
      <c r="D1184" s="135" t="s">
        <v>1744</v>
      </c>
      <c r="E1184" s="135">
        <f t="shared" si="18"/>
        <v>2701442000</v>
      </c>
      <c r="F1184" s="135" t="s">
        <v>38</v>
      </c>
      <c r="G1184" s="135" t="s">
        <v>39</v>
      </c>
      <c r="H1184" s="135" t="s">
        <v>1745</v>
      </c>
      <c r="I1184" s="135" t="s">
        <v>1886</v>
      </c>
      <c r="J1184" s="137">
        <v>37589</v>
      </c>
    </row>
    <row r="1185" spans="1:12" x14ac:dyDescent="0.2">
      <c r="A1185" s="135" t="s">
        <v>36</v>
      </c>
      <c r="D1185" s="135" t="s">
        <v>1746</v>
      </c>
      <c r="E1185" s="135">
        <f t="shared" si="18"/>
        <v>2701443000</v>
      </c>
      <c r="F1185" s="135" t="s">
        <v>38</v>
      </c>
      <c r="G1185" s="135" t="s">
        <v>39</v>
      </c>
      <c r="H1185" s="135" t="s">
        <v>1747</v>
      </c>
      <c r="I1185" s="135" t="s">
        <v>1886</v>
      </c>
      <c r="J1185" s="137">
        <v>37589</v>
      </c>
    </row>
    <row r="1186" spans="1:12" x14ac:dyDescent="0.2">
      <c r="A1186" s="135" t="s">
        <v>36</v>
      </c>
      <c r="D1186" s="135" t="s">
        <v>1748</v>
      </c>
      <c r="E1186" s="135">
        <f t="shared" si="18"/>
        <v>2701450000</v>
      </c>
      <c r="F1186" s="135" t="s">
        <v>38</v>
      </c>
      <c r="G1186" s="135" t="s">
        <v>39</v>
      </c>
      <c r="H1186" s="135" t="s">
        <v>1749</v>
      </c>
      <c r="I1186" s="135" t="s">
        <v>1886</v>
      </c>
      <c r="J1186" s="137">
        <v>37589</v>
      </c>
    </row>
    <row r="1187" spans="1:12" x14ac:dyDescent="0.2">
      <c r="A1187" s="135" t="s">
        <v>36</v>
      </c>
      <c r="D1187" s="135" t="s">
        <v>1750</v>
      </c>
      <c r="E1187" s="135">
        <f t="shared" si="18"/>
        <v>2701451000</v>
      </c>
      <c r="F1187" s="135" t="s">
        <v>38</v>
      </c>
      <c r="G1187" s="135" t="s">
        <v>39</v>
      </c>
      <c r="H1187" s="135" t="s">
        <v>1751</v>
      </c>
      <c r="I1187" s="135" t="s">
        <v>1886</v>
      </c>
      <c r="J1187" s="137">
        <v>37589</v>
      </c>
    </row>
    <row r="1188" spans="1:12" x14ac:dyDescent="0.2">
      <c r="A1188" s="135" t="s">
        <v>36</v>
      </c>
      <c r="D1188" s="135" t="s">
        <v>1752</v>
      </c>
      <c r="E1188" s="135">
        <f t="shared" si="18"/>
        <v>2701452000</v>
      </c>
      <c r="F1188" s="135" t="s">
        <v>38</v>
      </c>
      <c r="G1188" s="135" t="s">
        <v>39</v>
      </c>
      <c r="H1188" s="135" t="s">
        <v>1753</v>
      </c>
      <c r="I1188" s="135" t="s">
        <v>1886</v>
      </c>
      <c r="J1188" s="137">
        <v>37589</v>
      </c>
    </row>
    <row r="1189" spans="1:12" x14ac:dyDescent="0.2">
      <c r="A1189" s="135" t="s">
        <v>36</v>
      </c>
      <c r="D1189" s="135" t="s">
        <v>1754</v>
      </c>
      <c r="E1189" s="135">
        <f t="shared" si="18"/>
        <v>2701453000</v>
      </c>
      <c r="F1189" s="135" t="s">
        <v>38</v>
      </c>
      <c r="G1189" s="135" t="s">
        <v>39</v>
      </c>
      <c r="H1189" s="135" t="s">
        <v>1755</v>
      </c>
      <c r="I1189" s="135" t="s">
        <v>1886</v>
      </c>
      <c r="J1189" s="137">
        <v>37589</v>
      </c>
    </row>
    <row r="1190" spans="1:12" x14ac:dyDescent="0.2">
      <c r="A1190" s="135" t="s">
        <v>36</v>
      </c>
      <c r="D1190" s="135" t="s">
        <v>1756</v>
      </c>
      <c r="E1190" s="135">
        <f t="shared" si="18"/>
        <v>2701454000</v>
      </c>
      <c r="F1190" s="135" t="s">
        <v>38</v>
      </c>
      <c r="G1190" s="135" t="s">
        <v>39</v>
      </c>
      <c r="H1190" s="135" t="s">
        <v>4504</v>
      </c>
      <c r="I1190" s="135" t="s">
        <v>1886</v>
      </c>
      <c r="J1190" s="137">
        <v>37589</v>
      </c>
    </row>
    <row r="1191" spans="1:12" x14ac:dyDescent="0.2">
      <c r="A1191" s="135" t="s">
        <v>36</v>
      </c>
      <c r="D1191" s="135" t="s">
        <v>4505</v>
      </c>
      <c r="E1191" s="135">
        <f t="shared" si="18"/>
        <v>2701460000</v>
      </c>
      <c r="F1191" s="135" t="s">
        <v>38</v>
      </c>
      <c r="G1191" s="135" t="s">
        <v>39</v>
      </c>
      <c r="H1191" s="135" t="s">
        <v>4506</v>
      </c>
      <c r="I1191" s="135" t="s">
        <v>1886</v>
      </c>
      <c r="K1191" s="137">
        <v>37589</v>
      </c>
      <c r="L1191" s="135" t="s">
        <v>4507</v>
      </c>
    </row>
    <row r="1192" spans="1:12" x14ac:dyDescent="0.2">
      <c r="A1192" s="135" t="s">
        <v>36</v>
      </c>
      <c r="D1192" s="135" t="s">
        <v>4508</v>
      </c>
      <c r="E1192" s="135">
        <f t="shared" si="18"/>
        <v>2701461000</v>
      </c>
      <c r="F1192" s="135" t="s">
        <v>38</v>
      </c>
      <c r="G1192" s="135" t="s">
        <v>39</v>
      </c>
      <c r="H1192" s="135" t="s">
        <v>4509</v>
      </c>
      <c r="I1192" s="135" t="s">
        <v>1886</v>
      </c>
      <c r="J1192" s="137">
        <v>37589</v>
      </c>
    </row>
    <row r="1193" spans="1:12" x14ac:dyDescent="0.2">
      <c r="A1193" s="135" t="s">
        <v>36</v>
      </c>
      <c r="D1193" s="135" t="s">
        <v>4510</v>
      </c>
      <c r="E1193" s="135">
        <f t="shared" si="18"/>
        <v>2701462000</v>
      </c>
      <c r="F1193" s="135" t="s">
        <v>38</v>
      </c>
      <c r="G1193" s="135" t="s">
        <v>39</v>
      </c>
      <c r="H1193" s="135" t="s">
        <v>4511</v>
      </c>
      <c r="I1193" s="135" t="s">
        <v>1886</v>
      </c>
      <c r="J1193" s="137">
        <v>37589</v>
      </c>
    </row>
    <row r="1194" spans="1:12" x14ac:dyDescent="0.2">
      <c r="A1194" s="135" t="s">
        <v>36</v>
      </c>
      <c r="D1194" s="135" t="s">
        <v>4512</v>
      </c>
      <c r="E1194" s="135">
        <f t="shared" si="18"/>
        <v>2701470000</v>
      </c>
      <c r="F1194" s="135" t="s">
        <v>38</v>
      </c>
      <c r="G1194" s="135" t="s">
        <v>39</v>
      </c>
      <c r="H1194" s="135" t="s">
        <v>4513</v>
      </c>
      <c r="I1194" s="135" t="s">
        <v>1886</v>
      </c>
      <c r="J1194" s="137">
        <v>37589</v>
      </c>
    </row>
    <row r="1195" spans="1:12" x14ac:dyDescent="0.2">
      <c r="A1195" s="135" t="s">
        <v>36</v>
      </c>
      <c r="D1195" s="135" t="s">
        <v>4514</v>
      </c>
      <c r="E1195" s="135">
        <f t="shared" si="18"/>
        <v>2701471000</v>
      </c>
      <c r="F1195" s="135" t="s">
        <v>38</v>
      </c>
      <c r="G1195" s="135" t="s">
        <v>39</v>
      </c>
      <c r="H1195" s="135" t="s">
        <v>4515</v>
      </c>
      <c r="I1195" s="135" t="s">
        <v>1886</v>
      </c>
      <c r="J1195" s="137">
        <v>37589</v>
      </c>
    </row>
    <row r="1196" spans="1:12" x14ac:dyDescent="0.2">
      <c r="A1196" s="135" t="s">
        <v>36</v>
      </c>
      <c r="D1196" s="135" t="s">
        <v>4516</v>
      </c>
      <c r="E1196" s="135">
        <f t="shared" si="18"/>
        <v>2701472000</v>
      </c>
      <c r="F1196" s="135" t="s">
        <v>38</v>
      </c>
      <c r="G1196" s="135" t="s">
        <v>39</v>
      </c>
      <c r="H1196" s="135" t="s">
        <v>4517</v>
      </c>
      <c r="I1196" s="135" t="s">
        <v>1886</v>
      </c>
      <c r="J1196" s="137">
        <v>37589</v>
      </c>
    </row>
    <row r="1197" spans="1:12" x14ac:dyDescent="0.2">
      <c r="A1197" s="135" t="s">
        <v>36</v>
      </c>
      <c r="D1197" s="135" t="s">
        <v>4518</v>
      </c>
      <c r="E1197" s="135">
        <f t="shared" si="18"/>
        <v>2701473000</v>
      </c>
      <c r="F1197" s="135" t="s">
        <v>38</v>
      </c>
      <c r="G1197" s="135" t="s">
        <v>39</v>
      </c>
      <c r="H1197" s="135" t="s">
        <v>4519</v>
      </c>
      <c r="I1197" s="135" t="s">
        <v>1886</v>
      </c>
      <c r="J1197" s="137">
        <v>37589</v>
      </c>
    </row>
    <row r="1198" spans="1:12" x14ac:dyDescent="0.2">
      <c r="A1198" s="135" t="s">
        <v>36</v>
      </c>
      <c r="D1198" s="135" t="s">
        <v>4520</v>
      </c>
      <c r="E1198" s="135">
        <f t="shared" si="18"/>
        <v>2701474000</v>
      </c>
      <c r="F1198" s="135" t="s">
        <v>38</v>
      </c>
      <c r="G1198" s="135" t="s">
        <v>39</v>
      </c>
      <c r="H1198" s="135" t="s">
        <v>4487</v>
      </c>
      <c r="I1198" s="135" t="s">
        <v>1886</v>
      </c>
      <c r="J1198" s="137">
        <v>37589</v>
      </c>
    </row>
    <row r="1199" spans="1:12" x14ac:dyDescent="0.2">
      <c r="A1199" s="135" t="s">
        <v>36</v>
      </c>
      <c r="D1199" s="135" t="s">
        <v>4488</v>
      </c>
      <c r="E1199" s="135">
        <f t="shared" si="18"/>
        <v>2701475000</v>
      </c>
      <c r="F1199" s="135" t="s">
        <v>38</v>
      </c>
      <c r="G1199" s="135" t="s">
        <v>39</v>
      </c>
      <c r="H1199" s="135" t="s">
        <v>4489</v>
      </c>
      <c r="I1199" s="135" t="s">
        <v>1886</v>
      </c>
      <c r="J1199" s="137">
        <v>37589</v>
      </c>
    </row>
    <row r="1200" spans="1:12" x14ac:dyDescent="0.2">
      <c r="A1200" s="135" t="s">
        <v>36</v>
      </c>
      <c r="D1200" s="135" t="s">
        <v>4490</v>
      </c>
      <c r="E1200" s="135">
        <f t="shared" si="18"/>
        <v>2701476000</v>
      </c>
      <c r="F1200" s="135" t="s">
        <v>38</v>
      </c>
      <c r="G1200" s="135" t="s">
        <v>39</v>
      </c>
      <c r="H1200" s="135" t="s">
        <v>4491</v>
      </c>
      <c r="I1200" s="135" t="s">
        <v>1886</v>
      </c>
      <c r="J1200" s="137">
        <v>37589</v>
      </c>
    </row>
    <row r="1201" spans="1:12" x14ac:dyDescent="0.2">
      <c r="A1201" s="135" t="s">
        <v>36</v>
      </c>
      <c r="D1201" s="135" t="s">
        <v>4492</v>
      </c>
      <c r="E1201" s="135">
        <f t="shared" si="18"/>
        <v>2701477000</v>
      </c>
      <c r="F1201" s="135" t="s">
        <v>38</v>
      </c>
      <c r="G1201" s="135" t="s">
        <v>39</v>
      </c>
      <c r="H1201" s="135" t="s">
        <v>4493</v>
      </c>
      <c r="I1201" s="135" t="s">
        <v>1886</v>
      </c>
      <c r="J1201" s="137">
        <v>37589</v>
      </c>
    </row>
    <row r="1202" spans="1:12" x14ac:dyDescent="0.2">
      <c r="A1202" s="135" t="s">
        <v>36</v>
      </c>
      <c r="D1202" s="135" t="s">
        <v>4494</v>
      </c>
      <c r="E1202" s="135">
        <f t="shared" si="18"/>
        <v>2701480000</v>
      </c>
      <c r="F1202" s="135" t="s">
        <v>38</v>
      </c>
      <c r="G1202" s="135" t="s">
        <v>39</v>
      </c>
      <c r="H1202" s="135" t="s">
        <v>4495</v>
      </c>
      <c r="I1202" s="135" t="s">
        <v>1886</v>
      </c>
      <c r="K1202" s="137">
        <v>37589</v>
      </c>
      <c r="L1202" s="135" t="s">
        <v>4496</v>
      </c>
    </row>
    <row r="1203" spans="1:12" x14ac:dyDescent="0.2">
      <c r="A1203" s="135" t="s">
        <v>36</v>
      </c>
      <c r="D1203" s="135" t="s">
        <v>4497</v>
      </c>
      <c r="E1203" s="135">
        <f t="shared" si="18"/>
        <v>2701481000</v>
      </c>
      <c r="F1203" s="135" t="s">
        <v>38</v>
      </c>
      <c r="G1203" s="135" t="s">
        <v>39</v>
      </c>
      <c r="H1203" s="135" t="s">
        <v>4498</v>
      </c>
      <c r="I1203" s="135" t="s">
        <v>1886</v>
      </c>
      <c r="J1203" s="137">
        <v>37589</v>
      </c>
    </row>
    <row r="1204" spans="1:12" x14ac:dyDescent="0.2">
      <c r="A1204" s="135" t="s">
        <v>36</v>
      </c>
      <c r="D1204" s="135" t="s">
        <v>4499</v>
      </c>
      <c r="E1204" s="135">
        <f t="shared" si="18"/>
        <v>2701482000</v>
      </c>
      <c r="F1204" s="135" t="s">
        <v>38</v>
      </c>
      <c r="G1204" s="135" t="s">
        <v>39</v>
      </c>
      <c r="H1204" s="135" t="s">
        <v>4500</v>
      </c>
      <c r="I1204" s="135" t="s">
        <v>1886</v>
      </c>
      <c r="J1204" s="137">
        <v>37589</v>
      </c>
    </row>
    <row r="1205" spans="1:12" x14ac:dyDescent="0.2">
      <c r="A1205" s="135" t="s">
        <v>36</v>
      </c>
      <c r="D1205" s="135" t="s">
        <v>4501</v>
      </c>
      <c r="E1205" s="135">
        <f t="shared" si="18"/>
        <v>2701483000</v>
      </c>
      <c r="F1205" s="135" t="s">
        <v>38</v>
      </c>
      <c r="G1205" s="135" t="s">
        <v>39</v>
      </c>
      <c r="H1205" s="135" t="s">
        <v>4502</v>
      </c>
      <c r="I1205" s="135" t="s">
        <v>1886</v>
      </c>
      <c r="J1205" s="137">
        <v>37589</v>
      </c>
    </row>
    <row r="1206" spans="1:12" x14ac:dyDescent="0.2">
      <c r="A1206" s="135" t="s">
        <v>36</v>
      </c>
      <c r="D1206" s="135" t="s">
        <v>4503</v>
      </c>
      <c r="E1206" s="135">
        <f t="shared" si="18"/>
        <v>2701484000</v>
      </c>
      <c r="F1206" s="135" t="s">
        <v>38</v>
      </c>
      <c r="G1206" s="135" t="s">
        <v>39</v>
      </c>
      <c r="H1206" s="135" t="s">
        <v>7594</v>
      </c>
      <c r="I1206" s="135" t="s">
        <v>1886</v>
      </c>
      <c r="J1206" s="137">
        <v>37589</v>
      </c>
    </row>
    <row r="1207" spans="1:12" x14ac:dyDescent="0.2">
      <c r="A1207" s="135" t="s">
        <v>36</v>
      </c>
      <c r="D1207" s="135" t="s">
        <v>7595</v>
      </c>
      <c r="E1207" s="135">
        <f t="shared" si="18"/>
        <v>2701485000</v>
      </c>
      <c r="F1207" s="135" t="s">
        <v>38</v>
      </c>
      <c r="G1207" s="135" t="s">
        <v>39</v>
      </c>
      <c r="H1207" s="135" t="s">
        <v>7596</v>
      </c>
      <c r="I1207" s="135" t="s">
        <v>1886</v>
      </c>
      <c r="J1207" s="137">
        <v>37589</v>
      </c>
    </row>
    <row r="1208" spans="1:12" x14ac:dyDescent="0.2">
      <c r="A1208" s="135" t="s">
        <v>36</v>
      </c>
      <c r="D1208" s="135" t="s">
        <v>7597</v>
      </c>
      <c r="E1208" s="135">
        <f t="shared" si="18"/>
        <v>2701490000</v>
      </c>
      <c r="F1208" s="135" t="s">
        <v>38</v>
      </c>
      <c r="G1208" s="135" t="s">
        <v>39</v>
      </c>
      <c r="H1208" s="135" t="s">
        <v>7598</v>
      </c>
      <c r="I1208" s="135" t="s">
        <v>1886</v>
      </c>
      <c r="J1208" s="137">
        <v>37589</v>
      </c>
    </row>
    <row r="1209" spans="1:12" x14ac:dyDescent="0.2">
      <c r="A1209" s="135" t="s">
        <v>36</v>
      </c>
      <c r="D1209" s="135" t="s">
        <v>7599</v>
      </c>
      <c r="E1209" s="135">
        <f t="shared" si="18"/>
        <v>2701491000</v>
      </c>
      <c r="F1209" s="135" t="s">
        <v>38</v>
      </c>
      <c r="G1209" s="135" t="s">
        <v>39</v>
      </c>
      <c r="H1209" s="135" t="s">
        <v>7600</v>
      </c>
      <c r="I1209" s="135" t="s">
        <v>1886</v>
      </c>
      <c r="J1209" s="137">
        <v>37589</v>
      </c>
    </row>
    <row r="1210" spans="1:12" x14ac:dyDescent="0.2">
      <c r="A1210" s="135" t="s">
        <v>36</v>
      </c>
      <c r="D1210" s="135" t="s">
        <v>7601</v>
      </c>
      <c r="E1210" s="135">
        <f t="shared" si="18"/>
        <v>2701492000</v>
      </c>
      <c r="F1210" s="135" t="s">
        <v>38</v>
      </c>
      <c r="G1210" s="135" t="s">
        <v>39</v>
      </c>
      <c r="H1210" s="135" t="s">
        <v>7602</v>
      </c>
      <c r="I1210" s="135" t="s">
        <v>1886</v>
      </c>
      <c r="J1210" s="137">
        <v>37589</v>
      </c>
    </row>
    <row r="1211" spans="1:12" x14ac:dyDescent="0.2">
      <c r="A1211" s="135" t="s">
        <v>36</v>
      </c>
      <c r="B1211" s="138" t="s">
        <v>2900</v>
      </c>
      <c r="C1211" s="135" t="s">
        <v>7289</v>
      </c>
      <c r="D1211" s="135" t="s">
        <v>7603</v>
      </c>
      <c r="E1211" s="135">
        <f t="shared" si="18"/>
        <v>2710020030</v>
      </c>
      <c r="F1211" s="135" t="s">
        <v>38</v>
      </c>
      <c r="G1211" s="135" t="s">
        <v>4202</v>
      </c>
      <c r="H1211" s="135" t="s">
        <v>7604</v>
      </c>
      <c r="I1211" s="135" t="s">
        <v>1886</v>
      </c>
      <c r="J1211" s="137">
        <v>36837</v>
      </c>
      <c r="K1211" s="137">
        <v>38014</v>
      </c>
      <c r="L1211" s="135" t="s">
        <v>7605</v>
      </c>
    </row>
    <row r="1212" spans="1:12" x14ac:dyDescent="0.2">
      <c r="A1212" s="135" t="s">
        <v>36</v>
      </c>
      <c r="D1212" s="135" t="s">
        <v>7606</v>
      </c>
      <c r="E1212" s="135">
        <f t="shared" si="18"/>
        <v>2730001000</v>
      </c>
      <c r="F1212" s="135" t="s">
        <v>38</v>
      </c>
      <c r="G1212" s="135" t="s">
        <v>7588</v>
      </c>
      <c r="H1212" s="135" t="s">
        <v>7589</v>
      </c>
      <c r="I1212" s="135" t="s">
        <v>1886</v>
      </c>
    </row>
    <row r="1213" spans="1:12" x14ac:dyDescent="0.2">
      <c r="A1213" s="135" t="s">
        <v>36</v>
      </c>
      <c r="D1213" s="135" t="s">
        <v>7590</v>
      </c>
      <c r="E1213" s="135">
        <f t="shared" si="18"/>
        <v>2730050000</v>
      </c>
      <c r="F1213" s="135" t="s">
        <v>38</v>
      </c>
      <c r="G1213" s="135" t="s">
        <v>7588</v>
      </c>
      <c r="H1213" s="135" t="s">
        <v>7591</v>
      </c>
      <c r="I1213" s="135" t="s">
        <v>1886</v>
      </c>
    </row>
    <row r="1214" spans="1:12" x14ac:dyDescent="0.2">
      <c r="A1214" s="135" t="s">
        <v>36</v>
      </c>
      <c r="D1214" s="135" t="s">
        <v>10401</v>
      </c>
      <c r="E1214" s="135">
        <f t="shared" si="18"/>
        <v>2730100000</v>
      </c>
      <c r="F1214" s="135" t="s">
        <v>38</v>
      </c>
      <c r="G1214" s="135" t="s">
        <v>7588</v>
      </c>
      <c r="H1214" s="135" t="s">
        <v>2897</v>
      </c>
      <c r="I1214" s="135" t="s">
        <v>1886</v>
      </c>
    </row>
    <row r="1215" spans="1:12" x14ac:dyDescent="0.2">
      <c r="A1215" s="135" t="s">
        <v>36</v>
      </c>
      <c r="D1215" s="135" t="s">
        <v>10402</v>
      </c>
      <c r="E1215" s="135">
        <f t="shared" si="18"/>
        <v>2730100001</v>
      </c>
      <c r="F1215" s="135" t="s">
        <v>38</v>
      </c>
      <c r="G1215" s="135" t="s">
        <v>7588</v>
      </c>
      <c r="H1215" s="135" t="s">
        <v>2897</v>
      </c>
      <c r="I1215" s="135" t="s">
        <v>10403</v>
      </c>
    </row>
    <row r="1216" spans="1:12" x14ac:dyDescent="0.2">
      <c r="A1216" s="135" t="s">
        <v>36</v>
      </c>
      <c r="D1216" s="135" t="s">
        <v>10404</v>
      </c>
      <c r="E1216" s="135">
        <f t="shared" si="18"/>
        <v>2740001000</v>
      </c>
      <c r="F1216" s="135" t="s">
        <v>38</v>
      </c>
      <c r="G1216" s="135" t="s">
        <v>10405</v>
      </c>
      <c r="H1216" s="135" t="s">
        <v>10406</v>
      </c>
      <c r="I1216" s="135" t="s">
        <v>1886</v>
      </c>
    </row>
    <row r="1217" spans="1:12" x14ac:dyDescent="0.2">
      <c r="A1217" s="135" t="s">
        <v>36</v>
      </c>
      <c r="D1217" s="135" t="s">
        <v>10407</v>
      </c>
      <c r="E1217" s="135">
        <f t="shared" si="18"/>
        <v>2740020000</v>
      </c>
      <c r="F1217" s="135" t="s">
        <v>38</v>
      </c>
      <c r="G1217" s="135" t="s">
        <v>10405</v>
      </c>
      <c r="H1217" s="135" t="s">
        <v>1749</v>
      </c>
      <c r="I1217" s="135" t="s">
        <v>1886</v>
      </c>
    </row>
    <row r="1218" spans="1:12" x14ac:dyDescent="0.2">
      <c r="A1218" s="135" t="s">
        <v>36</v>
      </c>
      <c r="D1218" s="135" t="s">
        <v>10408</v>
      </c>
      <c r="E1218" s="135">
        <f t="shared" ref="E1218:E1281" si="19">VALUE(D1218)</f>
        <v>2740020010</v>
      </c>
      <c r="F1218" s="135" t="s">
        <v>38</v>
      </c>
      <c r="G1218" s="135" t="s">
        <v>10405</v>
      </c>
      <c r="H1218" s="135" t="s">
        <v>1749</v>
      </c>
      <c r="I1218" s="135" t="s">
        <v>10409</v>
      </c>
    </row>
    <row r="1219" spans="1:12" x14ac:dyDescent="0.2">
      <c r="A1219" s="135" t="s">
        <v>36</v>
      </c>
      <c r="D1219" s="135" t="s">
        <v>10410</v>
      </c>
      <c r="E1219" s="135">
        <f t="shared" si="19"/>
        <v>2740030000</v>
      </c>
      <c r="F1219" s="135" t="s">
        <v>38</v>
      </c>
      <c r="G1219" s="135" t="s">
        <v>10405</v>
      </c>
      <c r="H1219" s="135" t="s">
        <v>10411</v>
      </c>
      <c r="I1219" s="135" t="s">
        <v>1886</v>
      </c>
    </row>
    <row r="1220" spans="1:12" x14ac:dyDescent="0.2">
      <c r="A1220" s="135" t="s">
        <v>36</v>
      </c>
      <c r="D1220" s="135" t="s">
        <v>10412</v>
      </c>
      <c r="E1220" s="135">
        <f t="shared" si="19"/>
        <v>2740030010</v>
      </c>
      <c r="F1220" s="135" t="s">
        <v>38</v>
      </c>
      <c r="G1220" s="135" t="s">
        <v>10405</v>
      </c>
      <c r="H1220" s="135" t="s">
        <v>10411</v>
      </c>
      <c r="I1220" s="135" t="s">
        <v>10409</v>
      </c>
    </row>
    <row r="1221" spans="1:12" x14ac:dyDescent="0.2">
      <c r="A1221" s="135" t="s">
        <v>36</v>
      </c>
      <c r="D1221" s="135" t="s">
        <v>10413</v>
      </c>
      <c r="E1221" s="135">
        <f t="shared" si="19"/>
        <v>2740040000</v>
      </c>
      <c r="F1221" s="135" t="s">
        <v>38</v>
      </c>
      <c r="G1221" s="135" t="s">
        <v>10405</v>
      </c>
      <c r="H1221" s="135" t="s">
        <v>10414</v>
      </c>
      <c r="I1221" s="135" t="s">
        <v>1886</v>
      </c>
    </row>
    <row r="1222" spans="1:12" x14ac:dyDescent="0.2">
      <c r="A1222" s="135" t="s">
        <v>36</v>
      </c>
      <c r="D1222" s="135" t="s">
        <v>10415</v>
      </c>
      <c r="E1222" s="135">
        <f t="shared" si="19"/>
        <v>2740040010</v>
      </c>
      <c r="F1222" s="135" t="s">
        <v>38</v>
      </c>
      <c r="G1222" s="135" t="s">
        <v>10405</v>
      </c>
      <c r="H1222" s="135" t="s">
        <v>10414</v>
      </c>
      <c r="I1222" s="135" t="s">
        <v>10409</v>
      </c>
    </row>
    <row r="1223" spans="1:12" x14ac:dyDescent="0.2">
      <c r="A1223" s="135" t="s">
        <v>10416</v>
      </c>
      <c r="D1223" s="135" t="s">
        <v>10417</v>
      </c>
      <c r="E1223" s="135">
        <f t="shared" si="19"/>
        <v>2260000000</v>
      </c>
      <c r="F1223" s="135" t="s">
        <v>2865</v>
      </c>
      <c r="G1223" s="135" t="s">
        <v>10418</v>
      </c>
      <c r="H1223" s="135" t="s">
        <v>10419</v>
      </c>
      <c r="I1223" s="135" t="s">
        <v>10420</v>
      </c>
    </row>
    <row r="1224" spans="1:12" x14ac:dyDescent="0.2">
      <c r="A1224" s="135" t="s">
        <v>10416</v>
      </c>
      <c r="D1224" s="135" t="s">
        <v>10421</v>
      </c>
      <c r="E1224" s="135">
        <f t="shared" si="19"/>
        <v>2260001000</v>
      </c>
      <c r="F1224" s="135" t="s">
        <v>2865</v>
      </c>
      <c r="G1224" s="135" t="s">
        <v>10418</v>
      </c>
      <c r="H1224" s="135" t="s">
        <v>10422</v>
      </c>
      <c r="I1224" s="135" t="s">
        <v>1886</v>
      </c>
    </row>
    <row r="1225" spans="1:12" x14ac:dyDescent="0.2">
      <c r="A1225" s="135" t="s">
        <v>10416</v>
      </c>
      <c r="D1225" s="135" t="s">
        <v>10423</v>
      </c>
      <c r="E1225" s="135">
        <f t="shared" si="19"/>
        <v>2260001010</v>
      </c>
      <c r="F1225" s="135" t="s">
        <v>2865</v>
      </c>
      <c r="G1225" s="135" t="s">
        <v>10418</v>
      </c>
      <c r="H1225" s="135" t="s">
        <v>10422</v>
      </c>
      <c r="I1225" s="135" t="s">
        <v>10424</v>
      </c>
    </row>
    <row r="1226" spans="1:12" x14ac:dyDescent="0.2">
      <c r="A1226" s="135" t="s">
        <v>10416</v>
      </c>
      <c r="D1226" s="135" t="s">
        <v>10425</v>
      </c>
      <c r="E1226" s="135">
        <f t="shared" si="19"/>
        <v>2260001020</v>
      </c>
      <c r="F1226" s="135" t="s">
        <v>2865</v>
      </c>
      <c r="G1226" s="135" t="s">
        <v>10418</v>
      </c>
      <c r="H1226" s="135" t="s">
        <v>10422</v>
      </c>
      <c r="I1226" s="135" t="s">
        <v>10426</v>
      </c>
    </row>
    <row r="1227" spans="1:12" x14ac:dyDescent="0.2">
      <c r="A1227" s="135" t="s">
        <v>10416</v>
      </c>
      <c r="D1227" s="135" t="s">
        <v>10427</v>
      </c>
      <c r="E1227" s="135">
        <f t="shared" si="19"/>
        <v>2260001030</v>
      </c>
      <c r="F1227" s="135" t="s">
        <v>2865</v>
      </c>
      <c r="G1227" s="135" t="s">
        <v>10418</v>
      </c>
      <c r="H1227" s="135" t="s">
        <v>10422</v>
      </c>
      <c r="I1227" s="135" t="s">
        <v>10428</v>
      </c>
      <c r="K1227" s="137">
        <v>37342</v>
      </c>
      <c r="L1227" s="135" t="s">
        <v>13192</v>
      </c>
    </row>
    <row r="1228" spans="1:12" x14ac:dyDescent="0.2">
      <c r="A1228" s="135" t="s">
        <v>10416</v>
      </c>
      <c r="D1228" s="135" t="s">
        <v>13193</v>
      </c>
      <c r="E1228" s="135">
        <f t="shared" si="19"/>
        <v>2260001040</v>
      </c>
      <c r="F1228" s="135" t="s">
        <v>2865</v>
      </c>
      <c r="G1228" s="135" t="s">
        <v>10418</v>
      </c>
      <c r="H1228" s="135" t="s">
        <v>10422</v>
      </c>
      <c r="I1228" s="135" t="s">
        <v>13194</v>
      </c>
    </row>
    <row r="1229" spans="1:12" x14ac:dyDescent="0.2">
      <c r="A1229" s="135" t="s">
        <v>10416</v>
      </c>
      <c r="D1229" s="135" t="s">
        <v>13195</v>
      </c>
      <c r="E1229" s="135">
        <f t="shared" si="19"/>
        <v>2260001050</v>
      </c>
      <c r="F1229" s="135" t="s">
        <v>2865</v>
      </c>
      <c r="G1229" s="135" t="s">
        <v>10418</v>
      </c>
      <c r="H1229" s="135" t="s">
        <v>10422</v>
      </c>
      <c r="I1229" s="135" t="s">
        <v>13196</v>
      </c>
    </row>
    <row r="1230" spans="1:12" x14ac:dyDescent="0.2">
      <c r="A1230" s="135" t="s">
        <v>10416</v>
      </c>
      <c r="D1230" s="135" t="s">
        <v>13197</v>
      </c>
      <c r="E1230" s="135">
        <f t="shared" si="19"/>
        <v>2260001060</v>
      </c>
      <c r="F1230" s="135" t="s">
        <v>2865</v>
      </c>
      <c r="G1230" s="135" t="s">
        <v>10418</v>
      </c>
      <c r="H1230" s="135" t="s">
        <v>10422</v>
      </c>
      <c r="I1230" s="135" t="s">
        <v>13198</v>
      </c>
    </row>
    <row r="1231" spans="1:12" x14ac:dyDescent="0.2">
      <c r="A1231" s="135" t="s">
        <v>10416</v>
      </c>
      <c r="D1231" s="135" t="s">
        <v>13199</v>
      </c>
      <c r="E1231" s="135">
        <f t="shared" si="19"/>
        <v>2260002000</v>
      </c>
      <c r="F1231" s="135" t="s">
        <v>2865</v>
      </c>
      <c r="G1231" s="135" t="s">
        <v>10418</v>
      </c>
      <c r="H1231" s="135" t="s">
        <v>13200</v>
      </c>
      <c r="I1231" s="135" t="s">
        <v>1886</v>
      </c>
      <c r="K1231" s="137">
        <v>36504</v>
      </c>
      <c r="L1231" s="135" t="s">
        <v>13201</v>
      </c>
    </row>
    <row r="1232" spans="1:12" x14ac:dyDescent="0.2">
      <c r="A1232" s="135" t="s">
        <v>10416</v>
      </c>
      <c r="D1232" s="135" t="s">
        <v>13202</v>
      </c>
      <c r="E1232" s="135">
        <f t="shared" si="19"/>
        <v>2260002003</v>
      </c>
      <c r="F1232" s="135" t="s">
        <v>2865</v>
      </c>
      <c r="G1232" s="135" t="s">
        <v>10418</v>
      </c>
      <c r="H1232" s="135" t="s">
        <v>13200</v>
      </c>
      <c r="I1232" s="135" t="s">
        <v>13203</v>
      </c>
      <c r="K1232" s="137">
        <v>36504</v>
      </c>
      <c r="L1232" s="135" t="s">
        <v>13204</v>
      </c>
    </row>
    <row r="1233" spans="1:12" x14ac:dyDescent="0.2">
      <c r="A1233" s="135" t="s">
        <v>10416</v>
      </c>
      <c r="D1233" s="135" t="s">
        <v>13205</v>
      </c>
      <c r="E1233" s="135">
        <f t="shared" si="19"/>
        <v>2260002006</v>
      </c>
      <c r="F1233" s="135" t="s">
        <v>2865</v>
      </c>
      <c r="G1233" s="135" t="s">
        <v>10418</v>
      </c>
      <c r="H1233" s="135" t="s">
        <v>13200</v>
      </c>
      <c r="I1233" s="135" t="s">
        <v>13206</v>
      </c>
    </row>
    <row r="1234" spans="1:12" x14ac:dyDescent="0.2">
      <c r="A1234" s="135" t="s">
        <v>10416</v>
      </c>
      <c r="D1234" s="135" t="s">
        <v>13207</v>
      </c>
      <c r="E1234" s="135">
        <f t="shared" si="19"/>
        <v>2260002009</v>
      </c>
      <c r="F1234" s="135" t="s">
        <v>2865</v>
      </c>
      <c r="G1234" s="135" t="s">
        <v>10418</v>
      </c>
      <c r="H1234" s="135" t="s">
        <v>13200</v>
      </c>
      <c r="I1234" s="135" t="s">
        <v>13208</v>
      </c>
    </row>
    <row r="1235" spans="1:12" x14ac:dyDescent="0.2">
      <c r="A1235" s="135" t="s">
        <v>10416</v>
      </c>
      <c r="D1235" s="135" t="s">
        <v>13209</v>
      </c>
      <c r="E1235" s="135">
        <f t="shared" si="19"/>
        <v>2260002012</v>
      </c>
      <c r="F1235" s="135" t="s">
        <v>2865</v>
      </c>
      <c r="G1235" s="135" t="s">
        <v>10418</v>
      </c>
      <c r="H1235" s="135" t="s">
        <v>13200</v>
      </c>
      <c r="I1235" s="135" t="s">
        <v>13210</v>
      </c>
      <c r="K1235" s="137">
        <v>36504</v>
      </c>
      <c r="L1235" s="135" t="s">
        <v>13211</v>
      </c>
    </row>
    <row r="1236" spans="1:12" x14ac:dyDescent="0.2">
      <c r="A1236" s="135" t="s">
        <v>10416</v>
      </c>
      <c r="D1236" s="135" t="s">
        <v>13212</v>
      </c>
      <c r="E1236" s="135">
        <f t="shared" si="19"/>
        <v>2260002015</v>
      </c>
      <c r="F1236" s="135" t="s">
        <v>2865</v>
      </c>
      <c r="G1236" s="135" t="s">
        <v>10418</v>
      </c>
      <c r="H1236" s="135" t="s">
        <v>13200</v>
      </c>
      <c r="I1236" s="135" t="s">
        <v>13213</v>
      </c>
    </row>
    <row r="1237" spans="1:12" x14ac:dyDescent="0.2">
      <c r="A1237" s="135" t="s">
        <v>10416</v>
      </c>
      <c r="D1237" s="135" t="s">
        <v>13214</v>
      </c>
      <c r="E1237" s="135">
        <f t="shared" si="19"/>
        <v>2260002018</v>
      </c>
      <c r="F1237" s="135" t="s">
        <v>2865</v>
      </c>
      <c r="G1237" s="135" t="s">
        <v>10418</v>
      </c>
      <c r="H1237" s="135" t="s">
        <v>13200</v>
      </c>
      <c r="I1237" s="135" t="s">
        <v>13215</v>
      </c>
    </row>
    <row r="1238" spans="1:12" x14ac:dyDescent="0.2">
      <c r="A1238" s="135" t="s">
        <v>10416</v>
      </c>
      <c r="D1238" s="135" t="s">
        <v>13216</v>
      </c>
      <c r="E1238" s="135">
        <f t="shared" si="19"/>
        <v>2260002021</v>
      </c>
      <c r="F1238" s="135" t="s">
        <v>2865</v>
      </c>
      <c r="G1238" s="135" t="s">
        <v>10418</v>
      </c>
      <c r="H1238" s="135" t="s">
        <v>13200</v>
      </c>
      <c r="I1238" s="135" t="s">
        <v>13217</v>
      </c>
    </row>
    <row r="1239" spans="1:12" x14ac:dyDescent="0.2">
      <c r="A1239" s="135" t="s">
        <v>10416</v>
      </c>
      <c r="D1239" s="135" t="s">
        <v>13218</v>
      </c>
      <c r="E1239" s="135">
        <f t="shared" si="19"/>
        <v>2260002024</v>
      </c>
      <c r="F1239" s="135" t="s">
        <v>2865</v>
      </c>
      <c r="G1239" s="135" t="s">
        <v>10418</v>
      </c>
      <c r="H1239" s="135" t="s">
        <v>13200</v>
      </c>
      <c r="I1239" s="135" t="s">
        <v>10441</v>
      </c>
    </row>
    <row r="1240" spans="1:12" x14ac:dyDescent="0.2">
      <c r="A1240" s="135" t="s">
        <v>10416</v>
      </c>
      <c r="D1240" s="135" t="s">
        <v>10442</v>
      </c>
      <c r="E1240" s="135">
        <f t="shared" si="19"/>
        <v>2260002027</v>
      </c>
      <c r="F1240" s="135" t="s">
        <v>2865</v>
      </c>
      <c r="G1240" s="135" t="s">
        <v>10418</v>
      </c>
      <c r="H1240" s="135" t="s">
        <v>13200</v>
      </c>
      <c r="I1240" s="135" t="s">
        <v>10443</v>
      </c>
      <c r="K1240" s="137">
        <v>36504</v>
      </c>
      <c r="L1240" s="135" t="s">
        <v>10444</v>
      </c>
    </row>
    <row r="1241" spans="1:12" x14ac:dyDescent="0.2">
      <c r="A1241" s="135" t="s">
        <v>10416</v>
      </c>
      <c r="D1241" s="135" t="s">
        <v>10445</v>
      </c>
      <c r="E1241" s="135">
        <f t="shared" si="19"/>
        <v>2260002030</v>
      </c>
      <c r="F1241" s="135" t="s">
        <v>2865</v>
      </c>
      <c r="G1241" s="135" t="s">
        <v>10418</v>
      </c>
      <c r="H1241" s="135" t="s">
        <v>13200</v>
      </c>
      <c r="I1241" s="135" t="s">
        <v>10446</v>
      </c>
    </row>
    <row r="1242" spans="1:12" x14ac:dyDescent="0.2">
      <c r="A1242" s="135" t="s">
        <v>10416</v>
      </c>
      <c r="D1242" s="135" t="s">
        <v>10447</v>
      </c>
      <c r="E1242" s="135">
        <f t="shared" si="19"/>
        <v>2260002033</v>
      </c>
      <c r="F1242" s="135" t="s">
        <v>2865</v>
      </c>
      <c r="G1242" s="135" t="s">
        <v>10418</v>
      </c>
      <c r="H1242" s="135" t="s">
        <v>13200</v>
      </c>
      <c r="I1242" s="135" t="s">
        <v>10448</v>
      </c>
    </row>
    <row r="1243" spans="1:12" x14ac:dyDescent="0.2">
      <c r="A1243" s="135" t="s">
        <v>10416</v>
      </c>
      <c r="D1243" s="135" t="s">
        <v>10449</v>
      </c>
      <c r="E1243" s="135">
        <f t="shared" si="19"/>
        <v>2260002036</v>
      </c>
      <c r="F1243" s="135" t="s">
        <v>2865</v>
      </c>
      <c r="G1243" s="135" t="s">
        <v>10418</v>
      </c>
      <c r="H1243" s="135" t="s">
        <v>13200</v>
      </c>
      <c r="I1243" s="135" t="s">
        <v>10450</v>
      </c>
    </row>
    <row r="1244" spans="1:12" x14ac:dyDescent="0.2">
      <c r="A1244" s="135" t="s">
        <v>10416</v>
      </c>
      <c r="D1244" s="135" t="s">
        <v>10451</v>
      </c>
      <c r="E1244" s="135">
        <f t="shared" si="19"/>
        <v>2260002039</v>
      </c>
      <c r="F1244" s="135" t="s">
        <v>2865</v>
      </c>
      <c r="G1244" s="135" t="s">
        <v>10418</v>
      </c>
      <c r="H1244" s="135" t="s">
        <v>13200</v>
      </c>
      <c r="I1244" s="135" t="s">
        <v>10452</v>
      </c>
    </row>
    <row r="1245" spans="1:12" x14ac:dyDescent="0.2">
      <c r="A1245" s="135" t="s">
        <v>10416</v>
      </c>
      <c r="D1245" s="135" t="s">
        <v>10453</v>
      </c>
      <c r="E1245" s="135">
        <f t="shared" si="19"/>
        <v>2260002042</v>
      </c>
      <c r="F1245" s="135" t="s">
        <v>2865</v>
      </c>
      <c r="G1245" s="135" t="s">
        <v>10418</v>
      </c>
      <c r="H1245" s="135" t="s">
        <v>13200</v>
      </c>
      <c r="I1245" s="135" t="s">
        <v>10454</v>
      </c>
    </row>
    <row r="1246" spans="1:12" x14ac:dyDescent="0.2">
      <c r="A1246" s="135" t="s">
        <v>10416</v>
      </c>
      <c r="D1246" s="135" t="s">
        <v>10455</v>
      </c>
      <c r="E1246" s="135">
        <f t="shared" si="19"/>
        <v>2260002045</v>
      </c>
      <c r="F1246" s="135" t="s">
        <v>2865</v>
      </c>
      <c r="G1246" s="135" t="s">
        <v>10418</v>
      </c>
      <c r="H1246" s="135" t="s">
        <v>13200</v>
      </c>
      <c r="I1246" s="135" t="s">
        <v>10456</v>
      </c>
    </row>
    <row r="1247" spans="1:12" x14ac:dyDescent="0.2">
      <c r="A1247" s="135" t="s">
        <v>10416</v>
      </c>
      <c r="D1247" s="135" t="s">
        <v>10457</v>
      </c>
      <c r="E1247" s="135">
        <f t="shared" si="19"/>
        <v>2260002048</v>
      </c>
      <c r="F1247" s="135" t="s">
        <v>2865</v>
      </c>
      <c r="G1247" s="135" t="s">
        <v>10418</v>
      </c>
      <c r="H1247" s="135" t="s">
        <v>13200</v>
      </c>
      <c r="I1247" s="135" t="s">
        <v>10458</v>
      </c>
    </row>
    <row r="1248" spans="1:12" x14ac:dyDescent="0.2">
      <c r="A1248" s="135" t="s">
        <v>10416</v>
      </c>
      <c r="D1248" s="135" t="s">
        <v>10459</v>
      </c>
      <c r="E1248" s="135">
        <f t="shared" si="19"/>
        <v>2260002051</v>
      </c>
      <c r="F1248" s="135" t="s">
        <v>2865</v>
      </c>
      <c r="G1248" s="135" t="s">
        <v>10418</v>
      </c>
      <c r="H1248" s="135" t="s">
        <v>13200</v>
      </c>
      <c r="I1248" s="135" t="s">
        <v>10460</v>
      </c>
    </row>
    <row r="1249" spans="1:12" x14ac:dyDescent="0.2">
      <c r="A1249" s="135" t="s">
        <v>10416</v>
      </c>
      <c r="D1249" s="135" t="s">
        <v>7626</v>
      </c>
      <c r="E1249" s="135">
        <f t="shared" si="19"/>
        <v>2260002054</v>
      </c>
      <c r="F1249" s="135" t="s">
        <v>2865</v>
      </c>
      <c r="G1249" s="135" t="s">
        <v>10418</v>
      </c>
      <c r="H1249" s="135" t="s">
        <v>13200</v>
      </c>
      <c r="I1249" s="135" t="s">
        <v>7627</v>
      </c>
    </row>
    <row r="1250" spans="1:12" x14ac:dyDescent="0.2">
      <c r="A1250" s="135" t="s">
        <v>10416</v>
      </c>
      <c r="D1250" s="135" t="s">
        <v>4580</v>
      </c>
      <c r="E1250" s="135">
        <f t="shared" si="19"/>
        <v>2260002057</v>
      </c>
      <c r="F1250" s="135" t="s">
        <v>2865</v>
      </c>
      <c r="G1250" s="135" t="s">
        <v>10418</v>
      </c>
      <c r="H1250" s="135" t="s">
        <v>13200</v>
      </c>
      <c r="I1250" s="135" t="s">
        <v>4581</v>
      </c>
    </row>
    <row r="1251" spans="1:12" x14ac:dyDescent="0.2">
      <c r="A1251" s="135" t="s">
        <v>10416</v>
      </c>
      <c r="D1251" s="135" t="s">
        <v>4582</v>
      </c>
      <c r="E1251" s="135">
        <f t="shared" si="19"/>
        <v>2260002060</v>
      </c>
      <c r="F1251" s="135" t="s">
        <v>2865</v>
      </c>
      <c r="G1251" s="135" t="s">
        <v>10418</v>
      </c>
      <c r="H1251" s="135" t="s">
        <v>13200</v>
      </c>
      <c r="I1251" s="135" t="s">
        <v>4583</v>
      </c>
    </row>
    <row r="1252" spans="1:12" x14ac:dyDescent="0.2">
      <c r="A1252" s="135" t="s">
        <v>10416</v>
      </c>
      <c r="D1252" s="135" t="s">
        <v>4584</v>
      </c>
      <c r="E1252" s="135">
        <f t="shared" si="19"/>
        <v>2260002063</v>
      </c>
      <c r="F1252" s="135" t="s">
        <v>2865</v>
      </c>
      <c r="G1252" s="135" t="s">
        <v>10418</v>
      </c>
      <c r="H1252" s="135" t="s">
        <v>13200</v>
      </c>
      <c r="I1252" s="135" t="s">
        <v>4585</v>
      </c>
      <c r="K1252" s="137">
        <v>36504</v>
      </c>
      <c r="L1252" s="135" t="s">
        <v>4586</v>
      </c>
    </row>
    <row r="1253" spans="1:12" x14ac:dyDescent="0.2">
      <c r="A1253" s="135" t="s">
        <v>10416</v>
      </c>
      <c r="D1253" s="135" t="s">
        <v>4587</v>
      </c>
      <c r="E1253" s="135">
        <f t="shared" si="19"/>
        <v>2260002066</v>
      </c>
      <c r="F1253" s="135" t="s">
        <v>2865</v>
      </c>
      <c r="G1253" s="135" t="s">
        <v>10418</v>
      </c>
      <c r="H1253" s="135" t="s">
        <v>13200</v>
      </c>
      <c r="I1253" s="135" t="s">
        <v>4588</v>
      </c>
    </row>
    <row r="1254" spans="1:12" x14ac:dyDescent="0.2">
      <c r="A1254" s="135" t="s">
        <v>10416</v>
      </c>
      <c r="D1254" s="135" t="s">
        <v>4589</v>
      </c>
      <c r="E1254" s="135">
        <f t="shared" si="19"/>
        <v>2260002069</v>
      </c>
      <c r="F1254" s="135" t="s">
        <v>2865</v>
      </c>
      <c r="G1254" s="135" t="s">
        <v>10418</v>
      </c>
      <c r="H1254" s="135" t="s">
        <v>13200</v>
      </c>
      <c r="I1254" s="135" t="s">
        <v>4590</v>
      </c>
      <c r="K1254" s="137">
        <v>36504</v>
      </c>
      <c r="L1254" s="135" t="s">
        <v>4586</v>
      </c>
    </row>
    <row r="1255" spans="1:12" x14ac:dyDescent="0.2">
      <c r="A1255" s="135" t="s">
        <v>10416</v>
      </c>
      <c r="D1255" s="135" t="s">
        <v>4591</v>
      </c>
      <c r="E1255" s="135">
        <f t="shared" si="19"/>
        <v>2260002072</v>
      </c>
      <c r="F1255" s="135" t="s">
        <v>2865</v>
      </c>
      <c r="G1255" s="135" t="s">
        <v>10418</v>
      </c>
      <c r="H1255" s="135" t="s">
        <v>13200</v>
      </c>
      <c r="I1255" s="135" t="s">
        <v>4592</v>
      </c>
    </row>
    <row r="1256" spans="1:12" x14ac:dyDescent="0.2">
      <c r="A1256" s="135" t="s">
        <v>10416</v>
      </c>
      <c r="D1256" s="135" t="s">
        <v>4593</v>
      </c>
      <c r="E1256" s="135">
        <f t="shared" si="19"/>
        <v>2260002075</v>
      </c>
      <c r="F1256" s="135" t="s">
        <v>2865</v>
      </c>
      <c r="G1256" s="135" t="s">
        <v>10418</v>
      </c>
      <c r="H1256" s="135" t="s">
        <v>13200</v>
      </c>
      <c r="I1256" s="135" t="s">
        <v>4594</v>
      </c>
    </row>
    <row r="1257" spans="1:12" x14ac:dyDescent="0.2">
      <c r="A1257" s="135" t="s">
        <v>10416</v>
      </c>
      <c r="D1257" s="135" t="s">
        <v>4595</v>
      </c>
      <c r="E1257" s="135">
        <f t="shared" si="19"/>
        <v>2260002078</v>
      </c>
      <c r="F1257" s="135" t="s">
        <v>2865</v>
      </c>
      <c r="G1257" s="135" t="s">
        <v>10418</v>
      </c>
      <c r="H1257" s="135" t="s">
        <v>13200</v>
      </c>
      <c r="I1257" s="135" t="s">
        <v>4596</v>
      </c>
    </row>
    <row r="1258" spans="1:12" x14ac:dyDescent="0.2">
      <c r="A1258" s="135" t="s">
        <v>10416</v>
      </c>
      <c r="D1258" s="135" t="s">
        <v>4597</v>
      </c>
      <c r="E1258" s="135">
        <f t="shared" si="19"/>
        <v>2260002081</v>
      </c>
      <c r="F1258" s="135" t="s">
        <v>2865</v>
      </c>
      <c r="G1258" s="135" t="s">
        <v>10418</v>
      </c>
      <c r="H1258" s="135" t="s">
        <v>13200</v>
      </c>
      <c r="I1258" s="135" t="s">
        <v>4598</v>
      </c>
    </row>
    <row r="1259" spans="1:12" x14ac:dyDescent="0.2">
      <c r="A1259" s="135" t="s">
        <v>10416</v>
      </c>
      <c r="D1259" s="135" t="s">
        <v>4599</v>
      </c>
      <c r="E1259" s="135">
        <f t="shared" si="19"/>
        <v>2260003000</v>
      </c>
      <c r="F1259" s="135" t="s">
        <v>2865</v>
      </c>
      <c r="G1259" s="135" t="s">
        <v>10418</v>
      </c>
      <c r="H1259" s="135" t="s">
        <v>4600</v>
      </c>
      <c r="I1259" s="135" t="s">
        <v>1886</v>
      </c>
    </row>
    <row r="1260" spans="1:12" x14ac:dyDescent="0.2">
      <c r="A1260" s="135" t="s">
        <v>10416</v>
      </c>
      <c r="D1260" s="135" t="s">
        <v>4601</v>
      </c>
      <c r="E1260" s="135">
        <f t="shared" si="19"/>
        <v>2260003010</v>
      </c>
      <c r="F1260" s="135" t="s">
        <v>2865</v>
      </c>
      <c r="G1260" s="135" t="s">
        <v>10418</v>
      </c>
      <c r="H1260" s="135" t="s">
        <v>4600</v>
      </c>
      <c r="I1260" s="135" t="s">
        <v>4602</v>
      </c>
    </row>
    <row r="1261" spans="1:12" x14ac:dyDescent="0.2">
      <c r="A1261" s="135" t="s">
        <v>10416</v>
      </c>
      <c r="D1261" s="135" t="s">
        <v>4603</v>
      </c>
      <c r="E1261" s="135">
        <f t="shared" si="19"/>
        <v>2260003020</v>
      </c>
      <c r="F1261" s="135" t="s">
        <v>2865</v>
      </c>
      <c r="G1261" s="135" t="s">
        <v>10418</v>
      </c>
      <c r="H1261" s="135" t="s">
        <v>4600</v>
      </c>
      <c r="I1261" s="135" t="s">
        <v>4604</v>
      </c>
    </row>
    <row r="1262" spans="1:12" x14ac:dyDescent="0.2">
      <c r="A1262" s="135" t="s">
        <v>10416</v>
      </c>
      <c r="D1262" s="135" t="s">
        <v>4605</v>
      </c>
      <c r="E1262" s="135">
        <f t="shared" si="19"/>
        <v>2260003030</v>
      </c>
      <c r="F1262" s="135" t="s">
        <v>2865</v>
      </c>
      <c r="G1262" s="135" t="s">
        <v>10418</v>
      </c>
      <c r="H1262" s="135" t="s">
        <v>4600</v>
      </c>
      <c r="I1262" s="135" t="s">
        <v>4606</v>
      </c>
    </row>
    <row r="1263" spans="1:12" x14ac:dyDescent="0.2">
      <c r="A1263" s="135" t="s">
        <v>10416</v>
      </c>
      <c r="D1263" s="135" t="s">
        <v>4607</v>
      </c>
      <c r="E1263" s="135">
        <f t="shared" si="19"/>
        <v>2260003040</v>
      </c>
      <c r="F1263" s="135" t="s">
        <v>2865</v>
      </c>
      <c r="G1263" s="135" t="s">
        <v>10418</v>
      </c>
      <c r="H1263" s="135" t="s">
        <v>4600</v>
      </c>
      <c r="I1263" s="135" t="s">
        <v>4608</v>
      </c>
    </row>
    <row r="1264" spans="1:12" x14ac:dyDescent="0.2">
      <c r="A1264" s="135" t="s">
        <v>10416</v>
      </c>
      <c r="D1264" s="135" t="s">
        <v>4609</v>
      </c>
      <c r="E1264" s="135">
        <f t="shared" si="19"/>
        <v>2260003050</v>
      </c>
      <c r="F1264" s="135" t="s">
        <v>2865</v>
      </c>
      <c r="G1264" s="135" t="s">
        <v>10418</v>
      </c>
      <c r="H1264" s="135" t="s">
        <v>4600</v>
      </c>
      <c r="I1264" s="135" t="s">
        <v>4610</v>
      </c>
    </row>
    <row r="1265" spans="1:12" x14ac:dyDescent="0.2">
      <c r="A1265" s="135" t="s">
        <v>10416</v>
      </c>
      <c r="D1265" s="135" t="s">
        <v>4611</v>
      </c>
      <c r="E1265" s="135">
        <f t="shared" si="19"/>
        <v>2260003060</v>
      </c>
      <c r="F1265" s="135" t="s">
        <v>2865</v>
      </c>
      <c r="G1265" s="135" t="s">
        <v>10418</v>
      </c>
      <c r="H1265" s="135" t="s">
        <v>4600</v>
      </c>
      <c r="I1265" s="135" t="s">
        <v>4612</v>
      </c>
      <c r="J1265" s="137">
        <v>36504</v>
      </c>
    </row>
    <row r="1266" spans="1:12" x14ac:dyDescent="0.2">
      <c r="A1266" s="135" t="s">
        <v>10416</v>
      </c>
      <c r="D1266" s="135" t="s">
        <v>4613</v>
      </c>
      <c r="E1266" s="135">
        <f t="shared" si="19"/>
        <v>2260003070</v>
      </c>
      <c r="F1266" s="135" t="s">
        <v>2865</v>
      </c>
      <c r="G1266" s="135" t="s">
        <v>10418</v>
      </c>
      <c r="H1266" s="135" t="s">
        <v>4600</v>
      </c>
      <c r="I1266" s="135" t="s">
        <v>4614</v>
      </c>
      <c r="J1266" s="137">
        <v>36504</v>
      </c>
    </row>
    <row r="1267" spans="1:12" x14ac:dyDescent="0.2">
      <c r="A1267" s="135" t="s">
        <v>10416</v>
      </c>
      <c r="D1267" s="135" t="s">
        <v>4615</v>
      </c>
      <c r="E1267" s="135">
        <f t="shared" si="19"/>
        <v>2260004000</v>
      </c>
      <c r="F1267" s="135" t="s">
        <v>2865</v>
      </c>
      <c r="G1267" s="135" t="s">
        <v>10418</v>
      </c>
      <c r="H1267" s="135" t="s">
        <v>4616</v>
      </c>
      <c r="I1267" s="135" t="s">
        <v>10420</v>
      </c>
      <c r="K1267" s="137">
        <v>36515</v>
      </c>
      <c r="L1267" s="135" t="s">
        <v>4617</v>
      </c>
    </row>
    <row r="1268" spans="1:12" x14ac:dyDescent="0.2">
      <c r="A1268" s="135" t="s">
        <v>10416</v>
      </c>
      <c r="D1268" s="135" t="s">
        <v>4618</v>
      </c>
      <c r="E1268" s="135">
        <f t="shared" si="19"/>
        <v>2260004010</v>
      </c>
      <c r="F1268" s="135" t="s">
        <v>2865</v>
      </c>
      <c r="G1268" s="135" t="s">
        <v>10418</v>
      </c>
      <c r="H1268" s="135" t="s">
        <v>4616</v>
      </c>
      <c r="I1268" s="135" t="s">
        <v>4619</v>
      </c>
      <c r="K1268" s="137">
        <v>36504</v>
      </c>
      <c r="L1268" s="135" t="s">
        <v>4620</v>
      </c>
    </row>
    <row r="1269" spans="1:12" x14ac:dyDescent="0.2">
      <c r="A1269" s="135" t="s">
        <v>10416</v>
      </c>
      <c r="D1269" s="135" t="s">
        <v>4621</v>
      </c>
      <c r="E1269" s="135">
        <f t="shared" si="19"/>
        <v>2260004011</v>
      </c>
      <c r="F1269" s="135" t="s">
        <v>2865</v>
      </c>
      <c r="G1269" s="135" t="s">
        <v>10418</v>
      </c>
      <c r="H1269" s="135" t="s">
        <v>4616</v>
      </c>
      <c r="I1269" s="135" t="s">
        <v>4622</v>
      </c>
      <c r="J1269" s="137">
        <v>36504</v>
      </c>
    </row>
    <row r="1270" spans="1:12" x14ac:dyDescent="0.2">
      <c r="A1270" s="135" t="s">
        <v>10416</v>
      </c>
      <c r="D1270" s="135" t="s">
        <v>4623</v>
      </c>
      <c r="E1270" s="135">
        <f t="shared" si="19"/>
        <v>2260004015</v>
      </c>
      <c r="F1270" s="135" t="s">
        <v>2865</v>
      </c>
      <c r="G1270" s="135" t="s">
        <v>10418</v>
      </c>
      <c r="H1270" s="135" t="s">
        <v>4616</v>
      </c>
      <c r="I1270" s="135" t="s">
        <v>4624</v>
      </c>
      <c r="K1270" s="137">
        <v>36504</v>
      </c>
      <c r="L1270" s="135" t="s">
        <v>4625</v>
      </c>
    </row>
    <row r="1271" spans="1:12" x14ac:dyDescent="0.2">
      <c r="A1271" s="135" t="s">
        <v>10416</v>
      </c>
      <c r="D1271" s="135" t="s">
        <v>4626</v>
      </c>
      <c r="E1271" s="135">
        <f t="shared" si="19"/>
        <v>2260004016</v>
      </c>
      <c r="F1271" s="135" t="s">
        <v>2865</v>
      </c>
      <c r="G1271" s="135" t="s">
        <v>10418</v>
      </c>
      <c r="H1271" s="135" t="s">
        <v>4616</v>
      </c>
      <c r="I1271" s="135" t="s">
        <v>4627</v>
      </c>
      <c r="J1271" s="137">
        <v>36504</v>
      </c>
    </row>
    <row r="1272" spans="1:12" x14ac:dyDescent="0.2">
      <c r="A1272" s="135" t="s">
        <v>10416</v>
      </c>
      <c r="D1272" s="135" t="s">
        <v>4628</v>
      </c>
      <c r="E1272" s="135">
        <f t="shared" si="19"/>
        <v>2260004020</v>
      </c>
      <c r="F1272" s="135" t="s">
        <v>2865</v>
      </c>
      <c r="G1272" s="135" t="s">
        <v>10418</v>
      </c>
      <c r="H1272" s="135" t="s">
        <v>4616</v>
      </c>
      <c r="I1272" s="135" t="s">
        <v>4629</v>
      </c>
      <c r="K1272" s="137">
        <v>36504</v>
      </c>
      <c r="L1272" s="135" t="s">
        <v>4630</v>
      </c>
    </row>
    <row r="1273" spans="1:12" x14ac:dyDescent="0.2">
      <c r="A1273" s="135" t="s">
        <v>10416</v>
      </c>
      <c r="D1273" s="135" t="s">
        <v>4631</v>
      </c>
      <c r="E1273" s="135">
        <f t="shared" si="19"/>
        <v>2260004021</v>
      </c>
      <c r="F1273" s="135" t="s">
        <v>2865</v>
      </c>
      <c r="G1273" s="135" t="s">
        <v>10418</v>
      </c>
      <c r="H1273" s="135" t="s">
        <v>4616</v>
      </c>
      <c r="I1273" s="135" t="s">
        <v>4632</v>
      </c>
      <c r="J1273" s="137">
        <v>36504</v>
      </c>
    </row>
    <row r="1274" spans="1:12" x14ac:dyDescent="0.2">
      <c r="A1274" s="135" t="s">
        <v>10416</v>
      </c>
      <c r="D1274" s="135" t="s">
        <v>4633</v>
      </c>
      <c r="E1274" s="135">
        <f t="shared" si="19"/>
        <v>2260004025</v>
      </c>
      <c r="F1274" s="135" t="s">
        <v>2865</v>
      </c>
      <c r="G1274" s="135" t="s">
        <v>10418</v>
      </c>
      <c r="H1274" s="135" t="s">
        <v>4616</v>
      </c>
      <c r="I1274" s="135" t="s">
        <v>4634</v>
      </c>
      <c r="K1274" s="137">
        <v>36504</v>
      </c>
      <c r="L1274" s="135" t="s">
        <v>4620</v>
      </c>
    </row>
    <row r="1275" spans="1:12" x14ac:dyDescent="0.2">
      <c r="A1275" s="135" t="s">
        <v>10416</v>
      </c>
      <c r="D1275" s="135" t="s">
        <v>4635</v>
      </c>
      <c r="E1275" s="135">
        <f t="shared" si="19"/>
        <v>2260004026</v>
      </c>
      <c r="F1275" s="135" t="s">
        <v>2865</v>
      </c>
      <c r="G1275" s="135" t="s">
        <v>10418</v>
      </c>
      <c r="H1275" s="135" t="s">
        <v>4616</v>
      </c>
      <c r="I1275" s="135" t="s">
        <v>4636</v>
      </c>
      <c r="J1275" s="137">
        <v>36504</v>
      </c>
    </row>
    <row r="1276" spans="1:12" x14ac:dyDescent="0.2">
      <c r="A1276" s="135" t="s">
        <v>10416</v>
      </c>
      <c r="D1276" s="135" t="s">
        <v>4637</v>
      </c>
      <c r="E1276" s="135">
        <f t="shared" si="19"/>
        <v>2260004030</v>
      </c>
      <c r="F1276" s="135" t="s">
        <v>2865</v>
      </c>
      <c r="G1276" s="135" t="s">
        <v>10418</v>
      </c>
      <c r="H1276" s="135" t="s">
        <v>4616</v>
      </c>
      <c r="I1276" s="135" t="s">
        <v>4638</v>
      </c>
      <c r="K1276" s="137">
        <v>36504</v>
      </c>
      <c r="L1276" s="135" t="s">
        <v>4620</v>
      </c>
    </row>
    <row r="1277" spans="1:12" x14ac:dyDescent="0.2">
      <c r="A1277" s="135" t="s">
        <v>10416</v>
      </c>
      <c r="D1277" s="135" t="s">
        <v>4639</v>
      </c>
      <c r="E1277" s="135">
        <f t="shared" si="19"/>
        <v>2260004031</v>
      </c>
      <c r="F1277" s="135" t="s">
        <v>2865</v>
      </c>
      <c r="G1277" s="135" t="s">
        <v>10418</v>
      </c>
      <c r="H1277" s="135" t="s">
        <v>4616</v>
      </c>
      <c r="I1277" s="135" t="s">
        <v>4640</v>
      </c>
      <c r="J1277" s="137">
        <v>36504</v>
      </c>
    </row>
    <row r="1278" spans="1:12" x14ac:dyDescent="0.2">
      <c r="A1278" s="135" t="s">
        <v>10416</v>
      </c>
      <c r="D1278" s="135" t="s">
        <v>4641</v>
      </c>
      <c r="E1278" s="135">
        <f t="shared" si="19"/>
        <v>2260004035</v>
      </c>
      <c r="F1278" s="135" t="s">
        <v>2865</v>
      </c>
      <c r="G1278" s="135" t="s">
        <v>10418</v>
      </c>
      <c r="H1278" s="135" t="s">
        <v>4616</v>
      </c>
      <c r="I1278" s="135" t="s">
        <v>4642</v>
      </c>
      <c r="K1278" s="137">
        <v>36504</v>
      </c>
      <c r="L1278" s="135" t="s">
        <v>4620</v>
      </c>
    </row>
    <row r="1279" spans="1:12" x14ac:dyDescent="0.2">
      <c r="A1279" s="135" t="s">
        <v>10416</v>
      </c>
      <c r="D1279" s="135" t="s">
        <v>4643</v>
      </c>
      <c r="E1279" s="135">
        <f t="shared" si="19"/>
        <v>2260004036</v>
      </c>
      <c r="F1279" s="135" t="s">
        <v>2865</v>
      </c>
      <c r="G1279" s="135" t="s">
        <v>10418</v>
      </c>
      <c r="H1279" s="135" t="s">
        <v>4616</v>
      </c>
      <c r="I1279" s="135" t="s">
        <v>1895</v>
      </c>
      <c r="J1279" s="137">
        <v>36504</v>
      </c>
    </row>
    <row r="1280" spans="1:12" x14ac:dyDescent="0.2">
      <c r="A1280" s="135" t="s">
        <v>10416</v>
      </c>
      <c r="D1280" s="135" t="s">
        <v>1896</v>
      </c>
      <c r="E1280" s="135">
        <f t="shared" si="19"/>
        <v>2260004040</v>
      </c>
      <c r="F1280" s="135" t="s">
        <v>2865</v>
      </c>
      <c r="G1280" s="135" t="s">
        <v>10418</v>
      </c>
      <c r="H1280" s="135" t="s">
        <v>4616</v>
      </c>
      <c r="I1280" s="135" t="s">
        <v>1897</v>
      </c>
      <c r="K1280" s="137">
        <v>36504</v>
      </c>
      <c r="L1280" s="135" t="s">
        <v>4620</v>
      </c>
    </row>
    <row r="1281" spans="1:12" x14ac:dyDescent="0.2">
      <c r="A1281" s="135" t="s">
        <v>10416</v>
      </c>
      <c r="D1281" s="135" t="s">
        <v>1898</v>
      </c>
      <c r="E1281" s="135">
        <f t="shared" si="19"/>
        <v>2260004041</v>
      </c>
      <c r="F1281" s="135" t="s">
        <v>2865</v>
      </c>
      <c r="G1281" s="135" t="s">
        <v>10418</v>
      </c>
      <c r="H1281" s="135" t="s">
        <v>4616</v>
      </c>
      <c r="I1281" s="135" t="s">
        <v>1899</v>
      </c>
      <c r="J1281" s="137">
        <v>36504</v>
      </c>
    </row>
    <row r="1282" spans="1:12" x14ac:dyDescent="0.2">
      <c r="A1282" s="135" t="s">
        <v>10416</v>
      </c>
      <c r="D1282" s="135" t="s">
        <v>1900</v>
      </c>
      <c r="E1282" s="135">
        <f t="shared" ref="E1282:E1345" si="20">VALUE(D1282)</f>
        <v>2260004045</v>
      </c>
      <c r="F1282" s="135" t="s">
        <v>2865</v>
      </c>
      <c r="G1282" s="135" t="s">
        <v>10418</v>
      </c>
      <c r="H1282" s="135" t="s">
        <v>4616</v>
      </c>
      <c r="I1282" s="135" t="s">
        <v>1901</v>
      </c>
      <c r="K1282" s="137">
        <v>36504</v>
      </c>
      <c r="L1282" s="135" t="s">
        <v>4620</v>
      </c>
    </row>
    <row r="1283" spans="1:12" x14ac:dyDescent="0.2">
      <c r="A1283" s="135" t="s">
        <v>10416</v>
      </c>
      <c r="D1283" s="135" t="s">
        <v>1902</v>
      </c>
      <c r="E1283" s="135">
        <f t="shared" si="20"/>
        <v>2260004046</v>
      </c>
      <c r="F1283" s="135" t="s">
        <v>2865</v>
      </c>
      <c r="G1283" s="135" t="s">
        <v>10418</v>
      </c>
      <c r="H1283" s="135" t="s">
        <v>4616</v>
      </c>
      <c r="I1283" s="135" t="s">
        <v>1903</v>
      </c>
      <c r="J1283" s="137">
        <v>36504</v>
      </c>
    </row>
    <row r="1284" spans="1:12" x14ac:dyDescent="0.2">
      <c r="A1284" s="135" t="s">
        <v>10416</v>
      </c>
      <c r="D1284" s="135" t="s">
        <v>1904</v>
      </c>
      <c r="E1284" s="135">
        <f t="shared" si="20"/>
        <v>2260004050</v>
      </c>
      <c r="F1284" s="135" t="s">
        <v>2865</v>
      </c>
      <c r="G1284" s="135" t="s">
        <v>10418</v>
      </c>
      <c r="H1284" s="135" t="s">
        <v>4616</v>
      </c>
      <c r="I1284" s="135" t="s">
        <v>1905</v>
      </c>
      <c r="K1284" s="137">
        <v>36504</v>
      </c>
      <c r="L1284" s="135" t="s">
        <v>4625</v>
      </c>
    </row>
    <row r="1285" spans="1:12" x14ac:dyDescent="0.2">
      <c r="A1285" s="135" t="s">
        <v>10416</v>
      </c>
      <c r="D1285" s="135" t="s">
        <v>1906</v>
      </c>
      <c r="E1285" s="135">
        <f t="shared" si="20"/>
        <v>2260004051</v>
      </c>
      <c r="F1285" s="135" t="s">
        <v>2865</v>
      </c>
      <c r="G1285" s="135" t="s">
        <v>10418</v>
      </c>
      <c r="H1285" s="135" t="s">
        <v>4616</v>
      </c>
      <c r="I1285" s="135" t="s">
        <v>1907</v>
      </c>
      <c r="J1285" s="137">
        <v>36504</v>
      </c>
    </row>
    <row r="1286" spans="1:12" x14ac:dyDescent="0.2">
      <c r="A1286" s="135" t="s">
        <v>10416</v>
      </c>
      <c r="D1286" s="135" t="s">
        <v>1908</v>
      </c>
      <c r="E1286" s="135">
        <f t="shared" si="20"/>
        <v>2260004055</v>
      </c>
      <c r="F1286" s="135" t="s">
        <v>2865</v>
      </c>
      <c r="G1286" s="135" t="s">
        <v>10418</v>
      </c>
      <c r="H1286" s="135" t="s">
        <v>4616</v>
      </c>
      <c r="I1286" s="135" t="s">
        <v>1909</v>
      </c>
      <c r="K1286" s="137">
        <v>36504</v>
      </c>
      <c r="L1286" s="135" t="s">
        <v>4620</v>
      </c>
    </row>
    <row r="1287" spans="1:12" x14ac:dyDescent="0.2">
      <c r="A1287" s="135" t="s">
        <v>10416</v>
      </c>
      <c r="D1287" s="135" t="s">
        <v>1910</v>
      </c>
      <c r="E1287" s="135">
        <f t="shared" si="20"/>
        <v>2260004056</v>
      </c>
      <c r="F1287" s="135" t="s">
        <v>2865</v>
      </c>
      <c r="G1287" s="135" t="s">
        <v>10418</v>
      </c>
      <c r="H1287" s="135" t="s">
        <v>4616</v>
      </c>
      <c r="I1287" s="135" t="s">
        <v>1911</v>
      </c>
      <c r="J1287" s="137">
        <v>36504</v>
      </c>
    </row>
    <row r="1288" spans="1:12" x14ac:dyDescent="0.2">
      <c r="A1288" s="135" t="s">
        <v>10416</v>
      </c>
      <c r="D1288" s="135" t="s">
        <v>1912</v>
      </c>
      <c r="E1288" s="135">
        <f t="shared" si="20"/>
        <v>2260004060</v>
      </c>
      <c r="F1288" s="135" t="s">
        <v>2865</v>
      </c>
      <c r="G1288" s="135" t="s">
        <v>10418</v>
      </c>
      <c r="H1288" s="135" t="s">
        <v>4616</v>
      </c>
      <c r="I1288" s="135" t="s">
        <v>1913</v>
      </c>
      <c r="K1288" s="137">
        <v>36504</v>
      </c>
      <c r="L1288" s="135" t="s">
        <v>4620</v>
      </c>
    </row>
    <row r="1289" spans="1:12" x14ac:dyDescent="0.2">
      <c r="A1289" s="135" t="s">
        <v>10416</v>
      </c>
      <c r="D1289" s="135" t="s">
        <v>1914</v>
      </c>
      <c r="E1289" s="135">
        <f t="shared" si="20"/>
        <v>2260004061</v>
      </c>
      <c r="F1289" s="135" t="s">
        <v>2865</v>
      </c>
      <c r="G1289" s="135" t="s">
        <v>10418</v>
      </c>
      <c r="H1289" s="135" t="s">
        <v>4616</v>
      </c>
      <c r="I1289" s="135" t="s">
        <v>1915</v>
      </c>
      <c r="J1289" s="137">
        <v>36504</v>
      </c>
    </row>
    <row r="1290" spans="1:12" x14ac:dyDescent="0.2">
      <c r="A1290" s="135" t="s">
        <v>10416</v>
      </c>
      <c r="D1290" s="135" t="s">
        <v>1916</v>
      </c>
      <c r="E1290" s="135">
        <f t="shared" si="20"/>
        <v>2260004065</v>
      </c>
      <c r="F1290" s="135" t="s">
        <v>2865</v>
      </c>
      <c r="G1290" s="135" t="s">
        <v>10418</v>
      </c>
      <c r="H1290" s="135" t="s">
        <v>4616</v>
      </c>
      <c r="I1290" s="135" t="s">
        <v>1917</v>
      </c>
      <c r="K1290" s="137">
        <v>36504</v>
      </c>
      <c r="L1290" s="135" t="s">
        <v>4620</v>
      </c>
    </row>
    <row r="1291" spans="1:12" x14ac:dyDescent="0.2">
      <c r="A1291" s="135" t="s">
        <v>10416</v>
      </c>
      <c r="D1291" s="135" t="s">
        <v>1918</v>
      </c>
      <c r="E1291" s="135">
        <f t="shared" si="20"/>
        <v>2260004066</v>
      </c>
      <c r="F1291" s="135" t="s">
        <v>2865</v>
      </c>
      <c r="G1291" s="135" t="s">
        <v>10418</v>
      </c>
      <c r="H1291" s="135" t="s">
        <v>4616</v>
      </c>
      <c r="I1291" s="135" t="s">
        <v>1919</v>
      </c>
      <c r="J1291" s="137">
        <v>36504</v>
      </c>
    </row>
    <row r="1292" spans="1:12" x14ac:dyDescent="0.2">
      <c r="A1292" s="135" t="s">
        <v>10416</v>
      </c>
      <c r="D1292" s="135" t="s">
        <v>1920</v>
      </c>
      <c r="E1292" s="135">
        <f t="shared" si="20"/>
        <v>2260004070</v>
      </c>
      <c r="F1292" s="135" t="s">
        <v>2865</v>
      </c>
      <c r="G1292" s="135" t="s">
        <v>10418</v>
      </c>
      <c r="H1292" s="135" t="s">
        <v>4616</v>
      </c>
      <c r="I1292" s="135" t="s">
        <v>1921</v>
      </c>
      <c r="K1292" s="137">
        <v>36504</v>
      </c>
      <c r="L1292" s="135" t="s">
        <v>13211</v>
      </c>
    </row>
    <row r="1293" spans="1:12" x14ac:dyDescent="0.2">
      <c r="A1293" s="135" t="s">
        <v>10416</v>
      </c>
      <c r="D1293" s="135" t="s">
        <v>1922</v>
      </c>
      <c r="E1293" s="135">
        <f t="shared" si="20"/>
        <v>2260004071</v>
      </c>
      <c r="F1293" s="135" t="s">
        <v>2865</v>
      </c>
      <c r="G1293" s="135" t="s">
        <v>10418</v>
      </c>
      <c r="H1293" s="135" t="s">
        <v>4616</v>
      </c>
      <c r="I1293" s="135" t="s">
        <v>1923</v>
      </c>
      <c r="J1293" s="137">
        <v>36504</v>
      </c>
    </row>
    <row r="1294" spans="1:12" x14ac:dyDescent="0.2">
      <c r="A1294" s="135" t="s">
        <v>10416</v>
      </c>
      <c r="D1294" s="135" t="s">
        <v>1924</v>
      </c>
      <c r="E1294" s="135">
        <f t="shared" si="20"/>
        <v>2260004075</v>
      </c>
      <c r="F1294" s="135" t="s">
        <v>2865</v>
      </c>
      <c r="G1294" s="135" t="s">
        <v>10418</v>
      </c>
      <c r="H1294" s="135" t="s">
        <v>4616</v>
      </c>
      <c r="I1294" s="135" t="s">
        <v>1925</v>
      </c>
      <c r="K1294" s="137">
        <v>36504</v>
      </c>
      <c r="L1294" s="135" t="s">
        <v>4620</v>
      </c>
    </row>
    <row r="1295" spans="1:12" x14ac:dyDescent="0.2">
      <c r="A1295" s="135" t="s">
        <v>10416</v>
      </c>
      <c r="D1295" s="135" t="s">
        <v>1926</v>
      </c>
      <c r="E1295" s="135">
        <f t="shared" si="20"/>
        <v>2260004076</v>
      </c>
      <c r="F1295" s="135" t="s">
        <v>2865</v>
      </c>
      <c r="G1295" s="135" t="s">
        <v>10418</v>
      </c>
      <c r="H1295" s="135" t="s">
        <v>4616</v>
      </c>
      <c r="I1295" s="135" t="s">
        <v>1927</v>
      </c>
      <c r="J1295" s="137">
        <v>36504</v>
      </c>
    </row>
    <row r="1296" spans="1:12" x14ac:dyDescent="0.2">
      <c r="A1296" s="135" t="s">
        <v>10416</v>
      </c>
      <c r="D1296" s="135" t="s">
        <v>1928</v>
      </c>
      <c r="E1296" s="135">
        <f t="shared" si="20"/>
        <v>2260005000</v>
      </c>
      <c r="F1296" s="135" t="s">
        <v>2865</v>
      </c>
      <c r="G1296" s="135" t="s">
        <v>10418</v>
      </c>
      <c r="H1296" s="135" t="s">
        <v>1929</v>
      </c>
      <c r="I1296" s="135" t="s">
        <v>1886</v>
      </c>
      <c r="K1296" s="137">
        <v>36504</v>
      </c>
      <c r="L1296" s="135" t="s">
        <v>1930</v>
      </c>
    </row>
    <row r="1297" spans="1:12" x14ac:dyDescent="0.2">
      <c r="A1297" s="135" t="s">
        <v>10416</v>
      </c>
      <c r="D1297" s="135" t="s">
        <v>1931</v>
      </c>
      <c r="E1297" s="135">
        <f t="shared" si="20"/>
        <v>2260005010</v>
      </c>
      <c r="F1297" s="135" t="s">
        <v>2865</v>
      </c>
      <c r="G1297" s="135" t="s">
        <v>10418</v>
      </c>
      <c r="H1297" s="135" t="s">
        <v>1929</v>
      </c>
      <c r="I1297" s="135" t="s">
        <v>1932</v>
      </c>
    </row>
    <row r="1298" spans="1:12" x14ac:dyDescent="0.2">
      <c r="A1298" s="135" t="s">
        <v>10416</v>
      </c>
      <c r="D1298" s="135" t="s">
        <v>1933</v>
      </c>
      <c r="E1298" s="135">
        <f t="shared" si="20"/>
        <v>2260005015</v>
      </c>
      <c r="F1298" s="135" t="s">
        <v>2865</v>
      </c>
      <c r="G1298" s="135" t="s">
        <v>10418</v>
      </c>
      <c r="H1298" s="135" t="s">
        <v>1929</v>
      </c>
      <c r="I1298" s="135" t="s">
        <v>1934</v>
      </c>
    </row>
    <row r="1299" spans="1:12" x14ac:dyDescent="0.2">
      <c r="A1299" s="135" t="s">
        <v>10416</v>
      </c>
      <c r="D1299" s="135" t="s">
        <v>1935</v>
      </c>
      <c r="E1299" s="135">
        <f t="shared" si="20"/>
        <v>2260005020</v>
      </c>
      <c r="F1299" s="135" t="s">
        <v>2865</v>
      </c>
      <c r="G1299" s="135" t="s">
        <v>10418</v>
      </c>
      <c r="H1299" s="135" t="s">
        <v>1929</v>
      </c>
      <c r="I1299" s="135" t="s">
        <v>1936</v>
      </c>
    </row>
    <row r="1300" spans="1:12" x14ac:dyDescent="0.2">
      <c r="A1300" s="135" t="s">
        <v>10416</v>
      </c>
      <c r="D1300" s="135" t="s">
        <v>1937</v>
      </c>
      <c r="E1300" s="135">
        <f t="shared" si="20"/>
        <v>2260005025</v>
      </c>
      <c r="F1300" s="135" t="s">
        <v>2865</v>
      </c>
      <c r="G1300" s="135" t="s">
        <v>10418</v>
      </c>
      <c r="H1300" s="135" t="s">
        <v>1929</v>
      </c>
      <c r="I1300" s="135" t="s">
        <v>1938</v>
      </c>
    </row>
    <row r="1301" spans="1:12" x14ac:dyDescent="0.2">
      <c r="A1301" s="135" t="s">
        <v>10416</v>
      </c>
      <c r="D1301" s="135" t="s">
        <v>1939</v>
      </c>
      <c r="E1301" s="135">
        <f t="shared" si="20"/>
        <v>2260005030</v>
      </c>
      <c r="F1301" s="135" t="s">
        <v>2865</v>
      </c>
      <c r="G1301" s="135" t="s">
        <v>10418</v>
      </c>
      <c r="H1301" s="135" t="s">
        <v>1929</v>
      </c>
      <c r="I1301" s="135" t="s">
        <v>1940</v>
      </c>
    </row>
    <row r="1302" spans="1:12" x14ac:dyDescent="0.2">
      <c r="A1302" s="135" t="s">
        <v>10416</v>
      </c>
      <c r="D1302" s="135" t="s">
        <v>1941</v>
      </c>
      <c r="E1302" s="135">
        <f t="shared" si="20"/>
        <v>2260005035</v>
      </c>
      <c r="F1302" s="135" t="s">
        <v>2865</v>
      </c>
      <c r="G1302" s="135" t="s">
        <v>10418</v>
      </c>
      <c r="H1302" s="135" t="s">
        <v>1929</v>
      </c>
      <c r="I1302" s="135" t="s">
        <v>1942</v>
      </c>
    </row>
    <row r="1303" spans="1:12" x14ac:dyDescent="0.2">
      <c r="A1303" s="135" t="s">
        <v>10416</v>
      </c>
      <c r="D1303" s="135" t="s">
        <v>1943</v>
      </c>
      <c r="E1303" s="135">
        <f t="shared" si="20"/>
        <v>2260005040</v>
      </c>
      <c r="F1303" s="135" t="s">
        <v>2865</v>
      </c>
      <c r="G1303" s="135" t="s">
        <v>10418</v>
      </c>
      <c r="H1303" s="135" t="s">
        <v>1929</v>
      </c>
      <c r="I1303" s="135" t="s">
        <v>1944</v>
      </c>
      <c r="K1303" s="137">
        <v>36504</v>
      </c>
      <c r="L1303" s="135" t="s">
        <v>1945</v>
      </c>
    </row>
    <row r="1304" spans="1:12" x14ac:dyDescent="0.2">
      <c r="A1304" s="135" t="s">
        <v>10416</v>
      </c>
      <c r="D1304" s="135" t="s">
        <v>1946</v>
      </c>
      <c r="E1304" s="135">
        <f t="shared" si="20"/>
        <v>2260005045</v>
      </c>
      <c r="F1304" s="135" t="s">
        <v>2865</v>
      </c>
      <c r="G1304" s="135" t="s">
        <v>10418</v>
      </c>
      <c r="H1304" s="135" t="s">
        <v>1929</v>
      </c>
      <c r="I1304" s="135" t="s">
        <v>1947</v>
      </c>
    </row>
    <row r="1305" spans="1:12" x14ac:dyDescent="0.2">
      <c r="A1305" s="135" t="s">
        <v>10416</v>
      </c>
      <c r="D1305" s="135" t="s">
        <v>1948</v>
      </c>
      <c r="E1305" s="135">
        <f t="shared" si="20"/>
        <v>2260005050</v>
      </c>
      <c r="F1305" s="135" t="s">
        <v>2865</v>
      </c>
      <c r="G1305" s="135" t="s">
        <v>10418</v>
      </c>
      <c r="H1305" s="135" t="s">
        <v>1929</v>
      </c>
      <c r="I1305" s="135" t="s">
        <v>1949</v>
      </c>
    </row>
    <row r="1306" spans="1:12" x14ac:dyDescent="0.2">
      <c r="A1306" s="135" t="s">
        <v>10416</v>
      </c>
      <c r="D1306" s="135" t="s">
        <v>1950</v>
      </c>
      <c r="E1306" s="135">
        <f t="shared" si="20"/>
        <v>2260005055</v>
      </c>
      <c r="F1306" s="135" t="s">
        <v>2865</v>
      </c>
      <c r="G1306" s="135" t="s">
        <v>10418</v>
      </c>
      <c r="H1306" s="135" t="s">
        <v>1929</v>
      </c>
      <c r="I1306" s="135" t="s">
        <v>1951</v>
      </c>
    </row>
    <row r="1307" spans="1:12" x14ac:dyDescent="0.2">
      <c r="A1307" s="135" t="s">
        <v>10416</v>
      </c>
      <c r="D1307" s="135" t="s">
        <v>1952</v>
      </c>
      <c r="E1307" s="135">
        <f t="shared" si="20"/>
        <v>2260005060</v>
      </c>
      <c r="F1307" s="135" t="s">
        <v>2865</v>
      </c>
      <c r="G1307" s="135" t="s">
        <v>10418</v>
      </c>
      <c r="H1307" s="135" t="s">
        <v>1929</v>
      </c>
      <c r="I1307" s="135" t="s">
        <v>1953</v>
      </c>
      <c r="J1307" s="137">
        <v>36504</v>
      </c>
    </row>
    <row r="1308" spans="1:12" x14ac:dyDescent="0.2">
      <c r="A1308" s="135" t="s">
        <v>10416</v>
      </c>
      <c r="D1308" s="135" t="s">
        <v>3165</v>
      </c>
      <c r="E1308" s="135">
        <f t="shared" si="20"/>
        <v>2260006000</v>
      </c>
      <c r="F1308" s="135" t="s">
        <v>2865</v>
      </c>
      <c r="G1308" s="135" t="s">
        <v>10418</v>
      </c>
      <c r="H1308" s="135" t="s">
        <v>3166</v>
      </c>
      <c r="I1308" s="135" t="s">
        <v>1886</v>
      </c>
      <c r="K1308" s="137">
        <v>36504</v>
      </c>
      <c r="L1308" s="135" t="s">
        <v>3167</v>
      </c>
    </row>
    <row r="1309" spans="1:12" x14ac:dyDescent="0.2">
      <c r="A1309" s="135" t="s">
        <v>10416</v>
      </c>
      <c r="D1309" s="135" t="s">
        <v>3168</v>
      </c>
      <c r="E1309" s="135">
        <f t="shared" si="20"/>
        <v>2260006005</v>
      </c>
      <c r="F1309" s="135" t="s">
        <v>2865</v>
      </c>
      <c r="G1309" s="135" t="s">
        <v>10418</v>
      </c>
      <c r="H1309" s="135" t="s">
        <v>3166</v>
      </c>
      <c r="I1309" s="135" t="s">
        <v>3169</v>
      </c>
      <c r="K1309" s="137">
        <v>36504</v>
      </c>
      <c r="L1309" s="135" t="s">
        <v>3170</v>
      </c>
    </row>
    <row r="1310" spans="1:12" x14ac:dyDescent="0.2">
      <c r="A1310" s="135" t="s">
        <v>10416</v>
      </c>
      <c r="D1310" s="135" t="s">
        <v>3171</v>
      </c>
      <c r="E1310" s="135">
        <f t="shared" si="20"/>
        <v>2260006010</v>
      </c>
      <c r="F1310" s="135" t="s">
        <v>2865</v>
      </c>
      <c r="G1310" s="135" t="s">
        <v>10418</v>
      </c>
      <c r="H1310" s="135" t="s">
        <v>3166</v>
      </c>
      <c r="I1310" s="135" t="s">
        <v>3172</v>
      </c>
      <c r="K1310" s="137">
        <v>36504</v>
      </c>
      <c r="L1310" s="135" t="s">
        <v>3170</v>
      </c>
    </row>
    <row r="1311" spans="1:12" x14ac:dyDescent="0.2">
      <c r="A1311" s="135" t="s">
        <v>10416</v>
      </c>
      <c r="D1311" s="135" t="s">
        <v>3173</v>
      </c>
      <c r="E1311" s="135">
        <f t="shared" si="20"/>
        <v>2260006015</v>
      </c>
      <c r="F1311" s="135" t="s">
        <v>2865</v>
      </c>
      <c r="G1311" s="135" t="s">
        <v>10418</v>
      </c>
      <c r="H1311" s="135" t="s">
        <v>3166</v>
      </c>
      <c r="I1311" s="135" t="s">
        <v>3174</v>
      </c>
      <c r="K1311" s="137">
        <v>36504</v>
      </c>
      <c r="L1311" s="135" t="s">
        <v>3170</v>
      </c>
    </row>
    <row r="1312" spans="1:12" x14ac:dyDescent="0.2">
      <c r="A1312" s="135" t="s">
        <v>10416</v>
      </c>
      <c r="D1312" s="135" t="s">
        <v>3175</v>
      </c>
      <c r="E1312" s="135">
        <f t="shared" si="20"/>
        <v>2260006020</v>
      </c>
      <c r="F1312" s="135" t="s">
        <v>2865</v>
      </c>
      <c r="G1312" s="135" t="s">
        <v>10418</v>
      </c>
      <c r="H1312" s="135" t="s">
        <v>3166</v>
      </c>
      <c r="I1312" s="135" t="s">
        <v>3176</v>
      </c>
      <c r="K1312" s="137">
        <v>36504</v>
      </c>
      <c r="L1312" s="135" t="s">
        <v>3170</v>
      </c>
    </row>
    <row r="1313" spans="1:12" x14ac:dyDescent="0.2">
      <c r="A1313" s="135" t="s">
        <v>10416</v>
      </c>
      <c r="D1313" s="135" t="s">
        <v>3177</v>
      </c>
      <c r="E1313" s="135">
        <f t="shared" si="20"/>
        <v>2260006025</v>
      </c>
      <c r="F1313" s="135" t="s">
        <v>2865</v>
      </c>
      <c r="G1313" s="135" t="s">
        <v>10418</v>
      </c>
      <c r="H1313" s="135" t="s">
        <v>3166</v>
      </c>
      <c r="I1313" s="135" t="s">
        <v>3178</v>
      </c>
      <c r="K1313" s="137">
        <v>36504</v>
      </c>
      <c r="L1313" s="135" t="s">
        <v>3170</v>
      </c>
    </row>
    <row r="1314" spans="1:12" x14ac:dyDescent="0.2">
      <c r="A1314" s="135" t="s">
        <v>10416</v>
      </c>
      <c r="D1314" s="135" t="s">
        <v>3179</v>
      </c>
      <c r="E1314" s="135">
        <f t="shared" si="20"/>
        <v>2260006030</v>
      </c>
      <c r="F1314" s="135" t="s">
        <v>2865</v>
      </c>
      <c r="G1314" s="135" t="s">
        <v>10418</v>
      </c>
      <c r="H1314" s="135" t="s">
        <v>3166</v>
      </c>
      <c r="I1314" s="135" t="s">
        <v>3180</v>
      </c>
      <c r="K1314" s="137">
        <v>36504</v>
      </c>
      <c r="L1314" s="135" t="s">
        <v>3170</v>
      </c>
    </row>
    <row r="1315" spans="1:12" x14ac:dyDescent="0.2">
      <c r="A1315" s="135" t="s">
        <v>10416</v>
      </c>
      <c r="D1315" s="135" t="s">
        <v>3181</v>
      </c>
      <c r="E1315" s="135">
        <f t="shared" si="20"/>
        <v>2260007000</v>
      </c>
      <c r="F1315" s="135" t="s">
        <v>2865</v>
      </c>
      <c r="G1315" s="135" t="s">
        <v>10418</v>
      </c>
      <c r="H1315" s="135" t="s">
        <v>3182</v>
      </c>
      <c r="I1315" s="135" t="s">
        <v>1886</v>
      </c>
    </row>
    <row r="1316" spans="1:12" x14ac:dyDescent="0.2">
      <c r="A1316" s="135" t="s">
        <v>10416</v>
      </c>
      <c r="D1316" s="135" t="s">
        <v>3183</v>
      </c>
      <c r="E1316" s="135">
        <f t="shared" si="20"/>
        <v>2260007005</v>
      </c>
      <c r="F1316" s="135" t="s">
        <v>2865</v>
      </c>
      <c r="G1316" s="135" t="s">
        <v>10418</v>
      </c>
      <c r="H1316" s="135" t="s">
        <v>3182</v>
      </c>
      <c r="I1316" s="135" t="s">
        <v>3184</v>
      </c>
      <c r="K1316" s="137">
        <v>36504</v>
      </c>
      <c r="L1316" s="135" t="s">
        <v>107</v>
      </c>
    </row>
    <row r="1317" spans="1:12" x14ac:dyDescent="0.2">
      <c r="A1317" s="135" t="s">
        <v>10416</v>
      </c>
      <c r="D1317" s="135" t="s">
        <v>108</v>
      </c>
      <c r="E1317" s="135">
        <f t="shared" si="20"/>
        <v>2260007010</v>
      </c>
      <c r="F1317" s="135" t="s">
        <v>2865</v>
      </c>
      <c r="G1317" s="135" t="s">
        <v>10418</v>
      </c>
      <c r="H1317" s="135" t="s">
        <v>3182</v>
      </c>
      <c r="I1317" s="135" t="s">
        <v>109</v>
      </c>
      <c r="K1317" s="137">
        <v>36504</v>
      </c>
      <c r="L1317" s="135" t="s">
        <v>1945</v>
      </c>
    </row>
    <row r="1318" spans="1:12" x14ac:dyDescent="0.2">
      <c r="A1318" s="135" t="s">
        <v>10416</v>
      </c>
      <c r="D1318" s="135" t="s">
        <v>110</v>
      </c>
      <c r="E1318" s="135">
        <f t="shared" si="20"/>
        <v>2260007015</v>
      </c>
      <c r="F1318" s="135" t="s">
        <v>2865</v>
      </c>
      <c r="G1318" s="135" t="s">
        <v>10418</v>
      </c>
      <c r="H1318" s="135" t="s">
        <v>3182</v>
      </c>
      <c r="I1318" s="135" t="s">
        <v>111</v>
      </c>
      <c r="K1318" s="137">
        <v>36504</v>
      </c>
      <c r="L1318" s="135" t="s">
        <v>112</v>
      </c>
    </row>
    <row r="1319" spans="1:12" x14ac:dyDescent="0.2">
      <c r="A1319" s="135" t="s">
        <v>10416</v>
      </c>
      <c r="D1319" s="135" t="s">
        <v>113</v>
      </c>
      <c r="E1319" s="135">
        <f t="shared" si="20"/>
        <v>2260007020</v>
      </c>
      <c r="F1319" s="135" t="s">
        <v>2865</v>
      </c>
      <c r="G1319" s="135" t="s">
        <v>10418</v>
      </c>
      <c r="H1319" s="135" t="s">
        <v>3182</v>
      </c>
      <c r="I1319" s="135" t="s">
        <v>114</v>
      </c>
      <c r="K1319" s="137">
        <v>36504</v>
      </c>
      <c r="L1319" s="135" t="s">
        <v>13211</v>
      </c>
    </row>
    <row r="1320" spans="1:12" x14ac:dyDescent="0.2">
      <c r="A1320" s="135" t="s">
        <v>10416</v>
      </c>
      <c r="D1320" s="135" t="s">
        <v>115</v>
      </c>
      <c r="E1320" s="135">
        <f t="shared" si="20"/>
        <v>2260008000</v>
      </c>
      <c r="F1320" s="135" t="s">
        <v>2865</v>
      </c>
      <c r="G1320" s="135" t="s">
        <v>10418</v>
      </c>
      <c r="H1320" s="135" t="s">
        <v>116</v>
      </c>
      <c r="I1320" s="135" t="s">
        <v>1886</v>
      </c>
      <c r="K1320" s="137">
        <v>36504</v>
      </c>
      <c r="L1320" s="135" t="s">
        <v>117</v>
      </c>
    </row>
    <row r="1321" spans="1:12" x14ac:dyDescent="0.2">
      <c r="A1321" s="135" t="s">
        <v>10416</v>
      </c>
      <c r="D1321" s="135" t="s">
        <v>118</v>
      </c>
      <c r="E1321" s="135">
        <f t="shared" si="20"/>
        <v>2260008005</v>
      </c>
      <c r="F1321" s="135" t="s">
        <v>2865</v>
      </c>
      <c r="G1321" s="135" t="s">
        <v>10418</v>
      </c>
      <c r="H1321" s="135" t="s">
        <v>116</v>
      </c>
      <c r="I1321" s="135" t="s">
        <v>116</v>
      </c>
      <c r="K1321" s="137">
        <v>36504</v>
      </c>
      <c r="L1321" s="135" t="s">
        <v>119</v>
      </c>
    </row>
    <row r="1322" spans="1:12" x14ac:dyDescent="0.2">
      <c r="A1322" s="135" t="s">
        <v>10416</v>
      </c>
      <c r="D1322" s="135" t="s">
        <v>120</v>
      </c>
      <c r="E1322" s="135">
        <f t="shared" si="20"/>
        <v>2260008010</v>
      </c>
      <c r="F1322" s="135" t="s">
        <v>2865</v>
      </c>
      <c r="G1322" s="135" t="s">
        <v>10418</v>
      </c>
      <c r="H1322" s="135" t="s">
        <v>116</v>
      </c>
      <c r="I1322" s="135" t="s">
        <v>121</v>
      </c>
      <c r="K1322" s="137">
        <v>36504</v>
      </c>
      <c r="L1322" s="135" t="s">
        <v>13211</v>
      </c>
    </row>
    <row r="1323" spans="1:12" x14ac:dyDescent="0.2">
      <c r="A1323" s="135" t="s">
        <v>10416</v>
      </c>
      <c r="D1323" s="135" t="s">
        <v>498</v>
      </c>
      <c r="E1323" s="135">
        <f t="shared" si="20"/>
        <v>2260009000</v>
      </c>
      <c r="F1323" s="135" t="s">
        <v>2865</v>
      </c>
      <c r="G1323" s="135" t="s">
        <v>10418</v>
      </c>
      <c r="H1323" s="135" t="s">
        <v>499</v>
      </c>
      <c r="I1323" s="135" t="s">
        <v>10420</v>
      </c>
      <c r="J1323" s="137">
        <v>36504</v>
      </c>
    </row>
    <row r="1324" spans="1:12" x14ac:dyDescent="0.2">
      <c r="A1324" s="135" t="s">
        <v>10416</v>
      </c>
      <c r="D1324" s="135" t="s">
        <v>6149</v>
      </c>
      <c r="E1324" s="135">
        <f t="shared" si="20"/>
        <v>2260009010</v>
      </c>
      <c r="F1324" s="135" t="s">
        <v>2865</v>
      </c>
      <c r="G1324" s="135" t="s">
        <v>10418</v>
      </c>
      <c r="H1324" s="135" t="s">
        <v>499</v>
      </c>
      <c r="I1324" s="135" t="s">
        <v>6150</v>
      </c>
      <c r="J1324" s="137">
        <v>36504</v>
      </c>
    </row>
    <row r="1325" spans="1:12" x14ac:dyDescent="0.2">
      <c r="A1325" s="135" t="s">
        <v>10416</v>
      </c>
      <c r="D1325" s="135" t="s">
        <v>6151</v>
      </c>
      <c r="E1325" s="135">
        <f t="shared" si="20"/>
        <v>2260010000</v>
      </c>
      <c r="F1325" s="135" t="s">
        <v>2865</v>
      </c>
      <c r="G1325" s="135" t="s">
        <v>10418</v>
      </c>
      <c r="H1325" s="135" t="s">
        <v>4600</v>
      </c>
      <c r="I1325" s="135" t="s">
        <v>10420</v>
      </c>
      <c r="J1325" s="137">
        <v>36504</v>
      </c>
    </row>
    <row r="1326" spans="1:12" x14ac:dyDescent="0.2">
      <c r="A1326" s="135" t="s">
        <v>10416</v>
      </c>
      <c r="D1326" s="135" t="s">
        <v>6152</v>
      </c>
      <c r="E1326" s="135">
        <f t="shared" si="20"/>
        <v>2260010010</v>
      </c>
      <c r="F1326" s="135" t="s">
        <v>2865</v>
      </c>
      <c r="G1326" s="135" t="s">
        <v>10418</v>
      </c>
      <c r="H1326" s="135" t="s">
        <v>4600</v>
      </c>
      <c r="I1326" s="135" t="s">
        <v>6153</v>
      </c>
      <c r="J1326" s="137">
        <v>36504</v>
      </c>
    </row>
    <row r="1327" spans="1:12" x14ac:dyDescent="0.2">
      <c r="A1327" s="135" t="s">
        <v>10416</v>
      </c>
      <c r="D1327" s="135" t="s">
        <v>6154</v>
      </c>
      <c r="E1327" s="135">
        <f t="shared" si="20"/>
        <v>2265000000</v>
      </c>
      <c r="F1327" s="135" t="s">
        <v>2865</v>
      </c>
      <c r="G1327" s="135" t="s">
        <v>6155</v>
      </c>
      <c r="H1327" s="135" t="s">
        <v>6156</v>
      </c>
      <c r="I1327" s="135" t="s">
        <v>10420</v>
      </c>
    </row>
    <row r="1328" spans="1:12" x14ac:dyDescent="0.2">
      <c r="A1328" s="135" t="s">
        <v>10416</v>
      </c>
      <c r="D1328" s="135" t="s">
        <v>6157</v>
      </c>
      <c r="E1328" s="135">
        <f t="shared" si="20"/>
        <v>2265001000</v>
      </c>
      <c r="F1328" s="135" t="s">
        <v>2865</v>
      </c>
      <c r="G1328" s="135" t="s">
        <v>6155</v>
      </c>
      <c r="H1328" s="135" t="s">
        <v>10422</v>
      </c>
      <c r="I1328" s="135" t="s">
        <v>1886</v>
      </c>
    </row>
    <row r="1329" spans="1:12" x14ac:dyDescent="0.2">
      <c r="A1329" s="135" t="s">
        <v>10416</v>
      </c>
      <c r="D1329" s="135" t="s">
        <v>6158</v>
      </c>
      <c r="E1329" s="135">
        <f t="shared" si="20"/>
        <v>2265001010</v>
      </c>
      <c r="F1329" s="135" t="s">
        <v>2865</v>
      </c>
      <c r="G1329" s="135" t="s">
        <v>6155</v>
      </c>
      <c r="H1329" s="135" t="s">
        <v>10422</v>
      </c>
      <c r="I1329" s="135" t="s">
        <v>10424</v>
      </c>
    </row>
    <row r="1330" spans="1:12" x14ac:dyDescent="0.2">
      <c r="A1330" s="135" t="s">
        <v>10416</v>
      </c>
      <c r="D1330" s="135" t="s">
        <v>6159</v>
      </c>
      <c r="E1330" s="135">
        <f t="shared" si="20"/>
        <v>2265001020</v>
      </c>
      <c r="F1330" s="135" t="s">
        <v>2865</v>
      </c>
      <c r="G1330" s="135" t="s">
        <v>6155</v>
      </c>
      <c r="H1330" s="135" t="s">
        <v>10422</v>
      </c>
      <c r="I1330" s="135" t="s">
        <v>10426</v>
      </c>
    </row>
    <row r="1331" spans="1:12" x14ac:dyDescent="0.2">
      <c r="A1331" s="135" t="s">
        <v>10416</v>
      </c>
      <c r="D1331" s="135" t="s">
        <v>6160</v>
      </c>
      <c r="E1331" s="135">
        <f t="shared" si="20"/>
        <v>2265001030</v>
      </c>
      <c r="F1331" s="135" t="s">
        <v>2865</v>
      </c>
      <c r="G1331" s="135" t="s">
        <v>6155</v>
      </c>
      <c r="H1331" s="135" t="s">
        <v>10422</v>
      </c>
      <c r="I1331" s="135" t="s">
        <v>10428</v>
      </c>
      <c r="K1331" s="137">
        <v>37342</v>
      </c>
      <c r="L1331" s="135" t="s">
        <v>13192</v>
      </c>
    </row>
    <row r="1332" spans="1:12" x14ac:dyDescent="0.2">
      <c r="A1332" s="135" t="s">
        <v>10416</v>
      </c>
      <c r="D1332" s="135" t="s">
        <v>6161</v>
      </c>
      <c r="E1332" s="135">
        <f t="shared" si="20"/>
        <v>2265001040</v>
      </c>
      <c r="F1332" s="135" t="s">
        <v>2865</v>
      </c>
      <c r="G1332" s="135" t="s">
        <v>6155</v>
      </c>
      <c r="H1332" s="135" t="s">
        <v>10422</v>
      </c>
      <c r="I1332" s="135" t="s">
        <v>13194</v>
      </c>
    </row>
    <row r="1333" spans="1:12" x14ac:dyDescent="0.2">
      <c r="A1333" s="135" t="s">
        <v>10416</v>
      </c>
      <c r="D1333" s="135" t="s">
        <v>6162</v>
      </c>
      <c r="E1333" s="135">
        <f t="shared" si="20"/>
        <v>2265001050</v>
      </c>
      <c r="F1333" s="135" t="s">
        <v>2865</v>
      </c>
      <c r="G1333" s="135" t="s">
        <v>6155</v>
      </c>
      <c r="H1333" s="135" t="s">
        <v>10422</v>
      </c>
      <c r="I1333" s="135" t="s">
        <v>13196</v>
      </c>
    </row>
    <row r="1334" spans="1:12" x14ac:dyDescent="0.2">
      <c r="A1334" s="135" t="s">
        <v>10416</v>
      </c>
      <c r="D1334" s="135" t="s">
        <v>6163</v>
      </c>
      <c r="E1334" s="135">
        <f t="shared" si="20"/>
        <v>2265001060</v>
      </c>
      <c r="F1334" s="135" t="s">
        <v>2865</v>
      </c>
      <c r="G1334" s="135" t="s">
        <v>6155</v>
      </c>
      <c r="H1334" s="135" t="s">
        <v>10422</v>
      </c>
      <c r="I1334" s="135" t="s">
        <v>13198</v>
      </c>
    </row>
    <row r="1335" spans="1:12" x14ac:dyDescent="0.2">
      <c r="A1335" s="135" t="s">
        <v>10416</v>
      </c>
      <c r="D1335" s="135" t="s">
        <v>6164</v>
      </c>
      <c r="E1335" s="135">
        <f t="shared" si="20"/>
        <v>2265002000</v>
      </c>
      <c r="F1335" s="135" t="s">
        <v>2865</v>
      </c>
      <c r="G1335" s="135" t="s">
        <v>6155</v>
      </c>
      <c r="H1335" s="135" t="s">
        <v>13200</v>
      </c>
      <c r="I1335" s="135" t="s">
        <v>1886</v>
      </c>
      <c r="K1335" s="137">
        <v>36504</v>
      </c>
      <c r="L1335" s="135" t="s">
        <v>13201</v>
      </c>
    </row>
    <row r="1336" spans="1:12" x14ac:dyDescent="0.2">
      <c r="A1336" s="135" t="s">
        <v>10416</v>
      </c>
      <c r="D1336" s="135" t="s">
        <v>6165</v>
      </c>
      <c r="E1336" s="135">
        <f t="shared" si="20"/>
        <v>2265002003</v>
      </c>
      <c r="F1336" s="135" t="s">
        <v>2865</v>
      </c>
      <c r="G1336" s="135" t="s">
        <v>6155</v>
      </c>
      <c r="H1336" s="135" t="s">
        <v>13200</v>
      </c>
      <c r="I1336" s="135" t="s">
        <v>13203</v>
      </c>
      <c r="K1336" s="137">
        <v>36504</v>
      </c>
      <c r="L1336" s="135" t="s">
        <v>13204</v>
      </c>
    </row>
    <row r="1337" spans="1:12" x14ac:dyDescent="0.2">
      <c r="A1337" s="135" t="s">
        <v>10416</v>
      </c>
      <c r="D1337" s="135" t="s">
        <v>6166</v>
      </c>
      <c r="E1337" s="135">
        <f t="shared" si="20"/>
        <v>2265002006</v>
      </c>
      <c r="F1337" s="135" t="s">
        <v>2865</v>
      </c>
      <c r="G1337" s="135" t="s">
        <v>6155</v>
      </c>
      <c r="H1337" s="135" t="s">
        <v>13200</v>
      </c>
      <c r="I1337" s="135" t="s">
        <v>13206</v>
      </c>
    </row>
    <row r="1338" spans="1:12" x14ac:dyDescent="0.2">
      <c r="A1338" s="135" t="s">
        <v>10416</v>
      </c>
      <c r="D1338" s="135" t="s">
        <v>6167</v>
      </c>
      <c r="E1338" s="135">
        <f t="shared" si="20"/>
        <v>2265002009</v>
      </c>
      <c r="F1338" s="135" t="s">
        <v>2865</v>
      </c>
      <c r="G1338" s="135" t="s">
        <v>6155</v>
      </c>
      <c r="H1338" s="135" t="s">
        <v>13200</v>
      </c>
      <c r="I1338" s="135" t="s">
        <v>13208</v>
      </c>
    </row>
    <row r="1339" spans="1:12" x14ac:dyDescent="0.2">
      <c r="A1339" s="135" t="s">
        <v>10416</v>
      </c>
      <c r="D1339" s="135" t="s">
        <v>6168</v>
      </c>
      <c r="E1339" s="135">
        <f t="shared" si="20"/>
        <v>2265002012</v>
      </c>
      <c r="F1339" s="135" t="s">
        <v>2865</v>
      </c>
      <c r="G1339" s="135" t="s">
        <v>6155</v>
      </c>
      <c r="H1339" s="135" t="s">
        <v>13200</v>
      </c>
      <c r="I1339" s="135" t="s">
        <v>13210</v>
      </c>
      <c r="K1339" s="137">
        <v>36504</v>
      </c>
      <c r="L1339" s="135" t="s">
        <v>13211</v>
      </c>
    </row>
    <row r="1340" spans="1:12" x14ac:dyDescent="0.2">
      <c r="A1340" s="135" t="s">
        <v>10416</v>
      </c>
      <c r="D1340" s="135" t="s">
        <v>6169</v>
      </c>
      <c r="E1340" s="135">
        <f t="shared" si="20"/>
        <v>2265002015</v>
      </c>
      <c r="F1340" s="135" t="s">
        <v>2865</v>
      </c>
      <c r="G1340" s="135" t="s">
        <v>6155</v>
      </c>
      <c r="H1340" s="135" t="s">
        <v>13200</v>
      </c>
      <c r="I1340" s="135" t="s">
        <v>13213</v>
      </c>
    </row>
    <row r="1341" spans="1:12" x14ac:dyDescent="0.2">
      <c r="A1341" s="135" t="s">
        <v>10416</v>
      </c>
      <c r="D1341" s="135" t="s">
        <v>6170</v>
      </c>
      <c r="E1341" s="135">
        <f t="shared" si="20"/>
        <v>2265002018</v>
      </c>
      <c r="F1341" s="135" t="s">
        <v>2865</v>
      </c>
      <c r="G1341" s="135" t="s">
        <v>6155</v>
      </c>
      <c r="H1341" s="135" t="s">
        <v>13200</v>
      </c>
      <c r="I1341" s="135" t="s">
        <v>13215</v>
      </c>
    </row>
    <row r="1342" spans="1:12" x14ac:dyDescent="0.2">
      <c r="A1342" s="135" t="s">
        <v>10416</v>
      </c>
      <c r="D1342" s="135" t="s">
        <v>6171</v>
      </c>
      <c r="E1342" s="135">
        <f t="shared" si="20"/>
        <v>2265002021</v>
      </c>
      <c r="F1342" s="135" t="s">
        <v>2865</v>
      </c>
      <c r="G1342" s="135" t="s">
        <v>6155</v>
      </c>
      <c r="H1342" s="135" t="s">
        <v>13200</v>
      </c>
      <c r="I1342" s="135" t="s">
        <v>13217</v>
      </c>
    </row>
    <row r="1343" spans="1:12" x14ac:dyDescent="0.2">
      <c r="A1343" s="135" t="s">
        <v>10416</v>
      </c>
      <c r="D1343" s="135" t="s">
        <v>6172</v>
      </c>
      <c r="E1343" s="135">
        <f t="shared" si="20"/>
        <v>2265002024</v>
      </c>
      <c r="F1343" s="135" t="s">
        <v>2865</v>
      </c>
      <c r="G1343" s="135" t="s">
        <v>6155</v>
      </c>
      <c r="H1343" s="135" t="s">
        <v>13200</v>
      </c>
      <c r="I1343" s="135" t="s">
        <v>10441</v>
      </c>
    </row>
    <row r="1344" spans="1:12" x14ac:dyDescent="0.2">
      <c r="A1344" s="135" t="s">
        <v>10416</v>
      </c>
      <c r="D1344" s="135" t="s">
        <v>6173</v>
      </c>
      <c r="E1344" s="135">
        <f t="shared" si="20"/>
        <v>2265002027</v>
      </c>
      <c r="F1344" s="135" t="s">
        <v>2865</v>
      </c>
      <c r="G1344" s="135" t="s">
        <v>6155</v>
      </c>
      <c r="H1344" s="135" t="s">
        <v>13200</v>
      </c>
      <c r="I1344" s="135" t="s">
        <v>10443</v>
      </c>
      <c r="K1344" s="137">
        <v>36504</v>
      </c>
      <c r="L1344" s="135" t="s">
        <v>10444</v>
      </c>
    </row>
    <row r="1345" spans="1:12" x14ac:dyDescent="0.2">
      <c r="A1345" s="135" t="s">
        <v>10416</v>
      </c>
      <c r="D1345" s="135" t="s">
        <v>6174</v>
      </c>
      <c r="E1345" s="135">
        <f t="shared" si="20"/>
        <v>2265002030</v>
      </c>
      <c r="F1345" s="135" t="s">
        <v>2865</v>
      </c>
      <c r="G1345" s="135" t="s">
        <v>6155</v>
      </c>
      <c r="H1345" s="135" t="s">
        <v>13200</v>
      </c>
      <c r="I1345" s="135" t="s">
        <v>10446</v>
      </c>
    </row>
    <row r="1346" spans="1:12" x14ac:dyDescent="0.2">
      <c r="A1346" s="135" t="s">
        <v>10416</v>
      </c>
      <c r="D1346" s="135" t="s">
        <v>6175</v>
      </c>
      <c r="E1346" s="135">
        <f t="shared" ref="E1346:E1409" si="21">VALUE(D1346)</f>
        <v>2265002033</v>
      </c>
      <c r="F1346" s="135" t="s">
        <v>2865</v>
      </c>
      <c r="G1346" s="135" t="s">
        <v>6155</v>
      </c>
      <c r="H1346" s="135" t="s">
        <v>13200</v>
      </c>
      <c r="I1346" s="135" t="s">
        <v>10448</v>
      </c>
    </row>
    <row r="1347" spans="1:12" x14ac:dyDescent="0.2">
      <c r="A1347" s="135" t="s">
        <v>10416</v>
      </c>
      <c r="D1347" s="135" t="s">
        <v>6176</v>
      </c>
      <c r="E1347" s="135">
        <f t="shared" si="21"/>
        <v>2265002036</v>
      </c>
      <c r="F1347" s="135" t="s">
        <v>2865</v>
      </c>
      <c r="G1347" s="135" t="s">
        <v>6155</v>
      </c>
      <c r="H1347" s="135" t="s">
        <v>13200</v>
      </c>
      <c r="I1347" s="135" t="s">
        <v>10450</v>
      </c>
    </row>
    <row r="1348" spans="1:12" x14ac:dyDescent="0.2">
      <c r="A1348" s="135" t="s">
        <v>10416</v>
      </c>
      <c r="D1348" s="135" t="s">
        <v>6177</v>
      </c>
      <c r="E1348" s="135">
        <f t="shared" si="21"/>
        <v>2265002039</v>
      </c>
      <c r="F1348" s="135" t="s">
        <v>2865</v>
      </c>
      <c r="G1348" s="135" t="s">
        <v>6155</v>
      </c>
      <c r="H1348" s="135" t="s">
        <v>13200</v>
      </c>
      <c r="I1348" s="135" t="s">
        <v>10452</v>
      </c>
    </row>
    <row r="1349" spans="1:12" x14ac:dyDescent="0.2">
      <c r="A1349" s="135" t="s">
        <v>10416</v>
      </c>
      <c r="D1349" s="135" t="s">
        <v>6178</v>
      </c>
      <c r="E1349" s="135">
        <f t="shared" si="21"/>
        <v>2265002042</v>
      </c>
      <c r="F1349" s="135" t="s">
        <v>2865</v>
      </c>
      <c r="G1349" s="135" t="s">
        <v>6155</v>
      </c>
      <c r="H1349" s="135" t="s">
        <v>13200</v>
      </c>
      <c r="I1349" s="135" t="s">
        <v>10454</v>
      </c>
    </row>
    <row r="1350" spans="1:12" x14ac:dyDescent="0.2">
      <c r="A1350" s="135" t="s">
        <v>10416</v>
      </c>
      <c r="D1350" s="135" t="s">
        <v>6179</v>
      </c>
      <c r="E1350" s="135">
        <f t="shared" si="21"/>
        <v>2265002045</v>
      </c>
      <c r="F1350" s="135" t="s">
        <v>2865</v>
      </c>
      <c r="G1350" s="135" t="s">
        <v>6155</v>
      </c>
      <c r="H1350" s="135" t="s">
        <v>13200</v>
      </c>
      <c r="I1350" s="135" t="s">
        <v>10456</v>
      </c>
    </row>
    <row r="1351" spans="1:12" x14ac:dyDescent="0.2">
      <c r="A1351" s="135" t="s">
        <v>10416</v>
      </c>
      <c r="D1351" s="135" t="s">
        <v>6180</v>
      </c>
      <c r="E1351" s="135">
        <f t="shared" si="21"/>
        <v>2265002048</v>
      </c>
      <c r="F1351" s="135" t="s">
        <v>2865</v>
      </c>
      <c r="G1351" s="135" t="s">
        <v>6155</v>
      </c>
      <c r="H1351" s="135" t="s">
        <v>13200</v>
      </c>
      <c r="I1351" s="135" t="s">
        <v>10458</v>
      </c>
    </row>
    <row r="1352" spans="1:12" x14ac:dyDescent="0.2">
      <c r="A1352" s="135" t="s">
        <v>10416</v>
      </c>
      <c r="D1352" s="135" t="s">
        <v>6181</v>
      </c>
      <c r="E1352" s="135">
        <f t="shared" si="21"/>
        <v>2265002051</v>
      </c>
      <c r="F1352" s="135" t="s">
        <v>2865</v>
      </c>
      <c r="G1352" s="135" t="s">
        <v>6155</v>
      </c>
      <c r="H1352" s="135" t="s">
        <v>13200</v>
      </c>
      <c r="I1352" s="135" t="s">
        <v>10460</v>
      </c>
    </row>
    <row r="1353" spans="1:12" x14ac:dyDescent="0.2">
      <c r="A1353" s="135" t="s">
        <v>10416</v>
      </c>
      <c r="D1353" s="135" t="s">
        <v>6182</v>
      </c>
      <c r="E1353" s="135">
        <f t="shared" si="21"/>
        <v>2265002054</v>
      </c>
      <c r="F1353" s="135" t="s">
        <v>2865</v>
      </c>
      <c r="G1353" s="135" t="s">
        <v>6155</v>
      </c>
      <c r="H1353" s="135" t="s">
        <v>13200</v>
      </c>
      <c r="I1353" s="135" t="s">
        <v>7627</v>
      </c>
    </row>
    <row r="1354" spans="1:12" x14ac:dyDescent="0.2">
      <c r="A1354" s="135" t="s">
        <v>10416</v>
      </c>
      <c r="D1354" s="135" t="s">
        <v>6183</v>
      </c>
      <c r="E1354" s="135">
        <f t="shared" si="21"/>
        <v>2265002057</v>
      </c>
      <c r="F1354" s="135" t="s">
        <v>2865</v>
      </c>
      <c r="G1354" s="135" t="s">
        <v>6155</v>
      </c>
      <c r="H1354" s="135" t="s">
        <v>13200</v>
      </c>
      <c r="I1354" s="135" t="s">
        <v>4581</v>
      </c>
    </row>
    <row r="1355" spans="1:12" x14ac:dyDescent="0.2">
      <c r="A1355" s="135" t="s">
        <v>10416</v>
      </c>
      <c r="D1355" s="135" t="s">
        <v>2001</v>
      </c>
      <c r="E1355" s="135">
        <f t="shared" si="21"/>
        <v>2265002060</v>
      </c>
      <c r="F1355" s="135" t="s">
        <v>2865</v>
      </c>
      <c r="G1355" s="135" t="s">
        <v>6155</v>
      </c>
      <c r="H1355" s="135" t="s">
        <v>13200</v>
      </c>
      <c r="I1355" s="135" t="s">
        <v>4583</v>
      </c>
    </row>
    <row r="1356" spans="1:12" x14ac:dyDescent="0.2">
      <c r="A1356" s="135" t="s">
        <v>10416</v>
      </c>
      <c r="D1356" s="135" t="s">
        <v>2002</v>
      </c>
      <c r="E1356" s="135">
        <f t="shared" si="21"/>
        <v>2265002063</v>
      </c>
      <c r="F1356" s="135" t="s">
        <v>2865</v>
      </c>
      <c r="G1356" s="135" t="s">
        <v>6155</v>
      </c>
      <c r="H1356" s="135" t="s">
        <v>13200</v>
      </c>
      <c r="I1356" s="135" t="s">
        <v>4585</v>
      </c>
      <c r="K1356" s="137">
        <v>36504</v>
      </c>
      <c r="L1356" s="135" t="s">
        <v>4586</v>
      </c>
    </row>
    <row r="1357" spans="1:12" x14ac:dyDescent="0.2">
      <c r="A1357" s="135" t="s">
        <v>10416</v>
      </c>
      <c r="D1357" s="135" t="s">
        <v>2003</v>
      </c>
      <c r="E1357" s="135">
        <f t="shared" si="21"/>
        <v>2265002066</v>
      </c>
      <c r="F1357" s="135" t="s">
        <v>2865</v>
      </c>
      <c r="G1357" s="135" t="s">
        <v>6155</v>
      </c>
      <c r="H1357" s="135" t="s">
        <v>13200</v>
      </c>
      <c r="I1357" s="135" t="s">
        <v>4588</v>
      </c>
    </row>
    <row r="1358" spans="1:12" x14ac:dyDescent="0.2">
      <c r="A1358" s="135" t="s">
        <v>10416</v>
      </c>
      <c r="D1358" s="135" t="s">
        <v>2004</v>
      </c>
      <c r="E1358" s="135">
        <f t="shared" si="21"/>
        <v>2265002069</v>
      </c>
      <c r="F1358" s="135" t="s">
        <v>2865</v>
      </c>
      <c r="G1358" s="135" t="s">
        <v>6155</v>
      </c>
      <c r="H1358" s="135" t="s">
        <v>13200</v>
      </c>
      <c r="I1358" s="135" t="s">
        <v>4590</v>
      </c>
      <c r="K1358" s="137">
        <v>36504</v>
      </c>
      <c r="L1358" s="135" t="s">
        <v>4586</v>
      </c>
    </row>
    <row r="1359" spans="1:12" x14ac:dyDescent="0.2">
      <c r="A1359" s="135" t="s">
        <v>10416</v>
      </c>
      <c r="D1359" s="135" t="s">
        <v>2005</v>
      </c>
      <c r="E1359" s="135">
        <f t="shared" si="21"/>
        <v>2265002072</v>
      </c>
      <c r="F1359" s="135" t="s">
        <v>2865</v>
      </c>
      <c r="G1359" s="135" t="s">
        <v>6155</v>
      </c>
      <c r="H1359" s="135" t="s">
        <v>13200</v>
      </c>
      <c r="I1359" s="135" t="s">
        <v>4592</v>
      </c>
    </row>
    <row r="1360" spans="1:12" x14ac:dyDescent="0.2">
      <c r="A1360" s="135" t="s">
        <v>10416</v>
      </c>
      <c r="D1360" s="135" t="s">
        <v>2006</v>
      </c>
      <c r="E1360" s="135">
        <f t="shared" si="21"/>
        <v>2265002075</v>
      </c>
      <c r="F1360" s="135" t="s">
        <v>2865</v>
      </c>
      <c r="G1360" s="135" t="s">
        <v>6155</v>
      </c>
      <c r="H1360" s="135" t="s">
        <v>13200</v>
      </c>
      <c r="I1360" s="135" t="s">
        <v>4594</v>
      </c>
    </row>
    <row r="1361" spans="1:12" x14ac:dyDescent="0.2">
      <c r="A1361" s="135" t="s">
        <v>10416</v>
      </c>
      <c r="D1361" s="135" t="s">
        <v>2007</v>
      </c>
      <c r="E1361" s="135">
        <f t="shared" si="21"/>
        <v>2265002078</v>
      </c>
      <c r="F1361" s="135" t="s">
        <v>2865</v>
      </c>
      <c r="G1361" s="135" t="s">
        <v>6155</v>
      </c>
      <c r="H1361" s="135" t="s">
        <v>13200</v>
      </c>
      <c r="I1361" s="135" t="s">
        <v>4596</v>
      </c>
    </row>
    <row r="1362" spans="1:12" x14ac:dyDescent="0.2">
      <c r="A1362" s="135" t="s">
        <v>10416</v>
      </c>
      <c r="D1362" s="135" t="s">
        <v>2008</v>
      </c>
      <c r="E1362" s="135">
        <f t="shared" si="21"/>
        <v>2265002081</v>
      </c>
      <c r="F1362" s="135" t="s">
        <v>2865</v>
      </c>
      <c r="G1362" s="135" t="s">
        <v>6155</v>
      </c>
      <c r="H1362" s="135" t="s">
        <v>13200</v>
      </c>
      <c r="I1362" s="135" t="s">
        <v>4598</v>
      </c>
    </row>
    <row r="1363" spans="1:12" x14ac:dyDescent="0.2">
      <c r="A1363" s="135" t="s">
        <v>10416</v>
      </c>
      <c r="D1363" s="135" t="s">
        <v>2009</v>
      </c>
      <c r="E1363" s="135">
        <f t="shared" si="21"/>
        <v>2265003000</v>
      </c>
      <c r="F1363" s="135" t="s">
        <v>2865</v>
      </c>
      <c r="G1363" s="135" t="s">
        <v>6155</v>
      </c>
      <c r="H1363" s="135" t="s">
        <v>4600</v>
      </c>
      <c r="I1363" s="135" t="s">
        <v>1886</v>
      </c>
    </row>
    <row r="1364" spans="1:12" x14ac:dyDescent="0.2">
      <c r="A1364" s="135" t="s">
        <v>10416</v>
      </c>
      <c r="D1364" s="135" t="s">
        <v>2010</v>
      </c>
      <c r="E1364" s="135">
        <f t="shared" si="21"/>
        <v>2265003010</v>
      </c>
      <c r="F1364" s="135" t="s">
        <v>2865</v>
      </c>
      <c r="G1364" s="135" t="s">
        <v>6155</v>
      </c>
      <c r="H1364" s="135" t="s">
        <v>4600</v>
      </c>
      <c r="I1364" s="135" t="s">
        <v>4602</v>
      </c>
    </row>
    <row r="1365" spans="1:12" x14ac:dyDescent="0.2">
      <c r="A1365" s="135" t="s">
        <v>10416</v>
      </c>
      <c r="D1365" s="135" t="s">
        <v>2011</v>
      </c>
      <c r="E1365" s="135">
        <f t="shared" si="21"/>
        <v>2265003020</v>
      </c>
      <c r="F1365" s="135" t="s">
        <v>2865</v>
      </c>
      <c r="G1365" s="135" t="s">
        <v>6155</v>
      </c>
      <c r="H1365" s="135" t="s">
        <v>4600</v>
      </c>
      <c r="I1365" s="135" t="s">
        <v>4604</v>
      </c>
    </row>
    <row r="1366" spans="1:12" x14ac:dyDescent="0.2">
      <c r="A1366" s="135" t="s">
        <v>10416</v>
      </c>
      <c r="D1366" s="135" t="s">
        <v>2012</v>
      </c>
      <c r="E1366" s="135">
        <f t="shared" si="21"/>
        <v>2265003030</v>
      </c>
      <c r="F1366" s="135" t="s">
        <v>2865</v>
      </c>
      <c r="G1366" s="135" t="s">
        <v>6155</v>
      </c>
      <c r="H1366" s="135" t="s">
        <v>4600</v>
      </c>
      <c r="I1366" s="135" t="s">
        <v>4606</v>
      </c>
    </row>
    <row r="1367" spans="1:12" x14ac:dyDescent="0.2">
      <c r="A1367" s="135" t="s">
        <v>10416</v>
      </c>
      <c r="D1367" s="135" t="s">
        <v>2013</v>
      </c>
      <c r="E1367" s="135">
        <f t="shared" si="21"/>
        <v>2265003040</v>
      </c>
      <c r="F1367" s="135" t="s">
        <v>2865</v>
      </c>
      <c r="G1367" s="135" t="s">
        <v>6155</v>
      </c>
      <c r="H1367" s="135" t="s">
        <v>4600</v>
      </c>
      <c r="I1367" s="135" t="s">
        <v>4608</v>
      </c>
    </row>
    <row r="1368" spans="1:12" x14ac:dyDescent="0.2">
      <c r="A1368" s="135" t="s">
        <v>10416</v>
      </c>
      <c r="D1368" s="135" t="s">
        <v>2014</v>
      </c>
      <c r="E1368" s="135">
        <f t="shared" si="21"/>
        <v>2265003050</v>
      </c>
      <c r="F1368" s="135" t="s">
        <v>2865</v>
      </c>
      <c r="G1368" s="135" t="s">
        <v>6155</v>
      </c>
      <c r="H1368" s="135" t="s">
        <v>4600</v>
      </c>
      <c r="I1368" s="135" t="s">
        <v>4610</v>
      </c>
    </row>
    <row r="1369" spans="1:12" x14ac:dyDescent="0.2">
      <c r="A1369" s="135" t="s">
        <v>10416</v>
      </c>
      <c r="D1369" s="135" t="s">
        <v>2015</v>
      </c>
      <c r="E1369" s="135">
        <f t="shared" si="21"/>
        <v>2265003060</v>
      </c>
      <c r="F1369" s="135" t="s">
        <v>2865</v>
      </c>
      <c r="G1369" s="135" t="s">
        <v>6155</v>
      </c>
      <c r="H1369" s="135" t="s">
        <v>4600</v>
      </c>
      <c r="I1369" s="135" t="s">
        <v>4612</v>
      </c>
      <c r="J1369" s="137">
        <v>36504</v>
      </c>
    </row>
    <row r="1370" spans="1:12" x14ac:dyDescent="0.2">
      <c r="A1370" s="135" t="s">
        <v>10416</v>
      </c>
      <c r="D1370" s="135" t="s">
        <v>2016</v>
      </c>
      <c r="E1370" s="135">
        <f t="shared" si="21"/>
        <v>2265003070</v>
      </c>
      <c r="F1370" s="135" t="s">
        <v>2865</v>
      </c>
      <c r="G1370" s="135" t="s">
        <v>6155</v>
      </c>
      <c r="H1370" s="135" t="s">
        <v>4600</v>
      </c>
      <c r="I1370" s="135" t="s">
        <v>4614</v>
      </c>
      <c r="J1370" s="137">
        <v>36504</v>
      </c>
    </row>
    <row r="1371" spans="1:12" x14ac:dyDescent="0.2">
      <c r="A1371" s="135" t="s">
        <v>10416</v>
      </c>
      <c r="D1371" s="135" t="s">
        <v>2017</v>
      </c>
      <c r="E1371" s="135">
        <f t="shared" si="21"/>
        <v>2265004000</v>
      </c>
      <c r="F1371" s="135" t="s">
        <v>2865</v>
      </c>
      <c r="G1371" s="135" t="s">
        <v>6155</v>
      </c>
      <c r="H1371" s="135" t="s">
        <v>4616</v>
      </c>
      <c r="I1371" s="135" t="s">
        <v>10420</v>
      </c>
      <c r="K1371" s="137">
        <v>36515</v>
      </c>
      <c r="L1371" s="135" t="s">
        <v>4617</v>
      </c>
    </row>
    <row r="1372" spans="1:12" x14ac:dyDescent="0.2">
      <c r="A1372" s="135" t="s">
        <v>10416</v>
      </c>
      <c r="D1372" s="135" t="s">
        <v>2018</v>
      </c>
      <c r="E1372" s="135">
        <f t="shared" si="21"/>
        <v>2265004010</v>
      </c>
      <c r="F1372" s="135" t="s">
        <v>2865</v>
      </c>
      <c r="G1372" s="135" t="s">
        <v>6155</v>
      </c>
      <c r="H1372" s="135" t="s">
        <v>4616</v>
      </c>
      <c r="I1372" s="135" t="s">
        <v>4619</v>
      </c>
      <c r="K1372" s="137">
        <v>36504</v>
      </c>
      <c r="L1372" s="135" t="s">
        <v>4620</v>
      </c>
    </row>
    <row r="1373" spans="1:12" x14ac:dyDescent="0.2">
      <c r="A1373" s="135" t="s">
        <v>10416</v>
      </c>
      <c r="D1373" s="135" t="s">
        <v>2019</v>
      </c>
      <c r="E1373" s="135">
        <f t="shared" si="21"/>
        <v>2265004011</v>
      </c>
      <c r="F1373" s="135" t="s">
        <v>2865</v>
      </c>
      <c r="G1373" s="135" t="s">
        <v>6155</v>
      </c>
      <c r="H1373" s="135" t="s">
        <v>4616</v>
      </c>
      <c r="I1373" s="135" t="s">
        <v>4622</v>
      </c>
      <c r="J1373" s="137">
        <v>36504</v>
      </c>
    </row>
    <row r="1374" spans="1:12" x14ac:dyDescent="0.2">
      <c r="A1374" s="135" t="s">
        <v>10416</v>
      </c>
      <c r="D1374" s="135" t="s">
        <v>2020</v>
      </c>
      <c r="E1374" s="135">
        <f t="shared" si="21"/>
        <v>2265004015</v>
      </c>
      <c r="F1374" s="135" t="s">
        <v>2865</v>
      </c>
      <c r="G1374" s="135" t="s">
        <v>6155</v>
      </c>
      <c r="H1374" s="135" t="s">
        <v>4616</v>
      </c>
      <c r="I1374" s="135" t="s">
        <v>4624</v>
      </c>
      <c r="K1374" s="137">
        <v>36504</v>
      </c>
      <c r="L1374" s="135" t="s">
        <v>4625</v>
      </c>
    </row>
    <row r="1375" spans="1:12" x14ac:dyDescent="0.2">
      <c r="A1375" s="135" t="s">
        <v>10416</v>
      </c>
      <c r="D1375" s="135" t="s">
        <v>2021</v>
      </c>
      <c r="E1375" s="135">
        <f t="shared" si="21"/>
        <v>2265004016</v>
      </c>
      <c r="F1375" s="135" t="s">
        <v>2865</v>
      </c>
      <c r="G1375" s="135" t="s">
        <v>6155</v>
      </c>
      <c r="H1375" s="135" t="s">
        <v>4616</v>
      </c>
      <c r="I1375" s="135" t="s">
        <v>4627</v>
      </c>
      <c r="J1375" s="137">
        <v>36504</v>
      </c>
    </row>
    <row r="1376" spans="1:12" x14ac:dyDescent="0.2">
      <c r="A1376" s="135" t="s">
        <v>10416</v>
      </c>
      <c r="D1376" s="135" t="s">
        <v>2022</v>
      </c>
      <c r="E1376" s="135">
        <f t="shared" si="21"/>
        <v>2265004020</v>
      </c>
      <c r="F1376" s="135" t="s">
        <v>2865</v>
      </c>
      <c r="G1376" s="135" t="s">
        <v>6155</v>
      </c>
      <c r="H1376" s="135" t="s">
        <v>4616</v>
      </c>
      <c r="I1376" s="135" t="s">
        <v>4629</v>
      </c>
      <c r="K1376" s="137">
        <v>36504</v>
      </c>
      <c r="L1376" s="135" t="s">
        <v>4630</v>
      </c>
    </row>
    <row r="1377" spans="1:12" x14ac:dyDescent="0.2">
      <c r="A1377" s="135" t="s">
        <v>10416</v>
      </c>
      <c r="D1377" s="135" t="s">
        <v>2023</v>
      </c>
      <c r="E1377" s="135">
        <f t="shared" si="21"/>
        <v>2265004021</v>
      </c>
      <c r="F1377" s="135" t="s">
        <v>2865</v>
      </c>
      <c r="G1377" s="135" t="s">
        <v>6155</v>
      </c>
      <c r="H1377" s="135" t="s">
        <v>4616</v>
      </c>
      <c r="I1377" s="135" t="s">
        <v>4632</v>
      </c>
      <c r="J1377" s="137">
        <v>36504</v>
      </c>
    </row>
    <row r="1378" spans="1:12" x14ac:dyDescent="0.2">
      <c r="A1378" s="135" t="s">
        <v>10416</v>
      </c>
      <c r="D1378" s="135" t="s">
        <v>2024</v>
      </c>
      <c r="E1378" s="135">
        <f t="shared" si="21"/>
        <v>2265004025</v>
      </c>
      <c r="F1378" s="135" t="s">
        <v>2865</v>
      </c>
      <c r="G1378" s="135" t="s">
        <v>6155</v>
      </c>
      <c r="H1378" s="135" t="s">
        <v>4616</v>
      </c>
      <c r="I1378" s="135" t="s">
        <v>4634</v>
      </c>
      <c r="K1378" s="137">
        <v>36504</v>
      </c>
      <c r="L1378" s="135" t="s">
        <v>4620</v>
      </c>
    </row>
    <row r="1379" spans="1:12" x14ac:dyDescent="0.2">
      <c r="A1379" s="135" t="s">
        <v>10416</v>
      </c>
      <c r="D1379" s="135" t="s">
        <v>2025</v>
      </c>
      <c r="E1379" s="135">
        <f t="shared" si="21"/>
        <v>2265004026</v>
      </c>
      <c r="F1379" s="135" t="s">
        <v>2865</v>
      </c>
      <c r="G1379" s="135" t="s">
        <v>6155</v>
      </c>
      <c r="H1379" s="135" t="s">
        <v>4616</v>
      </c>
      <c r="I1379" s="135" t="s">
        <v>4636</v>
      </c>
      <c r="J1379" s="137">
        <v>36504</v>
      </c>
    </row>
    <row r="1380" spans="1:12" x14ac:dyDescent="0.2">
      <c r="A1380" s="135" t="s">
        <v>10416</v>
      </c>
      <c r="D1380" s="135" t="s">
        <v>2026</v>
      </c>
      <c r="E1380" s="135">
        <f t="shared" si="21"/>
        <v>2265004030</v>
      </c>
      <c r="F1380" s="135" t="s">
        <v>2865</v>
      </c>
      <c r="G1380" s="135" t="s">
        <v>6155</v>
      </c>
      <c r="H1380" s="135" t="s">
        <v>4616</v>
      </c>
      <c r="I1380" s="135" t="s">
        <v>4638</v>
      </c>
      <c r="K1380" s="137">
        <v>36504</v>
      </c>
      <c r="L1380" s="135" t="s">
        <v>4620</v>
      </c>
    </row>
    <row r="1381" spans="1:12" x14ac:dyDescent="0.2">
      <c r="A1381" s="135" t="s">
        <v>10416</v>
      </c>
      <c r="D1381" s="135" t="s">
        <v>2027</v>
      </c>
      <c r="E1381" s="135">
        <f t="shared" si="21"/>
        <v>2265004031</v>
      </c>
      <c r="F1381" s="135" t="s">
        <v>2865</v>
      </c>
      <c r="G1381" s="135" t="s">
        <v>6155</v>
      </c>
      <c r="H1381" s="135" t="s">
        <v>4616</v>
      </c>
      <c r="I1381" s="135" t="s">
        <v>4640</v>
      </c>
      <c r="J1381" s="137">
        <v>36504</v>
      </c>
    </row>
    <row r="1382" spans="1:12" x14ac:dyDescent="0.2">
      <c r="A1382" s="135" t="s">
        <v>10416</v>
      </c>
      <c r="D1382" s="135" t="s">
        <v>2028</v>
      </c>
      <c r="E1382" s="135">
        <f t="shared" si="21"/>
        <v>2265004035</v>
      </c>
      <c r="F1382" s="135" t="s">
        <v>2865</v>
      </c>
      <c r="G1382" s="135" t="s">
        <v>6155</v>
      </c>
      <c r="H1382" s="135" t="s">
        <v>4616</v>
      </c>
      <c r="I1382" s="135" t="s">
        <v>4642</v>
      </c>
      <c r="K1382" s="137">
        <v>36504</v>
      </c>
      <c r="L1382" s="135" t="s">
        <v>4620</v>
      </c>
    </row>
    <row r="1383" spans="1:12" x14ac:dyDescent="0.2">
      <c r="A1383" s="135" t="s">
        <v>10416</v>
      </c>
      <c r="D1383" s="135" t="s">
        <v>2029</v>
      </c>
      <c r="E1383" s="135">
        <f t="shared" si="21"/>
        <v>2265004036</v>
      </c>
      <c r="F1383" s="135" t="s">
        <v>2865</v>
      </c>
      <c r="G1383" s="135" t="s">
        <v>6155</v>
      </c>
      <c r="H1383" s="135" t="s">
        <v>4616</v>
      </c>
      <c r="I1383" s="135" t="s">
        <v>1895</v>
      </c>
      <c r="J1383" s="137">
        <v>36504</v>
      </c>
    </row>
    <row r="1384" spans="1:12" x14ac:dyDescent="0.2">
      <c r="A1384" s="135" t="s">
        <v>10416</v>
      </c>
      <c r="D1384" s="135" t="s">
        <v>2030</v>
      </c>
      <c r="E1384" s="135">
        <f t="shared" si="21"/>
        <v>2265004040</v>
      </c>
      <c r="F1384" s="135" t="s">
        <v>2865</v>
      </c>
      <c r="G1384" s="135" t="s">
        <v>6155</v>
      </c>
      <c r="H1384" s="135" t="s">
        <v>4616</v>
      </c>
      <c r="I1384" s="135" t="s">
        <v>1897</v>
      </c>
      <c r="K1384" s="137">
        <v>36504</v>
      </c>
      <c r="L1384" s="135" t="s">
        <v>4620</v>
      </c>
    </row>
    <row r="1385" spans="1:12" x14ac:dyDescent="0.2">
      <c r="A1385" s="135" t="s">
        <v>10416</v>
      </c>
      <c r="D1385" s="135" t="s">
        <v>2031</v>
      </c>
      <c r="E1385" s="135">
        <f t="shared" si="21"/>
        <v>2265004041</v>
      </c>
      <c r="F1385" s="135" t="s">
        <v>2865</v>
      </c>
      <c r="G1385" s="135" t="s">
        <v>6155</v>
      </c>
      <c r="H1385" s="135" t="s">
        <v>4616</v>
      </c>
      <c r="I1385" s="135" t="s">
        <v>1899</v>
      </c>
      <c r="J1385" s="137">
        <v>36504</v>
      </c>
    </row>
    <row r="1386" spans="1:12" x14ac:dyDescent="0.2">
      <c r="A1386" s="135" t="s">
        <v>10416</v>
      </c>
      <c r="D1386" s="135" t="s">
        <v>2032</v>
      </c>
      <c r="E1386" s="135">
        <f t="shared" si="21"/>
        <v>2265004045</v>
      </c>
      <c r="F1386" s="135" t="s">
        <v>2865</v>
      </c>
      <c r="G1386" s="135" t="s">
        <v>6155</v>
      </c>
      <c r="H1386" s="135" t="s">
        <v>4616</v>
      </c>
      <c r="I1386" s="135" t="s">
        <v>1901</v>
      </c>
      <c r="K1386" s="137">
        <v>36504</v>
      </c>
      <c r="L1386" s="135" t="s">
        <v>4620</v>
      </c>
    </row>
    <row r="1387" spans="1:12" x14ac:dyDescent="0.2">
      <c r="A1387" s="135" t="s">
        <v>10416</v>
      </c>
      <c r="D1387" s="135" t="s">
        <v>2033</v>
      </c>
      <c r="E1387" s="135">
        <f t="shared" si="21"/>
        <v>2265004046</v>
      </c>
      <c r="F1387" s="135" t="s">
        <v>2865</v>
      </c>
      <c r="G1387" s="135" t="s">
        <v>6155</v>
      </c>
      <c r="H1387" s="135" t="s">
        <v>4616</v>
      </c>
      <c r="I1387" s="135" t="s">
        <v>1903</v>
      </c>
      <c r="J1387" s="137">
        <v>36504</v>
      </c>
    </row>
    <row r="1388" spans="1:12" x14ac:dyDescent="0.2">
      <c r="A1388" s="135" t="s">
        <v>10416</v>
      </c>
      <c r="D1388" s="135" t="s">
        <v>2034</v>
      </c>
      <c r="E1388" s="135">
        <f t="shared" si="21"/>
        <v>2265004050</v>
      </c>
      <c r="F1388" s="135" t="s">
        <v>2865</v>
      </c>
      <c r="G1388" s="135" t="s">
        <v>6155</v>
      </c>
      <c r="H1388" s="135" t="s">
        <v>4616</v>
      </c>
      <c r="I1388" s="135" t="s">
        <v>1905</v>
      </c>
      <c r="K1388" s="137">
        <v>36504</v>
      </c>
      <c r="L1388" s="135" t="s">
        <v>4625</v>
      </c>
    </row>
    <row r="1389" spans="1:12" x14ac:dyDescent="0.2">
      <c r="A1389" s="135" t="s">
        <v>10416</v>
      </c>
      <c r="D1389" s="135" t="s">
        <v>2035</v>
      </c>
      <c r="E1389" s="135">
        <f t="shared" si="21"/>
        <v>2265004051</v>
      </c>
      <c r="F1389" s="135" t="s">
        <v>2865</v>
      </c>
      <c r="G1389" s="135" t="s">
        <v>6155</v>
      </c>
      <c r="H1389" s="135" t="s">
        <v>4616</v>
      </c>
      <c r="I1389" s="135" t="s">
        <v>1907</v>
      </c>
      <c r="J1389" s="137">
        <v>36504</v>
      </c>
    </row>
    <row r="1390" spans="1:12" x14ac:dyDescent="0.2">
      <c r="A1390" s="135" t="s">
        <v>10416</v>
      </c>
      <c r="D1390" s="135" t="s">
        <v>2036</v>
      </c>
      <c r="E1390" s="135">
        <f t="shared" si="21"/>
        <v>2265004055</v>
      </c>
      <c r="F1390" s="135" t="s">
        <v>2865</v>
      </c>
      <c r="G1390" s="135" t="s">
        <v>6155</v>
      </c>
      <c r="H1390" s="135" t="s">
        <v>4616</v>
      </c>
      <c r="I1390" s="135" t="s">
        <v>1909</v>
      </c>
      <c r="K1390" s="137">
        <v>36504</v>
      </c>
      <c r="L1390" s="135" t="s">
        <v>4620</v>
      </c>
    </row>
    <row r="1391" spans="1:12" x14ac:dyDescent="0.2">
      <c r="A1391" s="135" t="s">
        <v>10416</v>
      </c>
      <c r="D1391" s="135" t="s">
        <v>2037</v>
      </c>
      <c r="E1391" s="135">
        <f t="shared" si="21"/>
        <v>2265004056</v>
      </c>
      <c r="F1391" s="135" t="s">
        <v>2865</v>
      </c>
      <c r="G1391" s="135" t="s">
        <v>6155</v>
      </c>
      <c r="H1391" s="135" t="s">
        <v>4616</v>
      </c>
      <c r="I1391" s="135" t="s">
        <v>1911</v>
      </c>
      <c r="J1391" s="137">
        <v>36504</v>
      </c>
    </row>
    <row r="1392" spans="1:12" x14ac:dyDescent="0.2">
      <c r="A1392" s="135" t="s">
        <v>10416</v>
      </c>
      <c r="D1392" s="135" t="s">
        <v>2038</v>
      </c>
      <c r="E1392" s="135">
        <f t="shared" si="21"/>
        <v>2265004060</v>
      </c>
      <c r="F1392" s="135" t="s">
        <v>2865</v>
      </c>
      <c r="G1392" s="135" t="s">
        <v>6155</v>
      </c>
      <c r="H1392" s="135" t="s">
        <v>4616</v>
      </c>
      <c r="I1392" s="135" t="s">
        <v>1913</v>
      </c>
      <c r="K1392" s="137">
        <v>36504</v>
      </c>
      <c r="L1392" s="135" t="s">
        <v>4620</v>
      </c>
    </row>
    <row r="1393" spans="1:12" x14ac:dyDescent="0.2">
      <c r="A1393" s="135" t="s">
        <v>10416</v>
      </c>
      <c r="D1393" s="135" t="s">
        <v>2039</v>
      </c>
      <c r="E1393" s="135">
        <f t="shared" si="21"/>
        <v>2265004061</v>
      </c>
      <c r="F1393" s="135" t="s">
        <v>2865</v>
      </c>
      <c r="G1393" s="135" t="s">
        <v>6155</v>
      </c>
      <c r="H1393" s="135" t="s">
        <v>4616</v>
      </c>
      <c r="I1393" s="135" t="s">
        <v>1915</v>
      </c>
      <c r="J1393" s="137">
        <v>36504</v>
      </c>
    </row>
    <row r="1394" spans="1:12" x14ac:dyDescent="0.2">
      <c r="A1394" s="135" t="s">
        <v>10416</v>
      </c>
      <c r="D1394" s="135" t="s">
        <v>2040</v>
      </c>
      <c r="E1394" s="135">
        <f t="shared" si="21"/>
        <v>2265004065</v>
      </c>
      <c r="F1394" s="135" t="s">
        <v>2865</v>
      </c>
      <c r="G1394" s="135" t="s">
        <v>6155</v>
      </c>
      <c r="H1394" s="135" t="s">
        <v>4616</v>
      </c>
      <c r="I1394" s="135" t="s">
        <v>1917</v>
      </c>
      <c r="K1394" s="137">
        <v>36504</v>
      </c>
      <c r="L1394" s="135" t="s">
        <v>4620</v>
      </c>
    </row>
    <row r="1395" spans="1:12" x14ac:dyDescent="0.2">
      <c r="A1395" s="135" t="s">
        <v>10416</v>
      </c>
      <c r="D1395" s="135" t="s">
        <v>2041</v>
      </c>
      <c r="E1395" s="135">
        <f t="shared" si="21"/>
        <v>2265004066</v>
      </c>
      <c r="F1395" s="135" t="s">
        <v>2865</v>
      </c>
      <c r="G1395" s="135" t="s">
        <v>6155</v>
      </c>
      <c r="H1395" s="135" t="s">
        <v>4616</v>
      </c>
      <c r="I1395" s="135" t="s">
        <v>1919</v>
      </c>
      <c r="J1395" s="137">
        <v>36504</v>
      </c>
    </row>
    <row r="1396" spans="1:12" x14ac:dyDescent="0.2">
      <c r="A1396" s="135" t="s">
        <v>10416</v>
      </c>
      <c r="D1396" s="135" t="s">
        <v>2042</v>
      </c>
      <c r="E1396" s="135">
        <f t="shared" si="21"/>
        <v>2265004070</v>
      </c>
      <c r="F1396" s="135" t="s">
        <v>2865</v>
      </c>
      <c r="G1396" s="135" t="s">
        <v>6155</v>
      </c>
      <c r="H1396" s="135" t="s">
        <v>4616</v>
      </c>
      <c r="I1396" s="135" t="s">
        <v>2043</v>
      </c>
      <c r="K1396" s="137">
        <v>36504</v>
      </c>
      <c r="L1396" s="135" t="s">
        <v>13211</v>
      </c>
    </row>
    <row r="1397" spans="1:12" x14ac:dyDescent="0.2">
      <c r="A1397" s="135" t="s">
        <v>10416</v>
      </c>
      <c r="D1397" s="135" t="s">
        <v>2044</v>
      </c>
      <c r="E1397" s="135">
        <f t="shared" si="21"/>
        <v>2265004071</v>
      </c>
      <c r="F1397" s="135" t="s">
        <v>2865</v>
      </c>
      <c r="G1397" s="135" t="s">
        <v>6155</v>
      </c>
      <c r="H1397" s="135" t="s">
        <v>4616</v>
      </c>
      <c r="I1397" s="135" t="s">
        <v>1923</v>
      </c>
      <c r="J1397" s="137">
        <v>36504</v>
      </c>
    </row>
    <row r="1398" spans="1:12" x14ac:dyDescent="0.2">
      <c r="A1398" s="135" t="s">
        <v>10416</v>
      </c>
      <c r="D1398" s="135" t="s">
        <v>2045</v>
      </c>
      <c r="E1398" s="135">
        <f t="shared" si="21"/>
        <v>2265004075</v>
      </c>
      <c r="F1398" s="135" t="s">
        <v>2865</v>
      </c>
      <c r="G1398" s="135" t="s">
        <v>6155</v>
      </c>
      <c r="H1398" s="135" t="s">
        <v>4616</v>
      </c>
      <c r="I1398" s="135" t="s">
        <v>1925</v>
      </c>
      <c r="K1398" s="137">
        <v>36504</v>
      </c>
      <c r="L1398" s="135" t="s">
        <v>4620</v>
      </c>
    </row>
    <row r="1399" spans="1:12" x14ac:dyDescent="0.2">
      <c r="A1399" s="135" t="s">
        <v>10416</v>
      </c>
      <c r="D1399" s="135" t="s">
        <v>2046</v>
      </c>
      <c r="E1399" s="135">
        <f t="shared" si="21"/>
        <v>2265004076</v>
      </c>
      <c r="F1399" s="135" t="s">
        <v>2865</v>
      </c>
      <c r="G1399" s="135" t="s">
        <v>6155</v>
      </c>
      <c r="H1399" s="135" t="s">
        <v>4616</v>
      </c>
      <c r="I1399" s="135" t="s">
        <v>1927</v>
      </c>
      <c r="J1399" s="137">
        <v>36504</v>
      </c>
    </row>
    <row r="1400" spans="1:12" x14ac:dyDescent="0.2">
      <c r="A1400" s="135" t="s">
        <v>10416</v>
      </c>
      <c r="D1400" s="135" t="s">
        <v>2047</v>
      </c>
      <c r="E1400" s="135">
        <f t="shared" si="21"/>
        <v>2265005000</v>
      </c>
      <c r="F1400" s="135" t="s">
        <v>2865</v>
      </c>
      <c r="G1400" s="135" t="s">
        <v>6155</v>
      </c>
      <c r="H1400" s="135" t="s">
        <v>1929</v>
      </c>
      <c r="I1400" s="135" t="s">
        <v>1886</v>
      </c>
      <c r="K1400" s="137">
        <v>36504</v>
      </c>
      <c r="L1400" s="135" t="s">
        <v>1930</v>
      </c>
    </row>
    <row r="1401" spans="1:12" x14ac:dyDescent="0.2">
      <c r="A1401" s="135" t="s">
        <v>10416</v>
      </c>
      <c r="D1401" s="135" t="s">
        <v>2048</v>
      </c>
      <c r="E1401" s="135">
        <f t="shared" si="21"/>
        <v>2265005010</v>
      </c>
      <c r="F1401" s="135" t="s">
        <v>2865</v>
      </c>
      <c r="G1401" s="135" t="s">
        <v>6155</v>
      </c>
      <c r="H1401" s="135" t="s">
        <v>1929</v>
      </c>
      <c r="I1401" s="135" t="s">
        <v>1932</v>
      </c>
    </row>
    <row r="1402" spans="1:12" x14ac:dyDescent="0.2">
      <c r="A1402" s="135" t="s">
        <v>10416</v>
      </c>
      <c r="D1402" s="135" t="s">
        <v>2049</v>
      </c>
      <c r="E1402" s="135">
        <f t="shared" si="21"/>
        <v>2265005015</v>
      </c>
      <c r="F1402" s="135" t="s">
        <v>2865</v>
      </c>
      <c r="G1402" s="135" t="s">
        <v>6155</v>
      </c>
      <c r="H1402" s="135" t="s">
        <v>1929</v>
      </c>
      <c r="I1402" s="135" t="s">
        <v>1934</v>
      </c>
    </row>
    <row r="1403" spans="1:12" x14ac:dyDescent="0.2">
      <c r="A1403" s="135" t="s">
        <v>10416</v>
      </c>
      <c r="D1403" s="135" t="s">
        <v>2050</v>
      </c>
      <c r="E1403" s="135">
        <f t="shared" si="21"/>
        <v>2265005020</v>
      </c>
      <c r="F1403" s="135" t="s">
        <v>2865</v>
      </c>
      <c r="G1403" s="135" t="s">
        <v>6155</v>
      </c>
      <c r="H1403" s="135" t="s">
        <v>1929</v>
      </c>
      <c r="I1403" s="135" t="s">
        <v>1936</v>
      </c>
    </row>
    <row r="1404" spans="1:12" x14ac:dyDescent="0.2">
      <c r="A1404" s="135" t="s">
        <v>10416</v>
      </c>
      <c r="D1404" s="135" t="s">
        <v>2051</v>
      </c>
      <c r="E1404" s="135">
        <f t="shared" si="21"/>
        <v>2265005025</v>
      </c>
      <c r="F1404" s="135" t="s">
        <v>2865</v>
      </c>
      <c r="G1404" s="135" t="s">
        <v>6155</v>
      </c>
      <c r="H1404" s="135" t="s">
        <v>1929</v>
      </c>
      <c r="I1404" s="135" t="s">
        <v>1938</v>
      </c>
    </row>
    <row r="1405" spans="1:12" x14ac:dyDescent="0.2">
      <c r="A1405" s="135" t="s">
        <v>10416</v>
      </c>
      <c r="D1405" s="135" t="s">
        <v>2052</v>
      </c>
      <c r="E1405" s="135">
        <f t="shared" si="21"/>
        <v>2265005030</v>
      </c>
      <c r="F1405" s="135" t="s">
        <v>2865</v>
      </c>
      <c r="G1405" s="135" t="s">
        <v>6155</v>
      </c>
      <c r="H1405" s="135" t="s">
        <v>1929</v>
      </c>
      <c r="I1405" s="135" t="s">
        <v>1940</v>
      </c>
    </row>
    <row r="1406" spans="1:12" x14ac:dyDescent="0.2">
      <c r="A1406" s="135" t="s">
        <v>10416</v>
      </c>
      <c r="D1406" s="135" t="s">
        <v>2053</v>
      </c>
      <c r="E1406" s="135">
        <f t="shared" si="21"/>
        <v>2265005035</v>
      </c>
      <c r="F1406" s="135" t="s">
        <v>2865</v>
      </c>
      <c r="G1406" s="135" t="s">
        <v>6155</v>
      </c>
      <c r="H1406" s="135" t="s">
        <v>1929</v>
      </c>
      <c r="I1406" s="135" t="s">
        <v>1942</v>
      </c>
    </row>
    <row r="1407" spans="1:12" x14ac:dyDescent="0.2">
      <c r="A1407" s="135" t="s">
        <v>10416</v>
      </c>
      <c r="D1407" s="135" t="s">
        <v>2054</v>
      </c>
      <c r="E1407" s="135">
        <f t="shared" si="21"/>
        <v>2265005040</v>
      </c>
      <c r="F1407" s="135" t="s">
        <v>2865</v>
      </c>
      <c r="G1407" s="135" t="s">
        <v>6155</v>
      </c>
      <c r="H1407" s="135" t="s">
        <v>1929</v>
      </c>
      <c r="I1407" s="135" t="s">
        <v>1944</v>
      </c>
      <c r="K1407" s="137">
        <v>36504</v>
      </c>
      <c r="L1407" s="135" t="s">
        <v>1945</v>
      </c>
    </row>
    <row r="1408" spans="1:12" x14ac:dyDescent="0.2">
      <c r="A1408" s="135" t="s">
        <v>10416</v>
      </c>
      <c r="D1408" s="135" t="s">
        <v>2055</v>
      </c>
      <c r="E1408" s="135">
        <f t="shared" si="21"/>
        <v>2265005045</v>
      </c>
      <c r="F1408" s="135" t="s">
        <v>2865</v>
      </c>
      <c r="G1408" s="135" t="s">
        <v>6155</v>
      </c>
      <c r="H1408" s="135" t="s">
        <v>1929</v>
      </c>
      <c r="I1408" s="135" t="s">
        <v>1947</v>
      </c>
    </row>
    <row r="1409" spans="1:12" x14ac:dyDescent="0.2">
      <c r="A1409" s="135" t="s">
        <v>10416</v>
      </c>
      <c r="D1409" s="135" t="s">
        <v>2056</v>
      </c>
      <c r="E1409" s="135">
        <f t="shared" si="21"/>
        <v>2265005050</v>
      </c>
      <c r="F1409" s="135" t="s">
        <v>2865</v>
      </c>
      <c r="G1409" s="135" t="s">
        <v>6155</v>
      </c>
      <c r="H1409" s="135" t="s">
        <v>1929</v>
      </c>
      <c r="I1409" s="135" t="s">
        <v>1949</v>
      </c>
    </row>
    <row r="1410" spans="1:12" x14ac:dyDescent="0.2">
      <c r="A1410" s="135" t="s">
        <v>10416</v>
      </c>
      <c r="D1410" s="135" t="s">
        <v>2057</v>
      </c>
      <c r="E1410" s="135">
        <f t="shared" ref="E1410:E1473" si="22">VALUE(D1410)</f>
        <v>2265005055</v>
      </c>
      <c r="F1410" s="135" t="s">
        <v>2865</v>
      </c>
      <c r="G1410" s="135" t="s">
        <v>6155</v>
      </c>
      <c r="H1410" s="135" t="s">
        <v>1929</v>
      </c>
      <c r="I1410" s="135" t="s">
        <v>1951</v>
      </c>
    </row>
    <row r="1411" spans="1:12" x14ac:dyDescent="0.2">
      <c r="A1411" s="135" t="s">
        <v>10416</v>
      </c>
      <c r="D1411" s="135" t="s">
        <v>2058</v>
      </c>
      <c r="E1411" s="135">
        <f t="shared" si="22"/>
        <v>2265005060</v>
      </c>
      <c r="F1411" s="135" t="s">
        <v>2865</v>
      </c>
      <c r="G1411" s="135" t="s">
        <v>6155</v>
      </c>
      <c r="H1411" s="135" t="s">
        <v>1929</v>
      </c>
      <c r="I1411" s="135" t="s">
        <v>1953</v>
      </c>
      <c r="J1411" s="137">
        <v>36504</v>
      </c>
    </row>
    <row r="1412" spans="1:12" x14ac:dyDescent="0.2">
      <c r="A1412" s="135" t="s">
        <v>10416</v>
      </c>
      <c r="D1412" s="135" t="s">
        <v>2059</v>
      </c>
      <c r="E1412" s="135">
        <f t="shared" si="22"/>
        <v>2265006000</v>
      </c>
      <c r="F1412" s="135" t="s">
        <v>2865</v>
      </c>
      <c r="G1412" s="135" t="s">
        <v>6155</v>
      </c>
      <c r="H1412" s="135" t="s">
        <v>3166</v>
      </c>
      <c r="I1412" s="135" t="s">
        <v>1886</v>
      </c>
      <c r="K1412" s="137">
        <v>36504</v>
      </c>
      <c r="L1412" s="135" t="s">
        <v>3167</v>
      </c>
    </row>
    <row r="1413" spans="1:12" x14ac:dyDescent="0.2">
      <c r="A1413" s="135" t="s">
        <v>10416</v>
      </c>
      <c r="D1413" s="135" t="s">
        <v>2060</v>
      </c>
      <c r="E1413" s="135">
        <f t="shared" si="22"/>
        <v>2265006005</v>
      </c>
      <c r="F1413" s="135" t="s">
        <v>2865</v>
      </c>
      <c r="G1413" s="135" t="s">
        <v>6155</v>
      </c>
      <c r="H1413" s="135" t="s">
        <v>3166</v>
      </c>
      <c r="I1413" s="135" t="s">
        <v>3169</v>
      </c>
      <c r="K1413" s="137">
        <v>36504</v>
      </c>
      <c r="L1413" s="135" t="s">
        <v>3170</v>
      </c>
    </row>
    <row r="1414" spans="1:12" x14ac:dyDescent="0.2">
      <c r="A1414" s="135" t="s">
        <v>10416</v>
      </c>
      <c r="D1414" s="135" t="s">
        <v>2061</v>
      </c>
      <c r="E1414" s="135">
        <f t="shared" si="22"/>
        <v>2265006010</v>
      </c>
      <c r="F1414" s="135" t="s">
        <v>2865</v>
      </c>
      <c r="G1414" s="135" t="s">
        <v>6155</v>
      </c>
      <c r="H1414" s="135" t="s">
        <v>3166</v>
      </c>
      <c r="I1414" s="135" t="s">
        <v>3172</v>
      </c>
      <c r="K1414" s="137">
        <v>36504</v>
      </c>
      <c r="L1414" s="135" t="s">
        <v>3170</v>
      </c>
    </row>
    <row r="1415" spans="1:12" x14ac:dyDescent="0.2">
      <c r="A1415" s="135" t="s">
        <v>10416</v>
      </c>
      <c r="D1415" s="135" t="s">
        <v>2062</v>
      </c>
      <c r="E1415" s="135">
        <f t="shared" si="22"/>
        <v>2265006015</v>
      </c>
      <c r="F1415" s="135" t="s">
        <v>2865</v>
      </c>
      <c r="G1415" s="135" t="s">
        <v>6155</v>
      </c>
      <c r="H1415" s="135" t="s">
        <v>3166</v>
      </c>
      <c r="I1415" s="135" t="s">
        <v>3174</v>
      </c>
      <c r="K1415" s="137">
        <v>36504</v>
      </c>
      <c r="L1415" s="135" t="s">
        <v>3170</v>
      </c>
    </row>
    <row r="1416" spans="1:12" x14ac:dyDescent="0.2">
      <c r="A1416" s="135" t="s">
        <v>10416</v>
      </c>
      <c r="D1416" s="135" t="s">
        <v>2063</v>
      </c>
      <c r="E1416" s="135">
        <f t="shared" si="22"/>
        <v>2265006020</v>
      </c>
      <c r="F1416" s="135" t="s">
        <v>2865</v>
      </c>
      <c r="G1416" s="135" t="s">
        <v>6155</v>
      </c>
      <c r="H1416" s="135" t="s">
        <v>3166</v>
      </c>
      <c r="I1416" s="135" t="s">
        <v>3176</v>
      </c>
      <c r="K1416" s="137">
        <v>36504</v>
      </c>
      <c r="L1416" s="135" t="s">
        <v>3170</v>
      </c>
    </row>
    <row r="1417" spans="1:12" x14ac:dyDescent="0.2">
      <c r="A1417" s="135" t="s">
        <v>10416</v>
      </c>
      <c r="D1417" s="135" t="s">
        <v>2064</v>
      </c>
      <c r="E1417" s="135">
        <f t="shared" si="22"/>
        <v>2265006025</v>
      </c>
      <c r="F1417" s="135" t="s">
        <v>2865</v>
      </c>
      <c r="G1417" s="135" t="s">
        <v>6155</v>
      </c>
      <c r="H1417" s="135" t="s">
        <v>3166</v>
      </c>
      <c r="I1417" s="135" t="s">
        <v>3178</v>
      </c>
      <c r="K1417" s="137">
        <v>36504</v>
      </c>
      <c r="L1417" s="135" t="s">
        <v>3170</v>
      </c>
    </row>
    <row r="1418" spans="1:12" x14ac:dyDescent="0.2">
      <c r="A1418" s="135" t="s">
        <v>10416</v>
      </c>
      <c r="D1418" s="135" t="s">
        <v>2065</v>
      </c>
      <c r="E1418" s="135">
        <f t="shared" si="22"/>
        <v>2265006030</v>
      </c>
      <c r="F1418" s="135" t="s">
        <v>2865</v>
      </c>
      <c r="G1418" s="135" t="s">
        <v>6155</v>
      </c>
      <c r="H1418" s="135" t="s">
        <v>3166</v>
      </c>
      <c r="I1418" s="135" t="s">
        <v>3180</v>
      </c>
      <c r="K1418" s="137">
        <v>36504</v>
      </c>
      <c r="L1418" s="135" t="s">
        <v>3170</v>
      </c>
    </row>
    <row r="1419" spans="1:12" x14ac:dyDescent="0.2">
      <c r="A1419" s="135" t="s">
        <v>10416</v>
      </c>
      <c r="D1419" s="135" t="s">
        <v>2066</v>
      </c>
      <c r="E1419" s="135">
        <f t="shared" si="22"/>
        <v>2265007000</v>
      </c>
      <c r="F1419" s="135" t="s">
        <v>2865</v>
      </c>
      <c r="G1419" s="135" t="s">
        <v>6155</v>
      </c>
      <c r="H1419" s="135" t="s">
        <v>3182</v>
      </c>
      <c r="I1419" s="135" t="s">
        <v>1886</v>
      </c>
    </row>
    <row r="1420" spans="1:12" x14ac:dyDescent="0.2">
      <c r="A1420" s="135" t="s">
        <v>10416</v>
      </c>
      <c r="D1420" s="135" t="s">
        <v>2067</v>
      </c>
      <c r="E1420" s="135">
        <f t="shared" si="22"/>
        <v>2265007005</v>
      </c>
      <c r="F1420" s="135" t="s">
        <v>2865</v>
      </c>
      <c r="G1420" s="135" t="s">
        <v>6155</v>
      </c>
      <c r="H1420" s="135" t="s">
        <v>3182</v>
      </c>
      <c r="I1420" s="135" t="s">
        <v>3184</v>
      </c>
      <c r="K1420" s="137">
        <v>36504</v>
      </c>
      <c r="L1420" s="135" t="s">
        <v>107</v>
      </c>
    </row>
    <row r="1421" spans="1:12" x14ac:dyDescent="0.2">
      <c r="A1421" s="135" t="s">
        <v>10416</v>
      </c>
      <c r="D1421" s="135" t="s">
        <v>2068</v>
      </c>
      <c r="E1421" s="135">
        <f t="shared" si="22"/>
        <v>2265007010</v>
      </c>
      <c r="F1421" s="135" t="s">
        <v>2865</v>
      </c>
      <c r="G1421" s="135" t="s">
        <v>6155</v>
      </c>
      <c r="H1421" s="135" t="s">
        <v>3182</v>
      </c>
      <c r="I1421" s="135" t="s">
        <v>109</v>
      </c>
      <c r="K1421" s="137">
        <v>36504</v>
      </c>
      <c r="L1421" s="135" t="s">
        <v>1945</v>
      </c>
    </row>
    <row r="1422" spans="1:12" x14ac:dyDescent="0.2">
      <c r="A1422" s="135" t="s">
        <v>10416</v>
      </c>
      <c r="D1422" s="135" t="s">
        <v>2069</v>
      </c>
      <c r="E1422" s="135">
        <f t="shared" si="22"/>
        <v>2265007015</v>
      </c>
      <c r="F1422" s="135" t="s">
        <v>2865</v>
      </c>
      <c r="G1422" s="135" t="s">
        <v>6155</v>
      </c>
      <c r="H1422" s="135" t="s">
        <v>3182</v>
      </c>
      <c r="I1422" s="135" t="s">
        <v>111</v>
      </c>
      <c r="K1422" s="137">
        <v>36504</v>
      </c>
      <c r="L1422" s="135" t="s">
        <v>112</v>
      </c>
    </row>
    <row r="1423" spans="1:12" x14ac:dyDescent="0.2">
      <c r="A1423" s="135" t="s">
        <v>10416</v>
      </c>
      <c r="D1423" s="135" t="s">
        <v>2070</v>
      </c>
      <c r="E1423" s="135">
        <f t="shared" si="22"/>
        <v>2265007020</v>
      </c>
      <c r="F1423" s="135" t="s">
        <v>2865</v>
      </c>
      <c r="G1423" s="135" t="s">
        <v>6155</v>
      </c>
      <c r="H1423" s="135" t="s">
        <v>3182</v>
      </c>
      <c r="I1423" s="135" t="s">
        <v>2071</v>
      </c>
      <c r="K1423" s="137">
        <v>36504</v>
      </c>
      <c r="L1423" s="135" t="s">
        <v>13211</v>
      </c>
    </row>
    <row r="1424" spans="1:12" x14ac:dyDescent="0.2">
      <c r="A1424" s="135" t="s">
        <v>10416</v>
      </c>
      <c r="D1424" s="135" t="s">
        <v>2072</v>
      </c>
      <c r="E1424" s="135">
        <f t="shared" si="22"/>
        <v>2265008000</v>
      </c>
      <c r="F1424" s="135" t="s">
        <v>2865</v>
      </c>
      <c r="G1424" s="135" t="s">
        <v>6155</v>
      </c>
      <c r="H1424" s="135" t="s">
        <v>116</v>
      </c>
      <c r="I1424" s="135" t="s">
        <v>1886</v>
      </c>
      <c r="K1424" s="137">
        <v>36504</v>
      </c>
      <c r="L1424" s="135" t="s">
        <v>117</v>
      </c>
    </row>
    <row r="1425" spans="1:12" x14ac:dyDescent="0.2">
      <c r="A1425" s="135" t="s">
        <v>10416</v>
      </c>
      <c r="D1425" s="135" t="s">
        <v>2073</v>
      </c>
      <c r="E1425" s="135">
        <f t="shared" si="22"/>
        <v>2265008005</v>
      </c>
      <c r="F1425" s="135" t="s">
        <v>2865</v>
      </c>
      <c r="G1425" s="135" t="s">
        <v>6155</v>
      </c>
      <c r="H1425" s="135" t="s">
        <v>116</v>
      </c>
      <c r="I1425" s="135" t="s">
        <v>116</v>
      </c>
      <c r="K1425" s="137">
        <v>36504</v>
      </c>
      <c r="L1425" s="135" t="s">
        <v>119</v>
      </c>
    </row>
    <row r="1426" spans="1:12" x14ac:dyDescent="0.2">
      <c r="A1426" s="135" t="s">
        <v>10416</v>
      </c>
      <c r="D1426" s="135" t="s">
        <v>2074</v>
      </c>
      <c r="E1426" s="135">
        <f t="shared" si="22"/>
        <v>2265008010</v>
      </c>
      <c r="F1426" s="135" t="s">
        <v>2865</v>
      </c>
      <c r="G1426" s="135" t="s">
        <v>6155</v>
      </c>
      <c r="H1426" s="135" t="s">
        <v>116</v>
      </c>
      <c r="I1426" s="135" t="s">
        <v>121</v>
      </c>
      <c r="K1426" s="137">
        <v>36504</v>
      </c>
      <c r="L1426" s="135" t="s">
        <v>13211</v>
      </c>
    </row>
    <row r="1427" spans="1:12" x14ac:dyDescent="0.2">
      <c r="A1427" s="135" t="s">
        <v>10416</v>
      </c>
      <c r="D1427" s="135" t="s">
        <v>2075</v>
      </c>
      <c r="E1427" s="135">
        <f t="shared" si="22"/>
        <v>2265009000</v>
      </c>
      <c r="F1427" s="135" t="s">
        <v>2865</v>
      </c>
      <c r="G1427" s="135" t="s">
        <v>6155</v>
      </c>
      <c r="H1427" s="135" t="s">
        <v>499</v>
      </c>
      <c r="I1427" s="135" t="s">
        <v>10420</v>
      </c>
      <c r="J1427" s="137">
        <v>36504</v>
      </c>
    </row>
    <row r="1428" spans="1:12" x14ac:dyDescent="0.2">
      <c r="A1428" s="135" t="s">
        <v>10416</v>
      </c>
      <c r="D1428" s="135" t="s">
        <v>2076</v>
      </c>
      <c r="E1428" s="135">
        <f t="shared" si="22"/>
        <v>2265009010</v>
      </c>
      <c r="F1428" s="135" t="s">
        <v>2865</v>
      </c>
      <c r="G1428" s="135" t="s">
        <v>6155</v>
      </c>
      <c r="H1428" s="135" t="s">
        <v>499</v>
      </c>
      <c r="I1428" s="135" t="s">
        <v>6150</v>
      </c>
      <c r="J1428" s="137">
        <v>36504</v>
      </c>
    </row>
    <row r="1429" spans="1:12" x14ac:dyDescent="0.2">
      <c r="A1429" s="135" t="s">
        <v>10416</v>
      </c>
      <c r="D1429" s="135" t="s">
        <v>2077</v>
      </c>
      <c r="E1429" s="135">
        <f t="shared" si="22"/>
        <v>2265010000</v>
      </c>
      <c r="F1429" s="135" t="s">
        <v>2865</v>
      </c>
      <c r="G1429" s="135" t="s">
        <v>6155</v>
      </c>
      <c r="H1429" s="135" t="s">
        <v>4600</v>
      </c>
      <c r="I1429" s="135" t="s">
        <v>10420</v>
      </c>
      <c r="J1429" s="137">
        <v>36504</v>
      </c>
    </row>
    <row r="1430" spans="1:12" x14ac:dyDescent="0.2">
      <c r="A1430" s="135" t="s">
        <v>10416</v>
      </c>
      <c r="D1430" s="135" t="s">
        <v>2078</v>
      </c>
      <c r="E1430" s="135">
        <f t="shared" si="22"/>
        <v>2265010010</v>
      </c>
      <c r="F1430" s="135" t="s">
        <v>2865</v>
      </c>
      <c r="G1430" s="135" t="s">
        <v>6155</v>
      </c>
      <c r="H1430" s="135" t="s">
        <v>4600</v>
      </c>
      <c r="I1430" s="135" t="s">
        <v>6153</v>
      </c>
      <c r="J1430" s="137">
        <v>36504</v>
      </c>
    </row>
    <row r="1431" spans="1:12" x14ac:dyDescent="0.2">
      <c r="A1431" s="135" t="s">
        <v>10416</v>
      </c>
      <c r="D1431" s="135" t="s">
        <v>2079</v>
      </c>
      <c r="E1431" s="135">
        <f t="shared" si="22"/>
        <v>2267000000</v>
      </c>
      <c r="F1431" s="135" t="s">
        <v>2865</v>
      </c>
      <c r="G1431" s="135" t="s">
        <v>2080</v>
      </c>
      <c r="H1431" s="135" t="s">
        <v>4833</v>
      </c>
      <c r="I1431" s="135" t="s">
        <v>10420</v>
      </c>
      <c r="J1431" s="137">
        <v>36504</v>
      </c>
    </row>
    <row r="1432" spans="1:12" x14ac:dyDescent="0.2">
      <c r="A1432" s="135" t="s">
        <v>10416</v>
      </c>
      <c r="D1432" s="135" t="s">
        <v>4834</v>
      </c>
      <c r="E1432" s="135">
        <f t="shared" si="22"/>
        <v>2267001000</v>
      </c>
      <c r="F1432" s="135" t="s">
        <v>2865</v>
      </c>
      <c r="G1432" s="135" t="s">
        <v>2080</v>
      </c>
      <c r="H1432" s="135" t="s">
        <v>10422</v>
      </c>
      <c r="I1432" s="135" t="s">
        <v>10420</v>
      </c>
      <c r="J1432" s="137">
        <v>36504</v>
      </c>
    </row>
    <row r="1433" spans="1:12" x14ac:dyDescent="0.2">
      <c r="A1433" s="135" t="s">
        <v>10416</v>
      </c>
      <c r="D1433" s="135" t="s">
        <v>4835</v>
      </c>
      <c r="E1433" s="135">
        <f t="shared" si="22"/>
        <v>2267001010</v>
      </c>
      <c r="F1433" s="135" t="s">
        <v>2865</v>
      </c>
      <c r="G1433" s="135" t="s">
        <v>2080</v>
      </c>
      <c r="H1433" s="135" t="s">
        <v>10422</v>
      </c>
      <c r="I1433" s="135" t="s">
        <v>10424</v>
      </c>
      <c r="J1433" s="137">
        <v>36504</v>
      </c>
    </row>
    <row r="1434" spans="1:12" x14ac:dyDescent="0.2">
      <c r="A1434" s="135" t="s">
        <v>10416</v>
      </c>
      <c r="D1434" s="135" t="s">
        <v>4836</v>
      </c>
      <c r="E1434" s="135">
        <f t="shared" si="22"/>
        <v>2267001020</v>
      </c>
      <c r="F1434" s="135" t="s">
        <v>2865</v>
      </c>
      <c r="G1434" s="135" t="s">
        <v>2080</v>
      </c>
      <c r="H1434" s="135" t="s">
        <v>10422</v>
      </c>
      <c r="I1434" s="135" t="s">
        <v>10426</v>
      </c>
      <c r="J1434" s="137">
        <v>36504</v>
      </c>
    </row>
    <row r="1435" spans="1:12" x14ac:dyDescent="0.2">
      <c r="A1435" s="135" t="s">
        <v>10416</v>
      </c>
      <c r="D1435" s="135" t="s">
        <v>4837</v>
      </c>
      <c r="E1435" s="135">
        <f t="shared" si="22"/>
        <v>2267001030</v>
      </c>
      <c r="F1435" s="135" t="s">
        <v>2865</v>
      </c>
      <c r="G1435" s="135" t="s">
        <v>2080</v>
      </c>
      <c r="H1435" s="135" t="s">
        <v>10422</v>
      </c>
      <c r="I1435" s="135" t="s">
        <v>10428</v>
      </c>
      <c r="J1435" s="137">
        <v>36504</v>
      </c>
    </row>
    <row r="1436" spans="1:12" x14ac:dyDescent="0.2">
      <c r="A1436" s="135" t="s">
        <v>10416</v>
      </c>
      <c r="D1436" s="135" t="s">
        <v>4838</v>
      </c>
      <c r="E1436" s="135">
        <f t="shared" si="22"/>
        <v>2267001040</v>
      </c>
      <c r="F1436" s="135" t="s">
        <v>2865</v>
      </c>
      <c r="G1436" s="135" t="s">
        <v>2080</v>
      </c>
      <c r="H1436" s="135" t="s">
        <v>10422</v>
      </c>
      <c r="I1436" s="135" t="s">
        <v>13194</v>
      </c>
      <c r="J1436" s="137">
        <v>36504</v>
      </c>
    </row>
    <row r="1437" spans="1:12" x14ac:dyDescent="0.2">
      <c r="A1437" s="135" t="s">
        <v>10416</v>
      </c>
      <c r="D1437" s="135" t="s">
        <v>4839</v>
      </c>
      <c r="E1437" s="135">
        <f t="shared" si="22"/>
        <v>2267001050</v>
      </c>
      <c r="F1437" s="135" t="s">
        <v>2865</v>
      </c>
      <c r="G1437" s="135" t="s">
        <v>2080</v>
      </c>
      <c r="H1437" s="135" t="s">
        <v>10422</v>
      </c>
      <c r="I1437" s="135" t="s">
        <v>13196</v>
      </c>
      <c r="J1437" s="137">
        <v>36504</v>
      </c>
    </row>
    <row r="1438" spans="1:12" x14ac:dyDescent="0.2">
      <c r="A1438" s="135" t="s">
        <v>10416</v>
      </c>
      <c r="D1438" s="135" t="s">
        <v>4840</v>
      </c>
      <c r="E1438" s="135">
        <f t="shared" si="22"/>
        <v>2267001060</v>
      </c>
      <c r="F1438" s="135" t="s">
        <v>2865</v>
      </c>
      <c r="G1438" s="135" t="s">
        <v>2080</v>
      </c>
      <c r="H1438" s="135" t="s">
        <v>10422</v>
      </c>
      <c r="I1438" s="135" t="s">
        <v>13198</v>
      </c>
      <c r="J1438" s="137">
        <v>36504</v>
      </c>
    </row>
    <row r="1439" spans="1:12" x14ac:dyDescent="0.2">
      <c r="A1439" s="135" t="s">
        <v>10416</v>
      </c>
      <c r="D1439" s="135" t="s">
        <v>4841</v>
      </c>
      <c r="E1439" s="135">
        <f t="shared" si="22"/>
        <v>2267002000</v>
      </c>
      <c r="F1439" s="135" t="s">
        <v>2865</v>
      </c>
      <c r="G1439" s="135" t="s">
        <v>2080</v>
      </c>
      <c r="H1439" s="135" t="s">
        <v>13200</v>
      </c>
      <c r="I1439" s="135" t="s">
        <v>10420</v>
      </c>
      <c r="J1439" s="137">
        <v>36504</v>
      </c>
    </row>
    <row r="1440" spans="1:12" x14ac:dyDescent="0.2">
      <c r="A1440" s="135" t="s">
        <v>10416</v>
      </c>
      <c r="D1440" s="135" t="s">
        <v>4842</v>
      </c>
      <c r="E1440" s="135">
        <f t="shared" si="22"/>
        <v>2267002003</v>
      </c>
      <c r="F1440" s="135" t="s">
        <v>2865</v>
      </c>
      <c r="G1440" s="135" t="s">
        <v>2080</v>
      </c>
      <c r="H1440" s="135" t="s">
        <v>13200</v>
      </c>
      <c r="I1440" s="135" t="s">
        <v>13203</v>
      </c>
      <c r="J1440" s="137">
        <v>36504</v>
      </c>
    </row>
    <row r="1441" spans="1:10" x14ac:dyDescent="0.2">
      <c r="A1441" s="135" t="s">
        <v>10416</v>
      </c>
      <c r="D1441" s="135" t="s">
        <v>4843</v>
      </c>
      <c r="E1441" s="135">
        <f t="shared" si="22"/>
        <v>2267002006</v>
      </c>
      <c r="F1441" s="135" t="s">
        <v>2865</v>
      </c>
      <c r="G1441" s="135" t="s">
        <v>2080</v>
      </c>
      <c r="H1441" s="135" t="s">
        <v>13200</v>
      </c>
      <c r="I1441" s="135" t="s">
        <v>13206</v>
      </c>
      <c r="J1441" s="137">
        <v>36504</v>
      </c>
    </row>
    <row r="1442" spans="1:10" x14ac:dyDescent="0.2">
      <c r="A1442" s="135" t="s">
        <v>10416</v>
      </c>
      <c r="D1442" s="135" t="s">
        <v>4844</v>
      </c>
      <c r="E1442" s="135">
        <f t="shared" si="22"/>
        <v>2267002009</v>
      </c>
      <c r="F1442" s="135" t="s">
        <v>2865</v>
      </c>
      <c r="G1442" s="135" t="s">
        <v>2080</v>
      </c>
      <c r="H1442" s="135" t="s">
        <v>13200</v>
      </c>
      <c r="I1442" s="135" t="s">
        <v>13208</v>
      </c>
      <c r="J1442" s="137">
        <v>36504</v>
      </c>
    </row>
    <row r="1443" spans="1:10" x14ac:dyDescent="0.2">
      <c r="A1443" s="135" t="s">
        <v>10416</v>
      </c>
      <c r="D1443" s="135" t="s">
        <v>4845</v>
      </c>
      <c r="E1443" s="135">
        <f t="shared" si="22"/>
        <v>2267002015</v>
      </c>
      <c r="F1443" s="135" t="s">
        <v>2865</v>
      </c>
      <c r="G1443" s="135" t="s">
        <v>2080</v>
      </c>
      <c r="H1443" s="135" t="s">
        <v>13200</v>
      </c>
      <c r="I1443" s="135" t="s">
        <v>13213</v>
      </c>
      <c r="J1443" s="137">
        <v>36504</v>
      </c>
    </row>
    <row r="1444" spans="1:10" x14ac:dyDescent="0.2">
      <c r="A1444" s="135" t="s">
        <v>10416</v>
      </c>
      <c r="D1444" s="135" t="s">
        <v>4846</v>
      </c>
      <c r="E1444" s="135">
        <f t="shared" si="22"/>
        <v>2267002018</v>
      </c>
      <c r="F1444" s="135" t="s">
        <v>2865</v>
      </c>
      <c r="G1444" s="135" t="s">
        <v>2080</v>
      </c>
      <c r="H1444" s="135" t="s">
        <v>13200</v>
      </c>
      <c r="I1444" s="135" t="s">
        <v>13215</v>
      </c>
      <c r="J1444" s="137">
        <v>36504</v>
      </c>
    </row>
    <row r="1445" spans="1:10" x14ac:dyDescent="0.2">
      <c r="A1445" s="135" t="s">
        <v>10416</v>
      </c>
      <c r="D1445" s="135" t="s">
        <v>4847</v>
      </c>
      <c r="E1445" s="135">
        <f t="shared" si="22"/>
        <v>2267002021</v>
      </c>
      <c r="F1445" s="135" t="s">
        <v>2865</v>
      </c>
      <c r="G1445" s="135" t="s">
        <v>2080</v>
      </c>
      <c r="H1445" s="135" t="s">
        <v>13200</v>
      </c>
      <c r="I1445" s="135" t="s">
        <v>13217</v>
      </c>
      <c r="J1445" s="137">
        <v>36504</v>
      </c>
    </row>
    <row r="1446" spans="1:10" x14ac:dyDescent="0.2">
      <c r="A1446" s="135" t="s">
        <v>10416</v>
      </c>
      <c r="D1446" s="135" t="s">
        <v>4848</v>
      </c>
      <c r="E1446" s="135">
        <f t="shared" si="22"/>
        <v>2267002024</v>
      </c>
      <c r="F1446" s="135" t="s">
        <v>2865</v>
      </c>
      <c r="G1446" s="135" t="s">
        <v>2080</v>
      </c>
      <c r="H1446" s="135" t="s">
        <v>13200</v>
      </c>
      <c r="I1446" s="135" t="s">
        <v>10441</v>
      </c>
      <c r="J1446" s="137">
        <v>36504</v>
      </c>
    </row>
    <row r="1447" spans="1:10" x14ac:dyDescent="0.2">
      <c r="A1447" s="135" t="s">
        <v>10416</v>
      </c>
      <c r="D1447" s="135" t="s">
        <v>4849</v>
      </c>
      <c r="E1447" s="135">
        <f t="shared" si="22"/>
        <v>2267002027</v>
      </c>
      <c r="F1447" s="135" t="s">
        <v>2865</v>
      </c>
      <c r="G1447" s="135" t="s">
        <v>2080</v>
      </c>
      <c r="H1447" s="135" t="s">
        <v>13200</v>
      </c>
      <c r="I1447" s="135" t="s">
        <v>10443</v>
      </c>
      <c r="J1447" s="137">
        <v>36504</v>
      </c>
    </row>
    <row r="1448" spans="1:10" x14ac:dyDescent="0.2">
      <c r="A1448" s="135" t="s">
        <v>10416</v>
      </c>
      <c r="D1448" s="135" t="s">
        <v>4850</v>
      </c>
      <c r="E1448" s="135">
        <f t="shared" si="22"/>
        <v>2267002030</v>
      </c>
      <c r="F1448" s="135" t="s">
        <v>2865</v>
      </c>
      <c r="G1448" s="135" t="s">
        <v>2080</v>
      </c>
      <c r="H1448" s="135" t="s">
        <v>13200</v>
      </c>
      <c r="I1448" s="135" t="s">
        <v>10446</v>
      </c>
      <c r="J1448" s="137">
        <v>36504</v>
      </c>
    </row>
    <row r="1449" spans="1:10" x14ac:dyDescent="0.2">
      <c r="A1449" s="135" t="s">
        <v>10416</v>
      </c>
      <c r="D1449" s="135" t="s">
        <v>4851</v>
      </c>
      <c r="E1449" s="135">
        <f t="shared" si="22"/>
        <v>2267002033</v>
      </c>
      <c r="F1449" s="135" t="s">
        <v>2865</v>
      </c>
      <c r="G1449" s="135" t="s">
        <v>2080</v>
      </c>
      <c r="H1449" s="135" t="s">
        <v>13200</v>
      </c>
      <c r="I1449" s="135" t="s">
        <v>10448</v>
      </c>
      <c r="J1449" s="137">
        <v>36504</v>
      </c>
    </row>
    <row r="1450" spans="1:10" x14ac:dyDescent="0.2">
      <c r="A1450" s="135" t="s">
        <v>10416</v>
      </c>
      <c r="D1450" s="135" t="s">
        <v>4852</v>
      </c>
      <c r="E1450" s="135">
        <f t="shared" si="22"/>
        <v>2267002036</v>
      </c>
      <c r="F1450" s="135" t="s">
        <v>2865</v>
      </c>
      <c r="G1450" s="135" t="s">
        <v>2080</v>
      </c>
      <c r="H1450" s="135" t="s">
        <v>13200</v>
      </c>
      <c r="I1450" s="135" t="s">
        <v>10450</v>
      </c>
      <c r="J1450" s="137">
        <v>36504</v>
      </c>
    </row>
    <row r="1451" spans="1:10" x14ac:dyDescent="0.2">
      <c r="A1451" s="135" t="s">
        <v>10416</v>
      </c>
      <c r="D1451" s="135" t="s">
        <v>4853</v>
      </c>
      <c r="E1451" s="135">
        <f t="shared" si="22"/>
        <v>2267002039</v>
      </c>
      <c r="F1451" s="135" t="s">
        <v>2865</v>
      </c>
      <c r="G1451" s="135" t="s">
        <v>2080</v>
      </c>
      <c r="H1451" s="135" t="s">
        <v>13200</v>
      </c>
      <c r="I1451" s="135" t="s">
        <v>10452</v>
      </c>
      <c r="J1451" s="137">
        <v>36504</v>
      </c>
    </row>
    <row r="1452" spans="1:10" x14ac:dyDescent="0.2">
      <c r="A1452" s="135" t="s">
        <v>10416</v>
      </c>
      <c r="D1452" s="135" t="s">
        <v>4854</v>
      </c>
      <c r="E1452" s="135">
        <f t="shared" si="22"/>
        <v>2267002042</v>
      </c>
      <c r="F1452" s="135" t="s">
        <v>2865</v>
      </c>
      <c r="G1452" s="135" t="s">
        <v>2080</v>
      </c>
      <c r="H1452" s="135" t="s">
        <v>13200</v>
      </c>
      <c r="I1452" s="135" t="s">
        <v>10454</v>
      </c>
      <c r="J1452" s="137">
        <v>36504</v>
      </c>
    </row>
    <row r="1453" spans="1:10" x14ac:dyDescent="0.2">
      <c r="A1453" s="135" t="s">
        <v>10416</v>
      </c>
      <c r="D1453" s="135" t="s">
        <v>4855</v>
      </c>
      <c r="E1453" s="135">
        <f t="shared" si="22"/>
        <v>2267002045</v>
      </c>
      <c r="F1453" s="135" t="s">
        <v>2865</v>
      </c>
      <c r="G1453" s="135" t="s">
        <v>2080</v>
      </c>
      <c r="H1453" s="135" t="s">
        <v>13200</v>
      </c>
      <c r="I1453" s="135" t="s">
        <v>10456</v>
      </c>
      <c r="J1453" s="137">
        <v>36504</v>
      </c>
    </row>
    <row r="1454" spans="1:10" x14ac:dyDescent="0.2">
      <c r="A1454" s="135" t="s">
        <v>10416</v>
      </c>
      <c r="D1454" s="135" t="s">
        <v>4856</v>
      </c>
      <c r="E1454" s="135">
        <f t="shared" si="22"/>
        <v>2267002048</v>
      </c>
      <c r="F1454" s="135" t="s">
        <v>2865</v>
      </c>
      <c r="G1454" s="135" t="s">
        <v>2080</v>
      </c>
      <c r="H1454" s="135" t="s">
        <v>13200</v>
      </c>
      <c r="I1454" s="135" t="s">
        <v>10458</v>
      </c>
      <c r="J1454" s="137">
        <v>36504</v>
      </c>
    </row>
    <row r="1455" spans="1:10" x14ac:dyDescent="0.2">
      <c r="A1455" s="135" t="s">
        <v>10416</v>
      </c>
      <c r="D1455" s="135" t="s">
        <v>4857</v>
      </c>
      <c r="E1455" s="135">
        <f t="shared" si="22"/>
        <v>2267002051</v>
      </c>
      <c r="F1455" s="135" t="s">
        <v>2865</v>
      </c>
      <c r="G1455" s="135" t="s">
        <v>2080</v>
      </c>
      <c r="H1455" s="135" t="s">
        <v>13200</v>
      </c>
      <c r="I1455" s="135" t="s">
        <v>10460</v>
      </c>
      <c r="J1455" s="137">
        <v>36504</v>
      </c>
    </row>
    <row r="1456" spans="1:10" x14ac:dyDescent="0.2">
      <c r="A1456" s="135" t="s">
        <v>10416</v>
      </c>
      <c r="D1456" s="135" t="s">
        <v>4858</v>
      </c>
      <c r="E1456" s="135">
        <f t="shared" si="22"/>
        <v>2267002054</v>
      </c>
      <c r="F1456" s="135" t="s">
        <v>2865</v>
      </c>
      <c r="G1456" s="135" t="s">
        <v>2080</v>
      </c>
      <c r="H1456" s="135" t="s">
        <v>13200</v>
      </c>
      <c r="I1456" s="135" t="s">
        <v>7627</v>
      </c>
      <c r="J1456" s="137">
        <v>36504</v>
      </c>
    </row>
    <row r="1457" spans="1:10" x14ac:dyDescent="0.2">
      <c r="A1457" s="135" t="s">
        <v>10416</v>
      </c>
      <c r="D1457" s="135" t="s">
        <v>4859</v>
      </c>
      <c r="E1457" s="135">
        <f t="shared" si="22"/>
        <v>2267002057</v>
      </c>
      <c r="F1457" s="135" t="s">
        <v>2865</v>
      </c>
      <c r="G1457" s="135" t="s">
        <v>2080</v>
      </c>
      <c r="H1457" s="135" t="s">
        <v>13200</v>
      </c>
      <c r="I1457" s="135" t="s">
        <v>4581</v>
      </c>
      <c r="J1457" s="137">
        <v>36504</v>
      </c>
    </row>
    <row r="1458" spans="1:10" x14ac:dyDescent="0.2">
      <c r="A1458" s="135" t="s">
        <v>10416</v>
      </c>
      <c r="D1458" s="135" t="s">
        <v>4860</v>
      </c>
      <c r="E1458" s="135">
        <f t="shared" si="22"/>
        <v>2267002060</v>
      </c>
      <c r="F1458" s="135" t="s">
        <v>2865</v>
      </c>
      <c r="G1458" s="135" t="s">
        <v>2080</v>
      </c>
      <c r="H1458" s="135" t="s">
        <v>13200</v>
      </c>
      <c r="I1458" s="135" t="s">
        <v>4583</v>
      </c>
      <c r="J1458" s="137">
        <v>36504</v>
      </c>
    </row>
    <row r="1459" spans="1:10" x14ac:dyDescent="0.2">
      <c r="A1459" s="135" t="s">
        <v>10416</v>
      </c>
      <c r="D1459" s="135" t="s">
        <v>4861</v>
      </c>
      <c r="E1459" s="135">
        <f t="shared" si="22"/>
        <v>2267002063</v>
      </c>
      <c r="F1459" s="135" t="s">
        <v>2865</v>
      </c>
      <c r="G1459" s="135" t="s">
        <v>2080</v>
      </c>
      <c r="H1459" s="135" t="s">
        <v>13200</v>
      </c>
      <c r="I1459" s="135" t="s">
        <v>4585</v>
      </c>
      <c r="J1459" s="137">
        <v>36504</v>
      </c>
    </row>
    <row r="1460" spans="1:10" x14ac:dyDescent="0.2">
      <c r="A1460" s="135" t="s">
        <v>10416</v>
      </c>
      <c r="D1460" s="135" t="s">
        <v>4862</v>
      </c>
      <c r="E1460" s="135">
        <f t="shared" si="22"/>
        <v>2267002066</v>
      </c>
      <c r="F1460" s="135" t="s">
        <v>2865</v>
      </c>
      <c r="G1460" s="135" t="s">
        <v>2080</v>
      </c>
      <c r="H1460" s="135" t="s">
        <v>13200</v>
      </c>
      <c r="I1460" s="135" t="s">
        <v>4588</v>
      </c>
      <c r="J1460" s="137">
        <v>36504</v>
      </c>
    </row>
    <row r="1461" spans="1:10" x14ac:dyDescent="0.2">
      <c r="A1461" s="135" t="s">
        <v>10416</v>
      </c>
      <c r="D1461" s="135" t="s">
        <v>4863</v>
      </c>
      <c r="E1461" s="135">
        <f t="shared" si="22"/>
        <v>2267002069</v>
      </c>
      <c r="F1461" s="135" t="s">
        <v>2865</v>
      </c>
      <c r="G1461" s="135" t="s">
        <v>2080</v>
      </c>
      <c r="H1461" s="135" t="s">
        <v>13200</v>
      </c>
      <c r="I1461" s="135" t="s">
        <v>4590</v>
      </c>
      <c r="J1461" s="137">
        <v>36504</v>
      </c>
    </row>
    <row r="1462" spans="1:10" x14ac:dyDescent="0.2">
      <c r="A1462" s="135" t="s">
        <v>10416</v>
      </c>
      <c r="D1462" s="135" t="s">
        <v>4864</v>
      </c>
      <c r="E1462" s="135">
        <f t="shared" si="22"/>
        <v>2267002072</v>
      </c>
      <c r="F1462" s="135" t="s">
        <v>2865</v>
      </c>
      <c r="G1462" s="135" t="s">
        <v>2080</v>
      </c>
      <c r="H1462" s="135" t="s">
        <v>13200</v>
      </c>
      <c r="I1462" s="135" t="s">
        <v>4592</v>
      </c>
      <c r="J1462" s="137">
        <v>36504</v>
      </c>
    </row>
    <row r="1463" spans="1:10" x14ac:dyDescent="0.2">
      <c r="A1463" s="135" t="s">
        <v>10416</v>
      </c>
      <c r="D1463" s="135" t="s">
        <v>4865</v>
      </c>
      <c r="E1463" s="135">
        <f t="shared" si="22"/>
        <v>2267002075</v>
      </c>
      <c r="F1463" s="135" t="s">
        <v>2865</v>
      </c>
      <c r="G1463" s="135" t="s">
        <v>2080</v>
      </c>
      <c r="H1463" s="135" t="s">
        <v>13200</v>
      </c>
      <c r="I1463" s="135" t="s">
        <v>4594</v>
      </c>
      <c r="J1463" s="137">
        <v>36504</v>
      </c>
    </row>
    <row r="1464" spans="1:10" x14ac:dyDescent="0.2">
      <c r="A1464" s="135" t="s">
        <v>10416</v>
      </c>
      <c r="D1464" s="135" t="s">
        <v>4866</v>
      </c>
      <c r="E1464" s="135">
        <f t="shared" si="22"/>
        <v>2267002078</v>
      </c>
      <c r="F1464" s="135" t="s">
        <v>2865</v>
      </c>
      <c r="G1464" s="135" t="s">
        <v>2080</v>
      </c>
      <c r="H1464" s="135" t="s">
        <v>13200</v>
      </c>
      <c r="I1464" s="135" t="s">
        <v>4596</v>
      </c>
      <c r="J1464" s="137">
        <v>36504</v>
      </c>
    </row>
    <row r="1465" spans="1:10" x14ac:dyDescent="0.2">
      <c r="A1465" s="135" t="s">
        <v>10416</v>
      </c>
      <c r="D1465" s="135" t="s">
        <v>4867</v>
      </c>
      <c r="E1465" s="135">
        <f t="shared" si="22"/>
        <v>2267002081</v>
      </c>
      <c r="F1465" s="135" t="s">
        <v>2865</v>
      </c>
      <c r="G1465" s="135" t="s">
        <v>2080</v>
      </c>
      <c r="H1465" s="135" t="s">
        <v>13200</v>
      </c>
      <c r="I1465" s="135" t="s">
        <v>4598</v>
      </c>
      <c r="J1465" s="137">
        <v>36504</v>
      </c>
    </row>
    <row r="1466" spans="1:10" x14ac:dyDescent="0.2">
      <c r="A1466" s="135" t="s">
        <v>10416</v>
      </c>
      <c r="D1466" s="135" t="s">
        <v>4868</v>
      </c>
      <c r="E1466" s="135">
        <f t="shared" si="22"/>
        <v>2267003000</v>
      </c>
      <c r="F1466" s="135" t="s">
        <v>2865</v>
      </c>
      <c r="G1466" s="135" t="s">
        <v>2080</v>
      </c>
      <c r="H1466" s="135" t="s">
        <v>4600</v>
      </c>
      <c r="I1466" s="135" t="s">
        <v>10420</v>
      </c>
      <c r="J1466" s="137">
        <v>36504</v>
      </c>
    </row>
    <row r="1467" spans="1:10" x14ac:dyDescent="0.2">
      <c r="A1467" s="135" t="s">
        <v>10416</v>
      </c>
      <c r="D1467" s="135" t="s">
        <v>4869</v>
      </c>
      <c r="E1467" s="135">
        <f t="shared" si="22"/>
        <v>2267003010</v>
      </c>
      <c r="F1467" s="135" t="s">
        <v>2865</v>
      </c>
      <c r="G1467" s="135" t="s">
        <v>2080</v>
      </c>
      <c r="H1467" s="135" t="s">
        <v>4600</v>
      </c>
      <c r="I1467" s="135" t="s">
        <v>4602</v>
      </c>
      <c r="J1467" s="137">
        <v>36504</v>
      </c>
    </row>
    <row r="1468" spans="1:10" x14ac:dyDescent="0.2">
      <c r="A1468" s="135" t="s">
        <v>10416</v>
      </c>
      <c r="D1468" s="135" t="s">
        <v>4870</v>
      </c>
      <c r="E1468" s="135">
        <f t="shared" si="22"/>
        <v>2267003020</v>
      </c>
      <c r="F1468" s="135" t="s">
        <v>2865</v>
      </c>
      <c r="G1468" s="135" t="s">
        <v>2080</v>
      </c>
      <c r="H1468" s="135" t="s">
        <v>4600</v>
      </c>
      <c r="I1468" s="135" t="s">
        <v>4604</v>
      </c>
      <c r="J1468" s="137">
        <v>36504</v>
      </c>
    </row>
    <row r="1469" spans="1:10" x14ac:dyDescent="0.2">
      <c r="A1469" s="135" t="s">
        <v>10416</v>
      </c>
      <c r="D1469" s="135" t="s">
        <v>4871</v>
      </c>
      <c r="E1469" s="135">
        <f t="shared" si="22"/>
        <v>2267003030</v>
      </c>
      <c r="F1469" s="135" t="s">
        <v>2865</v>
      </c>
      <c r="G1469" s="135" t="s">
        <v>2080</v>
      </c>
      <c r="H1469" s="135" t="s">
        <v>4600</v>
      </c>
      <c r="I1469" s="135" t="s">
        <v>4606</v>
      </c>
      <c r="J1469" s="137">
        <v>36504</v>
      </c>
    </row>
    <row r="1470" spans="1:10" x14ac:dyDescent="0.2">
      <c r="A1470" s="135" t="s">
        <v>10416</v>
      </c>
      <c r="D1470" s="135" t="s">
        <v>4872</v>
      </c>
      <c r="E1470" s="135">
        <f t="shared" si="22"/>
        <v>2267003040</v>
      </c>
      <c r="F1470" s="135" t="s">
        <v>2865</v>
      </c>
      <c r="G1470" s="135" t="s">
        <v>2080</v>
      </c>
      <c r="H1470" s="135" t="s">
        <v>4600</v>
      </c>
      <c r="I1470" s="135" t="s">
        <v>4608</v>
      </c>
      <c r="J1470" s="137">
        <v>36504</v>
      </c>
    </row>
    <row r="1471" spans="1:10" x14ac:dyDescent="0.2">
      <c r="A1471" s="135" t="s">
        <v>10416</v>
      </c>
      <c r="D1471" s="135" t="s">
        <v>4873</v>
      </c>
      <c r="E1471" s="135">
        <f t="shared" si="22"/>
        <v>2267003050</v>
      </c>
      <c r="F1471" s="135" t="s">
        <v>2865</v>
      </c>
      <c r="G1471" s="135" t="s">
        <v>2080</v>
      </c>
      <c r="H1471" s="135" t="s">
        <v>4600</v>
      </c>
      <c r="I1471" s="135" t="s">
        <v>4610</v>
      </c>
      <c r="J1471" s="137">
        <v>36504</v>
      </c>
    </row>
    <row r="1472" spans="1:10" x14ac:dyDescent="0.2">
      <c r="A1472" s="135" t="s">
        <v>10416</v>
      </c>
      <c r="D1472" s="135" t="s">
        <v>4874</v>
      </c>
      <c r="E1472" s="135">
        <f t="shared" si="22"/>
        <v>2267003060</v>
      </c>
      <c r="F1472" s="135" t="s">
        <v>2865</v>
      </c>
      <c r="G1472" s="135" t="s">
        <v>2080</v>
      </c>
      <c r="H1472" s="135" t="s">
        <v>4600</v>
      </c>
      <c r="I1472" s="135" t="s">
        <v>4612</v>
      </c>
      <c r="J1472" s="137">
        <v>36504</v>
      </c>
    </row>
    <row r="1473" spans="1:10" x14ac:dyDescent="0.2">
      <c r="A1473" s="135" t="s">
        <v>10416</v>
      </c>
      <c r="D1473" s="135" t="s">
        <v>4875</v>
      </c>
      <c r="E1473" s="135">
        <f t="shared" si="22"/>
        <v>2267003070</v>
      </c>
      <c r="F1473" s="135" t="s">
        <v>2865</v>
      </c>
      <c r="G1473" s="135" t="s">
        <v>2080</v>
      </c>
      <c r="H1473" s="135" t="s">
        <v>4600</v>
      </c>
      <c r="I1473" s="135" t="s">
        <v>4614</v>
      </c>
      <c r="J1473" s="137">
        <v>36504</v>
      </c>
    </row>
    <row r="1474" spans="1:10" x14ac:dyDescent="0.2">
      <c r="A1474" s="135" t="s">
        <v>10416</v>
      </c>
      <c r="D1474" s="135" t="s">
        <v>4876</v>
      </c>
      <c r="E1474" s="135">
        <f t="shared" ref="E1474:E1537" si="23">VALUE(D1474)</f>
        <v>2267004000</v>
      </c>
      <c r="F1474" s="135" t="s">
        <v>2865</v>
      </c>
      <c r="G1474" s="135" t="s">
        <v>2080</v>
      </c>
      <c r="H1474" s="135" t="s">
        <v>4616</v>
      </c>
      <c r="I1474" s="135" t="s">
        <v>10420</v>
      </c>
      <c r="J1474" s="137">
        <v>36504</v>
      </c>
    </row>
    <row r="1475" spans="1:10" x14ac:dyDescent="0.2">
      <c r="A1475" s="135" t="s">
        <v>10416</v>
      </c>
      <c r="D1475" s="135" t="s">
        <v>4877</v>
      </c>
      <c r="E1475" s="135">
        <f t="shared" si="23"/>
        <v>2267004010</v>
      </c>
      <c r="F1475" s="135" t="s">
        <v>2865</v>
      </c>
      <c r="G1475" s="135" t="s">
        <v>2080</v>
      </c>
      <c r="H1475" s="135" t="s">
        <v>4616</v>
      </c>
      <c r="I1475" s="135" t="s">
        <v>4619</v>
      </c>
      <c r="J1475" s="137">
        <v>36504</v>
      </c>
    </row>
    <row r="1476" spans="1:10" x14ac:dyDescent="0.2">
      <c r="A1476" s="135" t="s">
        <v>10416</v>
      </c>
      <c r="D1476" s="135" t="s">
        <v>4878</v>
      </c>
      <c r="E1476" s="135">
        <f t="shared" si="23"/>
        <v>2267004011</v>
      </c>
      <c r="F1476" s="135" t="s">
        <v>2865</v>
      </c>
      <c r="G1476" s="135" t="s">
        <v>2080</v>
      </c>
      <c r="H1476" s="135" t="s">
        <v>4616</v>
      </c>
      <c r="I1476" s="135" t="s">
        <v>4622</v>
      </c>
      <c r="J1476" s="137">
        <v>36504</v>
      </c>
    </row>
    <row r="1477" spans="1:10" x14ac:dyDescent="0.2">
      <c r="A1477" s="135" t="s">
        <v>10416</v>
      </c>
      <c r="D1477" s="135" t="s">
        <v>4879</v>
      </c>
      <c r="E1477" s="135">
        <f t="shared" si="23"/>
        <v>2267004015</v>
      </c>
      <c r="F1477" s="135" t="s">
        <v>2865</v>
      </c>
      <c r="G1477" s="135" t="s">
        <v>2080</v>
      </c>
      <c r="H1477" s="135" t="s">
        <v>4616</v>
      </c>
      <c r="I1477" s="135" t="s">
        <v>4624</v>
      </c>
      <c r="J1477" s="137">
        <v>36504</v>
      </c>
    </row>
    <row r="1478" spans="1:10" x14ac:dyDescent="0.2">
      <c r="A1478" s="135" t="s">
        <v>10416</v>
      </c>
      <c r="D1478" s="135" t="s">
        <v>4880</v>
      </c>
      <c r="E1478" s="135">
        <f t="shared" si="23"/>
        <v>2267004016</v>
      </c>
      <c r="F1478" s="135" t="s">
        <v>2865</v>
      </c>
      <c r="G1478" s="135" t="s">
        <v>2080</v>
      </c>
      <c r="H1478" s="135" t="s">
        <v>4616</v>
      </c>
      <c r="I1478" s="135" t="s">
        <v>4627</v>
      </c>
      <c r="J1478" s="137">
        <v>36504</v>
      </c>
    </row>
    <row r="1479" spans="1:10" x14ac:dyDescent="0.2">
      <c r="A1479" s="135" t="s">
        <v>10416</v>
      </c>
      <c r="D1479" s="135" t="s">
        <v>4881</v>
      </c>
      <c r="E1479" s="135">
        <f t="shared" si="23"/>
        <v>2267004020</v>
      </c>
      <c r="F1479" s="135" t="s">
        <v>2865</v>
      </c>
      <c r="G1479" s="135" t="s">
        <v>2080</v>
      </c>
      <c r="H1479" s="135" t="s">
        <v>4616</v>
      </c>
      <c r="I1479" s="135" t="s">
        <v>4629</v>
      </c>
      <c r="J1479" s="137">
        <v>36504</v>
      </c>
    </row>
    <row r="1480" spans="1:10" x14ac:dyDescent="0.2">
      <c r="A1480" s="135" t="s">
        <v>10416</v>
      </c>
      <c r="D1480" s="135" t="s">
        <v>4882</v>
      </c>
      <c r="E1480" s="135">
        <f t="shared" si="23"/>
        <v>2267004021</v>
      </c>
      <c r="F1480" s="135" t="s">
        <v>2865</v>
      </c>
      <c r="G1480" s="135" t="s">
        <v>2080</v>
      </c>
      <c r="H1480" s="135" t="s">
        <v>4616</v>
      </c>
      <c r="I1480" s="135" t="s">
        <v>4632</v>
      </c>
      <c r="J1480" s="137">
        <v>36504</v>
      </c>
    </row>
    <row r="1481" spans="1:10" x14ac:dyDescent="0.2">
      <c r="A1481" s="135" t="s">
        <v>10416</v>
      </c>
      <c r="D1481" s="135" t="s">
        <v>4883</v>
      </c>
      <c r="E1481" s="135">
        <f t="shared" si="23"/>
        <v>2267004025</v>
      </c>
      <c r="F1481" s="135" t="s">
        <v>2865</v>
      </c>
      <c r="G1481" s="135" t="s">
        <v>2080</v>
      </c>
      <c r="H1481" s="135" t="s">
        <v>4616</v>
      </c>
      <c r="I1481" s="135" t="s">
        <v>4634</v>
      </c>
      <c r="J1481" s="137">
        <v>36504</v>
      </c>
    </row>
    <row r="1482" spans="1:10" x14ac:dyDescent="0.2">
      <c r="A1482" s="135" t="s">
        <v>10416</v>
      </c>
      <c r="D1482" s="135" t="s">
        <v>4884</v>
      </c>
      <c r="E1482" s="135">
        <f t="shared" si="23"/>
        <v>2267004026</v>
      </c>
      <c r="F1482" s="135" t="s">
        <v>2865</v>
      </c>
      <c r="G1482" s="135" t="s">
        <v>2080</v>
      </c>
      <c r="H1482" s="135" t="s">
        <v>4616</v>
      </c>
      <c r="I1482" s="135" t="s">
        <v>4636</v>
      </c>
      <c r="J1482" s="137">
        <v>36504</v>
      </c>
    </row>
    <row r="1483" spans="1:10" x14ac:dyDescent="0.2">
      <c r="A1483" s="135" t="s">
        <v>10416</v>
      </c>
      <c r="D1483" s="135" t="s">
        <v>4885</v>
      </c>
      <c r="E1483" s="135">
        <f t="shared" si="23"/>
        <v>2267004030</v>
      </c>
      <c r="F1483" s="135" t="s">
        <v>2865</v>
      </c>
      <c r="G1483" s="135" t="s">
        <v>2080</v>
      </c>
      <c r="H1483" s="135" t="s">
        <v>4616</v>
      </c>
      <c r="I1483" s="135" t="s">
        <v>4638</v>
      </c>
      <c r="J1483" s="137">
        <v>36504</v>
      </c>
    </row>
    <row r="1484" spans="1:10" x14ac:dyDescent="0.2">
      <c r="A1484" s="135" t="s">
        <v>10416</v>
      </c>
      <c r="D1484" s="135" t="s">
        <v>4886</v>
      </c>
      <c r="E1484" s="135">
        <f t="shared" si="23"/>
        <v>2267004031</v>
      </c>
      <c r="F1484" s="135" t="s">
        <v>2865</v>
      </c>
      <c r="G1484" s="135" t="s">
        <v>2080</v>
      </c>
      <c r="H1484" s="135" t="s">
        <v>4616</v>
      </c>
      <c r="I1484" s="135" t="s">
        <v>4640</v>
      </c>
      <c r="J1484" s="137">
        <v>36504</v>
      </c>
    </row>
    <row r="1485" spans="1:10" x14ac:dyDescent="0.2">
      <c r="A1485" s="135" t="s">
        <v>10416</v>
      </c>
      <c r="D1485" s="135" t="s">
        <v>4887</v>
      </c>
      <c r="E1485" s="135">
        <f t="shared" si="23"/>
        <v>2267004035</v>
      </c>
      <c r="F1485" s="135" t="s">
        <v>2865</v>
      </c>
      <c r="G1485" s="135" t="s">
        <v>2080</v>
      </c>
      <c r="H1485" s="135" t="s">
        <v>4616</v>
      </c>
      <c r="I1485" s="135" t="s">
        <v>4642</v>
      </c>
      <c r="J1485" s="137">
        <v>36504</v>
      </c>
    </row>
    <row r="1486" spans="1:10" x14ac:dyDescent="0.2">
      <c r="A1486" s="135" t="s">
        <v>10416</v>
      </c>
      <c r="D1486" s="135" t="s">
        <v>4888</v>
      </c>
      <c r="E1486" s="135">
        <f t="shared" si="23"/>
        <v>2267004036</v>
      </c>
      <c r="F1486" s="135" t="s">
        <v>2865</v>
      </c>
      <c r="G1486" s="135" t="s">
        <v>2080</v>
      </c>
      <c r="H1486" s="135" t="s">
        <v>4616</v>
      </c>
      <c r="I1486" s="135" t="s">
        <v>1895</v>
      </c>
      <c r="J1486" s="137">
        <v>36504</v>
      </c>
    </row>
    <row r="1487" spans="1:10" x14ac:dyDescent="0.2">
      <c r="A1487" s="135" t="s">
        <v>10416</v>
      </c>
      <c r="D1487" s="135" t="s">
        <v>4889</v>
      </c>
      <c r="E1487" s="135">
        <f t="shared" si="23"/>
        <v>2267004040</v>
      </c>
      <c r="F1487" s="135" t="s">
        <v>2865</v>
      </c>
      <c r="G1487" s="135" t="s">
        <v>2080</v>
      </c>
      <c r="H1487" s="135" t="s">
        <v>4616</v>
      </c>
      <c r="I1487" s="135" t="s">
        <v>1897</v>
      </c>
      <c r="J1487" s="137">
        <v>36504</v>
      </c>
    </row>
    <row r="1488" spans="1:10" x14ac:dyDescent="0.2">
      <c r="A1488" s="135" t="s">
        <v>10416</v>
      </c>
      <c r="D1488" s="135" t="s">
        <v>4890</v>
      </c>
      <c r="E1488" s="135">
        <f t="shared" si="23"/>
        <v>2267004041</v>
      </c>
      <c r="F1488" s="135" t="s">
        <v>2865</v>
      </c>
      <c r="G1488" s="135" t="s">
        <v>2080</v>
      </c>
      <c r="H1488" s="135" t="s">
        <v>4616</v>
      </c>
      <c r="I1488" s="135" t="s">
        <v>1899</v>
      </c>
      <c r="J1488" s="137">
        <v>36504</v>
      </c>
    </row>
    <row r="1489" spans="1:10" x14ac:dyDescent="0.2">
      <c r="A1489" s="135" t="s">
        <v>10416</v>
      </c>
      <c r="D1489" s="135" t="s">
        <v>4891</v>
      </c>
      <c r="E1489" s="135">
        <f t="shared" si="23"/>
        <v>2267004045</v>
      </c>
      <c r="F1489" s="135" t="s">
        <v>2865</v>
      </c>
      <c r="G1489" s="135" t="s">
        <v>2080</v>
      </c>
      <c r="H1489" s="135" t="s">
        <v>4616</v>
      </c>
      <c r="I1489" s="135" t="s">
        <v>1901</v>
      </c>
      <c r="J1489" s="137">
        <v>36504</v>
      </c>
    </row>
    <row r="1490" spans="1:10" x14ac:dyDescent="0.2">
      <c r="A1490" s="135" t="s">
        <v>10416</v>
      </c>
      <c r="D1490" s="135" t="s">
        <v>4892</v>
      </c>
      <c r="E1490" s="135">
        <f t="shared" si="23"/>
        <v>2267004046</v>
      </c>
      <c r="F1490" s="135" t="s">
        <v>2865</v>
      </c>
      <c r="G1490" s="135" t="s">
        <v>2080</v>
      </c>
      <c r="H1490" s="135" t="s">
        <v>4616</v>
      </c>
      <c r="I1490" s="135" t="s">
        <v>1903</v>
      </c>
      <c r="J1490" s="137">
        <v>36504</v>
      </c>
    </row>
    <row r="1491" spans="1:10" x14ac:dyDescent="0.2">
      <c r="A1491" s="135" t="s">
        <v>10416</v>
      </c>
      <c r="D1491" s="135" t="s">
        <v>4893</v>
      </c>
      <c r="E1491" s="135">
        <f t="shared" si="23"/>
        <v>2267004050</v>
      </c>
      <c r="F1491" s="135" t="s">
        <v>2865</v>
      </c>
      <c r="G1491" s="135" t="s">
        <v>2080</v>
      </c>
      <c r="H1491" s="135" t="s">
        <v>4616</v>
      </c>
      <c r="I1491" s="135" t="s">
        <v>1905</v>
      </c>
      <c r="J1491" s="137">
        <v>36504</v>
      </c>
    </row>
    <row r="1492" spans="1:10" x14ac:dyDescent="0.2">
      <c r="A1492" s="135" t="s">
        <v>10416</v>
      </c>
      <c r="D1492" s="135" t="s">
        <v>4894</v>
      </c>
      <c r="E1492" s="135">
        <f t="shared" si="23"/>
        <v>2267004051</v>
      </c>
      <c r="F1492" s="135" t="s">
        <v>2865</v>
      </c>
      <c r="G1492" s="135" t="s">
        <v>2080</v>
      </c>
      <c r="H1492" s="135" t="s">
        <v>4616</v>
      </c>
      <c r="I1492" s="135" t="s">
        <v>1907</v>
      </c>
      <c r="J1492" s="137">
        <v>36504</v>
      </c>
    </row>
    <row r="1493" spans="1:10" x14ac:dyDescent="0.2">
      <c r="A1493" s="135" t="s">
        <v>10416</v>
      </c>
      <c r="D1493" s="135" t="s">
        <v>4895</v>
      </c>
      <c r="E1493" s="135">
        <f t="shared" si="23"/>
        <v>2267004055</v>
      </c>
      <c r="F1493" s="135" t="s">
        <v>2865</v>
      </c>
      <c r="G1493" s="135" t="s">
        <v>2080</v>
      </c>
      <c r="H1493" s="135" t="s">
        <v>4616</v>
      </c>
      <c r="I1493" s="135" t="s">
        <v>1909</v>
      </c>
      <c r="J1493" s="137">
        <v>36504</v>
      </c>
    </row>
    <row r="1494" spans="1:10" x14ac:dyDescent="0.2">
      <c r="A1494" s="135" t="s">
        <v>10416</v>
      </c>
      <c r="D1494" s="135" t="s">
        <v>4896</v>
      </c>
      <c r="E1494" s="135">
        <f t="shared" si="23"/>
        <v>2267004056</v>
      </c>
      <c r="F1494" s="135" t="s">
        <v>2865</v>
      </c>
      <c r="G1494" s="135" t="s">
        <v>2080</v>
      </c>
      <c r="H1494" s="135" t="s">
        <v>4616</v>
      </c>
      <c r="I1494" s="135" t="s">
        <v>1911</v>
      </c>
      <c r="J1494" s="137">
        <v>36504</v>
      </c>
    </row>
    <row r="1495" spans="1:10" x14ac:dyDescent="0.2">
      <c r="A1495" s="135" t="s">
        <v>10416</v>
      </c>
      <c r="D1495" s="135" t="s">
        <v>4897</v>
      </c>
      <c r="E1495" s="135">
        <f t="shared" si="23"/>
        <v>2267004060</v>
      </c>
      <c r="F1495" s="135" t="s">
        <v>2865</v>
      </c>
      <c r="G1495" s="135" t="s">
        <v>2080</v>
      </c>
      <c r="H1495" s="135" t="s">
        <v>4616</v>
      </c>
      <c r="I1495" s="135" t="s">
        <v>1913</v>
      </c>
      <c r="J1495" s="137">
        <v>36504</v>
      </c>
    </row>
    <row r="1496" spans="1:10" x14ac:dyDescent="0.2">
      <c r="A1496" s="135" t="s">
        <v>10416</v>
      </c>
      <c r="D1496" s="135" t="s">
        <v>4898</v>
      </c>
      <c r="E1496" s="135">
        <f t="shared" si="23"/>
        <v>2267004061</v>
      </c>
      <c r="F1496" s="135" t="s">
        <v>2865</v>
      </c>
      <c r="G1496" s="135" t="s">
        <v>2080</v>
      </c>
      <c r="H1496" s="135" t="s">
        <v>4616</v>
      </c>
      <c r="I1496" s="135" t="s">
        <v>1915</v>
      </c>
      <c r="J1496" s="137">
        <v>36504</v>
      </c>
    </row>
    <row r="1497" spans="1:10" x14ac:dyDescent="0.2">
      <c r="A1497" s="135" t="s">
        <v>10416</v>
      </c>
      <c r="D1497" s="135" t="s">
        <v>4899</v>
      </c>
      <c r="E1497" s="135">
        <f t="shared" si="23"/>
        <v>2267004065</v>
      </c>
      <c r="F1497" s="135" t="s">
        <v>2865</v>
      </c>
      <c r="G1497" s="135" t="s">
        <v>2080</v>
      </c>
      <c r="H1497" s="135" t="s">
        <v>4616</v>
      </c>
      <c r="I1497" s="135" t="s">
        <v>1917</v>
      </c>
      <c r="J1497" s="137">
        <v>36504</v>
      </c>
    </row>
    <row r="1498" spans="1:10" x14ac:dyDescent="0.2">
      <c r="A1498" s="135" t="s">
        <v>10416</v>
      </c>
      <c r="D1498" s="135" t="s">
        <v>4900</v>
      </c>
      <c r="E1498" s="135">
        <f t="shared" si="23"/>
        <v>2267004066</v>
      </c>
      <c r="F1498" s="135" t="s">
        <v>2865</v>
      </c>
      <c r="G1498" s="135" t="s">
        <v>2080</v>
      </c>
      <c r="H1498" s="135" t="s">
        <v>4616</v>
      </c>
      <c r="I1498" s="135" t="s">
        <v>1919</v>
      </c>
      <c r="J1498" s="137">
        <v>36504</v>
      </c>
    </row>
    <row r="1499" spans="1:10" x14ac:dyDescent="0.2">
      <c r="A1499" s="135" t="s">
        <v>10416</v>
      </c>
      <c r="D1499" s="135" t="s">
        <v>4901</v>
      </c>
      <c r="E1499" s="135">
        <f t="shared" si="23"/>
        <v>2267004071</v>
      </c>
      <c r="F1499" s="135" t="s">
        <v>2865</v>
      </c>
      <c r="G1499" s="135" t="s">
        <v>2080</v>
      </c>
      <c r="H1499" s="135" t="s">
        <v>4616</v>
      </c>
      <c r="I1499" s="135" t="s">
        <v>1923</v>
      </c>
      <c r="J1499" s="137">
        <v>36504</v>
      </c>
    </row>
    <row r="1500" spans="1:10" x14ac:dyDescent="0.2">
      <c r="A1500" s="135" t="s">
        <v>10416</v>
      </c>
      <c r="D1500" s="135" t="s">
        <v>4902</v>
      </c>
      <c r="E1500" s="135">
        <f t="shared" si="23"/>
        <v>2267004075</v>
      </c>
      <c r="F1500" s="135" t="s">
        <v>2865</v>
      </c>
      <c r="G1500" s="135" t="s">
        <v>2080</v>
      </c>
      <c r="H1500" s="135" t="s">
        <v>4616</v>
      </c>
      <c r="I1500" s="135" t="s">
        <v>1925</v>
      </c>
      <c r="J1500" s="137">
        <v>36504</v>
      </c>
    </row>
    <row r="1501" spans="1:10" x14ac:dyDescent="0.2">
      <c r="A1501" s="135" t="s">
        <v>10416</v>
      </c>
      <c r="D1501" s="135" t="s">
        <v>4903</v>
      </c>
      <c r="E1501" s="135">
        <f t="shared" si="23"/>
        <v>2267004076</v>
      </c>
      <c r="F1501" s="135" t="s">
        <v>2865</v>
      </c>
      <c r="G1501" s="135" t="s">
        <v>2080</v>
      </c>
      <c r="H1501" s="135" t="s">
        <v>4616</v>
      </c>
      <c r="I1501" s="135" t="s">
        <v>1927</v>
      </c>
      <c r="J1501" s="137">
        <v>36504</v>
      </c>
    </row>
    <row r="1502" spans="1:10" x14ac:dyDescent="0.2">
      <c r="A1502" s="135" t="s">
        <v>10416</v>
      </c>
      <c r="D1502" s="135" t="s">
        <v>4904</v>
      </c>
      <c r="E1502" s="135">
        <f t="shared" si="23"/>
        <v>2267005000</v>
      </c>
      <c r="F1502" s="135" t="s">
        <v>2865</v>
      </c>
      <c r="G1502" s="135" t="s">
        <v>2080</v>
      </c>
      <c r="H1502" s="135" t="s">
        <v>1929</v>
      </c>
      <c r="I1502" s="135" t="s">
        <v>10420</v>
      </c>
      <c r="J1502" s="137">
        <v>36504</v>
      </c>
    </row>
    <row r="1503" spans="1:10" x14ac:dyDescent="0.2">
      <c r="A1503" s="135" t="s">
        <v>10416</v>
      </c>
      <c r="D1503" s="135" t="s">
        <v>4905</v>
      </c>
      <c r="E1503" s="135">
        <f t="shared" si="23"/>
        <v>2267005010</v>
      </c>
      <c r="F1503" s="135" t="s">
        <v>2865</v>
      </c>
      <c r="G1503" s="135" t="s">
        <v>2080</v>
      </c>
      <c r="H1503" s="135" t="s">
        <v>1929</v>
      </c>
      <c r="I1503" s="135" t="s">
        <v>1932</v>
      </c>
      <c r="J1503" s="137">
        <v>36504</v>
      </c>
    </row>
    <row r="1504" spans="1:10" x14ac:dyDescent="0.2">
      <c r="A1504" s="135" t="s">
        <v>10416</v>
      </c>
      <c r="D1504" s="135" t="s">
        <v>4906</v>
      </c>
      <c r="E1504" s="135">
        <f t="shared" si="23"/>
        <v>2267005015</v>
      </c>
      <c r="F1504" s="135" t="s">
        <v>2865</v>
      </c>
      <c r="G1504" s="135" t="s">
        <v>2080</v>
      </c>
      <c r="H1504" s="135" t="s">
        <v>1929</v>
      </c>
      <c r="I1504" s="135" t="s">
        <v>1934</v>
      </c>
      <c r="J1504" s="137">
        <v>36504</v>
      </c>
    </row>
    <row r="1505" spans="1:10" x14ac:dyDescent="0.2">
      <c r="A1505" s="135" t="s">
        <v>10416</v>
      </c>
      <c r="D1505" s="135" t="s">
        <v>4907</v>
      </c>
      <c r="E1505" s="135">
        <f t="shared" si="23"/>
        <v>2267005020</v>
      </c>
      <c r="F1505" s="135" t="s">
        <v>2865</v>
      </c>
      <c r="G1505" s="135" t="s">
        <v>2080</v>
      </c>
      <c r="H1505" s="135" t="s">
        <v>1929</v>
      </c>
      <c r="I1505" s="135" t="s">
        <v>1936</v>
      </c>
      <c r="J1505" s="137">
        <v>36504</v>
      </c>
    </row>
    <row r="1506" spans="1:10" x14ac:dyDescent="0.2">
      <c r="A1506" s="135" t="s">
        <v>10416</v>
      </c>
      <c r="D1506" s="135" t="s">
        <v>4908</v>
      </c>
      <c r="E1506" s="135">
        <f t="shared" si="23"/>
        <v>2267005025</v>
      </c>
      <c r="F1506" s="135" t="s">
        <v>2865</v>
      </c>
      <c r="G1506" s="135" t="s">
        <v>2080</v>
      </c>
      <c r="H1506" s="135" t="s">
        <v>1929</v>
      </c>
      <c r="I1506" s="135" t="s">
        <v>1938</v>
      </c>
      <c r="J1506" s="137">
        <v>36504</v>
      </c>
    </row>
    <row r="1507" spans="1:10" x14ac:dyDescent="0.2">
      <c r="A1507" s="135" t="s">
        <v>10416</v>
      </c>
      <c r="D1507" s="135" t="s">
        <v>4909</v>
      </c>
      <c r="E1507" s="135">
        <f t="shared" si="23"/>
        <v>2267005030</v>
      </c>
      <c r="F1507" s="135" t="s">
        <v>2865</v>
      </c>
      <c r="G1507" s="135" t="s">
        <v>2080</v>
      </c>
      <c r="H1507" s="135" t="s">
        <v>1929</v>
      </c>
      <c r="I1507" s="135" t="s">
        <v>1940</v>
      </c>
      <c r="J1507" s="137">
        <v>36504</v>
      </c>
    </row>
    <row r="1508" spans="1:10" x14ac:dyDescent="0.2">
      <c r="A1508" s="135" t="s">
        <v>10416</v>
      </c>
      <c r="D1508" s="135" t="s">
        <v>4910</v>
      </c>
      <c r="E1508" s="135">
        <f t="shared" si="23"/>
        <v>2267005035</v>
      </c>
      <c r="F1508" s="135" t="s">
        <v>2865</v>
      </c>
      <c r="G1508" s="135" t="s">
        <v>2080</v>
      </c>
      <c r="H1508" s="135" t="s">
        <v>1929</v>
      </c>
      <c r="I1508" s="135" t="s">
        <v>1942</v>
      </c>
      <c r="J1508" s="137">
        <v>36504</v>
      </c>
    </row>
    <row r="1509" spans="1:10" x14ac:dyDescent="0.2">
      <c r="A1509" s="135" t="s">
        <v>10416</v>
      </c>
      <c r="D1509" s="135" t="s">
        <v>4911</v>
      </c>
      <c r="E1509" s="135">
        <f t="shared" si="23"/>
        <v>2267005040</v>
      </c>
      <c r="F1509" s="135" t="s">
        <v>2865</v>
      </c>
      <c r="G1509" s="135" t="s">
        <v>2080</v>
      </c>
      <c r="H1509" s="135" t="s">
        <v>1929</v>
      </c>
      <c r="I1509" s="135" t="s">
        <v>1944</v>
      </c>
      <c r="J1509" s="137">
        <v>36504</v>
      </c>
    </row>
    <row r="1510" spans="1:10" x14ac:dyDescent="0.2">
      <c r="A1510" s="135" t="s">
        <v>10416</v>
      </c>
      <c r="D1510" s="135" t="s">
        <v>4912</v>
      </c>
      <c r="E1510" s="135">
        <f t="shared" si="23"/>
        <v>2267005045</v>
      </c>
      <c r="F1510" s="135" t="s">
        <v>2865</v>
      </c>
      <c r="G1510" s="135" t="s">
        <v>2080</v>
      </c>
      <c r="H1510" s="135" t="s">
        <v>1929</v>
      </c>
      <c r="I1510" s="135" t="s">
        <v>1947</v>
      </c>
      <c r="J1510" s="137">
        <v>36504</v>
      </c>
    </row>
    <row r="1511" spans="1:10" x14ac:dyDescent="0.2">
      <c r="A1511" s="135" t="s">
        <v>10416</v>
      </c>
      <c r="D1511" s="135" t="s">
        <v>4913</v>
      </c>
      <c r="E1511" s="135">
        <f t="shared" si="23"/>
        <v>2267005050</v>
      </c>
      <c r="F1511" s="135" t="s">
        <v>2865</v>
      </c>
      <c r="G1511" s="135" t="s">
        <v>2080</v>
      </c>
      <c r="H1511" s="135" t="s">
        <v>1929</v>
      </c>
      <c r="I1511" s="135" t="s">
        <v>1949</v>
      </c>
      <c r="J1511" s="137">
        <v>36504</v>
      </c>
    </row>
    <row r="1512" spans="1:10" x14ac:dyDescent="0.2">
      <c r="A1512" s="135" t="s">
        <v>10416</v>
      </c>
      <c r="D1512" s="135" t="s">
        <v>4914</v>
      </c>
      <c r="E1512" s="135">
        <f t="shared" si="23"/>
        <v>2267005055</v>
      </c>
      <c r="F1512" s="135" t="s">
        <v>2865</v>
      </c>
      <c r="G1512" s="135" t="s">
        <v>2080</v>
      </c>
      <c r="H1512" s="135" t="s">
        <v>1929</v>
      </c>
      <c r="I1512" s="135" t="s">
        <v>1951</v>
      </c>
      <c r="J1512" s="137">
        <v>36504</v>
      </c>
    </row>
    <row r="1513" spans="1:10" x14ac:dyDescent="0.2">
      <c r="A1513" s="135" t="s">
        <v>10416</v>
      </c>
      <c r="D1513" s="135" t="s">
        <v>4915</v>
      </c>
      <c r="E1513" s="135">
        <f t="shared" si="23"/>
        <v>2267005060</v>
      </c>
      <c r="F1513" s="135" t="s">
        <v>2865</v>
      </c>
      <c r="G1513" s="135" t="s">
        <v>2080</v>
      </c>
      <c r="H1513" s="135" t="s">
        <v>1929</v>
      </c>
      <c r="I1513" s="135" t="s">
        <v>1953</v>
      </c>
      <c r="J1513" s="137">
        <v>36504</v>
      </c>
    </row>
    <row r="1514" spans="1:10" x14ac:dyDescent="0.2">
      <c r="A1514" s="135" t="s">
        <v>10416</v>
      </c>
      <c r="D1514" s="135" t="s">
        <v>4916</v>
      </c>
      <c r="E1514" s="135">
        <f t="shared" si="23"/>
        <v>2267006000</v>
      </c>
      <c r="F1514" s="135" t="s">
        <v>2865</v>
      </c>
      <c r="G1514" s="135" t="s">
        <v>2080</v>
      </c>
      <c r="H1514" s="135" t="s">
        <v>3166</v>
      </c>
      <c r="I1514" s="135" t="s">
        <v>10420</v>
      </c>
      <c r="J1514" s="137">
        <v>36504</v>
      </c>
    </row>
    <row r="1515" spans="1:10" x14ac:dyDescent="0.2">
      <c r="A1515" s="135" t="s">
        <v>10416</v>
      </c>
      <c r="D1515" s="135" t="s">
        <v>4917</v>
      </c>
      <c r="E1515" s="135">
        <f t="shared" si="23"/>
        <v>2267006005</v>
      </c>
      <c r="F1515" s="135" t="s">
        <v>2865</v>
      </c>
      <c r="G1515" s="135" t="s">
        <v>2080</v>
      </c>
      <c r="H1515" s="135" t="s">
        <v>3166</v>
      </c>
      <c r="I1515" s="135" t="s">
        <v>3169</v>
      </c>
      <c r="J1515" s="137">
        <v>36504</v>
      </c>
    </row>
    <row r="1516" spans="1:10" x14ac:dyDescent="0.2">
      <c r="A1516" s="135" t="s">
        <v>10416</v>
      </c>
      <c r="D1516" s="135" t="s">
        <v>4918</v>
      </c>
      <c r="E1516" s="135">
        <f t="shared" si="23"/>
        <v>2267006010</v>
      </c>
      <c r="F1516" s="135" t="s">
        <v>2865</v>
      </c>
      <c r="G1516" s="135" t="s">
        <v>2080</v>
      </c>
      <c r="H1516" s="135" t="s">
        <v>3166</v>
      </c>
      <c r="I1516" s="135" t="s">
        <v>3172</v>
      </c>
      <c r="J1516" s="137">
        <v>36504</v>
      </c>
    </row>
    <row r="1517" spans="1:10" x14ac:dyDescent="0.2">
      <c r="A1517" s="135" t="s">
        <v>10416</v>
      </c>
      <c r="D1517" s="135" t="s">
        <v>4919</v>
      </c>
      <c r="E1517" s="135">
        <f t="shared" si="23"/>
        <v>2267006015</v>
      </c>
      <c r="F1517" s="135" t="s">
        <v>2865</v>
      </c>
      <c r="G1517" s="135" t="s">
        <v>2080</v>
      </c>
      <c r="H1517" s="135" t="s">
        <v>3166</v>
      </c>
      <c r="I1517" s="135" t="s">
        <v>3174</v>
      </c>
      <c r="J1517" s="137">
        <v>36504</v>
      </c>
    </row>
    <row r="1518" spans="1:10" x14ac:dyDescent="0.2">
      <c r="A1518" s="135" t="s">
        <v>10416</v>
      </c>
      <c r="D1518" s="135" t="s">
        <v>4920</v>
      </c>
      <c r="E1518" s="135">
        <f t="shared" si="23"/>
        <v>2267006020</v>
      </c>
      <c r="F1518" s="135" t="s">
        <v>2865</v>
      </c>
      <c r="G1518" s="135" t="s">
        <v>2080</v>
      </c>
      <c r="H1518" s="135" t="s">
        <v>3166</v>
      </c>
      <c r="I1518" s="135" t="s">
        <v>3176</v>
      </c>
      <c r="J1518" s="137">
        <v>36504</v>
      </c>
    </row>
    <row r="1519" spans="1:10" x14ac:dyDescent="0.2">
      <c r="A1519" s="135" t="s">
        <v>10416</v>
      </c>
      <c r="D1519" s="135" t="s">
        <v>4921</v>
      </c>
      <c r="E1519" s="135">
        <f t="shared" si="23"/>
        <v>2267006025</v>
      </c>
      <c r="F1519" s="135" t="s">
        <v>2865</v>
      </c>
      <c r="G1519" s="135" t="s">
        <v>2080</v>
      </c>
      <c r="H1519" s="135" t="s">
        <v>3166</v>
      </c>
      <c r="I1519" s="135" t="s">
        <v>3178</v>
      </c>
      <c r="J1519" s="137">
        <v>36504</v>
      </c>
    </row>
    <row r="1520" spans="1:10" x14ac:dyDescent="0.2">
      <c r="A1520" s="135" t="s">
        <v>10416</v>
      </c>
      <c r="D1520" s="135" t="s">
        <v>4922</v>
      </c>
      <c r="E1520" s="135">
        <f t="shared" si="23"/>
        <v>2267006030</v>
      </c>
      <c r="F1520" s="135" t="s">
        <v>2865</v>
      </c>
      <c r="G1520" s="135" t="s">
        <v>2080</v>
      </c>
      <c r="H1520" s="135" t="s">
        <v>3166</v>
      </c>
      <c r="I1520" s="135" t="s">
        <v>3180</v>
      </c>
      <c r="J1520" s="137">
        <v>36504</v>
      </c>
    </row>
    <row r="1521" spans="1:10" x14ac:dyDescent="0.2">
      <c r="A1521" s="135" t="s">
        <v>10416</v>
      </c>
      <c r="D1521" s="135" t="s">
        <v>4923</v>
      </c>
      <c r="E1521" s="135">
        <f t="shared" si="23"/>
        <v>2267007000</v>
      </c>
      <c r="F1521" s="135" t="s">
        <v>2865</v>
      </c>
      <c r="G1521" s="135" t="s">
        <v>2080</v>
      </c>
      <c r="H1521" s="135" t="s">
        <v>3182</v>
      </c>
      <c r="I1521" s="135" t="s">
        <v>10420</v>
      </c>
      <c r="J1521" s="137">
        <v>36504</v>
      </c>
    </row>
    <row r="1522" spans="1:10" x14ac:dyDescent="0.2">
      <c r="A1522" s="135" t="s">
        <v>10416</v>
      </c>
      <c r="D1522" s="135" t="s">
        <v>4924</v>
      </c>
      <c r="E1522" s="135">
        <f t="shared" si="23"/>
        <v>2267007005</v>
      </c>
      <c r="F1522" s="135" t="s">
        <v>2865</v>
      </c>
      <c r="G1522" s="135" t="s">
        <v>2080</v>
      </c>
      <c r="H1522" s="135" t="s">
        <v>3182</v>
      </c>
      <c r="I1522" s="135" t="s">
        <v>3184</v>
      </c>
      <c r="J1522" s="137">
        <v>36504</v>
      </c>
    </row>
    <row r="1523" spans="1:10" x14ac:dyDescent="0.2">
      <c r="A1523" s="135" t="s">
        <v>10416</v>
      </c>
      <c r="D1523" s="135" t="s">
        <v>4925</v>
      </c>
      <c r="E1523" s="135">
        <f t="shared" si="23"/>
        <v>2267007010</v>
      </c>
      <c r="F1523" s="135" t="s">
        <v>2865</v>
      </c>
      <c r="G1523" s="135" t="s">
        <v>2080</v>
      </c>
      <c r="H1523" s="135" t="s">
        <v>3182</v>
      </c>
      <c r="I1523" s="135" t="s">
        <v>109</v>
      </c>
      <c r="J1523" s="137">
        <v>36504</v>
      </c>
    </row>
    <row r="1524" spans="1:10" x14ac:dyDescent="0.2">
      <c r="A1524" s="135" t="s">
        <v>10416</v>
      </c>
      <c r="D1524" s="135" t="s">
        <v>4926</v>
      </c>
      <c r="E1524" s="135">
        <f t="shared" si="23"/>
        <v>2267007015</v>
      </c>
      <c r="F1524" s="135" t="s">
        <v>2865</v>
      </c>
      <c r="G1524" s="135" t="s">
        <v>2080</v>
      </c>
      <c r="H1524" s="135" t="s">
        <v>3182</v>
      </c>
      <c r="I1524" s="135" t="s">
        <v>111</v>
      </c>
      <c r="J1524" s="137">
        <v>36504</v>
      </c>
    </row>
    <row r="1525" spans="1:10" x14ac:dyDescent="0.2">
      <c r="A1525" s="135" t="s">
        <v>10416</v>
      </c>
      <c r="D1525" s="135" t="s">
        <v>4927</v>
      </c>
      <c r="E1525" s="135">
        <f t="shared" si="23"/>
        <v>2267008000</v>
      </c>
      <c r="F1525" s="135" t="s">
        <v>2865</v>
      </c>
      <c r="G1525" s="135" t="s">
        <v>2080</v>
      </c>
      <c r="H1525" s="135" t="s">
        <v>116</v>
      </c>
      <c r="I1525" s="135" t="s">
        <v>10420</v>
      </c>
      <c r="J1525" s="137">
        <v>36504</v>
      </c>
    </row>
    <row r="1526" spans="1:10" x14ac:dyDescent="0.2">
      <c r="A1526" s="135" t="s">
        <v>10416</v>
      </c>
      <c r="D1526" s="135" t="s">
        <v>4928</v>
      </c>
      <c r="E1526" s="135">
        <f t="shared" si="23"/>
        <v>2267008005</v>
      </c>
      <c r="F1526" s="135" t="s">
        <v>2865</v>
      </c>
      <c r="G1526" s="135" t="s">
        <v>2080</v>
      </c>
      <c r="H1526" s="135" t="s">
        <v>116</v>
      </c>
      <c r="I1526" s="135" t="s">
        <v>116</v>
      </c>
      <c r="J1526" s="137">
        <v>36504</v>
      </c>
    </row>
    <row r="1527" spans="1:10" x14ac:dyDescent="0.2">
      <c r="A1527" s="135" t="s">
        <v>10416</v>
      </c>
      <c r="D1527" s="135" t="s">
        <v>4929</v>
      </c>
      <c r="E1527" s="135">
        <f t="shared" si="23"/>
        <v>2267009000</v>
      </c>
      <c r="F1527" s="135" t="s">
        <v>2865</v>
      </c>
      <c r="G1527" s="135" t="s">
        <v>2080</v>
      </c>
      <c r="H1527" s="135" t="s">
        <v>499</v>
      </c>
      <c r="I1527" s="135" t="s">
        <v>10420</v>
      </c>
      <c r="J1527" s="137">
        <v>36504</v>
      </c>
    </row>
    <row r="1528" spans="1:10" x14ac:dyDescent="0.2">
      <c r="A1528" s="135" t="s">
        <v>10416</v>
      </c>
      <c r="D1528" s="135" t="s">
        <v>4930</v>
      </c>
      <c r="E1528" s="135">
        <f t="shared" si="23"/>
        <v>2267009010</v>
      </c>
      <c r="F1528" s="135" t="s">
        <v>2865</v>
      </c>
      <c r="G1528" s="135" t="s">
        <v>2080</v>
      </c>
      <c r="H1528" s="135" t="s">
        <v>499</v>
      </c>
      <c r="I1528" s="135" t="s">
        <v>6150</v>
      </c>
      <c r="J1528" s="137">
        <v>36504</v>
      </c>
    </row>
    <row r="1529" spans="1:10" x14ac:dyDescent="0.2">
      <c r="A1529" s="135" t="s">
        <v>10416</v>
      </c>
      <c r="D1529" s="135" t="s">
        <v>4931</v>
      </c>
      <c r="E1529" s="135">
        <f t="shared" si="23"/>
        <v>2267010000</v>
      </c>
      <c r="F1529" s="135" t="s">
        <v>2865</v>
      </c>
      <c r="G1529" s="135" t="s">
        <v>2080</v>
      </c>
      <c r="H1529" s="135" t="s">
        <v>4600</v>
      </c>
      <c r="I1529" s="135" t="s">
        <v>10420</v>
      </c>
      <c r="J1529" s="137">
        <v>36504</v>
      </c>
    </row>
    <row r="1530" spans="1:10" x14ac:dyDescent="0.2">
      <c r="A1530" s="135" t="s">
        <v>10416</v>
      </c>
      <c r="D1530" s="135" t="s">
        <v>4932</v>
      </c>
      <c r="E1530" s="135">
        <f t="shared" si="23"/>
        <v>2267010010</v>
      </c>
      <c r="F1530" s="135" t="s">
        <v>2865</v>
      </c>
      <c r="G1530" s="135" t="s">
        <v>2080</v>
      </c>
      <c r="H1530" s="135" t="s">
        <v>4600</v>
      </c>
      <c r="I1530" s="135" t="s">
        <v>6153</v>
      </c>
      <c r="J1530" s="137">
        <v>36504</v>
      </c>
    </row>
    <row r="1531" spans="1:10" x14ac:dyDescent="0.2">
      <c r="A1531" s="135" t="s">
        <v>10416</v>
      </c>
      <c r="D1531" s="135" t="s">
        <v>4933</v>
      </c>
      <c r="E1531" s="135">
        <f t="shared" si="23"/>
        <v>2268000000</v>
      </c>
      <c r="F1531" s="135" t="s">
        <v>2865</v>
      </c>
      <c r="G1531" s="135" t="s">
        <v>4934</v>
      </c>
      <c r="H1531" s="135" t="s">
        <v>4935</v>
      </c>
      <c r="I1531" s="135" t="s">
        <v>10420</v>
      </c>
      <c r="J1531" s="137">
        <v>36504</v>
      </c>
    </row>
    <row r="1532" spans="1:10" x14ac:dyDescent="0.2">
      <c r="A1532" s="135" t="s">
        <v>10416</v>
      </c>
      <c r="D1532" s="135" t="s">
        <v>4936</v>
      </c>
      <c r="E1532" s="135">
        <f t="shared" si="23"/>
        <v>2268001000</v>
      </c>
      <c r="F1532" s="135" t="s">
        <v>2865</v>
      </c>
      <c r="G1532" s="135" t="s">
        <v>4934</v>
      </c>
      <c r="H1532" s="135" t="s">
        <v>10422</v>
      </c>
      <c r="I1532" s="135" t="s">
        <v>10420</v>
      </c>
      <c r="J1532" s="137">
        <v>36504</v>
      </c>
    </row>
    <row r="1533" spans="1:10" x14ac:dyDescent="0.2">
      <c r="A1533" s="135" t="s">
        <v>10416</v>
      </c>
      <c r="D1533" s="135" t="s">
        <v>4937</v>
      </c>
      <c r="E1533" s="135">
        <f t="shared" si="23"/>
        <v>2268001010</v>
      </c>
      <c r="F1533" s="135" t="s">
        <v>2865</v>
      </c>
      <c r="G1533" s="135" t="s">
        <v>4934</v>
      </c>
      <c r="H1533" s="135" t="s">
        <v>10422</v>
      </c>
      <c r="I1533" s="135" t="s">
        <v>10424</v>
      </c>
      <c r="J1533" s="137">
        <v>36504</v>
      </c>
    </row>
    <row r="1534" spans="1:10" x14ac:dyDescent="0.2">
      <c r="A1534" s="135" t="s">
        <v>10416</v>
      </c>
      <c r="D1534" s="135" t="s">
        <v>4938</v>
      </c>
      <c r="E1534" s="135">
        <f t="shared" si="23"/>
        <v>2268001020</v>
      </c>
      <c r="F1534" s="135" t="s">
        <v>2865</v>
      </c>
      <c r="G1534" s="135" t="s">
        <v>4934</v>
      </c>
      <c r="H1534" s="135" t="s">
        <v>10422</v>
      </c>
      <c r="I1534" s="135" t="s">
        <v>10426</v>
      </c>
      <c r="J1534" s="137">
        <v>36504</v>
      </c>
    </row>
    <row r="1535" spans="1:10" x14ac:dyDescent="0.2">
      <c r="A1535" s="135" t="s">
        <v>10416</v>
      </c>
      <c r="D1535" s="135" t="s">
        <v>4939</v>
      </c>
      <c r="E1535" s="135">
        <f t="shared" si="23"/>
        <v>2268001030</v>
      </c>
      <c r="F1535" s="135" t="s">
        <v>2865</v>
      </c>
      <c r="G1535" s="135" t="s">
        <v>4934</v>
      </c>
      <c r="H1535" s="135" t="s">
        <v>10422</v>
      </c>
      <c r="I1535" s="135" t="s">
        <v>10428</v>
      </c>
      <c r="J1535" s="137">
        <v>36504</v>
      </c>
    </row>
    <row r="1536" spans="1:10" x14ac:dyDescent="0.2">
      <c r="A1536" s="135" t="s">
        <v>10416</v>
      </c>
      <c r="D1536" s="135" t="s">
        <v>4940</v>
      </c>
      <c r="E1536" s="135">
        <f t="shared" si="23"/>
        <v>2268001040</v>
      </c>
      <c r="F1536" s="135" t="s">
        <v>2865</v>
      </c>
      <c r="G1536" s="135" t="s">
        <v>4934</v>
      </c>
      <c r="H1536" s="135" t="s">
        <v>10422</v>
      </c>
      <c r="I1536" s="135" t="s">
        <v>13194</v>
      </c>
      <c r="J1536" s="137">
        <v>36504</v>
      </c>
    </row>
    <row r="1537" spans="1:10" x14ac:dyDescent="0.2">
      <c r="A1537" s="135" t="s">
        <v>10416</v>
      </c>
      <c r="D1537" s="135" t="s">
        <v>4941</v>
      </c>
      <c r="E1537" s="135">
        <f t="shared" si="23"/>
        <v>2268001050</v>
      </c>
      <c r="F1537" s="135" t="s">
        <v>2865</v>
      </c>
      <c r="G1537" s="135" t="s">
        <v>4934</v>
      </c>
      <c r="H1537" s="135" t="s">
        <v>10422</v>
      </c>
      <c r="I1537" s="135" t="s">
        <v>13196</v>
      </c>
      <c r="J1537" s="137">
        <v>36504</v>
      </c>
    </row>
    <row r="1538" spans="1:10" x14ac:dyDescent="0.2">
      <c r="A1538" s="135" t="s">
        <v>10416</v>
      </c>
      <c r="D1538" s="135" t="s">
        <v>4942</v>
      </c>
      <c r="E1538" s="135">
        <f t="shared" ref="E1538:E1601" si="24">VALUE(D1538)</f>
        <v>2268001060</v>
      </c>
      <c r="F1538" s="135" t="s">
        <v>2865</v>
      </c>
      <c r="G1538" s="135" t="s">
        <v>4934</v>
      </c>
      <c r="H1538" s="135" t="s">
        <v>10422</v>
      </c>
      <c r="I1538" s="135" t="s">
        <v>13198</v>
      </c>
      <c r="J1538" s="137">
        <v>36504</v>
      </c>
    </row>
    <row r="1539" spans="1:10" x14ac:dyDescent="0.2">
      <c r="A1539" s="135" t="s">
        <v>10416</v>
      </c>
      <c r="D1539" s="135" t="s">
        <v>4943</v>
      </c>
      <c r="E1539" s="135">
        <f t="shared" si="24"/>
        <v>2268002000</v>
      </c>
      <c r="F1539" s="135" t="s">
        <v>2865</v>
      </c>
      <c r="G1539" s="135" t="s">
        <v>4934</v>
      </c>
      <c r="H1539" s="135" t="s">
        <v>13200</v>
      </c>
      <c r="I1539" s="135" t="s">
        <v>10420</v>
      </c>
      <c r="J1539" s="137">
        <v>36504</v>
      </c>
    </row>
    <row r="1540" spans="1:10" x14ac:dyDescent="0.2">
      <c r="A1540" s="135" t="s">
        <v>10416</v>
      </c>
      <c r="D1540" s="135" t="s">
        <v>4944</v>
      </c>
      <c r="E1540" s="135">
        <f t="shared" si="24"/>
        <v>2268002003</v>
      </c>
      <c r="F1540" s="135" t="s">
        <v>2865</v>
      </c>
      <c r="G1540" s="135" t="s">
        <v>4934</v>
      </c>
      <c r="H1540" s="135" t="s">
        <v>13200</v>
      </c>
      <c r="I1540" s="135" t="s">
        <v>13203</v>
      </c>
      <c r="J1540" s="137">
        <v>36504</v>
      </c>
    </row>
    <row r="1541" spans="1:10" x14ac:dyDescent="0.2">
      <c r="A1541" s="135" t="s">
        <v>10416</v>
      </c>
      <c r="D1541" s="135" t="s">
        <v>4945</v>
      </c>
      <c r="E1541" s="135">
        <f t="shared" si="24"/>
        <v>2268002006</v>
      </c>
      <c r="F1541" s="135" t="s">
        <v>2865</v>
      </c>
      <c r="G1541" s="135" t="s">
        <v>4934</v>
      </c>
      <c r="H1541" s="135" t="s">
        <v>13200</v>
      </c>
      <c r="I1541" s="135" t="s">
        <v>13206</v>
      </c>
      <c r="J1541" s="137">
        <v>36504</v>
      </c>
    </row>
    <row r="1542" spans="1:10" x14ac:dyDescent="0.2">
      <c r="A1542" s="135" t="s">
        <v>10416</v>
      </c>
      <c r="D1542" s="135" t="s">
        <v>4946</v>
      </c>
      <c r="E1542" s="135">
        <f t="shared" si="24"/>
        <v>2268002009</v>
      </c>
      <c r="F1542" s="135" t="s">
        <v>2865</v>
      </c>
      <c r="G1542" s="135" t="s">
        <v>4934</v>
      </c>
      <c r="H1542" s="135" t="s">
        <v>13200</v>
      </c>
      <c r="I1542" s="135" t="s">
        <v>13208</v>
      </c>
      <c r="J1542" s="137">
        <v>36504</v>
      </c>
    </row>
    <row r="1543" spans="1:10" x14ac:dyDescent="0.2">
      <c r="A1543" s="135" t="s">
        <v>10416</v>
      </c>
      <c r="D1543" s="135" t="s">
        <v>4947</v>
      </c>
      <c r="E1543" s="135">
        <f t="shared" si="24"/>
        <v>2268002015</v>
      </c>
      <c r="F1543" s="135" t="s">
        <v>2865</v>
      </c>
      <c r="G1543" s="135" t="s">
        <v>4934</v>
      </c>
      <c r="H1543" s="135" t="s">
        <v>13200</v>
      </c>
      <c r="I1543" s="135" t="s">
        <v>13213</v>
      </c>
      <c r="J1543" s="137">
        <v>36504</v>
      </c>
    </row>
    <row r="1544" spans="1:10" x14ac:dyDescent="0.2">
      <c r="A1544" s="135" t="s">
        <v>10416</v>
      </c>
      <c r="D1544" s="135" t="s">
        <v>4948</v>
      </c>
      <c r="E1544" s="135">
        <f t="shared" si="24"/>
        <v>2268002018</v>
      </c>
      <c r="F1544" s="135" t="s">
        <v>2865</v>
      </c>
      <c r="G1544" s="135" t="s">
        <v>4934</v>
      </c>
      <c r="H1544" s="135" t="s">
        <v>13200</v>
      </c>
      <c r="I1544" s="135" t="s">
        <v>13215</v>
      </c>
      <c r="J1544" s="137">
        <v>36504</v>
      </c>
    </row>
    <row r="1545" spans="1:10" x14ac:dyDescent="0.2">
      <c r="A1545" s="135" t="s">
        <v>10416</v>
      </c>
      <c r="D1545" s="135" t="s">
        <v>4949</v>
      </c>
      <c r="E1545" s="135">
        <f t="shared" si="24"/>
        <v>2268002021</v>
      </c>
      <c r="F1545" s="135" t="s">
        <v>2865</v>
      </c>
      <c r="G1545" s="135" t="s">
        <v>4934</v>
      </c>
      <c r="H1545" s="135" t="s">
        <v>13200</v>
      </c>
      <c r="I1545" s="135" t="s">
        <v>13217</v>
      </c>
      <c r="J1545" s="137">
        <v>36504</v>
      </c>
    </row>
    <row r="1546" spans="1:10" x14ac:dyDescent="0.2">
      <c r="A1546" s="135" t="s">
        <v>10416</v>
      </c>
      <c r="D1546" s="135" t="s">
        <v>4950</v>
      </c>
      <c r="E1546" s="135">
        <f t="shared" si="24"/>
        <v>2268002024</v>
      </c>
      <c r="F1546" s="135" t="s">
        <v>2865</v>
      </c>
      <c r="G1546" s="135" t="s">
        <v>4934</v>
      </c>
      <c r="H1546" s="135" t="s">
        <v>13200</v>
      </c>
      <c r="I1546" s="135" t="s">
        <v>10441</v>
      </c>
      <c r="J1546" s="137">
        <v>36504</v>
      </c>
    </row>
    <row r="1547" spans="1:10" x14ac:dyDescent="0.2">
      <c r="A1547" s="135" t="s">
        <v>10416</v>
      </c>
      <c r="D1547" s="135" t="s">
        <v>4951</v>
      </c>
      <c r="E1547" s="135">
        <f t="shared" si="24"/>
        <v>2268002027</v>
      </c>
      <c r="F1547" s="135" t="s">
        <v>2865</v>
      </c>
      <c r="G1547" s="135" t="s">
        <v>4934</v>
      </c>
      <c r="H1547" s="135" t="s">
        <v>13200</v>
      </c>
      <c r="I1547" s="135" t="s">
        <v>10443</v>
      </c>
      <c r="J1547" s="137">
        <v>36504</v>
      </c>
    </row>
    <row r="1548" spans="1:10" x14ac:dyDescent="0.2">
      <c r="A1548" s="135" t="s">
        <v>10416</v>
      </c>
      <c r="D1548" s="135" t="s">
        <v>4952</v>
      </c>
      <c r="E1548" s="135">
        <f t="shared" si="24"/>
        <v>2268002030</v>
      </c>
      <c r="F1548" s="135" t="s">
        <v>2865</v>
      </c>
      <c r="G1548" s="135" t="s">
        <v>4934</v>
      </c>
      <c r="H1548" s="135" t="s">
        <v>13200</v>
      </c>
      <c r="I1548" s="135" t="s">
        <v>10446</v>
      </c>
      <c r="J1548" s="137">
        <v>36504</v>
      </c>
    </row>
    <row r="1549" spans="1:10" x14ac:dyDescent="0.2">
      <c r="A1549" s="135" t="s">
        <v>10416</v>
      </c>
      <c r="D1549" s="135" t="s">
        <v>4953</v>
      </c>
      <c r="E1549" s="135">
        <f t="shared" si="24"/>
        <v>2268002033</v>
      </c>
      <c r="F1549" s="135" t="s">
        <v>2865</v>
      </c>
      <c r="G1549" s="135" t="s">
        <v>4934</v>
      </c>
      <c r="H1549" s="135" t="s">
        <v>13200</v>
      </c>
      <c r="I1549" s="135" t="s">
        <v>10448</v>
      </c>
      <c r="J1549" s="137">
        <v>36504</v>
      </c>
    </row>
    <row r="1550" spans="1:10" x14ac:dyDescent="0.2">
      <c r="A1550" s="135" t="s">
        <v>10416</v>
      </c>
      <c r="D1550" s="135" t="s">
        <v>4954</v>
      </c>
      <c r="E1550" s="135">
        <f t="shared" si="24"/>
        <v>2268002036</v>
      </c>
      <c r="F1550" s="135" t="s">
        <v>2865</v>
      </c>
      <c r="G1550" s="135" t="s">
        <v>4934</v>
      </c>
      <c r="H1550" s="135" t="s">
        <v>13200</v>
      </c>
      <c r="I1550" s="135" t="s">
        <v>10450</v>
      </c>
      <c r="J1550" s="137">
        <v>36504</v>
      </c>
    </row>
    <row r="1551" spans="1:10" x14ac:dyDescent="0.2">
      <c r="A1551" s="135" t="s">
        <v>10416</v>
      </c>
      <c r="D1551" s="135" t="s">
        <v>4955</v>
      </c>
      <c r="E1551" s="135">
        <f t="shared" si="24"/>
        <v>2268002039</v>
      </c>
      <c r="F1551" s="135" t="s">
        <v>2865</v>
      </c>
      <c r="G1551" s="135" t="s">
        <v>4934</v>
      </c>
      <c r="H1551" s="135" t="s">
        <v>13200</v>
      </c>
      <c r="I1551" s="135" t="s">
        <v>10452</v>
      </c>
      <c r="J1551" s="137">
        <v>36504</v>
      </c>
    </row>
    <row r="1552" spans="1:10" x14ac:dyDescent="0.2">
      <c r="A1552" s="135" t="s">
        <v>10416</v>
      </c>
      <c r="D1552" s="135" t="s">
        <v>2131</v>
      </c>
      <c r="E1552" s="135">
        <f t="shared" si="24"/>
        <v>2268002042</v>
      </c>
      <c r="F1552" s="135" t="s">
        <v>2865</v>
      </c>
      <c r="G1552" s="135" t="s">
        <v>4934</v>
      </c>
      <c r="H1552" s="135" t="s">
        <v>13200</v>
      </c>
      <c r="I1552" s="135" t="s">
        <v>10454</v>
      </c>
      <c r="J1552" s="137">
        <v>36504</v>
      </c>
    </row>
    <row r="1553" spans="1:10" x14ac:dyDescent="0.2">
      <c r="A1553" s="135" t="s">
        <v>10416</v>
      </c>
      <c r="D1553" s="135" t="s">
        <v>2132</v>
      </c>
      <c r="E1553" s="135">
        <f t="shared" si="24"/>
        <v>2268002045</v>
      </c>
      <c r="F1553" s="135" t="s">
        <v>2865</v>
      </c>
      <c r="G1553" s="135" t="s">
        <v>4934</v>
      </c>
      <c r="H1553" s="135" t="s">
        <v>13200</v>
      </c>
      <c r="I1553" s="135" t="s">
        <v>10456</v>
      </c>
      <c r="J1553" s="137">
        <v>36504</v>
      </c>
    </row>
    <row r="1554" spans="1:10" x14ac:dyDescent="0.2">
      <c r="A1554" s="135" t="s">
        <v>10416</v>
      </c>
      <c r="D1554" s="135" t="s">
        <v>2133</v>
      </c>
      <c r="E1554" s="135">
        <f t="shared" si="24"/>
        <v>2268002048</v>
      </c>
      <c r="F1554" s="135" t="s">
        <v>2865</v>
      </c>
      <c r="G1554" s="135" t="s">
        <v>4934</v>
      </c>
      <c r="H1554" s="135" t="s">
        <v>13200</v>
      </c>
      <c r="I1554" s="135" t="s">
        <v>10458</v>
      </c>
      <c r="J1554" s="137">
        <v>36504</v>
      </c>
    </row>
    <row r="1555" spans="1:10" x14ac:dyDescent="0.2">
      <c r="A1555" s="135" t="s">
        <v>10416</v>
      </c>
      <c r="D1555" s="135" t="s">
        <v>2134</v>
      </c>
      <c r="E1555" s="135">
        <f t="shared" si="24"/>
        <v>2268002051</v>
      </c>
      <c r="F1555" s="135" t="s">
        <v>2865</v>
      </c>
      <c r="G1555" s="135" t="s">
        <v>4934</v>
      </c>
      <c r="H1555" s="135" t="s">
        <v>13200</v>
      </c>
      <c r="I1555" s="135" t="s">
        <v>10460</v>
      </c>
      <c r="J1555" s="137">
        <v>36504</v>
      </c>
    </row>
    <row r="1556" spans="1:10" x14ac:dyDescent="0.2">
      <c r="A1556" s="135" t="s">
        <v>10416</v>
      </c>
      <c r="D1556" s="135" t="s">
        <v>2135</v>
      </c>
      <c r="E1556" s="135">
        <f t="shared" si="24"/>
        <v>2268002054</v>
      </c>
      <c r="F1556" s="135" t="s">
        <v>2865</v>
      </c>
      <c r="G1556" s="135" t="s">
        <v>4934</v>
      </c>
      <c r="H1556" s="135" t="s">
        <v>13200</v>
      </c>
      <c r="I1556" s="135" t="s">
        <v>7627</v>
      </c>
      <c r="J1556" s="137">
        <v>36504</v>
      </c>
    </row>
    <row r="1557" spans="1:10" x14ac:dyDescent="0.2">
      <c r="A1557" s="135" t="s">
        <v>10416</v>
      </c>
      <c r="D1557" s="135" t="s">
        <v>2136</v>
      </c>
      <c r="E1557" s="135">
        <f t="shared" si="24"/>
        <v>2268002057</v>
      </c>
      <c r="F1557" s="135" t="s">
        <v>2865</v>
      </c>
      <c r="G1557" s="135" t="s">
        <v>4934</v>
      </c>
      <c r="H1557" s="135" t="s">
        <v>13200</v>
      </c>
      <c r="I1557" s="135" t="s">
        <v>4581</v>
      </c>
      <c r="J1557" s="137">
        <v>36504</v>
      </c>
    </row>
    <row r="1558" spans="1:10" x14ac:dyDescent="0.2">
      <c r="A1558" s="135" t="s">
        <v>10416</v>
      </c>
      <c r="D1558" s="135" t="s">
        <v>2137</v>
      </c>
      <c r="E1558" s="135">
        <f t="shared" si="24"/>
        <v>2268002060</v>
      </c>
      <c r="F1558" s="135" t="s">
        <v>2865</v>
      </c>
      <c r="G1558" s="135" t="s">
        <v>4934</v>
      </c>
      <c r="H1558" s="135" t="s">
        <v>13200</v>
      </c>
      <c r="I1558" s="135" t="s">
        <v>4583</v>
      </c>
      <c r="J1558" s="137">
        <v>36504</v>
      </c>
    </row>
    <row r="1559" spans="1:10" x14ac:dyDescent="0.2">
      <c r="A1559" s="135" t="s">
        <v>10416</v>
      </c>
      <c r="D1559" s="135" t="s">
        <v>2138</v>
      </c>
      <c r="E1559" s="135">
        <f t="shared" si="24"/>
        <v>2268002063</v>
      </c>
      <c r="F1559" s="135" t="s">
        <v>2865</v>
      </c>
      <c r="G1559" s="135" t="s">
        <v>4934</v>
      </c>
      <c r="H1559" s="135" t="s">
        <v>13200</v>
      </c>
      <c r="I1559" s="135" t="s">
        <v>4585</v>
      </c>
      <c r="J1559" s="137">
        <v>36504</v>
      </c>
    </row>
    <row r="1560" spans="1:10" x14ac:dyDescent="0.2">
      <c r="A1560" s="135" t="s">
        <v>10416</v>
      </c>
      <c r="D1560" s="135" t="s">
        <v>2139</v>
      </c>
      <c r="E1560" s="135">
        <f t="shared" si="24"/>
        <v>2268002066</v>
      </c>
      <c r="F1560" s="135" t="s">
        <v>2865</v>
      </c>
      <c r="G1560" s="135" t="s">
        <v>4934</v>
      </c>
      <c r="H1560" s="135" t="s">
        <v>13200</v>
      </c>
      <c r="I1560" s="135" t="s">
        <v>4588</v>
      </c>
      <c r="J1560" s="137">
        <v>36504</v>
      </c>
    </row>
    <row r="1561" spans="1:10" x14ac:dyDescent="0.2">
      <c r="A1561" s="135" t="s">
        <v>10416</v>
      </c>
      <c r="D1561" s="135" t="s">
        <v>2140</v>
      </c>
      <c r="E1561" s="135">
        <f t="shared" si="24"/>
        <v>2268002069</v>
      </c>
      <c r="F1561" s="135" t="s">
        <v>2865</v>
      </c>
      <c r="G1561" s="135" t="s">
        <v>4934</v>
      </c>
      <c r="H1561" s="135" t="s">
        <v>13200</v>
      </c>
      <c r="I1561" s="135" t="s">
        <v>4590</v>
      </c>
      <c r="J1561" s="137">
        <v>36504</v>
      </c>
    </row>
    <row r="1562" spans="1:10" x14ac:dyDescent="0.2">
      <c r="A1562" s="135" t="s">
        <v>10416</v>
      </c>
      <c r="D1562" s="135" t="s">
        <v>2141</v>
      </c>
      <c r="E1562" s="135">
        <f t="shared" si="24"/>
        <v>2268002072</v>
      </c>
      <c r="F1562" s="135" t="s">
        <v>2865</v>
      </c>
      <c r="G1562" s="135" t="s">
        <v>4934</v>
      </c>
      <c r="H1562" s="135" t="s">
        <v>13200</v>
      </c>
      <c r="I1562" s="135" t="s">
        <v>4592</v>
      </c>
      <c r="J1562" s="137">
        <v>36504</v>
      </c>
    </row>
    <row r="1563" spans="1:10" x14ac:dyDescent="0.2">
      <c r="A1563" s="135" t="s">
        <v>10416</v>
      </c>
      <c r="D1563" s="135" t="s">
        <v>2142</v>
      </c>
      <c r="E1563" s="135">
        <f t="shared" si="24"/>
        <v>2268002075</v>
      </c>
      <c r="F1563" s="135" t="s">
        <v>2865</v>
      </c>
      <c r="G1563" s="135" t="s">
        <v>4934</v>
      </c>
      <c r="H1563" s="135" t="s">
        <v>13200</v>
      </c>
      <c r="I1563" s="135" t="s">
        <v>4594</v>
      </c>
      <c r="J1563" s="137">
        <v>36504</v>
      </c>
    </row>
    <row r="1564" spans="1:10" x14ac:dyDescent="0.2">
      <c r="A1564" s="135" t="s">
        <v>10416</v>
      </c>
      <c r="D1564" s="135" t="s">
        <v>2143</v>
      </c>
      <c r="E1564" s="135">
        <f t="shared" si="24"/>
        <v>2268002078</v>
      </c>
      <c r="F1564" s="135" t="s">
        <v>2865</v>
      </c>
      <c r="G1564" s="135" t="s">
        <v>4934</v>
      </c>
      <c r="H1564" s="135" t="s">
        <v>13200</v>
      </c>
      <c r="I1564" s="135" t="s">
        <v>4596</v>
      </c>
      <c r="J1564" s="137">
        <v>36504</v>
      </c>
    </row>
    <row r="1565" spans="1:10" x14ac:dyDescent="0.2">
      <c r="A1565" s="135" t="s">
        <v>10416</v>
      </c>
      <c r="D1565" s="135" t="s">
        <v>2144</v>
      </c>
      <c r="E1565" s="135">
        <f t="shared" si="24"/>
        <v>2268002081</v>
      </c>
      <c r="F1565" s="135" t="s">
        <v>2865</v>
      </c>
      <c r="G1565" s="135" t="s">
        <v>4934</v>
      </c>
      <c r="H1565" s="135" t="s">
        <v>13200</v>
      </c>
      <c r="I1565" s="135" t="s">
        <v>4598</v>
      </c>
      <c r="J1565" s="137">
        <v>36504</v>
      </c>
    </row>
    <row r="1566" spans="1:10" x14ac:dyDescent="0.2">
      <c r="A1566" s="135" t="s">
        <v>10416</v>
      </c>
      <c r="D1566" s="135" t="s">
        <v>2145</v>
      </c>
      <c r="E1566" s="135">
        <f t="shared" si="24"/>
        <v>2268003000</v>
      </c>
      <c r="F1566" s="135" t="s">
        <v>2865</v>
      </c>
      <c r="G1566" s="135" t="s">
        <v>4934</v>
      </c>
      <c r="H1566" s="135" t="s">
        <v>4600</v>
      </c>
      <c r="I1566" s="135" t="s">
        <v>10420</v>
      </c>
      <c r="J1566" s="137">
        <v>36504</v>
      </c>
    </row>
    <row r="1567" spans="1:10" x14ac:dyDescent="0.2">
      <c r="A1567" s="135" t="s">
        <v>10416</v>
      </c>
      <c r="D1567" s="135" t="s">
        <v>2146</v>
      </c>
      <c r="E1567" s="135">
        <f t="shared" si="24"/>
        <v>2268003010</v>
      </c>
      <c r="F1567" s="135" t="s">
        <v>2865</v>
      </c>
      <c r="G1567" s="135" t="s">
        <v>4934</v>
      </c>
      <c r="H1567" s="135" t="s">
        <v>4600</v>
      </c>
      <c r="I1567" s="135" t="s">
        <v>4602</v>
      </c>
      <c r="J1567" s="137">
        <v>36504</v>
      </c>
    </row>
    <row r="1568" spans="1:10" x14ac:dyDescent="0.2">
      <c r="A1568" s="135" t="s">
        <v>10416</v>
      </c>
      <c r="D1568" s="135" t="s">
        <v>2147</v>
      </c>
      <c r="E1568" s="135">
        <f t="shared" si="24"/>
        <v>2268003020</v>
      </c>
      <c r="F1568" s="135" t="s">
        <v>2865</v>
      </c>
      <c r="G1568" s="135" t="s">
        <v>4934</v>
      </c>
      <c r="H1568" s="135" t="s">
        <v>4600</v>
      </c>
      <c r="I1568" s="135" t="s">
        <v>4604</v>
      </c>
      <c r="J1568" s="137">
        <v>36504</v>
      </c>
    </row>
    <row r="1569" spans="1:10" x14ac:dyDescent="0.2">
      <c r="A1569" s="135" t="s">
        <v>10416</v>
      </c>
      <c r="D1569" s="135" t="s">
        <v>2148</v>
      </c>
      <c r="E1569" s="135">
        <f t="shared" si="24"/>
        <v>2268003030</v>
      </c>
      <c r="F1569" s="135" t="s">
        <v>2865</v>
      </c>
      <c r="G1569" s="135" t="s">
        <v>4934</v>
      </c>
      <c r="H1569" s="135" t="s">
        <v>4600</v>
      </c>
      <c r="I1569" s="135" t="s">
        <v>4606</v>
      </c>
      <c r="J1569" s="137">
        <v>36504</v>
      </c>
    </row>
    <row r="1570" spans="1:10" x14ac:dyDescent="0.2">
      <c r="A1570" s="135" t="s">
        <v>10416</v>
      </c>
      <c r="D1570" s="135" t="s">
        <v>2149</v>
      </c>
      <c r="E1570" s="135">
        <f t="shared" si="24"/>
        <v>2268003040</v>
      </c>
      <c r="F1570" s="135" t="s">
        <v>2865</v>
      </c>
      <c r="G1570" s="135" t="s">
        <v>4934</v>
      </c>
      <c r="H1570" s="135" t="s">
        <v>4600</v>
      </c>
      <c r="I1570" s="135" t="s">
        <v>4608</v>
      </c>
      <c r="J1570" s="137">
        <v>36504</v>
      </c>
    </row>
    <row r="1571" spans="1:10" x14ac:dyDescent="0.2">
      <c r="A1571" s="135" t="s">
        <v>10416</v>
      </c>
      <c r="D1571" s="135" t="s">
        <v>2150</v>
      </c>
      <c r="E1571" s="135">
        <f t="shared" si="24"/>
        <v>2268003050</v>
      </c>
      <c r="F1571" s="135" t="s">
        <v>2865</v>
      </c>
      <c r="G1571" s="135" t="s">
        <v>4934</v>
      </c>
      <c r="H1571" s="135" t="s">
        <v>4600</v>
      </c>
      <c r="I1571" s="135" t="s">
        <v>4610</v>
      </c>
      <c r="J1571" s="137">
        <v>36504</v>
      </c>
    </row>
    <row r="1572" spans="1:10" x14ac:dyDescent="0.2">
      <c r="A1572" s="135" t="s">
        <v>10416</v>
      </c>
      <c r="D1572" s="135" t="s">
        <v>2151</v>
      </c>
      <c r="E1572" s="135">
        <f t="shared" si="24"/>
        <v>2268003060</v>
      </c>
      <c r="F1572" s="135" t="s">
        <v>2865</v>
      </c>
      <c r="G1572" s="135" t="s">
        <v>4934</v>
      </c>
      <c r="H1572" s="135" t="s">
        <v>4600</v>
      </c>
      <c r="I1572" s="135" t="s">
        <v>4612</v>
      </c>
      <c r="J1572" s="137">
        <v>36504</v>
      </c>
    </row>
    <row r="1573" spans="1:10" x14ac:dyDescent="0.2">
      <c r="A1573" s="135" t="s">
        <v>10416</v>
      </c>
      <c r="D1573" s="135" t="s">
        <v>2152</v>
      </c>
      <c r="E1573" s="135">
        <f t="shared" si="24"/>
        <v>2268003070</v>
      </c>
      <c r="F1573" s="135" t="s">
        <v>2865</v>
      </c>
      <c r="G1573" s="135" t="s">
        <v>4934</v>
      </c>
      <c r="H1573" s="135" t="s">
        <v>4600</v>
      </c>
      <c r="I1573" s="135" t="s">
        <v>4614</v>
      </c>
      <c r="J1573" s="137">
        <v>36504</v>
      </c>
    </row>
    <row r="1574" spans="1:10" x14ac:dyDescent="0.2">
      <c r="A1574" s="135" t="s">
        <v>10416</v>
      </c>
      <c r="D1574" s="135" t="s">
        <v>2153</v>
      </c>
      <c r="E1574" s="135">
        <f t="shared" si="24"/>
        <v>2268004000</v>
      </c>
      <c r="F1574" s="135" t="s">
        <v>2865</v>
      </c>
      <c r="G1574" s="135" t="s">
        <v>4934</v>
      </c>
      <c r="H1574" s="135" t="s">
        <v>4616</v>
      </c>
      <c r="I1574" s="135" t="s">
        <v>10420</v>
      </c>
      <c r="J1574" s="137">
        <v>36504</v>
      </c>
    </row>
    <row r="1575" spans="1:10" x14ac:dyDescent="0.2">
      <c r="A1575" s="135" t="s">
        <v>10416</v>
      </c>
      <c r="D1575" s="135" t="s">
        <v>2154</v>
      </c>
      <c r="E1575" s="135">
        <f t="shared" si="24"/>
        <v>2268004010</v>
      </c>
      <c r="F1575" s="135" t="s">
        <v>2865</v>
      </c>
      <c r="G1575" s="135" t="s">
        <v>4934</v>
      </c>
      <c r="H1575" s="135" t="s">
        <v>4616</v>
      </c>
      <c r="I1575" s="135" t="s">
        <v>4619</v>
      </c>
      <c r="J1575" s="137">
        <v>36504</v>
      </c>
    </row>
    <row r="1576" spans="1:10" x14ac:dyDescent="0.2">
      <c r="A1576" s="135" t="s">
        <v>10416</v>
      </c>
      <c r="D1576" s="135" t="s">
        <v>2155</v>
      </c>
      <c r="E1576" s="135">
        <f t="shared" si="24"/>
        <v>2268004011</v>
      </c>
      <c r="F1576" s="135" t="s">
        <v>2865</v>
      </c>
      <c r="G1576" s="135" t="s">
        <v>4934</v>
      </c>
      <c r="H1576" s="135" t="s">
        <v>4616</v>
      </c>
      <c r="I1576" s="135" t="s">
        <v>4622</v>
      </c>
      <c r="J1576" s="137">
        <v>36504</v>
      </c>
    </row>
    <row r="1577" spans="1:10" x14ac:dyDescent="0.2">
      <c r="A1577" s="135" t="s">
        <v>10416</v>
      </c>
      <c r="D1577" s="135" t="s">
        <v>2156</v>
      </c>
      <c r="E1577" s="135">
        <f t="shared" si="24"/>
        <v>2268004015</v>
      </c>
      <c r="F1577" s="135" t="s">
        <v>2865</v>
      </c>
      <c r="G1577" s="135" t="s">
        <v>4934</v>
      </c>
      <c r="H1577" s="135" t="s">
        <v>4616</v>
      </c>
      <c r="I1577" s="135" t="s">
        <v>4624</v>
      </c>
      <c r="J1577" s="137">
        <v>36504</v>
      </c>
    </row>
    <row r="1578" spans="1:10" x14ac:dyDescent="0.2">
      <c r="A1578" s="135" t="s">
        <v>10416</v>
      </c>
      <c r="D1578" s="135" t="s">
        <v>4985</v>
      </c>
      <c r="E1578" s="135">
        <f t="shared" si="24"/>
        <v>2268004016</v>
      </c>
      <c r="F1578" s="135" t="s">
        <v>2865</v>
      </c>
      <c r="G1578" s="135" t="s">
        <v>4934</v>
      </c>
      <c r="H1578" s="135" t="s">
        <v>4616</v>
      </c>
      <c r="I1578" s="135" t="s">
        <v>4627</v>
      </c>
      <c r="J1578" s="137">
        <v>36504</v>
      </c>
    </row>
    <row r="1579" spans="1:10" x14ac:dyDescent="0.2">
      <c r="A1579" s="135" t="s">
        <v>10416</v>
      </c>
      <c r="D1579" s="135" t="s">
        <v>4986</v>
      </c>
      <c r="E1579" s="135">
        <f t="shared" si="24"/>
        <v>2268004020</v>
      </c>
      <c r="F1579" s="135" t="s">
        <v>2865</v>
      </c>
      <c r="G1579" s="135" t="s">
        <v>4934</v>
      </c>
      <c r="H1579" s="135" t="s">
        <v>4616</v>
      </c>
      <c r="I1579" s="135" t="s">
        <v>4629</v>
      </c>
      <c r="J1579" s="137">
        <v>36504</v>
      </c>
    </row>
    <row r="1580" spans="1:10" x14ac:dyDescent="0.2">
      <c r="A1580" s="135" t="s">
        <v>10416</v>
      </c>
      <c r="D1580" s="135" t="s">
        <v>4987</v>
      </c>
      <c r="E1580" s="135">
        <f t="shared" si="24"/>
        <v>2268004021</v>
      </c>
      <c r="F1580" s="135" t="s">
        <v>2865</v>
      </c>
      <c r="G1580" s="135" t="s">
        <v>4934</v>
      </c>
      <c r="H1580" s="135" t="s">
        <v>4616</v>
      </c>
      <c r="I1580" s="135" t="s">
        <v>4632</v>
      </c>
      <c r="J1580" s="137">
        <v>36504</v>
      </c>
    </row>
    <row r="1581" spans="1:10" x14ac:dyDescent="0.2">
      <c r="A1581" s="135" t="s">
        <v>10416</v>
      </c>
      <c r="D1581" s="135" t="s">
        <v>4988</v>
      </c>
      <c r="E1581" s="135">
        <f t="shared" si="24"/>
        <v>2268004025</v>
      </c>
      <c r="F1581" s="135" t="s">
        <v>2865</v>
      </c>
      <c r="G1581" s="135" t="s">
        <v>4934</v>
      </c>
      <c r="H1581" s="135" t="s">
        <v>4616</v>
      </c>
      <c r="I1581" s="135" t="s">
        <v>4634</v>
      </c>
      <c r="J1581" s="137">
        <v>36504</v>
      </c>
    </row>
    <row r="1582" spans="1:10" x14ac:dyDescent="0.2">
      <c r="A1582" s="135" t="s">
        <v>10416</v>
      </c>
      <c r="D1582" s="135" t="s">
        <v>4989</v>
      </c>
      <c r="E1582" s="135">
        <f t="shared" si="24"/>
        <v>2268004026</v>
      </c>
      <c r="F1582" s="135" t="s">
        <v>2865</v>
      </c>
      <c r="G1582" s="135" t="s">
        <v>4934</v>
      </c>
      <c r="H1582" s="135" t="s">
        <v>4616</v>
      </c>
      <c r="I1582" s="135" t="s">
        <v>4636</v>
      </c>
      <c r="J1582" s="137">
        <v>36504</v>
      </c>
    </row>
    <row r="1583" spans="1:10" x14ac:dyDescent="0.2">
      <c r="A1583" s="135" t="s">
        <v>10416</v>
      </c>
      <c r="D1583" s="135" t="s">
        <v>4990</v>
      </c>
      <c r="E1583" s="135">
        <f t="shared" si="24"/>
        <v>2268004030</v>
      </c>
      <c r="F1583" s="135" t="s">
        <v>2865</v>
      </c>
      <c r="G1583" s="135" t="s">
        <v>4934</v>
      </c>
      <c r="H1583" s="135" t="s">
        <v>4616</v>
      </c>
      <c r="I1583" s="135" t="s">
        <v>4638</v>
      </c>
      <c r="J1583" s="137">
        <v>36504</v>
      </c>
    </row>
    <row r="1584" spans="1:10" x14ac:dyDescent="0.2">
      <c r="A1584" s="135" t="s">
        <v>10416</v>
      </c>
      <c r="D1584" s="135" t="s">
        <v>4991</v>
      </c>
      <c r="E1584" s="135">
        <f t="shared" si="24"/>
        <v>2268004031</v>
      </c>
      <c r="F1584" s="135" t="s">
        <v>2865</v>
      </c>
      <c r="G1584" s="135" t="s">
        <v>4934</v>
      </c>
      <c r="H1584" s="135" t="s">
        <v>4616</v>
      </c>
      <c r="I1584" s="135" t="s">
        <v>4640</v>
      </c>
      <c r="J1584" s="137">
        <v>36504</v>
      </c>
    </row>
    <row r="1585" spans="1:10" x14ac:dyDescent="0.2">
      <c r="A1585" s="135" t="s">
        <v>10416</v>
      </c>
      <c r="D1585" s="135" t="s">
        <v>4992</v>
      </c>
      <c r="E1585" s="135">
        <f t="shared" si="24"/>
        <v>2268004035</v>
      </c>
      <c r="F1585" s="135" t="s">
        <v>2865</v>
      </c>
      <c r="G1585" s="135" t="s">
        <v>4934</v>
      </c>
      <c r="H1585" s="135" t="s">
        <v>4616</v>
      </c>
      <c r="I1585" s="135" t="s">
        <v>4642</v>
      </c>
      <c r="J1585" s="137">
        <v>36504</v>
      </c>
    </row>
    <row r="1586" spans="1:10" x14ac:dyDescent="0.2">
      <c r="A1586" s="135" t="s">
        <v>10416</v>
      </c>
      <c r="D1586" s="135" t="s">
        <v>4993</v>
      </c>
      <c r="E1586" s="135">
        <f t="shared" si="24"/>
        <v>2268004036</v>
      </c>
      <c r="F1586" s="135" t="s">
        <v>2865</v>
      </c>
      <c r="G1586" s="135" t="s">
        <v>4934</v>
      </c>
      <c r="H1586" s="135" t="s">
        <v>4616</v>
      </c>
      <c r="I1586" s="135" t="s">
        <v>1895</v>
      </c>
      <c r="J1586" s="137">
        <v>36504</v>
      </c>
    </row>
    <row r="1587" spans="1:10" x14ac:dyDescent="0.2">
      <c r="A1587" s="135" t="s">
        <v>10416</v>
      </c>
      <c r="D1587" s="135" t="s">
        <v>4994</v>
      </c>
      <c r="E1587" s="135">
        <f t="shared" si="24"/>
        <v>2268004040</v>
      </c>
      <c r="F1587" s="135" t="s">
        <v>2865</v>
      </c>
      <c r="G1587" s="135" t="s">
        <v>4934</v>
      </c>
      <c r="H1587" s="135" t="s">
        <v>4616</v>
      </c>
      <c r="I1587" s="135" t="s">
        <v>1897</v>
      </c>
      <c r="J1587" s="137">
        <v>36504</v>
      </c>
    </row>
    <row r="1588" spans="1:10" x14ac:dyDescent="0.2">
      <c r="A1588" s="135" t="s">
        <v>10416</v>
      </c>
      <c r="D1588" s="135" t="s">
        <v>4995</v>
      </c>
      <c r="E1588" s="135">
        <f t="shared" si="24"/>
        <v>2268004041</v>
      </c>
      <c r="F1588" s="135" t="s">
        <v>2865</v>
      </c>
      <c r="G1588" s="135" t="s">
        <v>4934</v>
      </c>
      <c r="H1588" s="135" t="s">
        <v>4616</v>
      </c>
      <c r="I1588" s="135" t="s">
        <v>1899</v>
      </c>
      <c r="J1588" s="137">
        <v>36504</v>
      </c>
    </row>
    <row r="1589" spans="1:10" x14ac:dyDescent="0.2">
      <c r="A1589" s="135" t="s">
        <v>10416</v>
      </c>
      <c r="D1589" s="135" t="s">
        <v>4996</v>
      </c>
      <c r="E1589" s="135">
        <f t="shared" si="24"/>
        <v>2268004045</v>
      </c>
      <c r="F1589" s="135" t="s">
        <v>2865</v>
      </c>
      <c r="G1589" s="135" t="s">
        <v>4934</v>
      </c>
      <c r="H1589" s="135" t="s">
        <v>4616</v>
      </c>
      <c r="I1589" s="135" t="s">
        <v>1901</v>
      </c>
      <c r="J1589" s="137">
        <v>36504</v>
      </c>
    </row>
    <row r="1590" spans="1:10" x14ac:dyDescent="0.2">
      <c r="A1590" s="135" t="s">
        <v>10416</v>
      </c>
      <c r="D1590" s="135" t="s">
        <v>4997</v>
      </c>
      <c r="E1590" s="135">
        <f t="shared" si="24"/>
        <v>2268004046</v>
      </c>
      <c r="F1590" s="135" t="s">
        <v>2865</v>
      </c>
      <c r="G1590" s="135" t="s">
        <v>4934</v>
      </c>
      <c r="H1590" s="135" t="s">
        <v>4616</v>
      </c>
      <c r="I1590" s="135" t="s">
        <v>1903</v>
      </c>
      <c r="J1590" s="137">
        <v>36504</v>
      </c>
    </row>
    <row r="1591" spans="1:10" x14ac:dyDescent="0.2">
      <c r="A1591" s="135" t="s">
        <v>10416</v>
      </c>
      <c r="D1591" s="135" t="s">
        <v>2179</v>
      </c>
      <c r="E1591" s="135">
        <f t="shared" si="24"/>
        <v>2268004050</v>
      </c>
      <c r="F1591" s="135" t="s">
        <v>2865</v>
      </c>
      <c r="G1591" s="135" t="s">
        <v>4934</v>
      </c>
      <c r="H1591" s="135" t="s">
        <v>4616</v>
      </c>
      <c r="I1591" s="135" t="s">
        <v>1905</v>
      </c>
      <c r="J1591" s="137">
        <v>36504</v>
      </c>
    </row>
    <row r="1592" spans="1:10" x14ac:dyDescent="0.2">
      <c r="A1592" s="135" t="s">
        <v>10416</v>
      </c>
      <c r="D1592" s="135" t="s">
        <v>2180</v>
      </c>
      <c r="E1592" s="135">
        <f t="shared" si="24"/>
        <v>2268004051</v>
      </c>
      <c r="F1592" s="135" t="s">
        <v>2865</v>
      </c>
      <c r="G1592" s="135" t="s">
        <v>4934</v>
      </c>
      <c r="H1592" s="135" t="s">
        <v>4616</v>
      </c>
      <c r="I1592" s="135" t="s">
        <v>1907</v>
      </c>
      <c r="J1592" s="137">
        <v>36504</v>
      </c>
    </row>
    <row r="1593" spans="1:10" x14ac:dyDescent="0.2">
      <c r="A1593" s="135" t="s">
        <v>10416</v>
      </c>
      <c r="D1593" s="135" t="s">
        <v>2181</v>
      </c>
      <c r="E1593" s="135">
        <f t="shared" si="24"/>
        <v>2268004055</v>
      </c>
      <c r="F1593" s="135" t="s">
        <v>2865</v>
      </c>
      <c r="G1593" s="135" t="s">
        <v>4934</v>
      </c>
      <c r="H1593" s="135" t="s">
        <v>4616</v>
      </c>
      <c r="I1593" s="135" t="s">
        <v>1909</v>
      </c>
      <c r="J1593" s="137">
        <v>36504</v>
      </c>
    </row>
    <row r="1594" spans="1:10" x14ac:dyDescent="0.2">
      <c r="A1594" s="135" t="s">
        <v>10416</v>
      </c>
      <c r="D1594" s="135" t="s">
        <v>2182</v>
      </c>
      <c r="E1594" s="135">
        <f t="shared" si="24"/>
        <v>2268004056</v>
      </c>
      <c r="F1594" s="135" t="s">
        <v>2865</v>
      </c>
      <c r="G1594" s="135" t="s">
        <v>4934</v>
      </c>
      <c r="H1594" s="135" t="s">
        <v>4616</v>
      </c>
      <c r="I1594" s="135" t="s">
        <v>1911</v>
      </c>
      <c r="J1594" s="137">
        <v>36504</v>
      </c>
    </row>
    <row r="1595" spans="1:10" x14ac:dyDescent="0.2">
      <c r="A1595" s="135" t="s">
        <v>10416</v>
      </c>
      <c r="D1595" s="135" t="s">
        <v>2183</v>
      </c>
      <c r="E1595" s="135">
        <f t="shared" si="24"/>
        <v>2268004060</v>
      </c>
      <c r="F1595" s="135" t="s">
        <v>2865</v>
      </c>
      <c r="G1595" s="135" t="s">
        <v>4934</v>
      </c>
      <c r="H1595" s="135" t="s">
        <v>4616</v>
      </c>
      <c r="I1595" s="135" t="s">
        <v>1913</v>
      </c>
      <c r="J1595" s="137">
        <v>36504</v>
      </c>
    </row>
    <row r="1596" spans="1:10" x14ac:dyDescent="0.2">
      <c r="A1596" s="135" t="s">
        <v>10416</v>
      </c>
      <c r="D1596" s="135" t="s">
        <v>2184</v>
      </c>
      <c r="E1596" s="135">
        <f t="shared" si="24"/>
        <v>2268004061</v>
      </c>
      <c r="F1596" s="135" t="s">
        <v>2865</v>
      </c>
      <c r="G1596" s="135" t="s">
        <v>4934</v>
      </c>
      <c r="H1596" s="135" t="s">
        <v>4616</v>
      </c>
      <c r="I1596" s="135" t="s">
        <v>1915</v>
      </c>
      <c r="J1596" s="137">
        <v>36504</v>
      </c>
    </row>
    <row r="1597" spans="1:10" x14ac:dyDescent="0.2">
      <c r="A1597" s="135" t="s">
        <v>10416</v>
      </c>
      <c r="D1597" s="135" t="s">
        <v>2185</v>
      </c>
      <c r="E1597" s="135">
        <f t="shared" si="24"/>
        <v>2268004065</v>
      </c>
      <c r="F1597" s="135" t="s">
        <v>2865</v>
      </c>
      <c r="G1597" s="135" t="s">
        <v>4934</v>
      </c>
      <c r="H1597" s="135" t="s">
        <v>4616</v>
      </c>
      <c r="I1597" s="135" t="s">
        <v>1917</v>
      </c>
      <c r="J1597" s="137">
        <v>36504</v>
      </c>
    </row>
    <row r="1598" spans="1:10" x14ac:dyDescent="0.2">
      <c r="A1598" s="135" t="s">
        <v>10416</v>
      </c>
      <c r="D1598" s="135" t="s">
        <v>2186</v>
      </c>
      <c r="E1598" s="135">
        <f t="shared" si="24"/>
        <v>2268004066</v>
      </c>
      <c r="F1598" s="135" t="s">
        <v>2865</v>
      </c>
      <c r="G1598" s="135" t="s">
        <v>4934</v>
      </c>
      <c r="H1598" s="135" t="s">
        <v>4616</v>
      </c>
      <c r="I1598" s="135" t="s">
        <v>1919</v>
      </c>
      <c r="J1598" s="137">
        <v>36504</v>
      </c>
    </row>
    <row r="1599" spans="1:10" x14ac:dyDescent="0.2">
      <c r="A1599" s="135" t="s">
        <v>10416</v>
      </c>
      <c r="D1599" s="135" t="s">
        <v>2187</v>
      </c>
      <c r="E1599" s="135">
        <f t="shared" si="24"/>
        <v>2268004071</v>
      </c>
      <c r="F1599" s="135" t="s">
        <v>2865</v>
      </c>
      <c r="G1599" s="135" t="s">
        <v>4934</v>
      </c>
      <c r="H1599" s="135" t="s">
        <v>4616</v>
      </c>
      <c r="I1599" s="135" t="s">
        <v>1923</v>
      </c>
      <c r="J1599" s="137">
        <v>36504</v>
      </c>
    </row>
    <row r="1600" spans="1:10" x14ac:dyDescent="0.2">
      <c r="A1600" s="135" t="s">
        <v>10416</v>
      </c>
      <c r="D1600" s="135" t="s">
        <v>2188</v>
      </c>
      <c r="E1600" s="135">
        <f t="shared" si="24"/>
        <v>2268004075</v>
      </c>
      <c r="F1600" s="135" t="s">
        <v>2865</v>
      </c>
      <c r="G1600" s="135" t="s">
        <v>4934</v>
      </c>
      <c r="H1600" s="135" t="s">
        <v>4616</v>
      </c>
      <c r="I1600" s="135" t="s">
        <v>1925</v>
      </c>
      <c r="J1600" s="137">
        <v>36504</v>
      </c>
    </row>
    <row r="1601" spans="1:10" x14ac:dyDescent="0.2">
      <c r="A1601" s="135" t="s">
        <v>10416</v>
      </c>
      <c r="D1601" s="135" t="s">
        <v>2189</v>
      </c>
      <c r="E1601" s="135">
        <f t="shared" si="24"/>
        <v>2268004076</v>
      </c>
      <c r="F1601" s="135" t="s">
        <v>2865</v>
      </c>
      <c r="G1601" s="135" t="s">
        <v>4934</v>
      </c>
      <c r="H1601" s="135" t="s">
        <v>4616</v>
      </c>
      <c r="I1601" s="135" t="s">
        <v>1927</v>
      </c>
      <c r="J1601" s="137">
        <v>36504</v>
      </c>
    </row>
    <row r="1602" spans="1:10" x14ac:dyDescent="0.2">
      <c r="A1602" s="135" t="s">
        <v>10416</v>
      </c>
      <c r="D1602" s="135" t="s">
        <v>2190</v>
      </c>
      <c r="E1602" s="135">
        <f t="shared" ref="E1602:E1665" si="25">VALUE(D1602)</f>
        <v>2268005000</v>
      </c>
      <c r="F1602" s="135" t="s">
        <v>2865</v>
      </c>
      <c r="G1602" s="135" t="s">
        <v>4934</v>
      </c>
      <c r="H1602" s="135" t="s">
        <v>1929</v>
      </c>
      <c r="I1602" s="135" t="s">
        <v>10420</v>
      </c>
      <c r="J1602" s="137">
        <v>36504</v>
      </c>
    </row>
    <row r="1603" spans="1:10" x14ac:dyDescent="0.2">
      <c r="A1603" s="135" t="s">
        <v>10416</v>
      </c>
      <c r="D1603" s="135" t="s">
        <v>2191</v>
      </c>
      <c r="E1603" s="135">
        <f t="shared" si="25"/>
        <v>2268005010</v>
      </c>
      <c r="F1603" s="135" t="s">
        <v>2865</v>
      </c>
      <c r="G1603" s="135" t="s">
        <v>4934</v>
      </c>
      <c r="H1603" s="135" t="s">
        <v>1929</v>
      </c>
      <c r="I1603" s="135" t="s">
        <v>1932</v>
      </c>
      <c r="J1603" s="137">
        <v>36504</v>
      </c>
    </row>
    <row r="1604" spans="1:10" x14ac:dyDescent="0.2">
      <c r="A1604" s="135" t="s">
        <v>10416</v>
      </c>
      <c r="D1604" s="135" t="s">
        <v>2192</v>
      </c>
      <c r="E1604" s="135">
        <f t="shared" si="25"/>
        <v>2268005015</v>
      </c>
      <c r="F1604" s="135" t="s">
        <v>2865</v>
      </c>
      <c r="G1604" s="135" t="s">
        <v>4934</v>
      </c>
      <c r="H1604" s="135" t="s">
        <v>1929</v>
      </c>
      <c r="I1604" s="135" t="s">
        <v>1934</v>
      </c>
      <c r="J1604" s="137">
        <v>36504</v>
      </c>
    </row>
    <row r="1605" spans="1:10" x14ac:dyDescent="0.2">
      <c r="A1605" s="135" t="s">
        <v>10416</v>
      </c>
      <c r="D1605" s="135" t="s">
        <v>2193</v>
      </c>
      <c r="E1605" s="135">
        <f t="shared" si="25"/>
        <v>2268005020</v>
      </c>
      <c r="F1605" s="135" t="s">
        <v>2865</v>
      </c>
      <c r="G1605" s="135" t="s">
        <v>4934</v>
      </c>
      <c r="H1605" s="135" t="s">
        <v>1929</v>
      </c>
      <c r="I1605" s="135" t="s">
        <v>1936</v>
      </c>
      <c r="J1605" s="137">
        <v>36504</v>
      </c>
    </row>
    <row r="1606" spans="1:10" x14ac:dyDescent="0.2">
      <c r="A1606" s="135" t="s">
        <v>10416</v>
      </c>
      <c r="D1606" s="135" t="s">
        <v>2194</v>
      </c>
      <c r="E1606" s="135">
        <f t="shared" si="25"/>
        <v>2268005025</v>
      </c>
      <c r="F1606" s="135" t="s">
        <v>2865</v>
      </c>
      <c r="G1606" s="135" t="s">
        <v>4934</v>
      </c>
      <c r="H1606" s="135" t="s">
        <v>1929</v>
      </c>
      <c r="I1606" s="135" t="s">
        <v>1938</v>
      </c>
      <c r="J1606" s="137">
        <v>36504</v>
      </c>
    </row>
    <row r="1607" spans="1:10" x14ac:dyDescent="0.2">
      <c r="A1607" s="135" t="s">
        <v>10416</v>
      </c>
      <c r="D1607" s="135" t="s">
        <v>2195</v>
      </c>
      <c r="E1607" s="135">
        <f t="shared" si="25"/>
        <v>2268005030</v>
      </c>
      <c r="F1607" s="135" t="s">
        <v>2865</v>
      </c>
      <c r="G1607" s="135" t="s">
        <v>4934</v>
      </c>
      <c r="H1607" s="135" t="s">
        <v>1929</v>
      </c>
      <c r="I1607" s="135" t="s">
        <v>1940</v>
      </c>
      <c r="J1607" s="137">
        <v>36504</v>
      </c>
    </row>
    <row r="1608" spans="1:10" x14ac:dyDescent="0.2">
      <c r="A1608" s="135" t="s">
        <v>10416</v>
      </c>
      <c r="D1608" s="135" t="s">
        <v>2196</v>
      </c>
      <c r="E1608" s="135">
        <f t="shared" si="25"/>
        <v>2268005035</v>
      </c>
      <c r="F1608" s="135" t="s">
        <v>2865</v>
      </c>
      <c r="G1608" s="135" t="s">
        <v>4934</v>
      </c>
      <c r="H1608" s="135" t="s">
        <v>1929</v>
      </c>
      <c r="I1608" s="135" t="s">
        <v>1942</v>
      </c>
      <c r="J1608" s="137">
        <v>36504</v>
      </c>
    </row>
    <row r="1609" spans="1:10" x14ac:dyDescent="0.2">
      <c r="A1609" s="135" t="s">
        <v>10416</v>
      </c>
      <c r="D1609" s="135" t="s">
        <v>2197</v>
      </c>
      <c r="E1609" s="135">
        <f t="shared" si="25"/>
        <v>2268005040</v>
      </c>
      <c r="F1609" s="135" t="s">
        <v>2865</v>
      </c>
      <c r="G1609" s="135" t="s">
        <v>4934</v>
      </c>
      <c r="H1609" s="135" t="s">
        <v>1929</v>
      </c>
      <c r="I1609" s="135" t="s">
        <v>1944</v>
      </c>
      <c r="J1609" s="137">
        <v>36504</v>
      </c>
    </row>
    <row r="1610" spans="1:10" x14ac:dyDescent="0.2">
      <c r="A1610" s="135" t="s">
        <v>10416</v>
      </c>
      <c r="D1610" s="135" t="s">
        <v>2198</v>
      </c>
      <c r="E1610" s="135">
        <f t="shared" si="25"/>
        <v>2268005045</v>
      </c>
      <c r="F1610" s="135" t="s">
        <v>2865</v>
      </c>
      <c r="G1610" s="135" t="s">
        <v>4934</v>
      </c>
      <c r="H1610" s="135" t="s">
        <v>1929</v>
      </c>
      <c r="I1610" s="135" t="s">
        <v>1947</v>
      </c>
      <c r="J1610" s="137">
        <v>36504</v>
      </c>
    </row>
    <row r="1611" spans="1:10" x14ac:dyDescent="0.2">
      <c r="A1611" s="135" t="s">
        <v>10416</v>
      </c>
      <c r="D1611" s="135" t="s">
        <v>2199</v>
      </c>
      <c r="E1611" s="135">
        <f t="shared" si="25"/>
        <v>2268005050</v>
      </c>
      <c r="F1611" s="135" t="s">
        <v>2865</v>
      </c>
      <c r="G1611" s="135" t="s">
        <v>4934</v>
      </c>
      <c r="H1611" s="135" t="s">
        <v>1929</v>
      </c>
      <c r="I1611" s="135" t="s">
        <v>1949</v>
      </c>
      <c r="J1611" s="137">
        <v>36504</v>
      </c>
    </row>
    <row r="1612" spans="1:10" x14ac:dyDescent="0.2">
      <c r="A1612" s="135" t="s">
        <v>10416</v>
      </c>
      <c r="D1612" s="135" t="s">
        <v>733</v>
      </c>
      <c r="E1612" s="135">
        <f t="shared" si="25"/>
        <v>2268005055</v>
      </c>
      <c r="F1612" s="135" t="s">
        <v>2865</v>
      </c>
      <c r="G1612" s="135" t="s">
        <v>4934</v>
      </c>
      <c r="H1612" s="135" t="s">
        <v>1929</v>
      </c>
      <c r="I1612" s="135" t="s">
        <v>1951</v>
      </c>
      <c r="J1612" s="137">
        <v>36504</v>
      </c>
    </row>
    <row r="1613" spans="1:10" x14ac:dyDescent="0.2">
      <c r="A1613" s="135" t="s">
        <v>10416</v>
      </c>
      <c r="D1613" s="135" t="s">
        <v>734</v>
      </c>
      <c r="E1613" s="135">
        <f t="shared" si="25"/>
        <v>2268005060</v>
      </c>
      <c r="F1613" s="135" t="s">
        <v>2865</v>
      </c>
      <c r="G1613" s="135" t="s">
        <v>4934</v>
      </c>
      <c r="H1613" s="135" t="s">
        <v>1929</v>
      </c>
      <c r="I1613" s="135" t="s">
        <v>1953</v>
      </c>
      <c r="J1613" s="137">
        <v>36504</v>
      </c>
    </row>
    <row r="1614" spans="1:10" x14ac:dyDescent="0.2">
      <c r="A1614" s="135" t="s">
        <v>10416</v>
      </c>
      <c r="D1614" s="135" t="s">
        <v>735</v>
      </c>
      <c r="E1614" s="135">
        <f t="shared" si="25"/>
        <v>2268006000</v>
      </c>
      <c r="F1614" s="135" t="s">
        <v>2865</v>
      </c>
      <c r="G1614" s="135" t="s">
        <v>4934</v>
      </c>
      <c r="H1614" s="135" t="s">
        <v>3166</v>
      </c>
      <c r="I1614" s="135" t="s">
        <v>10420</v>
      </c>
      <c r="J1614" s="137">
        <v>36504</v>
      </c>
    </row>
    <row r="1615" spans="1:10" x14ac:dyDescent="0.2">
      <c r="A1615" s="135" t="s">
        <v>10416</v>
      </c>
      <c r="D1615" s="135" t="s">
        <v>736</v>
      </c>
      <c r="E1615" s="135">
        <f t="shared" si="25"/>
        <v>2268006005</v>
      </c>
      <c r="F1615" s="135" t="s">
        <v>2865</v>
      </c>
      <c r="G1615" s="135" t="s">
        <v>4934</v>
      </c>
      <c r="H1615" s="135" t="s">
        <v>3166</v>
      </c>
      <c r="I1615" s="135" t="s">
        <v>3169</v>
      </c>
      <c r="J1615" s="137">
        <v>36504</v>
      </c>
    </row>
    <row r="1616" spans="1:10" x14ac:dyDescent="0.2">
      <c r="A1616" s="135" t="s">
        <v>10416</v>
      </c>
      <c r="D1616" s="135" t="s">
        <v>737</v>
      </c>
      <c r="E1616" s="135">
        <f t="shared" si="25"/>
        <v>2268006010</v>
      </c>
      <c r="F1616" s="135" t="s">
        <v>2865</v>
      </c>
      <c r="G1616" s="135" t="s">
        <v>4934</v>
      </c>
      <c r="H1616" s="135" t="s">
        <v>3166</v>
      </c>
      <c r="I1616" s="135" t="s">
        <v>3172</v>
      </c>
      <c r="J1616" s="137">
        <v>36504</v>
      </c>
    </row>
    <row r="1617" spans="1:10" x14ac:dyDescent="0.2">
      <c r="A1617" s="135" t="s">
        <v>10416</v>
      </c>
      <c r="D1617" s="135" t="s">
        <v>738</v>
      </c>
      <c r="E1617" s="135">
        <f t="shared" si="25"/>
        <v>2268006015</v>
      </c>
      <c r="F1617" s="135" t="s">
        <v>2865</v>
      </c>
      <c r="G1617" s="135" t="s">
        <v>4934</v>
      </c>
      <c r="H1617" s="135" t="s">
        <v>3166</v>
      </c>
      <c r="I1617" s="135" t="s">
        <v>3174</v>
      </c>
      <c r="J1617" s="137">
        <v>36504</v>
      </c>
    </row>
    <row r="1618" spans="1:10" x14ac:dyDescent="0.2">
      <c r="A1618" s="135" t="s">
        <v>10416</v>
      </c>
      <c r="D1618" s="135" t="s">
        <v>739</v>
      </c>
      <c r="E1618" s="135">
        <f t="shared" si="25"/>
        <v>2268006020</v>
      </c>
      <c r="F1618" s="135" t="s">
        <v>2865</v>
      </c>
      <c r="G1618" s="135" t="s">
        <v>4934</v>
      </c>
      <c r="H1618" s="135" t="s">
        <v>3166</v>
      </c>
      <c r="I1618" s="135" t="s">
        <v>3176</v>
      </c>
      <c r="J1618" s="137">
        <v>36504</v>
      </c>
    </row>
    <row r="1619" spans="1:10" x14ac:dyDescent="0.2">
      <c r="A1619" s="135" t="s">
        <v>10416</v>
      </c>
      <c r="D1619" s="135" t="s">
        <v>740</v>
      </c>
      <c r="E1619" s="135">
        <f t="shared" si="25"/>
        <v>2268006025</v>
      </c>
      <c r="F1619" s="135" t="s">
        <v>2865</v>
      </c>
      <c r="G1619" s="135" t="s">
        <v>4934</v>
      </c>
      <c r="H1619" s="135" t="s">
        <v>3166</v>
      </c>
      <c r="I1619" s="135" t="s">
        <v>3178</v>
      </c>
      <c r="J1619" s="137">
        <v>36504</v>
      </c>
    </row>
    <row r="1620" spans="1:10" x14ac:dyDescent="0.2">
      <c r="A1620" s="135" t="s">
        <v>10416</v>
      </c>
      <c r="D1620" s="135" t="s">
        <v>741</v>
      </c>
      <c r="E1620" s="135">
        <f t="shared" si="25"/>
        <v>2268006030</v>
      </c>
      <c r="F1620" s="135" t="s">
        <v>2865</v>
      </c>
      <c r="G1620" s="135" t="s">
        <v>4934</v>
      </c>
      <c r="H1620" s="135" t="s">
        <v>3166</v>
      </c>
      <c r="I1620" s="135" t="s">
        <v>3180</v>
      </c>
      <c r="J1620" s="137">
        <v>36504</v>
      </c>
    </row>
    <row r="1621" spans="1:10" x14ac:dyDescent="0.2">
      <c r="A1621" s="135" t="s">
        <v>10416</v>
      </c>
      <c r="D1621" s="135" t="s">
        <v>742</v>
      </c>
      <c r="E1621" s="135">
        <f t="shared" si="25"/>
        <v>2268007000</v>
      </c>
      <c r="F1621" s="135" t="s">
        <v>2865</v>
      </c>
      <c r="G1621" s="135" t="s">
        <v>4934</v>
      </c>
      <c r="H1621" s="135" t="s">
        <v>3182</v>
      </c>
      <c r="I1621" s="135" t="s">
        <v>10420</v>
      </c>
      <c r="J1621" s="137">
        <v>36504</v>
      </c>
    </row>
    <row r="1622" spans="1:10" x14ac:dyDescent="0.2">
      <c r="A1622" s="135" t="s">
        <v>10416</v>
      </c>
      <c r="D1622" s="135" t="s">
        <v>743</v>
      </c>
      <c r="E1622" s="135">
        <f t="shared" si="25"/>
        <v>2268007005</v>
      </c>
      <c r="F1622" s="135" t="s">
        <v>2865</v>
      </c>
      <c r="G1622" s="135" t="s">
        <v>4934</v>
      </c>
      <c r="H1622" s="135" t="s">
        <v>3182</v>
      </c>
      <c r="I1622" s="135" t="s">
        <v>3184</v>
      </c>
      <c r="J1622" s="137">
        <v>36504</v>
      </c>
    </row>
    <row r="1623" spans="1:10" x14ac:dyDescent="0.2">
      <c r="A1623" s="135" t="s">
        <v>10416</v>
      </c>
      <c r="D1623" s="135" t="s">
        <v>744</v>
      </c>
      <c r="E1623" s="135">
        <f t="shared" si="25"/>
        <v>2268007010</v>
      </c>
      <c r="F1623" s="135" t="s">
        <v>2865</v>
      </c>
      <c r="G1623" s="135" t="s">
        <v>4934</v>
      </c>
      <c r="H1623" s="135" t="s">
        <v>3182</v>
      </c>
      <c r="I1623" s="135" t="s">
        <v>109</v>
      </c>
      <c r="J1623" s="137">
        <v>36504</v>
      </c>
    </row>
    <row r="1624" spans="1:10" x14ac:dyDescent="0.2">
      <c r="A1624" s="135" t="s">
        <v>10416</v>
      </c>
      <c r="D1624" s="135" t="s">
        <v>745</v>
      </c>
      <c r="E1624" s="135">
        <f t="shared" si="25"/>
        <v>2268007015</v>
      </c>
      <c r="F1624" s="135" t="s">
        <v>2865</v>
      </c>
      <c r="G1624" s="135" t="s">
        <v>4934</v>
      </c>
      <c r="H1624" s="135" t="s">
        <v>3182</v>
      </c>
      <c r="I1624" s="135" t="s">
        <v>111</v>
      </c>
      <c r="J1624" s="137">
        <v>36504</v>
      </c>
    </row>
    <row r="1625" spans="1:10" x14ac:dyDescent="0.2">
      <c r="A1625" s="135" t="s">
        <v>10416</v>
      </c>
      <c r="D1625" s="135" t="s">
        <v>746</v>
      </c>
      <c r="E1625" s="135">
        <f t="shared" si="25"/>
        <v>2268008000</v>
      </c>
      <c r="F1625" s="135" t="s">
        <v>2865</v>
      </c>
      <c r="G1625" s="135" t="s">
        <v>4934</v>
      </c>
      <c r="H1625" s="135" t="s">
        <v>116</v>
      </c>
      <c r="I1625" s="135" t="s">
        <v>10420</v>
      </c>
      <c r="J1625" s="137">
        <v>36504</v>
      </c>
    </row>
    <row r="1626" spans="1:10" x14ac:dyDescent="0.2">
      <c r="A1626" s="135" t="s">
        <v>10416</v>
      </c>
      <c r="D1626" s="135" t="s">
        <v>747</v>
      </c>
      <c r="E1626" s="135">
        <f t="shared" si="25"/>
        <v>2268008005</v>
      </c>
      <c r="F1626" s="135" t="s">
        <v>2865</v>
      </c>
      <c r="G1626" s="135" t="s">
        <v>4934</v>
      </c>
      <c r="H1626" s="135" t="s">
        <v>116</v>
      </c>
      <c r="I1626" s="135" t="s">
        <v>116</v>
      </c>
      <c r="J1626" s="137">
        <v>36504</v>
      </c>
    </row>
    <row r="1627" spans="1:10" x14ac:dyDescent="0.2">
      <c r="A1627" s="135" t="s">
        <v>10416</v>
      </c>
      <c r="D1627" s="135" t="s">
        <v>748</v>
      </c>
      <c r="E1627" s="135">
        <f t="shared" si="25"/>
        <v>2268009000</v>
      </c>
      <c r="F1627" s="135" t="s">
        <v>2865</v>
      </c>
      <c r="G1627" s="135" t="s">
        <v>4934</v>
      </c>
      <c r="H1627" s="135" t="s">
        <v>499</v>
      </c>
      <c r="I1627" s="135" t="s">
        <v>10420</v>
      </c>
      <c r="J1627" s="137">
        <v>36504</v>
      </c>
    </row>
    <row r="1628" spans="1:10" x14ac:dyDescent="0.2">
      <c r="A1628" s="135" t="s">
        <v>10416</v>
      </c>
      <c r="D1628" s="135" t="s">
        <v>749</v>
      </c>
      <c r="E1628" s="135">
        <f t="shared" si="25"/>
        <v>2268009010</v>
      </c>
      <c r="F1628" s="135" t="s">
        <v>2865</v>
      </c>
      <c r="G1628" s="135" t="s">
        <v>4934</v>
      </c>
      <c r="H1628" s="135" t="s">
        <v>499</v>
      </c>
      <c r="I1628" s="135" t="s">
        <v>6150</v>
      </c>
      <c r="J1628" s="137">
        <v>36504</v>
      </c>
    </row>
    <row r="1629" spans="1:10" x14ac:dyDescent="0.2">
      <c r="A1629" s="135" t="s">
        <v>10416</v>
      </c>
      <c r="D1629" s="135" t="s">
        <v>750</v>
      </c>
      <c r="E1629" s="135">
        <f t="shared" si="25"/>
        <v>2268010000</v>
      </c>
      <c r="F1629" s="135" t="s">
        <v>2865</v>
      </c>
      <c r="G1629" s="135" t="s">
        <v>4934</v>
      </c>
      <c r="H1629" s="135" t="s">
        <v>4600</v>
      </c>
      <c r="I1629" s="135" t="s">
        <v>10420</v>
      </c>
      <c r="J1629" s="137">
        <v>36504</v>
      </c>
    </row>
    <row r="1630" spans="1:10" x14ac:dyDescent="0.2">
      <c r="A1630" s="135" t="s">
        <v>10416</v>
      </c>
      <c r="D1630" s="135" t="s">
        <v>751</v>
      </c>
      <c r="E1630" s="135">
        <f t="shared" si="25"/>
        <v>2268010010</v>
      </c>
      <c r="F1630" s="135" t="s">
        <v>2865</v>
      </c>
      <c r="G1630" s="135" t="s">
        <v>4934</v>
      </c>
      <c r="H1630" s="135" t="s">
        <v>4600</v>
      </c>
      <c r="I1630" s="135" t="s">
        <v>6153</v>
      </c>
      <c r="J1630" s="137">
        <v>36504</v>
      </c>
    </row>
    <row r="1631" spans="1:10" x14ac:dyDescent="0.2">
      <c r="A1631" s="135" t="s">
        <v>10416</v>
      </c>
      <c r="D1631" s="135" t="s">
        <v>752</v>
      </c>
      <c r="E1631" s="135">
        <f t="shared" si="25"/>
        <v>2270000000</v>
      </c>
      <c r="F1631" s="135" t="s">
        <v>2865</v>
      </c>
      <c r="G1631" s="135" t="s">
        <v>2243</v>
      </c>
      <c r="H1631" s="135" t="s">
        <v>2244</v>
      </c>
      <c r="I1631" s="135" t="s">
        <v>1886</v>
      </c>
    </row>
    <row r="1632" spans="1:10" x14ac:dyDescent="0.2">
      <c r="A1632" s="135" t="s">
        <v>10416</v>
      </c>
      <c r="D1632" s="135" t="s">
        <v>2245</v>
      </c>
      <c r="E1632" s="135">
        <f t="shared" si="25"/>
        <v>2270001000</v>
      </c>
      <c r="F1632" s="135" t="s">
        <v>2865</v>
      </c>
      <c r="G1632" s="135" t="s">
        <v>2243</v>
      </c>
      <c r="H1632" s="135" t="s">
        <v>10422</v>
      </c>
      <c r="I1632" s="135" t="s">
        <v>1886</v>
      </c>
    </row>
    <row r="1633" spans="1:12" x14ac:dyDescent="0.2">
      <c r="A1633" s="135" t="s">
        <v>10416</v>
      </c>
      <c r="D1633" s="135" t="s">
        <v>2246</v>
      </c>
      <c r="E1633" s="135">
        <f t="shared" si="25"/>
        <v>2270001010</v>
      </c>
      <c r="F1633" s="135" t="s">
        <v>2865</v>
      </c>
      <c r="G1633" s="135" t="s">
        <v>2243</v>
      </c>
      <c r="H1633" s="135" t="s">
        <v>10422</v>
      </c>
      <c r="I1633" s="135" t="s">
        <v>10424</v>
      </c>
    </row>
    <row r="1634" spans="1:12" x14ac:dyDescent="0.2">
      <c r="A1634" s="135" t="s">
        <v>10416</v>
      </c>
      <c r="D1634" s="135" t="s">
        <v>2247</v>
      </c>
      <c r="E1634" s="135">
        <f t="shared" si="25"/>
        <v>2270001020</v>
      </c>
      <c r="F1634" s="135" t="s">
        <v>2865</v>
      </c>
      <c r="G1634" s="135" t="s">
        <v>2243</v>
      </c>
      <c r="H1634" s="135" t="s">
        <v>10422</v>
      </c>
      <c r="I1634" s="135" t="s">
        <v>10426</v>
      </c>
    </row>
    <row r="1635" spans="1:12" x14ac:dyDescent="0.2">
      <c r="A1635" s="135" t="s">
        <v>10416</v>
      </c>
      <c r="D1635" s="135" t="s">
        <v>2248</v>
      </c>
      <c r="E1635" s="135">
        <f t="shared" si="25"/>
        <v>2270001030</v>
      </c>
      <c r="F1635" s="135" t="s">
        <v>2865</v>
      </c>
      <c r="G1635" s="135" t="s">
        <v>2243</v>
      </c>
      <c r="H1635" s="135" t="s">
        <v>10422</v>
      </c>
      <c r="I1635" s="135" t="s">
        <v>10428</v>
      </c>
    </row>
    <row r="1636" spans="1:12" x14ac:dyDescent="0.2">
      <c r="A1636" s="135" t="s">
        <v>10416</v>
      </c>
      <c r="D1636" s="135" t="s">
        <v>2249</v>
      </c>
      <c r="E1636" s="135">
        <f t="shared" si="25"/>
        <v>2270001040</v>
      </c>
      <c r="F1636" s="135" t="s">
        <v>2865</v>
      </c>
      <c r="G1636" s="135" t="s">
        <v>2243</v>
      </c>
      <c r="H1636" s="135" t="s">
        <v>10422</v>
      </c>
      <c r="I1636" s="135" t="s">
        <v>13194</v>
      </c>
    </row>
    <row r="1637" spans="1:12" x14ac:dyDescent="0.2">
      <c r="A1637" s="135" t="s">
        <v>10416</v>
      </c>
      <c r="D1637" s="135" t="s">
        <v>716</v>
      </c>
      <c r="E1637" s="135">
        <f t="shared" si="25"/>
        <v>2270001050</v>
      </c>
      <c r="F1637" s="135" t="s">
        <v>2865</v>
      </c>
      <c r="G1637" s="135" t="s">
        <v>2243</v>
      </c>
      <c r="H1637" s="135" t="s">
        <v>10422</v>
      </c>
      <c r="I1637" s="135" t="s">
        <v>13196</v>
      </c>
    </row>
    <row r="1638" spans="1:12" x14ac:dyDescent="0.2">
      <c r="A1638" s="135" t="s">
        <v>10416</v>
      </c>
      <c r="D1638" s="135" t="s">
        <v>717</v>
      </c>
      <c r="E1638" s="135">
        <f t="shared" si="25"/>
        <v>2270001060</v>
      </c>
      <c r="F1638" s="135" t="s">
        <v>2865</v>
      </c>
      <c r="G1638" s="135" t="s">
        <v>2243</v>
      </c>
      <c r="H1638" s="135" t="s">
        <v>10422</v>
      </c>
      <c r="I1638" s="135" t="s">
        <v>13198</v>
      </c>
    </row>
    <row r="1639" spans="1:12" x14ac:dyDescent="0.2">
      <c r="A1639" s="135" t="s">
        <v>10416</v>
      </c>
      <c r="D1639" s="135" t="s">
        <v>718</v>
      </c>
      <c r="E1639" s="135">
        <f t="shared" si="25"/>
        <v>2270002000</v>
      </c>
      <c r="F1639" s="135" t="s">
        <v>2865</v>
      </c>
      <c r="G1639" s="135" t="s">
        <v>2243</v>
      </c>
      <c r="H1639" s="135" t="s">
        <v>13200</v>
      </c>
      <c r="I1639" s="135" t="s">
        <v>1886</v>
      </c>
      <c r="K1639" s="137">
        <v>36504</v>
      </c>
      <c r="L1639" s="135" t="s">
        <v>13201</v>
      </c>
    </row>
    <row r="1640" spans="1:12" x14ac:dyDescent="0.2">
      <c r="A1640" s="135" t="s">
        <v>10416</v>
      </c>
      <c r="D1640" s="135" t="s">
        <v>719</v>
      </c>
      <c r="E1640" s="135">
        <f t="shared" si="25"/>
        <v>2270002003</v>
      </c>
      <c r="F1640" s="135" t="s">
        <v>2865</v>
      </c>
      <c r="G1640" s="135" t="s">
        <v>2243</v>
      </c>
      <c r="H1640" s="135" t="s">
        <v>13200</v>
      </c>
      <c r="I1640" s="135" t="s">
        <v>13203</v>
      </c>
      <c r="K1640" s="137">
        <v>36504</v>
      </c>
      <c r="L1640" s="135" t="s">
        <v>13204</v>
      </c>
    </row>
    <row r="1641" spans="1:12" x14ac:dyDescent="0.2">
      <c r="A1641" s="135" t="s">
        <v>10416</v>
      </c>
      <c r="D1641" s="135" t="s">
        <v>720</v>
      </c>
      <c r="E1641" s="135">
        <f t="shared" si="25"/>
        <v>2270002006</v>
      </c>
      <c r="F1641" s="135" t="s">
        <v>2865</v>
      </c>
      <c r="G1641" s="135" t="s">
        <v>2243</v>
      </c>
      <c r="H1641" s="135" t="s">
        <v>13200</v>
      </c>
      <c r="I1641" s="135" t="s">
        <v>13206</v>
      </c>
    </row>
    <row r="1642" spans="1:12" x14ac:dyDescent="0.2">
      <c r="A1642" s="135" t="s">
        <v>10416</v>
      </c>
      <c r="D1642" s="135" t="s">
        <v>721</v>
      </c>
      <c r="E1642" s="135">
        <f t="shared" si="25"/>
        <v>2270002009</v>
      </c>
      <c r="F1642" s="135" t="s">
        <v>2865</v>
      </c>
      <c r="G1642" s="135" t="s">
        <v>2243</v>
      </c>
      <c r="H1642" s="135" t="s">
        <v>13200</v>
      </c>
      <c r="I1642" s="135" t="s">
        <v>13208</v>
      </c>
    </row>
    <row r="1643" spans="1:12" x14ac:dyDescent="0.2">
      <c r="A1643" s="135" t="s">
        <v>10416</v>
      </c>
      <c r="D1643" s="135" t="s">
        <v>722</v>
      </c>
      <c r="E1643" s="135">
        <f t="shared" si="25"/>
        <v>2270002012</v>
      </c>
      <c r="F1643" s="135" t="s">
        <v>2865</v>
      </c>
      <c r="G1643" s="135" t="s">
        <v>2243</v>
      </c>
      <c r="H1643" s="135" t="s">
        <v>13200</v>
      </c>
      <c r="I1643" s="135" t="s">
        <v>13210</v>
      </c>
      <c r="K1643" s="137">
        <v>36504</v>
      </c>
      <c r="L1643" s="135" t="s">
        <v>13211</v>
      </c>
    </row>
    <row r="1644" spans="1:12" x14ac:dyDescent="0.2">
      <c r="A1644" s="135" t="s">
        <v>10416</v>
      </c>
      <c r="D1644" s="135" t="s">
        <v>723</v>
      </c>
      <c r="E1644" s="135">
        <f t="shared" si="25"/>
        <v>2270002015</v>
      </c>
      <c r="F1644" s="135" t="s">
        <v>2865</v>
      </c>
      <c r="G1644" s="135" t="s">
        <v>2243</v>
      </c>
      <c r="H1644" s="135" t="s">
        <v>13200</v>
      </c>
      <c r="I1644" s="135" t="s">
        <v>13213</v>
      </c>
    </row>
    <row r="1645" spans="1:12" x14ac:dyDescent="0.2">
      <c r="A1645" s="135" t="s">
        <v>10416</v>
      </c>
      <c r="D1645" s="135" t="s">
        <v>724</v>
      </c>
      <c r="E1645" s="135">
        <f t="shared" si="25"/>
        <v>2270002018</v>
      </c>
      <c r="F1645" s="135" t="s">
        <v>2865</v>
      </c>
      <c r="G1645" s="135" t="s">
        <v>2243</v>
      </c>
      <c r="H1645" s="135" t="s">
        <v>13200</v>
      </c>
      <c r="I1645" s="135" t="s">
        <v>13215</v>
      </c>
    </row>
    <row r="1646" spans="1:12" x14ac:dyDescent="0.2">
      <c r="A1646" s="135" t="s">
        <v>10416</v>
      </c>
      <c r="D1646" s="135" t="s">
        <v>725</v>
      </c>
      <c r="E1646" s="135">
        <f t="shared" si="25"/>
        <v>2270002021</v>
      </c>
      <c r="F1646" s="135" t="s">
        <v>2865</v>
      </c>
      <c r="G1646" s="135" t="s">
        <v>2243</v>
      </c>
      <c r="H1646" s="135" t="s">
        <v>13200</v>
      </c>
      <c r="I1646" s="135" t="s">
        <v>13217</v>
      </c>
    </row>
    <row r="1647" spans="1:12" x14ac:dyDescent="0.2">
      <c r="A1647" s="135" t="s">
        <v>10416</v>
      </c>
      <c r="D1647" s="135" t="s">
        <v>726</v>
      </c>
      <c r="E1647" s="135">
        <f t="shared" si="25"/>
        <v>2270002024</v>
      </c>
      <c r="F1647" s="135" t="s">
        <v>2865</v>
      </c>
      <c r="G1647" s="135" t="s">
        <v>2243</v>
      </c>
      <c r="H1647" s="135" t="s">
        <v>13200</v>
      </c>
      <c r="I1647" s="135" t="s">
        <v>10441</v>
      </c>
    </row>
    <row r="1648" spans="1:12" x14ac:dyDescent="0.2">
      <c r="A1648" s="135" t="s">
        <v>10416</v>
      </c>
      <c r="D1648" s="135" t="s">
        <v>727</v>
      </c>
      <c r="E1648" s="135">
        <f t="shared" si="25"/>
        <v>2270002027</v>
      </c>
      <c r="F1648" s="135" t="s">
        <v>2865</v>
      </c>
      <c r="G1648" s="135" t="s">
        <v>2243</v>
      </c>
      <c r="H1648" s="135" t="s">
        <v>13200</v>
      </c>
      <c r="I1648" s="135" t="s">
        <v>10443</v>
      </c>
      <c r="K1648" s="137">
        <v>36504</v>
      </c>
      <c r="L1648" s="135" t="s">
        <v>10444</v>
      </c>
    </row>
    <row r="1649" spans="1:12" x14ac:dyDescent="0.2">
      <c r="A1649" s="135" t="s">
        <v>10416</v>
      </c>
      <c r="D1649" s="135" t="s">
        <v>728</v>
      </c>
      <c r="E1649" s="135">
        <f t="shared" si="25"/>
        <v>2270002030</v>
      </c>
      <c r="F1649" s="135" t="s">
        <v>2865</v>
      </c>
      <c r="G1649" s="135" t="s">
        <v>2243</v>
      </c>
      <c r="H1649" s="135" t="s">
        <v>13200</v>
      </c>
      <c r="I1649" s="135" t="s">
        <v>10446</v>
      </c>
    </row>
    <row r="1650" spans="1:12" x14ac:dyDescent="0.2">
      <c r="A1650" s="135" t="s">
        <v>10416</v>
      </c>
      <c r="D1650" s="135" t="s">
        <v>729</v>
      </c>
      <c r="E1650" s="135">
        <f t="shared" si="25"/>
        <v>2270002033</v>
      </c>
      <c r="F1650" s="135" t="s">
        <v>2865</v>
      </c>
      <c r="G1650" s="135" t="s">
        <v>2243</v>
      </c>
      <c r="H1650" s="135" t="s">
        <v>13200</v>
      </c>
      <c r="I1650" s="135" t="s">
        <v>10448</v>
      </c>
    </row>
    <row r="1651" spans="1:12" x14ac:dyDescent="0.2">
      <c r="A1651" s="135" t="s">
        <v>10416</v>
      </c>
      <c r="D1651" s="135" t="s">
        <v>730</v>
      </c>
      <c r="E1651" s="135">
        <f t="shared" si="25"/>
        <v>2270002036</v>
      </c>
      <c r="F1651" s="135" t="s">
        <v>2865</v>
      </c>
      <c r="G1651" s="135" t="s">
        <v>2243</v>
      </c>
      <c r="H1651" s="135" t="s">
        <v>13200</v>
      </c>
      <c r="I1651" s="135" t="s">
        <v>10450</v>
      </c>
    </row>
    <row r="1652" spans="1:12" x14ac:dyDescent="0.2">
      <c r="A1652" s="135" t="s">
        <v>10416</v>
      </c>
      <c r="D1652" s="135" t="s">
        <v>731</v>
      </c>
      <c r="E1652" s="135">
        <f t="shared" si="25"/>
        <v>2270002039</v>
      </c>
      <c r="F1652" s="135" t="s">
        <v>2865</v>
      </c>
      <c r="G1652" s="135" t="s">
        <v>2243</v>
      </c>
      <c r="H1652" s="135" t="s">
        <v>13200</v>
      </c>
      <c r="I1652" s="135" t="s">
        <v>10452</v>
      </c>
    </row>
    <row r="1653" spans="1:12" x14ac:dyDescent="0.2">
      <c r="A1653" s="135" t="s">
        <v>10416</v>
      </c>
      <c r="D1653" s="135" t="s">
        <v>732</v>
      </c>
      <c r="E1653" s="135">
        <f t="shared" si="25"/>
        <v>2270002042</v>
      </c>
      <c r="F1653" s="135" t="s">
        <v>2865</v>
      </c>
      <c r="G1653" s="135" t="s">
        <v>2243</v>
      </c>
      <c r="H1653" s="135" t="s">
        <v>13200</v>
      </c>
      <c r="I1653" s="135" t="s">
        <v>10454</v>
      </c>
    </row>
    <row r="1654" spans="1:12" x14ac:dyDescent="0.2">
      <c r="A1654" s="135" t="s">
        <v>10416</v>
      </c>
      <c r="D1654" s="135" t="s">
        <v>5187</v>
      </c>
      <c r="E1654" s="135">
        <f t="shared" si="25"/>
        <v>2270002045</v>
      </c>
      <c r="F1654" s="135" t="s">
        <v>2865</v>
      </c>
      <c r="G1654" s="135" t="s">
        <v>2243</v>
      </c>
      <c r="H1654" s="135" t="s">
        <v>13200</v>
      </c>
      <c r="I1654" s="135" t="s">
        <v>10456</v>
      </c>
    </row>
    <row r="1655" spans="1:12" x14ac:dyDescent="0.2">
      <c r="A1655" s="135" t="s">
        <v>10416</v>
      </c>
      <c r="D1655" s="135" t="s">
        <v>5188</v>
      </c>
      <c r="E1655" s="135">
        <f t="shared" si="25"/>
        <v>2270002048</v>
      </c>
      <c r="F1655" s="135" t="s">
        <v>2865</v>
      </c>
      <c r="G1655" s="135" t="s">
        <v>2243</v>
      </c>
      <c r="H1655" s="135" t="s">
        <v>13200</v>
      </c>
      <c r="I1655" s="135" t="s">
        <v>10458</v>
      </c>
    </row>
    <row r="1656" spans="1:12" x14ac:dyDescent="0.2">
      <c r="A1656" s="135" t="s">
        <v>10416</v>
      </c>
      <c r="D1656" s="135" t="s">
        <v>5189</v>
      </c>
      <c r="E1656" s="135">
        <f t="shared" si="25"/>
        <v>2270002051</v>
      </c>
      <c r="F1656" s="135" t="s">
        <v>2865</v>
      </c>
      <c r="G1656" s="135" t="s">
        <v>2243</v>
      </c>
      <c r="H1656" s="135" t="s">
        <v>13200</v>
      </c>
      <c r="I1656" s="135" t="s">
        <v>10460</v>
      </c>
    </row>
    <row r="1657" spans="1:12" x14ac:dyDescent="0.2">
      <c r="A1657" s="135" t="s">
        <v>10416</v>
      </c>
      <c r="D1657" s="135" t="s">
        <v>5190</v>
      </c>
      <c r="E1657" s="135">
        <f t="shared" si="25"/>
        <v>2270002054</v>
      </c>
      <c r="F1657" s="135" t="s">
        <v>2865</v>
      </c>
      <c r="G1657" s="135" t="s">
        <v>2243</v>
      </c>
      <c r="H1657" s="135" t="s">
        <v>13200</v>
      </c>
      <c r="I1657" s="135" t="s">
        <v>7627</v>
      </c>
    </row>
    <row r="1658" spans="1:12" x14ac:dyDescent="0.2">
      <c r="A1658" s="135" t="s">
        <v>10416</v>
      </c>
      <c r="D1658" s="135" t="s">
        <v>5191</v>
      </c>
      <c r="E1658" s="135">
        <f t="shared" si="25"/>
        <v>2270002057</v>
      </c>
      <c r="F1658" s="135" t="s">
        <v>2865</v>
      </c>
      <c r="G1658" s="135" t="s">
        <v>2243</v>
      </c>
      <c r="H1658" s="135" t="s">
        <v>13200</v>
      </c>
      <c r="I1658" s="135" t="s">
        <v>4581</v>
      </c>
    </row>
    <row r="1659" spans="1:12" x14ac:dyDescent="0.2">
      <c r="A1659" s="135" t="s">
        <v>10416</v>
      </c>
      <c r="D1659" s="135" t="s">
        <v>5192</v>
      </c>
      <c r="E1659" s="135">
        <f t="shared" si="25"/>
        <v>2270002060</v>
      </c>
      <c r="F1659" s="135" t="s">
        <v>2865</v>
      </c>
      <c r="G1659" s="135" t="s">
        <v>2243</v>
      </c>
      <c r="H1659" s="135" t="s">
        <v>13200</v>
      </c>
      <c r="I1659" s="135" t="s">
        <v>4583</v>
      </c>
    </row>
    <row r="1660" spans="1:12" x14ac:dyDescent="0.2">
      <c r="A1660" s="135" t="s">
        <v>10416</v>
      </c>
      <c r="D1660" s="135" t="s">
        <v>5193</v>
      </c>
      <c r="E1660" s="135">
        <f t="shared" si="25"/>
        <v>2270002063</v>
      </c>
      <c r="F1660" s="135" t="s">
        <v>2865</v>
      </c>
      <c r="G1660" s="135" t="s">
        <v>2243</v>
      </c>
      <c r="H1660" s="135" t="s">
        <v>13200</v>
      </c>
      <c r="I1660" s="135" t="s">
        <v>4585</v>
      </c>
      <c r="K1660" s="137">
        <v>36504</v>
      </c>
      <c r="L1660" s="135" t="s">
        <v>4586</v>
      </c>
    </row>
    <row r="1661" spans="1:12" x14ac:dyDescent="0.2">
      <c r="A1661" s="135" t="s">
        <v>10416</v>
      </c>
      <c r="D1661" s="135" t="s">
        <v>5194</v>
      </c>
      <c r="E1661" s="135">
        <f t="shared" si="25"/>
        <v>2270002066</v>
      </c>
      <c r="F1661" s="135" t="s">
        <v>2865</v>
      </c>
      <c r="G1661" s="135" t="s">
        <v>2243</v>
      </c>
      <c r="H1661" s="135" t="s">
        <v>13200</v>
      </c>
      <c r="I1661" s="135" t="s">
        <v>4588</v>
      </c>
    </row>
    <row r="1662" spans="1:12" x14ac:dyDescent="0.2">
      <c r="A1662" s="135" t="s">
        <v>10416</v>
      </c>
      <c r="D1662" s="135" t="s">
        <v>5195</v>
      </c>
      <c r="E1662" s="135">
        <f t="shared" si="25"/>
        <v>2270002069</v>
      </c>
      <c r="F1662" s="135" t="s">
        <v>2865</v>
      </c>
      <c r="G1662" s="135" t="s">
        <v>2243</v>
      </c>
      <c r="H1662" s="135" t="s">
        <v>13200</v>
      </c>
      <c r="I1662" s="135" t="s">
        <v>4590</v>
      </c>
      <c r="K1662" s="137">
        <v>36504</v>
      </c>
      <c r="L1662" s="135" t="s">
        <v>4586</v>
      </c>
    </row>
    <row r="1663" spans="1:12" x14ac:dyDescent="0.2">
      <c r="A1663" s="135" t="s">
        <v>10416</v>
      </c>
      <c r="D1663" s="135" t="s">
        <v>5196</v>
      </c>
      <c r="E1663" s="135">
        <f t="shared" si="25"/>
        <v>2270002072</v>
      </c>
      <c r="F1663" s="135" t="s">
        <v>2865</v>
      </c>
      <c r="G1663" s="135" t="s">
        <v>2243</v>
      </c>
      <c r="H1663" s="135" t="s">
        <v>13200</v>
      </c>
      <c r="I1663" s="135" t="s">
        <v>4592</v>
      </c>
    </row>
    <row r="1664" spans="1:12" x14ac:dyDescent="0.2">
      <c r="A1664" s="135" t="s">
        <v>10416</v>
      </c>
      <c r="D1664" s="135" t="s">
        <v>5197</v>
      </c>
      <c r="E1664" s="135">
        <f t="shared" si="25"/>
        <v>2270002075</v>
      </c>
      <c r="F1664" s="135" t="s">
        <v>2865</v>
      </c>
      <c r="G1664" s="135" t="s">
        <v>2243</v>
      </c>
      <c r="H1664" s="135" t="s">
        <v>13200</v>
      </c>
      <c r="I1664" s="135" t="s">
        <v>4594</v>
      </c>
    </row>
    <row r="1665" spans="1:12" x14ac:dyDescent="0.2">
      <c r="A1665" s="135" t="s">
        <v>10416</v>
      </c>
      <c r="D1665" s="135" t="s">
        <v>5198</v>
      </c>
      <c r="E1665" s="135">
        <f t="shared" si="25"/>
        <v>2270002078</v>
      </c>
      <c r="F1665" s="135" t="s">
        <v>2865</v>
      </c>
      <c r="G1665" s="135" t="s">
        <v>2243</v>
      </c>
      <c r="H1665" s="135" t="s">
        <v>13200</v>
      </c>
      <c r="I1665" s="135" t="s">
        <v>4596</v>
      </c>
    </row>
    <row r="1666" spans="1:12" x14ac:dyDescent="0.2">
      <c r="A1666" s="135" t="s">
        <v>10416</v>
      </c>
      <c r="D1666" s="135" t="s">
        <v>5199</v>
      </c>
      <c r="E1666" s="135">
        <f t="shared" ref="E1666:E1729" si="26">VALUE(D1666)</f>
        <v>2270002081</v>
      </c>
      <c r="F1666" s="135" t="s">
        <v>2865</v>
      </c>
      <c r="G1666" s="135" t="s">
        <v>2243</v>
      </c>
      <c r="H1666" s="135" t="s">
        <v>13200</v>
      </c>
      <c r="I1666" s="135" t="s">
        <v>4598</v>
      </c>
    </row>
    <row r="1667" spans="1:12" x14ac:dyDescent="0.2">
      <c r="A1667" s="135" t="s">
        <v>10416</v>
      </c>
      <c r="D1667" s="135" t="s">
        <v>5200</v>
      </c>
      <c r="E1667" s="135">
        <f t="shared" si="26"/>
        <v>2270003000</v>
      </c>
      <c r="F1667" s="135" t="s">
        <v>2865</v>
      </c>
      <c r="G1667" s="135" t="s">
        <v>2243</v>
      </c>
      <c r="H1667" s="135" t="s">
        <v>4600</v>
      </c>
      <c r="I1667" s="135" t="s">
        <v>1886</v>
      </c>
    </row>
    <row r="1668" spans="1:12" x14ac:dyDescent="0.2">
      <c r="A1668" s="135" t="s">
        <v>10416</v>
      </c>
      <c r="D1668" s="135" t="s">
        <v>5201</v>
      </c>
      <c r="E1668" s="135">
        <f t="shared" si="26"/>
        <v>2270003010</v>
      </c>
      <c r="F1668" s="135" t="s">
        <v>2865</v>
      </c>
      <c r="G1668" s="135" t="s">
        <v>2243</v>
      </c>
      <c r="H1668" s="135" t="s">
        <v>4600</v>
      </c>
      <c r="I1668" s="135" t="s">
        <v>4602</v>
      </c>
    </row>
    <row r="1669" spans="1:12" x14ac:dyDescent="0.2">
      <c r="A1669" s="135" t="s">
        <v>10416</v>
      </c>
      <c r="D1669" s="135" t="s">
        <v>5202</v>
      </c>
      <c r="E1669" s="135">
        <f t="shared" si="26"/>
        <v>2270003020</v>
      </c>
      <c r="F1669" s="135" t="s">
        <v>2865</v>
      </c>
      <c r="G1669" s="135" t="s">
        <v>2243</v>
      </c>
      <c r="H1669" s="135" t="s">
        <v>4600</v>
      </c>
      <c r="I1669" s="135" t="s">
        <v>4604</v>
      </c>
    </row>
    <row r="1670" spans="1:12" x14ac:dyDescent="0.2">
      <c r="A1670" s="135" t="s">
        <v>10416</v>
      </c>
      <c r="D1670" s="135" t="s">
        <v>5203</v>
      </c>
      <c r="E1670" s="135">
        <f t="shared" si="26"/>
        <v>2270003030</v>
      </c>
      <c r="F1670" s="135" t="s">
        <v>2865</v>
      </c>
      <c r="G1670" s="135" t="s">
        <v>2243</v>
      </c>
      <c r="H1670" s="135" t="s">
        <v>4600</v>
      </c>
      <c r="I1670" s="135" t="s">
        <v>4606</v>
      </c>
    </row>
    <row r="1671" spans="1:12" x14ac:dyDescent="0.2">
      <c r="A1671" s="135" t="s">
        <v>10416</v>
      </c>
      <c r="D1671" s="135" t="s">
        <v>5204</v>
      </c>
      <c r="E1671" s="135">
        <f t="shared" si="26"/>
        <v>2270003040</v>
      </c>
      <c r="F1671" s="135" t="s">
        <v>2865</v>
      </c>
      <c r="G1671" s="135" t="s">
        <v>2243</v>
      </c>
      <c r="H1671" s="135" t="s">
        <v>4600</v>
      </c>
      <c r="I1671" s="135" t="s">
        <v>4608</v>
      </c>
    </row>
    <row r="1672" spans="1:12" x14ac:dyDescent="0.2">
      <c r="A1672" s="135" t="s">
        <v>10416</v>
      </c>
      <c r="D1672" s="135" t="s">
        <v>5205</v>
      </c>
      <c r="E1672" s="135">
        <f t="shared" si="26"/>
        <v>2270003050</v>
      </c>
      <c r="F1672" s="135" t="s">
        <v>2865</v>
      </c>
      <c r="G1672" s="135" t="s">
        <v>2243</v>
      </c>
      <c r="H1672" s="135" t="s">
        <v>4600</v>
      </c>
      <c r="I1672" s="135" t="s">
        <v>4610</v>
      </c>
    </row>
    <row r="1673" spans="1:12" x14ac:dyDescent="0.2">
      <c r="A1673" s="135" t="s">
        <v>10416</v>
      </c>
      <c r="D1673" s="135" t="s">
        <v>5206</v>
      </c>
      <c r="E1673" s="135">
        <f t="shared" si="26"/>
        <v>2270003060</v>
      </c>
      <c r="F1673" s="135" t="s">
        <v>2865</v>
      </c>
      <c r="G1673" s="135" t="s">
        <v>2243</v>
      </c>
      <c r="H1673" s="135" t="s">
        <v>4600</v>
      </c>
      <c r="I1673" s="135" t="s">
        <v>4612</v>
      </c>
      <c r="J1673" s="137">
        <v>36504</v>
      </c>
    </row>
    <row r="1674" spans="1:12" x14ac:dyDescent="0.2">
      <c r="A1674" s="135" t="s">
        <v>10416</v>
      </c>
      <c r="D1674" s="135" t="s">
        <v>5207</v>
      </c>
      <c r="E1674" s="135">
        <f t="shared" si="26"/>
        <v>2270003070</v>
      </c>
      <c r="F1674" s="135" t="s">
        <v>2865</v>
      </c>
      <c r="G1674" s="135" t="s">
        <v>2243</v>
      </c>
      <c r="H1674" s="135" t="s">
        <v>4600</v>
      </c>
      <c r="I1674" s="135" t="s">
        <v>4614</v>
      </c>
      <c r="J1674" s="137">
        <v>36504</v>
      </c>
    </row>
    <row r="1675" spans="1:12" x14ac:dyDescent="0.2">
      <c r="A1675" s="135" t="s">
        <v>10416</v>
      </c>
      <c r="D1675" s="135" t="s">
        <v>5208</v>
      </c>
      <c r="E1675" s="135">
        <f t="shared" si="26"/>
        <v>2270004000</v>
      </c>
      <c r="F1675" s="135" t="s">
        <v>2865</v>
      </c>
      <c r="G1675" s="135" t="s">
        <v>2243</v>
      </c>
      <c r="H1675" s="135" t="s">
        <v>4616</v>
      </c>
      <c r="I1675" s="135" t="s">
        <v>10420</v>
      </c>
      <c r="K1675" s="137">
        <v>36515</v>
      </c>
      <c r="L1675" s="135" t="s">
        <v>4617</v>
      </c>
    </row>
    <row r="1676" spans="1:12" x14ac:dyDescent="0.2">
      <c r="A1676" s="135" t="s">
        <v>10416</v>
      </c>
      <c r="D1676" s="135" t="s">
        <v>5209</v>
      </c>
      <c r="E1676" s="135">
        <f t="shared" si="26"/>
        <v>2270004010</v>
      </c>
      <c r="F1676" s="135" t="s">
        <v>2865</v>
      </c>
      <c r="G1676" s="135" t="s">
        <v>2243</v>
      </c>
      <c r="H1676" s="135" t="s">
        <v>4616</v>
      </c>
      <c r="I1676" s="135" t="s">
        <v>4619</v>
      </c>
      <c r="K1676" s="137">
        <v>36504</v>
      </c>
      <c r="L1676" s="135" t="s">
        <v>4620</v>
      </c>
    </row>
    <row r="1677" spans="1:12" x14ac:dyDescent="0.2">
      <c r="A1677" s="135" t="s">
        <v>10416</v>
      </c>
      <c r="D1677" s="135" t="s">
        <v>5210</v>
      </c>
      <c r="E1677" s="135">
        <f t="shared" si="26"/>
        <v>2270004011</v>
      </c>
      <c r="F1677" s="135" t="s">
        <v>2865</v>
      </c>
      <c r="G1677" s="135" t="s">
        <v>2243</v>
      </c>
      <c r="H1677" s="135" t="s">
        <v>4616</v>
      </c>
      <c r="I1677" s="135" t="s">
        <v>4622</v>
      </c>
      <c r="J1677" s="137">
        <v>36504</v>
      </c>
    </row>
    <row r="1678" spans="1:12" x14ac:dyDescent="0.2">
      <c r="A1678" s="135" t="s">
        <v>10416</v>
      </c>
      <c r="D1678" s="135" t="s">
        <v>5211</v>
      </c>
      <c r="E1678" s="135">
        <f t="shared" si="26"/>
        <v>2270004015</v>
      </c>
      <c r="F1678" s="135" t="s">
        <v>2865</v>
      </c>
      <c r="G1678" s="135" t="s">
        <v>2243</v>
      </c>
      <c r="H1678" s="135" t="s">
        <v>4616</v>
      </c>
      <c r="I1678" s="135" t="s">
        <v>4624</v>
      </c>
      <c r="K1678" s="137">
        <v>36504</v>
      </c>
      <c r="L1678" s="135" t="s">
        <v>4625</v>
      </c>
    </row>
    <row r="1679" spans="1:12" x14ac:dyDescent="0.2">
      <c r="A1679" s="135" t="s">
        <v>10416</v>
      </c>
      <c r="D1679" s="135" t="s">
        <v>5212</v>
      </c>
      <c r="E1679" s="135">
        <f t="shared" si="26"/>
        <v>2270004016</v>
      </c>
      <c r="F1679" s="135" t="s">
        <v>2865</v>
      </c>
      <c r="G1679" s="135" t="s">
        <v>2243</v>
      </c>
      <c r="H1679" s="135" t="s">
        <v>4616</v>
      </c>
      <c r="I1679" s="135" t="s">
        <v>4627</v>
      </c>
      <c r="J1679" s="137">
        <v>36504</v>
      </c>
    </row>
    <row r="1680" spans="1:12" x14ac:dyDescent="0.2">
      <c r="A1680" s="135" t="s">
        <v>10416</v>
      </c>
      <c r="D1680" s="135" t="s">
        <v>5213</v>
      </c>
      <c r="E1680" s="135">
        <f t="shared" si="26"/>
        <v>2270004020</v>
      </c>
      <c r="F1680" s="135" t="s">
        <v>2865</v>
      </c>
      <c r="G1680" s="135" t="s">
        <v>2243</v>
      </c>
      <c r="H1680" s="135" t="s">
        <v>4616</v>
      </c>
      <c r="I1680" s="135" t="s">
        <v>4629</v>
      </c>
      <c r="K1680" s="137">
        <v>36504</v>
      </c>
      <c r="L1680" s="135" t="s">
        <v>4630</v>
      </c>
    </row>
    <row r="1681" spans="1:12" x14ac:dyDescent="0.2">
      <c r="A1681" s="135" t="s">
        <v>10416</v>
      </c>
      <c r="D1681" s="135" t="s">
        <v>5214</v>
      </c>
      <c r="E1681" s="135">
        <f t="shared" si="26"/>
        <v>2270004021</v>
      </c>
      <c r="F1681" s="135" t="s">
        <v>2865</v>
      </c>
      <c r="G1681" s="135" t="s">
        <v>2243</v>
      </c>
      <c r="H1681" s="135" t="s">
        <v>4616</v>
      </c>
      <c r="I1681" s="135" t="s">
        <v>4632</v>
      </c>
      <c r="J1681" s="137">
        <v>36504</v>
      </c>
    </row>
    <row r="1682" spans="1:12" x14ac:dyDescent="0.2">
      <c r="A1682" s="135" t="s">
        <v>10416</v>
      </c>
      <c r="D1682" s="135" t="s">
        <v>5215</v>
      </c>
      <c r="E1682" s="135">
        <f t="shared" si="26"/>
        <v>2270004025</v>
      </c>
      <c r="F1682" s="135" t="s">
        <v>2865</v>
      </c>
      <c r="G1682" s="135" t="s">
        <v>2243</v>
      </c>
      <c r="H1682" s="135" t="s">
        <v>4616</v>
      </c>
      <c r="I1682" s="135" t="s">
        <v>4634</v>
      </c>
      <c r="K1682" s="137">
        <v>36504</v>
      </c>
      <c r="L1682" s="135" t="s">
        <v>4620</v>
      </c>
    </row>
    <row r="1683" spans="1:12" x14ac:dyDescent="0.2">
      <c r="A1683" s="135" t="s">
        <v>10416</v>
      </c>
      <c r="D1683" s="135" t="s">
        <v>5216</v>
      </c>
      <c r="E1683" s="135">
        <f t="shared" si="26"/>
        <v>2270004026</v>
      </c>
      <c r="F1683" s="135" t="s">
        <v>2865</v>
      </c>
      <c r="G1683" s="135" t="s">
        <v>2243</v>
      </c>
      <c r="H1683" s="135" t="s">
        <v>4616</v>
      </c>
      <c r="I1683" s="135" t="s">
        <v>4636</v>
      </c>
      <c r="J1683" s="137">
        <v>36504</v>
      </c>
    </row>
    <row r="1684" spans="1:12" x14ac:dyDescent="0.2">
      <c r="A1684" s="135" t="s">
        <v>10416</v>
      </c>
      <c r="D1684" s="135" t="s">
        <v>5217</v>
      </c>
      <c r="E1684" s="135">
        <f t="shared" si="26"/>
        <v>2270004030</v>
      </c>
      <c r="F1684" s="135" t="s">
        <v>2865</v>
      </c>
      <c r="G1684" s="135" t="s">
        <v>2243</v>
      </c>
      <c r="H1684" s="135" t="s">
        <v>4616</v>
      </c>
      <c r="I1684" s="135" t="s">
        <v>4638</v>
      </c>
      <c r="K1684" s="137">
        <v>36504</v>
      </c>
      <c r="L1684" s="135" t="s">
        <v>4620</v>
      </c>
    </row>
    <row r="1685" spans="1:12" x14ac:dyDescent="0.2">
      <c r="A1685" s="135" t="s">
        <v>10416</v>
      </c>
      <c r="D1685" s="135" t="s">
        <v>5218</v>
      </c>
      <c r="E1685" s="135">
        <f t="shared" si="26"/>
        <v>2270004031</v>
      </c>
      <c r="F1685" s="135" t="s">
        <v>2865</v>
      </c>
      <c r="G1685" s="135" t="s">
        <v>2243</v>
      </c>
      <c r="H1685" s="135" t="s">
        <v>4616</v>
      </c>
      <c r="I1685" s="135" t="s">
        <v>4640</v>
      </c>
      <c r="J1685" s="137">
        <v>36504</v>
      </c>
    </row>
    <row r="1686" spans="1:12" x14ac:dyDescent="0.2">
      <c r="A1686" s="135" t="s">
        <v>10416</v>
      </c>
      <c r="D1686" s="135" t="s">
        <v>5219</v>
      </c>
      <c r="E1686" s="135">
        <f t="shared" si="26"/>
        <v>2270004035</v>
      </c>
      <c r="F1686" s="135" t="s">
        <v>2865</v>
      </c>
      <c r="G1686" s="135" t="s">
        <v>2243</v>
      </c>
      <c r="H1686" s="135" t="s">
        <v>4616</v>
      </c>
      <c r="I1686" s="135" t="s">
        <v>4642</v>
      </c>
      <c r="K1686" s="137">
        <v>36504</v>
      </c>
      <c r="L1686" s="135" t="s">
        <v>4620</v>
      </c>
    </row>
    <row r="1687" spans="1:12" x14ac:dyDescent="0.2">
      <c r="A1687" s="135" t="s">
        <v>10416</v>
      </c>
      <c r="D1687" s="135" t="s">
        <v>5220</v>
      </c>
      <c r="E1687" s="135">
        <f t="shared" si="26"/>
        <v>2270004036</v>
      </c>
      <c r="F1687" s="135" t="s">
        <v>2865</v>
      </c>
      <c r="G1687" s="135" t="s">
        <v>2243</v>
      </c>
      <c r="H1687" s="135" t="s">
        <v>4616</v>
      </c>
      <c r="I1687" s="135" t="s">
        <v>1895</v>
      </c>
      <c r="J1687" s="137">
        <v>36504</v>
      </c>
    </row>
    <row r="1688" spans="1:12" x14ac:dyDescent="0.2">
      <c r="A1688" s="135" t="s">
        <v>10416</v>
      </c>
      <c r="D1688" s="135" t="s">
        <v>5221</v>
      </c>
      <c r="E1688" s="135">
        <f t="shared" si="26"/>
        <v>2270004040</v>
      </c>
      <c r="F1688" s="135" t="s">
        <v>2865</v>
      </c>
      <c r="G1688" s="135" t="s">
        <v>2243</v>
      </c>
      <c r="H1688" s="135" t="s">
        <v>4616</v>
      </c>
      <c r="I1688" s="135" t="s">
        <v>1897</v>
      </c>
      <c r="K1688" s="137">
        <v>36504</v>
      </c>
      <c r="L1688" s="135" t="s">
        <v>4620</v>
      </c>
    </row>
    <row r="1689" spans="1:12" x14ac:dyDescent="0.2">
      <c r="A1689" s="135" t="s">
        <v>10416</v>
      </c>
      <c r="D1689" s="135" t="s">
        <v>5222</v>
      </c>
      <c r="E1689" s="135">
        <f t="shared" si="26"/>
        <v>2270004041</v>
      </c>
      <c r="F1689" s="135" t="s">
        <v>2865</v>
      </c>
      <c r="G1689" s="135" t="s">
        <v>2243</v>
      </c>
      <c r="H1689" s="135" t="s">
        <v>4616</v>
      </c>
      <c r="I1689" s="135" t="s">
        <v>1899</v>
      </c>
      <c r="J1689" s="137">
        <v>36504</v>
      </c>
    </row>
    <row r="1690" spans="1:12" x14ac:dyDescent="0.2">
      <c r="A1690" s="135" t="s">
        <v>10416</v>
      </c>
      <c r="D1690" s="135" t="s">
        <v>5223</v>
      </c>
      <c r="E1690" s="135">
        <f t="shared" si="26"/>
        <v>2270004045</v>
      </c>
      <c r="F1690" s="135" t="s">
        <v>2865</v>
      </c>
      <c r="G1690" s="135" t="s">
        <v>2243</v>
      </c>
      <c r="H1690" s="135" t="s">
        <v>4616</v>
      </c>
      <c r="I1690" s="135" t="s">
        <v>1901</v>
      </c>
      <c r="K1690" s="137">
        <v>36504</v>
      </c>
      <c r="L1690" s="135" t="s">
        <v>4620</v>
      </c>
    </row>
    <row r="1691" spans="1:12" x14ac:dyDescent="0.2">
      <c r="A1691" s="135" t="s">
        <v>10416</v>
      </c>
      <c r="D1691" s="135" t="s">
        <v>5224</v>
      </c>
      <c r="E1691" s="135">
        <f t="shared" si="26"/>
        <v>2270004046</v>
      </c>
      <c r="F1691" s="135" t="s">
        <v>2865</v>
      </c>
      <c r="G1691" s="135" t="s">
        <v>2243</v>
      </c>
      <c r="H1691" s="135" t="s">
        <v>4616</v>
      </c>
      <c r="I1691" s="135" t="s">
        <v>1903</v>
      </c>
      <c r="J1691" s="137">
        <v>36504</v>
      </c>
    </row>
    <row r="1692" spans="1:12" x14ac:dyDescent="0.2">
      <c r="A1692" s="135" t="s">
        <v>10416</v>
      </c>
      <c r="D1692" s="135" t="s">
        <v>5225</v>
      </c>
      <c r="E1692" s="135">
        <f t="shared" si="26"/>
        <v>2270004050</v>
      </c>
      <c r="F1692" s="135" t="s">
        <v>2865</v>
      </c>
      <c r="G1692" s="135" t="s">
        <v>2243</v>
      </c>
      <c r="H1692" s="135" t="s">
        <v>4616</v>
      </c>
      <c r="I1692" s="135" t="s">
        <v>1905</v>
      </c>
      <c r="K1692" s="137">
        <v>36504</v>
      </c>
      <c r="L1692" s="135" t="s">
        <v>4625</v>
      </c>
    </row>
    <row r="1693" spans="1:12" x14ac:dyDescent="0.2">
      <c r="A1693" s="135" t="s">
        <v>10416</v>
      </c>
      <c r="D1693" s="135" t="s">
        <v>5226</v>
      </c>
      <c r="E1693" s="135">
        <f t="shared" si="26"/>
        <v>2270004051</v>
      </c>
      <c r="F1693" s="135" t="s">
        <v>2865</v>
      </c>
      <c r="G1693" s="135" t="s">
        <v>2243</v>
      </c>
      <c r="H1693" s="135" t="s">
        <v>4616</v>
      </c>
      <c r="I1693" s="135" t="s">
        <v>1907</v>
      </c>
      <c r="J1693" s="137">
        <v>36504</v>
      </c>
    </row>
    <row r="1694" spans="1:12" x14ac:dyDescent="0.2">
      <c r="A1694" s="135" t="s">
        <v>10416</v>
      </c>
      <c r="D1694" s="135" t="s">
        <v>5227</v>
      </c>
      <c r="E1694" s="135">
        <f t="shared" si="26"/>
        <v>2270004055</v>
      </c>
      <c r="F1694" s="135" t="s">
        <v>2865</v>
      </c>
      <c r="G1694" s="135" t="s">
        <v>2243</v>
      </c>
      <c r="H1694" s="135" t="s">
        <v>4616</v>
      </c>
      <c r="I1694" s="135" t="s">
        <v>1909</v>
      </c>
      <c r="K1694" s="137">
        <v>36504</v>
      </c>
      <c r="L1694" s="135" t="s">
        <v>4620</v>
      </c>
    </row>
    <row r="1695" spans="1:12" x14ac:dyDescent="0.2">
      <c r="A1695" s="135" t="s">
        <v>10416</v>
      </c>
      <c r="D1695" s="135" t="s">
        <v>5228</v>
      </c>
      <c r="E1695" s="135">
        <f t="shared" si="26"/>
        <v>2270004056</v>
      </c>
      <c r="F1695" s="135" t="s">
        <v>2865</v>
      </c>
      <c r="G1695" s="135" t="s">
        <v>2243</v>
      </c>
      <c r="H1695" s="135" t="s">
        <v>4616</v>
      </c>
      <c r="I1695" s="135" t="s">
        <v>1911</v>
      </c>
      <c r="J1695" s="137">
        <v>36504</v>
      </c>
    </row>
    <row r="1696" spans="1:12" x14ac:dyDescent="0.2">
      <c r="A1696" s="135" t="s">
        <v>10416</v>
      </c>
      <c r="D1696" s="135" t="s">
        <v>5229</v>
      </c>
      <c r="E1696" s="135">
        <f t="shared" si="26"/>
        <v>2270004060</v>
      </c>
      <c r="F1696" s="135" t="s">
        <v>2865</v>
      </c>
      <c r="G1696" s="135" t="s">
        <v>2243</v>
      </c>
      <c r="H1696" s="135" t="s">
        <v>4616</v>
      </c>
      <c r="I1696" s="135" t="s">
        <v>1913</v>
      </c>
      <c r="K1696" s="137">
        <v>36504</v>
      </c>
      <c r="L1696" s="135" t="s">
        <v>4620</v>
      </c>
    </row>
    <row r="1697" spans="1:12" x14ac:dyDescent="0.2">
      <c r="A1697" s="135" t="s">
        <v>10416</v>
      </c>
      <c r="D1697" s="135" t="s">
        <v>5230</v>
      </c>
      <c r="E1697" s="135">
        <f t="shared" si="26"/>
        <v>2270004061</v>
      </c>
      <c r="F1697" s="135" t="s">
        <v>2865</v>
      </c>
      <c r="G1697" s="135" t="s">
        <v>2243</v>
      </c>
      <c r="H1697" s="135" t="s">
        <v>4616</v>
      </c>
      <c r="I1697" s="135" t="s">
        <v>1915</v>
      </c>
      <c r="J1697" s="137">
        <v>36504</v>
      </c>
    </row>
    <row r="1698" spans="1:12" x14ac:dyDescent="0.2">
      <c r="A1698" s="135" t="s">
        <v>10416</v>
      </c>
      <c r="D1698" s="135" t="s">
        <v>5231</v>
      </c>
      <c r="E1698" s="135">
        <f t="shared" si="26"/>
        <v>2270004065</v>
      </c>
      <c r="F1698" s="135" t="s">
        <v>2865</v>
      </c>
      <c r="G1698" s="135" t="s">
        <v>2243</v>
      </c>
      <c r="H1698" s="135" t="s">
        <v>4616</v>
      </c>
      <c r="I1698" s="135" t="s">
        <v>1917</v>
      </c>
      <c r="K1698" s="137">
        <v>36504</v>
      </c>
      <c r="L1698" s="135" t="s">
        <v>4620</v>
      </c>
    </row>
    <row r="1699" spans="1:12" x14ac:dyDescent="0.2">
      <c r="A1699" s="135" t="s">
        <v>10416</v>
      </c>
      <c r="D1699" s="135" t="s">
        <v>5232</v>
      </c>
      <c r="E1699" s="135">
        <f t="shared" si="26"/>
        <v>2270004066</v>
      </c>
      <c r="F1699" s="135" t="s">
        <v>2865</v>
      </c>
      <c r="G1699" s="135" t="s">
        <v>2243</v>
      </c>
      <c r="H1699" s="135" t="s">
        <v>4616</v>
      </c>
      <c r="I1699" s="135" t="s">
        <v>1919</v>
      </c>
      <c r="J1699" s="137">
        <v>36504</v>
      </c>
    </row>
    <row r="1700" spans="1:12" x14ac:dyDescent="0.2">
      <c r="A1700" s="135" t="s">
        <v>10416</v>
      </c>
      <c r="D1700" s="135" t="s">
        <v>5233</v>
      </c>
      <c r="E1700" s="135">
        <f t="shared" si="26"/>
        <v>2270004070</v>
      </c>
      <c r="F1700" s="135" t="s">
        <v>2865</v>
      </c>
      <c r="G1700" s="135" t="s">
        <v>2243</v>
      </c>
      <c r="H1700" s="135" t="s">
        <v>4616</v>
      </c>
      <c r="I1700" s="135" t="s">
        <v>5234</v>
      </c>
      <c r="K1700" s="137">
        <v>36504</v>
      </c>
      <c r="L1700" s="135" t="s">
        <v>13211</v>
      </c>
    </row>
    <row r="1701" spans="1:12" x14ac:dyDescent="0.2">
      <c r="A1701" s="135" t="s">
        <v>10416</v>
      </c>
      <c r="D1701" s="135" t="s">
        <v>5235</v>
      </c>
      <c r="E1701" s="135">
        <f t="shared" si="26"/>
        <v>2270004071</v>
      </c>
      <c r="F1701" s="135" t="s">
        <v>2865</v>
      </c>
      <c r="G1701" s="135" t="s">
        <v>2243</v>
      </c>
      <c r="H1701" s="135" t="s">
        <v>4616</v>
      </c>
      <c r="I1701" s="135" t="s">
        <v>1923</v>
      </c>
      <c r="J1701" s="137">
        <v>36504</v>
      </c>
    </row>
    <row r="1702" spans="1:12" x14ac:dyDescent="0.2">
      <c r="A1702" s="135" t="s">
        <v>10416</v>
      </c>
      <c r="D1702" s="135" t="s">
        <v>5236</v>
      </c>
      <c r="E1702" s="135">
        <f t="shared" si="26"/>
        <v>2270004075</v>
      </c>
      <c r="F1702" s="135" t="s">
        <v>2865</v>
      </c>
      <c r="G1702" s="135" t="s">
        <v>2243</v>
      </c>
      <c r="H1702" s="135" t="s">
        <v>4616</v>
      </c>
      <c r="I1702" s="135" t="s">
        <v>1925</v>
      </c>
      <c r="K1702" s="137">
        <v>36504</v>
      </c>
      <c r="L1702" s="135" t="s">
        <v>4620</v>
      </c>
    </row>
    <row r="1703" spans="1:12" x14ac:dyDescent="0.2">
      <c r="A1703" s="135" t="s">
        <v>10416</v>
      </c>
      <c r="D1703" s="135" t="s">
        <v>5237</v>
      </c>
      <c r="E1703" s="135">
        <f t="shared" si="26"/>
        <v>2270004076</v>
      </c>
      <c r="F1703" s="135" t="s">
        <v>2865</v>
      </c>
      <c r="G1703" s="135" t="s">
        <v>2243</v>
      </c>
      <c r="H1703" s="135" t="s">
        <v>4616</v>
      </c>
      <c r="I1703" s="135" t="s">
        <v>1927</v>
      </c>
      <c r="J1703" s="137">
        <v>36504</v>
      </c>
    </row>
    <row r="1704" spans="1:12" x14ac:dyDescent="0.2">
      <c r="A1704" s="135" t="s">
        <v>10416</v>
      </c>
      <c r="D1704" s="135" t="s">
        <v>5238</v>
      </c>
      <c r="E1704" s="135">
        <f t="shared" si="26"/>
        <v>2270005000</v>
      </c>
      <c r="F1704" s="135" t="s">
        <v>2865</v>
      </c>
      <c r="G1704" s="135" t="s">
        <v>2243</v>
      </c>
      <c r="H1704" s="135" t="s">
        <v>1929</v>
      </c>
      <c r="I1704" s="135" t="s">
        <v>1886</v>
      </c>
      <c r="K1704" s="137">
        <v>36504</v>
      </c>
      <c r="L1704" s="135" t="s">
        <v>1930</v>
      </c>
    </row>
    <row r="1705" spans="1:12" x14ac:dyDescent="0.2">
      <c r="A1705" s="135" t="s">
        <v>10416</v>
      </c>
      <c r="D1705" s="135" t="s">
        <v>5239</v>
      </c>
      <c r="E1705" s="135">
        <f t="shared" si="26"/>
        <v>2270005010</v>
      </c>
      <c r="F1705" s="135" t="s">
        <v>2865</v>
      </c>
      <c r="G1705" s="135" t="s">
        <v>2243</v>
      </c>
      <c r="H1705" s="135" t="s">
        <v>1929</v>
      </c>
      <c r="I1705" s="135" t="s">
        <v>1932</v>
      </c>
    </row>
    <row r="1706" spans="1:12" x14ac:dyDescent="0.2">
      <c r="A1706" s="135" t="s">
        <v>10416</v>
      </c>
      <c r="D1706" s="135" t="s">
        <v>5240</v>
      </c>
      <c r="E1706" s="135">
        <f t="shared" si="26"/>
        <v>2270005015</v>
      </c>
      <c r="F1706" s="135" t="s">
        <v>2865</v>
      </c>
      <c r="G1706" s="135" t="s">
        <v>2243</v>
      </c>
      <c r="H1706" s="135" t="s">
        <v>1929</v>
      </c>
      <c r="I1706" s="135" t="s">
        <v>1934</v>
      </c>
    </row>
    <row r="1707" spans="1:12" x14ac:dyDescent="0.2">
      <c r="A1707" s="135" t="s">
        <v>10416</v>
      </c>
      <c r="D1707" s="135" t="s">
        <v>5241</v>
      </c>
      <c r="E1707" s="135">
        <f t="shared" si="26"/>
        <v>2270005020</v>
      </c>
      <c r="F1707" s="135" t="s">
        <v>2865</v>
      </c>
      <c r="G1707" s="135" t="s">
        <v>2243</v>
      </c>
      <c r="H1707" s="135" t="s">
        <v>1929</v>
      </c>
      <c r="I1707" s="135" t="s">
        <v>1936</v>
      </c>
    </row>
    <row r="1708" spans="1:12" x14ac:dyDescent="0.2">
      <c r="A1708" s="135" t="s">
        <v>10416</v>
      </c>
      <c r="D1708" s="135" t="s">
        <v>5242</v>
      </c>
      <c r="E1708" s="135">
        <f t="shared" si="26"/>
        <v>2270005025</v>
      </c>
      <c r="F1708" s="135" t="s">
        <v>2865</v>
      </c>
      <c r="G1708" s="135" t="s">
        <v>2243</v>
      </c>
      <c r="H1708" s="135" t="s">
        <v>1929</v>
      </c>
      <c r="I1708" s="135" t="s">
        <v>1938</v>
      </c>
    </row>
    <row r="1709" spans="1:12" x14ac:dyDescent="0.2">
      <c r="A1709" s="135" t="s">
        <v>10416</v>
      </c>
      <c r="D1709" s="135" t="s">
        <v>5243</v>
      </c>
      <c r="E1709" s="135">
        <f t="shared" si="26"/>
        <v>2270005030</v>
      </c>
      <c r="F1709" s="135" t="s">
        <v>2865</v>
      </c>
      <c r="G1709" s="135" t="s">
        <v>2243</v>
      </c>
      <c r="H1709" s="135" t="s">
        <v>1929</v>
      </c>
      <c r="I1709" s="135" t="s">
        <v>1940</v>
      </c>
    </row>
    <row r="1710" spans="1:12" x14ac:dyDescent="0.2">
      <c r="A1710" s="135" t="s">
        <v>10416</v>
      </c>
      <c r="D1710" s="135" t="s">
        <v>5244</v>
      </c>
      <c r="E1710" s="135">
        <f t="shared" si="26"/>
        <v>2270005035</v>
      </c>
      <c r="F1710" s="135" t="s">
        <v>2865</v>
      </c>
      <c r="G1710" s="135" t="s">
        <v>2243</v>
      </c>
      <c r="H1710" s="135" t="s">
        <v>1929</v>
      </c>
      <c r="I1710" s="135" t="s">
        <v>1942</v>
      </c>
    </row>
    <row r="1711" spans="1:12" x14ac:dyDescent="0.2">
      <c r="A1711" s="135" t="s">
        <v>10416</v>
      </c>
      <c r="D1711" s="135" t="s">
        <v>5245</v>
      </c>
      <c r="E1711" s="135">
        <f t="shared" si="26"/>
        <v>2270005040</v>
      </c>
      <c r="F1711" s="135" t="s">
        <v>2865</v>
      </c>
      <c r="G1711" s="135" t="s">
        <v>2243</v>
      </c>
      <c r="H1711" s="135" t="s">
        <v>1929</v>
      </c>
      <c r="I1711" s="135" t="s">
        <v>1944</v>
      </c>
      <c r="L1711" s="135" t="s">
        <v>1945</v>
      </c>
    </row>
    <row r="1712" spans="1:12" x14ac:dyDescent="0.2">
      <c r="A1712" s="135" t="s">
        <v>10416</v>
      </c>
      <c r="D1712" s="135" t="s">
        <v>5246</v>
      </c>
      <c r="E1712" s="135">
        <f t="shared" si="26"/>
        <v>2270005045</v>
      </c>
      <c r="F1712" s="135" t="s">
        <v>2865</v>
      </c>
      <c r="G1712" s="135" t="s">
        <v>2243</v>
      </c>
      <c r="H1712" s="135" t="s">
        <v>1929</v>
      </c>
      <c r="I1712" s="135" t="s">
        <v>1947</v>
      </c>
    </row>
    <row r="1713" spans="1:12" x14ac:dyDescent="0.2">
      <c r="A1713" s="135" t="s">
        <v>10416</v>
      </c>
      <c r="D1713" s="135" t="s">
        <v>5247</v>
      </c>
      <c r="E1713" s="135">
        <f t="shared" si="26"/>
        <v>2270005050</v>
      </c>
      <c r="F1713" s="135" t="s">
        <v>2865</v>
      </c>
      <c r="G1713" s="135" t="s">
        <v>2243</v>
      </c>
      <c r="H1713" s="135" t="s">
        <v>1929</v>
      </c>
      <c r="I1713" s="135" t="s">
        <v>1949</v>
      </c>
    </row>
    <row r="1714" spans="1:12" x14ac:dyDescent="0.2">
      <c r="A1714" s="135" t="s">
        <v>10416</v>
      </c>
      <c r="D1714" s="135" t="s">
        <v>5248</v>
      </c>
      <c r="E1714" s="135">
        <f t="shared" si="26"/>
        <v>2270005055</v>
      </c>
      <c r="F1714" s="135" t="s">
        <v>2865</v>
      </c>
      <c r="G1714" s="135" t="s">
        <v>2243</v>
      </c>
      <c r="H1714" s="135" t="s">
        <v>1929</v>
      </c>
      <c r="I1714" s="135" t="s">
        <v>1951</v>
      </c>
    </row>
    <row r="1715" spans="1:12" x14ac:dyDescent="0.2">
      <c r="A1715" s="135" t="s">
        <v>10416</v>
      </c>
      <c r="D1715" s="135" t="s">
        <v>5249</v>
      </c>
      <c r="E1715" s="135">
        <f t="shared" si="26"/>
        <v>2270005060</v>
      </c>
      <c r="F1715" s="135" t="s">
        <v>2865</v>
      </c>
      <c r="G1715" s="135" t="s">
        <v>2243</v>
      </c>
      <c r="H1715" s="135" t="s">
        <v>1929</v>
      </c>
      <c r="I1715" s="135" t="s">
        <v>1953</v>
      </c>
      <c r="J1715" s="137">
        <v>36504</v>
      </c>
    </row>
    <row r="1716" spans="1:12" x14ac:dyDescent="0.2">
      <c r="A1716" s="135" t="s">
        <v>10416</v>
      </c>
      <c r="D1716" s="135" t="s">
        <v>5250</v>
      </c>
      <c r="E1716" s="135">
        <f t="shared" si="26"/>
        <v>2270006000</v>
      </c>
      <c r="F1716" s="135" t="s">
        <v>2865</v>
      </c>
      <c r="G1716" s="135" t="s">
        <v>2243</v>
      </c>
      <c r="H1716" s="135" t="s">
        <v>3166</v>
      </c>
      <c r="I1716" s="135" t="s">
        <v>1886</v>
      </c>
      <c r="K1716" s="137">
        <v>36504</v>
      </c>
      <c r="L1716" s="135" t="s">
        <v>3167</v>
      </c>
    </row>
    <row r="1717" spans="1:12" x14ac:dyDescent="0.2">
      <c r="A1717" s="135" t="s">
        <v>10416</v>
      </c>
      <c r="D1717" s="135" t="s">
        <v>5251</v>
      </c>
      <c r="E1717" s="135">
        <f t="shared" si="26"/>
        <v>2270006005</v>
      </c>
      <c r="F1717" s="135" t="s">
        <v>2865</v>
      </c>
      <c r="G1717" s="135" t="s">
        <v>2243</v>
      </c>
      <c r="H1717" s="135" t="s">
        <v>3166</v>
      </c>
      <c r="I1717" s="135" t="s">
        <v>3169</v>
      </c>
      <c r="K1717" s="137">
        <v>36504</v>
      </c>
      <c r="L1717" s="135" t="s">
        <v>3170</v>
      </c>
    </row>
    <row r="1718" spans="1:12" x14ac:dyDescent="0.2">
      <c r="A1718" s="135" t="s">
        <v>10416</v>
      </c>
      <c r="D1718" s="135" t="s">
        <v>5252</v>
      </c>
      <c r="E1718" s="135">
        <f t="shared" si="26"/>
        <v>2270006010</v>
      </c>
      <c r="F1718" s="135" t="s">
        <v>2865</v>
      </c>
      <c r="G1718" s="135" t="s">
        <v>2243</v>
      </c>
      <c r="H1718" s="135" t="s">
        <v>3166</v>
      </c>
      <c r="I1718" s="135" t="s">
        <v>3172</v>
      </c>
      <c r="K1718" s="137">
        <v>36504</v>
      </c>
      <c r="L1718" s="135" t="s">
        <v>3170</v>
      </c>
    </row>
    <row r="1719" spans="1:12" x14ac:dyDescent="0.2">
      <c r="A1719" s="135" t="s">
        <v>10416</v>
      </c>
      <c r="D1719" s="135" t="s">
        <v>5253</v>
      </c>
      <c r="E1719" s="135">
        <f t="shared" si="26"/>
        <v>2270006015</v>
      </c>
      <c r="F1719" s="135" t="s">
        <v>2865</v>
      </c>
      <c r="G1719" s="135" t="s">
        <v>2243</v>
      </c>
      <c r="H1719" s="135" t="s">
        <v>3166</v>
      </c>
      <c r="I1719" s="135" t="s">
        <v>3174</v>
      </c>
      <c r="K1719" s="137">
        <v>36504</v>
      </c>
      <c r="L1719" s="135" t="s">
        <v>3170</v>
      </c>
    </row>
    <row r="1720" spans="1:12" x14ac:dyDescent="0.2">
      <c r="A1720" s="135" t="s">
        <v>10416</v>
      </c>
      <c r="D1720" s="135" t="s">
        <v>5254</v>
      </c>
      <c r="E1720" s="135">
        <f t="shared" si="26"/>
        <v>2270006020</v>
      </c>
      <c r="F1720" s="135" t="s">
        <v>2865</v>
      </c>
      <c r="G1720" s="135" t="s">
        <v>2243</v>
      </c>
      <c r="H1720" s="135" t="s">
        <v>3166</v>
      </c>
      <c r="I1720" s="135" t="s">
        <v>3176</v>
      </c>
      <c r="K1720" s="137">
        <v>36504</v>
      </c>
      <c r="L1720" s="135" t="s">
        <v>3170</v>
      </c>
    </row>
    <row r="1721" spans="1:12" x14ac:dyDescent="0.2">
      <c r="A1721" s="135" t="s">
        <v>10416</v>
      </c>
      <c r="D1721" s="135" t="s">
        <v>5255</v>
      </c>
      <c r="E1721" s="135">
        <f t="shared" si="26"/>
        <v>2270006025</v>
      </c>
      <c r="F1721" s="135" t="s">
        <v>2865</v>
      </c>
      <c r="G1721" s="135" t="s">
        <v>2243</v>
      </c>
      <c r="H1721" s="135" t="s">
        <v>3166</v>
      </c>
      <c r="I1721" s="135" t="s">
        <v>3178</v>
      </c>
      <c r="K1721" s="137">
        <v>36504</v>
      </c>
      <c r="L1721" s="135" t="s">
        <v>3170</v>
      </c>
    </row>
    <row r="1722" spans="1:12" x14ac:dyDescent="0.2">
      <c r="A1722" s="135" t="s">
        <v>10416</v>
      </c>
      <c r="D1722" s="135" t="s">
        <v>5256</v>
      </c>
      <c r="E1722" s="135">
        <f t="shared" si="26"/>
        <v>2270006030</v>
      </c>
      <c r="F1722" s="135" t="s">
        <v>2865</v>
      </c>
      <c r="G1722" s="135" t="s">
        <v>2243</v>
      </c>
      <c r="H1722" s="135" t="s">
        <v>3166</v>
      </c>
      <c r="I1722" s="135" t="s">
        <v>3180</v>
      </c>
      <c r="K1722" s="137">
        <v>36504</v>
      </c>
      <c r="L1722" s="135" t="s">
        <v>3170</v>
      </c>
    </row>
    <row r="1723" spans="1:12" x14ac:dyDescent="0.2">
      <c r="A1723" s="135" t="s">
        <v>10416</v>
      </c>
      <c r="D1723" s="135" t="s">
        <v>5257</v>
      </c>
      <c r="E1723" s="135">
        <f t="shared" si="26"/>
        <v>2270007000</v>
      </c>
      <c r="F1723" s="135" t="s">
        <v>2865</v>
      </c>
      <c r="G1723" s="135" t="s">
        <v>2243</v>
      </c>
      <c r="H1723" s="135" t="s">
        <v>3182</v>
      </c>
      <c r="I1723" s="135" t="s">
        <v>1886</v>
      </c>
    </row>
    <row r="1724" spans="1:12" x14ac:dyDescent="0.2">
      <c r="A1724" s="135" t="s">
        <v>10416</v>
      </c>
      <c r="D1724" s="135" t="s">
        <v>5258</v>
      </c>
      <c r="E1724" s="135">
        <f t="shared" si="26"/>
        <v>2270007005</v>
      </c>
      <c r="F1724" s="135" t="s">
        <v>2865</v>
      </c>
      <c r="G1724" s="135" t="s">
        <v>2243</v>
      </c>
      <c r="H1724" s="135" t="s">
        <v>3182</v>
      </c>
      <c r="I1724" s="135" t="s">
        <v>3184</v>
      </c>
      <c r="K1724" s="137">
        <v>36504</v>
      </c>
      <c r="L1724" s="135" t="s">
        <v>107</v>
      </c>
    </row>
    <row r="1725" spans="1:12" x14ac:dyDescent="0.2">
      <c r="A1725" s="135" t="s">
        <v>10416</v>
      </c>
      <c r="D1725" s="135" t="s">
        <v>5259</v>
      </c>
      <c r="E1725" s="135">
        <f t="shared" si="26"/>
        <v>2270007010</v>
      </c>
      <c r="F1725" s="135" t="s">
        <v>2865</v>
      </c>
      <c r="G1725" s="135" t="s">
        <v>2243</v>
      </c>
      <c r="H1725" s="135" t="s">
        <v>3182</v>
      </c>
      <c r="I1725" s="135" t="s">
        <v>109</v>
      </c>
      <c r="K1725" s="137">
        <v>36504</v>
      </c>
      <c r="L1725" s="135" t="s">
        <v>1945</v>
      </c>
    </row>
    <row r="1726" spans="1:12" x14ac:dyDescent="0.2">
      <c r="A1726" s="135" t="s">
        <v>10416</v>
      </c>
      <c r="D1726" s="135" t="s">
        <v>5260</v>
      </c>
      <c r="E1726" s="135">
        <f t="shared" si="26"/>
        <v>2270007015</v>
      </c>
      <c r="F1726" s="135" t="s">
        <v>2865</v>
      </c>
      <c r="G1726" s="135" t="s">
        <v>2243</v>
      </c>
      <c r="H1726" s="135" t="s">
        <v>3182</v>
      </c>
      <c r="I1726" s="135" t="s">
        <v>111</v>
      </c>
      <c r="L1726" s="135" t="s">
        <v>112</v>
      </c>
    </row>
    <row r="1727" spans="1:12" x14ac:dyDescent="0.2">
      <c r="A1727" s="135" t="s">
        <v>10416</v>
      </c>
      <c r="D1727" s="135" t="s">
        <v>5261</v>
      </c>
      <c r="E1727" s="135">
        <f t="shared" si="26"/>
        <v>2270007020</v>
      </c>
      <c r="F1727" s="135" t="s">
        <v>2865</v>
      </c>
      <c r="G1727" s="135" t="s">
        <v>2243</v>
      </c>
      <c r="H1727" s="135" t="s">
        <v>3182</v>
      </c>
      <c r="I1727" s="135" t="s">
        <v>5262</v>
      </c>
      <c r="K1727" s="137">
        <v>36504</v>
      </c>
      <c r="L1727" s="135" t="s">
        <v>13211</v>
      </c>
    </row>
    <row r="1728" spans="1:12" x14ac:dyDescent="0.2">
      <c r="A1728" s="135" t="s">
        <v>10416</v>
      </c>
      <c r="D1728" s="135" t="s">
        <v>5263</v>
      </c>
      <c r="E1728" s="135">
        <f t="shared" si="26"/>
        <v>2270008000</v>
      </c>
      <c r="F1728" s="135" t="s">
        <v>2865</v>
      </c>
      <c r="G1728" s="135" t="s">
        <v>2243</v>
      </c>
      <c r="H1728" s="135" t="s">
        <v>116</v>
      </c>
      <c r="I1728" s="135" t="s">
        <v>1886</v>
      </c>
      <c r="L1728" s="135" t="s">
        <v>117</v>
      </c>
    </row>
    <row r="1729" spans="1:12" x14ac:dyDescent="0.2">
      <c r="A1729" s="135" t="s">
        <v>10416</v>
      </c>
      <c r="D1729" s="135" t="s">
        <v>5264</v>
      </c>
      <c r="E1729" s="135">
        <f t="shared" si="26"/>
        <v>2270008005</v>
      </c>
      <c r="F1729" s="135" t="s">
        <v>2865</v>
      </c>
      <c r="G1729" s="135" t="s">
        <v>2243</v>
      </c>
      <c r="H1729" s="135" t="s">
        <v>116</v>
      </c>
      <c r="I1729" s="135" t="s">
        <v>116</v>
      </c>
      <c r="K1729" s="137">
        <v>36504</v>
      </c>
      <c r="L1729" s="135" t="s">
        <v>5265</v>
      </c>
    </row>
    <row r="1730" spans="1:12" x14ac:dyDescent="0.2">
      <c r="A1730" s="135" t="s">
        <v>10416</v>
      </c>
      <c r="D1730" s="135" t="s">
        <v>5266</v>
      </c>
      <c r="E1730" s="135">
        <f t="shared" ref="E1730:E1793" si="27">VALUE(D1730)</f>
        <v>2270008010</v>
      </c>
      <c r="F1730" s="135" t="s">
        <v>2865</v>
      </c>
      <c r="G1730" s="135" t="s">
        <v>2243</v>
      </c>
      <c r="H1730" s="135" t="s">
        <v>116</v>
      </c>
      <c r="I1730" s="135" t="s">
        <v>121</v>
      </c>
      <c r="K1730" s="137">
        <v>36504</v>
      </c>
      <c r="L1730" s="135" t="s">
        <v>13211</v>
      </c>
    </row>
    <row r="1731" spans="1:12" x14ac:dyDescent="0.2">
      <c r="A1731" s="135" t="s">
        <v>10416</v>
      </c>
      <c r="D1731" s="135" t="s">
        <v>5267</v>
      </c>
      <c r="E1731" s="135">
        <f t="shared" si="27"/>
        <v>2270009000</v>
      </c>
      <c r="F1731" s="135" t="s">
        <v>2865</v>
      </c>
      <c r="G1731" s="135" t="s">
        <v>2243</v>
      </c>
      <c r="H1731" s="135" t="s">
        <v>499</v>
      </c>
      <c r="I1731" s="135" t="s">
        <v>10420</v>
      </c>
      <c r="J1731" s="137">
        <v>36504</v>
      </c>
    </row>
    <row r="1732" spans="1:12" x14ac:dyDescent="0.2">
      <c r="A1732" s="135" t="s">
        <v>10416</v>
      </c>
      <c r="D1732" s="135" t="s">
        <v>5268</v>
      </c>
      <c r="E1732" s="135">
        <f t="shared" si="27"/>
        <v>2270009010</v>
      </c>
      <c r="F1732" s="135" t="s">
        <v>2865</v>
      </c>
      <c r="G1732" s="135" t="s">
        <v>2243</v>
      </c>
      <c r="H1732" s="135" t="s">
        <v>499</v>
      </c>
      <c r="I1732" s="135" t="s">
        <v>6150</v>
      </c>
      <c r="J1732" s="137">
        <v>36504</v>
      </c>
    </row>
    <row r="1733" spans="1:12" x14ac:dyDescent="0.2">
      <c r="A1733" s="135" t="s">
        <v>10416</v>
      </c>
      <c r="D1733" s="135" t="s">
        <v>5269</v>
      </c>
      <c r="E1733" s="135">
        <f t="shared" si="27"/>
        <v>2270010000</v>
      </c>
      <c r="F1733" s="135" t="s">
        <v>2865</v>
      </c>
      <c r="G1733" s="135" t="s">
        <v>2243</v>
      </c>
      <c r="H1733" s="135" t="s">
        <v>4600</v>
      </c>
      <c r="I1733" s="135" t="s">
        <v>10420</v>
      </c>
      <c r="J1733" s="137">
        <v>36504</v>
      </c>
    </row>
    <row r="1734" spans="1:12" x14ac:dyDescent="0.2">
      <c r="A1734" s="135" t="s">
        <v>10416</v>
      </c>
      <c r="D1734" s="135" t="s">
        <v>5270</v>
      </c>
      <c r="E1734" s="135">
        <f t="shared" si="27"/>
        <v>2270010010</v>
      </c>
      <c r="F1734" s="135" t="s">
        <v>2865</v>
      </c>
      <c r="G1734" s="135" t="s">
        <v>2243</v>
      </c>
      <c r="H1734" s="135" t="s">
        <v>4600</v>
      </c>
      <c r="I1734" s="135" t="s">
        <v>6153</v>
      </c>
      <c r="J1734" s="137">
        <v>36504</v>
      </c>
    </row>
    <row r="1735" spans="1:12" x14ac:dyDescent="0.2">
      <c r="A1735" s="135" t="s">
        <v>10416</v>
      </c>
      <c r="D1735" s="135" t="s">
        <v>5271</v>
      </c>
      <c r="E1735" s="135">
        <f t="shared" si="27"/>
        <v>2275000000</v>
      </c>
      <c r="F1735" s="135" t="s">
        <v>2865</v>
      </c>
      <c r="G1735" s="135" t="s">
        <v>5272</v>
      </c>
      <c r="H1735" s="135" t="s">
        <v>5273</v>
      </c>
      <c r="I1735" s="135" t="s">
        <v>1886</v>
      </c>
    </row>
    <row r="1736" spans="1:12" x14ac:dyDescent="0.2">
      <c r="A1736" s="135" t="s">
        <v>10416</v>
      </c>
      <c r="D1736" s="135" t="s">
        <v>5274</v>
      </c>
      <c r="E1736" s="135">
        <f t="shared" si="27"/>
        <v>2275001000</v>
      </c>
      <c r="F1736" s="135" t="s">
        <v>2865</v>
      </c>
      <c r="G1736" s="135" t="s">
        <v>5272</v>
      </c>
      <c r="H1736" s="135" t="s">
        <v>5275</v>
      </c>
      <c r="I1736" s="135" t="s">
        <v>1886</v>
      </c>
    </row>
    <row r="1737" spans="1:12" x14ac:dyDescent="0.2">
      <c r="A1737" s="135" t="s">
        <v>10416</v>
      </c>
      <c r="D1737" s="135" t="s">
        <v>5276</v>
      </c>
      <c r="E1737" s="135">
        <f t="shared" si="27"/>
        <v>2275020000</v>
      </c>
      <c r="F1737" s="135" t="s">
        <v>2865</v>
      </c>
      <c r="G1737" s="135" t="s">
        <v>5272</v>
      </c>
      <c r="H1737" s="135" t="s">
        <v>5277</v>
      </c>
      <c r="I1737" s="135" t="s">
        <v>5278</v>
      </c>
    </row>
    <row r="1738" spans="1:12" x14ac:dyDescent="0.2">
      <c r="A1738" s="135" t="s">
        <v>10416</v>
      </c>
      <c r="D1738" s="135" t="s">
        <v>5279</v>
      </c>
      <c r="E1738" s="135">
        <f t="shared" si="27"/>
        <v>2275050000</v>
      </c>
      <c r="F1738" s="135" t="s">
        <v>2865</v>
      </c>
      <c r="G1738" s="135" t="s">
        <v>5272</v>
      </c>
      <c r="H1738" s="135" t="s">
        <v>5280</v>
      </c>
      <c r="I1738" s="135" t="s">
        <v>1886</v>
      </c>
    </row>
    <row r="1739" spans="1:12" x14ac:dyDescent="0.2">
      <c r="A1739" s="135" t="s">
        <v>10416</v>
      </c>
      <c r="D1739" s="135" t="s">
        <v>5281</v>
      </c>
      <c r="E1739" s="135">
        <f t="shared" si="27"/>
        <v>2275060000</v>
      </c>
      <c r="F1739" s="135" t="s">
        <v>2865</v>
      </c>
      <c r="G1739" s="135" t="s">
        <v>5272</v>
      </c>
      <c r="H1739" s="135" t="s">
        <v>5282</v>
      </c>
      <c r="I1739" s="135" t="s">
        <v>1886</v>
      </c>
    </row>
    <row r="1740" spans="1:12" x14ac:dyDescent="0.2">
      <c r="A1740" s="135" t="s">
        <v>10416</v>
      </c>
      <c r="D1740" s="135" t="s">
        <v>5283</v>
      </c>
      <c r="E1740" s="135">
        <f t="shared" si="27"/>
        <v>2275070000</v>
      </c>
      <c r="F1740" s="135" t="s">
        <v>2865</v>
      </c>
      <c r="G1740" s="135" t="s">
        <v>5272</v>
      </c>
      <c r="H1740" s="135" t="s">
        <v>5284</v>
      </c>
      <c r="I1740" s="135" t="s">
        <v>1886</v>
      </c>
    </row>
    <row r="1741" spans="1:12" x14ac:dyDescent="0.2">
      <c r="A1741" s="135" t="s">
        <v>10416</v>
      </c>
      <c r="D1741" s="135" t="s">
        <v>5285</v>
      </c>
      <c r="E1741" s="135">
        <f t="shared" si="27"/>
        <v>2275085000</v>
      </c>
      <c r="F1741" s="135" t="s">
        <v>2865</v>
      </c>
      <c r="G1741" s="135" t="s">
        <v>5272</v>
      </c>
      <c r="H1741" s="135" t="s">
        <v>5286</v>
      </c>
      <c r="I1741" s="135" t="s">
        <v>1886</v>
      </c>
    </row>
    <row r="1742" spans="1:12" x14ac:dyDescent="0.2">
      <c r="A1742" s="135" t="s">
        <v>10416</v>
      </c>
      <c r="D1742" s="135" t="s">
        <v>5287</v>
      </c>
      <c r="E1742" s="135">
        <f t="shared" si="27"/>
        <v>2275900000</v>
      </c>
      <c r="F1742" s="135" t="s">
        <v>2865</v>
      </c>
      <c r="G1742" s="135" t="s">
        <v>5272</v>
      </c>
      <c r="H1742" s="135" t="s">
        <v>5288</v>
      </c>
      <c r="I1742" s="135" t="s">
        <v>5289</v>
      </c>
      <c r="K1742" s="137">
        <v>37459</v>
      </c>
      <c r="L1742" s="135" t="s">
        <v>5290</v>
      </c>
    </row>
    <row r="1743" spans="1:12" x14ac:dyDescent="0.2">
      <c r="A1743" s="135" t="s">
        <v>10416</v>
      </c>
      <c r="B1743" s="138" t="s">
        <v>2900</v>
      </c>
      <c r="D1743" s="135" t="s">
        <v>5291</v>
      </c>
      <c r="E1743" s="135">
        <f t="shared" si="27"/>
        <v>2275900101</v>
      </c>
      <c r="F1743" s="135" t="s">
        <v>2865</v>
      </c>
      <c r="G1743" s="135" t="s">
        <v>5272</v>
      </c>
      <c r="H1743" s="135" t="s">
        <v>5288</v>
      </c>
      <c r="I1743" s="135" t="s">
        <v>5292</v>
      </c>
    </row>
    <row r="1744" spans="1:12" x14ac:dyDescent="0.2">
      <c r="A1744" s="135" t="s">
        <v>10416</v>
      </c>
      <c r="B1744" s="138" t="s">
        <v>2900</v>
      </c>
      <c r="D1744" s="135" t="s">
        <v>5293</v>
      </c>
      <c r="E1744" s="135">
        <f t="shared" si="27"/>
        <v>2275900102</v>
      </c>
      <c r="F1744" s="135" t="s">
        <v>2865</v>
      </c>
      <c r="G1744" s="135" t="s">
        <v>5272</v>
      </c>
      <c r="H1744" s="135" t="s">
        <v>5288</v>
      </c>
      <c r="I1744" s="135" t="s">
        <v>5294</v>
      </c>
    </row>
    <row r="1745" spans="1:12" x14ac:dyDescent="0.2">
      <c r="A1745" s="135" t="s">
        <v>10416</v>
      </c>
      <c r="B1745" s="138" t="s">
        <v>2900</v>
      </c>
      <c r="D1745" s="135" t="s">
        <v>5295</v>
      </c>
      <c r="E1745" s="135">
        <f t="shared" si="27"/>
        <v>2275900103</v>
      </c>
      <c r="F1745" s="135" t="s">
        <v>2865</v>
      </c>
      <c r="G1745" s="135" t="s">
        <v>5272</v>
      </c>
      <c r="H1745" s="135" t="s">
        <v>5288</v>
      </c>
      <c r="I1745" s="135" t="s">
        <v>5296</v>
      </c>
    </row>
    <row r="1746" spans="1:12" x14ac:dyDescent="0.2">
      <c r="A1746" s="135" t="s">
        <v>10416</v>
      </c>
      <c r="B1746" s="138" t="s">
        <v>2900</v>
      </c>
      <c r="D1746" s="135" t="s">
        <v>628</v>
      </c>
      <c r="E1746" s="135">
        <f t="shared" si="27"/>
        <v>2275900201</v>
      </c>
      <c r="F1746" s="135" t="s">
        <v>2865</v>
      </c>
      <c r="G1746" s="135" t="s">
        <v>5272</v>
      </c>
      <c r="H1746" s="135" t="s">
        <v>5288</v>
      </c>
      <c r="I1746" s="135" t="s">
        <v>3487</v>
      </c>
    </row>
    <row r="1747" spans="1:12" x14ac:dyDescent="0.2">
      <c r="A1747" s="135" t="s">
        <v>10416</v>
      </c>
      <c r="B1747" s="138" t="s">
        <v>2900</v>
      </c>
      <c r="D1747" s="135" t="s">
        <v>629</v>
      </c>
      <c r="E1747" s="135">
        <f t="shared" si="27"/>
        <v>2275900202</v>
      </c>
      <c r="F1747" s="135" t="s">
        <v>2865</v>
      </c>
      <c r="G1747" s="135" t="s">
        <v>5272</v>
      </c>
      <c r="H1747" s="135" t="s">
        <v>5288</v>
      </c>
      <c r="I1747" s="135" t="s">
        <v>3489</v>
      </c>
    </row>
    <row r="1748" spans="1:12" x14ac:dyDescent="0.2">
      <c r="A1748" s="135" t="s">
        <v>10416</v>
      </c>
      <c r="B1748" s="138" t="s">
        <v>2900</v>
      </c>
      <c r="D1748" s="135" t="s">
        <v>630</v>
      </c>
      <c r="E1748" s="135">
        <f t="shared" si="27"/>
        <v>2280000000</v>
      </c>
      <c r="F1748" s="135" t="s">
        <v>2865</v>
      </c>
      <c r="G1748" s="135" t="s">
        <v>631</v>
      </c>
      <c r="H1748" s="135" t="s">
        <v>632</v>
      </c>
      <c r="I1748" s="135" t="s">
        <v>633</v>
      </c>
      <c r="J1748" s="137">
        <v>36504</v>
      </c>
      <c r="K1748" s="137">
        <v>37418</v>
      </c>
      <c r="L1748" s="135" t="s">
        <v>634</v>
      </c>
    </row>
    <row r="1749" spans="1:12" x14ac:dyDescent="0.2">
      <c r="A1749" s="135" t="s">
        <v>10416</v>
      </c>
      <c r="D1749" s="135" t="s">
        <v>635</v>
      </c>
      <c r="E1749" s="135">
        <f t="shared" si="27"/>
        <v>2280001000</v>
      </c>
      <c r="F1749" s="135" t="s">
        <v>2865</v>
      </c>
      <c r="G1749" s="135" t="s">
        <v>631</v>
      </c>
      <c r="H1749" s="135" t="s">
        <v>687</v>
      </c>
      <c r="I1749" s="135" t="s">
        <v>633</v>
      </c>
    </row>
    <row r="1750" spans="1:12" x14ac:dyDescent="0.2">
      <c r="A1750" s="135" t="s">
        <v>10416</v>
      </c>
      <c r="B1750" s="138" t="s">
        <v>2900</v>
      </c>
      <c r="D1750" s="135" t="s">
        <v>636</v>
      </c>
      <c r="E1750" s="135">
        <f t="shared" si="27"/>
        <v>2280001010</v>
      </c>
      <c r="F1750" s="135" t="s">
        <v>2865</v>
      </c>
      <c r="G1750" s="135" t="s">
        <v>631</v>
      </c>
      <c r="H1750" s="135" t="s">
        <v>687</v>
      </c>
      <c r="I1750" s="135" t="s">
        <v>637</v>
      </c>
      <c r="K1750" s="137">
        <v>37418</v>
      </c>
      <c r="L1750" s="135" t="s">
        <v>634</v>
      </c>
    </row>
    <row r="1751" spans="1:12" x14ac:dyDescent="0.2">
      <c r="A1751" s="135" t="s">
        <v>10416</v>
      </c>
      <c r="B1751" s="138" t="s">
        <v>2900</v>
      </c>
      <c r="D1751" s="135" t="s">
        <v>638</v>
      </c>
      <c r="E1751" s="135">
        <f t="shared" si="27"/>
        <v>2280001020</v>
      </c>
      <c r="F1751" s="135" t="s">
        <v>2865</v>
      </c>
      <c r="G1751" s="135" t="s">
        <v>631</v>
      </c>
      <c r="H1751" s="135" t="s">
        <v>687</v>
      </c>
      <c r="I1751" s="135" t="s">
        <v>639</v>
      </c>
      <c r="K1751" s="137">
        <v>37418</v>
      </c>
      <c r="L1751" s="135" t="s">
        <v>634</v>
      </c>
    </row>
    <row r="1752" spans="1:12" x14ac:dyDescent="0.2">
      <c r="A1752" s="135" t="s">
        <v>10416</v>
      </c>
      <c r="B1752" s="138" t="s">
        <v>2900</v>
      </c>
      <c r="D1752" s="135" t="s">
        <v>640</v>
      </c>
      <c r="E1752" s="135">
        <f t="shared" si="27"/>
        <v>2280001030</v>
      </c>
      <c r="F1752" s="135" t="s">
        <v>2865</v>
      </c>
      <c r="G1752" s="135" t="s">
        <v>631</v>
      </c>
      <c r="H1752" s="135" t="s">
        <v>687</v>
      </c>
      <c r="I1752" s="135" t="s">
        <v>641</v>
      </c>
      <c r="K1752" s="137">
        <v>37418</v>
      </c>
      <c r="L1752" s="135" t="s">
        <v>634</v>
      </c>
    </row>
    <row r="1753" spans="1:12" x14ac:dyDescent="0.2">
      <c r="A1753" s="135" t="s">
        <v>10416</v>
      </c>
      <c r="B1753" s="138" t="s">
        <v>2900</v>
      </c>
      <c r="D1753" s="135" t="s">
        <v>642</v>
      </c>
      <c r="E1753" s="135">
        <f t="shared" si="27"/>
        <v>2280001040</v>
      </c>
      <c r="F1753" s="135" t="s">
        <v>2865</v>
      </c>
      <c r="G1753" s="135" t="s">
        <v>631</v>
      </c>
      <c r="H1753" s="135" t="s">
        <v>687</v>
      </c>
      <c r="I1753" s="135" t="s">
        <v>643</v>
      </c>
      <c r="K1753" s="137">
        <v>37418</v>
      </c>
      <c r="L1753" s="135" t="s">
        <v>634</v>
      </c>
    </row>
    <row r="1754" spans="1:12" x14ac:dyDescent="0.2">
      <c r="A1754" s="135" t="s">
        <v>10416</v>
      </c>
      <c r="B1754" s="138" t="s">
        <v>2900</v>
      </c>
      <c r="D1754" s="135" t="s">
        <v>644</v>
      </c>
      <c r="E1754" s="135">
        <f t="shared" si="27"/>
        <v>2280002000</v>
      </c>
      <c r="F1754" s="135" t="s">
        <v>2865</v>
      </c>
      <c r="G1754" s="135" t="s">
        <v>631</v>
      </c>
      <c r="H1754" s="135" t="s">
        <v>4159</v>
      </c>
      <c r="I1754" s="135" t="s">
        <v>633</v>
      </c>
      <c r="K1754" s="137">
        <v>37418</v>
      </c>
      <c r="L1754" s="135" t="s">
        <v>634</v>
      </c>
    </row>
    <row r="1755" spans="1:12" x14ac:dyDescent="0.2">
      <c r="A1755" s="135" t="s">
        <v>10416</v>
      </c>
      <c r="B1755" s="138" t="s">
        <v>2900</v>
      </c>
      <c r="D1755" s="135" t="s">
        <v>645</v>
      </c>
      <c r="E1755" s="135">
        <f t="shared" si="27"/>
        <v>2280002010</v>
      </c>
      <c r="F1755" s="135" t="s">
        <v>2865</v>
      </c>
      <c r="G1755" s="135" t="s">
        <v>631</v>
      </c>
      <c r="H1755" s="135" t="s">
        <v>4159</v>
      </c>
      <c r="I1755" s="135" t="s">
        <v>637</v>
      </c>
      <c r="K1755" s="137">
        <v>37418</v>
      </c>
      <c r="L1755" s="135" t="s">
        <v>634</v>
      </c>
    </row>
    <row r="1756" spans="1:12" x14ac:dyDescent="0.2">
      <c r="A1756" s="135" t="s">
        <v>10416</v>
      </c>
      <c r="B1756" s="138" t="s">
        <v>2900</v>
      </c>
      <c r="D1756" s="135" t="s">
        <v>646</v>
      </c>
      <c r="E1756" s="135">
        <f t="shared" si="27"/>
        <v>2280002020</v>
      </c>
      <c r="F1756" s="135" t="s">
        <v>2865</v>
      </c>
      <c r="G1756" s="135" t="s">
        <v>631</v>
      </c>
      <c r="H1756" s="135" t="s">
        <v>4159</v>
      </c>
      <c r="I1756" s="135" t="s">
        <v>639</v>
      </c>
      <c r="K1756" s="137">
        <v>37418</v>
      </c>
      <c r="L1756" s="135" t="s">
        <v>634</v>
      </c>
    </row>
    <row r="1757" spans="1:12" x14ac:dyDescent="0.2">
      <c r="A1757" s="135" t="s">
        <v>10416</v>
      </c>
      <c r="B1757" s="138" t="s">
        <v>2900</v>
      </c>
      <c r="D1757" s="135" t="s">
        <v>647</v>
      </c>
      <c r="E1757" s="135">
        <f t="shared" si="27"/>
        <v>2280002030</v>
      </c>
      <c r="F1757" s="135" t="s">
        <v>2865</v>
      </c>
      <c r="G1757" s="135" t="s">
        <v>631</v>
      </c>
      <c r="H1757" s="135" t="s">
        <v>4159</v>
      </c>
      <c r="I1757" s="135" t="s">
        <v>641</v>
      </c>
      <c r="K1757" s="137">
        <v>37418</v>
      </c>
      <c r="L1757" s="135" t="s">
        <v>634</v>
      </c>
    </row>
    <row r="1758" spans="1:12" x14ac:dyDescent="0.2">
      <c r="A1758" s="135" t="s">
        <v>10416</v>
      </c>
      <c r="B1758" s="138" t="s">
        <v>2900</v>
      </c>
      <c r="D1758" s="135" t="s">
        <v>648</v>
      </c>
      <c r="E1758" s="135">
        <f t="shared" si="27"/>
        <v>2280002040</v>
      </c>
      <c r="F1758" s="135" t="s">
        <v>2865</v>
      </c>
      <c r="G1758" s="135" t="s">
        <v>631</v>
      </c>
      <c r="H1758" s="135" t="s">
        <v>4159</v>
      </c>
      <c r="I1758" s="135" t="s">
        <v>643</v>
      </c>
      <c r="K1758" s="137">
        <v>37418</v>
      </c>
      <c r="L1758" s="135" t="s">
        <v>634</v>
      </c>
    </row>
    <row r="1759" spans="1:12" x14ac:dyDescent="0.2">
      <c r="A1759" s="135" t="s">
        <v>10416</v>
      </c>
      <c r="D1759" s="135" t="s">
        <v>649</v>
      </c>
      <c r="E1759" s="135">
        <f t="shared" si="27"/>
        <v>2280002100</v>
      </c>
      <c r="F1759" s="135" t="s">
        <v>2865</v>
      </c>
      <c r="G1759" s="135" t="s">
        <v>631</v>
      </c>
      <c r="H1759" s="135" t="s">
        <v>4159</v>
      </c>
      <c r="I1759" s="135" t="s">
        <v>650</v>
      </c>
      <c r="J1759" s="137">
        <v>37418</v>
      </c>
    </row>
    <row r="1760" spans="1:12" x14ac:dyDescent="0.2">
      <c r="A1760" s="135" t="s">
        <v>10416</v>
      </c>
      <c r="D1760" s="135" t="s">
        <v>651</v>
      </c>
      <c r="E1760" s="135">
        <f t="shared" si="27"/>
        <v>2280002200</v>
      </c>
      <c r="F1760" s="135" t="s">
        <v>2865</v>
      </c>
      <c r="G1760" s="135" t="s">
        <v>631</v>
      </c>
      <c r="H1760" s="135" t="s">
        <v>4159</v>
      </c>
      <c r="I1760" s="135" t="s">
        <v>652</v>
      </c>
      <c r="J1760" s="137">
        <v>37418</v>
      </c>
    </row>
    <row r="1761" spans="1:12" x14ac:dyDescent="0.2">
      <c r="A1761" s="135" t="s">
        <v>10416</v>
      </c>
      <c r="B1761" s="138" t="s">
        <v>2900</v>
      </c>
      <c r="D1761" s="135" t="s">
        <v>653</v>
      </c>
      <c r="E1761" s="135">
        <f t="shared" si="27"/>
        <v>2280003000</v>
      </c>
      <c r="F1761" s="135" t="s">
        <v>2865</v>
      </c>
      <c r="G1761" s="135" t="s">
        <v>631</v>
      </c>
      <c r="H1761" s="135" t="s">
        <v>654</v>
      </c>
      <c r="I1761" s="135" t="s">
        <v>633</v>
      </c>
      <c r="K1761" s="137">
        <v>37418</v>
      </c>
      <c r="L1761" s="135" t="s">
        <v>634</v>
      </c>
    </row>
    <row r="1762" spans="1:12" x14ac:dyDescent="0.2">
      <c r="A1762" s="135" t="s">
        <v>10416</v>
      </c>
      <c r="B1762" s="138" t="s">
        <v>2900</v>
      </c>
      <c r="D1762" s="135" t="s">
        <v>655</v>
      </c>
      <c r="E1762" s="135">
        <f t="shared" si="27"/>
        <v>2280003010</v>
      </c>
      <c r="F1762" s="135" t="s">
        <v>2865</v>
      </c>
      <c r="G1762" s="135" t="s">
        <v>631</v>
      </c>
      <c r="H1762" s="135" t="s">
        <v>654</v>
      </c>
      <c r="I1762" s="135" t="s">
        <v>637</v>
      </c>
      <c r="K1762" s="137">
        <v>37418</v>
      </c>
      <c r="L1762" s="135" t="s">
        <v>634</v>
      </c>
    </row>
    <row r="1763" spans="1:12" x14ac:dyDescent="0.2">
      <c r="A1763" s="135" t="s">
        <v>10416</v>
      </c>
      <c r="B1763" s="138" t="s">
        <v>2900</v>
      </c>
      <c r="D1763" s="135" t="s">
        <v>656</v>
      </c>
      <c r="E1763" s="135">
        <f t="shared" si="27"/>
        <v>2280003020</v>
      </c>
      <c r="F1763" s="135" t="s">
        <v>2865</v>
      </c>
      <c r="G1763" s="135" t="s">
        <v>631</v>
      </c>
      <c r="H1763" s="135" t="s">
        <v>654</v>
      </c>
      <c r="I1763" s="135" t="s">
        <v>639</v>
      </c>
      <c r="K1763" s="137">
        <v>37418</v>
      </c>
      <c r="L1763" s="135" t="s">
        <v>634</v>
      </c>
    </row>
    <row r="1764" spans="1:12" x14ac:dyDescent="0.2">
      <c r="A1764" s="135" t="s">
        <v>10416</v>
      </c>
      <c r="B1764" s="138" t="s">
        <v>2900</v>
      </c>
      <c r="D1764" s="135" t="s">
        <v>657</v>
      </c>
      <c r="E1764" s="135">
        <f t="shared" si="27"/>
        <v>2280003030</v>
      </c>
      <c r="F1764" s="135" t="s">
        <v>2865</v>
      </c>
      <c r="G1764" s="135" t="s">
        <v>631</v>
      </c>
      <c r="H1764" s="135" t="s">
        <v>654</v>
      </c>
      <c r="I1764" s="135" t="s">
        <v>641</v>
      </c>
      <c r="K1764" s="137">
        <v>37418</v>
      </c>
      <c r="L1764" s="135" t="s">
        <v>634</v>
      </c>
    </row>
    <row r="1765" spans="1:12" x14ac:dyDescent="0.2">
      <c r="A1765" s="135" t="s">
        <v>10416</v>
      </c>
      <c r="B1765" s="138" t="s">
        <v>2900</v>
      </c>
      <c r="D1765" s="135" t="s">
        <v>658</v>
      </c>
      <c r="E1765" s="135">
        <f t="shared" si="27"/>
        <v>2280003040</v>
      </c>
      <c r="F1765" s="135" t="s">
        <v>2865</v>
      </c>
      <c r="G1765" s="135" t="s">
        <v>631</v>
      </c>
      <c r="H1765" s="135" t="s">
        <v>654</v>
      </c>
      <c r="I1765" s="135" t="s">
        <v>643</v>
      </c>
      <c r="K1765" s="137">
        <v>37418</v>
      </c>
      <c r="L1765" s="135" t="s">
        <v>634</v>
      </c>
    </row>
    <row r="1766" spans="1:12" x14ac:dyDescent="0.2">
      <c r="A1766" s="135" t="s">
        <v>10416</v>
      </c>
      <c r="D1766" s="135" t="s">
        <v>659</v>
      </c>
      <c r="E1766" s="135">
        <f t="shared" si="27"/>
        <v>2280003100</v>
      </c>
      <c r="F1766" s="135" t="s">
        <v>2865</v>
      </c>
      <c r="G1766" s="135" t="s">
        <v>631</v>
      </c>
      <c r="H1766" s="135" t="s">
        <v>654</v>
      </c>
      <c r="I1766" s="135" t="s">
        <v>650</v>
      </c>
      <c r="J1766" s="137">
        <v>37418</v>
      </c>
    </row>
    <row r="1767" spans="1:12" x14ac:dyDescent="0.2">
      <c r="A1767" s="135" t="s">
        <v>10416</v>
      </c>
      <c r="D1767" s="135" t="s">
        <v>660</v>
      </c>
      <c r="E1767" s="135">
        <f t="shared" si="27"/>
        <v>2280003200</v>
      </c>
      <c r="F1767" s="135" t="s">
        <v>2865</v>
      </c>
      <c r="G1767" s="135" t="s">
        <v>631</v>
      </c>
      <c r="H1767" s="135" t="s">
        <v>654</v>
      </c>
      <c r="I1767" s="135" t="s">
        <v>652</v>
      </c>
      <c r="J1767" s="137">
        <v>37418</v>
      </c>
    </row>
    <row r="1768" spans="1:12" x14ac:dyDescent="0.2">
      <c r="A1768" s="135" t="s">
        <v>10416</v>
      </c>
      <c r="D1768" s="135" t="s">
        <v>661</v>
      </c>
      <c r="E1768" s="135">
        <f t="shared" si="27"/>
        <v>2280004000</v>
      </c>
      <c r="F1768" s="135" t="s">
        <v>2865</v>
      </c>
      <c r="G1768" s="135" t="s">
        <v>631</v>
      </c>
      <c r="H1768" s="135" t="s">
        <v>3443</v>
      </c>
      <c r="I1768" s="135" t="s">
        <v>633</v>
      </c>
    </row>
    <row r="1769" spans="1:12" x14ac:dyDescent="0.2">
      <c r="A1769" s="135" t="s">
        <v>10416</v>
      </c>
      <c r="B1769" s="138" t="s">
        <v>2900</v>
      </c>
      <c r="D1769" s="135" t="s">
        <v>662</v>
      </c>
      <c r="E1769" s="135">
        <f t="shared" si="27"/>
        <v>2280004010</v>
      </c>
      <c r="F1769" s="135" t="s">
        <v>2865</v>
      </c>
      <c r="G1769" s="135" t="s">
        <v>631</v>
      </c>
      <c r="H1769" s="135" t="s">
        <v>3443</v>
      </c>
      <c r="I1769" s="135" t="s">
        <v>637</v>
      </c>
      <c r="K1769" s="137">
        <v>37418</v>
      </c>
      <c r="L1769" s="135" t="s">
        <v>634</v>
      </c>
    </row>
    <row r="1770" spans="1:12" x14ac:dyDescent="0.2">
      <c r="A1770" s="135" t="s">
        <v>10416</v>
      </c>
      <c r="B1770" s="138" t="s">
        <v>2900</v>
      </c>
      <c r="D1770" s="135" t="s">
        <v>663</v>
      </c>
      <c r="E1770" s="135">
        <f t="shared" si="27"/>
        <v>2280004020</v>
      </c>
      <c r="F1770" s="135" t="s">
        <v>2865</v>
      </c>
      <c r="G1770" s="135" t="s">
        <v>631</v>
      </c>
      <c r="H1770" s="135" t="s">
        <v>3443</v>
      </c>
      <c r="I1770" s="135" t="s">
        <v>639</v>
      </c>
      <c r="K1770" s="137">
        <v>37418</v>
      </c>
      <c r="L1770" s="135" t="s">
        <v>634</v>
      </c>
    </row>
    <row r="1771" spans="1:12" x14ac:dyDescent="0.2">
      <c r="A1771" s="135" t="s">
        <v>10416</v>
      </c>
      <c r="B1771" s="138" t="s">
        <v>2900</v>
      </c>
      <c r="D1771" s="135" t="s">
        <v>664</v>
      </c>
      <c r="E1771" s="135">
        <f t="shared" si="27"/>
        <v>2280004030</v>
      </c>
      <c r="F1771" s="135" t="s">
        <v>2865</v>
      </c>
      <c r="G1771" s="135" t="s">
        <v>631</v>
      </c>
      <c r="H1771" s="135" t="s">
        <v>3443</v>
      </c>
      <c r="I1771" s="135" t="s">
        <v>641</v>
      </c>
      <c r="K1771" s="137">
        <v>37418</v>
      </c>
      <c r="L1771" s="135" t="s">
        <v>634</v>
      </c>
    </row>
    <row r="1772" spans="1:12" x14ac:dyDescent="0.2">
      <c r="A1772" s="135" t="s">
        <v>10416</v>
      </c>
      <c r="B1772" s="138" t="s">
        <v>2900</v>
      </c>
      <c r="D1772" s="135" t="s">
        <v>665</v>
      </c>
      <c r="E1772" s="135">
        <f t="shared" si="27"/>
        <v>2280004040</v>
      </c>
      <c r="F1772" s="135" t="s">
        <v>2865</v>
      </c>
      <c r="G1772" s="135" t="s">
        <v>631</v>
      </c>
      <c r="H1772" s="135" t="s">
        <v>3443</v>
      </c>
      <c r="I1772" s="135" t="s">
        <v>643</v>
      </c>
      <c r="K1772" s="137">
        <v>37418</v>
      </c>
      <c r="L1772" s="135" t="s">
        <v>634</v>
      </c>
    </row>
    <row r="1773" spans="1:12" x14ac:dyDescent="0.2">
      <c r="A1773" s="135" t="s">
        <v>10416</v>
      </c>
      <c r="D1773" s="135" t="s">
        <v>666</v>
      </c>
      <c r="E1773" s="135">
        <f t="shared" si="27"/>
        <v>2282000000</v>
      </c>
      <c r="F1773" s="135" t="s">
        <v>2865</v>
      </c>
      <c r="G1773" s="135" t="s">
        <v>667</v>
      </c>
      <c r="H1773" s="135" t="s">
        <v>632</v>
      </c>
      <c r="I1773" s="135" t="s">
        <v>633</v>
      </c>
      <c r="J1773" s="137">
        <v>36504</v>
      </c>
      <c r="K1773" s="137">
        <v>36504</v>
      </c>
      <c r="L1773" s="135" t="s">
        <v>668</v>
      </c>
    </row>
    <row r="1774" spans="1:12" x14ac:dyDescent="0.2">
      <c r="A1774" s="135" t="s">
        <v>10416</v>
      </c>
      <c r="D1774" s="135" t="s">
        <v>669</v>
      </c>
      <c r="E1774" s="135">
        <f t="shared" si="27"/>
        <v>2282005000</v>
      </c>
      <c r="F1774" s="135" t="s">
        <v>2865</v>
      </c>
      <c r="G1774" s="135" t="s">
        <v>667</v>
      </c>
      <c r="H1774" s="135" t="s">
        <v>670</v>
      </c>
      <c r="I1774" s="135" t="s">
        <v>1886</v>
      </c>
    </row>
    <row r="1775" spans="1:12" x14ac:dyDescent="0.2">
      <c r="A1775" s="135" t="s">
        <v>10416</v>
      </c>
      <c r="D1775" s="135" t="s">
        <v>671</v>
      </c>
      <c r="E1775" s="135">
        <f t="shared" si="27"/>
        <v>2282005005</v>
      </c>
      <c r="F1775" s="135" t="s">
        <v>2865</v>
      </c>
      <c r="G1775" s="135" t="s">
        <v>667</v>
      </c>
      <c r="H1775" s="135" t="s">
        <v>670</v>
      </c>
      <c r="I1775" s="135" t="s">
        <v>672</v>
      </c>
      <c r="K1775" s="137">
        <v>36504</v>
      </c>
      <c r="L1775" s="135" t="s">
        <v>13211</v>
      </c>
    </row>
    <row r="1776" spans="1:12" x14ac:dyDescent="0.2">
      <c r="A1776" s="135" t="s">
        <v>10416</v>
      </c>
      <c r="D1776" s="135" t="s">
        <v>673</v>
      </c>
      <c r="E1776" s="135">
        <f t="shared" si="27"/>
        <v>2282005010</v>
      </c>
      <c r="F1776" s="135" t="s">
        <v>2865</v>
      </c>
      <c r="G1776" s="135" t="s">
        <v>667</v>
      </c>
      <c r="H1776" s="135" t="s">
        <v>670</v>
      </c>
      <c r="I1776" s="135" t="s">
        <v>674</v>
      </c>
    </row>
    <row r="1777" spans="1:12" x14ac:dyDescent="0.2">
      <c r="A1777" s="135" t="s">
        <v>10416</v>
      </c>
      <c r="D1777" s="135" t="s">
        <v>675</v>
      </c>
      <c r="E1777" s="135">
        <f t="shared" si="27"/>
        <v>2282005015</v>
      </c>
      <c r="F1777" s="135" t="s">
        <v>2865</v>
      </c>
      <c r="G1777" s="135" t="s">
        <v>667</v>
      </c>
      <c r="H1777" s="135" t="s">
        <v>670</v>
      </c>
      <c r="I1777" s="135" t="s">
        <v>676</v>
      </c>
      <c r="K1777" s="137">
        <v>36504</v>
      </c>
      <c r="L1777" s="135" t="s">
        <v>677</v>
      </c>
    </row>
    <row r="1778" spans="1:12" x14ac:dyDescent="0.2">
      <c r="A1778" s="135" t="s">
        <v>10416</v>
      </c>
      <c r="D1778" s="135" t="s">
        <v>678</v>
      </c>
      <c r="E1778" s="135">
        <f t="shared" si="27"/>
        <v>2282005020</v>
      </c>
      <c r="F1778" s="135" t="s">
        <v>2865</v>
      </c>
      <c r="G1778" s="135" t="s">
        <v>667</v>
      </c>
      <c r="H1778" s="135" t="s">
        <v>670</v>
      </c>
      <c r="I1778" s="135" t="s">
        <v>679</v>
      </c>
      <c r="K1778" s="137">
        <v>36504</v>
      </c>
      <c r="L1778" s="135" t="s">
        <v>13211</v>
      </c>
    </row>
    <row r="1779" spans="1:12" x14ac:dyDescent="0.2">
      <c r="A1779" s="135" t="s">
        <v>10416</v>
      </c>
      <c r="D1779" s="135" t="s">
        <v>680</v>
      </c>
      <c r="E1779" s="135">
        <f t="shared" si="27"/>
        <v>2282005025</v>
      </c>
      <c r="F1779" s="135" t="s">
        <v>2865</v>
      </c>
      <c r="G1779" s="135" t="s">
        <v>667</v>
      </c>
      <c r="H1779" s="135" t="s">
        <v>670</v>
      </c>
      <c r="I1779" s="135" t="s">
        <v>3746</v>
      </c>
      <c r="K1779" s="137">
        <v>36504</v>
      </c>
      <c r="L1779" s="135" t="s">
        <v>13211</v>
      </c>
    </row>
    <row r="1780" spans="1:12" x14ac:dyDescent="0.2">
      <c r="A1780" s="135" t="s">
        <v>10416</v>
      </c>
      <c r="D1780" s="135" t="s">
        <v>3747</v>
      </c>
      <c r="E1780" s="135">
        <f t="shared" si="27"/>
        <v>2282010000</v>
      </c>
      <c r="F1780" s="135" t="s">
        <v>2865</v>
      </c>
      <c r="G1780" s="135" t="s">
        <v>667</v>
      </c>
      <c r="H1780" s="135" t="s">
        <v>3748</v>
      </c>
      <c r="I1780" s="135" t="s">
        <v>1886</v>
      </c>
    </row>
    <row r="1781" spans="1:12" x14ac:dyDescent="0.2">
      <c r="A1781" s="135" t="s">
        <v>10416</v>
      </c>
      <c r="D1781" s="135" t="s">
        <v>3749</v>
      </c>
      <c r="E1781" s="135">
        <f t="shared" si="27"/>
        <v>2282010005</v>
      </c>
      <c r="F1781" s="135" t="s">
        <v>2865</v>
      </c>
      <c r="G1781" s="135" t="s">
        <v>667</v>
      </c>
      <c r="H1781" s="135" t="s">
        <v>3748</v>
      </c>
      <c r="I1781" s="135" t="s">
        <v>3750</v>
      </c>
      <c r="K1781" s="137">
        <v>36504</v>
      </c>
      <c r="L1781" s="135" t="s">
        <v>3751</v>
      </c>
    </row>
    <row r="1782" spans="1:12" x14ac:dyDescent="0.2">
      <c r="A1782" s="135" t="s">
        <v>10416</v>
      </c>
      <c r="D1782" s="135" t="s">
        <v>3752</v>
      </c>
      <c r="E1782" s="135">
        <f t="shared" si="27"/>
        <v>2282010010</v>
      </c>
      <c r="F1782" s="135" t="s">
        <v>2865</v>
      </c>
      <c r="G1782" s="135" t="s">
        <v>667</v>
      </c>
      <c r="H1782" s="135" t="s">
        <v>3748</v>
      </c>
      <c r="I1782" s="135" t="s">
        <v>3753</v>
      </c>
      <c r="K1782" s="137">
        <v>36504</v>
      </c>
      <c r="L1782" s="135" t="s">
        <v>13211</v>
      </c>
    </row>
    <row r="1783" spans="1:12" x14ac:dyDescent="0.2">
      <c r="A1783" s="135" t="s">
        <v>10416</v>
      </c>
      <c r="D1783" s="135" t="s">
        <v>3754</v>
      </c>
      <c r="E1783" s="135">
        <f t="shared" si="27"/>
        <v>2282010015</v>
      </c>
      <c r="F1783" s="135" t="s">
        <v>2865</v>
      </c>
      <c r="G1783" s="135" t="s">
        <v>667</v>
      </c>
      <c r="H1783" s="135" t="s">
        <v>3748</v>
      </c>
      <c r="I1783" s="135" t="s">
        <v>3755</v>
      </c>
      <c r="K1783" s="137">
        <v>36504</v>
      </c>
      <c r="L1783" s="135" t="s">
        <v>13211</v>
      </c>
    </row>
    <row r="1784" spans="1:12" x14ac:dyDescent="0.2">
      <c r="A1784" s="135" t="s">
        <v>10416</v>
      </c>
      <c r="D1784" s="135" t="s">
        <v>3756</v>
      </c>
      <c r="E1784" s="135">
        <f t="shared" si="27"/>
        <v>2282010020</v>
      </c>
      <c r="F1784" s="135" t="s">
        <v>2865</v>
      </c>
      <c r="G1784" s="135" t="s">
        <v>667</v>
      </c>
      <c r="H1784" s="135" t="s">
        <v>3748</v>
      </c>
      <c r="I1784" s="135" t="s">
        <v>679</v>
      </c>
      <c r="K1784" s="137">
        <v>36504</v>
      </c>
      <c r="L1784" s="135" t="s">
        <v>13211</v>
      </c>
    </row>
    <row r="1785" spans="1:12" x14ac:dyDescent="0.2">
      <c r="A1785" s="135" t="s">
        <v>10416</v>
      </c>
      <c r="D1785" s="135" t="s">
        <v>3757</v>
      </c>
      <c r="E1785" s="135">
        <f t="shared" si="27"/>
        <v>2282010025</v>
      </c>
      <c r="F1785" s="135" t="s">
        <v>2865</v>
      </c>
      <c r="G1785" s="135" t="s">
        <v>667</v>
      </c>
      <c r="H1785" s="135" t="s">
        <v>3748</v>
      </c>
      <c r="I1785" s="135" t="s">
        <v>3746</v>
      </c>
      <c r="K1785" s="137">
        <v>36504</v>
      </c>
      <c r="L1785" s="135" t="s">
        <v>13211</v>
      </c>
    </row>
    <row r="1786" spans="1:12" x14ac:dyDescent="0.2">
      <c r="A1786" s="135" t="s">
        <v>10416</v>
      </c>
      <c r="D1786" s="135" t="s">
        <v>3758</v>
      </c>
      <c r="E1786" s="135">
        <f t="shared" si="27"/>
        <v>2282020000</v>
      </c>
      <c r="F1786" s="135" t="s">
        <v>2865</v>
      </c>
      <c r="G1786" s="135" t="s">
        <v>667</v>
      </c>
      <c r="H1786" s="135" t="s">
        <v>4159</v>
      </c>
      <c r="I1786" s="135" t="s">
        <v>1886</v>
      </c>
    </row>
    <row r="1787" spans="1:12" x14ac:dyDescent="0.2">
      <c r="A1787" s="135" t="s">
        <v>10416</v>
      </c>
      <c r="D1787" s="135" t="s">
        <v>3759</v>
      </c>
      <c r="E1787" s="135">
        <f t="shared" si="27"/>
        <v>2282020005</v>
      </c>
      <c r="F1787" s="135" t="s">
        <v>2865</v>
      </c>
      <c r="G1787" s="135" t="s">
        <v>667</v>
      </c>
      <c r="H1787" s="135" t="s">
        <v>4159</v>
      </c>
      <c r="I1787" s="135" t="s">
        <v>3750</v>
      </c>
      <c r="K1787" s="137">
        <v>36504</v>
      </c>
      <c r="L1787" s="135" t="s">
        <v>3751</v>
      </c>
    </row>
    <row r="1788" spans="1:12" x14ac:dyDescent="0.2">
      <c r="A1788" s="135" t="s">
        <v>10416</v>
      </c>
      <c r="D1788" s="135" t="s">
        <v>3760</v>
      </c>
      <c r="E1788" s="135">
        <f t="shared" si="27"/>
        <v>2282020010</v>
      </c>
      <c r="F1788" s="135" t="s">
        <v>2865</v>
      </c>
      <c r="G1788" s="135" t="s">
        <v>667</v>
      </c>
      <c r="H1788" s="135" t="s">
        <v>4159</v>
      </c>
      <c r="I1788" s="135" t="s">
        <v>674</v>
      </c>
    </row>
    <row r="1789" spans="1:12" x14ac:dyDescent="0.2">
      <c r="A1789" s="135" t="s">
        <v>10416</v>
      </c>
      <c r="D1789" s="135" t="s">
        <v>3761</v>
      </c>
      <c r="E1789" s="135">
        <f t="shared" si="27"/>
        <v>2282020015</v>
      </c>
      <c r="F1789" s="135" t="s">
        <v>2865</v>
      </c>
      <c r="G1789" s="135" t="s">
        <v>667</v>
      </c>
      <c r="H1789" s="135" t="s">
        <v>4159</v>
      </c>
      <c r="I1789" s="135" t="s">
        <v>3762</v>
      </c>
      <c r="K1789" s="137">
        <v>36504</v>
      </c>
      <c r="L1789" s="135" t="s">
        <v>13211</v>
      </c>
    </row>
    <row r="1790" spans="1:12" x14ac:dyDescent="0.2">
      <c r="A1790" s="135" t="s">
        <v>10416</v>
      </c>
      <c r="D1790" s="135" t="s">
        <v>3763</v>
      </c>
      <c r="E1790" s="135">
        <f t="shared" si="27"/>
        <v>2282020020</v>
      </c>
      <c r="F1790" s="135" t="s">
        <v>2865</v>
      </c>
      <c r="G1790" s="135" t="s">
        <v>667</v>
      </c>
      <c r="H1790" s="135" t="s">
        <v>4159</v>
      </c>
      <c r="I1790" s="135" t="s">
        <v>679</v>
      </c>
      <c r="K1790" s="137">
        <v>36504</v>
      </c>
      <c r="L1790" s="135" t="s">
        <v>13211</v>
      </c>
    </row>
    <row r="1791" spans="1:12" x14ac:dyDescent="0.2">
      <c r="A1791" s="135" t="s">
        <v>10416</v>
      </c>
      <c r="D1791" s="135" t="s">
        <v>3764</v>
      </c>
      <c r="E1791" s="135">
        <f t="shared" si="27"/>
        <v>2282020025</v>
      </c>
      <c r="F1791" s="135" t="s">
        <v>2865</v>
      </c>
      <c r="G1791" s="135" t="s">
        <v>667</v>
      </c>
      <c r="H1791" s="135" t="s">
        <v>4159</v>
      </c>
      <c r="I1791" s="135" t="s">
        <v>3765</v>
      </c>
    </row>
    <row r="1792" spans="1:12" x14ac:dyDescent="0.2">
      <c r="A1792" s="135" t="s">
        <v>10416</v>
      </c>
      <c r="B1792" s="138" t="s">
        <v>2900</v>
      </c>
      <c r="D1792" s="135" t="s">
        <v>3766</v>
      </c>
      <c r="E1792" s="135">
        <f t="shared" si="27"/>
        <v>2283002000</v>
      </c>
      <c r="F1792" s="135" t="s">
        <v>2865</v>
      </c>
      <c r="G1792" s="135" t="s">
        <v>3767</v>
      </c>
      <c r="H1792" s="135" t="s">
        <v>4159</v>
      </c>
      <c r="I1792" s="135" t="s">
        <v>3768</v>
      </c>
      <c r="J1792" s="137">
        <v>36504</v>
      </c>
      <c r="K1792" s="137">
        <v>36504</v>
      </c>
      <c r="L1792" s="135" t="s">
        <v>13211</v>
      </c>
    </row>
    <row r="1793" spans="1:12" x14ac:dyDescent="0.2">
      <c r="A1793" s="135" t="s">
        <v>10416</v>
      </c>
      <c r="B1793" s="138" t="s">
        <v>2900</v>
      </c>
      <c r="D1793" s="135" t="s">
        <v>3769</v>
      </c>
      <c r="E1793" s="135">
        <f t="shared" si="27"/>
        <v>2285000000</v>
      </c>
      <c r="F1793" s="135" t="s">
        <v>2865</v>
      </c>
      <c r="G1793" s="135" t="s">
        <v>3770</v>
      </c>
      <c r="H1793" s="135" t="s">
        <v>632</v>
      </c>
      <c r="I1793" s="135" t="s">
        <v>1886</v>
      </c>
      <c r="J1793" s="137">
        <v>36504</v>
      </c>
      <c r="K1793" s="137">
        <v>37418</v>
      </c>
      <c r="L1793" s="135" t="s">
        <v>634</v>
      </c>
    </row>
    <row r="1794" spans="1:12" x14ac:dyDescent="0.2">
      <c r="A1794" s="135" t="s">
        <v>10416</v>
      </c>
      <c r="B1794" s="138" t="s">
        <v>2900</v>
      </c>
      <c r="D1794" s="135" t="s">
        <v>3771</v>
      </c>
      <c r="E1794" s="135">
        <f t="shared" ref="E1794:E1857" si="28">VALUE(D1794)</f>
        <v>2285002000</v>
      </c>
      <c r="F1794" s="135" t="s">
        <v>2865</v>
      </c>
      <c r="G1794" s="135" t="s">
        <v>3770</v>
      </c>
      <c r="H1794" s="135" t="s">
        <v>4159</v>
      </c>
      <c r="I1794" s="135" t="s">
        <v>1886</v>
      </c>
      <c r="K1794" s="137">
        <v>37418</v>
      </c>
      <c r="L1794" s="135" t="s">
        <v>634</v>
      </c>
    </row>
    <row r="1795" spans="1:12" x14ac:dyDescent="0.2">
      <c r="A1795" s="135" t="s">
        <v>10416</v>
      </c>
      <c r="B1795" s="138" t="s">
        <v>2900</v>
      </c>
      <c r="D1795" s="135" t="s">
        <v>3772</v>
      </c>
      <c r="E1795" s="135">
        <f t="shared" si="28"/>
        <v>2285002005</v>
      </c>
      <c r="F1795" s="135" t="s">
        <v>2865</v>
      </c>
      <c r="G1795" s="135" t="s">
        <v>3770</v>
      </c>
      <c r="H1795" s="135" t="s">
        <v>4159</v>
      </c>
      <c r="I1795" s="135" t="s">
        <v>511</v>
      </c>
      <c r="K1795" s="137">
        <v>37418</v>
      </c>
      <c r="L1795" s="135" t="s">
        <v>512</v>
      </c>
    </row>
    <row r="1796" spans="1:12" x14ac:dyDescent="0.2">
      <c r="A1796" s="135" t="s">
        <v>10416</v>
      </c>
      <c r="D1796" s="135" t="s">
        <v>513</v>
      </c>
      <c r="E1796" s="135">
        <f t="shared" si="28"/>
        <v>2285002006</v>
      </c>
      <c r="F1796" s="135" t="s">
        <v>2865</v>
      </c>
      <c r="G1796" s="135" t="s">
        <v>3770</v>
      </c>
      <c r="H1796" s="135" t="s">
        <v>4159</v>
      </c>
      <c r="I1796" s="135" t="s">
        <v>514</v>
      </c>
      <c r="J1796" s="137">
        <v>37418</v>
      </c>
    </row>
    <row r="1797" spans="1:12" x14ac:dyDescent="0.2">
      <c r="A1797" s="135" t="s">
        <v>10416</v>
      </c>
      <c r="D1797" s="135" t="s">
        <v>515</v>
      </c>
      <c r="E1797" s="135">
        <f t="shared" si="28"/>
        <v>2285002007</v>
      </c>
      <c r="F1797" s="135" t="s">
        <v>2865</v>
      </c>
      <c r="G1797" s="135" t="s">
        <v>3770</v>
      </c>
      <c r="H1797" s="135" t="s">
        <v>4159</v>
      </c>
      <c r="I1797" s="135" t="s">
        <v>516</v>
      </c>
      <c r="J1797" s="137">
        <v>37418</v>
      </c>
    </row>
    <row r="1798" spans="1:12" x14ac:dyDescent="0.2">
      <c r="A1798" s="135" t="s">
        <v>10416</v>
      </c>
      <c r="D1798" s="135" t="s">
        <v>517</v>
      </c>
      <c r="E1798" s="135">
        <f t="shared" si="28"/>
        <v>2285002008</v>
      </c>
      <c r="F1798" s="135" t="s">
        <v>2865</v>
      </c>
      <c r="G1798" s="135" t="s">
        <v>3770</v>
      </c>
      <c r="H1798" s="135" t="s">
        <v>4159</v>
      </c>
      <c r="I1798" s="135" t="s">
        <v>518</v>
      </c>
      <c r="J1798" s="137">
        <v>37418</v>
      </c>
    </row>
    <row r="1799" spans="1:12" x14ac:dyDescent="0.2">
      <c r="A1799" s="135" t="s">
        <v>10416</v>
      </c>
      <c r="D1799" s="135" t="s">
        <v>519</v>
      </c>
      <c r="E1799" s="135">
        <f t="shared" si="28"/>
        <v>2285002009</v>
      </c>
      <c r="F1799" s="135" t="s">
        <v>2865</v>
      </c>
      <c r="G1799" s="135" t="s">
        <v>3770</v>
      </c>
      <c r="H1799" s="135" t="s">
        <v>4159</v>
      </c>
      <c r="I1799" s="135" t="s">
        <v>520</v>
      </c>
      <c r="J1799" s="137">
        <v>37418</v>
      </c>
    </row>
    <row r="1800" spans="1:12" x14ac:dyDescent="0.2">
      <c r="A1800" s="135" t="s">
        <v>10416</v>
      </c>
      <c r="D1800" s="135" t="s">
        <v>521</v>
      </c>
      <c r="E1800" s="135">
        <f t="shared" si="28"/>
        <v>2285002010</v>
      </c>
      <c r="F1800" s="135" t="s">
        <v>2865</v>
      </c>
      <c r="G1800" s="135" t="s">
        <v>3770</v>
      </c>
      <c r="H1800" s="135" t="s">
        <v>4159</v>
      </c>
      <c r="I1800" s="135" t="s">
        <v>522</v>
      </c>
    </row>
    <row r="1801" spans="1:12" x14ac:dyDescent="0.2">
      <c r="A1801" s="135" t="s">
        <v>10416</v>
      </c>
      <c r="D1801" s="135" t="s">
        <v>523</v>
      </c>
      <c r="E1801" s="135">
        <f t="shared" si="28"/>
        <v>2285002015</v>
      </c>
      <c r="F1801" s="135" t="s">
        <v>2865</v>
      </c>
      <c r="G1801" s="135" t="s">
        <v>3770</v>
      </c>
      <c r="H1801" s="135" t="s">
        <v>4159</v>
      </c>
      <c r="I1801" s="135" t="s">
        <v>524</v>
      </c>
      <c r="J1801" s="137">
        <v>36504</v>
      </c>
    </row>
    <row r="1802" spans="1:12" x14ac:dyDescent="0.2">
      <c r="A1802" s="135" t="s">
        <v>10416</v>
      </c>
      <c r="D1802" s="135" t="s">
        <v>525</v>
      </c>
      <c r="E1802" s="135">
        <f t="shared" si="28"/>
        <v>2285003015</v>
      </c>
      <c r="F1802" s="135" t="s">
        <v>2865</v>
      </c>
      <c r="G1802" s="135" t="s">
        <v>3770</v>
      </c>
      <c r="H1802" s="135" t="s">
        <v>526</v>
      </c>
      <c r="I1802" s="135" t="s">
        <v>524</v>
      </c>
      <c r="J1802" s="137">
        <v>36504</v>
      </c>
    </row>
    <row r="1803" spans="1:12" x14ac:dyDescent="0.2">
      <c r="A1803" s="135" t="s">
        <v>10416</v>
      </c>
      <c r="D1803" s="135" t="s">
        <v>527</v>
      </c>
      <c r="E1803" s="135">
        <f t="shared" si="28"/>
        <v>2285004015</v>
      </c>
      <c r="F1803" s="135" t="s">
        <v>2865</v>
      </c>
      <c r="G1803" s="135" t="s">
        <v>3770</v>
      </c>
      <c r="H1803" s="135" t="s">
        <v>528</v>
      </c>
      <c r="I1803" s="135" t="s">
        <v>524</v>
      </c>
      <c r="J1803" s="137">
        <v>36504</v>
      </c>
    </row>
    <row r="1804" spans="1:12" x14ac:dyDescent="0.2">
      <c r="A1804" s="135" t="s">
        <v>10416</v>
      </c>
      <c r="D1804" s="135" t="s">
        <v>529</v>
      </c>
      <c r="E1804" s="135">
        <f t="shared" si="28"/>
        <v>2285006015</v>
      </c>
      <c r="F1804" s="135" t="s">
        <v>2865</v>
      </c>
      <c r="G1804" s="135" t="s">
        <v>3770</v>
      </c>
      <c r="H1804" s="135" t="s">
        <v>2080</v>
      </c>
      <c r="I1804" s="135" t="s">
        <v>524</v>
      </c>
      <c r="J1804" s="137">
        <v>36504</v>
      </c>
    </row>
    <row r="1805" spans="1:12" x14ac:dyDescent="0.2">
      <c r="A1805" s="135" t="s">
        <v>10416</v>
      </c>
      <c r="D1805" s="135" t="s">
        <v>530</v>
      </c>
      <c r="E1805" s="135">
        <f t="shared" si="28"/>
        <v>2285008015</v>
      </c>
      <c r="F1805" s="135" t="s">
        <v>2865</v>
      </c>
      <c r="G1805" s="135" t="s">
        <v>3770</v>
      </c>
      <c r="H1805" s="135" t="s">
        <v>4934</v>
      </c>
      <c r="I1805" s="135" t="s">
        <v>524</v>
      </c>
      <c r="J1805" s="137">
        <v>36504</v>
      </c>
    </row>
    <row r="1806" spans="1:12" x14ac:dyDescent="0.2">
      <c r="A1806" s="138" t="s">
        <v>531</v>
      </c>
      <c r="D1806" s="135" t="s">
        <v>532</v>
      </c>
      <c r="E1806" s="135">
        <f t="shared" si="28"/>
        <v>2201001000</v>
      </c>
      <c r="F1806" s="135" t="s">
        <v>2865</v>
      </c>
      <c r="G1806" s="135" t="s">
        <v>533</v>
      </c>
      <c r="H1806" s="135" t="s">
        <v>534</v>
      </c>
      <c r="I1806" s="135" t="s">
        <v>535</v>
      </c>
    </row>
    <row r="1807" spans="1:12" x14ac:dyDescent="0.2">
      <c r="A1807" s="138" t="s">
        <v>531</v>
      </c>
      <c r="D1807" s="135" t="s">
        <v>536</v>
      </c>
      <c r="E1807" s="135">
        <f t="shared" si="28"/>
        <v>2201001110</v>
      </c>
      <c r="F1807" s="135" t="s">
        <v>2865</v>
      </c>
      <c r="G1807" s="135" t="s">
        <v>533</v>
      </c>
      <c r="H1807" s="135" t="s">
        <v>534</v>
      </c>
      <c r="I1807" s="135" t="s">
        <v>537</v>
      </c>
    </row>
    <row r="1808" spans="1:12" x14ac:dyDescent="0.2">
      <c r="A1808" s="138" t="s">
        <v>531</v>
      </c>
      <c r="D1808" s="135" t="s">
        <v>538</v>
      </c>
      <c r="E1808" s="135">
        <f t="shared" si="28"/>
        <v>2201001130</v>
      </c>
      <c r="F1808" s="135" t="s">
        <v>2865</v>
      </c>
      <c r="G1808" s="135" t="s">
        <v>533</v>
      </c>
      <c r="H1808" s="135" t="s">
        <v>534</v>
      </c>
      <c r="I1808" s="135" t="s">
        <v>539</v>
      </c>
    </row>
    <row r="1809" spans="1:12" x14ac:dyDescent="0.2">
      <c r="A1809" s="138" t="s">
        <v>531</v>
      </c>
      <c r="D1809" s="135" t="s">
        <v>540</v>
      </c>
      <c r="E1809" s="135">
        <f t="shared" si="28"/>
        <v>2201001150</v>
      </c>
      <c r="F1809" s="135" t="s">
        <v>2865</v>
      </c>
      <c r="G1809" s="135" t="s">
        <v>533</v>
      </c>
      <c r="H1809" s="135" t="s">
        <v>534</v>
      </c>
      <c r="I1809" s="135" t="s">
        <v>541</v>
      </c>
    </row>
    <row r="1810" spans="1:12" x14ac:dyDescent="0.2">
      <c r="A1810" s="138" t="s">
        <v>531</v>
      </c>
      <c r="D1810" s="135" t="s">
        <v>542</v>
      </c>
      <c r="E1810" s="135">
        <f t="shared" si="28"/>
        <v>2201001170</v>
      </c>
      <c r="F1810" s="135" t="s">
        <v>2865</v>
      </c>
      <c r="G1810" s="135" t="s">
        <v>533</v>
      </c>
      <c r="H1810" s="135" t="s">
        <v>534</v>
      </c>
      <c r="I1810" s="135" t="s">
        <v>543</v>
      </c>
    </row>
    <row r="1811" spans="1:12" x14ac:dyDescent="0.2">
      <c r="A1811" s="138" t="s">
        <v>531</v>
      </c>
      <c r="D1811" s="135" t="s">
        <v>544</v>
      </c>
      <c r="E1811" s="135">
        <f t="shared" si="28"/>
        <v>2201001190</v>
      </c>
      <c r="F1811" s="135" t="s">
        <v>2865</v>
      </c>
      <c r="G1811" s="135" t="s">
        <v>533</v>
      </c>
      <c r="H1811" s="135" t="s">
        <v>534</v>
      </c>
      <c r="I1811" s="135" t="s">
        <v>545</v>
      </c>
    </row>
    <row r="1812" spans="1:12" x14ac:dyDescent="0.2">
      <c r="A1812" s="138" t="s">
        <v>531</v>
      </c>
      <c r="D1812" s="135" t="s">
        <v>546</v>
      </c>
      <c r="E1812" s="135">
        <f t="shared" si="28"/>
        <v>2201001210</v>
      </c>
      <c r="F1812" s="135" t="s">
        <v>2865</v>
      </c>
      <c r="G1812" s="135" t="s">
        <v>533</v>
      </c>
      <c r="H1812" s="135" t="s">
        <v>534</v>
      </c>
      <c r="I1812" s="135" t="s">
        <v>547</v>
      </c>
    </row>
    <row r="1813" spans="1:12" x14ac:dyDescent="0.2">
      <c r="A1813" s="138" t="s">
        <v>531</v>
      </c>
      <c r="D1813" s="135" t="s">
        <v>548</v>
      </c>
      <c r="E1813" s="135">
        <f t="shared" si="28"/>
        <v>2201001230</v>
      </c>
      <c r="F1813" s="135" t="s">
        <v>2865</v>
      </c>
      <c r="G1813" s="135" t="s">
        <v>533</v>
      </c>
      <c r="H1813" s="135" t="s">
        <v>534</v>
      </c>
      <c r="I1813" s="135" t="s">
        <v>549</v>
      </c>
    </row>
    <row r="1814" spans="1:12" x14ac:dyDescent="0.2">
      <c r="A1814" s="138" t="s">
        <v>531</v>
      </c>
      <c r="D1814" s="135" t="s">
        <v>550</v>
      </c>
      <c r="E1814" s="135">
        <f t="shared" si="28"/>
        <v>2201001250</v>
      </c>
      <c r="F1814" s="135" t="s">
        <v>2865</v>
      </c>
      <c r="G1814" s="135" t="s">
        <v>533</v>
      </c>
      <c r="H1814" s="135" t="s">
        <v>534</v>
      </c>
      <c r="I1814" s="135" t="s">
        <v>8280</v>
      </c>
    </row>
    <row r="1815" spans="1:12" x14ac:dyDescent="0.2">
      <c r="A1815" s="138" t="s">
        <v>531</v>
      </c>
      <c r="D1815" s="135" t="s">
        <v>8281</v>
      </c>
      <c r="E1815" s="135">
        <f t="shared" si="28"/>
        <v>2201001270</v>
      </c>
      <c r="F1815" s="135" t="s">
        <v>2865</v>
      </c>
      <c r="G1815" s="135" t="s">
        <v>533</v>
      </c>
      <c r="H1815" s="135" t="s">
        <v>534</v>
      </c>
      <c r="I1815" s="135" t="s">
        <v>8282</v>
      </c>
    </row>
    <row r="1816" spans="1:12" x14ac:dyDescent="0.2">
      <c r="A1816" s="138" t="s">
        <v>531</v>
      </c>
      <c r="D1816" s="135" t="s">
        <v>8283</v>
      </c>
      <c r="E1816" s="135">
        <f t="shared" si="28"/>
        <v>2201001290</v>
      </c>
      <c r="F1816" s="135" t="s">
        <v>2865</v>
      </c>
      <c r="G1816" s="135" t="s">
        <v>533</v>
      </c>
      <c r="H1816" s="135" t="s">
        <v>534</v>
      </c>
      <c r="I1816" s="135" t="s">
        <v>8284</v>
      </c>
    </row>
    <row r="1817" spans="1:12" x14ac:dyDescent="0.2">
      <c r="A1817" s="138" t="s">
        <v>531</v>
      </c>
      <c r="D1817" s="135" t="s">
        <v>8285</v>
      </c>
      <c r="E1817" s="135">
        <f t="shared" si="28"/>
        <v>2201001310</v>
      </c>
      <c r="F1817" s="135" t="s">
        <v>2865</v>
      </c>
      <c r="G1817" s="135" t="s">
        <v>533</v>
      </c>
      <c r="H1817" s="135" t="s">
        <v>534</v>
      </c>
      <c r="I1817" s="135" t="s">
        <v>8286</v>
      </c>
    </row>
    <row r="1818" spans="1:12" x14ac:dyDescent="0.2">
      <c r="A1818" s="138" t="s">
        <v>531</v>
      </c>
      <c r="D1818" s="135" t="s">
        <v>8287</v>
      </c>
      <c r="E1818" s="135">
        <f t="shared" si="28"/>
        <v>2201001330</v>
      </c>
      <c r="F1818" s="135" t="s">
        <v>2865</v>
      </c>
      <c r="G1818" s="135" t="s">
        <v>533</v>
      </c>
      <c r="H1818" s="135" t="s">
        <v>534</v>
      </c>
      <c r="I1818" s="135" t="s">
        <v>8288</v>
      </c>
    </row>
    <row r="1819" spans="1:12" x14ac:dyDescent="0.2">
      <c r="A1819" s="138" t="s">
        <v>531</v>
      </c>
      <c r="D1819" s="135" t="s">
        <v>8289</v>
      </c>
      <c r="E1819" s="135">
        <f t="shared" si="28"/>
        <v>2201020000</v>
      </c>
      <c r="F1819" s="135" t="s">
        <v>2865</v>
      </c>
      <c r="G1819" s="135" t="s">
        <v>533</v>
      </c>
      <c r="H1819" s="135" t="s">
        <v>8290</v>
      </c>
      <c r="I1819" s="135" t="s">
        <v>535</v>
      </c>
      <c r="K1819" s="137">
        <v>37300</v>
      </c>
      <c r="L1819" s="135" t="s">
        <v>8291</v>
      </c>
    </row>
    <row r="1820" spans="1:12" x14ac:dyDescent="0.2">
      <c r="A1820" s="138" t="s">
        <v>531</v>
      </c>
      <c r="D1820" s="135" t="s">
        <v>8292</v>
      </c>
      <c r="E1820" s="135">
        <f t="shared" si="28"/>
        <v>2201020110</v>
      </c>
      <c r="F1820" s="135" t="s">
        <v>2865</v>
      </c>
      <c r="G1820" s="135" t="s">
        <v>533</v>
      </c>
      <c r="H1820" s="135" t="s">
        <v>8290</v>
      </c>
      <c r="I1820" s="135" t="s">
        <v>537</v>
      </c>
      <c r="K1820" s="137">
        <v>37300</v>
      </c>
      <c r="L1820" s="135" t="s">
        <v>8291</v>
      </c>
    </row>
    <row r="1821" spans="1:12" x14ac:dyDescent="0.2">
      <c r="A1821" s="138" t="s">
        <v>531</v>
      </c>
      <c r="D1821" s="135" t="s">
        <v>8293</v>
      </c>
      <c r="E1821" s="135">
        <f t="shared" si="28"/>
        <v>2201020130</v>
      </c>
      <c r="F1821" s="135" t="s">
        <v>2865</v>
      </c>
      <c r="G1821" s="135" t="s">
        <v>533</v>
      </c>
      <c r="H1821" s="135" t="s">
        <v>8290</v>
      </c>
      <c r="I1821" s="135" t="s">
        <v>539</v>
      </c>
      <c r="K1821" s="137">
        <v>37300</v>
      </c>
      <c r="L1821" s="135" t="s">
        <v>8291</v>
      </c>
    </row>
    <row r="1822" spans="1:12" x14ac:dyDescent="0.2">
      <c r="A1822" s="138" t="s">
        <v>531</v>
      </c>
      <c r="D1822" s="135" t="s">
        <v>8294</v>
      </c>
      <c r="E1822" s="135">
        <f t="shared" si="28"/>
        <v>2201020150</v>
      </c>
      <c r="F1822" s="135" t="s">
        <v>2865</v>
      </c>
      <c r="G1822" s="135" t="s">
        <v>533</v>
      </c>
      <c r="H1822" s="135" t="s">
        <v>8290</v>
      </c>
      <c r="I1822" s="135" t="s">
        <v>541</v>
      </c>
      <c r="K1822" s="137">
        <v>37300</v>
      </c>
      <c r="L1822" s="135" t="s">
        <v>8291</v>
      </c>
    </row>
    <row r="1823" spans="1:12" x14ac:dyDescent="0.2">
      <c r="A1823" s="138" t="s">
        <v>531</v>
      </c>
      <c r="D1823" s="135" t="s">
        <v>8295</v>
      </c>
      <c r="E1823" s="135">
        <f t="shared" si="28"/>
        <v>2201020170</v>
      </c>
      <c r="F1823" s="135" t="s">
        <v>2865</v>
      </c>
      <c r="G1823" s="135" t="s">
        <v>533</v>
      </c>
      <c r="H1823" s="135" t="s">
        <v>8290</v>
      </c>
      <c r="I1823" s="135" t="s">
        <v>543</v>
      </c>
      <c r="K1823" s="137">
        <v>37300</v>
      </c>
      <c r="L1823" s="135" t="s">
        <v>8291</v>
      </c>
    </row>
    <row r="1824" spans="1:12" x14ac:dyDescent="0.2">
      <c r="A1824" s="138" t="s">
        <v>531</v>
      </c>
      <c r="D1824" s="135" t="s">
        <v>8296</v>
      </c>
      <c r="E1824" s="135">
        <f t="shared" si="28"/>
        <v>2201020190</v>
      </c>
      <c r="F1824" s="135" t="s">
        <v>2865</v>
      </c>
      <c r="G1824" s="135" t="s">
        <v>533</v>
      </c>
      <c r="H1824" s="135" t="s">
        <v>8290</v>
      </c>
      <c r="I1824" s="135" t="s">
        <v>545</v>
      </c>
      <c r="K1824" s="137">
        <v>37300</v>
      </c>
      <c r="L1824" s="135" t="s">
        <v>8291</v>
      </c>
    </row>
    <row r="1825" spans="1:12" x14ac:dyDescent="0.2">
      <c r="A1825" s="138" t="s">
        <v>531</v>
      </c>
      <c r="D1825" s="135" t="s">
        <v>8297</v>
      </c>
      <c r="E1825" s="135">
        <f t="shared" si="28"/>
        <v>2201020210</v>
      </c>
      <c r="F1825" s="135" t="s">
        <v>2865</v>
      </c>
      <c r="G1825" s="135" t="s">
        <v>533</v>
      </c>
      <c r="H1825" s="135" t="s">
        <v>8290</v>
      </c>
      <c r="I1825" s="135" t="s">
        <v>547</v>
      </c>
      <c r="K1825" s="137">
        <v>37300</v>
      </c>
      <c r="L1825" s="135" t="s">
        <v>8291</v>
      </c>
    </row>
    <row r="1826" spans="1:12" x14ac:dyDescent="0.2">
      <c r="A1826" s="138" t="s">
        <v>531</v>
      </c>
      <c r="D1826" s="135" t="s">
        <v>8298</v>
      </c>
      <c r="E1826" s="135">
        <f t="shared" si="28"/>
        <v>2201020230</v>
      </c>
      <c r="F1826" s="135" t="s">
        <v>2865</v>
      </c>
      <c r="G1826" s="135" t="s">
        <v>533</v>
      </c>
      <c r="H1826" s="135" t="s">
        <v>8290</v>
      </c>
      <c r="I1826" s="135" t="s">
        <v>549</v>
      </c>
      <c r="K1826" s="137">
        <v>37300</v>
      </c>
      <c r="L1826" s="135" t="s">
        <v>8291</v>
      </c>
    </row>
    <row r="1827" spans="1:12" x14ac:dyDescent="0.2">
      <c r="A1827" s="138" t="s">
        <v>531</v>
      </c>
      <c r="D1827" s="135" t="s">
        <v>8299</v>
      </c>
      <c r="E1827" s="135">
        <f t="shared" si="28"/>
        <v>2201020250</v>
      </c>
      <c r="F1827" s="135" t="s">
        <v>2865</v>
      </c>
      <c r="G1827" s="135" t="s">
        <v>533</v>
      </c>
      <c r="H1827" s="135" t="s">
        <v>8290</v>
      </c>
      <c r="I1827" s="135" t="s">
        <v>8280</v>
      </c>
      <c r="K1827" s="137">
        <v>37300</v>
      </c>
      <c r="L1827" s="135" t="s">
        <v>8291</v>
      </c>
    </row>
    <row r="1828" spans="1:12" x14ac:dyDescent="0.2">
      <c r="A1828" s="138" t="s">
        <v>531</v>
      </c>
      <c r="D1828" s="135" t="s">
        <v>8300</v>
      </c>
      <c r="E1828" s="135">
        <f t="shared" si="28"/>
        <v>2201020270</v>
      </c>
      <c r="F1828" s="135" t="s">
        <v>2865</v>
      </c>
      <c r="G1828" s="135" t="s">
        <v>533</v>
      </c>
      <c r="H1828" s="135" t="s">
        <v>8290</v>
      </c>
      <c r="I1828" s="135" t="s">
        <v>8282</v>
      </c>
      <c r="K1828" s="137">
        <v>37300</v>
      </c>
      <c r="L1828" s="135" t="s">
        <v>8291</v>
      </c>
    </row>
    <row r="1829" spans="1:12" x14ac:dyDescent="0.2">
      <c r="A1829" s="138" t="s">
        <v>531</v>
      </c>
      <c r="D1829" s="135" t="s">
        <v>5297</v>
      </c>
      <c r="E1829" s="135">
        <f t="shared" si="28"/>
        <v>2201020290</v>
      </c>
      <c r="F1829" s="135" t="s">
        <v>2865</v>
      </c>
      <c r="G1829" s="135" t="s">
        <v>533</v>
      </c>
      <c r="H1829" s="135" t="s">
        <v>8290</v>
      </c>
      <c r="I1829" s="135" t="s">
        <v>8284</v>
      </c>
      <c r="K1829" s="137">
        <v>37300</v>
      </c>
      <c r="L1829" s="135" t="s">
        <v>8291</v>
      </c>
    </row>
    <row r="1830" spans="1:12" x14ac:dyDescent="0.2">
      <c r="A1830" s="138" t="s">
        <v>531</v>
      </c>
      <c r="D1830" s="135" t="s">
        <v>5298</v>
      </c>
      <c r="E1830" s="135">
        <f t="shared" si="28"/>
        <v>2201020310</v>
      </c>
      <c r="F1830" s="135" t="s">
        <v>2865</v>
      </c>
      <c r="G1830" s="135" t="s">
        <v>533</v>
      </c>
      <c r="H1830" s="135" t="s">
        <v>8290</v>
      </c>
      <c r="I1830" s="135" t="s">
        <v>8286</v>
      </c>
      <c r="K1830" s="137">
        <v>37300</v>
      </c>
      <c r="L1830" s="135" t="s">
        <v>8291</v>
      </c>
    </row>
    <row r="1831" spans="1:12" x14ac:dyDescent="0.2">
      <c r="A1831" s="138" t="s">
        <v>531</v>
      </c>
      <c r="D1831" s="135" t="s">
        <v>5299</v>
      </c>
      <c r="E1831" s="135">
        <f t="shared" si="28"/>
        <v>2201020330</v>
      </c>
      <c r="F1831" s="135" t="s">
        <v>2865</v>
      </c>
      <c r="G1831" s="135" t="s">
        <v>533</v>
      </c>
      <c r="H1831" s="135" t="s">
        <v>8290</v>
      </c>
      <c r="I1831" s="135" t="s">
        <v>8288</v>
      </c>
      <c r="K1831" s="137">
        <v>37300</v>
      </c>
      <c r="L1831" s="135" t="s">
        <v>8291</v>
      </c>
    </row>
    <row r="1832" spans="1:12" x14ac:dyDescent="0.2">
      <c r="A1832" s="138" t="s">
        <v>531</v>
      </c>
      <c r="D1832" s="135" t="s">
        <v>5300</v>
      </c>
      <c r="E1832" s="135">
        <f t="shared" si="28"/>
        <v>2201040000</v>
      </c>
      <c r="F1832" s="135" t="s">
        <v>2865</v>
      </c>
      <c r="G1832" s="135" t="s">
        <v>533</v>
      </c>
      <c r="H1832" s="135" t="s">
        <v>5301</v>
      </c>
      <c r="I1832" s="135" t="s">
        <v>535</v>
      </c>
      <c r="K1832" s="137">
        <v>37300</v>
      </c>
      <c r="L1832" s="135" t="s">
        <v>8291</v>
      </c>
    </row>
    <row r="1833" spans="1:12" x14ac:dyDescent="0.2">
      <c r="A1833" s="138" t="s">
        <v>531</v>
      </c>
      <c r="D1833" s="135" t="s">
        <v>5302</v>
      </c>
      <c r="E1833" s="135">
        <f t="shared" si="28"/>
        <v>2201040110</v>
      </c>
      <c r="F1833" s="135" t="s">
        <v>2865</v>
      </c>
      <c r="G1833" s="135" t="s">
        <v>533</v>
      </c>
      <c r="H1833" s="135" t="s">
        <v>5301</v>
      </c>
      <c r="I1833" s="135" t="s">
        <v>537</v>
      </c>
      <c r="K1833" s="137">
        <v>37300</v>
      </c>
      <c r="L1833" s="135" t="s">
        <v>8291</v>
      </c>
    </row>
    <row r="1834" spans="1:12" x14ac:dyDescent="0.2">
      <c r="A1834" s="138" t="s">
        <v>531</v>
      </c>
      <c r="D1834" s="135" t="s">
        <v>5303</v>
      </c>
      <c r="E1834" s="135">
        <f t="shared" si="28"/>
        <v>2201040130</v>
      </c>
      <c r="F1834" s="135" t="s">
        <v>2865</v>
      </c>
      <c r="G1834" s="135" t="s">
        <v>533</v>
      </c>
      <c r="H1834" s="135" t="s">
        <v>5301</v>
      </c>
      <c r="I1834" s="135" t="s">
        <v>539</v>
      </c>
      <c r="K1834" s="137">
        <v>37300</v>
      </c>
      <c r="L1834" s="135" t="s">
        <v>8291</v>
      </c>
    </row>
    <row r="1835" spans="1:12" x14ac:dyDescent="0.2">
      <c r="A1835" s="138" t="s">
        <v>531</v>
      </c>
      <c r="D1835" s="135" t="s">
        <v>5304</v>
      </c>
      <c r="E1835" s="135">
        <f t="shared" si="28"/>
        <v>2201040150</v>
      </c>
      <c r="F1835" s="135" t="s">
        <v>2865</v>
      </c>
      <c r="G1835" s="135" t="s">
        <v>533</v>
      </c>
      <c r="H1835" s="135" t="s">
        <v>5301</v>
      </c>
      <c r="I1835" s="135" t="s">
        <v>541</v>
      </c>
      <c r="K1835" s="137">
        <v>37300</v>
      </c>
      <c r="L1835" s="135" t="s">
        <v>8291</v>
      </c>
    </row>
    <row r="1836" spans="1:12" x14ac:dyDescent="0.2">
      <c r="A1836" s="138" t="s">
        <v>531</v>
      </c>
      <c r="D1836" s="135" t="s">
        <v>5305</v>
      </c>
      <c r="E1836" s="135">
        <f t="shared" si="28"/>
        <v>2201040170</v>
      </c>
      <c r="F1836" s="135" t="s">
        <v>2865</v>
      </c>
      <c r="G1836" s="135" t="s">
        <v>533</v>
      </c>
      <c r="H1836" s="135" t="s">
        <v>5301</v>
      </c>
      <c r="I1836" s="135" t="s">
        <v>543</v>
      </c>
      <c r="K1836" s="137">
        <v>37300</v>
      </c>
      <c r="L1836" s="135" t="s">
        <v>8291</v>
      </c>
    </row>
    <row r="1837" spans="1:12" x14ac:dyDescent="0.2">
      <c r="A1837" s="138" t="s">
        <v>531</v>
      </c>
      <c r="D1837" s="135" t="s">
        <v>5306</v>
      </c>
      <c r="E1837" s="135">
        <f t="shared" si="28"/>
        <v>2201040190</v>
      </c>
      <c r="F1837" s="135" t="s">
        <v>2865</v>
      </c>
      <c r="G1837" s="135" t="s">
        <v>533</v>
      </c>
      <c r="H1837" s="135" t="s">
        <v>5301</v>
      </c>
      <c r="I1837" s="135" t="s">
        <v>545</v>
      </c>
      <c r="K1837" s="137">
        <v>37300</v>
      </c>
      <c r="L1837" s="135" t="s">
        <v>8291</v>
      </c>
    </row>
    <row r="1838" spans="1:12" x14ac:dyDescent="0.2">
      <c r="A1838" s="138" t="s">
        <v>531</v>
      </c>
      <c r="D1838" s="135" t="s">
        <v>5307</v>
      </c>
      <c r="E1838" s="135">
        <f t="shared" si="28"/>
        <v>2201040210</v>
      </c>
      <c r="F1838" s="135" t="s">
        <v>2865</v>
      </c>
      <c r="G1838" s="135" t="s">
        <v>533</v>
      </c>
      <c r="H1838" s="135" t="s">
        <v>5301</v>
      </c>
      <c r="I1838" s="135" t="s">
        <v>547</v>
      </c>
      <c r="K1838" s="137">
        <v>37300</v>
      </c>
      <c r="L1838" s="135" t="s">
        <v>8291</v>
      </c>
    </row>
    <row r="1839" spans="1:12" x14ac:dyDescent="0.2">
      <c r="A1839" s="138" t="s">
        <v>531</v>
      </c>
      <c r="D1839" s="135" t="s">
        <v>5308</v>
      </c>
      <c r="E1839" s="135">
        <f t="shared" si="28"/>
        <v>2201040230</v>
      </c>
      <c r="F1839" s="135" t="s">
        <v>2865</v>
      </c>
      <c r="G1839" s="135" t="s">
        <v>533</v>
      </c>
      <c r="H1839" s="135" t="s">
        <v>5301</v>
      </c>
      <c r="I1839" s="135" t="s">
        <v>549</v>
      </c>
      <c r="K1839" s="137">
        <v>37300</v>
      </c>
      <c r="L1839" s="135" t="s">
        <v>8291</v>
      </c>
    </row>
    <row r="1840" spans="1:12" x14ac:dyDescent="0.2">
      <c r="A1840" s="138" t="s">
        <v>531</v>
      </c>
      <c r="D1840" s="135" t="s">
        <v>5309</v>
      </c>
      <c r="E1840" s="135">
        <f t="shared" si="28"/>
        <v>2201040250</v>
      </c>
      <c r="F1840" s="135" t="s">
        <v>2865</v>
      </c>
      <c r="G1840" s="135" t="s">
        <v>533</v>
      </c>
      <c r="H1840" s="135" t="s">
        <v>5301</v>
      </c>
      <c r="I1840" s="135" t="s">
        <v>8280</v>
      </c>
      <c r="K1840" s="137">
        <v>37300</v>
      </c>
      <c r="L1840" s="135" t="s">
        <v>8291</v>
      </c>
    </row>
    <row r="1841" spans="1:12" x14ac:dyDescent="0.2">
      <c r="A1841" s="138" t="s">
        <v>531</v>
      </c>
      <c r="D1841" s="135" t="s">
        <v>5310</v>
      </c>
      <c r="E1841" s="135">
        <f t="shared" si="28"/>
        <v>2201040270</v>
      </c>
      <c r="F1841" s="135" t="s">
        <v>2865</v>
      </c>
      <c r="G1841" s="135" t="s">
        <v>533</v>
      </c>
      <c r="H1841" s="135" t="s">
        <v>5301</v>
      </c>
      <c r="I1841" s="135" t="s">
        <v>8282</v>
      </c>
      <c r="K1841" s="137">
        <v>37300</v>
      </c>
      <c r="L1841" s="135" t="s">
        <v>8291</v>
      </c>
    </row>
    <row r="1842" spans="1:12" x14ac:dyDescent="0.2">
      <c r="A1842" s="138" t="s">
        <v>531</v>
      </c>
      <c r="D1842" s="135" t="s">
        <v>5311</v>
      </c>
      <c r="E1842" s="135">
        <f t="shared" si="28"/>
        <v>2201040290</v>
      </c>
      <c r="F1842" s="135" t="s">
        <v>2865</v>
      </c>
      <c r="G1842" s="135" t="s">
        <v>533</v>
      </c>
      <c r="H1842" s="135" t="s">
        <v>5301</v>
      </c>
      <c r="I1842" s="135" t="s">
        <v>8284</v>
      </c>
      <c r="K1842" s="137">
        <v>37300</v>
      </c>
      <c r="L1842" s="135" t="s">
        <v>8291</v>
      </c>
    </row>
    <row r="1843" spans="1:12" x14ac:dyDescent="0.2">
      <c r="A1843" s="138" t="s">
        <v>531</v>
      </c>
      <c r="D1843" s="135" t="s">
        <v>5312</v>
      </c>
      <c r="E1843" s="135">
        <f t="shared" si="28"/>
        <v>2201040310</v>
      </c>
      <c r="F1843" s="135" t="s">
        <v>2865</v>
      </c>
      <c r="G1843" s="135" t="s">
        <v>533</v>
      </c>
      <c r="H1843" s="135" t="s">
        <v>5301</v>
      </c>
      <c r="I1843" s="135" t="s">
        <v>8286</v>
      </c>
      <c r="K1843" s="137">
        <v>37300</v>
      </c>
      <c r="L1843" s="135" t="s">
        <v>8291</v>
      </c>
    </row>
    <row r="1844" spans="1:12" x14ac:dyDescent="0.2">
      <c r="A1844" s="138" t="s">
        <v>531</v>
      </c>
      <c r="D1844" s="135" t="s">
        <v>5313</v>
      </c>
      <c r="E1844" s="135">
        <f t="shared" si="28"/>
        <v>2201040330</v>
      </c>
      <c r="F1844" s="135" t="s">
        <v>2865</v>
      </c>
      <c r="G1844" s="135" t="s">
        <v>533</v>
      </c>
      <c r="H1844" s="135" t="s">
        <v>5301</v>
      </c>
      <c r="I1844" s="135" t="s">
        <v>8288</v>
      </c>
      <c r="K1844" s="137">
        <v>37300</v>
      </c>
      <c r="L1844" s="135" t="s">
        <v>8291</v>
      </c>
    </row>
    <row r="1845" spans="1:12" x14ac:dyDescent="0.2">
      <c r="A1845" s="138" t="s">
        <v>531</v>
      </c>
      <c r="D1845" s="135" t="s">
        <v>5314</v>
      </c>
      <c r="E1845" s="135">
        <f t="shared" si="28"/>
        <v>2201070000</v>
      </c>
      <c r="F1845" s="135" t="s">
        <v>2865</v>
      </c>
      <c r="G1845" s="135" t="s">
        <v>533</v>
      </c>
      <c r="H1845" s="135" t="s">
        <v>5315</v>
      </c>
      <c r="I1845" s="135" t="s">
        <v>535</v>
      </c>
      <c r="K1845" s="137">
        <v>37300</v>
      </c>
      <c r="L1845" s="135" t="s">
        <v>8291</v>
      </c>
    </row>
    <row r="1846" spans="1:12" x14ac:dyDescent="0.2">
      <c r="A1846" s="138" t="s">
        <v>531</v>
      </c>
      <c r="D1846" s="135" t="s">
        <v>5316</v>
      </c>
      <c r="E1846" s="135">
        <f t="shared" si="28"/>
        <v>2201070110</v>
      </c>
      <c r="F1846" s="135" t="s">
        <v>2865</v>
      </c>
      <c r="G1846" s="135" t="s">
        <v>533</v>
      </c>
      <c r="H1846" s="135" t="s">
        <v>5315</v>
      </c>
      <c r="I1846" s="135" t="s">
        <v>537</v>
      </c>
      <c r="K1846" s="137">
        <v>37300</v>
      </c>
      <c r="L1846" s="135" t="s">
        <v>8291</v>
      </c>
    </row>
    <row r="1847" spans="1:12" x14ac:dyDescent="0.2">
      <c r="A1847" s="138" t="s">
        <v>531</v>
      </c>
      <c r="D1847" s="135" t="s">
        <v>5317</v>
      </c>
      <c r="E1847" s="135">
        <f t="shared" si="28"/>
        <v>2201070130</v>
      </c>
      <c r="F1847" s="135" t="s">
        <v>2865</v>
      </c>
      <c r="G1847" s="135" t="s">
        <v>533</v>
      </c>
      <c r="H1847" s="135" t="s">
        <v>5315</v>
      </c>
      <c r="I1847" s="135" t="s">
        <v>539</v>
      </c>
      <c r="K1847" s="137">
        <v>37042</v>
      </c>
      <c r="L1847" s="135" t="s">
        <v>5318</v>
      </c>
    </row>
    <row r="1848" spans="1:12" x14ac:dyDescent="0.2">
      <c r="A1848" s="138" t="s">
        <v>531</v>
      </c>
      <c r="D1848" s="135" t="s">
        <v>5319</v>
      </c>
      <c r="E1848" s="135">
        <f t="shared" si="28"/>
        <v>2201070150</v>
      </c>
      <c r="F1848" s="135" t="s">
        <v>2865</v>
      </c>
      <c r="G1848" s="135" t="s">
        <v>533</v>
      </c>
      <c r="H1848" s="135" t="s">
        <v>5315</v>
      </c>
      <c r="I1848" s="135" t="s">
        <v>541</v>
      </c>
      <c r="K1848" s="137">
        <v>37300</v>
      </c>
      <c r="L1848" s="135" t="s">
        <v>8291</v>
      </c>
    </row>
    <row r="1849" spans="1:12" x14ac:dyDescent="0.2">
      <c r="A1849" s="138" t="s">
        <v>531</v>
      </c>
      <c r="D1849" s="135" t="s">
        <v>5320</v>
      </c>
      <c r="E1849" s="135">
        <f t="shared" si="28"/>
        <v>2201070170</v>
      </c>
      <c r="F1849" s="135" t="s">
        <v>2865</v>
      </c>
      <c r="G1849" s="135" t="s">
        <v>533</v>
      </c>
      <c r="H1849" s="135" t="s">
        <v>5315</v>
      </c>
      <c r="I1849" s="135" t="s">
        <v>543</v>
      </c>
      <c r="K1849" s="137">
        <v>37300</v>
      </c>
      <c r="L1849" s="135" t="s">
        <v>8291</v>
      </c>
    </row>
    <row r="1850" spans="1:12" x14ac:dyDescent="0.2">
      <c r="A1850" s="138" t="s">
        <v>531</v>
      </c>
      <c r="D1850" s="135" t="s">
        <v>5321</v>
      </c>
      <c r="E1850" s="135">
        <f t="shared" si="28"/>
        <v>2201070190</v>
      </c>
      <c r="F1850" s="135" t="s">
        <v>2865</v>
      </c>
      <c r="G1850" s="135" t="s">
        <v>533</v>
      </c>
      <c r="H1850" s="135" t="s">
        <v>5315</v>
      </c>
      <c r="I1850" s="135" t="s">
        <v>545</v>
      </c>
      <c r="K1850" s="137">
        <v>37300</v>
      </c>
      <c r="L1850" s="135" t="s">
        <v>8291</v>
      </c>
    </row>
    <row r="1851" spans="1:12" x14ac:dyDescent="0.2">
      <c r="A1851" s="138" t="s">
        <v>531</v>
      </c>
      <c r="D1851" s="135" t="s">
        <v>5322</v>
      </c>
      <c r="E1851" s="135">
        <f t="shared" si="28"/>
        <v>2201070210</v>
      </c>
      <c r="F1851" s="135" t="s">
        <v>2865</v>
      </c>
      <c r="G1851" s="135" t="s">
        <v>533</v>
      </c>
      <c r="H1851" s="135" t="s">
        <v>5315</v>
      </c>
      <c r="I1851" s="135" t="s">
        <v>547</v>
      </c>
      <c r="K1851" s="137">
        <v>37300</v>
      </c>
      <c r="L1851" s="135" t="s">
        <v>8291</v>
      </c>
    </row>
    <row r="1852" spans="1:12" x14ac:dyDescent="0.2">
      <c r="A1852" s="138" t="s">
        <v>531</v>
      </c>
      <c r="D1852" s="135" t="s">
        <v>5323</v>
      </c>
      <c r="E1852" s="135">
        <f t="shared" si="28"/>
        <v>2201070230</v>
      </c>
      <c r="F1852" s="135" t="s">
        <v>2865</v>
      </c>
      <c r="G1852" s="135" t="s">
        <v>533</v>
      </c>
      <c r="H1852" s="135" t="s">
        <v>5315</v>
      </c>
      <c r="I1852" s="135" t="s">
        <v>549</v>
      </c>
      <c r="K1852" s="137">
        <v>37300</v>
      </c>
      <c r="L1852" s="135" t="s">
        <v>8291</v>
      </c>
    </row>
    <row r="1853" spans="1:12" x14ac:dyDescent="0.2">
      <c r="A1853" s="138" t="s">
        <v>531</v>
      </c>
      <c r="D1853" s="135" t="s">
        <v>5324</v>
      </c>
      <c r="E1853" s="135">
        <f t="shared" si="28"/>
        <v>2201070250</v>
      </c>
      <c r="F1853" s="135" t="s">
        <v>2865</v>
      </c>
      <c r="G1853" s="135" t="s">
        <v>533</v>
      </c>
      <c r="H1853" s="135" t="s">
        <v>5315</v>
      </c>
      <c r="I1853" s="135" t="s">
        <v>8280</v>
      </c>
      <c r="K1853" s="137">
        <v>37300</v>
      </c>
      <c r="L1853" s="135" t="s">
        <v>8291</v>
      </c>
    </row>
    <row r="1854" spans="1:12" x14ac:dyDescent="0.2">
      <c r="A1854" s="138" t="s">
        <v>531</v>
      </c>
      <c r="D1854" s="135" t="s">
        <v>5325</v>
      </c>
      <c r="E1854" s="135">
        <f t="shared" si="28"/>
        <v>2201070270</v>
      </c>
      <c r="F1854" s="135" t="s">
        <v>2865</v>
      </c>
      <c r="G1854" s="135" t="s">
        <v>533</v>
      </c>
      <c r="H1854" s="135" t="s">
        <v>5315</v>
      </c>
      <c r="I1854" s="135" t="s">
        <v>8282</v>
      </c>
      <c r="K1854" s="137">
        <v>37300</v>
      </c>
      <c r="L1854" s="135" t="s">
        <v>8291</v>
      </c>
    </row>
    <row r="1855" spans="1:12" x14ac:dyDescent="0.2">
      <c r="A1855" s="138" t="s">
        <v>531</v>
      </c>
      <c r="D1855" s="135" t="s">
        <v>5326</v>
      </c>
      <c r="E1855" s="135">
        <f t="shared" si="28"/>
        <v>2201070290</v>
      </c>
      <c r="F1855" s="135" t="s">
        <v>2865</v>
      </c>
      <c r="G1855" s="135" t="s">
        <v>533</v>
      </c>
      <c r="H1855" s="135" t="s">
        <v>5315</v>
      </c>
      <c r="I1855" s="135" t="s">
        <v>8284</v>
      </c>
      <c r="K1855" s="137">
        <v>37300</v>
      </c>
      <c r="L1855" s="135" t="s">
        <v>8291</v>
      </c>
    </row>
    <row r="1856" spans="1:12" x14ac:dyDescent="0.2">
      <c r="A1856" s="138" t="s">
        <v>531</v>
      </c>
      <c r="D1856" s="135" t="s">
        <v>5327</v>
      </c>
      <c r="E1856" s="135">
        <f t="shared" si="28"/>
        <v>2201070310</v>
      </c>
      <c r="F1856" s="135" t="s">
        <v>2865</v>
      </c>
      <c r="G1856" s="135" t="s">
        <v>533</v>
      </c>
      <c r="H1856" s="135" t="s">
        <v>5315</v>
      </c>
      <c r="I1856" s="135" t="s">
        <v>8286</v>
      </c>
      <c r="K1856" s="137">
        <v>37300</v>
      </c>
      <c r="L1856" s="135" t="s">
        <v>8291</v>
      </c>
    </row>
    <row r="1857" spans="1:12" x14ac:dyDescent="0.2">
      <c r="A1857" s="138" t="s">
        <v>531</v>
      </c>
      <c r="D1857" s="135" t="s">
        <v>5328</v>
      </c>
      <c r="E1857" s="135">
        <f t="shared" si="28"/>
        <v>2201070330</v>
      </c>
      <c r="F1857" s="135" t="s">
        <v>2865</v>
      </c>
      <c r="G1857" s="135" t="s">
        <v>533</v>
      </c>
      <c r="H1857" s="135" t="s">
        <v>5315</v>
      </c>
      <c r="I1857" s="135" t="s">
        <v>8288</v>
      </c>
      <c r="K1857" s="137">
        <v>37300</v>
      </c>
      <c r="L1857" s="135" t="s">
        <v>8291</v>
      </c>
    </row>
    <row r="1858" spans="1:12" x14ac:dyDescent="0.2">
      <c r="A1858" s="138" t="s">
        <v>531</v>
      </c>
      <c r="D1858" s="135" t="s">
        <v>5329</v>
      </c>
      <c r="E1858" s="135">
        <f t="shared" ref="E1858:E1921" si="29">VALUE(D1858)</f>
        <v>2201080000</v>
      </c>
      <c r="F1858" s="135" t="s">
        <v>2865</v>
      </c>
      <c r="G1858" s="135" t="s">
        <v>533</v>
      </c>
      <c r="H1858" s="135" t="s">
        <v>5330</v>
      </c>
      <c r="I1858" s="135" t="s">
        <v>535</v>
      </c>
    </row>
    <row r="1859" spans="1:12" x14ac:dyDescent="0.2">
      <c r="A1859" s="138" t="s">
        <v>531</v>
      </c>
      <c r="D1859" s="135" t="s">
        <v>5331</v>
      </c>
      <c r="E1859" s="135">
        <f t="shared" si="29"/>
        <v>2201080110</v>
      </c>
      <c r="F1859" s="135" t="s">
        <v>2865</v>
      </c>
      <c r="G1859" s="135" t="s">
        <v>533</v>
      </c>
      <c r="H1859" s="135" t="s">
        <v>5330</v>
      </c>
      <c r="I1859" s="135" t="s">
        <v>537</v>
      </c>
    </row>
    <row r="1860" spans="1:12" x14ac:dyDescent="0.2">
      <c r="A1860" s="138" t="s">
        <v>531</v>
      </c>
      <c r="D1860" s="135" t="s">
        <v>5332</v>
      </c>
      <c r="E1860" s="135">
        <f t="shared" si="29"/>
        <v>2201080130</v>
      </c>
      <c r="F1860" s="135" t="s">
        <v>2865</v>
      </c>
      <c r="G1860" s="135" t="s">
        <v>533</v>
      </c>
      <c r="H1860" s="135" t="s">
        <v>5330</v>
      </c>
      <c r="I1860" s="135" t="s">
        <v>539</v>
      </c>
    </row>
    <row r="1861" spans="1:12" x14ac:dyDescent="0.2">
      <c r="A1861" s="138" t="s">
        <v>531</v>
      </c>
      <c r="D1861" s="135" t="s">
        <v>5333</v>
      </c>
      <c r="E1861" s="135">
        <f t="shared" si="29"/>
        <v>2201080150</v>
      </c>
      <c r="F1861" s="135" t="s">
        <v>2865</v>
      </c>
      <c r="G1861" s="135" t="s">
        <v>533</v>
      </c>
      <c r="H1861" s="135" t="s">
        <v>5330</v>
      </c>
      <c r="I1861" s="135" t="s">
        <v>541</v>
      </c>
    </row>
    <row r="1862" spans="1:12" x14ac:dyDescent="0.2">
      <c r="A1862" s="138" t="s">
        <v>531</v>
      </c>
      <c r="D1862" s="135" t="s">
        <v>5334</v>
      </c>
      <c r="E1862" s="135">
        <f t="shared" si="29"/>
        <v>2201080170</v>
      </c>
      <c r="F1862" s="135" t="s">
        <v>2865</v>
      </c>
      <c r="G1862" s="135" t="s">
        <v>533</v>
      </c>
      <c r="H1862" s="135" t="s">
        <v>5330</v>
      </c>
      <c r="I1862" s="135" t="s">
        <v>543</v>
      </c>
    </row>
    <row r="1863" spans="1:12" x14ac:dyDescent="0.2">
      <c r="A1863" s="138" t="s">
        <v>531</v>
      </c>
      <c r="D1863" s="135" t="s">
        <v>5335</v>
      </c>
      <c r="E1863" s="135">
        <f t="shared" si="29"/>
        <v>2201080190</v>
      </c>
      <c r="F1863" s="135" t="s">
        <v>2865</v>
      </c>
      <c r="G1863" s="135" t="s">
        <v>533</v>
      </c>
      <c r="H1863" s="135" t="s">
        <v>5330</v>
      </c>
      <c r="I1863" s="135" t="s">
        <v>545</v>
      </c>
    </row>
    <row r="1864" spans="1:12" x14ac:dyDescent="0.2">
      <c r="A1864" s="138" t="s">
        <v>531</v>
      </c>
      <c r="D1864" s="135" t="s">
        <v>5336</v>
      </c>
      <c r="E1864" s="135">
        <f t="shared" si="29"/>
        <v>2201080210</v>
      </c>
      <c r="F1864" s="135" t="s">
        <v>2865</v>
      </c>
      <c r="G1864" s="135" t="s">
        <v>533</v>
      </c>
      <c r="H1864" s="135" t="s">
        <v>5330</v>
      </c>
      <c r="I1864" s="135" t="s">
        <v>547</v>
      </c>
    </row>
    <row r="1865" spans="1:12" x14ac:dyDescent="0.2">
      <c r="A1865" s="138" t="s">
        <v>531</v>
      </c>
      <c r="D1865" s="135" t="s">
        <v>5337</v>
      </c>
      <c r="E1865" s="135">
        <f t="shared" si="29"/>
        <v>2201080230</v>
      </c>
      <c r="F1865" s="135" t="s">
        <v>2865</v>
      </c>
      <c r="G1865" s="135" t="s">
        <v>533</v>
      </c>
      <c r="H1865" s="135" t="s">
        <v>5330</v>
      </c>
      <c r="I1865" s="135" t="s">
        <v>549</v>
      </c>
    </row>
    <row r="1866" spans="1:12" x14ac:dyDescent="0.2">
      <c r="A1866" s="138" t="s">
        <v>531</v>
      </c>
      <c r="D1866" s="135" t="s">
        <v>5338</v>
      </c>
      <c r="E1866" s="135">
        <f t="shared" si="29"/>
        <v>2201080250</v>
      </c>
      <c r="F1866" s="135" t="s">
        <v>2865</v>
      </c>
      <c r="G1866" s="135" t="s">
        <v>533</v>
      </c>
      <c r="H1866" s="135" t="s">
        <v>5330</v>
      </c>
      <c r="I1866" s="135" t="s">
        <v>8280</v>
      </c>
    </row>
    <row r="1867" spans="1:12" x14ac:dyDescent="0.2">
      <c r="A1867" s="138" t="s">
        <v>531</v>
      </c>
      <c r="D1867" s="135" t="s">
        <v>5339</v>
      </c>
      <c r="E1867" s="135">
        <f t="shared" si="29"/>
        <v>2201080270</v>
      </c>
      <c r="F1867" s="135" t="s">
        <v>2865</v>
      </c>
      <c r="G1867" s="135" t="s">
        <v>533</v>
      </c>
      <c r="H1867" s="135" t="s">
        <v>5330</v>
      </c>
      <c r="I1867" s="135" t="s">
        <v>8282</v>
      </c>
    </row>
    <row r="1868" spans="1:12" x14ac:dyDescent="0.2">
      <c r="A1868" s="138" t="s">
        <v>531</v>
      </c>
      <c r="D1868" s="135" t="s">
        <v>5340</v>
      </c>
      <c r="E1868" s="135">
        <f t="shared" si="29"/>
        <v>2201080290</v>
      </c>
      <c r="F1868" s="135" t="s">
        <v>2865</v>
      </c>
      <c r="G1868" s="135" t="s">
        <v>533</v>
      </c>
      <c r="H1868" s="135" t="s">
        <v>5330</v>
      </c>
      <c r="I1868" s="135" t="s">
        <v>8284</v>
      </c>
    </row>
    <row r="1869" spans="1:12" x14ac:dyDescent="0.2">
      <c r="A1869" s="138" t="s">
        <v>531</v>
      </c>
      <c r="D1869" s="135" t="s">
        <v>5341</v>
      </c>
      <c r="E1869" s="135">
        <f t="shared" si="29"/>
        <v>2201080310</v>
      </c>
      <c r="F1869" s="135" t="s">
        <v>2865</v>
      </c>
      <c r="G1869" s="135" t="s">
        <v>533</v>
      </c>
      <c r="H1869" s="135" t="s">
        <v>5330</v>
      </c>
      <c r="I1869" s="135" t="s">
        <v>8286</v>
      </c>
    </row>
    <row r="1870" spans="1:12" x14ac:dyDescent="0.2">
      <c r="A1870" s="138" t="s">
        <v>531</v>
      </c>
      <c r="D1870" s="135" t="s">
        <v>5342</v>
      </c>
      <c r="E1870" s="135">
        <f t="shared" si="29"/>
        <v>2201080330</v>
      </c>
      <c r="F1870" s="135" t="s">
        <v>2865</v>
      </c>
      <c r="G1870" s="135" t="s">
        <v>533</v>
      </c>
      <c r="H1870" s="135" t="s">
        <v>5330</v>
      </c>
      <c r="I1870" s="135" t="s">
        <v>8288</v>
      </c>
    </row>
    <row r="1871" spans="1:12" x14ac:dyDescent="0.2">
      <c r="A1871" s="138" t="s">
        <v>531</v>
      </c>
      <c r="D1871" s="135" t="s">
        <v>2458</v>
      </c>
      <c r="E1871" s="135">
        <f t="shared" si="29"/>
        <v>2230001000</v>
      </c>
      <c r="F1871" s="135" t="s">
        <v>2865</v>
      </c>
      <c r="G1871" s="135" t="s">
        <v>2459</v>
      </c>
      <c r="H1871" s="135" t="s">
        <v>2460</v>
      </c>
      <c r="I1871" s="135" t="s">
        <v>535</v>
      </c>
    </row>
    <row r="1872" spans="1:12" x14ac:dyDescent="0.2">
      <c r="A1872" s="138" t="s">
        <v>531</v>
      </c>
      <c r="D1872" s="135" t="s">
        <v>2461</v>
      </c>
      <c r="E1872" s="135">
        <f t="shared" si="29"/>
        <v>2230001110</v>
      </c>
      <c r="F1872" s="135" t="s">
        <v>2865</v>
      </c>
      <c r="G1872" s="135" t="s">
        <v>2459</v>
      </c>
      <c r="H1872" s="135" t="s">
        <v>2460</v>
      </c>
      <c r="I1872" s="135" t="s">
        <v>537</v>
      </c>
    </row>
    <row r="1873" spans="1:12" x14ac:dyDescent="0.2">
      <c r="A1873" s="138" t="s">
        <v>531</v>
      </c>
      <c r="D1873" s="135" t="s">
        <v>2462</v>
      </c>
      <c r="E1873" s="135">
        <f t="shared" si="29"/>
        <v>2230001130</v>
      </c>
      <c r="F1873" s="135" t="s">
        <v>2865</v>
      </c>
      <c r="G1873" s="135" t="s">
        <v>2459</v>
      </c>
      <c r="H1873" s="135" t="s">
        <v>2460</v>
      </c>
      <c r="I1873" s="135" t="s">
        <v>539</v>
      </c>
    </row>
    <row r="1874" spans="1:12" x14ac:dyDescent="0.2">
      <c r="A1874" s="138" t="s">
        <v>531</v>
      </c>
      <c r="D1874" s="135" t="s">
        <v>2463</v>
      </c>
      <c r="E1874" s="135">
        <f t="shared" si="29"/>
        <v>2230001150</v>
      </c>
      <c r="F1874" s="135" t="s">
        <v>2865</v>
      </c>
      <c r="G1874" s="135" t="s">
        <v>2459</v>
      </c>
      <c r="H1874" s="135" t="s">
        <v>2460</v>
      </c>
      <c r="I1874" s="135" t="s">
        <v>541</v>
      </c>
    </row>
    <row r="1875" spans="1:12" x14ac:dyDescent="0.2">
      <c r="A1875" s="138" t="s">
        <v>531</v>
      </c>
      <c r="D1875" s="135" t="s">
        <v>2464</v>
      </c>
      <c r="E1875" s="135">
        <f t="shared" si="29"/>
        <v>2230001170</v>
      </c>
      <c r="F1875" s="135" t="s">
        <v>2865</v>
      </c>
      <c r="G1875" s="135" t="s">
        <v>2459</v>
      </c>
      <c r="H1875" s="135" t="s">
        <v>2460</v>
      </c>
      <c r="I1875" s="135" t="s">
        <v>543</v>
      </c>
    </row>
    <row r="1876" spans="1:12" x14ac:dyDescent="0.2">
      <c r="A1876" s="138" t="s">
        <v>531</v>
      </c>
      <c r="D1876" s="135" t="s">
        <v>2465</v>
      </c>
      <c r="E1876" s="135">
        <f t="shared" si="29"/>
        <v>2230001190</v>
      </c>
      <c r="F1876" s="135" t="s">
        <v>2865</v>
      </c>
      <c r="G1876" s="135" t="s">
        <v>2459</v>
      </c>
      <c r="H1876" s="135" t="s">
        <v>2460</v>
      </c>
      <c r="I1876" s="135" t="s">
        <v>545</v>
      </c>
    </row>
    <row r="1877" spans="1:12" x14ac:dyDescent="0.2">
      <c r="A1877" s="138" t="s">
        <v>531</v>
      </c>
      <c r="D1877" s="135" t="s">
        <v>2466</v>
      </c>
      <c r="E1877" s="135">
        <f t="shared" si="29"/>
        <v>2230001210</v>
      </c>
      <c r="F1877" s="135" t="s">
        <v>2865</v>
      </c>
      <c r="G1877" s="135" t="s">
        <v>2459</v>
      </c>
      <c r="H1877" s="135" t="s">
        <v>2460</v>
      </c>
      <c r="I1877" s="135" t="s">
        <v>547</v>
      </c>
    </row>
    <row r="1878" spans="1:12" x14ac:dyDescent="0.2">
      <c r="A1878" s="138" t="s">
        <v>531</v>
      </c>
      <c r="D1878" s="135" t="s">
        <v>2467</v>
      </c>
      <c r="E1878" s="135">
        <f t="shared" si="29"/>
        <v>2230001230</v>
      </c>
      <c r="F1878" s="135" t="s">
        <v>2865</v>
      </c>
      <c r="G1878" s="135" t="s">
        <v>2459</v>
      </c>
      <c r="H1878" s="135" t="s">
        <v>2460</v>
      </c>
      <c r="I1878" s="135" t="s">
        <v>549</v>
      </c>
    </row>
    <row r="1879" spans="1:12" x14ac:dyDescent="0.2">
      <c r="A1879" s="138" t="s">
        <v>531</v>
      </c>
      <c r="D1879" s="135" t="s">
        <v>2468</v>
      </c>
      <c r="E1879" s="135">
        <f t="shared" si="29"/>
        <v>2230001250</v>
      </c>
      <c r="F1879" s="135" t="s">
        <v>2865</v>
      </c>
      <c r="G1879" s="135" t="s">
        <v>2459</v>
      </c>
      <c r="H1879" s="135" t="s">
        <v>2460</v>
      </c>
      <c r="I1879" s="135" t="s">
        <v>8280</v>
      </c>
    </row>
    <row r="1880" spans="1:12" x14ac:dyDescent="0.2">
      <c r="A1880" s="138" t="s">
        <v>531</v>
      </c>
      <c r="D1880" s="135" t="s">
        <v>2469</v>
      </c>
      <c r="E1880" s="135">
        <f t="shared" si="29"/>
        <v>2230001270</v>
      </c>
      <c r="F1880" s="135" t="s">
        <v>2865</v>
      </c>
      <c r="G1880" s="135" t="s">
        <v>2459</v>
      </c>
      <c r="H1880" s="135" t="s">
        <v>2460</v>
      </c>
      <c r="I1880" s="135" t="s">
        <v>8282</v>
      </c>
    </row>
    <row r="1881" spans="1:12" x14ac:dyDescent="0.2">
      <c r="A1881" s="138" t="s">
        <v>531</v>
      </c>
      <c r="D1881" s="135" t="s">
        <v>2470</v>
      </c>
      <c r="E1881" s="135">
        <f t="shared" si="29"/>
        <v>2230001290</v>
      </c>
      <c r="F1881" s="135" t="s">
        <v>2865</v>
      </c>
      <c r="G1881" s="135" t="s">
        <v>2459</v>
      </c>
      <c r="H1881" s="135" t="s">
        <v>2460</v>
      </c>
      <c r="I1881" s="135" t="s">
        <v>8284</v>
      </c>
    </row>
    <row r="1882" spans="1:12" x14ac:dyDescent="0.2">
      <c r="A1882" s="138" t="s">
        <v>531</v>
      </c>
      <c r="D1882" s="135" t="s">
        <v>2471</v>
      </c>
      <c r="E1882" s="135">
        <f t="shared" si="29"/>
        <v>2230001310</v>
      </c>
      <c r="F1882" s="135" t="s">
        <v>2865</v>
      </c>
      <c r="G1882" s="135" t="s">
        <v>2459</v>
      </c>
      <c r="H1882" s="135" t="s">
        <v>2460</v>
      </c>
      <c r="I1882" s="135" t="s">
        <v>8286</v>
      </c>
    </row>
    <row r="1883" spans="1:12" x14ac:dyDescent="0.2">
      <c r="A1883" s="138" t="s">
        <v>531</v>
      </c>
      <c r="D1883" s="135" t="s">
        <v>2472</v>
      </c>
      <c r="E1883" s="135">
        <f t="shared" si="29"/>
        <v>2230001330</v>
      </c>
      <c r="F1883" s="135" t="s">
        <v>2865</v>
      </c>
      <c r="G1883" s="135" t="s">
        <v>2459</v>
      </c>
      <c r="H1883" s="135" t="s">
        <v>2460</v>
      </c>
      <c r="I1883" s="135" t="s">
        <v>8288</v>
      </c>
    </row>
    <row r="1884" spans="1:12" x14ac:dyDescent="0.2">
      <c r="A1884" s="138" t="s">
        <v>531</v>
      </c>
      <c r="D1884" s="135" t="s">
        <v>2473</v>
      </c>
      <c r="E1884" s="135">
        <f t="shared" si="29"/>
        <v>2230060000</v>
      </c>
      <c r="F1884" s="135" t="s">
        <v>2865</v>
      </c>
      <c r="G1884" s="135" t="s">
        <v>2459</v>
      </c>
      <c r="H1884" s="135" t="s">
        <v>2474</v>
      </c>
      <c r="I1884" s="135" t="s">
        <v>535</v>
      </c>
      <c r="K1884" s="137">
        <v>37300</v>
      </c>
      <c r="L1884" s="135" t="s">
        <v>8291</v>
      </c>
    </row>
    <row r="1885" spans="1:12" x14ac:dyDescent="0.2">
      <c r="A1885" s="138" t="s">
        <v>531</v>
      </c>
      <c r="D1885" s="135" t="s">
        <v>2475</v>
      </c>
      <c r="E1885" s="135">
        <f t="shared" si="29"/>
        <v>2230060110</v>
      </c>
      <c r="F1885" s="135" t="s">
        <v>2865</v>
      </c>
      <c r="G1885" s="135" t="s">
        <v>2459</v>
      </c>
      <c r="H1885" s="135" t="s">
        <v>2474</v>
      </c>
      <c r="I1885" s="135" t="s">
        <v>537</v>
      </c>
    </row>
    <row r="1886" spans="1:12" x14ac:dyDescent="0.2">
      <c r="A1886" s="138" t="s">
        <v>531</v>
      </c>
      <c r="D1886" s="135" t="s">
        <v>2476</v>
      </c>
      <c r="E1886" s="135">
        <f t="shared" si="29"/>
        <v>2230060130</v>
      </c>
      <c r="F1886" s="135" t="s">
        <v>2865</v>
      </c>
      <c r="G1886" s="135" t="s">
        <v>2459</v>
      </c>
      <c r="H1886" s="135" t="s">
        <v>2474</v>
      </c>
      <c r="I1886" s="135" t="s">
        <v>539</v>
      </c>
    </row>
    <row r="1887" spans="1:12" x14ac:dyDescent="0.2">
      <c r="A1887" s="138" t="s">
        <v>531</v>
      </c>
      <c r="D1887" s="135" t="s">
        <v>2477</v>
      </c>
      <c r="E1887" s="135">
        <f t="shared" si="29"/>
        <v>2230060150</v>
      </c>
      <c r="F1887" s="135" t="s">
        <v>2865</v>
      </c>
      <c r="G1887" s="135" t="s">
        <v>2459</v>
      </c>
      <c r="H1887" s="135" t="s">
        <v>2474</v>
      </c>
      <c r="I1887" s="135" t="s">
        <v>541</v>
      </c>
    </row>
    <row r="1888" spans="1:12" x14ac:dyDescent="0.2">
      <c r="A1888" s="138" t="s">
        <v>531</v>
      </c>
      <c r="D1888" s="135" t="s">
        <v>2478</v>
      </c>
      <c r="E1888" s="135">
        <f t="shared" si="29"/>
        <v>2230060170</v>
      </c>
      <c r="F1888" s="135" t="s">
        <v>2865</v>
      </c>
      <c r="G1888" s="135" t="s">
        <v>2459</v>
      </c>
      <c r="H1888" s="135" t="s">
        <v>2474</v>
      </c>
      <c r="I1888" s="135" t="s">
        <v>543</v>
      </c>
    </row>
    <row r="1889" spans="1:12" x14ac:dyDescent="0.2">
      <c r="A1889" s="138" t="s">
        <v>531</v>
      </c>
      <c r="D1889" s="135" t="s">
        <v>2479</v>
      </c>
      <c r="E1889" s="135">
        <f t="shared" si="29"/>
        <v>2230060190</v>
      </c>
      <c r="F1889" s="135" t="s">
        <v>2865</v>
      </c>
      <c r="G1889" s="135" t="s">
        <v>2459</v>
      </c>
      <c r="H1889" s="135" t="s">
        <v>2474</v>
      </c>
      <c r="I1889" s="135" t="s">
        <v>545</v>
      </c>
    </row>
    <row r="1890" spans="1:12" x14ac:dyDescent="0.2">
      <c r="A1890" s="138" t="s">
        <v>531</v>
      </c>
      <c r="D1890" s="135" t="s">
        <v>2480</v>
      </c>
      <c r="E1890" s="135">
        <f t="shared" si="29"/>
        <v>2230060210</v>
      </c>
      <c r="F1890" s="135" t="s">
        <v>2865</v>
      </c>
      <c r="G1890" s="135" t="s">
        <v>2459</v>
      </c>
      <c r="H1890" s="135" t="s">
        <v>2474</v>
      </c>
      <c r="I1890" s="135" t="s">
        <v>547</v>
      </c>
    </row>
    <row r="1891" spans="1:12" x14ac:dyDescent="0.2">
      <c r="A1891" s="138" t="s">
        <v>531</v>
      </c>
      <c r="D1891" s="135" t="s">
        <v>2481</v>
      </c>
      <c r="E1891" s="135">
        <f t="shared" si="29"/>
        <v>2230060230</v>
      </c>
      <c r="F1891" s="135" t="s">
        <v>2865</v>
      </c>
      <c r="G1891" s="135" t="s">
        <v>2459</v>
      </c>
      <c r="H1891" s="135" t="s">
        <v>2474</v>
      </c>
      <c r="I1891" s="135" t="s">
        <v>549</v>
      </c>
    </row>
    <row r="1892" spans="1:12" x14ac:dyDescent="0.2">
      <c r="A1892" s="138" t="s">
        <v>531</v>
      </c>
      <c r="D1892" s="135" t="s">
        <v>2482</v>
      </c>
      <c r="E1892" s="135">
        <f t="shared" si="29"/>
        <v>2230060250</v>
      </c>
      <c r="F1892" s="135" t="s">
        <v>2865</v>
      </c>
      <c r="G1892" s="135" t="s">
        <v>2459</v>
      </c>
      <c r="H1892" s="135" t="s">
        <v>2474</v>
      </c>
      <c r="I1892" s="135" t="s">
        <v>8280</v>
      </c>
    </row>
    <row r="1893" spans="1:12" x14ac:dyDescent="0.2">
      <c r="A1893" s="138" t="s">
        <v>531</v>
      </c>
      <c r="D1893" s="135" t="s">
        <v>2483</v>
      </c>
      <c r="E1893" s="135">
        <f t="shared" si="29"/>
        <v>2230060270</v>
      </c>
      <c r="F1893" s="135" t="s">
        <v>2865</v>
      </c>
      <c r="G1893" s="135" t="s">
        <v>2459</v>
      </c>
      <c r="H1893" s="135" t="s">
        <v>2474</v>
      </c>
      <c r="I1893" s="135" t="s">
        <v>8282</v>
      </c>
    </row>
    <row r="1894" spans="1:12" x14ac:dyDescent="0.2">
      <c r="A1894" s="138" t="s">
        <v>531</v>
      </c>
      <c r="D1894" s="135" t="s">
        <v>2484</v>
      </c>
      <c r="E1894" s="135">
        <f t="shared" si="29"/>
        <v>2230060290</v>
      </c>
      <c r="F1894" s="135" t="s">
        <v>2865</v>
      </c>
      <c r="G1894" s="135" t="s">
        <v>2459</v>
      </c>
      <c r="H1894" s="135" t="s">
        <v>2474</v>
      </c>
      <c r="I1894" s="135" t="s">
        <v>8284</v>
      </c>
    </row>
    <row r="1895" spans="1:12" x14ac:dyDescent="0.2">
      <c r="A1895" s="138" t="s">
        <v>531</v>
      </c>
      <c r="D1895" s="135" t="s">
        <v>2485</v>
      </c>
      <c r="E1895" s="135">
        <f t="shared" si="29"/>
        <v>2230060310</v>
      </c>
      <c r="F1895" s="135" t="s">
        <v>2865</v>
      </c>
      <c r="G1895" s="135" t="s">
        <v>2459</v>
      </c>
      <c r="H1895" s="135" t="s">
        <v>2474</v>
      </c>
      <c r="I1895" s="135" t="s">
        <v>8286</v>
      </c>
    </row>
    <row r="1896" spans="1:12" x14ac:dyDescent="0.2">
      <c r="A1896" s="138" t="s">
        <v>531</v>
      </c>
      <c r="D1896" s="135" t="s">
        <v>2486</v>
      </c>
      <c r="E1896" s="135">
        <f t="shared" si="29"/>
        <v>2230060330</v>
      </c>
      <c r="F1896" s="135" t="s">
        <v>2865</v>
      </c>
      <c r="G1896" s="135" t="s">
        <v>2459</v>
      </c>
      <c r="H1896" s="135" t="s">
        <v>2474</v>
      </c>
      <c r="I1896" s="135" t="s">
        <v>8288</v>
      </c>
    </row>
    <row r="1897" spans="1:12" x14ac:dyDescent="0.2">
      <c r="A1897" s="138" t="s">
        <v>531</v>
      </c>
      <c r="D1897" s="135" t="s">
        <v>2487</v>
      </c>
      <c r="E1897" s="135">
        <f t="shared" si="29"/>
        <v>2230070000</v>
      </c>
      <c r="F1897" s="135" t="s">
        <v>2865</v>
      </c>
      <c r="G1897" s="135" t="s">
        <v>2459</v>
      </c>
      <c r="H1897" s="135" t="s">
        <v>2488</v>
      </c>
      <c r="I1897" s="135" t="s">
        <v>535</v>
      </c>
      <c r="K1897" s="137">
        <v>37301</v>
      </c>
      <c r="L1897" s="135" t="s">
        <v>8291</v>
      </c>
    </row>
    <row r="1898" spans="1:12" x14ac:dyDescent="0.2">
      <c r="A1898" s="138" t="s">
        <v>531</v>
      </c>
      <c r="D1898" s="135" t="s">
        <v>2489</v>
      </c>
      <c r="E1898" s="135">
        <f t="shared" si="29"/>
        <v>2230070110</v>
      </c>
      <c r="F1898" s="135" t="s">
        <v>2865</v>
      </c>
      <c r="G1898" s="135" t="s">
        <v>2459</v>
      </c>
      <c r="H1898" s="135" t="s">
        <v>2488</v>
      </c>
      <c r="I1898" s="135" t="s">
        <v>537</v>
      </c>
      <c r="K1898" s="137">
        <v>37301</v>
      </c>
      <c r="L1898" s="135" t="s">
        <v>8291</v>
      </c>
    </row>
    <row r="1899" spans="1:12" x14ac:dyDescent="0.2">
      <c r="A1899" s="138" t="s">
        <v>531</v>
      </c>
      <c r="D1899" s="135" t="s">
        <v>2490</v>
      </c>
      <c r="E1899" s="135">
        <f t="shared" si="29"/>
        <v>2230070130</v>
      </c>
      <c r="F1899" s="135" t="s">
        <v>2865</v>
      </c>
      <c r="G1899" s="135" t="s">
        <v>2459</v>
      </c>
      <c r="H1899" s="135" t="s">
        <v>2488</v>
      </c>
      <c r="I1899" s="135" t="s">
        <v>539</v>
      </c>
      <c r="K1899" s="137">
        <v>37301</v>
      </c>
      <c r="L1899" s="135" t="s">
        <v>8291</v>
      </c>
    </row>
    <row r="1900" spans="1:12" x14ac:dyDescent="0.2">
      <c r="A1900" s="138" t="s">
        <v>531</v>
      </c>
      <c r="D1900" s="135" t="s">
        <v>2491</v>
      </c>
      <c r="E1900" s="135">
        <f t="shared" si="29"/>
        <v>2230070150</v>
      </c>
      <c r="F1900" s="135" t="s">
        <v>2865</v>
      </c>
      <c r="G1900" s="135" t="s">
        <v>2459</v>
      </c>
      <c r="H1900" s="135" t="s">
        <v>2488</v>
      </c>
      <c r="I1900" s="135" t="s">
        <v>541</v>
      </c>
      <c r="K1900" s="137">
        <v>37301</v>
      </c>
      <c r="L1900" s="135" t="s">
        <v>8291</v>
      </c>
    </row>
    <row r="1901" spans="1:12" x14ac:dyDescent="0.2">
      <c r="A1901" s="138" t="s">
        <v>531</v>
      </c>
      <c r="D1901" s="135" t="s">
        <v>2492</v>
      </c>
      <c r="E1901" s="135">
        <f t="shared" si="29"/>
        <v>2230070170</v>
      </c>
      <c r="F1901" s="135" t="s">
        <v>2865</v>
      </c>
      <c r="G1901" s="135" t="s">
        <v>2459</v>
      </c>
      <c r="H1901" s="135" t="s">
        <v>2488</v>
      </c>
      <c r="I1901" s="135" t="s">
        <v>543</v>
      </c>
      <c r="K1901" s="137">
        <v>37301</v>
      </c>
      <c r="L1901" s="135" t="s">
        <v>8291</v>
      </c>
    </row>
    <row r="1902" spans="1:12" x14ac:dyDescent="0.2">
      <c r="A1902" s="138" t="s">
        <v>531</v>
      </c>
      <c r="D1902" s="135" t="s">
        <v>2493</v>
      </c>
      <c r="E1902" s="135">
        <f t="shared" si="29"/>
        <v>2230070190</v>
      </c>
      <c r="F1902" s="135" t="s">
        <v>2865</v>
      </c>
      <c r="G1902" s="135" t="s">
        <v>2459</v>
      </c>
      <c r="H1902" s="135" t="s">
        <v>2488</v>
      </c>
      <c r="I1902" s="135" t="s">
        <v>545</v>
      </c>
      <c r="K1902" s="137">
        <v>37301</v>
      </c>
      <c r="L1902" s="135" t="s">
        <v>8291</v>
      </c>
    </row>
    <row r="1903" spans="1:12" x14ac:dyDescent="0.2">
      <c r="A1903" s="138" t="s">
        <v>531</v>
      </c>
      <c r="D1903" s="135" t="s">
        <v>2494</v>
      </c>
      <c r="E1903" s="135">
        <f t="shared" si="29"/>
        <v>2230070210</v>
      </c>
      <c r="F1903" s="135" t="s">
        <v>2865</v>
      </c>
      <c r="G1903" s="135" t="s">
        <v>2459</v>
      </c>
      <c r="H1903" s="135" t="s">
        <v>2488</v>
      </c>
      <c r="I1903" s="135" t="s">
        <v>547</v>
      </c>
      <c r="K1903" s="137">
        <v>37301</v>
      </c>
      <c r="L1903" s="135" t="s">
        <v>8291</v>
      </c>
    </row>
    <row r="1904" spans="1:12" x14ac:dyDescent="0.2">
      <c r="A1904" s="138" t="s">
        <v>531</v>
      </c>
      <c r="D1904" s="135" t="s">
        <v>2495</v>
      </c>
      <c r="E1904" s="135">
        <f t="shared" si="29"/>
        <v>2230070230</v>
      </c>
      <c r="F1904" s="135" t="s">
        <v>2865</v>
      </c>
      <c r="G1904" s="135" t="s">
        <v>2459</v>
      </c>
      <c r="H1904" s="135" t="s">
        <v>2488</v>
      </c>
      <c r="I1904" s="135" t="s">
        <v>549</v>
      </c>
      <c r="K1904" s="137">
        <v>37301</v>
      </c>
      <c r="L1904" s="135" t="s">
        <v>8291</v>
      </c>
    </row>
    <row r="1905" spans="1:12" x14ac:dyDescent="0.2">
      <c r="A1905" s="138" t="s">
        <v>531</v>
      </c>
      <c r="D1905" s="135" t="s">
        <v>2496</v>
      </c>
      <c r="E1905" s="135">
        <f t="shared" si="29"/>
        <v>2230070250</v>
      </c>
      <c r="F1905" s="135" t="s">
        <v>2865</v>
      </c>
      <c r="G1905" s="135" t="s">
        <v>2459</v>
      </c>
      <c r="H1905" s="135" t="s">
        <v>2488</v>
      </c>
      <c r="I1905" s="135" t="s">
        <v>8280</v>
      </c>
      <c r="K1905" s="137">
        <v>37301</v>
      </c>
      <c r="L1905" s="135" t="s">
        <v>8291</v>
      </c>
    </row>
    <row r="1906" spans="1:12" x14ac:dyDescent="0.2">
      <c r="A1906" s="138" t="s">
        <v>531</v>
      </c>
      <c r="D1906" s="135" t="s">
        <v>2497</v>
      </c>
      <c r="E1906" s="135">
        <f t="shared" si="29"/>
        <v>2230070270</v>
      </c>
      <c r="F1906" s="135" t="s">
        <v>2865</v>
      </c>
      <c r="G1906" s="135" t="s">
        <v>2459</v>
      </c>
      <c r="H1906" s="135" t="s">
        <v>2488</v>
      </c>
      <c r="I1906" s="135" t="s">
        <v>8282</v>
      </c>
      <c r="K1906" s="137">
        <v>37301</v>
      </c>
      <c r="L1906" s="135" t="s">
        <v>8291</v>
      </c>
    </row>
    <row r="1907" spans="1:12" x14ac:dyDescent="0.2">
      <c r="A1907" s="138" t="s">
        <v>531</v>
      </c>
      <c r="D1907" s="135" t="s">
        <v>2498</v>
      </c>
      <c r="E1907" s="135">
        <f t="shared" si="29"/>
        <v>2230070290</v>
      </c>
      <c r="F1907" s="135" t="s">
        <v>2865</v>
      </c>
      <c r="G1907" s="135" t="s">
        <v>2459</v>
      </c>
      <c r="H1907" s="135" t="s">
        <v>2488</v>
      </c>
      <c r="I1907" s="135" t="s">
        <v>8284</v>
      </c>
      <c r="K1907" s="137">
        <v>37301</v>
      </c>
      <c r="L1907" s="135" t="s">
        <v>8291</v>
      </c>
    </row>
    <row r="1908" spans="1:12" x14ac:dyDescent="0.2">
      <c r="A1908" s="138" t="s">
        <v>531</v>
      </c>
      <c r="D1908" s="135" t="s">
        <v>2499</v>
      </c>
      <c r="E1908" s="135">
        <f t="shared" si="29"/>
        <v>2230070310</v>
      </c>
      <c r="F1908" s="135" t="s">
        <v>2865</v>
      </c>
      <c r="G1908" s="135" t="s">
        <v>2459</v>
      </c>
      <c r="H1908" s="135" t="s">
        <v>2488</v>
      </c>
      <c r="I1908" s="135" t="s">
        <v>8286</v>
      </c>
      <c r="K1908" s="137">
        <v>37301</v>
      </c>
      <c r="L1908" s="135" t="s">
        <v>8291</v>
      </c>
    </row>
    <row r="1909" spans="1:12" x14ac:dyDescent="0.2">
      <c r="A1909" s="138" t="s">
        <v>531</v>
      </c>
      <c r="D1909" s="135" t="s">
        <v>2500</v>
      </c>
      <c r="E1909" s="135">
        <f t="shared" si="29"/>
        <v>2230070330</v>
      </c>
      <c r="F1909" s="135" t="s">
        <v>2865</v>
      </c>
      <c r="G1909" s="135" t="s">
        <v>2459</v>
      </c>
      <c r="H1909" s="135" t="s">
        <v>2488</v>
      </c>
      <c r="I1909" s="135" t="s">
        <v>8288</v>
      </c>
      <c r="K1909" s="137">
        <v>37301</v>
      </c>
      <c r="L1909" s="135" t="s">
        <v>8291</v>
      </c>
    </row>
    <row r="1910" spans="1:12" x14ac:dyDescent="0.2">
      <c r="A1910" s="138" t="s">
        <v>531</v>
      </c>
      <c r="D1910" s="135" t="s">
        <v>2501</v>
      </c>
      <c r="E1910" s="135">
        <f t="shared" si="29"/>
        <v>2230071110</v>
      </c>
      <c r="F1910" s="135" t="s">
        <v>2865</v>
      </c>
      <c r="G1910" s="135" t="s">
        <v>2459</v>
      </c>
      <c r="H1910" s="135" t="s">
        <v>2502</v>
      </c>
      <c r="I1910" s="135" t="s">
        <v>537</v>
      </c>
      <c r="J1910" s="137">
        <v>36504</v>
      </c>
      <c r="K1910" s="137">
        <v>37300</v>
      </c>
      <c r="L1910" s="135" t="s">
        <v>8291</v>
      </c>
    </row>
    <row r="1911" spans="1:12" x14ac:dyDescent="0.2">
      <c r="A1911" s="138" t="s">
        <v>531</v>
      </c>
      <c r="D1911" s="135" t="s">
        <v>2503</v>
      </c>
      <c r="E1911" s="135">
        <f t="shared" si="29"/>
        <v>2230071130</v>
      </c>
      <c r="F1911" s="135" t="s">
        <v>2865</v>
      </c>
      <c r="G1911" s="135" t="s">
        <v>2459</v>
      </c>
      <c r="H1911" s="135" t="s">
        <v>2502</v>
      </c>
      <c r="I1911" s="135" t="s">
        <v>539</v>
      </c>
      <c r="J1911" s="137">
        <v>36504</v>
      </c>
      <c r="K1911" s="137">
        <v>37300</v>
      </c>
      <c r="L1911" s="135" t="s">
        <v>8291</v>
      </c>
    </row>
    <row r="1912" spans="1:12" x14ac:dyDescent="0.2">
      <c r="A1912" s="138" t="s">
        <v>531</v>
      </c>
      <c r="D1912" s="135" t="s">
        <v>2504</v>
      </c>
      <c r="E1912" s="135">
        <f t="shared" si="29"/>
        <v>2230071150</v>
      </c>
      <c r="F1912" s="135" t="s">
        <v>2865</v>
      </c>
      <c r="G1912" s="135" t="s">
        <v>2459</v>
      </c>
      <c r="H1912" s="135" t="s">
        <v>2502</v>
      </c>
      <c r="I1912" s="135" t="s">
        <v>541</v>
      </c>
      <c r="J1912" s="137">
        <v>36504</v>
      </c>
      <c r="K1912" s="137">
        <v>37300</v>
      </c>
      <c r="L1912" s="135" t="s">
        <v>8291</v>
      </c>
    </row>
    <row r="1913" spans="1:12" x14ac:dyDescent="0.2">
      <c r="A1913" s="138" t="s">
        <v>531</v>
      </c>
      <c r="D1913" s="135" t="s">
        <v>2505</v>
      </c>
      <c r="E1913" s="135">
        <f t="shared" si="29"/>
        <v>2230071170</v>
      </c>
      <c r="F1913" s="135" t="s">
        <v>2865</v>
      </c>
      <c r="G1913" s="135" t="s">
        <v>2459</v>
      </c>
      <c r="H1913" s="135" t="s">
        <v>2502</v>
      </c>
      <c r="I1913" s="135" t="s">
        <v>543</v>
      </c>
      <c r="J1913" s="137">
        <v>36504</v>
      </c>
      <c r="K1913" s="137">
        <v>37300</v>
      </c>
      <c r="L1913" s="135" t="s">
        <v>8291</v>
      </c>
    </row>
    <row r="1914" spans="1:12" x14ac:dyDescent="0.2">
      <c r="A1914" s="138" t="s">
        <v>531</v>
      </c>
      <c r="D1914" s="135" t="s">
        <v>2506</v>
      </c>
      <c r="E1914" s="135">
        <f t="shared" si="29"/>
        <v>2230071190</v>
      </c>
      <c r="F1914" s="135" t="s">
        <v>2865</v>
      </c>
      <c r="G1914" s="135" t="s">
        <v>2459</v>
      </c>
      <c r="H1914" s="135" t="s">
        <v>2502</v>
      </c>
      <c r="I1914" s="135" t="s">
        <v>545</v>
      </c>
      <c r="J1914" s="137">
        <v>36504</v>
      </c>
      <c r="K1914" s="137">
        <v>37300</v>
      </c>
      <c r="L1914" s="135" t="s">
        <v>8291</v>
      </c>
    </row>
    <row r="1915" spans="1:12" x14ac:dyDescent="0.2">
      <c r="A1915" s="138" t="s">
        <v>531</v>
      </c>
      <c r="D1915" s="135" t="s">
        <v>2507</v>
      </c>
      <c r="E1915" s="135">
        <f t="shared" si="29"/>
        <v>2230071210</v>
      </c>
      <c r="F1915" s="135" t="s">
        <v>2865</v>
      </c>
      <c r="G1915" s="135" t="s">
        <v>2459</v>
      </c>
      <c r="H1915" s="135" t="s">
        <v>2502</v>
      </c>
      <c r="I1915" s="135" t="s">
        <v>547</v>
      </c>
      <c r="J1915" s="137">
        <v>36504</v>
      </c>
      <c r="K1915" s="137">
        <v>37300</v>
      </c>
      <c r="L1915" s="135" t="s">
        <v>8291</v>
      </c>
    </row>
    <row r="1916" spans="1:12" x14ac:dyDescent="0.2">
      <c r="A1916" s="138" t="s">
        <v>531</v>
      </c>
      <c r="D1916" s="135" t="s">
        <v>2508</v>
      </c>
      <c r="E1916" s="135">
        <f t="shared" si="29"/>
        <v>2230071230</v>
      </c>
      <c r="F1916" s="135" t="s">
        <v>2865</v>
      </c>
      <c r="G1916" s="135" t="s">
        <v>2459</v>
      </c>
      <c r="H1916" s="135" t="s">
        <v>2502</v>
      </c>
      <c r="I1916" s="135" t="s">
        <v>549</v>
      </c>
      <c r="J1916" s="137">
        <v>36504</v>
      </c>
      <c r="K1916" s="137">
        <v>37300</v>
      </c>
      <c r="L1916" s="135" t="s">
        <v>8291</v>
      </c>
    </row>
    <row r="1917" spans="1:12" x14ac:dyDescent="0.2">
      <c r="A1917" s="138" t="s">
        <v>531</v>
      </c>
      <c r="D1917" s="135" t="s">
        <v>2509</v>
      </c>
      <c r="E1917" s="135">
        <f t="shared" si="29"/>
        <v>2230071250</v>
      </c>
      <c r="F1917" s="135" t="s">
        <v>2865</v>
      </c>
      <c r="G1917" s="135" t="s">
        <v>2459</v>
      </c>
      <c r="H1917" s="135" t="s">
        <v>2502</v>
      </c>
      <c r="I1917" s="135" t="s">
        <v>8280</v>
      </c>
      <c r="J1917" s="137">
        <v>36504</v>
      </c>
      <c r="K1917" s="137">
        <v>37300</v>
      </c>
      <c r="L1917" s="135" t="s">
        <v>8291</v>
      </c>
    </row>
    <row r="1918" spans="1:12" x14ac:dyDescent="0.2">
      <c r="A1918" s="138" t="s">
        <v>531</v>
      </c>
      <c r="D1918" s="135" t="s">
        <v>2510</v>
      </c>
      <c r="E1918" s="135">
        <f t="shared" si="29"/>
        <v>2230071270</v>
      </c>
      <c r="F1918" s="135" t="s">
        <v>2865</v>
      </c>
      <c r="G1918" s="135" t="s">
        <v>2459</v>
      </c>
      <c r="H1918" s="135" t="s">
        <v>2502</v>
      </c>
      <c r="I1918" s="135" t="s">
        <v>8282</v>
      </c>
      <c r="J1918" s="137">
        <v>36504</v>
      </c>
      <c r="K1918" s="137">
        <v>37300</v>
      </c>
      <c r="L1918" s="135" t="s">
        <v>8291</v>
      </c>
    </row>
    <row r="1919" spans="1:12" x14ac:dyDescent="0.2">
      <c r="A1919" s="138" t="s">
        <v>531</v>
      </c>
      <c r="D1919" s="135" t="s">
        <v>2511</v>
      </c>
      <c r="E1919" s="135">
        <f t="shared" si="29"/>
        <v>2230071290</v>
      </c>
      <c r="F1919" s="135" t="s">
        <v>2865</v>
      </c>
      <c r="G1919" s="135" t="s">
        <v>2459</v>
      </c>
      <c r="H1919" s="135" t="s">
        <v>2502</v>
      </c>
      <c r="I1919" s="135" t="s">
        <v>8284</v>
      </c>
      <c r="J1919" s="137">
        <v>36504</v>
      </c>
      <c r="K1919" s="137">
        <v>37300</v>
      </c>
      <c r="L1919" s="135" t="s">
        <v>8291</v>
      </c>
    </row>
    <row r="1920" spans="1:12" x14ac:dyDescent="0.2">
      <c r="A1920" s="138" t="s">
        <v>531</v>
      </c>
      <c r="D1920" s="135" t="s">
        <v>2512</v>
      </c>
      <c r="E1920" s="135">
        <f t="shared" si="29"/>
        <v>2230071310</v>
      </c>
      <c r="F1920" s="135" t="s">
        <v>2865</v>
      </c>
      <c r="G1920" s="135" t="s">
        <v>2459</v>
      </c>
      <c r="H1920" s="135" t="s">
        <v>2502</v>
      </c>
      <c r="I1920" s="135" t="s">
        <v>8286</v>
      </c>
      <c r="J1920" s="137">
        <v>36504</v>
      </c>
      <c r="K1920" s="137">
        <v>37300</v>
      </c>
      <c r="L1920" s="135" t="s">
        <v>8291</v>
      </c>
    </row>
    <row r="1921" spans="1:12" x14ac:dyDescent="0.2">
      <c r="A1921" s="138" t="s">
        <v>531</v>
      </c>
      <c r="D1921" s="135" t="s">
        <v>2513</v>
      </c>
      <c r="E1921" s="135">
        <f t="shared" si="29"/>
        <v>2230071330</v>
      </c>
      <c r="F1921" s="135" t="s">
        <v>2865</v>
      </c>
      <c r="G1921" s="135" t="s">
        <v>2459</v>
      </c>
      <c r="H1921" s="135" t="s">
        <v>2502</v>
      </c>
      <c r="I1921" s="135" t="s">
        <v>8288</v>
      </c>
      <c r="J1921" s="137">
        <v>36504</v>
      </c>
      <c r="K1921" s="137">
        <v>37300</v>
      </c>
      <c r="L1921" s="135" t="s">
        <v>8291</v>
      </c>
    </row>
    <row r="1922" spans="1:12" x14ac:dyDescent="0.2">
      <c r="A1922" s="138" t="s">
        <v>531</v>
      </c>
      <c r="D1922" s="135" t="s">
        <v>2514</v>
      </c>
      <c r="E1922" s="135">
        <f t="shared" ref="E1922:E1985" si="30">VALUE(D1922)</f>
        <v>2230072110</v>
      </c>
      <c r="F1922" s="135" t="s">
        <v>2865</v>
      </c>
      <c r="G1922" s="135" t="s">
        <v>2459</v>
      </c>
      <c r="H1922" s="135" t="s">
        <v>2515</v>
      </c>
      <c r="I1922" s="135" t="s">
        <v>537</v>
      </c>
      <c r="J1922" s="137">
        <v>36504</v>
      </c>
      <c r="K1922" s="137">
        <v>37300</v>
      </c>
      <c r="L1922" s="135" t="s">
        <v>8291</v>
      </c>
    </row>
    <row r="1923" spans="1:12" x14ac:dyDescent="0.2">
      <c r="A1923" s="138" t="s">
        <v>531</v>
      </c>
      <c r="D1923" s="135" t="s">
        <v>2516</v>
      </c>
      <c r="E1923" s="135">
        <f t="shared" si="30"/>
        <v>2230072130</v>
      </c>
      <c r="F1923" s="135" t="s">
        <v>2865</v>
      </c>
      <c r="G1923" s="135" t="s">
        <v>2459</v>
      </c>
      <c r="H1923" s="135" t="s">
        <v>2515</v>
      </c>
      <c r="I1923" s="135" t="s">
        <v>539</v>
      </c>
      <c r="J1923" s="137">
        <v>36504</v>
      </c>
      <c r="K1923" s="137">
        <v>37300</v>
      </c>
      <c r="L1923" s="135" t="s">
        <v>8291</v>
      </c>
    </row>
    <row r="1924" spans="1:12" x14ac:dyDescent="0.2">
      <c r="A1924" s="138" t="s">
        <v>531</v>
      </c>
      <c r="D1924" s="135" t="s">
        <v>2517</v>
      </c>
      <c r="E1924" s="135">
        <f t="shared" si="30"/>
        <v>2230072150</v>
      </c>
      <c r="F1924" s="135" t="s">
        <v>2865</v>
      </c>
      <c r="G1924" s="135" t="s">
        <v>2459</v>
      </c>
      <c r="H1924" s="135" t="s">
        <v>2515</v>
      </c>
      <c r="I1924" s="135" t="s">
        <v>541</v>
      </c>
      <c r="J1924" s="137">
        <v>36504</v>
      </c>
      <c r="K1924" s="137">
        <v>37300</v>
      </c>
      <c r="L1924" s="135" t="s">
        <v>8291</v>
      </c>
    </row>
    <row r="1925" spans="1:12" x14ac:dyDescent="0.2">
      <c r="A1925" s="138" t="s">
        <v>531</v>
      </c>
      <c r="D1925" s="135" t="s">
        <v>2518</v>
      </c>
      <c r="E1925" s="135">
        <f t="shared" si="30"/>
        <v>2230072170</v>
      </c>
      <c r="F1925" s="135" t="s">
        <v>2865</v>
      </c>
      <c r="G1925" s="135" t="s">
        <v>2459</v>
      </c>
      <c r="H1925" s="135" t="s">
        <v>2515</v>
      </c>
      <c r="I1925" s="135" t="s">
        <v>543</v>
      </c>
      <c r="J1925" s="137">
        <v>36504</v>
      </c>
      <c r="K1925" s="137">
        <v>37300</v>
      </c>
      <c r="L1925" s="135" t="s">
        <v>8291</v>
      </c>
    </row>
    <row r="1926" spans="1:12" x14ac:dyDescent="0.2">
      <c r="A1926" s="138" t="s">
        <v>531</v>
      </c>
      <c r="D1926" s="135" t="s">
        <v>2519</v>
      </c>
      <c r="E1926" s="135">
        <f t="shared" si="30"/>
        <v>2230072190</v>
      </c>
      <c r="F1926" s="135" t="s">
        <v>2865</v>
      </c>
      <c r="G1926" s="135" t="s">
        <v>2459</v>
      </c>
      <c r="H1926" s="135" t="s">
        <v>2515</v>
      </c>
      <c r="I1926" s="135" t="s">
        <v>545</v>
      </c>
      <c r="J1926" s="137">
        <v>36504</v>
      </c>
      <c r="K1926" s="137">
        <v>37300</v>
      </c>
      <c r="L1926" s="135" t="s">
        <v>8291</v>
      </c>
    </row>
    <row r="1927" spans="1:12" x14ac:dyDescent="0.2">
      <c r="A1927" s="138" t="s">
        <v>531</v>
      </c>
      <c r="D1927" s="135" t="s">
        <v>1051</v>
      </c>
      <c r="E1927" s="135">
        <f t="shared" si="30"/>
        <v>2230072210</v>
      </c>
      <c r="F1927" s="135" t="s">
        <v>2865</v>
      </c>
      <c r="G1927" s="135" t="s">
        <v>2459</v>
      </c>
      <c r="H1927" s="135" t="s">
        <v>2515</v>
      </c>
      <c r="I1927" s="135" t="s">
        <v>547</v>
      </c>
      <c r="J1927" s="137">
        <v>36504</v>
      </c>
      <c r="K1927" s="137">
        <v>37300</v>
      </c>
      <c r="L1927" s="135" t="s">
        <v>8291</v>
      </c>
    </row>
    <row r="1928" spans="1:12" x14ac:dyDescent="0.2">
      <c r="A1928" s="138" t="s">
        <v>531</v>
      </c>
      <c r="D1928" s="135" t="s">
        <v>1052</v>
      </c>
      <c r="E1928" s="135">
        <f t="shared" si="30"/>
        <v>2230072230</v>
      </c>
      <c r="F1928" s="135" t="s">
        <v>2865</v>
      </c>
      <c r="G1928" s="135" t="s">
        <v>2459</v>
      </c>
      <c r="H1928" s="135" t="s">
        <v>2515</v>
      </c>
      <c r="I1928" s="135" t="s">
        <v>549</v>
      </c>
      <c r="J1928" s="137">
        <v>36504</v>
      </c>
      <c r="K1928" s="137">
        <v>37300</v>
      </c>
      <c r="L1928" s="135" t="s">
        <v>8291</v>
      </c>
    </row>
    <row r="1929" spans="1:12" x14ac:dyDescent="0.2">
      <c r="A1929" s="138" t="s">
        <v>531</v>
      </c>
      <c r="D1929" s="135" t="s">
        <v>1053</v>
      </c>
      <c r="E1929" s="135">
        <f t="shared" si="30"/>
        <v>2230072250</v>
      </c>
      <c r="F1929" s="135" t="s">
        <v>2865</v>
      </c>
      <c r="G1929" s="135" t="s">
        <v>2459</v>
      </c>
      <c r="H1929" s="135" t="s">
        <v>2515</v>
      </c>
      <c r="I1929" s="135" t="s">
        <v>8280</v>
      </c>
      <c r="J1929" s="137">
        <v>36504</v>
      </c>
      <c r="K1929" s="137">
        <v>37300</v>
      </c>
      <c r="L1929" s="135" t="s">
        <v>8291</v>
      </c>
    </row>
    <row r="1930" spans="1:12" x14ac:dyDescent="0.2">
      <c r="A1930" s="138" t="s">
        <v>531</v>
      </c>
      <c r="D1930" s="135" t="s">
        <v>1054</v>
      </c>
      <c r="E1930" s="135">
        <f t="shared" si="30"/>
        <v>2230072270</v>
      </c>
      <c r="F1930" s="135" t="s">
        <v>2865</v>
      </c>
      <c r="G1930" s="135" t="s">
        <v>2459</v>
      </c>
      <c r="H1930" s="135" t="s">
        <v>2515</v>
      </c>
      <c r="I1930" s="135" t="s">
        <v>8282</v>
      </c>
      <c r="J1930" s="137">
        <v>36504</v>
      </c>
      <c r="K1930" s="137">
        <v>37300</v>
      </c>
      <c r="L1930" s="135" t="s">
        <v>8291</v>
      </c>
    </row>
    <row r="1931" spans="1:12" x14ac:dyDescent="0.2">
      <c r="A1931" s="138" t="s">
        <v>531</v>
      </c>
      <c r="D1931" s="135" t="s">
        <v>1055</v>
      </c>
      <c r="E1931" s="135">
        <f t="shared" si="30"/>
        <v>2230072290</v>
      </c>
      <c r="F1931" s="135" t="s">
        <v>2865</v>
      </c>
      <c r="G1931" s="135" t="s">
        <v>2459</v>
      </c>
      <c r="H1931" s="135" t="s">
        <v>2515</v>
      </c>
      <c r="I1931" s="135" t="s">
        <v>8284</v>
      </c>
      <c r="J1931" s="137">
        <v>36504</v>
      </c>
      <c r="K1931" s="137">
        <v>37300</v>
      </c>
      <c r="L1931" s="135" t="s">
        <v>8291</v>
      </c>
    </row>
    <row r="1932" spans="1:12" x14ac:dyDescent="0.2">
      <c r="A1932" s="138" t="s">
        <v>531</v>
      </c>
      <c r="D1932" s="135" t="s">
        <v>1056</v>
      </c>
      <c r="E1932" s="135">
        <f t="shared" si="30"/>
        <v>2230072310</v>
      </c>
      <c r="F1932" s="135" t="s">
        <v>2865</v>
      </c>
      <c r="G1932" s="135" t="s">
        <v>2459</v>
      </c>
      <c r="H1932" s="135" t="s">
        <v>2515</v>
      </c>
      <c r="I1932" s="135" t="s">
        <v>8286</v>
      </c>
      <c r="J1932" s="137">
        <v>36504</v>
      </c>
      <c r="K1932" s="137">
        <v>37300</v>
      </c>
      <c r="L1932" s="135" t="s">
        <v>8291</v>
      </c>
    </row>
    <row r="1933" spans="1:12" x14ac:dyDescent="0.2">
      <c r="A1933" s="138" t="s">
        <v>531</v>
      </c>
      <c r="D1933" s="135" t="s">
        <v>1057</v>
      </c>
      <c r="E1933" s="135">
        <f t="shared" si="30"/>
        <v>2230072330</v>
      </c>
      <c r="F1933" s="135" t="s">
        <v>2865</v>
      </c>
      <c r="G1933" s="135" t="s">
        <v>2459</v>
      </c>
      <c r="H1933" s="135" t="s">
        <v>2515</v>
      </c>
      <c r="I1933" s="135" t="s">
        <v>8288</v>
      </c>
      <c r="J1933" s="137">
        <v>36504</v>
      </c>
      <c r="K1933" s="137">
        <v>37300</v>
      </c>
      <c r="L1933" s="135" t="s">
        <v>8291</v>
      </c>
    </row>
    <row r="1934" spans="1:12" x14ac:dyDescent="0.2">
      <c r="A1934" s="138" t="s">
        <v>531</v>
      </c>
      <c r="D1934" s="135" t="s">
        <v>1058</v>
      </c>
      <c r="E1934" s="135">
        <f t="shared" si="30"/>
        <v>2230073110</v>
      </c>
      <c r="F1934" s="135" t="s">
        <v>2865</v>
      </c>
      <c r="G1934" s="135" t="s">
        <v>2459</v>
      </c>
      <c r="H1934" s="135" t="s">
        <v>1059</v>
      </c>
      <c r="I1934" s="135" t="s">
        <v>537</v>
      </c>
      <c r="J1934" s="137">
        <v>36504</v>
      </c>
      <c r="K1934" s="137">
        <v>37300</v>
      </c>
      <c r="L1934" s="135" t="s">
        <v>8291</v>
      </c>
    </row>
    <row r="1935" spans="1:12" x14ac:dyDescent="0.2">
      <c r="A1935" s="138" t="s">
        <v>531</v>
      </c>
      <c r="D1935" s="135" t="s">
        <v>1060</v>
      </c>
      <c r="E1935" s="135">
        <f t="shared" si="30"/>
        <v>2230073130</v>
      </c>
      <c r="F1935" s="135" t="s">
        <v>2865</v>
      </c>
      <c r="G1935" s="135" t="s">
        <v>2459</v>
      </c>
      <c r="H1935" s="135" t="s">
        <v>1059</v>
      </c>
      <c r="I1935" s="135" t="s">
        <v>539</v>
      </c>
      <c r="J1935" s="137">
        <v>36504</v>
      </c>
      <c r="K1935" s="137">
        <v>37300</v>
      </c>
      <c r="L1935" s="135" t="s">
        <v>8291</v>
      </c>
    </row>
    <row r="1936" spans="1:12" x14ac:dyDescent="0.2">
      <c r="A1936" s="138" t="s">
        <v>531</v>
      </c>
      <c r="D1936" s="135" t="s">
        <v>1061</v>
      </c>
      <c r="E1936" s="135">
        <f t="shared" si="30"/>
        <v>2230073150</v>
      </c>
      <c r="F1936" s="135" t="s">
        <v>2865</v>
      </c>
      <c r="G1936" s="135" t="s">
        <v>2459</v>
      </c>
      <c r="H1936" s="135" t="s">
        <v>1059</v>
      </c>
      <c r="I1936" s="135" t="s">
        <v>541</v>
      </c>
      <c r="J1936" s="137">
        <v>36504</v>
      </c>
      <c r="K1936" s="137">
        <v>37300</v>
      </c>
      <c r="L1936" s="135" t="s">
        <v>8291</v>
      </c>
    </row>
    <row r="1937" spans="1:12" x14ac:dyDescent="0.2">
      <c r="A1937" s="138" t="s">
        <v>531</v>
      </c>
      <c r="D1937" s="135" t="s">
        <v>1062</v>
      </c>
      <c r="E1937" s="135">
        <f t="shared" si="30"/>
        <v>2230073170</v>
      </c>
      <c r="F1937" s="135" t="s">
        <v>2865</v>
      </c>
      <c r="G1937" s="135" t="s">
        <v>2459</v>
      </c>
      <c r="H1937" s="135" t="s">
        <v>1059</v>
      </c>
      <c r="I1937" s="135" t="s">
        <v>543</v>
      </c>
      <c r="J1937" s="137">
        <v>36504</v>
      </c>
      <c r="K1937" s="137">
        <v>37300</v>
      </c>
      <c r="L1937" s="135" t="s">
        <v>8291</v>
      </c>
    </row>
    <row r="1938" spans="1:12" x14ac:dyDescent="0.2">
      <c r="A1938" s="138" t="s">
        <v>531</v>
      </c>
      <c r="D1938" s="135" t="s">
        <v>1063</v>
      </c>
      <c r="E1938" s="135">
        <f t="shared" si="30"/>
        <v>2230073190</v>
      </c>
      <c r="F1938" s="135" t="s">
        <v>2865</v>
      </c>
      <c r="G1938" s="135" t="s">
        <v>2459</v>
      </c>
      <c r="H1938" s="135" t="s">
        <v>1059</v>
      </c>
      <c r="I1938" s="135" t="s">
        <v>545</v>
      </c>
      <c r="J1938" s="137">
        <v>36504</v>
      </c>
      <c r="K1938" s="137">
        <v>37300</v>
      </c>
      <c r="L1938" s="135" t="s">
        <v>8291</v>
      </c>
    </row>
    <row r="1939" spans="1:12" x14ac:dyDescent="0.2">
      <c r="A1939" s="138" t="s">
        <v>531</v>
      </c>
      <c r="D1939" s="135" t="s">
        <v>1064</v>
      </c>
      <c r="E1939" s="135">
        <f t="shared" si="30"/>
        <v>2230073210</v>
      </c>
      <c r="F1939" s="135" t="s">
        <v>2865</v>
      </c>
      <c r="G1939" s="135" t="s">
        <v>2459</v>
      </c>
      <c r="H1939" s="135" t="s">
        <v>1059</v>
      </c>
      <c r="I1939" s="135" t="s">
        <v>547</v>
      </c>
      <c r="J1939" s="137">
        <v>36504</v>
      </c>
      <c r="K1939" s="137">
        <v>37300</v>
      </c>
      <c r="L1939" s="135" t="s">
        <v>8291</v>
      </c>
    </row>
    <row r="1940" spans="1:12" x14ac:dyDescent="0.2">
      <c r="A1940" s="138" t="s">
        <v>531</v>
      </c>
      <c r="D1940" s="135" t="s">
        <v>1065</v>
      </c>
      <c r="E1940" s="135">
        <f t="shared" si="30"/>
        <v>2230073230</v>
      </c>
      <c r="F1940" s="135" t="s">
        <v>2865</v>
      </c>
      <c r="G1940" s="135" t="s">
        <v>2459</v>
      </c>
      <c r="H1940" s="135" t="s">
        <v>1059</v>
      </c>
      <c r="I1940" s="135" t="s">
        <v>549</v>
      </c>
      <c r="J1940" s="137">
        <v>36504</v>
      </c>
      <c r="K1940" s="137">
        <v>37300</v>
      </c>
      <c r="L1940" s="135" t="s">
        <v>8291</v>
      </c>
    </row>
    <row r="1941" spans="1:12" x14ac:dyDescent="0.2">
      <c r="A1941" s="138" t="s">
        <v>531</v>
      </c>
      <c r="D1941" s="135" t="s">
        <v>1066</v>
      </c>
      <c r="E1941" s="135">
        <f t="shared" si="30"/>
        <v>2230073250</v>
      </c>
      <c r="F1941" s="135" t="s">
        <v>2865</v>
      </c>
      <c r="G1941" s="135" t="s">
        <v>2459</v>
      </c>
      <c r="H1941" s="135" t="s">
        <v>1059</v>
      </c>
      <c r="I1941" s="135" t="s">
        <v>8280</v>
      </c>
      <c r="J1941" s="137">
        <v>36504</v>
      </c>
      <c r="K1941" s="137">
        <v>37300</v>
      </c>
      <c r="L1941" s="135" t="s">
        <v>8291</v>
      </c>
    </row>
    <row r="1942" spans="1:12" x14ac:dyDescent="0.2">
      <c r="A1942" s="138" t="s">
        <v>531</v>
      </c>
      <c r="D1942" s="135" t="s">
        <v>1067</v>
      </c>
      <c r="E1942" s="135">
        <f t="shared" si="30"/>
        <v>2230073270</v>
      </c>
      <c r="F1942" s="135" t="s">
        <v>2865</v>
      </c>
      <c r="G1942" s="135" t="s">
        <v>2459</v>
      </c>
      <c r="H1942" s="135" t="s">
        <v>1059</v>
      </c>
      <c r="I1942" s="135" t="s">
        <v>8282</v>
      </c>
      <c r="J1942" s="137">
        <v>36504</v>
      </c>
      <c r="K1942" s="137">
        <v>37300</v>
      </c>
      <c r="L1942" s="135" t="s">
        <v>8291</v>
      </c>
    </row>
    <row r="1943" spans="1:12" x14ac:dyDescent="0.2">
      <c r="A1943" s="138" t="s">
        <v>531</v>
      </c>
      <c r="D1943" s="135" t="s">
        <v>1068</v>
      </c>
      <c r="E1943" s="135">
        <f t="shared" si="30"/>
        <v>2230073290</v>
      </c>
      <c r="F1943" s="135" t="s">
        <v>2865</v>
      </c>
      <c r="G1943" s="135" t="s">
        <v>2459</v>
      </c>
      <c r="H1943" s="135" t="s">
        <v>1059</v>
      </c>
      <c r="I1943" s="135" t="s">
        <v>8284</v>
      </c>
      <c r="J1943" s="137">
        <v>36504</v>
      </c>
      <c r="K1943" s="137">
        <v>37300</v>
      </c>
      <c r="L1943" s="135" t="s">
        <v>8291</v>
      </c>
    </row>
    <row r="1944" spans="1:12" x14ac:dyDescent="0.2">
      <c r="A1944" s="138" t="s">
        <v>531</v>
      </c>
      <c r="D1944" s="135" t="s">
        <v>1069</v>
      </c>
      <c r="E1944" s="135">
        <f t="shared" si="30"/>
        <v>2230073310</v>
      </c>
      <c r="F1944" s="135" t="s">
        <v>2865</v>
      </c>
      <c r="G1944" s="135" t="s">
        <v>2459</v>
      </c>
      <c r="H1944" s="135" t="s">
        <v>1059</v>
      </c>
      <c r="I1944" s="135" t="s">
        <v>8286</v>
      </c>
      <c r="J1944" s="137">
        <v>36504</v>
      </c>
      <c r="K1944" s="137">
        <v>37300</v>
      </c>
      <c r="L1944" s="135" t="s">
        <v>8291</v>
      </c>
    </row>
    <row r="1945" spans="1:12" x14ac:dyDescent="0.2">
      <c r="A1945" s="138" t="s">
        <v>531</v>
      </c>
      <c r="D1945" s="135" t="s">
        <v>1070</v>
      </c>
      <c r="E1945" s="135">
        <f t="shared" si="30"/>
        <v>2230073330</v>
      </c>
      <c r="F1945" s="135" t="s">
        <v>2865</v>
      </c>
      <c r="G1945" s="135" t="s">
        <v>2459</v>
      </c>
      <c r="H1945" s="135" t="s">
        <v>1059</v>
      </c>
      <c r="I1945" s="135" t="s">
        <v>8288</v>
      </c>
      <c r="J1945" s="137">
        <v>36504</v>
      </c>
      <c r="K1945" s="137">
        <v>37300</v>
      </c>
      <c r="L1945" s="135" t="s">
        <v>8291</v>
      </c>
    </row>
    <row r="1946" spans="1:12" x14ac:dyDescent="0.2">
      <c r="A1946" s="138" t="s">
        <v>531</v>
      </c>
      <c r="D1946" s="135" t="s">
        <v>1071</v>
      </c>
      <c r="E1946" s="135">
        <f t="shared" si="30"/>
        <v>2230074110</v>
      </c>
      <c r="F1946" s="135" t="s">
        <v>2865</v>
      </c>
      <c r="G1946" s="135" t="s">
        <v>2459</v>
      </c>
      <c r="H1946" s="135" t="s">
        <v>1072</v>
      </c>
      <c r="I1946" s="135" t="s">
        <v>537</v>
      </c>
      <c r="J1946" s="137">
        <v>36504</v>
      </c>
      <c r="K1946" s="137">
        <v>37300</v>
      </c>
      <c r="L1946" s="135" t="s">
        <v>8291</v>
      </c>
    </row>
    <row r="1947" spans="1:12" x14ac:dyDescent="0.2">
      <c r="A1947" s="138" t="s">
        <v>531</v>
      </c>
      <c r="D1947" s="135" t="s">
        <v>1073</v>
      </c>
      <c r="E1947" s="135">
        <f t="shared" si="30"/>
        <v>2230074130</v>
      </c>
      <c r="F1947" s="135" t="s">
        <v>2865</v>
      </c>
      <c r="G1947" s="135" t="s">
        <v>2459</v>
      </c>
      <c r="H1947" s="135" t="s">
        <v>1072</v>
      </c>
      <c r="I1947" s="135" t="s">
        <v>539</v>
      </c>
      <c r="J1947" s="137">
        <v>36504</v>
      </c>
      <c r="K1947" s="137">
        <v>37300</v>
      </c>
      <c r="L1947" s="135" t="s">
        <v>8291</v>
      </c>
    </row>
    <row r="1948" spans="1:12" x14ac:dyDescent="0.2">
      <c r="A1948" s="138" t="s">
        <v>531</v>
      </c>
      <c r="D1948" s="135" t="s">
        <v>1074</v>
      </c>
      <c r="E1948" s="135">
        <f t="shared" si="30"/>
        <v>2230074150</v>
      </c>
      <c r="F1948" s="135" t="s">
        <v>2865</v>
      </c>
      <c r="G1948" s="135" t="s">
        <v>2459</v>
      </c>
      <c r="H1948" s="135" t="s">
        <v>1072</v>
      </c>
      <c r="I1948" s="135" t="s">
        <v>541</v>
      </c>
      <c r="J1948" s="137">
        <v>36504</v>
      </c>
      <c r="K1948" s="137">
        <v>37300</v>
      </c>
      <c r="L1948" s="135" t="s">
        <v>8291</v>
      </c>
    </row>
    <row r="1949" spans="1:12" x14ac:dyDescent="0.2">
      <c r="A1949" s="138" t="s">
        <v>531</v>
      </c>
      <c r="D1949" s="135" t="s">
        <v>1075</v>
      </c>
      <c r="E1949" s="135">
        <f t="shared" si="30"/>
        <v>2230074170</v>
      </c>
      <c r="F1949" s="135" t="s">
        <v>2865</v>
      </c>
      <c r="G1949" s="135" t="s">
        <v>2459</v>
      </c>
      <c r="H1949" s="135" t="s">
        <v>1072</v>
      </c>
      <c r="I1949" s="135" t="s">
        <v>543</v>
      </c>
      <c r="J1949" s="137">
        <v>36504</v>
      </c>
      <c r="K1949" s="137">
        <v>37300</v>
      </c>
      <c r="L1949" s="135" t="s">
        <v>8291</v>
      </c>
    </row>
    <row r="1950" spans="1:12" x14ac:dyDescent="0.2">
      <c r="A1950" s="138" t="s">
        <v>531</v>
      </c>
      <c r="D1950" s="135" t="s">
        <v>1076</v>
      </c>
      <c r="E1950" s="135">
        <f t="shared" si="30"/>
        <v>2230074190</v>
      </c>
      <c r="F1950" s="135" t="s">
        <v>2865</v>
      </c>
      <c r="G1950" s="135" t="s">
        <v>2459</v>
      </c>
      <c r="H1950" s="135" t="s">
        <v>1072</v>
      </c>
      <c r="I1950" s="135" t="s">
        <v>545</v>
      </c>
      <c r="J1950" s="137">
        <v>36504</v>
      </c>
      <c r="K1950" s="137">
        <v>37300</v>
      </c>
      <c r="L1950" s="135" t="s">
        <v>8291</v>
      </c>
    </row>
    <row r="1951" spans="1:12" x14ac:dyDescent="0.2">
      <c r="A1951" s="138" t="s">
        <v>531</v>
      </c>
      <c r="D1951" s="135" t="s">
        <v>1077</v>
      </c>
      <c r="E1951" s="135">
        <f t="shared" si="30"/>
        <v>2230074210</v>
      </c>
      <c r="F1951" s="135" t="s">
        <v>2865</v>
      </c>
      <c r="G1951" s="135" t="s">
        <v>2459</v>
      </c>
      <c r="H1951" s="135" t="s">
        <v>1072</v>
      </c>
      <c r="I1951" s="135" t="s">
        <v>547</v>
      </c>
      <c r="J1951" s="137">
        <v>36504</v>
      </c>
      <c r="K1951" s="137">
        <v>37300</v>
      </c>
      <c r="L1951" s="135" t="s">
        <v>8291</v>
      </c>
    </row>
    <row r="1952" spans="1:12" x14ac:dyDescent="0.2">
      <c r="A1952" s="138" t="s">
        <v>531</v>
      </c>
      <c r="D1952" s="135" t="s">
        <v>1078</v>
      </c>
      <c r="E1952" s="135">
        <f t="shared" si="30"/>
        <v>2230074230</v>
      </c>
      <c r="F1952" s="135" t="s">
        <v>2865</v>
      </c>
      <c r="G1952" s="135" t="s">
        <v>2459</v>
      </c>
      <c r="H1952" s="135" t="s">
        <v>1072</v>
      </c>
      <c r="I1952" s="135" t="s">
        <v>549</v>
      </c>
      <c r="J1952" s="137">
        <v>36504</v>
      </c>
      <c r="K1952" s="137">
        <v>37300</v>
      </c>
      <c r="L1952" s="135" t="s">
        <v>8291</v>
      </c>
    </row>
    <row r="1953" spans="1:12" x14ac:dyDescent="0.2">
      <c r="A1953" s="138" t="s">
        <v>531</v>
      </c>
      <c r="D1953" s="135" t="s">
        <v>1079</v>
      </c>
      <c r="E1953" s="135">
        <f t="shared" si="30"/>
        <v>2230074250</v>
      </c>
      <c r="F1953" s="135" t="s">
        <v>2865</v>
      </c>
      <c r="G1953" s="135" t="s">
        <v>2459</v>
      </c>
      <c r="H1953" s="135" t="s">
        <v>1072</v>
      </c>
      <c r="I1953" s="135" t="s">
        <v>8280</v>
      </c>
      <c r="J1953" s="137">
        <v>36504</v>
      </c>
      <c r="K1953" s="137">
        <v>37300</v>
      </c>
      <c r="L1953" s="135" t="s">
        <v>8291</v>
      </c>
    </row>
    <row r="1954" spans="1:12" x14ac:dyDescent="0.2">
      <c r="A1954" s="138" t="s">
        <v>531</v>
      </c>
      <c r="D1954" s="135" t="s">
        <v>1080</v>
      </c>
      <c r="E1954" s="135">
        <f t="shared" si="30"/>
        <v>2230074270</v>
      </c>
      <c r="F1954" s="135" t="s">
        <v>2865</v>
      </c>
      <c r="G1954" s="135" t="s">
        <v>2459</v>
      </c>
      <c r="H1954" s="135" t="s">
        <v>1072</v>
      </c>
      <c r="I1954" s="135" t="s">
        <v>8282</v>
      </c>
      <c r="J1954" s="137">
        <v>36504</v>
      </c>
      <c r="K1954" s="137">
        <v>37300</v>
      </c>
      <c r="L1954" s="135" t="s">
        <v>8291</v>
      </c>
    </row>
    <row r="1955" spans="1:12" x14ac:dyDescent="0.2">
      <c r="A1955" s="138" t="s">
        <v>531</v>
      </c>
      <c r="D1955" s="135" t="s">
        <v>1081</v>
      </c>
      <c r="E1955" s="135">
        <f t="shared" si="30"/>
        <v>2230074290</v>
      </c>
      <c r="F1955" s="135" t="s">
        <v>2865</v>
      </c>
      <c r="G1955" s="135" t="s">
        <v>2459</v>
      </c>
      <c r="H1955" s="135" t="s">
        <v>1072</v>
      </c>
      <c r="I1955" s="135" t="s">
        <v>8284</v>
      </c>
      <c r="J1955" s="137">
        <v>36504</v>
      </c>
      <c r="K1955" s="137">
        <v>37300</v>
      </c>
      <c r="L1955" s="135" t="s">
        <v>8291</v>
      </c>
    </row>
    <row r="1956" spans="1:12" x14ac:dyDescent="0.2">
      <c r="A1956" s="138" t="s">
        <v>531</v>
      </c>
      <c r="D1956" s="135" t="s">
        <v>1082</v>
      </c>
      <c r="E1956" s="135">
        <f t="shared" si="30"/>
        <v>2230074310</v>
      </c>
      <c r="F1956" s="135" t="s">
        <v>2865</v>
      </c>
      <c r="G1956" s="135" t="s">
        <v>2459</v>
      </c>
      <c r="H1956" s="135" t="s">
        <v>1072</v>
      </c>
      <c r="I1956" s="135" t="s">
        <v>8286</v>
      </c>
      <c r="J1956" s="137">
        <v>36504</v>
      </c>
      <c r="K1956" s="137">
        <v>37300</v>
      </c>
      <c r="L1956" s="135" t="s">
        <v>8291</v>
      </c>
    </row>
    <row r="1957" spans="1:12" x14ac:dyDescent="0.2">
      <c r="A1957" s="138" t="s">
        <v>531</v>
      </c>
      <c r="D1957" s="135" t="s">
        <v>1083</v>
      </c>
      <c r="E1957" s="135">
        <f t="shared" si="30"/>
        <v>2230074330</v>
      </c>
      <c r="F1957" s="135" t="s">
        <v>2865</v>
      </c>
      <c r="G1957" s="135" t="s">
        <v>2459</v>
      </c>
      <c r="H1957" s="135" t="s">
        <v>1072</v>
      </c>
      <c r="I1957" s="135" t="s">
        <v>8288</v>
      </c>
      <c r="J1957" s="137">
        <v>36504</v>
      </c>
      <c r="K1957" s="137">
        <v>37300</v>
      </c>
      <c r="L1957" s="135" t="s">
        <v>8291</v>
      </c>
    </row>
    <row r="1958" spans="1:12" x14ac:dyDescent="0.2">
      <c r="A1958" s="138" t="s">
        <v>531</v>
      </c>
      <c r="D1958" s="135" t="s">
        <v>1084</v>
      </c>
      <c r="E1958" s="135">
        <f t="shared" si="30"/>
        <v>2230075110</v>
      </c>
      <c r="F1958" s="135" t="s">
        <v>2865</v>
      </c>
      <c r="G1958" s="135" t="s">
        <v>2459</v>
      </c>
      <c r="H1958" s="135" t="s">
        <v>1085</v>
      </c>
      <c r="I1958" s="135" t="s">
        <v>537</v>
      </c>
      <c r="J1958" s="137">
        <v>36504</v>
      </c>
      <c r="K1958" s="137">
        <v>37300</v>
      </c>
      <c r="L1958" s="135" t="s">
        <v>8291</v>
      </c>
    </row>
    <row r="1959" spans="1:12" x14ac:dyDescent="0.2">
      <c r="A1959" s="138" t="s">
        <v>531</v>
      </c>
      <c r="D1959" s="135" t="s">
        <v>1086</v>
      </c>
      <c r="E1959" s="135">
        <f t="shared" si="30"/>
        <v>2230075130</v>
      </c>
      <c r="F1959" s="135" t="s">
        <v>2865</v>
      </c>
      <c r="G1959" s="135" t="s">
        <v>2459</v>
      </c>
      <c r="H1959" s="135" t="s">
        <v>1085</v>
      </c>
      <c r="I1959" s="135" t="s">
        <v>539</v>
      </c>
      <c r="J1959" s="137">
        <v>36504</v>
      </c>
      <c r="K1959" s="137">
        <v>37300</v>
      </c>
      <c r="L1959" s="135" t="s">
        <v>8291</v>
      </c>
    </row>
    <row r="1960" spans="1:12" x14ac:dyDescent="0.2">
      <c r="A1960" s="138" t="s">
        <v>531</v>
      </c>
      <c r="D1960" s="135" t="s">
        <v>1087</v>
      </c>
      <c r="E1960" s="135">
        <f t="shared" si="30"/>
        <v>2230075150</v>
      </c>
      <c r="F1960" s="135" t="s">
        <v>2865</v>
      </c>
      <c r="G1960" s="135" t="s">
        <v>2459</v>
      </c>
      <c r="H1960" s="135" t="s">
        <v>1085</v>
      </c>
      <c r="I1960" s="135" t="s">
        <v>541</v>
      </c>
      <c r="J1960" s="137">
        <v>36504</v>
      </c>
      <c r="K1960" s="137">
        <v>37300</v>
      </c>
      <c r="L1960" s="135" t="s">
        <v>8291</v>
      </c>
    </row>
    <row r="1961" spans="1:12" x14ac:dyDescent="0.2">
      <c r="A1961" s="138" t="s">
        <v>531</v>
      </c>
      <c r="D1961" s="135" t="s">
        <v>1088</v>
      </c>
      <c r="E1961" s="135">
        <f t="shared" si="30"/>
        <v>2230075170</v>
      </c>
      <c r="F1961" s="135" t="s">
        <v>2865</v>
      </c>
      <c r="G1961" s="135" t="s">
        <v>2459</v>
      </c>
      <c r="H1961" s="135" t="s">
        <v>1085</v>
      </c>
      <c r="I1961" s="135" t="s">
        <v>543</v>
      </c>
      <c r="J1961" s="137">
        <v>36504</v>
      </c>
      <c r="K1961" s="137">
        <v>37300</v>
      </c>
      <c r="L1961" s="135" t="s">
        <v>8291</v>
      </c>
    </row>
    <row r="1962" spans="1:12" x14ac:dyDescent="0.2">
      <c r="A1962" s="138" t="s">
        <v>531</v>
      </c>
      <c r="D1962" s="135" t="s">
        <v>1089</v>
      </c>
      <c r="E1962" s="135">
        <f t="shared" si="30"/>
        <v>2230075190</v>
      </c>
      <c r="F1962" s="135" t="s">
        <v>2865</v>
      </c>
      <c r="G1962" s="135" t="s">
        <v>2459</v>
      </c>
      <c r="H1962" s="135" t="s">
        <v>1085</v>
      </c>
      <c r="I1962" s="135" t="s">
        <v>545</v>
      </c>
      <c r="J1962" s="137">
        <v>36504</v>
      </c>
      <c r="K1962" s="137">
        <v>37300</v>
      </c>
      <c r="L1962" s="135" t="s">
        <v>8291</v>
      </c>
    </row>
    <row r="1963" spans="1:12" x14ac:dyDescent="0.2">
      <c r="A1963" s="138" t="s">
        <v>531</v>
      </c>
      <c r="D1963" s="135" t="s">
        <v>1090</v>
      </c>
      <c r="E1963" s="135">
        <f t="shared" si="30"/>
        <v>2230075210</v>
      </c>
      <c r="F1963" s="135" t="s">
        <v>2865</v>
      </c>
      <c r="G1963" s="135" t="s">
        <v>2459</v>
      </c>
      <c r="H1963" s="135" t="s">
        <v>1085</v>
      </c>
      <c r="I1963" s="135" t="s">
        <v>547</v>
      </c>
      <c r="J1963" s="137">
        <v>36504</v>
      </c>
      <c r="K1963" s="137">
        <v>37300</v>
      </c>
      <c r="L1963" s="135" t="s">
        <v>8291</v>
      </c>
    </row>
    <row r="1964" spans="1:12" x14ac:dyDescent="0.2">
      <c r="A1964" s="138" t="s">
        <v>531</v>
      </c>
      <c r="D1964" s="135" t="s">
        <v>1091</v>
      </c>
      <c r="E1964" s="135">
        <f t="shared" si="30"/>
        <v>2230075230</v>
      </c>
      <c r="F1964" s="135" t="s">
        <v>2865</v>
      </c>
      <c r="G1964" s="135" t="s">
        <v>2459</v>
      </c>
      <c r="H1964" s="135" t="s">
        <v>1085</v>
      </c>
      <c r="I1964" s="135" t="s">
        <v>549</v>
      </c>
      <c r="J1964" s="137">
        <v>36504</v>
      </c>
      <c r="K1964" s="137">
        <v>37300</v>
      </c>
      <c r="L1964" s="135" t="s">
        <v>8291</v>
      </c>
    </row>
    <row r="1965" spans="1:12" x14ac:dyDescent="0.2">
      <c r="A1965" s="138" t="s">
        <v>531</v>
      </c>
      <c r="D1965" s="135" t="s">
        <v>1092</v>
      </c>
      <c r="E1965" s="135">
        <f t="shared" si="30"/>
        <v>2230075250</v>
      </c>
      <c r="F1965" s="135" t="s">
        <v>2865</v>
      </c>
      <c r="G1965" s="135" t="s">
        <v>2459</v>
      </c>
      <c r="H1965" s="135" t="s">
        <v>1085</v>
      </c>
      <c r="I1965" s="135" t="s">
        <v>8280</v>
      </c>
      <c r="J1965" s="137">
        <v>36504</v>
      </c>
      <c r="K1965" s="137">
        <v>37300</v>
      </c>
      <c r="L1965" s="135" t="s">
        <v>8291</v>
      </c>
    </row>
    <row r="1966" spans="1:12" x14ac:dyDescent="0.2">
      <c r="A1966" s="138" t="s">
        <v>531</v>
      </c>
      <c r="D1966" s="135" t="s">
        <v>1093</v>
      </c>
      <c r="E1966" s="135">
        <f t="shared" si="30"/>
        <v>2230075270</v>
      </c>
      <c r="F1966" s="135" t="s">
        <v>2865</v>
      </c>
      <c r="G1966" s="135" t="s">
        <v>2459</v>
      </c>
      <c r="H1966" s="135" t="s">
        <v>1085</v>
      </c>
      <c r="I1966" s="135" t="s">
        <v>8282</v>
      </c>
      <c r="J1966" s="137">
        <v>36504</v>
      </c>
      <c r="K1966" s="137">
        <v>37300</v>
      </c>
      <c r="L1966" s="135" t="s">
        <v>8291</v>
      </c>
    </row>
    <row r="1967" spans="1:12" x14ac:dyDescent="0.2">
      <c r="A1967" s="138" t="s">
        <v>531</v>
      </c>
      <c r="D1967" s="135" t="s">
        <v>1094</v>
      </c>
      <c r="E1967" s="135">
        <f t="shared" si="30"/>
        <v>2230075290</v>
      </c>
      <c r="F1967" s="135" t="s">
        <v>2865</v>
      </c>
      <c r="G1967" s="135" t="s">
        <v>2459</v>
      </c>
      <c r="H1967" s="135" t="s">
        <v>1085</v>
      </c>
      <c r="I1967" s="135" t="s">
        <v>8284</v>
      </c>
      <c r="J1967" s="137">
        <v>36504</v>
      </c>
      <c r="K1967" s="137">
        <v>37300</v>
      </c>
      <c r="L1967" s="135" t="s">
        <v>8291</v>
      </c>
    </row>
    <row r="1968" spans="1:12" x14ac:dyDescent="0.2">
      <c r="A1968" s="138" t="s">
        <v>531</v>
      </c>
      <c r="D1968" s="135" t="s">
        <v>1095</v>
      </c>
      <c r="E1968" s="135">
        <f t="shared" si="30"/>
        <v>2230075310</v>
      </c>
      <c r="F1968" s="135" t="s">
        <v>2865</v>
      </c>
      <c r="G1968" s="135" t="s">
        <v>2459</v>
      </c>
      <c r="H1968" s="135" t="s">
        <v>1085</v>
      </c>
      <c r="I1968" s="135" t="s">
        <v>8286</v>
      </c>
      <c r="J1968" s="137">
        <v>36504</v>
      </c>
      <c r="K1968" s="137">
        <v>37300</v>
      </c>
      <c r="L1968" s="135" t="s">
        <v>8291</v>
      </c>
    </row>
    <row r="1969" spans="1:12" x14ac:dyDescent="0.2">
      <c r="A1969" s="138" t="s">
        <v>531</v>
      </c>
      <c r="D1969" s="135" t="s">
        <v>1096</v>
      </c>
      <c r="E1969" s="135">
        <f t="shared" si="30"/>
        <v>2230075330</v>
      </c>
      <c r="F1969" s="135" t="s">
        <v>2865</v>
      </c>
      <c r="G1969" s="135" t="s">
        <v>2459</v>
      </c>
      <c r="H1969" s="135" t="s">
        <v>1085</v>
      </c>
      <c r="I1969" s="135" t="s">
        <v>8288</v>
      </c>
      <c r="J1969" s="137">
        <v>36504</v>
      </c>
      <c r="K1969" s="137">
        <v>37300</v>
      </c>
      <c r="L1969" s="135" t="s">
        <v>8291</v>
      </c>
    </row>
    <row r="1970" spans="1:12" x14ac:dyDescent="0.2">
      <c r="A1970" s="138" t="s">
        <v>531</v>
      </c>
      <c r="D1970" s="135" t="s">
        <v>1097</v>
      </c>
      <c r="E1970" s="135" t="e">
        <f t="shared" si="30"/>
        <v>#VALUE!</v>
      </c>
      <c r="F1970" s="135" t="s">
        <v>2865</v>
      </c>
      <c r="G1970" s="135" t="s">
        <v>533</v>
      </c>
      <c r="H1970" s="135" t="s">
        <v>534</v>
      </c>
      <c r="I1970" s="135" t="s">
        <v>1098</v>
      </c>
      <c r="J1970" s="137">
        <v>37300</v>
      </c>
    </row>
    <row r="1971" spans="1:12" x14ac:dyDescent="0.2">
      <c r="A1971" s="138" t="s">
        <v>531</v>
      </c>
      <c r="D1971" s="135" t="s">
        <v>1099</v>
      </c>
      <c r="E1971" s="135" t="e">
        <f t="shared" si="30"/>
        <v>#VALUE!</v>
      </c>
      <c r="F1971" s="135" t="s">
        <v>2865</v>
      </c>
      <c r="G1971" s="135" t="s">
        <v>533</v>
      </c>
      <c r="H1971" s="135" t="s">
        <v>534</v>
      </c>
      <c r="I1971" s="135" t="s">
        <v>1100</v>
      </c>
      <c r="J1971" s="137">
        <v>37300</v>
      </c>
    </row>
    <row r="1972" spans="1:12" x14ac:dyDescent="0.2">
      <c r="A1972" s="138" t="s">
        <v>531</v>
      </c>
      <c r="D1972" s="135" t="s">
        <v>1101</v>
      </c>
      <c r="E1972" s="135" t="e">
        <f t="shared" si="30"/>
        <v>#VALUE!</v>
      </c>
      <c r="F1972" s="135" t="s">
        <v>2865</v>
      </c>
      <c r="G1972" s="135" t="s">
        <v>533</v>
      </c>
      <c r="H1972" s="135" t="s">
        <v>534</v>
      </c>
      <c r="I1972" s="135" t="s">
        <v>1102</v>
      </c>
      <c r="J1972" s="137">
        <v>37300</v>
      </c>
    </row>
    <row r="1973" spans="1:12" x14ac:dyDescent="0.2">
      <c r="A1973" s="138" t="s">
        <v>531</v>
      </c>
      <c r="D1973" s="135" t="s">
        <v>1103</v>
      </c>
      <c r="E1973" s="135" t="e">
        <f t="shared" si="30"/>
        <v>#VALUE!</v>
      </c>
      <c r="F1973" s="135" t="s">
        <v>2865</v>
      </c>
      <c r="G1973" s="135" t="s">
        <v>533</v>
      </c>
      <c r="H1973" s="135" t="s">
        <v>534</v>
      </c>
      <c r="I1973" s="135" t="s">
        <v>1104</v>
      </c>
      <c r="J1973" s="137">
        <v>37300</v>
      </c>
    </row>
    <row r="1974" spans="1:12" x14ac:dyDescent="0.2">
      <c r="A1974" s="138" t="s">
        <v>531</v>
      </c>
      <c r="D1974" s="135" t="s">
        <v>1105</v>
      </c>
      <c r="E1974" s="135" t="e">
        <f t="shared" si="30"/>
        <v>#VALUE!</v>
      </c>
      <c r="F1974" s="135" t="s">
        <v>2865</v>
      </c>
      <c r="G1974" s="135" t="s">
        <v>533</v>
      </c>
      <c r="H1974" s="135" t="s">
        <v>534</v>
      </c>
      <c r="I1974" s="135" t="s">
        <v>1106</v>
      </c>
      <c r="J1974" s="137">
        <v>37300</v>
      </c>
    </row>
    <row r="1975" spans="1:12" x14ac:dyDescent="0.2">
      <c r="A1975" s="138" t="s">
        <v>531</v>
      </c>
      <c r="D1975" s="135" t="s">
        <v>1107</v>
      </c>
      <c r="E1975" s="135" t="e">
        <f t="shared" si="30"/>
        <v>#VALUE!</v>
      </c>
      <c r="F1975" s="135" t="s">
        <v>2865</v>
      </c>
      <c r="G1975" s="135" t="s">
        <v>533</v>
      </c>
      <c r="H1975" s="135" t="s">
        <v>534</v>
      </c>
      <c r="I1975" s="135" t="s">
        <v>1108</v>
      </c>
      <c r="J1975" s="137">
        <v>37300</v>
      </c>
    </row>
    <row r="1976" spans="1:12" x14ac:dyDescent="0.2">
      <c r="A1976" s="138" t="s">
        <v>531</v>
      </c>
      <c r="D1976" s="135" t="s">
        <v>1109</v>
      </c>
      <c r="E1976" s="135" t="e">
        <f t="shared" si="30"/>
        <v>#VALUE!</v>
      </c>
      <c r="F1976" s="135" t="s">
        <v>2865</v>
      </c>
      <c r="G1976" s="135" t="s">
        <v>533</v>
      </c>
      <c r="H1976" s="135" t="s">
        <v>534</v>
      </c>
      <c r="I1976" s="135" t="s">
        <v>1110</v>
      </c>
      <c r="J1976" s="137">
        <v>37300</v>
      </c>
    </row>
    <row r="1977" spans="1:12" x14ac:dyDescent="0.2">
      <c r="A1977" s="138" t="s">
        <v>531</v>
      </c>
      <c r="D1977" s="135" t="s">
        <v>1111</v>
      </c>
      <c r="E1977" s="135" t="e">
        <f t="shared" si="30"/>
        <v>#VALUE!</v>
      </c>
      <c r="F1977" s="135" t="s">
        <v>2865</v>
      </c>
      <c r="G1977" s="135" t="s">
        <v>533</v>
      </c>
      <c r="H1977" s="135" t="s">
        <v>534</v>
      </c>
      <c r="I1977" s="135" t="s">
        <v>1112</v>
      </c>
      <c r="J1977" s="137">
        <v>37300</v>
      </c>
    </row>
    <row r="1978" spans="1:12" x14ac:dyDescent="0.2">
      <c r="A1978" s="138" t="s">
        <v>531</v>
      </c>
      <c r="D1978" s="135" t="s">
        <v>1113</v>
      </c>
      <c r="E1978" s="135" t="e">
        <f t="shared" si="30"/>
        <v>#VALUE!</v>
      </c>
      <c r="F1978" s="135" t="s">
        <v>2865</v>
      </c>
      <c r="G1978" s="135" t="s">
        <v>533</v>
      </c>
      <c r="H1978" s="135" t="s">
        <v>534</v>
      </c>
      <c r="I1978" s="135" t="s">
        <v>1114</v>
      </c>
      <c r="J1978" s="137">
        <v>37300</v>
      </c>
    </row>
    <row r="1979" spans="1:12" x14ac:dyDescent="0.2">
      <c r="A1979" s="138" t="s">
        <v>531</v>
      </c>
      <c r="D1979" s="135" t="s">
        <v>2592</v>
      </c>
      <c r="E1979" s="135" t="e">
        <f t="shared" si="30"/>
        <v>#VALUE!</v>
      </c>
      <c r="F1979" s="135" t="s">
        <v>2865</v>
      </c>
      <c r="G1979" s="135" t="s">
        <v>533</v>
      </c>
      <c r="H1979" s="135" t="s">
        <v>534</v>
      </c>
      <c r="I1979" s="135" t="s">
        <v>2593</v>
      </c>
      <c r="J1979" s="137">
        <v>37300</v>
      </c>
    </row>
    <row r="1980" spans="1:12" x14ac:dyDescent="0.2">
      <c r="A1980" s="138" t="s">
        <v>531</v>
      </c>
      <c r="D1980" s="135" t="s">
        <v>2594</v>
      </c>
      <c r="E1980" s="135" t="e">
        <f t="shared" si="30"/>
        <v>#VALUE!</v>
      </c>
      <c r="F1980" s="135" t="s">
        <v>2865</v>
      </c>
      <c r="G1980" s="135" t="s">
        <v>533</v>
      </c>
      <c r="H1980" s="135" t="s">
        <v>534</v>
      </c>
      <c r="I1980" s="135" t="s">
        <v>2595</v>
      </c>
      <c r="J1980" s="137">
        <v>37300</v>
      </c>
    </row>
    <row r="1981" spans="1:12" x14ac:dyDescent="0.2">
      <c r="A1981" s="138" t="s">
        <v>531</v>
      </c>
      <c r="D1981" s="135" t="s">
        <v>2596</v>
      </c>
      <c r="E1981" s="135" t="e">
        <f t="shared" si="30"/>
        <v>#VALUE!</v>
      </c>
      <c r="F1981" s="135" t="s">
        <v>2865</v>
      </c>
      <c r="G1981" s="135" t="s">
        <v>533</v>
      </c>
      <c r="H1981" s="135" t="s">
        <v>534</v>
      </c>
      <c r="I1981" s="135" t="s">
        <v>2597</v>
      </c>
      <c r="J1981" s="137">
        <v>37300</v>
      </c>
    </row>
    <row r="1982" spans="1:12" x14ac:dyDescent="0.2">
      <c r="A1982" s="138" t="s">
        <v>531</v>
      </c>
      <c r="D1982" s="135" t="s">
        <v>2598</v>
      </c>
      <c r="E1982" s="135" t="e">
        <f t="shared" si="30"/>
        <v>#VALUE!</v>
      </c>
      <c r="F1982" s="135" t="s">
        <v>2865</v>
      </c>
      <c r="G1982" s="135" t="s">
        <v>533</v>
      </c>
      <c r="H1982" s="135" t="s">
        <v>534</v>
      </c>
      <c r="I1982" s="135" t="s">
        <v>2599</v>
      </c>
      <c r="J1982" s="137">
        <v>37300</v>
      </c>
    </row>
    <row r="1983" spans="1:12" x14ac:dyDescent="0.2">
      <c r="A1983" s="138" t="s">
        <v>531</v>
      </c>
      <c r="D1983" s="135" t="s">
        <v>2600</v>
      </c>
      <c r="E1983" s="135" t="e">
        <f t="shared" si="30"/>
        <v>#VALUE!</v>
      </c>
      <c r="F1983" s="135" t="s">
        <v>2865</v>
      </c>
      <c r="G1983" s="135" t="s">
        <v>533</v>
      </c>
      <c r="H1983" s="135" t="s">
        <v>534</v>
      </c>
      <c r="I1983" s="135" t="s">
        <v>2601</v>
      </c>
      <c r="J1983" s="137">
        <v>37300</v>
      </c>
    </row>
    <row r="1984" spans="1:12" x14ac:dyDescent="0.2">
      <c r="A1984" s="138" t="s">
        <v>531</v>
      </c>
      <c r="D1984" s="135" t="s">
        <v>2602</v>
      </c>
      <c r="E1984" s="135" t="e">
        <f t="shared" si="30"/>
        <v>#VALUE!</v>
      </c>
      <c r="F1984" s="135" t="s">
        <v>2865</v>
      </c>
      <c r="G1984" s="135" t="s">
        <v>533</v>
      </c>
      <c r="H1984" s="135" t="s">
        <v>534</v>
      </c>
      <c r="I1984" s="135" t="s">
        <v>2603</v>
      </c>
      <c r="J1984" s="137">
        <v>37300</v>
      </c>
    </row>
    <row r="1985" spans="1:10" x14ac:dyDescent="0.2">
      <c r="A1985" s="138" t="s">
        <v>531</v>
      </c>
      <c r="D1985" s="135" t="s">
        <v>2604</v>
      </c>
      <c r="E1985" s="135" t="e">
        <f t="shared" si="30"/>
        <v>#VALUE!</v>
      </c>
      <c r="F1985" s="135" t="s">
        <v>2865</v>
      </c>
      <c r="G1985" s="135" t="s">
        <v>533</v>
      </c>
      <c r="H1985" s="135" t="s">
        <v>534</v>
      </c>
      <c r="I1985" s="135" t="s">
        <v>2605</v>
      </c>
      <c r="J1985" s="137">
        <v>37300</v>
      </c>
    </row>
    <row r="1986" spans="1:10" x14ac:dyDescent="0.2">
      <c r="A1986" s="138" t="s">
        <v>531</v>
      </c>
      <c r="D1986" s="135" t="s">
        <v>2606</v>
      </c>
      <c r="E1986" s="135" t="e">
        <f t="shared" ref="E1986:E2049" si="31">VALUE(D1986)</f>
        <v>#VALUE!</v>
      </c>
      <c r="F1986" s="135" t="s">
        <v>2865</v>
      </c>
      <c r="G1986" s="135" t="s">
        <v>533</v>
      </c>
      <c r="H1986" s="135" t="s">
        <v>534</v>
      </c>
      <c r="I1986" s="135" t="s">
        <v>2607</v>
      </c>
      <c r="J1986" s="137">
        <v>37300</v>
      </c>
    </row>
    <row r="1987" spans="1:10" x14ac:dyDescent="0.2">
      <c r="A1987" s="138" t="s">
        <v>531</v>
      </c>
      <c r="D1987" s="135" t="s">
        <v>2608</v>
      </c>
      <c r="E1987" s="135" t="e">
        <f t="shared" si="31"/>
        <v>#VALUE!</v>
      </c>
      <c r="F1987" s="135" t="s">
        <v>2865</v>
      </c>
      <c r="G1987" s="135" t="s">
        <v>533</v>
      </c>
      <c r="H1987" s="135" t="s">
        <v>534</v>
      </c>
      <c r="I1987" s="135" t="s">
        <v>2609</v>
      </c>
      <c r="J1987" s="137">
        <v>37300</v>
      </c>
    </row>
    <row r="1988" spans="1:10" x14ac:dyDescent="0.2">
      <c r="A1988" s="138" t="s">
        <v>531</v>
      </c>
      <c r="D1988" s="135" t="s">
        <v>2610</v>
      </c>
      <c r="E1988" s="135" t="e">
        <f t="shared" si="31"/>
        <v>#VALUE!</v>
      </c>
      <c r="F1988" s="135" t="s">
        <v>2865</v>
      </c>
      <c r="G1988" s="135" t="s">
        <v>533</v>
      </c>
      <c r="H1988" s="135" t="s">
        <v>534</v>
      </c>
      <c r="I1988" s="135" t="s">
        <v>2611</v>
      </c>
      <c r="J1988" s="137">
        <v>37300</v>
      </c>
    </row>
    <row r="1989" spans="1:10" x14ac:dyDescent="0.2">
      <c r="A1989" s="138" t="s">
        <v>531</v>
      </c>
      <c r="D1989" s="135" t="s">
        <v>2612</v>
      </c>
      <c r="E1989" s="135" t="e">
        <f t="shared" si="31"/>
        <v>#VALUE!</v>
      </c>
      <c r="F1989" s="135" t="s">
        <v>2865</v>
      </c>
      <c r="G1989" s="135" t="s">
        <v>533</v>
      </c>
      <c r="H1989" s="135" t="s">
        <v>534</v>
      </c>
      <c r="I1989" s="135" t="s">
        <v>2613</v>
      </c>
      <c r="J1989" s="137">
        <v>37300</v>
      </c>
    </row>
    <row r="1990" spans="1:10" x14ac:dyDescent="0.2">
      <c r="A1990" s="138" t="s">
        <v>531</v>
      </c>
      <c r="D1990" s="135" t="s">
        <v>2614</v>
      </c>
      <c r="E1990" s="135" t="e">
        <f t="shared" si="31"/>
        <v>#VALUE!</v>
      </c>
      <c r="F1990" s="135" t="s">
        <v>2865</v>
      </c>
      <c r="G1990" s="135" t="s">
        <v>533</v>
      </c>
      <c r="H1990" s="135" t="s">
        <v>534</v>
      </c>
      <c r="I1990" s="135" t="s">
        <v>2615</v>
      </c>
      <c r="J1990" s="137">
        <v>37300</v>
      </c>
    </row>
    <row r="1991" spans="1:10" x14ac:dyDescent="0.2">
      <c r="A1991" s="138" t="s">
        <v>531</v>
      </c>
      <c r="D1991" s="135" t="s">
        <v>2616</v>
      </c>
      <c r="E1991" s="135" t="e">
        <f t="shared" si="31"/>
        <v>#VALUE!</v>
      </c>
      <c r="F1991" s="135" t="s">
        <v>2865</v>
      </c>
      <c r="G1991" s="135" t="s">
        <v>533</v>
      </c>
      <c r="H1991" s="135" t="s">
        <v>534</v>
      </c>
      <c r="I1991" s="135" t="s">
        <v>2617</v>
      </c>
      <c r="J1991" s="137">
        <v>37300</v>
      </c>
    </row>
    <row r="1992" spans="1:10" x14ac:dyDescent="0.2">
      <c r="A1992" s="138" t="s">
        <v>531</v>
      </c>
      <c r="D1992" s="135" t="s">
        <v>2618</v>
      </c>
      <c r="E1992" s="135" t="e">
        <f t="shared" si="31"/>
        <v>#VALUE!</v>
      </c>
      <c r="F1992" s="135" t="s">
        <v>2865</v>
      </c>
      <c r="G1992" s="135" t="s">
        <v>533</v>
      </c>
      <c r="H1992" s="135" t="s">
        <v>534</v>
      </c>
      <c r="I1992" s="135" t="s">
        <v>2432</v>
      </c>
      <c r="J1992" s="137">
        <v>37300</v>
      </c>
    </row>
    <row r="1993" spans="1:10" x14ac:dyDescent="0.2">
      <c r="A1993" s="138" t="s">
        <v>531</v>
      </c>
      <c r="D1993" s="135" t="s">
        <v>2433</v>
      </c>
      <c r="E1993" s="135" t="e">
        <f t="shared" si="31"/>
        <v>#VALUE!</v>
      </c>
      <c r="F1993" s="135" t="s">
        <v>2865</v>
      </c>
      <c r="G1993" s="135" t="s">
        <v>533</v>
      </c>
      <c r="H1993" s="135" t="s">
        <v>534</v>
      </c>
      <c r="I1993" s="135" t="s">
        <v>2434</v>
      </c>
      <c r="J1993" s="137">
        <v>37300</v>
      </c>
    </row>
    <row r="1994" spans="1:10" x14ac:dyDescent="0.2">
      <c r="A1994" s="138" t="s">
        <v>531</v>
      </c>
      <c r="D1994" s="135" t="s">
        <v>2435</v>
      </c>
      <c r="E1994" s="135" t="e">
        <f t="shared" si="31"/>
        <v>#VALUE!</v>
      </c>
      <c r="F1994" s="135" t="s">
        <v>2865</v>
      </c>
      <c r="G1994" s="135" t="s">
        <v>533</v>
      </c>
      <c r="H1994" s="135" t="s">
        <v>534</v>
      </c>
      <c r="I1994" s="135" t="s">
        <v>2436</v>
      </c>
      <c r="J1994" s="137">
        <v>37300</v>
      </c>
    </row>
    <row r="1995" spans="1:10" x14ac:dyDescent="0.2">
      <c r="A1995" s="138" t="s">
        <v>531</v>
      </c>
      <c r="D1995" s="135" t="s">
        <v>2437</v>
      </c>
      <c r="E1995" s="135" t="e">
        <f t="shared" si="31"/>
        <v>#VALUE!</v>
      </c>
      <c r="F1995" s="135" t="s">
        <v>2865</v>
      </c>
      <c r="G1995" s="135" t="s">
        <v>533</v>
      </c>
      <c r="H1995" s="135" t="s">
        <v>534</v>
      </c>
      <c r="I1995" s="135" t="s">
        <v>2438</v>
      </c>
      <c r="J1995" s="137">
        <v>37300</v>
      </c>
    </row>
    <row r="1996" spans="1:10" x14ac:dyDescent="0.2">
      <c r="A1996" s="138" t="s">
        <v>531</v>
      </c>
      <c r="D1996" s="135" t="s">
        <v>2439</v>
      </c>
      <c r="E1996" s="135" t="e">
        <f t="shared" si="31"/>
        <v>#VALUE!</v>
      </c>
      <c r="F1996" s="135" t="s">
        <v>2865</v>
      </c>
      <c r="G1996" s="135" t="s">
        <v>533</v>
      </c>
      <c r="H1996" s="135" t="s">
        <v>534</v>
      </c>
      <c r="I1996" s="135" t="s">
        <v>2440</v>
      </c>
      <c r="J1996" s="137">
        <v>37300</v>
      </c>
    </row>
    <row r="1997" spans="1:10" x14ac:dyDescent="0.2">
      <c r="A1997" s="138" t="s">
        <v>531</v>
      </c>
      <c r="D1997" s="135" t="s">
        <v>2441</v>
      </c>
      <c r="E1997" s="135" t="e">
        <f t="shared" si="31"/>
        <v>#VALUE!</v>
      </c>
      <c r="F1997" s="135" t="s">
        <v>2865</v>
      </c>
      <c r="G1997" s="135" t="s">
        <v>533</v>
      </c>
      <c r="H1997" s="135" t="s">
        <v>534</v>
      </c>
      <c r="I1997" s="135" t="s">
        <v>2442</v>
      </c>
      <c r="J1997" s="137">
        <v>37300</v>
      </c>
    </row>
    <row r="1998" spans="1:10" x14ac:dyDescent="0.2">
      <c r="A1998" s="138" t="s">
        <v>531</v>
      </c>
      <c r="D1998" s="135" t="s">
        <v>2443</v>
      </c>
      <c r="E1998" s="135" t="e">
        <f t="shared" si="31"/>
        <v>#VALUE!</v>
      </c>
      <c r="F1998" s="135" t="s">
        <v>2865</v>
      </c>
      <c r="G1998" s="135" t="s">
        <v>533</v>
      </c>
      <c r="H1998" s="135" t="s">
        <v>534</v>
      </c>
      <c r="I1998" s="135" t="s">
        <v>2444</v>
      </c>
      <c r="J1998" s="137">
        <v>37300</v>
      </c>
    </row>
    <row r="1999" spans="1:10" x14ac:dyDescent="0.2">
      <c r="A1999" s="138" t="s">
        <v>531</v>
      </c>
      <c r="D1999" s="135" t="s">
        <v>2445</v>
      </c>
      <c r="E1999" s="135" t="e">
        <f t="shared" si="31"/>
        <v>#VALUE!</v>
      </c>
      <c r="F1999" s="135" t="s">
        <v>2865</v>
      </c>
      <c r="G1999" s="135" t="s">
        <v>533</v>
      </c>
      <c r="H1999" s="135" t="s">
        <v>534</v>
      </c>
      <c r="I1999" s="135" t="s">
        <v>2446</v>
      </c>
      <c r="J1999" s="137">
        <v>37300</v>
      </c>
    </row>
    <row r="2000" spans="1:10" x14ac:dyDescent="0.2">
      <c r="A2000" s="138" t="s">
        <v>531</v>
      </c>
      <c r="D2000" s="135" t="s">
        <v>2447</v>
      </c>
      <c r="E2000" s="135" t="e">
        <f t="shared" si="31"/>
        <v>#VALUE!</v>
      </c>
      <c r="F2000" s="135" t="s">
        <v>2865</v>
      </c>
      <c r="G2000" s="135" t="s">
        <v>533</v>
      </c>
      <c r="H2000" s="135" t="s">
        <v>534</v>
      </c>
      <c r="I2000" s="135" t="s">
        <v>2448</v>
      </c>
      <c r="J2000" s="137">
        <v>37300</v>
      </c>
    </row>
    <row r="2001" spans="1:10" x14ac:dyDescent="0.2">
      <c r="A2001" s="138" t="s">
        <v>531</v>
      </c>
      <c r="D2001" s="135" t="s">
        <v>2449</v>
      </c>
      <c r="E2001" s="135" t="e">
        <f t="shared" si="31"/>
        <v>#VALUE!</v>
      </c>
      <c r="F2001" s="135" t="s">
        <v>2865</v>
      </c>
      <c r="G2001" s="135" t="s">
        <v>533</v>
      </c>
      <c r="H2001" s="135" t="s">
        <v>534</v>
      </c>
      <c r="I2001" s="135" t="s">
        <v>2450</v>
      </c>
      <c r="J2001" s="137">
        <v>37300</v>
      </c>
    </row>
    <row r="2002" spans="1:10" x14ac:dyDescent="0.2">
      <c r="A2002" s="138" t="s">
        <v>531</v>
      </c>
      <c r="D2002" s="135" t="s">
        <v>2451</v>
      </c>
      <c r="E2002" s="135" t="e">
        <f t="shared" si="31"/>
        <v>#VALUE!</v>
      </c>
      <c r="F2002" s="135" t="s">
        <v>2865</v>
      </c>
      <c r="G2002" s="135" t="s">
        <v>533</v>
      </c>
      <c r="H2002" s="135" t="s">
        <v>534</v>
      </c>
      <c r="I2002" s="135" t="s">
        <v>2452</v>
      </c>
      <c r="J2002" s="137">
        <v>37300</v>
      </c>
    </row>
    <row r="2003" spans="1:10" x14ac:dyDescent="0.2">
      <c r="A2003" s="138" t="s">
        <v>531</v>
      </c>
      <c r="D2003" s="135" t="s">
        <v>2453</v>
      </c>
      <c r="E2003" s="135" t="e">
        <f t="shared" si="31"/>
        <v>#VALUE!</v>
      </c>
      <c r="F2003" s="135" t="s">
        <v>2865</v>
      </c>
      <c r="G2003" s="135" t="s">
        <v>533</v>
      </c>
      <c r="H2003" s="135" t="s">
        <v>534</v>
      </c>
      <c r="I2003" s="135" t="s">
        <v>2454</v>
      </c>
      <c r="J2003" s="137">
        <v>37300</v>
      </c>
    </row>
    <row r="2004" spans="1:10" x14ac:dyDescent="0.2">
      <c r="A2004" s="138" t="s">
        <v>531</v>
      </c>
      <c r="D2004" s="135" t="s">
        <v>2455</v>
      </c>
      <c r="E2004" s="135" t="e">
        <f t="shared" si="31"/>
        <v>#VALUE!</v>
      </c>
      <c r="F2004" s="135" t="s">
        <v>2865</v>
      </c>
      <c r="G2004" s="135" t="s">
        <v>533</v>
      </c>
      <c r="H2004" s="135" t="s">
        <v>534</v>
      </c>
      <c r="I2004" s="135" t="s">
        <v>2456</v>
      </c>
      <c r="J2004" s="137">
        <v>37300</v>
      </c>
    </row>
    <row r="2005" spans="1:10" x14ac:dyDescent="0.2">
      <c r="A2005" s="138" t="s">
        <v>531</v>
      </c>
      <c r="D2005" s="135" t="s">
        <v>2457</v>
      </c>
      <c r="E2005" s="135" t="e">
        <f t="shared" si="31"/>
        <v>#VALUE!</v>
      </c>
      <c r="F2005" s="135" t="s">
        <v>2865</v>
      </c>
      <c r="G2005" s="135" t="s">
        <v>533</v>
      </c>
      <c r="H2005" s="135" t="s">
        <v>534</v>
      </c>
      <c r="I2005" s="135" t="s">
        <v>990</v>
      </c>
      <c r="J2005" s="137">
        <v>37300</v>
      </c>
    </row>
    <row r="2006" spans="1:10" x14ac:dyDescent="0.2">
      <c r="A2006" s="138" t="s">
        <v>531</v>
      </c>
      <c r="D2006" s="135" t="s">
        <v>991</v>
      </c>
      <c r="E2006" s="135" t="e">
        <f t="shared" si="31"/>
        <v>#VALUE!</v>
      </c>
      <c r="F2006" s="135" t="s">
        <v>2865</v>
      </c>
      <c r="G2006" s="135" t="s">
        <v>533</v>
      </c>
      <c r="H2006" s="135" t="s">
        <v>534</v>
      </c>
      <c r="I2006" s="135" t="s">
        <v>992</v>
      </c>
      <c r="J2006" s="137">
        <v>37300</v>
      </c>
    </row>
    <row r="2007" spans="1:10" x14ac:dyDescent="0.2">
      <c r="A2007" s="138" t="s">
        <v>531</v>
      </c>
      <c r="D2007" s="135" t="s">
        <v>993</v>
      </c>
      <c r="E2007" s="135" t="e">
        <f t="shared" si="31"/>
        <v>#VALUE!</v>
      </c>
      <c r="F2007" s="135" t="s">
        <v>2865</v>
      </c>
      <c r="G2007" s="135" t="s">
        <v>533</v>
      </c>
      <c r="H2007" s="135" t="s">
        <v>534</v>
      </c>
      <c r="I2007" s="135" t="s">
        <v>994</v>
      </c>
      <c r="J2007" s="137">
        <v>37300</v>
      </c>
    </row>
    <row r="2008" spans="1:10" x14ac:dyDescent="0.2">
      <c r="A2008" s="138" t="s">
        <v>531</v>
      </c>
      <c r="D2008" s="135" t="s">
        <v>995</v>
      </c>
      <c r="E2008" s="135" t="e">
        <f t="shared" si="31"/>
        <v>#VALUE!</v>
      </c>
      <c r="F2008" s="135" t="s">
        <v>2865</v>
      </c>
      <c r="G2008" s="135" t="s">
        <v>533</v>
      </c>
      <c r="H2008" s="135" t="s">
        <v>534</v>
      </c>
      <c r="I2008" s="135" t="s">
        <v>996</v>
      </c>
      <c r="J2008" s="137">
        <v>37300</v>
      </c>
    </row>
    <row r="2009" spans="1:10" x14ac:dyDescent="0.2">
      <c r="A2009" s="138" t="s">
        <v>531</v>
      </c>
      <c r="D2009" s="135" t="s">
        <v>997</v>
      </c>
      <c r="E2009" s="135" t="e">
        <f t="shared" si="31"/>
        <v>#VALUE!</v>
      </c>
      <c r="F2009" s="135" t="s">
        <v>2865</v>
      </c>
      <c r="G2009" s="135" t="s">
        <v>533</v>
      </c>
      <c r="H2009" s="135" t="s">
        <v>534</v>
      </c>
      <c r="I2009" s="135" t="s">
        <v>998</v>
      </c>
      <c r="J2009" s="137">
        <v>37300</v>
      </c>
    </row>
    <row r="2010" spans="1:10" x14ac:dyDescent="0.2">
      <c r="A2010" s="138" t="s">
        <v>531</v>
      </c>
      <c r="D2010" s="135" t="s">
        <v>999</v>
      </c>
      <c r="E2010" s="135" t="e">
        <f t="shared" si="31"/>
        <v>#VALUE!</v>
      </c>
      <c r="F2010" s="135" t="s">
        <v>2865</v>
      </c>
      <c r="G2010" s="135" t="s">
        <v>533</v>
      </c>
      <c r="H2010" s="135" t="s">
        <v>534</v>
      </c>
      <c r="I2010" s="135" t="s">
        <v>1000</v>
      </c>
      <c r="J2010" s="137">
        <v>37300</v>
      </c>
    </row>
    <row r="2011" spans="1:10" x14ac:dyDescent="0.2">
      <c r="A2011" s="138" t="s">
        <v>531</v>
      </c>
      <c r="D2011" s="135" t="s">
        <v>1001</v>
      </c>
      <c r="E2011" s="135" t="e">
        <f t="shared" si="31"/>
        <v>#VALUE!</v>
      </c>
      <c r="F2011" s="135" t="s">
        <v>2865</v>
      </c>
      <c r="G2011" s="135" t="s">
        <v>533</v>
      </c>
      <c r="H2011" s="135" t="s">
        <v>534</v>
      </c>
      <c r="I2011" s="135" t="s">
        <v>1002</v>
      </c>
      <c r="J2011" s="137">
        <v>37300</v>
      </c>
    </row>
    <row r="2012" spans="1:10" x14ac:dyDescent="0.2">
      <c r="A2012" s="138" t="s">
        <v>531</v>
      </c>
      <c r="D2012" s="135" t="s">
        <v>1003</v>
      </c>
      <c r="E2012" s="135" t="e">
        <f t="shared" si="31"/>
        <v>#VALUE!</v>
      </c>
      <c r="F2012" s="135" t="s">
        <v>2865</v>
      </c>
      <c r="G2012" s="135" t="s">
        <v>533</v>
      </c>
      <c r="H2012" s="135" t="s">
        <v>534</v>
      </c>
      <c r="I2012" s="135" t="s">
        <v>1004</v>
      </c>
      <c r="J2012" s="137">
        <v>37300</v>
      </c>
    </row>
    <row r="2013" spans="1:10" x14ac:dyDescent="0.2">
      <c r="A2013" s="138" t="s">
        <v>531</v>
      </c>
      <c r="D2013" s="135" t="s">
        <v>1005</v>
      </c>
      <c r="E2013" s="135" t="e">
        <f t="shared" si="31"/>
        <v>#VALUE!</v>
      </c>
      <c r="F2013" s="135" t="s">
        <v>2865</v>
      </c>
      <c r="G2013" s="135" t="s">
        <v>533</v>
      </c>
      <c r="H2013" s="135" t="s">
        <v>534</v>
      </c>
      <c r="I2013" s="135" t="s">
        <v>1006</v>
      </c>
      <c r="J2013" s="137">
        <v>37300</v>
      </c>
    </row>
    <row r="2014" spans="1:10" x14ac:dyDescent="0.2">
      <c r="A2014" s="138" t="s">
        <v>531</v>
      </c>
      <c r="D2014" s="135" t="s">
        <v>1007</v>
      </c>
      <c r="E2014" s="135" t="e">
        <f t="shared" si="31"/>
        <v>#VALUE!</v>
      </c>
      <c r="F2014" s="135" t="s">
        <v>2865</v>
      </c>
      <c r="G2014" s="135" t="s">
        <v>533</v>
      </c>
      <c r="H2014" s="135" t="s">
        <v>534</v>
      </c>
      <c r="I2014" s="135" t="s">
        <v>1008</v>
      </c>
      <c r="J2014" s="137">
        <v>37300</v>
      </c>
    </row>
    <row r="2015" spans="1:10" x14ac:dyDescent="0.2">
      <c r="A2015" s="138" t="s">
        <v>531</v>
      </c>
      <c r="D2015" s="135" t="s">
        <v>1009</v>
      </c>
      <c r="E2015" s="135" t="e">
        <f t="shared" si="31"/>
        <v>#VALUE!</v>
      </c>
      <c r="F2015" s="135" t="s">
        <v>2865</v>
      </c>
      <c r="G2015" s="135" t="s">
        <v>533</v>
      </c>
      <c r="H2015" s="135" t="s">
        <v>534</v>
      </c>
      <c r="I2015" s="135" t="s">
        <v>1010</v>
      </c>
      <c r="J2015" s="137">
        <v>37300</v>
      </c>
    </row>
    <row r="2016" spans="1:10" x14ac:dyDescent="0.2">
      <c r="A2016" s="138" t="s">
        <v>531</v>
      </c>
      <c r="D2016" s="135" t="s">
        <v>1011</v>
      </c>
      <c r="E2016" s="135" t="e">
        <f t="shared" si="31"/>
        <v>#VALUE!</v>
      </c>
      <c r="F2016" s="135" t="s">
        <v>2865</v>
      </c>
      <c r="G2016" s="135" t="s">
        <v>533</v>
      </c>
      <c r="H2016" s="135" t="s">
        <v>534</v>
      </c>
      <c r="I2016" s="135" t="s">
        <v>1012</v>
      </c>
      <c r="J2016" s="137">
        <v>37300</v>
      </c>
    </row>
    <row r="2017" spans="1:10" x14ac:dyDescent="0.2">
      <c r="A2017" s="138" t="s">
        <v>531</v>
      </c>
      <c r="D2017" s="135" t="s">
        <v>1013</v>
      </c>
      <c r="E2017" s="135" t="e">
        <f t="shared" si="31"/>
        <v>#VALUE!</v>
      </c>
      <c r="F2017" s="135" t="s">
        <v>2865</v>
      </c>
      <c r="G2017" s="135" t="s">
        <v>533</v>
      </c>
      <c r="H2017" s="135" t="s">
        <v>534</v>
      </c>
      <c r="I2017" s="135" t="s">
        <v>1014</v>
      </c>
      <c r="J2017" s="137">
        <v>37300</v>
      </c>
    </row>
    <row r="2018" spans="1:10" x14ac:dyDescent="0.2">
      <c r="A2018" s="138" t="s">
        <v>531</v>
      </c>
      <c r="D2018" s="135" t="s">
        <v>1015</v>
      </c>
      <c r="E2018" s="135" t="e">
        <f t="shared" si="31"/>
        <v>#VALUE!</v>
      </c>
      <c r="F2018" s="135" t="s">
        <v>2865</v>
      </c>
      <c r="G2018" s="135" t="s">
        <v>533</v>
      </c>
      <c r="H2018" s="135" t="s">
        <v>8290</v>
      </c>
      <c r="I2018" s="135" t="s">
        <v>1098</v>
      </c>
      <c r="J2018" s="137">
        <v>37300</v>
      </c>
    </row>
    <row r="2019" spans="1:10" x14ac:dyDescent="0.2">
      <c r="A2019" s="138" t="s">
        <v>531</v>
      </c>
      <c r="D2019" s="135" t="s">
        <v>1016</v>
      </c>
      <c r="E2019" s="135" t="e">
        <f t="shared" si="31"/>
        <v>#VALUE!</v>
      </c>
      <c r="F2019" s="135" t="s">
        <v>2865</v>
      </c>
      <c r="G2019" s="135" t="s">
        <v>533</v>
      </c>
      <c r="H2019" s="135" t="s">
        <v>8290</v>
      </c>
      <c r="I2019" s="135" t="s">
        <v>1100</v>
      </c>
      <c r="J2019" s="137">
        <v>37300</v>
      </c>
    </row>
    <row r="2020" spans="1:10" x14ac:dyDescent="0.2">
      <c r="A2020" s="138" t="s">
        <v>531</v>
      </c>
      <c r="D2020" s="135" t="s">
        <v>1017</v>
      </c>
      <c r="E2020" s="135" t="e">
        <f t="shared" si="31"/>
        <v>#VALUE!</v>
      </c>
      <c r="F2020" s="135" t="s">
        <v>2865</v>
      </c>
      <c r="G2020" s="135" t="s">
        <v>533</v>
      </c>
      <c r="H2020" s="135" t="s">
        <v>8290</v>
      </c>
      <c r="I2020" s="135" t="s">
        <v>1102</v>
      </c>
      <c r="J2020" s="137">
        <v>37300</v>
      </c>
    </row>
    <row r="2021" spans="1:10" x14ac:dyDescent="0.2">
      <c r="A2021" s="138" t="s">
        <v>531</v>
      </c>
      <c r="D2021" s="135" t="s">
        <v>1018</v>
      </c>
      <c r="E2021" s="135" t="e">
        <f t="shared" si="31"/>
        <v>#VALUE!</v>
      </c>
      <c r="F2021" s="135" t="s">
        <v>2865</v>
      </c>
      <c r="G2021" s="135" t="s">
        <v>533</v>
      </c>
      <c r="H2021" s="135" t="s">
        <v>8290</v>
      </c>
      <c r="I2021" s="135" t="s">
        <v>1104</v>
      </c>
      <c r="J2021" s="137">
        <v>37300</v>
      </c>
    </row>
    <row r="2022" spans="1:10" x14ac:dyDescent="0.2">
      <c r="A2022" s="138" t="s">
        <v>531</v>
      </c>
      <c r="D2022" s="135" t="s">
        <v>1019</v>
      </c>
      <c r="E2022" s="135" t="e">
        <f t="shared" si="31"/>
        <v>#VALUE!</v>
      </c>
      <c r="F2022" s="135" t="s">
        <v>2865</v>
      </c>
      <c r="G2022" s="135" t="s">
        <v>533</v>
      </c>
      <c r="H2022" s="135" t="s">
        <v>8290</v>
      </c>
      <c r="I2022" s="135" t="s">
        <v>1106</v>
      </c>
      <c r="J2022" s="137">
        <v>37300</v>
      </c>
    </row>
    <row r="2023" spans="1:10" x14ac:dyDescent="0.2">
      <c r="A2023" s="138" t="s">
        <v>531</v>
      </c>
      <c r="D2023" s="135" t="s">
        <v>1020</v>
      </c>
      <c r="E2023" s="135" t="e">
        <f t="shared" si="31"/>
        <v>#VALUE!</v>
      </c>
      <c r="F2023" s="135" t="s">
        <v>2865</v>
      </c>
      <c r="G2023" s="135" t="s">
        <v>533</v>
      </c>
      <c r="H2023" s="135" t="s">
        <v>8290</v>
      </c>
      <c r="I2023" s="135" t="s">
        <v>1108</v>
      </c>
      <c r="J2023" s="137">
        <v>37300</v>
      </c>
    </row>
    <row r="2024" spans="1:10" x14ac:dyDescent="0.2">
      <c r="A2024" s="138" t="s">
        <v>531</v>
      </c>
      <c r="D2024" s="135" t="s">
        <v>1021</v>
      </c>
      <c r="E2024" s="135" t="e">
        <f t="shared" si="31"/>
        <v>#VALUE!</v>
      </c>
      <c r="F2024" s="135" t="s">
        <v>2865</v>
      </c>
      <c r="G2024" s="135" t="s">
        <v>533</v>
      </c>
      <c r="H2024" s="135" t="s">
        <v>8290</v>
      </c>
      <c r="I2024" s="135" t="s">
        <v>1110</v>
      </c>
      <c r="J2024" s="137">
        <v>37300</v>
      </c>
    </row>
    <row r="2025" spans="1:10" x14ac:dyDescent="0.2">
      <c r="A2025" s="138" t="s">
        <v>531</v>
      </c>
      <c r="D2025" s="135" t="s">
        <v>1022</v>
      </c>
      <c r="E2025" s="135" t="e">
        <f t="shared" si="31"/>
        <v>#VALUE!</v>
      </c>
      <c r="F2025" s="135" t="s">
        <v>2865</v>
      </c>
      <c r="G2025" s="135" t="s">
        <v>533</v>
      </c>
      <c r="H2025" s="135" t="s">
        <v>8290</v>
      </c>
      <c r="I2025" s="135" t="s">
        <v>1112</v>
      </c>
      <c r="J2025" s="137">
        <v>37300</v>
      </c>
    </row>
    <row r="2026" spans="1:10" x14ac:dyDescent="0.2">
      <c r="A2026" s="138" t="s">
        <v>531</v>
      </c>
      <c r="D2026" s="135" t="s">
        <v>1023</v>
      </c>
      <c r="E2026" s="135" t="e">
        <f t="shared" si="31"/>
        <v>#VALUE!</v>
      </c>
      <c r="F2026" s="135" t="s">
        <v>2865</v>
      </c>
      <c r="G2026" s="135" t="s">
        <v>533</v>
      </c>
      <c r="H2026" s="135" t="s">
        <v>8290</v>
      </c>
      <c r="I2026" s="135" t="s">
        <v>1114</v>
      </c>
      <c r="J2026" s="137">
        <v>37300</v>
      </c>
    </row>
    <row r="2027" spans="1:10" x14ac:dyDescent="0.2">
      <c r="A2027" s="138" t="s">
        <v>531</v>
      </c>
      <c r="D2027" s="135" t="s">
        <v>1024</v>
      </c>
      <c r="E2027" s="135" t="e">
        <f t="shared" si="31"/>
        <v>#VALUE!</v>
      </c>
      <c r="F2027" s="135" t="s">
        <v>2865</v>
      </c>
      <c r="G2027" s="135" t="s">
        <v>533</v>
      </c>
      <c r="H2027" s="135" t="s">
        <v>8290</v>
      </c>
      <c r="I2027" s="135" t="s">
        <v>2593</v>
      </c>
      <c r="J2027" s="137">
        <v>37300</v>
      </c>
    </row>
    <row r="2028" spans="1:10" x14ac:dyDescent="0.2">
      <c r="A2028" s="138" t="s">
        <v>531</v>
      </c>
      <c r="D2028" s="135" t="s">
        <v>1025</v>
      </c>
      <c r="E2028" s="135" t="e">
        <f t="shared" si="31"/>
        <v>#VALUE!</v>
      </c>
      <c r="F2028" s="135" t="s">
        <v>2865</v>
      </c>
      <c r="G2028" s="135" t="s">
        <v>533</v>
      </c>
      <c r="H2028" s="135" t="s">
        <v>8290</v>
      </c>
      <c r="I2028" s="135" t="s">
        <v>2595</v>
      </c>
      <c r="J2028" s="137">
        <v>37300</v>
      </c>
    </row>
    <row r="2029" spans="1:10" x14ac:dyDescent="0.2">
      <c r="A2029" s="138" t="s">
        <v>531</v>
      </c>
      <c r="D2029" s="135" t="s">
        <v>1026</v>
      </c>
      <c r="E2029" s="135" t="e">
        <f t="shared" si="31"/>
        <v>#VALUE!</v>
      </c>
      <c r="F2029" s="135" t="s">
        <v>2865</v>
      </c>
      <c r="G2029" s="135" t="s">
        <v>533</v>
      </c>
      <c r="H2029" s="135" t="s">
        <v>8290</v>
      </c>
      <c r="I2029" s="135" t="s">
        <v>2597</v>
      </c>
      <c r="J2029" s="137">
        <v>37300</v>
      </c>
    </row>
    <row r="2030" spans="1:10" x14ac:dyDescent="0.2">
      <c r="A2030" s="138" t="s">
        <v>531</v>
      </c>
      <c r="D2030" s="135" t="s">
        <v>1027</v>
      </c>
      <c r="E2030" s="135" t="e">
        <f t="shared" si="31"/>
        <v>#VALUE!</v>
      </c>
      <c r="F2030" s="135" t="s">
        <v>2865</v>
      </c>
      <c r="G2030" s="135" t="s">
        <v>533</v>
      </c>
      <c r="H2030" s="135" t="s">
        <v>8290</v>
      </c>
      <c r="I2030" s="135" t="s">
        <v>2599</v>
      </c>
      <c r="J2030" s="137">
        <v>37300</v>
      </c>
    </row>
    <row r="2031" spans="1:10" x14ac:dyDescent="0.2">
      <c r="A2031" s="138" t="s">
        <v>531</v>
      </c>
      <c r="D2031" s="135" t="s">
        <v>1028</v>
      </c>
      <c r="E2031" s="135" t="e">
        <f t="shared" si="31"/>
        <v>#VALUE!</v>
      </c>
      <c r="F2031" s="135" t="s">
        <v>2865</v>
      </c>
      <c r="G2031" s="135" t="s">
        <v>533</v>
      </c>
      <c r="H2031" s="135" t="s">
        <v>8290</v>
      </c>
      <c r="I2031" s="135" t="s">
        <v>2601</v>
      </c>
      <c r="J2031" s="137">
        <v>37300</v>
      </c>
    </row>
    <row r="2032" spans="1:10" x14ac:dyDescent="0.2">
      <c r="A2032" s="138" t="s">
        <v>531</v>
      </c>
      <c r="D2032" s="135" t="s">
        <v>1029</v>
      </c>
      <c r="E2032" s="135" t="e">
        <f t="shared" si="31"/>
        <v>#VALUE!</v>
      </c>
      <c r="F2032" s="135" t="s">
        <v>2865</v>
      </c>
      <c r="G2032" s="135" t="s">
        <v>533</v>
      </c>
      <c r="H2032" s="135" t="s">
        <v>8290</v>
      </c>
      <c r="I2032" s="135" t="s">
        <v>2603</v>
      </c>
      <c r="J2032" s="137">
        <v>37300</v>
      </c>
    </row>
    <row r="2033" spans="1:10" x14ac:dyDescent="0.2">
      <c r="A2033" s="138" t="s">
        <v>531</v>
      </c>
      <c r="D2033" s="135" t="s">
        <v>1030</v>
      </c>
      <c r="E2033" s="135" t="e">
        <f t="shared" si="31"/>
        <v>#VALUE!</v>
      </c>
      <c r="F2033" s="135" t="s">
        <v>2865</v>
      </c>
      <c r="G2033" s="135" t="s">
        <v>533</v>
      </c>
      <c r="H2033" s="135" t="s">
        <v>8290</v>
      </c>
      <c r="I2033" s="135" t="s">
        <v>2605</v>
      </c>
      <c r="J2033" s="137">
        <v>37300</v>
      </c>
    </row>
    <row r="2034" spans="1:10" x14ac:dyDescent="0.2">
      <c r="A2034" s="138" t="s">
        <v>531</v>
      </c>
      <c r="D2034" s="135" t="s">
        <v>1031</v>
      </c>
      <c r="E2034" s="135" t="e">
        <f t="shared" si="31"/>
        <v>#VALUE!</v>
      </c>
      <c r="F2034" s="135" t="s">
        <v>2865</v>
      </c>
      <c r="G2034" s="135" t="s">
        <v>533</v>
      </c>
      <c r="H2034" s="135" t="s">
        <v>8290</v>
      </c>
      <c r="I2034" s="135" t="s">
        <v>2607</v>
      </c>
      <c r="J2034" s="137">
        <v>37300</v>
      </c>
    </row>
    <row r="2035" spans="1:10" x14ac:dyDescent="0.2">
      <c r="A2035" s="138" t="s">
        <v>531</v>
      </c>
      <c r="D2035" s="135" t="s">
        <v>1032</v>
      </c>
      <c r="E2035" s="135" t="e">
        <f t="shared" si="31"/>
        <v>#VALUE!</v>
      </c>
      <c r="F2035" s="135" t="s">
        <v>2865</v>
      </c>
      <c r="G2035" s="135" t="s">
        <v>533</v>
      </c>
      <c r="H2035" s="135" t="s">
        <v>8290</v>
      </c>
      <c r="I2035" s="135" t="s">
        <v>2609</v>
      </c>
      <c r="J2035" s="137">
        <v>37300</v>
      </c>
    </row>
    <row r="2036" spans="1:10" x14ac:dyDescent="0.2">
      <c r="A2036" s="138" t="s">
        <v>531</v>
      </c>
      <c r="D2036" s="135" t="s">
        <v>1033</v>
      </c>
      <c r="E2036" s="135" t="e">
        <f t="shared" si="31"/>
        <v>#VALUE!</v>
      </c>
      <c r="F2036" s="135" t="s">
        <v>2865</v>
      </c>
      <c r="G2036" s="135" t="s">
        <v>533</v>
      </c>
      <c r="H2036" s="135" t="s">
        <v>8290</v>
      </c>
      <c r="I2036" s="135" t="s">
        <v>2611</v>
      </c>
      <c r="J2036" s="137">
        <v>37300</v>
      </c>
    </row>
    <row r="2037" spans="1:10" x14ac:dyDescent="0.2">
      <c r="A2037" s="138" t="s">
        <v>531</v>
      </c>
      <c r="D2037" s="135" t="s">
        <v>1034</v>
      </c>
      <c r="E2037" s="135" t="e">
        <f t="shared" si="31"/>
        <v>#VALUE!</v>
      </c>
      <c r="F2037" s="135" t="s">
        <v>2865</v>
      </c>
      <c r="G2037" s="135" t="s">
        <v>533</v>
      </c>
      <c r="H2037" s="135" t="s">
        <v>8290</v>
      </c>
      <c r="I2037" s="135" t="s">
        <v>2613</v>
      </c>
      <c r="J2037" s="137">
        <v>37300</v>
      </c>
    </row>
    <row r="2038" spans="1:10" x14ac:dyDescent="0.2">
      <c r="A2038" s="138" t="s">
        <v>531</v>
      </c>
      <c r="D2038" s="135" t="s">
        <v>1035</v>
      </c>
      <c r="E2038" s="135" t="e">
        <f t="shared" si="31"/>
        <v>#VALUE!</v>
      </c>
      <c r="F2038" s="135" t="s">
        <v>2865</v>
      </c>
      <c r="G2038" s="135" t="s">
        <v>533</v>
      </c>
      <c r="H2038" s="135" t="s">
        <v>8290</v>
      </c>
      <c r="I2038" s="135" t="s">
        <v>2615</v>
      </c>
      <c r="J2038" s="137">
        <v>37300</v>
      </c>
    </row>
    <row r="2039" spans="1:10" x14ac:dyDescent="0.2">
      <c r="A2039" s="138" t="s">
        <v>531</v>
      </c>
      <c r="D2039" s="135" t="s">
        <v>1036</v>
      </c>
      <c r="E2039" s="135" t="e">
        <f t="shared" si="31"/>
        <v>#VALUE!</v>
      </c>
      <c r="F2039" s="135" t="s">
        <v>2865</v>
      </c>
      <c r="G2039" s="135" t="s">
        <v>533</v>
      </c>
      <c r="H2039" s="135" t="s">
        <v>8290</v>
      </c>
      <c r="I2039" s="135" t="s">
        <v>2617</v>
      </c>
      <c r="J2039" s="137">
        <v>37300</v>
      </c>
    </row>
    <row r="2040" spans="1:10" x14ac:dyDescent="0.2">
      <c r="A2040" s="138" t="s">
        <v>531</v>
      </c>
      <c r="D2040" s="135" t="s">
        <v>1037</v>
      </c>
      <c r="E2040" s="135" t="e">
        <f t="shared" si="31"/>
        <v>#VALUE!</v>
      </c>
      <c r="F2040" s="135" t="s">
        <v>2865</v>
      </c>
      <c r="G2040" s="135" t="s">
        <v>533</v>
      </c>
      <c r="H2040" s="135" t="s">
        <v>8290</v>
      </c>
      <c r="I2040" s="135" t="s">
        <v>2432</v>
      </c>
      <c r="J2040" s="137">
        <v>37300</v>
      </c>
    </row>
    <row r="2041" spans="1:10" x14ac:dyDescent="0.2">
      <c r="A2041" s="138" t="s">
        <v>531</v>
      </c>
      <c r="D2041" s="135" t="s">
        <v>1038</v>
      </c>
      <c r="E2041" s="135" t="e">
        <f t="shared" si="31"/>
        <v>#VALUE!</v>
      </c>
      <c r="F2041" s="135" t="s">
        <v>2865</v>
      </c>
      <c r="G2041" s="135" t="s">
        <v>533</v>
      </c>
      <c r="H2041" s="135" t="s">
        <v>8290</v>
      </c>
      <c r="I2041" s="135" t="s">
        <v>2434</v>
      </c>
      <c r="J2041" s="137">
        <v>37300</v>
      </c>
    </row>
    <row r="2042" spans="1:10" x14ac:dyDescent="0.2">
      <c r="A2042" s="138" t="s">
        <v>531</v>
      </c>
      <c r="D2042" s="135" t="s">
        <v>1039</v>
      </c>
      <c r="E2042" s="135" t="e">
        <f t="shared" si="31"/>
        <v>#VALUE!</v>
      </c>
      <c r="F2042" s="135" t="s">
        <v>2865</v>
      </c>
      <c r="G2042" s="135" t="s">
        <v>533</v>
      </c>
      <c r="H2042" s="135" t="s">
        <v>8290</v>
      </c>
      <c r="I2042" s="135" t="s">
        <v>2436</v>
      </c>
      <c r="J2042" s="137">
        <v>37300</v>
      </c>
    </row>
    <row r="2043" spans="1:10" x14ac:dyDescent="0.2">
      <c r="A2043" s="138" t="s">
        <v>531</v>
      </c>
      <c r="D2043" s="135" t="s">
        <v>1040</v>
      </c>
      <c r="E2043" s="135" t="e">
        <f t="shared" si="31"/>
        <v>#VALUE!</v>
      </c>
      <c r="F2043" s="135" t="s">
        <v>2865</v>
      </c>
      <c r="G2043" s="135" t="s">
        <v>533</v>
      </c>
      <c r="H2043" s="135" t="s">
        <v>8290</v>
      </c>
      <c r="I2043" s="135" t="s">
        <v>2438</v>
      </c>
      <c r="J2043" s="137">
        <v>37300</v>
      </c>
    </row>
    <row r="2044" spans="1:10" x14ac:dyDescent="0.2">
      <c r="A2044" s="138" t="s">
        <v>531</v>
      </c>
      <c r="D2044" s="135" t="s">
        <v>1041</v>
      </c>
      <c r="E2044" s="135" t="e">
        <f t="shared" si="31"/>
        <v>#VALUE!</v>
      </c>
      <c r="F2044" s="135" t="s">
        <v>2865</v>
      </c>
      <c r="G2044" s="135" t="s">
        <v>533</v>
      </c>
      <c r="H2044" s="135" t="s">
        <v>8290</v>
      </c>
      <c r="I2044" s="135" t="s">
        <v>2440</v>
      </c>
      <c r="J2044" s="137">
        <v>37300</v>
      </c>
    </row>
    <row r="2045" spans="1:10" x14ac:dyDescent="0.2">
      <c r="A2045" s="138" t="s">
        <v>531</v>
      </c>
      <c r="D2045" s="135" t="s">
        <v>1042</v>
      </c>
      <c r="E2045" s="135" t="e">
        <f t="shared" si="31"/>
        <v>#VALUE!</v>
      </c>
      <c r="F2045" s="135" t="s">
        <v>2865</v>
      </c>
      <c r="G2045" s="135" t="s">
        <v>533</v>
      </c>
      <c r="H2045" s="135" t="s">
        <v>8290</v>
      </c>
      <c r="I2045" s="135" t="s">
        <v>2442</v>
      </c>
      <c r="J2045" s="137">
        <v>37300</v>
      </c>
    </row>
    <row r="2046" spans="1:10" x14ac:dyDescent="0.2">
      <c r="A2046" s="138" t="s">
        <v>531</v>
      </c>
      <c r="D2046" s="135" t="s">
        <v>1043</v>
      </c>
      <c r="E2046" s="135" t="e">
        <f t="shared" si="31"/>
        <v>#VALUE!</v>
      </c>
      <c r="F2046" s="135" t="s">
        <v>2865</v>
      </c>
      <c r="G2046" s="135" t="s">
        <v>533</v>
      </c>
      <c r="H2046" s="135" t="s">
        <v>8290</v>
      </c>
      <c r="I2046" s="135" t="s">
        <v>2444</v>
      </c>
      <c r="J2046" s="137">
        <v>37300</v>
      </c>
    </row>
    <row r="2047" spans="1:10" x14ac:dyDescent="0.2">
      <c r="A2047" s="138" t="s">
        <v>531</v>
      </c>
      <c r="D2047" s="135" t="s">
        <v>1044</v>
      </c>
      <c r="E2047" s="135" t="e">
        <f t="shared" si="31"/>
        <v>#VALUE!</v>
      </c>
      <c r="F2047" s="135" t="s">
        <v>2865</v>
      </c>
      <c r="G2047" s="135" t="s">
        <v>533</v>
      </c>
      <c r="H2047" s="135" t="s">
        <v>8290</v>
      </c>
      <c r="I2047" s="135" t="s">
        <v>2446</v>
      </c>
      <c r="J2047" s="137">
        <v>37300</v>
      </c>
    </row>
    <row r="2048" spans="1:10" x14ac:dyDescent="0.2">
      <c r="A2048" s="138" t="s">
        <v>531</v>
      </c>
      <c r="D2048" s="135" t="s">
        <v>1045</v>
      </c>
      <c r="E2048" s="135" t="e">
        <f t="shared" si="31"/>
        <v>#VALUE!</v>
      </c>
      <c r="F2048" s="135" t="s">
        <v>2865</v>
      </c>
      <c r="G2048" s="135" t="s">
        <v>533</v>
      </c>
      <c r="H2048" s="135" t="s">
        <v>8290</v>
      </c>
      <c r="I2048" s="135" t="s">
        <v>2448</v>
      </c>
      <c r="J2048" s="137">
        <v>37300</v>
      </c>
    </row>
    <row r="2049" spans="1:10" x14ac:dyDescent="0.2">
      <c r="A2049" s="138" t="s">
        <v>531</v>
      </c>
      <c r="D2049" s="135" t="s">
        <v>1046</v>
      </c>
      <c r="E2049" s="135" t="e">
        <f t="shared" si="31"/>
        <v>#VALUE!</v>
      </c>
      <c r="F2049" s="135" t="s">
        <v>2865</v>
      </c>
      <c r="G2049" s="135" t="s">
        <v>533</v>
      </c>
      <c r="H2049" s="135" t="s">
        <v>8290</v>
      </c>
      <c r="I2049" s="135" t="s">
        <v>2450</v>
      </c>
      <c r="J2049" s="137">
        <v>37300</v>
      </c>
    </row>
    <row r="2050" spans="1:10" x14ac:dyDescent="0.2">
      <c r="A2050" s="138" t="s">
        <v>531</v>
      </c>
      <c r="D2050" s="135" t="s">
        <v>1047</v>
      </c>
      <c r="E2050" s="135" t="e">
        <f t="shared" ref="E2050:E2113" si="32">VALUE(D2050)</f>
        <v>#VALUE!</v>
      </c>
      <c r="F2050" s="135" t="s">
        <v>2865</v>
      </c>
      <c r="G2050" s="135" t="s">
        <v>533</v>
      </c>
      <c r="H2050" s="135" t="s">
        <v>8290</v>
      </c>
      <c r="I2050" s="135" t="s">
        <v>2452</v>
      </c>
      <c r="J2050" s="137">
        <v>37300</v>
      </c>
    </row>
    <row r="2051" spans="1:10" x14ac:dyDescent="0.2">
      <c r="A2051" s="138" t="s">
        <v>531</v>
      </c>
      <c r="D2051" s="135" t="s">
        <v>1048</v>
      </c>
      <c r="E2051" s="135" t="e">
        <f t="shared" si="32"/>
        <v>#VALUE!</v>
      </c>
      <c r="F2051" s="135" t="s">
        <v>2865</v>
      </c>
      <c r="G2051" s="135" t="s">
        <v>533</v>
      </c>
      <c r="H2051" s="135" t="s">
        <v>8290</v>
      </c>
      <c r="I2051" s="135" t="s">
        <v>2454</v>
      </c>
      <c r="J2051" s="137">
        <v>37300</v>
      </c>
    </row>
    <row r="2052" spans="1:10" x14ac:dyDescent="0.2">
      <c r="A2052" s="138" t="s">
        <v>531</v>
      </c>
      <c r="D2052" s="135" t="s">
        <v>1049</v>
      </c>
      <c r="E2052" s="135" t="e">
        <f t="shared" si="32"/>
        <v>#VALUE!</v>
      </c>
      <c r="F2052" s="135" t="s">
        <v>2865</v>
      </c>
      <c r="G2052" s="135" t="s">
        <v>533</v>
      </c>
      <c r="H2052" s="135" t="s">
        <v>8290</v>
      </c>
      <c r="I2052" s="135" t="s">
        <v>2456</v>
      </c>
      <c r="J2052" s="137">
        <v>37300</v>
      </c>
    </row>
    <row r="2053" spans="1:10" x14ac:dyDescent="0.2">
      <c r="A2053" s="138" t="s">
        <v>531</v>
      </c>
      <c r="D2053" s="135" t="s">
        <v>1050</v>
      </c>
      <c r="E2053" s="135" t="e">
        <f t="shared" si="32"/>
        <v>#VALUE!</v>
      </c>
      <c r="F2053" s="135" t="s">
        <v>2865</v>
      </c>
      <c r="G2053" s="135" t="s">
        <v>533</v>
      </c>
      <c r="H2053" s="135" t="s">
        <v>8290</v>
      </c>
      <c r="I2053" s="135" t="s">
        <v>990</v>
      </c>
      <c r="J2053" s="137">
        <v>37300</v>
      </c>
    </row>
    <row r="2054" spans="1:10" x14ac:dyDescent="0.2">
      <c r="A2054" s="138" t="s">
        <v>531</v>
      </c>
      <c r="D2054" s="135" t="s">
        <v>4070</v>
      </c>
      <c r="E2054" s="135" t="e">
        <f t="shared" si="32"/>
        <v>#VALUE!</v>
      </c>
      <c r="F2054" s="135" t="s">
        <v>2865</v>
      </c>
      <c r="G2054" s="135" t="s">
        <v>533</v>
      </c>
      <c r="H2054" s="135" t="s">
        <v>8290</v>
      </c>
      <c r="I2054" s="135" t="s">
        <v>992</v>
      </c>
      <c r="J2054" s="137">
        <v>37300</v>
      </c>
    </row>
    <row r="2055" spans="1:10" x14ac:dyDescent="0.2">
      <c r="A2055" s="138" t="s">
        <v>531</v>
      </c>
      <c r="D2055" s="135" t="s">
        <v>4071</v>
      </c>
      <c r="E2055" s="135" t="e">
        <f t="shared" si="32"/>
        <v>#VALUE!</v>
      </c>
      <c r="F2055" s="135" t="s">
        <v>2865</v>
      </c>
      <c r="G2055" s="135" t="s">
        <v>533</v>
      </c>
      <c r="H2055" s="135" t="s">
        <v>8290</v>
      </c>
      <c r="I2055" s="135" t="s">
        <v>994</v>
      </c>
      <c r="J2055" s="137">
        <v>37300</v>
      </c>
    </row>
    <row r="2056" spans="1:10" x14ac:dyDescent="0.2">
      <c r="A2056" s="138" t="s">
        <v>531</v>
      </c>
      <c r="D2056" s="135" t="s">
        <v>4072</v>
      </c>
      <c r="E2056" s="135" t="e">
        <f t="shared" si="32"/>
        <v>#VALUE!</v>
      </c>
      <c r="F2056" s="135" t="s">
        <v>2865</v>
      </c>
      <c r="G2056" s="135" t="s">
        <v>533</v>
      </c>
      <c r="H2056" s="135" t="s">
        <v>8290</v>
      </c>
      <c r="I2056" s="135" t="s">
        <v>996</v>
      </c>
      <c r="J2056" s="137">
        <v>37300</v>
      </c>
    </row>
    <row r="2057" spans="1:10" x14ac:dyDescent="0.2">
      <c r="A2057" s="138" t="s">
        <v>531</v>
      </c>
      <c r="D2057" s="135" t="s">
        <v>4073</v>
      </c>
      <c r="E2057" s="135" t="e">
        <f t="shared" si="32"/>
        <v>#VALUE!</v>
      </c>
      <c r="F2057" s="135" t="s">
        <v>2865</v>
      </c>
      <c r="G2057" s="135" t="s">
        <v>533</v>
      </c>
      <c r="H2057" s="135" t="s">
        <v>8290</v>
      </c>
      <c r="I2057" s="135" t="s">
        <v>998</v>
      </c>
      <c r="J2057" s="137">
        <v>37300</v>
      </c>
    </row>
    <row r="2058" spans="1:10" x14ac:dyDescent="0.2">
      <c r="A2058" s="138" t="s">
        <v>531</v>
      </c>
      <c r="D2058" s="135" t="s">
        <v>4074</v>
      </c>
      <c r="E2058" s="135" t="e">
        <f t="shared" si="32"/>
        <v>#VALUE!</v>
      </c>
      <c r="F2058" s="135" t="s">
        <v>2865</v>
      </c>
      <c r="G2058" s="135" t="s">
        <v>533</v>
      </c>
      <c r="H2058" s="135" t="s">
        <v>8290</v>
      </c>
      <c r="I2058" s="135" t="s">
        <v>1000</v>
      </c>
      <c r="J2058" s="137">
        <v>37300</v>
      </c>
    </row>
    <row r="2059" spans="1:10" x14ac:dyDescent="0.2">
      <c r="A2059" s="138" t="s">
        <v>531</v>
      </c>
      <c r="D2059" s="135" t="s">
        <v>4075</v>
      </c>
      <c r="E2059" s="135" t="e">
        <f t="shared" si="32"/>
        <v>#VALUE!</v>
      </c>
      <c r="F2059" s="135" t="s">
        <v>2865</v>
      </c>
      <c r="G2059" s="135" t="s">
        <v>533</v>
      </c>
      <c r="H2059" s="135" t="s">
        <v>8290</v>
      </c>
      <c r="I2059" s="135" t="s">
        <v>1002</v>
      </c>
      <c r="J2059" s="137">
        <v>37300</v>
      </c>
    </row>
    <row r="2060" spans="1:10" x14ac:dyDescent="0.2">
      <c r="A2060" s="138" t="s">
        <v>531</v>
      </c>
      <c r="D2060" s="135" t="s">
        <v>4076</v>
      </c>
      <c r="E2060" s="135" t="e">
        <f t="shared" si="32"/>
        <v>#VALUE!</v>
      </c>
      <c r="F2060" s="135" t="s">
        <v>2865</v>
      </c>
      <c r="G2060" s="135" t="s">
        <v>533</v>
      </c>
      <c r="H2060" s="135" t="s">
        <v>8290</v>
      </c>
      <c r="I2060" s="135" t="s">
        <v>1004</v>
      </c>
      <c r="J2060" s="137">
        <v>37300</v>
      </c>
    </row>
    <row r="2061" spans="1:10" x14ac:dyDescent="0.2">
      <c r="A2061" s="138" t="s">
        <v>531</v>
      </c>
      <c r="D2061" s="135" t="s">
        <v>4077</v>
      </c>
      <c r="E2061" s="135" t="e">
        <f t="shared" si="32"/>
        <v>#VALUE!</v>
      </c>
      <c r="F2061" s="135" t="s">
        <v>2865</v>
      </c>
      <c r="G2061" s="135" t="s">
        <v>533</v>
      </c>
      <c r="H2061" s="135" t="s">
        <v>8290</v>
      </c>
      <c r="I2061" s="135" t="s">
        <v>1006</v>
      </c>
      <c r="J2061" s="137">
        <v>37300</v>
      </c>
    </row>
    <row r="2062" spans="1:10" x14ac:dyDescent="0.2">
      <c r="A2062" s="138" t="s">
        <v>531</v>
      </c>
      <c r="D2062" s="135" t="s">
        <v>4078</v>
      </c>
      <c r="E2062" s="135" t="e">
        <f t="shared" si="32"/>
        <v>#VALUE!</v>
      </c>
      <c r="F2062" s="135" t="s">
        <v>2865</v>
      </c>
      <c r="G2062" s="135" t="s">
        <v>533</v>
      </c>
      <c r="H2062" s="135" t="s">
        <v>8290</v>
      </c>
      <c r="I2062" s="135" t="s">
        <v>1008</v>
      </c>
      <c r="J2062" s="137">
        <v>37300</v>
      </c>
    </row>
    <row r="2063" spans="1:10" x14ac:dyDescent="0.2">
      <c r="A2063" s="138" t="s">
        <v>531</v>
      </c>
      <c r="D2063" s="135" t="s">
        <v>4079</v>
      </c>
      <c r="E2063" s="135" t="e">
        <f t="shared" si="32"/>
        <v>#VALUE!</v>
      </c>
      <c r="F2063" s="135" t="s">
        <v>2865</v>
      </c>
      <c r="G2063" s="135" t="s">
        <v>533</v>
      </c>
      <c r="H2063" s="135" t="s">
        <v>8290</v>
      </c>
      <c r="I2063" s="135" t="s">
        <v>1010</v>
      </c>
      <c r="J2063" s="137">
        <v>37300</v>
      </c>
    </row>
    <row r="2064" spans="1:10" x14ac:dyDescent="0.2">
      <c r="A2064" s="138" t="s">
        <v>531</v>
      </c>
      <c r="D2064" s="135" t="s">
        <v>4080</v>
      </c>
      <c r="E2064" s="135" t="e">
        <f t="shared" si="32"/>
        <v>#VALUE!</v>
      </c>
      <c r="F2064" s="135" t="s">
        <v>2865</v>
      </c>
      <c r="G2064" s="135" t="s">
        <v>533</v>
      </c>
      <c r="H2064" s="135" t="s">
        <v>8290</v>
      </c>
      <c r="I2064" s="135" t="s">
        <v>1012</v>
      </c>
      <c r="J2064" s="137">
        <v>37300</v>
      </c>
    </row>
    <row r="2065" spans="1:10" x14ac:dyDescent="0.2">
      <c r="A2065" s="138" t="s">
        <v>531</v>
      </c>
      <c r="D2065" s="135" t="s">
        <v>4081</v>
      </c>
      <c r="E2065" s="135" t="e">
        <f t="shared" si="32"/>
        <v>#VALUE!</v>
      </c>
      <c r="F2065" s="135" t="s">
        <v>2865</v>
      </c>
      <c r="G2065" s="135" t="s">
        <v>533</v>
      </c>
      <c r="H2065" s="135" t="s">
        <v>8290</v>
      </c>
      <c r="I2065" s="135" t="s">
        <v>1014</v>
      </c>
      <c r="J2065" s="137">
        <v>37300</v>
      </c>
    </row>
    <row r="2066" spans="1:10" x14ac:dyDescent="0.2">
      <c r="A2066" s="138" t="s">
        <v>531</v>
      </c>
      <c r="D2066" s="135" t="s">
        <v>4082</v>
      </c>
      <c r="E2066" s="135" t="e">
        <f t="shared" si="32"/>
        <v>#VALUE!</v>
      </c>
      <c r="F2066" s="135" t="s">
        <v>2865</v>
      </c>
      <c r="G2066" s="135" t="s">
        <v>533</v>
      </c>
      <c r="H2066" s="135" t="s">
        <v>5301</v>
      </c>
      <c r="I2066" s="135" t="s">
        <v>1098</v>
      </c>
      <c r="J2066" s="137">
        <v>37300</v>
      </c>
    </row>
    <row r="2067" spans="1:10" x14ac:dyDescent="0.2">
      <c r="A2067" s="138" t="s">
        <v>531</v>
      </c>
      <c r="D2067" s="135" t="s">
        <v>4083</v>
      </c>
      <c r="E2067" s="135" t="e">
        <f t="shared" si="32"/>
        <v>#VALUE!</v>
      </c>
      <c r="F2067" s="135" t="s">
        <v>2865</v>
      </c>
      <c r="G2067" s="135" t="s">
        <v>533</v>
      </c>
      <c r="H2067" s="135" t="s">
        <v>5301</v>
      </c>
      <c r="I2067" s="135" t="s">
        <v>1100</v>
      </c>
      <c r="J2067" s="137">
        <v>37300</v>
      </c>
    </row>
    <row r="2068" spans="1:10" x14ac:dyDescent="0.2">
      <c r="A2068" s="138" t="s">
        <v>531</v>
      </c>
      <c r="D2068" s="135" t="s">
        <v>4084</v>
      </c>
      <c r="E2068" s="135" t="e">
        <f t="shared" si="32"/>
        <v>#VALUE!</v>
      </c>
      <c r="F2068" s="135" t="s">
        <v>2865</v>
      </c>
      <c r="G2068" s="135" t="s">
        <v>533</v>
      </c>
      <c r="H2068" s="135" t="s">
        <v>5301</v>
      </c>
      <c r="I2068" s="135" t="s">
        <v>1102</v>
      </c>
      <c r="J2068" s="137">
        <v>37300</v>
      </c>
    </row>
    <row r="2069" spans="1:10" x14ac:dyDescent="0.2">
      <c r="A2069" s="138" t="s">
        <v>531</v>
      </c>
      <c r="D2069" s="135" t="s">
        <v>4085</v>
      </c>
      <c r="E2069" s="135" t="e">
        <f t="shared" si="32"/>
        <v>#VALUE!</v>
      </c>
      <c r="F2069" s="135" t="s">
        <v>2865</v>
      </c>
      <c r="G2069" s="135" t="s">
        <v>533</v>
      </c>
      <c r="H2069" s="135" t="s">
        <v>5301</v>
      </c>
      <c r="I2069" s="135" t="s">
        <v>1104</v>
      </c>
      <c r="J2069" s="137">
        <v>37300</v>
      </c>
    </row>
    <row r="2070" spans="1:10" x14ac:dyDescent="0.2">
      <c r="A2070" s="138" t="s">
        <v>531</v>
      </c>
      <c r="D2070" s="135" t="s">
        <v>4086</v>
      </c>
      <c r="E2070" s="135" t="e">
        <f t="shared" si="32"/>
        <v>#VALUE!</v>
      </c>
      <c r="F2070" s="135" t="s">
        <v>2865</v>
      </c>
      <c r="G2070" s="135" t="s">
        <v>533</v>
      </c>
      <c r="H2070" s="135" t="s">
        <v>5301</v>
      </c>
      <c r="I2070" s="135" t="s">
        <v>1106</v>
      </c>
      <c r="J2070" s="137">
        <v>37300</v>
      </c>
    </row>
    <row r="2071" spans="1:10" x14ac:dyDescent="0.2">
      <c r="A2071" s="138" t="s">
        <v>531</v>
      </c>
      <c r="D2071" s="135" t="s">
        <v>4087</v>
      </c>
      <c r="E2071" s="135" t="e">
        <f t="shared" si="32"/>
        <v>#VALUE!</v>
      </c>
      <c r="F2071" s="135" t="s">
        <v>2865</v>
      </c>
      <c r="G2071" s="135" t="s">
        <v>533</v>
      </c>
      <c r="H2071" s="135" t="s">
        <v>5301</v>
      </c>
      <c r="I2071" s="135" t="s">
        <v>1108</v>
      </c>
      <c r="J2071" s="137">
        <v>37300</v>
      </c>
    </row>
    <row r="2072" spans="1:10" x14ac:dyDescent="0.2">
      <c r="A2072" s="138" t="s">
        <v>531</v>
      </c>
      <c r="D2072" s="135" t="s">
        <v>4088</v>
      </c>
      <c r="E2072" s="135" t="e">
        <f t="shared" si="32"/>
        <v>#VALUE!</v>
      </c>
      <c r="F2072" s="135" t="s">
        <v>2865</v>
      </c>
      <c r="G2072" s="135" t="s">
        <v>533</v>
      </c>
      <c r="H2072" s="135" t="s">
        <v>5301</v>
      </c>
      <c r="I2072" s="135" t="s">
        <v>1110</v>
      </c>
      <c r="J2072" s="137">
        <v>37300</v>
      </c>
    </row>
    <row r="2073" spans="1:10" x14ac:dyDescent="0.2">
      <c r="A2073" s="138" t="s">
        <v>531</v>
      </c>
      <c r="D2073" s="135" t="s">
        <v>4089</v>
      </c>
      <c r="E2073" s="135" t="e">
        <f t="shared" si="32"/>
        <v>#VALUE!</v>
      </c>
      <c r="F2073" s="135" t="s">
        <v>2865</v>
      </c>
      <c r="G2073" s="135" t="s">
        <v>533</v>
      </c>
      <c r="H2073" s="135" t="s">
        <v>5301</v>
      </c>
      <c r="I2073" s="135" t="s">
        <v>1112</v>
      </c>
      <c r="J2073" s="137">
        <v>37300</v>
      </c>
    </row>
    <row r="2074" spans="1:10" x14ac:dyDescent="0.2">
      <c r="A2074" s="138" t="s">
        <v>531</v>
      </c>
      <c r="D2074" s="135" t="s">
        <v>4090</v>
      </c>
      <c r="E2074" s="135" t="e">
        <f t="shared" si="32"/>
        <v>#VALUE!</v>
      </c>
      <c r="F2074" s="135" t="s">
        <v>2865</v>
      </c>
      <c r="G2074" s="135" t="s">
        <v>533</v>
      </c>
      <c r="H2074" s="135" t="s">
        <v>5301</v>
      </c>
      <c r="I2074" s="135" t="s">
        <v>1114</v>
      </c>
      <c r="J2074" s="137">
        <v>37300</v>
      </c>
    </row>
    <row r="2075" spans="1:10" x14ac:dyDescent="0.2">
      <c r="A2075" s="138" t="s">
        <v>531</v>
      </c>
      <c r="D2075" s="135" t="s">
        <v>4091</v>
      </c>
      <c r="E2075" s="135" t="e">
        <f t="shared" si="32"/>
        <v>#VALUE!</v>
      </c>
      <c r="F2075" s="135" t="s">
        <v>2865</v>
      </c>
      <c r="G2075" s="135" t="s">
        <v>533</v>
      </c>
      <c r="H2075" s="135" t="s">
        <v>5301</v>
      </c>
      <c r="I2075" s="135" t="s">
        <v>2593</v>
      </c>
      <c r="J2075" s="137">
        <v>37300</v>
      </c>
    </row>
    <row r="2076" spans="1:10" x14ac:dyDescent="0.2">
      <c r="A2076" s="138" t="s">
        <v>531</v>
      </c>
      <c r="D2076" s="135" t="s">
        <v>4092</v>
      </c>
      <c r="E2076" s="135" t="e">
        <f t="shared" si="32"/>
        <v>#VALUE!</v>
      </c>
      <c r="F2076" s="135" t="s">
        <v>2865</v>
      </c>
      <c r="G2076" s="135" t="s">
        <v>533</v>
      </c>
      <c r="H2076" s="135" t="s">
        <v>5301</v>
      </c>
      <c r="I2076" s="135" t="s">
        <v>2595</v>
      </c>
      <c r="J2076" s="137">
        <v>37300</v>
      </c>
    </row>
    <row r="2077" spans="1:10" x14ac:dyDescent="0.2">
      <c r="A2077" s="138" t="s">
        <v>531</v>
      </c>
      <c r="D2077" s="135" t="s">
        <v>4093</v>
      </c>
      <c r="E2077" s="135" t="e">
        <f t="shared" si="32"/>
        <v>#VALUE!</v>
      </c>
      <c r="F2077" s="135" t="s">
        <v>2865</v>
      </c>
      <c r="G2077" s="135" t="s">
        <v>533</v>
      </c>
      <c r="H2077" s="135" t="s">
        <v>5301</v>
      </c>
      <c r="I2077" s="135" t="s">
        <v>2597</v>
      </c>
      <c r="J2077" s="137">
        <v>37300</v>
      </c>
    </row>
    <row r="2078" spans="1:10" x14ac:dyDescent="0.2">
      <c r="A2078" s="138" t="s">
        <v>531</v>
      </c>
      <c r="D2078" s="135" t="s">
        <v>4094</v>
      </c>
      <c r="E2078" s="135" t="e">
        <f t="shared" si="32"/>
        <v>#VALUE!</v>
      </c>
      <c r="F2078" s="135" t="s">
        <v>2865</v>
      </c>
      <c r="G2078" s="135" t="s">
        <v>533</v>
      </c>
      <c r="H2078" s="135" t="s">
        <v>5301</v>
      </c>
      <c r="I2078" s="135" t="s">
        <v>2599</v>
      </c>
      <c r="J2078" s="137">
        <v>37300</v>
      </c>
    </row>
    <row r="2079" spans="1:10" x14ac:dyDescent="0.2">
      <c r="A2079" s="138" t="s">
        <v>531</v>
      </c>
      <c r="D2079" s="135" t="s">
        <v>4095</v>
      </c>
      <c r="E2079" s="135" t="e">
        <f t="shared" si="32"/>
        <v>#VALUE!</v>
      </c>
      <c r="F2079" s="135" t="s">
        <v>2865</v>
      </c>
      <c r="G2079" s="135" t="s">
        <v>533</v>
      </c>
      <c r="H2079" s="135" t="s">
        <v>5301</v>
      </c>
      <c r="I2079" s="135" t="s">
        <v>2601</v>
      </c>
      <c r="J2079" s="137">
        <v>37300</v>
      </c>
    </row>
    <row r="2080" spans="1:10" x14ac:dyDescent="0.2">
      <c r="A2080" s="138" t="s">
        <v>531</v>
      </c>
      <c r="D2080" s="135" t="s">
        <v>4096</v>
      </c>
      <c r="E2080" s="135" t="e">
        <f t="shared" si="32"/>
        <v>#VALUE!</v>
      </c>
      <c r="F2080" s="135" t="s">
        <v>2865</v>
      </c>
      <c r="G2080" s="135" t="s">
        <v>533</v>
      </c>
      <c r="H2080" s="135" t="s">
        <v>5301</v>
      </c>
      <c r="I2080" s="135" t="s">
        <v>2603</v>
      </c>
      <c r="J2080" s="137">
        <v>37300</v>
      </c>
    </row>
    <row r="2081" spans="1:10" x14ac:dyDescent="0.2">
      <c r="A2081" s="138" t="s">
        <v>531</v>
      </c>
      <c r="D2081" s="135" t="s">
        <v>4097</v>
      </c>
      <c r="E2081" s="135" t="e">
        <f t="shared" si="32"/>
        <v>#VALUE!</v>
      </c>
      <c r="F2081" s="135" t="s">
        <v>2865</v>
      </c>
      <c r="G2081" s="135" t="s">
        <v>533</v>
      </c>
      <c r="H2081" s="135" t="s">
        <v>5301</v>
      </c>
      <c r="I2081" s="135" t="s">
        <v>2605</v>
      </c>
      <c r="J2081" s="137">
        <v>37300</v>
      </c>
    </row>
    <row r="2082" spans="1:10" x14ac:dyDescent="0.2">
      <c r="A2082" s="138" t="s">
        <v>531</v>
      </c>
      <c r="D2082" s="135" t="s">
        <v>4098</v>
      </c>
      <c r="E2082" s="135" t="e">
        <f t="shared" si="32"/>
        <v>#VALUE!</v>
      </c>
      <c r="F2082" s="135" t="s">
        <v>2865</v>
      </c>
      <c r="G2082" s="135" t="s">
        <v>533</v>
      </c>
      <c r="H2082" s="135" t="s">
        <v>5301</v>
      </c>
      <c r="I2082" s="135" t="s">
        <v>2607</v>
      </c>
      <c r="J2082" s="137">
        <v>37300</v>
      </c>
    </row>
    <row r="2083" spans="1:10" x14ac:dyDescent="0.2">
      <c r="A2083" s="138" t="s">
        <v>531</v>
      </c>
      <c r="D2083" s="135" t="s">
        <v>5590</v>
      </c>
      <c r="E2083" s="135" t="e">
        <f t="shared" si="32"/>
        <v>#VALUE!</v>
      </c>
      <c r="F2083" s="135" t="s">
        <v>2865</v>
      </c>
      <c r="G2083" s="135" t="s">
        <v>533</v>
      </c>
      <c r="H2083" s="135" t="s">
        <v>5301</v>
      </c>
      <c r="I2083" s="135" t="s">
        <v>2609</v>
      </c>
      <c r="J2083" s="137">
        <v>37300</v>
      </c>
    </row>
    <row r="2084" spans="1:10" x14ac:dyDescent="0.2">
      <c r="A2084" s="138" t="s">
        <v>531</v>
      </c>
      <c r="D2084" s="135" t="s">
        <v>5591</v>
      </c>
      <c r="E2084" s="135" t="e">
        <f t="shared" si="32"/>
        <v>#VALUE!</v>
      </c>
      <c r="F2084" s="135" t="s">
        <v>2865</v>
      </c>
      <c r="G2084" s="135" t="s">
        <v>533</v>
      </c>
      <c r="H2084" s="135" t="s">
        <v>5301</v>
      </c>
      <c r="I2084" s="135" t="s">
        <v>2611</v>
      </c>
      <c r="J2084" s="137">
        <v>37300</v>
      </c>
    </row>
    <row r="2085" spans="1:10" x14ac:dyDescent="0.2">
      <c r="A2085" s="138" t="s">
        <v>531</v>
      </c>
      <c r="D2085" s="135" t="s">
        <v>5592</v>
      </c>
      <c r="E2085" s="135" t="e">
        <f t="shared" si="32"/>
        <v>#VALUE!</v>
      </c>
      <c r="F2085" s="135" t="s">
        <v>2865</v>
      </c>
      <c r="G2085" s="135" t="s">
        <v>533</v>
      </c>
      <c r="H2085" s="135" t="s">
        <v>5301</v>
      </c>
      <c r="I2085" s="135" t="s">
        <v>2613</v>
      </c>
      <c r="J2085" s="137">
        <v>37300</v>
      </c>
    </row>
    <row r="2086" spans="1:10" x14ac:dyDescent="0.2">
      <c r="A2086" s="138" t="s">
        <v>531</v>
      </c>
      <c r="D2086" s="135" t="s">
        <v>5593</v>
      </c>
      <c r="E2086" s="135" t="e">
        <f t="shared" si="32"/>
        <v>#VALUE!</v>
      </c>
      <c r="F2086" s="135" t="s">
        <v>2865</v>
      </c>
      <c r="G2086" s="135" t="s">
        <v>533</v>
      </c>
      <c r="H2086" s="135" t="s">
        <v>5301</v>
      </c>
      <c r="I2086" s="135" t="s">
        <v>2615</v>
      </c>
      <c r="J2086" s="137">
        <v>37300</v>
      </c>
    </row>
    <row r="2087" spans="1:10" x14ac:dyDescent="0.2">
      <c r="A2087" s="138" t="s">
        <v>531</v>
      </c>
      <c r="D2087" s="135" t="s">
        <v>5594</v>
      </c>
      <c r="E2087" s="135" t="e">
        <f t="shared" si="32"/>
        <v>#VALUE!</v>
      </c>
      <c r="F2087" s="135" t="s">
        <v>2865</v>
      </c>
      <c r="G2087" s="135" t="s">
        <v>533</v>
      </c>
      <c r="H2087" s="135" t="s">
        <v>5301</v>
      </c>
      <c r="I2087" s="135" t="s">
        <v>2617</v>
      </c>
      <c r="J2087" s="137">
        <v>37300</v>
      </c>
    </row>
    <row r="2088" spans="1:10" x14ac:dyDescent="0.2">
      <c r="A2088" s="138" t="s">
        <v>531</v>
      </c>
      <c r="D2088" s="135" t="s">
        <v>5595</v>
      </c>
      <c r="E2088" s="135" t="e">
        <f t="shared" si="32"/>
        <v>#VALUE!</v>
      </c>
      <c r="F2088" s="135" t="s">
        <v>2865</v>
      </c>
      <c r="G2088" s="135" t="s">
        <v>533</v>
      </c>
      <c r="H2088" s="135" t="s">
        <v>5301</v>
      </c>
      <c r="I2088" s="135" t="s">
        <v>2432</v>
      </c>
      <c r="J2088" s="137">
        <v>37300</v>
      </c>
    </row>
    <row r="2089" spans="1:10" x14ac:dyDescent="0.2">
      <c r="A2089" s="138" t="s">
        <v>531</v>
      </c>
      <c r="D2089" s="135" t="s">
        <v>5596</v>
      </c>
      <c r="E2089" s="135" t="e">
        <f t="shared" si="32"/>
        <v>#VALUE!</v>
      </c>
      <c r="F2089" s="135" t="s">
        <v>2865</v>
      </c>
      <c r="G2089" s="135" t="s">
        <v>533</v>
      </c>
      <c r="H2089" s="135" t="s">
        <v>5301</v>
      </c>
      <c r="I2089" s="135" t="s">
        <v>2434</v>
      </c>
      <c r="J2089" s="137">
        <v>37300</v>
      </c>
    </row>
    <row r="2090" spans="1:10" x14ac:dyDescent="0.2">
      <c r="A2090" s="138" t="s">
        <v>531</v>
      </c>
      <c r="D2090" s="135" t="s">
        <v>5597</v>
      </c>
      <c r="E2090" s="135" t="e">
        <f t="shared" si="32"/>
        <v>#VALUE!</v>
      </c>
      <c r="F2090" s="135" t="s">
        <v>2865</v>
      </c>
      <c r="G2090" s="135" t="s">
        <v>533</v>
      </c>
      <c r="H2090" s="135" t="s">
        <v>5301</v>
      </c>
      <c r="I2090" s="135" t="s">
        <v>2436</v>
      </c>
      <c r="J2090" s="137">
        <v>37300</v>
      </c>
    </row>
    <row r="2091" spans="1:10" x14ac:dyDescent="0.2">
      <c r="A2091" s="138" t="s">
        <v>531</v>
      </c>
      <c r="D2091" s="135" t="s">
        <v>5598</v>
      </c>
      <c r="E2091" s="135" t="e">
        <f t="shared" si="32"/>
        <v>#VALUE!</v>
      </c>
      <c r="F2091" s="135" t="s">
        <v>2865</v>
      </c>
      <c r="G2091" s="135" t="s">
        <v>533</v>
      </c>
      <c r="H2091" s="135" t="s">
        <v>5301</v>
      </c>
      <c r="I2091" s="135" t="s">
        <v>2438</v>
      </c>
      <c r="J2091" s="137">
        <v>37300</v>
      </c>
    </row>
    <row r="2092" spans="1:10" x14ac:dyDescent="0.2">
      <c r="A2092" s="138" t="s">
        <v>531</v>
      </c>
      <c r="D2092" s="135" t="s">
        <v>5599</v>
      </c>
      <c r="E2092" s="135" t="e">
        <f t="shared" si="32"/>
        <v>#VALUE!</v>
      </c>
      <c r="F2092" s="135" t="s">
        <v>2865</v>
      </c>
      <c r="G2092" s="135" t="s">
        <v>533</v>
      </c>
      <c r="H2092" s="135" t="s">
        <v>5301</v>
      </c>
      <c r="I2092" s="135" t="s">
        <v>2440</v>
      </c>
      <c r="J2092" s="137">
        <v>37300</v>
      </c>
    </row>
    <row r="2093" spans="1:10" x14ac:dyDescent="0.2">
      <c r="A2093" s="138" t="s">
        <v>531</v>
      </c>
      <c r="D2093" s="135" t="s">
        <v>5600</v>
      </c>
      <c r="E2093" s="135" t="e">
        <f t="shared" si="32"/>
        <v>#VALUE!</v>
      </c>
      <c r="F2093" s="135" t="s">
        <v>2865</v>
      </c>
      <c r="G2093" s="135" t="s">
        <v>533</v>
      </c>
      <c r="H2093" s="135" t="s">
        <v>5301</v>
      </c>
      <c r="I2093" s="135" t="s">
        <v>2442</v>
      </c>
      <c r="J2093" s="137">
        <v>37300</v>
      </c>
    </row>
    <row r="2094" spans="1:10" x14ac:dyDescent="0.2">
      <c r="A2094" s="138" t="s">
        <v>531</v>
      </c>
      <c r="D2094" s="135" t="s">
        <v>5601</v>
      </c>
      <c r="E2094" s="135" t="e">
        <f t="shared" si="32"/>
        <v>#VALUE!</v>
      </c>
      <c r="F2094" s="135" t="s">
        <v>2865</v>
      </c>
      <c r="G2094" s="135" t="s">
        <v>533</v>
      </c>
      <c r="H2094" s="135" t="s">
        <v>5301</v>
      </c>
      <c r="I2094" s="135" t="s">
        <v>2444</v>
      </c>
      <c r="J2094" s="137">
        <v>37300</v>
      </c>
    </row>
    <row r="2095" spans="1:10" x14ac:dyDescent="0.2">
      <c r="A2095" s="138" t="s">
        <v>531</v>
      </c>
      <c r="D2095" s="135" t="s">
        <v>5602</v>
      </c>
      <c r="E2095" s="135" t="e">
        <f t="shared" si="32"/>
        <v>#VALUE!</v>
      </c>
      <c r="F2095" s="135" t="s">
        <v>2865</v>
      </c>
      <c r="G2095" s="135" t="s">
        <v>533</v>
      </c>
      <c r="H2095" s="135" t="s">
        <v>5301</v>
      </c>
      <c r="I2095" s="135" t="s">
        <v>2446</v>
      </c>
      <c r="J2095" s="137">
        <v>37300</v>
      </c>
    </row>
    <row r="2096" spans="1:10" x14ac:dyDescent="0.2">
      <c r="A2096" s="138" t="s">
        <v>531</v>
      </c>
      <c r="D2096" s="135" t="s">
        <v>5603</v>
      </c>
      <c r="E2096" s="135" t="e">
        <f t="shared" si="32"/>
        <v>#VALUE!</v>
      </c>
      <c r="F2096" s="135" t="s">
        <v>2865</v>
      </c>
      <c r="G2096" s="135" t="s">
        <v>533</v>
      </c>
      <c r="H2096" s="135" t="s">
        <v>5301</v>
      </c>
      <c r="I2096" s="135" t="s">
        <v>2448</v>
      </c>
      <c r="J2096" s="137">
        <v>37300</v>
      </c>
    </row>
    <row r="2097" spans="1:10" x14ac:dyDescent="0.2">
      <c r="A2097" s="138" t="s">
        <v>531</v>
      </c>
      <c r="D2097" s="135" t="s">
        <v>5604</v>
      </c>
      <c r="E2097" s="135" t="e">
        <f t="shared" si="32"/>
        <v>#VALUE!</v>
      </c>
      <c r="F2097" s="135" t="s">
        <v>2865</v>
      </c>
      <c r="G2097" s="135" t="s">
        <v>533</v>
      </c>
      <c r="H2097" s="135" t="s">
        <v>5301</v>
      </c>
      <c r="I2097" s="135" t="s">
        <v>2450</v>
      </c>
      <c r="J2097" s="137">
        <v>37300</v>
      </c>
    </row>
    <row r="2098" spans="1:10" x14ac:dyDescent="0.2">
      <c r="A2098" s="138" t="s">
        <v>531</v>
      </c>
      <c r="D2098" s="135" t="s">
        <v>5605</v>
      </c>
      <c r="E2098" s="135" t="e">
        <f t="shared" si="32"/>
        <v>#VALUE!</v>
      </c>
      <c r="F2098" s="135" t="s">
        <v>2865</v>
      </c>
      <c r="G2098" s="135" t="s">
        <v>533</v>
      </c>
      <c r="H2098" s="135" t="s">
        <v>5301</v>
      </c>
      <c r="I2098" s="135" t="s">
        <v>2452</v>
      </c>
      <c r="J2098" s="137">
        <v>37300</v>
      </c>
    </row>
    <row r="2099" spans="1:10" x14ac:dyDescent="0.2">
      <c r="A2099" s="138" t="s">
        <v>531</v>
      </c>
      <c r="D2099" s="135" t="s">
        <v>5606</v>
      </c>
      <c r="E2099" s="135" t="e">
        <f t="shared" si="32"/>
        <v>#VALUE!</v>
      </c>
      <c r="F2099" s="135" t="s">
        <v>2865</v>
      </c>
      <c r="G2099" s="135" t="s">
        <v>533</v>
      </c>
      <c r="H2099" s="135" t="s">
        <v>5301</v>
      </c>
      <c r="I2099" s="135" t="s">
        <v>2454</v>
      </c>
      <c r="J2099" s="137">
        <v>37300</v>
      </c>
    </row>
    <row r="2100" spans="1:10" x14ac:dyDescent="0.2">
      <c r="A2100" s="138" t="s">
        <v>531</v>
      </c>
      <c r="D2100" s="135" t="s">
        <v>5607</v>
      </c>
      <c r="E2100" s="135" t="e">
        <f t="shared" si="32"/>
        <v>#VALUE!</v>
      </c>
      <c r="F2100" s="135" t="s">
        <v>2865</v>
      </c>
      <c r="G2100" s="135" t="s">
        <v>533</v>
      </c>
      <c r="H2100" s="135" t="s">
        <v>5301</v>
      </c>
      <c r="I2100" s="135" t="s">
        <v>2456</v>
      </c>
      <c r="J2100" s="137">
        <v>37300</v>
      </c>
    </row>
    <row r="2101" spans="1:10" x14ac:dyDescent="0.2">
      <c r="A2101" s="138" t="s">
        <v>531</v>
      </c>
      <c r="D2101" s="135" t="s">
        <v>5608</v>
      </c>
      <c r="E2101" s="135" t="e">
        <f t="shared" si="32"/>
        <v>#VALUE!</v>
      </c>
      <c r="F2101" s="135" t="s">
        <v>2865</v>
      </c>
      <c r="G2101" s="135" t="s">
        <v>533</v>
      </c>
      <c r="H2101" s="135" t="s">
        <v>5301</v>
      </c>
      <c r="I2101" s="135" t="s">
        <v>990</v>
      </c>
      <c r="J2101" s="137">
        <v>37300</v>
      </c>
    </row>
    <row r="2102" spans="1:10" x14ac:dyDescent="0.2">
      <c r="A2102" s="138" t="s">
        <v>531</v>
      </c>
      <c r="D2102" s="135" t="s">
        <v>5609</v>
      </c>
      <c r="E2102" s="135" t="e">
        <f t="shared" si="32"/>
        <v>#VALUE!</v>
      </c>
      <c r="F2102" s="135" t="s">
        <v>2865</v>
      </c>
      <c r="G2102" s="135" t="s">
        <v>533</v>
      </c>
      <c r="H2102" s="135" t="s">
        <v>5301</v>
      </c>
      <c r="I2102" s="135" t="s">
        <v>992</v>
      </c>
      <c r="J2102" s="137">
        <v>37300</v>
      </c>
    </row>
    <row r="2103" spans="1:10" x14ac:dyDescent="0.2">
      <c r="A2103" s="138" t="s">
        <v>531</v>
      </c>
      <c r="D2103" s="135" t="s">
        <v>5610</v>
      </c>
      <c r="E2103" s="135" t="e">
        <f t="shared" si="32"/>
        <v>#VALUE!</v>
      </c>
      <c r="F2103" s="135" t="s">
        <v>2865</v>
      </c>
      <c r="G2103" s="135" t="s">
        <v>533</v>
      </c>
      <c r="H2103" s="135" t="s">
        <v>5301</v>
      </c>
      <c r="I2103" s="135" t="s">
        <v>994</v>
      </c>
      <c r="J2103" s="137">
        <v>37300</v>
      </c>
    </row>
    <row r="2104" spans="1:10" x14ac:dyDescent="0.2">
      <c r="A2104" s="138" t="s">
        <v>531</v>
      </c>
      <c r="D2104" s="135" t="s">
        <v>5611</v>
      </c>
      <c r="E2104" s="135" t="e">
        <f t="shared" si="32"/>
        <v>#VALUE!</v>
      </c>
      <c r="F2104" s="135" t="s">
        <v>2865</v>
      </c>
      <c r="G2104" s="135" t="s">
        <v>533</v>
      </c>
      <c r="H2104" s="135" t="s">
        <v>5301</v>
      </c>
      <c r="I2104" s="135" t="s">
        <v>996</v>
      </c>
      <c r="J2104" s="137">
        <v>37300</v>
      </c>
    </row>
    <row r="2105" spans="1:10" x14ac:dyDescent="0.2">
      <c r="A2105" s="138" t="s">
        <v>531</v>
      </c>
      <c r="D2105" s="135" t="s">
        <v>5612</v>
      </c>
      <c r="E2105" s="135" t="e">
        <f t="shared" si="32"/>
        <v>#VALUE!</v>
      </c>
      <c r="F2105" s="135" t="s">
        <v>2865</v>
      </c>
      <c r="G2105" s="135" t="s">
        <v>533</v>
      </c>
      <c r="H2105" s="135" t="s">
        <v>5301</v>
      </c>
      <c r="I2105" s="135" t="s">
        <v>998</v>
      </c>
      <c r="J2105" s="137">
        <v>37300</v>
      </c>
    </row>
    <row r="2106" spans="1:10" x14ac:dyDescent="0.2">
      <c r="A2106" s="138" t="s">
        <v>531</v>
      </c>
      <c r="D2106" s="135" t="s">
        <v>5613</v>
      </c>
      <c r="E2106" s="135" t="e">
        <f t="shared" si="32"/>
        <v>#VALUE!</v>
      </c>
      <c r="F2106" s="135" t="s">
        <v>2865</v>
      </c>
      <c r="G2106" s="135" t="s">
        <v>533</v>
      </c>
      <c r="H2106" s="135" t="s">
        <v>5301</v>
      </c>
      <c r="I2106" s="135" t="s">
        <v>1000</v>
      </c>
      <c r="J2106" s="137">
        <v>37300</v>
      </c>
    </row>
    <row r="2107" spans="1:10" x14ac:dyDescent="0.2">
      <c r="A2107" s="138" t="s">
        <v>531</v>
      </c>
      <c r="D2107" s="135" t="s">
        <v>5614</v>
      </c>
      <c r="E2107" s="135" t="e">
        <f t="shared" si="32"/>
        <v>#VALUE!</v>
      </c>
      <c r="F2107" s="135" t="s">
        <v>2865</v>
      </c>
      <c r="G2107" s="135" t="s">
        <v>533</v>
      </c>
      <c r="H2107" s="135" t="s">
        <v>5301</v>
      </c>
      <c r="I2107" s="135" t="s">
        <v>1002</v>
      </c>
      <c r="J2107" s="137">
        <v>37300</v>
      </c>
    </row>
    <row r="2108" spans="1:10" x14ac:dyDescent="0.2">
      <c r="A2108" s="138" t="s">
        <v>531</v>
      </c>
      <c r="D2108" s="135" t="s">
        <v>5615</v>
      </c>
      <c r="E2108" s="135" t="e">
        <f t="shared" si="32"/>
        <v>#VALUE!</v>
      </c>
      <c r="F2108" s="135" t="s">
        <v>2865</v>
      </c>
      <c r="G2108" s="135" t="s">
        <v>533</v>
      </c>
      <c r="H2108" s="135" t="s">
        <v>5301</v>
      </c>
      <c r="I2108" s="135" t="s">
        <v>1004</v>
      </c>
      <c r="J2108" s="137">
        <v>37300</v>
      </c>
    </row>
    <row r="2109" spans="1:10" x14ac:dyDescent="0.2">
      <c r="A2109" s="138" t="s">
        <v>531</v>
      </c>
      <c r="D2109" s="135" t="s">
        <v>5616</v>
      </c>
      <c r="E2109" s="135" t="e">
        <f t="shared" si="32"/>
        <v>#VALUE!</v>
      </c>
      <c r="F2109" s="135" t="s">
        <v>2865</v>
      </c>
      <c r="G2109" s="135" t="s">
        <v>533</v>
      </c>
      <c r="H2109" s="135" t="s">
        <v>5301</v>
      </c>
      <c r="I2109" s="135" t="s">
        <v>1006</v>
      </c>
      <c r="J2109" s="137">
        <v>37300</v>
      </c>
    </row>
    <row r="2110" spans="1:10" x14ac:dyDescent="0.2">
      <c r="A2110" s="138" t="s">
        <v>531</v>
      </c>
      <c r="D2110" s="135" t="s">
        <v>5617</v>
      </c>
      <c r="E2110" s="135" t="e">
        <f t="shared" si="32"/>
        <v>#VALUE!</v>
      </c>
      <c r="F2110" s="135" t="s">
        <v>2865</v>
      </c>
      <c r="G2110" s="135" t="s">
        <v>533</v>
      </c>
      <c r="H2110" s="135" t="s">
        <v>5301</v>
      </c>
      <c r="I2110" s="135" t="s">
        <v>1008</v>
      </c>
      <c r="J2110" s="137">
        <v>37300</v>
      </c>
    </row>
    <row r="2111" spans="1:10" x14ac:dyDescent="0.2">
      <c r="A2111" s="138" t="s">
        <v>531</v>
      </c>
      <c r="D2111" s="135" t="s">
        <v>5618</v>
      </c>
      <c r="E2111" s="135" t="e">
        <f t="shared" si="32"/>
        <v>#VALUE!</v>
      </c>
      <c r="F2111" s="135" t="s">
        <v>2865</v>
      </c>
      <c r="G2111" s="135" t="s">
        <v>533</v>
      </c>
      <c r="H2111" s="135" t="s">
        <v>5301</v>
      </c>
      <c r="I2111" s="135" t="s">
        <v>1010</v>
      </c>
      <c r="J2111" s="137">
        <v>37300</v>
      </c>
    </row>
    <row r="2112" spans="1:10" x14ac:dyDescent="0.2">
      <c r="A2112" s="138" t="s">
        <v>531</v>
      </c>
      <c r="D2112" s="135" t="s">
        <v>5619</v>
      </c>
      <c r="E2112" s="135" t="e">
        <f t="shared" si="32"/>
        <v>#VALUE!</v>
      </c>
      <c r="F2112" s="135" t="s">
        <v>2865</v>
      </c>
      <c r="G2112" s="135" t="s">
        <v>533</v>
      </c>
      <c r="H2112" s="135" t="s">
        <v>5301</v>
      </c>
      <c r="I2112" s="135" t="s">
        <v>1012</v>
      </c>
      <c r="J2112" s="137">
        <v>37300</v>
      </c>
    </row>
    <row r="2113" spans="1:10" x14ac:dyDescent="0.2">
      <c r="A2113" s="138" t="s">
        <v>531</v>
      </c>
      <c r="D2113" s="135" t="s">
        <v>5620</v>
      </c>
      <c r="E2113" s="135" t="e">
        <f t="shared" si="32"/>
        <v>#VALUE!</v>
      </c>
      <c r="F2113" s="135" t="s">
        <v>2865</v>
      </c>
      <c r="G2113" s="135" t="s">
        <v>533</v>
      </c>
      <c r="H2113" s="135" t="s">
        <v>5301</v>
      </c>
      <c r="I2113" s="135" t="s">
        <v>1014</v>
      </c>
      <c r="J2113" s="137">
        <v>37300</v>
      </c>
    </row>
    <row r="2114" spans="1:10" x14ac:dyDescent="0.2">
      <c r="A2114" s="138" t="s">
        <v>531</v>
      </c>
      <c r="D2114" s="135" t="s">
        <v>5621</v>
      </c>
      <c r="E2114" s="135" t="e">
        <f t="shared" ref="E2114:E2177" si="33">VALUE(D2114)</f>
        <v>#VALUE!</v>
      </c>
      <c r="F2114" s="135" t="s">
        <v>2865</v>
      </c>
      <c r="G2114" s="135" t="s">
        <v>533</v>
      </c>
      <c r="H2114" s="135" t="s">
        <v>5315</v>
      </c>
      <c r="I2114" s="135" t="s">
        <v>1098</v>
      </c>
      <c r="J2114" s="137">
        <v>37300</v>
      </c>
    </row>
    <row r="2115" spans="1:10" x14ac:dyDescent="0.2">
      <c r="A2115" s="138" t="s">
        <v>531</v>
      </c>
      <c r="D2115" s="135" t="s">
        <v>5622</v>
      </c>
      <c r="E2115" s="135" t="e">
        <f t="shared" si="33"/>
        <v>#VALUE!</v>
      </c>
      <c r="F2115" s="135" t="s">
        <v>2865</v>
      </c>
      <c r="G2115" s="135" t="s">
        <v>533</v>
      </c>
      <c r="H2115" s="135" t="s">
        <v>5315</v>
      </c>
      <c r="I2115" s="135" t="s">
        <v>1100</v>
      </c>
      <c r="J2115" s="137">
        <v>37300</v>
      </c>
    </row>
    <row r="2116" spans="1:10" x14ac:dyDescent="0.2">
      <c r="A2116" s="138" t="s">
        <v>531</v>
      </c>
      <c r="D2116" s="135" t="s">
        <v>5623</v>
      </c>
      <c r="E2116" s="135" t="e">
        <f t="shared" si="33"/>
        <v>#VALUE!</v>
      </c>
      <c r="F2116" s="135" t="s">
        <v>2865</v>
      </c>
      <c r="G2116" s="135" t="s">
        <v>533</v>
      </c>
      <c r="H2116" s="135" t="s">
        <v>5315</v>
      </c>
      <c r="I2116" s="135" t="s">
        <v>1102</v>
      </c>
      <c r="J2116" s="137">
        <v>37300</v>
      </c>
    </row>
    <row r="2117" spans="1:10" x14ac:dyDescent="0.2">
      <c r="A2117" s="138" t="s">
        <v>531</v>
      </c>
      <c r="D2117" s="135" t="s">
        <v>5624</v>
      </c>
      <c r="E2117" s="135" t="e">
        <f t="shared" si="33"/>
        <v>#VALUE!</v>
      </c>
      <c r="F2117" s="135" t="s">
        <v>2865</v>
      </c>
      <c r="G2117" s="135" t="s">
        <v>533</v>
      </c>
      <c r="H2117" s="135" t="s">
        <v>5315</v>
      </c>
      <c r="I2117" s="135" t="s">
        <v>1104</v>
      </c>
      <c r="J2117" s="137">
        <v>37300</v>
      </c>
    </row>
    <row r="2118" spans="1:10" x14ac:dyDescent="0.2">
      <c r="A2118" s="138" t="s">
        <v>531</v>
      </c>
      <c r="D2118" s="135" t="s">
        <v>5625</v>
      </c>
      <c r="E2118" s="135" t="e">
        <f t="shared" si="33"/>
        <v>#VALUE!</v>
      </c>
      <c r="F2118" s="135" t="s">
        <v>2865</v>
      </c>
      <c r="G2118" s="135" t="s">
        <v>533</v>
      </c>
      <c r="H2118" s="135" t="s">
        <v>5315</v>
      </c>
      <c r="I2118" s="135" t="s">
        <v>1106</v>
      </c>
      <c r="J2118" s="137">
        <v>37300</v>
      </c>
    </row>
    <row r="2119" spans="1:10" x14ac:dyDescent="0.2">
      <c r="A2119" s="138" t="s">
        <v>531</v>
      </c>
      <c r="D2119" s="135" t="s">
        <v>5626</v>
      </c>
      <c r="E2119" s="135" t="e">
        <f t="shared" si="33"/>
        <v>#VALUE!</v>
      </c>
      <c r="F2119" s="135" t="s">
        <v>2865</v>
      </c>
      <c r="G2119" s="135" t="s">
        <v>533</v>
      </c>
      <c r="H2119" s="135" t="s">
        <v>5315</v>
      </c>
      <c r="I2119" s="135" t="s">
        <v>1108</v>
      </c>
      <c r="J2119" s="137">
        <v>37300</v>
      </c>
    </row>
    <row r="2120" spans="1:10" x14ac:dyDescent="0.2">
      <c r="A2120" s="138" t="s">
        <v>531</v>
      </c>
      <c r="D2120" s="135" t="s">
        <v>5627</v>
      </c>
      <c r="E2120" s="135" t="e">
        <f t="shared" si="33"/>
        <v>#VALUE!</v>
      </c>
      <c r="F2120" s="135" t="s">
        <v>2865</v>
      </c>
      <c r="G2120" s="135" t="s">
        <v>533</v>
      </c>
      <c r="H2120" s="135" t="s">
        <v>5315</v>
      </c>
      <c r="I2120" s="135" t="s">
        <v>1110</v>
      </c>
      <c r="J2120" s="137">
        <v>37300</v>
      </c>
    </row>
    <row r="2121" spans="1:10" x14ac:dyDescent="0.2">
      <c r="A2121" s="138" t="s">
        <v>531</v>
      </c>
      <c r="D2121" s="135" t="s">
        <v>5628</v>
      </c>
      <c r="E2121" s="135" t="e">
        <f t="shared" si="33"/>
        <v>#VALUE!</v>
      </c>
      <c r="F2121" s="135" t="s">
        <v>2865</v>
      </c>
      <c r="G2121" s="135" t="s">
        <v>533</v>
      </c>
      <c r="H2121" s="135" t="s">
        <v>5315</v>
      </c>
      <c r="I2121" s="135" t="s">
        <v>1112</v>
      </c>
      <c r="J2121" s="137">
        <v>37300</v>
      </c>
    </row>
    <row r="2122" spans="1:10" x14ac:dyDescent="0.2">
      <c r="A2122" s="138" t="s">
        <v>531</v>
      </c>
      <c r="D2122" s="135" t="s">
        <v>5629</v>
      </c>
      <c r="E2122" s="135" t="e">
        <f t="shared" si="33"/>
        <v>#VALUE!</v>
      </c>
      <c r="F2122" s="135" t="s">
        <v>2865</v>
      </c>
      <c r="G2122" s="135" t="s">
        <v>533</v>
      </c>
      <c r="H2122" s="135" t="s">
        <v>5315</v>
      </c>
      <c r="I2122" s="135" t="s">
        <v>1114</v>
      </c>
      <c r="J2122" s="137">
        <v>37300</v>
      </c>
    </row>
    <row r="2123" spans="1:10" x14ac:dyDescent="0.2">
      <c r="A2123" s="138" t="s">
        <v>531</v>
      </c>
      <c r="D2123" s="135" t="s">
        <v>5630</v>
      </c>
      <c r="E2123" s="135" t="e">
        <f t="shared" si="33"/>
        <v>#VALUE!</v>
      </c>
      <c r="F2123" s="135" t="s">
        <v>2865</v>
      </c>
      <c r="G2123" s="135" t="s">
        <v>533</v>
      </c>
      <c r="H2123" s="135" t="s">
        <v>5315</v>
      </c>
      <c r="I2123" s="135" t="s">
        <v>2593</v>
      </c>
      <c r="J2123" s="137">
        <v>37300</v>
      </c>
    </row>
    <row r="2124" spans="1:10" x14ac:dyDescent="0.2">
      <c r="A2124" s="138" t="s">
        <v>531</v>
      </c>
      <c r="D2124" s="135" t="s">
        <v>5631</v>
      </c>
      <c r="E2124" s="135" t="e">
        <f t="shared" si="33"/>
        <v>#VALUE!</v>
      </c>
      <c r="F2124" s="135" t="s">
        <v>2865</v>
      </c>
      <c r="G2124" s="135" t="s">
        <v>533</v>
      </c>
      <c r="H2124" s="135" t="s">
        <v>5315</v>
      </c>
      <c r="I2124" s="135" t="s">
        <v>2595</v>
      </c>
      <c r="J2124" s="137">
        <v>37300</v>
      </c>
    </row>
    <row r="2125" spans="1:10" x14ac:dyDescent="0.2">
      <c r="A2125" s="138" t="s">
        <v>531</v>
      </c>
      <c r="D2125" s="135" t="s">
        <v>5632</v>
      </c>
      <c r="E2125" s="135" t="e">
        <f t="shared" si="33"/>
        <v>#VALUE!</v>
      </c>
      <c r="F2125" s="135" t="s">
        <v>2865</v>
      </c>
      <c r="G2125" s="135" t="s">
        <v>533</v>
      </c>
      <c r="H2125" s="135" t="s">
        <v>5315</v>
      </c>
      <c r="I2125" s="135" t="s">
        <v>2597</v>
      </c>
      <c r="J2125" s="137">
        <v>37300</v>
      </c>
    </row>
    <row r="2126" spans="1:10" x14ac:dyDescent="0.2">
      <c r="A2126" s="138" t="s">
        <v>531</v>
      </c>
      <c r="D2126" s="135" t="s">
        <v>5633</v>
      </c>
      <c r="E2126" s="135" t="e">
        <f t="shared" si="33"/>
        <v>#VALUE!</v>
      </c>
      <c r="F2126" s="135" t="s">
        <v>2865</v>
      </c>
      <c r="G2126" s="135" t="s">
        <v>533</v>
      </c>
      <c r="H2126" s="135" t="s">
        <v>5315</v>
      </c>
      <c r="I2126" s="135" t="s">
        <v>2599</v>
      </c>
      <c r="J2126" s="137">
        <v>37300</v>
      </c>
    </row>
    <row r="2127" spans="1:10" x14ac:dyDescent="0.2">
      <c r="A2127" s="138" t="s">
        <v>531</v>
      </c>
      <c r="D2127" s="135" t="s">
        <v>5634</v>
      </c>
      <c r="E2127" s="135" t="e">
        <f t="shared" si="33"/>
        <v>#VALUE!</v>
      </c>
      <c r="F2127" s="135" t="s">
        <v>2865</v>
      </c>
      <c r="G2127" s="135" t="s">
        <v>533</v>
      </c>
      <c r="H2127" s="135" t="s">
        <v>5315</v>
      </c>
      <c r="I2127" s="135" t="s">
        <v>2601</v>
      </c>
      <c r="J2127" s="137">
        <v>37300</v>
      </c>
    </row>
    <row r="2128" spans="1:10" x14ac:dyDescent="0.2">
      <c r="A2128" s="138" t="s">
        <v>531</v>
      </c>
      <c r="D2128" s="135" t="s">
        <v>5635</v>
      </c>
      <c r="E2128" s="135" t="e">
        <f t="shared" si="33"/>
        <v>#VALUE!</v>
      </c>
      <c r="F2128" s="135" t="s">
        <v>2865</v>
      </c>
      <c r="G2128" s="135" t="s">
        <v>533</v>
      </c>
      <c r="H2128" s="135" t="s">
        <v>5315</v>
      </c>
      <c r="I2128" s="135" t="s">
        <v>2603</v>
      </c>
      <c r="J2128" s="137">
        <v>37300</v>
      </c>
    </row>
    <row r="2129" spans="1:10" x14ac:dyDescent="0.2">
      <c r="A2129" s="138" t="s">
        <v>531</v>
      </c>
      <c r="D2129" s="135" t="s">
        <v>5636</v>
      </c>
      <c r="E2129" s="135" t="e">
        <f t="shared" si="33"/>
        <v>#VALUE!</v>
      </c>
      <c r="F2129" s="135" t="s">
        <v>2865</v>
      </c>
      <c r="G2129" s="135" t="s">
        <v>533</v>
      </c>
      <c r="H2129" s="135" t="s">
        <v>5315</v>
      </c>
      <c r="I2129" s="135" t="s">
        <v>2605</v>
      </c>
      <c r="J2129" s="137">
        <v>37300</v>
      </c>
    </row>
    <row r="2130" spans="1:10" x14ac:dyDescent="0.2">
      <c r="A2130" s="138" t="s">
        <v>531</v>
      </c>
      <c r="D2130" s="135" t="s">
        <v>5637</v>
      </c>
      <c r="E2130" s="135" t="e">
        <f t="shared" si="33"/>
        <v>#VALUE!</v>
      </c>
      <c r="F2130" s="135" t="s">
        <v>2865</v>
      </c>
      <c r="G2130" s="135" t="s">
        <v>533</v>
      </c>
      <c r="H2130" s="135" t="s">
        <v>5315</v>
      </c>
      <c r="I2130" s="135" t="s">
        <v>2607</v>
      </c>
      <c r="J2130" s="137">
        <v>37300</v>
      </c>
    </row>
    <row r="2131" spans="1:10" x14ac:dyDescent="0.2">
      <c r="A2131" s="138" t="s">
        <v>531</v>
      </c>
      <c r="D2131" s="135" t="s">
        <v>5638</v>
      </c>
      <c r="E2131" s="135" t="e">
        <f t="shared" si="33"/>
        <v>#VALUE!</v>
      </c>
      <c r="F2131" s="135" t="s">
        <v>2865</v>
      </c>
      <c r="G2131" s="135" t="s">
        <v>533</v>
      </c>
      <c r="H2131" s="135" t="s">
        <v>5315</v>
      </c>
      <c r="I2131" s="135" t="s">
        <v>2609</v>
      </c>
      <c r="J2131" s="137">
        <v>37300</v>
      </c>
    </row>
    <row r="2132" spans="1:10" x14ac:dyDescent="0.2">
      <c r="A2132" s="138" t="s">
        <v>531</v>
      </c>
      <c r="D2132" s="135" t="s">
        <v>5639</v>
      </c>
      <c r="E2132" s="135" t="e">
        <f t="shared" si="33"/>
        <v>#VALUE!</v>
      </c>
      <c r="F2132" s="135" t="s">
        <v>2865</v>
      </c>
      <c r="G2132" s="135" t="s">
        <v>533</v>
      </c>
      <c r="H2132" s="135" t="s">
        <v>5315</v>
      </c>
      <c r="I2132" s="135" t="s">
        <v>2611</v>
      </c>
      <c r="J2132" s="137">
        <v>37300</v>
      </c>
    </row>
    <row r="2133" spans="1:10" x14ac:dyDescent="0.2">
      <c r="A2133" s="138" t="s">
        <v>531</v>
      </c>
      <c r="D2133" s="135" t="s">
        <v>5640</v>
      </c>
      <c r="E2133" s="135" t="e">
        <f t="shared" si="33"/>
        <v>#VALUE!</v>
      </c>
      <c r="F2133" s="135" t="s">
        <v>2865</v>
      </c>
      <c r="G2133" s="135" t="s">
        <v>533</v>
      </c>
      <c r="H2133" s="135" t="s">
        <v>5315</v>
      </c>
      <c r="I2133" s="135" t="s">
        <v>2613</v>
      </c>
      <c r="J2133" s="137">
        <v>37300</v>
      </c>
    </row>
    <row r="2134" spans="1:10" x14ac:dyDescent="0.2">
      <c r="A2134" s="138" t="s">
        <v>531</v>
      </c>
      <c r="D2134" s="135" t="s">
        <v>5641</v>
      </c>
      <c r="E2134" s="135" t="e">
        <f t="shared" si="33"/>
        <v>#VALUE!</v>
      </c>
      <c r="F2134" s="135" t="s">
        <v>2865</v>
      </c>
      <c r="G2134" s="135" t="s">
        <v>533</v>
      </c>
      <c r="H2134" s="135" t="s">
        <v>5315</v>
      </c>
      <c r="I2134" s="135" t="s">
        <v>2615</v>
      </c>
      <c r="J2134" s="137">
        <v>37300</v>
      </c>
    </row>
    <row r="2135" spans="1:10" x14ac:dyDescent="0.2">
      <c r="A2135" s="138" t="s">
        <v>531</v>
      </c>
      <c r="D2135" s="135" t="s">
        <v>5642</v>
      </c>
      <c r="E2135" s="135" t="e">
        <f t="shared" si="33"/>
        <v>#VALUE!</v>
      </c>
      <c r="F2135" s="135" t="s">
        <v>2865</v>
      </c>
      <c r="G2135" s="135" t="s">
        <v>533</v>
      </c>
      <c r="H2135" s="135" t="s">
        <v>5315</v>
      </c>
      <c r="I2135" s="135" t="s">
        <v>2617</v>
      </c>
      <c r="J2135" s="137">
        <v>37300</v>
      </c>
    </row>
    <row r="2136" spans="1:10" x14ac:dyDescent="0.2">
      <c r="A2136" s="138" t="s">
        <v>531</v>
      </c>
      <c r="D2136" s="135" t="s">
        <v>5643</v>
      </c>
      <c r="E2136" s="135" t="e">
        <f t="shared" si="33"/>
        <v>#VALUE!</v>
      </c>
      <c r="F2136" s="135" t="s">
        <v>2865</v>
      </c>
      <c r="G2136" s="135" t="s">
        <v>533</v>
      </c>
      <c r="H2136" s="135" t="s">
        <v>5315</v>
      </c>
      <c r="I2136" s="135" t="s">
        <v>2432</v>
      </c>
      <c r="J2136" s="137">
        <v>37300</v>
      </c>
    </row>
    <row r="2137" spans="1:10" x14ac:dyDescent="0.2">
      <c r="A2137" s="138" t="s">
        <v>531</v>
      </c>
      <c r="D2137" s="135" t="s">
        <v>5644</v>
      </c>
      <c r="E2137" s="135" t="e">
        <f t="shared" si="33"/>
        <v>#VALUE!</v>
      </c>
      <c r="F2137" s="135" t="s">
        <v>2865</v>
      </c>
      <c r="G2137" s="135" t="s">
        <v>533</v>
      </c>
      <c r="H2137" s="135" t="s">
        <v>5315</v>
      </c>
      <c r="I2137" s="135" t="s">
        <v>2434</v>
      </c>
      <c r="J2137" s="137">
        <v>37300</v>
      </c>
    </row>
    <row r="2138" spans="1:10" x14ac:dyDescent="0.2">
      <c r="A2138" s="138" t="s">
        <v>531</v>
      </c>
      <c r="D2138" s="135" t="s">
        <v>5645</v>
      </c>
      <c r="E2138" s="135" t="e">
        <f t="shared" si="33"/>
        <v>#VALUE!</v>
      </c>
      <c r="F2138" s="135" t="s">
        <v>2865</v>
      </c>
      <c r="G2138" s="135" t="s">
        <v>533</v>
      </c>
      <c r="H2138" s="135" t="s">
        <v>5315</v>
      </c>
      <c r="I2138" s="135" t="s">
        <v>2436</v>
      </c>
      <c r="J2138" s="137">
        <v>37300</v>
      </c>
    </row>
    <row r="2139" spans="1:10" x14ac:dyDescent="0.2">
      <c r="A2139" s="138" t="s">
        <v>531</v>
      </c>
      <c r="D2139" s="135" t="s">
        <v>5646</v>
      </c>
      <c r="E2139" s="135" t="e">
        <f t="shared" si="33"/>
        <v>#VALUE!</v>
      </c>
      <c r="F2139" s="135" t="s">
        <v>2865</v>
      </c>
      <c r="G2139" s="135" t="s">
        <v>533</v>
      </c>
      <c r="H2139" s="135" t="s">
        <v>5315</v>
      </c>
      <c r="I2139" s="135" t="s">
        <v>2438</v>
      </c>
      <c r="J2139" s="137">
        <v>37300</v>
      </c>
    </row>
    <row r="2140" spans="1:10" x14ac:dyDescent="0.2">
      <c r="A2140" s="138" t="s">
        <v>531</v>
      </c>
      <c r="D2140" s="135" t="s">
        <v>5647</v>
      </c>
      <c r="E2140" s="135" t="e">
        <f t="shared" si="33"/>
        <v>#VALUE!</v>
      </c>
      <c r="F2140" s="135" t="s">
        <v>2865</v>
      </c>
      <c r="G2140" s="135" t="s">
        <v>533</v>
      </c>
      <c r="H2140" s="135" t="s">
        <v>5315</v>
      </c>
      <c r="I2140" s="135" t="s">
        <v>2440</v>
      </c>
      <c r="J2140" s="137">
        <v>37300</v>
      </c>
    </row>
    <row r="2141" spans="1:10" x14ac:dyDescent="0.2">
      <c r="A2141" s="138" t="s">
        <v>531</v>
      </c>
      <c r="D2141" s="135" t="s">
        <v>5648</v>
      </c>
      <c r="E2141" s="135" t="e">
        <f t="shared" si="33"/>
        <v>#VALUE!</v>
      </c>
      <c r="F2141" s="135" t="s">
        <v>2865</v>
      </c>
      <c r="G2141" s="135" t="s">
        <v>533</v>
      </c>
      <c r="H2141" s="135" t="s">
        <v>5315</v>
      </c>
      <c r="I2141" s="135" t="s">
        <v>2442</v>
      </c>
      <c r="J2141" s="137">
        <v>37300</v>
      </c>
    </row>
    <row r="2142" spans="1:10" x14ac:dyDescent="0.2">
      <c r="A2142" s="138" t="s">
        <v>531</v>
      </c>
      <c r="D2142" s="135" t="s">
        <v>5649</v>
      </c>
      <c r="E2142" s="135" t="e">
        <f t="shared" si="33"/>
        <v>#VALUE!</v>
      </c>
      <c r="F2142" s="135" t="s">
        <v>2865</v>
      </c>
      <c r="G2142" s="135" t="s">
        <v>533</v>
      </c>
      <c r="H2142" s="135" t="s">
        <v>5315</v>
      </c>
      <c r="I2142" s="135" t="s">
        <v>2444</v>
      </c>
      <c r="J2142" s="137">
        <v>37300</v>
      </c>
    </row>
    <row r="2143" spans="1:10" x14ac:dyDescent="0.2">
      <c r="A2143" s="138" t="s">
        <v>531</v>
      </c>
      <c r="D2143" s="135" t="s">
        <v>5650</v>
      </c>
      <c r="E2143" s="135" t="e">
        <f t="shared" si="33"/>
        <v>#VALUE!</v>
      </c>
      <c r="F2143" s="135" t="s">
        <v>2865</v>
      </c>
      <c r="G2143" s="135" t="s">
        <v>533</v>
      </c>
      <c r="H2143" s="135" t="s">
        <v>5315</v>
      </c>
      <c r="I2143" s="135" t="s">
        <v>2446</v>
      </c>
      <c r="J2143" s="137">
        <v>37300</v>
      </c>
    </row>
    <row r="2144" spans="1:10" x14ac:dyDescent="0.2">
      <c r="A2144" s="138" t="s">
        <v>531</v>
      </c>
      <c r="D2144" s="135" t="s">
        <v>5651</v>
      </c>
      <c r="E2144" s="135" t="e">
        <f t="shared" si="33"/>
        <v>#VALUE!</v>
      </c>
      <c r="F2144" s="135" t="s">
        <v>2865</v>
      </c>
      <c r="G2144" s="135" t="s">
        <v>533</v>
      </c>
      <c r="H2144" s="135" t="s">
        <v>5315</v>
      </c>
      <c r="I2144" s="135" t="s">
        <v>2448</v>
      </c>
      <c r="J2144" s="137">
        <v>37300</v>
      </c>
    </row>
    <row r="2145" spans="1:10" x14ac:dyDescent="0.2">
      <c r="A2145" s="138" t="s">
        <v>531</v>
      </c>
      <c r="D2145" s="135" t="s">
        <v>5652</v>
      </c>
      <c r="E2145" s="135" t="e">
        <f t="shared" si="33"/>
        <v>#VALUE!</v>
      </c>
      <c r="F2145" s="135" t="s">
        <v>2865</v>
      </c>
      <c r="G2145" s="135" t="s">
        <v>533</v>
      </c>
      <c r="H2145" s="135" t="s">
        <v>5315</v>
      </c>
      <c r="I2145" s="135" t="s">
        <v>2450</v>
      </c>
      <c r="J2145" s="137">
        <v>37300</v>
      </c>
    </row>
    <row r="2146" spans="1:10" x14ac:dyDescent="0.2">
      <c r="A2146" s="138" t="s">
        <v>531</v>
      </c>
      <c r="D2146" s="135" t="s">
        <v>5653</v>
      </c>
      <c r="E2146" s="135" t="e">
        <f t="shared" si="33"/>
        <v>#VALUE!</v>
      </c>
      <c r="F2146" s="135" t="s">
        <v>2865</v>
      </c>
      <c r="G2146" s="135" t="s">
        <v>533</v>
      </c>
      <c r="H2146" s="135" t="s">
        <v>5315</v>
      </c>
      <c r="I2146" s="135" t="s">
        <v>2452</v>
      </c>
      <c r="J2146" s="137">
        <v>37300</v>
      </c>
    </row>
    <row r="2147" spans="1:10" x14ac:dyDescent="0.2">
      <c r="A2147" s="138" t="s">
        <v>531</v>
      </c>
      <c r="D2147" s="135" t="s">
        <v>5654</v>
      </c>
      <c r="E2147" s="135" t="e">
        <f t="shared" si="33"/>
        <v>#VALUE!</v>
      </c>
      <c r="F2147" s="135" t="s">
        <v>2865</v>
      </c>
      <c r="G2147" s="135" t="s">
        <v>533</v>
      </c>
      <c r="H2147" s="135" t="s">
        <v>5315</v>
      </c>
      <c r="I2147" s="135" t="s">
        <v>2454</v>
      </c>
      <c r="J2147" s="137">
        <v>37300</v>
      </c>
    </row>
    <row r="2148" spans="1:10" x14ac:dyDescent="0.2">
      <c r="A2148" s="138" t="s">
        <v>531</v>
      </c>
      <c r="D2148" s="135" t="s">
        <v>5655</v>
      </c>
      <c r="E2148" s="135" t="e">
        <f t="shared" si="33"/>
        <v>#VALUE!</v>
      </c>
      <c r="F2148" s="135" t="s">
        <v>2865</v>
      </c>
      <c r="G2148" s="135" t="s">
        <v>533</v>
      </c>
      <c r="H2148" s="135" t="s">
        <v>5315</v>
      </c>
      <c r="I2148" s="135" t="s">
        <v>2456</v>
      </c>
      <c r="J2148" s="137">
        <v>37300</v>
      </c>
    </row>
    <row r="2149" spans="1:10" x14ac:dyDescent="0.2">
      <c r="A2149" s="138" t="s">
        <v>531</v>
      </c>
      <c r="D2149" s="135" t="s">
        <v>5656</v>
      </c>
      <c r="E2149" s="135" t="e">
        <f t="shared" si="33"/>
        <v>#VALUE!</v>
      </c>
      <c r="F2149" s="135" t="s">
        <v>2865</v>
      </c>
      <c r="G2149" s="135" t="s">
        <v>533</v>
      </c>
      <c r="H2149" s="135" t="s">
        <v>5315</v>
      </c>
      <c r="I2149" s="135" t="s">
        <v>990</v>
      </c>
      <c r="J2149" s="137">
        <v>37300</v>
      </c>
    </row>
    <row r="2150" spans="1:10" x14ac:dyDescent="0.2">
      <c r="A2150" s="138" t="s">
        <v>531</v>
      </c>
      <c r="D2150" s="135" t="s">
        <v>5657</v>
      </c>
      <c r="E2150" s="135" t="e">
        <f t="shared" si="33"/>
        <v>#VALUE!</v>
      </c>
      <c r="F2150" s="135" t="s">
        <v>2865</v>
      </c>
      <c r="G2150" s="135" t="s">
        <v>533</v>
      </c>
      <c r="H2150" s="135" t="s">
        <v>5315</v>
      </c>
      <c r="I2150" s="135" t="s">
        <v>992</v>
      </c>
      <c r="J2150" s="137">
        <v>37300</v>
      </c>
    </row>
    <row r="2151" spans="1:10" x14ac:dyDescent="0.2">
      <c r="A2151" s="138" t="s">
        <v>531</v>
      </c>
      <c r="D2151" s="135" t="s">
        <v>5658</v>
      </c>
      <c r="E2151" s="135" t="e">
        <f t="shared" si="33"/>
        <v>#VALUE!</v>
      </c>
      <c r="F2151" s="135" t="s">
        <v>2865</v>
      </c>
      <c r="G2151" s="135" t="s">
        <v>533</v>
      </c>
      <c r="H2151" s="135" t="s">
        <v>5315</v>
      </c>
      <c r="I2151" s="135" t="s">
        <v>994</v>
      </c>
      <c r="J2151" s="137">
        <v>37300</v>
      </c>
    </row>
    <row r="2152" spans="1:10" x14ac:dyDescent="0.2">
      <c r="A2152" s="138" t="s">
        <v>531</v>
      </c>
      <c r="D2152" s="135" t="s">
        <v>5659</v>
      </c>
      <c r="E2152" s="135" t="e">
        <f t="shared" si="33"/>
        <v>#VALUE!</v>
      </c>
      <c r="F2152" s="135" t="s">
        <v>2865</v>
      </c>
      <c r="G2152" s="135" t="s">
        <v>533</v>
      </c>
      <c r="H2152" s="135" t="s">
        <v>5315</v>
      </c>
      <c r="I2152" s="135" t="s">
        <v>996</v>
      </c>
      <c r="J2152" s="137">
        <v>37300</v>
      </c>
    </row>
    <row r="2153" spans="1:10" x14ac:dyDescent="0.2">
      <c r="A2153" s="138" t="s">
        <v>531</v>
      </c>
      <c r="D2153" s="135" t="s">
        <v>5660</v>
      </c>
      <c r="E2153" s="135" t="e">
        <f t="shared" si="33"/>
        <v>#VALUE!</v>
      </c>
      <c r="F2153" s="135" t="s">
        <v>2865</v>
      </c>
      <c r="G2153" s="135" t="s">
        <v>533</v>
      </c>
      <c r="H2153" s="135" t="s">
        <v>5315</v>
      </c>
      <c r="I2153" s="135" t="s">
        <v>998</v>
      </c>
      <c r="J2153" s="137">
        <v>37300</v>
      </c>
    </row>
    <row r="2154" spans="1:10" x14ac:dyDescent="0.2">
      <c r="A2154" s="138" t="s">
        <v>531</v>
      </c>
      <c r="D2154" s="135" t="s">
        <v>5661</v>
      </c>
      <c r="E2154" s="135" t="e">
        <f t="shared" si="33"/>
        <v>#VALUE!</v>
      </c>
      <c r="F2154" s="135" t="s">
        <v>2865</v>
      </c>
      <c r="G2154" s="135" t="s">
        <v>533</v>
      </c>
      <c r="H2154" s="135" t="s">
        <v>5315</v>
      </c>
      <c r="I2154" s="135" t="s">
        <v>1000</v>
      </c>
      <c r="J2154" s="137">
        <v>37300</v>
      </c>
    </row>
    <row r="2155" spans="1:10" x14ac:dyDescent="0.2">
      <c r="A2155" s="138" t="s">
        <v>531</v>
      </c>
      <c r="D2155" s="135" t="s">
        <v>5662</v>
      </c>
      <c r="E2155" s="135" t="e">
        <f t="shared" si="33"/>
        <v>#VALUE!</v>
      </c>
      <c r="F2155" s="135" t="s">
        <v>2865</v>
      </c>
      <c r="G2155" s="135" t="s">
        <v>533</v>
      </c>
      <c r="H2155" s="135" t="s">
        <v>5315</v>
      </c>
      <c r="I2155" s="135" t="s">
        <v>1002</v>
      </c>
      <c r="J2155" s="137">
        <v>37300</v>
      </c>
    </row>
    <row r="2156" spans="1:10" x14ac:dyDescent="0.2">
      <c r="A2156" s="138" t="s">
        <v>531</v>
      </c>
      <c r="D2156" s="135" t="s">
        <v>5663</v>
      </c>
      <c r="E2156" s="135" t="e">
        <f t="shared" si="33"/>
        <v>#VALUE!</v>
      </c>
      <c r="F2156" s="135" t="s">
        <v>2865</v>
      </c>
      <c r="G2156" s="135" t="s">
        <v>533</v>
      </c>
      <c r="H2156" s="135" t="s">
        <v>5315</v>
      </c>
      <c r="I2156" s="135" t="s">
        <v>1004</v>
      </c>
      <c r="J2156" s="137">
        <v>37300</v>
      </c>
    </row>
    <row r="2157" spans="1:10" x14ac:dyDescent="0.2">
      <c r="A2157" s="138" t="s">
        <v>531</v>
      </c>
      <c r="D2157" s="135" t="s">
        <v>5664</v>
      </c>
      <c r="E2157" s="135" t="e">
        <f t="shared" si="33"/>
        <v>#VALUE!</v>
      </c>
      <c r="F2157" s="135" t="s">
        <v>2865</v>
      </c>
      <c r="G2157" s="135" t="s">
        <v>533</v>
      </c>
      <c r="H2157" s="135" t="s">
        <v>5315</v>
      </c>
      <c r="I2157" s="135" t="s">
        <v>1006</v>
      </c>
      <c r="J2157" s="137">
        <v>37300</v>
      </c>
    </row>
    <row r="2158" spans="1:10" x14ac:dyDescent="0.2">
      <c r="A2158" s="138" t="s">
        <v>531</v>
      </c>
      <c r="D2158" s="135" t="s">
        <v>5665</v>
      </c>
      <c r="E2158" s="135" t="e">
        <f t="shared" si="33"/>
        <v>#VALUE!</v>
      </c>
      <c r="F2158" s="135" t="s">
        <v>2865</v>
      </c>
      <c r="G2158" s="135" t="s">
        <v>533</v>
      </c>
      <c r="H2158" s="135" t="s">
        <v>5315</v>
      </c>
      <c r="I2158" s="135" t="s">
        <v>1008</v>
      </c>
      <c r="J2158" s="137">
        <v>37300</v>
      </c>
    </row>
    <row r="2159" spans="1:10" x14ac:dyDescent="0.2">
      <c r="A2159" s="138" t="s">
        <v>531</v>
      </c>
      <c r="D2159" s="135" t="s">
        <v>5666</v>
      </c>
      <c r="E2159" s="135" t="e">
        <f t="shared" si="33"/>
        <v>#VALUE!</v>
      </c>
      <c r="F2159" s="135" t="s">
        <v>2865</v>
      </c>
      <c r="G2159" s="135" t="s">
        <v>533</v>
      </c>
      <c r="H2159" s="135" t="s">
        <v>5315</v>
      </c>
      <c r="I2159" s="135" t="s">
        <v>1010</v>
      </c>
      <c r="J2159" s="137">
        <v>37300</v>
      </c>
    </row>
    <row r="2160" spans="1:10" x14ac:dyDescent="0.2">
      <c r="A2160" s="138" t="s">
        <v>531</v>
      </c>
      <c r="D2160" s="135" t="s">
        <v>5667</v>
      </c>
      <c r="E2160" s="135" t="e">
        <f t="shared" si="33"/>
        <v>#VALUE!</v>
      </c>
      <c r="F2160" s="135" t="s">
        <v>2865</v>
      </c>
      <c r="G2160" s="135" t="s">
        <v>533</v>
      </c>
      <c r="H2160" s="135" t="s">
        <v>5315</v>
      </c>
      <c r="I2160" s="135" t="s">
        <v>1012</v>
      </c>
      <c r="J2160" s="137">
        <v>37300</v>
      </c>
    </row>
    <row r="2161" spans="1:10" x14ac:dyDescent="0.2">
      <c r="A2161" s="138" t="s">
        <v>531</v>
      </c>
      <c r="D2161" s="135" t="s">
        <v>5668</v>
      </c>
      <c r="E2161" s="135" t="e">
        <f t="shared" si="33"/>
        <v>#VALUE!</v>
      </c>
      <c r="F2161" s="135" t="s">
        <v>2865</v>
      </c>
      <c r="G2161" s="135" t="s">
        <v>533</v>
      </c>
      <c r="H2161" s="135" t="s">
        <v>5315</v>
      </c>
      <c r="I2161" s="135" t="s">
        <v>1014</v>
      </c>
      <c r="J2161" s="137">
        <v>37300</v>
      </c>
    </row>
    <row r="2162" spans="1:10" x14ac:dyDescent="0.2">
      <c r="A2162" s="138" t="s">
        <v>531</v>
      </c>
      <c r="D2162" s="135" t="s">
        <v>5669</v>
      </c>
      <c r="E2162" s="135" t="e">
        <f t="shared" si="33"/>
        <v>#VALUE!</v>
      </c>
      <c r="F2162" s="135" t="s">
        <v>2865</v>
      </c>
      <c r="G2162" s="135" t="s">
        <v>533</v>
      </c>
      <c r="H2162" s="135" t="s">
        <v>5330</v>
      </c>
      <c r="I2162" s="135" t="s">
        <v>1098</v>
      </c>
      <c r="J2162" s="137">
        <v>37300</v>
      </c>
    </row>
    <row r="2163" spans="1:10" x14ac:dyDescent="0.2">
      <c r="A2163" s="138" t="s">
        <v>531</v>
      </c>
      <c r="D2163" s="135" t="s">
        <v>5670</v>
      </c>
      <c r="E2163" s="135" t="e">
        <f t="shared" si="33"/>
        <v>#VALUE!</v>
      </c>
      <c r="F2163" s="135" t="s">
        <v>2865</v>
      </c>
      <c r="G2163" s="135" t="s">
        <v>533</v>
      </c>
      <c r="H2163" s="135" t="s">
        <v>5330</v>
      </c>
      <c r="I2163" s="135" t="s">
        <v>1100</v>
      </c>
      <c r="J2163" s="137">
        <v>37300</v>
      </c>
    </row>
    <row r="2164" spans="1:10" x14ac:dyDescent="0.2">
      <c r="A2164" s="138" t="s">
        <v>531</v>
      </c>
      <c r="D2164" s="135" t="s">
        <v>5671</v>
      </c>
      <c r="E2164" s="135" t="e">
        <f t="shared" si="33"/>
        <v>#VALUE!</v>
      </c>
      <c r="F2164" s="135" t="s">
        <v>2865</v>
      </c>
      <c r="G2164" s="135" t="s">
        <v>533</v>
      </c>
      <c r="H2164" s="135" t="s">
        <v>5330</v>
      </c>
      <c r="I2164" s="135" t="s">
        <v>1102</v>
      </c>
      <c r="J2164" s="137">
        <v>37300</v>
      </c>
    </row>
    <row r="2165" spans="1:10" x14ac:dyDescent="0.2">
      <c r="A2165" s="138" t="s">
        <v>531</v>
      </c>
      <c r="D2165" s="135" t="s">
        <v>5672</v>
      </c>
      <c r="E2165" s="135" t="e">
        <f t="shared" si="33"/>
        <v>#VALUE!</v>
      </c>
      <c r="F2165" s="135" t="s">
        <v>2865</v>
      </c>
      <c r="G2165" s="135" t="s">
        <v>533</v>
      </c>
      <c r="H2165" s="135" t="s">
        <v>5330</v>
      </c>
      <c r="I2165" s="135" t="s">
        <v>1104</v>
      </c>
      <c r="J2165" s="137">
        <v>37300</v>
      </c>
    </row>
    <row r="2166" spans="1:10" x14ac:dyDescent="0.2">
      <c r="A2166" s="138" t="s">
        <v>531</v>
      </c>
      <c r="D2166" s="135" t="s">
        <v>5673</v>
      </c>
      <c r="E2166" s="135" t="e">
        <f t="shared" si="33"/>
        <v>#VALUE!</v>
      </c>
      <c r="F2166" s="135" t="s">
        <v>2865</v>
      </c>
      <c r="G2166" s="135" t="s">
        <v>533</v>
      </c>
      <c r="H2166" s="135" t="s">
        <v>5330</v>
      </c>
      <c r="I2166" s="135" t="s">
        <v>1106</v>
      </c>
      <c r="J2166" s="137">
        <v>37300</v>
      </c>
    </row>
    <row r="2167" spans="1:10" x14ac:dyDescent="0.2">
      <c r="A2167" s="138" t="s">
        <v>531</v>
      </c>
      <c r="D2167" s="135" t="s">
        <v>5674</v>
      </c>
      <c r="E2167" s="135" t="e">
        <f t="shared" si="33"/>
        <v>#VALUE!</v>
      </c>
      <c r="F2167" s="135" t="s">
        <v>2865</v>
      </c>
      <c r="G2167" s="135" t="s">
        <v>533</v>
      </c>
      <c r="H2167" s="135" t="s">
        <v>5330</v>
      </c>
      <c r="I2167" s="135" t="s">
        <v>1108</v>
      </c>
      <c r="J2167" s="137">
        <v>37300</v>
      </c>
    </row>
    <row r="2168" spans="1:10" x14ac:dyDescent="0.2">
      <c r="A2168" s="138" t="s">
        <v>531</v>
      </c>
      <c r="D2168" s="135" t="s">
        <v>5675</v>
      </c>
      <c r="E2168" s="135" t="e">
        <f t="shared" si="33"/>
        <v>#VALUE!</v>
      </c>
      <c r="F2168" s="135" t="s">
        <v>2865</v>
      </c>
      <c r="G2168" s="135" t="s">
        <v>533</v>
      </c>
      <c r="H2168" s="135" t="s">
        <v>5330</v>
      </c>
      <c r="I2168" s="135" t="s">
        <v>1110</v>
      </c>
      <c r="J2168" s="137">
        <v>37300</v>
      </c>
    </row>
    <row r="2169" spans="1:10" x14ac:dyDescent="0.2">
      <c r="A2169" s="138" t="s">
        <v>531</v>
      </c>
      <c r="D2169" s="135" t="s">
        <v>5676</v>
      </c>
      <c r="E2169" s="135" t="e">
        <f t="shared" si="33"/>
        <v>#VALUE!</v>
      </c>
      <c r="F2169" s="135" t="s">
        <v>2865</v>
      </c>
      <c r="G2169" s="135" t="s">
        <v>533</v>
      </c>
      <c r="H2169" s="135" t="s">
        <v>5330</v>
      </c>
      <c r="I2169" s="135" t="s">
        <v>1112</v>
      </c>
      <c r="J2169" s="137">
        <v>37300</v>
      </c>
    </row>
    <row r="2170" spans="1:10" x14ac:dyDescent="0.2">
      <c r="A2170" s="138" t="s">
        <v>531</v>
      </c>
      <c r="D2170" s="135" t="s">
        <v>5677</v>
      </c>
      <c r="E2170" s="135" t="e">
        <f t="shared" si="33"/>
        <v>#VALUE!</v>
      </c>
      <c r="F2170" s="135" t="s">
        <v>2865</v>
      </c>
      <c r="G2170" s="135" t="s">
        <v>533</v>
      </c>
      <c r="H2170" s="135" t="s">
        <v>5330</v>
      </c>
      <c r="I2170" s="135" t="s">
        <v>1114</v>
      </c>
      <c r="J2170" s="137">
        <v>37300</v>
      </c>
    </row>
    <row r="2171" spans="1:10" x14ac:dyDescent="0.2">
      <c r="A2171" s="138" t="s">
        <v>531</v>
      </c>
      <c r="D2171" s="135" t="s">
        <v>5678</v>
      </c>
      <c r="E2171" s="135" t="e">
        <f t="shared" si="33"/>
        <v>#VALUE!</v>
      </c>
      <c r="F2171" s="135" t="s">
        <v>2865</v>
      </c>
      <c r="G2171" s="135" t="s">
        <v>533</v>
      </c>
      <c r="H2171" s="135" t="s">
        <v>5330</v>
      </c>
      <c r="I2171" s="135" t="s">
        <v>2593</v>
      </c>
      <c r="J2171" s="137">
        <v>37300</v>
      </c>
    </row>
    <row r="2172" spans="1:10" x14ac:dyDescent="0.2">
      <c r="A2172" s="138" t="s">
        <v>531</v>
      </c>
      <c r="D2172" s="135" t="s">
        <v>5679</v>
      </c>
      <c r="E2172" s="135" t="e">
        <f t="shared" si="33"/>
        <v>#VALUE!</v>
      </c>
      <c r="F2172" s="135" t="s">
        <v>2865</v>
      </c>
      <c r="G2172" s="135" t="s">
        <v>533</v>
      </c>
      <c r="H2172" s="135" t="s">
        <v>5330</v>
      </c>
      <c r="I2172" s="135" t="s">
        <v>2595</v>
      </c>
      <c r="J2172" s="137">
        <v>37300</v>
      </c>
    </row>
    <row r="2173" spans="1:10" x14ac:dyDescent="0.2">
      <c r="A2173" s="138" t="s">
        <v>531</v>
      </c>
      <c r="D2173" s="135" t="s">
        <v>5680</v>
      </c>
      <c r="E2173" s="135" t="e">
        <f t="shared" si="33"/>
        <v>#VALUE!</v>
      </c>
      <c r="F2173" s="135" t="s">
        <v>2865</v>
      </c>
      <c r="G2173" s="135" t="s">
        <v>533</v>
      </c>
      <c r="H2173" s="135" t="s">
        <v>5330</v>
      </c>
      <c r="I2173" s="135" t="s">
        <v>2597</v>
      </c>
      <c r="J2173" s="137">
        <v>37300</v>
      </c>
    </row>
    <row r="2174" spans="1:10" x14ac:dyDescent="0.2">
      <c r="A2174" s="138" t="s">
        <v>531</v>
      </c>
      <c r="D2174" s="135" t="s">
        <v>5681</v>
      </c>
      <c r="E2174" s="135" t="e">
        <f t="shared" si="33"/>
        <v>#VALUE!</v>
      </c>
      <c r="F2174" s="135" t="s">
        <v>2865</v>
      </c>
      <c r="G2174" s="135" t="s">
        <v>533</v>
      </c>
      <c r="H2174" s="135" t="s">
        <v>5330</v>
      </c>
      <c r="I2174" s="135" t="s">
        <v>2599</v>
      </c>
      <c r="J2174" s="137">
        <v>37300</v>
      </c>
    </row>
    <row r="2175" spans="1:10" x14ac:dyDescent="0.2">
      <c r="A2175" s="138" t="s">
        <v>531</v>
      </c>
      <c r="D2175" s="135" t="s">
        <v>5682</v>
      </c>
      <c r="E2175" s="135" t="e">
        <f t="shared" si="33"/>
        <v>#VALUE!</v>
      </c>
      <c r="F2175" s="135" t="s">
        <v>2865</v>
      </c>
      <c r="G2175" s="135" t="s">
        <v>533</v>
      </c>
      <c r="H2175" s="135" t="s">
        <v>5330</v>
      </c>
      <c r="I2175" s="135" t="s">
        <v>2601</v>
      </c>
      <c r="J2175" s="137">
        <v>37300</v>
      </c>
    </row>
    <row r="2176" spans="1:10" x14ac:dyDescent="0.2">
      <c r="A2176" s="138" t="s">
        <v>531</v>
      </c>
      <c r="D2176" s="135" t="s">
        <v>5683</v>
      </c>
      <c r="E2176" s="135" t="e">
        <f t="shared" si="33"/>
        <v>#VALUE!</v>
      </c>
      <c r="F2176" s="135" t="s">
        <v>2865</v>
      </c>
      <c r="G2176" s="135" t="s">
        <v>533</v>
      </c>
      <c r="H2176" s="135" t="s">
        <v>5330</v>
      </c>
      <c r="I2176" s="135" t="s">
        <v>2603</v>
      </c>
      <c r="J2176" s="137">
        <v>37300</v>
      </c>
    </row>
    <row r="2177" spans="1:10" x14ac:dyDescent="0.2">
      <c r="A2177" s="138" t="s">
        <v>531</v>
      </c>
      <c r="D2177" s="135" t="s">
        <v>5684</v>
      </c>
      <c r="E2177" s="135" t="e">
        <f t="shared" si="33"/>
        <v>#VALUE!</v>
      </c>
      <c r="F2177" s="135" t="s">
        <v>2865</v>
      </c>
      <c r="G2177" s="135" t="s">
        <v>533</v>
      </c>
      <c r="H2177" s="135" t="s">
        <v>5330</v>
      </c>
      <c r="I2177" s="135" t="s">
        <v>2605</v>
      </c>
      <c r="J2177" s="137">
        <v>37300</v>
      </c>
    </row>
    <row r="2178" spans="1:10" x14ac:dyDescent="0.2">
      <c r="A2178" s="138" t="s">
        <v>531</v>
      </c>
      <c r="D2178" s="135" t="s">
        <v>5685</v>
      </c>
      <c r="E2178" s="135" t="e">
        <f t="shared" ref="E2178:E2241" si="34">VALUE(D2178)</f>
        <v>#VALUE!</v>
      </c>
      <c r="F2178" s="135" t="s">
        <v>2865</v>
      </c>
      <c r="G2178" s="135" t="s">
        <v>533</v>
      </c>
      <c r="H2178" s="135" t="s">
        <v>5330</v>
      </c>
      <c r="I2178" s="135" t="s">
        <v>2607</v>
      </c>
      <c r="J2178" s="137">
        <v>37300</v>
      </c>
    </row>
    <row r="2179" spans="1:10" x14ac:dyDescent="0.2">
      <c r="A2179" s="138" t="s">
        <v>531</v>
      </c>
      <c r="D2179" s="135" t="s">
        <v>5686</v>
      </c>
      <c r="E2179" s="135" t="e">
        <f t="shared" si="34"/>
        <v>#VALUE!</v>
      </c>
      <c r="F2179" s="135" t="s">
        <v>2865</v>
      </c>
      <c r="G2179" s="135" t="s">
        <v>533</v>
      </c>
      <c r="H2179" s="135" t="s">
        <v>5330</v>
      </c>
      <c r="I2179" s="135" t="s">
        <v>2609</v>
      </c>
      <c r="J2179" s="137">
        <v>37300</v>
      </c>
    </row>
    <row r="2180" spans="1:10" x14ac:dyDescent="0.2">
      <c r="A2180" s="138" t="s">
        <v>531</v>
      </c>
      <c r="D2180" s="135" t="s">
        <v>5687</v>
      </c>
      <c r="E2180" s="135" t="e">
        <f t="shared" si="34"/>
        <v>#VALUE!</v>
      </c>
      <c r="F2180" s="135" t="s">
        <v>2865</v>
      </c>
      <c r="G2180" s="135" t="s">
        <v>533</v>
      </c>
      <c r="H2180" s="135" t="s">
        <v>5330</v>
      </c>
      <c r="I2180" s="135" t="s">
        <v>2611</v>
      </c>
      <c r="J2180" s="137">
        <v>37300</v>
      </c>
    </row>
    <row r="2181" spans="1:10" x14ac:dyDescent="0.2">
      <c r="A2181" s="138" t="s">
        <v>531</v>
      </c>
      <c r="D2181" s="135" t="s">
        <v>5688</v>
      </c>
      <c r="E2181" s="135" t="e">
        <f t="shared" si="34"/>
        <v>#VALUE!</v>
      </c>
      <c r="F2181" s="135" t="s">
        <v>2865</v>
      </c>
      <c r="G2181" s="135" t="s">
        <v>533</v>
      </c>
      <c r="H2181" s="135" t="s">
        <v>5330</v>
      </c>
      <c r="I2181" s="135" t="s">
        <v>2613</v>
      </c>
      <c r="J2181" s="137">
        <v>37300</v>
      </c>
    </row>
    <row r="2182" spans="1:10" x14ac:dyDescent="0.2">
      <c r="A2182" s="138" t="s">
        <v>531</v>
      </c>
      <c r="D2182" s="135" t="s">
        <v>5689</v>
      </c>
      <c r="E2182" s="135" t="e">
        <f t="shared" si="34"/>
        <v>#VALUE!</v>
      </c>
      <c r="F2182" s="135" t="s">
        <v>2865</v>
      </c>
      <c r="G2182" s="135" t="s">
        <v>533</v>
      </c>
      <c r="H2182" s="135" t="s">
        <v>5330</v>
      </c>
      <c r="I2182" s="135" t="s">
        <v>2615</v>
      </c>
      <c r="J2182" s="137">
        <v>37300</v>
      </c>
    </row>
    <row r="2183" spans="1:10" x14ac:dyDescent="0.2">
      <c r="A2183" s="138" t="s">
        <v>531</v>
      </c>
      <c r="D2183" s="135" t="s">
        <v>5690</v>
      </c>
      <c r="E2183" s="135" t="e">
        <f t="shared" si="34"/>
        <v>#VALUE!</v>
      </c>
      <c r="F2183" s="135" t="s">
        <v>2865</v>
      </c>
      <c r="G2183" s="135" t="s">
        <v>533</v>
      </c>
      <c r="H2183" s="135" t="s">
        <v>5330</v>
      </c>
      <c r="I2183" s="135" t="s">
        <v>2617</v>
      </c>
      <c r="J2183" s="137">
        <v>37300</v>
      </c>
    </row>
    <row r="2184" spans="1:10" x14ac:dyDescent="0.2">
      <c r="A2184" s="138" t="s">
        <v>531</v>
      </c>
      <c r="D2184" s="135" t="s">
        <v>5691</v>
      </c>
      <c r="E2184" s="135" t="e">
        <f t="shared" si="34"/>
        <v>#VALUE!</v>
      </c>
      <c r="F2184" s="135" t="s">
        <v>2865</v>
      </c>
      <c r="G2184" s="135" t="s">
        <v>533</v>
      </c>
      <c r="H2184" s="135" t="s">
        <v>5330</v>
      </c>
      <c r="I2184" s="135" t="s">
        <v>2432</v>
      </c>
      <c r="J2184" s="137">
        <v>37300</v>
      </c>
    </row>
    <row r="2185" spans="1:10" x14ac:dyDescent="0.2">
      <c r="A2185" s="138" t="s">
        <v>531</v>
      </c>
      <c r="D2185" s="135" t="s">
        <v>5692</v>
      </c>
      <c r="E2185" s="135" t="e">
        <f t="shared" si="34"/>
        <v>#VALUE!</v>
      </c>
      <c r="F2185" s="135" t="s">
        <v>2865</v>
      </c>
      <c r="G2185" s="135" t="s">
        <v>533</v>
      </c>
      <c r="H2185" s="135" t="s">
        <v>5330</v>
      </c>
      <c r="I2185" s="135" t="s">
        <v>2434</v>
      </c>
      <c r="J2185" s="137">
        <v>37300</v>
      </c>
    </row>
    <row r="2186" spans="1:10" x14ac:dyDescent="0.2">
      <c r="A2186" s="138" t="s">
        <v>531</v>
      </c>
      <c r="D2186" s="135" t="s">
        <v>5693</v>
      </c>
      <c r="E2186" s="135" t="e">
        <f t="shared" si="34"/>
        <v>#VALUE!</v>
      </c>
      <c r="F2186" s="135" t="s">
        <v>2865</v>
      </c>
      <c r="G2186" s="135" t="s">
        <v>533</v>
      </c>
      <c r="H2186" s="135" t="s">
        <v>5330</v>
      </c>
      <c r="I2186" s="135" t="s">
        <v>2436</v>
      </c>
      <c r="J2186" s="137">
        <v>37300</v>
      </c>
    </row>
    <row r="2187" spans="1:10" x14ac:dyDescent="0.2">
      <c r="A2187" s="138" t="s">
        <v>531</v>
      </c>
      <c r="D2187" s="135" t="s">
        <v>5694</v>
      </c>
      <c r="E2187" s="135" t="e">
        <f t="shared" si="34"/>
        <v>#VALUE!</v>
      </c>
      <c r="F2187" s="135" t="s">
        <v>2865</v>
      </c>
      <c r="G2187" s="135" t="s">
        <v>533</v>
      </c>
      <c r="H2187" s="135" t="s">
        <v>5330</v>
      </c>
      <c r="I2187" s="135" t="s">
        <v>2438</v>
      </c>
      <c r="J2187" s="137">
        <v>37300</v>
      </c>
    </row>
    <row r="2188" spans="1:10" x14ac:dyDescent="0.2">
      <c r="A2188" s="138" t="s">
        <v>531</v>
      </c>
      <c r="D2188" s="135" t="s">
        <v>5695</v>
      </c>
      <c r="E2188" s="135" t="e">
        <f t="shared" si="34"/>
        <v>#VALUE!</v>
      </c>
      <c r="F2188" s="135" t="s">
        <v>2865</v>
      </c>
      <c r="G2188" s="135" t="s">
        <v>533</v>
      </c>
      <c r="H2188" s="135" t="s">
        <v>5330</v>
      </c>
      <c r="I2188" s="135" t="s">
        <v>2440</v>
      </c>
      <c r="J2188" s="137">
        <v>37300</v>
      </c>
    </row>
    <row r="2189" spans="1:10" x14ac:dyDescent="0.2">
      <c r="A2189" s="138" t="s">
        <v>531</v>
      </c>
      <c r="D2189" s="135" t="s">
        <v>5696</v>
      </c>
      <c r="E2189" s="135" t="e">
        <f t="shared" si="34"/>
        <v>#VALUE!</v>
      </c>
      <c r="F2189" s="135" t="s">
        <v>2865</v>
      </c>
      <c r="G2189" s="135" t="s">
        <v>533</v>
      </c>
      <c r="H2189" s="135" t="s">
        <v>5330</v>
      </c>
      <c r="I2189" s="135" t="s">
        <v>2442</v>
      </c>
      <c r="J2189" s="137">
        <v>37300</v>
      </c>
    </row>
    <row r="2190" spans="1:10" x14ac:dyDescent="0.2">
      <c r="A2190" s="138" t="s">
        <v>531</v>
      </c>
      <c r="D2190" s="135" t="s">
        <v>5697</v>
      </c>
      <c r="E2190" s="135" t="e">
        <f t="shared" si="34"/>
        <v>#VALUE!</v>
      </c>
      <c r="F2190" s="135" t="s">
        <v>2865</v>
      </c>
      <c r="G2190" s="135" t="s">
        <v>533</v>
      </c>
      <c r="H2190" s="135" t="s">
        <v>5330</v>
      </c>
      <c r="I2190" s="135" t="s">
        <v>2444</v>
      </c>
      <c r="J2190" s="137">
        <v>37300</v>
      </c>
    </row>
    <row r="2191" spans="1:10" x14ac:dyDescent="0.2">
      <c r="A2191" s="138" t="s">
        <v>531</v>
      </c>
      <c r="D2191" s="135" t="s">
        <v>5698</v>
      </c>
      <c r="E2191" s="135" t="e">
        <f t="shared" si="34"/>
        <v>#VALUE!</v>
      </c>
      <c r="F2191" s="135" t="s">
        <v>2865</v>
      </c>
      <c r="G2191" s="135" t="s">
        <v>533</v>
      </c>
      <c r="H2191" s="135" t="s">
        <v>5330</v>
      </c>
      <c r="I2191" s="135" t="s">
        <v>2446</v>
      </c>
      <c r="J2191" s="137">
        <v>37300</v>
      </c>
    </row>
    <row r="2192" spans="1:10" x14ac:dyDescent="0.2">
      <c r="A2192" s="138" t="s">
        <v>531</v>
      </c>
      <c r="D2192" s="135" t="s">
        <v>5699</v>
      </c>
      <c r="E2192" s="135" t="e">
        <f t="shared" si="34"/>
        <v>#VALUE!</v>
      </c>
      <c r="F2192" s="135" t="s">
        <v>2865</v>
      </c>
      <c r="G2192" s="135" t="s">
        <v>533</v>
      </c>
      <c r="H2192" s="135" t="s">
        <v>5330</v>
      </c>
      <c r="I2192" s="135" t="s">
        <v>2448</v>
      </c>
      <c r="J2192" s="137">
        <v>37300</v>
      </c>
    </row>
    <row r="2193" spans="1:10" x14ac:dyDescent="0.2">
      <c r="A2193" s="138" t="s">
        <v>531</v>
      </c>
      <c r="D2193" s="135" t="s">
        <v>5700</v>
      </c>
      <c r="E2193" s="135" t="e">
        <f t="shared" si="34"/>
        <v>#VALUE!</v>
      </c>
      <c r="F2193" s="135" t="s">
        <v>2865</v>
      </c>
      <c r="G2193" s="135" t="s">
        <v>533</v>
      </c>
      <c r="H2193" s="135" t="s">
        <v>5330</v>
      </c>
      <c r="I2193" s="135" t="s">
        <v>2450</v>
      </c>
      <c r="J2193" s="137">
        <v>37300</v>
      </c>
    </row>
    <row r="2194" spans="1:10" x14ac:dyDescent="0.2">
      <c r="A2194" s="138" t="s">
        <v>531</v>
      </c>
      <c r="D2194" s="135" t="s">
        <v>5701</v>
      </c>
      <c r="E2194" s="135" t="e">
        <f t="shared" si="34"/>
        <v>#VALUE!</v>
      </c>
      <c r="F2194" s="135" t="s">
        <v>2865</v>
      </c>
      <c r="G2194" s="135" t="s">
        <v>533</v>
      </c>
      <c r="H2194" s="135" t="s">
        <v>5330</v>
      </c>
      <c r="I2194" s="135" t="s">
        <v>2452</v>
      </c>
      <c r="J2194" s="137">
        <v>37300</v>
      </c>
    </row>
    <row r="2195" spans="1:10" x14ac:dyDescent="0.2">
      <c r="A2195" s="138" t="s">
        <v>531</v>
      </c>
      <c r="D2195" s="135" t="s">
        <v>5702</v>
      </c>
      <c r="E2195" s="135" t="e">
        <f t="shared" si="34"/>
        <v>#VALUE!</v>
      </c>
      <c r="F2195" s="135" t="s">
        <v>2865</v>
      </c>
      <c r="G2195" s="135" t="s">
        <v>533</v>
      </c>
      <c r="H2195" s="135" t="s">
        <v>5330</v>
      </c>
      <c r="I2195" s="135" t="s">
        <v>2454</v>
      </c>
      <c r="J2195" s="137">
        <v>37300</v>
      </c>
    </row>
    <row r="2196" spans="1:10" x14ac:dyDescent="0.2">
      <c r="A2196" s="138" t="s">
        <v>531</v>
      </c>
      <c r="D2196" s="135" t="s">
        <v>5703</v>
      </c>
      <c r="E2196" s="135" t="e">
        <f t="shared" si="34"/>
        <v>#VALUE!</v>
      </c>
      <c r="F2196" s="135" t="s">
        <v>2865</v>
      </c>
      <c r="G2196" s="135" t="s">
        <v>533</v>
      </c>
      <c r="H2196" s="135" t="s">
        <v>5330</v>
      </c>
      <c r="I2196" s="135" t="s">
        <v>2456</v>
      </c>
      <c r="J2196" s="137">
        <v>37300</v>
      </c>
    </row>
    <row r="2197" spans="1:10" x14ac:dyDescent="0.2">
      <c r="A2197" s="138" t="s">
        <v>531</v>
      </c>
      <c r="D2197" s="135" t="s">
        <v>5704</v>
      </c>
      <c r="E2197" s="135" t="e">
        <f t="shared" si="34"/>
        <v>#VALUE!</v>
      </c>
      <c r="F2197" s="135" t="s">
        <v>2865</v>
      </c>
      <c r="G2197" s="135" t="s">
        <v>533</v>
      </c>
      <c r="H2197" s="135" t="s">
        <v>5330</v>
      </c>
      <c r="I2197" s="135" t="s">
        <v>990</v>
      </c>
      <c r="J2197" s="137">
        <v>37300</v>
      </c>
    </row>
    <row r="2198" spans="1:10" x14ac:dyDescent="0.2">
      <c r="A2198" s="138" t="s">
        <v>531</v>
      </c>
      <c r="D2198" s="135" t="s">
        <v>5705</v>
      </c>
      <c r="E2198" s="135" t="e">
        <f t="shared" si="34"/>
        <v>#VALUE!</v>
      </c>
      <c r="F2198" s="135" t="s">
        <v>2865</v>
      </c>
      <c r="G2198" s="135" t="s">
        <v>533</v>
      </c>
      <c r="H2198" s="135" t="s">
        <v>5330</v>
      </c>
      <c r="I2198" s="135" t="s">
        <v>992</v>
      </c>
      <c r="J2198" s="137">
        <v>37300</v>
      </c>
    </row>
    <row r="2199" spans="1:10" x14ac:dyDescent="0.2">
      <c r="A2199" s="138" t="s">
        <v>531</v>
      </c>
      <c r="D2199" s="135" t="s">
        <v>5706</v>
      </c>
      <c r="E2199" s="135" t="e">
        <f t="shared" si="34"/>
        <v>#VALUE!</v>
      </c>
      <c r="F2199" s="135" t="s">
        <v>2865</v>
      </c>
      <c r="G2199" s="135" t="s">
        <v>533</v>
      </c>
      <c r="H2199" s="135" t="s">
        <v>5330</v>
      </c>
      <c r="I2199" s="135" t="s">
        <v>994</v>
      </c>
      <c r="J2199" s="137">
        <v>37300</v>
      </c>
    </row>
    <row r="2200" spans="1:10" x14ac:dyDescent="0.2">
      <c r="A2200" s="138" t="s">
        <v>531</v>
      </c>
      <c r="D2200" s="135" t="s">
        <v>5707</v>
      </c>
      <c r="E2200" s="135" t="e">
        <f t="shared" si="34"/>
        <v>#VALUE!</v>
      </c>
      <c r="F2200" s="135" t="s">
        <v>2865</v>
      </c>
      <c r="G2200" s="135" t="s">
        <v>533</v>
      </c>
      <c r="H2200" s="135" t="s">
        <v>5330</v>
      </c>
      <c r="I2200" s="135" t="s">
        <v>996</v>
      </c>
      <c r="J2200" s="137">
        <v>37300</v>
      </c>
    </row>
    <row r="2201" spans="1:10" x14ac:dyDescent="0.2">
      <c r="A2201" s="138" t="s">
        <v>531</v>
      </c>
      <c r="D2201" s="135" t="s">
        <v>5708</v>
      </c>
      <c r="E2201" s="135" t="e">
        <f t="shared" si="34"/>
        <v>#VALUE!</v>
      </c>
      <c r="F2201" s="135" t="s">
        <v>2865</v>
      </c>
      <c r="G2201" s="135" t="s">
        <v>533</v>
      </c>
      <c r="H2201" s="135" t="s">
        <v>5330</v>
      </c>
      <c r="I2201" s="135" t="s">
        <v>998</v>
      </c>
      <c r="J2201" s="137">
        <v>37300</v>
      </c>
    </row>
    <row r="2202" spans="1:10" x14ac:dyDescent="0.2">
      <c r="A2202" s="138" t="s">
        <v>531</v>
      </c>
      <c r="D2202" s="135" t="s">
        <v>5709</v>
      </c>
      <c r="E2202" s="135" t="e">
        <f t="shared" si="34"/>
        <v>#VALUE!</v>
      </c>
      <c r="F2202" s="135" t="s">
        <v>2865</v>
      </c>
      <c r="G2202" s="135" t="s">
        <v>533</v>
      </c>
      <c r="H2202" s="135" t="s">
        <v>5330</v>
      </c>
      <c r="I2202" s="135" t="s">
        <v>1000</v>
      </c>
      <c r="J2202" s="137">
        <v>37300</v>
      </c>
    </row>
    <row r="2203" spans="1:10" x14ac:dyDescent="0.2">
      <c r="A2203" s="138" t="s">
        <v>531</v>
      </c>
      <c r="D2203" s="135" t="s">
        <v>8603</v>
      </c>
      <c r="E2203" s="135" t="e">
        <f t="shared" si="34"/>
        <v>#VALUE!</v>
      </c>
      <c r="F2203" s="135" t="s">
        <v>2865</v>
      </c>
      <c r="G2203" s="135" t="s">
        <v>533</v>
      </c>
      <c r="H2203" s="135" t="s">
        <v>5330</v>
      </c>
      <c r="I2203" s="135" t="s">
        <v>1002</v>
      </c>
      <c r="J2203" s="137">
        <v>37300</v>
      </c>
    </row>
    <row r="2204" spans="1:10" x14ac:dyDescent="0.2">
      <c r="A2204" s="138" t="s">
        <v>531</v>
      </c>
      <c r="D2204" s="135" t="s">
        <v>8604</v>
      </c>
      <c r="E2204" s="135" t="e">
        <f t="shared" si="34"/>
        <v>#VALUE!</v>
      </c>
      <c r="F2204" s="135" t="s">
        <v>2865</v>
      </c>
      <c r="G2204" s="135" t="s">
        <v>533</v>
      </c>
      <c r="H2204" s="135" t="s">
        <v>5330</v>
      </c>
      <c r="I2204" s="135" t="s">
        <v>1004</v>
      </c>
      <c r="J2204" s="137">
        <v>37300</v>
      </c>
    </row>
    <row r="2205" spans="1:10" x14ac:dyDescent="0.2">
      <c r="A2205" s="138" t="s">
        <v>531</v>
      </c>
      <c r="D2205" s="135" t="s">
        <v>8605</v>
      </c>
      <c r="E2205" s="135" t="e">
        <f t="shared" si="34"/>
        <v>#VALUE!</v>
      </c>
      <c r="F2205" s="135" t="s">
        <v>2865</v>
      </c>
      <c r="G2205" s="135" t="s">
        <v>533</v>
      </c>
      <c r="H2205" s="135" t="s">
        <v>5330</v>
      </c>
      <c r="I2205" s="135" t="s">
        <v>1006</v>
      </c>
      <c r="J2205" s="137">
        <v>37300</v>
      </c>
    </row>
    <row r="2206" spans="1:10" x14ac:dyDescent="0.2">
      <c r="A2206" s="138" t="s">
        <v>531</v>
      </c>
      <c r="D2206" s="135" t="s">
        <v>8606</v>
      </c>
      <c r="E2206" s="135" t="e">
        <f t="shared" si="34"/>
        <v>#VALUE!</v>
      </c>
      <c r="F2206" s="135" t="s">
        <v>2865</v>
      </c>
      <c r="G2206" s="135" t="s">
        <v>533</v>
      </c>
      <c r="H2206" s="135" t="s">
        <v>5330</v>
      </c>
      <c r="I2206" s="135" t="s">
        <v>1008</v>
      </c>
      <c r="J2206" s="137">
        <v>37300</v>
      </c>
    </row>
    <row r="2207" spans="1:10" x14ac:dyDescent="0.2">
      <c r="A2207" s="138" t="s">
        <v>531</v>
      </c>
      <c r="D2207" s="135" t="s">
        <v>8607</v>
      </c>
      <c r="E2207" s="135" t="e">
        <f t="shared" si="34"/>
        <v>#VALUE!</v>
      </c>
      <c r="F2207" s="135" t="s">
        <v>2865</v>
      </c>
      <c r="G2207" s="135" t="s">
        <v>533</v>
      </c>
      <c r="H2207" s="135" t="s">
        <v>5330</v>
      </c>
      <c r="I2207" s="135" t="s">
        <v>1010</v>
      </c>
      <c r="J2207" s="137">
        <v>37300</v>
      </c>
    </row>
    <row r="2208" spans="1:10" x14ac:dyDescent="0.2">
      <c r="A2208" s="138" t="s">
        <v>531</v>
      </c>
      <c r="D2208" s="135" t="s">
        <v>8608</v>
      </c>
      <c r="E2208" s="135" t="e">
        <f t="shared" si="34"/>
        <v>#VALUE!</v>
      </c>
      <c r="F2208" s="135" t="s">
        <v>2865</v>
      </c>
      <c r="G2208" s="135" t="s">
        <v>533</v>
      </c>
      <c r="H2208" s="135" t="s">
        <v>5330</v>
      </c>
      <c r="I2208" s="135" t="s">
        <v>1012</v>
      </c>
      <c r="J2208" s="137">
        <v>37300</v>
      </c>
    </row>
    <row r="2209" spans="1:10" x14ac:dyDescent="0.2">
      <c r="A2209" s="138" t="s">
        <v>531</v>
      </c>
      <c r="D2209" s="135" t="s">
        <v>8609</v>
      </c>
      <c r="E2209" s="135" t="e">
        <f t="shared" si="34"/>
        <v>#VALUE!</v>
      </c>
      <c r="F2209" s="135" t="s">
        <v>2865</v>
      </c>
      <c r="G2209" s="135" t="s">
        <v>533</v>
      </c>
      <c r="H2209" s="135" t="s">
        <v>5330</v>
      </c>
      <c r="I2209" s="135" t="s">
        <v>1014</v>
      </c>
      <c r="J2209" s="137">
        <v>37300</v>
      </c>
    </row>
    <row r="2210" spans="1:10" x14ac:dyDescent="0.2">
      <c r="A2210" s="138" t="s">
        <v>531</v>
      </c>
      <c r="D2210" s="135" t="s">
        <v>8610</v>
      </c>
      <c r="E2210" s="135" t="e">
        <f t="shared" si="34"/>
        <v>#VALUE!</v>
      </c>
      <c r="F2210" s="135" t="s">
        <v>2865</v>
      </c>
      <c r="G2210" s="135" t="s">
        <v>2459</v>
      </c>
      <c r="H2210" s="135" t="s">
        <v>2460</v>
      </c>
      <c r="I2210" s="135" t="s">
        <v>1098</v>
      </c>
      <c r="J2210" s="137">
        <v>37300</v>
      </c>
    </row>
    <row r="2211" spans="1:10" x14ac:dyDescent="0.2">
      <c r="A2211" s="138" t="s">
        <v>531</v>
      </c>
      <c r="D2211" s="135" t="s">
        <v>8611</v>
      </c>
      <c r="E2211" s="135" t="e">
        <f t="shared" si="34"/>
        <v>#VALUE!</v>
      </c>
      <c r="F2211" s="135" t="s">
        <v>2865</v>
      </c>
      <c r="G2211" s="135" t="s">
        <v>2459</v>
      </c>
      <c r="H2211" s="135" t="s">
        <v>2460</v>
      </c>
      <c r="I2211" s="135" t="s">
        <v>1100</v>
      </c>
      <c r="J2211" s="137">
        <v>37300</v>
      </c>
    </row>
    <row r="2212" spans="1:10" x14ac:dyDescent="0.2">
      <c r="A2212" s="138" t="s">
        <v>531</v>
      </c>
      <c r="D2212" s="135" t="s">
        <v>8612</v>
      </c>
      <c r="E2212" s="135" t="e">
        <f t="shared" si="34"/>
        <v>#VALUE!</v>
      </c>
      <c r="F2212" s="135" t="s">
        <v>2865</v>
      </c>
      <c r="G2212" s="135" t="s">
        <v>2459</v>
      </c>
      <c r="H2212" s="135" t="s">
        <v>2460</v>
      </c>
      <c r="I2212" s="135" t="s">
        <v>1104</v>
      </c>
      <c r="J2212" s="137">
        <v>37300</v>
      </c>
    </row>
    <row r="2213" spans="1:10" x14ac:dyDescent="0.2">
      <c r="A2213" s="138" t="s">
        <v>531</v>
      </c>
      <c r="D2213" s="135" t="s">
        <v>8620</v>
      </c>
      <c r="E2213" s="135" t="e">
        <f t="shared" si="34"/>
        <v>#VALUE!</v>
      </c>
      <c r="F2213" s="135" t="s">
        <v>2865</v>
      </c>
      <c r="G2213" s="135" t="s">
        <v>2459</v>
      </c>
      <c r="H2213" s="135" t="s">
        <v>2460</v>
      </c>
      <c r="I2213" s="135" t="s">
        <v>1106</v>
      </c>
      <c r="J2213" s="137">
        <v>37300</v>
      </c>
    </row>
    <row r="2214" spans="1:10" x14ac:dyDescent="0.2">
      <c r="A2214" s="138" t="s">
        <v>531</v>
      </c>
      <c r="D2214" s="135" t="s">
        <v>8621</v>
      </c>
      <c r="E2214" s="135" t="e">
        <f t="shared" si="34"/>
        <v>#VALUE!</v>
      </c>
      <c r="F2214" s="135" t="s">
        <v>2865</v>
      </c>
      <c r="G2214" s="135" t="s">
        <v>2459</v>
      </c>
      <c r="H2214" s="135" t="s">
        <v>2460</v>
      </c>
      <c r="I2214" s="135" t="s">
        <v>1108</v>
      </c>
      <c r="J2214" s="137">
        <v>37300</v>
      </c>
    </row>
    <row r="2215" spans="1:10" x14ac:dyDescent="0.2">
      <c r="A2215" s="138" t="s">
        <v>531</v>
      </c>
      <c r="D2215" s="135" t="s">
        <v>8622</v>
      </c>
      <c r="E2215" s="135" t="e">
        <f t="shared" si="34"/>
        <v>#VALUE!</v>
      </c>
      <c r="F2215" s="135" t="s">
        <v>2865</v>
      </c>
      <c r="G2215" s="135" t="s">
        <v>2459</v>
      </c>
      <c r="H2215" s="135" t="s">
        <v>2460</v>
      </c>
      <c r="I2215" s="135" t="s">
        <v>1112</v>
      </c>
      <c r="J2215" s="137">
        <v>37300</v>
      </c>
    </row>
    <row r="2216" spans="1:10" x14ac:dyDescent="0.2">
      <c r="A2216" s="138" t="s">
        <v>531</v>
      </c>
      <c r="D2216" s="135" t="s">
        <v>8623</v>
      </c>
      <c r="E2216" s="135" t="e">
        <f t="shared" si="34"/>
        <v>#VALUE!</v>
      </c>
      <c r="F2216" s="135" t="s">
        <v>2865</v>
      </c>
      <c r="G2216" s="135" t="s">
        <v>2459</v>
      </c>
      <c r="H2216" s="135" t="s">
        <v>2460</v>
      </c>
      <c r="I2216" s="135" t="s">
        <v>1114</v>
      </c>
      <c r="J2216" s="137">
        <v>37300</v>
      </c>
    </row>
    <row r="2217" spans="1:10" x14ac:dyDescent="0.2">
      <c r="A2217" s="138" t="s">
        <v>531</v>
      </c>
      <c r="D2217" s="135" t="s">
        <v>8624</v>
      </c>
      <c r="E2217" s="135" t="e">
        <f t="shared" si="34"/>
        <v>#VALUE!</v>
      </c>
      <c r="F2217" s="135" t="s">
        <v>2865</v>
      </c>
      <c r="G2217" s="135" t="s">
        <v>2459</v>
      </c>
      <c r="H2217" s="135" t="s">
        <v>2460</v>
      </c>
      <c r="I2217" s="135" t="s">
        <v>2593</v>
      </c>
      <c r="J2217" s="137">
        <v>37300</v>
      </c>
    </row>
    <row r="2218" spans="1:10" x14ac:dyDescent="0.2">
      <c r="A2218" s="138" t="s">
        <v>531</v>
      </c>
      <c r="D2218" s="135" t="s">
        <v>8625</v>
      </c>
      <c r="E2218" s="135" t="e">
        <f t="shared" si="34"/>
        <v>#VALUE!</v>
      </c>
      <c r="F2218" s="135" t="s">
        <v>2865</v>
      </c>
      <c r="G2218" s="135" t="s">
        <v>2459</v>
      </c>
      <c r="H2218" s="135" t="s">
        <v>2460</v>
      </c>
      <c r="I2218" s="135" t="s">
        <v>2597</v>
      </c>
      <c r="J2218" s="137">
        <v>37300</v>
      </c>
    </row>
    <row r="2219" spans="1:10" x14ac:dyDescent="0.2">
      <c r="A2219" s="138" t="s">
        <v>531</v>
      </c>
      <c r="D2219" s="135" t="s">
        <v>8626</v>
      </c>
      <c r="E2219" s="135" t="e">
        <f t="shared" si="34"/>
        <v>#VALUE!</v>
      </c>
      <c r="F2219" s="135" t="s">
        <v>2865</v>
      </c>
      <c r="G2219" s="135" t="s">
        <v>2459</v>
      </c>
      <c r="H2219" s="135" t="s">
        <v>2460</v>
      </c>
      <c r="I2219" s="135" t="s">
        <v>2599</v>
      </c>
      <c r="J2219" s="137">
        <v>37300</v>
      </c>
    </row>
    <row r="2220" spans="1:10" x14ac:dyDescent="0.2">
      <c r="A2220" s="138" t="s">
        <v>531</v>
      </c>
      <c r="D2220" s="135" t="s">
        <v>8627</v>
      </c>
      <c r="E2220" s="135" t="e">
        <f t="shared" si="34"/>
        <v>#VALUE!</v>
      </c>
      <c r="F2220" s="135" t="s">
        <v>2865</v>
      </c>
      <c r="G2220" s="135" t="s">
        <v>2459</v>
      </c>
      <c r="H2220" s="135" t="s">
        <v>2460</v>
      </c>
      <c r="I2220" s="135" t="s">
        <v>2601</v>
      </c>
      <c r="J2220" s="137">
        <v>37300</v>
      </c>
    </row>
    <row r="2221" spans="1:10" x14ac:dyDescent="0.2">
      <c r="A2221" s="138" t="s">
        <v>531</v>
      </c>
      <c r="D2221" s="135" t="s">
        <v>8628</v>
      </c>
      <c r="E2221" s="135" t="e">
        <f t="shared" si="34"/>
        <v>#VALUE!</v>
      </c>
      <c r="F2221" s="135" t="s">
        <v>2865</v>
      </c>
      <c r="G2221" s="135" t="s">
        <v>2459</v>
      </c>
      <c r="H2221" s="135" t="s">
        <v>2460</v>
      </c>
      <c r="I2221" s="135" t="s">
        <v>2605</v>
      </c>
      <c r="J2221" s="137">
        <v>37300</v>
      </c>
    </row>
    <row r="2222" spans="1:10" x14ac:dyDescent="0.2">
      <c r="A2222" s="138" t="s">
        <v>531</v>
      </c>
      <c r="D2222" s="135" t="s">
        <v>8629</v>
      </c>
      <c r="E2222" s="135" t="e">
        <f t="shared" si="34"/>
        <v>#VALUE!</v>
      </c>
      <c r="F2222" s="135" t="s">
        <v>2865</v>
      </c>
      <c r="G2222" s="135" t="s">
        <v>2459</v>
      </c>
      <c r="H2222" s="135" t="s">
        <v>2460</v>
      </c>
      <c r="I2222" s="135" t="s">
        <v>2607</v>
      </c>
      <c r="J2222" s="137">
        <v>37300</v>
      </c>
    </row>
    <row r="2223" spans="1:10" x14ac:dyDescent="0.2">
      <c r="A2223" s="138" t="s">
        <v>531</v>
      </c>
      <c r="D2223" s="135" t="s">
        <v>8630</v>
      </c>
      <c r="E2223" s="135" t="e">
        <f t="shared" si="34"/>
        <v>#VALUE!</v>
      </c>
      <c r="F2223" s="135" t="s">
        <v>2865</v>
      </c>
      <c r="G2223" s="135" t="s">
        <v>2459</v>
      </c>
      <c r="H2223" s="135" t="s">
        <v>2460</v>
      </c>
      <c r="I2223" s="135" t="s">
        <v>2609</v>
      </c>
      <c r="J2223" s="137">
        <v>37300</v>
      </c>
    </row>
    <row r="2224" spans="1:10" x14ac:dyDescent="0.2">
      <c r="A2224" s="138" t="s">
        <v>531</v>
      </c>
      <c r="D2224" s="135" t="s">
        <v>8631</v>
      </c>
      <c r="E2224" s="135" t="e">
        <f t="shared" si="34"/>
        <v>#VALUE!</v>
      </c>
      <c r="F2224" s="135" t="s">
        <v>2865</v>
      </c>
      <c r="G2224" s="135" t="s">
        <v>2459</v>
      </c>
      <c r="H2224" s="135" t="s">
        <v>2460</v>
      </c>
      <c r="I2224" s="135" t="s">
        <v>2613</v>
      </c>
      <c r="J2224" s="137">
        <v>37300</v>
      </c>
    </row>
    <row r="2225" spans="1:10" x14ac:dyDescent="0.2">
      <c r="A2225" s="138" t="s">
        <v>531</v>
      </c>
      <c r="D2225" s="135" t="s">
        <v>8632</v>
      </c>
      <c r="E2225" s="135" t="e">
        <f t="shared" si="34"/>
        <v>#VALUE!</v>
      </c>
      <c r="F2225" s="135" t="s">
        <v>2865</v>
      </c>
      <c r="G2225" s="135" t="s">
        <v>2459</v>
      </c>
      <c r="H2225" s="135" t="s">
        <v>2460</v>
      </c>
      <c r="I2225" s="135" t="s">
        <v>2615</v>
      </c>
      <c r="J2225" s="137">
        <v>37300</v>
      </c>
    </row>
    <row r="2226" spans="1:10" x14ac:dyDescent="0.2">
      <c r="A2226" s="138" t="s">
        <v>531</v>
      </c>
      <c r="D2226" s="135" t="s">
        <v>8633</v>
      </c>
      <c r="E2226" s="135" t="e">
        <f t="shared" si="34"/>
        <v>#VALUE!</v>
      </c>
      <c r="F2226" s="135" t="s">
        <v>2865</v>
      </c>
      <c r="G2226" s="135" t="s">
        <v>2459</v>
      </c>
      <c r="H2226" s="135" t="s">
        <v>2460</v>
      </c>
      <c r="I2226" s="135" t="s">
        <v>2617</v>
      </c>
      <c r="J2226" s="137">
        <v>37300</v>
      </c>
    </row>
    <row r="2227" spans="1:10" x14ac:dyDescent="0.2">
      <c r="A2227" s="138" t="s">
        <v>531</v>
      </c>
      <c r="D2227" s="135" t="s">
        <v>8634</v>
      </c>
      <c r="E2227" s="135" t="e">
        <f t="shared" si="34"/>
        <v>#VALUE!</v>
      </c>
      <c r="F2227" s="135" t="s">
        <v>2865</v>
      </c>
      <c r="G2227" s="135" t="s">
        <v>2459</v>
      </c>
      <c r="H2227" s="135" t="s">
        <v>2460</v>
      </c>
      <c r="I2227" s="135" t="s">
        <v>2434</v>
      </c>
      <c r="J2227" s="137">
        <v>37300</v>
      </c>
    </row>
    <row r="2228" spans="1:10" x14ac:dyDescent="0.2">
      <c r="A2228" s="138" t="s">
        <v>531</v>
      </c>
      <c r="D2228" s="135" t="s">
        <v>8635</v>
      </c>
      <c r="E2228" s="135" t="e">
        <f t="shared" si="34"/>
        <v>#VALUE!</v>
      </c>
      <c r="F2228" s="135" t="s">
        <v>2865</v>
      </c>
      <c r="G2228" s="135" t="s">
        <v>2459</v>
      </c>
      <c r="H2228" s="135" t="s">
        <v>2460</v>
      </c>
      <c r="I2228" s="135" t="s">
        <v>2436</v>
      </c>
      <c r="J2228" s="137">
        <v>37300</v>
      </c>
    </row>
    <row r="2229" spans="1:10" x14ac:dyDescent="0.2">
      <c r="A2229" s="138" t="s">
        <v>531</v>
      </c>
      <c r="D2229" s="135" t="s">
        <v>8636</v>
      </c>
      <c r="E2229" s="135" t="e">
        <f t="shared" si="34"/>
        <v>#VALUE!</v>
      </c>
      <c r="F2229" s="135" t="s">
        <v>2865</v>
      </c>
      <c r="G2229" s="135" t="s">
        <v>2459</v>
      </c>
      <c r="H2229" s="135" t="s">
        <v>2460</v>
      </c>
      <c r="I2229" s="135" t="s">
        <v>2438</v>
      </c>
      <c r="J2229" s="137">
        <v>37300</v>
      </c>
    </row>
    <row r="2230" spans="1:10" x14ac:dyDescent="0.2">
      <c r="A2230" s="138" t="s">
        <v>531</v>
      </c>
      <c r="D2230" s="135" t="s">
        <v>8637</v>
      </c>
      <c r="E2230" s="135" t="e">
        <f t="shared" si="34"/>
        <v>#VALUE!</v>
      </c>
      <c r="F2230" s="135" t="s">
        <v>2865</v>
      </c>
      <c r="G2230" s="135" t="s">
        <v>2459</v>
      </c>
      <c r="H2230" s="135" t="s">
        <v>2460</v>
      </c>
      <c r="I2230" s="135" t="s">
        <v>2442</v>
      </c>
      <c r="J2230" s="137">
        <v>37300</v>
      </c>
    </row>
    <row r="2231" spans="1:10" x14ac:dyDescent="0.2">
      <c r="A2231" s="138" t="s">
        <v>531</v>
      </c>
      <c r="D2231" s="135" t="s">
        <v>8638</v>
      </c>
      <c r="E2231" s="135" t="e">
        <f t="shared" si="34"/>
        <v>#VALUE!</v>
      </c>
      <c r="F2231" s="135" t="s">
        <v>2865</v>
      </c>
      <c r="G2231" s="135" t="s">
        <v>2459</v>
      </c>
      <c r="H2231" s="135" t="s">
        <v>2460</v>
      </c>
      <c r="I2231" s="135" t="s">
        <v>2444</v>
      </c>
      <c r="J2231" s="137">
        <v>37300</v>
      </c>
    </row>
    <row r="2232" spans="1:10" x14ac:dyDescent="0.2">
      <c r="A2232" s="138" t="s">
        <v>531</v>
      </c>
      <c r="D2232" s="135" t="s">
        <v>8639</v>
      </c>
      <c r="E2232" s="135" t="e">
        <f t="shared" si="34"/>
        <v>#VALUE!</v>
      </c>
      <c r="F2232" s="135" t="s">
        <v>2865</v>
      </c>
      <c r="G2232" s="135" t="s">
        <v>2459</v>
      </c>
      <c r="H2232" s="135" t="s">
        <v>2460</v>
      </c>
      <c r="I2232" s="135" t="s">
        <v>2446</v>
      </c>
      <c r="J2232" s="137">
        <v>37300</v>
      </c>
    </row>
    <row r="2233" spans="1:10" x14ac:dyDescent="0.2">
      <c r="A2233" s="138" t="s">
        <v>531</v>
      </c>
      <c r="D2233" s="135" t="s">
        <v>8640</v>
      </c>
      <c r="E2233" s="135" t="e">
        <f t="shared" si="34"/>
        <v>#VALUE!</v>
      </c>
      <c r="F2233" s="135" t="s">
        <v>2865</v>
      </c>
      <c r="G2233" s="135" t="s">
        <v>2459</v>
      </c>
      <c r="H2233" s="135" t="s">
        <v>2460</v>
      </c>
      <c r="I2233" s="135" t="s">
        <v>2450</v>
      </c>
      <c r="J2233" s="137">
        <v>37300</v>
      </c>
    </row>
    <row r="2234" spans="1:10" x14ac:dyDescent="0.2">
      <c r="A2234" s="138" t="s">
        <v>531</v>
      </c>
      <c r="D2234" s="135" t="s">
        <v>8641</v>
      </c>
      <c r="E2234" s="135" t="e">
        <f t="shared" si="34"/>
        <v>#VALUE!</v>
      </c>
      <c r="F2234" s="135" t="s">
        <v>2865</v>
      </c>
      <c r="G2234" s="135" t="s">
        <v>2459</v>
      </c>
      <c r="H2234" s="135" t="s">
        <v>2460</v>
      </c>
      <c r="I2234" s="135" t="s">
        <v>2452</v>
      </c>
      <c r="J2234" s="137">
        <v>37300</v>
      </c>
    </row>
    <row r="2235" spans="1:10" x14ac:dyDescent="0.2">
      <c r="A2235" s="138" t="s">
        <v>531</v>
      </c>
      <c r="D2235" s="135" t="s">
        <v>8642</v>
      </c>
      <c r="E2235" s="135" t="e">
        <f t="shared" si="34"/>
        <v>#VALUE!</v>
      </c>
      <c r="F2235" s="135" t="s">
        <v>2865</v>
      </c>
      <c r="G2235" s="135" t="s">
        <v>2459</v>
      </c>
      <c r="H2235" s="135" t="s">
        <v>2460</v>
      </c>
      <c r="I2235" s="135" t="s">
        <v>2454</v>
      </c>
      <c r="J2235" s="137">
        <v>37300</v>
      </c>
    </row>
    <row r="2236" spans="1:10" x14ac:dyDescent="0.2">
      <c r="A2236" s="138" t="s">
        <v>531</v>
      </c>
      <c r="D2236" s="135" t="s">
        <v>8643</v>
      </c>
      <c r="E2236" s="135" t="e">
        <f t="shared" si="34"/>
        <v>#VALUE!</v>
      </c>
      <c r="F2236" s="135" t="s">
        <v>2865</v>
      </c>
      <c r="G2236" s="135" t="s">
        <v>2459</v>
      </c>
      <c r="H2236" s="135" t="s">
        <v>2460</v>
      </c>
      <c r="I2236" s="135" t="s">
        <v>990</v>
      </c>
      <c r="J2236" s="137">
        <v>37300</v>
      </c>
    </row>
    <row r="2237" spans="1:10" x14ac:dyDescent="0.2">
      <c r="A2237" s="138" t="s">
        <v>531</v>
      </c>
      <c r="D2237" s="135" t="s">
        <v>8644</v>
      </c>
      <c r="E2237" s="135" t="e">
        <f t="shared" si="34"/>
        <v>#VALUE!</v>
      </c>
      <c r="F2237" s="135" t="s">
        <v>2865</v>
      </c>
      <c r="G2237" s="135" t="s">
        <v>2459</v>
      </c>
      <c r="H2237" s="135" t="s">
        <v>2460</v>
      </c>
      <c r="I2237" s="135" t="s">
        <v>992</v>
      </c>
      <c r="J2237" s="137">
        <v>37300</v>
      </c>
    </row>
    <row r="2238" spans="1:10" x14ac:dyDescent="0.2">
      <c r="A2238" s="138" t="s">
        <v>531</v>
      </c>
      <c r="D2238" s="135" t="s">
        <v>8645</v>
      </c>
      <c r="E2238" s="135" t="e">
        <f t="shared" si="34"/>
        <v>#VALUE!</v>
      </c>
      <c r="F2238" s="135" t="s">
        <v>2865</v>
      </c>
      <c r="G2238" s="135" t="s">
        <v>2459</v>
      </c>
      <c r="H2238" s="135" t="s">
        <v>2460</v>
      </c>
      <c r="I2238" s="135" t="s">
        <v>994</v>
      </c>
      <c r="J2238" s="137">
        <v>37300</v>
      </c>
    </row>
    <row r="2239" spans="1:10" x14ac:dyDescent="0.2">
      <c r="A2239" s="138" t="s">
        <v>531</v>
      </c>
      <c r="D2239" s="135" t="s">
        <v>8646</v>
      </c>
      <c r="E2239" s="135" t="e">
        <f t="shared" si="34"/>
        <v>#VALUE!</v>
      </c>
      <c r="F2239" s="135" t="s">
        <v>2865</v>
      </c>
      <c r="G2239" s="135" t="s">
        <v>2459</v>
      </c>
      <c r="H2239" s="135" t="s">
        <v>2460</v>
      </c>
      <c r="I2239" s="135" t="s">
        <v>998</v>
      </c>
      <c r="J2239" s="137">
        <v>37300</v>
      </c>
    </row>
    <row r="2240" spans="1:10" x14ac:dyDescent="0.2">
      <c r="A2240" s="138" t="s">
        <v>531</v>
      </c>
      <c r="D2240" s="135" t="s">
        <v>8647</v>
      </c>
      <c r="E2240" s="135" t="e">
        <f t="shared" si="34"/>
        <v>#VALUE!</v>
      </c>
      <c r="F2240" s="135" t="s">
        <v>2865</v>
      </c>
      <c r="G2240" s="135" t="s">
        <v>2459</v>
      </c>
      <c r="H2240" s="135" t="s">
        <v>2460</v>
      </c>
      <c r="I2240" s="135" t="s">
        <v>1000</v>
      </c>
      <c r="J2240" s="137">
        <v>37300</v>
      </c>
    </row>
    <row r="2241" spans="1:10" x14ac:dyDescent="0.2">
      <c r="A2241" s="138" t="s">
        <v>531</v>
      </c>
      <c r="D2241" s="135" t="s">
        <v>8648</v>
      </c>
      <c r="E2241" s="135" t="e">
        <f t="shared" si="34"/>
        <v>#VALUE!</v>
      </c>
      <c r="F2241" s="135" t="s">
        <v>2865</v>
      </c>
      <c r="G2241" s="135" t="s">
        <v>2459</v>
      </c>
      <c r="H2241" s="135" t="s">
        <v>2460</v>
      </c>
      <c r="I2241" s="135" t="s">
        <v>1002</v>
      </c>
      <c r="J2241" s="137">
        <v>37300</v>
      </c>
    </row>
    <row r="2242" spans="1:10" x14ac:dyDescent="0.2">
      <c r="A2242" s="138" t="s">
        <v>531</v>
      </c>
      <c r="D2242" s="135" t="s">
        <v>8649</v>
      </c>
      <c r="E2242" s="135" t="e">
        <f t="shared" ref="E2242:E2305" si="35">VALUE(D2242)</f>
        <v>#VALUE!</v>
      </c>
      <c r="F2242" s="135" t="s">
        <v>2865</v>
      </c>
      <c r="G2242" s="135" t="s">
        <v>2459</v>
      </c>
      <c r="H2242" s="135" t="s">
        <v>2460</v>
      </c>
      <c r="I2242" s="135" t="s">
        <v>1006</v>
      </c>
      <c r="J2242" s="137">
        <v>37300</v>
      </c>
    </row>
    <row r="2243" spans="1:10" x14ac:dyDescent="0.2">
      <c r="A2243" s="138" t="s">
        <v>531</v>
      </c>
      <c r="D2243" s="135" t="s">
        <v>8650</v>
      </c>
      <c r="E2243" s="135" t="e">
        <f t="shared" si="35"/>
        <v>#VALUE!</v>
      </c>
      <c r="F2243" s="135" t="s">
        <v>2865</v>
      </c>
      <c r="G2243" s="135" t="s">
        <v>2459</v>
      </c>
      <c r="H2243" s="135" t="s">
        <v>2460</v>
      </c>
      <c r="I2243" s="135" t="s">
        <v>1008</v>
      </c>
      <c r="J2243" s="137">
        <v>37300</v>
      </c>
    </row>
    <row r="2244" spans="1:10" x14ac:dyDescent="0.2">
      <c r="A2244" s="138" t="s">
        <v>531</v>
      </c>
      <c r="D2244" s="135" t="s">
        <v>8651</v>
      </c>
      <c r="E2244" s="135" t="e">
        <f t="shared" si="35"/>
        <v>#VALUE!</v>
      </c>
      <c r="F2244" s="135" t="s">
        <v>2865</v>
      </c>
      <c r="G2244" s="135" t="s">
        <v>2459</v>
      </c>
      <c r="H2244" s="135" t="s">
        <v>2460</v>
      </c>
      <c r="I2244" s="135" t="s">
        <v>1010</v>
      </c>
      <c r="J2244" s="137">
        <v>37300</v>
      </c>
    </row>
    <row r="2245" spans="1:10" x14ac:dyDescent="0.2">
      <c r="A2245" s="138" t="s">
        <v>531</v>
      </c>
      <c r="D2245" s="135" t="s">
        <v>8652</v>
      </c>
      <c r="E2245" s="135" t="e">
        <f t="shared" si="35"/>
        <v>#VALUE!</v>
      </c>
      <c r="F2245" s="135" t="s">
        <v>2865</v>
      </c>
      <c r="G2245" s="135" t="s">
        <v>2459</v>
      </c>
      <c r="H2245" s="135" t="s">
        <v>2460</v>
      </c>
      <c r="I2245" s="135" t="s">
        <v>1014</v>
      </c>
      <c r="J2245" s="137">
        <v>37300</v>
      </c>
    </row>
    <row r="2246" spans="1:10" x14ac:dyDescent="0.2">
      <c r="A2246" s="138" t="s">
        <v>531</v>
      </c>
      <c r="D2246" s="135" t="s">
        <v>8653</v>
      </c>
      <c r="E2246" s="135" t="e">
        <f t="shared" si="35"/>
        <v>#VALUE!</v>
      </c>
      <c r="F2246" s="135" t="s">
        <v>2865</v>
      </c>
      <c r="G2246" s="135" t="s">
        <v>2459</v>
      </c>
      <c r="H2246" s="135" t="s">
        <v>2474</v>
      </c>
      <c r="I2246" s="135" t="s">
        <v>1098</v>
      </c>
      <c r="J2246" s="137">
        <v>37300</v>
      </c>
    </row>
    <row r="2247" spans="1:10" x14ac:dyDescent="0.2">
      <c r="A2247" s="138" t="s">
        <v>531</v>
      </c>
      <c r="D2247" s="135" t="s">
        <v>8654</v>
      </c>
      <c r="E2247" s="135" t="e">
        <f t="shared" si="35"/>
        <v>#VALUE!</v>
      </c>
      <c r="F2247" s="135" t="s">
        <v>2865</v>
      </c>
      <c r="G2247" s="135" t="s">
        <v>2459</v>
      </c>
      <c r="H2247" s="135" t="s">
        <v>2474</v>
      </c>
      <c r="I2247" s="135" t="s">
        <v>1100</v>
      </c>
      <c r="J2247" s="137">
        <v>37300</v>
      </c>
    </row>
    <row r="2248" spans="1:10" x14ac:dyDescent="0.2">
      <c r="A2248" s="138" t="s">
        <v>531</v>
      </c>
      <c r="D2248" s="135" t="s">
        <v>8655</v>
      </c>
      <c r="E2248" s="135" t="e">
        <f t="shared" si="35"/>
        <v>#VALUE!</v>
      </c>
      <c r="F2248" s="135" t="s">
        <v>2865</v>
      </c>
      <c r="G2248" s="135" t="s">
        <v>2459</v>
      </c>
      <c r="H2248" s="135" t="s">
        <v>2474</v>
      </c>
      <c r="I2248" s="135" t="s">
        <v>1104</v>
      </c>
      <c r="J2248" s="137">
        <v>37300</v>
      </c>
    </row>
    <row r="2249" spans="1:10" x14ac:dyDescent="0.2">
      <c r="A2249" s="138" t="s">
        <v>531</v>
      </c>
      <c r="D2249" s="135" t="s">
        <v>8656</v>
      </c>
      <c r="E2249" s="135" t="e">
        <f t="shared" si="35"/>
        <v>#VALUE!</v>
      </c>
      <c r="F2249" s="135" t="s">
        <v>2865</v>
      </c>
      <c r="G2249" s="135" t="s">
        <v>2459</v>
      </c>
      <c r="H2249" s="135" t="s">
        <v>2474</v>
      </c>
      <c r="I2249" s="135" t="s">
        <v>1106</v>
      </c>
      <c r="J2249" s="137">
        <v>37300</v>
      </c>
    </row>
    <row r="2250" spans="1:10" x14ac:dyDescent="0.2">
      <c r="A2250" s="138" t="s">
        <v>531</v>
      </c>
      <c r="D2250" s="135" t="s">
        <v>8657</v>
      </c>
      <c r="E2250" s="135" t="e">
        <f t="shared" si="35"/>
        <v>#VALUE!</v>
      </c>
      <c r="F2250" s="135" t="s">
        <v>2865</v>
      </c>
      <c r="G2250" s="135" t="s">
        <v>2459</v>
      </c>
      <c r="H2250" s="135" t="s">
        <v>2474</v>
      </c>
      <c r="I2250" s="135" t="s">
        <v>1108</v>
      </c>
      <c r="J2250" s="137">
        <v>37300</v>
      </c>
    </row>
    <row r="2251" spans="1:10" x14ac:dyDescent="0.2">
      <c r="A2251" s="138" t="s">
        <v>531</v>
      </c>
      <c r="D2251" s="135" t="s">
        <v>8658</v>
      </c>
      <c r="E2251" s="135" t="e">
        <f t="shared" si="35"/>
        <v>#VALUE!</v>
      </c>
      <c r="F2251" s="135" t="s">
        <v>2865</v>
      </c>
      <c r="G2251" s="135" t="s">
        <v>2459</v>
      </c>
      <c r="H2251" s="135" t="s">
        <v>2474</v>
      </c>
      <c r="I2251" s="135" t="s">
        <v>1112</v>
      </c>
      <c r="J2251" s="137">
        <v>37300</v>
      </c>
    </row>
    <row r="2252" spans="1:10" x14ac:dyDescent="0.2">
      <c r="A2252" s="138" t="s">
        <v>531</v>
      </c>
      <c r="D2252" s="135" t="s">
        <v>8659</v>
      </c>
      <c r="E2252" s="135" t="e">
        <f t="shared" si="35"/>
        <v>#VALUE!</v>
      </c>
      <c r="F2252" s="135" t="s">
        <v>2865</v>
      </c>
      <c r="G2252" s="135" t="s">
        <v>2459</v>
      </c>
      <c r="H2252" s="135" t="s">
        <v>2474</v>
      </c>
      <c r="I2252" s="135" t="s">
        <v>1114</v>
      </c>
      <c r="J2252" s="137">
        <v>37300</v>
      </c>
    </row>
    <row r="2253" spans="1:10" x14ac:dyDescent="0.2">
      <c r="A2253" s="138" t="s">
        <v>531</v>
      </c>
      <c r="D2253" s="135" t="s">
        <v>8660</v>
      </c>
      <c r="E2253" s="135" t="e">
        <f t="shared" si="35"/>
        <v>#VALUE!</v>
      </c>
      <c r="F2253" s="135" t="s">
        <v>2865</v>
      </c>
      <c r="G2253" s="135" t="s">
        <v>2459</v>
      </c>
      <c r="H2253" s="135" t="s">
        <v>2474</v>
      </c>
      <c r="I2253" s="135" t="s">
        <v>2593</v>
      </c>
      <c r="J2253" s="137">
        <v>37300</v>
      </c>
    </row>
    <row r="2254" spans="1:10" x14ac:dyDescent="0.2">
      <c r="A2254" s="138" t="s">
        <v>531</v>
      </c>
      <c r="D2254" s="135" t="s">
        <v>8661</v>
      </c>
      <c r="E2254" s="135" t="e">
        <f t="shared" si="35"/>
        <v>#VALUE!</v>
      </c>
      <c r="F2254" s="135" t="s">
        <v>2865</v>
      </c>
      <c r="G2254" s="135" t="s">
        <v>2459</v>
      </c>
      <c r="H2254" s="135" t="s">
        <v>2474</v>
      </c>
      <c r="I2254" s="135" t="s">
        <v>2597</v>
      </c>
      <c r="J2254" s="137">
        <v>37300</v>
      </c>
    </row>
    <row r="2255" spans="1:10" x14ac:dyDescent="0.2">
      <c r="A2255" s="138" t="s">
        <v>531</v>
      </c>
      <c r="D2255" s="135" t="s">
        <v>8662</v>
      </c>
      <c r="E2255" s="135" t="e">
        <f t="shared" si="35"/>
        <v>#VALUE!</v>
      </c>
      <c r="F2255" s="135" t="s">
        <v>2865</v>
      </c>
      <c r="G2255" s="135" t="s">
        <v>2459</v>
      </c>
      <c r="H2255" s="135" t="s">
        <v>2474</v>
      </c>
      <c r="I2255" s="135" t="s">
        <v>2599</v>
      </c>
      <c r="J2255" s="137">
        <v>37300</v>
      </c>
    </row>
    <row r="2256" spans="1:10" x14ac:dyDescent="0.2">
      <c r="A2256" s="138" t="s">
        <v>531</v>
      </c>
      <c r="D2256" s="135" t="s">
        <v>8663</v>
      </c>
      <c r="E2256" s="135" t="e">
        <f t="shared" si="35"/>
        <v>#VALUE!</v>
      </c>
      <c r="F2256" s="135" t="s">
        <v>2865</v>
      </c>
      <c r="G2256" s="135" t="s">
        <v>2459</v>
      </c>
      <c r="H2256" s="135" t="s">
        <v>2474</v>
      </c>
      <c r="I2256" s="135" t="s">
        <v>2601</v>
      </c>
      <c r="J2256" s="137">
        <v>37300</v>
      </c>
    </row>
    <row r="2257" spans="1:10" x14ac:dyDescent="0.2">
      <c r="A2257" s="138" t="s">
        <v>531</v>
      </c>
      <c r="D2257" s="135" t="s">
        <v>8664</v>
      </c>
      <c r="E2257" s="135" t="e">
        <f t="shared" si="35"/>
        <v>#VALUE!</v>
      </c>
      <c r="F2257" s="135" t="s">
        <v>2865</v>
      </c>
      <c r="G2257" s="135" t="s">
        <v>2459</v>
      </c>
      <c r="H2257" s="135" t="s">
        <v>2474</v>
      </c>
      <c r="I2257" s="135" t="s">
        <v>2605</v>
      </c>
      <c r="J2257" s="137">
        <v>37300</v>
      </c>
    </row>
    <row r="2258" spans="1:10" x14ac:dyDescent="0.2">
      <c r="A2258" s="138" t="s">
        <v>531</v>
      </c>
      <c r="D2258" s="135" t="s">
        <v>8665</v>
      </c>
      <c r="E2258" s="135" t="e">
        <f t="shared" si="35"/>
        <v>#VALUE!</v>
      </c>
      <c r="F2258" s="135" t="s">
        <v>2865</v>
      </c>
      <c r="G2258" s="135" t="s">
        <v>2459</v>
      </c>
      <c r="H2258" s="135" t="s">
        <v>2474</v>
      </c>
      <c r="I2258" s="135" t="s">
        <v>2607</v>
      </c>
      <c r="J2258" s="137">
        <v>37300</v>
      </c>
    </row>
    <row r="2259" spans="1:10" x14ac:dyDescent="0.2">
      <c r="A2259" s="138" t="s">
        <v>531</v>
      </c>
      <c r="D2259" s="135" t="s">
        <v>8666</v>
      </c>
      <c r="E2259" s="135" t="e">
        <f t="shared" si="35"/>
        <v>#VALUE!</v>
      </c>
      <c r="F2259" s="135" t="s">
        <v>2865</v>
      </c>
      <c r="G2259" s="135" t="s">
        <v>2459</v>
      </c>
      <c r="H2259" s="135" t="s">
        <v>2474</v>
      </c>
      <c r="I2259" s="135" t="s">
        <v>2609</v>
      </c>
      <c r="J2259" s="137">
        <v>37300</v>
      </c>
    </row>
    <row r="2260" spans="1:10" x14ac:dyDescent="0.2">
      <c r="A2260" s="138" t="s">
        <v>531</v>
      </c>
      <c r="D2260" s="135" t="s">
        <v>8667</v>
      </c>
      <c r="E2260" s="135" t="e">
        <f t="shared" si="35"/>
        <v>#VALUE!</v>
      </c>
      <c r="F2260" s="135" t="s">
        <v>2865</v>
      </c>
      <c r="G2260" s="135" t="s">
        <v>2459</v>
      </c>
      <c r="H2260" s="135" t="s">
        <v>2474</v>
      </c>
      <c r="I2260" s="135" t="s">
        <v>2613</v>
      </c>
      <c r="J2260" s="137">
        <v>37300</v>
      </c>
    </row>
    <row r="2261" spans="1:10" x14ac:dyDescent="0.2">
      <c r="A2261" s="138" t="s">
        <v>531</v>
      </c>
      <c r="D2261" s="135" t="s">
        <v>8668</v>
      </c>
      <c r="E2261" s="135" t="e">
        <f t="shared" si="35"/>
        <v>#VALUE!</v>
      </c>
      <c r="F2261" s="135" t="s">
        <v>2865</v>
      </c>
      <c r="G2261" s="135" t="s">
        <v>2459</v>
      </c>
      <c r="H2261" s="135" t="s">
        <v>2474</v>
      </c>
      <c r="I2261" s="135" t="s">
        <v>2615</v>
      </c>
      <c r="J2261" s="137">
        <v>37300</v>
      </c>
    </row>
    <row r="2262" spans="1:10" x14ac:dyDescent="0.2">
      <c r="A2262" s="138" t="s">
        <v>531</v>
      </c>
      <c r="D2262" s="135" t="s">
        <v>8669</v>
      </c>
      <c r="E2262" s="135" t="e">
        <f t="shared" si="35"/>
        <v>#VALUE!</v>
      </c>
      <c r="F2262" s="135" t="s">
        <v>2865</v>
      </c>
      <c r="G2262" s="135" t="s">
        <v>2459</v>
      </c>
      <c r="H2262" s="135" t="s">
        <v>2474</v>
      </c>
      <c r="I2262" s="135" t="s">
        <v>2617</v>
      </c>
      <c r="J2262" s="137">
        <v>37300</v>
      </c>
    </row>
    <row r="2263" spans="1:10" x14ac:dyDescent="0.2">
      <c r="A2263" s="138" t="s">
        <v>531</v>
      </c>
      <c r="D2263" s="135" t="s">
        <v>8670</v>
      </c>
      <c r="E2263" s="135" t="e">
        <f t="shared" si="35"/>
        <v>#VALUE!</v>
      </c>
      <c r="F2263" s="135" t="s">
        <v>2865</v>
      </c>
      <c r="G2263" s="135" t="s">
        <v>2459</v>
      </c>
      <c r="H2263" s="135" t="s">
        <v>2474</v>
      </c>
      <c r="I2263" s="135" t="s">
        <v>2434</v>
      </c>
      <c r="J2263" s="137">
        <v>37300</v>
      </c>
    </row>
    <row r="2264" spans="1:10" x14ac:dyDescent="0.2">
      <c r="A2264" s="138" t="s">
        <v>531</v>
      </c>
      <c r="D2264" s="135" t="s">
        <v>8671</v>
      </c>
      <c r="E2264" s="135" t="e">
        <f t="shared" si="35"/>
        <v>#VALUE!</v>
      </c>
      <c r="F2264" s="135" t="s">
        <v>2865</v>
      </c>
      <c r="G2264" s="135" t="s">
        <v>2459</v>
      </c>
      <c r="H2264" s="135" t="s">
        <v>2474</v>
      </c>
      <c r="I2264" s="135" t="s">
        <v>2436</v>
      </c>
      <c r="J2264" s="137">
        <v>37300</v>
      </c>
    </row>
    <row r="2265" spans="1:10" x14ac:dyDescent="0.2">
      <c r="A2265" s="138" t="s">
        <v>531</v>
      </c>
      <c r="D2265" s="135" t="s">
        <v>8672</v>
      </c>
      <c r="E2265" s="135" t="e">
        <f t="shared" si="35"/>
        <v>#VALUE!</v>
      </c>
      <c r="F2265" s="135" t="s">
        <v>2865</v>
      </c>
      <c r="G2265" s="135" t="s">
        <v>2459</v>
      </c>
      <c r="H2265" s="135" t="s">
        <v>2474</v>
      </c>
      <c r="I2265" s="135" t="s">
        <v>2438</v>
      </c>
      <c r="J2265" s="137">
        <v>37300</v>
      </c>
    </row>
    <row r="2266" spans="1:10" x14ac:dyDescent="0.2">
      <c r="A2266" s="138" t="s">
        <v>531</v>
      </c>
      <c r="D2266" s="135" t="s">
        <v>8673</v>
      </c>
      <c r="E2266" s="135" t="e">
        <f t="shared" si="35"/>
        <v>#VALUE!</v>
      </c>
      <c r="F2266" s="135" t="s">
        <v>2865</v>
      </c>
      <c r="G2266" s="135" t="s">
        <v>2459</v>
      </c>
      <c r="H2266" s="135" t="s">
        <v>2474</v>
      </c>
      <c r="I2266" s="135" t="s">
        <v>2442</v>
      </c>
      <c r="J2266" s="137">
        <v>37300</v>
      </c>
    </row>
    <row r="2267" spans="1:10" x14ac:dyDescent="0.2">
      <c r="A2267" s="138" t="s">
        <v>531</v>
      </c>
      <c r="D2267" s="135" t="s">
        <v>8674</v>
      </c>
      <c r="E2267" s="135" t="e">
        <f t="shared" si="35"/>
        <v>#VALUE!</v>
      </c>
      <c r="F2267" s="135" t="s">
        <v>2865</v>
      </c>
      <c r="G2267" s="135" t="s">
        <v>2459</v>
      </c>
      <c r="H2267" s="135" t="s">
        <v>2474</v>
      </c>
      <c r="I2267" s="135" t="s">
        <v>2444</v>
      </c>
      <c r="J2267" s="137">
        <v>37300</v>
      </c>
    </row>
    <row r="2268" spans="1:10" x14ac:dyDescent="0.2">
      <c r="A2268" s="138" t="s">
        <v>531</v>
      </c>
      <c r="D2268" s="135" t="s">
        <v>8675</v>
      </c>
      <c r="E2268" s="135" t="e">
        <f t="shared" si="35"/>
        <v>#VALUE!</v>
      </c>
      <c r="F2268" s="135" t="s">
        <v>2865</v>
      </c>
      <c r="G2268" s="135" t="s">
        <v>2459</v>
      </c>
      <c r="H2268" s="135" t="s">
        <v>2474</v>
      </c>
      <c r="I2268" s="135" t="s">
        <v>2446</v>
      </c>
      <c r="J2268" s="137">
        <v>37300</v>
      </c>
    </row>
    <row r="2269" spans="1:10" x14ac:dyDescent="0.2">
      <c r="A2269" s="138" t="s">
        <v>531</v>
      </c>
      <c r="D2269" s="135" t="s">
        <v>8676</v>
      </c>
      <c r="E2269" s="135" t="e">
        <f t="shared" si="35"/>
        <v>#VALUE!</v>
      </c>
      <c r="F2269" s="135" t="s">
        <v>2865</v>
      </c>
      <c r="G2269" s="135" t="s">
        <v>2459</v>
      </c>
      <c r="H2269" s="135" t="s">
        <v>2474</v>
      </c>
      <c r="I2269" s="135" t="s">
        <v>2450</v>
      </c>
      <c r="J2269" s="137">
        <v>37300</v>
      </c>
    </row>
    <row r="2270" spans="1:10" x14ac:dyDescent="0.2">
      <c r="A2270" s="138" t="s">
        <v>531</v>
      </c>
      <c r="D2270" s="135" t="s">
        <v>8677</v>
      </c>
      <c r="E2270" s="135" t="e">
        <f t="shared" si="35"/>
        <v>#VALUE!</v>
      </c>
      <c r="F2270" s="135" t="s">
        <v>2865</v>
      </c>
      <c r="G2270" s="135" t="s">
        <v>2459</v>
      </c>
      <c r="H2270" s="135" t="s">
        <v>2474</v>
      </c>
      <c r="I2270" s="135" t="s">
        <v>2452</v>
      </c>
      <c r="J2270" s="137">
        <v>37300</v>
      </c>
    </row>
    <row r="2271" spans="1:10" x14ac:dyDescent="0.2">
      <c r="A2271" s="138" t="s">
        <v>531</v>
      </c>
      <c r="D2271" s="135" t="s">
        <v>8678</v>
      </c>
      <c r="E2271" s="135" t="e">
        <f t="shared" si="35"/>
        <v>#VALUE!</v>
      </c>
      <c r="F2271" s="135" t="s">
        <v>2865</v>
      </c>
      <c r="G2271" s="135" t="s">
        <v>2459</v>
      </c>
      <c r="H2271" s="135" t="s">
        <v>2474</v>
      </c>
      <c r="I2271" s="135" t="s">
        <v>2454</v>
      </c>
      <c r="J2271" s="137">
        <v>37300</v>
      </c>
    </row>
    <row r="2272" spans="1:10" x14ac:dyDescent="0.2">
      <c r="A2272" s="138" t="s">
        <v>531</v>
      </c>
      <c r="D2272" s="135" t="s">
        <v>8679</v>
      </c>
      <c r="E2272" s="135" t="e">
        <f t="shared" si="35"/>
        <v>#VALUE!</v>
      </c>
      <c r="F2272" s="135" t="s">
        <v>2865</v>
      </c>
      <c r="G2272" s="135" t="s">
        <v>2459</v>
      </c>
      <c r="H2272" s="135" t="s">
        <v>2474</v>
      </c>
      <c r="I2272" s="135" t="s">
        <v>990</v>
      </c>
      <c r="J2272" s="137">
        <v>37300</v>
      </c>
    </row>
    <row r="2273" spans="1:10" x14ac:dyDescent="0.2">
      <c r="A2273" s="138" t="s">
        <v>531</v>
      </c>
      <c r="D2273" s="135" t="s">
        <v>8680</v>
      </c>
      <c r="E2273" s="135" t="e">
        <f t="shared" si="35"/>
        <v>#VALUE!</v>
      </c>
      <c r="F2273" s="135" t="s">
        <v>2865</v>
      </c>
      <c r="G2273" s="135" t="s">
        <v>2459</v>
      </c>
      <c r="H2273" s="135" t="s">
        <v>2474</v>
      </c>
      <c r="I2273" s="135" t="s">
        <v>992</v>
      </c>
      <c r="J2273" s="137">
        <v>37300</v>
      </c>
    </row>
    <row r="2274" spans="1:10" x14ac:dyDescent="0.2">
      <c r="A2274" s="138" t="s">
        <v>531</v>
      </c>
      <c r="D2274" s="135" t="s">
        <v>8681</v>
      </c>
      <c r="E2274" s="135" t="e">
        <f t="shared" si="35"/>
        <v>#VALUE!</v>
      </c>
      <c r="F2274" s="135" t="s">
        <v>2865</v>
      </c>
      <c r="G2274" s="135" t="s">
        <v>2459</v>
      </c>
      <c r="H2274" s="135" t="s">
        <v>2474</v>
      </c>
      <c r="I2274" s="135" t="s">
        <v>994</v>
      </c>
      <c r="J2274" s="137">
        <v>37300</v>
      </c>
    </row>
    <row r="2275" spans="1:10" x14ac:dyDescent="0.2">
      <c r="A2275" s="138" t="s">
        <v>531</v>
      </c>
      <c r="D2275" s="135" t="s">
        <v>8682</v>
      </c>
      <c r="E2275" s="135" t="e">
        <f t="shared" si="35"/>
        <v>#VALUE!</v>
      </c>
      <c r="F2275" s="135" t="s">
        <v>2865</v>
      </c>
      <c r="G2275" s="135" t="s">
        <v>2459</v>
      </c>
      <c r="H2275" s="135" t="s">
        <v>2474</v>
      </c>
      <c r="I2275" s="135" t="s">
        <v>998</v>
      </c>
      <c r="J2275" s="137">
        <v>37300</v>
      </c>
    </row>
    <row r="2276" spans="1:10" x14ac:dyDescent="0.2">
      <c r="A2276" s="138" t="s">
        <v>531</v>
      </c>
      <c r="D2276" s="135" t="s">
        <v>8683</v>
      </c>
      <c r="E2276" s="135" t="e">
        <f t="shared" si="35"/>
        <v>#VALUE!</v>
      </c>
      <c r="F2276" s="135" t="s">
        <v>2865</v>
      </c>
      <c r="G2276" s="135" t="s">
        <v>2459</v>
      </c>
      <c r="H2276" s="135" t="s">
        <v>2474</v>
      </c>
      <c r="I2276" s="135" t="s">
        <v>1000</v>
      </c>
      <c r="J2276" s="137">
        <v>37300</v>
      </c>
    </row>
    <row r="2277" spans="1:10" x14ac:dyDescent="0.2">
      <c r="A2277" s="138" t="s">
        <v>531</v>
      </c>
      <c r="D2277" s="135" t="s">
        <v>8684</v>
      </c>
      <c r="E2277" s="135" t="e">
        <f t="shared" si="35"/>
        <v>#VALUE!</v>
      </c>
      <c r="F2277" s="135" t="s">
        <v>2865</v>
      </c>
      <c r="G2277" s="135" t="s">
        <v>2459</v>
      </c>
      <c r="H2277" s="135" t="s">
        <v>2474</v>
      </c>
      <c r="I2277" s="135" t="s">
        <v>1002</v>
      </c>
      <c r="J2277" s="137">
        <v>37300</v>
      </c>
    </row>
    <row r="2278" spans="1:10" x14ac:dyDescent="0.2">
      <c r="A2278" s="138" t="s">
        <v>531</v>
      </c>
      <c r="D2278" s="135" t="s">
        <v>8685</v>
      </c>
      <c r="E2278" s="135" t="e">
        <f t="shared" si="35"/>
        <v>#VALUE!</v>
      </c>
      <c r="F2278" s="135" t="s">
        <v>2865</v>
      </c>
      <c r="G2278" s="135" t="s">
        <v>2459</v>
      </c>
      <c r="H2278" s="135" t="s">
        <v>2474</v>
      </c>
      <c r="I2278" s="135" t="s">
        <v>1006</v>
      </c>
      <c r="J2278" s="137">
        <v>37300</v>
      </c>
    </row>
    <row r="2279" spans="1:10" x14ac:dyDescent="0.2">
      <c r="A2279" s="138" t="s">
        <v>531</v>
      </c>
      <c r="D2279" s="135" t="s">
        <v>8686</v>
      </c>
      <c r="E2279" s="135" t="e">
        <f t="shared" si="35"/>
        <v>#VALUE!</v>
      </c>
      <c r="F2279" s="135" t="s">
        <v>2865</v>
      </c>
      <c r="G2279" s="135" t="s">
        <v>2459</v>
      </c>
      <c r="H2279" s="135" t="s">
        <v>2474</v>
      </c>
      <c r="I2279" s="135" t="s">
        <v>1008</v>
      </c>
      <c r="J2279" s="137">
        <v>37300</v>
      </c>
    </row>
    <row r="2280" spans="1:10" x14ac:dyDescent="0.2">
      <c r="A2280" s="138" t="s">
        <v>531</v>
      </c>
      <c r="D2280" s="135" t="s">
        <v>8687</v>
      </c>
      <c r="E2280" s="135" t="e">
        <f t="shared" si="35"/>
        <v>#VALUE!</v>
      </c>
      <c r="F2280" s="135" t="s">
        <v>2865</v>
      </c>
      <c r="G2280" s="135" t="s">
        <v>2459</v>
      </c>
      <c r="H2280" s="135" t="s">
        <v>2474</v>
      </c>
      <c r="I2280" s="135" t="s">
        <v>1010</v>
      </c>
      <c r="J2280" s="137">
        <v>37300</v>
      </c>
    </row>
    <row r="2281" spans="1:10" x14ac:dyDescent="0.2">
      <c r="A2281" s="138" t="s">
        <v>531</v>
      </c>
      <c r="D2281" s="135" t="s">
        <v>8688</v>
      </c>
      <c r="E2281" s="135" t="e">
        <f t="shared" si="35"/>
        <v>#VALUE!</v>
      </c>
      <c r="F2281" s="135" t="s">
        <v>2865</v>
      </c>
      <c r="G2281" s="135" t="s">
        <v>2459</v>
      </c>
      <c r="H2281" s="135" t="s">
        <v>2474</v>
      </c>
      <c r="I2281" s="135" t="s">
        <v>1014</v>
      </c>
      <c r="J2281" s="137">
        <v>37300</v>
      </c>
    </row>
    <row r="2282" spans="1:10" x14ac:dyDescent="0.2">
      <c r="A2282" s="138" t="s">
        <v>531</v>
      </c>
      <c r="D2282" s="135" t="s">
        <v>8689</v>
      </c>
      <c r="E2282" s="135" t="e">
        <f t="shared" si="35"/>
        <v>#VALUE!</v>
      </c>
      <c r="F2282" s="135" t="s">
        <v>2865</v>
      </c>
      <c r="G2282" s="135" t="s">
        <v>2459</v>
      </c>
      <c r="H2282" s="135" t="s">
        <v>2502</v>
      </c>
      <c r="I2282" s="135" t="s">
        <v>1098</v>
      </c>
      <c r="J2282" s="137">
        <v>37300</v>
      </c>
    </row>
    <row r="2283" spans="1:10" x14ac:dyDescent="0.2">
      <c r="A2283" s="138" t="s">
        <v>531</v>
      </c>
      <c r="D2283" s="135" t="s">
        <v>8690</v>
      </c>
      <c r="E2283" s="135" t="e">
        <f t="shared" si="35"/>
        <v>#VALUE!</v>
      </c>
      <c r="F2283" s="135" t="s">
        <v>2865</v>
      </c>
      <c r="G2283" s="135" t="s">
        <v>2459</v>
      </c>
      <c r="H2283" s="135" t="s">
        <v>2502</v>
      </c>
      <c r="I2283" s="135" t="s">
        <v>1100</v>
      </c>
      <c r="J2283" s="137">
        <v>37300</v>
      </c>
    </row>
    <row r="2284" spans="1:10" x14ac:dyDescent="0.2">
      <c r="A2284" s="138" t="s">
        <v>531</v>
      </c>
      <c r="D2284" s="135" t="s">
        <v>8691</v>
      </c>
      <c r="E2284" s="135" t="e">
        <f t="shared" si="35"/>
        <v>#VALUE!</v>
      </c>
      <c r="F2284" s="135" t="s">
        <v>2865</v>
      </c>
      <c r="G2284" s="135" t="s">
        <v>2459</v>
      </c>
      <c r="H2284" s="135" t="s">
        <v>2502</v>
      </c>
      <c r="I2284" s="135" t="s">
        <v>1104</v>
      </c>
      <c r="J2284" s="137">
        <v>37300</v>
      </c>
    </row>
    <row r="2285" spans="1:10" x14ac:dyDescent="0.2">
      <c r="A2285" s="138" t="s">
        <v>531</v>
      </c>
      <c r="D2285" s="135" t="s">
        <v>8692</v>
      </c>
      <c r="E2285" s="135" t="e">
        <f t="shared" si="35"/>
        <v>#VALUE!</v>
      </c>
      <c r="F2285" s="135" t="s">
        <v>2865</v>
      </c>
      <c r="G2285" s="135" t="s">
        <v>2459</v>
      </c>
      <c r="H2285" s="135" t="s">
        <v>2502</v>
      </c>
      <c r="I2285" s="135" t="s">
        <v>1106</v>
      </c>
      <c r="J2285" s="137">
        <v>37300</v>
      </c>
    </row>
    <row r="2286" spans="1:10" x14ac:dyDescent="0.2">
      <c r="A2286" s="138" t="s">
        <v>531</v>
      </c>
      <c r="D2286" s="135" t="s">
        <v>8693</v>
      </c>
      <c r="E2286" s="135" t="e">
        <f t="shared" si="35"/>
        <v>#VALUE!</v>
      </c>
      <c r="F2286" s="135" t="s">
        <v>2865</v>
      </c>
      <c r="G2286" s="135" t="s">
        <v>2459</v>
      </c>
      <c r="H2286" s="135" t="s">
        <v>2502</v>
      </c>
      <c r="I2286" s="135" t="s">
        <v>1108</v>
      </c>
      <c r="J2286" s="137">
        <v>37300</v>
      </c>
    </row>
    <row r="2287" spans="1:10" x14ac:dyDescent="0.2">
      <c r="A2287" s="138" t="s">
        <v>531</v>
      </c>
      <c r="D2287" s="135" t="s">
        <v>8694</v>
      </c>
      <c r="E2287" s="135" t="e">
        <f t="shared" si="35"/>
        <v>#VALUE!</v>
      </c>
      <c r="F2287" s="135" t="s">
        <v>2865</v>
      </c>
      <c r="G2287" s="135" t="s">
        <v>2459</v>
      </c>
      <c r="H2287" s="135" t="s">
        <v>2502</v>
      </c>
      <c r="I2287" s="135" t="s">
        <v>1112</v>
      </c>
      <c r="J2287" s="137">
        <v>37300</v>
      </c>
    </row>
    <row r="2288" spans="1:10" x14ac:dyDescent="0.2">
      <c r="A2288" s="138" t="s">
        <v>531</v>
      </c>
      <c r="D2288" s="135" t="s">
        <v>8695</v>
      </c>
      <c r="E2288" s="135" t="e">
        <f t="shared" si="35"/>
        <v>#VALUE!</v>
      </c>
      <c r="F2288" s="135" t="s">
        <v>2865</v>
      </c>
      <c r="G2288" s="135" t="s">
        <v>2459</v>
      </c>
      <c r="H2288" s="135" t="s">
        <v>2502</v>
      </c>
      <c r="I2288" s="135" t="s">
        <v>1114</v>
      </c>
      <c r="J2288" s="137">
        <v>37300</v>
      </c>
    </row>
    <row r="2289" spans="1:10" x14ac:dyDescent="0.2">
      <c r="A2289" s="138" t="s">
        <v>531</v>
      </c>
      <c r="D2289" s="135" t="s">
        <v>8696</v>
      </c>
      <c r="E2289" s="135" t="e">
        <f t="shared" si="35"/>
        <v>#VALUE!</v>
      </c>
      <c r="F2289" s="135" t="s">
        <v>2865</v>
      </c>
      <c r="G2289" s="135" t="s">
        <v>2459</v>
      </c>
      <c r="H2289" s="135" t="s">
        <v>2502</v>
      </c>
      <c r="I2289" s="135" t="s">
        <v>2593</v>
      </c>
      <c r="J2289" s="137">
        <v>37300</v>
      </c>
    </row>
    <row r="2290" spans="1:10" x14ac:dyDescent="0.2">
      <c r="A2290" s="138" t="s">
        <v>531</v>
      </c>
      <c r="D2290" s="135" t="s">
        <v>8697</v>
      </c>
      <c r="E2290" s="135" t="e">
        <f t="shared" si="35"/>
        <v>#VALUE!</v>
      </c>
      <c r="F2290" s="135" t="s">
        <v>2865</v>
      </c>
      <c r="G2290" s="135" t="s">
        <v>2459</v>
      </c>
      <c r="H2290" s="135" t="s">
        <v>2502</v>
      </c>
      <c r="I2290" s="135" t="s">
        <v>2597</v>
      </c>
      <c r="J2290" s="137">
        <v>37300</v>
      </c>
    </row>
    <row r="2291" spans="1:10" x14ac:dyDescent="0.2">
      <c r="A2291" s="138" t="s">
        <v>531</v>
      </c>
      <c r="D2291" s="135" t="s">
        <v>8698</v>
      </c>
      <c r="E2291" s="135" t="e">
        <f t="shared" si="35"/>
        <v>#VALUE!</v>
      </c>
      <c r="F2291" s="135" t="s">
        <v>2865</v>
      </c>
      <c r="G2291" s="135" t="s">
        <v>2459</v>
      </c>
      <c r="H2291" s="135" t="s">
        <v>2502</v>
      </c>
      <c r="I2291" s="135" t="s">
        <v>2599</v>
      </c>
      <c r="J2291" s="137">
        <v>37300</v>
      </c>
    </row>
    <row r="2292" spans="1:10" x14ac:dyDescent="0.2">
      <c r="A2292" s="138" t="s">
        <v>531</v>
      </c>
      <c r="D2292" s="135" t="s">
        <v>8699</v>
      </c>
      <c r="E2292" s="135" t="e">
        <f t="shared" si="35"/>
        <v>#VALUE!</v>
      </c>
      <c r="F2292" s="135" t="s">
        <v>2865</v>
      </c>
      <c r="G2292" s="135" t="s">
        <v>2459</v>
      </c>
      <c r="H2292" s="135" t="s">
        <v>2502</v>
      </c>
      <c r="I2292" s="135" t="s">
        <v>2601</v>
      </c>
      <c r="J2292" s="137">
        <v>37300</v>
      </c>
    </row>
    <row r="2293" spans="1:10" x14ac:dyDescent="0.2">
      <c r="A2293" s="138" t="s">
        <v>531</v>
      </c>
      <c r="D2293" s="135" t="s">
        <v>8700</v>
      </c>
      <c r="E2293" s="135" t="e">
        <f t="shared" si="35"/>
        <v>#VALUE!</v>
      </c>
      <c r="F2293" s="135" t="s">
        <v>2865</v>
      </c>
      <c r="G2293" s="135" t="s">
        <v>2459</v>
      </c>
      <c r="H2293" s="135" t="s">
        <v>2502</v>
      </c>
      <c r="I2293" s="135" t="s">
        <v>2605</v>
      </c>
      <c r="J2293" s="137">
        <v>37300</v>
      </c>
    </row>
    <row r="2294" spans="1:10" x14ac:dyDescent="0.2">
      <c r="A2294" s="138" t="s">
        <v>531</v>
      </c>
      <c r="D2294" s="135" t="s">
        <v>8701</v>
      </c>
      <c r="E2294" s="135" t="e">
        <f t="shared" si="35"/>
        <v>#VALUE!</v>
      </c>
      <c r="F2294" s="135" t="s">
        <v>2865</v>
      </c>
      <c r="G2294" s="135" t="s">
        <v>2459</v>
      </c>
      <c r="H2294" s="135" t="s">
        <v>2502</v>
      </c>
      <c r="I2294" s="135" t="s">
        <v>2607</v>
      </c>
      <c r="J2294" s="137">
        <v>37300</v>
      </c>
    </row>
    <row r="2295" spans="1:10" x14ac:dyDescent="0.2">
      <c r="A2295" s="138" t="s">
        <v>531</v>
      </c>
      <c r="D2295" s="135" t="s">
        <v>8702</v>
      </c>
      <c r="E2295" s="135" t="e">
        <f t="shared" si="35"/>
        <v>#VALUE!</v>
      </c>
      <c r="F2295" s="135" t="s">
        <v>2865</v>
      </c>
      <c r="G2295" s="135" t="s">
        <v>2459</v>
      </c>
      <c r="H2295" s="135" t="s">
        <v>2502</v>
      </c>
      <c r="I2295" s="135" t="s">
        <v>2609</v>
      </c>
      <c r="J2295" s="137">
        <v>37300</v>
      </c>
    </row>
    <row r="2296" spans="1:10" x14ac:dyDescent="0.2">
      <c r="A2296" s="138" t="s">
        <v>531</v>
      </c>
      <c r="D2296" s="135" t="s">
        <v>8703</v>
      </c>
      <c r="E2296" s="135" t="e">
        <f t="shared" si="35"/>
        <v>#VALUE!</v>
      </c>
      <c r="F2296" s="135" t="s">
        <v>2865</v>
      </c>
      <c r="G2296" s="135" t="s">
        <v>2459</v>
      </c>
      <c r="H2296" s="135" t="s">
        <v>2502</v>
      </c>
      <c r="I2296" s="135" t="s">
        <v>2613</v>
      </c>
      <c r="J2296" s="137">
        <v>37300</v>
      </c>
    </row>
    <row r="2297" spans="1:10" x14ac:dyDescent="0.2">
      <c r="A2297" s="138" t="s">
        <v>531</v>
      </c>
      <c r="D2297" s="135" t="s">
        <v>8704</v>
      </c>
      <c r="E2297" s="135" t="e">
        <f t="shared" si="35"/>
        <v>#VALUE!</v>
      </c>
      <c r="F2297" s="135" t="s">
        <v>2865</v>
      </c>
      <c r="G2297" s="135" t="s">
        <v>2459</v>
      </c>
      <c r="H2297" s="135" t="s">
        <v>2502</v>
      </c>
      <c r="I2297" s="135" t="s">
        <v>2615</v>
      </c>
      <c r="J2297" s="137">
        <v>37300</v>
      </c>
    </row>
    <row r="2298" spans="1:10" x14ac:dyDescent="0.2">
      <c r="A2298" s="138" t="s">
        <v>531</v>
      </c>
      <c r="D2298" s="135" t="s">
        <v>8705</v>
      </c>
      <c r="E2298" s="135" t="e">
        <f t="shared" si="35"/>
        <v>#VALUE!</v>
      </c>
      <c r="F2298" s="135" t="s">
        <v>2865</v>
      </c>
      <c r="G2298" s="135" t="s">
        <v>2459</v>
      </c>
      <c r="H2298" s="135" t="s">
        <v>2502</v>
      </c>
      <c r="I2298" s="135" t="s">
        <v>2617</v>
      </c>
      <c r="J2298" s="137">
        <v>37300</v>
      </c>
    </row>
    <row r="2299" spans="1:10" x14ac:dyDescent="0.2">
      <c r="A2299" s="138" t="s">
        <v>531</v>
      </c>
      <c r="D2299" s="135" t="s">
        <v>8706</v>
      </c>
      <c r="E2299" s="135" t="e">
        <f t="shared" si="35"/>
        <v>#VALUE!</v>
      </c>
      <c r="F2299" s="135" t="s">
        <v>2865</v>
      </c>
      <c r="G2299" s="135" t="s">
        <v>2459</v>
      </c>
      <c r="H2299" s="135" t="s">
        <v>2502</v>
      </c>
      <c r="I2299" s="135" t="s">
        <v>2434</v>
      </c>
      <c r="J2299" s="137">
        <v>37300</v>
      </c>
    </row>
    <row r="2300" spans="1:10" x14ac:dyDescent="0.2">
      <c r="A2300" s="138" t="s">
        <v>531</v>
      </c>
      <c r="D2300" s="135" t="s">
        <v>8707</v>
      </c>
      <c r="E2300" s="135" t="e">
        <f t="shared" si="35"/>
        <v>#VALUE!</v>
      </c>
      <c r="F2300" s="135" t="s">
        <v>2865</v>
      </c>
      <c r="G2300" s="135" t="s">
        <v>2459</v>
      </c>
      <c r="H2300" s="135" t="s">
        <v>2502</v>
      </c>
      <c r="I2300" s="135" t="s">
        <v>2436</v>
      </c>
      <c r="J2300" s="137">
        <v>37300</v>
      </c>
    </row>
    <row r="2301" spans="1:10" x14ac:dyDescent="0.2">
      <c r="A2301" s="138" t="s">
        <v>531</v>
      </c>
      <c r="D2301" s="135" t="s">
        <v>8708</v>
      </c>
      <c r="E2301" s="135" t="e">
        <f t="shared" si="35"/>
        <v>#VALUE!</v>
      </c>
      <c r="F2301" s="135" t="s">
        <v>2865</v>
      </c>
      <c r="G2301" s="135" t="s">
        <v>2459</v>
      </c>
      <c r="H2301" s="135" t="s">
        <v>2502</v>
      </c>
      <c r="I2301" s="135" t="s">
        <v>2438</v>
      </c>
      <c r="J2301" s="137">
        <v>37300</v>
      </c>
    </row>
    <row r="2302" spans="1:10" x14ac:dyDescent="0.2">
      <c r="A2302" s="138" t="s">
        <v>531</v>
      </c>
      <c r="D2302" s="135" t="s">
        <v>8709</v>
      </c>
      <c r="E2302" s="135" t="e">
        <f t="shared" si="35"/>
        <v>#VALUE!</v>
      </c>
      <c r="F2302" s="135" t="s">
        <v>2865</v>
      </c>
      <c r="G2302" s="135" t="s">
        <v>2459</v>
      </c>
      <c r="H2302" s="135" t="s">
        <v>2502</v>
      </c>
      <c r="I2302" s="135" t="s">
        <v>2442</v>
      </c>
      <c r="J2302" s="137">
        <v>37300</v>
      </c>
    </row>
    <row r="2303" spans="1:10" x14ac:dyDescent="0.2">
      <c r="A2303" s="138" t="s">
        <v>531</v>
      </c>
      <c r="D2303" s="135" t="s">
        <v>11500</v>
      </c>
      <c r="E2303" s="135" t="e">
        <f t="shared" si="35"/>
        <v>#VALUE!</v>
      </c>
      <c r="F2303" s="135" t="s">
        <v>2865</v>
      </c>
      <c r="G2303" s="135" t="s">
        <v>2459</v>
      </c>
      <c r="H2303" s="135" t="s">
        <v>2502</v>
      </c>
      <c r="I2303" s="135" t="s">
        <v>2444</v>
      </c>
      <c r="J2303" s="137">
        <v>37300</v>
      </c>
    </row>
    <row r="2304" spans="1:10" x14ac:dyDescent="0.2">
      <c r="A2304" s="138" t="s">
        <v>531</v>
      </c>
      <c r="D2304" s="135" t="s">
        <v>11501</v>
      </c>
      <c r="E2304" s="135" t="e">
        <f t="shared" si="35"/>
        <v>#VALUE!</v>
      </c>
      <c r="F2304" s="135" t="s">
        <v>2865</v>
      </c>
      <c r="G2304" s="135" t="s">
        <v>2459</v>
      </c>
      <c r="H2304" s="135" t="s">
        <v>2502</v>
      </c>
      <c r="I2304" s="135" t="s">
        <v>2446</v>
      </c>
      <c r="J2304" s="137">
        <v>37300</v>
      </c>
    </row>
    <row r="2305" spans="1:10" x14ac:dyDescent="0.2">
      <c r="A2305" s="138" t="s">
        <v>531</v>
      </c>
      <c r="D2305" s="135" t="s">
        <v>11502</v>
      </c>
      <c r="E2305" s="135" t="e">
        <f t="shared" si="35"/>
        <v>#VALUE!</v>
      </c>
      <c r="F2305" s="135" t="s">
        <v>2865</v>
      </c>
      <c r="G2305" s="135" t="s">
        <v>2459</v>
      </c>
      <c r="H2305" s="135" t="s">
        <v>2502</v>
      </c>
      <c r="I2305" s="135" t="s">
        <v>2450</v>
      </c>
      <c r="J2305" s="137">
        <v>37300</v>
      </c>
    </row>
    <row r="2306" spans="1:10" x14ac:dyDescent="0.2">
      <c r="A2306" s="138" t="s">
        <v>531</v>
      </c>
      <c r="D2306" s="135" t="s">
        <v>11503</v>
      </c>
      <c r="E2306" s="135" t="e">
        <f t="shared" ref="E2306:E2369" si="36">VALUE(D2306)</f>
        <v>#VALUE!</v>
      </c>
      <c r="F2306" s="135" t="s">
        <v>2865</v>
      </c>
      <c r="G2306" s="135" t="s">
        <v>2459</v>
      </c>
      <c r="H2306" s="135" t="s">
        <v>2502</v>
      </c>
      <c r="I2306" s="135" t="s">
        <v>2452</v>
      </c>
      <c r="J2306" s="137">
        <v>37300</v>
      </c>
    </row>
    <row r="2307" spans="1:10" x14ac:dyDescent="0.2">
      <c r="A2307" s="138" t="s">
        <v>531</v>
      </c>
      <c r="D2307" s="135" t="s">
        <v>11504</v>
      </c>
      <c r="E2307" s="135" t="e">
        <f t="shared" si="36"/>
        <v>#VALUE!</v>
      </c>
      <c r="F2307" s="135" t="s">
        <v>2865</v>
      </c>
      <c r="G2307" s="135" t="s">
        <v>2459</v>
      </c>
      <c r="H2307" s="135" t="s">
        <v>2502</v>
      </c>
      <c r="I2307" s="135" t="s">
        <v>2454</v>
      </c>
      <c r="J2307" s="137">
        <v>37300</v>
      </c>
    </row>
    <row r="2308" spans="1:10" x14ac:dyDescent="0.2">
      <c r="A2308" s="138" t="s">
        <v>531</v>
      </c>
      <c r="D2308" s="135" t="s">
        <v>11505</v>
      </c>
      <c r="E2308" s="135" t="e">
        <f t="shared" si="36"/>
        <v>#VALUE!</v>
      </c>
      <c r="F2308" s="135" t="s">
        <v>2865</v>
      </c>
      <c r="G2308" s="135" t="s">
        <v>2459</v>
      </c>
      <c r="H2308" s="135" t="s">
        <v>2502</v>
      </c>
      <c r="I2308" s="135" t="s">
        <v>990</v>
      </c>
      <c r="J2308" s="137">
        <v>37300</v>
      </c>
    </row>
    <row r="2309" spans="1:10" x14ac:dyDescent="0.2">
      <c r="A2309" s="138" t="s">
        <v>531</v>
      </c>
      <c r="D2309" s="135" t="s">
        <v>11506</v>
      </c>
      <c r="E2309" s="135" t="e">
        <f t="shared" si="36"/>
        <v>#VALUE!</v>
      </c>
      <c r="F2309" s="135" t="s">
        <v>2865</v>
      </c>
      <c r="G2309" s="135" t="s">
        <v>2459</v>
      </c>
      <c r="H2309" s="135" t="s">
        <v>2502</v>
      </c>
      <c r="I2309" s="135" t="s">
        <v>992</v>
      </c>
      <c r="J2309" s="137">
        <v>37300</v>
      </c>
    </row>
    <row r="2310" spans="1:10" x14ac:dyDescent="0.2">
      <c r="A2310" s="138" t="s">
        <v>531</v>
      </c>
      <c r="D2310" s="135" t="s">
        <v>11507</v>
      </c>
      <c r="E2310" s="135" t="e">
        <f t="shared" si="36"/>
        <v>#VALUE!</v>
      </c>
      <c r="F2310" s="135" t="s">
        <v>2865</v>
      </c>
      <c r="G2310" s="135" t="s">
        <v>2459</v>
      </c>
      <c r="H2310" s="135" t="s">
        <v>2502</v>
      </c>
      <c r="I2310" s="135" t="s">
        <v>994</v>
      </c>
      <c r="J2310" s="137">
        <v>37300</v>
      </c>
    </row>
    <row r="2311" spans="1:10" x14ac:dyDescent="0.2">
      <c r="A2311" s="138" t="s">
        <v>531</v>
      </c>
      <c r="D2311" s="135" t="s">
        <v>11508</v>
      </c>
      <c r="E2311" s="135" t="e">
        <f t="shared" si="36"/>
        <v>#VALUE!</v>
      </c>
      <c r="F2311" s="135" t="s">
        <v>2865</v>
      </c>
      <c r="G2311" s="135" t="s">
        <v>2459</v>
      </c>
      <c r="H2311" s="135" t="s">
        <v>2502</v>
      </c>
      <c r="I2311" s="135" t="s">
        <v>998</v>
      </c>
      <c r="J2311" s="137">
        <v>37300</v>
      </c>
    </row>
    <row r="2312" spans="1:10" x14ac:dyDescent="0.2">
      <c r="A2312" s="138" t="s">
        <v>531</v>
      </c>
      <c r="D2312" s="135" t="s">
        <v>11509</v>
      </c>
      <c r="E2312" s="135" t="e">
        <f t="shared" si="36"/>
        <v>#VALUE!</v>
      </c>
      <c r="F2312" s="135" t="s">
        <v>2865</v>
      </c>
      <c r="G2312" s="135" t="s">
        <v>2459</v>
      </c>
      <c r="H2312" s="135" t="s">
        <v>2502</v>
      </c>
      <c r="I2312" s="135" t="s">
        <v>1000</v>
      </c>
      <c r="J2312" s="137">
        <v>37300</v>
      </c>
    </row>
    <row r="2313" spans="1:10" x14ac:dyDescent="0.2">
      <c r="A2313" s="138" t="s">
        <v>531</v>
      </c>
      <c r="D2313" s="135" t="s">
        <v>11510</v>
      </c>
      <c r="E2313" s="135" t="e">
        <f t="shared" si="36"/>
        <v>#VALUE!</v>
      </c>
      <c r="F2313" s="135" t="s">
        <v>2865</v>
      </c>
      <c r="G2313" s="135" t="s">
        <v>2459</v>
      </c>
      <c r="H2313" s="135" t="s">
        <v>2502</v>
      </c>
      <c r="I2313" s="135" t="s">
        <v>1002</v>
      </c>
      <c r="J2313" s="137">
        <v>37300</v>
      </c>
    </row>
    <row r="2314" spans="1:10" x14ac:dyDescent="0.2">
      <c r="A2314" s="138" t="s">
        <v>531</v>
      </c>
      <c r="D2314" s="135" t="s">
        <v>11511</v>
      </c>
      <c r="E2314" s="135" t="e">
        <f t="shared" si="36"/>
        <v>#VALUE!</v>
      </c>
      <c r="F2314" s="135" t="s">
        <v>2865</v>
      </c>
      <c r="G2314" s="135" t="s">
        <v>2459</v>
      </c>
      <c r="H2314" s="135" t="s">
        <v>2502</v>
      </c>
      <c r="I2314" s="135" t="s">
        <v>1006</v>
      </c>
      <c r="J2314" s="137">
        <v>37300</v>
      </c>
    </row>
    <row r="2315" spans="1:10" x14ac:dyDescent="0.2">
      <c r="A2315" s="138" t="s">
        <v>531</v>
      </c>
      <c r="D2315" s="135" t="s">
        <v>11512</v>
      </c>
      <c r="E2315" s="135" t="e">
        <f t="shared" si="36"/>
        <v>#VALUE!</v>
      </c>
      <c r="F2315" s="135" t="s">
        <v>2865</v>
      </c>
      <c r="G2315" s="135" t="s">
        <v>2459</v>
      </c>
      <c r="H2315" s="135" t="s">
        <v>2502</v>
      </c>
      <c r="I2315" s="135" t="s">
        <v>1008</v>
      </c>
      <c r="J2315" s="137">
        <v>37300</v>
      </c>
    </row>
    <row r="2316" spans="1:10" x14ac:dyDescent="0.2">
      <c r="A2316" s="138" t="s">
        <v>531</v>
      </c>
      <c r="D2316" s="135" t="s">
        <v>11513</v>
      </c>
      <c r="E2316" s="135" t="e">
        <f t="shared" si="36"/>
        <v>#VALUE!</v>
      </c>
      <c r="F2316" s="135" t="s">
        <v>2865</v>
      </c>
      <c r="G2316" s="135" t="s">
        <v>2459</v>
      </c>
      <c r="H2316" s="135" t="s">
        <v>2502</v>
      </c>
      <c r="I2316" s="135" t="s">
        <v>1010</v>
      </c>
      <c r="J2316" s="137">
        <v>37300</v>
      </c>
    </row>
    <row r="2317" spans="1:10" x14ac:dyDescent="0.2">
      <c r="A2317" s="138" t="s">
        <v>531</v>
      </c>
      <c r="D2317" s="135" t="s">
        <v>11514</v>
      </c>
      <c r="E2317" s="135" t="e">
        <f t="shared" si="36"/>
        <v>#VALUE!</v>
      </c>
      <c r="F2317" s="135" t="s">
        <v>2865</v>
      </c>
      <c r="G2317" s="135" t="s">
        <v>2459</v>
      </c>
      <c r="H2317" s="135" t="s">
        <v>2502</v>
      </c>
      <c r="I2317" s="135" t="s">
        <v>1014</v>
      </c>
      <c r="J2317" s="137">
        <v>37300</v>
      </c>
    </row>
    <row r="2318" spans="1:10" x14ac:dyDescent="0.2">
      <c r="A2318" s="138" t="s">
        <v>531</v>
      </c>
      <c r="D2318" s="135" t="s">
        <v>11515</v>
      </c>
      <c r="E2318" s="135" t="e">
        <f t="shared" si="36"/>
        <v>#VALUE!</v>
      </c>
      <c r="F2318" s="135" t="s">
        <v>2865</v>
      </c>
      <c r="G2318" s="135" t="s">
        <v>2459</v>
      </c>
      <c r="H2318" s="135" t="s">
        <v>2515</v>
      </c>
      <c r="I2318" s="135" t="s">
        <v>1098</v>
      </c>
      <c r="J2318" s="137">
        <v>37300</v>
      </c>
    </row>
    <row r="2319" spans="1:10" x14ac:dyDescent="0.2">
      <c r="A2319" s="138" t="s">
        <v>531</v>
      </c>
      <c r="D2319" s="135" t="s">
        <v>11516</v>
      </c>
      <c r="E2319" s="135" t="e">
        <f t="shared" si="36"/>
        <v>#VALUE!</v>
      </c>
      <c r="F2319" s="135" t="s">
        <v>2865</v>
      </c>
      <c r="G2319" s="135" t="s">
        <v>2459</v>
      </c>
      <c r="H2319" s="135" t="s">
        <v>2515</v>
      </c>
      <c r="I2319" s="135" t="s">
        <v>1100</v>
      </c>
      <c r="J2319" s="137">
        <v>37300</v>
      </c>
    </row>
    <row r="2320" spans="1:10" x14ac:dyDescent="0.2">
      <c r="A2320" s="138" t="s">
        <v>531</v>
      </c>
      <c r="D2320" s="135" t="s">
        <v>11517</v>
      </c>
      <c r="E2320" s="135" t="e">
        <f t="shared" si="36"/>
        <v>#VALUE!</v>
      </c>
      <c r="F2320" s="135" t="s">
        <v>2865</v>
      </c>
      <c r="G2320" s="135" t="s">
        <v>2459</v>
      </c>
      <c r="H2320" s="135" t="s">
        <v>2515</v>
      </c>
      <c r="I2320" s="135" t="s">
        <v>1104</v>
      </c>
      <c r="J2320" s="137">
        <v>37300</v>
      </c>
    </row>
    <row r="2321" spans="1:10" x14ac:dyDescent="0.2">
      <c r="A2321" s="138" t="s">
        <v>531</v>
      </c>
      <c r="D2321" s="135" t="s">
        <v>11518</v>
      </c>
      <c r="E2321" s="135" t="e">
        <f t="shared" si="36"/>
        <v>#VALUE!</v>
      </c>
      <c r="F2321" s="135" t="s">
        <v>2865</v>
      </c>
      <c r="G2321" s="135" t="s">
        <v>2459</v>
      </c>
      <c r="H2321" s="135" t="s">
        <v>2515</v>
      </c>
      <c r="I2321" s="135" t="s">
        <v>1106</v>
      </c>
      <c r="J2321" s="137">
        <v>37300</v>
      </c>
    </row>
    <row r="2322" spans="1:10" x14ac:dyDescent="0.2">
      <c r="A2322" s="138" t="s">
        <v>531</v>
      </c>
      <c r="D2322" s="135" t="s">
        <v>11519</v>
      </c>
      <c r="E2322" s="135" t="e">
        <f t="shared" si="36"/>
        <v>#VALUE!</v>
      </c>
      <c r="F2322" s="135" t="s">
        <v>2865</v>
      </c>
      <c r="G2322" s="135" t="s">
        <v>2459</v>
      </c>
      <c r="H2322" s="135" t="s">
        <v>2515</v>
      </c>
      <c r="I2322" s="135" t="s">
        <v>1108</v>
      </c>
      <c r="J2322" s="137">
        <v>37300</v>
      </c>
    </row>
    <row r="2323" spans="1:10" x14ac:dyDescent="0.2">
      <c r="A2323" s="138" t="s">
        <v>531</v>
      </c>
      <c r="D2323" s="135" t="s">
        <v>11520</v>
      </c>
      <c r="E2323" s="135" t="e">
        <f t="shared" si="36"/>
        <v>#VALUE!</v>
      </c>
      <c r="F2323" s="135" t="s">
        <v>2865</v>
      </c>
      <c r="G2323" s="135" t="s">
        <v>2459</v>
      </c>
      <c r="H2323" s="135" t="s">
        <v>2515</v>
      </c>
      <c r="I2323" s="135" t="s">
        <v>1112</v>
      </c>
      <c r="J2323" s="137">
        <v>37300</v>
      </c>
    </row>
    <row r="2324" spans="1:10" x14ac:dyDescent="0.2">
      <c r="A2324" s="138" t="s">
        <v>531</v>
      </c>
      <c r="D2324" s="135" t="s">
        <v>11521</v>
      </c>
      <c r="E2324" s="135" t="e">
        <f t="shared" si="36"/>
        <v>#VALUE!</v>
      </c>
      <c r="F2324" s="135" t="s">
        <v>2865</v>
      </c>
      <c r="G2324" s="135" t="s">
        <v>2459</v>
      </c>
      <c r="H2324" s="135" t="s">
        <v>2515</v>
      </c>
      <c r="I2324" s="135" t="s">
        <v>1114</v>
      </c>
      <c r="J2324" s="137">
        <v>37300</v>
      </c>
    </row>
    <row r="2325" spans="1:10" x14ac:dyDescent="0.2">
      <c r="A2325" s="138" t="s">
        <v>531</v>
      </c>
      <c r="D2325" s="135" t="s">
        <v>11522</v>
      </c>
      <c r="E2325" s="135" t="e">
        <f t="shared" si="36"/>
        <v>#VALUE!</v>
      </c>
      <c r="F2325" s="135" t="s">
        <v>2865</v>
      </c>
      <c r="G2325" s="135" t="s">
        <v>2459</v>
      </c>
      <c r="H2325" s="135" t="s">
        <v>2515</v>
      </c>
      <c r="I2325" s="135" t="s">
        <v>2593</v>
      </c>
      <c r="J2325" s="137">
        <v>37300</v>
      </c>
    </row>
    <row r="2326" spans="1:10" x14ac:dyDescent="0.2">
      <c r="A2326" s="138" t="s">
        <v>531</v>
      </c>
      <c r="D2326" s="135" t="s">
        <v>11523</v>
      </c>
      <c r="E2326" s="135" t="e">
        <f t="shared" si="36"/>
        <v>#VALUE!</v>
      </c>
      <c r="F2326" s="135" t="s">
        <v>2865</v>
      </c>
      <c r="G2326" s="135" t="s">
        <v>2459</v>
      </c>
      <c r="H2326" s="135" t="s">
        <v>2515</v>
      </c>
      <c r="I2326" s="135" t="s">
        <v>2597</v>
      </c>
      <c r="J2326" s="137">
        <v>37300</v>
      </c>
    </row>
    <row r="2327" spans="1:10" x14ac:dyDescent="0.2">
      <c r="A2327" s="138" t="s">
        <v>531</v>
      </c>
      <c r="D2327" s="135" t="s">
        <v>11524</v>
      </c>
      <c r="E2327" s="135" t="e">
        <f t="shared" si="36"/>
        <v>#VALUE!</v>
      </c>
      <c r="F2327" s="135" t="s">
        <v>2865</v>
      </c>
      <c r="G2327" s="135" t="s">
        <v>2459</v>
      </c>
      <c r="H2327" s="135" t="s">
        <v>2515</v>
      </c>
      <c r="I2327" s="135" t="s">
        <v>2599</v>
      </c>
      <c r="J2327" s="137">
        <v>37300</v>
      </c>
    </row>
    <row r="2328" spans="1:10" x14ac:dyDescent="0.2">
      <c r="A2328" s="138" t="s">
        <v>531</v>
      </c>
      <c r="D2328" s="135" t="s">
        <v>11525</v>
      </c>
      <c r="E2328" s="135" t="e">
        <f t="shared" si="36"/>
        <v>#VALUE!</v>
      </c>
      <c r="F2328" s="135" t="s">
        <v>2865</v>
      </c>
      <c r="G2328" s="135" t="s">
        <v>2459</v>
      </c>
      <c r="H2328" s="135" t="s">
        <v>2515</v>
      </c>
      <c r="I2328" s="135" t="s">
        <v>2601</v>
      </c>
      <c r="J2328" s="137">
        <v>37300</v>
      </c>
    </row>
    <row r="2329" spans="1:10" x14ac:dyDescent="0.2">
      <c r="A2329" s="138" t="s">
        <v>531</v>
      </c>
      <c r="D2329" s="135" t="s">
        <v>11526</v>
      </c>
      <c r="E2329" s="135" t="e">
        <f t="shared" si="36"/>
        <v>#VALUE!</v>
      </c>
      <c r="F2329" s="135" t="s">
        <v>2865</v>
      </c>
      <c r="G2329" s="135" t="s">
        <v>2459</v>
      </c>
      <c r="H2329" s="135" t="s">
        <v>2515</v>
      </c>
      <c r="I2329" s="135" t="s">
        <v>2605</v>
      </c>
      <c r="J2329" s="137">
        <v>37300</v>
      </c>
    </row>
    <row r="2330" spans="1:10" x14ac:dyDescent="0.2">
      <c r="A2330" s="138" t="s">
        <v>531</v>
      </c>
      <c r="D2330" s="135" t="s">
        <v>11527</v>
      </c>
      <c r="E2330" s="135" t="e">
        <f t="shared" si="36"/>
        <v>#VALUE!</v>
      </c>
      <c r="F2330" s="135" t="s">
        <v>2865</v>
      </c>
      <c r="G2330" s="135" t="s">
        <v>2459</v>
      </c>
      <c r="H2330" s="135" t="s">
        <v>2515</v>
      </c>
      <c r="I2330" s="135" t="s">
        <v>2607</v>
      </c>
      <c r="J2330" s="137">
        <v>37300</v>
      </c>
    </row>
    <row r="2331" spans="1:10" x14ac:dyDescent="0.2">
      <c r="A2331" s="138" t="s">
        <v>531</v>
      </c>
      <c r="D2331" s="135" t="s">
        <v>11528</v>
      </c>
      <c r="E2331" s="135" t="e">
        <f t="shared" si="36"/>
        <v>#VALUE!</v>
      </c>
      <c r="F2331" s="135" t="s">
        <v>2865</v>
      </c>
      <c r="G2331" s="135" t="s">
        <v>2459</v>
      </c>
      <c r="H2331" s="135" t="s">
        <v>2515</v>
      </c>
      <c r="I2331" s="135" t="s">
        <v>2609</v>
      </c>
      <c r="J2331" s="137">
        <v>37300</v>
      </c>
    </row>
    <row r="2332" spans="1:10" x14ac:dyDescent="0.2">
      <c r="A2332" s="138" t="s">
        <v>531</v>
      </c>
      <c r="D2332" s="135" t="s">
        <v>11529</v>
      </c>
      <c r="E2332" s="135" t="e">
        <f t="shared" si="36"/>
        <v>#VALUE!</v>
      </c>
      <c r="F2332" s="135" t="s">
        <v>2865</v>
      </c>
      <c r="G2332" s="135" t="s">
        <v>2459</v>
      </c>
      <c r="H2332" s="135" t="s">
        <v>2515</v>
      </c>
      <c r="I2332" s="135" t="s">
        <v>2613</v>
      </c>
      <c r="J2332" s="137">
        <v>37300</v>
      </c>
    </row>
    <row r="2333" spans="1:10" x14ac:dyDescent="0.2">
      <c r="A2333" s="138" t="s">
        <v>531</v>
      </c>
      <c r="D2333" s="135" t="s">
        <v>11530</v>
      </c>
      <c r="E2333" s="135" t="e">
        <f t="shared" si="36"/>
        <v>#VALUE!</v>
      </c>
      <c r="F2333" s="135" t="s">
        <v>2865</v>
      </c>
      <c r="G2333" s="135" t="s">
        <v>2459</v>
      </c>
      <c r="H2333" s="135" t="s">
        <v>2515</v>
      </c>
      <c r="I2333" s="135" t="s">
        <v>2615</v>
      </c>
      <c r="J2333" s="137">
        <v>37300</v>
      </c>
    </row>
    <row r="2334" spans="1:10" x14ac:dyDescent="0.2">
      <c r="A2334" s="138" t="s">
        <v>531</v>
      </c>
      <c r="D2334" s="135" t="s">
        <v>11531</v>
      </c>
      <c r="E2334" s="135" t="e">
        <f t="shared" si="36"/>
        <v>#VALUE!</v>
      </c>
      <c r="F2334" s="135" t="s">
        <v>2865</v>
      </c>
      <c r="G2334" s="135" t="s">
        <v>2459</v>
      </c>
      <c r="H2334" s="135" t="s">
        <v>2515</v>
      </c>
      <c r="I2334" s="135" t="s">
        <v>2617</v>
      </c>
      <c r="J2334" s="137">
        <v>37300</v>
      </c>
    </row>
    <row r="2335" spans="1:10" x14ac:dyDescent="0.2">
      <c r="A2335" s="138" t="s">
        <v>531</v>
      </c>
      <c r="D2335" s="135" t="s">
        <v>11532</v>
      </c>
      <c r="E2335" s="135" t="e">
        <f t="shared" si="36"/>
        <v>#VALUE!</v>
      </c>
      <c r="F2335" s="135" t="s">
        <v>2865</v>
      </c>
      <c r="G2335" s="135" t="s">
        <v>2459</v>
      </c>
      <c r="H2335" s="135" t="s">
        <v>2515</v>
      </c>
      <c r="I2335" s="135" t="s">
        <v>2434</v>
      </c>
      <c r="J2335" s="137">
        <v>37300</v>
      </c>
    </row>
    <row r="2336" spans="1:10" x14ac:dyDescent="0.2">
      <c r="A2336" s="138" t="s">
        <v>531</v>
      </c>
      <c r="D2336" s="135" t="s">
        <v>11533</v>
      </c>
      <c r="E2336" s="135" t="e">
        <f t="shared" si="36"/>
        <v>#VALUE!</v>
      </c>
      <c r="F2336" s="135" t="s">
        <v>2865</v>
      </c>
      <c r="G2336" s="135" t="s">
        <v>2459</v>
      </c>
      <c r="H2336" s="135" t="s">
        <v>2515</v>
      </c>
      <c r="I2336" s="135" t="s">
        <v>2436</v>
      </c>
      <c r="J2336" s="137">
        <v>37300</v>
      </c>
    </row>
    <row r="2337" spans="1:10" x14ac:dyDescent="0.2">
      <c r="A2337" s="138" t="s">
        <v>531</v>
      </c>
      <c r="D2337" s="135" t="s">
        <v>11534</v>
      </c>
      <c r="E2337" s="135" t="e">
        <f t="shared" si="36"/>
        <v>#VALUE!</v>
      </c>
      <c r="F2337" s="135" t="s">
        <v>2865</v>
      </c>
      <c r="G2337" s="135" t="s">
        <v>2459</v>
      </c>
      <c r="H2337" s="135" t="s">
        <v>2515</v>
      </c>
      <c r="I2337" s="135" t="s">
        <v>2438</v>
      </c>
      <c r="J2337" s="137">
        <v>37300</v>
      </c>
    </row>
    <row r="2338" spans="1:10" x14ac:dyDescent="0.2">
      <c r="A2338" s="138" t="s">
        <v>531</v>
      </c>
      <c r="D2338" s="135" t="s">
        <v>11535</v>
      </c>
      <c r="E2338" s="135" t="e">
        <f t="shared" si="36"/>
        <v>#VALUE!</v>
      </c>
      <c r="F2338" s="135" t="s">
        <v>2865</v>
      </c>
      <c r="G2338" s="135" t="s">
        <v>2459</v>
      </c>
      <c r="H2338" s="135" t="s">
        <v>2515</v>
      </c>
      <c r="I2338" s="135" t="s">
        <v>2442</v>
      </c>
      <c r="J2338" s="137">
        <v>37300</v>
      </c>
    </row>
    <row r="2339" spans="1:10" x14ac:dyDescent="0.2">
      <c r="A2339" s="138" t="s">
        <v>531</v>
      </c>
      <c r="D2339" s="135" t="s">
        <v>8745</v>
      </c>
      <c r="E2339" s="135" t="e">
        <f t="shared" si="36"/>
        <v>#VALUE!</v>
      </c>
      <c r="F2339" s="135" t="s">
        <v>2865</v>
      </c>
      <c r="G2339" s="135" t="s">
        <v>2459</v>
      </c>
      <c r="H2339" s="135" t="s">
        <v>2515</v>
      </c>
      <c r="I2339" s="135" t="s">
        <v>2444</v>
      </c>
      <c r="J2339" s="137">
        <v>37300</v>
      </c>
    </row>
    <row r="2340" spans="1:10" x14ac:dyDescent="0.2">
      <c r="A2340" s="138" t="s">
        <v>531</v>
      </c>
      <c r="D2340" s="135" t="s">
        <v>8746</v>
      </c>
      <c r="E2340" s="135" t="e">
        <f t="shared" si="36"/>
        <v>#VALUE!</v>
      </c>
      <c r="F2340" s="135" t="s">
        <v>2865</v>
      </c>
      <c r="G2340" s="135" t="s">
        <v>2459</v>
      </c>
      <c r="H2340" s="135" t="s">
        <v>2515</v>
      </c>
      <c r="I2340" s="135" t="s">
        <v>2446</v>
      </c>
      <c r="J2340" s="137">
        <v>37300</v>
      </c>
    </row>
    <row r="2341" spans="1:10" x14ac:dyDescent="0.2">
      <c r="A2341" s="138" t="s">
        <v>531</v>
      </c>
      <c r="D2341" s="135" t="s">
        <v>8747</v>
      </c>
      <c r="E2341" s="135" t="e">
        <f t="shared" si="36"/>
        <v>#VALUE!</v>
      </c>
      <c r="F2341" s="135" t="s">
        <v>2865</v>
      </c>
      <c r="G2341" s="135" t="s">
        <v>2459</v>
      </c>
      <c r="H2341" s="135" t="s">
        <v>2515</v>
      </c>
      <c r="I2341" s="135" t="s">
        <v>2450</v>
      </c>
      <c r="J2341" s="137">
        <v>37300</v>
      </c>
    </row>
    <row r="2342" spans="1:10" x14ac:dyDescent="0.2">
      <c r="A2342" s="138" t="s">
        <v>531</v>
      </c>
      <c r="D2342" s="135" t="s">
        <v>8748</v>
      </c>
      <c r="E2342" s="135" t="e">
        <f t="shared" si="36"/>
        <v>#VALUE!</v>
      </c>
      <c r="F2342" s="135" t="s">
        <v>2865</v>
      </c>
      <c r="G2342" s="135" t="s">
        <v>2459</v>
      </c>
      <c r="H2342" s="135" t="s">
        <v>2515</v>
      </c>
      <c r="I2342" s="135" t="s">
        <v>2452</v>
      </c>
      <c r="J2342" s="137">
        <v>37300</v>
      </c>
    </row>
    <row r="2343" spans="1:10" x14ac:dyDescent="0.2">
      <c r="A2343" s="138" t="s">
        <v>531</v>
      </c>
      <c r="D2343" s="135" t="s">
        <v>8749</v>
      </c>
      <c r="E2343" s="135" t="e">
        <f t="shared" si="36"/>
        <v>#VALUE!</v>
      </c>
      <c r="F2343" s="135" t="s">
        <v>2865</v>
      </c>
      <c r="G2343" s="135" t="s">
        <v>2459</v>
      </c>
      <c r="H2343" s="135" t="s">
        <v>2515</v>
      </c>
      <c r="I2343" s="135" t="s">
        <v>2454</v>
      </c>
      <c r="J2343" s="137">
        <v>37300</v>
      </c>
    </row>
    <row r="2344" spans="1:10" x14ac:dyDescent="0.2">
      <c r="A2344" s="138" t="s">
        <v>531</v>
      </c>
      <c r="D2344" s="135" t="s">
        <v>8750</v>
      </c>
      <c r="E2344" s="135" t="e">
        <f t="shared" si="36"/>
        <v>#VALUE!</v>
      </c>
      <c r="F2344" s="135" t="s">
        <v>2865</v>
      </c>
      <c r="G2344" s="135" t="s">
        <v>2459</v>
      </c>
      <c r="H2344" s="135" t="s">
        <v>2515</v>
      </c>
      <c r="I2344" s="135" t="s">
        <v>990</v>
      </c>
      <c r="J2344" s="137">
        <v>37300</v>
      </c>
    </row>
    <row r="2345" spans="1:10" x14ac:dyDescent="0.2">
      <c r="A2345" s="138" t="s">
        <v>531</v>
      </c>
      <c r="D2345" s="135" t="s">
        <v>8751</v>
      </c>
      <c r="E2345" s="135" t="e">
        <f t="shared" si="36"/>
        <v>#VALUE!</v>
      </c>
      <c r="F2345" s="135" t="s">
        <v>2865</v>
      </c>
      <c r="G2345" s="135" t="s">
        <v>2459</v>
      </c>
      <c r="H2345" s="135" t="s">
        <v>2515</v>
      </c>
      <c r="I2345" s="135" t="s">
        <v>992</v>
      </c>
      <c r="J2345" s="137">
        <v>37300</v>
      </c>
    </row>
    <row r="2346" spans="1:10" x14ac:dyDescent="0.2">
      <c r="A2346" s="138" t="s">
        <v>531</v>
      </c>
      <c r="D2346" s="135" t="s">
        <v>8752</v>
      </c>
      <c r="E2346" s="135" t="e">
        <f t="shared" si="36"/>
        <v>#VALUE!</v>
      </c>
      <c r="F2346" s="135" t="s">
        <v>2865</v>
      </c>
      <c r="G2346" s="135" t="s">
        <v>2459</v>
      </c>
      <c r="H2346" s="135" t="s">
        <v>2515</v>
      </c>
      <c r="I2346" s="135" t="s">
        <v>994</v>
      </c>
      <c r="J2346" s="137">
        <v>37300</v>
      </c>
    </row>
    <row r="2347" spans="1:10" x14ac:dyDescent="0.2">
      <c r="A2347" s="138" t="s">
        <v>531</v>
      </c>
      <c r="D2347" s="135" t="s">
        <v>8753</v>
      </c>
      <c r="E2347" s="135" t="e">
        <f t="shared" si="36"/>
        <v>#VALUE!</v>
      </c>
      <c r="F2347" s="135" t="s">
        <v>2865</v>
      </c>
      <c r="G2347" s="135" t="s">
        <v>2459</v>
      </c>
      <c r="H2347" s="135" t="s">
        <v>2515</v>
      </c>
      <c r="I2347" s="135" t="s">
        <v>998</v>
      </c>
      <c r="J2347" s="137">
        <v>37300</v>
      </c>
    </row>
    <row r="2348" spans="1:10" x14ac:dyDescent="0.2">
      <c r="A2348" s="138" t="s">
        <v>531</v>
      </c>
      <c r="D2348" s="135" t="s">
        <v>8754</v>
      </c>
      <c r="E2348" s="135" t="e">
        <f t="shared" si="36"/>
        <v>#VALUE!</v>
      </c>
      <c r="F2348" s="135" t="s">
        <v>2865</v>
      </c>
      <c r="G2348" s="135" t="s">
        <v>2459</v>
      </c>
      <c r="H2348" s="135" t="s">
        <v>2515</v>
      </c>
      <c r="I2348" s="135" t="s">
        <v>1000</v>
      </c>
      <c r="J2348" s="137">
        <v>37300</v>
      </c>
    </row>
    <row r="2349" spans="1:10" x14ac:dyDescent="0.2">
      <c r="A2349" s="138" t="s">
        <v>531</v>
      </c>
      <c r="D2349" s="135" t="s">
        <v>8755</v>
      </c>
      <c r="E2349" s="135" t="e">
        <f t="shared" si="36"/>
        <v>#VALUE!</v>
      </c>
      <c r="F2349" s="135" t="s">
        <v>2865</v>
      </c>
      <c r="G2349" s="135" t="s">
        <v>2459</v>
      </c>
      <c r="H2349" s="135" t="s">
        <v>2515</v>
      </c>
      <c r="I2349" s="135" t="s">
        <v>1002</v>
      </c>
      <c r="J2349" s="137">
        <v>37300</v>
      </c>
    </row>
    <row r="2350" spans="1:10" x14ac:dyDescent="0.2">
      <c r="A2350" s="138" t="s">
        <v>531</v>
      </c>
      <c r="D2350" s="135" t="s">
        <v>8756</v>
      </c>
      <c r="E2350" s="135" t="e">
        <f t="shared" si="36"/>
        <v>#VALUE!</v>
      </c>
      <c r="F2350" s="135" t="s">
        <v>2865</v>
      </c>
      <c r="G2350" s="135" t="s">
        <v>2459</v>
      </c>
      <c r="H2350" s="135" t="s">
        <v>2515</v>
      </c>
      <c r="I2350" s="135" t="s">
        <v>1006</v>
      </c>
      <c r="J2350" s="137">
        <v>37300</v>
      </c>
    </row>
    <row r="2351" spans="1:10" x14ac:dyDescent="0.2">
      <c r="A2351" s="138" t="s">
        <v>531</v>
      </c>
      <c r="D2351" s="135" t="s">
        <v>8757</v>
      </c>
      <c r="E2351" s="135" t="e">
        <f t="shared" si="36"/>
        <v>#VALUE!</v>
      </c>
      <c r="F2351" s="135" t="s">
        <v>2865</v>
      </c>
      <c r="G2351" s="135" t="s">
        <v>2459</v>
      </c>
      <c r="H2351" s="135" t="s">
        <v>2515</v>
      </c>
      <c r="I2351" s="135" t="s">
        <v>1008</v>
      </c>
      <c r="J2351" s="137">
        <v>37300</v>
      </c>
    </row>
    <row r="2352" spans="1:10" x14ac:dyDescent="0.2">
      <c r="A2352" s="138" t="s">
        <v>531</v>
      </c>
      <c r="D2352" s="135" t="s">
        <v>8758</v>
      </c>
      <c r="E2352" s="135" t="e">
        <f t="shared" si="36"/>
        <v>#VALUE!</v>
      </c>
      <c r="F2352" s="135" t="s">
        <v>2865</v>
      </c>
      <c r="G2352" s="135" t="s">
        <v>2459</v>
      </c>
      <c r="H2352" s="135" t="s">
        <v>2515</v>
      </c>
      <c r="I2352" s="135" t="s">
        <v>1010</v>
      </c>
      <c r="J2352" s="137">
        <v>37300</v>
      </c>
    </row>
    <row r="2353" spans="1:10" x14ac:dyDescent="0.2">
      <c r="A2353" s="138" t="s">
        <v>531</v>
      </c>
      <c r="D2353" s="135" t="s">
        <v>5794</v>
      </c>
      <c r="E2353" s="135" t="e">
        <f t="shared" si="36"/>
        <v>#VALUE!</v>
      </c>
      <c r="F2353" s="135" t="s">
        <v>2865</v>
      </c>
      <c r="G2353" s="135" t="s">
        <v>2459</v>
      </c>
      <c r="H2353" s="135" t="s">
        <v>2515</v>
      </c>
      <c r="I2353" s="135" t="s">
        <v>1014</v>
      </c>
      <c r="J2353" s="137">
        <v>37300</v>
      </c>
    </row>
    <row r="2354" spans="1:10" x14ac:dyDescent="0.2">
      <c r="A2354" s="138" t="s">
        <v>531</v>
      </c>
      <c r="D2354" s="135" t="s">
        <v>5795</v>
      </c>
      <c r="E2354" s="135" t="e">
        <f t="shared" si="36"/>
        <v>#VALUE!</v>
      </c>
      <c r="F2354" s="135" t="s">
        <v>2865</v>
      </c>
      <c r="G2354" s="135" t="s">
        <v>2459</v>
      </c>
      <c r="H2354" s="135" t="s">
        <v>1059</v>
      </c>
      <c r="I2354" s="135" t="s">
        <v>1098</v>
      </c>
      <c r="J2354" s="137">
        <v>37300</v>
      </c>
    </row>
    <row r="2355" spans="1:10" x14ac:dyDescent="0.2">
      <c r="A2355" s="138" t="s">
        <v>531</v>
      </c>
      <c r="D2355" s="135" t="s">
        <v>5796</v>
      </c>
      <c r="E2355" s="135" t="e">
        <f t="shared" si="36"/>
        <v>#VALUE!</v>
      </c>
      <c r="F2355" s="135" t="s">
        <v>2865</v>
      </c>
      <c r="G2355" s="135" t="s">
        <v>2459</v>
      </c>
      <c r="H2355" s="135" t="s">
        <v>1059</v>
      </c>
      <c r="I2355" s="135" t="s">
        <v>1100</v>
      </c>
      <c r="J2355" s="137">
        <v>37300</v>
      </c>
    </row>
    <row r="2356" spans="1:10" x14ac:dyDescent="0.2">
      <c r="A2356" s="138" t="s">
        <v>531</v>
      </c>
      <c r="D2356" s="135" t="s">
        <v>5797</v>
      </c>
      <c r="E2356" s="135" t="e">
        <f t="shared" si="36"/>
        <v>#VALUE!</v>
      </c>
      <c r="F2356" s="135" t="s">
        <v>2865</v>
      </c>
      <c r="G2356" s="135" t="s">
        <v>2459</v>
      </c>
      <c r="H2356" s="135" t="s">
        <v>1059</v>
      </c>
      <c r="I2356" s="135" t="s">
        <v>1104</v>
      </c>
      <c r="J2356" s="137">
        <v>37300</v>
      </c>
    </row>
    <row r="2357" spans="1:10" x14ac:dyDescent="0.2">
      <c r="A2357" s="138" t="s">
        <v>531</v>
      </c>
      <c r="D2357" s="135" t="s">
        <v>5798</v>
      </c>
      <c r="E2357" s="135" t="e">
        <f t="shared" si="36"/>
        <v>#VALUE!</v>
      </c>
      <c r="F2357" s="135" t="s">
        <v>2865</v>
      </c>
      <c r="G2357" s="135" t="s">
        <v>2459</v>
      </c>
      <c r="H2357" s="135" t="s">
        <v>1059</v>
      </c>
      <c r="I2357" s="135" t="s">
        <v>1106</v>
      </c>
      <c r="J2357" s="137">
        <v>37300</v>
      </c>
    </row>
    <row r="2358" spans="1:10" x14ac:dyDescent="0.2">
      <c r="A2358" s="138" t="s">
        <v>531</v>
      </c>
      <c r="D2358" s="135" t="s">
        <v>5799</v>
      </c>
      <c r="E2358" s="135" t="e">
        <f t="shared" si="36"/>
        <v>#VALUE!</v>
      </c>
      <c r="F2358" s="135" t="s">
        <v>2865</v>
      </c>
      <c r="G2358" s="135" t="s">
        <v>2459</v>
      </c>
      <c r="H2358" s="135" t="s">
        <v>1059</v>
      </c>
      <c r="I2358" s="135" t="s">
        <v>1108</v>
      </c>
      <c r="J2358" s="137">
        <v>37300</v>
      </c>
    </row>
    <row r="2359" spans="1:10" x14ac:dyDescent="0.2">
      <c r="A2359" s="138" t="s">
        <v>531</v>
      </c>
      <c r="D2359" s="135" t="s">
        <v>5800</v>
      </c>
      <c r="E2359" s="135" t="e">
        <f t="shared" si="36"/>
        <v>#VALUE!</v>
      </c>
      <c r="F2359" s="135" t="s">
        <v>2865</v>
      </c>
      <c r="G2359" s="135" t="s">
        <v>2459</v>
      </c>
      <c r="H2359" s="135" t="s">
        <v>1059</v>
      </c>
      <c r="I2359" s="135" t="s">
        <v>1112</v>
      </c>
      <c r="J2359" s="137">
        <v>37300</v>
      </c>
    </row>
    <row r="2360" spans="1:10" x14ac:dyDescent="0.2">
      <c r="A2360" s="138" t="s">
        <v>531</v>
      </c>
      <c r="D2360" s="135" t="s">
        <v>5801</v>
      </c>
      <c r="E2360" s="135" t="e">
        <f t="shared" si="36"/>
        <v>#VALUE!</v>
      </c>
      <c r="F2360" s="135" t="s">
        <v>2865</v>
      </c>
      <c r="G2360" s="135" t="s">
        <v>2459</v>
      </c>
      <c r="H2360" s="135" t="s">
        <v>1059</v>
      </c>
      <c r="I2360" s="135" t="s">
        <v>1114</v>
      </c>
      <c r="J2360" s="137">
        <v>37300</v>
      </c>
    </row>
    <row r="2361" spans="1:10" x14ac:dyDescent="0.2">
      <c r="A2361" s="138" t="s">
        <v>531</v>
      </c>
      <c r="D2361" s="135" t="s">
        <v>5802</v>
      </c>
      <c r="E2361" s="135" t="e">
        <f t="shared" si="36"/>
        <v>#VALUE!</v>
      </c>
      <c r="F2361" s="135" t="s">
        <v>2865</v>
      </c>
      <c r="G2361" s="135" t="s">
        <v>2459</v>
      </c>
      <c r="H2361" s="135" t="s">
        <v>1059</v>
      </c>
      <c r="I2361" s="135" t="s">
        <v>2593</v>
      </c>
      <c r="J2361" s="137">
        <v>37300</v>
      </c>
    </row>
    <row r="2362" spans="1:10" x14ac:dyDescent="0.2">
      <c r="A2362" s="138" t="s">
        <v>531</v>
      </c>
      <c r="D2362" s="135" t="s">
        <v>5803</v>
      </c>
      <c r="E2362" s="135" t="e">
        <f t="shared" si="36"/>
        <v>#VALUE!</v>
      </c>
      <c r="F2362" s="135" t="s">
        <v>2865</v>
      </c>
      <c r="G2362" s="135" t="s">
        <v>2459</v>
      </c>
      <c r="H2362" s="135" t="s">
        <v>1059</v>
      </c>
      <c r="I2362" s="135" t="s">
        <v>2597</v>
      </c>
      <c r="J2362" s="137">
        <v>37300</v>
      </c>
    </row>
    <row r="2363" spans="1:10" x14ac:dyDescent="0.2">
      <c r="A2363" s="138" t="s">
        <v>531</v>
      </c>
      <c r="D2363" s="135" t="s">
        <v>5804</v>
      </c>
      <c r="E2363" s="135" t="e">
        <f t="shared" si="36"/>
        <v>#VALUE!</v>
      </c>
      <c r="F2363" s="135" t="s">
        <v>2865</v>
      </c>
      <c r="G2363" s="135" t="s">
        <v>2459</v>
      </c>
      <c r="H2363" s="135" t="s">
        <v>1059</v>
      </c>
      <c r="I2363" s="135" t="s">
        <v>2599</v>
      </c>
      <c r="J2363" s="137">
        <v>37300</v>
      </c>
    </row>
    <row r="2364" spans="1:10" x14ac:dyDescent="0.2">
      <c r="A2364" s="138" t="s">
        <v>531</v>
      </c>
      <c r="D2364" s="135" t="s">
        <v>5805</v>
      </c>
      <c r="E2364" s="135" t="e">
        <f t="shared" si="36"/>
        <v>#VALUE!</v>
      </c>
      <c r="F2364" s="135" t="s">
        <v>2865</v>
      </c>
      <c r="G2364" s="135" t="s">
        <v>2459</v>
      </c>
      <c r="H2364" s="135" t="s">
        <v>1059</v>
      </c>
      <c r="I2364" s="135" t="s">
        <v>2601</v>
      </c>
      <c r="J2364" s="137">
        <v>37300</v>
      </c>
    </row>
    <row r="2365" spans="1:10" x14ac:dyDescent="0.2">
      <c r="A2365" s="138" t="s">
        <v>531</v>
      </c>
      <c r="D2365" s="135" t="s">
        <v>5806</v>
      </c>
      <c r="E2365" s="135" t="e">
        <f t="shared" si="36"/>
        <v>#VALUE!</v>
      </c>
      <c r="F2365" s="135" t="s">
        <v>2865</v>
      </c>
      <c r="G2365" s="135" t="s">
        <v>2459</v>
      </c>
      <c r="H2365" s="135" t="s">
        <v>1059</v>
      </c>
      <c r="I2365" s="135" t="s">
        <v>2605</v>
      </c>
      <c r="J2365" s="137">
        <v>37300</v>
      </c>
    </row>
    <row r="2366" spans="1:10" x14ac:dyDescent="0.2">
      <c r="A2366" s="138" t="s">
        <v>531</v>
      </c>
      <c r="D2366" s="135" t="s">
        <v>5807</v>
      </c>
      <c r="E2366" s="135" t="e">
        <f t="shared" si="36"/>
        <v>#VALUE!</v>
      </c>
      <c r="F2366" s="135" t="s">
        <v>2865</v>
      </c>
      <c r="G2366" s="135" t="s">
        <v>2459</v>
      </c>
      <c r="H2366" s="135" t="s">
        <v>1059</v>
      </c>
      <c r="I2366" s="135" t="s">
        <v>2607</v>
      </c>
      <c r="J2366" s="137">
        <v>37300</v>
      </c>
    </row>
    <row r="2367" spans="1:10" x14ac:dyDescent="0.2">
      <c r="A2367" s="138" t="s">
        <v>531</v>
      </c>
      <c r="D2367" s="135" t="s">
        <v>5808</v>
      </c>
      <c r="E2367" s="135" t="e">
        <f t="shared" si="36"/>
        <v>#VALUE!</v>
      </c>
      <c r="F2367" s="135" t="s">
        <v>2865</v>
      </c>
      <c r="G2367" s="135" t="s">
        <v>2459</v>
      </c>
      <c r="H2367" s="135" t="s">
        <v>1059</v>
      </c>
      <c r="I2367" s="135" t="s">
        <v>2609</v>
      </c>
      <c r="J2367" s="137">
        <v>37300</v>
      </c>
    </row>
    <row r="2368" spans="1:10" x14ac:dyDescent="0.2">
      <c r="A2368" s="138" t="s">
        <v>531</v>
      </c>
      <c r="D2368" s="135" t="s">
        <v>5809</v>
      </c>
      <c r="E2368" s="135" t="e">
        <f t="shared" si="36"/>
        <v>#VALUE!</v>
      </c>
      <c r="F2368" s="135" t="s">
        <v>2865</v>
      </c>
      <c r="G2368" s="135" t="s">
        <v>2459</v>
      </c>
      <c r="H2368" s="135" t="s">
        <v>1059</v>
      </c>
      <c r="I2368" s="135" t="s">
        <v>2613</v>
      </c>
      <c r="J2368" s="137">
        <v>37300</v>
      </c>
    </row>
    <row r="2369" spans="1:10" x14ac:dyDescent="0.2">
      <c r="A2369" s="138" t="s">
        <v>531</v>
      </c>
      <c r="D2369" s="135" t="s">
        <v>5810</v>
      </c>
      <c r="E2369" s="135" t="e">
        <f t="shared" si="36"/>
        <v>#VALUE!</v>
      </c>
      <c r="F2369" s="135" t="s">
        <v>2865</v>
      </c>
      <c r="G2369" s="135" t="s">
        <v>2459</v>
      </c>
      <c r="H2369" s="135" t="s">
        <v>1059</v>
      </c>
      <c r="I2369" s="135" t="s">
        <v>2615</v>
      </c>
      <c r="J2369" s="137">
        <v>37300</v>
      </c>
    </row>
    <row r="2370" spans="1:10" x14ac:dyDescent="0.2">
      <c r="A2370" s="138" t="s">
        <v>531</v>
      </c>
      <c r="D2370" s="135" t="s">
        <v>5811</v>
      </c>
      <c r="E2370" s="135" t="e">
        <f t="shared" ref="E2370:E2433" si="37">VALUE(D2370)</f>
        <v>#VALUE!</v>
      </c>
      <c r="F2370" s="135" t="s">
        <v>2865</v>
      </c>
      <c r="G2370" s="135" t="s">
        <v>2459</v>
      </c>
      <c r="H2370" s="135" t="s">
        <v>1059</v>
      </c>
      <c r="I2370" s="135" t="s">
        <v>2617</v>
      </c>
      <c r="J2370" s="137">
        <v>37300</v>
      </c>
    </row>
    <row r="2371" spans="1:10" x14ac:dyDescent="0.2">
      <c r="A2371" s="138" t="s">
        <v>531</v>
      </c>
      <c r="D2371" s="135" t="s">
        <v>5812</v>
      </c>
      <c r="E2371" s="135" t="e">
        <f t="shared" si="37"/>
        <v>#VALUE!</v>
      </c>
      <c r="F2371" s="135" t="s">
        <v>2865</v>
      </c>
      <c r="G2371" s="135" t="s">
        <v>2459</v>
      </c>
      <c r="H2371" s="135" t="s">
        <v>1059</v>
      </c>
      <c r="I2371" s="135" t="s">
        <v>2434</v>
      </c>
      <c r="J2371" s="137">
        <v>37300</v>
      </c>
    </row>
    <row r="2372" spans="1:10" x14ac:dyDescent="0.2">
      <c r="A2372" s="138" t="s">
        <v>531</v>
      </c>
      <c r="D2372" s="135" t="s">
        <v>5813</v>
      </c>
      <c r="E2372" s="135" t="e">
        <f t="shared" si="37"/>
        <v>#VALUE!</v>
      </c>
      <c r="F2372" s="135" t="s">
        <v>2865</v>
      </c>
      <c r="G2372" s="135" t="s">
        <v>2459</v>
      </c>
      <c r="H2372" s="135" t="s">
        <v>1059</v>
      </c>
      <c r="I2372" s="135" t="s">
        <v>2436</v>
      </c>
      <c r="J2372" s="137">
        <v>37300</v>
      </c>
    </row>
    <row r="2373" spans="1:10" x14ac:dyDescent="0.2">
      <c r="A2373" s="138" t="s">
        <v>531</v>
      </c>
      <c r="D2373" s="135" t="s">
        <v>5814</v>
      </c>
      <c r="E2373" s="135" t="e">
        <f t="shared" si="37"/>
        <v>#VALUE!</v>
      </c>
      <c r="F2373" s="135" t="s">
        <v>2865</v>
      </c>
      <c r="G2373" s="135" t="s">
        <v>2459</v>
      </c>
      <c r="H2373" s="135" t="s">
        <v>1059</v>
      </c>
      <c r="I2373" s="135" t="s">
        <v>2438</v>
      </c>
      <c r="J2373" s="137">
        <v>37300</v>
      </c>
    </row>
    <row r="2374" spans="1:10" x14ac:dyDescent="0.2">
      <c r="A2374" s="138" t="s">
        <v>531</v>
      </c>
      <c r="D2374" s="135" t="s">
        <v>5815</v>
      </c>
      <c r="E2374" s="135" t="e">
        <f t="shared" si="37"/>
        <v>#VALUE!</v>
      </c>
      <c r="F2374" s="135" t="s">
        <v>2865</v>
      </c>
      <c r="G2374" s="135" t="s">
        <v>2459</v>
      </c>
      <c r="H2374" s="135" t="s">
        <v>1059</v>
      </c>
      <c r="I2374" s="135" t="s">
        <v>2442</v>
      </c>
      <c r="J2374" s="137">
        <v>37300</v>
      </c>
    </row>
    <row r="2375" spans="1:10" x14ac:dyDescent="0.2">
      <c r="A2375" s="138" t="s">
        <v>531</v>
      </c>
      <c r="D2375" s="135" t="s">
        <v>5816</v>
      </c>
      <c r="E2375" s="135" t="e">
        <f t="shared" si="37"/>
        <v>#VALUE!</v>
      </c>
      <c r="F2375" s="135" t="s">
        <v>2865</v>
      </c>
      <c r="G2375" s="135" t="s">
        <v>2459</v>
      </c>
      <c r="H2375" s="135" t="s">
        <v>1059</v>
      </c>
      <c r="I2375" s="135" t="s">
        <v>2444</v>
      </c>
      <c r="J2375" s="137">
        <v>37300</v>
      </c>
    </row>
    <row r="2376" spans="1:10" x14ac:dyDescent="0.2">
      <c r="A2376" s="138" t="s">
        <v>531</v>
      </c>
      <c r="D2376" s="135" t="s">
        <v>5817</v>
      </c>
      <c r="E2376" s="135" t="e">
        <f t="shared" si="37"/>
        <v>#VALUE!</v>
      </c>
      <c r="F2376" s="135" t="s">
        <v>2865</v>
      </c>
      <c r="G2376" s="135" t="s">
        <v>2459</v>
      </c>
      <c r="H2376" s="135" t="s">
        <v>1059</v>
      </c>
      <c r="I2376" s="135" t="s">
        <v>2446</v>
      </c>
      <c r="J2376" s="137">
        <v>37300</v>
      </c>
    </row>
    <row r="2377" spans="1:10" x14ac:dyDescent="0.2">
      <c r="A2377" s="138" t="s">
        <v>531</v>
      </c>
      <c r="D2377" s="135" t="s">
        <v>5818</v>
      </c>
      <c r="E2377" s="135" t="e">
        <f t="shared" si="37"/>
        <v>#VALUE!</v>
      </c>
      <c r="F2377" s="135" t="s">
        <v>2865</v>
      </c>
      <c r="G2377" s="135" t="s">
        <v>2459</v>
      </c>
      <c r="H2377" s="135" t="s">
        <v>1059</v>
      </c>
      <c r="I2377" s="135" t="s">
        <v>2450</v>
      </c>
      <c r="J2377" s="137">
        <v>37300</v>
      </c>
    </row>
    <row r="2378" spans="1:10" x14ac:dyDescent="0.2">
      <c r="A2378" s="138" t="s">
        <v>531</v>
      </c>
      <c r="D2378" s="135" t="s">
        <v>5819</v>
      </c>
      <c r="E2378" s="135" t="e">
        <f t="shared" si="37"/>
        <v>#VALUE!</v>
      </c>
      <c r="F2378" s="135" t="s">
        <v>2865</v>
      </c>
      <c r="G2378" s="135" t="s">
        <v>2459</v>
      </c>
      <c r="H2378" s="135" t="s">
        <v>1059</v>
      </c>
      <c r="I2378" s="135" t="s">
        <v>2452</v>
      </c>
      <c r="J2378" s="137">
        <v>37300</v>
      </c>
    </row>
    <row r="2379" spans="1:10" x14ac:dyDescent="0.2">
      <c r="A2379" s="138" t="s">
        <v>531</v>
      </c>
      <c r="D2379" s="135" t="s">
        <v>5820</v>
      </c>
      <c r="E2379" s="135" t="e">
        <f t="shared" si="37"/>
        <v>#VALUE!</v>
      </c>
      <c r="F2379" s="135" t="s">
        <v>2865</v>
      </c>
      <c r="G2379" s="135" t="s">
        <v>2459</v>
      </c>
      <c r="H2379" s="135" t="s">
        <v>1059</v>
      </c>
      <c r="I2379" s="135" t="s">
        <v>2454</v>
      </c>
      <c r="J2379" s="137">
        <v>37300</v>
      </c>
    </row>
    <row r="2380" spans="1:10" x14ac:dyDescent="0.2">
      <c r="A2380" s="138" t="s">
        <v>531</v>
      </c>
      <c r="D2380" s="135" t="s">
        <v>5821</v>
      </c>
      <c r="E2380" s="135" t="e">
        <f t="shared" si="37"/>
        <v>#VALUE!</v>
      </c>
      <c r="F2380" s="135" t="s">
        <v>2865</v>
      </c>
      <c r="G2380" s="135" t="s">
        <v>2459</v>
      </c>
      <c r="H2380" s="135" t="s">
        <v>1059</v>
      </c>
      <c r="I2380" s="135" t="s">
        <v>990</v>
      </c>
      <c r="J2380" s="137">
        <v>37300</v>
      </c>
    </row>
    <row r="2381" spans="1:10" x14ac:dyDescent="0.2">
      <c r="A2381" s="138" t="s">
        <v>531</v>
      </c>
      <c r="D2381" s="135" t="s">
        <v>5822</v>
      </c>
      <c r="E2381" s="135" t="e">
        <f t="shared" si="37"/>
        <v>#VALUE!</v>
      </c>
      <c r="F2381" s="135" t="s">
        <v>2865</v>
      </c>
      <c r="G2381" s="135" t="s">
        <v>2459</v>
      </c>
      <c r="H2381" s="135" t="s">
        <v>1059</v>
      </c>
      <c r="I2381" s="135" t="s">
        <v>992</v>
      </c>
      <c r="J2381" s="137">
        <v>37300</v>
      </c>
    </row>
    <row r="2382" spans="1:10" x14ac:dyDescent="0.2">
      <c r="A2382" s="138" t="s">
        <v>531</v>
      </c>
      <c r="D2382" s="135" t="s">
        <v>5823</v>
      </c>
      <c r="E2382" s="135" t="e">
        <f t="shared" si="37"/>
        <v>#VALUE!</v>
      </c>
      <c r="F2382" s="135" t="s">
        <v>2865</v>
      </c>
      <c r="G2382" s="135" t="s">
        <v>2459</v>
      </c>
      <c r="H2382" s="135" t="s">
        <v>1059</v>
      </c>
      <c r="I2382" s="135" t="s">
        <v>994</v>
      </c>
      <c r="J2382" s="137">
        <v>37300</v>
      </c>
    </row>
    <row r="2383" spans="1:10" x14ac:dyDescent="0.2">
      <c r="A2383" s="138" t="s">
        <v>531</v>
      </c>
      <c r="D2383" s="135" t="s">
        <v>5824</v>
      </c>
      <c r="E2383" s="135" t="e">
        <f t="shared" si="37"/>
        <v>#VALUE!</v>
      </c>
      <c r="F2383" s="135" t="s">
        <v>2865</v>
      </c>
      <c r="G2383" s="135" t="s">
        <v>2459</v>
      </c>
      <c r="H2383" s="135" t="s">
        <v>1059</v>
      </c>
      <c r="I2383" s="135" t="s">
        <v>998</v>
      </c>
      <c r="J2383" s="137">
        <v>37300</v>
      </c>
    </row>
    <row r="2384" spans="1:10" x14ac:dyDescent="0.2">
      <c r="A2384" s="138" t="s">
        <v>531</v>
      </c>
      <c r="D2384" s="135" t="s">
        <v>5825</v>
      </c>
      <c r="E2384" s="135" t="e">
        <f t="shared" si="37"/>
        <v>#VALUE!</v>
      </c>
      <c r="F2384" s="135" t="s">
        <v>2865</v>
      </c>
      <c r="G2384" s="135" t="s">
        <v>2459</v>
      </c>
      <c r="H2384" s="135" t="s">
        <v>1059</v>
      </c>
      <c r="I2384" s="135" t="s">
        <v>1000</v>
      </c>
      <c r="J2384" s="137">
        <v>37300</v>
      </c>
    </row>
    <row r="2385" spans="1:10" x14ac:dyDescent="0.2">
      <c r="A2385" s="138" t="s">
        <v>531</v>
      </c>
      <c r="D2385" s="135" t="s">
        <v>5826</v>
      </c>
      <c r="E2385" s="135" t="e">
        <f t="shared" si="37"/>
        <v>#VALUE!</v>
      </c>
      <c r="F2385" s="135" t="s">
        <v>2865</v>
      </c>
      <c r="G2385" s="135" t="s">
        <v>2459</v>
      </c>
      <c r="H2385" s="135" t="s">
        <v>1059</v>
      </c>
      <c r="I2385" s="135" t="s">
        <v>1002</v>
      </c>
      <c r="J2385" s="137">
        <v>37300</v>
      </c>
    </row>
    <row r="2386" spans="1:10" x14ac:dyDescent="0.2">
      <c r="A2386" s="138" t="s">
        <v>531</v>
      </c>
      <c r="D2386" s="135" t="s">
        <v>5827</v>
      </c>
      <c r="E2386" s="135" t="e">
        <f t="shared" si="37"/>
        <v>#VALUE!</v>
      </c>
      <c r="F2386" s="135" t="s">
        <v>2865</v>
      </c>
      <c r="G2386" s="135" t="s">
        <v>2459</v>
      </c>
      <c r="H2386" s="135" t="s">
        <v>1059</v>
      </c>
      <c r="I2386" s="135" t="s">
        <v>1006</v>
      </c>
      <c r="J2386" s="137">
        <v>37300</v>
      </c>
    </row>
    <row r="2387" spans="1:10" x14ac:dyDescent="0.2">
      <c r="A2387" s="138" t="s">
        <v>531</v>
      </c>
      <c r="D2387" s="135" t="s">
        <v>5828</v>
      </c>
      <c r="E2387" s="135" t="e">
        <f t="shared" si="37"/>
        <v>#VALUE!</v>
      </c>
      <c r="F2387" s="135" t="s">
        <v>2865</v>
      </c>
      <c r="G2387" s="135" t="s">
        <v>2459</v>
      </c>
      <c r="H2387" s="135" t="s">
        <v>1059</v>
      </c>
      <c r="I2387" s="135" t="s">
        <v>1008</v>
      </c>
      <c r="J2387" s="137">
        <v>37300</v>
      </c>
    </row>
    <row r="2388" spans="1:10" x14ac:dyDescent="0.2">
      <c r="A2388" s="138" t="s">
        <v>531</v>
      </c>
      <c r="D2388" s="135" t="s">
        <v>5829</v>
      </c>
      <c r="E2388" s="135" t="e">
        <f t="shared" si="37"/>
        <v>#VALUE!</v>
      </c>
      <c r="F2388" s="135" t="s">
        <v>2865</v>
      </c>
      <c r="G2388" s="135" t="s">
        <v>2459</v>
      </c>
      <c r="H2388" s="135" t="s">
        <v>1059</v>
      </c>
      <c r="I2388" s="135" t="s">
        <v>1010</v>
      </c>
      <c r="J2388" s="137">
        <v>37300</v>
      </c>
    </row>
    <row r="2389" spans="1:10" x14ac:dyDescent="0.2">
      <c r="A2389" s="138" t="s">
        <v>531</v>
      </c>
      <c r="D2389" s="135" t="s">
        <v>5830</v>
      </c>
      <c r="E2389" s="135" t="e">
        <f t="shared" si="37"/>
        <v>#VALUE!</v>
      </c>
      <c r="F2389" s="135" t="s">
        <v>2865</v>
      </c>
      <c r="G2389" s="135" t="s">
        <v>2459</v>
      </c>
      <c r="H2389" s="135" t="s">
        <v>1059</v>
      </c>
      <c r="I2389" s="135" t="s">
        <v>1014</v>
      </c>
      <c r="J2389" s="137">
        <v>37300</v>
      </c>
    </row>
    <row r="2390" spans="1:10" x14ac:dyDescent="0.2">
      <c r="A2390" s="138" t="s">
        <v>531</v>
      </c>
      <c r="D2390" s="135" t="s">
        <v>5831</v>
      </c>
      <c r="E2390" s="135" t="e">
        <f t="shared" si="37"/>
        <v>#VALUE!</v>
      </c>
      <c r="F2390" s="135" t="s">
        <v>2865</v>
      </c>
      <c r="G2390" s="135" t="s">
        <v>2459</v>
      </c>
      <c r="H2390" s="135" t="s">
        <v>1072</v>
      </c>
      <c r="I2390" s="135" t="s">
        <v>1098</v>
      </c>
      <c r="J2390" s="137">
        <v>37300</v>
      </c>
    </row>
    <row r="2391" spans="1:10" x14ac:dyDescent="0.2">
      <c r="A2391" s="138" t="s">
        <v>531</v>
      </c>
      <c r="D2391" s="135" t="s">
        <v>5832</v>
      </c>
      <c r="E2391" s="135" t="e">
        <f t="shared" si="37"/>
        <v>#VALUE!</v>
      </c>
      <c r="F2391" s="135" t="s">
        <v>2865</v>
      </c>
      <c r="G2391" s="135" t="s">
        <v>2459</v>
      </c>
      <c r="H2391" s="135" t="s">
        <v>1072</v>
      </c>
      <c r="I2391" s="135" t="s">
        <v>1100</v>
      </c>
      <c r="J2391" s="137">
        <v>37300</v>
      </c>
    </row>
    <row r="2392" spans="1:10" x14ac:dyDescent="0.2">
      <c r="A2392" s="138" t="s">
        <v>531</v>
      </c>
      <c r="D2392" s="135" t="s">
        <v>5833</v>
      </c>
      <c r="E2392" s="135" t="e">
        <f t="shared" si="37"/>
        <v>#VALUE!</v>
      </c>
      <c r="F2392" s="135" t="s">
        <v>2865</v>
      </c>
      <c r="G2392" s="135" t="s">
        <v>2459</v>
      </c>
      <c r="H2392" s="135" t="s">
        <v>1072</v>
      </c>
      <c r="I2392" s="135" t="s">
        <v>1104</v>
      </c>
      <c r="J2392" s="137">
        <v>37300</v>
      </c>
    </row>
    <row r="2393" spans="1:10" x14ac:dyDescent="0.2">
      <c r="A2393" s="138" t="s">
        <v>531</v>
      </c>
      <c r="D2393" s="135" t="s">
        <v>5834</v>
      </c>
      <c r="E2393" s="135" t="e">
        <f t="shared" si="37"/>
        <v>#VALUE!</v>
      </c>
      <c r="F2393" s="135" t="s">
        <v>2865</v>
      </c>
      <c r="G2393" s="135" t="s">
        <v>2459</v>
      </c>
      <c r="H2393" s="135" t="s">
        <v>1072</v>
      </c>
      <c r="I2393" s="135" t="s">
        <v>1106</v>
      </c>
      <c r="J2393" s="137">
        <v>37300</v>
      </c>
    </row>
    <row r="2394" spans="1:10" x14ac:dyDescent="0.2">
      <c r="A2394" s="138" t="s">
        <v>531</v>
      </c>
      <c r="D2394" s="135" t="s">
        <v>5835</v>
      </c>
      <c r="E2394" s="135" t="e">
        <f t="shared" si="37"/>
        <v>#VALUE!</v>
      </c>
      <c r="F2394" s="135" t="s">
        <v>2865</v>
      </c>
      <c r="G2394" s="135" t="s">
        <v>2459</v>
      </c>
      <c r="H2394" s="135" t="s">
        <v>1072</v>
      </c>
      <c r="I2394" s="135" t="s">
        <v>1108</v>
      </c>
      <c r="J2394" s="137">
        <v>37300</v>
      </c>
    </row>
    <row r="2395" spans="1:10" x14ac:dyDescent="0.2">
      <c r="A2395" s="138" t="s">
        <v>531</v>
      </c>
      <c r="D2395" s="135" t="s">
        <v>5836</v>
      </c>
      <c r="E2395" s="135" t="e">
        <f t="shared" si="37"/>
        <v>#VALUE!</v>
      </c>
      <c r="F2395" s="135" t="s">
        <v>2865</v>
      </c>
      <c r="G2395" s="135" t="s">
        <v>2459</v>
      </c>
      <c r="H2395" s="135" t="s">
        <v>1072</v>
      </c>
      <c r="I2395" s="135" t="s">
        <v>1112</v>
      </c>
      <c r="J2395" s="137">
        <v>37300</v>
      </c>
    </row>
    <row r="2396" spans="1:10" x14ac:dyDescent="0.2">
      <c r="A2396" s="138" t="s">
        <v>531</v>
      </c>
      <c r="D2396" s="135" t="s">
        <v>5837</v>
      </c>
      <c r="E2396" s="135" t="e">
        <f t="shared" si="37"/>
        <v>#VALUE!</v>
      </c>
      <c r="F2396" s="135" t="s">
        <v>2865</v>
      </c>
      <c r="G2396" s="135" t="s">
        <v>2459</v>
      </c>
      <c r="H2396" s="135" t="s">
        <v>1072</v>
      </c>
      <c r="I2396" s="135" t="s">
        <v>1114</v>
      </c>
      <c r="J2396" s="137">
        <v>37300</v>
      </c>
    </row>
    <row r="2397" spans="1:10" x14ac:dyDescent="0.2">
      <c r="A2397" s="138" t="s">
        <v>531</v>
      </c>
      <c r="D2397" s="135" t="s">
        <v>5838</v>
      </c>
      <c r="E2397" s="135" t="e">
        <f t="shared" si="37"/>
        <v>#VALUE!</v>
      </c>
      <c r="F2397" s="135" t="s">
        <v>2865</v>
      </c>
      <c r="G2397" s="135" t="s">
        <v>2459</v>
      </c>
      <c r="H2397" s="135" t="s">
        <v>1072</v>
      </c>
      <c r="I2397" s="135" t="s">
        <v>2593</v>
      </c>
      <c r="J2397" s="137">
        <v>37300</v>
      </c>
    </row>
    <row r="2398" spans="1:10" x14ac:dyDescent="0.2">
      <c r="A2398" s="138" t="s">
        <v>531</v>
      </c>
      <c r="D2398" s="135" t="s">
        <v>5839</v>
      </c>
      <c r="E2398" s="135" t="e">
        <f t="shared" si="37"/>
        <v>#VALUE!</v>
      </c>
      <c r="F2398" s="135" t="s">
        <v>2865</v>
      </c>
      <c r="G2398" s="135" t="s">
        <v>2459</v>
      </c>
      <c r="H2398" s="135" t="s">
        <v>1072</v>
      </c>
      <c r="I2398" s="135" t="s">
        <v>2597</v>
      </c>
      <c r="J2398" s="137">
        <v>37300</v>
      </c>
    </row>
    <row r="2399" spans="1:10" x14ac:dyDescent="0.2">
      <c r="A2399" s="138" t="s">
        <v>531</v>
      </c>
      <c r="D2399" s="135" t="s">
        <v>5840</v>
      </c>
      <c r="E2399" s="135" t="e">
        <f t="shared" si="37"/>
        <v>#VALUE!</v>
      </c>
      <c r="F2399" s="135" t="s">
        <v>2865</v>
      </c>
      <c r="G2399" s="135" t="s">
        <v>2459</v>
      </c>
      <c r="H2399" s="135" t="s">
        <v>1072</v>
      </c>
      <c r="I2399" s="135" t="s">
        <v>2599</v>
      </c>
      <c r="J2399" s="137">
        <v>37300</v>
      </c>
    </row>
    <row r="2400" spans="1:10" x14ac:dyDescent="0.2">
      <c r="A2400" s="138" t="s">
        <v>531</v>
      </c>
      <c r="D2400" s="135" t="s">
        <v>5841</v>
      </c>
      <c r="E2400" s="135" t="e">
        <f t="shared" si="37"/>
        <v>#VALUE!</v>
      </c>
      <c r="F2400" s="135" t="s">
        <v>2865</v>
      </c>
      <c r="G2400" s="135" t="s">
        <v>2459</v>
      </c>
      <c r="H2400" s="135" t="s">
        <v>1072</v>
      </c>
      <c r="I2400" s="135" t="s">
        <v>2601</v>
      </c>
      <c r="J2400" s="137">
        <v>37300</v>
      </c>
    </row>
    <row r="2401" spans="1:10" x14ac:dyDescent="0.2">
      <c r="A2401" s="138" t="s">
        <v>531</v>
      </c>
      <c r="D2401" s="135" t="s">
        <v>5842</v>
      </c>
      <c r="E2401" s="135" t="e">
        <f t="shared" si="37"/>
        <v>#VALUE!</v>
      </c>
      <c r="F2401" s="135" t="s">
        <v>2865</v>
      </c>
      <c r="G2401" s="135" t="s">
        <v>2459</v>
      </c>
      <c r="H2401" s="135" t="s">
        <v>1072</v>
      </c>
      <c r="I2401" s="135" t="s">
        <v>2605</v>
      </c>
      <c r="J2401" s="137">
        <v>37300</v>
      </c>
    </row>
    <row r="2402" spans="1:10" x14ac:dyDescent="0.2">
      <c r="A2402" s="138" t="s">
        <v>531</v>
      </c>
      <c r="D2402" s="135" t="s">
        <v>5843</v>
      </c>
      <c r="E2402" s="135" t="e">
        <f t="shared" si="37"/>
        <v>#VALUE!</v>
      </c>
      <c r="F2402" s="135" t="s">
        <v>2865</v>
      </c>
      <c r="G2402" s="135" t="s">
        <v>2459</v>
      </c>
      <c r="H2402" s="135" t="s">
        <v>1072</v>
      </c>
      <c r="I2402" s="135" t="s">
        <v>2607</v>
      </c>
      <c r="J2402" s="137">
        <v>37300</v>
      </c>
    </row>
    <row r="2403" spans="1:10" x14ac:dyDescent="0.2">
      <c r="A2403" s="138" t="s">
        <v>531</v>
      </c>
      <c r="D2403" s="135" t="s">
        <v>5844</v>
      </c>
      <c r="E2403" s="135" t="e">
        <f t="shared" si="37"/>
        <v>#VALUE!</v>
      </c>
      <c r="F2403" s="135" t="s">
        <v>2865</v>
      </c>
      <c r="G2403" s="135" t="s">
        <v>2459</v>
      </c>
      <c r="H2403" s="135" t="s">
        <v>1072</v>
      </c>
      <c r="I2403" s="135" t="s">
        <v>2609</v>
      </c>
      <c r="J2403" s="137">
        <v>37300</v>
      </c>
    </row>
    <row r="2404" spans="1:10" x14ac:dyDescent="0.2">
      <c r="A2404" s="138" t="s">
        <v>531</v>
      </c>
      <c r="D2404" s="135" t="s">
        <v>5845</v>
      </c>
      <c r="E2404" s="135" t="e">
        <f t="shared" si="37"/>
        <v>#VALUE!</v>
      </c>
      <c r="F2404" s="135" t="s">
        <v>2865</v>
      </c>
      <c r="G2404" s="135" t="s">
        <v>2459</v>
      </c>
      <c r="H2404" s="135" t="s">
        <v>1072</v>
      </c>
      <c r="I2404" s="135" t="s">
        <v>2613</v>
      </c>
      <c r="J2404" s="137">
        <v>37300</v>
      </c>
    </row>
    <row r="2405" spans="1:10" x14ac:dyDescent="0.2">
      <c r="A2405" s="138" t="s">
        <v>531</v>
      </c>
      <c r="D2405" s="135" t="s">
        <v>5846</v>
      </c>
      <c r="E2405" s="135" t="e">
        <f t="shared" si="37"/>
        <v>#VALUE!</v>
      </c>
      <c r="F2405" s="135" t="s">
        <v>2865</v>
      </c>
      <c r="G2405" s="135" t="s">
        <v>2459</v>
      </c>
      <c r="H2405" s="135" t="s">
        <v>1072</v>
      </c>
      <c r="I2405" s="135" t="s">
        <v>2615</v>
      </c>
      <c r="J2405" s="137">
        <v>37300</v>
      </c>
    </row>
    <row r="2406" spans="1:10" x14ac:dyDescent="0.2">
      <c r="A2406" s="138" t="s">
        <v>531</v>
      </c>
      <c r="D2406" s="135" t="s">
        <v>5847</v>
      </c>
      <c r="E2406" s="135" t="e">
        <f t="shared" si="37"/>
        <v>#VALUE!</v>
      </c>
      <c r="F2406" s="135" t="s">
        <v>2865</v>
      </c>
      <c r="G2406" s="135" t="s">
        <v>2459</v>
      </c>
      <c r="H2406" s="135" t="s">
        <v>1072</v>
      </c>
      <c r="I2406" s="135" t="s">
        <v>2617</v>
      </c>
      <c r="J2406" s="137">
        <v>37300</v>
      </c>
    </row>
    <row r="2407" spans="1:10" x14ac:dyDescent="0.2">
      <c r="A2407" s="138" t="s">
        <v>531</v>
      </c>
      <c r="D2407" s="135" t="s">
        <v>5848</v>
      </c>
      <c r="E2407" s="135" t="e">
        <f t="shared" si="37"/>
        <v>#VALUE!</v>
      </c>
      <c r="F2407" s="135" t="s">
        <v>2865</v>
      </c>
      <c r="G2407" s="135" t="s">
        <v>2459</v>
      </c>
      <c r="H2407" s="135" t="s">
        <v>1072</v>
      </c>
      <c r="I2407" s="135" t="s">
        <v>2434</v>
      </c>
      <c r="J2407" s="137">
        <v>37300</v>
      </c>
    </row>
    <row r="2408" spans="1:10" x14ac:dyDescent="0.2">
      <c r="A2408" s="138" t="s">
        <v>531</v>
      </c>
      <c r="D2408" s="135" t="s">
        <v>5849</v>
      </c>
      <c r="E2408" s="135" t="e">
        <f t="shared" si="37"/>
        <v>#VALUE!</v>
      </c>
      <c r="F2408" s="135" t="s">
        <v>2865</v>
      </c>
      <c r="G2408" s="135" t="s">
        <v>2459</v>
      </c>
      <c r="H2408" s="135" t="s">
        <v>1072</v>
      </c>
      <c r="I2408" s="135" t="s">
        <v>2436</v>
      </c>
      <c r="J2408" s="137">
        <v>37300</v>
      </c>
    </row>
    <row r="2409" spans="1:10" x14ac:dyDescent="0.2">
      <c r="A2409" s="138" t="s">
        <v>531</v>
      </c>
      <c r="D2409" s="135" t="s">
        <v>5850</v>
      </c>
      <c r="E2409" s="135" t="e">
        <f t="shared" si="37"/>
        <v>#VALUE!</v>
      </c>
      <c r="F2409" s="135" t="s">
        <v>2865</v>
      </c>
      <c r="G2409" s="135" t="s">
        <v>2459</v>
      </c>
      <c r="H2409" s="135" t="s">
        <v>1072</v>
      </c>
      <c r="I2409" s="135" t="s">
        <v>2438</v>
      </c>
      <c r="J2409" s="137">
        <v>37300</v>
      </c>
    </row>
    <row r="2410" spans="1:10" x14ac:dyDescent="0.2">
      <c r="A2410" s="138" t="s">
        <v>531</v>
      </c>
      <c r="D2410" s="135" t="s">
        <v>5851</v>
      </c>
      <c r="E2410" s="135" t="e">
        <f t="shared" si="37"/>
        <v>#VALUE!</v>
      </c>
      <c r="F2410" s="135" t="s">
        <v>2865</v>
      </c>
      <c r="G2410" s="135" t="s">
        <v>2459</v>
      </c>
      <c r="H2410" s="135" t="s">
        <v>1072</v>
      </c>
      <c r="I2410" s="135" t="s">
        <v>2442</v>
      </c>
      <c r="J2410" s="137">
        <v>37300</v>
      </c>
    </row>
    <row r="2411" spans="1:10" x14ac:dyDescent="0.2">
      <c r="A2411" s="138" t="s">
        <v>531</v>
      </c>
      <c r="D2411" s="135" t="s">
        <v>5852</v>
      </c>
      <c r="E2411" s="135" t="e">
        <f t="shared" si="37"/>
        <v>#VALUE!</v>
      </c>
      <c r="F2411" s="135" t="s">
        <v>2865</v>
      </c>
      <c r="G2411" s="135" t="s">
        <v>2459</v>
      </c>
      <c r="H2411" s="135" t="s">
        <v>1072</v>
      </c>
      <c r="I2411" s="135" t="s">
        <v>2444</v>
      </c>
      <c r="J2411" s="137">
        <v>37300</v>
      </c>
    </row>
    <row r="2412" spans="1:10" x14ac:dyDescent="0.2">
      <c r="A2412" s="138" t="s">
        <v>531</v>
      </c>
      <c r="D2412" s="135" t="s">
        <v>5853</v>
      </c>
      <c r="E2412" s="135" t="e">
        <f t="shared" si="37"/>
        <v>#VALUE!</v>
      </c>
      <c r="F2412" s="135" t="s">
        <v>2865</v>
      </c>
      <c r="G2412" s="135" t="s">
        <v>2459</v>
      </c>
      <c r="H2412" s="135" t="s">
        <v>1072</v>
      </c>
      <c r="I2412" s="135" t="s">
        <v>2446</v>
      </c>
      <c r="J2412" s="137">
        <v>37300</v>
      </c>
    </row>
    <row r="2413" spans="1:10" x14ac:dyDescent="0.2">
      <c r="A2413" s="138" t="s">
        <v>531</v>
      </c>
      <c r="D2413" s="135" t="s">
        <v>5854</v>
      </c>
      <c r="E2413" s="135" t="e">
        <f t="shared" si="37"/>
        <v>#VALUE!</v>
      </c>
      <c r="F2413" s="135" t="s">
        <v>2865</v>
      </c>
      <c r="G2413" s="135" t="s">
        <v>2459</v>
      </c>
      <c r="H2413" s="135" t="s">
        <v>1072</v>
      </c>
      <c r="I2413" s="135" t="s">
        <v>2450</v>
      </c>
      <c r="J2413" s="137">
        <v>37300</v>
      </c>
    </row>
    <row r="2414" spans="1:10" x14ac:dyDescent="0.2">
      <c r="A2414" s="138" t="s">
        <v>531</v>
      </c>
      <c r="D2414" s="135" t="s">
        <v>5855</v>
      </c>
      <c r="E2414" s="135" t="e">
        <f t="shared" si="37"/>
        <v>#VALUE!</v>
      </c>
      <c r="F2414" s="135" t="s">
        <v>2865</v>
      </c>
      <c r="G2414" s="135" t="s">
        <v>2459</v>
      </c>
      <c r="H2414" s="135" t="s">
        <v>1072</v>
      </c>
      <c r="I2414" s="135" t="s">
        <v>2452</v>
      </c>
      <c r="J2414" s="137">
        <v>37300</v>
      </c>
    </row>
    <row r="2415" spans="1:10" x14ac:dyDescent="0.2">
      <c r="A2415" s="138" t="s">
        <v>531</v>
      </c>
      <c r="D2415" s="135" t="s">
        <v>5856</v>
      </c>
      <c r="E2415" s="135" t="e">
        <f t="shared" si="37"/>
        <v>#VALUE!</v>
      </c>
      <c r="F2415" s="135" t="s">
        <v>2865</v>
      </c>
      <c r="G2415" s="135" t="s">
        <v>2459</v>
      </c>
      <c r="H2415" s="135" t="s">
        <v>1072</v>
      </c>
      <c r="I2415" s="135" t="s">
        <v>2454</v>
      </c>
      <c r="J2415" s="137">
        <v>37300</v>
      </c>
    </row>
    <row r="2416" spans="1:10" x14ac:dyDescent="0.2">
      <c r="A2416" s="138" t="s">
        <v>531</v>
      </c>
      <c r="D2416" s="135" t="s">
        <v>5857</v>
      </c>
      <c r="E2416" s="135" t="e">
        <f t="shared" si="37"/>
        <v>#VALUE!</v>
      </c>
      <c r="F2416" s="135" t="s">
        <v>2865</v>
      </c>
      <c r="G2416" s="135" t="s">
        <v>2459</v>
      </c>
      <c r="H2416" s="135" t="s">
        <v>1072</v>
      </c>
      <c r="I2416" s="135" t="s">
        <v>990</v>
      </c>
      <c r="J2416" s="137">
        <v>37300</v>
      </c>
    </row>
    <row r="2417" spans="1:10" x14ac:dyDescent="0.2">
      <c r="A2417" s="138" t="s">
        <v>531</v>
      </c>
      <c r="D2417" s="135" t="s">
        <v>5858</v>
      </c>
      <c r="E2417" s="135" t="e">
        <f t="shared" si="37"/>
        <v>#VALUE!</v>
      </c>
      <c r="F2417" s="135" t="s">
        <v>2865</v>
      </c>
      <c r="G2417" s="135" t="s">
        <v>2459</v>
      </c>
      <c r="H2417" s="135" t="s">
        <v>1072</v>
      </c>
      <c r="I2417" s="135" t="s">
        <v>992</v>
      </c>
      <c r="J2417" s="137">
        <v>37300</v>
      </c>
    </row>
    <row r="2418" spans="1:10" x14ac:dyDescent="0.2">
      <c r="A2418" s="138" t="s">
        <v>531</v>
      </c>
      <c r="D2418" s="135" t="s">
        <v>5859</v>
      </c>
      <c r="E2418" s="135" t="e">
        <f t="shared" si="37"/>
        <v>#VALUE!</v>
      </c>
      <c r="F2418" s="135" t="s">
        <v>2865</v>
      </c>
      <c r="G2418" s="135" t="s">
        <v>2459</v>
      </c>
      <c r="H2418" s="135" t="s">
        <v>1072</v>
      </c>
      <c r="I2418" s="135" t="s">
        <v>994</v>
      </c>
      <c r="J2418" s="137">
        <v>37300</v>
      </c>
    </row>
    <row r="2419" spans="1:10" x14ac:dyDescent="0.2">
      <c r="A2419" s="138" t="s">
        <v>531</v>
      </c>
      <c r="D2419" s="135" t="s">
        <v>5860</v>
      </c>
      <c r="E2419" s="135" t="e">
        <f t="shared" si="37"/>
        <v>#VALUE!</v>
      </c>
      <c r="F2419" s="135" t="s">
        <v>2865</v>
      </c>
      <c r="G2419" s="135" t="s">
        <v>2459</v>
      </c>
      <c r="H2419" s="135" t="s">
        <v>1072</v>
      </c>
      <c r="I2419" s="135" t="s">
        <v>998</v>
      </c>
      <c r="J2419" s="137">
        <v>37300</v>
      </c>
    </row>
    <row r="2420" spans="1:10" x14ac:dyDescent="0.2">
      <c r="A2420" s="138" t="s">
        <v>531</v>
      </c>
      <c r="D2420" s="135" t="s">
        <v>5861</v>
      </c>
      <c r="E2420" s="135" t="e">
        <f t="shared" si="37"/>
        <v>#VALUE!</v>
      </c>
      <c r="F2420" s="135" t="s">
        <v>2865</v>
      </c>
      <c r="G2420" s="135" t="s">
        <v>2459</v>
      </c>
      <c r="H2420" s="135" t="s">
        <v>1072</v>
      </c>
      <c r="I2420" s="135" t="s">
        <v>1000</v>
      </c>
      <c r="J2420" s="137">
        <v>37300</v>
      </c>
    </row>
    <row r="2421" spans="1:10" x14ac:dyDescent="0.2">
      <c r="A2421" s="138" t="s">
        <v>531</v>
      </c>
      <c r="D2421" s="135" t="s">
        <v>5862</v>
      </c>
      <c r="E2421" s="135" t="e">
        <f t="shared" si="37"/>
        <v>#VALUE!</v>
      </c>
      <c r="F2421" s="135" t="s">
        <v>2865</v>
      </c>
      <c r="G2421" s="135" t="s">
        <v>2459</v>
      </c>
      <c r="H2421" s="135" t="s">
        <v>1072</v>
      </c>
      <c r="I2421" s="135" t="s">
        <v>1002</v>
      </c>
      <c r="J2421" s="137">
        <v>37300</v>
      </c>
    </row>
    <row r="2422" spans="1:10" x14ac:dyDescent="0.2">
      <c r="A2422" s="138" t="s">
        <v>531</v>
      </c>
      <c r="D2422" s="135" t="s">
        <v>5863</v>
      </c>
      <c r="E2422" s="135" t="e">
        <f t="shared" si="37"/>
        <v>#VALUE!</v>
      </c>
      <c r="F2422" s="135" t="s">
        <v>2865</v>
      </c>
      <c r="G2422" s="135" t="s">
        <v>2459</v>
      </c>
      <c r="H2422" s="135" t="s">
        <v>1072</v>
      </c>
      <c r="I2422" s="135" t="s">
        <v>1006</v>
      </c>
      <c r="J2422" s="137">
        <v>37300</v>
      </c>
    </row>
    <row r="2423" spans="1:10" x14ac:dyDescent="0.2">
      <c r="A2423" s="138" t="s">
        <v>531</v>
      </c>
      <c r="D2423" s="135" t="s">
        <v>5864</v>
      </c>
      <c r="E2423" s="135" t="e">
        <f t="shared" si="37"/>
        <v>#VALUE!</v>
      </c>
      <c r="F2423" s="135" t="s">
        <v>2865</v>
      </c>
      <c r="G2423" s="135" t="s">
        <v>2459</v>
      </c>
      <c r="H2423" s="135" t="s">
        <v>1072</v>
      </c>
      <c r="I2423" s="135" t="s">
        <v>1008</v>
      </c>
      <c r="J2423" s="137">
        <v>37300</v>
      </c>
    </row>
    <row r="2424" spans="1:10" x14ac:dyDescent="0.2">
      <c r="A2424" s="138" t="s">
        <v>531</v>
      </c>
      <c r="D2424" s="135" t="s">
        <v>5865</v>
      </c>
      <c r="E2424" s="135" t="e">
        <f t="shared" si="37"/>
        <v>#VALUE!</v>
      </c>
      <c r="F2424" s="135" t="s">
        <v>2865</v>
      </c>
      <c r="G2424" s="135" t="s">
        <v>2459</v>
      </c>
      <c r="H2424" s="135" t="s">
        <v>1072</v>
      </c>
      <c r="I2424" s="135" t="s">
        <v>1010</v>
      </c>
      <c r="J2424" s="137">
        <v>37300</v>
      </c>
    </row>
    <row r="2425" spans="1:10" x14ac:dyDescent="0.2">
      <c r="A2425" s="138" t="s">
        <v>531</v>
      </c>
      <c r="D2425" s="135" t="s">
        <v>5866</v>
      </c>
      <c r="E2425" s="135" t="e">
        <f t="shared" si="37"/>
        <v>#VALUE!</v>
      </c>
      <c r="F2425" s="135" t="s">
        <v>2865</v>
      </c>
      <c r="G2425" s="135" t="s">
        <v>2459</v>
      </c>
      <c r="H2425" s="135" t="s">
        <v>1072</v>
      </c>
      <c r="I2425" s="135" t="s">
        <v>1014</v>
      </c>
      <c r="J2425" s="137">
        <v>37300</v>
      </c>
    </row>
    <row r="2426" spans="1:10" x14ac:dyDescent="0.2">
      <c r="A2426" s="138" t="s">
        <v>531</v>
      </c>
      <c r="D2426" s="135" t="s">
        <v>5867</v>
      </c>
      <c r="E2426" s="135" t="e">
        <f t="shared" si="37"/>
        <v>#VALUE!</v>
      </c>
      <c r="F2426" s="135" t="s">
        <v>2865</v>
      </c>
      <c r="G2426" s="135" t="s">
        <v>2459</v>
      </c>
      <c r="H2426" s="135" t="s">
        <v>1085</v>
      </c>
      <c r="I2426" s="135" t="s">
        <v>1098</v>
      </c>
      <c r="J2426" s="137">
        <v>37300</v>
      </c>
    </row>
    <row r="2427" spans="1:10" x14ac:dyDescent="0.2">
      <c r="A2427" s="138" t="s">
        <v>531</v>
      </c>
      <c r="D2427" s="135" t="s">
        <v>5868</v>
      </c>
      <c r="E2427" s="135" t="e">
        <f t="shared" si="37"/>
        <v>#VALUE!</v>
      </c>
      <c r="F2427" s="135" t="s">
        <v>2865</v>
      </c>
      <c r="G2427" s="135" t="s">
        <v>2459</v>
      </c>
      <c r="H2427" s="135" t="s">
        <v>1085</v>
      </c>
      <c r="I2427" s="135" t="s">
        <v>1100</v>
      </c>
      <c r="J2427" s="137">
        <v>37300</v>
      </c>
    </row>
    <row r="2428" spans="1:10" x14ac:dyDescent="0.2">
      <c r="A2428" s="138" t="s">
        <v>531</v>
      </c>
      <c r="D2428" s="135" t="s">
        <v>5869</v>
      </c>
      <c r="E2428" s="135" t="e">
        <f t="shared" si="37"/>
        <v>#VALUE!</v>
      </c>
      <c r="F2428" s="135" t="s">
        <v>2865</v>
      </c>
      <c r="G2428" s="135" t="s">
        <v>2459</v>
      </c>
      <c r="H2428" s="135" t="s">
        <v>1085</v>
      </c>
      <c r="I2428" s="135" t="s">
        <v>1104</v>
      </c>
      <c r="J2428" s="137">
        <v>37300</v>
      </c>
    </row>
    <row r="2429" spans="1:10" x14ac:dyDescent="0.2">
      <c r="A2429" s="138" t="s">
        <v>531</v>
      </c>
      <c r="D2429" s="135" t="s">
        <v>5870</v>
      </c>
      <c r="E2429" s="135" t="e">
        <f t="shared" si="37"/>
        <v>#VALUE!</v>
      </c>
      <c r="F2429" s="135" t="s">
        <v>2865</v>
      </c>
      <c r="G2429" s="135" t="s">
        <v>2459</v>
      </c>
      <c r="H2429" s="135" t="s">
        <v>1085</v>
      </c>
      <c r="I2429" s="135" t="s">
        <v>1106</v>
      </c>
      <c r="J2429" s="137">
        <v>37300</v>
      </c>
    </row>
    <row r="2430" spans="1:10" x14ac:dyDescent="0.2">
      <c r="A2430" s="138" t="s">
        <v>531</v>
      </c>
      <c r="D2430" s="135" t="s">
        <v>5871</v>
      </c>
      <c r="E2430" s="135" t="e">
        <f t="shared" si="37"/>
        <v>#VALUE!</v>
      </c>
      <c r="F2430" s="135" t="s">
        <v>2865</v>
      </c>
      <c r="G2430" s="135" t="s">
        <v>2459</v>
      </c>
      <c r="H2430" s="135" t="s">
        <v>1085</v>
      </c>
      <c r="I2430" s="135" t="s">
        <v>1108</v>
      </c>
      <c r="J2430" s="137">
        <v>37300</v>
      </c>
    </row>
    <row r="2431" spans="1:10" x14ac:dyDescent="0.2">
      <c r="A2431" s="138" t="s">
        <v>531</v>
      </c>
      <c r="D2431" s="135" t="s">
        <v>5872</v>
      </c>
      <c r="E2431" s="135" t="e">
        <f t="shared" si="37"/>
        <v>#VALUE!</v>
      </c>
      <c r="F2431" s="135" t="s">
        <v>2865</v>
      </c>
      <c r="G2431" s="135" t="s">
        <v>2459</v>
      </c>
      <c r="H2431" s="135" t="s">
        <v>1085</v>
      </c>
      <c r="I2431" s="135" t="s">
        <v>1112</v>
      </c>
      <c r="J2431" s="137">
        <v>37300</v>
      </c>
    </row>
    <row r="2432" spans="1:10" x14ac:dyDescent="0.2">
      <c r="A2432" s="138" t="s">
        <v>531</v>
      </c>
      <c r="D2432" s="135" t="s">
        <v>5873</v>
      </c>
      <c r="E2432" s="135" t="e">
        <f t="shared" si="37"/>
        <v>#VALUE!</v>
      </c>
      <c r="F2432" s="135" t="s">
        <v>2865</v>
      </c>
      <c r="G2432" s="135" t="s">
        <v>2459</v>
      </c>
      <c r="H2432" s="135" t="s">
        <v>1085</v>
      </c>
      <c r="I2432" s="135" t="s">
        <v>1114</v>
      </c>
      <c r="J2432" s="137">
        <v>37300</v>
      </c>
    </row>
    <row r="2433" spans="1:10" x14ac:dyDescent="0.2">
      <c r="A2433" s="138" t="s">
        <v>531</v>
      </c>
      <c r="D2433" s="135" t="s">
        <v>5874</v>
      </c>
      <c r="E2433" s="135" t="e">
        <f t="shared" si="37"/>
        <v>#VALUE!</v>
      </c>
      <c r="F2433" s="135" t="s">
        <v>2865</v>
      </c>
      <c r="G2433" s="135" t="s">
        <v>2459</v>
      </c>
      <c r="H2433" s="135" t="s">
        <v>1085</v>
      </c>
      <c r="I2433" s="135" t="s">
        <v>2593</v>
      </c>
      <c r="J2433" s="137">
        <v>37300</v>
      </c>
    </row>
    <row r="2434" spans="1:10" x14ac:dyDescent="0.2">
      <c r="A2434" s="138" t="s">
        <v>531</v>
      </c>
      <c r="D2434" s="135" t="s">
        <v>5875</v>
      </c>
      <c r="E2434" s="135" t="e">
        <f t="shared" ref="E2434:E2497" si="38">VALUE(D2434)</f>
        <v>#VALUE!</v>
      </c>
      <c r="F2434" s="135" t="s">
        <v>2865</v>
      </c>
      <c r="G2434" s="135" t="s">
        <v>2459</v>
      </c>
      <c r="H2434" s="135" t="s">
        <v>1085</v>
      </c>
      <c r="I2434" s="135" t="s">
        <v>2597</v>
      </c>
      <c r="J2434" s="137">
        <v>37300</v>
      </c>
    </row>
    <row r="2435" spans="1:10" x14ac:dyDescent="0.2">
      <c r="A2435" s="138" t="s">
        <v>531</v>
      </c>
      <c r="D2435" s="135" t="s">
        <v>5876</v>
      </c>
      <c r="E2435" s="135" t="e">
        <f t="shared" si="38"/>
        <v>#VALUE!</v>
      </c>
      <c r="F2435" s="135" t="s">
        <v>2865</v>
      </c>
      <c r="G2435" s="135" t="s">
        <v>2459</v>
      </c>
      <c r="H2435" s="135" t="s">
        <v>1085</v>
      </c>
      <c r="I2435" s="135" t="s">
        <v>2599</v>
      </c>
      <c r="J2435" s="137">
        <v>37300</v>
      </c>
    </row>
    <row r="2436" spans="1:10" x14ac:dyDescent="0.2">
      <c r="A2436" s="138" t="s">
        <v>531</v>
      </c>
      <c r="D2436" s="135" t="s">
        <v>5877</v>
      </c>
      <c r="E2436" s="135" t="e">
        <f t="shared" si="38"/>
        <v>#VALUE!</v>
      </c>
      <c r="F2436" s="135" t="s">
        <v>2865</v>
      </c>
      <c r="G2436" s="135" t="s">
        <v>2459</v>
      </c>
      <c r="H2436" s="135" t="s">
        <v>1085</v>
      </c>
      <c r="I2436" s="135" t="s">
        <v>2601</v>
      </c>
      <c r="J2436" s="137">
        <v>37300</v>
      </c>
    </row>
    <row r="2437" spans="1:10" x14ac:dyDescent="0.2">
      <c r="A2437" s="138" t="s">
        <v>531</v>
      </c>
      <c r="D2437" s="135" t="s">
        <v>5878</v>
      </c>
      <c r="E2437" s="135" t="e">
        <f t="shared" si="38"/>
        <v>#VALUE!</v>
      </c>
      <c r="F2437" s="135" t="s">
        <v>2865</v>
      </c>
      <c r="G2437" s="135" t="s">
        <v>2459</v>
      </c>
      <c r="H2437" s="135" t="s">
        <v>1085</v>
      </c>
      <c r="I2437" s="135" t="s">
        <v>2605</v>
      </c>
      <c r="J2437" s="137">
        <v>37300</v>
      </c>
    </row>
    <row r="2438" spans="1:10" x14ac:dyDescent="0.2">
      <c r="A2438" s="138" t="s">
        <v>531</v>
      </c>
      <c r="D2438" s="135" t="s">
        <v>5879</v>
      </c>
      <c r="E2438" s="135" t="e">
        <f t="shared" si="38"/>
        <v>#VALUE!</v>
      </c>
      <c r="F2438" s="135" t="s">
        <v>2865</v>
      </c>
      <c r="G2438" s="135" t="s">
        <v>2459</v>
      </c>
      <c r="H2438" s="135" t="s">
        <v>1085</v>
      </c>
      <c r="I2438" s="135" t="s">
        <v>2607</v>
      </c>
      <c r="J2438" s="137">
        <v>37300</v>
      </c>
    </row>
    <row r="2439" spans="1:10" x14ac:dyDescent="0.2">
      <c r="A2439" s="138" t="s">
        <v>531</v>
      </c>
      <c r="D2439" s="135" t="s">
        <v>5880</v>
      </c>
      <c r="E2439" s="135" t="e">
        <f t="shared" si="38"/>
        <v>#VALUE!</v>
      </c>
      <c r="F2439" s="135" t="s">
        <v>2865</v>
      </c>
      <c r="G2439" s="135" t="s">
        <v>2459</v>
      </c>
      <c r="H2439" s="135" t="s">
        <v>1085</v>
      </c>
      <c r="I2439" s="135" t="s">
        <v>2609</v>
      </c>
      <c r="J2439" s="137">
        <v>37300</v>
      </c>
    </row>
    <row r="2440" spans="1:10" x14ac:dyDescent="0.2">
      <c r="A2440" s="138" t="s">
        <v>531</v>
      </c>
      <c r="D2440" s="135" t="s">
        <v>5881</v>
      </c>
      <c r="E2440" s="135" t="e">
        <f t="shared" si="38"/>
        <v>#VALUE!</v>
      </c>
      <c r="F2440" s="135" t="s">
        <v>2865</v>
      </c>
      <c r="G2440" s="135" t="s">
        <v>2459</v>
      </c>
      <c r="H2440" s="135" t="s">
        <v>1085</v>
      </c>
      <c r="I2440" s="135" t="s">
        <v>2613</v>
      </c>
      <c r="J2440" s="137">
        <v>37300</v>
      </c>
    </row>
    <row r="2441" spans="1:10" x14ac:dyDescent="0.2">
      <c r="A2441" s="138" t="s">
        <v>531</v>
      </c>
      <c r="D2441" s="135" t="s">
        <v>5882</v>
      </c>
      <c r="E2441" s="135" t="e">
        <f t="shared" si="38"/>
        <v>#VALUE!</v>
      </c>
      <c r="F2441" s="135" t="s">
        <v>2865</v>
      </c>
      <c r="G2441" s="135" t="s">
        <v>2459</v>
      </c>
      <c r="H2441" s="135" t="s">
        <v>1085</v>
      </c>
      <c r="I2441" s="135" t="s">
        <v>2615</v>
      </c>
      <c r="J2441" s="137">
        <v>37300</v>
      </c>
    </row>
    <row r="2442" spans="1:10" x14ac:dyDescent="0.2">
      <c r="A2442" s="138" t="s">
        <v>531</v>
      </c>
      <c r="D2442" s="135" t="s">
        <v>5883</v>
      </c>
      <c r="E2442" s="135" t="e">
        <f t="shared" si="38"/>
        <v>#VALUE!</v>
      </c>
      <c r="F2442" s="135" t="s">
        <v>2865</v>
      </c>
      <c r="G2442" s="135" t="s">
        <v>2459</v>
      </c>
      <c r="H2442" s="135" t="s">
        <v>1085</v>
      </c>
      <c r="I2442" s="135" t="s">
        <v>2617</v>
      </c>
      <c r="J2442" s="137">
        <v>37300</v>
      </c>
    </row>
    <row r="2443" spans="1:10" x14ac:dyDescent="0.2">
      <c r="A2443" s="138" t="s">
        <v>531</v>
      </c>
      <c r="D2443" s="135" t="s">
        <v>5884</v>
      </c>
      <c r="E2443" s="135" t="e">
        <f t="shared" si="38"/>
        <v>#VALUE!</v>
      </c>
      <c r="F2443" s="135" t="s">
        <v>2865</v>
      </c>
      <c r="G2443" s="135" t="s">
        <v>2459</v>
      </c>
      <c r="H2443" s="135" t="s">
        <v>1085</v>
      </c>
      <c r="I2443" s="135" t="s">
        <v>2434</v>
      </c>
      <c r="J2443" s="137">
        <v>37300</v>
      </c>
    </row>
    <row r="2444" spans="1:10" x14ac:dyDescent="0.2">
      <c r="A2444" s="138" t="s">
        <v>531</v>
      </c>
      <c r="D2444" s="135" t="s">
        <v>5885</v>
      </c>
      <c r="E2444" s="135" t="e">
        <f t="shared" si="38"/>
        <v>#VALUE!</v>
      </c>
      <c r="F2444" s="135" t="s">
        <v>2865</v>
      </c>
      <c r="G2444" s="135" t="s">
        <v>2459</v>
      </c>
      <c r="H2444" s="135" t="s">
        <v>1085</v>
      </c>
      <c r="I2444" s="135" t="s">
        <v>2436</v>
      </c>
      <c r="J2444" s="137">
        <v>37300</v>
      </c>
    </row>
    <row r="2445" spans="1:10" x14ac:dyDescent="0.2">
      <c r="A2445" s="138" t="s">
        <v>531</v>
      </c>
      <c r="D2445" s="135" t="s">
        <v>5886</v>
      </c>
      <c r="E2445" s="135" t="e">
        <f t="shared" si="38"/>
        <v>#VALUE!</v>
      </c>
      <c r="F2445" s="135" t="s">
        <v>2865</v>
      </c>
      <c r="G2445" s="135" t="s">
        <v>2459</v>
      </c>
      <c r="H2445" s="135" t="s">
        <v>1085</v>
      </c>
      <c r="I2445" s="135" t="s">
        <v>2438</v>
      </c>
      <c r="J2445" s="137">
        <v>37300</v>
      </c>
    </row>
    <row r="2446" spans="1:10" x14ac:dyDescent="0.2">
      <c r="A2446" s="138" t="s">
        <v>531</v>
      </c>
      <c r="D2446" s="135" t="s">
        <v>5887</v>
      </c>
      <c r="E2446" s="135" t="e">
        <f t="shared" si="38"/>
        <v>#VALUE!</v>
      </c>
      <c r="F2446" s="135" t="s">
        <v>2865</v>
      </c>
      <c r="G2446" s="135" t="s">
        <v>2459</v>
      </c>
      <c r="H2446" s="135" t="s">
        <v>1085</v>
      </c>
      <c r="I2446" s="135" t="s">
        <v>2442</v>
      </c>
      <c r="J2446" s="137">
        <v>37300</v>
      </c>
    </row>
    <row r="2447" spans="1:10" x14ac:dyDescent="0.2">
      <c r="A2447" s="138" t="s">
        <v>531</v>
      </c>
      <c r="D2447" s="135" t="s">
        <v>5888</v>
      </c>
      <c r="E2447" s="135" t="e">
        <f t="shared" si="38"/>
        <v>#VALUE!</v>
      </c>
      <c r="F2447" s="135" t="s">
        <v>2865</v>
      </c>
      <c r="G2447" s="135" t="s">
        <v>2459</v>
      </c>
      <c r="H2447" s="135" t="s">
        <v>1085</v>
      </c>
      <c r="I2447" s="135" t="s">
        <v>2444</v>
      </c>
      <c r="J2447" s="137">
        <v>37300</v>
      </c>
    </row>
    <row r="2448" spans="1:10" x14ac:dyDescent="0.2">
      <c r="A2448" s="138" t="s">
        <v>531</v>
      </c>
      <c r="D2448" s="135" t="s">
        <v>5889</v>
      </c>
      <c r="E2448" s="135" t="e">
        <f t="shared" si="38"/>
        <v>#VALUE!</v>
      </c>
      <c r="F2448" s="135" t="s">
        <v>2865</v>
      </c>
      <c r="G2448" s="135" t="s">
        <v>2459</v>
      </c>
      <c r="H2448" s="135" t="s">
        <v>1085</v>
      </c>
      <c r="I2448" s="135" t="s">
        <v>2446</v>
      </c>
      <c r="J2448" s="137">
        <v>37300</v>
      </c>
    </row>
    <row r="2449" spans="1:10" x14ac:dyDescent="0.2">
      <c r="A2449" s="138" t="s">
        <v>531</v>
      </c>
      <c r="D2449" s="135" t="s">
        <v>5890</v>
      </c>
      <c r="E2449" s="135" t="e">
        <f t="shared" si="38"/>
        <v>#VALUE!</v>
      </c>
      <c r="F2449" s="135" t="s">
        <v>2865</v>
      </c>
      <c r="G2449" s="135" t="s">
        <v>2459</v>
      </c>
      <c r="H2449" s="135" t="s">
        <v>1085</v>
      </c>
      <c r="I2449" s="135" t="s">
        <v>2450</v>
      </c>
      <c r="J2449" s="137">
        <v>37300</v>
      </c>
    </row>
    <row r="2450" spans="1:10" x14ac:dyDescent="0.2">
      <c r="A2450" s="138" t="s">
        <v>531</v>
      </c>
      <c r="D2450" s="135" t="s">
        <v>5891</v>
      </c>
      <c r="E2450" s="135" t="e">
        <f t="shared" si="38"/>
        <v>#VALUE!</v>
      </c>
      <c r="F2450" s="135" t="s">
        <v>2865</v>
      </c>
      <c r="G2450" s="135" t="s">
        <v>2459</v>
      </c>
      <c r="H2450" s="135" t="s">
        <v>1085</v>
      </c>
      <c r="I2450" s="135" t="s">
        <v>2452</v>
      </c>
      <c r="J2450" s="137">
        <v>37300</v>
      </c>
    </row>
    <row r="2451" spans="1:10" x14ac:dyDescent="0.2">
      <c r="A2451" s="138" t="s">
        <v>531</v>
      </c>
      <c r="D2451" s="135" t="s">
        <v>5892</v>
      </c>
      <c r="E2451" s="135" t="e">
        <f t="shared" si="38"/>
        <v>#VALUE!</v>
      </c>
      <c r="F2451" s="135" t="s">
        <v>2865</v>
      </c>
      <c r="G2451" s="135" t="s">
        <v>2459</v>
      </c>
      <c r="H2451" s="135" t="s">
        <v>1085</v>
      </c>
      <c r="I2451" s="135" t="s">
        <v>2454</v>
      </c>
      <c r="J2451" s="137">
        <v>37300</v>
      </c>
    </row>
    <row r="2452" spans="1:10" x14ac:dyDescent="0.2">
      <c r="A2452" s="138" t="s">
        <v>531</v>
      </c>
      <c r="D2452" s="135" t="s">
        <v>5893</v>
      </c>
      <c r="E2452" s="135" t="e">
        <f t="shared" si="38"/>
        <v>#VALUE!</v>
      </c>
      <c r="F2452" s="135" t="s">
        <v>2865</v>
      </c>
      <c r="G2452" s="135" t="s">
        <v>2459</v>
      </c>
      <c r="H2452" s="135" t="s">
        <v>1085</v>
      </c>
      <c r="I2452" s="135" t="s">
        <v>990</v>
      </c>
      <c r="J2452" s="137">
        <v>37300</v>
      </c>
    </row>
    <row r="2453" spans="1:10" x14ac:dyDescent="0.2">
      <c r="A2453" s="138" t="s">
        <v>531</v>
      </c>
      <c r="D2453" s="135" t="s">
        <v>5894</v>
      </c>
      <c r="E2453" s="135" t="e">
        <f t="shared" si="38"/>
        <v>#VALUE!</v>
      </c>
      <c r="F2453" s="135" t="s">
        <v>2865</v>
      </c>
      <c r="G2453" s="135" t="s">
        <v>2459</v>
      </c>
      <c r="H2453" s="135" t="s">
        <v>1085</v>
      </c>
      <c r="I2453" s="135" t="s">
        <v>992</v>
      </c>
      <c r="J2453" s="137">
        <v>37300</v>
      </c>
    </row>
    <row r="2454" spans="1:10" x14ac:dyDescent="0.2">
      <c r="A2454" s="138" t="s">
        <v>531</v>
      </c>
      <c r="D2454" s="135" t="s">
        <v>5895</v>
      </c>
      <c r="E2454" s="135" t="e">
        <f t="shared" si="38"/>
        <v>#VALUE!</v>
      </c>
      <c r="F2454" s="135" t="s">
        <v>2865</v>
      </c>
      <c r="G2454" s="135" t="s">
        <v>2459</v>
      </c>
      <c r="H2454" s="135" t="s">
        <v>1085</v>
      </c>
      <c r="I2454" s="135" t="s">
        <v>994</v>
      </c>
      <c r="J2454" s="137">
        <v>37300</v>
      </c>
    </row>
    <row r="2455" spans="1:10" x14ac:dyDescent="0.2">
      <c r="A2455" s="138" t="s">
        <v>531</v>
      </c>
      <c r="D2455" s="135" t="s">
        <v>5896</v>
      </c>
      <c r="E2455" s="135" t="e">
        <f t="shared" si="38"/>
        <v>#VALUE!</v>
      </c>
      <c r="F2455" s="135" t="s">
        <v>2865</v>
      </c>
      <c r="G2455" s="135" t="s">
        <v>2459</v>
      </c>
      <c r="H2455" s="135" t="s">
        <v>1085</v>
      </c>
      <c r="I2455" s="135" t="s">
        <v>998</v>
      </c>
      <c r="J2455" s="137">
        <v>37300</v>
      </c>
    </row>
    <row r="2456" spans="1:10" x14ac:dyDescent="0.2">
      <c r="A2456" s="138" t="s">
        <v>531</v>
      </c>
      <c r="D2456" s="135" t="s">
        <v>5897</v>
      </c>
      <c r="E2456" s="135" t="e">
        <f t="shared" si="38"/>
        <v>#VALUE!</v>
      </c>
      <c r="F2456" s="135" t="s">
        <v>2865</v>
      </c>
      <c r="G2456" s="135" t="s">
        <v>2459</v>
      </c>
      <c r="H2456" s="135" t="s">
        <v>1085</v>
      </c>
      <c r="I2456" s="135" t="s">
        <v>1000</v>
      </c>
      <c r="J2456" s="137">
        <v>37300</v>
      </c>
    </row>
    <row r="2457" spans="1:10" x14ac:dyDescent="0.2">
      <c r="A2457" s="138" t="s">
        <v>531</v>
      </c>
      <c r="D2457" s="135" t="s">
        <v>5898</v>
      </c>
      <c r="E2457" s="135" t="e">
        <f t="shared" si="38"/>
        <v>#VALUE!</v>
      </c>
      <c r="F2457" s="135" t="s">
        <v>2865</v>
      </c>
      <c r="G2457" s="135" t="s">
        <v>2459</v>
      </c>
      <c r="H2457" s="135" t="s">
        <v>1085</v>
      </c>
      <c r="I2457" s="135" t="s">
        <v>1002</v>
      </c>
      <c r="J2457" s="137">
        <v>37300</v>
      </c>
    </row>
    <row r="2458" spans="1:10" x14ac:dyDescent="0.2">
      <c r="A2458" s="138" t="s">
        <v>531</v>
      </c>
      <c r="D2458" s="135" t="s">
        <v>2914</v>
      </c>
      <c r="E2458" s="135" t="e">
        <f t="shared" si="38"/>
        <v>#VALUE!</v>
      </c>
      <c r="F2458" s="135" t="s">
        <v>2865</v>
      </c>
      <c r="G2458" s="135" t="s">
        <v>2459</v>
      </c>
      <c r="H2458" s="135" t="s">
        <v>1085</v>
      </c>
      <c r="I2458" s="135" t="s">
        <v>1006</v>
      </c>
      <c r="J2458" s="137">
        <v>37300</v>
      </c>
    </row>
    <row r="2459" spans="1:10" x14ac:dyDescent="0.2">
      <c r="A2459" s="138" t="s">
        <v>531</v>
      </c>
      <c r="D2459" s="135" t="s">
        <v>2915</v>
      </c>
      <c r="E2459" s="135" t="e">
        <f t="shared" si="38"/>
        <v>#VALUE!</v>
      </c>
      <c r="F2459" s="135" t="s">
        <v>2865</v>
      </c>
      <c r="G2459" s="135" t="s">
        <v>2459</v>
      </c>
      <c r="H2459" s="135" t="s">
        <v>1085</v>
      </c>
      <c r="I2459" s="135" t="s">
        <v>1008</v>
      </c>
      <c r="J2459" s="137">
        <v>37300</v>
      </c>
    </row>
    <row r="2460" spans="1:10" x14ac:dyDescent="0.2">
      <c r="A2460" s="138" t="s">
        <v>531</v>
      </c>
      <c r="D2460" s="135" t="s">
        <v>2916</v>
      </c>
      <c r="E2460" s="135" t="e">
        <f t="shared" si="38"/>
        <v>#VALUE!</v>
      </c>
      <c r="F2460" s="135" t="s">
        <v>2865</v>
      </c>
      <c r="G2460" s="135" t="s">
        <v>2459</v>
      </c>
      <c r="H2460" s="135" t="s">
        <v>1085</v>
      </c>
      <c r="I2460" s="135" t="s">
        <v>1010</v>
      </c>
      <c r="J2460" s="137">
        <v>37300</v>
      </c>
    </row>
    <row r="2461" spans="1:10" x14ac:dyDescent="0.2">
      <c r="A2461" s="138" t="s">
        <v>531</v>
      </c>
      <c r="D2461" s="135" t="s">
        <v>2917</v>
      </c>
      <c r="E2461" s="135" t="e">
        <f t="shared" si="38"/>
        <v>#VALUE!</v>
      </c>
      <c r="F2461" s="135" t="s">
        <v>2865</v>
      </c>
      <c r="G2461" s="135" t="s">
        <v>2459</v>
      </c>
      <c r="H2461" s="135" t="s">
        <v>1085</v>
      </c>
      <c r="I2461" s="135" t="s">
        <v>1014</v>
      </c>
      <c r="J2461" s="137">
        <v>37300</v>
      </c>
    </row>
    <row r="2462" spans="1:10" x14ac:dyDescent="0.2">
      <c r="A2462" s="135" t="s">
        <v>2918</v>
      </c>
      <c r="D2462" s="135" t="s">
        <v>2919</v>
      </c>
      <c r="E2462" s="135">
        <f t="shared" si="38"/>
        <v>10100101</v>
      </c>
      <c r="F2462" s="135" t="s">
        <v>2920</v>
      </c>
      <c r="G2462" s="135" t="s">
        <v>2921</v>
      </c>
      <c r="H2462" s="135" t="s">
        <v>1406</v>
      </c>
      <c r="I2462" s="135" t="s">
        <v>2922</v>
      </c>
    </row>
    <row r="2463" spans="1:10" x14ac:dyDescent="0.2">
      <c r="A2463" s="135" t="s">
        <v>2918</v>
      </c>
      <c r="D2463" s="135" t="s">
        <v>2923</v>
      </c>
      <c r="E2463" s="135">
        <f t="shared" si="38"/>
        <v>10100102</v>
      </c>
      <c r="F2463" s="135" t="s">
        <v>2920</v>
      </c>
      <c r="G2463" s="135" t="s">
        <v>2921</v>
      </c>
      <c r="H2463" s="135" t="s">
        <v>1406</v>
      </c>
      <c r="I2463" s="135" t="s">
        <v>2924</v>
      </c>
    </row>
    <row r="2464" spans="1:10" x14ac:dyDescent="0.2">
      <c r="A2464" s="135" t="s">
        <v>2918</v>
      </c>
      <c r="D2464" s="135" t="s">
        <v>2925</v>
      </c>
      <c r="E2464" s="135">
        <f t="shared" si="38"/>
        <v>10100201</v>
      </c>
      <c r="F2464" s="135" t="s">
        <v>2920</v>
      </c>
      <c r="G2464" s="135" t="s">
        <v>2921</v>
      </c>
      <c r="H2464" s="135" t="s">
        <v>1409</v>
      </c>
      <c r="I2464" s="135" t="s">
        <v>2926</v>
      </c>
    </row>
    <row r="2465" spans="1:9" x14ac:dyDescent="0.2">
      <c r="A2465" s="135" t="s">
        <v>2918</v>
      </c>
      <c r="D2465" s="135" t="s">
        <v>2927</v>
      </c>
      <c r="E2465" s="135">
        <f t="shared" si="38"/>
        <v>10100202</v>
      </c>
      <c r="F2465" s="135" t="s">
        <v>2920</v>
      </c>
      <c r="G2465" s="135" t="s">
        <v>2921</v>
      </c>
      <c r="H2465" s="135" t="s">
        <v>1409</v>
      </c>
      <c r="I2465" s="135" t="s">
        <v>2928</v>
      </c>
    </row>
    <row r="2466" spans="1:9" x14ac:dyDescent="0.2">
      <c r="A2466" s="135" t="s">
        <v>2918</v>
      </c>
      <c r="D2466" s="135" t="s">
        <v>2929</v>
      </c>
      <c r="E2466" s="135">
        <f t="shared" si="38"/>
        <v>10100203</v>
      </c>
      <c r="F2466" s="135" t="s">
        <v>2920</v>
      </c>
      <c r="G2466" s="135" t="s">
        <v>2921</v>
      </c>
      <c r="H2466" s="135" t="s">
        <v>1409</v>
      </c>
      <c r="I2466" s="135" t="s">
        <v>2930</v>
      </c>
    </row>
    <row r="2467" spans="1:9" x14ac:dyDescent="0.2">
      <c r="A2467" s="135" t="s">
        <v>2918</v>
      </c>
      <c r="D2467" s="135" t="s">
        <v>2931</v>
      </c>
      <c r="E2467" s="135">
        <f t="shared" si="38"/>
        <v>10100204</v>
      </c>
      <c r="F2467" s="135" t="s">
        <v>2920</v>
      </c>
      <c r="G2467" s="135" t="s">
        <v>2921</v>
      </c>
      <c r="H2467" s="135" t="s">
        <v>1409</v>
      </c>
      <c r="I2467" s="135" t="s">
        <v>2932</v>
      </c>
    </row>
    <row r="2468" spans="1:9" x14ac:dyDescent="0.2">
      <c r="A2468" s="135" t="s">
        <v>2918</v>
      </c>
      <c r="D2468" s="135" t="s">
        <v>2933</v>
      </c>
      <c r="E2468" s="135">
        <f t="shared" si="38"/>
        <v>10100205</v>
      </c>
      <c r="F2468" s="135" t="s">
        <v>2920</v>
      </c>
      <c r="G2468" s="135" t="s">
        <v>2921</v>
      </c>
      <c r="H2468" s="135" t="s">
        <v>1409</v>
      </c>
      <c r="I2468" s="135" t="s">
        <v>2934</v>
      </c>
    </row>
    <row r="2469" spans="1:9" x14ac:dyDescent="0.2">
      <c r="A2469" s="135" t="s">
        <v>2918</v>
      </c>
      <c r="D2469" s="135" t="s">
        <v>2935</v>
      </c>
      <c r="E2469" s="135">
        <f t="shared" si="38"/>
        <v>10100211</v>
      </c>
      <c r="F2469" s="135" t="s">
        <v>2920</v>
      </c>
      <c r="G2469" s="135" t="s">
        <v>2921</v>
      </c>
      <c r="H2469" s="135" t="s">
        <v>1409</v>
      </c>
      <c r="I2469" s="135" t="s">
        <v>295</v>
      </c>
    </row>
    <row r="2470" spans="1:9" x14ac:dyDescent="0.2">
      <c r="A2470" s="135" t="s">
        <v>2918</v>
      </c>
      <c r="D2470" s="135" t="s">
        <v>296</v>
      </c>
      <c r="E2470" s="135">
        <f t="shared" si="38"/>
        <v>10100212</v>
      </c>
      <c r="F2470" s="135" t="s">
        <v>2920</v>
      </c>
      <c r="G2470" s="135" t="s">
        <v>2921</v>
      </c>
      <c r="H2470" s="135" t="s">
        <v>1409</v>
      </c>
      <c r="I2470" s="135" t="s">
        <v>297</v>
      </c>
    </row>
    <row r="2471" spans="1:9" x14ac:dyDescent="0.2">
      <c r="A2471" s="135" t="s">
        <v>2918</v>
      </c>
      <c r="D2471" s="135" t="s">
        <v>298</v>
      </c>
      <c r="E2471" s="135">
        <f t="shared" si="38"/>
        <v>10100215</v>
      </c>
      <c r="F2471" s="135" t="s">
        <v>2920</v>
      </c>
      <c r="G2471" s="135" t="s">
        <v>2921</v>
      </c>
      <c r="H2471" s="135" t="s">
        <v>1409</v>
      </c>
      <c r="I2471" s="135" t="s">
        <v>299</v>
      </c>
    </row>
    <row r="2472" spans="1:9" x14ac:dyDescent="0.2">
      <c r="A2472" s="135" t="s">
        <v>2918</v>
      </c>
      <c r="D2472" s="135" t="s">
        <v>300</v>
      </c>
      <c r="E2472" s="135">
        <f t="shared" si="38"/>
        <v>10100217</v>
      </c>
      <c r="F2472" s="135" t="s">
        <v>2920</v>
      </c>
      <c r="G2472" s="135" t="s">
        <v>2921</v>
      </c>
      <c r="H2472" s="135" t="s">
        <v>1409</v>
      </c>
      <c r="I2472" s="135" t="s">
        <v>301</v>
      </c>
    </row>
    <row r="2473" spans="1:9" x14ac:dyDescent="0.2">
      <c r="A2473" s="135" t="s">
        <v>2918</v>
      </c>
      <c r="D2473" s="135" t="s">
        <v>302</v>
      </c>
      <c r="E2473" s="135">
        <f t="shared" si="38"/>
        <v>10100218</v>
      </c>
      <c r="F2473" s="135" t="s">
        <v>2920</v>
      </c>
      <c r="G2473" s="135" t="s">
        <v>2921</v>
      </c>
      <c r="H2473" s="135" t="s">
        <v>1409</v>
      </c>
      <c r="I2473" s="135" t="s">
        <v>303</v>
      </c>
    </row>
    <row r="2474" spans="1:9" x14ac:dyDescent="0.2">
      <c r="A2474" s="135" t="s">
        <v>2918</v>
      </c>
      <c r="D2474" s="135" t="s">
        <v>304</v>
      </c>
      <c r="E2474" s="135">
        <f t="shared" si="38"/>
        <v>10100221</v>
      </c>
      <c r="F2474" s="135" t="s">
        <v>2920</v>
      </c>
      <c r="G2474" s="135" t="s">
        <v>2921</v>
      </c>
      <c r="H2474" s="135" t="s">
        <v>1409</v>
      </c>
      <c r="I2474" s="135" t="s">
        <v>305</v>
      </c>
    </row>
    <row r="2475" spans="1:9" x14ac:dyDescent="0.2">
      <c r="A2475" s="135" t="s">
        <v>2918</v>
      </c>
      <c r="D2475" s="135" t="s">
        <v>306</v>
      </c>
      <c r="E2475" s="135">
        <f t="shared" si="38"/>
        <v>10100222</v>
      </c>
      <c r="F2475" s="135" t="s">
        <v>2920</v>
      </c>
      <c r="G2475" s="135" t="s">
        <v>2921</v>
      </c>
      <c r="H2475" s="135" t="s">
        <v>1409</v>
      </c>
      <c r="I2475" s="135" t="s">
        <v>307</v>
      </c>
    </row>
    <row r="2476" spans="1:9" x14ac:dyDescent="0.2">
      <c r="A2476" s="135" t="s">
        <v>2918</v>
      </c>
      <c r="D2476" s="135" t="s">
        <v>308</v>
      </c>
      <c r="E2476" s="135">
        <f t="shared" si="38"/>
        <v>10100223</v>
      </c>
      <c r="F2476" s="135" t="s">
        <v>2920</v>
      </c>
      <c r="G2476" s="135" t="s">
        <v>2921</v>
      </c>
      <c r="H2476" s="135" t="s">
        <v>1409</v>
      </c>
      <c r="I2476" s="135" t="s">
        <v>309</v>
      </c>
    </row>
    <row r="2477" spans="1:9" x14ac:dyDescent="0.2">
      <c r="A2477" s="135" t="s">
        <v>2918</v>
      </c>
      <c r="D2477" s="135" t="s">
        <v>310</v>
      </c>
      <c r="E2477" s="135">
        <f t="shared" si="38"/>
        <v>10100224</v>
      </c>
      <c r="F2477" s="135" t="s">
        <v>2920</v>
      </c>
      <c r="G2477" s="135" t="s">
        <v>2921</v>
      </c>
      <c r="H2477" s="135" t="s">
        <v>1409</v>
      </c>
      <c r="I2477" s="135" t="s">
        <v>311</v>
      </c>
    </row>
    <row r="2478" spans="1:9" x14ac:dyDescent="0.2">
      <c r="A2478" s="135" t="s">
        <v>2918</v>
      </c>
      <c r="D2478" s="135" t="s">
        <v>312</v>
      </c>
      <c r="E2478" s="135">
        <f t="shared" si="38"/>
        <v>10100225</v>
      </c>
      <c r="F2478" s="135" t="s">
        <v>2920</v>
      </c>
      <c r="G2478" s="135" t="s">
        <v>2921</v>
      </c>
      <c r="H2478" s="135" t="s">
        <v>1409</v>
      </c>
      <c r="I2478" s="135" t="s">
        <v>313</v>
      </c>
    </row>
    <row r="2479" spans="1:9" x14ac:dyDescent="0.2">
      <c r="A2479" s="135" t="s">
        <v>2918</v>
      </c>
      <c r="D2479" s="135" t="s">
        <v>314</v>
      </c>
      <c r="E2479" s="135">
        <f t="shared" si="38"/>
        <v>10100226</v>
      </c>
      <c r="F2479" s="135" t="s">
        <v>2920</v>
      </c>
      <c r="G2479" s="135" t="s">
        <v>2921</v>
      </c>
      <c r="H2479" s="135" t="s">
        <v>1409</v>
      </c>
      <c r="I2479" s="135" t="s">
        <v>1512</v>
      </c>
    </row>
    <row r="2480" spans="1:9" x14ac:dyDescent="0.2">
      <c r="A2480" s="135" t="s">
        <v>2918</v>
      </c>
      <c r="D2480" s="135" t="s">
        <v>1513</v>
      </c>
      <c r="E2480" s="135">
        <f t="shared" si="38"/>
        <v>10100235</v>
      </c>
      <c r="F2480" s="135" t="s">
        <v>2920</v>
      </c>
      <c r="G2480" s="135" t="s">
        <v>2921</v>
      </c>
      <c r="H2480" s="135" t="s">
        <v>1409</v>
      </c>
      <c r="I2480" s="135" t="s">
        <v>1514</v>
      </c>
    </row>
    <row r="2481" spans="1:12" x14ac:dyDescent="0.2">
      <c r="A2481" s="135" t="s">
        <v>2918</v>
      </c>
      <c r="D2481" s="135" t="s">
        <v>1515</v>
      </c>
      <c r="E2481" s="135">
        <f t="shared" si="38"/>
        <v>10100237</v>
      </c>
      <c r="F2481" s="135" t="s">
        <v>2920</v>
      </c>
      <c r="G2481" s="135" t="s">
        <v>2921</v>
      </c>
      <c r="H2481" s="135" t="s">
        <v>1409</v>
      </c>
      <c r="I2481" s="135" t="s">
        <v>1516</v>
      </c>
      <c r="J2481" s="137">
        <v>37778</v>
      </c>
    </row>
    <row r="2482" spans="1:12" x14ac:dyDescent="0.2">
      <c r="A2482" s="135" t="s">
        <v>2918</v>
      </c>
      <c r="D2482" s="135" t="s">
        <v>1517</v>
      </c>
      <c r="E2482" s="135">
        <f t="shared" si="38"/>
        <v>10100238</v>
      </c>
      <c r="F2482" s="135" t="s">
        <v>2920</v>
      </c>
      <c r="G2482" s="135" t="s">
        <v>2921</v>
      </c>
      <c r="H2482" s="135" t="s">
        <v>1409</v>
      </c>
      <c r="I2482" s="135" t="s">
        <v>1518</v>
      </c>
    </row>
    <row r="2483" spans="1:12" x14ac:dyDescent="0.2">
      <c r="A2483" s="135" t="s">
        <v>2918</v>
      </c>
      <c r="D2483" s="135" t="s">
        <v>1519</v>
      </c>
      <c r="E2483" s="135">
        <f t="shared" si="38"/>
        <v>10100300</v>
      </c>
      <c r="F2483" s="135" t="s">
        <v>2920</v>
      </c>
      <c r="G2483" s="135" t="s">
        <v>2921</v>
      </c>
      <c r="H2483" s="135" t="s">
        <v>1520</v>
      </c>
      <c r="I2483" s="135" t="s">
        <v>359</v>
      </c>
    </row>
    <row r="2484" spans="1:12" x14ac:dyDescent="0.2">
      <c r="A2484" s="135" t="s">
        <v>2918</v>
      </c>
      <c r="D2484" s="135" t="s">
        <v>360</v>
      </c>
      <c r="E2484" s="135">
        <f t="shared" si="38"/>
        <v>10100301</v>
      </c>
      <c r="F2484" s="135" t="s">
        <v>2920</v>
      </c>
      <c r="G2484" s="135" t="s">
        <v>2921</v>
      </c>
      <c r="H2484" s="135" t="s">
        <v>1520</v>
      </c>
      <c r="I2484" s="135" t="s">
        <v>361</v>
      </c>
    </row>
    <row r="2485" spans="1:12" x14ac:dyDescent="0.2">
      <c r="A2485" s="135" t="s">
        <v>2918</v>
      </c>
      <c r="D2485" s="135" t="s">
        <v>362</v>
      </c>
      <c r="E2485" s="135">
        <f t="shared" si="38"/>
        <v>10100302</v>
      </c>
      <c r="F2485" s="135" t="s">
        <v>2920</v>
      </c>
      <c r="G2485" s="135" t="s">
        <v>2921</v>
      </c>
      <c r="H2485" s="135" t="s">
        <v>1520</v>
      </c>
      <c r="I2485" s="135" t="s">
        <v>363</v>
      </c>
    </row>
    <row r="2486" spans="1:12" x14ac:dyDescent="0.2">
      <c r="A2486" s="135" t="s">
        <v>2918</v>
      </c>
      <c r="D2486" s="135" t="s">
        <v>364</v>
      </c>
      <c r="E2486" s="135">
        <f t="shared" si="38"/>
        <v>10100303</v>
      </c>
      <c r="F2486" s="135" t="s">
        <v>2920</v>
      </c>
      <c r="G2486" s="135" t="s">
        <v>2921</v>
      </c>
      <c r="H2486" s="135" t="s">
        <v>1520</v>
      </c>
      <c r="I2486" s="135" t="s">
        <v>365</v>
      </c>
    </row>
    <row r="2487" spans="1:12" x14ac:dyDescent="0.2">
      <c r="A2487" s="135" t="s">
        <v>2918</v>
      </c>
      <c r="D2487" s="135" t="s">
        <v>366</v>
      </c>
      <c r="E2487" s="135">
        <f t="shared" si="38"/>
        <v>10100304</v>
      </c>
      <c r="F2487" s="135" t="s">
        <v>2920</v>
      </c>
      <c r="G2487" s="135" t="s">
        <v>2921</v>
      </c>
      <c r="H2487" s="135" t="s">
        <v>1520</v>
      </c>
      <c r="I2487" s="135" t="s">
        <v>2924</v>
      </c>
    </row>
    <row r="2488" spans="1:12" x14ac:dyDescent="0.2">
      <c r="A2488" s="135" t="s">
        <v>2918</v>
      </c>
      <c r="D2488" s="135" t="s">
        <v>367</v>
      </c>
      <c r="E2488" s="135">
        <f t="shared" si="38"/>
        <v>10100306</v>
      </c>
      <c r="F2488" s="135" t="s">
        <v>2920</v>
      </c>
      <c r="G2488" s="135" t="s">
        <v>2921</v>
      </c>
      <c r="H2488" s="135" t="s">
        <v>1520</v>
      </c>
      <c r="I2488" s="135" t="s">
        <v>368</v>
      </c>
    </row>
    <row r="2489" spans="1:12" x14ac:dyDescent="0.2">
      <c r="A2489" s="135" t="s">
        <v>2918</v>
      </c>
      <c r="D2489" s="135" t="s">
        <v>369</v>
      </c>
      <c r="E2489" s="135">
        <f t="shared" si="38"/>
        <v>10100316</v>
      </c>
      <c r="F2489" s="135" t="s">
        <v>2920</v>
      </c>
      <c r="G2489" s="135" t="s">
        <v>2921</v>
      </c>
      <c r="H2489" s="135" t="s">
        <v>1520</v>
      </c>
      <c r="I2489" s="135" t="s">
        <v>370</v>
      </c>
    </row>
    <row r="2490" spans="1:12" x14ac:dyDescent="0.2">
      <c r="A2490" s="135" t="s">
        <v>2918</v>
      </c>
      <c r="D2490" s="135" t="s">
        <v>371</v>
      </c>
      <c r="E2490" s="135">
        <f t="shared" si="38"/>
        <v>10100317</v>
      </c>
      <c r="F2490" s="135" t="s">
        <v>2920</v>
      </c>
      <c r="G2490" s="135" t="s">
        <v>2921</v>
      </c>
      <c r="H2490" s="135" t="s">
        <v>1520</v>
      </c>
      <c r="I2490" s="135" t="s">
        <v>372</v>
      </c>
    </row>
    <row r="2491" spans="1:12" x14ac:dyDescent="0.2">
      <c r="A2491" s="135" t="s">
        <v>2918</v>
      </c>
      <c r="D2491" s="135" t="s">
        <v>373</v>
      </c>
      <c r="E2491" s="135">
        <f t="shared" si="38"/>
        <v>10100318</v>
      </c>
      <c r="F2491" s="135" t="s">
        <v>2920</v>
      </c>
      <c r="G2491" s="135" t="s">
        <v>2921</v>
      </c>
      <c r="H2491" s="135" t="s">
        <v>1520</v>
      </c>
      <c r="I2491" s="135" t="s">
        <v>374</v>
      </c>
    </row>
    <row r="2492" spans="1:12" x14ac:dyDescent="0.2">
      <c r="A2492" s="135" t="s">
        <v>2918</v>
      </c>
      <c r="D2492" s="135" t="s">
        <v>375</v>
      </c>
      <c r="E2492" s="135">
        <f t="shared" si="38"/>
        <v>10100401</v>
      </c>
      <c r="F2492" s="135" t="s">
        <v>2920</v>
      </c>
      <c r="G2492" s="135" t="s">
        <v>2921</v>
      </c>
      <c r="H2492" s="135" t="s">
        <v>1420</v>
      </c>
      <c r="I2492" s="135" t="s">
        <v>376</v>
      </c>
      <c r="K2492" s="137"/>
      <c r="L2492" s="135"/>
    </row>
    <row r="2493" spans="1:12" x14ac:dyDescent="0.2">
      <c r="A2493" s="135" t="s">
        <v>2918</v>
      </c>
      <c r="D2493" s="135" t="s">
        <v>377</v>
      </c>
      <c r="E2493" s="135">
        <f t="shared" si="38"/>
        <v>10100404</v>
      </c>
      <c r="F2493" s="135" t="s">
        <v>2920</v>
      </c>
      <c r="G2493" s="135" t="s">
        <v>2921</v>
      </c>
      <c r="H2493" s="135" t="s">
        <v>1420</v>
      </c>
      <c r="I2493" s="135" t="s">
        <v>378</v>
      </c>
      <c r="K2493" s="137"/>
      <c r="L2493" s="135"/>
    </row>
    <row r="2494" spans="1:12" x14ac:dyDescent="0.2">
      <c r="A2494" s="135" t="s">
        <v>2918</v>
      </c>
      <c r="D2494" s="135" t="s">
        <v>379</v>
      </c>
      <c r="E2494" s="135">
        <f t="shared" si="38"/>
        <v>10100405</v>
      </c>
      <c r="F2494" s="135" t="s">
        <v>2920</v>
      </c>
      <c r="G2494" s="135" t="s">
        <v>2921</v>
      </c>
      <c r="H2494" s="135" t="s">
        <v>1420</v>
      </c>
      <c r="I2494" s="135" t="s">
        <v>380</v>
      </c>
      <c r="K2494" s="137"/>
      <c r="L2494" s="135"/>
    </row>
    <row r="2495" spans="1:12" x14ac:dyDescent="0.2">
      <c r="A2495" s="135" t="s">
        <v>2918</v>
      </c>
      <c r="D2495" s="135" t="s">
        <v>381</v>
      </c>
      <c r="E2495" s="135">
        <f t="shared" si="38"/>
        <v>10100406</v>
      </c>
      <c r="F2495" s="135" t="s">
        <v>2920</v>
      </c>
      <c r="G2495" s="135" t="s">
        <v>2921</v>
      </c>
      <c r="H2495" s="135" t="s">
        <v>1420</v>
      </c>
      <c r="I2495" s="135" t="s">
        <v>382</v>
      </c>
      <c r="K2495" s="137"/>
      <c r="L2495" s="135"/>
    </row>
    <row r="2496" spans="1:12" x14ac:dyDescent="0.2">
      <c r="A2496" s="135" t="s">
        <v>2918</v>
      </c>
      <c r="D2496" s="135" t="s">
        <v>383</v>
      </c>
      <c r="E2496" s="135">
        <f t="shared" si="38"/>
        <v>10100501</v>
      </c>
      <c r="F2496" s="135" t="s">
        <v>2920</v>
      </c>
      <c r="G2496" s="135" t="s">
        <v>2921</v>
      </c>
      <c r="H2496" s="135" t="s">
        <v>1413</v>
      </c>
      <c r="I2496" s="135" t="s">
        <v>384</v>
      </c>
      <c r="K2496" s="137"/>
      <c r="L2496" s="135"/>
    </row>
    <row r="2497" spans="1:12" x14ac:dyDescent="0.2">
      <c r="A2497" s="135" t="s">
        <v>2918</v>
      </c>
      <c r="D2497" s="135" t="s">
        <v>3021</v>
      </c>
      <c r="E2497" s="135">
        <f t="shared" si="38"/>
        <v>10100504</v>
      </c>
      <c r="F2497" s="135" t="s">
        <v>2920</v>
      </c>
      <c r="G2497" s="135" t="s">
        <v>2921</v>
      </c>
      <c r="H2497" s="135" t="s">
        <v>1413</v>
      </c>
      <c r="I2497" s="135" t="s">
        <v>3022</v>
      </c>
      <c r="K2497" s="137"/>
      <c r="L2497" s="135"/>
    </row>
    <row r="2498" spans="1:12" x14ac:dyDescent="0.2">
      <c r="A2498" s="135" t="s">
        <v>2918</v>
      </c>
      <c r="D2498" s="135" t="s">
        <v>3023</v>
      </c>
      <c r="E2498" s="135">
        <f t="shared" ref="E2498:E2561" si="39">VALUE(D2498)</f>
        <v>10100505</v>
      </c>
      <c r="F2498" s="135" t="s">
        <v>2920</v>
      </c>
      <c r="G2498" s="135" t="s">
        <v>2921</v>
      </c>
      <c r="H2498" s="135" t="s">
        <v>1413</v>
      </c>
      <c r="I2498" s="135" t="s">
        <v>3024</v>
      </c>
      <c r="K2498" s="137"/>
      <c r="L2498" s="135"/>
    </row>
    <row r="2499" spans="1:12" x14ac:dyDescent="0.2">
      <c r="A2499" s="135" t="s">
        <v>2918</v>
      </c>
      <c r="D2499" s="135" t="s">
        <v>3025</v>
      </c>
      <c r="E2499" s="135">
        <f t="shared" si="39"/>
        <v>10100601</v>
      </c>
      <c r="F2499" s="135" t="s">
        <v>2920</v>
      </c>
      <c r="G2499" s="135" t="s">
        <v>2921</v>
      </c>
      <c r="H2499" s="135" t="s">
        <v>1422</v>
      </c>
      <c r="I2499" s="135" t="s">
        <v>3026</v>
      </c>
    </row>
    <row r="2500" spans="1:12" x14ac:dyDescent="0.2">
      <c r="A2500" s="135" t="s">
        <v>2918</v>
      </c>
      <c r="D2500" s="135" t="s">
        <v>3027</v>
      </c>
      <c r="E2500" s="135">
        <f t="shared" si="39"/>
        <v>10100602</v>
      </c>
      <c r="F2500" s="135" t="s">
        <v>2920</v>
      </c>
      <c r="G2500" s="135" t="s">
        <v>2921</v>
      </c>
      <c r="H2500" s="135" t="s">
        <v>1422</v>
      </c>
      <c r="I2500" s="135" t="s">
        <v>3028</v>
      </c>
    </row>
    <row r="2501" spans="1:12" x14ac:dyDescent="0.2">
      <c r="A2501" s="135" t="s">
        <v>2918</v>
      </c>
      <c r="D2501" s="135" t="s">
        <v>3029</v>
      </c>
      <c r="E2501" s="135">
        <f t="shared" si="39"/>
        <v>10100604</v>
      </c>
      <c r="F2501" s="135" t="s">
        <v>2920</v>
      </c>
      <c r="G2501" s="135" t="s">
        <v>2921</v>
      </c>
      <c r="H2501" s="135" t="s">
        <v>1422</v>
      </c>
      <c r="I2501" s="135" t="s">
        <v>3030</v>
      </c>
    </row>
    <row r="2502" spans="1:12" x14ac:dyDescent="0.2">
      <c r="A2502" s="135" t="s">
        <v>2918</v>
      </c>
      <c r="D2502" s="135" t="s">
        <v>3031</v>
      </c>
      <c r="E2502" s="135">
        <f t="shared" si="39"/>
        <v>10100701</v>
      </c>
      <c r="F2502" s="135" t="s">
        <v>2920</v>
      </c>
      <c r="G2502" s="135" t="s">
        <v>2921</v>
      </c>
      <c r="H2502" s="135" t="s">
        <v>1433</v>
      </c>
      <c r="I2502" s="135" t="s">
        <v>3032</v>
      </c>
    </row>
    <row r="2503" spans="1:12" x14ac:dyDescent="0.2">
      <c r="A2503" s="135" t="s">
        <v>2918</v>
      </c>
      <c r="D2503" s="135" t="s">
        <v>3033</v>
      </c>
      <c r="E2503" s="135">
        <f t="shared" si="39"/>
        <v>10100702</v>
      </c>
      <c r="F2503" s="135" t="s">
        <v>2920</v>
      </c>
      <c r="G2503" s="135" t="s">
        <v>2921</v>
      </c>
      <c r="H2503" s="135" t="s">
        <v>1433</v>
      </c>
      <c r="I2503" s="135" t="s">
        <v>3034</v>
      </c>
    </row>
    <row r="2504" spans="1:12" x14ac:dyDescent="0.2">
      <c r="A2504" s="135" t="s">
        <v>2918</v>
      </c>
      <c r="D2504" s="135" t="s">
        <v>3035</v>
      </c>
      <c r="E2504" s="135">
        <f t="shared" si="39"/>
        <v>10100703</v>
      </c>
      <c r="F2504" s="135" t="s">
        <v>2920</v>
      </c>
      <c r="G2504" s="135" t="s">
        <v>2921</v>
      </c>
      <c r="H2504" s="135" t="s">
        <v>1433</v>
      </c>
      <c r="I2504" s="135" t="s">
        <v>3036</v>
      </c>
      <c r="J2504" s="137">
        <v>37778</v>
      </c>
    </row>
    <row r="2505" spans="1:12" x14ac:dyDescent="0.2">
      <c r="A2505" s="135" t="s">
        <v>2918</v>
      </c>
      <c r="D2505" s="135" t="s">
        <v>3037</v>
      </c>
      <c r="E2505" s="135">
        <f t="shared" si="39"/>
        <v>10100704</v>
      </c>
      <c r="F2505" s="135" t="s">
        <v>2920</v>
      </c>
      <c r="G2505" s="135" t="s">
        <v>2921</v>
      </c>
      <c r="H2505" s="135" t="s">
        <v>1433</v>
      </c>
      <c r="I2505" s="135" t="s">
        <v>3038</v>
      </c>
      <c r="J2505" s="137">
        <v>37778</v>
      </c>
    </row>
    <row r="2506" spans="1:12" x14ac:dyDescent="0.2">
      <c r="A2506" s="135" t="s">
        <v>2918</v>
      </c>
      <c r="D2506" s="135" t="s">
        <v>3039</v>
      </c>
      <c r="E2506" s="135">
        <f t="shared" si="39"/>
        <v>10100707</v>
      </c>
      <c r="F2506" s="135" t="s">
        <v>2920</v>
      </c>
      <c r="G2506" s="135" t="s">
        <v>2921</v>
      </c>
      <c r="H2506" s="135" t="s">
        <v>1433</v>
      </c>
      <c r="I2506" s="135" t="s">
        <v>3040</v>
      </c>
      <c r="J2506" s="137">
        <v>37778</v>
      </c>
    </row>
    <row r="2507" spans="1:12" x14ac:dyDescent="0.2">
      <c r="A2507" s="135" t="s">
        <v>2918</v>
      </c>
      <c r="D2507" s="135" t="s">
        <v>3041</v>
      </c>
      <c r="E2507" s="135">
        <f t="shared" si="39"/>
        <v>10100711</v>
      </c>
      <c r="F2507" s="135" t="s">
        <v>2920</v>
      </c>
      <c r="G2507" s="135" t="s">
        <v>2921</v>
      </c>
      <c r="H2507" s="135" t="s">
        <v>1433</v>
      </c>
      <c r="I2507" s="135" t="s">
        <v>3042</v>
      </c>
      <c r="J2507" s="137">
        <v>37778</v>
      </c>
    </row>
    <row r="2508" spans="1:12" x14ac:dyDescent="0.2">
      <c r="A2508" s="135" t="s">
        <v>2918</v>
      </c>
      <c r="D2508" s="135" t="s">
        <v>3043</v>
      </c>
      <c r="E2508" s="135">
        <f t="shared" si="39"/>
        <v>10100712</v>
      </c>
      <c r="F2508" s="135" t="s">
        <v>2920</v>
      </c>
      <c r="G2508" s="135" t="s">
        <v>2921</v>
      </c>
      <c r="H2508" s="135" t="s">
        <v>1433</v>
      </c>
      <c r="I2508" s="135" t="s">
        <v>3044</v>
      </c>
      <c r="J2508" s="137">
        <v>37778</v>
      </c>
    </row>
    <row r="2509" spans="1:12" x14ac:dyDescent="0.2">
      <c r="A2509" s="135" t="s">
        <v>2918</v>
      </c>
      <c r="D2509" s="135" t="s">
        <v>3045</v>
      </c>
      <c r="E2509" s="135">
        <f t="shared" si="39"/>
        <v>10100801</v>
      </c>
      <c r="F2509" s="135" t="s">
        <v>2920</v>
      </c>
      <c r="G2509" s="135" t="s">
        <v>2921</v>
      </c>
      <c r="H2509" s="135" t="s">
        <v>1430</v>
      </c>
      <c r="I2509" s="135" t="s">
        <v>3046</v>
      </c>
      <c r="K2509" s="137">
        <v>38019</v>
      </c>
      <c r="L2509" s="135" t="s">
        <v>1431</v>
      </c>
    </row>
    <row r="2510" spans="1:12" x14ac:dyDescent="0.2">
      <c r="A2510" s="135" t="s">
        <v>2918</v>
      </c>
      <c r="D2510" s="135" t="s">
        <v>3047</v>
      </c>
      <c r="E2510" s="135">
        <f t="shared" si="39"/>
        <v>10100818</v>
      </c>
      <c r="F2510" s="135" t="s">
        <v>2920</v>
      </c>
      <c r="G2510" s="135" t="s">
        <v>2921</v>
      </c>
      <c r="H2510" s="135" t="s">
        <v>1430</v>
      </c>
      <c r="I2510" s="135" t="s">
        <v>3048</v>
      </c>
      <c r="J2510" s="137">
        <v>38019</v>
      </c>
    </row>
    <row r="2511" spans="1:12" x14ac:dyDescent="0.2">
      <c r="A2511" s="135" t="s">
        <v>2918</v>
      </c>
      <c r="D2511" s="135" t="s">
        <v>3049</v>
      </c>
      <c r="E2511" s="135">
        <f t="shared" si="39"/>
        <v>10100901</v>
      </c>
      <c r="F2511" s="135" t="s">
        <v>2920</v>
      </c>
      <c r="G2511" s="135" t="s">
        <v>2921</v>
      </c>
      <c r="H2511" s="135" t="s">
        <v>3050</v>
      </c>
      <c r="I2511" s="135" t="s">
        <v>3051</v>
      </c>
    </row>
    <row r="2512" spans="1:12" x14ac:dyDescent="0.2">
      <c r="A2512" s="135" t="s">
        <v>2918</v>
      </c>
      <c r="D2512" s="135" t="s">
        <v>3052</v>
      </c>
      <c r="E2512" s="135">
        <f t="shared" si="39"/>
        <v>10100902</v>
      </c>
      <c r="F2512" s="135" t="s">
        <v>2920</v>
      </c>
      <c r="G2512" s="135" t="s">
        <v>2921</v>
      </c>
      <c r="H2512" s="135" t="s">
        <v>3050</v>
      </c>
      <c r="I2512" s="135" t="s">
        <v>3053</v>
      </c>
    </row>
    <row r="2513" spans="1:12" x14ac:dyDescent="0.2">
      <c r="A2513" s="135" t="s">
        <v>2918</v>
      </c>
      <c r="D2513" s="135" t="s">
        <v>3054</v>
      </c>
      <c r="E2513" s="135">
        <f t="shared" si="39"/>
        <v>10100903</v>
      </c>
      <c r="F2513" s="135" t="s">
        <v>2920</v>
      </c>
      <c r="G2513" s="135" t="s">
        <v>2921</v>
      </c>
      <c r="H2513" s="135" t="s">
        <v>3050</v>
      </c>
      <c r="I2513" s="135" t="s">
        <v>3055</v>
      </c>
      <c r="K2513" s="137">
        <v>37160</v>
      </c>
      <c r="L2513" s="135" t="s">
        <v>3056</v>
      </c>
    </row>
    <row r="2514" spans="1:12" x14ac:dyDescent="0.2">
      <c r="A2514" s="135" t="s">
        <v>2918</v>
      </c>
      <c r="D2514" s="135" t="s">
        <v>3057</v>
      </c>
      <c r="E2514" s="135">
        <f t="shared" si="39"/>
        <v>10100908</v>
      </c>
      <c r="F2514" s="135" t="s">
        <v>2920</v>
      </c>
      <c r="G2514" s="135" t="s">
        <v>2921</v>
      </c>
      <c r="H2514" s="135" t="s">
        <v>3050</v>
      </c>
      <c r="I2514" s="135" t="s">
        <v>3058</v>
      </c>
      <c r="J2514" s="137">
        <v>37160</v>
      </c>
      <c r="L2514" s="135" t="s">
        <v>3059</v>
      </c>
    </row>
    <row r="2515" spans="1:12" x14ac:dyDescent="0.2">
      <c r="A2515" s="135" t="s">
        <v>2918</v>
      </c>
      <c r="D2515" s="135" t="s">
        <v>3060</v>
      </c>
      <c r="E2515" s="135">
        <f t="shared" si="39"/>
        <v>10100910</v>
      </c>
      <c r="F2515" s="135" t="s">
        <v>2920</v>
      </c>
      <c r="G2515" s="135" t="s">
        <v>2921</v>
      </c>
      <c r="H2515" s="135" t="s">
        <v>3050</v>
      </c>
      <c r="I2515" s="135" t="s">
        <v>3061</v>
      </c>
      <c r="K2515" s="137">
        <v>37160</v>
      </c>
      <c r="L2515" s="135" t="s">
        <v>3062</v>
      </c>
    </row>
    <row r="2516" spans="1:12" x14ac:dyDescent="0.2">
      <c r="A2516" s="135" t="s">
        <v>2918</v>
      </c>
      <c r="D2516" s="135" t="s">
        <v>3063</v>
      </c>
      <c r="E2516" s="135">
        <f t="shared" si="39"/>
        <v>10100911</v>
      </c>
      <c r="F2516" s="135" t="s">
        <v>2920</v>
      </c>
      <c r="G2516" s="135" t="s">
        <v>2921</v>
      </c>
      <c r="H2516" s="135" t="s">
        <v>3050</v>
      </c>
      <c r="I2516" s="135" t="s">
        <v>3064</v>
      </c>
      <c r="K2516" s="137">
        <v>37160</v>
      </c>
      <c r="L2516" s="135" t="s">
        <v>3062</v>
      </c>
    </row>
    <row r="2517" spans="1:12" x14ac:dyDescent="0.2">
      <c r="A2517" s="135" t="s">
        <v>2918</v>
      </c>
      <c r="D2517" s="135" t="s">
        <v>3065</v>
      </c>
      <c r="E2517" s="135">
        <f t="shared" si="39"/>
        <v>10100912</v>
      </c>
      <c r="F2517" s="135" t="s">
        <v>2920</v>
      </c>
      <c r="G2517" s="135" t="s">
        <v>2921</v>
      </c>
      <c r="H2517" s="135" t="s">
        <v>3050</v>
      </c>
      <c r="I2517" s="135" t="s">
        <v>3066</v>
      </c>
    </row>
    <row r="2518" spans="1:12" x14ac:dyDescent="0.2">
      <c r="A2518" s="135" t="s">
        <v>2918</v>
      </c>
      <c r="D2518" s="135" t="s">
        <v>3067</v>
      </c>
      <c r="E2518" s="135">
        <f t="shared" si="39"/>
        <v>10101001</v>
      </c>
      <c r="F2518" s="135" t="s">
        <v>2920</v>
      </c>
      <c r="G2518" s="135" t="s">
        <v>2921</v>
      </c>
      <c r="H2518" s="135" t="s">
        <v>1426</v>
      </c>
      <c r="I2518" s="135" t="s">
        <v>3068</v>
      </c>
      <c r="K2518" s="137"/>
      <c r="L2518" s="135"/>
    </row>
    <row r="2519" spans="1:12" x14ac:dyDescent="0.2">
      <c r="A2519" s="135" t="s">
        <v>2918</v>
      </c>
      <c r="D2519" s="135" t="s">
        <v>3069</v>
      </c>
      <c r="E2519" s="135">
        <f t="shared" si="39"/>
        <v>10101002</v>
      </c>
      <c r="F2519" s="135" t="s">
        <v>2920</v>
      </c>
      <c r="G2519" s="135" t="s">
        <v>2921</v>
      </c>
      <c r="H2519" s="135" t="s">
        <v>1426</v>
      </c>
      <c r="I2519" s="135" t="s">
        <v>4162</v>
      </c>
      <c r="K2519" s="137"/>
      <c r="L2519" s="135"/>
    </row>
    <row r="2520" spans="1:12" x14ac:dyDescent="0.2">
      <c r="A2520" s="135" t="s">
        <v>2918</v>
      </c>
      <c r="D2520" s="135" t="s">
        <v>3070</v>
      </c>
      <c r="E2520" s="135">
        <f t="shared" si="39"/>
        <v>10101003</v>
      </c>
      <c r="F2520" s="135" t="s">
        <v>2920</v>
      </c>
      <c r="G2520" s="135" t="s">
        <v>2921</v>
      </c>
      <c r="H2520" s="135" t="s">
        <v>1426</v>
      </c>
      <c r="I2520" s="135" t="s">
        <v>3071</v>
      </c>
      <c r="K2520" s="137"/>
      <c r="L2520" s="135"/>
    </row>
    <row r="2521" spans="1:12" x14ac:dyDescent="0.2">
      <c r="A2521" s="135" t="s">
        <v>2918</v>
      </c>
      <c r="D2521" s="135" t="s">
        <v>3072</v>
      </c>
      <c r="E2521" s="135">
        <f t="shared" si="39"/>
        <v>10101101</v>
      </c>
      <c r="F2521" s="135" t="s">
        <v>2920</v>
      </c>
      <c r="G2521" s="135" t="s">
        <v>2921</v>
      </c>
      <c r="H2521" s="135" t="s">
        <v>3073</v>
      </c>
      <c r="I2521" s="135" t="s">
        <v>3046</v>
      </c>
    </row>
    <row r="2522" spans="1:12" x14ac:dyDescent="0.2">
      <c r="A2522" s="135" t="s">
        <v>2918</v>
      </c>
      <c r="D2522" s="135" t="s">
        <v>3074</v>
      </c>
      <c r="E2522" s="135">
        <f t="shared" si="39"/>
        <v>10101201</v>
      </c>
      <c r="F2522" s="135" t="s">
        <v>2920</v>
      </c>
      <c r="G2522" s="135" t="s">
        <v>2921</v>
      </c>
      <c r="H2522" s="135" t="s">
        <v>3075</v>
      </c>
      <c r="I2522" s="135" t="s">
        <v>3076</v>
      </c>
    </row>
    <row r="2523" spans="1:12" x14ac:dyDescent="0.2">
      <c r="A2523" s="135" t="s">
        <v>2918</v>
      </c>
      <c r="D2523" s="135" t="s">
        <v>3077</v>
      </c>
      <c r="E2523" s="135">
        <f t="shared" si="39"/>
        <v>10101202</v>
      </c>
      <c r="F2523" s="135" t="s">
        <v>2920</v>
      </c>
      <c r="G2523" s="135" t="s">
        <v>2921</v>
      </c>
      <c r="H2523" s="135" t="s">
        <v>3075</v>
      </c>
      <c r="I2523" s="135" t="s">
        <v>3078</v>
      </c>
    </row>
    <row r="2524" spans="1:12" x14ac:dyDescent="0.2">
      <c r="A2524" s="135" t="s">
        <v>2918</v>
      </c>
      <c r="D2524" s="135" t="s">
        <v>3079</v>
      </c>
      <c r="E2524" s="135">
        <f t="shared" si="39"/>
        <v>10101204</v>
      </c>
      <c r="F2524" s="135" t="s">
        <v>2920</v>
      </c>
      <c r="G2524" s="135" t="s">
        <v>2921</v>
      </c>
      <c r="H2524" s="135" t="s">
        <v>3075</v>
      </c>
      <c r="I2524" s="135" t="s">
        <v>3080</v>
      </c>
      <c r="J2524" s="137">
        <v>37477</v>
      </c>
      <c r="L2524" s="135"/>
    </row>
    <row r="2525" spans="1:12" x14ac:dyDescent="0.2">
      <c r="A2525" s="135" t="s">
        <v>2918</v>
      </c>
      <c r="D2525" s="135" t="s">
        <v>3081</v>
      </c>
      <c r="E2525" s="135">
        <f t="shared" si="39"/>
        <v>10101205</v>
      </c>
      <c r="F2525" s="135" t="s">
        <v>2920</v>
      </c>
      <c r="G2525" s="135" t="s">
        <v>2921</v>
      </c>
      <c r="H2525" s="135" t="s">
        <v>3075</v>
      </c>
      <c r="I2525" s="135" t="s">
        <v>3082</v>
      </c>
      <c r="J2525" s="137">
        <v>37778</v>
      </c>
    </row>
    <row r="2526" spans="1:12" x14ac:dyDescent="0.2">
      <c r="A2526" s="135" t="s">
        <v>2918</v>
      </c>
      <c r="D2526" s="135" t="s">
        <v>3083</v>
      </c>
      <c r="E2526" s="135">
        <f t="shared" si="39"/>
        <v>10101206</v>
      </c>
      <c r="F2526" s="135" t="s">
        <v>2920</v>
      </c>
      <c r="G2526" s="135" t="s">
        <v>2921</v>
      </c>
      <c r="H2526" s="135" t="s">
        <v>3075</v>
      </c>
      <c r="I2526" s="135" t="s">
        <v>3084</v>
      </c>
      <c r="J2526" s="137">
        <v>37778</v>
      </c>
    </row>
    <row r="2527" spans="1:12" x14ac:dyDescent="0.2">
      <c r="A2527" s="135" t="s">
        <v>2918</v>
      </c>
      <c r="D2527" s="135" t="s">
        <v>3085</v>
      </c>
      <c r="E2527" s="135">
        <f t="shared" si="39"/>
        <v>10101207</v>
      </c>
      <c r="F2527" s="135" t="s">
        <v>2920</v>
      </c>
      <c r="G2527" s="135" t="s">
        <v>2921</v>
      </c>
      <c r="H2527" s="135" t="s">
        <v>3075</v>
      </c>
      <c r="I2527" s="135" t="s">
        <v>3086</v>
      </c>
      <c r="J2527" s="137">
        <v>37778</v>
      </c>
    </row>
    <row r="2528" spans="1:12" x14ac:dyDescent="0.2">
      <c r="A2528" s="135" t="s">
        <v>2918</v>
      </c>
      <c r="D2528" s="135" t="s">
        <v>3087</v>
      </c>
      <c r="E2528" s="135">
        <f t="shared" si="39"/>
        <v>10101208</v>
      </c>
      <c r="F2528" s="135" t="s">
        <v>2920</v>
      </c>
      <c r="G2528" s="135" t="s">
        <v>2921</v>
      </c>
      <c r="H2528" s="135" t="s">
        <v>3075</v>
      </c>
      <c r="I2528" s="135" t="s">
        <v>3088</v>
      </c>
      <c r="J2528" s="137">
        <v>37778</v>
      </c>
    </row>
    <row r="2529" spans="1:10" x14ac:dyDescent="0.2">
      <c r="A2529" s="135" t="s">
        <v>2918</v>
      </c>
      <c r="D2529" s="135" t="s">
        <v>3089</v>
      </c>
      <c r="E2529" s="135">
        <f t="shared" si="39"/>
        <v>10101301</v>
      </c>
      <c r="F2529" s="135" t="s">
        <v>2920</v>
      </c>
      <c r="G2529" s="135" t="s">
        <v>2921</v>
      </c>
      <c r="H2529" s="135" t="s">
        <v>3090</v>
      </c>
      <c r="I2529" s="135" t="s">
        <v>3076</v>
      </c>
    </row>
    <row r="2530" spans="1:10" x14ac:dyDescent="0.2">
      <c r="A2530" s="135" t="s">
        <v>2918</v>
      </c>
      <c r="D2530" s="135" t="s">
        <v>3091</v>
      </c>
      <c r="E2530" s="135">
        <f t="shared" si="39"/>
        <v>10101302</v>
      </c>
      <c r="F2530" s="135" t="s">
        <v>2920</v>
      </c>
      <c r="G2530" s="135" t="s">
        <v>2921</v>
      </c>
      <c r="H2530" s="135" t="s">
        <v>3090</v>
      </c>
      <c r="I2530" s="135" t="s">
        <v>3092</v>
      </c>
    </row>
    <row r="2531" spans="1:10" x14ac:dyDescent="0.2">
      <c r="A2531" s="135" t="s">
        <v>2918</v>
      </c>
      <c r="D2531" s="135" t="s">
        <v>3093</v>
      </c>
      <c r="E2531" s="135">
        <f t="shared" si="39"/>
        <v>10101304</v>
      </c>
      <c r="F2531" s="135" t="s">
        <v>2920</v>
      </c>
      <c r="G2531" s="135" t="s">
        <v>2921</v>
      </c>
      <c r="H2531" s="135" t="s">
        <v>3090</v>
      </c>
      <c r="I2531" s="135" t="s">
        <v>3094</v>
      </c>
      <c r="J2531" s="137">
        <v>37778</v>
      </c>
    </row>
    <row r="2532" spans="1:10" x14ac:dyDescent="0.2">
      <c r="A2532" s="135" t="s">
        <v>2918</v>
      </c>
      <c r="D2532" s="135" t="s">
        <v>3095</v>
      </c>
      <c r="E2532" s="135">
        <f t="shared" si="39"/>
        <v>10101305</v>
      </c>
      <c r="F2532" s="135" t="s">
        <v>2920</v>
      </c>
      <c r="G2532" s="135" t="s">
        <v>2921</v>
      </c>
      <c r="H2532" s="135" t="s">
        <v>3090</v>
      </c>
      <c r="I2532" s="135" t="s">
        <v>3096</v>
      </c>
      <c r="J2532" s="137">
        <v>37778</v>
      </c>
    </row>
    <row r="2533" spans="1:10" x14ac:dyDescent="0.2">
      <c r="A2533" s="135" t="s">
        <v>2918</v>
      </c>
      <c r="D2533" s="135" t="s">
        <v>3097</v>
      </c>
      <c r="E2533" s="135">
        <f t="shared" si="39"/>
        <v>10101306</v>
      </c>
      <c r="F2533" s="135" t="s">
        <v>2920</v>
      </c>
      <c r="G2533" s="135" t="s">
        <v>2921</v>
      </c>
      <c r="H2533" s="135" t="s">
        <v>3090</v>
      </c>
      <c r="I2533" s="135" t="s">
        <v>3098</v>
      </c>
      <c r="J2533" s="137">
        <v>37778</v>
      </c>
    </row>
    <row r="2534" spans="1:10" x14ac:dyDescent="0.2">
      <c r="A2534" s="135" t="s">
        <v>2918</v>
      </c>
      <c r="D2534" s="135" t="s">
        <v>3099</v>
      </c>
      <c r="E2534" s="135">
        <f t="shared" si="39"/>
        <v>10101307</v>
      </c>
      <c r="F2534" s="135" t="s">
        <v>2920</v>
      </c>
      <c r="G2534" s="135" t="s">
        <v>2921</v>
      </c>
      <c r="H2534" s="135" t="s">
        <v>3090</v>
      </c>
      <c r="I2534" s="135" t="s">
        <v>3100</v>
      </c>
      <c r="J2534" s="137">
        <v>37778</v>
      </c>
    </row>
    <row r="2535" spans="1:10" x14ac:dyDescent="0.2">
      <c r="A2535" s="135" t="s">
        <v>2918</v>
      </c>
      <c r="D2535" s="135" t="s">
        <v>3101</v>
      </c>
      <c r="E2535" s="135">
        <f t="shared" si="39"/>
        <v>10101308</v>
      </c>
      <c r="F2535" s="135" t="s">
        <v>2920</v>
      </c>
      <c r="G2535" s="135" t="s">
        <v>2921</v>
      </c>
      <c r="H2535" s="135" t="s">
        <v>3090</v>
      </c>
      <c r="I2535" s="135" t="s">
        <v>3102</v>
      </c>
      <c r="J2535" s="137">
        <v>37778</v>
      </c>
    </row>
    <row r="2536" spans="1:10" x14ac:dyDescent="0.2">
      <c r="A2536" s="135" t="s">
        <v>2918</v>
      </c>
      <c r="D2536" s="135" t="s">
        <v>3103</v>
      </c>
      <c r="E2536" s="135">
        <f t="shared" si="39"/>
        <v>10101501</v>
      </c>
      <c r="F2536" s="135" t="s">
        <v>2920</v>
      </c>
      <c r="G2536" s="135" t="s">
        <v>2921</v>
      </c>
      <c r="H2536" s="135" t="s">
        <v>3104</v>
      </c>
      <c r="I2536" s="135" t="s">
        <v>3105</v>
      </c>
    </row>
    <row r="2537" spans="1:10" x14ac:dyDescent="0.2">
      <c r="A2537" s="135" t="s">
        <v>2918</v>
      </c>
      <c r="D2537" s="135" t="s">
        <v>3106</v>
      </c>
      <c r="E2537" s="135">
        <f t="shared" si="39"/>
        <v>10101502</v>
      </c>
      <c r="F2537" s="135" t="s">
        <v>2920</v>
      </c>
      <c r="G2537" s="135" t="s">
        <v>2921</v>
      </c>
      <c r="H2537" s="135" t="s">
        <v>3104</v>
      </c>
      <c r="I2537" s="135" t="s">
        <v>3107</v>
      </c>
    </row>
    <row r="2538" spans="1:10" x14ac:dyDescent="0.2">
      <c r="A2538" s="135" t="s">
        <v>2918</v>
      </c>
      <c r="D2538" s="135" t="s">
        <v>3108</v>
      </c>
      <c r="E2538" s="135">
        <f t="shared" si="39"/>
        <v>10101601</v>
      </c>
      <c r="F2538" s="135" t="s">
        <v>2920</v>
      </c>
      <c r="G2538" s="135" t="s">
        <v>2921</v>
      </c>
      <c r="H2538" s="135" t="s">
        <v>934</v>
      </c>
      <c r="I2538" s="135" t="s">
        <v>10420</v>
      </c>
      <c r="J2538" s="137">
        <v>37778</v>
      </c>
    </row>
    <row r="2539" spans="1:10" x14ac:dyDescent="0.2">
      <c r="A2539" s="135" t="s">
        <v>2918</v>
      </c>
      <c r="D2539" s="135" t="s">
        <v>3109</v>
      </c>
      <c r="E2539" s="135">
        <f t="shared" si="39"/>
        <v>10101801</v>
      </c>
      <c r="F2539" s="135" t="s">
        <v>2920</v>
      </c>
      <c r="G2539" s="135" t="s">
        <v>2921</v>
      </c>
      <c r="H2539" s="135" t="s">
        <v>3110</v>
      </c>
      <c r="I2539" s="135" t="s">
        <v>10420</v>
      </c>
      <c r="J2539" s="137">
        <v>37778</v>
      </c>
    </row>
    <row r="2540" spans="1:10" x14ac:dyDescent="0.2">
      <c r="A2540" s="135" t="s">
        <v>2918</v>
      </c>
      <c r="D2540" s="135" t="s">
        <v>3111</v>
      </c>
      <c r="E2540" s="135">
        <f t="shared" si="39"/>
        <v>10101901</v>
      </c>
      <c r="F2540" s="135" t="s">
        <v>2920</v>
      </c>
      <c r="G2540" s="135" t="s">
        <v>2921</v>
      </c>
      <c r="H2540" s="135" t="s">
        <v>3112</v>
      </c>
      <c r="I2540" s="135" t="s">
        <v>10420</v>
      </c>
      <c r="J2540" s="137">
        <v>37778</v>
      </c>
    </row>
    <row r="2541" spans="1:10" x14ac:dyDescent="0.2">
      <c r="A2541" s="135" t="s">
        <v>2918</v>
      </c>
      <c r="D2541" s="135" t="s">
        <v>3113</v>
      </c>
      <c r="E2541" s="135">
        <f t="shared" si="39"/>
        <v>10102001</v>
      </c>
      <c r="F2541" s="135" t="s">
        <v>2920</v>
      </c>
      <c r="G2541" s="135" t="s">
        <v>2921</v>
      </c>
      <c r="H2541" s="135" t="s">
        <v>3114</v>
      </c>
      <c r="I2541" s="135" t="s">
        <v>10420</v>
      </c>
      <c r="J2541" s="137">
        <v>37778</v>
      </c>
    </row>
    <row r="2542" spans="1:10" x14ac:dyDescent="0.2">
      <c r="A2542" s="135" t="s">
        <v>2918</v>
      </c>
      <c r="D2542" s="135" t="s">
        <v>3115</v>
      </c>
      <c r="E2542" s="135">
        <f t="shared" si="39"/>
        <v>10102018</v>
      </c>
      <c r="F2542" s="135" t="s">
        <v>2920</v>
      </c>
      <c r="G2542" s="135" t="s">
        <v>2921</v>
      </c>
      <c r="H2542" s="135" t="s">
        <v>3114</v>
      </c>
      <c r="I2542" s="135" t="s">
        <v>3048</v>
      </c>
      <c r="J2542" s="137">
        <v>38019</v>
      </c>
    </row>
    <row r="2543" spans="1:10" x14ac:dyDescent="0.2">
      <c r="A2543" s="135" t="s">
        <v>2918</v>
      </c>
      <c r="D2543" s="135" t="s">
        <v>3116</v>
      </c>
      <c r="E2543" s="135">
        <f t="shared" si="39"/>
        <v>10102101</v>
      </c>
      <c r="F2543" s="135" t="s">
        <v>2920</v>
      </c>
      <c r="G2543" s="135" t="s">
        <v>2921</v>
      </c>
      <c r="H2543" s="135" t="s">
        <v>3117</v>
      </c>
      <c r="I2543" s="135" t="s">
        <v>10420</v>
      </c>
      <c r="J2543" s="137">
        <v>37778</v>
      </c>
    </row>
    <row r="2544" spans="1:10" x14ac:dyDescent="0.2">
      <c r="A2544" s="135" t="s">
        <v>2918</v>
      </c>
      <c r="D2544" s="135" t="s">
        <v>3118</v>
      </c>
      <c r="E2544" s="135">
        <f t="shared" si="39"/>
        <v>10200101</v>
      </c>
      <c r="F2544" s="135" t="s">
        <v>2920</v>
      </c>
      <c r="G2544" s="135" t="s">
        <v>1435</v>
      </c>
      <c r="H2544" s="135" t="s">
        <v>1406</v>
      </c>
      <c r="I2544" s="135" t="s">
        <v>2922</v>
      </c>
    </row>
    <row r="2545" spans="1:12" x14ac:dyDescent="0.2">
      <c r="A2545" s="135" t="s">
        <v>2918</v>
      </c>
      <c r="D2545" s="135" t="s">
        <v>3119</v>
      </c>
      <c r="E2545" s="135">
        <f t="shared" si="39"/>
        <v>10200104</v>
      </c>
      <c r="F2545" s="135" t="s">
        <v>2920</v>
      </c>
      <c r="G2545" s="135" t="s">
        <v>1435</v>
      </c>
      <c r="H2545" s="135" t="s">
        <v>1406</v>
      </c>
      <c r="I2545" s="135" t="s">
        <v>2924</v>
      </c>
    </row>
    <row r="2546" spans="1:12" x14ac:dyDescent="0.2">
      <c r="A2546" s="135" t="s">
        <v>2918</v>
      </c>
      <c r="D2546" s="135" t="s">
        <v>3120</v>
      </c>
      <c r="E2546" s="135">
        <f t="shared" si="39"/>
        <v>10200107</v>
      </c>
      <c r="F2546" s="135" t="s">
        <v>2920</v>
      </c>
      <c r="G2546" s="135" t="s">
        <v>1435</v>
      </c>
      <c r="H2546" s="135" t="s">
        <v>1406</v>
      </c>
      <c r="I2546" s="135" t="s">
        <v>3121</v>
      </c>
    </row>
    <row r="2547" spans="1:12" x14ac:dyDescent="0.2">
      <c r="A2547" s="135" t="s">
        <v>2918</v>
      </c>
      <c r="D2547" s="135" t="s">
        <v>6096</v>
      </c>
      <c r="E2547" s="135">
        <f t="shared" si="39"/>
        <v>10200117</v>
      </c>
      <c r="F2547" s="135" t="s">
        <v>2920</v>
      </c>
      <c r="G2547" s="135" t="s">
        <v>1435</v>
      </c>
      <c r="H2547" s="135" t="s">
        <v>1406</v>
      </c>
      <c r="I2547" s="135" t="s">
        <v>6097</v>
      </c>
    </row>
    <row r="2548" spans="1:12" x14ac:dyDescent="0.2">
      <c r="A2548" s="135" t="s">
        <v>2918</v>
      </c>
      <c r="D2548" s="135" t="s">
        <v>6098</v>
      </c>
      <c r="E2548" s="135">
        <f t="shared" si="39"/>
        <v>10200201</v>
      </c>
      <c r="F2548" s="135" t="s">
        <v>2920</v>
      </c>
      <c r="G2548" s="135" t="s">
        <v>1435</v>
      </c>
      <c r="H2548" s="135" t="s">
        <v>1409</v>
      </c>
      <c r="I2548" s="135" t="s">
        <v>359</v>
      </c>
    </row>
    <row r="2549" spans="1:12" x14ac:dyDescent="0.2">
      <c r="A2549" s="135" t="s">
        <v>2918</v>
      </c>
      <c r="D2549" s="135" t="s">
        <v>6099</v>
      </c>
      <c r="E2549" s="135">
        <f t="shared" si="39"/>
        <v>10200202</v>
      </c>
      <c r="F2549" s="135" t="s">
        <v>2920</v>
      </c>
      <c r="G2549" s="135" t="s">
        <v>1435</v>
      </c>
      <c r="H2549" s="135" t="s">
        <v>1409</v>
      </c>
      <c r="I2549" s="135" t="s">
        <v>6100</v>
      </c>
    </row>
    <row r="2550" spans="1:12" x14ac:dyDescent="0.2">
      <c r="A2550" s="135" t="s">
        <v>2918</v>
      </c>
      <c r="D2550" s="135" t="s">
        <v>6101</v>
      </c>
      <c r="E2550" s="135">
        <f t="shared" si="39"/>
        <v>10200203</v>
      </c>
      <c r="F2550" s="135" t="s">
        <v>2920</v>
      </c>
      <c r="G2550" s="135" t="s">
        <v>1435</v>
      </c>
      <c r="H2550" s="135" t="s">
        <v>1409</v>
      </c>
      <c r="I2550" s="135" t="s">
        <v>365</v>
      </c>
    </row>
    <row r="2551" spans="1:12" x14ac:dyDescent="0.2">
      <c r="A2551" s="135" t="s">
        <v>2918</v>
      </c>
      <c r="D2551" s="135" t="s">
        <v>6102</v>
      </c>
      <c r="E2551" s="135">
        <f t="shared" si="39"/>
        <v>10200204</v>
      </c>
      <c r="F2551" s="135" t="s">
        <v>2920</v>
      </c>
      <c r="G2551" s="135" t="s">
        <v>1435</v>
      </c>
      <c r="H2551" s="135" t="s">
        <v>1409</v>
      </c>
      <c r="I2551" s="135" t="s">
        <v>368</v>
      </c>
    </row>
    <row r="2552" spans="1:12" x14ac:dyDescent="0.2">
      <c r="A2552" s="135" t="s">
        <v>2918</v>
      </c>
      <c r="D2552" s="135" t="s">
        <v>6103</v>
      </c>
      <c r="E2552" s="135">
        <f t="shared" si="39"/>
        <v>10200205</v>
      </c>
      <c r="F2552" s="135" t="s">
        <v>2920</v>
      </c>
      <c r="G2552" s="135" t="s">
        <v>1435</v>
      </c>
      <c r="H2552" s="135" t="s">
        <v>1409</v>
      </c>
      <c r="I2552" s="135" t="s">
        <v>6104</v>
      </c>
    </row>
    <row r="2553" spans="1:12" x14ac:dyDescent="0.2">
      <c r="A2553" s="135" t="s">
        <v>2918</v>
      </c>
      <c r="D2553" s="135" t="s">
        <v>6105</v>
      </c>
      <c r="E2553" s="135">
        <f t="shared" si="39"/>
        <v>10200206</v>
      </c>
      <c r="F2553" s="135" t="s">
        <v>2920</v>
      </c>
      <c r="G2553" s="135" t="s">
        <v>1435</v>
      </c>
      <c r="H2553" s="135" t="s">
        <v>1409</v>
      </c>
      <c r="I2553" s="135" t="s">
        <v>6106</v>
      </c>
    </row>
    <row r="2554" spans="1:12" x14ac:dyDescent="0.2">
      <c r="A2554" s="135" t="s">
        <v>2918</v>
      </c>
      <c r="D2554" s="135" t="s">
        <v>6107</v>
      </c>
      <c r="E2554" s="135">
        <f t="shared" si="39"/>
        <v>10200210</v>
      </c>
      <c r="F2554" s="135" t="s">
        <v>2920</v>
      </c>
      <c r="G2554" s="135" t="s">
        <v>1435</v>
      </c>
      <c r="H2554" s="135" t="s">
        <v>1409</v>
      </c>
      <c r="I2554" s="135" t="s">
        <v>6108</v>
      </c>
    </row>
    <row r="2555" spans="1:12" x14ac:dyDescent="0.2">
      <c r="A2555" s="135" t="s">
        <v>2918</v>
      </c>
      <c r="D2555" s="135" t="s">
        <v>6109</v>
      </c>
      <c r="E2555" s="135">
        <f t="shared" si="39"/>
        <v>10200212</v>
      </c>
      <c r="F2555" s="135" t="s">
        <v>2920</v>
      </c>
      <c r="G2555" s="135" t="s">
        <v>1435</v>
      </c>
      <c r="H2555" s="135" t="s">
        <v>1409</v>
      </c>
      <c r="I2555" s="135" t="s">
        <v>6110</v>
      </c>
    </row>
    <row r="2556" spans="1:12" x14ac:dyDescent="0.2">
      <c r="A2556" s="135" t="s">
        <v>2918</v>
      </c>
      <c r="D2556" s="135" t="s">
        <v>6111</v>
      </c>
      <c r="E2556" s="135">
        <f t="shared" si="39"/>
        <v>10200213</v>
      </c>
      <c r="F2556" s="135" t="s">
        <v>2920</v>
      </c>
      <c r="G2556" s="135" t="s">
        <v>1435</v>
      </c>
      <c r="H2556" s="135" t="s">
        <v>1409</v>
      </c>
      <c r="I2556" s="135" t="s">
        <v>6112</v>
      </c>
    </row>
    <row r="2557" spans="1:12" x14ac:dyDescent="0.2">
      <c r="A2557" s="135" t="s">
        <v>2918</v>
      </c>
      <c r="D2557" s="135" t="s">
        <v>6113</v>
      </c>
      <c r="E2557" s="135">
        <f t="shared" si="39"/>
        <v>10200217</v>
      </c>
      <c r="F2557" s="135" t="s">
        <v>2920</v>
      </c>
      <c r="G2557" s="135" t="s">
        <v>1435</v>
      </c>
      <c r="H2557" s="135" t="s">
        <v>1409</v>
      </c>
      <c r="I2557" s="135" t="s">
        <v>301</v>
      </c>
    </row>
    <row r="2558" spans="1:12" x14ac:dyDescent="0.2">
      <c r="A2558" s="135" t="s">
        <v>2918</v>
      </c>
      <c r="D2558" s="135" t="s">
        <v>6114</v>
      </c>
      <c r="E2558" s="135">
        <f t="shared" si="39"/>
        <v>10200218</v>
      </c>
      <c r="F2558" s="135" t="s">
        <v>2920</v>
      </c>
      <c r="G2558" s="135" t="s">
        <v>1435</v>
      </c>
      <c r="H2558" s="135" t="s">
        <v>1409</v>
      </c>
      <c r="I2558" s="135" t="s">
        <v>303</v>
      </c>
    </row>
    <row r="2559" spans="1:12" x14ac:dyDescent="0.2">
      <c r="A2559" s="135" t="s">
        <v>2918</v>
      </c>
      <c r="D2559" s="135" t="s">
        <v>6115</v>
      </c>
      <c r="E2559" s="135">
        <f t="shared" si="39"/>
        <v>10200219</v>
      </c>
      <c r="F2559" s="135" t="s">
        <v>2920</v>
      </c>
      <c r="G2559" s="135" t="s">
        <v>1435</v>
      </c>
      <c r="H2559" s="135" t="s">
        <v>1409</v>
      </c>
      <c r="I2559" s="135" t="s">
        <v>6116</v>
      </c>
      <c r="K2559" s="137">
        <v>36769</v>
      </c>
      <c r="L2559" s="135" t="s">
        <v>6117</v>
      </c>
    </row>
    <row r="2560" spans="1:12" x14ac:dyDescent="0.2">
      <c r="A2560" s="135" t="s">
        <v>2918</v>
      </c>
      <c r="D2560" s="135" t="s">
        <v>6118</v>
      </c>
      <c r="E2560" s="135">
        <f t="shared" si="39"/>
        <v>10200221</v>
      </c>
      <c r="F2560" s="135" t="s">
        <v>2920</v>
      </c>
      <c r="G2560" s="135" t="s">
        <v>1435</v>
      </c>
      <c r="H2560" s="135" t="s">
        <v>1409</v>
      </c>
      <c r="I2560" s="135" t="s">
        <v>305</v>
      </c>
    </row>
    <row r="2561" spans="1:12" x14ac:dyDescent="0.2">
      <c r="A2561" s="135" t="s">
        <v>2918</v>
      </c>
      <c r="D2561" s="135" t="s">
        <v>6119</v>
      </c>
      <c r="E2561" s="135">
        <f t="shared" si="39"/>
        <v>10200222</v>
      </c>
      <c r="F2561" s="135" t="s">
        <v>2920</v>
      </c>
      <c r="G2561" s="135" t="s">
        <v>1435</v>
      </c>
      <c r="H2561" s="135" t="s">
        <v>1409</v>
      </c>
      <c r="I2561" s="135" t="s">
        <v>307</v>
      </c>
    </row>
    <row r="2562" spans="1:12" x14ac:dyDescent="0.2">
      <c r="A2562" s="135" t="s">
        <v>2918</v>
      </c>
      <c r="D2562" s="135" t="s">
        <v>6120</v>
      </c>
      <c r="E2562" s="135">
        <f t="shared" ref="E2562:E2625" si="40">VALUE(D2562)</f>
        <v>10200223</v>
      </c>
      <c r="F2562" s="135" t="s">
        <v>2920</v>
      </c>
      <c r="G2562" s="135" t="s">
        <v>1435</v>
      </c>
      <c r="H2562" s="135" t="s">
        <v>1409</v>
      </c>
      <c r="I2562" s="135" t="s">
        <v>309</v>
      </c>
    </row>
    <row r="2563" spans="1:12" x14ac:dyDescent="0.2">
      <c r="A2563" s="135" t="s">
        <v>2918</v>
      </c>
      <c r="D2563" s="135" t="s">
        <v>6121</v>
      </c>
      <c r="E2563" s="135">
        <f t="shared" si="40"/>
        <v>10200224</v>
      </c>
      <c r="F2563" s="135" t="s">
        <v>2920</v>
      </c>
      <c r="G2563" s="135" t="s">
        <v>1435</v>
      </c>
      <c r="H2563" s="135" t="s">
        <v>1409</v>
      </c>
      <c r="I2563" s="135" t="s">
        <v>311</v>
      </c>
    </row>
    <row r="2564" spans="1:12" x14ac:dyDescent="0.2">
      <c r="A2564" s="135" t="s">
        <v>2918</v>
      </c>
      <c r="D2564" s="135" t="s">
        <v>6122</v>
      </c>
      <c r="E2564" s="135">
        <f t="shared" si="40"/>
        <v>10200225</v>
      </c>
      <c r="F2564" s="135" t="s">
        <v>2920</v>
      </c>
      <c r="G2564" s="135" t="s">
        <v>1435</v>
      </c>
      <c r="H2564" s="135" t="s">
        <v>1409</v>
      </c>
      <c r="I2564" s="135" t="s">
        <v>313</v>
      </c>
    </row>
    <row r="2565" spans="1:12" x14ac:dyDescent="0.2">
      <c r="A2565" s="135" t="s">
        <v>2918</v>
      </c>
      <c r="D2565" s="135" t="s">
        <v>6123</v>
      </c>
      <c r="E2565" s="135">
        <f t="shared" si="40"/>
        <v>10200226</v>
      </c>
      <c r="F2565" s="135" t="s">
        <v>2920</v>
      </c>
      <c r="G2565" s="135" t="s">
        <v>1435</v>
      </c>
      <c r="H2565" s="135" t="s">
        <v>1409</v>
      </c>
      <c r="I2565" s="135" t="s">
        <v>1512</v>
      </c>
    </row>
    <row r="2566" spans="1:12" x14ac:dyDescent="0.2">
      <c r="A2566" s="135" t="s">
        <v>2918</v>
      </c>
      <c r="D2566" s="135" t="s">
        <v>6124</v>
      </c>
      <c r="E2566" s="135">
        <f t="shared" si="40"/>
        <v>10200229</v>
      </c>
      <c r="F2566" s="135" t="s">
        <v>2920</v>
      </c>
      <c r="G2566" s="135" t="s">
        <v>1435</v>
      </c>
      <c r="H2566" s="135" t="s">
        <v>1409</v>
      </c>
      <c r="I2566" s="135" t="s">
        <v>6125</v>
      </c>
    </row>
    <row r="2567" spans="1:12" x14ac:dyDescent="0.2">
      <c r="A2567" s="135" t="s">
        <v>2918</v>
      </c>
      <c r="D2567" s="135" t="s">
        <v>6126</v>
      </c>
      <c r="E2567" s="135">
        <f t="shared" si="40"/>
        <v>10200300</v>
      </c>
      <c r="F2567" s="135" t="s">
        <v>2920</v>
      </c>
      <c r="G2567" s="135" t="s">
        <v>1435</v>
      </c>
      <c r="H2567" s="135" t="s">
        <v>1520</v>
      </c>
      <c r="I2567" s="135" t="s">
        <v>359</v>
      </c>
    </row>
    <row r="2568" spans="1:12" x14ac:dyDescent="0.2">
      <c r="A2568" s="135" t="s">
        <v>2918</v>
      </c>
      <c r="D2568" s="135" t="s">
        <v>6127</v>
      </c>
      <c r="E2568" s="135">
        <f t="shared" si="40"/>
        <v>10200301</v>
      </c>
      <c r="F2568" s="135" t="s">
        <v>2920</v>
      </c>
      <c r="G2568" s="135" t="s">
        <v>1435</v>
      </c>
      <c r="H2568" s="135" t="s">
        <v>1520</v>
      </c>
      <c r="I2568" s="135" t="s">
        <v>361</v>
      </c>
    </row>
    <row r="2569" spans="1:12" x14ac:dyDescent="0.2">
      <c r="A2569" s="135" t="s">
        <v>2918</v>
      </c>
      <c r="D2569" s="135" t="s">
        <v>6128</v>
      </c>
      <c r="E2569" s="135">
        <f t="shared" si="40"/>
        <v>10200302</v>
      </c>
      <c r="F2569" s="135" t="s">
        <v>2920</v>
      </c>
      <c r="G2569" s="135" t="s">
        <v>1435</v>
      </c>
      <c r="H2569" s="135" t="s">
        <v>1520</v>
      </c>
      <c r="I2569" s="135" t="s">
        <v>363</v>
      </c>
    </row>
    <row r="2570" spans="1:12" x14ac:dyDescent="0.2">
      <c r="A2570" s="135" t="s">
        <v>2918</v>
      </c>
      <c r="D2570" s="135" t="s">
        <v>6129</v>
      </c>
      <c r="E2570" s="135">
        <f t="shared" si="40"/>
        <v>10200303</v>
      </c>
      <c r="F2570" s="135" t="s">
        <v>2920</v>
      </c>
      <c r="G2570" s="135" t="s">
        <v>1435</v>
      </c>
      <c r="H2570" s="135" t="s">
        <v>1520</v>
      </c>
      <c r="I2570" s="135" t="s">
        <v>365</v>
      </c>
    </row>
    <row r="2571" spans="1:12" x14ac:dyDescent="0.2">
      <c r="A2571" s="135" t="s">
        <v>2918</v>
      </c>
      <c r="D2571" s="135" t="s">
        <v>6130</v>
      </c>
      <c r="E2571" s="135">
        <f t="shared" si="40"/>
        <v>10200304</v>
      </c>
      <c r="F2571" s="135" t="s">
        <v>2920</v>
      </c>
      <c r="G2571" s="135" t="s">
        <v>1435</v>
      </c>
      <c r="H2571" s="135" t="s">
        <v>1520</v>
      </c>
      <c r="I2571" s="135" t="s">
        <v>2924</v>
      </c>
    </row>
    <row r="2572" spans="1:12" x14ac:dyDescent="0.2">
      <c r="A2572" s="135" t="s">
        <v>2918</v>
      </c>
      <c r="D2572" s="135" t="s">
        <v>6131</v>
      </c>
      <c r="E2572" s="135">
        <f t="shared" si="40"/>
        <v>10200306</v>
      </c>
      <c r="F2572" s="135" t="s">
        <v>2920</v>
      </c>
      <c r="G2572" s="135" t="s">
        <v>1435</v>
      </c>
      <c r="H2572" s="135" t="s">
        <v>1520</v>
      </c>
      <c r="I2572" s="135" t="s">
        <v>368</v>
      </c>
    </row>
    <row r="2573" spans="1:12" x14ac:dyDescent="0.2">
      <c r="A2573" s="135" t="s">
        <v>2918</v>
      </c>
      <c r="D2573" s="135" t="s">
        <v>6132</v>
      </c>
      <c r="E2573" s="135">
        <f t="shared" si="40"/>
        <v>10200307</v>
      </c>
      <c r="F2573" s="135" t="s">
        <v>2920</v>
      </c>
      <c r="G2573" s="135" t="s">
        <v>1435</v>
      </c>
      <c r="H2573" s="135" t="s">
        <v>1520</v>
      </c>
      <c r="I2573" s="135" t="s">
        <v>6133</v>
      </c>
    </row>
    <row r="2574" spans="1:12" x14ac:dyDescent="0.2">
      <c r="A2574" s="135" t="s">
        <v>2918</v>
      </c>
      <c r="D2574" s="135" t="s">
        <v>6134</v>
      </c>
      <c r="E2574" s="135">
        <f t="shared" si="40"/>
        <v>10200401</v>
      </c>
      <c r="F2574" s="135" t="s">
        <v>2920</v>
      </c>
      <c r="G2574" s="135" t="s">
        <v>1435</v>
      </c>
      <c r="H2574" s="135" t="s">
        <v>1420</v>
      </c>
      <c r="I2574" s="135" t="s">
        <v>6135</v>
      </c>
      <c r="K2574" s="137"/>
      <c r="L2574" s="135"/>
    </row>
    <row r="2575" spans="1:12" x14ac:dyDescent="0.2">
      <c r="A2575" s="135" t="s">
        <v>2918</v>
      </c>
      <c r="D2575" s="135" t="s">
        <v>6136</v>
      </c>
      <c r="E2575" s="135">
        <f t="shared" si="40"/>
        <v>10200402</v>
      </c>
      <c r="F2575" s="135" t="s">
        <v>2920</v>
      </c>
      <c r="G2575" s="135" t="s">
        <v>1435</v>
      </c>
      <c r="H2575" s="135" t="s">
        <v>1420</v>
      </c>
      <c r="I2575" s="135" t="s">
        <v>6137</v>
      </c>
    </row>
    <row r="2576" spans="1:12" x14ac:dyDescent="0.2">
      <c r="A2576" s="135" t="s">
        <v>2918</v>
      </c>
      <c r="D2576" s="135" t="s">
        <v>11810</v>
      </c>
      <c r="E2576" s="135">
        <f t="shared" si="40"/>
        <v>10200403</v>
      </c>
      <c r="F2576" s="135" t="s">
        <v>2920</v>
      </c>
      <c r="G2576" s="135" t="s">
        <v>1435</v>
      </c>
      <c r="H2576" s="135" t="s">
        <v>1420</v>
      </c>
      <c r="I2576" s="135" t="s">
        <v>11811</v>
      </c>
    </row>
    <row r="2577" spans="1:12" x14ac:dyDescent="0.2">
      <c r="A2577" s="135" t="s">
        <v>2918</v>
      </c>
      <c r="D2577" s="135" t="s">
        <v>11812</v>
      </c>
      <c r="E2577" s="135">
        <f t="shared" si="40"/>
        <v>10200404</v>
      </c>
      <c r="F2577" s="135" t="s">
        <v>2920</v>
      </c>
      <c r="G2577" s="135" t="s">
        <v>1435</v>
      </c>
      <c r="H2577" s="135" t="s">
        <v>1420</v>
      </c>
      <c r="I2577" s="135" t="s">
        <v>11813</v>
      </c>
      <c r="K2577" s="137"/>
      <c r="L2577" s="135"/>
    </row>
    <row r="2578" spans="1:12" x14ac:dyDescent="0.2">
      <c r="A2578" s="135" t="s">
        <v>2918</v>
      </c>
      <c r="D2578" s="135" t="s">
        <v>11814</v>
      </c>
      <c r="E2578" s="135">
        <f t="shared" si="40"/>
        <v>10200405</v>
      </c>
      <c r="F2578" s="135" t="s">
        <v>2920</v>
      </c>
      <c r="G2578" s="135" t="s">
        <v>1435</v>
      </c>
      <c r="H2578" s="135" t="s">
        <v>1420</v>
      </c>
      <c r="I2578" s="135" t="s">
        <v>6133</v>
      </c>
    </row>
    <row r="2579" spans="1:12" x14ac:dyDescent="0.2">
      <c r="A2579" s="135" t="s">
        <v>2918</v>
      </c>
      <c r="D2579" s="135" t="s">
        <v>11815</v>
      </c>
      <c r="E2579" s="135">
        <f t="shared" si="40"/>
        <v>10200501</v>
      </c>
      <c r="F2579" s="135" t="s">
        <v>2920</v>
      </c>
      <c r="G2579" s="135" t="s">
        <v>1435</v>
      </c>
      <c r="H2579" s="135" t="s">
        <v>1413</v>
      </c>
      <c r="I2579" s="135" t="s">
        <v>384</v>
      </c>
      <c r="K2579" s="137"/>
      <c r="L2579" s="135"/>
    </row>
    <row r="2580" spans="1:12" x14ac:dyDescent="0.2">
      <c r="A2580" s="135" t="s">
        <v>2918</v>
      </c>
      <c r="D2580" s="135" t="s">
        <v>11816</v>
      </c>
      <c r="E2580" s="135">
        <f t="shared" si="40"/>
        <v>10200502</v>
      </c>
      <c r="F2580" s="135" t="s">
        <v>2920</v>
      </c>
      <c r="G2580" s="135" t="s">
        <v>1435</v>
      </c>
      <c r="H2580" s="135" t="s">
        <v>1413</v>
      </c>
      <c r="I2580" s="135" t="s">
        <v>6137</v>
      </c>
    </row>
    <row r="2581" spans="1:12" x14ac:dyDescent="0.2">
      <c r="A2581" s="135" t="s">
        <v>2918</v>
      </c>
      <c r="D2581" s="135" t="s">
        <v>11817</v>
      </c>
      <c r="E2581" s="135">
        <f t="shared" si="40"/>
        <v>10200503</v>
      </c>
      <c r="F2581" s="135" t="s">
        <v>2920</v>
      </c>
      <c r="G2581" s="135" t="s">
        <v>1435</v>
      </c>
      <c r="H2581" s="135" t="s">
        <v>1413</v>
      </c>
      <c r="I2581" s="135" t="s">
        <v>11811</v>
      </c>
    </row>
    <row r="2582" spans="1:12" x14ac:dyDescent="0.2">
      <c r="A2582" s="135" t="s">
        <v>2918</v>
      </c>
      <c r="D2582" s="135" t="s">
        <v>11818</v>
      </c>
      <c r="E2582" s="135">
        <f t="shared" si="40"/>
        <v>10200504</v>
      </c>
      <c r="F2582" s="135" t="s">
        <v>2920</v>
      </c>
      <c r="G2582" s="135" t="s">
        <v>1435</v>
      </c>
      <c r="H2582" s="135" t="s">
        <v>1413</v>
      </c>
      <c r="I2582" s="135" t="s">
        <v>11819</v>
      </c>
      <c r="K2582" s="137"/>
      <c r="L2582" s="135"/>
    </row>
    <row r="2583" spans="1:12" x14ac:dyDescent="0.2">
      <c r="A2583" s="135" t="s">
        <v>2918</v>
      </c>
      <c r="D2583" s="135" t="s">
        <v>11820</v>
      </c>
      <c r="E2583" s="135">
        <f t="shared" si="40"/>
        <v>10200505</v>
      </c>
      <c r="F2583" s="135" t="s">
        <v>2920</v>
      </c>
      <c r="G2583" s="135" t="s">
        <v>1435</v>
      </c>
      <c r="H2583" s="135" t="s">
        <v>1413</v>
      </c>
      <c r="I2583" s="135" t="s">
        <v>6133</v>
      </c>
    </row>
    <row r="2584" spans="1:12" x14ac:dyDescent="0.2">
      <c r="A2584" s="135" t="s">
        <v>2918</v>
      </c>
      <c r="D2584" s="135" t="s">
        <v>11821</v>
      </c>
      <c r="E2584" s="135">
        <f t="shared" si="40"/>
        <v>10200601</v>
      </c>
      <c r="F2584" s="135" t="s">
        <v>2920</v>
      </c>
      <c r="G2584" s="135" t="s">
        <v>1435</v>
      </c>
      <c r="H2584" s="135" t="s">
        <v>1422</v>
      </c>
      <c r="I2584" s="135" t="s">
        <v>11822</v>
      </c>
    </row>
    <row r="2585" spans="1:12" x14ac:dyDescent="0.2">
      <c r="A2585" s="135" t="s">
        <v>2918</v>
      </c>
      <c r="D2585" s="135" t="s">
        <v>11823</v>
      </c>
      <c r="E2585" s="135">
        <f t="shared" si="40"/>
        <v>10200602</v>
      </c>
      <c r="F2585" s="135" t="s">
        <v>2920</v>
      </c>
      <c r="G2585" s="135" t="s">
        <v>1435</v>
      </c>
      <c r="H2585" s="135" t="s">
        <v>1422</v>
      </c>
      <c r="I2585" s="135" t="s">
        <v>11824</v>
      </c>
    </row>
    <row r="2586" spans="1:12" x14ac:dyDescent="0.2">
      <c r="A2586" s="135" t="s">
        <v>2918</v>
      </c>
      <c r="D2586" s="135" t="s">
        <v>11825</v>
      </c>
      <c r="E2586" s="135">
        <f t="shared" si="40"/>
        <v>10200603</v>
      </c>
      <c r="F2586" s="135" t="s">
        <v>2920</v>
      </c>
      <c r="G2586" s="135" t="s">
        <v>1435</v>
      </c>
      <c r="H2586" s="135" t="s">
        <v>1422</v>
      </c>
      <c r="I2586" s="135" t="s">
        <v>11826</v>
      </c>
    </row>
    <row r="2587" spans="1:12" x14ac:dyDescent="0.2">
      <c r="A2587" s="135" t="s">
        <v>2918</v>
      </c>
      <c r="D2587" s="135" t="s">
        <v>11827</v>
      </c>
      <c r="E2587" s="135">
        <f t="shared" si="40"/>
        <v>10200604</v>
      </c>
      <c r="F2587" s="135" t="s">
        <v>2920</v>
      </c>
      <c r="G2587" s="135" t="s">
        <v>1435</v>
      </c>
      <c r="H2587" s="135" t="s">
        <v>1422</v>
      </c>
      <c r="I2587" s="135" t="s">
        <v>6133</v>
      </c>
    </row>
    <row r="2588" spans="1:12" x14ac:dyDescent="0.2">
      <c r="A2588" s="135" t="s">
        <v>2918</v>
      </c>
      <c r="D2588" s="135" t="s">
        <v>11828</v>
      </c>
      <c r="E2588" s="135">
        <f t="shared" si="40"/>
        <v>10200701</v>
      </c>
      <c r="F2588" s="135" t="s">
        <v>2920</v>
      </c>
      <c r="G2588" s="135" t="s">
        <v>1435</v>
      </c>
      <c r="H2588" s="135" t="s">
        <v>1433</v>
      </c>
      <c r="I2588" s="135" t="s">
        <v>3036</v>
      </c>
    </row>
    <row r="2589" spans="1:12" x14ac:dyDescent="0.2">
      <c r="A2589" s="135" t="s">
        <v>2918</v>
      </c>
      <c r="D2589" s="135" t="s">
        <v>11829</v>
      </c>
      <c r="E2589" s="135">
        <f t="shared" si="40"/>
        <v>10200704</v>
      </c>
      <c r="F2589" s="135" t="s">
        <v>2920</v>
      </c>
      <c r="G2589" s="135" t="s">
        <v>1435</v>
      </c>
      <c r="H2589" s="135" t="s">
        <v>1433</v>
      </c>
      <c r="I2589" s="135" t="s">
        <v>3038</v>
      </c>
    </row>
    <row r="2590" spans="1:12" x14ac:dyDescent="0.2">
      <c r="A2590" s="135" t="s">
        <v>2918</v>
      </c>
      <c r="D2590" s="135" t="s">
        <v>11830</v>
      </c>
      <c r="E2590" s="135">
        <f t="shared" si="40"/>
        <v>10200707</v>
      </c>
      <c r="F2590" s="135" t="s">
        <v>2920</v>
      </c>
      <c r="G2590" s="135" t="s">
        <v>1435</v>
      </c>
      <c r="H2590" s="135" t="s">
        <v>1433</v>
      </c>
      <c r="I2590" s="135" t="s">
        <v>3040</v>
      </c>
    </row>
    <row r="2591" spans="1:12" x14ac:dyDescent="0.2">
      <c r="A2591" s="135" t="s">
        <v>2918</v>
      </c>
      <c r="D2591" s="135" t="s">
        <v>11831</v>
      </c>
      <c r="E2591" s="135">
        <f t="shared" si="40"/>
        <v>10200710</v>
      </c>
      <c r="F2591" s="135" t="s">
        <v>2920</v>
      </c>
      <c r="G2591" s="135" t="s">
        <v>1435</v>
      </c>
      <c r="H2591" s="135" t="s">
        <v>1433</v>
      </c>
      <c r="I2591" s="135" t="s">
        <v>6133</v>
      </c>
    </row>
    <row r="2592" spans="1:12" x14ac:dyDescent="0.2">
      <c r="A2592" s="135" t="s">
        <v>2918</v>
      </c>
      <c r="D2592" s="135" t="s">
        <v>11832</v>
      </c>
      <c r="E2592" s="135">
        <f t="shared" si="40"/>
        <v>10200711</v>
      </c>
      <c r="F2592" s="135" t="s">
        <v>2920</v>
      </c>
      <c r="G2592" s="135" t="s">
        <v>1435</v>
      </c>
      <c r="H2592" s="135" t="s">
        <v>1433</v>
      </c>
      <c r="I2592" s="135" t="s">
        <v>3042</v>
      </c>
      <c r="J2592" s="137">
        <v>37652</v>
      </c>
    </row>
    <row r="2593" spans="1:12" x14ac:dyDescent="0.2">
      <c r="A2593" s="135" t="s">
        <v>2918</v>
      </c>
      <c r="D2593" s="135" t="s">
        <v>11833</v>
      </c>
      <c r="E2593" s="135">
        <f t="shared" si="40"/>
        <v>10200799</v>
      </c>
      <c r="F2593" s="135" t="s">
        <v>2920</v>
      </c>
      <c r="G2593" s="135" t="s">
        <v>1435</v>
      </c>
      <c r="H2593" s="135" t="s">
        <v>1433</v>
      </c>
      <c r="I2593" s="135" t="s">
        <v>14561</v>
      </c>
    </row>
    <row r="2594" spans="1:12" x14ac:dyDescent="0.2">
      <c r="A2594" s="135" t="s">
        <v>2918</v>
      </c>
      <c r="D2594" s="135" t="s">
        <v>14562</v>
      </c>
      <c r="E2594" s="135">
        <f t="shared" si="40"/>
        <v>10200802</v>
      </c>
      <c r="F2594" s="135" t="s">
        <v>2920</v>
      </c>
      <c r="G2594" s="135" t="s">
        <v>1435</v>
      </c>
      <c r="H2594" s="135" t="s">
        <v>1430</v>
      </c>
      <c r="I2594" s="135" t="s">
        <v>3046</v>
      </c>
      <c r="K2594" s="137">
        <v>38019</v>
      </c>
      <c r="L2594" s="135" t="s">
        <v>1431</v>
      </c>
    </row>
    <row r="2595" spans="1:12" x14ac:dyDescent="0.2">
      <c r="A2595" s="135" t="s">
        <v>2918</v>
      </c>
      <c r="D2595" s="135" t="s">
        <v>14563</v>
      </c>
      <c r="E2595" s="135">
        <f t="shared" si="40"/>
        <v>10200804</v>
      </c>
      <c r="F2595" s="135" t="s">
        <v>2920</v>
      </c>
      <c r="G2595" s="135" t="s">
        <v>1435</v>
      </c>
      <c r="H2595" s="135" t="s">
        <v>1430</v>
      </c>
      <c r="I2595" s="135" t="s">
        <v>6133</v>
      </c>
      <c r="K2595" s="137">
        <v>38019</v>
      </c>
      <c r="L2595" s="135" t="s">
        <v>1431</v>
      </c>
    </row>
    <row r="2596" spans="1:12" x14ac:dyDescent="0.2">
      <c r="A2596" s="135" t="s">
        <v>2918</v>
      </c>
      <c r="D2596" s="135" t="s">
        <v>14564</v>
      </c>
      <c r="E2596" s="135">
        <f t="shared" si="40"/>
        <v>10200901</v>
      </c>
      <c r="F2596" s="135" t="s">
        <v>2920</v>
      </c>
      <c r="G2596" s="135" t="s">
        <v>1435</v>
      </c>
      <c r="H2596" s="135" t="s">
        <v>3050</v>
      </c>
      <c r="I2596" s="135" t="s">
        <v>3051</v>
      </c>
      <c r="K2596" s="137">
        <v>37160</v>
      </c>
      <c r="L2596" s="135" t="s">
        <v>14565</v>
      </c>
    </row>
    <row r="2597" spans="1:12" x14ac:dyDescent="0.2">
      <c r="A2597" s="135" t="s">
        <v>2918</v>
      </c>
      <c r="D2597" s="135" t="s">
        <v>14566</v>
      </c>
      <c r="E2597" s="135">
        <f t="shared" si="40"/>
        <v>10200902</v>
      </c>
      <c r="F2597" s="135" t="s">
        <v>2920</v>
      </c>
      <c r="G2597" s="135" t="s">
        <v>1435</v>
      </c>
      <c r="H2597" s="135" t="s">
        <v>3050</v>
      </c>
      <c r="I2597" s="135" t="s">
        <v>14567</v>
      </c>
      <c r="K2597" s="137">
        <v>37160</v>
      </c>
      <c r="L2597" s="135" t="s">
        <v>14565</v>
      </c>
    </row>
    <row r="2598" spans="1:12" x14ac:dyDescent="0.2">
      <c r="A2598" s="135" t="s">
        <v>2918</v>
      </c>
      <c r="D2598" s="135" t="s">
        <v>14568</v>
      </c>
      <c r="E2598" s="135">
        <f t="shared" si="40"/>
        <v>10200903</v>
      </c>
      <c r="F2598" s="135" t="s">
        <v>2920</v>
      </c>
      <c r="G2598" s="135" t="s">
        <v>1435</v>
      </c>
      <c r="H2598" s="135" t="s">
        <v>3050</v>
      </c>
      <c r="I2598" s="135" t="s">
        <v>3055</v>
      </c>
      <c r="K2598" s="137">
        <v>37160</v>
      </c>
      <c r="L2598" s="135" t="s">
        <v>14569</v>
      </c>
    </row>
    <row r="2599" spans="1:12" x14ac:dyDescent="0.2">
      <c r="A2599" s="135" t="s">
        <v>2918</v>
      </c>
      <c r="D2599" s="135" t="s">
        <v>14570</v>
      </c>
      <c r="E2599" s="135">
        <f t="shared" si="40"/>
        <v>10200904</v>
      </c>
      <c r="F2599" s="135" t="s">
        <v>2920</v>
      </c>
      <c r="G2599" s="135" t="s">
        <v>1435</v>
      </c>
      <c r="H2599" s="135" t="s">
        <v>3050</v>
      </c>
      <c r="I2599" s="135" t="s">
        <v>14571</v>
      </c>
      <c r="K2599" s="137">
        <v>37160</v>
      </c>
      <c r="L2599" s="135" t="s">
        <v>3062</v>
      </c>
    </row>
    <row r="2600" spans="1:12" x14ac:dyDescent="0.2">
      <c r="A2600" s="135" t="s">
        <v>2918</v>
      </c>
      <c r="D2600" s="135" t="s">
        <v>14572</v>
      </c>
      <c r="E2600" s="135">
        <f t="shared" si="40"/>
        <v>10200905</v>
      </c>
      <c r="F2600" s="135" t="s">
        <v>2920</v>
      </c>
      <c r="G2600" s="135" t="s">
        <v>1435</v>
      </c>
      <c r="H2600" s="135" t="s">
        <v>3050</v>
      </c>
      <c r="I2600" s="135" t="s">
        <v>14573</v>
      </c>
      <c r="K2600" s="137">
        <v>37160</v>
      </c>
      <c r="L2600" s="135" t="s">
        <v>3062</v>
      </c>
    </row>
    <row r="2601" spans="1:12" x14ac:dyDescent="0.2">
      <c r="A2601" s="135" t="s">
        <v>2918</v>
      </c>
      <c r="D2601" s="135" t="s">
        <v>14574</v>
      </c>
      <c r="E2601" s="135">
        <f t="shared" si="40"/>
        <v>10200906</v>
      </c>
      <c r="F2601" s="135" t="s">
        <v>2920</v>
      </c>
      <c r="G2601" s="135" t="s">
        <v>1435</v>
      </c>
      <c r="H2601" s="135" t="s">
        <v>3050</v>
      </c>
      <c r="I2601" s="135" t="s">
        <v>14575</v>
      </c>
      <c r="K2601" s="137">
        <v>37160</v>
      </c>
      <c r="L2601" s="135" t="s">
        <v>3062</v>
      </c>
    </row>
    <row r="2602" spans="1:12" x14ac:dyDescent="0.2">
      <c r="A2602" s="135" t="s">
        <v>2918</v>
      </c>
      <c r="D2602" s="135" t="s">
        <v>14576</v>
      </c>
      <c r="E2602" s="135">
        <f t="shared" si="40"/>
        <v>10200907</v>
      </c>
      <c r="F2602" s="135" t="s">
        <v>2920</v>
      </c>
      <c r="G2602" s="135" t="s">
        <v>1435</v>
      </c>
      <c r="H2602" s="135" t="s">
        <v>3050</v>
      </c>
      <c r="I2602" s="135" t="s">
        <v>14577</v>
      </c>
    </row>
    <row r="2603" spans="1:12" x14ac:dyDescent="0.2">
      <c r="A2603" s="135" t="s">
        <v>2918</v>
      </c>
      <c r="D2603" s="135" t="s">
        <v>14578</v>
      </c>
      <c r="E2603" s="135">
        <f t="shared" si="40"/>
        <v>10200908</v>
      </c>
      <c r="F2603" s="135" t="s">
        <v>2920</v>
      </c>
      <c r="G2603" s="135" t="s">
        <v>1435</v>
      </c>
      <c r="H2603" s="135" t="s">
        <v>3050</v>
      </c>
      <c r="I2603" s="135" t="s">
        <v>3058</v>
      </c>
      <c r="J2603" s="137">
        <v>37160</v>
      </c>
      <c r="L2603" s="135" t="s">
        <v>3059</v>
      </c>
    </row>
    <row r="2604" spans="1:12" x14ac:dyDescent="0.2">
      <c r="A2604" s="135" t="s">
        <v>2918</v>
      </c>
      <c r="D2604" s="135" t="s">
        <v>14579</v>
      </c>
      <c r="E2604" s="135">
        <f t="shared" si="40"/>
        <v>10200910</v>
      </c>
      <c r="F2604" s="135" t="s">
        <v>2920</v>
      </c>
      <c r="G2604" s="135" t="s">
        <v>1435</v>
      </c>
      <c r="H2604" s="135" t="s">
        <v>3050</v>
      </c>
      <c r="I2604" s="135" t="s">
        <v>3061</v>
      </c>
      <c r="K2604" s="137">
        <v>37160</v>
      </c>
      <c r="L2604" s="135" t="s">
        <v>3062</v>
      </c>
    </row>
    <row r="2605" spans="1:12" x14ac:dyDescent="0.2">
      <c r="A2605" s="135" t="s">
        <v>2918</v>
      </c>
      <c r="D2605" s="135" t="s">
        <v>11855</v>
      </c>
      <c r="E2605" s="135">
        <f t="shared" si="40"/>
        <v>10200911</v>
      </c>
      <c r="F2605" s="135" t="s">
        <v>2920</v>
      </c>
      <c r="G2605" s="135" t="s">
        <v>1435</v>
      </c>
      <c r="H2605" s="135" t="s">
        <v>3050</v>
      </c>
      <c r="I2605" s="135" t="s">
        <v>3064</v>
      </c>
      <c r="K2605" s="137">
        <v>37160</v>
      </c>
      <c r="L2605" s="135" t="s">
        <v>3062</v>
      </c>
    </row>
    <row r="2606" spans="1:12" x14ac:dyDescent="0.2">
      <c r="A2606" s="135" t="s">
        <v>2918</v>
      </c>
      <c r="D2606" s="135" t="s">
        <v>11856</v>
      </c>
      <c r="E2606" s="135">
        <f t="shared" si="40"/>
        <v>10200912</v>
      </c>
      <c r="F2606" s="135" t="s">
        <v>2920</v>
      </c>
      <c r="G2606" s="135" t="s">
        <v>1435</v>
      </c>
      <c r="H2606" s="135" t="s">
        <v>3050</v>
      </c>
      <c r="I2606" s="135" t="s">
        <v>11857</v>
      </c>
    </row>
    <row r="2607" spans="1:12" x14ac:dyDescent="0.2">
      <c r="A2607" s="135" t="s">
        <v>2918</v>
      </c>
      <c r="D2607" s="135" t="s">
        <v>11858</v>
      </c>
      <c r="E2607" s="135">
        <f t="shared" si="40"/>
        <v>10201001</v>
      </c>
      <c r="F2607" s="135" t="s">
        <v>2920</v>
      </c>
      <c r="G2607" s="135" t="s">
        <v>1435</v>
      </c>
      <c r="H2607" s="135" t="s">
        <v>1426</v>
      </c>
      <c r="I2607" s="135" t="s">
        <v>3068</v>
      </c>
      <c r="K2607" s="137"/>
      <c r="L2607" s="135"/>
    </row>
    <row r="2608" spans="1:12" x14ac:dyDescent="0.2">
      <c r="A2608" s="135" t="s">
        <v>2918</v>
      </c>
      <c r="D2608" s="135" t="s">
        <v>11859</v>
      </c>
      <c r="E2608" s="135">
        <f t="shared" si="40"/>
        <v>10201002</v>
      </c>
      <c r="F2608" s="135" t="s">
        <v>2920</v>
      </c>
      <c r="G2608" s="135" t="s">
        <v>1435</v>
      </c>
      <c r="H2608" s="135" t="s">
        <v>1426</v>
      </c>
      <c r="I2608" s="135" t="s">
        <v>4162</v>
      </c>
      <c r="K2608" s="137"/>
      <c r="L2608" s="135"/>
    </row>
    <row r="2609" spans="1:12" x14ac:dyDescent="0.2">
      <c r="A2609" s="135" t="s">
        <v>2918</v>
      </c>
      <c r="D2609" s="135" t="s">
        <v>11860</v>
      </c>
      <c r="E2609" s="135">
        <f t="shared" si="40"/>
        <v>10201003</v>
      </c>
      <c r="F2609" s="135" t="s">
        <v>2920</v>
      </c>
      <c r="G2609" s="135" t="s">
        <v>1435</v>
      </c>
      <c r="H2609" s="135" t="s">
        <v>1426</v>
      </c>
      <c r="I2609" s="135" t="s">
        <v>3071</v>
      </c>
      <c r="K2609" s="137"/>
      <c r="L2609" s="135"/>
    </row>
    <row r="2610" spans="1:12" x14ac:dyDescent="0.2">
      <c r="A2610" s="135" t="s">
        <v>2918</v>
      </c>
      <c r="D2610" s="135" t="s">
        <v>11861</v>
      </c>
      <c r="E2610" s="135">
        <f t="shared" si="40"/>
        <v>10201101</v>
      </c>
      <c r="F2610" s="135" t="s">
        <v>2920</v>
      </c>
      <c r="G2610" s="135" t="s">
        <v>1435</v>
      </c>
      <c r="H2610" s="135" t="s">
        <v>3073</v>
      </c>
      <c r="I2610" s="135" t="s">
        <v>3046</v>
      </c>
    </row>
    <row r="2611" spans="1:12" x14ac:dyDescent="0.2">
      <c r="A2611" s="135" t="s">
        <v>2918</v>
      </c>
      <c r="D2611" s="135" t="s">
        <v>11862</v>
      </c>
      <c r="E2611" s="135">
        <f t="shared" si="40"/>
        <v>10201201</v>
      </c>
      <c r="F2611" s="135" t="s">
        <v>2920</v>
      </c>
      <c r="G2611" s="135" t="s">
        <v>1435</v>
      </c>
      <c r="H2611" s="135" t="s">
        <v>3075</v>
      </c>
      <c r="I2611" s="135" t="s">
        <v>3076</v>
      </c>
    </row>
    <row r="2612" spans="1:12" x14ac:dyDescent="0.2">
      <c r="A2612" s="135" t="s">
        <v>2918</v>
      </c>
      <c r="D2612" s="135" t="s">
        <v>11863</v>
      </c>
      <c r="E2612" s="135">
        <f t="shared" si="40"/>
        <v>10201202</v>
      </c>
      <c r="F2612" s="135" t="s">
        <v>2920</v>
      </c>
      <c r="G2612" s="135" t="s">
        <v>1435</v>
      </c>
      <c r="H2612" s="135" t="s">
        <v>3075</v>
      </c>
      <c r="I2612" s="135" t="s">
        <v>3078</v>
      </c>
    </row>
    <row r="2613" spans="1:12" x14ac:dyDescent="0.2">
      <c r="A2613" s="135" t="s">
        <v>2918</v>
      </c>
      <c r="D2613" s="135" t="s">
        <v>11864</v>
      </c>
      <c r="E2613" s="135">
        <f t="shared" si="40"/>
        <v>10201301</v>
      </c>
      <c r="F2613" s="135" t="s">
        <v>2920</v>
      </c>
      <c r="G2613" s="135" t="s">
        <v>1435</v>
      </c>
      <c r="H2613" s="135" t="s">
        <v>3090</v>
      </c>
      <c r="I2613" s="135" t="s">
        <v>3076</v>
      </c>
    </row>
    <row r="2614" spans="1:12" x14ac:dyDescent="0.2">
      <c r="A2614" s="135" t="s">
        <v>2918</v>
      </c>
      <c r="D2614" s="135" t="s">
        <v>11865</v>
      </c>
      <c r="E2614" s="135">
        <f t="shared" si="40"/>
        <v>10201302</v>
      </c>
      <c r="F2614" s="135" t="s">
        <v>2920</v>
      </c>
      <c r="G2614" s="135" t="s">
        <v>1435</v>
      </c>
      <c r="H2614" s="135" t="s">
        <v>3090</v>
      </c>
      <c r="I2614" s="135" t="s">
        <v>3092</v>
      </c>
    </row>
    <row r="2615" spans="1:12" x14ac:dyDescent="0.2">
      <c r="A2615" s="135" t="s">
        <v>2918</v>
      </c>
      <c r="D2615" s="135" t="s">
        <v>11866</v>
      </c>
      <c r="E2615" s="135">
        <f t="shared" si="40"/>
        <v>10201303</v>
      </c>
      <c r="F2615" s="135" t="s">
        <v>2920</v>
      </c>
      <c r="G2615" s="135" t="s">
        <v>1435</v>
      </c>
      <c r="H2615" s="135" t="s">
        <v>3090</v>
      </c>
      <c r="I2615" s="135" t="s">
        <v>11867</v>
      </c>
      <c r="J2615" s="137">
        <v>37469</v>
      </c>
    </row>
    <row r="2616" spans="1:12" x14ac:dyDescent="0.2">
      <c r="A2616" s="135" t="s">
        <v>2918</v>
      </c>
      <c r="D2616" s="135" t="s">
        <v>11868</v>
      </c>
      <c r="E2616" s="135">
        <f t="shared" si="40"/>
        <v>10201401</v>
      </c>
      <c r="F2616" s="135" t="s">
        <v>2920</v>
      </c>
      <c r="G2616" s="135" t="s">
        <v>1435</v>
      </c>
      <c r="H2616" s="135" t="s">
        <v>11869</v>
      </c>
      <c r="I2616" s="135" t="s">
        <v>1422</v>
      </c>
    </row>
    <row r="2617" spans="1:12" x14ac:dyDescent="0.2">
      <c r="A2617" s="135" t="s">
        <v>2918</v>
      </c>
      <c r="D2617" s="135" t="s">
        <v>11870</v>
      </c>
      <c r="E2617" s="135">
        <f t="shared" si="40"/>
        <v>10201402</v>
      </c>
      <c r="F2617" s="135" t="s">
        <v>2920</v>
      </c>
      <c r="G2617" s="135" t="s">
        <v>1435</v>
      </c>
      <c r="H2617" s="135" t="s">
        <v>11869</v>
      </c>
      <c r="I2617" s="135" t="s">
        <v>1433</v>
      </c>
    </row>
    <row r="2618" spans="1:12" x14ac:dyDescent="0.2">
      <c r="A2618" s="135" t="s">
        <v>2918</v>
      </c>
      <c r="D2618" s="135" t="s">
        <v>11871</v>
      </c>
      <c r="E2618" s="135">
        <f t="shared" si="40"/>
        <v>10201403</v>
      </c>
      <c r="F2618" s="135" t="s">
        <v>2920</v>
      </c>
      <c r="G2618" s="135" t="s">
        <v>1435</v>
      </c>
      <c r="H2618" s="135" t="s">
        <v>11869</v>
      </c>
      <c r="I2618" s="135" t="s">
        <v>1413</v>
      </c>
    </row>
    <row r="2619" spans="1:12" x14ac:dyDescent="0.2">
      <c r="A2619" s="135" t="s">
        <v>2918</v>
      </c>
      <c r="D2619" s="135" t="s">
        <v>11872</v>
      </c>
      <c r="E2619" s="135">
        <f t="shared" si="40"/>
        <v>10201404</v>
      </c>
      <c r="F2619" s="135" t="s">
        <v>2920</v>
      </c>
      <c r="G2619" s="135" t="s">
        <v>1435</v>
      </c>
      <c r="H2619" s="135" t="s">
        <v>11869</v>
      </c>
      <c r="I2619" s="135" t="s">
        <v>1420</v>
      </c>
    </row>
    <row r="2620" spans="1:12" x14ac:dyDescent="0.2">
      <c r="A2620" s="135" t="s">
        <v>2918</v>
      </c>
      <c r="D2620" s="135" t="s">
        <v>11873</v>
      </c>
      <c r="E2620" s="135">
        <f t="shared" si="40"/>
        <v>10201601</v>
      </c>
      <c r="F2620" s="135" t="s">
        <v>2920</v>
      </c>
      <c r="G2620" s="135" t="s">
        <v>1435</v>
      </c>
      <c r="H2620" s="135" t="s">
        <v>934</v>
      </c>
      <c r="I2620" s="135" t="s">
        <v>11874</v>
      </c>
    </row>
    <row r="2621" spans="1:12" x14ac:dyDescent="0.2">
      <c r="A2621" s="135" t="s">
        <v>2918</v>
      </c>
      <c r="D2621" s="135" t="s">
        <v>9098</v>
      </c>
      <c r="E2621" s="135">
        <f t="shared" si="40"/>
        <v>10201701</v>
      </c>
      <c r="F2621" s="135" t="s">
        <v>2920</v>
      </c>
      <c r="G2621" s="135" t="s">
        <v>1435</v>
      </c>
      <c r="H2621" s="135" t="s">
        <v>3443</v>
      </c>
      <c r="I2621" s="135" t="s">
        <v>11874</v>
      </c>
    </row>
    <row r="2622" spans="1:12" x14ac:dyDescent="0.2">
      <c r="A2622" s="135" t="s">
        <v>2918</v>
      </c>
      <c r="D2622" s="135" t="s">
        <v>9099</v>
      </c>
      <c r="E2622" s="135">
        <f t="shared" si="40"/>
        <v>10300101</v>
      </c>
      <c r="F2622" s="135" t="s">
        <v>2920</v>
      </c>
      <c r="G2622" s="135" t="s">
        <v>1449</v>
      </c>
      <c r="H2622" s="135" t="s">
        <v>1406</v>
      </c>
      <c r="I2622" s="135" t="s">
        <v>2922</v>
      </c>
    </row>
    <row r="2623" spans="1:12" x14ac:dyDescent="0.2">
      <c r="A2623" s="135" t="s">
        <v>2918</v>
      </c>
      <c r="D2623" s="135" t="s">
        <v>9100</v>
      </c>
      <c r="E2623" s="135">
        <f t="shared" si="40"/>
        <v>10300102</v>
      </c>
      <c r="F2623" s="135" t="s">
        <v>2920</v>
      </c>
      <c r="G2623" s="135" t="s">
        <v>1449</v>
      </c>
      <c r="H2623" s="135" t="s">
        <v>1406</v>
      </c>
      <c r="I2623" s="135" t="s">
        <v>2924</v>
      </c>
    </row>
    <row r="2624" spans="1:12" x14ac:dyDescent="0.2">
      <c r="A2624" s="135" t="s">
        <v>2918</v>
      </c>
      <c r="D2624" s="135" t="s">
        <v>9101</v>
      </c>
      <c r="E2624" s="135">
        <f t="shared" si="40"/>
        <v>10300103</v>
      </c>
      <c r="F2624" s="135" t="s">
        <v>2920</v>
      </c>
      <c r="G2624" s="135" t="s">
        <v>1449</v>
      </c>
      <c r="H2624" s="135" t="s">
        <v>1406</v>
      </c>
      <c r="I2624" s="135" t="s">
        <v>3121</v>
      </c>
    </row>
    <row r="2625" spans="1:9" x14ac:dyDescent="0.2">
      <c r="A2625" s="135" t="s">
        <v>2918</v>
      </c>
      <c r="D2625" s="135" t="s">
        <v>9102</v>
      </c>
      <c r="E2625" s="135">
        <f t="shared" si="40"/>
        <v>10300203</v>
      </c>
      <c r="F2625" s="135" t="s">
        <v>2920</v>
      </c>
      <c r="G2625" s="135" t="s">
        <v>1449</v>
      </c>
      <c r="H2625" s="135" t="s">
        <v>1409</v>
      </c>
      <c r="I2625" s="135" t="s">
        <v>2930</v>
      </c>
    </row>
    <row r="2626" spans="1:9" x14ac:dyDescent="0.2">
      <c r="A2626" s="135" t="s">
        <v>2918</v>
      </c>
      <c r="D2626" s="135" t="s">
        <v>9103</v>
      </c>
      <c r="E2626" s="135">
        <f t="shared" ref="E2626:E2689" si="41">VALUE(D2626)</f>
        <v>10300205</v>
      </c>
      <c r="F2626" s="135" t="s">
        <v>2920</v>
      </c>
      <c r="G2626" s="135" t="s">
        <v>1449</v>
      </c>
      <c r="H2626" s="135" t="s">
        <v>1409</v>
      </c>
      <c r="I2626" s="135" t="s">
        <v>2926</v>
      </c>
    </row>
    <row r="2627" spans="1:9" x14ac:dyDescent="0.2">
      <c r="A2627" s="135" t="s">
        <v>2918</v>
      </c>
      <c r="D2627" s="135" t="s">
        <v>9104</v>
      </c>
      <c r="E2627" s="135">
        <f t="shared" si="41"/>
        <v>10300206</v>
      </c>
      <c r="F2627" s="135" t="s">
        <v>2920</v>
      </c>
      <c r="G2627" s="135" t="s">
        <v>1449</v>
      </c>
      <c r="H2627" s="135" t="s">
        <v>1409</v>
      </c>
      <c r="I2627" s="135" t="s">
        <v>2928</v>
      </c>
    </row>
    <row r="2628" spans="1:9" x14ac:dyDescent="0.2">
      <c r="A2628" s="135" t="s">
        <v>2918</v>
      </c>
      <c r="D2628" s="135" t="s">
        <v>9105</v>
      </c>
      <c r="E2628" s="135">
        <f t="shared" si="41"/>
        <v>10300207</v>
      </c>
      <c r="F2628" s="135" t="s">
        <v>2920</v>
      </c>
      <c r="G2628" s="135" t="s">
        <v>1449</v>
      </c>
      <c r="H2628" s="135" t="s">
        <v>1409</v>
      </c>
      <c r="I2628" s="135" t="s">
        <v>6203</v>
      </c>
    </row>
    <row r="2629" spans="1:9" x14ac:dyDescent="0.2">
      <c r="A2629" s="135" t="s">
        <v>2918</v>
      </c>
      <c r="D2629" s="135" t="s">
        <v>6204</v>
      </c>
      <c r="E2629" s="135">
        <f t="shared" si="41"/>
        <v>10300208</v>
      </c>
      <c r="F2629" s="135" t="s">
        <v>2920</v>
      </c>
      <c r="G2629" s="135" t="s">
        <v>1449</v>
      </c>
      <c r="H2629" s="135" t="s">
        <v>1409</v>
      </c>
      <c r="I2629" s="135" t="s">
        <v>6205</v>
      </c>
    </row>
    <row r="2630" spans="1:9" x14ac:dyDescent="0.2">
      <c r="A2630" s="135" t="s">
        <v>2918</v>
      </c>
      <c r="D2630" s="135" t="s">
        <v>6206</v>
      </c>
      <c r="E2630" s="135">
        <f t="shared" si="41"/>
        <v>10300209</v>
      </c>
      <c r="F2630" s="135" t="s">
        <v>2920</v>
      </c>
      <c r="G2630" s="135" t="s">
        <v>1449</v>
      </c>
      <c r="H2630" s="135" t="s">
        <v>1409</v>
      </c>
      <c r="I2630" s="135" t="s">
        <v>2932</v>
      </c>
    </row>
    <row r="2631" spans="1:9" x14ac:dyDescent="0.2">
      <c r="A2631" s="135" t="s">
        <v>2918</v>
      </c>
      <c r="D2631" s="135" t="s">
        <v>6207</v>
      </c>
      <c r="E2631" s="135">
        <f t="shared" si="41"/>
        <v>10300211</v>
      </c>
      <c r="F2631" s="135" t="s">
        <v>2920</v>
      </c>
      <c r="G2631" s="135" t="s">
        <v>1449</v>
      </c>
      <c r="H2631" s="135" t="s">
        <v>1409</v>
      </c>
      <c r="I2631" s="135" t="s">
        <v>6108</v>
      </c>
    </row>
    <row r="2632" spans="1:9" x14ac:dyDescent="0.2">
      <c r="A2632" s="135" t="s">
        <v>2918</v>
      </c>
      <c r="D2632" s="135" t="s">
        <v>6208</v>
      </c>
      <c r="E2632" s="135">
        <f t="shared" si="41"/>
        <v>10300214</v>
      </c>
      <c r="F2632" s="135" t="s">
        <v>2920</v>
      </c>
      <c r="G2632" s="135" t="s">
        <v>1449</v>
      </c>
      <c r="H2632" s="135" t="s">
        <v>1409</v>
      </c>
      <c r="I2632" s="135" t="s">
        <v>6209</v>
      </c>
    </row>
    <row r="2633" spans="1:9" x14ac:dyDescent="0.2">
      <c r="A2633" s="135" t="s">
        <v>2918</v>
      </c>
      <c r="D2633" s="135" t="s">
        <v>6210</v>
      </c>
      <c r="E2633" s="135">
        <f t="shared" si="41"/>
        <v>10300216</v>
      </c>
      <c r="F2633" s="135" t="s">
        <v>2920</v>
      </c>
      <c r="G2633" s="135" t="s">
        <v>1449</v>
      </c>
      <c r="H2633" s="135" t="s">
        <v>1409</v>
      </c>
      <c r="I2633" s="135" t="s">
        <v>297</v>
      </c>
    </row>
    <row r="2634" spans="1:9" x14ac:dyDescent="0.2">
      <c r="A2634" s="135" t="s">
        <v>2918</v>
      </c>
      <c r="D2634" s="135" t="s">
        <v>6211</v>
      </c>
      <c r="E2634" s="135">
        <f t="shared" si="41"/>
        <v>10300217</v>
      </c>
      <c r="F2634" s="135" t="s">
        <v>2920</v>
      </c>
      <c r="G2634" s="135" t="s">
        <v>1449</v>
      </c>
      <c r="H2634" s="135" t="s">
        <v>1409</v>
      </c>
      <c r="I2634" s="135" t="s">
        <v>301</v>
      </c>
    </row>
    <row r="2635" spans="1:9" x14ac:dyDescent="0.2">
      <c r="A2635" s="135" t="s">
        <v>2918</v>
      </c>
      <c r="D2635" s="135" t="s">
        <v>6212</v>
      </c>
      <c r="E2635" s="135">
        <f t="shared" si="41"/>
        <v>10300218</v>
      </c>
      <c r="F2635" s="135" t="s">
        <v>2920</v>
      </c>
      <c r="G2635" s="135" t="s">
        <v>1449</v>
      </c>
      <c r="H2635" s="135" t="s">
        <v>1409</v>
      </c>
      <c r="I2635" s="135" t="s">
        <v>303</v>
      </c>
    </row>
    <row r="2636" spans="1:9" x14ac:dyDescent="0.2">
      <c r="A2636" s="135" t="s">
        <v>2918</v>
      </c>
      <c r="D2636" s="135" t="s">
        <v>6213</v>
      </c>
      <c r="E2636" s="135">
        <f t="shared" si="41"/>
        <v>10300221</v>
      </c>
      <c r="F2636" s="135" t="s">
        <v>2920</v>
      </c>
      <c r="G2636" s="135" t="s">
        <v>1449</v>
      </c>
      <c r="H2636" s="135" t="s">
        <v>1409</v>
      </c>
      <c r="I2636" s="135" t="s">
        <v>305</v>
      </c>
    </row>
    <row r="2637" spans="1:9" x14ac:dyDescent="0.2">
      <c r="A2637" s="135" t="s">
        <v>2918</v>
      </c>
      <c r="D2637" s="135" t="s">
        <v>6214</v>
      </c>
      <c r="E2637" s="135">
        <f t="shared" si="41"/>
        <v>10300222</v>
      </c>
      <c r="F2637" s="135" t="s">
        <v>2920</v>
      </c>
      <c r="G2637" s="135" t="s">
        <v>1449</v>
      </c>
      <c r="H2637" s="135" t="s">
        <v>1409</v>
      </c>
      <c r="I2637" s="135" t="s">
        <v>307</v>
      </c>
    </row>
    <row r="2638" spans="1:9" x14ac:dyDescent="0.2">
      <c r="A2638" s="135" t="s">
        <v>2918</v>
      </c>
      <c r="D2638" s="135" t="s">
        <v>6215</v>
      </c>
      <c r="E2638" s="135">
        <f t="shared" si="41"/>
        <v>10300223</v>
      </c>
      <c r="F2638" s="135" t="s">
        <v>2920</v>
      </c>
      <c r="G2638" s="135" t="s">
        <v>1449</v>
      </c>
      <c r="H2638" s="135" t="s">
        <v>1409</v>
      </c>
      <c r="I2638" s="135" t="s">
        <v>309</v>
      </c>
    </row>
    <row r="2639" spans="1:9" x14ac:dyDescent="0.2">
      <c r="A2639" s="135" t="s">
        <v>2918</v>
      </c>
      <c r="D2639" s="135" t="s">
        <v>6216</v>
      </c>
      <c r="E2639" s="135">
        <f t="shared" si="41"/>
        <v>10300224</v>
      </c>
      <c r="F2639" s="135" t="s">
        <v>2920</v>
      </c>
      <c r="G2639" s="135" t="s">
        <v>1449</v>
      </c>
      <c r="H2639" s="135" t="s">
        <v>1409</v>
      </c>
      <c r="I2639" s="135" t="s">
        <v>311</v>
      </c>
    </row>
    <row r="2640" spans="1:9" x14ac:dyDescent="0.2">
      <c r="A2640" s="135" t="s">
        <v>2918</v>
      </c>
      <c r="D2640" s="135" t="s">
        <v>6217</v>
      </c>
      <c r="E2640" s="135">
        <f t="shared" si="41"/>
        <v>10300225</v>
      </c>
      <c r="F2640" s="135" t="s">
        <v>2920</v>
      </c>
      <c r="G2640" s="135" t="s">
        <v>1449</v>
      </c>
      <c r="H2640" s="135" t="s">
        <v>1409</v>
      </c>
      <c r="I2640" s="135" t="s">
        <v>313</v>
      </c>
    </row>
    <row r="2641" spans="1:12" x14ac:dyDescent="0.2">
      <c r="A2641" s="135" t="s">
        <v>2918</v>
      </c>
      <c r="D2641" s="135" t="s">
        <v>6218</v>
      </c>
      <c r="E2641" s="135">
        <f t="shared" si="41"/>
        <v>10300226</v>
      </c>
      <c r="F2641" s="135" t="s">
        <v>2920</v>
      </c>
      <c r="G2641" s="135" t="s">
        <v>1449</v>
      </c>
      <c r="H2641" s="135" t="s">
        <v>1409</v>
      </c>
      <c r="I2641" s="135" t="s">
        <v>1512</v>
      </c>
    </row>
    <row r="2642" spans="1:12" x14ac:dyDescent="0.2">
      <c r="A2642" s="135" t="s">
        <v>2918</v>
      </c>
      <c r="D2642" s="135" t="s">
        <v>6219</v>
      </c>
      <c r="E2642" s="135">
        <f t="shared" si="41"/>
        <v>10300300</v>
      </c>
      <c r="F2642" s="135" t="s">
        <v>2920</v>
      </c>
      <c r="G2642" s="135" t="s">
        <v>1449</v>
      </c>
      <c r="H2642" s="135" t="s">
        <v>1520</v>
      </c>
      <c r="I2642" s="135" t="s">
        <v>359</v>
      </c>
    </row>
    <row r="2643" spans="1:12" x14ac:dyDescent="0.2">
      <c r="A2643" s="135" t="s">
        <v>2918</v>
      </c>
      <c r="D2643" s="135" t="s">
        <v>6220</v>
      </c>
      <c r="E2643" s="135">
        <f t="shared" si="41"/>
        <v>10300305</v>
      </c>
      <c r="F2643" s="135" t="s">
        <v>2920</v>
      </c>
      <c r="G2643" s="135" t="s">
        <v>1449</v>
      </c>
      <c r="H2643" s="135" t="s">
        <v>1520</v>
      </c>
      <c r="I2643" s="135" t="s">
        <v>361</v>
      </c>
    </row>
    <row r="2644" spans="1:12" x14ac:dyDescent="0.2">
      <c r="A2644" s="135" t="s">
        <v>2918</v>
      </c>
      <c r="D2644" s="135" t="s">
        <v>6221</v>
      </c>
      <c r="E2644" s="135">
        <f t="shared" si="41"/>
        <v>10300306</v>
      </c>
      <c r="F2644" s="135" t="s">
        <v>2920</v>
      </c>
      <c r="G2644" s="135" t="s">
        <v>1449</v>
      </c>
      <c r="H2644" s="135" t="s">
        <v>1520</v>
      </c>
      <c r="I2644" s="135" t="s">
        <v>363</v>
      </c>
    </row>
    <row r="2645" spans="1:12" x14ac:dyDescent="0.2">
      <c r="A2645" s="135" t="s">
        <v>2918</v>
      </c>
      <c r="D2645" s="135" t="s">
        <v>6222</v>
      </c>
      <c r="E2645" s="135">
        <f t="shared" si="41"/>
        <v>10300307</v>
      </c>
      <c r="F2645" s="135" t="s">
        <v>2920</v>
      </c>
      <c r="G2645" s="135" t="s">
        <v>1449</v>
      </c>
      <c r="H2645" s="135" t="s">
        <v>1520</v>
      </c>
      <c r="I2645" s="135" t="s">
        <v>2924</v>
      </c>
    </row>
    <row r="2646" spans="1:12" x14ac:dyDescent="0.2">
      <c r="A2646" s="135" t="s">
        <v>2918</v>
      </c>
      <c r="D2646" s="135" t="s">
        <v>6223</v>
      </c>
      <c r="E2646" s="135">
        <f t="shared" si="41"/>
        <v>10300309</v>
      </c>
      <c r="F2646" s="135" t="s">
        <v>2920</v>
      </c>
      <c r="G2646" s="135" t="s">
        <v>1449</v>
      </c>
      <c r="H2646" s="135" t="s">
        <v>1520</v>
      </c>
      <c r="I2646" s="135" t="s">
        <v>368</v>
      </c>
    </row>
    <row r="2647" spans="1:12" x14ac:dyDescent="0.2">
      <c r="A2647" s="135" t="s">
        <v>2918</v>
      </c>
      <c r="D2647" s="135" t="s">
        <v>6224</v>
      </c>
      <c r="E2647" s="135">
        <f t="shared" si="41"/>
        <v>10300401</v>
      </c>
      <c r="F2647" s="135" t="s">
        <v>2920</v>
      </c>
      <c r="G2647" s="135" t="s">
        <v>1449</v>
      </c>
      <c r="H2647" s="135" t="s">
        <v>1420</v>
      </c>
      <c r="I2647" s="135" t="s">
        <v>6135</v>
      </c>
      <c r="K2647" s="137"/>
      <c r="L2647" s="135"/>
    </row>
    <row r="2648" spans="1:12" x14ac:dyDescent="0.2">
      <c r="A2648" s="135" t="s">
        <v>2918</v>
      </c>
      <c r="D2648" s="135" t="s">
        <v>6225</v>
      </c>
      <c r="E2648" s="135">
        <f t="shared" si="41"/>
        <v>10300402</v>
      </c>
      <c r="F2648" s="135" t="s">
        <v>2920</v>
      </c>
      <c r="G2648" s="135" t="s">
        <v>1449</v>
      </c>
      <c r="H2648" s="135" t="s">
        <v>1420</v>
      </c>
      <c r="I2648" s="135" t="s">
        <v>6137</v>
      </c>
    </row>
    <row r="2649" spans="1:12" x14ac:dyDescent="0.2">
      <c r="A2649" s="135" t="s">
        <v>2918</v>
      </c>
      <c r="D2649" s="135" t="s">
        <v>6226</v>
      </c>
      <c r="E2649" s="135">
        <f t="shared" si="41"/>
        <v>10300403</v>
      </c>
      <c r="F2649" s="135" t="s">
        <v>2920</v>
      </c>
      <c r="G2649" s="135" t="s">
        <v>1449</v>
      </c>
      <c r="H2649" s="135" t="s">
        <v>1420</v>
      </c>
      <c r="I2649" s="135" t="s">
        <v>11811</v>
      </c>
    </row>
    <row r="2650" spans="1:12" x14ac:dyDescent="0.2">
      <c r="A2650" s="135" t="s">
        <v>2918</v>
      </c>
      <c r="D2650" s="135" t="s">
        <v>6227</v>
      </c>
      <c r="E2650" s="135">
        <f t="shared" si="41"/>
        <v>10300404</v>
      </c>
      <c r="F2650" s="135" t="s">
        <v>2920</v>
      </c>
      <c r="G2650" s="135" t="s">
        <v>1449</v>
      </c>
      <c r="H2650" s="135" t="s">
        <v>1420</v>
      </c>
      <c r="I2650" s="135" t="s">
        <v>11813</v>
      </c>
      <c r="K2650" s="137"/>
      <c r="L2650" s="135"/>
    </row>
    <row r="2651" spans="1:12" x14ac:dyDescent="0.2">
      <c r="A2651" s="135" t="s">
        <v>2918</v>
      </c>
      <c r="D2651" s="135" t="s">
        <v>6228</v>
      </c>
      <c r="E2651" s="135">
        <f t="shared" si="41"/>
        <v>10300501</v>
      </c>
      <c r="F2651" s="135" t="s">
        <v>2920</v>
      </c>
      <c r="G2651" s="135" t="s">
        <v>1449</v>
      </c>
      <c r="H2651" s="135" t="s">
        <v>1413</v>
      </c>
      <c r="I2651" s="135" t="s">
        <v>384</v>
      </c>
      <c r="K2651" s="137"/>
      <c r="L2651" s="135"/>
    </row>
    <row r="2652" spans="1:12" x14ac:dyDescent="0.2">
      <c r="A2652" s="135" t="s">
        <v>2918</v>
      </c>
      <c r="D2652" s="135" t="s">
        <v>6229</v>
      </c>
      <c r="E2652" s="135">
        <f t="shared" si="41"/>
        <v>10300502</v>
      </c>
      <c r="F2652" s="135" t="s">
        <v>2920</v>
      </c>
      <c r="G2652" s="135" t="s">
        <v>1449</v>
      </c>
      <c r="H2652" s="135" t="s">
        <v>1413</v>
      </c>
      <c r="I2652" s="135" t="s">
        <v>6137</v>
      </c>
    </row>
    <row r="2653" spans="1:12" x14ac:dyDescent="0.2">
      <c r="A2653" s="135" t="s">
        <v>2918</v>
      </c>
      <c r="D2653" s="135" t="s">
        <v>6230</v>
      </c>
      <c r="E2653" s="135">
        <f t="shared" si="41"/>
        <v>10300503</v>
      </c>
      <c r="F2653" s="135" t="s">
        <v>2920</v>
      </c>
      <c r="G2653" s="135" t="s">
        <v>1449</v>
      </c>
      <c r="H2653" s="135" t="s">
        <v>1413</v>
      </c>
      <c r="I2653" s="135" t="s">
        <v>11811</v>
      </c>
    </row>
    <row r="2654" spans="1:12" x14ac:dyDescent="0.2">
      <c r="A2654" s="135" t="s">
        <v>2918</v>
      </c>
      <c r="D2654" s="135" t="s">
        <v>6231</v>
      </c>
      <c r="E2654" s="135">
        <f t="shared" si="41"/>
        <v>10300504</v>
      </c>
      <c r="F2654" s="135" t="s">
        <v>2920</v>
      </c>
      <c r="G2654" s="135" t="s">
        <v>1449</v>
      </c>
      <c r="H2654" s="135" t="s">
        <v>1413</v>
      </c>
      <c r="I2654" s="135" t="s">
        <v>11819</v>
      </c>
      <c r="K2654" s="137"/>
      <c r="L2654" s="135"/>
    </row>
    <row r="2655" spans="1:12" x14ac:dyDescent="0.2">
      <c r="A2655" s="135" t="s">
        <v>2918</v>
      </c>
      <c r="D2655" s="135" t="s">
        <v>6232</v>
      </c>
      <c r="E2655" s="135">
        <f t="shared" si="41"/>
        <v>10300601</v>
      </c>
      <c r="F2655" s="135" t="s">
        <v>2920</v>
      </c>
      <c r="G2655" s="135" t="s">
        <v>1449</v>
      </c>
      <c r="H2655" s="135" t="s">
        <v>1422</v>
      </c>
      <c r="I2655" s="135" t="s">
        <v>11822</v>
      </c>
    </row>
    <row r="2656" spans="1:12" x14ac:dyDescent="0.2">
      <c r="A2656" s="135" t="s">
        <v>2918</v>
      </c>
      <c r="D2656" s="135" t="s">
        <v>6233</v>
      </c>
      <c r="E2656" s="135">
        <f t="shared" si="41"/>
        <v>10300602</v>
      </c>
      <c r="F2656" s="135" t="s">
        <v>2920</v>
      </c>
      <c r="G2656" s="135" t="s">
        <v>1449</v>
      </c>
      <c r="H2656" s="135" t="s">
        <v>1422</v>
      </c>
      <c r="I2656" s="135" t="s">
        <v>11824</v>
      </c>
    </row>
    <row r="2657" spans="1:12" x14ac:dyDescent="0.2">
      <c r="A2657" s="135" t="s">
        <v>2918</v>
      </c>
      <c r="D2657" s="135" t="s">
        <v>6234</v>
      </c>
      <c r="E2657" s="135">
        <f t="shared" si="41"/>
        <v>10300603</v>
      </c>
      <c r="F2657" s="135" t="s">
        <v>2920</v>
      </c>
      <c r="G2657" s="135" t="s">
        <v>1449</v>
      </c>
      <c r="H2657" s="135" t="s">
        <v>1422</v>
      </c>
      <c r="I2657" s="135" t="s">
        <v>11826</v>
      </c>
    </row>
    <row r="2658" spans="1:12" x14ac:dyDescent="0.2">
      <c r="A2658" s="135" t="s">
        <v>2918</v>
      </c>
      <c r="D2658" s="135" t="s">
        <v>6235</v>
      </c>
      <c r="E2658" s="135">
        <f t="shared" si="41"/>
        <v>10300701</v>
      </c>
      <c r="F2658" s="135" t="s">
        <v>2920</v>
      </c>
      <c r="G2658" s="135" t="s">
        <v>1449</v>
      </c>
      <c r="H2658" s="135" t="s">
        <v>1433</v>
      </c>
      <c r="I2658" s="135" t="s">
        <v>6236</v>
      </c>
    </row>
    <row r="2659" spans="1:12" x14ac:dyDescent="0.2">
      <c r="A2659" s="135" t="s">
        <v>2918</v>
      </c>
      <c r="D2659" s="135" t="s">
        <v>6237</v>
      </c>
      <c r="E2659" s="135">
        <f t="shared" si="41"/>
        <v>10300799</v>
      </c>
      <c r="F2659" s="135" t="s">
        <v>2920</v>
      </c>
      <c r="G2659" s="135" t="s">
        <v>1449</v>
      </c>
      <c r="H2659" s="135" t="s">
        <v>1433</v>
      </c>
      <c r="I2659" s="135" t="s">
        <v>6238</v>
      </c>
    </row>
    <row r="2660" spans="1:12" x14ac:dyDescent="0.2">
      <c r="A2660" s="135" t="s">
        <v>2918</v>
      </c>
      <c r="D2660" s="135" t="s">
        <v>6239</v>
      </c>
      <c r="E2660" s="135">
        <f t="shared" si="41"/>
        <v>10300811</v>
      </c>
      <c r="F2660" s="135" t="s">
        <v>2920</v>
      </c>
      <c r="G2660" s="135" t="s">
        <v>1449</v>
      </c>
      <c r="H2660" s="135" t="s">
        <v>3042</v>
      </c>
      <c r="I2660" s="135" t="s">
        <v>3042</v>
      </c>
    </row>
    <row r="2661" spans="1:12" x14ac:dyDescent="0.2">
      <c r="A2661" s="135" t="s">
        <v>2918</v>
      </c>
      <c r="D2661" s="135" t="s">
        <v>6240</v>
      </c>
      <c r="E2661" s="135">
        <f t="shared" si="41"/>
        <v>10300901</v>
      </c>
      <c r="F2661" s="135" t="s">
        <v>2920</v>
      </c>
      <c r="G2661" s="135" t="s">
        <v>1449</v>
      </c>
      <c r="H2661" s="135" t="s">
        <v>3050</v>
      </c>
      <c r="I2661" s="135" t="s">
        <v>3051</v>
      </c>
    </row>
    <row r="2662" spans="1:12" x14ac:dyDescent="0.2">
      <c r="A2662" s="135" t="s">
        <v>2918</v>
      </c>
      <c r="D2662" s="135" t="s">
        <v>6241</v>
      </c>
      <c r="E2662" s="135">
        <f t="shared" si="41"/>
        <v>10300902</v>
      </c>
      <c r="F2662" s="135" t="s">
        <v>2920</v>
      </c>
      <c r="G2662" s="135" t="s">
        <v>1449</v>
      </c>
      <c r="H2662" s="135" t="s">
        <v>3050</v>
      </c>
      <c r="I2662" s="135" t="s">
        <v>14567</v>
      </c>
    </row>
    <row r="2663" spans="1:12" x14ac:dyDescent="0.2">
      <c r="A2663" s="135" t="s">
        <v>2918</v>
      </c>
      <c r="D2663" s="135" t="s">
        <v>6242</v>
      </c>
      <c r="E2663" s="135">
        <f t="shared" si="41"/>
        <v>10300903</v>
      </c>
      <c r="F2663" s="135" t="s">
        <v>2920</v>
      </c>
      <c r="G2663" s="135" t="s">
        <v>1449</v>
      </c>
      <c r="H2663" s="135" t="s">
        <v>3050</v>
      </c>
      <c r="I2663" s="135" t="s">
        <v>3055</v>
      </c>
      <c r="K2663" s="137">
        <v>37160</v>
      </c>
      <c r="L2663" s="135" t="s">
        <v>3056</v>
      </c>
    </row>
    <row r="2664" spans="1:12" x14ac:dyDescent="0.2">
      <c r="A2664" s="135" t="s">
        <v>2918</v>
      </c>
      <c r="D2664" s="135" t="s">
        <v>6243</v>
      </c>
      <c r="E2664" s="135">
        <f t="shared" si="41"/>
        <v>10300908</v>
      </c>
      <c r="F2664" s="135" t="s">
        <v>2920</v>
      </c>
      <c r="G2664" s="135" t="s">
        <v>1449</v>
      </c>
      <c r="H2664" s="135" t="s">
        <v>3050</v>
      </c>
      <c r="I2664" s="135" t="s">
        <v>3058</v>
      </c>
      <c r="J2664" s="137">
        <v>37160</v>
      </c>
      <c r="L2664" s="135" t="s">
        <v>3059</v>
      </c>
    </row>
    <row r="2665" spans="1:12" x14ac:dyDescent="0.2">
      <c r="A2665" s="135" t="s">
        <v>2918</v>
      </c>
      <c r="D2665" s="135" t="s">
        <v>6244</v>
      </c>
      <c r="E2665" s="135">
        <f t="shared" si="41"/>
        <v>10300910</v>
      </c>
      <c r="F2665" s="135" t="s">
        <v>2920</v>
      </c>
      <c r="G2665" s="135" t="s">
        <v>1449</v>
      </c>
      <c r="H2665" s="135" t="s">
        <v>3050</v>
      </c>
      <c r="I2665" s="135" t="s">
        <v>3061</v>
      </c>
      <c r="K2665" s="137">
        <v>37160</v>
      </c>
      <c r="L2665" s="135" t="s">
        <v>3062</v>
      </c>
    </row>
    <row r="2666" spans="1:12" x14ac:dyDescent="0.2">
      <c r="A2666" s="135" t="s">
        <v>2918</v>
      </c>
      <c r="D2666" s="135" t="s">
        <v>6245</v>
      </c>
      <c r="E2666" s="135">
        <f t="shared" si="41"/>
        <v>10300911</v>
      </c>
      <c r="F2666" s="135" t="s">
        <v>2920</v>
      </c>
      <c r="G2666" s="135" t="s">
        <v>1449</v>
      </c>
      <c r="H2666" s="135" t="s">
        <v>3050</v>
      </c>
      <c r="I2666" s="135" t="s">
        <v>3064</v>
      </c>
      <c r="K2666" s="137">
        <v>37160</v>
      </c>
      <c r="L2666" s="135" t="s">
        <v>3062</v>
      </c>
    </row>
    <row r="2667" spans="1:12" x14ac:dyDescent="0.2">
      <c r="A2667" s="135" t="s">
        <v>2918</v>
      </c>
      <c r="D2667" s="135" t="s">
        <v>6246</v>
      </c>
      <c r="E2667" s="135">
        <f t="shared" si="41"/>
        <v>10300912</v>
      </c>
      <c r="F2667" s="135" t="s">
        <v>2920</v>
      </c>
      <c r="G2667" s="135" t="s">
        <v>1449</v>
      </c>
      <c r="H2667" s="135" t="s">
        <v>3050</v>
      </c>
      <c r="I2667" s="135" t="s">
        <v>3066</v>
      </c>
    </row>
    <row r="2668" spans="1:12" x14ac:dyDescent="0.2">
      <c r="A2668" s="135" t="s">
        <v>2918</v>
      </c>
      <c r="D2668" s="135" t="s">
        <v>6247</v>
      </c>
      <c r="E2668" s="135">
        <f t="shared" si="41"/>
        <v>10301001</v>
      </c>
      <c r="F2668" s="135" t="s">
        <v>2920</v>
      </c>
      <c r="G2668" s="135" t="s">
        <v>1449</v>
      </c>
      <c r="H2668" s="135" t="s">
        <v>1426</v>
      </c>
      <c r="I2668" s="135" t="s">
        <v>3068</v>
      </c>
      <c r="K2668" s="137"/>
      <c r="L2668" s="135"/>
    </row>
    <row r="2669" spans="1:12" x14ac:dyDescent="0.2">
      <c r="A2669" s="135" t="s">
        <v>2918</v>
      </c>
      <c r="D2669" s="135" t="s">
        <v>6248</v>
      </c>
      <c r="E2669" s="135">
        <f t="shared" si="41"/>
        <v>10301002</v>
      </c>
      <c r="F2669" s="135" t="s">
        <v>2920</v>
      </c>
      <c r="G2669" s="135" t="s">
        <v>1449</v>
      </c>
      <c r="H2669" s="135" t="s">
        <v>1426</v>
      </c>
      <c r="I2669" s="135" t="s">
        <v>4162</v>
      </c>
      <c r="K2669" s="137"/>
      <c r="L2669" s="135"/>
    </row>
    <row r="2670" spans="1:12" x14ac:dyDescent="0.2">
      <c r="A2670" s="135" t="s">
        <v>2918</v>
      </c>
      <c r="D2670" s="135" t="s">
        <v>6249</v>
      </c>
      <c r="E2670" s="135">
        <f t="shared" si="41"/>
        <v>10301003</v>
      </c>
      <c r="F2670" s="135" t="s">
        <v>2920</v>
      </c>
      <c r="G2670" s="135" t="s">
        <v>1449</v>
      </c>
      <c r="H2670" s="135" t="s">
        <v>1426</v>
      </c>
      <c r="I2670" s="135" t="s">
        <v>3071</v>
      </c>
      <c r="K2670" s="137"/>
      <c r="L2670" s="135"/>
    </row>
    <row r="2671" spans="1:12" x14ac:dyDescent="0.2">
      <c r="A2671" s="135" t="s">
        <v>2918</v>
      </c>
      <c r="D2671" s="135" t="s">
        <v>6250</v>
      </c>
      <c r="E2671" s="135">
        <f t="shared" si="41"/>
        <v>10301201</v>
      </c>
      <c r="F2671" s="135" t="s">
        <v>2920</v>
      </c>
      <c r="G2671" s="135" t="s">
        <v>1449</v>
      </c>
      <c r="H2671" s="135" t="s">
        <v>3075</v>
      </c>
      <c r="I2671" s="135" t="s">
        <v>3076</v>
      </c>
    </row>
    <row r="2672" spans="1:12" x14ac:dyDescent="0.2">
      <c r="A2672" s="135" t="s">
        <v>2918</v>
      </c>
      <c r="D2672" s="135" t="s">
        <v>6251</v>
      </c>
      <c r="E2672" s="135">
        <f t="shared" si="41"/>
        <v>10301202</v>
      </c>
      <c r="F2672" s="135" t="s">
        <v>2920</v>
      </c>
      <c r="G2672" s="135" t="s">
        <v>1449</v>
      </c>
      <c r="H2672" s="135" t="s">
        <v>3075</v>
      </c>
      <c r="I2672" s="135" t="s">
        <v>3078</v>
      </c>
    </row>
    <row r="2673" spans="1:9" x14ac:dyDescent="0.2">
      <c r="A2673" s="135" t="s">
        <v>2918</v>
      </c>
      <c r="D2673" s="135" t="s">
        <v>6252</v>
      </c>
      <c r="E2673" s="135">
        <f t="shared" si="41"/>
        <v>10301301</v>
      </c>
      <c r="F2673" s="135" t="s">
        <v>2920</v>
      </c>
      <c r="G2673" s="135" t="s">
        <v>1449</v>
      </c>
      <c r="H2673" s="135" t="s">
        <v>3090</v>
      </c>
      <c r="I2673" s="135" t="s">
        <v>3076</v>
      </c>
    </row>
    <row r="2674" spans="1:9" x14ac:dyDescent="0.2">
      <c r="A2674" s="135" t="s">
        <v>2918</v>
      </c>
      <c r="D2674" s="135" t="s">
        <v>6253</v>
      </c>
      <c r="E2674" s="135">
        <f t="shared" si="41"/>
        <v>10301302</v>
      </c>
      <c r="F2674" s="135" t="s">
        <v>2920</v>
      </c>
      <c r="G2674" s="135" t="s">
        <v>1449</v>
      </c>
      <c r="H2674" s="135" t="s">
        <v>3090</v>
      </c>
      <c r="I2674" s="135" t="s">
        <v>3092</v>
      </c>
    </row>
    <row r="2675" spans="1:9" x14ac:dyDescent="0.2">
      <c r="A2675" s="135" t="s">
        <v>2918</v>
      </c>
      <c r="D2675" s="135" t="s">
        <v>6254</v>
      </c>
      <c r="E2675" s="135">
        <f t="shared" si="41"/>
        <v>10301303</v>
      </c>
      <c r="F2675" s="135" t="s">
        <v>2920</v>
      </c>
      <c r="G2675" s="135" t="s">
        <v>1449</v>
      </c>
      <c r="H2675" s="135" t="s">
        <v>3090</v>
      </c>
      <c r="I2675" s="135" t="s">
        <v>6255</v>
      </c>
    </row>
    <row r="2676" spans="1:9" x14ac:dyDescent="0.2">
      <c r="A2676" s="135" t="s">
        <v>2918</v>
      </c>
      <c r="D2676" s="135" t="s">
        <v>6256</v>
      </c>
      <c r="E2676" s="135">
        <f t="shared" si="41"/>
        <v>10500102</v>
      </c>
      <c r="F2676" s="135" t="s">
        <v>2920</v>
      </c>
      <c r="G2676" s="135" t="s">
        <v>6257</v>
      </c>
      <c r="H2676" s="135" t="s">
        <v>1435</v>
      </c>
      <c r="I2676" s="135" t="s">
        <v>6258</v>
      </c>
    </row>
    <row r="2677" spans="1:9" x14ac:dyDescent="0.2">
      <c r="A2677" s="135" t="s">
        <v>2918</v>
      </c>
      <c r="D2677" s="135" t="s">
        <v>6259</v>
      </c>
      <c r="E2677" s="135">
        <f t="shared" si="41"/>
        <v>10500105</v>
      </c>
      <c r="F2677" s="135" t="s">
        <v>2920</v>
      </c>
      <c r="G2677" s="135" t="s">
        <v>6257</v>
      </c>
      <c r="H2677" s="135" t="s">
        <v>1435</v>
      </c>
      <c r="I2677" s="135" t="s">
        <v>1413</v>
      </c>
    </row>
    <row r="2678" spans="1:9" x14ac:dyDescent="0.2">
      <c r="A2678" s="135" t="s">
        <v>2918</v>
      </c>
      <c r="D2678" s="135" t="s">
        <v>6260</v>
      </c>
      <c r="E2678" s="135">
        <f t="shared" si="41"/>
        <v>10500106</v>
      </c>
      <c r="F2678" s="135" t="s">
        <v>2920</v>
      </c>
      <c r="G2678" s="135" t="s">
        <v>6257</v>
      </c>
      <c r="H2678" s="135" t="s">
        <v>1435</v>
      </c>
      <c r="I2678" s="135" t="s">
        <v>1422</v>
      </c>
    </row>
    <row r="2679" spans="1:9" x14ac:dyDescent="0.2">
      <c r="A2679" s="135" t="s">
        <v>2918</v>
      </c>
      <c r="D2679" s="135" t="s">
        <v>6261</v>
      </c>
      <c r="E2679" s="135">
        <f t="shared" si="41"/>
        <v>10500110</v>
      </c>
      <c r="F2679" s="135" t="s">
        <v>2920</v>
      </c>
      <c r="G2679" s="135" t="s">
        <v>6257</v>
      </c>
      <c r="H2679" s="135" t="s">
        <v>1435</v>
      </c>
      <c r="I2679" s="135" t="s">
        <v>1426</v>
      </c>
    </row>
    <row r="2680" spans="1:9" x14ac:dyDescent="0.2">
      <c r="A2680" s="135" t="s">
        <v>2918</v>
      </c>
      <c r="D2680" s="135" t="s">
        <v>6262</v>
      </c>
      <c r="E2680" s="135">
        <f t="shared" si="41"/>
        <v>10500113</v>
      </c>
      <c r="F2680" s="135" t="s">
        <v>2920</v>
      </c>
      <c r="G2680" s="135" t="s">
        <v>6257</v>
      </c>
      <c r="H2680" s="135" t="s">
        <v>1435</v>
      </c>
      <c r="I2680" s="135" t="s">
        <v>6263</v>
      </c>
    </row>
    <row r="2681" spans="1:9" x14ac:dyDescent="0.2">
      <c r="A2681" s="135" t="s">
        <v>2918</v>
      </c>
      <c r="D2681" s="135" t="s">
        <v>6264</v>
      </c>
      <c r="E2681" s="135">
        <f t="shared" si="41"/>
        <v>10500114</v>
      </c>
      <c r="F2681" s="135" t="s">
        <v>2920</v>
      </c>
      <c r="G2681" s="135" t="s">
        <v>6257</v>
      </c>
      <c r="H2681" s="135" t="s">
        <v>1435</v>
      </c>
      <c r="I2681" s="135" t="s">
        <v>6265</v>
      </c>
    </row>
    <row r="2682" spans="1:9" x14ac:dyDescent="0.2">
      <c r="A2682" s="135" t="s">
        <v>2918</v>
      </c>
      <c r="D2682" s="135" t="s">
        <v>6266</v>
      </c>
      <c r="E2682" s="135">
        <f t="shared" si="41"/>
        <v>10500202</v>
      </c>
      <c r="F2682" s="135" t="s">
        <v>2920</v>
      </c>
      <c r="G2682" s="135" t="s">
        <v>6257</v>
      </c>
      <c r="H2682" s="135" t="s">
        <v>1449</v>
      </c>
      <c r="I2682" s="135" t="s">
        <v>6258</v>
      </c>
    </row>
    <row r="2683" spans="1:9" x14ac:dyDescent="0.2">
      <c r="A2683" s="135" t="s">
        <v>2918</v>
      </c>
      <c r="D2683" s="135" t="s">
        <v>6267</v>
      </c>
      <c r="E2683" s="135">
        <f t="shared" si="41"/>
        <v>10500205</v>
      </c>
      <c r="F2683" s="135" t="s">
        <v>2920</v>
      </c>
      <c r="G2683" s="135" t="s">
        <v>6257</v>
      </c>
      <c r="H2683" s="135" t="s">
        <v>1449</v>
      </c>
      <c r="I2683" s="135" t="s">
        <v>1413</v>
      </c>
    </row>
    <row r="2684" spans="1:9" x14ac:dyDescent="0.2">
      <c r="A2684" s="135" t="s">
        <v>2918</v>
      </c>
      <c r="D2684" s="135" t="s">
        <v>6268</v>
      </c>
      <c r="E2684" s="135">
        <f t="shared" si="41"/>
        <v>10500206</v>
      </c>
      <c r="F2684" s="135" t="s">
        <v>2920</v>
      </c>
      <c r="G2684" s="135" t="s">
        <v>6257</v>
      </c>
      <c r="H2684" s="135" t="s">
        <v>1449</v>
      </c>
      <c r="I2684" s="135" t="s">
        <v>1422</v>
      </c>
    </row>
    <row r="2685" spans="1:9" x14ac:dyDescent="0.2">
      <c r="A2685" s="135" t="s">
        <v>2918</v>
      </c>
      <c r="D2685" s="135" t="s">
        <v>6269</v>
      </c>
      <c r="E2685" s="135">
        <f t="shared" si="41"/>
        <v>10500209</v>
      </c>
      <c r="F2685" s="135" t="s">
        <v>2920</v>
      </c>
      <c r="G2685" s="135" t="s">
        <v>6257</v>
      </c>
      <c r="H2685" s="135" t="s">
        <v>1449</v>
      </c>
      <c r="I2685" s="135" t="s">
        <v>1428</v>
      </c>
    </row>
    <row r="2686" spans="1:9" x14ac:dyDescent="0.2">
      <c r="A2686" s="135" t="s">
        <v>2918</v>
      </c>
      <c r="D2686" s="135" t="s">
        <v>6270</v>
      </c>
      <c r="E2686" s="135">
        <f t="shared" si="41"/>
        <v>10500210</v>
      </c>
      <c r="F2686" s="135" t="s">
        <v>2920</v>
      </c>
      <c r="G2686" s="135" t="s">
        <v>6257</v>
      </c>
      <c r="H2686" s="135" t="s">
        <v>1449</v>
      </c>
      <c r="I2686" s="135" t="s">
        <v>1426</v>
      </c>
    </row>
    <row r="2687" spans="1:9" x14ac:dyDescent="0.2">
      <c r="A2687" s="135" t="s">
        <v>2918</v>
      </c>
      <c r="D2687" s="135" t="s">
        <v>6271</v>
      </c>
      <c r="E2687" s="135">
        <f t="shared" si="41"/>
        <v>10500213</v>
      </c>
      <c r="F2687" s="135" t="s">
        <v>2920</v>
      </c>
      <c r="G2687" s="135" t="s">
        <v>6257</v>
      </c>
      <c r="H2687" s="135" t="s">
        <v>1449</v>
      </c>
      <c r="I2687" s="135" t="s">
        <v>6263</v>
      </c>
    </row>
    <row r="2688" spans="1:9" x14ac:dyDescent="0.2">
      <c r="A2688" s="135" t="s">
        <v>2918</v>
      </c>
      <c r="D2688" s="135" t="s">
        <v>6272</v>
      </c>
      <c r="E2688" s="135">
        <f t="shared" si="41"/>
        <v>10500214</v>
      </c>
      <c r="F2688" s="135" t="s">
        <v>2920</v>
      </c>
      <c r="G2688" s="135" t="s">
        <v>6257</v>
      </c>
      <c r="H2688" s="135" t="s">
        <v>1449</v>
      </c>
      <c r="I2688" s="135" t="s">
        <v>6265</v>
      </c>
    </row>
    <row r="2689" spans="1:10" x14ac:dyDescent="0.2">
      <c r="A2689" s="135" t="s">
        <v>2918</v>
      </c>
      <c r="D2689" s="135" t="s">
        <v>6273</v>
      </c>
      <c r="E2689" s="135">
        <f t="shared" si="41"/>
        <v>20100101</v>
      </c>
      <c r="F2689" s="135" t="s">
        <v>6274</v>
      </c>
      <c r="G2689" s="135" t="s">
        <v>2921</v>
      </c>
      <c r="H2689" s="135" t="s">
        <v>6275</v>
      </c>
      <c r="I2689" s="135" t="s">
        <v>6276</v>
      </c>
    </row>
    <row r="2690" spans="1:10" x14ac:dyDescent="0.2">
      <c r="A2690" s="135" t="s">
        <v>2918</v>
      </c>
      <c r="D2690" s="135" t="s">
        <v>6277</v>
      </c>
      <c r="E2690" s="135">
        <f t="shared" ref="E2690:E2753" si="42">VALUE(D2690)</f>
        <v>20100102</v>
      </c>
      <c r="F2690" s="135" t="s">
        <v>6274</v>
      </c>
      <c r="G2690" s="135" t="s">
        <v>2921</v>
      </c>
      <c r="H2690" s="135" t="s">
        <v>6275</v>
      </c>
      <c r="I2690" s="135" t="s">
        <v>6278</v>
      </c>
    </row>
    <row r="2691" spans="1:10" x14ac:dyDescent="0.2">
      <c r="A2691" s="135" t="s">
        <v>2918</v>
      </c>
      <c r="D2691" s="135" t="s">
        <v>6279</v>
      </c>
      <c r="E2691" s="135">
        <f t="shared" si="42"/>
        <v>20100105</v>
      </c>
      <c r="F2691" s="135" t="s">
        <v>6274</v>
      </c>
      <c r="G2691" s="135" t="s">
        <v>2921</v>
      </c>
      <c r="H2691" s="135" t="s">
        <v>6275</v>
      </c>
      <c r="I2691" s="135" t="s">
        <v>6280</v>
      </c>
    </row>
    <row r="2692" spans="1:10" x14ac:dyDescent="0.2">
      <c r="A2692" s="135" t="s">
        <v>2918</v>
      </c>
      <c r="D2692" s="135" t="s">
        <v>6281</v>
      </c>
      <c r="E2692" s="135">
        <f t="shared" si="42"/>
        <v>20100106</v>
      </c>
      <c r="F2692" s="135" t="s">
        <v>6274</v>
      </c>
      <c r="G2692" s="135" t="s">
        <v>2921</v>
      </c>
      <c r="H2692" s="135" t="s">
        <v>6275</v>
      </c>
      <c r="I2692" s="135" t="s">
        <v>6282</v>
      </c>
    </row>
    <row r="2693" spans="1:10" x14ac:dyDescent="0.2">
      <c r="A2693" s="135" t="s">
        <v>2918</v>
      </c>
      <c r="D2693" s="135" t="s">
        <v>6283</v>
      </c>
      <c r="E2693" s="135">
        <f t="shared" si="42"/>
        <v>20100107</v>
      </c>
      <c r="F2693" s="135" t="s">
        <v>6274</v>
      </c>
      <c r="G2693" s="135" t="s">
        <v>2921</v>
      </c>
      <c r="H2693" s="135" t="s">
        <v>6275</v>
      </c>
      <c r="I2693" s="135" t="s">
        <v>6284</v>
      </c>
    </row>
    <row r="2694" spans="1:10" x14ac:dyDescent="0.2">
      <c r="A2694" s="135" t="s">
        <v>2918</v>
      </c>
      <c r="D2694" s="135" t="s">
        <v>6285</v>
      </c>
      <c r="E2694" s="135">
        <f t="shared" si="42"/>
        <v>20100108</v>
      </c>
      <c r="F2694" s="135" t="s">
        <v>6274</v>
      </c>
      <c r="G2694" s="135" t="s">
        <v>2921</v>
      </c>
      <c r="H2694" s="135" t="s">
        <v>6275</v>
      </c>
      <c r="I2694" s="135" t="s">
        <v>3246</v>
      </c>
    </row>
    <row r="2695" spans="1:10" x14ac:dyDescent="0.2">
      <c r="A2695" s="135" t="s">
        <v>2918</v>
      </c>
      <c r="D2695" s="135" t="s">
        <v>3247</v>
      </c>
      <c r="E2695" s="135">
        <f t="shared" si="42"/>
        <v>20100109</v>
      </c>
      <c r="F2695" s="135" t="s">
        <v>6274</v>
      </c>
      <c r="G2695" s="135" t="s">
        <v>2921</v>
      </c>
      <c r="H2695" s="135" t="s">
        <v>6275</v>
      </c>
      <c r="I2695" s="135" t="s">
        <v>3248</v>
      </c>
    </row>
    <row r="2696" spans="1:10" x14ac:dyDescent="0.2">
      <c r="A2696" s="135" t="s">
        <v>2918</v>
      </c>
      <c r="D2696" s="135" t="s">
        <v>3249</v>
      </c>
      <c r="E2696" s="135">
        <f t="shared" si="42"/>
        <v>20100201</v>
      </c>
      <c r="F2696" s="135" t="s">
        <v>6274</v>
      </c>
      <c r="G2696" s="135" t="s">
        <v>2921</v>
      </c>
      <c r="H2696" s="135" t="s">
        <v>1422</v>
      </c>
      <c r="I2696" s="135" t="s">
        <v>6276</v>
      </c>
    </row>
    <row r="2697" spans="1:10" x14ac:dyDescent="0.2">
      <c r="A2697" s="135" t="s">
        <v>2918</v>
      </c>
      <c r="D2697" s="135" t="s">
        <v>3250</v>
      </c>
      <c r="E2697" s="135">
        <f t="shared" si="42"/>
        <v>20100202</v>
      </c>
      <c r="F2697" s="135" t="s">
        <v>6274</v>
      </c>
      <c r="G2697" s="135" t="s">
        <v>2921</v>
      </c>
      <c r="H2697" s="135" t="s">
        <v>1422</v>
      </c>
      <c r="I2697" s="135" t="s">
        <v>6278</v>
      </c>
    </row>
    <row r="2698" spans="1:10" x14ac:dyDescent="0.2">
      <c r="A2698" s="135" t="s">
        <v>2918</v>
      </c>
      <c r="D2698" s="135" t="s">
        <v>3251</v>
      </c>
      <c r="E2698" s="135">
        <f t="shared" si="42"/>
        <v>20100205</v>
      </c>
      <c r="F2698" s="135" t="s">
        <v>6274</v>
      </c>
      <c r="G2698" s="135" t="s">
        <v>2921</v>
      </c>
      <c r="H2698" s="135" t="s">
        <v>1422</v>
      </c>
      <c r="I2698" s="135" t="s">
        <v>6280</v>
      </c>
    </row>
    <row r="2699" spans="1:10" x14ac:dyDescent="0.2">
      <c r="A2699" s="135" t="s">
        <v>2918</v>
      </c>
      <c r="D2699" s="135" t="s">
        <v>3252</v>
      </c>
      <c r="E2699" s="135">
        <f t="shared" si="42"/>
        <v>20100206</v>
      </c>
      <c r="F2699" s="135" t="s">
        <v>6274</v>
      </c>
      <c r="G2699" s="135" t="s">
        <v>2921</v>
      </c>
      <c r="H2699" s="135" t="s">
        <v>1422</v>
      </c>
      <c r="I2699" s="135" t="s">
        <v>3253</v>
      </c>
    </row>
    <row r="2700" spans="1:10" x14ac:dyDescent="0.2">
      <c r="A2700" s="135" t="s">
        <v>2918</v>
      </c>
      <c r="D2700" s="135" t="s">
        <v>3254</v>
      </c>
      <c r="E2700" s="135">
        <f t="shared" si="42"/>
        <v>20100207</v>
      </c>
      <c r="F2700" s="135" t="s">
        <v>6274</v>
      </c>
      <c r="G2700" s="135" t="s">
        <v>2921</v>
      </c>
      <c r="H2700" s="135" t="s">
        <v>1422</v>
      </c>
      <c r="I2700" s="135" t="s">
        <v>6284</v>
      </c>
    </row>
    <row r="2701" spans="1:10" x14ac:dyDescent="0.2">
      <c r="A2701" s="135" t="s">
        <v>2918</v>
      </c>
      <c r="D2701" s="135" t="s">
        <v>3255</v>
      </c>
      <c r="E2701" s="135">
        <f t="shared" si="42"/>
        <v>20100208</v>
      </c>
      <c r="F2701" s="135" t="s">
        <v>6274</v>
      </c>
      <c r="G2701" s="135" t="s">
        <v>2921</v>
      </c>
      <c r="H2701" s="135" t="s">
        <v>1422</v>
      </c>
      <c r="I2701" s="135" t="s">
        <v>3256</v>
      </c>
    </row>
    <row r="2702" spans="1:10" x14ac:dyDescent="0.2">
      <c r="A2702" s="135" t="s">
        <v>2918</v>
      </c>
      <c r="D2702" s="135" t="s">
        <v>3257</v>
      </c>
      <c r="E2702" s="135">
        <f t="shared" si="42"/>
        <v>20100209</v>
      </c>
      <c r="F2702" s="135" t="s">
        <v>6274</v>
      </c>
      <c r="G2702" s="135" t="s">
        <v>2921</v>
      </c>
      <c r="H2702" s="135" t="s">
        <v>1422</v>
      </c>
      <c r="I2702" s="135" t="s">
        <v>3248</v>
      </c>
    </row>
    <row r="2703" spans="1:10" x14ac:dyDescent="0.2">
      <c r="A2703" s="135" t="s">
        <v>2918</v>
      </c>
      <c r="D2703" s="135" t="s">
        <v>3258</v>
      </c>
      <c r="E2703" s="135">
        <f t="shared" si="42"/>
        <v>20100301</v>
      </c>
      <c r="F2703" s="135" t="s">
        <v>6274</v>
      </c>
      <c r="G2703" s="135" t="s">
        <v>2921</v>
      </c>
      <c r="H2703" s="135" t="s">
        <v>3259</v>
      </c>
      <c r="I2703" s="135" t="s">
        <v>6276</v>
      </c>
      <c r="J2703" s="137">
        <v>37469</v>
      </c>
    </row>
    <row r="2704" spans="1:10" x14ac:dyDescent="0.2">
      <c r="A2704" s="135" t="s">
        <v>2918</v>
      </c>
      <c r="D2704" s="135" t="s">
        <v>3260</v>
      </c>
      <c r="E2704" s="135">
        <f t="shared" si="42"/>
        <v>20100702</v>
      </c>
      <c r="F2704" s="135" t="s">
        <v>6274</v>
      </c>
      <c r="G2704" s="135" t="s">
        <v>2921</v>
      </c>
      <c r="H2704" s="135" t="s">
        <v>1433</v>
      </c>
      <c r="I2704" s="135" t="s">
        <v>6278</v>
      </c>
    </row>
    <row r="2705" spans="1:12" x14ac:dyDescent="0.2">
      <c r="A2705" s="135" t="s">
        <v>2918</v>
      </c>
      <c r="D2705" s="135" t="s">
        <v>3261</v>
      </c>
      <c r="E2705" s="135">
        <f t="shared" si="42"/>
        <v>20100705</v>
      </c>
      <c r="F2705" s="135" t="s">
        <v>6274</v>
      </c>
      <c r="G2705" s="135" t="s">
        <v>2921</v>
      </c>
      <c r="H2705" s="135" t="s">
        <v>1433</v>
      </c>
      <c r="I2705" s="135" t="s">
        <v>6280</v>
      </c>
    </row>
    <row r="2706" spans="1:12" x14ac:dyDescent="0.2">
      <c r="A2706" s="135" t="s">
        <v>2918</v>
      </c>
      <c r="D2706" s="135" t="s">
        <v>3262</v>
      </c>
      <c r="E2706" s="135">
        <f t="shared" si="42"/>
        <v>20100706</v>
      </c>
      <c r="F2706" s="135" t="s">
        <v>6274</v>
      </c>
      <c r="G2706" s="135" t="s">
        <v>2921</v>
      </c>
      <c r="H2706" s="135" t="s">
        <v>1433</v>
      </c>
      <c r="I2706" s="135" t="s">
        <v>3253</v>
      </c>
    </row>
    <row r="2707" spans="1:12" x14ac:dyDescent="0.2">
      <c r="A2707" s="135" t="s">
        <v>2918</v>
      </c>
      <c r="D2707" s="135" t="s">
        <v>3263</v>
      </c>
      <c r="E2707" s="135">
        <f t="shared" si="42"/>
        <v>20100707</v>
      </c>
      <c r="F2707" s="135" t="s">
        <v>6274</v>
      </c>
      <c r="G2707" s="135" t="s">
        <v>2921</v>
      </c>
      <c r="H2707" s="135" t="s">
        <v>1433</v>
      </c>
      <c r="I2707" s="135" t="s">
        <v>6284</v>
      </c>
    </row>
    <row r="2708" spans="1:12" x14ac:dyDescent="0.2">
      <c r="A2708" s="135" t="s">
        <v>2918</v>
      </c>
      <c r="D2708" s="135" t="s">
        <v>3264</v>
      </c>
      <c r="E2708" s="135">
        <f t="shared" si="42"/>
        <v>20100801</v>
      </c>
      <c r="F2708" s="135" t="s">
        <v>6274</v>
      </c>
      <c r="G2708" s="135" t="s">
        <v>2921</v>
      </c>
      <c r="H2708" s="135" t="s">
        <v>3042</v>
      </c>
      <c r="I2708" s="135" t="s">
        <v>6276</v>
      </c>
    </row>
    <row r="2709" spans="1:12" x14ac:dyDescent="0.2">
      <c r="A2709" s="135" t="s">
        <v>2918</v>
      </c>
      <c r="D2709" s="135" t="s">
        <v>3265</v>
      </c>
      <c r="E2709" s="135">
        <f t="shared" si="42"/>
        <v>20100802</v>
      </c>
      <c r="F2709" s="135" t="s">
        <v>6274</v>
      </c>
      <c r="G2709" s="135" t="s">
        <v>2921</v>
      </c>
      <c r="H2709" s="135" t="s">
        <v>3042</v>
      </c>
      <c r="I2709" s="135" t="s">
        <v>6278</v>
      </c>
    </row>
    <row r="2710" spans="1:12" x14ac:dyDescent="0.2">
      <c r="A2710" s="135" t="s">
        <v>2918</v>
      </c>
      <c r="D2710" s="135" t="s">
        <v>3266</v>
      </c>
      <c r="E2710" s="135">
        <f t="shared" si="42"/>
        <v>20100805</v>
      </c>
      <c r="F2710" s="135" t="s">
        <v>6274</v>
      </c>
      <c r="G2710" s="135" t="s">
        <v>2921</v>
      </c>
      <c r="H2710" s="135" t="s">
        <v>3042</v>
      </c>
      <c r="I2710" s="135" t="s">
        <v>6280</v>
      </c>
    </row>
    <row r="2711" spans="1:12" x14ac:dyDescent="0.2">
      <c r="A2711" s="135" t="s">
        <v>2918</v>
      </c>
      <c r="D2711" s="135" t="s">
        <v>3267</v>
      </c>
      <c r="E2711" s="135">
        <f t="shared" si="42"/>
        <v>20100806</v>
      </c>
      <c r="F2711" s="135" t="s">
        <v>6274</v>
      </c>
      <c r="G2711" s="135" t="s">
        <v>2921</v>
      </c>
      <c r="H2711" s="135" t="s">
        <v>3042</v>
      </c>
      <c r="I2711" s="135" t="s">
        <v>3253</v>
      </c>
    </row>
    <row r="2712" spans="1:12" x14ac:dyDescent="0.2">
      <c r="A2712" s="135" t="s">
        <v>2918</v>
      </c>
      <c r="D2712" s="135" t="s">
        <v>3268</v>
      </c>
      <c r="E2712" s="135">
        <f t="shared" si="42"/>
        <v>20100807</v>
      </c>
      <c r="F2712" s="135" t="s">
        <v>6274</v>
      </c>
      <c r="G2712" s="135" t="s">
        <v>2921</v>
      </c>
      <c r="H2712" s="135" t="s">
        <v>3042</v>
      </c>
      <c r="I2712" s="135" t="s">
        <v>6284</v>
      </c>
    </row>
    <row r="2713" spans="1:12" x14ac:dyDescent="0.2">
      <c r="A2713" s="135" t="s">
        <v>2918</v>
      </c>
      <c r="D2713" s="135" t="s">
        <v>3269</v>
      </c>
      <c r="E2713" s="135">
        <f t="shared" si="42"/>
        <v>20100808</v>
      </c>
      <c r="F2713" s="135" t="s">
        <v>6274</v>
      </c>
      <c r="G2713" s="135" t="s">
        <v>2921</v>
      </c>
      <c r="H2713" s="135" t="s">
        <v>3042</v>
      </c>
      <c r="I2713" s="135" t="s">
        <v>3256</v>
      </c>
    </row>
    <row r="2714" spans="1:12" x14ac:dyDescent="0.2">
      <c r="A2714" s="135" t="s">
        <v>2918</v>
      </c>
      <c r="D2714" s="135" t="s">
        <v>3270</v>
      </c>
      <c r="E2714" s="135">
        <f t="shared" si="42"/>
        <v>20100809</v>
      </c>
      <c r="F2714" s="135" t="s">
        <v>6274</v>
      </c>
      <c r="G2714" s="135" t="s">
        <v>2921</v>
      </c>
      <c r="H2714" s="135" t="s">
        <v>3042</v>
      </c>
      <c r="I2714" s="135" t="s">
        <v>3248</v>
      </c>
    </row>
    <row r="2715" spans="1:12" x14ac:dyDescent="0.2">
      <c r="A2715" s="135" t="s">
        <v>2918</v>
      </c>
      <c r="D2715" s="135" t="s">
        <v>3271</v>
      </c>
      <c r="E2715" s="135">
        <f t="shared" si="42"/>
        <v>20100901</v>
      </c>
      <c r="F2715" s="135" t="s">
        <v>6274</v>
      </c>
      <c r="G2715" s="135" t="s">
        <v>2921</v>
      </c>
      <c r="H2715" s="135" t="s">
        <v>3272</v>
      </c>
      <c r="I2715" s="135" t="s">
        <v>6276</v>
      </c>
      <c r="K2715" s="137"/>
      <c r="L2715" s="135"/>
    </row>
    <row r="2716" spans="1:12" x14ac:dyDescent="0.2">
      <c r="A2716" s="135" t="s">
        <v>2918</v>
      </c>
      <c r="D2716" s="135" t="s">
        <v>3273</v>
      </c>
      <c r="E2716" s="135">
        <f t="shared" si="42"/>
        <v>20100902</v>
      </c>
      <c r="F2716" s="135" t="s">
        <v>6274</v>
      </c>
      <c r="G2716" s="135" t="s">
        <v>2921</v>
      </c>
      <c r="H2716" s="135" t="s">
        <v>3272</v>
      </c>
      <c r="I2716" s="135" t="s">
        <v>6278</v>
      </c>
      <c r="K2716" s="137"/>
      <c r="L2716" s="135"/>
    </row>
    <row r="2717" spans="1:12" x14ac:dyDescent="0.2">
      <c r="A2717" s="135" t="s">
        <v>2918</v>
      </c>
      <c r="D2717" s="135" t="s">
        <v>3274</v>
      </c>
      <c r="E2717" s="135">
        <f t="shared" si="42"/>
        <v>20100905</v>
      </c>
      <c r="F2717" s="135" t="s">
        <v>6274</v>
      </c>
      <c r="G2717" s="135" t="s">
        <v>2921</v>
      </c>
      <c r="H2717" s="135" t="s">
        <v>3272</v>
      </c>
      <c r="I2717" s="135" t="s">
        <v>6280</v>
      </c>
      <c r="K2717" s="137"/>
      <c r="L2717" s="135"/>
    </row>
    <row r="2718" spans="1:12" x14ac:dyDescent="0.2">
      <c r="A2718" s="135" t="s">
        <v>2918</v>
      </c>
      <c r="D2718" s="135" t="s">
        <v>3275</v>
      </c>
      <c r="E2718" s="135">
        <f t="shared" si="42"/>
        <v>20100906</v>
      </c>
      <c r="F2718" s="135" t="s">
        <v>6274</v>
      </c>
      <c r="G2718" s="135" t="s">
        <v>2921</v>
      </c>
      <c r="H2718" s="135" t="s">
        <v>3272</v>
      </c>
      <c r="I2718" s="135" t="s">
        <v>3253</v>
      </c>
      <c r="K2718" s="137"/>
      <c r="L2718" s="135"/>
    </row>
    <row r="2719" spans="1:12" x14ac:dyDescent="0.2">
      <c r="A2719" s="135" t="s">
        <v>2918</v>
      </c>
      <c r="D2719" s="135" t="s">
        <v>3276</v>
      </c>
      <c r="E2719" s="135">
        <f t="shared" si="42"/>
        <v>20100907</v>
      </c>
      <c r="F2719" s="135" t="s">
        <v>6274</v>
      </c>
      <c r="G2719" s="135" t="s">
        <v>2921</v>
      </c>
      <c r="H2719" s="135" t="s">
        <v>3272</v>
      </c>
      <c r="I2719" s="135" t="s">
        <v>6284</v>
      </c>
      <c r="K2719" s="137"/>
      <c r="L2719" s="135"/>
    </row>
    <row r="2720" spans="1:12" x14ac:dyDescent="0.2">
      <c r="A2720" s="135" t="s">
        <v>2918</v>
      </c>
      <c r="D2720" s="135" t="s">
        <v>3277</v>
      </c>
      <c r="E2720" s="135">
        <f t="shared" si="42"/>
        <v>20100908</v>
      </c>
      <c r="F2720" s="135" t="s">
        <v>6274</v>
      </c>
      <c r="G2720" s="135" t="s">
        <v>2921</v>
      </c>
      <c r="H2720" s="135" t="s">
        <v>3272</v>
      </c>
      <c r="I2720" s="135" t="s">
        <v>3246</v>
      </c>
      <c r="K2720" s="137"/>
      <c r="L2720" s="135"/>
    </row>
    <row r="2721" spans="1:12" x14ac:dyDescent="0.2">
      <c r="A2721" s="135" t="s">
        <v>2918</v>
      </c>
      <c r="D2721" s="135" t="s">
        <v>3278</v>
      </c>
      <c r="E2721" s="135">
        <f t="shared" si="42"/>
        <v>20100909</v>
      </c>
      <c r="F2721" s="135" t="s">
        <v>6274</v>
      </c>
      <c r="G2721" s="135" t="s">
        <v>2921</v>
      </c>
      <c r="H2721" s="135" t="s">
        <v>3272</v>
      </c>
      <c r="I2721" s="135" t="s">
        <v>3248</v>
      </c>
      <c r="K2721" s="137"/>
      <c r="L2721" s="135"/>
    </row>
    <row r="2722" spans="1:12" x14ac:dyDescent="0.2">
      <c r="A2722" s="135" t="s">
        <v>2918</v>
      </c>
      <c r="D2722" s="135" t="s">
        <v>3279</v>
      </c>
      <c r="E2722" s="135">
        <f t="shared" si="42"/>
        <v>20101001</v>
      </c>
      <c r="F2722" s="135" t="s">
        <v>6274</v>
      </c>
      <c r="G2722" s="135" t="s">
        <v>2921</v>
      </c>
      <c r="H2722" s="135" t="s">
        <v>3280</v>
      </c>
      <c r="I2722" s="135" t="s">
        <v>3281</v>
      </c>
    </row>
    <row r="2723" spans="1:12" x14ac:dyDescent="0.2">
      <c r="A2723" s="135" t="s">
        <v>2918</v>
      </c>
      <c r="D2723" s="135" t="s">
        <v>3282</v>
      </c>
      <c r="E2723" s="135">
        <f t="shared" si="42"/>
        <v>20101010</v>
      </c>
      <c r="F2723" s="135" t="s">
        <v>6274</v>
      </c>
      <c r="G2723" s="135" t="s">
        <v>2921</v>
      </c>
      <c r="H2723" s="135" t="s">
        <v>3280</v>
      </c>
      <c r="I2723" s="135" t="s">
        <v>3283</v>
      </c>
    </row>
    <row r="2724" spans="1:12" x14ac:dyDescent="0.2">
      <c r="A2724" s="135" t="s">
        <v>2918</v>
      </c>
      <c r="D2724" s="135" t="s">
        <v>3284</v>
      </c>
      <c r="E2724" s="135">
        <f t="shared" si="42"/>
        <v>20101020</v>
      </c>
      <c r="F2724" s="135" t="s">
        <v>6274</v>
      </c>
      <c r="G2724" s="135" t="s">
        <v>2921</v>
      </c>
      <c r="H2724" s="135" t="s">
        <v>3280</v>
      </c>
      <c r="I2724" s="135" t="s">
        <v>3285</v>
      </c>
    </row>
    <row r="2725" spans="1:12" x14ac:dyDescent="0.2">
      <c r="A2725" s="135" t="s">
        <v>2918</v>
      </c>
      <c r="D2725" s="135" t="s">
        <v>3286</v>
      </c>
      <c r="E2725" s="135">
        <f t="shared" si="42"/>
        <v>20101021</v>
      </c>
      <c r="F2725" s="135" t="s">
        <v>6274</v>
      </c>
      <c r="G2725" s="135" t="s">
        <v>2921</v>
      </c>
      <c r="H2725" s="135" t="s">
        <v>3280</v>
      </c>
      <c r="I2725" s="135" t="s">
        <v>3287</v>
      </c>
      <c r="J2725" s="137">
        <v>37063</v>
      </c>
    </row>
    <row r="2726" spans="1:12" x14ac:dyDescent="0.2">
      <c r="A2726" s="135" t="s">
        <v>2918</v>
      </c>
      <c r="D2726" s="135" t="s">
        <v>3288</v>
      </c>
      <c r="E2726" s="135">
        <f t="shared" si="42"/>
        <v>20101030</v>
      </c>
      <c r="F2726" s="135" t="s">
        <v>6274</v>
      </c>
      <c r="G2726" s="135" t="s">
        <v>2921</v>
      </c>
      <c r="H2726" s="135" t="s">
        <v>3280</v>
      </c>
      <c r="I2726" s="135" t="s">
        <v>3289</v>
      </c>
    </row>
    <row r="2727" spans="1:12" x14ac:dyDescent="0.2">
      <c r="A2727" s="135" t="s">
        <v>2918</v>
      </c>
      <c r="D2727" s="135" t="s">
        <v>3290</v>
      </c>
      <c r="E2727" s="135">
        <f t="shared" si="42"/>
        <v>20101031</v>
      </c>
      <c r="F2727" s="135" t="s">
        <v>6274</v>
      </c>
      <c r="G2727" s="135" t="s">
        <v>2921</v>
      </c>
      <c r="H2727" s="135" t="s">
        <v>3280</v>
      </c>
      <c r="I2727" s="135" t="s">
        <v>3291</v>
      </c>
    </row>
    <row r="2728" spans="1:12" x14ac:dyDescent="0.2">
      <c r="A2728" s="135" t="s">
        <v>2918</v>
      </c>
      <c r="D2728" s="135" t="s">
        <v>3292</v>
      </c>
      <c r="E2728" s="135">
        <f t="shared" si="42"/>
        <v>20101302</v>
      </c>
      <c r="F2728" s="135" t="s">
        <v>6274</v>
      </c>
      <c r="G2728" s="135" t="s">
        <v>2921</v>
      </c>
      <c r="H2728" s="135" t="s">
        <v>3090</v>
      </c>
      <c r="I2728" s="135" t="s">
        <v>3293</v>
      </c>
    </row>
    <row r="2729" spans="1:12" x14ac:dyDescent="0.2">
      <c r="A2729" s="135" t="s">
        <v>2918</v>
      </c>
      <c r="D2729" s="135" t="s">
        <v>3294</v>
      </c>
      <c r="E2729" s="135">
        <f t="shared" si="42"/>
        <v>20180001</v>
      </c>
      <c r="F2729" s="135" t="s">
        <v>6274</v>
      </c>
      <c r="G2729" s="135" t="s">
        <v>2921</v>
      </c>
      <c r="H2729" s="135" t="s">
        <v>3295</v>
      </c>
      <c r="I2729" s="135" t="s">
        <v>3295</v>
      </c>
    </row>
    <row r="2730" spans="1:12" x14ac:dyDescent="0.2">
      <c r="A2730" s="135" t="s">
        <v>2918</v>
      </c>
      <c r="D2730" s="135" t="s">
        <v>3296</v>
      </c>
      <c r="E2730" s="135">
        <f t="shared" si="42"/>
        <v>20182001</v>
      </c>
      <c r="F2730" s="135" t="s">
        <v>6274</v>
      </c>
      <c r="G2730" s="135" t="s">
        <v>2921</v>
      </c>
      <c r="H2730" s="135" t="s">
        <v>3297</v>
      </c>
      <c r="I2730" s="135" t="s">
        <v>3298</v>
      </c>
    </row>
    <row r="2731" spans="1:12" x14ac:dyDescent="0.2">
      <c r="A2731" s="135" t="s">
        <v>2918</v>
      </c>
      <c r="D2731" s="135" t="s">
        <v>3299</v>
      </c>
      <c r="E2731" s="135">
        <f t="shared" si="42"/>
        <v>20182002</v>
      </c>
      <c r="F2731" s="135" t="s">
        <v>6274</v>
      </c>
      <c r="G2731" s="135" t="s">
        <v>2921</v>
      </c>
      <c r="H2731" s="135" t="s">
        <v>3297</v>
      </c>
      <c r="I2731" s="135" t="s">
        <v>3300</v>
      </c>
    </row>
    <row r="2732" spans="1:12" x14ac:dyDescent="0.2">
      <c r="A2732" s="135" t="s">
        <v>2918</v>
      </c>
      <c r="D2732" s="135" t="s">
        <v>3301</v>
      </c>
      <c r="E2732" s="135">
        <f t="shared" si="42"/>
        <v>20182599</v>
      </c>
      <c r="F2732" s="135" t="s">
        <v>6274</v>
      </c>
      <c r="G2732" s="135" t="s">
        <v>2921</v>
      </c>
      <c r="H2732" s="135" t="s">
        <v>3302</v>
      </c>
      <c r="I2732" s="135" t="s">
        <v>3303</v>
      </c>
    </row>
    <row r="2733" spans="1:12" x14ac:dyDescent="0.2">
      <c r="A2733" s="135" t="s">
        <v>2918</v>
      </c>
      <c r="D2733" s="135" t="s">
        <v>3304</v>
      </c>
      <c r="E2733" s="135">
        <f t="shared" si="42"/>
        <v>20190099</v>
      </c>
      <c r="F2733" s="135" t="s">
        <v>6274</v>
      </c>
      <c r="G2733" s="135" t="s">
        <v>2921</v>
      </c>
      <c r="H2733" s="135" t="s">
        <v>3305</v>
      </c>
      <c r="I2733" s="135" t="s">
        <v>3306</v>
      </c>
    </row>
    <row r="2734" spans="1:12" x14ac:dyDescent="0.2">
      <c r="A2734" s="135" t="s">
        <v>2918</v>
      </c>
      <c r="D2734" s="135" t="s">
        <v>3307</v>
      </c>
      <c r="E2734" s="135">
        <f t="shared" si="42"/>
        <v>20200101</v>
      </c>
      <c r="F2734" s="135" t="s">
        <v>6274</v>
      </c>
      <c r="G2734" s="135" t="s">
        <v>1435</v>
      </c>
      <c r="H2734" s="135" t="s">
        <v>6275</v>
      </c>
      <c r="I2734" s="135" t="s">
        <v>6276</v>
      </c>
    </row>
    <row r="2735" spans="1:12" x14ac:dyDescent="0.2">
      <c r="A2735" s="135" t="s">
        <v>2918</v>
      </c>
      <c r="D2735" s="135" t="s">
        <v>3308</v>
      </c>
      <c r="E2735" s="135">
        <f t="shared" si="42"/>
        <v>20200102</v>
      </c>
      <c r="F2735" s="135" t="s">
        <v>6274</v>
      </c>
      <c r="G2735" s="135" t="s">
        <v>1435</v>
      </c>
      <c r="H2735" s="135" t="s">
        <v>6275</v>
      </c>
      <c r="I2735" s="135" t="s">
        <v>6278</v>
      </c>
    </row>
    <row r="2736" spans="1:12" x14ac:dyDescent="0.2">
      <c r="A2736" s="135" t="s">
        <v>2918</v>
      </c>
      <c r="D2736" s="135" t="s">
        <v>3309</v>
      </c>
      <c r="E2736" s="135">
        <f t="shared" si="42"/>
        <v>20200103</v>
      </c>
      <c r="F2736" s="135" t="s">
        <v>6274</v>
      </c>
      <c r="G2736" s="135" t="s">
        <v>1435</v>
      </c>
      <c r="H2736" s="135" t="s">
        <v>6275</v>
      </c>
      <c r="I2736" s="135" t="s">
        <v>3310</v>
      </c>
    </row>
    <row r="2737" spans="1:9" x14ac:dyDescent="0.2">
      <c r="A2737" s="135" t="s">
        <v>2918</v>
      </c>
      <c r="D2737" s="135" t="s">
        <v>3311</v>
      </c>
      <c r="E2737" s="135">
        <f t="shared" si="42"/>
        <v>20200104</v>
      </c>
      <c r="F2737" s="135" t="s">
        <v>6274</v>
      </c>
      <c r="G2737" s="135" t="s">
        <v>1435</v>
      </c>
      <c r="H2737" s="135" t="s">
        <v>6275</v>
      </c>
      <c r="I2737" s="135" t="s">
        <v>3312</v>
      </c>
    </row>
    <row r="2738" spans="1:9" x14ac:dyDescent="0.2">
      <c r="A2738" s="135" t="s">
        <v>2918</v>
      </c>
      <c r="D2738" s="135" t="s">
        <v>3313</v>
      </c>
      <c r="E2738" s="135">
        <f t="shared" si="42"/>
        <v>20200105</v>
      </c>
      <c r="F2738" s="135" t="s">
        <v>6274</v>
      </c>
      <c r="G2738" s="135" t="s">
        <v>1435</v>
      </c>
      <c r="H2738" s="135" t="s">
        <v>6275</v>
      </c>
      <c r="I2738" s="135" t="s">
        <v>6280</v>
      </c>
    </row>
    <row r="2739" spans="1:9" x14ac:dyDescent="0.2">
      <c r="A2739" s="135" t="s">
        <v>2918</v>
      </c>
      <c r="D2739" s="135" t="s">
        <v>3314</v>
      </c>
      <c r="E2739" s="135">
        <f t="shared" si="42"/>
        <v>20200106</v>
      </c>
      <c r="F2739" s="135" t="s">
        <v>6274</v>
      </c>
      <c r="G2739" s="135" t="s">
        <v>1435</v>
      </c>
      <c r="H2739" s="135" t="s">
        <v>6275</v>
      </c>
      <c r="I2739" s="135" t="s">
        <v>6282</v>
      </c>
    </row>
    <row r="2740" spans="1:9" x14ac:dyDescent="0.2">
      <c r="A2740" s="135" t="s">
        <v>2918</v>
      </c>
      <c r="D2740" s="135" t="s">
        <v>3315</v>
      </c>
      <c r="E2740" s="135">
        <f t="shared" si="42"/>
        <v>20200107</v>
      </c>
      <c r="F2740" s="135" t="s">
        <v>6274</v>
      </c>
      <c r="G2740" s="135" t="s">
        <v>1435</v>
      </c>
      <c r="H2740" s="135" t="s">
        <v>6275</v>
      </c>
      <c r="I2740" s="135" t="s">
        <v>6284</v>
      </c>
    </row>
    <row r="2741" spans="1:9" x14ac:dyDescent="0.2">
      <c r="A2741" s="135" t="s">
        <v>2918</v>
      </c>
      <c r="D2741" s="135" t="s">
        <v>3316</v>
      </c>
      <c r="E2741" s="135">
        <f t="shared" si="42"/>
        <v>20200108</v>
      </c>
      <c r="F2741" s="135" t="s">
        <v>6274</v>
      </c>
      <c r="G2741" s="135" t="s">
        <v>1435</v>
      </c>
      <c r="H2741" s="135" t="s">
        <v>6275</v>
      </c>
      <c r="I2741" s="135" t="s">
        <v>3246</v>
      </c>
    </row>
    <row r="2742" spans="1:9" x14ac:dyDescent="0.2">
      <c r="A2742" s="135" t="s">
        <v>2918</v>
      </c>
      <c r="D2742" s="135" t="s">
        <v>3317</v>
      </c>
      <c r="E2742" s="135">
        <f t="shared" si="42"/>
        <v>20200109</v>
      </c>
      <c r="F2742" s="135" t="s">
        <v>6274</v>
      </c>
      <c r="G2742" s="135" t="s">
        <v>1435</v>
      </c>
      <c r="H2742" s="135" t="s">
        <v>6275</v>
      </c>
      <c r="I2742" s="135" t="s">
        <v>3248</v>
      </c>
    </row>
    <row r="2743" spans="1:9" x14ac:dyDescent="0.2">
      <c r="A2743" s="135" t="s">
        <v>2918</v>
      </c>
      <c r="D2743" s="135" t="s">
        <v>5576</v>
      </c>
      <c r="E2743" s="135">
        <f t="shared" si="42"/>
        <v>20200201</v>
      </c>
      <c r="F2743" s="135" t="s">
        <v>6274</v>
      </c>
      <c r="G2743" s="135" t="s">
        <v>1435</v>
      </c>
      <c r="H2743" s="135" t="s">
        <v>1422</v>
      </c>
      <c r="I2743" s="135" t="s">
        <v>6276</v>
      </c>
    </row>
    <row r="2744" spans="1:9" x14ac:dyDescent="0.2">
      <c r="A2744" s="135" t="s">
        <v>2918</v>
      </c>
      <c r="D2744" s="135" t="s">
        <v>5578</v>
      </c>
      <c r="E2744" s="135">
        <f t="shared" si="42"/>
        <v>20200202</v>
      </c>
      <c r="F2744" s="135" t="s">
        <v>6274</v>
      </c>
      <c r="G2744" s="135" t="s">
        <v>1435</v>
      </c>
      <c r="H2744" s="135" t="s">
        <v>1422</v>
      </c>
      <c r="I2744" s="135" t="s">
        <v>6278</v>
      </c>
    </row>
    <row r="2745" spans="1:9" x14ac:dyDescent="0.2">
      <c r="A2745" s="135" t="s">
        <v>2918</v>
      </c>
      <c r="D2745" s="135" t="s">
        <v>5580</v>
      </c>
      <c r="E2745" s="135">
        <f t="shared" si="42"/>
        <v>20200203</v>
      </c>
      <c r="F2745" s="135" t="s">
        <v>6274</v>
      </c>
      <c r="G2745" s="135" t="s">
        <v>1435</v>
      </c>
      <c r="H2745" s="135" t="s">
        <v>1422</v>
      </c>
      <c r="I2745" s="135" t="s">
        <v>3310</v>
      </c>
    </row>
    <row r="2746" spans="1:9" x14ac:dyDescent="0.2">
      <c r="A2746" s="135" t="s">
        <v>2918</v>
      </c>
      <c r="D2746" s="135" t="s">
        <v>3318</v>
      </c>
      <c r="E2746" s="135">
        <f t="shared" si="42"/>
        <v>20200204</v>
      </c>
      <c r="F2746" s="135" t="s">
        <v>6274</v>
      </c>
      <c r="G2746" s="135" t="s">
        <v>1435</v>
      </c>
      <c r="H2746" s="135" t="s">
        <v>1422</v>
      </c>
      <c r="I2746" s="135" t="s">
        <v>3312</v>
      </c>
    </row>
    <row r="2747" spans="1:9" x14ac:dyDescent="0.2">
      <c r="A2747" s="135" t="s">
        <v>2918</v>
      </c>
      <c r="D2747" s="135" t="s">
        <v>3319</v>
      </c>
      <c r="E2747" s="135">
        <f t="shared" si="42"/>
        <v>20200205</v>
      </c>
      <c r="F2747" s="135" t="s">
        <v>6274</v>
      </c>
      <c r="G2747" s="135" t="s">
        <v>1435</v>
      </c>
      <c r="H2747" s="135" t="s">
        <v>1422</v>
      </c>
      <c r="I2747" s="135" t="s">
        <v>6280</v>
      </c>
    </row>
    <row r="2748" spans="1:9" x14ac:dyDescent="0.2">
      <c r="A2748" s="135" t="s">
        <v>2918</v>
      </c>
      <c r="D2748" s="135" t="s">
        <v>3320</v>
      </c>
      <c r="E2748" s="135">
        <f t="shared" si="42"/>
        <v>20200206</v>
      </c>
      <c r="F2748" s="135" t="s">
        <v>6274</v>
      </c>
      <c r="G2748" s="135" t="s">
        <v>1435</v>
      </c>
      <c r="H2748" s="135" t="s">
        <v>1422</v>
      </c>
      <c r="I2748" s="135" t="s">
        <v>3253</v>
      </c>
    </row>
    <row r="2749" spans="1:9" x14ac:dyDescent="0.2">
      <c r="A2749" s="135" t="s">
        <v>2918</v>
      </c>
      <c r="D2749" s="135" t="s">
        <v>3321</v>
      </c>
      <c r="E2749" s="135">
        <f t="shared" si="42"/>
        <v>20200207</v>
      </c>
      <c r="F2749" s="135" t="s">
        <v>6274</v>
      </c>
      <c r="G2749" s="135" t="s">
        <v>1435</v>
      </c>
      <c r="H2749" s="135" t="s">
        <v>1422</v>
      </c>
      <c r="I2749" s="135" t="s">
        <v>6284</v>
      </c>
    </row>
    <row r="2750" spans="1:9" x14ac:dyDescent="0.2">
      <c r="A2750" s="135" t="s">
        <v>2918</v>
      </c>
      <c r="D2750" s="135" t="s">
        <v>3322</v>
      </c>
      <c r="E2750" s="135">
        <f t="shared" si="42"/>
        <v>20200208</v>
      </c>
      <c r="F2750" s="135" t="s">
        <v>6274</v>
      </c>
      <c r="G2750" s="135" t="s">
        <v>1435</v>
      </c>
      <c r="H2750" s="135" t="s">
        <v>1422</v>
      </c>
      <c r="I2750" s="135" t="s">
        <v>3256</v>
      </c>
    </row>
    <row r="2751" spans="1:9" x14ac:dyDescent="0.2">
      <c r="A2751" s="135" t="s">
        <v>2918</v>
      </c>
      <c r="D2751" s="135" t="s">
        <v>4236</v>
      </c>
      <c r="E2751" s="135">
        <f t="shared" si="42"/>
        <v>20200209</v>
      </c>
      <c r="F2751" s="135" t="s">
        <v>6274</v>
      </c>
      <c r="G2751" s="135" t="s">
        <v>1435</v>
      </c>
      <c r="H2751" s="135" t="s">
        <v>1422</v>
      </c>
      <c r="I2751" s="135" t="s">
        <v>3248</v>
      </c>
    </row>
    <row r="2752" spans="1:9" x14ac:dyDescent="0.2">
      <c r="A2752" s="135" t="s">
        <v>2918</v>
      </c>
      <c r="D2752" s="135" t="s">
        <v>4238</v>
      </c>
      <c r="E2752" s="135">
        <f t="shared" si="42"/>
        <v>20200252</v>
      </c>
      <c r="F2752" s="135" t="s">
        <v>6274</v>
      </c>
      <c r="G2752" s="135" t="s">
        <v>1435</v>
      </c>
      <c r="H2752" s="135" t="s">
        <v>1422</v>
      </c>
      <c r="I2752" s="135" t="s">
        <v>3323</v>
      </c>
    </row>
    <row r="2753" spans="1:9" x14ac:dyDescent="0.2">
      <c r="A2753" s="135" t="s">
        <v>2918</v>
      </c>
      <c r="D2753" s="135" t="s">
        <v>4240</v>
      </c>
      <c r="E2753" s="135">
        <f t="shared" si="42"/>
        <v>20200253</v>
      </c>
      <c r="F2753" s="135" t="s">
        <v>6274</v>
      </c>
      <c r="G2753" s="135" t="s">
        <v>1435</v>
      </c>
      <c r="H2753" s="135" t="s">
        <v>1422</v>
      </c>
      <c r="I2753" s="135" t="s">
        <v>3324</v>
      </c>
    </row>
    <row r="2754" spans="1:9" x14ac:dyDescent="0.2">
      <c r="A2754" s="135" t="s">
        <v>2918</v>
      </c>
      <c r="D2754" s="135" t="s">
        <v>4242</v>
      </c>
      <c r="E2754" s="135">
        <f t="shared" ref="E2754:E2817" si="43">VALUE(D2754)</f>
        <v>20200254</v>
      </c>
      <c r="F2754" s="135" t="s">
        <v>6274</v>
      </c>
      <c r="G2754" s="135" t="s">
        <v>1435</v>
      </c>
      <c r="H2754" s="135" t="s">
        <v>1422</v>
      </c>
      <c r="I2754" s="135" t="s">
        <v>3325</v>
      </c>
    </row>
    <row r="2755" spans="1:9" x14ac:dyDescent="0.2">
      <c r="A2755" s="135" t="s">
        <v>2918</v>
      </c>
      <c r="D2755" s="135" t="s">
        <v>3326</v>
      </c>
      <c r="E2755" s="135">
        <f t="shared" si="43"/>
        <v>20200255</v>
      </c>
      <c r="F2755" s="135" t="s">
        <v>6274</v>
      </c>
      <c r="G2755" s="135" t="s">
        <v>1435</v>
      </c>
      <c r="H2755" s="135" t="s">
        <v>1422</v>
      </c>
      <c r="I2755" s="135" t="s">
        <v>3327</v>
      </c>
    </row>
    <row r="2756" spans="1:9" x14ac:dyDescent="0.2">
      <c r="A2756" s="135" t="s">
        <v>2918</v>
      </c>
      <c r="D2756" s="135" t="s">
        <v>3328</v>
      </c>
      <c r="E2756" s="135">
        <f t="shared" si="43"/>
        <v>20200256</v>
      </c>
      <c r="F2756" s="135" t="s">
        <v>6274</v>
      </c>
      <c r="G2756" s="135" t="s">
        <v>1435</v>
      </c>
      <c r="H2756" s="135" t="s">
        <v>1422</v>
      </c>
      <c r="I2756" s="135" t="s">
        <v>3329</v>
      </c>
    </row>
    <row r="2757" spans="1:9" x14ac:dyDescent="0.2">
      <c r="A2757" s="135" t="s">
        <v>2918</v>
      </c>
      <c r="D2757" s="135" t="s">
        <v>3330</v>
      </c>
      <c r="E2757" s="135">
        <f t="shared" si="43"/>
        <v>20200301</v>
      </c>
      <c r="F2757" s="135" t="s">
        <v>6274</v>
      </c>
      <c r="G2757" s="135" t="s">
        <v>1435</v>
      </c>
      <c r="H2757" s="135" t="s">
        <v>3443</v>
      </c>
      <c r="I2757" s="135" t="s">
        <v>6278</v>
      </c>
    </row>
    <row r="2758" spans="1:9" x14ac:dyDescent="0.2">
      <c r="A2758" s="135" t="s">
        <v>2918</v>
      </c>
      <c r="D2758" s="135" t="s">
        <v>3331</v>
      </c>
      <c r="E2758" s="135">
        <f t="shared" si="43"/>
        <v>20200305</v>
      </c>
      <c r="F2758" s="135" t="s">
        <v>6274</v>
      </c>
      <c r="G2758" s="135" t="s">
        <v>1435</v>
      </c>
      <c r="H2758" s="135" t="s">
        <v>3443</v>
      </c>
      <c r="I2758" s="135" t="s">
        <v>6280</v>
      </c>
    </row>
    <row r="2759" spans="1:9" x14ac:dyDescent="0.2">
      <c r="A2759" s="135" t="s">
        <v>2918</v>
      </c>
      <c r="D2759" s="135" t="s">
        <v>3332</v>
      </c>
      <c r="E2759" s="135">
        <f t="shared" si="43"/>
        <v>20200306</v>
      </c>
      <c r="F2759" s="135" t="s">
        <v>6274</v>
      </c>
      <c r="G2759" s="135" t="s">
        <v>1435</v>
      </c>
      <c r="H2759" s="135" t="s">
        <v>3443</v>
      </c>
      <c r="I2759" s="135" t="s">
        <v>6282</v>
      </c>
    </row>
    <row r="2760" spans="1:9" x14ac:dyDescent="0.2">
      <c r="A2760" s="135" t="s">
        <v>2918</v>
      </c>
      <c r="D2760" s="135" t="s">
        <v>3333</v>
      </c>
      <c r="E2760" s="135">
        <f t="shared" si="43"/>
        <v>20200307</v>
      </c>
      <c r="F2760" s="135" t="s">
        <v>6274</v>
      </c>
      <c r="G2760" s="135" t="s">
        <v>1435</v>
      </c>
      <c r="H2760" s="135" t="s">
        <v>3443</v>
      </c>
      <c r="I2760" s="135" t="s">
        <v>6284</v>
      </c>
    </row>
    <row r="2761" spans="1:9" x14ac:dyDescent="0.2">
      <c r="A2761" s="135" t="s">
        <v>2918</v>
      </c>
      <c r="D2761" s="135" t="s">
        <v>3334</v>
      </c>
      <c r="E2761" s="135">
        <f t="shared" si="43"/>
        <v>20200401</v>
      </c>
      <c r="F2761" s="135" t="s">
        <v>6274</v>
      </c>
      <c r="G2761" s="135" t="s">
        <v>1435</v>
      </c>
      <c r="H2761" s="135" t="s">
        <v>3335</v>
      </c>
      <c r="I2761" s="135" t="s">
        <v>4159</v>
      </c>
    </row>
    <row r="2762" spans="1:9" x14ac:dyDescent="0.2">
      <c r="A2762" s="135" t="s">
        <v>2918</v>
      </c>
      <c r="D2762" s="135" t="s">
        <v>3336</v>
      </c>
      <c r="E2762" s="135">
        <f t="shared" si="43"/>
        <v>20200402</v>
      </c>
      <c r="F2762" s="135" t="s">
        <v>6274</v>
      </c>
      <c r="G2762" s="135" t="s">
        <v>1435</v>
      </c>
      <c r="H2762" s="135" t="s">
        <v>3335</v>
      </c>
      <c r="I2762" s="135" t="s">
        <v>3337</v>
      </c>
    </row>
    <row r="2763" spans="1:9" x14ac:dyDescent="0.2">
      <c r="A2763" s="135" t="s">
        <v>2918</v>
      </c>
      <c r="D2763" s="135" t="s">
        <v>3338</v>
      </c>
      <c r="E2763" s="135">
        <f t="shared" si="43"/>
        <v>20200403</v>
      </c>
      <c r="F2763" s="135" t="s">
        <v>6274</v>
      </c>
      <c r="G2763" s="135" t="s">
        <v>1435</v>
      </c>
      <c r="H2763" s="135" t="s">
        <v>3335</v>
      </c>
      <c r="I2763" s="135" t="s">
        <v>3339</v>
      </c>
    </row>
    <row r="2764" spans="1:9" x14ac:dyDescent="0.2">
      <c r="A2764" s="135" t="s">
        <v>2918</v>
      </c>
      <c r="D2764" s="135" t="s">
        <v>3340</v>
      </c>
      <c r="E2764" s="135">
        <f t="shared" si="43"/>
        <v>20200405</v>
      </c>
      <c r="F2764" s="135" t="s">
        <v>6274</v>
      </c>
      <c r="G2764" s="135" t="s">
        <v>1435</v>
      </c>
      <c r="H2764" s="135" t="s">
        <v>3335</v>
      </c>
      <c r="I2764" s="135" t="s">
        <v>3341</v>
      </c>
    </row>
    <row r="2765" spans="1:9" x14ac:dyDescent="0.2">
      <c r="A2765" s="135" t="s">
        <v>2918</v>
      </c>
      <c r="D2765" s="135" t="s">
        <v>3342</v>
      </c>
      <c r="E2765" s="135">
        <f t="shared" si="43"/>
        <v>20200406</v>
      </c>
      <c r="F2765" s="135" t="s">
        <v>6274</v>
      </c>
      <c r="G2765" s="135" t="s">
        <v>1435</v>
      </c>
      <c r="H2765" s="135" t="s">
        <v>3335</v>
      </c>
      <c r="I2765" s="135" t="s">
        <v>3343</v>
      </c>
    </row>
    <row r="2766" spans="1:9" x14ac:dyDescent="0.2">
      <c r="A2766" s="135" t="s">
        <v>2918</v>
      </c>
      <c r="D2766" s="135" t="s">
        <v>1777</v>
      </c>
      <c r="E2766" s="135">
        <f t="shared" si="43"/>
        <v>20200407</v>
      </c>
      <c r="F2766" s="135" t="s">
        <v>6274</v>
      </c>
      <c r="G2766" s="135" t="s">
        <v>1435</v>
      </c>
      <c r="H2766" s="135" t="s">
        <v>3335</v>
      </c>
      <c r="I2766" s="135" t="s">
        <v>1778</v>
      </c>
    </row>
    <row r="2767" spans="1:9" x14ac:dyDescent="0.2">
      <c r="A2767" s="135" t="s">
        <v>2918</v>
      </c>
      <c r="D2767" s="135" t="s">
        <v>1779</v>
      </c>
      <c r="E2767" s="135">
        <f t="shared" si="43"/>
        <v>20200501</v>
      </c>
      <c r="F2767" s="135" t="s">
        <v>6274</v>
      </c>
      <c r="G2767" s="135" t="s">
        <v>1435</v>
      </c>
      <c r="H2767" s="135" t="s">
        <v>1780</v>
      </c>
      <c r="I2767" s="135" t="s">
        <v>6278</v>
      </c>
    </row>
    <row r="2768" spans="1:9" x14ac:dyDescent="0.2">
      <c r="A2768" s="135" t="s">
        <v>2918</v>
      </c>
      <c r="D2768" s="135" t="s">
        <v>1781</v>
      </c>
      <c r="E2768" s="135">
        <f t="shared" si="43"/>
        <v>20200505</v>
      </c>
      <c r="F2768" s="135" t="s">
        <v>6274</v>
      </c>
      <c r="G2768" s="135" t="s">
        <v>1435</v>
      </c>
      <c r="H2768" s="135" t="s">
        <v>1780</v>
      </c>
      <c r="I2768" s="135" t="s">
        <v>6280</v>
      </c>
    </row>
    <row r="2769" spans="1:12" x14ac:dyDescent="0.2">
      <c r="A2769" s="135" t="s">
        <v>2918</v>
      </c>
      <c r="D2769" s="135" t="s">
        <v>1782</v>
      </c>
      <c r="E2769" s="135">
        <f t="shared" si="43"/>
        <v>20200506</v>
      </c>
      <c r="F2769" s="135" t="s">
        <v>6274</v>
      </c>
      <c r="G2769" s="135" t="s">
        <v>1435</v>
      </c>
      <c r="H2769" s="135" t="s">
        <v>1780</v>
      </c>
      <c r="I2769" s="135" t="s">
        <v>6282</v>
      </c>
    </row>
    <row r="2770" spans="1:12" x14ac:dyDescent="0.2">
      <c r="A2770" s="135" t="s">
        <v>2918</v>
      </c>
      <c r="D2770" s="135" t="s">
        <v>1783</v>
      </c>
      <c r="E2770" s="135">
        <f t="shared" si="43"/>
        <v>20200507</v>
      </c>
      <c r="F2770" s="135" t="s">
        <v>6274</v>
      </c>
      <c r="G2770" s="135" t="s">
        <v>1435</v>
      </c>
      <c r="H2770" s="135" t="s">
        <v>1780</v>
      </c>
      <c r="I2770" s="135" t="s">
        <v>6284</v>
      </c>
    </row>
    <row r="2771" spans="1:12" x14ac:dyDescent="0.2">
      <c r="A2771" s="135" t="s">
        <v>2918</v>
      </c>
      <c r="D2771" s="135" t="s">
        <v>1784</v>
      </c>
      <c r="E2771" s="135">
        <f t="shared" si="43"/>
        <v>20200701</v>
      </c>
      <c r="F2771" s="135" t="s">
        <v>6274</v>
      </c>
      <c r="G2771" s="135" t="s">
        <v>1435</v>
      </c>
      <c r="H2771" s="135" t="s">
        <v>1433</v>
      </c>
      <c r="I2771" s="135" t="s">
        <v>6276</v>
      </c>
    </row>
    <row r="2772" spans="1:12" x14ac:dyDescent="0.2">
      <c r="A2772" s="135" t="s">
        <v>2918</v>
      </c>
      <c r="D2772" s="135" t="s">
        <v>1785</v>
      </c>
      <c r="E2772" s="135">
        <f t="shared" si="43"/>
        <v>20200702</v>
      </c>
      <c r="F2772" s="135" t="s">
        <v>6274</v>
      </c>
      <c r="G2772" s="135" t="s">
        <v>1435</v>
      </c>
      <c r="H2772" s="135" t="s">
        <v>1433</v>
      </c>
      <c r="I2772" s="135" t="s">
        <v>1786</v>
      </c>
    </row>
    <row r="2773" spans="1:12" x14ac:dyDescent="0.2">
      <c r="A2773" s="135" t="s">
        <v>2918</v>
      </c>
      <c r="D2773" s="135" t="s">
        <v>1787</v>
      </c>
      <c r="E2773" s="135">
        <f t="shared" si="43"/>
        <v>20200705</v>
      </c>
      <c r="F2773" s="135" t="s">
        <v>6274</v>
      </c>
      <c r="G2773" s="135" t="s">
        <v>1435</v>
      </c>
      <c r="H2773" s="135" t="s">
        <v>1433</v>
      </c>
      <c r="I2773" s="135" t="s">
        <v>1788</v>
      </c>
    </row>
    <row r="2774" spans="1:12" x14ac:dyDescent="0.2">
      <c r="A2774" s="135" t="s">
        <v>2918</v>
      </c>
      <c r="D2774" s="135" t="s">
        <v>1789</v>
      </c>
      <c r="E2774" s="135">
        <f t="shared" si="43"/>
        <v>20200706</v>
      </c>
      <c r="F2774" s="135" t="s">
        <v>6274</v>
      </c>
      <c r="G2774" s="135" t="s">
        <v>1435</v>
      </c>
      <c r="H2774" s="135" t="s">
        <v>1433</v>
      </c>
      <c r="I2774" s="135" t="s">
        <v>1790</v>
      </c>
    </row>
    <row r="2775" spans="1:12" x14ac:dyDescent="0.2">
      <c r="A2775" s="135" t="s">
        <v>2918</v>
      </c>
      <c r="D2775" s="135" t="s">
        <v>1791</v>
      </c>
      <c r="E2775" s="135">
        <f t="shared" si="43"/>
        <v>20200710</v>
      </c>
      <c r="F2775" s="135" t="s">
        <v>6274</v>
      </c>
      <c r="G2775" s="135" t="s">
        <v>1435</v>
      </c>
      <c r="H2775" s="135" t="s">
        <v>1433</v>
      </c>
      <c r="I2775" s="135" t="s">
        <v>6280</v>
      </c>
    </row>
    <row r="2776" spans="1:12" x14ac:dyDescent="0.2">
      <c r="A2776" s="135" t="s">
        <v>2918</v>
      </c>
      <c r="D2776" s="135" t="s">
        <v>1792</v>
      </c>
      <c r="E2776" s="135">
        <f t="shared" si="43"/>
        <v>20200711</v>
      </c>
      <c r="F2776" s="135" t="s">
        <v>6274</v>
      </c>
      <c r="G2776" s="135" t="s">
        <v>1435</v>
      </c>
      <c r="H2776" s="135" t="s">
        <v>1433</v>
      </c>
      <c r="I2776" s="135" t="s">
        <v>3253</v>
      </c>
    </row>
    <row r="2777" spans="1:12" x14ac:dyDescent="0.2">
      <c r="A2777" s="135" t="s">
        <v>2918</v>
      </c>
      <c r="D2777" s="135" t="s">
        <v>1793</v>
      </c>
      <c r="E2777" s="135">
        <f t="shared" si="43"/>
        <v>20200712</v>
      </c>
      <c r="F2777" s="135" t="s">
        <v>6274</v>
      </c>
      <c r="G2777" s="135" t="s">
        <v>1435</v>
      </c>
      <c r="H2777" s="135" t="s">
        <v>1433</v>
      </c>
      <c r="I2777" s="135" t="s">
        <v>6284</v>
      </c>
    </row>
    <row r="2778" spans="1:12" x14ac:dyDescent="0.2">
      <c r="A2778" s="135" t="s">
        <v>2918</v>
      </c>
      <c r="D2778" s="135" t="s">
        <v>1794</v>
      </c>
      <c r="E2778" s="135">
        <f t="shared" si="43"/>
        <v>20200713</v>
      </c>
      <c r="F2778" s="135" t="s">
        <v>6274</v>
      </c>
      <c r="G2778" s="135" t="s">
        <v>1435</v>
      </c>
      <c r="H2778" s="135" t="s">
        <v>1433</v>
      </c>
      <c r="I2778" s="135" t="s">
        <v>3256</v>
      </c>
    </row>
    <row r="2779" spans="1:12" x14ac:dyDescent="0.2">
      <c r="A2779" s="135" t="s">
        <v>2918</v>
      </c>
      <c r="D2779" s="135" t="s">
        <v>1795</v>
      </c>
      <c r="E2779" s="135">
        <f t="shared" si="43"/>
        <v>20200714</v>
      </c>
      <c r="F2779" s="135" t="s">
        <v>6274</v>
      </c>
      <c r="G2779" s="135" t="s">
        <v>1435</v>
      </c>
      <c r="H2779" s="135" t="s">
        <v>1433</v>
      </c>
      <c r="I2779" s="135" t="s">
        <v>3248</v>
      </c>
    </row>
    <row r="2780" spans="1:12" x14ac:dyDescent="0.2">
      <c r="A2780" s="135" t="s">
        <v>2918</v>
      </c>
      <c r="D2780" s="135" t="s">
        <v>1796</v>
      </c>
      <c r="E2780" s="135">
        <f t="shared" si="43"/>
        <v>20200901</v>
      </c>
      <c r="F2780" s="135" t="s">
        <v>6274</v>
      </c>
      <c r="G2780" s="135" t="s">
        <v>1435</v>
      </c>
      <c r="H2780" s="135" t="s">
        <v>3272</v>
      </c>
      <c r="I2780" s="135" t="s">
        <v>6276</v>
      </c>
      <c r="K2780" s="137"/>
      <c r="L2780" s="135"/>
    </row>
    <row r="2781" spans="1:12" x14ac:dyDescent="0.2">
      <c r="A2781" s="135" t="s">
        <v>2918</v>
      </c>
      <c r="D2781" s="135" t="s">
        <v>1797</v>
      </c>
      <c r="E2781" s="135">
        <f t="shared" si="43"/>
        <v>20200902</v>
      </c>
      <c r="F2781" s="135" t="s">
        <v>6274</v>
      </c>
      <c r="G2781" s="135" t="s">
        <v>1435</v>
      </c>
      <c r="H2781" s="135" t="s">
        <v>3272</v>
      </c>
      <c r="I2781" s="135" t="s">
        <v>6278</v>
      </c>
      <c r="K2781" s="137"/>
      <c r="L2781" s="135"/>
    </row>
    <row r="2782" spans="1:12" x14ac:dyDescent="0.2">
      <c r="A2782" s="135" t="s">
        <v>2918</v>
      </c>
      <c r="D2782" s="135" t="s">
        <v>1798</v>
      </c>
      <c r="E2782" s="135">
        <f t="shared" si="43"/>
        <v>20200905</v>
      </c>
      <c r="F2782" s="135" t="s">
        <v>6274</v>
      </c>
      <c r="G2782" s="135" t="s">
        <v>1435</v>
      </c>
      <c r="H2782" s="135" t="s">
        <v>3272</v>
      </c>
      <c r="I2782" s="135" t="s">
        <v>6280</v>
      </c>
      <c r="K2782" s="137"/>
      <c r="L2782" s="135"/>
    </row>
    <row r="2783" spans="1:12" x14ac:dyDescent="0.2">
      <c r="A2783" s="135" t="s">
        <v>2918</v>
      </c>
      <c r="D2783" s="135" t="s">
        <v>1799</v>
      </c>
      <c r="E2783" s="135">
        <f t="shared" si="43"/>
        <v>20200906</v>
      </c>
      <c r="F2783" s="135" t="s">
        <v>6274</v>
      </c>
      <c r="G2783" s="135" t="s">
        <v>1435</v>
      </c>
      <c r="H2783" s="135" t="s">
        <v>3272</v>
      </c>
      <c r="I2783" s="135" t="s">
        <v>6282</v>
      </c>
      <c r="K2783" s="137"/>
      <c r="L2783" s="135"/>
    </row>
    <row r="2784" spans="1:12" x14ac:dyDescent="0.2">
      <c r="A2784" s="135" t="s">
        <v>2918</v>
      </c>
      <c r="D2784" s="135" t="s">
        <v>1800</v>
      </c>
      <c r="E2784" s="135">
        <f t="shared" si="43"/>
        <v>20200907</v>
      </c>
      <c r="F2784" s="135" t="s">
        <v>6274</v>
      </c>
      <c r="G2784" s="135" t="s">
        <v>1435</v>
      </c>
      <c r="H2784" s="135" t="s">
        <v>3272</v>
      </c>
      <c r="I2784" s="135" t="s">
        <v>6284</v>
      </c>
      <c r="K2784" s="137"/>
      <c r="L2784" s="135"/>
    </row>
    <row r="2785" spans="1:12" x14ac:dyDescent="0.2">
      <c r="A2785" s="135" t="s">
        <v>2918</v>
      </c>
      <c r="D2785" s="135" t="s">
        <v>1801</v>
      </c>
      <c r="E2785" s="135">
        <f t="shared" si="43"/>
        <v>20200908</v>
      </c>
      <c r="F2785" s="135" t="s">
        <v>6274</v>
      </c>
      <c r="G2785" s="135" t="s">
        <v>1435</v>
      </c>
      <c r="H2785" s="135" t="s">
        <v>3272</v>
      </c>
      <c r="I2785" s="135" t="s">
        <v>3246</v>
      </c>
      <c r="K2785" s="137"/>
      <c r="L2785" s="135"/>
    </row>
    <row r="2786" spans="1:12" x14ac:dyDescent="0.2">
      <c r="A2786" s="135" t="s">
        <v>2918</v>
      </c>
      <c r="D2786" s="135" t="s">
        <v>1802</v>
      </c>
      <c r="E2786" s="135">
        <f t="shared" si="43"/>
        <v>20200909</v>
      </c>
      <c r="F2786" s="135" t="s">
        <v>6274</v>
      </c>
      <c r="G2786" s="135" t="s">
        <v>1435</v>
      </c>
      <c r="H2786" s="135" t="s">
        <v>3272</v>
      </c>
      <c r="I2786" s="135" t="s">
        <v>3248</v>
      </c>
      <c r="K2786" s="137"/>
      <c r="L2786" s="135"/>
    </row>
    <row r="2787" spans="1:12" x14ac:dyDescent="0.2">
      <c r="A2787" s="135" t="s">
        <v>2918</v>
      </c>
      <c r="D2787" s="135" t="s">
        <v>1803</v>
      </c>
      <c r="E2787" s="135">
        <f t="shared" si="43"/>
        <v>20201001</v>
      </c>
      <c r="F2787" s="135" t="s">
        <v>6274</v>
      </c>
      <c r="G2787" s="135" t="s">
        <v>1435</v>
      </c>
      <c r="H2787" s="135" t="s">
        <v>1426</v>
      </c>
      <c r="I2787" s="135" t="s">
        <v>1804</v>
      </c>
    </row>
    <row r="2788" spans="1:12" x14ac:dyDescent="0.2">
      <c r="A2788" s="135" t="s">
        <v>2918</v>
      </c>
      <c r="D2788" s="135" t="s">
        <v>1805</v>
      </c>
      <c r="E2788" s="135">
        <f t="shared" si="43"/>
        <v>20201002</v>
      </c>
      <c r="F2788" s="135" t="s">
        <v>6274</v>
      </c>
      <c r="G2788" s="135" t="s">
        <v>1435</v>
      </c>
      <c r="H2788" s="135" t="s">
        <v>1426</v>
      </c>
      <c r="I2788" s="135" t="s">
        <v>1806</v>
      </c>
    </row>
    <row r="2789" spans="1:12" x14ac:dyDescent="0.2">
      <c r="A2789" s="135" t="s">
        <v>2918</v>
      </c>
      <c r="D2789" s="135" t="s">
        <v>1807</v>
      </c>
      <c r="E2789" s="135">
        <f t="shared" si="43"/>
        <v>20201005</v>
      </c>
      <c r="F2789" s="135" t="s">
        <v>6274</v>
      </c>
      <c r="G2789" s="135" t="s">
        <v>1435</v>
      </c>
      <c r="H2789" s="135" t="s">
        <v>1426</v>
      </c>
      <c r="I2789" s="135" t="s">
        <v>6280</v>
      </c>
    </row>
    <row r="2790" spans="1:12" x14ac:dyDescent="0.2">
      <c r="A2790" s="135" t="s">
        <v>2918</v>
      </c>
      <c r="D2790" s="135" t="s">
        <v>1808</v>
      </c>
      <c r="E2790" s="135">
        <f t="shared" si="43"/>
        <v>20201006</v>
      </c>
      <c r="F2790" s="135" t="s">
        <v>6274</v>
      </c>
      <c r="G2790" s="135" t="s">
        <v>1435</v>
      </c>
      <c r="H2790" s="135" t="s">
        <v>1426</v>
      </c>
      <c r="I2790" s="135" t="s">
        <v>6282</v>
      </c>
    </row>
    <row r="2791" spans="1:12" x14ac:dyDescent="0.2">
      <c r="A2791" s="135" t="s">
        <v>2918</v>
      </c>
      <c r="D2791" s="135" t="s">
        <v>1809</v>
      </c>
      <c r="E2791" s="135">
        <f t="shared" si="43"/>
        <v>20201007</v>
      </c>
      <c r="F2791" s="135" t="s">
        <v>6274</v>
      </c>
      <c r="G2791" s="135" t="s">
        <v>1435</v>
      </c>
      <c r="H2791" s="135" t="s">
        <v>1426</v>
      </c>
      <c r="I2791" s="135" t="s">
        <v>6284</v>
      </c>
    </row>
    <row r="2792" spans="1:12" x14ac:dyDescent="0.2">
      <c r="A2792" s="135" t="s">
        <v>2918</v>
      </c>
      <c r="D2792" s="135" t="s">
        <v>1810</v>
      </c>
      <c r="E2792" s="135">
        <f t="shared" si="43"/>
        <v>20201008</v>
      </c>
      <c r="F2792" s="135" t="s">
        <v>6274</v>
      </c>
      <c r="G2792" s="135" t="s">
        <v>1435</v>
      </c>
      <c r="H2792" s="135" t="s">
        <v>1426</v>
      </c>
      <c r="I2792" s="135" t="s">
        <v>3246</v>
      </c>
    </row>
    <row r="2793" spans="1:12" x14ac:dyDescent="0.2">
      <c r="A2793" s="135" t="s">
        <v>2918</v>
      </c>
      <c r="D2793" s="135" t="s">
        <v>1811</v>
      </c>
      <c r="E2793" s="135">
        <f t="shared" si="43"/>
        <v>20201009</v>
      </c>
      <c r="F2793" s="135" t="s">
        <v>6274</v>
      </c>
      <c r="G2793" s="135" t="s">
        <v>1435</v>
      </c>
      <c r="H2793" s="135" t="s">
        <v>1426</v>
      </c>
      <c r="I2793" s="135" t="s">
        <v>3248</v>
      </c>
    </row>
    <row r="2794" spans="1:12" x14ac:dyDescent="0.2">
      <c r="A2794" s="135" t="s">
        <v>2918</v>
      </c>
      <c r="D2794" s="135" t="s">
        <v>1812</v>
      </c>
      <c r="E2794" s="135">
        <f t="shared" si="43"/>
        <v>20201011</v>
      </c>
      <c r="F2794" s="135" t="s">
        <v>6274</v>
      </c>
      <c r="G2794" s="135" t="s">
        <v>1435</v>
      </c>
      <c r="H2794" s="135" t="s">
        <v>1426</v>
      </c>
      <c r="I2794" s="135" t="s">
        <v>6276</v>
      </c>
    </row>
    <row r="2795" spans="1:12" x14ac:dyDescent="0.2">
      <c r="A2795" s="135" t="s">
        <v>2918</v>
      </c>
      <c r="D2795" s="135" t="s">
        <v>1813</v>
      </c>
      <c r="E2795" s="135">
        <f t="shared" si="43"/>
        <v>20201012</v>
      </c>
      <c r="F2795" s="135" t="s">
        <v>6274</v>
      </c>
      <c r="G2795" s="135" t="s">
        <v>1435</v>
      </c>
      <c r="H2795" s="135" t="s">
        <v>1426</v>
      </c>
      <c r="I2795" s="135" t="s">
        <v>1786</v>
      </c>
    </row>
    <row r="2796" spans="1:12" x14ac:dyDescent="0.2">
      <c r="A2796" s="135" t="s">
        <v>2918</v>
      </c>
      <c r="D2796" s="135" t="s">
        <v>1814</v>
      </c>
      <c r="E2796" s="135">
        <f t="shared" si="43"/>
        <v>20201013</v>
      </c>
      <c r="F2796" s="135" t="s">
        <v>6274</v>
      </c>
      <c r="G2796" s="135" t="s">
        <v>1435</v>
      </c>
      <c r="H2796" s="135" t="s">
        <v>1426</v>
      </c>
      <c r="I2796" s="135" t="s">
        <v>3310</v>
      </c>
    </row>
    <row r="2797" spans="1:12" x14ac:dyDescent="0.2">
      <c r="A2797" s="135" t="s">
        <v>2918</v>
      </c>
      <c r="D2797" s="135" t="s">
        <v>1815</v>
      </c>
      <c r="E2797" s="135">
        <f t="shared" si="43"/>
        <v>20201014</v>
      </c>
      <c r="F2797" s="135" t="s">
        <v>6274</v>
      </c>
      <c r="G2797" s="135" t="s">
        <v>1435</v>
      </c>
      <c r="H2797" s="135" t="s">
        <v>1426</v>
      </c>
      <c r="I2797" s="135" t="s">
        <v>1816</v>
      </c>
    </row>
    <row r="2798" spans="1:12" x14ac:dyDescent="0.2">
      <c r="A2798" s="135" t="s">
        <v>2918</v>
      </c>
      <c r="D2798" s="135" t="s">
        <v>1817</v>
      </c>
      <c r="E2798" s="135">
        <f t="shared" si="43"/>
        <v>20201601</v>
      </c>
      <c r="F2798" s="135" t="s">
        <v>6274</v>
      </c>
      <c r="G2798" s="135" t="s">
        <v>1435</v>
      </c>
      <c r="H2798" s="135" t="s">
        <v>934</v>
      </c>
      <c r="I2798" s="135" t="s">
        <v>6276</v>
      </c>
    </row>
    <row r="2799" spans="1:12" x14ac:dyDescent="0.2">
      <c r="A2799" s="135" t="s">
        <v>2918</v>
      </c>
      <c r="D2799" s="135" t="s">
        <v>1818</v>
      </c>
      <c r="E2799" s="135">
        <f t="shared" si="43"/>
        <v>20201602</v>
      </c>
      <c r="F2799" s="135" t="s">
        <v>6274</v>
      </c>
      <c r="G2799" s="135" t="s">
        <v>1435</v>
      </c>
      <c r="H2799" s="135" t="s">
        <v>934</v>
      </c>
      <c r="I2799" s="135" t="s">
        <v>1786</v>
      </c>
    </row>
    <row r="2800" spans="1:12" x14ac:dyDescent="0.2">
      <c r="A2800" s="135" t="s">
        <v>2918</v>
      </c>
      <c r="D2800" s="135" t="s">
        <v>1819</v>
      </c>
      <c r="E2800" s="135">
        <f t="shared" si="43"/>
        <v>20201605</v>
      </c>
      <c r="F2800" s="135" t="s">
        <v>6274</v>
      </c>
      <c r="G2800" s="135" t="s">
        <v>1435</v>
      </c>
      <c r="H2800" s="135" t="s">
        <v>934</v>
      </c>
      <c r="I2800" s="135" t="s">
        <v>6280</v>
      </c>
    </row>
    <row r="2801" spans="1:9" x14ac:dyDescent="0.2">
      <c r="A2801" s="135" t="s">
        <v>2918</v>
      </c>
      <c r="D2801" s="135" t="s">
        <v>1820</v>
      </c>
      <c r="E2801" s="135">
        <f t="shared" si="43"/>
        <v>20201606</v>
      </c>
      <c r="F2801" s="135" t="s">
        <v>6274</v>
      </c>
      <c r="G2801" s="135" t="s">
        <v>1435</v>
      </c>
      <c r="H2801" s="135" t="s">
        <v>934</v>
      </c>
      <c r="I2801" s="135" t="s">
        <v>6282</v>
      </c>
    </row>
    <row r="2802" spans="1:9" x14ac:dyDescent="0.2">
      <c r="A2802" s="135" t="s">
        <v>2918</v>
      </c>
      <c r="D2802" s="135" t="s">
        <v>1821</v>
      </c>
      <c r="E2802" s="135">
        <f t="shared" si="43"/>
        <v>20201607</v>
      </c>
      <c r="F2802" s="135" t="s">
        <v>6274</v>
      </c>
      <c r="G2802" s="135" t="s">
        <v>1435</v>
      </c>
      <c r="H2802" s="135" t="s">
        <v>934</v>
      </c>
      <c r="I2802" s="135" t="s">
        <v>6284</v>
      </c>
    </row>
    <row r="2803" spans="1:9" x14ac:dyDescent="0.2">
      <c r="A2803" s="135" t="s">
        <v>2918</v>
      </c>
      <c r="D2803" s="135" t="s">
        <v>1822</v>
      </c>
      <c r="E2803" s="135">
        <f t="shared" si="43"/>
        <v>20201608</v>
      </c>
      <c r="F2803" s="135" t="s">
        <v>6274</v>
      </c>
      <c r="G2803" s="135" t="s">
        <v>1435</v>
      </c>
      <c r="H2803" s="135" t="s">
        <v>934</v>
      </c>
      <c r="I2803" s="135" t="s">
        <v>3246</v>
      </c>
    </row>
    <row r="2804" spans="1:9" x14ac:dyDescent="0.2">
      <c r="A2804" s="135" t="s">
        <v>2918</v>
      </c>
      <c r="D2804" s="135" t="s">
        <v>1823</v>
      </c>
      <c r="E2804" s="135">
        <f t="shared" si="43"/>
        <v>20201609</v>
      </c>
      <c r="F2804" s="135" t="s">
        <v>6274</v>
      </c>
      <c r="G2804" s="135" t="s">
        <v>1435</v>
      </c>
      <c r="H2804" s="135" t="s">
        <v>934</v>
      </c>
      <c r="I2804" s="135" t="s">
        <v>3248</v>
      </c>
    </row>
    <row r="2805" spans="1:9" x14ac:dyDescent="0.2">
      <c r="A2805" s="135" t="s">
        <v>2918</v>
      </c>
      <c r="D2805" s="135" t="s">
        <v>1824</v>
      </c>
      <c r="E2805" s="135">
        <f t="shared" si="43"/>
        <v>20201701</v>
      </c>
      <c r="F2805" s="135" t="s">
        <v>6274</v>
      </c>
      <c r="G2805" s="135" t="s">
        <v>1435</v>
      </c>
      <c r="H2805" s="135" t="s">
        <v>3443</v>
      </c>
      <c r="I2805" s="135" t="s">
        <v>6276</v>
      </c>
    </row>
    <row r="2806" spans="1:9" x14ac:dyDescent="0.2">
      <c r="A2806" s="135" t="s">
        <v>2918</v>
      </c>
      <c r="D2806" s="135" t="s">
        <v>1825</v>
      </c>
      <c r="E2806" s="135">
        <f t="shared" si="43"/>
        <v>20201702</v>
      </c>
      <c r="F2806" s="135" t="s">
        <v>6274</v>
      </c>
      <c r="G2806" s="135" t="s">
        <v>1435</v>
      </c>
      <c r="H2806" s="135" t="s">
        <v>3443</v>
      </c>
      <c r="I2806" s="135" t="s">
        <v>1786</v>
      </c>
    </row>
    <row r="2807" spans="1:9" x14ac:dyDescent="0.2">
      <c r="A2807" s="135" t="s">
        <v>2918</v>
      </c>
      <c r="D2807" s="135" t="s">
        <v>1826</v>
      </c>
      <c r="E2807" s="135">
        <f t="shared" si="43"/>
        <v>20201705</v>
      </c>
      <c r="F2807" s="135" t="s">
        <v>6274</v>
      </c>
      <c r="G2807" s="135" t="s">
        <v>1435</v>
      </c>
      <c r="H2807" s="135" t="s">
        <v>3443</v>
      </c>
      <c r="I2807" s="135" t="s">
        <v>6280</v>
      </c>
    </row>
    <row r="2808" spans="1:9" x14ac:dyDescent="0.2">
      <c r="A2808" s="135" t="s">
        <v>2918</v>
      </c>
      <c r="D2808" s="135" t="s">
        <v>1827</v>
      </c>
      <c r="E2808" s="135">
        <f t="shared" si="43"/>
        <v>20201706</v>
      </c>
      <c r="F2808" s="135" t="s">
        <v>6274</v>
      </c>
      <c r="G2808" s="135" t="s">
        <v>1435</v>
      </c>
      <c r="H2808" s="135" t="s">
        <v>3443</v>
      </c>
      <c r="I2808" s="135" t="s">
        <v>6282</v>
      </c>
    </row>
    <row r="2809" spans="1:9" x14ac:dyDescent="0.2">
      <c r="A2809" s="135" t="s">
        <v>2918</v>
      </c>
      <c r="D2809" s="135" t="s">
        <v>1828</v>
      </c>
      <c r="E2809" s="135">
        <f t="shared" si="43"/>
        <v>20201707</v>
      </c>
      <c r="F2809" s="135" t="s">
        <v>6274</v>
      </c>
      <c r="G2809" s="135" t="s">
        <v>1435</v>
      </c>
      <c r="H2809" s="135" t="s">
        <v>3443</v>
      </c>
      <c r="I2809" s="135" t="s">
        <v>6284</v>
      </c>
    </row>
    <row r="2810" spans="1:9" x14ac:dyDescent="0.2">
      <c r="A2810" s="135" t="s">
        <v>2918</v>
      </c>
      <c r="D2810" s="135" t="s">
        <v>1829</v>
      </c>
      <c r="E2810" s="135">
        <f t="shared" si="43"/>
        <v>20201708</v>
      </c>
      <c r="F2810" s="135" t="s">
        <v>6274</v>
      </c>
      <c r="G2810" s="135" t="s">
        <v>1435</v>
      </c>
      <c r="H2810" s="135" t="s">
        <v>3443</v>
      </c>
      <c r="I2810" s="135" t="s">
        <v>3246</v>
      </c>
    </row>
    <row r="2811" spans="1:9" x14ac:dyDescent="0.2">
      <c r="A2811" s="135" t="s">
        <v>2918</v>
      </c>
      <c r="D2811" s="135" t="s">
        <v>1830</v>
      </c>
      <c r="E2811" s="135">
        <f t="shared" si="43"/>
        <v>20201709</v>
      </c>
      <c r="F2811" s="135" t="s">
        <v>6274</v>
      </c>
      <c r="G2811" s="135" t="s">
        <v>1435</v>
      </c>
      <c r="H2811" s="135" t="s">
        <v>3443</v>
      </c>
      <c r="I2811" s="135" t="s">
        <v>3248</v>
      </c>
    </row>
    <row r="2812" spans="1:9" x14ac:dyDescent="0.2">
      <c r="A2812" s="135" t="s">
        <v>2918</v>
      </c>
      <c r="D2812" s="135" t="s">
        <v>1831</v>
      </c>
      <c r="E2812" s="135">
        <f t="shared" si="43"/>
        <v>20280001</v>
      </c>
      <c r="F2812" s="135" t="s">
        <v>6274</v>
      </c>
      <c r="G2812" s="135" t="s">
        <v>1435</v>
      </c>
      <c r="H2812" s="135" t="s">
        <v>3295</v>
      </c>
      <c r="I2812" s="135" t="s">
        <v>3295</v>
      </c>
    </row>
    <row r="2813" spans="1:9" x14ac:dyDescent="0.2">
      <c r="A2813" s="135" t="s">
        <v>2918</v>
      </c>
      <c r="D2813" s="135" t="s">
        <v>1832</v>
      </c>
      <c r="E2813" s="135">
        <f t="shared" si="43"/>
        <v>20282001</v>
      </c>
      <c r="F2813" s="135" t="s">
        <v>6274</v>
      </c>
      <c r="G2813" s="135" t="s">
        <v>1435</v>
      </c>
      <c r="H2813" s="135" t="s">
        <v>3297</v>
      </c>
      <c r="I2813" s="135" t="s">
        <v>3298</v>
      </c>
    </row>
    <row r="2814" spans="1:9" x14ac:dyDescent="0.2">
      <c r="A2814" s="135" t="s">
        <v>2918</v>
      </c>
      <c r="D2814" s="135" t="s">
        <v>1833</v>
      </c>
      <c r="E2814" s="135">
        <f t="shared" si="43"/>
        <v>20282002</v>
      </c>
      <c r="F2814" s="135" t="s">
        <v>6274</v>
      </c>
      <c r="G2814" s="135" t="s">
        <v>1435</v>
      </c>
      <c r="H2814" s="135" t="s">
        <v>3297</v>
      </c>
      <c r="I2814" s="135" t="s">
        <v>3300</v>
      </c>
    </row>
    <row r="2815" spans="1:9" x14ac:dyDescent="0.2">
      <c r="A2815" s="135" t="s">
        <v>2918</v>
      </c>
      <c r="D2815" s="135" t="s">
        <v>1834</v>
      </c>
      <c r="E2815" s="135">
        <f t="shared" si="43"/>
        <v>20282599</v>
      </c>
      <c r="F2815" s="135" t="s">
        <v>6274</v>
      </c>
      <c r="G2815" s="135" t="s">
        <v>1435</v>
      </c>
      <c r="H2815" s="135" t="s">
        <v>3302</v>
      </c>
      <c r="I2815" s="135" t="s">
        <v>3303</v>
      </c>
    </row>
    <row r="2816" spans="1:9" x14ac:dyDescent="0.2">
      <c r="A2816" s="135" t="s">
        <v>2918</v>
      </c>
      <c r="D2816" s="135" t="s">
        <v>1835</v>
      </c>
      <c r="E2816" s="135">
        <f t="shared" si="43"/>
        <v>20300101</v>
      </c>
      <c r="F2816" s="135" t="s">
        <v>6274</v>
      </c>
      <c r="G2816" s="135" t="s">
        <v>1449</v>
      </c>
      <c r="H2816" s="135" t="s">
        <v>6275</v>
      </c>
      <c r="I2816" s="135" t="s">
        <v>6278</v>
      </c>
    </row>
    <row r="2817" spans="1:12" x14ac:dyDescent="0.2">
      <c r="A2817" s="135" t="s">
        <v>2918</v>
      </c>
      <c r="D2817" s="135" t="s">
        <v>1836</v>
      </c>
      <c r="E2817" s="135">
        <f t="shared" si="43"/>
        <v>20300102</v>
      </c>
      <c r="F2817" s="135" t="s">
        <v>6274</v>
      </c>
      <c r="G2817" s="135" t="s">
        <v>1449</v>
      </c>
      <c r="H2817" s="135" t="s">
        <v>6275</v>
      </c>
      <c r="I2817" s="135" t="s">
        <v>6276</v>
      </c>
    </row>
    <row r="2818" spans="1:12" x14ac:dyDescent="0.2">
      <c r="A2818" s="135" t="s">
        <v>2918</v>
      </c>
      <c r="D2818" s="135" t="s">
        <v>1837</v>
      </c>
      <c r="E2818" s="135">
        <f t="shared" ref="E2818:E2881" si="44">VALUE(D2818)</f>
        <v>20300105</v>
      </c>
      <c r="F2818" s="135" t="s">
        <v>6274</v>
      </c>
      <c r="G2818" s="135" t="s">
        <v>1449</v>
      </c>
      <c r="H2818" s="135" t="s">
        <v>6275</v>
      </c>
      <c r="I2818" s="135" t="s">
        <v>6280</v>
      </c>
    </row>
    <row r="2819" spans="1:12" x14ac:dyDescent="0.2">
      <c r="A2819" s="135" t="s">
        <v>2918</v>
      </c>
      <c r="D2819" s="135" t="s">
        <v>1838</v>
      </c>
      <c r="E2819" s="135">
        <f t="shared" si="44"/>
        <v>20300106</v>
      </c>
      <c r="F2819" s="135" t="s">
        <v>6274</v>
      </c>
      <c r="G2819" s="135" t="s">
        <v>1449</v>
      </c>
      <c r="H2819" s="135" t="s">
        <v>6275</v>
      </c>
      <c r="I2819" s="135" t="s">
        <v>6282</v>
      </c>
    </row>
    <row r="2820" spans="1:12" x14ac:dyDescent="0.2">
      <c r="A2820" s="135" t="s">
        <v>2918</v>
      </c>
      <c r="D2820" s="135" t="s">
        <v>1839</v>
      </c>
      <c r="E2820" s="135">
        <f t="shared" si="44"/>
        <v>20300107</v>
      </c>
      <c r="F2820" s="135" t="s">
        <v>6274</v>
      </c>
      <c r="G2820" s="135" t="s">
        <v>1449</v>
      </c>
      <c r="H2820" s="135" t="s">
        <v>6275</v>
      </c>
      <c r="I2820" s="135" t="s">
        <v>6284</v>
      </c>
    </row>
    <row r="2821" spans="1:12" x14ac:dyDescent="0.2">
      <c r="A2821" s="135" t="s">
        <v>2918</v>
      </c>
      <c r="D2821" s="135" t="s">
        <v>1840</v>
      </c>
      <c r="E2821" s="135">
        <f t="shared" si="44"/>
        <v>20300108</v>
      </c>
      <c r="F2821" s="135" t="s">
        <v>6274</v>
      </c>
      <c r="G2821" s="135" t="s">
        <v>1449</v>
      </c>
      <c r="H2821" s="135" t="s">
        <v>6275</v>
      </c>
      <c r="I2821" s="135" t="s">
        <v>3246</v>
      </c>
    </row>
    <row r="2822" spans="1:12" x14ac:dyDescent="0.2">
      <c r="A2822" s="135" t="s">
        <v>2918</v>
      </c>
      <c r="D2822" s="135" t="s">
        <v>1841</v>
      </c>
      <c r="E2822" s="135">
        <f t="shared" si="44"/>
        <v>20300109</v>
      </c>
      <c r="F2822" s="135" t="s">
        <v>6274</v>
      </c>
      <c r="G2822" s="135" t="s">
        <v>1449</v>
      </c>
      <c r="H2822" s="135" t="s">
        <v>6275</v>
      </c>
      <c r="I2822" s="135" t="s">
        <v>3248</v>
      </c>
    </row>
    <row r="2823" spans="1:12" x14ac:dyDescent="0.2">
      <c r="A2823" s="135" t="s">
        <v>2918</v>
      </c>
      <c r="D2823" s="135" t="s">
        <v>1842</v>
      </c>
      <c r="E2823" s="135">
        <f t="shared" si="44"/>
        <v>20300201</v>
      </c>
      <c r="F2823" s="135" t="s">
        <v>6274</v>
      </c>
      <c r="G2823" s="135" t="s">
        <v>1449</v>
      </c>
      <c r="H2823" s="135" t="s">
        <v>1422</v>
      </c>
      <c r="I2823" s="135" t="s">
        <v>6278</v>
      </c>
      <c r="K2823" s="137"/>
      <c r="L2823" s="135"/>
    </row>
    <row r="2824" spans="1:12" x14ac:dyDescent="0.2">
      <c r="A2824" s="135" t="s">
        <v>2918</v>
      </c>
      <c r="D2824" s="135" t="s">
        <v>417</v>
      </c>
      <c r="E2824" s="135">
        <f t="shared" si="44"/>
        <v>20300202</v>
      </c>
      <c r="F2824" s="135" t="s">
        <v>6274</v>
      </c>
      <c r="G2824" s="135" t="s">
        <v>1449</v>
      </c>
      <c r="H2824" s="135" t="s">
        <v>1422</v>
      </c>
      <c r="I2824" s="135" t="s">
        <v>6276</v>
      </c>
      <c r="K2824" s="137"/>
      <c r="L2824" s="135"/>
    </row>
    <row r="2825" spans="1:12" x14ac:dyDescent="0.2">
      <c r="A2825" s="135" t="s">
        <v>2918</v>
      </c>
      <c r="D2825" s="135" t="s">
        <v>418</v>
      </c>
      <c r="E2825" s="135">
        <f t="shared" si="44"/>
        <v>20300203</v>
      </c>
      <c r="F2825" s="135" t="s">
        <v>6274</v>
      </c>
      <c r="G2825" s="135" t="s">
        <v>1449</v>
      </c>
      <c r="H2825" s="135" t="s">
        <v>1422</v>
      </c>
      <c r="I2825" s="135" t="s">
        <v>3310</v>
      </c>
      <c r="K2825" s="137"/>
      <c r="L2825" s="135"/>
    </row>
    <row r="2826" spans="1:12" x14ac:dyDescent="0.2">
      <c r="A2826" s="135" t="s">
        <v>2918</v>
      </c>
      <c r="D2826" s="135" t="s">
        <v>419</v>
      </c>
      <c r="E2826" s="135">
        <f t="shared" si="44"/>
        <v>20300204</v>
      </c>
      <c r="F2826" s="135" t="s">
        <v>6274</v>
      </c>
      <c r="G2826" s="135" t="s">
        <v>1449</v>
      </c>
      <c r="H2826" s="135" t="s">
        <v>1422</v>
      </c>
      <c r="I2826" s="135" t="s">
        <v>6133</v>
      </c>
      <c r="K2826" s="137"/>
      <c r="L2826" s="135"/>
    </row>
    <row r="2827" spans="1:12" x14ac:dyDescent="0.2">
      <c r="A2827" s="135" t="s">
        <v>2918</v>
      </c>
      <c r="D2827" s="135" t="s">
        <v>420</v>
      </c>
      <c r="E2827" s="135">
        <f t="shared" si="44"/>
        <v>20300205</v>
      </c>
      <c r="F2827" s="135" t="s">
        <v>6274</v>
      </c>
      <c r="G2827" s="135" t="s">
        <v>1449</v>
      </c>
      <c r="H2827" s="135" t="s">
        <v>1422</v>
      </c>
      <c r="I2827" s="135" t="s">
        <v>6280</v>
      </c>
      <c r="K2827" s="137"/>
      <c r="L2827" s="135"/>
    </row>
    <row r="2828" spans="1:12" x14ac:dyDescent="0.2">
      <c r="A2828" s="135" t="s">
        <v>2918</v>
      </c>
      <c r="D2828" s="135" t="s">
        <v>421</v>
      </c>
      <c r="E2828" s="135">
        <f t="shared" si="44"/>
        <v>20300206</v>
      </c>
      <c r="F2828" s="135" t="s">
        <v>6274</v>
      </c>
      <c r="G2828" s="135" t="s">
        <v>1449</v>
      </c>
      <c r="H2828" s="135" t="s">
        <v>1422</v>
      </c>
      <c r="I2828" s="135" t="s">
        <v>3253</v>
      </c>
      <c r="K2828" s="137"/>
      <c r="L2828" s="135"/>
    </row>
    <row r="2829" spans="1:12" x14ac:dyDescent="0.2">
      <c r="A2829" s="135" t="s">
        <v>2918</v>
      </c>
      <c r="D2829" s="135" t="s">
        <v>422</v>
      </c>
      <c r="E2829" s="135">
        <f t="shared" si="44"/>
        <v>20300207</v>
      </c>
      <c r="F2829" s="135" t="s">
        <v>6274</v>
      </c>
      <c r="G2829" s="135" t="s">
        <v>1449</v>
      </c>
      <c r="H2829" s="135" t="s">
        <v>1422</v>
      </c>
      <c r="I2829" s="135" t="s">
        <v>6284</v>
      </c>
      <c r="K2829" s="137"/>
      <c r="L2829" s="135"/>
    </row>
    <row r="2830" spans="1:12" x14ac:dyDescent="0.2">
      <c r="A2830" s="135" t="s">
        <v>2918</v>
      </c>
      <c r="D2830" s="135" t="s">
        <v>423</v>
      </c>
      <c r="E2830" s="135">
        <f t="shared" si="44"/>
        <v>20300208</v>
      </c>
      <c r="F2830" s="135" t="s">
        <v>6274</v>
      </c>
      <c r="G2830" s="135" t="s">
        <v>1449</v>
      </c>
      <c r="H2830" s="135" t="s">
        <v>1422</v>
      </c>
      <c r="I2830" s="135" t="s">
        <v>3256</v>
      </c>
      <c r="K2830" s="137"/>
      <c r="L2830" s="135"/>
    </row>
    <row r="2831" spans="1:12" x14ac:dyDescent="0.2">
      <c r="A2831" s="135" t="s">
        <v>2918</v>
      </c>
      <c r="D2831" s="135" t="s">
        <v>424</v>
      </c>
      <c r="E2831" s="135">
        <f t="shared" si="44"/>
        <v>20300209</v>
      </c>
      <c r="F2831" s="135" t="s">
        <v>6274</v>
      </c>
      <c r="G2831" s="135" t="s">
        <v>1449</v>
      </c>
      <c r="H2831" s="135" t="s">
        <v>1422</v>
      </c>
      <c r="I2831" s="135" t="s">
        <v>3248</v>
      </c>
      <c r="K2831" s="137"/>
      <c r="L2831" s="135"/>
    </row>
    <row r="2832" spans="1:12" x14ac:dyDescent="0.2">
      <c r="A2832" s="135" t="s">
        <v>2918</v>
      </c>
      <c r="D2832" s="135" t="s">
        <v>425</v>
      </c>
      <c r="E2832" s="135">
        <f t="shared" si="44"/>
        <v>20300301</v>
      </c>
      <c r="F2832" s="135" t="s">
        <v>6274</v>
      </c>
      <c r="G2832" s="135" t="s">
        <v>1449</v>
      </c>
      <c r="H2832" s="135" t="s">
        <v>3443</v>
      </c>
      <c r="I2832" s="135" t="s">
        <v>6278</v>
      </c>
      <c r="K2832" s="137"/>
      <c r="L2832" s="135"/>
    </row>
    <row r="2833" spans="1:12" x14ac:dyDescent="0.2">
      <c r="A2833" s="135" t="s">
        <v>2918</v>
      </c>
      <c r="D2833" s="135" t="s">
        <v>426</v>
      </c>
      <c r="E2833" s="135">
        <f t="shared" si="44"/>
        <v>20300305</v>
      </c>
      <c r="F2833" s="135" t="s">
        <v>6274</v>
      </c>
      <c r="G2833" s="135" t="s">
        <v>1449</v>
      </c>
      <c r="H2833" s="135" t="s">
        <v>3443</v>
      </c>
      <c r="I2833" s="135" t="s">
        <v>6280</v>
      </c>
      <c r="K2833" s="137"/>
      <c r="L2833" s="135"/>
    </row>
    <row r="2834" spans="1:12" x14ac:dyDescent="0.2">
      <c r="A2834" s="135" t="s">
        <v>2918</v>
      </c>
      <c r="D2834" s="135" t="s">
        <v>427</v>
      </c>
      <c r="E2834" s="135">
        <f t="shared" si="44"/>
        <v>20300306</v>
      </c>
      <c r="F2834" s="135" t="s">
        <v>6274</v>
      </c>
      <c r="G2834" s="135" t="s">
        <v>1449</v>
      </c>
      <c r="H2834" s="135" t="s">
        <v>3443</v>
      </c>
      <c r="I2834" s="135" t="s">
        <v>6282</v>
      </c>
      <c r="K2834" s="137"/>
      <c r="L2834" s="135"/>
    </row>
    <row r="2835" spans="1:12" x14ac:dyDescent="0.2">
      <c r="A2835" s="135" t="s">
        <v>2918</v>
      </c>
      <c r="D2835" s="135" t="s">
        <v>428</v>
      </c>
      <c r="E2835" s="135">
        <f t="shared" si="44"/>
        <v>20300307</v>
      </c>
      <c r="F2835" s="135" t="s">
        <v>6274</v>
      </c>
      <c r="G2835" s="135" t="s">
        <v>1449</v>
      </c>
      <c r="H2835" s="135" t="s">
        <v>3443</v>
      </c>
      <c r="I2835" s="135" t="s">
        <v>6284</v>
      </c>
      <c r="K2835" s="137"/>
      <c r="L2835" s="135"/>
    </row>
    <row r="2836" spans="1:12" x14ac:dyDescent="0.2">
      <c r="A2836" s="135" t="s">
        <v>2918</v>
      </c>
      <c r="D2836" s="135" t="s">
        <v>429</v>
      </c>
      <c r="E2836" s="135">
        <f t="shared" si="44"/>
        <v>20300701</v>
      </c>
      <c r="F2836" s="135" t="s">
        <v>6274</v>
      </c>
      <c r="G2836" s="135" t="s">
        <v>1449</v>
      </c>
      <c r="H2836" s="135" t="s">
        <v>3044</v>
      </c>
      <c r="I2836" s="135" t="s">
        <v>6276</v>
      </c>
      <c r="K2836" s="137"/>
      <c r="L2836" s="135"/>
    </row>
    <row r="2837" spans="1:12" x14ac:dyDescent="0.2">
      <c r="A2837" s="135" t="s">
        <v>2918</v>
      </c>
      <c r="D2837" s="135" t="s">
        <v>430</v>
      </c>
      <c r="E2837" s="135">
        <f t="shared" si="44"/>
        <v>20300702</v>
      </c>
      <c r="F2837" s="135" t="s">
        <v>6274</v>
      </c>
      <c r="G2837" s="135" t="s">
        <v>1449</v>
      </c>
      <c r="H2837" s="135" t="s">
        <v>3044</v>
      </c>
      <c r="I2837" s="135" t="s">
        <v>431</v>
      </c>
      <c r="K2837" s="137"/>
      <c r="L2837" s="135"/>
    </row>
    <row r="2838" spans="1:12" x14ac:dyDescent="0.2">
      <c r="A2838" s="135" t="s">
        <v>2918</v>
      </c>
      <c r="D2838" s="135" t="s">
        <v>432</v>
      </c>
      <c r="E2838" s="135">
        <f t="shared" si="44"/>
        <v>20300705</v>
      </c>
      <c r="F2838" s="135" t="s">
        <v>6274</v>
      </c>
      <c r="G2838" s="135" t="s">
        <v>1449</v>
      </c>
      <c r="H2838" s="135" t="s">
        <v>3044</v>
      </c>
      <c r="I2838" s="135" t="s">
        <v>6280</v>
      </c>
      <c r="K2838" s="137"/>
      <c r="L2838" s="135"/>
    </row>
    <row r="2839" spans="1:12" x14ac:dyDescent="0.2">
      <c r="A2839" s="135" t="s">
        <v>2918</v>
      </c>
      <c r="D2839" s="135" t="s">
        <v>433</v>
      </c>
      <c r="E2839" s="135">
        <f t="shared" si="44"/>
        <v>20300706</v>
      </c>
      <c r="F2839" s="135" t="s">
        <v>6274</v>
      </c>
      <c r="G2839" s="135" t="s">
        <v>1449</v>
      </c>
      <c r="H2839" s="135" t="s">
        <v>3044</v>
      </c>
      <c r="I2839" s="135" t="s">
        <v>6282</v>
      </c>
      <c r="K2839" s="137"/>
      <c r="L2839" s="135"/>
    </row>
    <row r="2840" spans="1:12" x14ac:dyDescent="0.2">
      <c r="A2840" s="135" t="s">
        <v>2918</v>
      </c>
      <c r="D2840" s="135" t="s">
        <v>434</v>
      </c>
      <c r="E2840" s="135">
        <f t="shared" si="44"/>
        <v>20300707</v>
      </c>
      <c r="F2840" s="135" t="s">
        <v>6274</v>
      </c>
      <c r="G2840" s="135" t="s">
        <v>1449</v>
      </c>
      <c r="H2840" s="135" t="s">
        <v>3044</v>
      </c>
      <c r="I2840" s="135" t="s">
        <v>6284</v>
      </c>
      <c r="K2840" s="137"/>
      <c r="L2840" s="135"/>
    </row>
    <row r="2841" spans="1:12" x14ac:dyDescent="0.2">
      <c r="A2841" s="135" t="s">
        <v>2918</v>
      </c>
      <c r="D2841" s="135" t="s">
        <v>435</v>
      </c>
      <c r="E2841" s="135">
        <f t="shared" si="44"/>
        <v>20300708</v>
      </c>
      <c r="F2841" s="135" t="s">
        <v>6274</v>
      </c>
      <c r="G2841" s="135" t="s">
        <v>1449</v>
      </c>
      <c r="H2841" s="135" t="s">
        <v>3044</v>
      </c>
      <c r="I2841" s="135" t="s">
        <v>3246</v>
      </c>
      <c r="K2841" s="137"/>
      <c r="L2841" s="135"/>
    </row>
    <row r="2842" spans="1:12" x14ac:dyDescent="0.2">
      <c r="A2842" s="135" t="s">
        <v>2918</v>
      </c>
      <c r="D2842" s="135" t="s">
        <v>436</v>
      </c>
      <c r="E2842" s="135">
        <f t="shared" si="44"/>
        <v>20300709</v>
      </c>
      <c r="F2842" s="135" t="s">
        <v>6274</v>
      </c>
      <c r="G2842" s="135" t="s">
        <v>1449</v>
      </c>
      <c r="H2842" s="135" t="s">
        <v>3044</v>
      </c>
      <c r="I2842" s="135" t="s">
        <v>3248</v>
      </c>
      <c r="K2842" s="137"/>
      <c r="L2842" s="135"/>
    </row>
    <row r="2843" spans="1:12" x14ac:dyDescent="0.2">
      <c r="A2843" s="135" t="s">
        <v>2918</v>
      </c>
      <c r="D2843" s="135" t="s">
        <v>437</v>
      </c>
      <c r="E2843" s="135">
        <f t="shared" si="44"/>
        <v>20300801</v>
      </c>
      <c r="F2843" s="135" t="s">
        <v>6274</v>
      </c>
      <c r="G2843" s="135" t="s">
        <v>1449</v>
      </c>
      <c r="H2843" s="135" t="s">
        <v>3042</v>
      </c>
      <c r="I2843" s="135" t="s">
        <v>6276</v>
      </c>
      <c r="K2843" s="137"/>
      <c r="L2843" s="135"/>
    </row>
    <row r="2844" spans="1:12" x14ac:dyDescent="0.2">
      <c r="A2844" s="135" t="s">
        <v>2918</v>
      </c>
      <c r="D2844" s="135" t="s">
        <v>438</v>
      </c>
      <c r="E2844" s="135">
        <f t="shared" si="44"/>
        <v>20300802</v>
      </c>
      <c r="F2844" s="135" t="s">
        <v>6274</v>
      </c>
      <c r="G2844" s="135" t="s">
        <v>1449</v>
      </c>
      <c r="H2844" s="135" t="s">
        <v>3042</v>
      </c>
      <c r="I2844" s="135" t="s">
        <v>6278</v>
      </c>
      <c r="K2844" s="137"/>
      <c r="L2844" s="135"/>
    </row>
    <row r="2845" spans="1:12" x14ac:dyDescent="0.2">
      <c r="A2845" s="135" t="s">
        <v>2918</v>
      </c>
      <c r="D2845" s="135" t="s">
        <v>439</v>
      </c>
      <c r="E2845" s="135">
        <f t="shared" si="44"/>
        <v>20300805</v>
      </c>
      <c r="F2845" s="135" t="s">
        <v>6274</v>
      </c>
      <c r="G2845" s="135" t="s">
        <v>1449</v>
      </c>
      <c r="H2845" s="135" t="s">
        <v>3042</v>
      </c>
      <c r="I2845" s="135" t="s">
        <v>6280</v>
      </c>
      <c r="K2845" s="137"/>
      <c r="L2845" s="135"/>
    </row>
    <row r="2846" spans="1:12" x14ac:dyDescent="0.2">
      <c r="A2846" s="135" t="s">
        <v>2918</v>
      </c>
      <c r="D2846" s="135" t="s">
        <v>440</v>
      </c>
      <c r="E2846" s="135">
        <f t="shared" si="44"/>
        <v>20300806</v>
      </c>
      <c r="F2846" s="135" t="s">
        <v>6274</v>
      </c>
      <c r="G2846" s="135" t="s">
        <v>1449</v>
      </c>
      <c r="H2846" s="135" t="s">
        <v>3042</v>
      </c>
      <c r="I2846" s="135" t="s">
        <v>6282</v>
      </c>
      <c r="K2846" s="137"/>
      <c r="L2846" s="135"/>
    </row>
    <row r="2847" spans="1:12" x14ac:dyDescent="0.2">
      <c r="A2847" s="135" t="s">
        <v>2918</v>
      </c>
      <c r="D2847" s="135" t="s">
        <v>441</v>
      </c>
      <c r="E2847" s="135">
        <f t="shared" si="44"/>
        <v>20300807</v>
      </c>
      <c r="F2847" s="135" t="s">
        <v>6274</v>
      </c>
      <c r="G2847" s="135" t="s">
        <v>1449</v>
      </c>
      <c r="H2847" s="135" t="s">
        <v>3042</v>
      </c>
      <c r="I2847" s="135" t="s">
        <v>6284</v>
      </c>
      <c r="K2847" s="137"/>
      <c r="L2847" s="135"/>
    </row>
    <row r="2848" spans="1:12" x14ac:dyDescent="0.2">
      <c r="A2848" s="135" t="s">
        <v>2918</v>
      </c>
      <c r="D2848" s="135" t="s">
        <v>442</v>
      </c>
      <c r="E2848" s="135">
        <f t="shared" si="44"/>
        <v>20300808</v>
      </c>
      <c r="F2848" s="135" t="s">
        <v>6274</v>
      </c>
      <c r="G2848" s="135" t="s">
        <v>1449</v>
      </c>
      <c r="H2848" s="135" t="s">
        <v>3042</v>
      </c>
      <c r="I2848" s="135" t="s">
        <v>3246</v>
      </c>
      <c r="K2848" s="137"/>
      <c r="L2848" s="135"/>
    </row>
    <row r="2849" spans="1:12" x14ac:dyDescent="0.2">
      <c r="A2849" s="135" t="s">
        <v>2918</v>
      </c>
      <c r="D2849" s="135" t="s">
        <v>443</v>
      </c>
      <c r="E2849" s="135">
        <f t="shared" si="44"/>
        <v>20300809</v>
      </c>
      <c r="F2849" s="135" t="s">
        <v>6274</v>
      </c>
      <c r="G2849" s="135" t="s">
        <v>1449</v>
      </c>
      <c r="H2849" s="135" t="s">
        <v>3042</v>
      </c>
      <c r="I2849" s="135" t="s">
        <v>3248</v>
      </c>
      <c r="K2849" s="137"/>
      <c r="L2849" s="135"/>
    </row>
    <row r="2850" spans="1:12" x14ac:dyDescent="0.2">
      <c r="A2850" s="135" t="s">
        <v>2918</v>
      </c>
      <c r="D2850" s="135" t="s">
        <v>444</v>
      </c>
      <c r="E2850" s="135">
        <f t="shared" si="44"/>
        <v>20300901</v>
      </c>
      <c r="F2850" s="135" t="s">
        <v>6274</v>
      </c>
      <c r="G2850" s="135" t="s">
        <v>1449</v>
      </c>
      <c r="H2850" s="135" t="s">
        <v>3272</v>
      </c>
      <c r="I2850" s="135" t="s">
        <v>445</v>
      </c>
      <c r="K2850" s="137"/>
      <c r="L2850" s="135"/>
    </row>
    <row r="2851" spans="1:12" x14ac:dyDescent="0.2">
      <c r="A2851" s="135" t="s">
        <v>2918</v>
      </c>
      <c r="D2851" s="135" t="s">
        <v>446</v>
      </c>
      <c r="E2851" s="135">
        <f t="shared" si="44"/>
        <v>20300908</v>
      </c>
      <c r="F2851" s="135" t="s">
        <v>6274</v>
      </c>
      <c r="G2851" s="135" t="s">
        <v>1449</v>
      </c>
      <c r="H2851" s="135" t="s">
        <v>3272</v>
      </c>
      <c r="I2851" s="135" t="s">
        <v>3246</v>
      </c>
      <c r="K2851" s="137"/>
      <c r="L2851" s="135"/>
    </row>
    <row r="2852" spans="1:12" x14ac:dyDescent="0.2">
      <c r="A2852" s="135" t="s">
        <v>2918</v>
      </c>
      <c r="D2852" s="135" t="s">
        <v>447</v>
      </c>
      <c r="E2852" s="135">
        <f t="shared" si="44"/>
        <v>20300909</v>
      </c>
      <c r="F2852" s="135" t="s">
        <v>6274</v>
      </c>
      <c r="G2852" s="135" t="s">
        <v>1449</v>
      </c>
      <c r="H2852" s="135" t="s">
        <v>3272</v>
      </c>
      <c r="I2852" s="135" t="s">
        <v>3248</v>
      </c>
      <c r="K2852" s="137"/>
      <c r="L2852" s="135"/>
    </row>
    <row r="2853" spans="1:12" x14ac:dyDescent="0.2">
      <c r="A2853" s="135" t="s">
        <v>2918</v>
      </c>
      <c r="D2853" s="135" t="s">
        <v>448</v>
      </c>
      <c r="E2853" s="135">
        <f t="shared" si="44"/>
        <v>20301001</v>
      </c>
      <c r="F2853" s="135" t="s">
        <v>6274</v>
      </c>
      <c r="G2853" s="135" t="s">
        <v>1449</v>
      </c>
      <c r="H2853" s="135" t="s">
        <v>1426</v>
      </c>
      <c r="I2853" s="135" t="s">
        <v>1804</v>
      </c>
      <c r="K2853" s="137"/>
      <c r="L2853" s="135"/>
    </row>
    <row r="2854" spans="1:12" x14ac:dyDescent="0.2">
      <c r="A2854" s="135" t="s">
        <v>2918</v>
      </c>
      <c r="D2854" s="135" t="s">
        <v>449</v>
      </c>
      <c r="E2854" s="135">
        <f t="shared" si="44"/>
        <v>20301002</v>
      </c>
      <c r="F2854" s="135" t="s">
        <v>6274</v>
      </c>
      <c r="G2854" s="135" t="s">
        <v>1449</v>
      </c>
      <c r="H2854" s="135" t="s">
        <v>1426</v>
      </c>
      <c r="I2854" s="135" t="s">
        <v>1806</v>
      </c>
      <c r="K2854" s="137"/>
      <c r="L2854" s="135"/>
    </row>
    <row r="2855" spans="1:12" x14ac:dyDescent="0.2">
      <c r="A2855" s="135" t="s">
        <v>2918</v>
      </c>
      <c r="D2855" s="135" t="s">
        <v>450</v>
      </c>
      <c r="E2855" s="135">
        <f t="shared" si="44"/>
        <v>20301005</v>
      </c>
      <c r="F2855" s="135" t="s">
        <v>6274</v>
      </c>
      <c r="G2855" s="135" t="s">
        <v>1449</v>
      </c>
      <c r="H2855" s="135" t="s">
        <v>1426</v>
      </c>
      <c r="I2855" s="135" t="s">
        <v>6280</v>
      </c>
      <c r="K2855" s="137"/>
      <c r="L2855" s="135"/>
    </row>
    <row r="2856" spans="1:12" x14ac:dyDescent="0.2">
      <c r="A2856" s="135" t="s">
        <v>2918</v>
      </c>
      <c r="D2856" s="135" t="s">
        <v>451</v>
      </c>
      <c r="E2856" s="135">
        <f t="shared" si="44"/>
        <v>20301006</v>
      </c>
      <c r="F2856" s="135" t="s">
        <v>6274</v>
      </c>
      <c r="G2856" s="135" t="s">
        <v>1449</v>
      </c>
      <c r="H2856" s="135" t="s">
        <v>1426</v>
      </c>
      <c r="I2856" s="135" t="s">
        <v>6282</v>
      </c>
      <c r="K2856" s="137"/>
      <c r="L2856" s="135"/>
    </row>
    <row r="2857" spans="1:12" x14ac:dyDescent="0.2">
      <c r="A2857" s="135" t="s">
        <v>2918</v>
      </c>
      <c r="D2857" s="135" t="s">
        <v>452</v>
      </c>
      <c r="E2857" s="135">
        <f t="shared" si="44"/>
        <v>20301007</v>
      </c>
      <c r="F2857" s="135" t="s">
        <v>6274</v>
      </c>
      <c r="G2857" s="135" t="s">
        <v>1449</v>
      </c>
      <c r="H2857" s="135" t="s">
        <v>1426</v>
      </c>
      <c r="I2857" s="135" t="s">
        <v>6284</v>
      </c>
      <c r="K2857" s="137"/>
      <c r="L2857" s="135"/>
    </row>
    <row r="2858" spans="1:12" x14ac:dyDescent="0.2">
      <c r="A2858" s="135" t="s">
        <v>2918</v>
      </c>
      <c r="D2858" s="135" t="s">
        <v>453</v>
      </c>
      <c r="E2858" s="135">
        <f t="shared" si="44"/>
        <v>20380001</v>
      </c>
      <c r="F2858" s="135" t="s">
        <v>6274</v>
      </c>
      <c r="G2858" s="135" t="s">
        <v>1449</v>
      </c>
      <c r="H2858" s="135" t="s">
        <v>3295</v>
      </c>
      <c r="I2858" s="135" t="s">
        <v>3295</v>
      </c>
    </row>
    <row r="2859" spans="1:12" x14ac:dyDescent="0.2">
      <c r="A2859" s="135" t="s">
        <v>2918</v>
      </c>
      <c r="D2859" s="135" t="s">
        <v>454</v>
      </c>
      <c r="E2859" s="135">
        <f t="shared" si="44"/>
        <v>20382001</v>
      </c>
      <c r="F2859" s="135" t="s">
        <v>6274</v>
      </c>
      <c r="G2859" s="135" t="s">
        <v>1449</v>
      </c>
      <c r="H2859" s="135" t="s">
        <v>3297</v>
      </c>
      <c r="I2859" s="135" t="s">
        <v>3298</v>
      </c>
    </row>
    <row r="2860" spans="1:12" x14ac:dyDescent="0.2">
      <c r="A2860" s="135" t="s">
        <v>2918</v>
      </c>
      <c r="D2860" s="135" t="s">
        <v>455</v>
      </c>
      <c r="E2860" s="135">
        <f t="shared" si="44"/>
        <v>20382002</v>
      </c>
      <c r="F2860" s="135" t="s">
        <v>6274</v>
      </c>
      <c r="G2860" s="135" t="s">
        <v>1449</v>
      </c>
      <c r="H2860" s="135" t="s">
        <v>3297</v>
      </c>
      <c r="I2860" s="135" t="s">
        <v>3300</v>
      </c>
    </row>
    <row r="2861" spans="1:12" x14ac:dyDescent="0.2">
      <c r="A2861" s="135" t="s">
        <v>2918</v>
      </c>
      <c r="D2861" s="135" t="s">
        <v>456</v>
      </c>
      <c r="E2861" s="135">
        <f t="shared" si="44"/>
        <v>20382599</v>
      </c>
      <c r="F2861" s="135" t="s">
        <v>6274</v>
      </c>
      <c r="G2861" s="135" t="s">
        <v>1449</v>
      </c>
      <c r="H2861" s="135" t="s">
        <v>3302</v>
      </c>
      <c r="I2861" s="135" t="s">
        <v>3303</v>
      </c>
    </row>
    <row r="2862" spans="1:12" x14ac:dyDescent="0.2">
      <c r="A2862" s="135" t="s">
        <v>2918</v>
      </c>
      <c r="D2862" s="135" t="s">
        <v>457</v>
      </c>
      <c r="E2862" s="135">
        <f t="shared" si="44"/>
        <v>20400101</v>
      </c>
      <c r="F2862" s="135" t="s">
        <v>6274</v>
      </c>
      <c r="G2862" s="135" t="s">
        <v>458</v>
      </c>
      <c r="H2862" s="135" t="s">
        <v>459</v>
      </c>
      <c r="I2862" s="135" t="s">
        <v>460</v>
      </c>
    </row>
    <row r="2863" spans="1:12" x14ac:dyDescent="0.2">
      <c r="A2863" s="135" t="s">
        <v>2918</v>
      </c>
      <c r="D2863" s="135" t="s">
        <v>461</v>
      </c>
      <c r="E2863" s="135">
        <f t="shared" si="44"/>
        <v>20400102</v>
      </c>
      <c r="F2863" s="135" t="s">
        <v>6274</v>
      </c>
      <c r="G2863" s="135" t="s">
        <v>458</v>
      </c>
      <c r="H2863" s="135" t="s">
        <v>459</v>
      </c>
      <c r="I2863" s="135" t="s">
        <v>462</v>
      </c>
    </row>
    <row r="2864" spans="1:12" x14ac:dyDescent="0.2">
      <c r="A2864" s="135" t="s">
        <v>2918</v>
      </c>
      <c r="D2864" s="135" t="s">
        <v>463</v>
      </c>
      <c r="E2864" s="135">
        <f t="shared" si="44"/>
        <v>20400110</v>
      </c>
      <c r="F2864" s="135" t="s">
        <v>6274</v>
      </c>
      <c r="G2864" s="135" t="s">
        <v>458</v>
      </c>
      <c r="H2864" s="135" t="s">
        <v>459</v>
      </c>
      <c r="I2864" s="135" t="s">
        <v>464</v>
      </c>
    </row>
    <row r="2865" spans="1:12" x14ac:dyDescent="0.2">
      <c r="A2865" s="135" t="s">
        <v>2918</v>
      </c>
      <c r="D2865" s="135" t="s">
        <v>465</v>
      </c>
      <c r="E2865" s="135">
        <f t="shared" si="44"/>
        <v>20400111</v>
      </c>
      <c r="F2865" s="135" t="s">
        <v>6274</v>
      </c>
      <c r="G2865" s="135" t="s">
        <v>458</v>
      </c>
      <c r="H2865" s="135" t="s">
        <v>459</v>
      </c>
      <c r="I2865" s="135" t="s">
        <v>466</v>
      </c>
    </row>
    <row r="2866" spans="1:12" x14ac:dyDescent="0.2">
      <c r="A2866" s="135" t="s">
        <v>2918</v>
      </c>
      <c r="D2866" s="135" t="s">
        <v>467</v>
      </c>
      <c r="E2866" s="135">
        <f t="shared" si="44"/>
        <v>20400112</v>
      </c>
      <c r="F2866" s="135" t="s">
        <v>6274</v>
      </c>
      <c r="G2866" s="135" t="s">
        <v>458</v>
      </c>
      <c r="H2866" s="135" t="s">
        <v>459</v>
      </c>
      <c r="I2866" s="135" t="s">
        <v>468</v>
      </c>
      <c r="K2866" s="137"/>
      <c r="L2866" s="135"/>
    </row>
    <row r="2867" spans="1:12" x14ac:dyDescent="0.2">
      <c r="A2867" s="135" t="s">
        <v>2918</v>
      </c>
      <c r="D2867" s="135" t="s">
        <v>3399</v>
      </c>
      <c r="E2867" s="135">
        <f t="shared" si="44"/>
        <v>20400199</v>
      </c>
      <c r="F2867" s="135" t="s">
        <v>6274</v>
      </c>
      <c r="G2867" s="135" t="s">
        <v>458</v>
      </c>
      <c r="H2867" s="135" t="s">
        <v>459</v>
      </c>
      <c r="I2867" s="135" t="s">
        <v>6238</v>
      </c>
    </row>
    <row r="2868" spans="1:12" x14ac:dyDescent="0.2">
      <c r="A2868" s="135" t="s">
        <v>2918</v>
      </c>
      <c r="D2868" s="135" t="s">
        <v>3400</v>
      </c>
      <c r="E2868" s="135">
        <f t="shared" si="44"/>
        <v>20400201</v>
      </c>
      <c r="F2868" s="135" t="s">
        <v>6274</v>
      </c>
      <c r="G2868" s="135" t="s">
        <v>458</v>
      </c>
      <c r="H2868" s="135" t="s">
        <v>3401</v>
      </c>
      <c r="I2868" s="135" t="s">
        <v>3402</v>
      </c>
    </row>
    <row r="2869" spans="1:12" x14ac:dyDescent="0.2">
      <c r="A2869" s="135" t="s">
        <v>2918</v>
      </c>
      <c r="D2869" s="135" t="s">
        <v>3403</v>
      </c>
      <c r="E2869" s="135">
        <f t="shared" si="44"/>
        <v>20400202</v>
      </c>
      <c r="F2869" s="135" t="s">
        <v>6274</v>
      </c>
      <c r="G2869" s="135" t="s">
        <v>458</v>
      </c>
      <c r="H2869" s="135" t="s">
        <v>3401</v>
      </c>
      <c r="I2869" s="135" t="s">
        <v>3404</v>
      </c>
    </row>
    <row r="2870" spans="1:12" x14ac:dyDescent="0.2">
      <c r="A2870" s="135" t="s">
        <v>2918</v>
      </c>
      <c r="D2870" s="135" t="s">
        <v>3405</v>
      </c>
      <c r="E2870" s="135">
        <f t="shared" si="44"/>
        <v>20400299</v>
      </c>
      <c r="F2870" s="135" t="s">
        <v>6274</v>
      </c>
      <c r="G2870" s="135" t="s">
        <v>458</v>
      </c>
      <c r="H2870" s="135" t="s">
        <v>3401</v>
      </c>
      <c r="I2870" s="135" t="s">
        <v>6238</v>
      </c>
      <c r="K2870" s="137"/>
      <c r="L2870" s="135"/>
    </row>
    <row r="2871" spans="1:12" x14ac:dyDescent="0.2">
      <c r="A2871" s="135" t="s">
        <v>2918</v>
      </c>
      <c r="D2871" s="135" t="s">
        <v>3406</v>
      </c>
      <c r="E2871" s="135">
        <f t="shared" si="44"/>
        <v>20400301</v>
      </c>
      <c r="F2871" s="135" t="s">
        <v>6274</v>
      </c>
      <c r="G2871" s="135" t="s">
        <v>458</v>
      </c>
      <c r="H2871" s="135" t="s">
        <v>6276</v>
      </c>
      <c r="I2871" s="135" t="s">
        <v>1422</v>
      </c>
    </row>
    <row r="2872" spans="1:12" x14ac:dyDescent="0.2">
      <c r="A2872" s="135" t="s">
        <v>2918</v>
      </c>
      <c r="D2872" s="135" t="s">
        <v>3407</v>
      </c>
      <c r="E2872" s="135">
        <f t="shared" si="44"/>
        <v>20400302</v>
      </c>
      <c r="F2872" s="135" t="s">
        <v>6274</v>
      </c>
      <c r="G2872" s="135" t="s">
        <v>458</v>
      </c>
      <c r="H2872" s="135" t="s">
        <v>6276</v>
      </c>
      <c r="I2872" s="135" t="s">
        <v>3408</v>
      </c>
    </row>
    <row r="2873" spans="1:12" x14ac:dyDescent="0.2">
      <c r="A2873" s="135" t="s">
        <v>2918</v>
      </c>
      <c r="D2873" s="135" t="s">
        <v>3409</v>
      </c>
      <c r="E2873" s="135">
        <f t="shared" si="44"/>
        <v>20400303</v>
      </c>
      <c r="F2873" s="135" t="s">
        <v>6274</v>
      </c>
      <c r="G2873" s="135" t="s">
        <v>458</v>
      </c>
      <c r="H2873" s="135" t="s">
        <v>6276</v>
      </c>
      <c r="I2873" s="135" t="s">
        <v>1413</v>
      </c>
    </row>
    <row r="2874" spans="1:12" x14ac:dyDescent="0.2">
      <c r="A2874" s="135" t="s">
        <v>2918</v>
      </c>
      <c r="D2874" s="135" t="s">
        <v>3410</v>
      </c>
      <c r="E2874" s="135">
        <f t="shared" si="44"/>
        <v>20400304</v>
      </c>
      <c r="F2874" s="135" t="s">
        <v>6274</v>
      </c>
      <c r="G2874" s="135" t="s">
        <v>458</v>
      </c>
      <c r="H2874" s="135" t="s">
        <v>6276</v>
      </c>
      <c r="I2874" s="135" t="s">
        <v>3042</v>
      </c>
    </row>
    <row r="2875" spans="1:12" x14ac:dyDescent="0.2">
      <c r="A2875" s="135" t="s">
        <v>2918</v>
      </c>
      <c r="D2875" s="135" t="s">
        <v>3411</v>
      </c>
      <c r="E2875" s="135">
        <f t="shared" si="44"/>
        <v>20400305</v>
      </c>
      <c r="F2875" s="135" t="s">
        <v>6274</v>
      </c>
      <c r="G2875" s="135" t="s">
        <v>458</v>
      </c>
      <c r="H2875" s="135" t="s">
        <v>6276</v>
      </c>
      <c r="I2875" s="135" t="s">
        <v>3412</v>
      </c>
      <c r="K2875" s="137"/>
      <c r="L2875" s="135"/>
    </row>
    <row r="2876" spans="1:12" x14ac:dyDescent="0.2">
      <c r="A2876" s="135" t="s">
        <v>2918</v>
      </c>
      <c r="D2876" s="135" t="s">
        <v>3413</v>
      </c>
      <c r="E2876" s="135">
        <f t="shared" si="44"/>
        <v>20400399</v>
      </c>
      <c r="F2876" s="135" t="s">
        <v>6274</v>
      </c>
      <c r="G2876" s="135" t="s">
        <v>458</v>
      </c>
      <c r="H2876" s="135" t="s">
        <v>6276</v>
      </c>
      <c r="I2876" s="135" t="s">
        <v>6238</v>
      </c>
    </row>
    <row r="2877" spans="1:12" x14ac:dyDescent="0.2">
      <c r="A2877" s="135" t="s">
        <v>2918</v>
      </c>
      <c r="D2877" s="135" t="s">
        <v>3414</v>
      </c>
      <c r="E2877" s="135">
        <f t="shared" si="44"/>
        <v>20400401</v>
      </c>
      <c r="F2877" s="135" t="s">
        <v>6274</v>
      </c>
      <c r="G2877" s="135" t="s">
        <v>458</v>
      </c>
      <c r="H2877" s="135" t="s">
        <v>1786</v>
      </c>
      <c r="I2877" s="135" t="s">
        <v>3443</v>
      </c>
    </row>
    <row r="2878" spans="1:12" x14ac:dyDescent="0.2">
      <c r="A2878" s="135" t="s">
        <v>2918</v>
      </c>
      <c r="D2878" s="135" t="s">
        <v>3415</v>
      </c>
      <c r="E2878" s="135">
        <f t="shared" si="44"/>
        <v>20400402</v>
      </c>
      <c r="F2878" s="135" t="s">
        <v>6274</v>
      </c>
      <c r="G2878" s="135" t="s">
        <v>458</v>
      </c>
      <c r="H2878" s="135" t="s">
        <v>1786</v>
      </c>
      <c r="I2878" s="135" t="s">
        <v>3408</v>
      </c>
    </row>
    <row r="2879" spans="1:12" x14ac:dyDescent="0.2">
      <c r="A2879" s="135" t="s">
        <v>2918</v>
      </c>
      <c r="D2879" s="135" t="s">
        <v>3416</v>
      </c>
      <c r="E2879" s="135">
        <f t="shared" si="44"/>
        <v>20400403</v>
      </c>
      <c r="F2879" s="135" t="s">
        <v>6274</v>
      </c>
      <c r="G2879" s="135" t="s">
        <v>458</v>
      </c>
      <c r="H2879" s="135" t="s">
        <v>1786</v>
      </c>
      <c r="I2879" s="135" t="s">
        <v>1413</v>
      </c>
    </row>
    <row r="2880" spans="1:12" x14ac:dyDescent="0.2">
      <c r="A2880" s="135" t="s">
        <v>2918</v>
      </c>
      <c r="D2880" s="135" t="s">
        <v>3417</v>
      </c>
      <c r="E2880" s="135">
        <f t="shared" si="44"/>
        <v>20400404</v>
      </c>
      <c r="F2880" s="135" t="s">
        <v>6274</v>
      </c>
      <c r="G2880" s="135" t="s">
        <v>458</v>
      </c>
      <c r="H2880" s="135" t="s">
        <v>1786</v>
      </c>
      <c r="I2880" s="135" t="s">
        <v>1433</v>
      </c>
    </row>
    <row r="2881" spans="1:12" x14ac:dyDescent="0.2">
      <c r="A2881" s="135" t="s">
        <v>2918</v>
      </c>
      <c r="D2881" s="135" t="s">
        <v>3418</v>
      </c>
      <c r="E2881" s="135">
        <f t="shared" si="44"/>
        <v>20400405</v>
      </c>
      <c r="F2881" s="135" t="s">
        <v>6274</v>
      </c>
      <c r="G2881" s="135" t="s">
        <v>458</v>
      </c>
      <c r="H2881" s="135" t="s">
        <v>1786</v>
      </c>
      <c r="I2881" s="135" t="s">
        <v>3042</v>
      </c>
    </row>
    <row r="2882" spans="1:12" x14ac:dyDescent="0.2">
      <c r="A2882" s="135" t="s">
        <v>2918</v>
      </c>
      <c r="D2882" s="135" t="s">
        <v>3419</v>
      </c>
      <c r="E2882" s="135">
        <f t="shared" ref="E2882:E2945" si="45">VALUE(D2882)</f>
        <v>20400406</v>
      </c>
      <c r="F2882" s="135" t="s">
        <v>6274</v>
      </c>
      <c r="G2882" s="135" t="s">
        <v>458</v>
      </c>
      <c r="H2882" s="135" t="s">
        <v>1786</v>
      </c>
      <c r="I2882" s="135" t="s">
        <v>3272</v>
      </c>
      <c r="K2882" s="137"/>
      <c r="L2882" s="135"/>
    </row>
    <row r="2883" spans="1:12" x14ac:dyDescent="0.2">
      <c r="A2883" s="135" t="s">
        <v>2918</v>
      </c>
      <c r="D2883" s="135" t="s">
        <v>3420</v>
      </c>
      <c r="E2883" s="135">
        <f t="shared" si="45"/>
        <v>20400407</v>
      </c>
      <c r="F2883" s="135" t="s">
        <v>6274</v>
      </c>
      <c r="G2883" s="135" t="s">
        <v>458</v>
      </c>
      <c r="H2883" s="135" t="s">
        <v>1786</v>
      </c>
      <c r="I2883" s="135" t="s">
        <v>3421</v>
      </c>
    </row>
    <row r="2884" spans="1:12" x14ac:dyDescent="0.2">
      <c r="A2884" s="135" t="s">
        <v>2918</v>
      </c>
      <c r="D2884" s="135" t="s">
        <v>3422</v>
      </c>
      <c r="E2884" s="135">
        <f t="shared" si="45"/>
        <v>20400408</v>
      </c>
      <c r="F2884" s="135" t="s">
        <v>6274</v>
      </c>
      <c r="G2884" s="135" t="s">
        <v>458</v>
      </c>
      <c r="H2884" s="135" t="s">
        <v>1786</v>
      </c>
      <c r="I2884" s="135" t="s">
        <v>3423</v>
      </c>
    </row>
    <row r="2885" spans="1:12" x14ac:dyDescent="0.2">
      <c r="A2885" s="135" t="s">
        <v>2918</v>
      </c>
      <c r="D2885" s="135" t="s">
        <v>3424</v>
      </c>
      <c r="E2885" s="135">
        <f t="shared" si="45"/>
        <v>20400409</v>
      </c>
      <c r="F2885" s="135" t="s">
        <v>6274</v>
      </c>
      <c r="G2885" s="135" t="s">
        <v>458</v>
      </c>
      <c r="H2885" s="135" t="s">
        <v>1786</v>
      </c>
      <c r="I2885" s="135" t="s">
        <v>1426</v>
      </c>
    </row>
    <row r="2886" spans="1:12" x14ac:dyDescent="0.2">
      <c r="A2886" s="135" t="s">
        <v>2918</v>
      </c>
      <c r="D2886" s="135" t="s">
        <v>3425</v>
      </c>
      <c r="E2886" s="135">
        <f t="shared" si="45"/>
        <v>20400499</v>
      </c>
      <c r="F2886" s="135" t="s">
        <v>6274</v>
      </c>
      <c r="G2886" s="135" t="s">
        <v>458</v>
      </c>
      <c r="H2886" s="135" t="s">
        <v>1786</v>
      </c>
      <c r="I2886" s="135" t="s">
        <v>6238</v>
      </c>
    </row>
    <row r="2887" spans="1:12" x14ac:dyDescent="0.2">
      <c r="A2887" s="135" t="s">
        <v>2918</v>
      </c>
      <c r="D2887" s="135" t="s">
        <v>3426</v>
      </c>
      <c r="E2887" s="135">
        <f t="shared" si="45"/>
        <v>20480001</v>
      </c>
      <c r="F2887" s="135" t="s">
        <v>6274</v>
      </c>
      <c r="G2887" s="135" t="s">
        <v>458</v>
      </c>
      <c r="H2887" s="135" t="s">
        <v>3295</v>
      </c>
      <c r="I2887" s="135" t="s">
        <v>3295</v>
      </c>
    </row>
    <row r="2888" spans="1:12" x14ac:dyDescent="0.2">
      <c r="A2888" s="135" t="s">
        <v>2918</v>
      </c>
      <c r="D2888" s="135" t="s">
        <v>3427</v>
      </c>
      <c r="E2888" s="135">
        <f t="shared" si="45"/>
        <v>20482001</v>
      </c>
      <c r="F2888" s="135" t="s">
        <v>6274</v>
      </c>
      <c r="G2888" s="135" t="s">
        <v>458</v>
      </c>
      <c r="H2888" s="135" t="s">
        <v>3297</v>
      </c>
      <c r="I2888" s="135" t="s">
        <v>3298</v>
      </c>
    </row>
    <row r="2889" spans="1:12" x14ac:dyDescent="0.2">
      <c r="A2889" s="135" t="s">
        <v>2918</v>
      </c>
      <c r="D2889" s="135" t="s">
        <v>3428</v>
      </c>
      <c r="E2889" s="135">
        <f t="shared" si="45"/>
        <v>20482002</v>
      </c>
      <c r="F2889" s="135" t="s">
        <v>6274</v>
      </c>
      <c r="G2889" s="135" t="s">
        <v>458</v>
      </c>
      <c r="H2889" s="135" t="s">
        <v>3297</v>
      </c>
      <c r="I2889" s="135" t="s">
        <v>3300</v>
      </c>
    </row>
    <row r="2890" spans="1:12" x14ac:dyDescent="0.2">
      <c r="A2890" s="135" t="s">
        <v>2918</v>
      </c>
      <c r="D2890" s="135" t="s">
        <v>3429</v>
      </c>
      <c r="E2890" s="135">
        <f t="shared" si="45"/>
        <v>20482501</v>
      </c>
      <c r="F2890" s="135" t="s">
        <v>6274</v>
      </c>
      <c r="G2890" s="135" t="s">
        <v>458</v>
      </c>
      <c r="H2890" s="135" t="s">
        <v>3302</v>
      </c>
      <c r="I2890" s="135" t="s">
        <v>3430</v>
      </c>
    </row>
    <row r="2891" spans="1:12" x14ac:dyDescent="0.2">
      <c r="A2891" s="135" t="s">
        <v>2918</v>
      </c>
      <c r="D2891" s="135" t="s">
        <v>3431</v>
      </c>
      <c r="E2891" s="135">
        <f t="shared" si="45"/>
        <v>20482502</v>
      </c>
      <c r="F2891" s="135" t="s">
        <v>6274</v>
      </c>
      <c r="G2891" s="135" t="s">
        <v>458</v>
      </c>
      <c r="H2891" s="135" t="s">
        <v>3302</v>
      </c>
      <c r="I2891" s="135" t="s">
        <v>3432</v>
      </c>
    </row>
    <row r="2892" spans="1:12" x14ac:dyDescent="0.2">
      <c r="A2892" s="135" t="s">
        <v>2918</v>
      </c>
      <c r="D2892" s="135" t="s">
        <v>3433</v>
      </c>
      <c r="E2892" s="135">
        <f t="shared" si="45"/>
        <v>20482599</v>
      </c>
      <c r="F2892" s="135" t="s">
        <v>6274</v>
      </c>
      <c r="G2892" s="135" t="s">
        <v>458</v>
      </c>
      <c r="H2892" s="135" t="s">
        <v>3302</v>
      </c>
      <c r="I2892" s="135" t="s">
        <v>3303</v>
      </c>
    </row>
    <row r="2893" spans="1:12" x14ac:dyDescent="0.2">
      <c r="A2893" s="135" t="s">
        <v>2918</v>
      </c>
      <c r="D2893" s="135" t="s">
        <v>3434</v>
      </c>
      <c r="E2893" s="135">
        <f t="shared" si="45"/>
        <v>26000320</v>
      </c>
      <c r="F2893" s="135" t="s">
        <v>6274</v>
      </c>
      <c r="G2893" s="135" t="s">
        <v>3435</v>
      </c>
      <c r="H2893" s="135" t="s">
        <v>4600</v>
      </c>
      <c r="I2893" s="135" t="s">
        <v>6441</v>
      </c>
    </row>
    <row r="2894" spans="1:12" x14ac:dyDescent="0.2">
      <c r="A2894" s="135" t="s">
        <v>2918</v>
      </c>
      <c r="D2894" s="135" t="s">
        <v>6442</v>
      </c>
      <c r="E2894" s="135">
        <f t="shared" si="45"/>
        <v>26500320</v>
      </c>
      <c r="F2894" s="135" t="s">
        <v>6274</v>
      </c>
      <c r="G2894" s="135" t="s">
        <v>6443</v>
      </c>
      <c r="H2894" s="135" t="s">
        <v>4600</v>
      </c>
      <c r="I2894" s="135" t="s">
        <v>6444</v>
      </c>
    </row>
    <row r="2895" spans="1:12" x14ac:dyDescent="0.2">
      <c r="A2895" s="135" t="s">
        <v>2918</v>
      </c>
      <c r="D2895" s="135" t="s">
        <v>6445</v>
      </c>
      <c r="E2895" s="135">
        <f t="shared" si="45"/>
        <v>27000320</v>
      </c>
      <c r="F2895" s="135" t="s">
        <v>6274</v>
      </c>
      <c r="G2895" s="135" t="s">
        <v>6446</v>
      </c>
      <c r="H2895" s="135" t="s">
        <v>4600</v>
      </c>
      <c r="I2895" s="135" t="s">
        <v>6447</v>
      </c>
    </row>
    <row r="2896" spans="1:12" x14ac:dyDescent="0.2">
      <c r="A2896" s="135" t="s">
        <v>2918</v>
      </c>
      <c r="D2896" s="135" t="s">
        <v>6448</v>
      </c>
      <c r="E2896" s="135">
        <f t="shared" si="45"/>
        <v>27300320</v>
      </c>
      <c r="F2896" s="135" t="s">
        <v>6274</v>
      </c>
      <c r="G2896" s="135" t="s">
        <v>6449</v>
      </c>
      <c r="H2896" s="135" t="s">
        <v>4600</v>
      </c>
      <c r="I2896" s="135" t="s">
        <v>6450</v>
      </c>
    </row>
    <row r="2897" spans="1:9" x14ac:dyDescent="0.2">
      <c r="A2897" s="135" t="s">
        <v>2918</v>
      </c>
      <c r="D2897" s="135" t="s">
        <v>6451</v>
      </c>
      <c r="E2897" s="135">
        <f t="shared" si="45"/>
        <v>27501001</v>
      </c>
      <c r="F2897" s="135" t="s">
        <v>6274</v>
      </c>
      <c r="G2897" s="135" t="s">
        <v>6452</v>
      </c>
      <c r="H2897" s="135" t="s">
        <v>6453</v>
      </c>
      <c r="I2897" s="135" t="s">
        <v>6454</v>
      </c>
    </row>
    <row r="2898" spans="1:9" x14ac:dyDescent="0.2">
      <c r="A2898" s="135" t="s">
        <v>2918</v>
      </c>
      <c r="D2898" s="135" t="s">
        <v>6455</v>
      </c>
      <c r="E2898" s="135">
        <f t="shared" si="45"/>
        <v>27501014</v>
      </c>
      <c r="F2898" s="135" t="s">
        <v>6274</v>
      </c>
      <c r="G2898" s="135" t="s">
        <v>6452</v>
      </c>
      <c r="H2898" s="135" t="s">
        <v>6453</v>
      </c>
      <c r="I2898" s="135" t="s">
        <v>6456</v>
      </c>
    </row>
    <row r="2899" spans="1:9" x14ac:dyDescent="0.2">
      <c r="A2899" s="135" t="s">
        <v>2918</v>
      </c>
      <c r="D2899" s="135" t="s">
        <v>6457</v>
      </c>
      <c r="E2899" s="135">
        <f t="shared" si="45"/>
        <v>27501015</v>
      </c>
      <c r="F2899" s="135" t="s">
        <v>6274</v>
      </c>
      <c r="G2899" s="135" t="s">
        <v>6452</v>
      </c>
      <c r="H2899" s="135" t="s">
        <v>6453</v>
      </c>
      <c r="I2899" s="135" t="s">
        <v>6458</v>
      </c>
    </row>
    <row r="2900" spans="1:9" x14ac:dyDescent="0.2">
      <c r="A2900" s="135" t="s">
        <v>2918</v>
      </c>
      <c r="D2900" s="135" t="s">
        <v>6459</v>
      </c>
      <c r="E2900" s="135">
        <f t="shared" si="45"/>
        <v>27502001</v>
      </c>
      <c r="F2900" s="135" t="s">
        <v>6274</v>
      </c>
      <c r="G2900" s="135" t="s">
        <v>6452</v>
      </c>
      <c r="H2900" s="135" t="s">
        <v>6460</v>
      </c>
      <c r="I2900" s="135" t="s">
        <v>6454</v>
      </c>
    </row>
    <row r="2901" spans="1:9" x14ac:dyDescent="0.2">
      <c r="A2901" s="135" t="s">
        <v>2918</v>
      </c>
      <c r="D2901" s="135" t="s">
        <v>6461</v>
      </c>
      <c r="E2901" s="135">
        <f t="shared" si="45"/>
        <v>27502011</v>
      </c>
      <c r="F2901" s="135" t="s">
        <v>6274</v>
      </c>
      <c r="G2901" s="135" t="s">
        <v>6452</v>
      </c>
      <c r="H2901" s="135" t="s">
        <v>6460</v>
      </c>
      <c r="I2901" s="135" t="s">
        <v>6462</v>
      </c>
    </row>
    <row r="2902" spans="1:9" x14ac:dyDescent="0.2">
      <c r="A2902" s="135" t="s">
        <v>2918</v>
      </c>
      <c r="D2902" s="135" t="s">
        <v>6463</v>
      </c>
      <c r="E2902" s="135">
        <f t="shared" si="45"/>
        <v>27505001</v>
      </c>
      <c r="F2902" s="135" t="s">
        <v>6274</v>
      </c>
      <c r="G2902" s="135" t="s">
        <v>6452</v>
      </c>
      <c r="H2902" s="135" t="s">
        <v>6464</v>
      </c>
      <c r="I2902" s="135" t="s">
        <v>6454</v>
      </c>
    </row>
    <row r="2903" spans="1:9" x14ac:dyDescent="0.2">
      <c r="A2903" s="135" t="s">
        <v>2918</v>
      </c>
      <c r="D2903" s="135" t="s">
        <v>6465</v>
      </c>
      <c r="E2903" s="135">
        <f t="shared" si="45"/>
        <v>27505011</v>
      </c>
      <c r="F2903" s="135" t="s">
        <v>6274</v>
      </c>
      <c r="G2903" s="135" t="s">
        <v>6452</v>
      </c>
      <c r="H2903" s="135" t="s">
        <v>6464</v>
      </c>
      <c r="I2903" s="135" t="s">
        <v>6462</v>
      </c>
    </row>
    <row r="2904" spans="1:9" x14ac:dyDescent="0.2">
      <c r="A2904" s="135" t="s">
        <v>2918</v>
      </c>
      <c r="D2904" s="135" t="s">
        <v>6466</v>
      </c>
      <c r="E2904" s="135">
        <f t="shared" si="45"/>
        <v>27601001</v>
      </c>
      <c r="F2904" s="135" t="s">
        <v>6274</v>
      </c>
      <c r="G2904" s="135" t="s">
        <v>6467</v>
      </c>
      <c r="H2904" s="135" t="s">
        <v>6453</v>
      </c>
      <c r="I2904" s="135" t="s">
        <v>6454</v>
      </c>
    </row>
    <row r="2905" spans="1:9" x14ac:dyDescent="0.2">
      <c r="A2905" s="135" t="s">
        <v>2918</v>
      </c>
      <c r="D2905" s="135" t="s">
        <v>6468</v>
      </c>
      <c r="E2905" s="135">
        <f t="shared" si="45"/>
        <v>27601014</v>
      </c>
      <c r="F2905" s="135" t="s">
        <v>6274</v>
      </c>
      <c r="G2905" s="135" t="s">
        <v>6467</v>
      </c>
      <c r="H2905" s="135" t="s">
        <v>6453</v>
      </c>
      <c r="I2905" s="135" t="s">
        <v>6456</v>
      </c>
    </row>
    <row r="2906" spans="1:9" x14ac:dyDescent="0.2">
      <c r="A2906" s="135" t="s">
        <v>2918</v>
      </c>
      <c r="D2906" s="135" t="s">
        <v>6469</v>
      </c>
      <c r="E2906" s="135">
        <f t="shared" si="45"/>
        <v>27601015</v>
      </c>
      <c r="F2906" s="135" t="s">
        <v>6274</v>
      </c>
      <c r="G2906" s="135" t="s">
        <v>6467</v>
      </c>
      <c r="H2906" s="135" t="s">
        <v>6453</v>
      </c>
      <c r="I2906" s="135" t="s">
        <v>6458</v>
      </c>
    </row>
    <row r="2907" spans="1:9" x14ac:dyDescent="0.2">
      <c r="A2907" s="135" t="s">
        <v>2918</v>
      </c>
      <c r="D2907" s="135" t="s">
        <v>6470</v>
      </c>
      <c r="E2907" s="135">
        <f t="shared" si="45"/>
        <v>27602001</v>
      </c>
      <c r="F2907" s="135" t="s">
        <v>6274</v>
      </c>
      <c r="G2907" s="135" t="s">
        <v>6467</v>
      </c>
      <c r="H2907" s="135" t="s">
        <v>6460</v>
      </c>
      <c r="I2907" s="135" t="s">
        <v>6454</v>
      </c>
    </row>
    <row r="2908" spans="1:9" x14ac:dyDescent="0.2">
      <c r="A2908" s="135" t="s">
        <v>2918</v>
      </c>
      <c r="D2908" s="135" t="s">
        <v>6471</v>
      </c>
      <c r="E2908" s="135">
        <f t="shared" si="45"/>
        <v>27602011</v>
      </c>
      <c r="F2908" s="135" t="s">
        <v>6274</v>
      </c>
      <c r="G2908" s="135" t="s">
        <v>6467</v>
      </c>
      <c r="H2908" s="135" t="s">
        <v>6460</v>
      </c>
      <c r="I2908" s="135" t="s">
        <v>6462</v>
      </c>
    </row>
    <row r="2909" spans="1:9" x14ac:dyDescent="0.2">
      <c r="A2909" s="135" t="s">
        <v>2918</v>
      </c>
      <c r="D2909" s="135" t="s">
        <v>6472</v>
      </c>
      <c r="E2909" s="135">
        <f t="shared" si="45"/>
        <v>27605001</v>
      </c>
      <c r="F2909" s="135" t="s">
        <v>6274</v>
      </c>
      <c r="G2909" s="135" t="s">
        <v>6467</v>
      </c>
      <c r="H2909" s="135" t="s">
        <v>6464</v>
      </c>
      <c r="I2909" s="135" t="s">
        <v>6454</v>
      </c>
    </row>
    <row r="2910" spans="1:9" x14ac:dyDescent="0.2">
      <c r="A2910" s="135" t="s">
        <v>2918</v>
      </c>
      <c r="D2910" s="135" t="s">
        <v>6473</v>
      </c>
      <c r="E2910" s="135">
        <f t="shared" si="45"/>
        <v>27605011</v>
      </c>
      <c r="F2910" s="135" t="s">
        <v>6274</v>
      </c>
      <c r="G2910" s="135" t="s">
        <v>6467</v>
      </c>
      <c r="H2910" s="135" t="s">
        <v>6464</v>
      </c>
      <c r="I2910" s="135" t="s">
        <v>6462</v>
      </c>
    </row>
    <row r="2911" spans="1:9" x14ac:dyDescent="0.2">
      <c r="A2911" s="135" t="s">
        <v>2918</v>
      </c>
      <c r="D2911" s="135" t="s">
        <v>6474</v>
      </c>
      <c r="E2911" s="135">
        <f t="shared" si="45"/>
        <v>28000211</v>
      </c>
      <c r="F2911" s="135" t="s">
        <v>6274</v>
      </c>
      <c r="G2911" s="135" t="s">
        <v>6475</v>
      </c>
      <c r="H2911" s="135" t="s">
        <v>6460</v>
      </c>
      <c r="I2911" s="135" t="s">
        <v>6476</v>
      </c>
    </row>
    <row r="2912" spans="1:9" x14ac:dyDescent="0.2">
      <c r="A2912" s="135" t="s">
        <v>2918</v>
      </c>
      <c r="D2912" s="135" t="s">
        <v>6477</v>
      </c>
      <c r="E2912" s="135">
        <f t="shared" si="45"/>
        <v>28000212</v>
      </c>
      <c r="F2912" s="135" t="s">
        <v>6274</v>
      </c>
      <c r="G2912" s="135" t="s">
        <v>6475</v>
      </c>
      <c r="H2912" s="135" t="s">
        <v>6460</v>
      </c>
      <c r="I2912" s="135" t="s">
        <v>6478</v>
      </c>
    </row>
    <row r="2913" spans="1:9" x14ac:dyDescent="0.2">
      <c r="A2913" s="135" t="s">
        <v>2918</v>
      </c>
      <c r="D2913" s="135" t="s">
        <v>6479</v>
      </c>
      <c r="E2913" s="135">
        <f t="shared" si="45"/>
        <v>28000213</v>
      </c>
      <c r="F2913" s="135" t="s">
        <v>6274</v>
      </c>
      <c r="G2913" s="135" t="s">
        <v>6475</v>
      </c>
      <c r="H2913" s="135" t="s">
        <v>6460</v>
      </c>
      <c r="I2913" s="135" t="s">
        <v>6480</v>
      </c>
    </row>
    <row r="2914" spans="1:9" x14ac:dyDescent="0.2">
      <c r="A2914" s="135" t="s">
        <v>2918</v>
      </c>
      <c r="D2914" s="135" t="s">
        <v>6481</v>
      </c>
      <c r="E2914" s="135">
        <f t="shared" si="45"/>
        <v>28000216</v>
      </c>
      <c r="F2914" s="135" t="s">
        <v>6274</v>
      </c>
      <c r="G2914" s="135" t="s">
        <v>6475</v>
      </c>
      <c r="H2914" s="135" t="s">
        <v>6460</v>
      </c>
      <c r="I2914" s="135" t="s">
        <v>6482</v>
      </c>
    </row>
    <row r="2915" spans="1:9" x14ac:dyDescent="0.2">
      <c r="A2915" s="135" t="s">
        <v>2918</v>
      </c>
      <c r="D2915" s="135" t="s">
        <v>6483</v>
      </c>
      <c r="E2915" s="135">
        <f t="shared" si="45"/>
        <v>28000217</v>
      </c>
      <c r="F2915" s="135" t="s">
        <v>6274</v>
      </c>
      <c r="G2915" s="135" t="s">
        <v>6475</v>
      </c>
      <c r="H2915" s="135" t="s">
        <v>6460</v>
      </c>
      <c r="I2915" s="135" t="s">
        <v>6484</v>
      </c>
    </row>
    <row r="2916" spans="1:9" x14ac:dyDescent="0.2">
      <c r="A2916" s="135" t="s">
        <v>2918</v>
      </c>
      <c r="D2916" s="135" t="s">
        <v>6485</v>
      </c>
      <c r="E2916" s="135">
        <f t="shared" si="45"/>
        <v>28000218</v>
      </c>
      <c r="F2916" s="135" t="s">
        <v>6274</v>
      </c>
      <c r="G2916" s="135" t="s">
        <v>6475</v>
      </c>
      <c r="H2916" s="135" t="s">
        <v>6460</v>
      </c>
      <c r="I2916" s="135" t="s">
        <v>6486</v>
      </c>
    </row>
    <row r="2917" spans="1:9" x14ac:dyDescent="0.2">
      <c r="A2917" s="135" t="s">
        <v>2918</v>
      </c>
      <c r="D2917" s="135" t="s">
        <v>6487</v>
      </c>
      <c r="E2917" s="135">
        <f t="shared" si="45"/>
        <v>28888801</v>
      </c>
      <c r="F2917" s="135" t="s">
        <v>6274</v>
      </c>
      <c r="G2917" s="135" t="s">
        <v>6488</v>
      </c>
      <c r="H2917" s="135" t="s">
        <v>6238</v>
      </c>
      <c r="I2917" s="135" t="s">
        <v>6489</v>
      </c>
    </row>
    <row r="2918" spans="1:9" x14ac:dyDescent="0.2">
      <c r="A2918" s="135" t="s">
        <v>2918</v>
      </c>
      <c r="B2918" s="138" t="s">
        <v>2900</v>
      </c>
      <c r="C2918" s="135" t="s">
        <v>6487</v>
      </c>
      <c r="D2918" s="135" t="s">
        <v>6490</v>
      </c>
      <c r="E2918" s="135">
        <f t="shared" si="45"/>
        <v>28888802</v>
      </c>
      <c r="F2918" s="135" t="s">
        <v>6274</v>
      </c>
      <c r="G2918" s="135" t="s">
        <v>6488</v>
      </c>
      <c r="H2918" s="135" t="s">
        <v>6238</v>
      </c>
      <c r="I2918" s="135" t="s">
        <v>6489</v>
      </c>
    </row>
    <row r="2919" spans="1:9" x14ac:dyDescent="0.2">
      <c r="A2919" s="135" t="s">
        <v>2918</v>
      </c>
      <c r="B2919" s="138" t="s">
        <v>2900</v>
      </c>
      <c r="C2919" s="135" t="s">
        <v>6487</v>
      </c>
      <c r="D2919" s="135" t="s">
        <v>6491</v>
      </c>
      <c r="E2919" s="135">
        <f t="shared" si="45"/>
        <v>28888803</v>
      </c>
      <c r="F2919" s="135" t="s">
        <v>6274</v>
      </c>
      <c r="G2919" s="135" t="s">
        <v>6488</v>
      </c>
      <c r="H2919" s="135" t="s">
        <v>6238</v>
      </c>
      <c r="I2919" s="135" t="s">
        <v>6489</v>
      </c>
    </row>
    <row r="2920" spans="1:9" x14ac:dyDescent="0.2">
      <c r="A2920" s="135" t="s">
        <v>2918</v>
      </c>
      <c r="D2920" s="135" t="s">
        <v>6492</v>
      </c>
      <c r="E2920" s="135">
        <f t="shared" si="45"/>
        <v>30100101</v>
      </c>
      <c r="F2920" s="135" t="s">
        <v>1249</v>
      </c>
      <c r="G2920" s="135" t="s">
        <v>6493</v>
      </c>
      <c r="H2920" s="135" t="s">
        <v>6494</v>
      </c>
      <c r="I2920" s="135" t="s">
        <v>2382</v>
      </c>
    </row>
    <row r="2921" spans="1:9" x14ac:dyDescent="0.2">
      <c r="A2921" s="135" t="s">
        <v>2918</v>
      </c>
      <c r="D2921" s="135" t="s">
        <v>6495</v>
      </c>
      <c r="E2921" s="135">
        <f t="shared" si="45"/>
        <v>30100102</v>
      </c>
      <c r="F2921" s="135" t="s">
        <v>1249</v>
      </c>
      <c r="G2921" s="135" t="s">
        <v>6493</v>
      </c>
      <c r="H2921" s="135" t="s">
        <v>6494</v>
      </c>
      <c r="I2921" s="135" t="s">
        <v>6496</v>
      </c>
    </row>
    <row r="2922" spans="1:9" x14ac:dyDescent="0.2">
      <c r="A2922" s="135" t="s">
        <v>2918</v>
      </c>
      <c r="D2922" s="135" t="s">
        <v>6497</v>
      </c>
      <c r="E2922" s="135">
        <f t="shared" si="45"/>
        <v>30100103</v>
      </c>
      <c r="F2922" s="135" t="s">
        <v>1249</v>
      </c>
      <c r="G2922" s="135" t="s">
        <v>6493</v>
      </c>
      <c r="H2922" s="135" t="s">
        <v>6494</v>
      </c>
      <c r="I2922" s="135" t="s">
        <v>6498</v>
      </c>
    </row>
    <row r="2923" spans="1:9" x14ac:dyDescent="0.2">
      <c r="A2923" s="135" t="s">
        <v>2918</v>
      </c>
      <c r="D2923" s="135" t="s">
        <v>6499</v>
      </c>
      <c r="E2923" s="135">
        <f t="shared" si="45"/>
        <v>30100104</v>
      </c>
      <c r="F2923" s="135" t="s">
        <v>1249</v>
      </c>
      <c r="G2923" s="135" t="s">
        <v>6493</v>
      </c>
      <c r="H2923" s="135" t="s">
        <v>6494</v>
      </c>
      <c r="I2923" s="135" t="s">
        <v>6500</v>
      </c>
    </row>
    <row r="2924" spans="1:9" x14ac:dyDescent="0.2">
      <c r="A2924" s="135" t="s">
        <v>2918</v>
      </c>
      <c r="D2924" s="135" t="s">
        <v>6501</v>
      </c>
      <c r="E2924" s="135">
        <f t="shared" si="45"/>
        <v>30100105</v>
      </c>
      <c r="F2924" s="135" t="s">
        <v>1249</v>
      </c>
      <c r="G2924" s="135" t="s">
        <v>6493</v>
      </c>
      <c r="H2924" s="135" t="s">
        <v>6494</v>
      </c>
      <c r="I2924" s="135" t="s">
        <v>6502</v>
      </c>
    </row>
    <row r="2925" spans="1:9" x14ac:dyDescent="0.2">
      <c r="A2925" s="135" t="s">
        <v>2918</v>
      </c>
      <c r="D2925" s="135" t="s">
        <v>6503</v>
      </c>
      <c r="E2925" s="135">
        <f t="shared" si="45"/>
        <v>30100106</v>
      </c>
      <c r="F2925" s="135" t="s">
        <v>1249</v>
      </c>
      <c r="G2925" s="135" t="s">
        <v>6493</v>
      </c>
      <c r="H2925" s="135" t="s">
        <v>6494</v>
      </c>
      <c r="I2925" s="135" t="s">
        <v>6504</v>
      </c>
    </row>
    <row r="2926" spans="1:9" x14ac:dyDescent="0.2">
      <c r="A2926" s="135" t="s">
        <v>2918</v>
      </c>
      <c r="D2926" s="135" t="s">
        <v>6505</v>
      </c>
      <c r="E2926" s="135">
        <f t="shared" si="45"/>
        <v>30100107</v>
      </c>
      <c r="F2926" s="135" t="s">
        <v>1249</v>
      </c>
      <c r="G2926" s="135" t="s">
        <v>6493</v>
      </c>
      <c r="H2926" s="135" t="s">
        <v>6494</v>
      </c>
      <c r="I2926" s="135" t="s">
        <v>6506</v>
      </c>
    </row>
    <row r="2927" spans="1:9" x14ac:dyDescent="0.2">
      <c r="A2927" s="135" t="s">
        <v>2918</v>
      </c>
      <c r="D2927" s="135" t="s">
        <v>6507</v>
      </c>
      <c r="E2927" s="135">
        <f t="shared" si="45"/>
        <v>30100108</v>
      </c>
      <c r="F2927" s="135" t="s">
        <v>1249</v>
      </c>
      <c r="G2927" s="135" t="s">
        <v>6493</v>
      </c>
      <c r="H2927" s="135" t="s">
        <v>6494</v>
      </c>
      <c r="I2927" s="135" t="s">
        <v>6508</v>
      </c>
    </row>
    <row r="2928" spans="1:9" x14ac:dyDescent="0.2">
      <c r="A2928" s="135" t="s">
        <v>2918</v>
      </c>
      <c r="D2928" s="135" t="s">
        <v>6509</v>
      </c>
      <c r="E2928" s="135">
        <f t="shared" si="45"/>
        <v>30100109</v>
      </c>
      <c r="F2928" s="135" t="s">
        <v>1249</v>
      </c>
      <c r="G2928" s="135" t="s">
        <v>6493</v>
      </c>
      <c r="H2928" s="135" t="s">
        <v>6494</v>
      </c>
      <c r="I2928" s="135" t="s">
        <v>6510</v>
      </c>
    </row>
    <row r="2929" spans="1:9" x14ac:dyDescent="0.2">
      <c r="A2929" s="135" t="s">
        <v>2918</v>
      </c>
      <c r="D2929" s="135" t="s">
        <v>6511</v>
      </c>
      <c r="E2929" s="135">
        <f t="shared" si="45"/>
        <v>30100110</v>
      </c>
      <c r="F2929" s="135" t="s">
        <v>1249</v>
      </c>
      <c r="G2929" s="135" t="s">
        <v>6493</v>
      </c>
      <c r="H2929" s="135" t="s">
        <v>6494</v>
      </c>
      <c r="I2929" s="135" t="s">
        <v>6512</v>
      </c>
    </row>
    <row r="2930" spans="1:9" x14ac:dyDescent="0.2">
      <c r="A2930" s="135" t="s">
        <v>2918</v>
      </c>
      <c r="D2930" s="135" t="s">
        <v>6513</v>
      </c>
      <c r="E2930" s="135">
        <f t="shared" si="45"/>
        <v>30100180</v>
      </c>
      <c r="F2930" s="135" t="s">
        <v>1249</v>
      </c>
      <c r="G2930" s="135" t="s">
        <v>6493</v>
      </c>
      <c r="H2930" s="135" t="s">
        <v>6494</v>
      </c>
      <c r="I2930" s="135" t="s">
        <v>6514</v>
      </c>
    </row>
    <row r="2931" spans="1:9" x14ac:dyDescent="0.2">
      <c r="A2931" s="135" t="s">
        <v>2918</v>
      </c>
      <c r="D2931" s="135" t="s">
        <v>6515</v>
      </c>
      <c r="E2931" s="135">
        <f t="shared" si="45"/>
        <v>30100199</v>
      </c>
      <c r="F2931" s="135" t="s">
        <v>1249</v>
      </c>
      <c r="G2931" s="135" t="s">
        <v>6493</v>
      </c>
      <c r="H2931" s="135" t="s">
        <v>6494</v>
      </c>
      <c r="I2931" s="135" t="s">
        <v>6238</v>
      </c>
    </row>
    <row r="2932" spans="1:9" x14ac:dyDescent="0.2">
      <c r="A2932" s="135" t="s">
        <v>2918</v>
      </c>
      <c r="D2932" s="135" t="s">
        <v>6516</v>
      </c>
      <c r="E2932" s="135">
        <f t="shared" si="45"/>
        <v>30100305</v>
      </c>
      <c r="F2932" s="135" t="s">
        <v>1249</v>
      </c>
      <c r="G2932" s="135" t="s">
        <v>6493</v>
      </c>
      <c r="H2932" s="135" t="s">
        <v>6517</v>
      </c>
      <c r="I2932" s="135" t="s">
        <v>6518</v>
      </c>
    </row>
    <row r="2933" spans="1:9" x14ac:dyDescent="0.2">
      <c r="A2933" s="135" t="s">
        <v>2918</v>
      </c>
      <c r="D2933" s="135" t="s">
        <v>6519</v>
      </c>
      <c r="E2933" s="135">
        <f t="shared" si="45"/>
        <v>30100306</v>
      </c>
      <c r="F2933" s="135" t="s">
        <v>1249</v>
      </c>
      <c r="G2933" s="135" t="s">
        <v>6493</v>
      </c>
      <c r="H2933" s="135" t="s">
        <v>6517</v>
      </c>
      <c r="I2933" s="135" t="s">
        <v>6520</v>
      </c>
    </row>
    <row r="2934" spans="1:9" x14ac:dyDescent="0.2">
      <c r="A2934" s="135" t="s">
        <v>2918</v>
      </c>
      <c r="D2934" s="135" t="s">
        <v>6521</v>
      </c>
      <c r="E2934" s="135">
        <f t="shared" si="45"/>
        <v>30100307</v>
      </c>
      <c r="F2934" s="135" t="s">
        <v>1249</v>
      </c>
      <c r="G2934" s="135" t="s">
        <v>6493</v>
      </c>
      <c r="H2934" s="135" t="s">
        <v>6517</v>
      </c>
      <c r="I2934" s="135" t="s">
        <v>6522</v>
      </c>
    </row>
    <row r="2935" spans="1:9" x14ac:dyDescent="0.2">
      <c r="A2935" s="135" t="s">
        <v>2918</v>
      </c>
      <c r="D2935" s="135" t="s">
        <v>6523</v>
      </c>
      <c r="E2935" s="135">
        <f t="shared" si="45"/>
        <v>30100308</v>
      </c>
      <c r="F2935" s="135" t="s">
        <v>1249</v>
      </c>
      <c r="G2935" s="135" t="s">
        <v>6493</v>
      </c>
      <c r="H2935" s="135" t="s">
        <v>6517</v>
      </c>
      <c r="I2935" s="135" t="s">
        <v>6524</v>
      </c>
    </row>
    <row r="2936" spans="1:9" x14ac:dyDescent="0.2">
      <c r="A2936" s="135" t="s">
        <v>2918</v>
      </c>
      <c r="D2936" s="135" t="s">
        <v>6525</v>
      </c>
      <c r="E2936" s="135">
        <f t="shared" si="45"/>
        <v>30100309</v>
      </c>
      <c r="F2936" s="135" t="s">
        <v>1249</v>
      </c>
      <c r="G2936" s="135" t="s">
        <v>6493</v>
      </c>
      <c r="H2936" s="135" t="s">
        <v>6517</v>
      </c>
      <c r="I2936" s="135" t="s">
        <v>6526</v>
      </c>
    </row>
    <row r="2937" spans="1:9" x14ac:dyDescent="0.2">
      <c r="A2937" s="135" t="s">
        <v>2918</v>
      </c>
      <c r="D2937" s="135" t="s">
        <v>6527</v>
      </c>
      <c r="E2937" s="135">
        <f t="shared" si="45"/>
        <v>30100310</v>
      </c>
      <c r="F2937" s="135" t="s">
        <v>1249</v>
      </c>
      <c r="G2937" s="135" t="s">
        <v>6493</v>
      </c>
      <c r="H2937" s="135" t="s">
        <v>6517</v>
      </c>
      <c r="I2937" s="135" t="s">
        <v>6528</v>
      </c>
    </row>
    <row r="2938" spans="1:9" x14ac:dyDescent="0.2">
      <c r="A2938" s="135" t="s">
        <v>2918</v>
      </c>
      <c r="D2938" s="135" t="s">
        <v>6529</v>
      </c>
      <c r="E2938" s="135">
        <f t="shared" si="45"/>
        <v>30100399</v>
      </c>
      <c r="F2938" s="135" t="s">
        <v>1249</v>
      </c>
      <c r="G2938" s="135" t="s">
        <v>6493</v>
      </c>
      <c r="H2938" s="135" t="s">
        <v>6517</v>
      </c>
      <c r="I2938" s="135" t="s">
        <v>6238</v>
      </c>
    </row>
    <row r="2939" spans="1:9" x14ac:dyDescent="0.2">
      <c r="A2939" s="135" t="s">
        <v>2918</v>
      </c>
      <c r="D2939" s="135" t="s">
        <v>6530</v>
      </c>
      <c r="E2939" s="135">
        <f t="shared" si="45"/>
        <v>30100501</v>
      </c>
      <c r="F2939" s="135" t="s">
        <v>1249</v>
      </c>
      <c r="G2939" s="135" t="s">
        <v>6493</v>
      </c>
      <c r="H2939" s="135" t="s">
        <v>6531</v>
      </c>
      <c r="I2939" s="135" t="s">
        <v>6532</v>
      </c>
    </row>
    <row r="2940" spans="1:9" x14ac:dyDescent="0.2">
      <c r="A2940" s="135" t="s">
        <v>2918</v>
      </c>
      <c r="D2940" s="135" t="s">
        <v>6533</v>
      </c>
      <c r="E2940" s="135">
        <f t="shared" si="45"/>
        <v>30100502</v>
      </c>
      <c r="F2940" s="135" t="s">
        <v>1249</v>
      </c>
      <c r="G2940" s="135" t="s">
        <v>6493</v>
      </c>
      <c r="H2940" s="135" t="s">
        <v>6531</v>
      </c>
      <c r="I2940" s="135" t="s">
        <v>6534</v>
      </c>
    </row>
    <row r="2941" spans="1:9" x14ac:dyDescent="0.2">
      <c r="A2941" s="135" t="s">
        <v>2918</v>
      </c>
      <c r="D2941" s="135" t="s">
        <v>6535</v>
      </c>
      <c r="E2941" s="135">
        <f t="shared" si="45"/>
        <v>30100503</v>
      </c>
      <c r="F2941" s="135" t="s">
        <v>1249</v>
      </c>
      <c r="G2941" s="135" t="s">
        <v>6493</v>
      </c>
      <c r="H2941" s="135" t="s">
        <v>6531</v>
      </c>
      <c r="I2941" s="135" t="s">
        <v>6536</v>
      </c>
    </row>
    <row r="2942" spans="1:9" x14ac:dyDescent="0.2">
      <c r="A2942" s="135" t="s">
        <v>2918</v>
      </c>
      <c r="D2942" s="135" t="s">
        <v>6537</v>
      </c>
      <c r="E2942" s="135">
        <f t="shared" si="45"/>
        <v>30100504</v>
      </c>
      <c r="F2942" s="135" t="s">
        <v>1249</v>
      </c>
      <c r="G2942" s="135" t="s">
        <v>6493</v>
      </c>
      <c r="H2942" s="135" t="s">
        <v>6531</v>
      </c>
      <c r="I2942" s="135" t="s">
        <v>6538</v>
      </c>
    </row>
    <row r="2943" spans="1:9" x14ac:dyDescent="0.2">
      <c r="A2943" s="135" t="s">
        <v>2918</v>
      </c>
      <c r="D2943" s="135" t="s">
        <v>6539</v>
      </c>
      <c r="E2943" s="135">
        <f t="shared" si="45"/>
        <v>30100506</v>
      </c>
      <c r="F2943" s="135" t="s">
        <v>1249</v>
      </c>
      <c r="G2943" s="135" t="s">
        <v>6493</v>
      </c>
      <c r="H2943" s="135" t="s">
        <v>6531</v>
      </c>
      <c r="I2943" s="135" t="s">
        <v>6540</v>
      </c>
    </row>
    <row r="2944" spans="1:9" x14ac:dyDescent="0.2">
      <c r="A2944" s="135" t="s">
        <v>2918</v>
      </c>
      <c r="D2944" s="135" t="s">
        <v>6541</v>
      </c>
      <c r="E2944" s="135">
        <f t="shared" si="45"/>
        <v>30100507</v>
      </c>
      <c r="F2944" s="135" t="s">
        <v>1249</v>
      </c>
      <c r="G2944" s="135" t="s">
        <v>6493</v>
      </c>
      <c r="H2944" s="135" t="s">
        <v>6531</v>
      </c>
      <c r="I2944" s="135" t="s">
        <v>6542</v>
      </c>
    </row>
    <row r="2945" spans="1:9" x14ac:dyDescent="0.2">
      <c r="A2945" s="135" t="s">
        <v>2918</v>
      </c>
      <c r="D2945" s="135" t="s">
        <v>6543</v>
      </c>
      <c r="E2945" s="135">
        <f t="shared" si="45"/>
        <v>30100508</v>
      </c>
      <c r="F2945" s="135" t="s">
        <v>1249</v>
      </c>
      <c r="G2945" s="135" t="s">
        <v>6493</v>
      </c>
      <c r="H2945" s="135" t="s">
        <v>6531</v>
      </c>
      <c r="I2945" s="135" t="s">
        <v>6544</v>
      </c>
    </row>
    <row r="2946" spans="1:9" x14ac:dyDescent="0.2">
      <c r="A2946" s="135" t="s">
        <v>2918</v>
      </c>
      <c r="D2946" s="135" t="s">
        <v>6545</v>
      </c>
      <c r="E2946" s="135">
        <f t="shared" ref="E2946:E3009" si="46">VALUE(D2946)</f>
        <v>30100509</v>
      </c>
      <c r="F2946" s="135" t="s">
        <v>1249</v>
      </c>
      <c r="G2946" s="135" t="s">
        <v>6493</v>
      </c>
      <c r="H2946" s="135" t="s">
        <v>6531</v>
      </c>
      <c r="I2946" s="135" t="s">
        <v>3536</v>
      </c>
    </row>
    <row r="2947" spans="1:9" x14ac:dyDescent="0.2">
      <c r="A2947" s="135" t="s">
        <v>2918</v>
      </c>
      <c r="D2947" s="135" t="s">
        <v>3537</v>
      </c>
      <c r="E2947" s="135">
        <f t="shared" si="46"/>
        <v>30100510</v>
      </c>
      <c r="F2947" s="135" t="s">
        <v>1249</v>
      </c>
      <c r="G2947" s="135" t="s">
        <v>6493</v>
      </c>
      <c r="H2947" s="135" t="s">
        <v>6531</v>
      </c>
      <c r="I2947" s="135" t="s">
        <v>3538</v>
      </c>
    </row>
    <row r="2948" spans="1:9" x14ac:dyDescent="0.2">
      <c r="A2948" s="135" t="s">
        <v>2918</v>
      </c>
      <c r="D2948" s="135" t="s">
        <v>3539</v>
      </c>
      <c r="E2948" s="135">
        <f t="shared" si="46"/>
        <v>30100599</v>
      </c>
      <c r="F2948" s="135" t="s">
        <v>1249</v>
      </c>
      <c r="G2948" s="135" t="s">
        <v>6493</v>
      </c>
      <c r="H2948" s="135" t="s">
        <v>6531</v>
      </c>
      <c r="I2948" s="135" t="s">
        <v>6238</v>
      </c>
    </row>
    <row r="2949" spans="1:9" x14ac:dyDescent="0.2">
      <c r="A2949" s="135" t="s">
        <v>2918</v>
      </c>
      <c r="D2949" s="135" t="s">
        <v>3540</v>
      </c>
      <c r="E2949" s="135">
        <f t="shared" si="46"/>
        <v>30100601</v>
      </c>
      <c r="F2949" s="135" t="s">
        <v>1249</v>
      </c>
      <c r="G2949" s="135" t="s">
        <v>6493</v>
      </c>
      <c r="H2949" s="135" t="s">
        <v>3541</v>
      </c>
      <c r="I2949" s="135" t="s">
        <v>2382</v>
      </c>
    </row>
    <row r="2950" spans="1:9" x14ac:dyDescent="0.2">
      <c r="A2950" s="135" t="s">
        <v>2918</v>
      </c>
      <c r="D2950" s="135" t="s">
        <v>3542</v>
      </c>
      <c r="E2950" s="135">
        <f t="shared" si="46"/>
        <v>30100603</v>
      </c>
      <c r="F2950" s="135" t="s">
        <v>1249</v>
      </c>
      <c r="G2950" s="135" t="s">
        <v>6493</v>
      </c>
      <c r="H2950" s="135" t="s">
        <v>3541</v>
      </c>
      <c r="I2950" s="135" t="s">
        <v>3543</v>
      </c>
    </row>
    <row r="2951" spans="1:9" x14ac:dyDescent="0.2">
      <c r="A2951" s="135" t="s">
        <v>2918</v>
      </c>
      <c r="D2951" s="135" t="s">
        <v>3544</v>
      </c>
      <c r="E2951" s="135">
        <f t="shared" si="46"/>
        <v>30100604</v>
      </c>
      <c r="F2951" s="135" t="s">
        <v>1249</v>
      </c>
      <c r="G2951" s="135" t="s">
        <v>6493</v>
      </c>
      <c r="H2951" s="135" t="s">
        <v>3541</v>
      </c>
      <c r="I2951" s="135" t="s">
        <v>3545</v>
      </c>
    </row>
    <row r="2952" spans="1:9" x14ac:dyDescent="0.2">
      <c r="A2952" s="135" t="s">
        <v>2918</v>
      </c>
      <c r="D2952" s="135" t="s">
        <v>3546</v>
      </c>
      <c r="E2952" s="135">
        <f t="shared" si="46"/>
        <v>30100605</v>
      </c>
      <c r="F2952" s="135" t="s">
        <v>1249</v>
      </c>
      <c r="G2952" s="135" t="s">
        <v>6493</v>
      </c>
      <c r="H2952" s="135" t="s">
        <v>3541</v>
      </c>
      <c r="I2952" s="135" t="s">
        <v>3547</v>
      </c>
    </row>
    <row r="2953" spans="1:9" x14ac:dyDescent="0.2">
      <c r="A2953" s="135" t="s">
        <v>2918</v>
      </c>
      <c r="D2953" s="135" t="s">
        <v>3548</v>
      </c>
      <c r="E2953" s="135">
        <f t="shared" si="46"/>
        <v>30100606</v>
      </c>
      <c r="F2953" s="135" t="s">
        <v>1249</v>
      </c>
      <c r="G2953" s="135" t="s">
        <v>6493</v>
      </c>
      <c r="H2953" s="135" t="s">
        <v>3541</v>
      </c>
      <c r="I2953" s="135" t="s">
        <v>3549</v>
      </c>
    </row>
    <row r="2954" spans="1:9" x14ac:dyDescent="0.2">
      <c r="A2954" s="135" t="s">
        <v>2918</v>
      </c>
      <c r="D2954" s="135" t="s">
        <v>3550</v>
      </c>
      <c r="E2954" s="135">
        <f t="shared" si="46"/>
        <v>30100607</v>
      </c>
      <c r="F2954" s="135" t="s">
        <v>1249</v>
      </c>
      <c r="G2954" s="135" t="s">
        <v>6493</v>
      </c>
      <c r="H2954" s="135" t="s">
        <v>3541</v>
      </c>
      <c r="I2954" s="135" t="s">
        <v>2367</v>
      </c>
    </row>
    <row r="2955" spans="1:9" x14ac:dyDescent="0.2">
      <c r="A2955" s="135" t="s">
        <v>2918</v>
      </c>
      <c r="D2955" s="135" t="s">
        <v>3551</v>
      </c>
      <c r="E2955" s="135">
        <f t="shared" si="46"/>
        <v>30100608</v>
      </c>
      <c r="F2955" s="135" t="s">
        <v>1249</v>
      </c>
      <c r="G2955" s="135" t="s">
        <v>6493</v>
      </c>
      <c r="H2955" s="135" t="s">
        <v>3541</v>
      </c>
      <c r="I2955" s="135" t="s">
        <v>3552</v>
      </c>
    </row>
    <row r="2956" spans="1:9" x14ac:dyDescent="0.2">
      <c r="A2956" s="135" t="s">
        <v>2918</v>
      </c>
      <c r="D2956" s="135" t="s">
        <v>3553</v>
      </c>
      <c r="E2956" s="135">
        <f t="shared" si="46"/>
        <v>30100699</v>
      </c>
      <c r="F2956" s="135" t="s">
        <v>1249</v>
      </c>
      <c r="G2956" s="135" t="s">
        <v>6493</v>
      </c>
      <c r="H2956" s="135" t="s">
        <v>3541</v>
      </c>
      <c r="I2956" s="135" t="s">
        <v>6238</v>
      </c>
    </row>
    <row r="2957" spans="1:9" x14ac:dyDescent="0.2">
      <c r="A2957" s="135" t="s">
        <v>2918</v>
      </c>
      <c r="D2957" s="135" t="s">
        <v>3554</v>
      </c>
      <c r="E2957" s="135">
        <f t="shared" si="46"/>
        <v>30100701</v>
      </c>
      <c r="F2957" s="135" t="s">
        <v>1249</v>
      </c>
      <c r="G2957" s="135" t="s">
        <v>6493</v>
      </c>
      <c r="H2957" s="135" t="s">
        <v>3555</v>
      </c>
      <c r="I2957" s="135" t="s">
        <v>3556</v>
      </c>
    </row>
    <row r="2958" spans="1:9" x14ac:dyDescent="0.2">
      <c r="A2958" s="135" t="s">
        <v>2918</v>
      </c>
      <c r="D2958" s="135" t="s">
        <v>3557</v>
      </c>
      <c r="E2958" s="135">
        <f t="shared" si="46"/>
        <v>30100702</v>
      </c>
      <c r="F2958" s="135" t="s">
        <v>1249</v>
      </c>
      <c r="G2958" s="135" t="s">
        <v>6493</v>
      </c>
      <c r="H2958" s="135" t="s">
        <v>3555</v>
      </c>
      <c r="I2958" s="135" t="s">
        <v>6561</v>
      </c>
    </row>
    <row r="2959" spans="1:9" x14ac:dyDescent="0.2">
      <c r="A2959" s="135" t="s">
        <v>2918</v>
      </c>
      <c r="D2959" s="135" t="s">
        <v>6562</v>
      </c>
      <c r="E2959" s="135">
        <f t="shared" si="46"/>
        <v>30100704</v>
      </c>
      <c r="F2959" s="135" t="s">
        <v>1249</v>
      </c>
      <c r="G2959" s="135" t="s">
        <v>6493</v>
      </c>
      <c r="H2959" s="135" t="s">
        <v>3555</v>
      </c>
      <c r="I2959" s="135" t="s">
        <v>6563</v>
      </c>
    </row>
    <row r="2960" spans="1:9" x14ac:dyDescent="0.2">
      <c r="A2960" s="135" t="s">
        <v>2918</v>
      </c>
      <c r="D2960" s="135" t="s">
        <v>6564</v>
      </c>
      <c r="E2960" s="135">
        <f t="shared" si="46"/>
        <v>30100705</v>
      </c>
      <c r="F2960" s="135" t="s">
        <v>1249</v>
      </c>
      <c r="G2960" s="135" t="s">
        <v>6493</v>
      </c>
      <c r="H2960" s="135" t="s">
        <v>3555</v>
      </c>
      <c r="I2960" s="135" t="s">
        <v>6565</v>
      </c>
    </row>
    <row r="2961" spans="1:9" x14ac:dyDescent="0.2">
      <c r="A2961" s="135" t="s">
        <v>2918</v>
      </c>
      <c r="D2961" s="135" t="s">
        <v>6566</v>
      </c>
      <c r="E2961" s="135">
        <f t="shared" si="46"/>
        <v>30100706</v>
      </c>
      <c r="F2961" s="135" t="s">
        <v>1249</v>
      </c>
      <c r="G2961" s="135" t="s">
        <v>6493</v>
      </c>
      <c r="H2961" s="135" t="s">
        <v>3555</v>
      </c>
      <c r="I2961" s="135" t="s">
        <v>6567</v>
      </c>
    </row>
    <row r="2962" spans="1:9" x14ac:dyDescent="0.2">
      <c r="A2962" s="135" t="s">
        <v>2918</v>
      </c>
      <c r="D2962" s="135" t="s">
        <v>6568</v>
      </c>
      <c r="E2962" s="135">
        <f t="shared" si="46"/>
        <v>30100707</v>
      </c>
      <c r="F2962" s="135" t="s">
        <v>1249</v>
      </c>
      <c r="G2962" s="135" t="s">
        <v>6493</v>
      </c>
      <c r="H2962" s="135" t="s">
        <v>3555</v>
      </c>
      <c r="I2962" s="135" t="s">
        <v>6569</v>
      </c>
    </row>
    <row r="2963" spans="1:9" x14ac:dyDescent="0.2">
      <c r="A2963" s="135" t="s">
        <v>2918</v>
      </c>
      <c r="D2963" s="135" t="s">
        <v>6570</v>
      </c>
      <c r="E2963" s="135">
        <f t="shared" si="46"/>
        <v>30100708</v>
      </c>
      <c r="F2963" s="135" t="s">
        <v>1249</v>
      </c>
      <c r="G2963" s="135" t="s">
        <v>6493</v>
      </c>
      <c r="H2963" s="135" t="s">
        <v>3555</v>
      </c>
      <c r="I2963" s="135" t="s">
        <v>6571</v>
      </c>
    </row>
    <row r="2964" spans="1:9" x14ac:dyDescent="0.2">
      <c r="A2964" s="135" t="s">
        <v>2918</v>
      </c>
      <c r="D2964" s="135" t="s">
        <v>6572</v>
      </c>
      <c r="E2964" s="135">
        <f t="shared" si="46"/>
        <v>30100709</v>
      </c>
      <c r="F2964" s="135" t="s">
        <v>1249</v>
      </c>
      <c r="G2964" s="135" t="s">
        <v>6493</v>
      </c>
      <c r="H2964" s="135" t="s">
        <v>3555</v>
      </c>
      <c r="I2964" s="135" t="s">
        <v>6573</v>
      </c>
    </row>
    <row r="2965" spans="1:9" x14ac:dyDescent="0.2">
      <c r="A2965" s="135" t="s">
        <v>2918</v>
      </c>
      <c r="D2965" s="135" t="s">
        <v>6574</v>
      </c>
      <c r="E2965" s="135">
        <f t="shared" si="46"/>
        <v>30100799</v>
      </c>
      <c r="F2965" s="135" t="s">
        <v>1249</v>
      </c>
      <c r="G2965" s="135" t="s">
        <v>6493</v>
      </c>
      <c r="H2965" s="135" t="s">
        <v>3555</v>
      </c>
      <c r="I2965" s="135" t="s">
        <v>6575</v>
      </c>
    </row>
    <row r="2966" spans="1:9" x14ac:dyDescent="0.2">
      <c r="A2966" s="135" t="s">
        <v>2918</v>
      </c>
      <c r="D2966" s="135" t="s">
        <v>6576</v>
      </c>
      <c r="E2966" s="135">
        <f t="shared" si="46"/>
        <v>30100801</v>
      </c>
      <c r="F2966" s="135" t="s">
        <v>1249</v>
      </c>
      <c r="G2966" s="135" t="s">
        <v>6493</v>
      </c>
      <c r="H2966" s="135" t="s">
        <v>3576</v>
      </c>
      <c r="I2966" s="135" t="s">
        <v>3577</v>
      </c>
    </row>
    <row r="2967" spans="1:9" x14ac:dyDescent="0.2">
      <c r="A2967" s="135" t="s">
        <v>2918</v>
      </c>
      <c r="D2967" s="135" t="s">
        <v>3578</v>
      </c>
      <c r="E2967" s="135">
        <f t="shared" si="46"/>
        <v>30100802</v>
      </c>
      <c r="F2967" s="135" t="s">
        <v>1249</v>
      </c>
      <c r="G2967" s="135" t="s">
        <v>6493</v>
      </c>
      <c r="H2967" s="135" t="s">
        <v>3576</v>
      </c>
      <c r="I2967" s="135" t="s">
        <v>3579</v>
      </c>
    </row>
    <row r="2968" spans="1:9" x14ac:dyDescent="0.2">
      <c r="A2968" s="135" t="s">
        <v>2918</v>
      </c>
      <c r="D2968" s="135" t="s">
        <v>3580</v>
      </c>
      <c r="E2968" s="135">
        <f t="shared" si="46"/>
        <v>30100803</v>
      </c>
      <c r="F2968" s="135" t="s">
        <v>1249</v>
      </c>
      <c r="G2968" s="135" t="s">
        <v>6493</v>
      </c>
      <c r="H2968" s="135" t="s">
        <v>3576</v>
      </c>
      <c r="I2968" s="135" t="s">
        <v>3581</v>
      </c>
    </row>
    <row r="2969" spans="1:9" x14ac:dyDescent="0.2">
      <c r="A2969" s="135" t="s">
        <v>2918</v>
      </c>
      <c r="D2969" s="135" t="s">
        <v>3582</v>
      </c>
      <c r="E2969" s="135">
        <f t="shared" si="46"/>
        <v>30100804</v>
      </c>
      <c r="F2969" s="135" t="s">
        <v>1249</v>
      </c>
      <c r="G2969" s="135" t="s">
        <v>6493</v>
      </c>
      <c r="H2969" s="135" t="s">
        <v>3576</v>
      </c>
      <c r="I2969" s="135" t="s">
        <v>951</v>
      </c>
    </row>
    <row r="2970" spans="1:9" x14ac:dyDescent="0.2">
      <c r="A2970" s="135" t="s">
        <v>2918</v>
      </c>
      <c r="D2970" s="135" t="s">
        <v>952</v>
      </c>
      <c r="E2970" s="135">
        <f t="shared" si="46"/>
        <v>30100805</v>
      </c>
      <c r="F2970" s="135" t="s">
        <v>1249</v>
      </c>
      <c r="G2970" s="135" t="s">
        <v>6493</v>
      </c>
      <c r="H2970" s="135" t="s">
        <v>3576</v>
      </c>
      <c r="I2970" s="135" t="s">
        <v>953</v>
      </c>
    </row>
    <row r="2971" spans="1:9" x14ac:dyDescent="0.2">
      <c r="A2971" s="135" t="s">
        <v>2918</v>
      </c>
      <c r="D2971" s="135" t="s">
        <v>954</v>
      </c>
      <c r="E2971" s="135">
        <f t="shared" si="46"/>
        <v>30100899</v>
      </c>
      <c r="F2971" s="135" t="s">
        <v>1249</v>
      </c>
      <c r="G2971" s="135" t="s">
        <v>6493</v>
      </c>
      <c r="H2971" s="135" t="s">
        <v>3576</v>
      </c>
      <c r="I2971" s="135" t="s">
        <v>6238</v>
      </c>
    </row>
    <row r="2972" spans="1:9" x14ac:dyDescent="0.2">
      <c r="A2972" s="135" t="s">
        <v>2918</v>
      </c>
      <c r="D2972" s="135" t="s">
        <v>955</v>
      </c>
      <c r="E2972" s="135">
        <f t="shared" si="46"/>
        <v>30100901</v>
      </c>
      <c r="F2972" s="135" t="s">
        <v>1249</v>
      </c>
      <c r="G2972" s="135" t="s">
        <v>6493</v>
      </c>
      <c r="H2972" s="135" t="s">
        <v>956</v>
      </c>
      <c r="I2972" s="135" t="s">
        <v>957</v>
      </c>
    </row>
    <row r="2973" spans="1:9" x14ac:dyDescent="0.2">
      <c r="A2973" s="135" t="s">
        <v>2918</v>
      </c>
      <c r="D2973" s="135" t="s">
        <v>958</v>
      </c>
      <c r="E2973" s="135">
        <f t="shared" si="46"/>
        <v>30100902</v>
      </c>
      <c r="F2973" s="135" t="s">
        <v>1249</v>
      </c>
      <c r="G2973" s="135" t="s">
        <v>6493</v>
      </c>
      <c r="H2973" s="135" t="s">
        <v>956</v>
      </c>
      <c r="I2973" s="135" t="s">
        <v>959</v>
      </c>
    </row>
    <row r="2974" spans="1:9" x14ac:dyDescent="0.2">
      <c r="A2974" s="135" t="s">
        <v>2918</v>
      </c>
      <c r="D2974" s="135" t="s">
        <v>960</v>
      </c>
      <c r="E2974" s="135">
        <f t="shared" si="46"/>
        <v>30100905</v>
      </c>
      <c r="F2974" s="135" t="s">
        <v>1249</v>
      </c>
      <c r="G2974" s="135" t="s">
        <v>6493</v>
      </c>
      <c r="H2974" s="135" t="s">
        <v>956</v>
      </c>
      <c r="I2974" s="135" t="s">
        <v>961</v>
      </c>
    </row>
    <row r="2975" spans="1:9" x14ac:dyDescent="0.2">
      <c r="A2975" s="135" t="s">
        <v>2918</v>
      </c>
      <c r="D2975" s="135" t="s">
        <v>962</v>
      </c>
      <c r="E2975" s="135">
        <f t="shared" si="46"/>
        <v>30100906</v>
      </c>
      <c r="F2975" s="135" t="s">
        <v>1249</v>
      </c>
      <c r="G2975" s="135" t="s">
        <v>6493</v>
      </c>
      <c r="H2975" s="135" t="s">
        <v>956</v>
      </c>
      <c r="I2975" s="135" t="s">
        <v>963</v>
      </c>
    </row>
    <row r="2976" spans="1:9" x14ac:dyDescent="0.2">
      <c r="A2976" s="135" t="s">
        <v>2918</v>
      </c>
      <c r="D2976" s="135" t="s">
        <v>964</v>
      </c>
      <c r="E2976" s="135">
        <f t="shared" si="46"/>
        <v>30100907</v>
      </c>
      <c r="F2976" s="135" t="s">
        <v>1249</v>
      </c>
      <c r="G2976" s="135" t="s">
        <v>6493</v>
      </c>
      <c r="H2976" s="135" t="s">
        <v>956</v>
      </c>
      <c r="I2976" s="135" t="s">
        <v>965</v>
      </c>
    </row>
    <row r="2977" spans="1:9" x14ac:dyDescent="0.2">
      <c r="A2977" s="135" t="s">
        <v>2918</v>
      </c>
      <c r="D2977" s="135" t="s">
        <v>966</v>
      </c>
      <c r="E2977" s="135">
        <f t="shared" si="46"/>
        <v>30100908</v>
      </c>
      <c r="F2977" s="135" t="s">
        <v>1249</v>
      </c>
      <c r="G2977" s="135" t="s">
        <v>6493</v>
      </c>
      <c r="H2977" s="135" t="s">
        <v>956</v>
      </c>
      <c r="I2977" s="135" t="s">
        <v>967</v>
      </c>
    </row>
    <row r="2978" spans="1:9" x14ac:dyDescent="0.2">
      <c r="A2978" s="135" t="s">
        <v>2918</v>
      </c>
      <c r="D2978" s="135" t="s">
        <v>968</v>
      </c>
      <c r="E2978" s="135">
        <f t="shared" si="46"/>
        <v>30100909</v>
      </c>
      <c r="F2978" s="135" t="s">
        <v>1249</v>
      </c>
      <c r="G2978" s="135" t="s">
        <v>6493</v>
      </c>
      <c r="H2978" s="135" t="s">
        <v>956</v>
      </c>
      <c r="I2978" s="135" t="s">
        <v>969</v>
      </c>
    </row>
    <row r="2979" spans="1:9" x14ac:dyDescent="0.2">
      <c r="A2979" s="135" t="s">
        <v>2918</v>
      </c>
      <c r="D2979" s="135" t="s">
        <v>970</v>
      </c>
      <c r="E2979" s="135">
        <f t="shared" si="46"/>
        <v>30100910</v>
      </c>
      <c r="F2979" s="135" t="s">
        <v>1249</v>
      </c>
      <c r="G2979" s="135" t="s">
        <v>6493</v>
      </c>
      <c r="H2979" s="135" t="s">
        <v>956</v>
      </c>
      <c r="I2979" s="135" t="s">
        <v>971</v>
      </c>
    </row>
    <row r="2980" spans="1:9" x14ac:dyDescent="0.2">
      <c r="A2980" s="135" t="s">
        <v>2918</v>
      </c>
      <c r="D2980" s="135" t="s">
        <v>972</v>
      </c>
      <c r="E2980" s="135">
        <f t="shared" si="46"/>
        <v>30100999</v>
      </c>
      <c r="F2980" s="135" t="s">
        <v>1249</v>
      </c>
      <c r="G2980" s="135" t="s">
        <v>6493</v>
      </c>
      <c r="H2980" s="135" t="s">
        <v>956</v>
      </c>
      <c r="I2980" s="135" t="s">
        <v>6238</v>
      </c>
    </row>
    <row r="2981" spans="1:9" x14ac:dyDescent="0.2">
      <c r="A2981" s="135" t="s">
        <v>2918</v>
      </c>
      <c r="D2981" s="135" t="s">
        <v>973</v>
      </c>
      <c r="E2981" s="135">
        <f t="shared" si="46"/>
        <v>30101005</v>
      </c>
      <c r="F2981" s="135" t="s">
        <v>1249</v>
      </c>
      <c r="G2981" s="135" t="s">
        <v>6493</v>
      </c>
      <c r="H2981" s="135" t="s">
        <v>974</v>
      </c>
      <c r="I2981" s="135" t="s">
        <v>598</v>
      </c>
    </row>
    <row r="2982" spans="1:9" x14ac:dyDescent="0.2">
      <c r="A2982" s="135" t="s">
        <v>2918</v>
      </c>
      <c r="D2982" s="135" t="s">
        <v>599</v>
      </c>
      <c r="E2982" s="135">
        <f t="shared" si="46"/>
        <v>30101010</v>
      </c>
      <c r="F2982" s="135" t="s">
        <v>1249</v>
      </c>
      <c r="G2982" s="135" t="s">
        <v>6493</v>
      </c>
      <c r="H2982" s="135" t="s">
        <v>974</v>
      </c>
      <c r="I2982" s="135" t="s">
        <v>600</v>
      </c>
    </row>
    <row r="2983" spans="1:9" x14ac:dyDescent="0.2">
      <c r="A2983" s="135" t="s">
        <v>2918</v>
      </c>
      <c r="D2983" s="135" t="s">
        <v>601</v>
      </c>
      <c r="E2983" s="135">
        <f t="shared" si="46"/>
        <v>30101011</v>
      </c>
      <c r="F2983" s="135" t="s">
        <v>1249</v>
      </c>
      <c r="G2983" s="135" t="s">
        <v>6493</v>
      </c>
      <c r="H2983" s="135" t="s">
        <v>974</v>
      </c>
      <c r="I2983" s="135" t="s">
        <v>602</v>
      </c>
    </row>
    <row r="2984" spans="1:9" x14ac:dyDescent="0.2">
      <c r="A2984" s="135" t="s">
        <v>2918</v>
      </c>
      <c r="D2984" s="135" t="s">
        <v>603</v>
      </c>
      <c r="E2984" s="135">
        <f t="shared" si="46"/>
        <v>30101012</v>
      </c>
      <c r="F2984" s="135" t="s">
        <v>1249</v>
      </c>
      <c r="G2984" s="135" t="s">
        <v>6493</v>
      </c>
      <c r="H2984" s="135" t="s">
        <v>974</v>
      </c>
      <c r="I2984" s="135" t="s">
        <v>604</v>
      </c>
    </row>
    <row r="2985" spans="1:9" x14ac:dyDescent="0.2">
      <c r="A2985" s="135" t="s">
        <v>2918</v>
      </c>
      <c r="D2985" s="135" t="s">
        <v>605</v>
      </c>
      <c r="E2985" s="135">
        <f t="shared" si="46"/>
        <v>30101013</v>
      </c>
      <c r="F2985" s="135" t="s">
        <v>1249</v>
      </c>
      <c r="G2985" s="135" t="s">
        <v>6493</v>
      </c>
      <c r="H2985" s="135" t="s">
        <v>974</v>
      </c>
      <c r="I2985" s="135" t="s">
        <v>606</v>
      </c>
    </row>
    <row r="2986" spans="1:9" x14ac:dyDescent="0.2">
      <c r="A2986" s="135" t="s">
        <v>2918</v>
      </c>
      <c r="D2986" s="135" t="s">
        <v>607</v>
      </c>
      <c r="E2986" s="135">
        <f t="shared" si="46"/>
        <v>30101014</v>
      </c>
      <c r="F2986" s="135" t="s">
        <v>1249</v>
      </c>
      <c r="G2986" s="135" t="s">
        <v>6493</v>
      </c>
      <c r="H2986" s="135" t="s">
        <v>974</v>
      </c>
      <c r="I2986" s="135" t="s">
        <v>608</v>
      </c>
    </row>
    <row r="2987" spans="1:9" x14ac:dyDescent="0.2">
      <c r="A2987" s="135" t="s">
        <v>2918</v>
      </c>
      <c r="D2987" s="135" t="s">
        <v>609</v>
      </c>
      <c r="E2987" s="135">
        <f t="shared" si="46"/>
        <v>30101015</v>
      </c>
      <c r="F2987" s="135" t="s">
        <v>1249</v>
      </c>
      <c r="G2987" s="135" t="s">
        <v>6493</v>
      </c>
      <c r="H2987" s="135" t="s">
        <v>974</v>
      </c>
      <c r="I2987" s="135" t="s">
        <v>610</v>
      </c>
    </row>
    <row r="2988" spans="1:9" x14ac:dyDescent="0.2">
      <c r="A2988" s="135" t="s">
        <v>2918</v>
      </c>
      <c r="D2988" s="135" t="s">
        <v>611</v>
      </c>
      <c r="E2988" s="135">
        <f t="shared" si="46"/>
        <v>30101021</v>
      </c>
      <c r="F2988" s="135" t="s">
        <v>1249</v>
      </c>
      <c r="G2988" s="135" t="s">
        <v>6493</v>
      </c>
      <c r="H2988" s="135" t="s">
        <v>974</v>
      </c>
      <c r="I2988" s="135" t="s">
        <v>612</v>
      </c>
    </row>
    <row r="2989" spans="1:9" x14ac:dyDescent="0.2">
      <c r="A2989" s="135" t="s">
        <v>2918</v>
      </c>
      <c r="D2989" s="135" t="s">
        <v>613</v>
      </c>
      <c r="E2989" s="135">
        <f t="shared" si="46"/>
        <v>30101022</v>
      </c>
      <c r="F2989" s="135" t="s">
        <v>1249</v>
      </c>
      <c r="G2989" s="135" t="s">
        <v>6493</v>
      </c>
      <c r="H2989" s="135" t="s">
        <v>974</v>
      </c>
      <c r="I2989" s="135" t="s">
        <v>614</v>
      </c>
    </row>
    <row r="2990" spans="1:9" x14ac:dyDescent="0.2">
      <c r="A2990" s="135" t="s">
        <v>2918</v>
      </c>
      <c r="D2990" s="135" t="s">
        <v>615</v>
      </c>
      <c r="E2990" s="135">
        <f t="shared" si="46"/>
        <v>30101023</v>
      </c>
      <c r="F2990" s="135" t="s">
        <v>1249</v>
      </c>
      <c r="G2990" s="135" t="s">
        <v>6493</v>
      </c>
      <c r="H2990" s="135" t="s">
        <v>974</v>
      </c>
      <c r="I2990" s="135" t="s">
        <v>616</v>
      </c>
    </row>
    <row r="2991" spans="1:9" x14ac:dyDescent="0.2">
      <c r="A2991" s="135" t="s">
        <v>2918</v>
      </c>
      <c r="D2991" s="135" t="s">
        <v>617</v>
      </c>
      <c r="E2991" s="135">
        <f t="shared" si="46"/>
        <v>30101025</v>
      </c>
      <c r="F2991" s="135" t="s">
        <v>1249</v>
      </c>
      <c r="G2991" s="135" t="s">
        <v>6493</v>
      </c>
      <c r="H2991" s="135" t="s">
        <v>974</v>
      </c>
      <c r="I2991" s="135" t="s">
        <v>618</v>
      </c>
    </row>
    <row r="2992" spans="1:9" x14ac:dyDescent="0.2">
      <c r="A2992" s="135" t="s">
        <v>2918</v>
      </c>
      <c r="D2992" s="135" t="s">
        <v>619</v>
      </c>
      <c r="E2992" s="135">
        <f t="shared" si="46"/>
        <v>30101026</v>
      </c>
      <c r="F2992" s="135" t="s">
        <v>1249</v>
      </c>
      <c r="G2992" s="135" t="s">
        <v>6493</v>
      </c>
      <c r="H2992" s="135" t="s">
        <v>974</v>
      </c>
      <c r="I2992" s="135" t="s">
        <v>620</v>
      </c>
    </row>
    <row r="2993" spans="1:9" x14ac:dyDescent="0.2">
      <c r="A2993" s="135" t="s">
        <v>2918</v>
      </c>
      <c r="D2993" s="135" t="s">
        <v>621</v>
      </c>
      <c r="E2993" s="135">
        <f t="shared" si="46"/>
        <v>30101027</v>
      </c>
      <c r="F2993" s="135" t="s">
        <v>1249</v>
      </c>
      <c r="G2993" s="135" t="s">
        <v>6493</v>
      </c>
      <c r="H2993" s="135" t="s">
        <v>974</v>
      </c>
      <c r="I2993" s="135" t="s">
        <v>622</v>
      </c>
    </row>
    <row r="2994" spans="1:9" x14ac:dyDescent="0.2">
      <c r="A2994" s="135" t="s">
        <v>2918</v>
      </c>
      <c r="D2994" s="135" t="s">
        <v>623</v>
      </c>
      <c r="E2994" s="135">
        <f t="shared" si="46"/>
        <v>30101028</v>
      </c>
      <c r="F2994" s="135" t="s">
        <v>1249</v>
      </c>
      <c r="G2994" s="135" t="s">
        <v>6493</v>
      </c>
      <c r="H2994" s="135" t="s">
        <v>974</v>
      </c>
      <c r="I2994" s="135" t="s">
        <v>624</v>
      </c>
    </row>
    <row r="2995" spans="1:9" x14ac:dyDescent="0.2">
      <c r="A2995" s="135" t="s">
        <v>2918</v>
      </c>
      <c r="D2995" s="135" t="s">
        <v>625</v>
      </c>
      <c r="E2995" s="135">
        <f t="shared" si="46"/>
        <v>30101030</v>
      </c>
      <c r="F2995" s="135" t="s">
        <v>1249</v>
      </c>
      <c r="G2995" s="135" t="s">
        <v>6493</v>
      </c>
      <c r="H2995" s="135" t="s">
        <v>974</v>
      </c>
      <c r="I2995" s="135" t="s">
        <v>626</v>
      </c>
    </row>
    <row r="2996" spans="1:9" x14ac:dyDescent="0.2">
      <c r="A2996" s="135" t="s">
        <v>2918</v>
      </c>
      <c r="D2996" s="135" t="s">
        <v>627</v>
      </c>
      <c r="E2996" s="135">
        <f t="shared" si="46"/>
        <v>30101033</v>
      </c>
      <c r="F2996" s="135" t="s">
        <v>1249</v>
      </c>
      <c r="G2996" s="135" t="s">
        <v>6493</v>
      </c>
      <c r="H2996" s="135" t="s">
        <v>974</v>
      </c>
      <c r="I2996" s="135" t="s">
        <v>3706</v>
      </c>
    </row>
    <row r="2997" spans="1:9" x14ac:dyDescent="0.2">
      <c r="A2997" s="135" t="s">
        <v>2918</v>
      </c>
      <c r="D2997" s="135" t="s">
        <v>3707</v>
      </c>
      <c r="E2997" s="135">
        <f t="shared" si="46"/>
        <v>30101034</v>
      </c>
      <c r="F2997" s="135" t="s">
        <v>1249</v>
      </c>
      <c r="G2997" s="135" t="s">
        <v>6493</v>
      </c>
      <c r="H2997" s="135" t="s">
        <v>974</v>
      </c>
      <c r="I2997" s="135" t="s">
        <v>3708</v>
      </c>
    </row>
    <row r="2998" spans="1:9" x14ac:dyDescent="0.2">
      <c r="A2998" s="135" t="s">
        <v>2918</v>
      </c>
      <c r="D2998" s="135" t="s">
        <v>3709</v>
      </c>
      <c r="E2998" s="135">
        <f t="shared" si="46"/>
        <v>30101035</v>
      </c>
      <c r="F2998" s="135" t="s">
        <v>1249</v>
      </c>
      <c r="G2998" s="135" t="s">
        <v>6493</v>
      </c>
      <c r="H2998" s="135" t="s">
        <v>974</v>
      </c>
      <c r="I2998" s="135" t="s">
        <v>3710</v>
      </c>
    </row>
    <row r="2999" spans="1:9" x14ac:dyDescent="0.2">
      <c r="A2999" s="135" t="s">
        <v>2918</v>
      </c>
      <c r="D2999" s="135" t="s">
        <v>3711</v>
      </c>
      <c r="E2999" s="135">
        <f t="shared" si="46"/>
        <v>30101036</v>
      </c>
      <c r="F2999" s="135" t="s">
        <v>1249</v>
      </c>
      <c r="G2999" s="135" t="s">
        <v>6493</v>
      </c>
      <c r="H2999" s="135" t="s">
        <v>974</v>
      </c>
      <c r="I2999" s="135" t="s">
        <v>3712</v>
      </c>
    </row>
    <row r="3000" spans="1:9" x14ac:dyDescent="0.2">
      <c r="A3000" s="135" t="s">
        <v>2918</v>
      </c>
      <c r="D3000" s="135" t="s">
        <v>3713</v>
      </c>
      <c r="E3000" s="135">
        <f t="shared" si="46"/>
        <v>30101037</v>
      </c>
      <c r="F3000" s="135" t="s">
        <v>1249</v>
      </c>
      <c r="G3000" s="135" t="s">
        <v>6493</v>
      </c>
      <c r="H3000" s="135" t="s">
        <v>974</v>
      </c>
      <c r="I3000" s="135" t="s">
        <v>3714</v>
      </c>
    </row>
    <row r="3001" spans="1:9" x14ac:dyDescent="0.2">
      <c r="A3001" s="135" t="s">
        <v>2918</v>
      </c>
      <c r="D3001" s="135" t="s">
        <v>3715</v>
      </c>
      <c r="E3001" s="135">
        <f t="shared" si="46"/>
        <v>30101040</v>
      </c>
      <c r="F3001" s="135" t="s">
        <v>1249</v>
      </c>
      <c r="G3001" s="135" t="s">
        <v>6493</v>
      </c>
      <c r="H3001" s="135" t="s">
        <v>974</v>
      </c>
      <c r="I3001" s="135" t="s">
        <v>3716</v>
      </c>
    </row>
    <row r="3002" spans="1:9" x14ac:dyDescent="0.2">
      <c r="A3002" s="135" t="s">
        <v>2918</v>
      </c>
      <c r="D3002" s="135" t="s">
        <v>3717</v>
      </c>
      <c r="E3002" s="135">
        <f t="shared" si="46"/>
        <v>30101045</v>
      </c>
      <c r="F3002" s="135" t="s">
        <v>1249</v>
      </c>
      <c r="G3002" s="135" t="s">
        <v>6493</v>
      </c>
      <c r="H3002" s="135" t="s">
        <v>974</v>
      </c>
      <c r="I3002" s="135" t="s">
        <v>3718</v>
      </c>
    </row>
    <row r="3003" spans="1:9" x14ac:dyDescent="0.2">
      <c r="A3003" s="135" t="s">
        <v>2918</v>
      </c>
      <c r="D3003" s="135" t="s">
        <v>3719</v>
      </c>
      <c r="E3003" s="135">
        <f t="shared" si="46"/>
        <v>30101046</v>
      </c>
      <c r="F3003" s="135" t="s">
        <v>1249</v>
      </c>
      <c r="G3003" s="135" t="s">
        <v>6493</v>
      </c>
      <c r="H3003" s="135" t="s">
        <v>974</v>
      </c>
      <c r="I3003" s="135" t="s">
        <v>3720</v>
      </c>
    </row>
    <row r="3004" spans="1:9" x14ac:dyDescent="0.2">
      <c r="A3004" s="135" t="s">
        <v>2918</v>
      </c>
      <c r="D3004" s="135" t="s">
        <v>3721</v>
      </c>
      <c r="E3004" s="135">
        <f t="shared" si="46"/>
        <v>30101047</v>
      </c>
      <c r="F3004" s="135" t="s">
        <v>1249</v>
      </c>
      <c r="G3004" s="135" t="s">
        <v>6493</v>
      </c>
      <c r="H3004" s="135" t="s">
        <v>974</v>
      </c>
      <c r="I3004" s="135" t="s">
        <v>3722</v>
      </c>
    </row>
    <row r="3005" spans="1:9" x14ac:dyDescent="0.2">
      <c r="A3005" s="135" t="s">
        <v>2918</v>
      </c>
      <c r="D3005" s="135" t="s">
        <v>3723</v>
      </c>
      <c r="E3005" s="135">
        <f t="shared" si="46"/>
        <v>30101050</v>
      </c>
      <c r="F3005" s="135" t="s">
        <v>1249</v>
      </c>
      <c r="G3005" s="135" t="s">
        <v>6493</v>
      </c>
      <c r="H3005" s="135" t="s">
        <v>974</v>
      </c>
      <c r="I3005" s="135" t="s">
        <v>3724</v>
      </c>
    </row>
    <row r="3006" spans="1:9" x14ac:dyDescent="0.2">
      <c r="A3006" s="135" t="s">
        <v>2918</v>
      </c>
      <c r="D3006" s="135" t="s">
        <v>3725</v>
      </c>
      <c r="E3006" s="135">
        <f t="shared" si="46"/>
        <v>30101051</v>
      </c>
      <c r="F3006" s="135" t="s">
        <v>1249</v>
      </c>
      <c r="G3006" s="135" t="s">
        <v>6493</v>
      </c>
      <c r="H3006" s="135" t="s">
        <v>974</v>
      </c>
      <c r="I3006" s="135" t="s">
        <v>3726</v>
      </c>
    </row>
    <row r="3007" spans="1:9" x14ac:dyDescent="0.2">
      <c r="A3007" s="135" t="s">
        <v>2918</v>
      </c>
      <c r="D3007" s="135" t="s">
        <v>3727</v>
      </c>
      <c r="E3007" s="135">
        <f t="shared" si="46"/>
        <v>30101052</v>
      </c>
      <c r="F3007" s="135" t="s">
        <v>1249</v>
      </c>
      <c r="G3007" s="135" t="s">
        <v>6493</v>
      </c>
      <c r="H3007" s="135" t="s">
        <v>974</v>
      </c>
      <c r="I3007" s="135" t="s">
        <v>3728</v>
      </c>
    </row>
    <row r="3008" spans="1:9" x14ac:dyDescent="0.2">
      <c r="A3008" s="135" t="s">
        <v>2918</v>
      </c>
      <c r="D3008" s="135" t="s">
        <v>3729</v>
      </c>
      <c r="E3008" s="135">
        <f t="shared" si="46"/>
        <v>30101053</v>
      </c>
      <c r="F3008" s="135" t="s">
        <v>1249</v>
      </c>
      <c r="G3008" s="135" t="s">
        <v>6493</v>
      </c>
      <c r="H3008" s="135" t="s">
        <v>974</v>
      </c>
      <c r="I3008" s="135" t="s">
        <v>3730</v>
      </c>
    </row>
    <row r="3009" spans="1:9" x14ac:dyDescent="0.2">
      <c r="A3009" s="135" t="s">
        <v>2918</v>
      </c>
      <c r="D3009" s="135" t="s">
        <v>3731</v>
      </c>
      <c r="E3009" s="135">
        <f t="shared" si="46"/>
        <v>30101054</v>
      </c>
      <c r="F3009" s="135" t="s">
        <v>1249</v>
      </c>
      <c r="G3009" s="135" t="s">
        <v>6493</v>
      </c>
      <c r="H3009" s="135" t="s">
        <v>974</v>
      </c>
      <c r="I3009" s="135" t="s">
        <v>3732</v>
      </c>
    </row>
    <row r="3010" spans="1:9" x14ac:dyDescent="0.2">
      <c r="A3010" s="135" t="s">
        <v>2918</v>
      </c>
      <c r="D3010" s="135" t="s">
        <v>3733</v>
      </c>
      <c r="E3010" s="135">
        <f t="shared" ref="E3010:E3073" si="47">VALUE(D3010)</f>
        <v>30101055</v>
      </c>
      <c r="F3010" s="135" t="s">
        <v>1249</v>
      </c>
      <c r="G3010" s="135" t="s">
        <v>6493</v>
      </c>
      <c r="H3010" s="135" t="s">
        <v>974</v>
      </c>
      <c r="I3010" s="135" t="s">
        <v>3734</v>
      </c>
    </row>
    <row r="3011" spans="1:9" x14ac:dyDescent="0.2">
      <c r="A3011" s="135" t="s">
        <v>2918</v>
      </c>
      <c r="D3011" s="135" t="s">
        <v>3735</v>
      </c>
      <c r="E3011" s="135">
        <f t="shared" si="47"/>
        <v>30101061</v>
      </c>
      <c r="F3011" s="135" t="s">
        <v>1249</v>
      </c>
      <c r="G3011" s="135" t="s">
        <v>6493</v>
      </c>
      <c r="H3011" s="135" t="s">
        <v>974</v>
      </c>
      <c r="I3011" s="135" t="s">
        <v>3736</v>
      </c>
    </row>
    <row r="3012" spans="1:9" x14ac:dyDescent="0.2">
      <c r="A3012" s="135" t="s">
        <v>2918</v>
      </c>
      <c r="D3012" s="135" t="s">
        <v>3737</v>
      </c>
      <c r="E3012" s="135">
        <f t="shared" si="47"/>
        <v>30101062</v>
      </c>
      <c r="F3012" s="135" t="s">
        <v>1249</v>
      </c>
      <c r="G3012" s="135" t="s">
        <v>6493</v>
      </c>
      <c r="H3012" s="135" t="s">
        <v>974</v>
      </c>
      <c r="I3012" s="135" t="s">
        <v>3738</v>
      </c>
    </row>
    <row r="3013" spans="1:9" x14ac:dyDescent="0.2">
      <c r="A3013" s="135" t="s">
        <v>2918</v>
      </c>
      <c r="D3013" s="135" t="s">
        <v>3739</v>
      </c>
      <c r="E3013" s="135">
        <f t="shared" si="47"/>
        <v>30101063</v>
      </c>
      <c r="F3013" s="135" t="s">
        <v>1249</v>
      </c>
      <c r="G3013" s="135" t="s">
        <v>6493</v>
      </c>
      <c r="H3013" s="135" t="s">
        <v>974</v>
      </c>
      <c r="I3013" s="135" t="s">
        <v>3740</v>
      </c>
    </row>
    <row r="3014" spans="1:9" x14ac:dyDescent="0.2">
      <c r="A3014" s="135" t="s">
        <v>2918</v>
      </c>
      <c r="D3014" s="135" t="s">
        <v>3741</v>
      </c>
      <c r="E3014" s="135">
        <f t="shared" si="47"/>
        <v>30101064</v>
      </c>
      <c r="F3014" s="135" t="s">
        <v>1249</v>
      </c>
      <c r="G3014" s="135" t="s">
        <v>6493</v>
      </c>
      <c r="H3014" s="135" t="s">
        <v>974</v>
      </c>
      <c r="I3014" s="135" t="s">
        <v>3742</v>
      </c>
    </row>
    <row r="3015" spans="1:9" x14ac:dyDescent="0.2">
      <c r="A3015" s="135" t="s">
        <v>2918</v>
      </c>
      <c r="D3015" s="135" t="s">
        <v>3743</v>
      </c>
      <c r="E3015" s="135">
        <f t="shared" si="47"/>
        <v>30101073</v>
      </c>
      <c r="F3015" s="135" t="s">
        <v>1249</v>
      </c>
      <c r="G3015" s="135" t="s">
        <v>6493</v>
      </c>
      <c r="H3015" s="135" t="s">
        <v>974</v>
      </c>
      <c r="I3015" s="135" t="s">
        <v>3744</v>
      </c>
    </row>
    <row r="3016" spans="1:9" x14ac:dyDescent="0.2">
      <c r="A3016" s="135" t="s">
        <v>2918</v>
      </c>
      <c r="D3016" s="135" t="s">
        <v>3745</v>
      </c>
      <c r="E3016" s="135">
        <f t="shared" si="47"/>
        <v>30101074</v>
      </c>
      <c r="F3016" s="135" t="s">
        <v>1249</v>
      </c>
      <c r="G3016" s="135" t="s">
        <v>6493</v>
      </c>
      <c r="H3016" s="135" t="s">
        <v>974</v>
      </c>
      <c r="I3016" s="135" t="s">
        <v>6807</v>
      </c>
    </row>
    <row r="3017" spans="1:9" x14ac:dyDescent="0.2">
      <c r="A3017" s="135" t="s">
        <v>2918</v>
      </c>
      <c r="D3017" s="135" t="s">
        <v>6808</v>
      </c>
      <c r="E3017" s="135">
        <f t="shared" si="47"/>
        <v>30101075</v>
      </c>
      <c r="F3017" s="135" t="s">
        <v>1249</v>
      </c>
      <c r="G3017" s="135" t="s">
        <v>6493</v>
      </c>
      <c r="H3017" s="135" t="s">
        <v>974</v>
      </c>
      <c r="I3017" s="135" t="s">
        <v>6809</v>
      </c>
    </row>
    <row r="3018" spans="1:9" x14ac:dyDescent="0.2">
      <c r="A3018" s="135" t="s">
        <v>2918</v>
      </c>
      <c r="D3018" s="135" t="s">
        <v>6810</v>
      </c>
      <c r="E3018" s="135">
        <f t="shared" si="47"/>
        <v>30101076</v>
      </c>
      <c r="F3018" s="135" t="s">
        <v>1249</v>
      </c>
      <c r="G3018" s="135" t="s">
        <v>6493</v>
      </c>
      <c r="H3018" s="135" t="s">
        <v>974</v>
      </c>
      <c r="I3018" s="135" t="s">
        <v>6811</v>
      </c>
    </row>
    <row r="3019" spans="1:9" x14ac:dyDescent="0.2">
      <c r="A3019" s="135" t="s">
        <v>2918</v>
      </c>
      <c r="D3019" s="135" t="s">
        <v>6812</v>
      </c>
      <c r="E3019" s="135">
        <f t="shared" si="47"/>
        <v>30101077</v>
      </c>
      <c r="F3019" s="135" t="s">
        <v>1249</v>
      </c>
      <c r="G3019" s="135" t="s">
        <v>6493</v>
      </c>
      <c r="H3019" s="135" t="s">
        <v>974</v>
      </c>
      <c r="I3019" s="135" t="s">
        <v>6813</v>
      </c>
    </row>
    <row r="3020" spans="1:9" x14ac:dyDescent="0.2">
      <c r="A3020" s="135" t="s">
        <v>2918</v>
      </c>
      <c r="D3020" s="135" t="s">
        <v>6814</v>
      </c>
      <c r="E3020" s="135">
        <f t="shared" si="47"/>
        <v>30101080</v>
      </c>
      <c r="F3020" s="135" t="s">
        <v>1249</v>
      </c>
      <c r="G3020" s="135" t="s">
        <v>6493</v>
      </c>
      <c r="H3020" s="135" t="s">
        <v>974</v>
      </c>
      <c r="I3020" s="135" t="s">
        <v>6815</v>
      </c>
    </row>
    <row r="3021" spans="1:9" x14ac:dyDescent="0.2">
      <c r="A3021" s="135" t="s">
        <v>2918</v>
      </c>
      <c r="D3021" s="135" t="s">
        <v>6816</v>
      </c>
      <c r="E3021" s="135">
        <f t="shared" si="47"/>
        <v>30101085</v>
      </c>
      <c r="F3021" s="135" t="s">
        <v>1249</v>
      </c>
      <c r="G3021" s="135" t="s">
        <v>6493</v>
      </c>
      <c r="H3021" s="135" t="s">
        <v>974</v>
      </c>
      <c r="I3021" s="135" t="s">
        <v>6817</v>
      </c>
    </row>
    <row r="3022" spans="1:9" x14ac:dyDescent="0.2">
      <c r="A3022" s="135" t="s">
        <v>2918</v>
      </c>
      <c r="D3022" s="135" t="s">
        <v>6818</v>
      </c>
      <c r="E3022" s="135">
        <f t="shared" si="47"/>
        <v>30101086</v>
      </c>
      <c r="F3022" s="135" t="s">
        <v>1249</v>
      </c>
      <c r="G3022" s="135" t="s">
        <v>6493</v>
      </c>
      <c r="H3022" s="135" t="s">
        <v>974</v>
      </c>
      <c r="I3022" s="135" t="s">
        <v>6819</v>
      </c>
    </row>
    <row r="3023" spans="1:9" x14ac:dyDescent="0.2">
      <c r="A3023" s="135" t="s">
        <v>2918</v>
      </c>
      <c r="D3023" s="135" t="s">
        <v>6820</v>
      </c>
      <c r="E3023" s="135">
        <f t="shared" si="47"/>
        <v>30101087</v>
      </c>
      <c r="F3023" s="135" t="s">
        <v>1249</v>
      </c>
      <c r="G3023" s="135" t="s">
        <v>6493</v>
      </c>
      <c r="H3023" s="135" t="s">
        <v>974</v>
      </c>
      <c r="I3023" s="135" t="s">
        <v>6821</v>
      </c>
    </row>
    <row r="3024" spans="1:9" x14ac:dyDescent="0.2">
      <c r="A3024" s="135" t="s">
        <v>2918</v>
      </c>
      <c r="D3024" s="135" t="s">
        <v>6822</v>
      </c>
      <c r="E3024" s="135">
        <f t="shared" si="47"/>
        <v>30101099</v>
      </c>
      <c r="F3024" s="135" t="s">
        <v>1249</v>
      </c>
      <c r="G3024" s="135" t="s">
        <v>6493</v>
      </c>
      <c r="H3024" s="135" t="s">
        <v>974</v>
      </c>
      <c r="I3024" s="135" t="s">
        <v>6238</v>
      </c>
    </row>
    <row r="3025" spans="1:9" x14ac:dyDescent="0.2">
      <c r="A3025" s="135" t="s">
        <v>2918</v>
      </c>
      <c r="D3025" s="135" t="s">
        <v>6823</v>
      </c>
      <c r="E3025" s="135">
        <f t="shared" si="47"/>
        <v>30101101</v>
      </c>
      <c r="F3025" s="135" t="s">
        <v>1249</v>
      </c>
      <c r="G3025" s="135" t="s">
        <v>6493</v>
      </c>
      <c r="H3025" s="135" t="s">
        <v>386</v>
      </c>
      <c r="I3025" s="135" t="s">
        <v>6824</v>
      </c>
    </row>
    <row r="3026" spans="1:9" x14ac:dyDescent="0.2">
      <c r="A3026" s="135" t="s">
        <v>2918</v>
      </c>
      <c r="D3026" s="135" t="s">
        <v>6825</v>
      </c>
      <c r="E3026" s="135">
        <f t="shared" si="47"/>
        <v>30101198</v>
      </c>
      <c r="F3026" s="135" t="s">
        <v>1249</v>
      </c>
      <c r="G3026" s="135" t="s">
        <v>6493</v>
      </c>
      <c r="H3026" s="135" t="s">
        <v>386</v>
      </c>
      <c r="I3026" s="135" t="s">
        <v>6826</v>
      </c>
    </row>
    <row r="3027" spans="1:9" x14ac:dyDescent="0.2">
      <c r="A3027" s="135" t="s">
        <v>2918</v>
      </c>
      <c r="D3027" s="135" t="s">
        <v>6827</v>
      </c>
      <c r="E3027" s="135">
        <f t="shared" si="47"/>
        <v>30101199</v>
      </c>
      <c r="F3027" s="135" t="s">
        <v>1249</v>
      </c>
      <c r="G3027" s="135" t="s">
        <v>6493</v>
      </c>
      <c r="H3027" s="135" t="s">
        <v>386</v>
      </c>
      <c r="I3027" s="135" t="s">
        <v>6238</v>
      </c>
    </row>
    <row r="3028" spans="1:9" x14ac:dyDescent="0.2">
      <c r="A3028" s="135" t="s">
        <v>2918</v>
      </c>
      <c r="D3028" s="135" t="s">
        <v>6828</v>
      </c>
      <c r="E3028" s="135">
        <f t="shared" si="47"/>
        <v>30101202</v>
      </c>
      <c r="F3028" s="135" t="s">
        <v>1249</v>
      </c>
      <c r="G3028" s="135" t="s">
        <v>6493</v>
      </c>
      <c r="H3028" s="135" t="s">
        <v>6829</v>
      </c>
      <c r="I3028" s="135" t="s">
        <v>6830</v>
      </c>
    </row>
    <row r="3029" spans="1:9" x14ac:dyDescent="0.2">
      <c r="A3029" s="135" t="s">
        <v>2918</v>
      </c>
      <c r="D3029" s="135" t="s">
        <v>6831</v>
      </c>
      <c r="E3029" s="135">
        <f t="shared" si="47"/>
        <v>30101203</v>
      </c>
      <c r="F3029" s="135" t="s">
        <v>1249</v>
      </c>
      <c r="G3029" s="135" t="s">
        <v>6493</v>
      </c>
      <c r="H3029" s="135" t="s">
        <v>6829</v>
      </c>
      <c r="I3029" s="135" t="s">
        <v>6832</v>
      </c>
    </row>
    <row r="3030" spans="1:9" x14ac:dyDescent="0.2">
      <c r="A3030" s="135" t="s">
        <v>2918</v>
      </c>
      <c r="D3030" s="135" t="s">
        <v>6833</v>
      </c>
      <c r="E3030" s="135">
        <f t="shared" si="47"/>
        <v>30101204</v>
      </c>
      <c r="F3030" s="135" t="s">
        <v>1249</v>
      </c>
      <c r="G3030" s="135" t="s">
        <v>6493</v>
      </c>
      <c r="H3030" s="135" t="s">
        <v>6829</v>
      </c>
      <c r="I3030" s="135" t="s">
        <v>6834</v>
      </c>
    </row>
    <row r="3031" spans="1:9" x14ac:dyDescent="0.2">
      <c r="A3031" s="135" t="s">
        <v>2918</v>
      </c>
      <c r="D3031" s="135" t="s">
        <v>6835</v>
      </c>
      <c r="E3031" s="135">
        <f t="shared" si="47"/>
        <v>30101205</v>
      </c>
      <c r="F3031" s="135" t="s">
        <v>1249</v>
      </c>
      <c r="G3031" s="135" t="s">
        <v>6493</v>
      </c>
      <c r="H3031" s="135" t="s">
        <v>6829</v>
      </c>
      <c r="I3031" s="135" t="s">
        <v>6836</v>
      </c>
    </row>
    <row r="3032" spans="1:9" x14ac:dyDescent="0.2">
      <c r="A3032" s="135" t="s">
        <v>2918</v>
      </c>
      <c r="D3032" s="135" t="s">
        <v>6837</v>
      </c>
      <c r="E3032" s="135">
        <f t="shared" si="47"/>
        <v>30101206</v>
      </c>
      <c r="F3032" s="135" t="s">
        <v>1249</v>
      </c>
      <c r="G3032" s="135" t="s">
        <v>6493</v>
      </c>
      <c r="H3032" s="135" t="s">
        <v>6829</v>
      </c>
      <c r="I3032" s="135" t="s">
        <v>6838</v>
      </c>
    </row>
    <row r="3033" spans="1:9" x14ac:dyDescent="0.2">
      <c r="A3033" s="135" t="s">
        <v>2918</v>
      </c>
      <c r="D3033" s="135" t="s">
        <v>6839</v>
      </c>
      <c r="E3033" s="135">
        <f t="shared" si="47"/>
        <v>30101207</v>
      </c>
      <c r="F3033" s="135" t="s">
        <v>1249</v>
      </c>
      <c r="G3033" s="135" t="s">
        <v>6493</v>
      </c>
      <c r="H3033" s="135" t="s">
        <v>6829</v>
      </c>
      <c r="I3033" s="135" t="s">
        <v>6840</v>
      </c>
    </row>
    <row r="3034" spans="1:9" x14ac:dyDescent="0.2">
      <c r="A3034" s="135" t="s">
        <v>2918</v>
      </c>
      <c r="D3034" s="135" t="s">
        <v>6841</v>
      </c>
      <c r="E3034" s="135">
        <f t="shared" si="47"/>
        <v>30101208</v>
      </c>
      <c r="F3034" s="135" t="s">
        <v>1249</v>
      </c>
      <c r="G3034" s="135" t="s">
        <v>6493</v>
      </c>
      <c r="H3034" s="135" t="s">
        <v>6829</v>
      </c>
      <c r="I3034" s="135" t="s">
        <v>6842</v>
      </c>
    </row>
    <row r="3035" spans="1:9" x14ac:dyDescent="0.2">
      <c r="A3035" s="135" t="s">
        <v>2918</v>
      </c>
      <c r="D3035" s="135" t="s">
        <v>6843</v>
      </c>
      <c r="E3035" s="135">
        <f t="shared" si="47"/>
        <v>30101299</v>
      </c>
      <c r="F3035" s="135" t="s">
        <v>1249</v>
      </c>
      <c r="G3035" s="135" t="s">
        <v>6493</v>
      </c>
      <c r="H3035" s="135" t="s">
        <v>6829</v>
      </c>
      <c r="I3035" s="135" t="s">
        <v>6238</v>
      </c>
    </row>
    <row r="3036" spans="1:9" x14ac:dyDescent="0.2">
      <c r="A3036" s="135" t="s">
        <v>2918</v>
      </c>
      <c r="D3036" s="135" t="s">
        <v>6844</v>
      </c>
      <c r="E3036" s="135">
        <f t="shared" si="47"/>
        <v>30101301</v>
      </c>
      <c r="F3036" s="135" t="s">
        <v>1249</v>
      </c>
      <c r="G3036" s="135" t="s">
        <v>6493</v>
      </c>
      <c r="H3036" s="135" t="s">
        <v>388</v>
      </c>
      <c r="I3036" s="135" t="s">
        <v>6845</v>
      </c>
    </row>
    <row r="3037" spans="1:9" x14ac:dyDescent="0.2">
      <c r="A3037" s="135" t="s">
        <v>2918</v>
      </c>
      <c r="D3037" s="135" t="s">
        <v>6846</v>
      </c>
      <c r="E3037" s="135">
        <f t="shared" si="47"/>
        <v>30101302</v>
      </c>
      <c r="F3037" s="135" t="s">
        <v>1249</v>
      </c>
      <c r="G3037" s="135" t="s">
        <v>6493</v>
      </c>
      <c r="H3037" s="135" t="s">
        <v>388</v>
      </c>
      <c r="I3037" s="135" t="s">
        <v>6847</v>
      </c>
    </row>
    <row r="3038" spans="1:9" x14ac:dyDescent="0.2">
      <c r="A3038" s="135" t="s">
        <v>2918</v>
      </c>
      <c r="D3038" s="135" t="s">
        <v>6848</v>
      </c>
      <c r="E3038" s="135">
        <f t="shared" si="47"/>
        <v>30101303</v>
      </c>
      <c r="F3038" s="135" t="s">
        <v>1249</v>
      </c>
      <c r="G3038" s="135" t="s">
        <v>6493</v>
      </c>
      <c r="H3038" s="135" t="s">
        <v>388</v>
      </c>
      <c r="I3038" s="135" t="s">
        <v>6849</v>
      </c>
    </row>
    <row r="3039" spans="1:9" x14ac:dyDescent="0.2">
      <c r="A3039" s="135" t="s">
        <v>2918</v>
      </c>
      <c r="D3039" s="135" t="s">
        <v>6850</v>
      </c>
      <c r="E3039" s="135">
        <f t="shared" si="47"/>
        <v>30101304</v>
      </c>
      <c r="F3039" s="135" t="s">
        <v>1249</v>
      </c>
      <c r="G3039" s="135" t="s">
        <v>6493</v>
      </c>
      <c r="H3039" s="135" t="s">
        <v>388</v>
      </c>
      <c r="I3039" s="135" t="s">
        <v>6851</v>
      </c>
    </row>
    <row r="3040" spans="1:9" x14ac:dyDescent="0.2">
      <c r="A3040" s="135" t="s">
        <v>2918</v>
      </c>
      <c r="D3040" s="135" t="s">
        <v>6852</v>
      </c>
      <c r="E3040" s="135">
        <f t="shared" si="47"/>
        <v>30101399</v>
      </c>
      <c r="F3040" s="135" t="s">
        <v>1249</v>
      </c>
      <c r="G3040" s="135" t="s">
        <v>6493</v>
      </c>
      <c r="H3040" s="135" t="s">
        <v>388</v>
      </c>
      <c r="I3040" s="135" t="s">
        <v>6238</v>
      </c>
    </row>
    <row r="3041" spans="1:9" x14ac:dyDescent="0.2">
      <c r="A3041" s="135" t="s">
        <v>2918</v>
      </c>
      <c r="D3041" s="135" t="s">
        <v>6853</v>
      </c>
      <c r="E3041" s="135">
        <f t="shared" si="47"/>
        <v>30101401</v>
      </c>
      <c r="F3041" s="135" t="s">
        <v>1249</v>
      </c>
      <c r="G3041" s="135" t="s">
        <v>6493</v>
      </c>
      <c r="H3041" s="135" t="s">
        <v>6854</v>
      </c>
      <c r="I3041" s="135" t="s">
        <v>6855</v>
      </c>
    </row>
    <row r="3042" spans="1:9" x14ac:dyDescent="0.2">
      <c r="A3042" s="135" t="s">
        <v>2918</v>
      </c>
      <c r="D3042" s="135" t="s">
        <v>827</v>
      </c>
      <c r="E3042" s="135">
        <f t="shared" si="47"/>
        <v>30101402</v>
      </c>
      <c r="F3042" s="135" t="s">
        <v>1249</v>
      </c>
      <c r="G3042" s="135" t="s">
        <v>6493</v>
      </c>
      <c r="H3042" s="135" t="s">
        <v>6854</v>
      </c>
      <c r="I3042" s="135" t="s">
        <v>828</v>
      </c>
    </row>
    <row r="3043" spans="1:9" x14ac:dyDescent="0.2">
      <c r="A3043" s="135" t="s">
        <v>2918</v>
      </c>
      <c r="D3043" s="135" t="s">
        <v>829</v>
      </c>
      <c r="E3043" s="135">
        <f t="shared" si="47"/>
        <v>30101403</v>
      </c>
      <c r="F3043" s="135" t="s">
        <v>1249</v>
      </c>
      <c r="G3043" s="135" t="s">
        <v>6493</v>
      </c>
      <c r="H3043" s="135" t="s">
        <v>6854</v>
      </c>
      <c r="I3043" s="135" t="s">
        <v>830</v>
      </c>
    </row>
    <row r="3044" spans="1:9" x14ac:dyDescent="0.2">
      <c r="A3044" s="135" t="s">
        <v>2918</v>
      </c>
      <c r="D3044" s="135" t="s">
        <v>831</v>
      </c>
      <c r="E3044" s="135">
        <f t="shared" si="47"/>
        <v>30101404</v>
      </c>
      <c r="F3044" s="135" t="s">
        <v>1249</v>
      </c>
      <c r="G3044" s="135" t="s">
        <v>6493</v>
      </c>
      <c r="H3044" s="135" t="s">
        <v>6854</v>
      </c>
      <c r="I3044" s="135" t="s">
        <v>6496</v>
      </c>
    </row>
    <row r="3045" spans="1:9" x14ac:dyDescent="0.2">
      <c r="A3045" s="135" t="s">
        <v>2918</v>
      </c>
      <c r="D3045" s="135" t="s">
        <v>832</v>
      </c>
      <c r="E3045" s="135">
        <f t="shared" si="47"/>
        <v>30101415</v>
      </c>
      <c r="F3045" s="135" t="s">
        <v>1249</v>
      </c>
      <c r="G3045" s="135" t="s">
        <v>6493</v>
      </c>
      <c r="H3045" s="135" t="s">
        <v>6854</v>
      </c>
      <c r="I3045" s="135" t="s">
        <v>833</v>
      </c>
    </row>
    <row r="3046" spans="1:9" x14ac:dyDescent="0.2">
      <c r="A3046" s="135" t="s">
        <v>2918</v>
      </c>
      <c r="D3046" s="135" t="s">
        <v>834</v>
      </c>
      <c r="E3046" s="135">
        <f t="shared" si="47"/>
        <v>30101416</v>
      </c>
      <c r="F3046" s="135" t="s">
        <v>1249</v>
      </c>
      <c r="G3046" s="135" t="s">
        <v>6493</v>
      </c>
      <c r="H3046" s="135" t="s">
        <v>6854</v>
      </c>
      <c r="I3046" s="135" t="s">
        <v>835</v>
      </c>
    </row>
    <row r="3047" spans="1:9" x14ac:dyDescent="0.2">
      <c r="A3047" s="135" t="s">
        <v>2918</v>
      </c>
      <c r="D3047" s="135" t="s">
        <v>836</v>
      </c>
      <c r="E3047" s="135">
        <f t="shared" si="47"/>
        <v>30101417</v>
      </c>
      <c r="F3047" s="135" t="s">
        <v>1249</v>
      </c>
      <c r="G3047" s="135" t="s">
        <v>6493</v>
      </c>
      <c r="H3047" s="135" t="s">
        <v>6854</v>
      </c>
      <c r="I3047" s="135" t="s">
        <v>837</v>
      </c>
    </row>
    <row r="3048" spans="1:9" x14ac:dyDescent="0.2">
      <c r="A3048" s="135" t="s">
        <v>2918</v>
      </c>
      <c r="D3048" s="135" t="s">
        <v>838</v>
      </c>
      <c r="E3048" s="135">
        <f t="shared" si="47"/>
        <v>30101418</v>
      </c>
      <c r="F3048" s="135" t="s">
        <v>1249</v>
      </c>
      <c r="G3048" s="135" t="s">
        <v>6493</v>
      </c>
      <c r="H3048" s="135" t="s">
        <v>6854</v>
      </c>
      <c r="I3048" s="135" t="s">
        <v>839</v>
      </c>
    </row>
    <row r="3049" spans="1:9" x14ac:dyDescent="0.2">
      <c r="A3049" s="135" t="s">
        <v>2918</v>
      </c>
      <c r="D3049" s="135" t="s">
        <v>840</v>
      </c>
      <c r="E3049" s="135">
        <f t="shared" si="47"/>
        <v>30101430</v>
      </c>
      <c r="F3049" s="135" t="s">
        <v>1249</v>
      </c>
      <c r="G3049" s="135" t="s">
        <v>6493</v>
      </c>
      <c r="H3049" s="135" t="s">
        <v>6854</v>
      </c>
      <c r="I3049" s="135" t="s">
        <v>841</v>
      </c>
    </row>
    <row r="3050" spans="1:9" x14ac:dyDescent="0.2">
      <c r="A3050" s="135" t="s">
        <v>2918</v>
      </c>
      <c r="D3050" s="135" t="s">
        <v>842</v>
      </c>
      <c r="E3050" s="135">
        <f t="shared" si="47"/>
        <v>30101431</v>
      </c>
      <c r="F3050" s="135" t="s">
        <v>1249</v>
      </c>
      <c r="G3050" s="135" t="s">
        <v>6493</v>
      </c>
      <c r="H3050" s="135" t="s">
        <v>6854</v>
      </c>
      <c r="I3050" s="135" t="s">
        <v>843</v>
      </c>
    </row>
    <row r="3051" spans="1:9" x14ac:dyDescent="0.2">
      <c r="A3051" s="135" t="s">
        <v>2918</v>
      </c>
      <c r="D3051" s="135" t="s">
        <v>844</v>
      </c>
      <c r="E3051" s="135">
        <f t="shared" si="47"/>
        <v>30101432</v>
      </c>
      <c r="F3051" s="135" t="s">
        <v>1249</v>
      </c>
      <c r="G3051" s="135" t="s">
        <v>6493</v>
      </c>
      <c r="H3051" s="135" t="s">
        <v>6854</v>
      </c>
      <c r="I3051" s="135" t="s">
        <v>845</v>
      </c>
    </row>
    <row r="3052" spans="1:9" x14ac:dyDescent="0.2">
      <c r="A3052" s="135" t="s">
        <v>2918</v>
      </c>
      <c r="D3052" s="135" t="s">
        <v>846</v>
      </c>
      <c r="E3052" s="135">
        <f t="shared" si="47"/>
        <v>30101433</v>
      </c>
      <c r="F3052" s="135" t="s">
        <v>1249</v>
      </c>
      <c r="G3052" s="135" t="s">
        <v>6493</v>
      </c>
      <c r="H3052" s="135" t="s">
        <v>6854</v>
      </c>
      <c r="I3052" s="135" t="s">
        <v>847</v>
      </c>
    </row>
    <row r="3053" spans="1:9" x14ac:dyDescent="0.2">
      <c r="A3053" s="135" t="s">
        <v>2918</v>
      </c>
      <c r="D3053" s="135" t="s">
        <v>848</v>
      </c>
      <c r="E3053" s="135">
        <f t="shared" si="47"/>
        <v>30101434</v>
      </c>
      <c r="F3053" s="135" t="s">
        <v>1249</v>
      </c>
      <c r="G3053" s="135" t="s">
        <v>6493</v>
      </c>
      <c r="H3053" s="135" t="s">
        <v>6854</v>
      </c>
      <c r="I3053" s="135" t="s">
        <v>849</v>
      </c>
    </row>
    <row r="3054" spans="1:9" x14ac:dyDescent="0.2">
      <c r="A3054" s="135" t="s">
        <v>2918</v>
      </c>
      <c r="D3054" s="135" t="s">
        <v>850</v>
      </c>
      <c r="E3054" s="135">
        <f t="shared" si="47"/>
        <v>30101435</v>
      </c>
      <c r="F3054" s="135" t="s">
        <v>1249</v>
      </c>
      <c r="G3054" s="135" t="s">
        <v>6493</v>
      </c>
      <c r="H3054" s="135" t="s">
        <v>6854</v>
      </c>
      <c r="I3054" s="135" t="s">
        <v>851</v>
      </c>
    </row>
    <row r="3055" spans="1:9" x14ac:dyDescent="0.2">
      <c r="A3055" s="135" t="s">
        <v>2918</v>
      </c>
      <c r="D3055" s="135" t="s">
        <v>852</v>
      </c>
      <c r="E3055" s="135">
        <f t="shared" si="47"/>
        <v>30101436</v>
      </c>
      <c r="F3055" s="135" t="s">
        <v>1249</v>
      </c>
      <c r="G3055" s="135" t="s">
        <v>6493</v>
      </c>
      <c r="H3055" s="135" t="s">
        <v>6854</v>
      </c>
      <c r="I3055" s="135" t="s">
        <v>853</v>
      </c>
    </row>
    <row r="3056" spans="1:9" x14ac:dyDescent="0.2">
      <c r="A3056" s="135" t="s">
        <v>2918</v>
      </c>
      <c r="D3056" s="135" t="s">
        <v>854</v>
      </c>
      <c r="E3056" s="135">
        <f t="shared" si="47"/>
        <v>30101437</v>
      </c>
      <c r="F3056" s="135" t="s">
        <v>1249</v>
      </c>
      <c r="G3056" s="135" t="s">
        <v>6493</v>
      </c>
      <c r="H3056" s="135" t="s">
        <v>6854</v>
      </c>
      <c r="I3056" s="135" t="s">
        <v>855</v>
      </c>
    </row>
    <row r="3057" spans="1:9" x14ac:dyDescent="0.2">
      <c r="A3057" s="135" t="s">
        <v>2918</v>
      </c>
      <c r="D3057" s="135" t="s">
        <v>856</v>
      </c>
      <c r="E3057" s="135">
        <f t="shared" si="47"/>
        <v>30101438</v>
      </c>
      <c r="F3057" s="135" t="s">
        <v>1249</v>
      </c>
      <c r="G3057" s="135" t="s">
        <v>6493</v>
      </c>
      <c r="H3057" s="135" t="s">
        <v>6854</v>
      </c>
      <c r="I3057" s="135" t="s">
        <v>857</v>
      </c>
    </row>
    <row r="3058" spans="1:9" x14ac:dyDescent="0.2">
      <c r="A3058" s="135" t="s">
        <v>2918</v>
      </c>
      <c r="D3058" s="135" t="s">
        <v>858</v>
      </c>
      <c r="E3058" s="135">
        <f t="shared" si="47"/>
        <v>30101439</v>
      </c>
      <c r="F3058" s="135" t="s">
        <v>1249</v>
      </c>
      <c r="G3058" s="135" t="s">
        <v>6493</v>
      </c>
      <c r="H3058" s="135" t="s">
        <v>6854</v>
      </c>
      <c r="I3058" s="135" t="s">
        <v>859</v>
      </c>
    </row>
    <row r="3059" spans="1:9" x14ac:dyDescent="0.2">
      <c r="A3059" s="135" t="s">
        <v>2918</v>
      </c>
      <c r="D3059" s="135" t="s">
        <v>860</v>
      </c>
      <c r="E3059" s="135">
        <f t="shared" si="47"/>
        <v>30101440</v>
      </c>
      <c r="F3059" s="135" t="s">
        <v>1249</v>
      </c>
      <c r="G3059" s="135" t="s">
        <v>6493</v>
      </c>
      <c r="H3059" s="135" t="s">
        <v>6854</v>
      </c>
      <c r="I3059" s="135" t="s">
        <v>861</v>
      </c>
    </row>
    <row r="3060" spans="1:9" x14ac:dyDescent="0.2">
      <c r="A3060" s="135" t="s">
        <v>2918</v>
      </c>
      <c r="D3060" s="135" t="s">
        <v>862</v>
      </c>
      <c r="E3060" s="135">
        <f t="shared" si="47"/>
        <v>30101441</v>
      </c>
      <c r="F3060" s="135" t="s">
        <v>1249</v>
      </c>
      <c r="G3060" s="135" t="s">
        <v>6493</v>
      </c>
      <c r="H3060" s="135" t="s">
        <v>6854</v>
      </c>
      <c r="I3060" s="135" t="s">
        <v>863</v>
      </c>
    </row>
    <row r="3061" spans="1:9" x14ac:dyDescent="0.2">
      <c r="A3061" s="135" t="s">
        <v>2918</v>
      </c>
      <c r="D3061" s="135" t="s">
        <v>864</v>
      </c>
      <c r="E3061" s="135">
        <f t="shared" si="47"/>
        <v>30101450</v>
      </c>
      <c r="F3061" s="135" t="s">
        <v>1249</v>
      </c>
      <c r="G3061" s="135" t="s">
        <v>6493</v>
      </c>
      <c r="H3061" s="135" t="s">
        <v>6854</v>
      </c>
      <c r="I3061" s="135" t="s">
        <v>865</v>
      </c>
    </row>
    <row r="3062" spans="1:9" x14ac:dyDescent="0.2">
      <c r="A3062" s="135" t="s">
        <v>2918</v>
      </c>
      <c r="D3062" s="135" t="s">
        <v>9758</v>
      </c>
      <c r="E3062" s="135">
        <f t="shared" si="47"/>
        <v>30101451</v>
      </c>
      <c r="F3062" s="135" t="s">
        <v>1249</v>
      </c>
      <c r="G3062" s="135" t="s">
        <v>6493</v>
      </c>
      <c r="H3062" s="135" t="s">
        <v>6854</v>
      </c>
      <c r="I3062" s="135" t="s">
        <v>9759</v>
      </c>
    </row>
    <row r="3063" spans="1:9" x14ac:dyDescent="0.2">
      <c r="A3063" s="135" t="s">
        <v>2918</v>
      </c>
      <c r="D3063" s="135" t="s">
        <v>9760</v>
      </c>
      <c r="E3063" s="135">
        <f t="shared" si="47"/>
        <v>30101452</v>
      </c>
      <c r="F3063" s="135" t="s">
        <v>1249</v>
      </c>
      <c r="G3063" s="135" t="s">
        <v>6493</v>
      </c>
      <c r="H3063" s="135" t="s">
        <v>6854</v>
      </c>
      <c r="I3063" s="135" t="s">
        <v>9761</v>
      </c>
    </row>
    <row r="3064" spans="1:9" x14ac:dyDescent="0.2">
      <c r="A3064" s="135" t="s">
        <v>2918</v>
      </c>
      <c r="D3064" s="135" t="s">
        <v>9762</v>
      </c>
      <c r="E3064" s="135">
        <f t="shared" si="47"/>
        <v>30101453</v>
      </c>
      <c r="F3064" s="135" t="s">
        <v>1249</v>
      </c>
      <c r="G3064" s="135" t="s">
        <v>6493</v>
      </c>
      <c r="H3064" s="135" t="s">
        <v>6854</v>
      </c>
      <c r="I3064" s="135" t="s">
        <v>9763</v>
      </c>
    </row>
    <row r="3065" spans="1:9" x14ac:dyDescent="0.2">
      <c r="A3065" s="135" t="s">
        <v>2918</v>
      </c>
      <c r="D3065" s="135" t="s">
        <v>9764</v>
      </c>
      <c r="E3065" s="135">
        <f t="shared" si="47"/>
        <v>30101454</v>
      </c>
      <c r="F3065" s="135" t="s">
        <v>1249</v>
      </c>
      <c r="G3065" s="135" t="s">
        <v>6493</v>
      </c>
      <c r="H3065" s="135" t="s">
        <v>6854</v>
      </c>
      <c r="I3065" s="135" t="s">
        <v>9765</v>
      </c>
    </row>
    <row r="3066" spans="1:9" x14ac:dyDescent="0.2">
      <c r="A3066" s="135" t="s">
        <v>2918</v>
      </c>
      <c r="D3066" s="135" t="s">
        <v>9766</v>
      </c>
      <c r="E3066" s="135">
        <f t="shared" si="47"/>
        <v>30101460</v>
      </c>
      <c r="F3066" s="135" t="s">
        <v>1249</v>
      </c>
      <c r="G3066" s="135" t="s">
        <v>6493</v>
      </c>
      <c r="H3066" s="135" t="s">
        <v>6854</v>
      </c>
      <c r="I3066" s="135" t="s">
        <v>9767</v>
      </c>
    </row>
    <row r="3067" spans="1:9" x14ac:dyDescent="0.2">
      <c r="A3067" s="135" t="s">
        <v>2918</v>
      </c>
      <c r="D3067" s="135" t="s">
        <v>9768</v>
      </c>
      <c r="E3067" s="135">
        <f t="shared" si="47"/>
        <v>30101461</v>
      </c>
      <c r="F3067" s="135" t="s">
        <v>1249</v>
      </c>
      <c r="G3067" s="135" t="s">
        <v>6493</v>
      </c>
      <c r="H3067" s="135" t="s">
        <v>6854</v>
      </c>
      <c r="I3067" s="135" t="s">
        <v>9769</v>
      </c>
    </row>
    <row r="3068" spans="1:9" x14ac:dyDescent="0.2">
      <c r="A3068" s="135" t="s">
        <v>2918</v>
      </c>
      <c r="D3068" s="135" t="s">
        <v>9770</v>
      </c>
      <c r="E3068" s="135">
        <f t="shared" si="47"/>
        <v>30101462</v>
      </c>
      <c r="F3068" s="135" t="s">
        <v>1249</v>
      </c>
      <c r="G3068" s="135" t="s">
        <v>6493</v>
      </c>
      <c r="H3068" s="135" t="s">
        <v>6854</v>
      </c>
      <c r="I3068" s="135" t="s">
        <v>9771</v>
      </c>
    </row>
    <row r="3069" spans="1:9" x14ac:dyDescent="0.2">
      <c r="A3069" s="135" t="s">
        <v>2918</v>
      </c>
      <c r="D3069" s="135" t="s">
        <v>9772</v>
      </c>
      <c r="E3069" s="135">
        <f t="shared" si="47"/>
        <v>30101463</v>
      </c>
      <c r="F3069" s="135" t="s">
        <v>1249</v>
      </c>
      <c r="G3069" s="135" t="s">
        <v>6493</v>
      </c>
      <c r="H3069" s="135" t="s">
        <v>6854</v>
      </c>
      <c r="I3069" s="135" t="s">
        <v>6888</v>
      </c>
    </row>
    <row r="3070" spans="1:9" x14ac:dyDescent="0.2">
      <c r="A3070" s="135" t="s">
        <v>2918</v>
      </c>
      <c r="D3070" s="135" t="s">
        <v>6889</v>
      </c>
      <c r="E3070" s="135">
        <f t="shared" si="47"/>
        <v>30101470</v>
      </c>
      <c r="F3070" s="135" t="s">
        <v>1249</v>
      </c>
      <c r="G3070" s="135" t="s">
        <v>6493</v>
      </c>
      <c r="H3070" s="135" t="s">
        <v>6854</v>
      </c>
      <c r="I3070" s="135" t="s">
        <v>6890</v>
      </c>
    </row>
    <row r="3071" spans="1:9" x14ac:dyDescent="0.2">
      <c r="A3071" s="135" t="s">
        <v>2918</v>
      </c>
      <c r="D3071" s="135" t="s">
        <v>6891</v>
      </c>
      <c r="E3071" s="135">
        <f t="shared" si="47"/>
        <v>30101471</v>
      </c>
      <c r="F3071" s="135" t="s">
        <v>1249</v>
      </c>
      <c r="G3071" s="135" t="s">
        <v>6493</v>
      </c>
      <c r="H3071" s="135" t="s">
        <v>6854</v>
      </c>
      <c r="I3071" s="135" t="s">
        <v>6892</v>
      </c>
    </row>
    <row r="3072" spans="1:9" x14ac:dyDescent="0.2">
      <c r="A3072" s="135" t="s">
        <v>2918</v>
      </c>
      <c r="D3072" s="135" t="s">
        <v>6893</v>
      </c>
      <c r="E3072" s="135">
        <f t="shared" si="47"/>
        <v>30101472</v>
      </c>
      <c r="F3072" s="135" t="s">
        <v>1249</v>
      </c>
      <c r="G3072" s="135" t="s">
        <v>6493</v>
      </c>
      <c r="H3072" s="135" t="s">
        <v>6854</v>
      </c>
      <c r="I3072" s="135" t="s">
        <v>6894</v>
      </c>
    </row>
    <row r="3073" spans="1:9" x14ac:dyDescent="0.2">
      <c r="A3073" s="135" t="s">
        <v>2918</v>
      </c>
      <c r="D3073" s="135" t="s">
        <v>6895</v>
      </c>
      <c r="E3073" s="135">
        <f t="shared" si="47"/>
        <v>30101498</v>
      </c>
      <c r="F3073" s="135" t="s">
        <v>1249</v>
      </c>
      <c r="G3073" s="135" t="s">
        <v>6493</v>
      </c>
      <c r="H3073" s="135" t="s">
        <v>6854</v>
      </c>
      <c r="I3073" s="135" t="s">
        <v>6238</v>
      </c>
    </row>
    <row r="3074" spans="1:9" x14ac:dyDescent="0.2">
      <c r="A3074" s="135" t="s">
        <v>2918</v>
      </c>
      <c r="D3074" s="135" t="s">
        <v>6896</v>
      </c>
      <c r="E3074" s="135">
        <f t="shared" ref="E3074:E3137" si="48">VALUE(D3074)</f>
        <v>30101499</v>
      </c>
      <c r="F3074" s="135" t="s">
        <v>1249</v>
      </c>
      <c r="G3074" s="135" t="s">
        <v>6493</v>
      </c>
      <c r="H3074" s="135" t="s">
        <v>6854</v>
      </c>
      <c r="I3074" s="135" t="s">
        <v>6238</v>
      </c>
    </row>
    <row r="3075" spans="1:9" x14ac:dyDescent="0.2">
      <c r="A3075" s="135" t="s">
        <v>2918</v>
      </c>
      <c r="D3075" s="135" t="s">
        <v>6897</v>
      </c>
      <c r="E3075" s="135">
        <f t="shared" si="48"/>
        <v>30101501</v>
      </c>
      <c r="F3075" s="135" t="s">
        <v>1249</v>
      </c>
      <c r="G3075" s="135" t="s">
        <v>6493</v>
      </c>
      <c r="H3075" s="135" t="s">
        <v>6898</v>
      </c>
      <c r="I3075" s="135" t="s">
        <v>6899</v>
      </c>
    </row>
    <row r="3076" spans="1:9" x14ac:dyDescent="0.2">
      <c r="A3076" s="135" t="s">
        <v>2918</v>
      </c>
      <c r="D3076" s="135" t="s">
        <v>6900</v>
      </c>
      <c r="E3076" s="135">
        <f t="shared" si="48"/>
        <v>30101502</v>
      </c>
      <c r="F3076" s="135" t="s">
        <v>1249</v>
      </c>
      <c r="G3076" s="135" t="s">
        <v>6493</v>
      </c>
      <c r="H3076" s="135" t="s">
        <v>6898</v>
      </c>
      <c r="I3076" s="135" t="s">
        <v>6901</v>
      </c>
    </row>
    <row r="3077" spans="1:9" x14ac:dyDescent="0.2">
      <c r="A3077" s="135" t="s">
        <v>2918</v>
      </c>
      <c r="D3077" s="135" t="s">
        <v>6902</v>
      </c>
      <c r="E3077" s="135">
        <f t="shared" si="48"/>
        <v>30101503</v>
      </c>
      <c r="F3077" s="135" t="s">
        <v>1249</v>
      </c>
      <c r="G3077" s="135" t="s">
        <v>6493</v>
      </c>
      <c r="H3077" s="135" t="s">
        <v>6898</v>
      </c>
      <c r="I3077" s="135" t="s">
        <v>6903</v>
      </c>
    </row>
    <row r="3078" spans="1:9" x14ac:dyDescent="0.2">
      <c r="A3078" s="135" t="s">
        <v>2918</v>
      </c>
      <c r="D3078" s="135" t="s">
        <v>6904</v>
      </c>
      <c r="E3078" s="135">
        <f t="shared" si="48"/>
        <v>30101505</v>
      </c>
      <c r="F3078" s="135" t="s">
        <v>1249</v>
      </c>
      <c r="G3078" s="135" t="s">
        <v>6493</v>
      </c>
      <c r="H3078" s="135" t="s">
        <v>6898</v>
      </c>
      <c r="I3078" s="135" t="s">
        <v>6905</v>
      </c>
    </row>
    <row r="3079" spans="1:9" x14ac:dyDescent="0.2">
      <c r="A3079" s="135" t="s">
        <v>2918</v>
      </c>
      <c r="D3079" s="135" t="s">
        <v>6906</v>
      </c>
      <c r="E3079" s="135">
        <f t="shared" si="48"/>
        <v>30101510</v>
      </c>
      <c r="F3079" s="135" t="s">
        <v>1249</v>
      </c>
      <c r="G3079" s="135" t="s">
        <v>6493</v>
      </c>
      <c r="H3079" s="135" t="s">
        <v>6898</v>
      </c>
      <c r="I3079" s="135" t="s">
        <v>6907</v>
      </c>
    </row>
    <row r="3080" spans="1:9" x14ac:dyDescent="0.2">
      <c r="A3080" s="135" t="s">
        <v>2918</v>
      </c>
      <c r="D3080" s="135" t="s">
        <v>6908</v>
      </c>
      <c r="E3080" s="135">
        <f t="shared" si="48"/>
        <v>30101515</v>
      </c>
      <c r="F3080" s="135" t="s">
        <v>1249</v>
      </c>
      <c r="G3080" s="135" t="s">
        <v>6493</v>
      </c>
      <c r="H3080" s="135" t="s">
        <v>6898</v>
      </c>
      <c r="I3080" s="135" t="s">
        <v>6909</v>
      </c>
    </row>
    <row r="3081" spans="1:9" x14ac:dyDescent="0.2">
      <c r="A3081" s="135" t="s">
        <v>2918</v>
      </c>
      <c r="D3081" s="135" t="s">
        <v>6910</v>
      </c>
      <c r="E3081" s="135">
        <f t="shared" si="48"/>
        <v>30101520</v>
      </c>
      <c r="F3081" s="135" t="s">
        <v>1249</v>
      </c>
      <c r="G3081" s="135" t="s">
        <v>6493</v>
      </c>
      <c r="H3081" s="135" t="s">
        <v>6898</v>
      </c>
      <c r="I3081" s="135" t="s">
        <v>6911</v>
      </c>
    </row>
    <row r="3082" spans="1:9" x14ac:dyDescent="0.2">
      <c r="A3082" s="135" t="s">
        <v>2918</v>
      </c>
      <c r="D3082" s="135" t="s">
        <v>6912</v>
      </c>
      <c r="E3082" s="135">
        <f t="shared" si="48"/>
        <v>30101521</v>
      </c>
      <c r="F3082" s="135" t="s">
        <v>1249</v>
      </c>
      <c r="G3082" s="135" t="s">
        <v>6493</v>
      </c>
      <c r="H3082" s="135" t="s">
        <v>6898</v>
      </c>
      <c r="I3082" s="135" t="s">
        <v>6913</v>
      </c>
    </row>
    <row r="3083" spans="1:9" x14ac:dyDescent="0.2">
      <c r="A3083" s="135" t="s">
        <v>2918</v>
      </c>
      <c r="D3083" s="135" t="s">
        <v>6914</v>
      </c>
      <c r="E3083" s="135">
        <f t="shared" si="48"/>
        <v>30101522</v>
      </c>
      <c r="F3083" s="135" t="s">
        <v>1249</v>
      </c>
      <c r="G3083" s="135" t="s">
        <v>6493</v>
      </c>
      <c r="H3083" s="135" t="s">
        <v>6898</v>
      </c>
      <c r="I3083" s="135" t="s">
        <v>6915</v>
      </c>
    </row>
    <row r="3084" spans="1:9" x14ac:dyDescent="0.2">
      <c r="A3084" s="135" t="s">
        <v>2918</v>
      </c>
      <c r="D3084" s="135" t="s">
        <v>6916</v>
      </c>
      <c r="E3084" s="135">
        <f t="shared" si="48"/>
        <v>30101530</v>
      </c>
      <c r="F3084" s="135" t="s">
        <v>1249</v>
      </c>
      <c r="G3084" s="135" t="s">
        <v>6493</v>
      </c>
      <c r="H3084" s="135" t="s">
        <v>6898</v>
      </c>
      <c r="I3084" s="135" t="s">
        <v>6917</v>
      </c>
    </row>
    <row r="3085" spans="1:9" x14ac:dyDescent="0.2">
      <c r="A3085" s="135" t="s">
        <v>2918</v>
      </c>
      <c r="D3085" s="135" t="s">
        <v>6918</v>
      </c>
      <c r="E3085" s="135">
        <f t="shared" si="48"/>
        <v>30101540</v>
      </c>
      <c r="F3085" s="135" t="s">
        <v>1249</v>
      </c>
      <c r="G3085" s="135" t="s">
        <v>6493</v>
      </c>
      <c r="H3085" s="135" t="s">
        <v>6898</v>
      </c>
      <c r="I3085" s="135" t="s">
        <v>6919</v>
      </c>
    </row>
    <row r="3086" spans="1:9" x14ac:dyDescent="0.2">
      <c r="A3086" s="135" t="s">
        <v>2918</v>
      </c>
      <c r="D3086" s="135" t="s">
        <v>6920</v>
      </c>
      <c r="E3086" s="135">
        <f t="shared" si="48"/>
        <v>30101541</v>
      </c>
      <c r="F3086" s="135" t="s">
        <v>1249</v>
      </c>
      <c r="G3086" s="135" t="s">
        <v>6493</v>
      </c>
      <c r="H3086" s="135" t="s">
        <v>6898</v>
      </c>
      <c r="I3086" s="135" t="s">
        <v>6921</v>
      </c>
    </row>
    <row r="3087" spans="1:9" x14ac:dyDescent="0.2">
      <c r="A3087" s="135" t="s">
        <v>2918</v>
      </c>
      <c r="D3087" s="135" t="s">
        <v>6922</v>
      </c>
      <c r="E3087" s="135">
        <f t="shared" si="48"/>
        <v>30101542</v>
      </c>
      <c r="F3087" s="135" t="s">
        <v>1249</v>
      </c>
      <c r="G3087" s="135" t="s">
        <v>6493</v>
      </c>
      <c r="H3087" s="135" t="s">
        <v>6898</v>
      </c>
      <c r="I3087" s="135" t="s">
        <v>6923</v>
      </c>
    </row>
    <row r="3088" spans="1:9" x14ac:dyDescent="0.2">
      <c r="A3088" s="135" t="s">
        <v>2918</v>
      </c>
      <c r="D3088" s="135" t="s">
        <v>6924</v>
      </c>
      <c r="E3088" s="135">
        <f t="shared" si="48"/>
        <v>30101543</v>
      </c>
      <c r="F3088" s="135" t="s">
        <v>1249</v>
      </c>
      <c r="G3088" s="135" t="s">
        <v>6493</v>
      </c>
      <c r="H3088" s="135" t="s">
        <v>6898</v>
      </c>
      <c r="I3088" s="135" t="s">
        <v>6925</v>
      </c>
    </row>
    <row r="3089" spans="1:9" x14ac:dyDescent="0.2">
      <c r="A3089" s="135" t="s">
        <v>2918</v>
      </c>
      <c r="D3089" s="135" t="s">
        <v>6926</v>
      </c>
      <c r="E3089" s="135">
        <f t="shared" si="48"/>
        <v>30101550</v>
      </c>
      <c r="F3089" s="135" t="s">
        <v>1249</v>
      </c>
      <c r="G3089" s="135" t="s">
        <v>6493</v>
      </c>
      <c r="H3089" s="135" t="s">
        <v>6898</v>
      </c>
      <c r="I3089" s="135" t="s">
        <v>6927</v>
      </c>
    </row>
    <row r="3090" spans="1:9" x14ac:dyDescent="0.2">
      <c r="A3090" s="135" t="s">
        <v>2918</v>
      </c>
      <c r="D3090" s="135" t="s">
        <v>6928</v>
      </c>
      <c r="E3090" s="135">
        <f t="shared" si="48"/>
        <v>30101560</v>
      </c>
      <c r="F3090" s="135" t="s">
        <v>1249</v>
      </c>
      <c r="G3090" s="135" t="s">
        <v>6493</v>
      </c>
      <c r="H3090" s="135" t="s">
        <v>6898</v>
      </c>
      <c r="I3090" s="135" t="s">
        <v>6929</v>
      </c>
    </row>
    <row r="3091" spans="1:9" x14ac:dyDescent="0.2">
      <c r="A3091" s="135" t="s">
        <v>2918</v>
      </c>
      <c r="D3091" s="135" t="s">
        <v>6930</v>
      </c>
      <c r="E3091" s="135">
        <f t="shared" si="48"/>
        <v>30101599</v>
      </c>
      <c r="F3091" s="135" t="s">
        <v>1249</v>
      </c>
      <c r="G3091" s="135" t="s">
        <v>6493</v>
      </c>
      <c r="H3091" s="135" t="s">
        <v>6898</v>
      </c>
      <c r="I3091" s="135" t="s">
        <v>6238</v>
      </c>
    </row>
    <row r="3092" spans="1:9" x14ac:dyDescent="0.2">
      <c r="A3092" s="135" t="s">
        <v>2918</v>
      </c>
      <c r="D3092" s="135" t="s">
        <v>6931</v>
      </c>
      <c r="E3092" s="135">
        <f t="shared" si="48"/>
        <v>30101601</v>
      </c>
      <c r="F3092" s="135" t="s">
        <v>1249</v>
      </c>
      <c r="G3092" s="135" t="s">
        <v>6493</v>
      </c>
      <c r="H3092" s="135" t="s">
        <v>6932</v>
      </c>
      <c r="I3092" s="135" t="s">
        <v>6933</v>
      </c>
    </row>
    <row r="3093" spans="1:9" x14ac:dyDescent="0.2">
      <c r="A3093" s="135" t="s">
        <v>2918</v>
      </c>
      <c r="D3093" s="135" t="s">
        <v>6934</v>
      </c>
      <c r="E3093" s="135">
        <f t="shared" si="48"/>
        <v>30101602</v>
      </c>
      <c r="F3093" s="135" t="s">
        <v>1249</v>
      </c>
      <c r="G3093" s="135" t="s">
        <v>6493</v>
      </c>
      <c r="H3093" s="135" t="s">
        <v>6932</v>
      </c>
      <c r="I3093" s="135" t="s">
        <v>3845</v>
      </c>
    </row>
    <row r="3094" spans="1:9" x14ac:dyDescent="0.2">
      <c r="A3094" s="135" t="s">
        <v>2918</v>
      </c>
      <c r="D3094" s="135" t="s">
        <v>3846</v>
      </c>
      <c r="E3094" s="135">
        <f t="shared" si="48"/>
        <v>30101603</v>
      </c>
      <c r="F3094" s="135" t="s">
        <v>1249</v>
      </c>
      <c r="G3094" s="135" t="s">
        <v>6493</v>
      </c>
      <c r="H3094" s="135" t="s">
        <v>6932</v>
      </c>
      <c r="I3094" s="135" t="s">
        <v>3847</v>
      </c>
    </row>
    <row r="3095" spans="1:9" x14ac:dyDescent="0.2">
      <c r="A3095" s="135" t="s">
        <v>2918</v>
      </c>
      <c r="D3095" s="135" t="s">
        <v>3848</v>
      </c>
      <c r="E3095" s="135">
        <f t="shared" si="48"/>
        <v>30101699</v>
      </c>
      <c r="F3095" s="135" t="s">
        <v>1249</v>
      </c>
      <c r="G3095" s="135" t="s">
        <v>6493</v>
      </c>
      <c r="H3095" s="135" t="s">
        <v>6932</v>
      </c>
      <c r="I3095" s="135" t="s">
        <v>6238</v>
      </c>
    </row>
    <row r="3096" spans="1:9" x14ac:dyDescent="0.2">
      <c r="A3096" s="135" t="s">
        <v>2918</v>
      </c>
      <c r="D3096" s="135" t="s">
        <v>3849</v>
      </c>
      <c r="E3096" s="135">
        <f t="shared" si="48"/>
        <v>30101702</v>
      </c>
      <c r="F3096" s="135" t="s">
        <v>1249</v>
      </c>
      <c r="G3096" s="135" t="s">
        <v>6493</v>
      </c>
      <c r="H3096" s="135" t="s">
        <v>3850</v>
      </c>
      <c r="I3096" s="135" t="s">
        <v>3851</v>
      </c>
    </row>
    <row r="3097" spans="1:9" x14ac:dyDescent="0.2">
      <c r="A3097" s="135" t="s">
        <v>2918</v>
      </c>
      <c r="D3097" s="135" t="s">
        <v>3852</v>
      </c>
      <c r="E3097" s="135">
        <f t="shared" si="48"/>
        <v>30101703</v>
      </c>
      <c r="F3097" s="135" t="s">
        <v>1249</v>
      </c>
      <c r="G3097" s="135" t="s">
        <v>6493</v>
      </c>
      <c r="H3097" s="135" t="s">
        <v>3850</v>
      </c>
      <c r="I3097" s="135" t="s">
        <v>3853</v>
      </c>
    </row>
    <row r="3098" spans="1:9" x14ac:dyDescent="0.2">
      <c r="A3098" s="135" t="s">
        <v>2918</v>
      </c>
      <c r="D3098" s="135" t="s">
        <v>3854</v>
      </c>
      <c r="E3098" s="135">
        <f t="shared" si="48"/>
        <v>30101704</v>
      </c>
      <c r="F3098" s="135" t="s">
        <v>1249</v>
      </c>
      <c r="G3098" s="135" t="s">
        <v>6493</v>
      </c>
      <c r="H3098" s="135" t="s">
        <v>3850</v>
      </c>
      <c r="I3098" s="135" t="s">
        <v>3855</v>
      </c>
    </row>
    <row r="3099" spans="1:9" x14ac:dyDescent="0.2">
      <c r="A3099" s="135" t="s">
        <v>2918</v>
      </c>
      <c r="D3099" s="135" t="s">
        <v>3856</v>
      </c>
      <c r="E3099" s="135">
        <f t="shared" si="48"/>
        <v>30101705</v>
      </c>
      <c r="F3099" s="135" t="s">
        <v>1249</v>
      </c>
      <c r="G3099" s="135" t="s">
        <v>6493</v>
      </c>
      <c r="H3099" s="135" t="s">
        <v>3850</v>
      </c>
      <c r="I3099" s="135" t="s">
        <v>3857</v>
      </c>
    </row>
    <row r="3100" spans="1:9" x14ac:dyDescent="0.2">
      <c r="A3100" s="135" t="s">
        <v>2918</v>
      </c>
      <c r="D3100" s="135" t="s">
        <v>3858</v>
      </c>
      <c r="E3100" s="135">
        <f t="shared" si="48"/>
        <v>30101706</v>
      </c>
      <c r="F3100" s="135" t="s">
        <v>1249</v>
      </c>
      <c r="G3100" s="135" t="s">
        <v>6493</v>
      </c>
      <c r="H3100" s="135" t="s">
        <v>3850</v>
      </c>
      <c r="I3100" s="135" t="s">
        <v>3859</v>
      </c>
    </row>
    <row r="3101" spans="1:9" x14ac:dyDescent="0.2">
      <c r="A3101" s="135" t="s">
        <v>2918</v>
      </c>
      <c r="D3101" s="135" t="s">
        <v>3860</v>
      </c>
      <c r="E3101" s="135">
        <f t="shared" si="48"/>
        <v>30101707</v>
      </c>
      <c r="F3101" s="135" t="s">
        <v>1249</v>
      </c>
      <c r="G3101" s="135" t="s">
        <v>6493</v>
      </c>
      <c r="H3101" s="135" t="s">
        <v>3850</v>
      </c>
      <c r="I3101" s="135" t="s">
        <v>3861</v>
      </c>
    </row>
    <row r="3102" spans="1:9" x14ac:dyDescent="0.2">
      <c r="A3102" s="135" t="s">
        <v>2918</v>
      </c>
      <c r="D3102" s="135" t="s">
        <v>3862</v>
      </c>
      <c r="E3102" s="135">
        <f t="shared" si="48"/>
        <v>30101708</v>
      </c>
      <c r="F3102" s="135" t="s">
        <v>1249</v>
      </c>
      <c r="G3102" s="135" t="s">
        <v>6493</v>
      </c>
      <c r="H3102" s="135" t="s">
        <v>3850</v>
      </c>
      <c r="I3102" s="135" t="s">
        <v>3863</v>
      </c>
    </row>
    <row r="3103" spans="1:9" x14ac:dyDescent="0.2">
      <c r="A3103" s="135" t="s">
        <v>2918</v>
      </c>
      <c r="D3103" s="135" t="s">
        <v>3864</v>
      </c>
      <c r="E3103" s="135">
        <f t="shared" si="48"/>
        <v>30101799</v>
      </c>
      <c r="F3103" s="135" t="s">
        <v>1249</v>
      </c>
      <c r="G3103" s="135" t="s">
        <v>6493</v>
      </c>
      <c r="H3103" s="135" t="s">
        <v>3850</v>
      </c>
      <c r="I3103" s="135" t="s">
        <v>6238</v>
      </c>
    </row>
    <row r="3104" spans="1:9" x14ac:dyDescent="0.2">
      <c r="A3104" s="135" t="s">
        <v>2918</v>
      </c>
      <c r="D3104" s="135" t="s">
        <v>3865</v>
      </c>
      <c r="E3104" s="135">
        <f t="shared" si="48"/>
        <v>30101801</v>
      </c>
      <c r="F3104" s="135" t="s">
        <v>1249</v>
      </c>
      <c r="G3104" s="135" t="s">
        <v>6493</v>
      </c>
      <c r="H3104" s="135" t="s">
        <v>3866</v>
      </c>
      <c r="I3104" s="135" t="s">
        <v>3867</v>
      </c>
    </row>
    <row r="3105" spans="1:9" x14ac:dyDescent="0.2">
      <c r="A3105" s="135" t="s">
        <v>2918</v>
      </c>
      <c r="D3105" s="135" t="s">
        <v>3868</v>
      </c>
      <c r="E3105" s="135">
        <f t="shared" si="48"/>
        <v>30101802</v>
      </c>
      <c r="F3105" s="135" t="s">
        <v>1249</v>
      </c>
      <c r="G3105" s="135" t="s">
        <v>6493</v>
      </c>
      <c r="H3105" s="135" t="s">
        <v>3866</v>
      </c>
      <c r="I3105" s="135" t="s">
        <v>3869</v>
      </c>
    </row>
    <row r="3106" spans="1:9" x14ac:dyDescent="0.2">
      <c r="A3106" s="135" t="s">
        <v>2918</v>
      </c>
      <c r="D3106" s="135" t="s">
        <v>3870</v>
      </c>
      <c r="E3106" s="135">
        <f t="shared" si="48"/>
        <v>30101803</v>
      </c>
      <c r="F3106" s="135" t="s">
        <v>1249</v>
      </c>
      <c r="G3106" s="135" t="s">
        <v>6493</v>
      </c>
      <c r="H3106" s="135" t="s">
        <v>3866</v>
      </c>
      <c r="I3106" s="135" t="s">
        <v>3871</v>
      </c>
    </row>
    <row r="3107" spans="1:9" x14ac:dyDescent="0.2">
      <c r="A3107" s="135" t="s">
        <v>2918</v>
      </c>
      <c r="D3107" s="135" t="s">
        <v>3872</v>
      </c>
      <c r="E3107" s="135">
        <f t="shared" si="48"/>
        <v>30101805</v>
      </c>
      <c r="F3107" s="135" t="s">
        <v>1249</v>
      </c>
      <c r="G3107" s="135" t="s">
        <v>6493</v>
      </c>
      <c r="H3107" s="135" t="s">
        <v>3866</v>
      </c>
      <c r="I3107" s="135" t="s">
        <v>3873</v>
      </c>
    </row>
    <row r="3108" spans="1:9" x14ac:dyDescent="0.2">
      <c r="A3108" s="135" t="s">
        <v>2918</v>
      </c>
      <c r="D3108" s="135" t="s">
        <v>3874</v>
      </c>
      <c r="E3108" s="135">
        <f t="shared" si="48"/>
        <v>30101807</v>
      </c>
      <c r="F3108" s="135" t="s">
        <v>1249</v>
      </c>
      <c r="G3108" s="135" t="s">
        <v>6493</v>
      </c>
      <c r="H3108" s="135" t="s">
        <v>3866</v>
      </c>
      <c r="I3108" s="135" t="s">
        <v>3875</v>
      </c>
    </row>
    <row r="3109" spans="1:9" x14ac:dyDescent="0.2">
      <c r="A3109" s="135" t="s">
        <v>2918</v>
      </c>
      <c r="D3109" s="135" t="s">
        <v>3876</v>
      </c>
      <c r="E3109" s="135">
        <f t="shared" si="48"/>
        <v>30101808</v>
      </c>
      <c r="F3109" s="135" t="s">
        <v>1249</v>
      </c>
      <c r="G3109" s="135" t="s">
        <v>6493</v>
      </c>
      <c r="H3109" s="135" t="s">
        <v>3866</v>
      </c>
      <c r="I3109" s="135" t="s">
        <v>3877</v>
      </c>
    </row>
    <row r="3110" spans="1:9" x14ac:dyDescent="0.2">
      <c r="A3110" s="135" t="s">
        <v>2918</v>
      </c>
      <c r="D3110" s="135" t="s">
        <v>3878</v>
      </c>
      <c r="E3110" s="135">
        <f t="shared" si="48"/>
        <v>30101809</v>
      </c>
      <c r="F3110" s="135" t="s">
        <v>1249</v>
      </c>
      <c r="G3110" s="135" t="s">
        <v>6493</v>
      </c>
      <c r="H3110" s="135" t="s">
        <v>3866</v>
      </c>
      <c r="I3110" s="135" t="s">
        <v>3879</v>
      </c>
    </row>
    <row r="3111" spans="1:9" x14ac:dyDescent="0.2">
      <c r="A3111" s="135" t="s">
        <v>2918</v>
      </c>
      <c r="D3111" s="135" t="s">
        <v>3880</v>
      </c>
      <c r="E3111" s="135">
        <f t="shared" si="48"/>
        <v>30101810</v>
      </c>
      <c r="F3111" s="135" t="s">
        <v>1249</v>
      </c>
      <c r="G3111" s="135" t="s">
        <v>6493</v>
      </c>
      <c r="H3111" s="135" t="s">
        <v>3866</v>
      </c>
      <c r="I3111" s="135" t="s">
        <v>3881</v>
      </c>
    </row>
    <row r="3112" spans="1:9" x14ac:dyDescent="0.2">
      <c r="A3112" s="135" t="s">
        <v>2918</v>
      </c>
      <c r="D3112" s="135" t="s">
        <v>3882</v>
      </c>
      <c r="E3112" s="135">
        <f t="shared" si="48"/>
        <v>30101811</v>
      </c>
      <c r="F3112" s="135" t="s">
        <v>1249</v>
      </c>
      <c r="G3112" s="135" t="s">
        <v>6493</v>
      </c>
      <c r="H3112" s="135" t="s">
        <v>3866</v>
      </c>
      <c r="I3112" s="135" t="s">
        <v>3883</v>
      </c>
    </row>
    <row r="3113" spans="1:9" x14ac:dyDescent="0.2">
      <c r="A3113" s="135" t="s">
        <v>2918</v>
      </c>
      <c r="D3113" s="135" t="s">
        <v>3884</v>
      </c>
      <c r="E3113" s="135">
        <f t="shared" si="48"/>
        <v>30101812</v>
      </c>
      <c r="F3113" s="135" t="s">
        <v>1249</v>
      </c>
      <c r="G3113" s="135" t="s">
        <v>6493</v>
      </c>
      <c r="H3113" s="135" t="s">
        <v>3866</v>
      </c>
      <c r="I3113" s="135" t="s">
        <v>3885</v>
      </c>
    </row>
    <row r="3114" spans="1:9" x14ac:dyDescent="0.2">
      <c r="A3114" s="135" t="s">
        <v>2918</v>
      </c>
      <c r="D3114" s="135" t="s">
        <v>3886</v>
      </c>
      <c r="E3114" s="135">
        <f t="shared" si="48"/>
        <v>30101813</v>
      </c>
      <c r="F3114" s="135" t="s">
        <v>1249</v>
      </c>
      <c r="G3114" s="135" t="s">
        <v>6493</v>
      </c>
      <c r="H3114" s="135" t="s">
        <v>3866</v>
      </c>
      <c r="I3114" s="135" t="s">
        <v>3887</v>
      </c>
    </row>
    <row r="3115" spans="1:9" x14ac:dyDescent="0.2">
      <c r="A3115" s="135" t="s">
        <v>2918</v>
      </c>
      <c r="D3115" s="135" t="s">
        <v>3888</v>
      </c>
      <c r="E3115" s="135">
        <f t="shared" si="48"/>
        <v>30101814</v>
      </c>
      <c r="F3115" s="135" t="s">
        <v>1249</v>
      </c>
      <c r="G3115" s="135" t="s">
        <v>6493</v>
      </c>
      <c r="H3115" s="135" t="s">
        <v>3866</v>
      </c>
      <c r="I3115" s="135" t="s">
        <v>3879</v>
      </c>
    </row>
    <row r="3116" spans="1:9" x14ac:dyDescent="0.2">
      <c r="A3116" s="135" t="s">
        <v>2918</v>
      </c>
      <c r="D3116" s="135" t="s">
        <v>3889</v>
      </c>
      <c r="E3116" s="135">
        <f t="shared" si="48"/>
        <v>30101815</v>
      </c>
      <c r="F3116" s="135" t="s">
        <v>1249</v>
      </c>
      <c r="G3116" s="135" t="s">
        <v>6493</v>
      </c>
      <c r="H3116" s="135" t="s">
        <v>3866</v>
      </c>
      <c r="I3116" s="135" t="s">
        <v>3890</v>
      </c>
    </row>
    <row r="3117" spans="1:9" x14ac:dyDescent="0.2">
      <c r="A3117" s="135" t="s">
        <v>2918</v>
      </c>
      <c r="D3117" s="135" t="s">
        <v>3891</v>
      </c>
      <c r="E3117" s="135">
        <f t="shared" si="48"/>
        <v>30101816</v>
      </c>
      <c r="F3117" s="135" t="s">
        <v>1249</v>
      </c>
      <c r="G3117" s="135" t="s">
        <v>6493</v>
      </c>
      <c r="H3117" s="135" t="s">
        <v>3866</v>
      </c>
      <c r="I3117" s="135" t="s">
        <v>3892</v>
      </c>
    </row>
    <row r="3118" spans="1:9" x14ac:dyDescent="0.2">
      <c r="A3118" s="135" t="s">
        <v>2918</v>
      </c>
      <c r="D3118" s="135" t="s">
        <v>3893</v>
      </c>
      <c r="E3118" s="135">
        <f t="shared" si="48"/>
        <v>30101817</v>
      </c>
      <c r="F3118" s="135" t="s">
        <v>1249</v>
      </c>
      <c r="G3118" s="135" t="s">
        <v>6493</v>
      </c>
      <c r="H3118" s="135" t="s">
        <v>3866</v>
      </c>
      <c r="I3118" s="135" t="s">
        <v>2382</v>
      </c>
    </row>
    <row r="3119" spans="1:9" x14ac:dyDescent="0.2">
      <c r="A3119" s="135" t="s">
        <v>2918</v>
      </c>
      <c r="D3119" s="135" t="s">
        <v>3894</v>
      </c>
      <c r="E3119" s="135">
        <f t="shared" si="48"/>
        <v>30101818</v>
      </c>
      <c r="F3119" s="135" t="s">
        <v>1249</v>
      </c>
      <c r="G3119" s="135" t="s">
        <v>6493</v>
      </c>
      <c r="H3119" s="135" t="s">
        <v>3866</v>
      </c>
      <c r="I3119" s="135" t="s">
        <v>6933</v>
      </c>
    </row>
    <row r="3120" spans="1:9" x14ac:dyDescent="0.2">
      <c r="A3120" s="135" t="s">
        <v>2918</v>
      </c>
      <c r="D3120" s="135" t="s">
        <v>3895</v>
      </c>
      <c r="E3120" s="135">
        <f t="shared" si="48"/>
        <v>30101819</v>
      </c>
      <c r="F3120" s="135" t="s">
        <v>1249</v>
      </c>
      <c r="G3120" s="135" t="s">
        <v>6493</v>
      </c>
      <c r="H3120" s="135" t="s">
        <v>3866</v>
      </c>
      <c r="I3120" s="135" t="s">
        <v>3896</v>
      </c>
    </row>
    <row r="3121" spans="1:9" x14ac:dyDescent="0.2">
      <c r="A3121" s="135" t="s">
        <v>2918</v>
      </c>
      <c r="D3121" s="135" t="s">
        <v>3897</v>
      </c>
      <c r="E3121" s="135">
        <f t="shared" si="48"/>
        <v>30101820</v>
      </c>
      <c r="F3121" s="135" t="s">
        <v>1249</v>
      </c>
      <c r="G3121" s="135" t="s">
        <v>6493</v>
      </c>
      <c r="H3121" s="135" t="s">
        <v>3866</v>
      </c>
      <c r="I3121" s="135" t="s">
        <v>3898</v>
      </c>
    </row>
    <row r="3122" spans="1:9" x14ac:dyDescent="0.2">
      <c r="A3122" s="135" t="s">
        <v>2918</v>
      </c>
      <c r="D3122" s="135" t="s">
        <v>3899</v>
      </c>
      <c r="E3122" s="135">
        <f t="shared" si="48"/>
        <v>30101821</v>
      </c>
      <c r="F3122" s="135" t="s">
        <v>1249</v>
      </c>
      <c r="G3122" s="135" t="s">
        <v>6493</v>
      </c>
      <c r="H3122" s="135" t="s">
        <v>3866</v>
      </c>
      <c r="I3122" s="135" t="s">
        <v>3900</v>
      </c>
    </row>
    <row r="3123" spans="1:9" x14ac:dyDescent="0.2">
      <c r="A3123" s="135" t="s">
        <v>2918</v>
      </c>
      <c r="D3123" s="135" t="s">
        <v>3901</v>
      </c>
      <c r="E3123" s="135">
        <f t="shared" si="48"/>
        <v>30101822</v>
      </c>
      <c r="F3123" s="135" t="s">
        <v>1249</v>
      </c>
      <c r="G3123" s="135" t="s">
        <v>6493</v>
      </c>
      <c r="H3123" s="135" t="s">
        <v>3866</v>
      </c>
      <c r="I3123" s="135" t="s">
        <v>3902</v>
      </c>
    </row>
    <row r="3124" spans="1:9" x14ac:dyDescent="0.2">
      <c r="A3124" s="135" t="s">
        <v>2918</v>
      </c>
      <c r="D3124" s="135" t="s">
        <v>3903</v>
      </c>
      <c r="E3124" s="135">
        <f t="shared" si="48"/>
        <v>30101827</v>
      </c>
      <c r="F3124" s="135" t="s">
        <v>1249</v>
      </c>
      <c r="G3124" s="135" t="s">
        <v>6493</v>
      </c>
      <c r="H3124" s="135" t="s">
        <v>3866</v>
      </c>
      <c r="I3124" s="135" t="s">
        <v>1193</v>
      </c>
    </row>
    <row r="3125" spans="1:9" x14ac:dyDescent="0.2">
      <c r="A3125" s="135" t="s">
        <v>2918</v>
      </c>
      <c r="D3125" s="135" t="s">
        <v>1194</v>
      </c>
      <c r="E3125" s="135">
        <f t="shared" si="48"/>
        <v>30101832</v>
      </c>
      <c r="F3125" s="135" t="s">
        <v>1249</v>
      </c>
      <c r="G3125" s="135" t="s">
        <v>6493</v>
      </c>
      <c r="H3125" s="135" t="s">
        <v>3866</v>
      </c>
      <c r="I3125" s="135" t="s">
        <v>1195</v>
      </c>
    </row>
    <row r="3126" spans="1:9" x14ac:dyDescent="0.2">
      <c r="A3126" s="135" t="s">
        <v>2918</v>
      </c>
      <c r="D3126" s="135" t="s">
        <v>1196</v>
      </c>
      <c r="E3126" s="135">
        <f t="shared" si="48"/>
        <v>30101837</v>
      </c>
      <c r="F3126" s="135" t="s">
        <v>1249</v>
      </c>
      <c r="G3126" s="135" t="s">
        <v>6493</v>
      </c>
      <c r="H3126" s="135" t="s">
        <v>3866</v>
      </c>
      <c r="I3126" s="135" t="s">
        <v>1197</v>
      </c>
    </row>
    <row r="3127" spans="1:9" x14ac:dyDescent="0.2">
      <c r="A3127" s="135" t="s">
        <v>2918</v>
      </c>
      <c r="D3127" s="135" t="s">
        <v>1198</v>
      </c>
      <c r="E3127" s="135">
        <f t="shared" si="48"/>
        <v>30101838</v>
      </c>
      <c r="F3127" s="135" t="s">
        <v>1249</v>
      </c>
      <c r="G3127" s="135" t="s">
        <v>6493</v>
      </c>
      <c r="H3127" s="135" t="s">
        <v>3866</v>
      </c>
      <c r="I3127" s="135" t="s">
        <v>1199</v>
      </c>
    </row>
    <row r="3128" spans="1:9" x14ac:dyDescent="0.2">
      <c r="A3128" s="135" t="s">
        <v>2918</v>
      </c>
      <c r="D3128" s="135" t="s">
        <v>1200</v>
      </c>
      <c r="E3128" s="135">
        <f t="shared" si="48"/>
        <v>30101839</v>
      </c>
      <c r="F3128" s="135" t="s">
        <v>1249</v>
      </c>
      <c r="G3128" s="135" t="s">
        <v>6493</v>
      </c>
      <c r="H3128" s="135" t="s">
        <v>3866</v>
      </c>
      <c r="I3128" s="135" t="s">
        <v>1201</v>
      </c>
    </row>
    <row r="3129" spans="1:9" x14ac:dyDescent="0.2">
      <c r="A3129" s="135" t="s">
        <v>2918</v>
      </c>
      <c r="D3129" s="135" t="s">
        <v>1202</v>
      </c>
      <c r="E3129" s="135">
        <f t="shared" si="48"/>
        <v>30101840</v>
      </c>
      <c r="F3129" s="135" t="s">
        <v>1249</v>
      </c>
      <c r="G3129" s="135" t="s">
        <v>6493</v>
      </c>
      <c r="H3129" s="135" t="s">
        <v>3866</v>
      </c>
      <c r="I3129" s="135" t="s">
        <v>1203</v>
      </c>
    </row>
    <row r="3130" spans="1:9" x14ac:dyDescent="0.2">
      <c r="A3130" s="135" t="s">
        <v>2918</v>
      </c>
      <c r="D3130" s="135" t="s">
        <v>1204</v>
      </c>
      <c r="E3130" s="135">
        <f t="shared" si="48"/>
        <v>30101842</v>
      </c>
      <c r="F3130" s="135" t="s">
        <v>1249</v>
      </c>
      <c r="G3130" s="135" t="s">
        <v>6493</v>
      </c>
      <c r="H3130" s="135" t="s">
        <v>3866</v>
      </c>
      <c r="I3130" s="135" t="s">
        <v>1205</v>
      </c>
    </row>
    <row r="3131" spans="1:9" x14ac:dyDescent="0.2">
      <c r="A3131" s="135" t="s">
        <v>2918</v>
      </c>
      <c r="D3131" s="135" t="s">
        <v>1206</v>
      </c>
      <c r="E3131" s="135">
        <f t="shared" si="48"/>
        <v>30101847</v>
      </c>
      <c r="F3131" s="135" t="s">
        <v>1249</v>
      </c>
      <c r="G3131" s="135" t="s">
        <v>6493</v>
      </c>
      <c r="H3131" s="135" t="s">
        <v>3866</v>
      </c>
      <c r="I3131" s="135" t="s">
        <v>1207</v>
      </c>
    </row>
    <row r="3132" spans="1:9" x14ac:dyDescent="0.2">
      <c r="A3132" s="135" t="s">
        <v>2918</v>
      </c>
      <c r="D3132" s="135" t="s">
        <v>1208</v>
      </c>
      <c r="E3132" s="135">
        <f t="shared" si="48"/>
        <v>30101849</v>
      </c>
      <c r="F3132" s="135" t="s">
        <v>1249</v>
      </c>
      <c r="G3132" s="135" t="s">
        <v>6493</v>
      </c>
      <c r="H3132" s="135" t="s">
        <v>3866</v>
      </c>
      <c r="I3132" s="135" t="s">
        <v>1209</v>
      </c>
    </row>
    <row r="3133" spans="1:9" x14ac:dyDescent="0.2">
      <c r="A3133" s="135" t="s">
        <v>2918</v>
      </c>
      <c r="D3133" s="135" t="s">
        <v>1210</v>
      </c>
      <c r="E3133" s="135">
        <f t="shared" si="48"/>
        <v>30101852</v>
      </c>
      <c r="F3133" s="135" t="s">
        <v>1249</v>
      </c>
      <c r="G3133" s="135" t="s">
        <v>6493</v>
      </c>
      <c r="H3133" s="135" t="s">
        <v>3866</v>
      </c>
      <c r="I3133" s="135" t="s">
        <v>1211</v>
      </c>
    </row>
    <row r="3134" spans="1:9" x14ac:dyDescent="0.2">
      <c r="A3134" s="135" t="s">
        <v>2918</v>
      </c>
      <c r="D3134" s="135" t="s">
        <v>1212</v>
      </c>
      <c r="E3134" s="135">
        <f t="shared" si="48"/>
        <v>30101860</v>
      </c>
      <c r="F3134" s="135" t="s">
        <v>1249</v>
      </c>
      <c r="G3134" s="135" t="s">
        <v>6493</v>
      </c>
      <c r="H3134" s="135" t="s">
        <v>3866</v>
      </c>
      <c r="I3134" s="135" t="s">
        <v>1213</v>
      </c>
    </row>
    <row r="3135" spans="1:9" x14ac:dyDescent="0.2">
      <c r="A3135" s="135" t="s">
        <v>2918</v>
      </c>
      <c r="D3135" s="135" t="s">
        <v>1214</v>
      </c>
      <c r="E3135" s="135">
        <f t="shared" si="48"/>
        <v>30101861</v>
      </c>
      <c r="F3135" s="135" t="s">
        <v>1249</v>
      </c>
      <c r="G3135" s="135" t="s">
        <v>6493</v>
      </c>
      <c r="H3135" s="135" t="s">
        <v>3866</v>
      </c>
      <c r="I3135" s="135" t="s">
        <v>1215</v>
      </c>
    </row>
    <row r="3136" spans="1:9" x14ac:dyDescent="0.2">
      <c r="A3136" s="135" t="s">
        <v>2918</v>
      </c>
      <c r="D3136" s="135" t="s">
        <v>1216</v>
      </c>
      <c r="E3136" s="135">
        <f t="shared" si="48"/>
        <v>30101863</v>
      </c>
      <c r="F3136" s="135" t="s">
        <v>1249</v>
      </c>
      <c r="G3136" s="135" t="s">
        <v>6493</v>
      </c>
      <c r="H3136" s="135" t="s">
        <v>3866</v>
      </c>
      <c r="I3136" s="135" t="s">
        <v>3879</v>
      </c>
    </row>
    <row r="3137" spans="1:9" x14ac:dyDescent="0.2">
      <c r="A3137" s="135" t="s">
        <v>2918</v>
      </c>
      <c r="D3137" s="135" t="s">
        <v>1217</v>
      </c>
      <c r="E3137" s="135">
        <f t="shared" si="48"/>
        <v>30101864</v>
      </c>
      <c r="F3137" s="135" t="s">
        <v>1249</v>
      </c>
      <c r="G3137" s="135" t="s">
        <v>6493</v>
      </c>
      <c r="H3137" s="135" t="s">
        <v>3866</v>
      </c>
      <c r="I3137" s="135" t="s">
        <v>1218</v>
      </c>
    </row>
    <row r="3138" spans="1:9" x14ac:dyDescent="0.2">
      <c r="A3138" s="135" t="s">
        <v>2918</v>
      </c>
      <c r="D3138" s="135" t="s">
        <v>1219</v>
      </c>
      <c r="E3138" s="135">
        <f t="shared" ref="E3138:E3201" si="49">VALUE(D3138)</f>
        <v>30101865</v>
      </c>
      <c r="F3138" s="135" t="s">
        <v>1249</v>
      </c>
      <c r="G3138" s="135" t="s">
        <v>6493</v>
      </c>
      <c r="H3138" s="135" t="s">
        <v>3866</v>
      </c>
      <c r="I3138" s="135" t="s">
        <v>1220</v>
      </c>
    </row>
    <row r="3139" spans="1:9" x14ac:dyDescent="0.2">
      <c r="A3139" s="135" t="s">
        <v>2918</v>
      </c>
      <c r="D3139" s="135" t="s">
        <v>1221</v>
      </c>
      <c r="E3139" s="135">
        <f t="shared" si="49"/>
        <v>30101866</v>
      </c>
      <c r="F3139" s="135" t="s">
        <v>1249</v>
      </c>
      <c r="G3139" s="135" t="s">
        <v>6493</v>
      </c>
      <c r="H3139" s="135" t="s">
        <v>3866</v>
      </c>
      <c r="I3139" s="135" t="s">
        <v>1222</v>
      </c>
    </row>
    <row r="3140" spans="1:9" x14ac:dyDescent="0.2">
      <c r="A3140" s="135" t="s">
        <v>2918</v>
      </c>
      <c r="D3140" s="135" t="s">
        <v>1223</v>
      </c>
      <c r="E3140" s="135">
        <f t="shared" si="49"/>
        <v>30101870</v>
      </c>
      <c r="F3140" s="135" t="s">
        <v>1249</v>
      </c>
      <c r="G3140" s="135" t="s">
        <v>6493</v>
      </c>
      <c r="H3140" s="135" t="s">
        <v>3866</v>
      </c>
      <c r="I3140" s="135" t="s">
        <v>1224</v>
      </c>
    </row>
    <row r="3141" spans="1:9" x14ac:dyDescent="0.2">
      <c r="A3141" s="135" t="s">
        <v>2918</v>
      </c>
      <c r="D3141" s="135" t="s">
        <v>1225</v>
      </c>
      <c r="E3141" s="135">
        <f t="shared" si="49"/>
        <v>30101871</v>
      </c>
      <c r="F3141" s="135" t="s">
        <v>1249</v>
      </c>
      <c r="G3141" s="135" t="s">
        <v>6493</v>
      </c>
      <c r="H3141" s="135" t="s">
        <v>3866</v>
      </c>
      <c r="I3141" s="135" t="s">
        <v>1226</v>
      </c>
    </row>
    <row r="3142" spans="1:9" x14ac:dyDescent="0.2">
      <c r="A3142" s="135" t="s">
        <v>2918</v>
      </c>
      <c r="D3142" s="135" t="s">
        <v>1227</v>
      </c>
      <c r="E3142" s="135">
        <f t="shared" si="49"/>
        <v>30101872</v>
      </c>
      <c r="F3142" s="135" t="s">
        <v>1249</v>
      </c>
      <c r="G3142" s="135" t="s">
        <v>6493</v>
      </c>
      <c r="H3142" s="135" t="s">
        <v>3866</v>
      </c>
      <c r="I3142" s="135" t="s">
        <v>1228</v>
      </c>
    </row>
    <row r="3143" spans="1:9" x14ac:dyDescent="0.2">
      <c r="A3143" s="135" t="s">
        <v>2918</v>
      </c>
      <c r="D3143" s="135" t="s">
        <v>1229</v>
      </c>
      <c r="E3143" s="135">
        <f t="shared" si="49"/>
        <v>30101880</v>
      </c>
      <c r="F3143" s="135" t="s">
        <v>1249</v>
      </c>
      <c r="G3143" s="135" t="s">
        <v>6493</v>
      </c>
      <c r="H3143" s="135" t="s">
        <v>3866</v>
      </c>
      <c r="I3143" s="135" t="s">
        <v>1230</v>
      </c>
    </row>
    <row r="3144" spans="1:9" x14ac:dyDescent="0.2">
      <c r="A3144" s="135" t="s">
        <v>2918</v>
      </c>
      <c r="D3144" s="135" t="s">
        <v>1231</v>
      </c>
      <c r="E3144" s="135">
        <f t="shared" si="49"/>
        <v>30101881</v>
      </c>
      <c r="F3144" s="135" t="s">
        <v>1249</v>
      </c>
      <c r="G3144" s="135" t="s">
        <v>6493</v>
      </c>
      <c r="H3144" s="135" t="s">
        <v>3866</v>
      </c>
      <c r="I3144" s="135" t="s">
        <v>1232</v>
      </c>
    </row>
    <row r="3145" spans="1:9" x14ac:dyDescent="0.2">
      <c r="A3145" s="135" t="s">
        <v>2918</v>
      </c>
      <c r="D3145" s="135" t="s">
        <v>1233</v>
      </c>
      <c r="E3145" s="135">
        <f t="shared" si="49"/>
        <v>30101882</v>
      </c>
      <c r="F3145" s="135" t="s">
        <v>1249</v>
      </c>
      <c r="G3145" s="135" t="s">
        <v>6493</v>
      </c>
      <c r="H3145" s="135" t="s">
        <v>3866</v>
      </c>
      <c r="I3145" s="135" t="s">
        <v>1234</v>
      </c>
    </row>
    <row r="3146" spans="1:9" x14ac:dyDescent="0.2">
      <c r="A3146" s="135" t="s">
        <v>2918</v>
      </c>
      <c r="D3146" s="135" t="s">
        <v>1235</v>
      </c>
      <c r="E3146" s="135">
        <f t="shared" si="49"/>
        <v>30101883</v>
      </c>
      <c r="F3146" s="135" t="s">
        <v>1249</v>
      </c>
      <c r="G3146" s="135" t="s">
        <v>6493</v>
      </c>
      <c r="H3146" s="135" t="s">
        <v>3866</v>
      </c>
      <c r="I3146" s="135" t="s">
        <v>1236</v>
      </c>
    </row>
    <row r="3147" spans="1:9" x14ac:dyDescent="0.2">
      <c r="A3147" s="135" t="s">
        <v>2918</v>
      </c>
      <c r="D3147" s="135" t="s">
        <v>1237</v>
      </c>
      <c r="E3147" s="135">
        <f t="shared" si="49"/>
        <v>30101884</v>
      </c>
      <c r="F3147" s="135" t="s">
        <v>1249</v>
      </c>
      <c r="G3147" s="135" t="s">
        <v>6493</v>
      </c>
      <c r="H3147" s="135" t="s">
        <v>3866</v>
      </c>
      <c r="I3147" s="135" t="s">
        <v>1238</v>
      </c>
    </row>
    <row r="3148" spans="1:9" x14ac:dyDescent="0.2">
      <c r="A3148" s="135" t="s">
        <v>2918</v>
      </c>
      <c r="D3148" s="135" t="s">
        <v>1239</v>
      </c>
      <c r="E3148" s="135">
        <f t="shared" si="49"/>
        <v>30101885</v>
      </c>
      <c r="F3148" s="135" t="s">
        <v>1249</v>
      </c>
      <c r="G3148" s="135" t="s">
        <v>6493</v>
      </c>
      <c r="H3148" s="135" t="s">
        <v>3866</v>
      </c>
      <c r="I3148" s="135" t="s">
        <v>3963</v>
      </c>
    </row>
    <row r="3149" spans="1:9" x14ac:dyDescent="0.2">
      <c r="A3149" s="135" t="s">
        <v>2918</v>
      </c>
      <c r="D3149" s="135" t="s">
        <v>3964</v>
      </c>
      <c r="E3149" s="135">
        <f t="shared" si="49"/>
        <v>30101890</v>
      </c>
      <c r="F3149" s="135" t="s">
        <v>1249</v>
      </c>
      <c r="G3149" s="135" t="s">
        <v>6493</v>
      </c>
      <c r="H3149" s="135" t="s">
        <v>3866</v>
      </c>
      <c r="I3149" s="135" t="s">
        <v>3965</v>
      </c>
    </row>
    <row r="3150" spans="1:9" x14ac:dyDescent="0.2">
      <c r="A3150" s="135" t="s">
        <v>2918</v>
      </c>
      <c r="D3150" s="135" t="s">
        <v>3966</v>
      </c>
      <c r="E3150" s="135">
        <f t="shared" si="49"/>
        <v>30101891</v>
      </c>
      <c r="F3150" s="135" t="s">
        <v>1249</v>
      </c>
      <c r="G3150" s="135" t="s">
        <v>6493</v>
      </c>
      <c r="H3150" s="135" t="s">
        <v>3866</v>
      </c>
      <c r="I3150" s="135" t="s">
        <v>3967</v>
      </c>
    </row>
    <row r="3151" spans="1:9" x14ac:dyDescent="0.2">
      <c r="A3151" s="135" t="s">
        <v>2918</v>
      </c>
      <c r="D3151" s="135" t="s">
        <v>3968</v>
      </c>
      <c r="E3151" s="135">
        <f t="shared" si="49"/>
        <v>30101892</v>
      </c>
      <c r="F3151" s="135" t="s">
        <v>1249</v>
      </c>
      <c r="G3151" s="135" t="s">
        <v>6493</v>
      </c>
      <c r="H3151" s="135" t="s">
        <v>3866</v>
      </c>
      <c r="I3151" s="135" t="s">
        <v>3969</v>
      </c>
    </row>
    <row r="3152" spans="1:9" x14ac:dyDescent="0.2">
      <c r="A3152" s="135" t="s">
        <v>2918</v>
      </c>
      <c r="D3152" s="135" t="s">
        <v>3970</v>
      </c>
      <c r="E3152" s="135">
        <f t="shared" si="49"/>
        <v>30101893</v>
      </c>
      <c r="F3152" s="135" t="s">
        <v>1249</v>
      </c>
      <c r="G3152" s="135" t="s">
        <v>6493</v>
      </c>
      <c r="H3152" s="135" t="s">
        <v>3866</v>
      </c>
      <c r="I3152" s="135" t="s">
        <v>6496</v>
      </c>
    </row>
    <row r="3153" spans="1:9" x14ac:dyDescent="0.2">
      <c r="A3153" s="135" t="s">
        <v>2918</v>
      </c>
      <c r="D3153" s="135" t="s">
        <v>3971</v>
      </c>
      <c r="E3153" s="135">
        <f t="shared" si="49"/>
        <v>30101894</v>
      </c>
      <c r="F3153" s="135" t="s">
        <v>1249</v>
      </c>
      <c r="G3153" s="135" t="s">
        <v>6493</v>
      </c>
      <c r="H3153" s="135" t="s">
        <v>3866</v>
      </c>
      <c r="I3153" s="135" t="s">
        <v>3972</v>
      </c>
    </row>
    <row r="3154" spans="1:9" x14ac:dyDescent="0.2">
      <c r="A3154" s="135" t="s">
        <v>2918</v>
      </c>
      <c r="D3154" s="135" t="s">
        <v>3973</v>
      </c>
      <c r="E3154" s="135">
        <f t="shared" si="49"/>
        <v>30101899</v>
      </c>
      <c r="F3154" s="135" t="s">
        <v>1249</v>
      </c>
      <c r="G3154" s="135" t="s">
        <v>6493</v>
      </c>
      <c r="H3154" s="135" t="s">
        <v>3866</v>
      </c>
      <c r="I3154" s="135" t="s">
        <v>3974</v>
      </c>
    </row>
    <row r="3155" spans="1:9" x14ac:dyDescent="0.2">
      <c r="A3155" s="135" t="s">
        <v>2918</v>
      </c>
      <c r="D3155" s="135" t="s">
        <v>3975</v>
      </c>
      <c r="E3155" s="135">
        <f t="shared" si="49"/>
        <v>30101901</v>
      </c>
      <c r="F3155" s="135" t="s">
        <v>1249</v>
      </c>
      <c r="G3155" s="135" t="s">
        <v>6493</v>
      </c>
      <c r="H3155" s="135" t="s">
        <v>3976</v>
      </c>
      <c r="I3155" s="135" t="s">
        <v>3977</v>
      </c>
    </row>
    <row r="3156" spans="1:9" x14ac:dyDescent="0.2">
      <c r="A3156" s="135" t="s">
        <v>2918</v>
      </c>
      <c r="D3156" s="135" t="s">
        <v>3978</v>
      </c>
      <c r="E3156" s="135">
        <f t="shared" si="49"/>
        <v>30101902</v>
      </c>
      <c r="F3156" s="135" t="s">
        <v>1249</v>
      </c>
      <c r="G3156" s="135" t="s">
        <v>6493</v>
      </c>
      <c r="H3156" s="135" t="s">
        <v>3976</v>
      </c>
      <c r="I3156" s="135" t="s">
        <v>3979</v>
      </c>
    </row>
    <row r="3157" spans="1:9" x14ac:dyDescent="0.2">
      <c r="A3157" s="135" t="s">
        <v>2918</v>
      </c>
      <c r="D3157" s="135" t="s">
        <v>3980</v>
      </c>
      <c r="E3157" s="135">
        <f t="shared" si="49"/>
        <v>30101904</v>
      </c>
      <c r="F3157" s="135" t="s">
        <v>1249</v>
      </c>
      <c r="G3157" s="135" t="s">
        <v>6493</v>
      </c>
      <c r="H3157" s="135" t="s">
        <v>3976</v>
      </c>
      <c r="I3157" s="135" t="s">
        <v>3981</v>
      </c>
    </row>
    <row r="3158" spans="1:9" x14ac:dyDescent="0.2">
      <c r="A3158" s="135" t="s">
        <v>2918</v>
      </c>
      <c r="D3158" s="135" t="s">
        <v>3982</v>
      </c>
      <c r="E3158" s="135">
        <f t="shared" si="49"/>
        <v>30101905</v>
      </c>
      <c r="F3158" s="135" t="s">
        <v>1249</v>
      </c>
      <c r="G3158" s="135" t="s">
        <v>6493</v>
      </c>
      <c r="H3158" s="135" t="s">
        <v>3976</v>
      </c>
      <c r="I3158" s="135" t="s">
        <v>3983</v>
      </c>
    </row>
    <row r="3159" spans="1:9" x14ac:dyDescent="0.2">
      <c r="A3159" s="135" t="s">
        <v>2918</v>
      </c>
      <c r="D3159" s="135" t="s">
        <v>3984</v>
      </c>
      <c r="E3159" s="135">
        <f t="shared" si="49"/>
        <v>30101906</v>
      </c>
      <c r="F3159" s="135" t="s">
        <v>1249</v>
      </c>
      <c r="G3159" s="135" t="s">
        <v>6493</v>
      </c>
      <c r="H3159" s="135" t="s">
        <v>3976</v>
      </c>
      <c r="I3159" s="135" t="s">
        <v>3985</v>
      </c>
    </row>
    <row r="3160" spans="1:9" x14ac:dyDescent="0.2">
      <c r="A3160" s="135" t="s">
        <v>2918</v>
      </c>
      <c r="D3160" s="135" t="s">
        <v>3986</v>
      </c>
      <c r="E3160" s="135">
        <f t="shared" si="49"/>
        <v>30101907</v>
      </c>
      <c r="F3160" s="135" t="s">
        <v>1249</v>
      </c>
      <c r="G3160" s="135" t="s">
        <v>6493</v>
      </c>
      <c r="H3160" s="135" t="s">
        <v>3976</v>
      </c>
      <c r="I3160" s="135" t="s">
        <v>3987</v>
      </c>
    </row>
    <row r="3161" spans="1:9" x14ac:dyDescent="0.2">
      <c r="A3161" s="135" t="s">
        <v>2918</v>
      </c>
      <c r="D3161" s="135" t="s">
        <v>3988</v>
      </c>
      <c r="E3161" s="135">
        <f t="shared" si="49"/>
        <v>30101908</v>
      </c>
      <c r="F3161" s="135" t="s">
        <v>1249</v>
      </c>
      <c r="G3161" s="135" t="s">
        <v>6493</v>
      </c>
      <c r="H3161" s="135" t="s">
        <v>3976</v>
      </c>
      <c r="I3161" s="135" t="s">
        <v>6508</v>
      </c>
    </row>
    <row r="3162" spans="1:9" x14ac:dyDescent="0.2">
      <c r="A3162" s="135" t="s">
        <v>2918</v>
      </c>
      <c r="D3162" s="135" t="s">
        <v>3989</v>
      </c>
      <c r="E3162" s="135">
        <f t="shared" si="49"/>
        <v>30101909</v>
      </c>
      <c r="F3162" s="135" t="s">
        <v>1249</v>
      </c>
      <c r="G3162" s="135" t="s">
        <v>6493</v>
      </c>
      <c r="H3162" s="135" t="s">
        <v>3976</v>
      </c>
      <c r="I3162" s="135" t="s">
        <v>3990</v>
      </c>
    </row>
    <row r="3163" spans="1:9" x14ac:dyDescent="0.2">
      <c r="A3163" s="135" t="s">
        <v>2918</v>
      </c>
      <c r="D3163" s="135" t="s">
        <v>3991</v>
      </c>
      <c r="E3163" s="135">
        <f t="shared" si="49"/>
        <v>30102001</v>
      </c>
      <c r="F3163" s="135" t="s">
        <v>1249</v>
      </c>
      <c r="G3163" s="135" t="s">
        <v>6493</v>
      </c>
      <c r="H3163" s="135" t="s">
        <v>3992</v>
      </c>
      <c r="I3163" s="135" t="s">
        <v>3993</v>
      </c>
    </row>
    <row r="3164" spans="1:9" x14ac:dyDescent="0.2">
      <c r="A3164" s="135" t="s">
        <v>2918</v>
      </c>
      <c r="D3164" s="135" t="s">
        <v>3994</v>
      </c>
      <c r="E3164" s="135">
        <f t="shared" si="49"/>
        <v>30102002</v>
      </c>
      <c r="F3164" s="135" t="s">
        <v>1249</v>
      </c>
      <c r="G3164" s="135" t="s">
        <v>6493</v>
      </c>
      <c r="H3164" s="135" t="s">
        <v>3992</v>
      </c>
      <c r="I3164" s="135" t="s">
        <v>3995</v>
      </c>
    </row>
    <row r="3165" spans="1:9" x14ac:dyDescent="0.2">
      <c r="A3165" s="135" t="s">
        <v>2918</v>
      </c>
      <c r="D3165" s="135" t="s">
        <v>3996</v>
      </c>
      <c r="E3165" s="135">
        <f t="shared" si="49"/>
        <v>30102003</v>
      </c>
      <c r="F3165" s="135" t="s">
        <v>1249</v>
      </c>
      <c r="G3165" s="135" t="s">
        <v>6493</v>
      </c>
      <c r="H3165" s="135" t="s">
        <v>3992</v>
      </c>
      <c r="I3165" s="135" t="s">
        <v>1295</v>
      </c>
    </row>
    <row r="3166" spans="1:9" x14ac:dyDescent="0.2">
      <c r="A3166" s="135" t="s">
        <v>2918</v>
      </c>
      <c r="D3166" s="135" t="s">
        <v>1296</v>
      </c>
      <c r="E3166" s="135">
        <f t="shared" si="49"/>
        <v>30102004</v>
      </c>
      <c r="F3166" s="135" t="s">
        <v>1249</v>
      </c>
      <c r="G3166" s="135" t="s">
        <v>6493</v>
      </c>
      <c r="H3166" s="135" t="s">
        <v>3992</v>
      </c>
      <c r="I3166" s="135" t="s">
        <v>1297</v>
      </c>
    </row>
    <row r="3167" spans="1:9" x14ac:dyDescent="0.2">
      <c r="A3167" s="135" t="s">
        <v>2918</v>
      </c>
      <c r="D3167" s="135" t="s">
        <v>1298</v>
      </c>
      <c r="E3167" s="135">
        <f t="shared" si="49"/>
        <v>30102005</v>
      </c>
      <c r="F3167" s="135" t="s">
        <v>1249</v>
      </c>
      <c r="G3167" s="135" t="s">
        <v>6493</v>
      </c>
      <c r="H3167" s="135" t="s">
        <v>3992</v>
      </c>
      <c r="I3167" s="135" t="s">
        <v>1299</v>
      </c>
    </row>
    <row r="3168" spans="1:9" x14ac:dyDescent="0.2">
      <c r="A3168" s="135" t="s">
        <v>2918</v>
      </c>
      <c r="D3168" s="135" t="s">
        <v>1300</v>
      </c>
      <c r="E3168" s="135">
        <f t="shared" si="49"/>
        <v>30102015</v>
      </c>
      <c r="F3168" s="135" t="s">
        <v>1249</v>
      </c>
      <c r="G3168" s="135" t="s">
        <v>6493</v>
      </c>
      <c r="H3168" s="135" t="s">
        <v>3992</v>
      </c>
      <c r="I3168" s="135" t="s">
        <v>833</v>
      </c>
    </row>
    <row r="3169" spans="1:9" x14ac:dyDescent="0.2">
      <c r="A3169" s="135" t="s">
        <v>2918</v>
      </c>
      <c r="D3169" s="135" t="s">
        <v>1301</v>
      </c>
      <c r="E3169" s="135">
        <f t="shared" si="49"/>
        <v>30102017</v>
      </c>
      <c r="F3169" s="135" t="s">
        <v>1249</v>
      </c>
      <c r="G3169" s="135" t="s">
        <v>6493</v>
      </c>
      <c r="H3169" s="135" t="s">
        <v>3992</v>
      </c>
      <c r="I3169" s="135" t="s">
        <v>837</v>
      </c>
    </row>
    <row r="3170" spans="1:9" x14ac:dyDescent="0.2">
      <c r="A3170" s="135" t="s">
        <v>2918</v>
      </c>
      <c r="D3170" s="135" t="s">
        <v>1302</v>
      </c>
      <c r="E3170" s="135">
        <f t="shared" si="49"/>
        <v>30102018</v>
      </c>
      <c r="F3170" s="135" t="s">
        <v>1249</v>
      </c>
      <c r="G3170" s="135" t="s">
        <v>6493</v>
      </c>
      <c r="H3170" s="135" t="s">
        <v>3992</v>
      </c>
      <c r="I3170" s="135" t="s">
        <v>839</v>
      </c>
    </row>
    <row r="3171" spans="1:9" x14ac:dyDescent="0.2">
      <c r="A3171" s="135" t="s">
        <v>2918</v>
      </c>
      <c r="D3171" s="135" t="s">
        <v>1303</v>
      </c>
      <c r="E3171" s="135">
        <f t="shared" si="49"/>
        <v>30102030</v>
      </c>
      <c r="F3171" s="135" t="s">
        <v>1249</v>
      </c>
      <c r="G3171" s="135" t="s">
        <v>6493</v>
      </c>
      <c r="H3171" s="135" t="s">
        <v>3992</v>
      </c>
      <c r="I3171" s="135" t="s">
        <v>841</v>
      </c>
    </row>
    <row r="3172" spans="1:9" x14ac:dyDescent="0.2">
      <c r="A3172" s="135" t="s">
        <v>2918</v>
      </c>
      <c r="D3172" s="135" t="s">
        <v>1304</v>
      </c>
      <c r="E3172" s="135">
        <f t="shared" si="49"/>
        <v>30102031</v>
      </c>
      <c r="F3172" s="135" t="s">
        <v>1249</v>
      </c>
      <c r="G3172" s="135" t="s">
        <v>6493</v>
      </c>
      <c r="H3172" s="135" t="s">
        <v>3992</v>
      </c>
      <c r="I3172" s="135" t="s">
        <v>843</v>
      </c>
    </row>
    <row r="3173" spans="1:9" x14ac:dyDescent="0.2">
      <c r="A3173" s="135" t="s">
        <v>2918</v>
      </c>
      <c r="D3173" s="135" t="s">
        <v>1305</v>
      </c>
      <c r="E3173" s="135">
        <f t="shared" si="49"/>
        <v>30102032</v>
      </c>
      <c r="F3173" s="135" t="s">
        <v>1249</v>
      </c>
      <c r="G3173" s="135" t="s">
        <v>6493</v>
      </c>
      <c r="H3173" s="135" t="s">
        <v>3992</v>
      </c>
      <c r="I3173" s="135" t="s">
        <v>845</v>
      </c>
    </row>
    <row r="3174" spans="1:9" x14ac:dyDescent="0.2">
      <c r="A3174" s="135" t="s">
        <v>2918</v>
      </c>
      <c r="D3174" s="135" t="s">
        <v>1306</v>
      </c>
      <c r="E3174" s="135">
        <f t="shared" si="49"/>
        <v>30102033</v>
      </c>
      <c r="F3174" s="135" t="s">
        <v>1249</v>
      </c>
      <c r="G3174" s="135" t="s">
        <v>6493</v>
      </c>
      <c r="H3174" s="135" t="s">
        <v>3992</v>
      </c>
      <c r="I3174" s="135" t="s">
        <v>847</v>
      </c>
    </row>
    <row r="3175" spans="1:9" x14ac:dyDescent="0.2">
      <c r="A3175" s="135" t="s">
        <v>2918</v>
      </c>
      <c r="D3175" s="135" t="s">
        <v>1307</v>
      </c>
      <c r="E3175" s="135">
        <f t="shared" si="49"/>
        <v>30102034</v>
      </c>
      <c r="F3175" s="135" t="s">
        <v>1249</v>
      </c>
      <c r="G3175" s="135" t="s">
        <v>6493</v>
      </c>
      <c r="H3175" s="135" t="s">
        <v>3992</v>
      </c>
      <c r="I3175" s="135" t="s">
        <v>849</v>
      </c>
    </row>
    <row r="3176" spans="1:9" x14ac:dyDescent="0.2">
      <c r="A3176" s="135" t="s">
        <v>2918</v>
      </c>
      <c r="D3176" s="135" t="s">
        <v>1308</v>
      </c>
      <c r="E3176" s="135">
        <f t="shared" si="49"/>
        <v>30102035</v>
      </c>
      <c r="F3176" s="135" t="s">
        <v>1249</v>
      </c>
      <c r="G3176" s="135" t="s">
        <v>6493</v>
      </c>
      <c r="H3176" s="135" t="s">
        <v>3992</v>
      </c>
      <c r="I3176" s="135" t="s">
        <v>851</v>
      </c>
    </row>
    <row r="3177" spans="1:9" x14ac:dyDescent="0.2">
      <c r="A3177" s="135" t="s">
        <v>2918</v>
      </c>
      <c r="D3177" s="135" t="s">
        <v>1309</v>
      </c>
      <c r="E3177" s="135">
        <f t="shared" si="49"/>
        <v>30102036</v>
      </c>
      <c r="F3177" s="135" t="s">
        <v>1249</v>
      </c>
      <c r="G3177" s="135" t="s">
        <v>6493</v>
      </c>
      <c r="H3177" s="135" t="s">
        <v>3992</v>
      </c>
      <c r="I3177" s="135" t="s">
        <v>853</v>
      </c>
    </row>
    <row r="3178" spans="1:9" x14ac:dyDescent="0.2">
      <c r="A3178" s="135" t="s">
        <v>2918</v>
      </c>
      <c r="D3178" s="135" t="s">
        <v>1310</v>
      </c>
      <c r="E3178" s="135">
        <f t="shared" si="49"/>
        <v>30102037</v>
      </c>
      <c r="F3178" s="135" t="s">
        <v>1249</v>
      </c>
      <c r="G3178" s="135" t="s">
        <v>6493</v>
      </c>
      <c r="H3178" s="135" t="s">
        <v>3992</v>
      </c>
      <c r="I3178" s="135" t="s">
        <v>855</v>
      </c>
    </row>
    <row r="3179" spans="1:9" x14ac:dyDescent="0.2">
      <c r="A3179" s="135" t="s">
        <v>2918</v>
      </c>
      <c r="D3179" s="135" t="s">
        <v>1311</v>
      </c>
      <c r="E3179" s="135">
        <f t="shared" si="49"/>
        <v>30102038</v>
      </c>
      <c r="F3179" s="135" t="s">
        <v>1249</v>
      </c>
      <c r="G3179" s="135" t="s">
        <v>6493</v>
      </c>
      <c r="H3179" s="135" t="s">
        <v>3992</v>
      </c>
      <c r="I3179" s="135" t="s">
        <v>857</v>
      </c>
    </row>
    <row r="3180" spans="1:9" x14ac:dyDescent="0.2">
      <c r="A3180" s="135" t="s">
        <v>2918</v>
      </c>
      <c r="D3180" s="135" t="s">
        <v>1312</v>
      </c>
      <c r="E3180" s="135">
        <f t="shared" si="49"/>
        <v>30102039</v>
      </c>
      <c r="F3180" s="135" t="s">
        <v>1249</v>
      </c>
      <c r="G3180" s="135" t="s">
        <v>6493</v>
      </c>
      <c r="H3180" s="135" t="s">
        <v>3992</v>
      </c>
      <c r="I3180" s="135" t="s">
        <v>859</v>
      </c>
    </row>
    <row r="3181" spans="1:9" x14ac:dyDescent="0.2">
      <c r="A3181" s="135" t="s">
        <v>2918</v>
      </c>
      <c r="D3181" s="135" t="s">
        <v>1313</v>
      </c>
      <c r="E3181" s="135">
        <f t="shared" si="49"/>
        <v>30102040</v>
      </c>
      <c r="F3181" s="135" t="s">
        <v>1249</v>
      </c>
      <c r="G3181" s="135" t="s">
        <v>6493</v>
      </c>
      <c r="H3181" s="135" t="s">
        <v>3992</v>
      </c>
      <c r="I3181" s="135" t="s">
        <v>861</v>
      </c>
    </row>
    <row r="3182" spans="1:9" x14ac:dyDescent="0.2">
      <c r="A3182" s="135" t="s">
        <v>2918</v>
      </c>
      <c r="D3182" s="135" t="s">
        <v>1314</v>
      </c>
      <c r="E3182" s="135">
        <f t="shared" si="49"/>
        <v>30102041</v>
      </c>
      <c r="F3182" s="135" t="s">
        <v>1249</v>
      </c>
      <c r="G3182" s="135" t="s">
        <v>6493</v>
      </c>
      <c r="H3182" s="135" t="s">
        <v>3992</v>
      </c>
      <c r="I3182" s="135" t="s">
        <v>863</v>
      </c>
    </row>
    <row r="3183" spans="1:9" x14ac:dyDescent="0.2">
      <c r="A3183" s="135" t="s">
        <v>2918</v>
      </c>
      <c r="D3183" s="135" t="s">
        <v>1315</v>
      </c>
      <c r="E3183" s="135">
        <f t="shared" si="49"/>
        <v>30102050</v>
      </c>
      <c r="F3183" s="135" t="s">
        <v>1249</v>
      </c>
      <c r="G3183" s="135" t="s">
        <v>6493</v>
      </c>
      <c r="H3183" s="135" t="s">
        <v>3992</v>
      </c>
      <c r="I3183" s="135" t="s">
        <v>865</v>
      </c>
    </row>
    <row r="3184" spans="1:9" x14ac:dyDescent="0.2">
      <c r="A3184" s="135" t="s">
        <v>2918</v>
      </c>
      <c r="D3184" s="135" t="s">
        <v>1316</v>
      </c>
      <c r="E3184" s="135">
        <f t="shared" si="49"/>
        <v>30102051</v>
      </c>
      <c r="F3184" s="135" t="s">
        <v>1249</v>
      </c>
      <c r="G3184" s="135" t="s">
        <v>6493</v>
      </c>
      <c r="H3184" s="135" t="s">
        <v>3992</v>
      </c>
      <c r="I3184" s="135" t="s">
        <v>9759</v>
      </c>
    </row>
    <row r="3185" spans="1:9" x14ac:dyDescent="0.2">
      <c r="A3185" s="135" t="s">
        <v>2918</v>
      </c>
      <c r="D3185" s="135" t="s">
        <v>1317</v>
      </c>
      <c r="E3185" s="135">
        <f t="shared" si="49"/>
        <v>30102052</v>
      </c>
      <c r="F3185" s="135" t="s">
        <v>1249</v>
      </c>
      <c r="G3185" s="135" t="s">
        <v>6493</v>
      </c>
      <c r="H3185" s="135" t="s">
        <v>3992</v>
      </c>
      <c r="I3185" s="135" t="s">
        <v>9761</v>
      </c>
    </row>
    <row r="3186" spans="1:9" x14ac:dyDescent="0.2">
      <c r="A3186" s="135" t="s">
        <v>2918</v>
      </c>
      <c r="D3186" s="135" t="s">
        <v>1318</v>
      </c>
      <c r="E3186" s="135">
        <f t="shared" si="49"/>
        <v>30102053</v>
      </c>
      <c r="F3186" s="135" t="s">
        <v>1249</v>
      </c>
      <c r="G3186" s="135" t="s">
        <v>6493</v>
      </c>
      <c r="H3186" s="135" t="s">
        <v>3992</v>
      </c>
      <c r="I3186" s="135" t="s">
        <v>9763</v>
      </c>
    </row>
    <row r="3187" spans="1:9" x14ac:dyDescent="0.2">
      <c r="A3187" s="135" t="s">
        <v>2918</v>
      </c>
      <c r="D3187" s="135" t="s">
        <v>1319</v>
      </c>
      <c r="E3187" s="135">
        <f t="shared" si="49"/>
        <v>30102054</v>
      </c>
      <c r="F3187" s="135" t="s">
        <v>1249</v>
      </c>
      <c r="G3187" s="135" t="s">
        <v>6493</v>
      </c>
      <c r="H3187" s="135" t="s">
        <v>3992</v>
      </c>
      <c r="I3187" s="135" t="s">
        <v>9765</v>
      </c>
    </row>
    <row r="3188" spans="1:9" x14ac:dyDescent="0.2">
      <c r="A3188" s="135" t="s">
        <v>2918</v>
      </c>
      <c r="D3188" s="135" t="s">
        <v>1320</v>
      </c>
      <c r="E3188" s="135">
        <f t="shared" si="49"/>
        <v>30102060</v>
      </c>
      <c r="F3188" s="135" t="s">
        <v>1249</v>
      </c>
      <c r="G3188" s="135" t="s">
        <v>6493</v>
      </c>
      <c r="H3188" s="135" t="s">
        <v>3992</v>
      </c>
      <c r="I3188" s="135" t="s">
        <v>9767</v>
      </c>
    </row>
    <row r="3189" spans="1:9" x14ac:dyDescent="0.2">
      <c r="A3189" s="135" t="s">
        <v>2918</v>
      </c>
      <c r="D3189" s="135" t="s">
        <v>1321</v>
      </c>
      <c r="E3189" s="135">
        <f t="shared" si="49"/>
        <v>30102061</v>
      </c>
      <c r="F3189" s="135" t="s">
        <v>1249</v>
      </c>
      <c r="G3189" s="135" t="s">
        <v>6493</v>
      </c>
      <c r="H3189" s="135" t="s">
        <v>3992</v>
      </c>
      <c r="I3189" s="135" t="s">
        <v>9769</v>
      </c>
    </row>
    <row r="3190" spans="1:9" x14ac:dyDescent="0.2">
      <c r="A3190" s="135" t="s">
        <v>2918</v>
      </c>
      <c r="D3190" s="135" t="s">
        <v>1322</v>
      </c>
      <c r="E3190" s="135">
        <f t="shared" si="49"/>
        <v>30102062</v>
      </c>
      <c r="F3190" s="135" t="s">
        <v>1249</v>
      </c>
      <c r="G3190" s="135" t="s">
        <v>6493</v>
      </c>
      <c r="H3190" s="135" t="s">
        <v>3992</v>
      </c>
      <c r="I3190" s="135" t="s">
        <v>9771</v>
      </c>
    </row>
    <row r="3191" spans="1:9" x14ac:dyDescent="0.2">
      <c r="A3191" s="135" t="s">
        <v>2918</v>
      </c>
      <c r="D3191" s="135" t="s">
        <v>1323</v>
      </c>
      <c r="E3191" s="135">
        <f t="shared" si="49"/>
        <v>30102063</v>
      </c>
      <c r="F3191" s="135" t="s">
        <v>1249</v>
      </c>
      <c r="G3191" s="135" t="s">
        <v>6493</v>
      </c>
      <c r="H3191" s="135" t="s">
        <v>3992</v>
      </c>
      <c r="I3191" s="135" t="s">
        <v>6888</v>
      </c>
    </row>
    <row r="3192" spans="1:9" x14ac:dyDescent="0.2">
      <c r="A3192" s="135" t="s">
        <v>2918</v>
      </c>
      <c r="D3192" s="135" t="s">
        <v>1324</v>
      </c>
      <c r="E3192" s="135">
        <f t="shared" si="49"/>
        <v>30102070</v>
      </c>
      <c r="F3192" s="135" t="s">
        <v>1249</v>
      </c>
      <c r="G3192" s="135" t="s">
        <v>6493</v>
      </c>
      <c r="H3192" s="135" t="s">
        <v>3992</v>
      </c>
      <c r="I3192" s="135" t="s">
        <v>6890</v>
      </c>
    </row>
    <row r="3193" spans="1:9" x14ac:dyDescent="0.2">
      <c r="A3193" s="135" t="s">
        <v>2918</v>
      </c>
      <c r="D3193" s="135" t="s">
        <v>1325</v>
      </c>
      <c r="E3193" s="135">
        <f t="shared" si="49"/>
        <v>30102071</v>
      </c>
      <c r="F3193" s="135" t="s">
        <v>1249</v>
      </c>
      <c r="G3193" s="135" t="s">
        <v>6493</v>
      </c>
      <c r="H3193" s="135" t="s">
        <v>3992</v>
      </c>
      <c r="I3193" s="135" t="s">
        <v>6892</v>
      </c>
    </row>
    <row r="3194" spans="1:9" x14ac:dyDescent="0.2">
      <c r="A3194" s="135" t="s">
        <v>2918</v>
      </c>
      <c r="D3194" s="135" t="s">
        <v>1326</v>
      </c>
      <c r="E3194" s="135">
        <f t="shared" si="49"/>
        <v>30102072</v>
      </c>
      <c r="F3194" s="135" t="s">
        <v>1249</v>
      </c>
      <c r="G3194" s="135" t="s">
        <v>6493</v>
      </c>
      <c r="H3194" s="135" t="s">
        <v>3992</v>
      </c>
      <c r="I3194" s="135" t="s">
        <v>6894</v>
      </c>
    </row>
    <row r="3195" spans="1:9" x14ac:dyDescent="0.2">
      <c r="A3195" s="135" t="s">
        <v>2918</v>
      </c>
      <c r="D3195" s="135" t="s">
        <v>1327</v>
      </c>
      <c r="E3195" s="135">
        <f t="shared" si="49"/>
        <v>30102099</v>
      </c>
      <c r="F3195" s="135" t="s">
        <v>1249</v>
      </c>
      <c r="G3195" s="135" t="s">
        <v>6493</v>
      </c>
      <c r="H3195" s="135" t="s">
        <v>3992</v>
      </c>
      <c r="I3195" s="135" t="s">
        <v>6238</v>
      </c>
    </row>
    <row r="3196" spans="1:9" x14ac:dyDescent="0.2">
      <c r="A3196" s="135" t="s">
        <v>2918</v>
      </c>
      <c r="D3196" s="135" t="s">
        <v>1328</v>
      </c>
      <c r="E3196" s="135">
        <f t="shared" si="49"/>
        <v>30102101</v>
      </c>
      <c r="F3196" s="135" t="s">
        <v>1249</v>
      </c>
      <c r="G3196" s="135" t="s">
        <v>6493</v>
      </c>
      <c r="H3196" s="135" t="s">
        <v>1329</v>
      </c>
      <c r="I3196" s="135" t="s">
        <v>1330</v>
      </c>
    </row>
    <row r="3197" spans="1:9" x14ac:dyDescent="0.2">
      <c r="A3197" s="135" t="s">
        <v>2918</v>
      </c>
      <c r="D3197" s="135" t="s">
        <v>1331</v>
      </c>
      <c r="E3197" s="135">
        <f t="shared" si="49"/>
        <v>30102102</v>
      </c>
      <c r="F3197" s="135" t="s">
        <v>1249</v>
      </c>
      <c r="G3197" s="135" t="s">
        <v>6493</v>
      </c>
      <c r="H3197" s="135" t="s">
        <v>1329</v>
      </c>
      <c r="I3197" s="135" t="s">
        <v>1332</v>
      </c>
    </row>
    <row r="3198" spans="1:9" x14ac:dyDescent="0.2">
      <c r="A3198" s="135" t="s">
        <v>2918</v>
      </c>
      <c r="D3198" s="135" t="s">
        <v>1333</v>
      </c>
      <c r="E3198" s="135">
        <f t="shared" si="49"/>
        <v>30102103</v>
      </c>
      <c r="F3198" s="135" t="s">
        <v>1249</v>
      </c>
      <c r="G3198" s="135" t="s">
        <v>6493</v>
      </c>
      <c r="H3198" s="135" t="s">
        <v>1329</v>
      </c>
      <c r="I3198" s="135" t="s">
        <v>1334</v>
      </c>
    </row>
    <row r="3199" spans="1:9" x14ac:dyDescent="0.2">
      <c r="A3199" s="135" t="s">
        <v>2918</v>
      </c>
      <c r="D3199" s="135" t="s">
        <v>1335</v>
      </c>
      <c r="E3199" s="135">
        <f t="shared" si="49"/>
        <v>30102104</v>
      </c>
      <c r="F3199" s="135" t="s">
        <v>1249</v>
      </c>
      <c r="G3199" s="135" t="s">
        <v>6493</v>
      </c>
      <c r="H3199" s="135" t="s">
        <v>1329</v>
      </c>
      <c r="I3199" s="135" t="s">
        <v>1336</v>
      </c>
    </row>
    <row r="3200" spans="1:9" x14ac:dyDescent="0.2">
      <c r="A3200" s="135" t="s">
        <v>2918</v>
      </c>
      <c r="D3200" s="135" t="s">
        <v>1337</v>
      </c>
      <c r="E3200" s="135">
        <f t="shared" si="49"/>
        <v>30102105</v>
      </c>
      <c r="F3200" s="135" t="s">
        <v>1249</v>
      </c>
      <c r="G3200" s="135" t="s">
        <v>6493</v>
      </c>
      <c r="H3200" s="135" t="s">
        <v>1329</v>
      </c>
      <c r="I3200" s="135" t="s">
        <v>1338</v>
      </c>
    </row>
    <row r="3201" spans="1:9" x14ac:dyDescent="0.2">
      <c r="A3201" s="135" t="s">
        <v>2918</v>
      </c>
      <c r="D3201" s="135" t="s">
        <v>1339</v>
      </c>
      <c r="E3201" s="135">
        <f t="shared" si="49"/>
        <v>30102106</v>
      </c>
      <c r="F3201" s="135" t="s">
        <v>1249</v>
      </c>
      <c r="G3201" s="135" t="s">
        <v>6493</v>
      </c>
      <c r="H3201" s="135" t="s">
        <v>1329</v>
      </c>
      <c r="I3201" s="135" t="s">
        <v>1340</v>
      </c>
    </row>
    <row r="3202" spans="1:9" x14ac:dyDescent="0.2">
      <c r="A3202" s="135" t="s">
        <v>2918</v>
      </c>
      <c r="D3202" s="135" t="s">
        <v>1341</v>
      </c>
      <c r="E3202" s="135">
        <f t="shared" ref="E3202:E3265" si="50">VALUE(D3202)</f>
        <v>30102107</v>
      </c>
      <c r="F3202" s="135" t="s">
        <v>1249</v>
      </c>
      <c r="G3202" s="135" t="s">
        <v>6493</v>
      </c>
      <c r="H3202" s="135" t="s">
        <v>1329</v>
      </c>
      <c r="I3202" s="135" t="s">
        <v>1342</v>
      </c>
    </row>
    <row r="3203" spans="1:9" x14ac:dyDescent="0.2">
      <c r="A3203" s="135" t="s">
        <v>2918</v>
      </c>
      <c r="D3203" s="135" t="s">
        <v>1343</v>
      </c>
      <c r="E3203" s="135">
        <f t="shared" si="50"/>
        <v>30102108</v>
      </c>
      <c r="F3203" s="135" t="s">
        <v>1249</v>
      </c>
      <c r="G3203" s="135" t="s">
        <v>6493</v>
      </c>
      <c r="H3203" s="135" t="s">
        <v>1329</v>
      </c>
      <c r="I3203" s="135" t="s">
        <v>1344</v>
      </c>
    </row>
    <row r="3204" spans="1:9" x14ac:dyDescent="0.2">
      <c r="A3204" s="135" t="s">
        <v>2918</v>
      </c>
      <c r="D3204" s="135" t="s">
        <v>1345</v>
      </c>
      <c r="E3204" s="135">
        <f t="shared" si="50"/>
        <v>30102110</v>
      </c>
      <c r="F3204" s="135" t="s">
        <v>1249</v>
      </c>
      <c r="G3204" s="135" t="s">
        <v>6493</v>
      </c>
      <c r="H3204" s="135" t="s">
        <v>1329</v>
      </c>
      <c r="I3204" s="135" t="s">
        <v>1346</v>
      </c>
    </row>
    <row r="3205" spans="1:9" x14ac:dyDescent="0.2">
      <c r="A3205" s="135" t="s">
        <v>2918</v>
      </c>
      <c r="D3205" s="135" t="s">
        <v>1347</v>
      </c>
      <c r="E3205" s="135">
        <f t="shared" si="50"/>
        <v>30102111</v>
      </c>
      <c r="F3205" s="135" t="s">
        <v>1249</v>
      </c>
      <c r="G3205" s="135" t="s">
        <v>6493</v>
      </c>
      <c r="H3205" s="135" t="s">
        <v>1329</v>
      </c>
      <c r="I3205" s="135" t="s">
        <v>1348</v>
      </c>
    </row>
    <row r="3206" spans="1:9" x14ac:dyDescent="0.2">
      <c r="A3206" s="135" t="s">
        <v>2918</v>
      </c>
      <c r="D3206" s="135" t="s">
        <v>1349</v>
      </c>
      <c r="E3206" s="135">
        <f t="shared" si="50"/>
        <v>30102112</v>
      </c>
      <c r="F3206" s="135" t="s">
        <v>1249</v>
      </c>
      <c r="G3206" s="135" t="s">
        <v>6493</v>
      </c>
      <c r="H3206" s="135" t="s">
        <v>1329</v>
      </c>
      <c r="I3206" s="135" t="s">
        <v>1350</v>
      </c>
    </row>
    <row r="3207" spans="1:9" x14ac:dyDescent="0.2">
      <c r="A3207" s="135" t="s">
        <v>2918</v>
      </c>
      <c r="D3207" s="135" t="s">
        <v>1351</v>
      </c>
      <c r="E3207" s="135">
        <f t="shared" si="50"/>
        <v>30102113</v>
      </c>
      <c r="F3207" s="135" t="s">
        <v>1249</v>
      </c>
      <c r="G3207" s="135" t="s">
        <v>6493</v>
      </c>
      <c r="H3207" s="135" t="s">
        <v>1329</v>
      </c>
      <c r="I3207" s="135" t="s">
        <v>1352</v>
      </c>
    </row>
    <row r="3208" spans="1:9" x14ac:dyDescent="0.2">
      <c r="A3208" s="135" t="s">
        <v>2918</v>
      </c>
      <c r="D3208" s="135" t="s">
        <v>1353</v>
      </c>
      <c r="E3208" s="135">
        <f t="shared" si="50"/>
        <v>30102114</v>
      </c>
      <c r="F3208" s="135" t="s">
        <v>1249</v>
      </c>
      <c r="G3208" s="135" t="s">
        <v>6493</v>
      </c>
      <c r="H3208" s="135" t="s">
        <v>1329</v>
      </c>
      <c r="I3208" s="135" t="s">
        <v>1354</v>
      </c>
    </row>
    <row r="3209" spans="1:9" x14ac:dyDescent="0.2">
      <c r="A3209" s="135" t="s">
        <v>2918</v>
      </c>
      <c r="D3209" s="135" t="s">
        <v>1355</v>
      </c>
      <c r="E3209" s="135">
        <f t="shared" si="50"/>
        <v>30102120</v>
      </c>
      <c r="F3209" s="135" t="s">
        <v>1249</v>
      </c>
      <c r="G3209" s="135" t="s">
        <v>6493</v>
      </c>
      <c r="H3209" s="135" t="s">
        <v>1329</v>
      </c>
      <c r="I3209" s="135" t="s">
        <v>1356</v>
      </c>
    </row>
    <row r="3210" spans="1:9" x14ac:dyDescent="0.2">
      <c r="A3210" s="135" t="s">
        <v>2918</v>
      </c>
      <c r="D3210" s="135" t="s">
        <v>1357</v>
      </c>
      <c r="E3210" s="135">
        <f t="shared" si="50"/>
        <v>30102121</v>
      </c>
      <c r="F3210" s="135" t="s">
        <v>1249</v>
      </c>
      <c r="G3210" s="135" t="s">
        <v>6493</v>
      </c>
      <c r="H3210" s="135" t="s">
        <v>1329</v>
      </c>
      <c r="I3210" s="135" t="s">
        <v>1358</v>
      </c>
    </row>
    <row r="3211" spans="1:9" x14ac:dyDescent="0.2">
      <c r="A3211" s="135" t="s">
        <v>2918</v>
      </c>
      <c r="D3211" s="135" t="s">
        <v>1359</v>
      </c>
      <c r="E3211" s="135">
        <f t="shared" si="50"/>
        <v>30102122</v>
      </c>
      <c r="F3211" s="135" t="s">
        <v>1249</v>
      </c>
      <c r="G3211" s="135" t="s">
        <v>6493</v>
      </c>
      <c r="H3211" s="135" t="s">
        <v>1329</v>
      </c>
      <c r="I3211" s="135" t="s">
        <v>1360</v>
      </c>
    </row>
    <row r="3212" spans="1:9" x14ac:dyDescent="0.2">
      <c r="A3212" s="135" t="s">
        <v>2918</v>
      </c>
      <c r="D3212" s="135" t="s">
        <v>1361</v>
      </c>
      <c r="E3212" s="135">
        <f t="shared" si="50"/>
        <v>30102123</v>
      </c>
      <c r="F3212" s="135" t="s">
        <v>1249</v>
      </c>
      <c r="G3212" s="135" t="s">
        <v>6493</v>
      </c>
      <c r="H3212" s="135" t="s">
        <v>1329</v>
      </c>
      <c r="I3212" s="135" t="s">
        <v>1362</v>
      </c>
    </row>
    <row r="3213" spans="1:9" x14ac:dyDescent="0.2">
      <c r="A3213" s="135" t="s">
        <v>2918</v>
      </c>
      <c r="D3213" s="135" t="s">
        <v>1363</v>
      </c>
      <c r="E3213" s="135">
        <f t="shared" si="50"/>
        <v>30102124</v>
      </c>
      <c r="F3213" s="135" t="s">
        <v>1249</v>
      </c>
      <c r="G3213" s="135" t="s">
        <v>6493</v>
      </c>
      <c r="H3213" s="135" t="s">
        <v>1329</v>
      </c>
      <c r="I3213" s="135" t="s">
        <v>4065</v>
      </c>
    </row>
    <row r="3214" spans="1:9" x14ac:dyDescent="0.2">
      <c r="A3214" s="135" t="s">
        <v>2918</v>
      </c>
      <c r="D3214" s="135" t="s">
        <v>4066</v>
      </c>
      <c r="E3214" s="135">
        <f t="shared" si="50"/>
        <v>30102125</v>
      </c>
      <c r="F3214" s="135" t="s">
        <v>1249</v>
      </c>
      <c r="G3214" s="135" t="s">
        <v>6493</v>
      </c>
      <c r="H3214" s="135" t="s">
        <v>1329</v>
      </c>
      <c r="I3214" s="135" t="s">
        <v>4067</v>
      </c>
    </row>
    <row r="3215" spans="1:9" x14ac:dyDescent="0.2">
      <c r="A3215" s="135" t="s">
        <v>2918</v>
      </c>
      <c r="D3215" s="135" t="s">
        <v>4068</v>
      </c>
      <c r="E3215" s="135">
        <f t="shared" si="50"/>
        <v>30102126</v>
      </c>
      <c r="F3215" s="135" t="s">
        <v>1249</v>
      </c>
      <c r="G3215" s="135" t="s">
        <v>6493</v>
      </c>
      <c r="H3215" s="135" t="s">
        <v>1329</v>
      </c>
      <c r="I3215" s="135" t="s">
        <v>4069</v>
      </c>
    </row>
    <row r="3216" spans="1:9" x14ac:dyDescent="0.2">
      <c r="A3216" s="135" t="s">
        <v>2918</v>
      </c>
      <c r="D3216" s="135" t="s">
        <v>7162</v>
      </c>
      <c r="E3216" s="135">
        <f t="shared" si="50"/>
        <v>30102127</v>
      </c>
      <c r="F3216" s="135" t="s">
        <v>1249</v>
      </c>
      <c r="G3216" s="135" t="s">
        <v>6493</v>
      </c>
      <c r="H3216" s="135" t="s">
        <v>1329</v>
      </c>
      <c r="I3216" s="135" t="s">
        <v>7163</v>
      </c>
    </row>
    <row r="3217" spans="1:9" x14ac:dyDescent="0.2">
      <c r="A3217" s="135" t="s">
        <v>2918</v>
      </c>
      <c r="D3217" s="135" t="s">
        <v>7164</v>
      </c>
      <c r="E3217" s="135">
        <f t="shared" si="50"/>
        <v>30102199</v>
      </c>
      <c r="F3217" s="135" t="s">
        <v>1249</v>
      </c>
      <c r="G3217" s="135" t="s">
        <v>6493</v>
      </c>
      <c r="H3217" s="135" t="s">
        <v>1329</v>
      </c>
      <c r="I3217" s="135" t="s">
        <v>6238</v>
      </c>
    </row>
    <row r="3218" spans="1:9" x14ac:dyDescent="0.2">
      <c r="A3218" s="135" t="s">
        <v>2918</v>
      </c>
      <c r="D3218" s="135" t="s">
        <v>7165</v>
      </c>
      <c r="E3218" s="135">
        <f t="shared" si="50"/>
        <v>30102201</v>
      </c>
      <c r="F3218" s="135" t="s">
        <v>1249</v>
      </c>
      <c r="G3218" s="135" t="s">
        <v>6493</v>
      </c>
      <c r="H3218" s="135" t="s">
        <v>7166</v>
      </c>
      <c r="I3218" s="135" t="s">
        <v>2382</v>
      </c>
    </row>
    <row r="3219" spans="1:9" x14ac:dyDescent="0.2">
      <c r="A3219" s="135" t="s">
        <v>2918</v>
      </c>
      <c r="D3219" s="135" t="s">
        <v>7167</v>
      </c>
      <c r="E3219" s="135">
        <f t="shared" si="50"/>
        <v>30102301</v>
      </c>
      <c r="F3219" s="135" t="s">
        <v>1249</v>
      </c>
      <c r="G3219" s="135" t="s">
        <v>6493</v>
      </c>
      <c r="H3219" s="135" t="s">
        <v>7168</v>
      </c>
      <c r="I3219" s="135" t="s">
        <v>7169</v>
      </c>
    </row>
    <row r="3220" spans="1:9" x14ac:dyDescent="0.2">
      <c r="A3220" s="135" t="s">
        <v>2918</v>
      </c>
      <c r="D3220" s="135" t="s">
        <v>7170</v>
      </c>
      <c r="E3220" s="135">
        <f t="shared" si="50"/>
        <v>30102304</v>
      </c>
      <c r="F3220" s="135" t="s">
        <v>1249</v>
      </c>
      <c r="G3220" s="135" t="s">
        <v>6493</v>
      </c>
      <c r="H3220" s="135" t="s">
        <v>7168</v>
      </c>
      <c r="I3220" s="135" t="s">
        <v>7171</v>
      </c>
    </row>
    <row r="3221" spans="1:9" x14ac:dyDescent="0.2">
      <c r="A3221" s="135" t="s">
        <v>2918</v>
      </c>
      <c r="D3221" s="135" t="s">
        <v>7172</v>
      </c>
      <c r="E3221" s="135">
        <f t="shared" si="50"/>
        <v>30102306</v>
      </c>
      <c r="F3221" s="135" t="s">
        <v>1249</v>
      </c>
      <c r="G3221" s="135" t="s">
        <v>6493</v>
      </c>
      <c r="H3221" s="135" t="s">
        <v>7168</v>
      </c>
      <c r="I3221" s="135" t="s">
        <v>7173</v>
      </c>
    </row>
    <row r="3222" spans="1:9" x14ac:dyDescent="0.2">
      <c r="A3222" s="135" t="s">
        <v>2918</v>
      </c>
      <c r="D3222" s="135" t="s">
        <v>4123</v>
      </c>
      <c r="E3222" s="135">
        <f t="shared" si="50"/>
        <v>30102308</v>
      </c>
      <c r="F3222" s="135" t="s">
        <v>1249</v>
      </c>
      <c r="G3222" s="135" t="s">
        <v>6493</v>
      </c>
      <c r="H3222" s="135" t="s">
        <v>7168</v>
      </c>
      <c r="I3222" s="135" t="s">
        <v>4124</v>
      </c>
    </row>
    <row r="3223" spans="1:9" x14ac:dyDescent="0.2">
      <c r="A3223" s="135" t="s">
        <v>2918</v>
      </c>
      <c r="D3223" s="135" t="s">
        <v>4125</v>
      </c>
      <c r="E3223" s="135">
        <f t="shared" si="50"/>
        <v>30102310</v>
      </c>
      <c r="F3223" s="135" t="s">
        <v>1249</v>
      </c>
      <c r="G3223" s="135" t="s">
        <v>6493</v>
      </c>
      <c r="H3223" s="135" t="s">
        <v>7168</v>
      </c>
      <c r="I3223" s="135" t="s">
        <v>4126</v>
      </c>
    </row>
    <row r="3224" spans="1:9" x14ac:dyDescent="0.2">
      <c r="A3224" s="135" t="s">
        <v>2918</v>
      </c>
      <c r="D3224" s="135" t="s">
        <v>4127</v>
      </c>
      <c r="E3224" s="135">
        <f t="shared" si="50"/>
        <v>30102312</v>
      </c>
      <c r="F3224" s="135" t="s">
        <v>1249</v>
      </c>
      <c r="G3224" s="135" t="s">
        <v>6493</v>
      </c>
      <c r="H3224" s="135" t="s">
        <v>7168</v>
      </c>
      <c r="I3224" s="135" t="s">
        <v>4128</v>
      </c>
    </row>
    <row r="3225" spans="1:9" x14ac:dyDescent="0.2">
      <c r="A3225" s="135" t="s">
        <v>2918</v>
      </c>
      <c r="D3225" s="135" t="s">
        <v>4129</v>
      </c>
      <c r="E3225" s="135">
        <f t="shared" si="50"/>
        <v>30102314</v>
      </c>
      <c r="F3225" s="135" t="s">
        <v>1249</v>
      </c>
      <c r="G3225" s="135" t="s">
        <v>6493</v>
      </c>
      <c r="H3225" s="135" t="s">
        <v>7168</v>
      </c>
      <c r="I3225" s="135" t="s">
        <v>4130</v>
      </c>
    </row>
    <row r="3226" spans="1:9" x14ac:dyDescent="0.2">
      <c r="A3226" s="135" t="s">
        <v>2918</v>
      </c>
      <c r="D3226" s="135" t="s">
        <v>4131</v>
      </c>
      <c r="E3226" s="135">
        <f t="shared" si="50"/>
        <v>30102316</v>
      </c>
      <c r="F3226" s="135" t="s">
        <v>1249</v>
      </c>
      <c r="G3226" s="135" t="s">
        <v>6493</v>
      </c>
      <c r="H3226" s="135" t="s">
        <v>7168</v>
      </c>
      <c r="I3226" s="135" t="s">
        <v>4132</v>
      </c>
    </row>
    <row r="3227" spans="1:9" x14ac:dyDescent="0.2">
      <c r="A3227" s="135" t="s">
        <v>2918</v>
      </c>
      <c r="D3227" s="135" t="s">
        <v>4133</v>
      </c>
      <c r="E3227" s="135">
        <f t="shared" si="50"/>
        <v>30102318</v>
      </c>
      <c r="F3227" s="135" t="s">
        <v>1249</v>
      </c>
      <c r="G3227" s="135" t="s">
        <v>6493</v>
      </c>
      <c r="H3227" s="135" t="s">
        <v>7168</v>
      </c>
      <c r="I3227" s="135" t="s">
        <v>4134</v>
      </c>
    </row>
    <row r="3228" spans="1:9" x14ac:dyDescent="0.2">
      <c r="A3228" s="135" t="s">
        <v>2918</v>
      </c>
      <c r="D3228" s="135" t="s">
        <v>4135</v>
      </c>
      <c r="E3228" s="135">
        <f t="shared" si="50"/>
        <v>30102319</v>
      </c>
      <c r="F3228" s="135" t="s">
        <v>1249</v>
      </c>
      <c r="G3228" s="135" t="s">
        <v>6493</v>
      </c>
      <c r="H3228" s="135" t="s">
        <v>7168</v>
      </c>
      <c r="I3228" s="135" t="s">
        <v>4136</v>
      </c>
    </row>
    <row r="3229" spans="1:9" x14ac:dyDescent="0.2">
      <c r="A3229" s="135" t="s">
        <v>2918</v>
      </c>
      <c r="D3229" s="135" t="s">
        <v>4137</v>
      </c>
      <c r="E3229" s="135">
        <f t="shared" si="50"/>
        <v>30102320</v>
      </c>
      <c r="F3229" s="135" t="s">
        <v>1249</v>
      </c>
      <c r="G3229" s="135" t="s">
        <v>6493</v>
      </c>
      <c r="H3229" s="135" t="s">
        <v>7168</v>
      </c>
      <c r="I3229" s="135" t="s">
        <v>4138</v>
      </c>
    </row>
    <row r="3230" spans="1:9" x14ac:dyDescent="0.2">
      <c r="A3230" s="135" t="s">
        <v>2918</v>
      </c>
      <c r="D3230" s="135" t="s">
        <v>4139</v>
      </c>
      <c r="E3230" s="135">
        <f t="shared" si="50"/>
        <v>30102321</v>
      </c>
      <c r="F3230" s="135" t="s">
        <v>1249</v>
      </c>
      <c r="G3230" s="135" t="s">
        <v>6493</v>
      </c>
      <c r="H3230" s="135" t="s">
        <v>7168</v>
      </c>
      <c r="I3230" s="135" t="s">
        <v>4140</v>
      </c>
    </row>
    <row r="3231" spans="1:9" x14ac:dyDescent="0.2">
      <c r="A3231" s="135" t="s">
        <v>2918</v>
      </c>
      <c r="D3231" s="135" t="s">
        <v>4141</v>
      </c>
      <c r="E3231" s="135">
        <f t="shared" si="50"/>
        <v>30102322</v>
      </c>
      <c r="F3231" s="135" t="s">
        <v>1249</v>
      </c>
      <c r="G3231" s="135" t="s">
        <v>6493</v>
      </c>
      <c r="H3231" s="135" t="s">
        <v>7168</v>
      </c>
      <c r="I3231" s="135" t="s">
        <v>4142</v>
      </c>
    </row>
    <row r="3232" spans="1:9" x14ac:dyDescent="0.2">
      <c r="A3232" s="135" t="s">
        <v>2918</v>
      </c>
      <c r="D3232" s="135" t="s">
        <v>4143</v>
      </c>
      <c r="E3232" s="135">
        <f t="shared" si="50"/>
        <v>30102323</v>
      </c>
      <c r="F3232" s="135" t="s">
        <v>1249</v>
      </c>
      <c r="G3232" s="135" t="s">
        <v>6493</v>
      </c>
      <c r="H3232" s="135" t="s">
        <v>7168</v>
      </c>
      <c r="I3232" s="135" t="s">
        <v>4144</v>
      </c>
    </row>
    <row r="3233" spans="1:9" x14ac:dyDescent="0.2">
      <c r="A3233" s="135" t="s">
        <v>2918</v>
      </c>
      <c r="D3233" s="135" t="s">
        <v>4145</v>
      </c>
      <c r="E3233" s="135">
        <f t="shared" si="50"/>
        <v>30102324</v>
      </c>
      <c r="F3233" s="135" t="s">
        <v>1249</v>
      </c>
      <c r="G3233" s="135" t="s">
        <v>6493</v>
      </c>
      <c r="H3233" s="135" t="s">
        <v>7168</v>
      </c>
      <c r="I3233" s="135" t="s">
        <v>4146</v>
      </c>
    </row>
    <row r="3234" spans="1:9" x14ac:dyDescent="0.2">
      <c r="A3234" s="135" t="s">
        <v>2918</v>
      </c>
      <c r="D3234" s="135" t="s">
        <v>4147</v>
      </c>
      <c r="E3234" s="135">
        <f t="shared" si="50"/>
        <v>30102325</v>
      </c>
      <c r="F3234" s="135" t="s">
        <v>1249</v>
      </c>
      <c r="G3234" s="135" t="s">
        <v>6493</v>
      </c>
      <c r="H3234" s="135" t="s">
        <v>7168</v>
      </c>
      <c r="I3234" s="135" t="s">
        <v>4148</v>
      </c>
    </row>
    <row r="3235" spans="1:9" x14ac:dyDescent="0.2">
      <c r="A3235" s="135" t="s">
        <v>2918</v>
      </c>
      <c r="D3235" s="135" t="s">
        <v>4149</v>
      </c>
      <c r="E3235" s="135">
        <f t="shared" si="50"/>
        <v>30102330</v>
      </c>
      <c r="F3235" s="135" t="s">
        <v>1249</v>
      </c>
      <c r="G3235" s="135" t="s">
        <v>6493</v>
      </c>
      <c r="H3235" s="135" t="s">
        <v>7168</v>
      </c>
      <c r="I3235" s="135" t="s">
        <v>7186</v>
      </c>
    </row>
    <row r="3236" spans="1:9" x14ac:dyDescent="0.2">
      <c r="A3236" s="135" t="s">
        <v>2918</v>
      </c>
      <c r="D3236" s="135" t="s">
        <v>7187</v>
      </c>
      <c r="E3236" s="135">
        <f t="shared" si="50"/>
        <v>30102331</v>
      </c>
      <c r="F3236" s="135" t="s">
        <v>1249</v>
      </c>
      <c r="G3236" s="135" t="s">
        <v>6493</v>
      </c>
      <c r="H3236" s="135" t="s">
        <v>7168</v>
      </c>
      <c r="I3236" s="135" t="s">
        <v>7188</v>
      </c>
    </row>
    <row r="3237" spans="1:9" x14ac:dyDescent="0.2">
      <c r="A3237" s="135" t="s">
        <v>2918</v>
      </c>
      <c r="D3237" s="135" t="s">
        <v>7189</v>
      </c>
      <c r="E3237" s="135">
        <f t="shared" si="50"/>
        <v>30102332</v>
      </c>
      <c r="F3237" s="135" t="s">
        <v>1249</v>
      </c>
      <c r="G3237" s="135" t="s">
        <v>6493</v>
      </c>
      <c r="H3237" s="135" t="s">
        <v>7168</v>
      </c>
      <c r="I3237" s="135" t="s">
        <v>7190</v>
      </c>
    </row>
    <row r="3238" spans="1:9" x14ac:dyDescent="0.2">
      <c r="A3238" s="135" t="s">
        <v>2918</v>
      </c>
      <c r="D3238" s="135" t="s">
        <v>7191</v>
      </c>
      <c r="E3238" s="135">
        <f t="shared" si="50"/>
        <v>30102399</v>
      </c>
      <c r="F3238" s="135" t="s">
        <v>1249</v>
      </c>
      <c r="G3238" s="135" t="s">
        <v>6493</v>
      </c>
      <c r="H3238" s="135" t="s">
        <v>7168</v>
      </c>
      <c r="I3238" s="135" t="s">
        <v>6238</v>
      </c>
    </row>
    <row r="3239" spans="1:9" x14ac:dyDescent="0.2">
      <c r="A3239" s="135" t="s">
        <v>2918</v>
      </c>
      <c r="D3239" s="135" t="s">
        <v>7192</v>
      </c>
      <c r="E3239" s="135">
        <f t="shared" si="50"/>
        <v>30102401</v>
      </c>
      <c r="F3239" s="135" t="s">
        <v>1249</v>
      </c>
      <c r="G3239" s="135" t="s">
        <v>6493</v>
      </c>
      <c r="H3239" s="135" t="s">
        <v>7193</v>
      </c>
      <c r="I3239" s="135" t="s">
        <v>7194</v>
      </c>
    </row>
    <row r="3240" spans="1:9" x14ac:dyDescent="0.2">
      <c r="A3240" s="135" t="s">
        <v>2918</v>
      </c>
      <c r="D3240" s="135" t="s">
        <v>7195</v>
      </c>
      <c r="E3240" s="135">
        <f t="shared" si="50"/>
        <v>30102402</v>
      </c>
      <c r="F3240" s="135" t="s">
        <v>1249</v>
      </c>
      <c r="G3240" s="135" t="s">
        <v>6493</v>
      </c>
      <c r="H3240" s="135" t="s">
        <v>7193</v>
      </c>
      <c r="I3240" s="135" t="s">
        <v>7196</v>
      </c>
    </row>
    <row r="3241" spans="1:9" x14ac:dyDescent="0.2">
      <c r="A3241" s="135" t="s">
        <v>2918</v>
      </c>
      <c r="D3241" s="135" t="s">
        <v>7197</v>
      </c>
      <c r="E3241" s="135">
        <f t="shared" si="50"/>
        <v>30102403</v>
      </c>
      <c r="F3241" s="135" t="s">
        <v>1249</v>
      </c>
      <c r="G3241" s="135" t="s">
        <v>6493</v>
      </c>
      <c r="H3241" s="135" t="s">
        <v>7193</v>
      </c>
      <c r="I3241" s="135" t="s">
        <v>7198</v>
      </c>
    </row>
    <row r="3242" spans="1:9" x14ac:dyDescent="0.2">
      <c r="A3242" s="135" t="s">
        <v>2918</v>
      </c>
      <c r="D3242" s="135" t="s">
        <v>7199</v>
      </c>
      <c r="E3242" s="135">
        <f t="shared" si="50"/>
        <v>30102404</v>
      </c>
      <c r="F3242" s="135" t="s">
        <v>1249</v>
      </c>
      <c r="G3242" s="135" t="s">
        <v>6493</v>
      </c>
      <c r="H3242" s="135" t="s">
        <v>7193</v>
      </c>
      <c r="I3242" s="135" t="s">
        <v>7200</v>
      </c>
    </row>
    <row r="3243" spans="1:9" x14ac:dyDescent="0.2">
      <c r="A3243" s="135" t="s">
        <v>2918</v>
      </c>
      <c r="D3243" s="135" t="s">
        <v>7201</v>
      </c>
      <c r="E3243" s="135">
        <f t="shared" si="50"/>
        <v>30102405</v>
      </c>
      <c r="F3243" s="135" t="s">
        <v>1249</v>
      </c>
      <c r="G3243" s="135" t="s">
        <v>6493</v>
      </c>
      <c r="H3243" s="135" t="s">
        <v>7193</v>
      </c>
      <c r="I3243" s="135" t="s">
        <v>7202</v>
      </c>
    </row>
    <row r="3244" spans="1:9" x14ac:dyDescent="0.2">
      <c r="A3244" s="135" t="s">
        <v>2918</v>
      </c>
      <c r="D3244" s="135" t="s">
        <v>7203</v>
      </c>
      <c r="E3244" s="135">
        <f t="shared" si="50"/>
        <v>30102406</v>
      </c>
      <c r="F3244" s="135" t="s">
        <v>1249</v>
      </c>
      <c r="G3244" s="135" t="s">
        <v>6493</v>
      </c>
      <c r="H3244" s="135" t="s">
        <v>7193</v>
      </c>
      <c r="I3244" s="135" t="s">
        <v>7204</v>
      </c>
    </row>
    <row r="3245" spans="1:9" x14ac:dyDescent="0.2">
      <c r="A3245" s="135" t="s">
        <v>2918</v>
      </c>
      <c r="D3245" s="135" t="s">
        <v>7205</v>
      </c>
      <c r="E3245" s="135">
        <f t="shared" si="50"/>
        <v>30102407</v>
      </c>
      <c r="F3245" s="135" t="s">
        <v>1249</v>
      </c>
      <c r="G3245" s="135" t="s">
        <v>6493</v>
      </c>
      <c r="H3245" s="135" t="s">
        <v>7193</v>
      </c>
      <c r="I3245" s="135" t="s">
        <v>7206</v>
      </c>
    </row>
    <row r="3246" spans="1:9" x14ac:dyDescent="0.2">
      <c r="A3246" s="135" t="s">
        <v>2918</v>
      </c>
      <c r="D3246" s="135" t="s">
        <v>7207</v>
      </c>
      <c r="E3246" s="135">
        <f t="shared" si="50"/>
        <v>30102408</v>
      </c>
      <c r="F3246" s="135" t="s">
        <v>1249</v>
      </c>
      <c r="G3246" s="135" t="s">
        <v>6493</v>
      </c>
      <c r="H3246" s="135" t="s">
        <v>7193</v>
      </c>
      <c r="I3246" s="135" t="s">
        <v>7208</v>
      </c>
    </row>
    <row r="3247" spans="1:9" x14ac:dyDescent="0.2">
      <c r="A3247" s="135" t="s">
        <v>2918</v>
      </c>
      <c r="D3247" s="135" t="s">
        <v>7209</v>
      </c>
      <c r="E3247" s="135">
        <f t="shared" si="50"/>
        <v>30102409</v>
      </c>
      <c r="F3247" s="135" t="s">
        <v>1249</v>
      </c>
      <c r="G3247" s="135" t="s">
        <v>6493</v>
      </c>
      <c r="H3247" s="135" t="s">
        <v>7193</v>
      </c>
      <c r="I3247" s="135" t="s">
        <v>7210</v>
      </c>
    </row>
    <row r="3248" spans="1:9" x14ac:dyDescent="0.2">
      <c r="A3248" s="135" t="s">
        <v>2918</v>
      </c>
      <c r="D3248" s="135" t="s">
        <v>7211</v>
      </c>
      <c r="E3248" s="135">
        <f t="shared" si="50"/>
        <v>30102410</v>
      </c>
      <c r="F3248" s="135" t="s">
        <v>1249</v>
      </c>
      <c r="G3248" s="135" t="s">
        <v>6493</v>
      </c>
      <c r="H3248" s="135" t="s">
        <v>7193</v>
      </c>
      <c r="I3248" s="135" t="s">
        <v>7212</v>
      </c>
    </row>
    <row r="3249" spans="1:9" x14ac:dyDescent="0.2">
      <c r="A3249" s="135" t="s">
        <v>2918</v>
      </c>
      <c r="D3249" s="135" t="s">
        <v>7213</v>
      </c>
      <c r="E3249" s="135">
        <f t="shared" si="50"/>
        <v>30102411</v>
      </c>
      <c r="F3249" s="135" t="s">
        <v>1249</v>
      </c>
      <c r="G3249" s="135" t="s">
        <v>6493</v>
      </c>
      <c r="H3249" s="135" t="s">
        <v>7193</v>
      </c>
      <c r="I3249" s="135" t="s">
        <v>7214</v>
      </c>
    </row>
    <row r="3250" spans="1:9" x14ac:dyDescent="0.2">
      <c r="A3250" s="135" t="s">
        <v>2918</v>
      </c>
      <c r="D3250" s="135" t="s">
        <v>7215</v>
      </c>
      <c r="E3250" s="135">
        <f t="shared" si="50"/>
        <v>30102412</v>
      </c>
      <c r="F3250" s="135" t="s">
        <v>1249</v>
      </c>
      <c r="G3250" s="135" t="s">
        <v>6493</v>
      </c>
      <c r="H3250" s="135" t="s">
        <v>7193</v>
      </c>
      <c r="I3250" s="135" t="s">
        <v>7216</v>
      </c>
    </row>
    <row r="3251" spans="1:9" x14ac:dyDescent="0.2">
      <c r="A3251" s="135" t="s">
        <v>2918</v>
      </c>
      <c r="D3251" s="135" t="s">
        <v>7217</v>
      </c>
      <c r="E3251" s="135">
        <f t="shared" si="50"/>
        <v>30102413</v>
      </c>
      <c r="F3251" s="135" t="s">
        <v>1249</v>
      </c>
      <c r="G3251" s="135" t="s">
        <v>6493</v>
      </c>
      <c r="H3251" s="135" t="s">
        <v>7193</v>
      </c>
      <c r="I3251" s="135" t="s">
        <v>7218</v>
      </c>
    </row>
    <row r="3252" spans="1:9" x14ac:dyDescent="0.2">
      <c r="A3252" s="135" t="s">
        <v>2918</v>
      </c>
      <c r="D3252" s="135" t="s">
        <v>7219</v>
      </c>
      <c r="E3252" s="135">
        <f t="shared" si="50"/>
        <v>30102414</v>
      </c>
      <c r="F3252" s="135" t="s">
        <v>1249</v>
      </c>
      <c r="G3252" s="135" t="s">
        <v>6493</v>
      </c>
      <c r="H3252" s="135" t="s">
        <v>7193</v>
      </c>
      <c r="I3252" s="135" t="s">
        <v>7220</v>
      </c>
    </row>
    <row r="3253" spans="1:9" x14ac:dyDescent="0.2">
      <c r="A3253" s="135" t="s">
        <v>2918</v>
      </c>
      <c r="D3253" s="135" t="s">
        <v>7221</v>
      </c>
      <c r="E3253" s="135">
        <f t="shared" si="50"/>
        <v>30102415</v>
      </c>
      <c r="F3253" s="135" t="s">
        <v>1249</v>
      </c>
      <c r="G3253" s="135" t="s">
        <v>6493</v>
      </c>
      <c r="H3253" s="135" t="s">
        <v>7193</v>
      </c>
      <c r="I3253" s="135" t="s">
        <v>7222</v>
      </c>
    </row>
    <row r="3254" spans="1:9" x14ac:dyDescent="0.2">
      <c r="A3254" s="135" t="s">
        <v>2918</v>
      </c>
      <c r="D3254" s="135" t="s">
        <v>7223</v>
      </c>
      <c r="E3254" s="135">
        <f t="shared" si="50"/>
        <v>30102416</v>
      </c>
      <c r="F3254" s="135" t="s">
        <v>1249</v>
      </c>
      <c r="G3254" s="135" t="s">
        <v>6493</v>
      </c>
      <c r="H3254" s="135" t="s">
        <v>7193</v>
      </c>
      <c r="I3254" s="135" t="s">
        <v>7224</v>
      </c>
    </row>
    <row r="3255" spans="1:9" x14ac:dyDescent="0.2">
      <c r="A3255" s="135" t="s">
        <v>2918</v>
      </c>
      <c r="D3255" s="135" t="s">
        <v>7225</v>
      </c>
      <c r="E3255" s="135">
        <f t="shared" si="50"/>
        <v>30102417</v>
      </c>
      <c r="F3255" s="135" t="s">
        <v>1249</v>
      </c>
      <c r="G3255" s="135" t="s">
        <v>6493</v>
      </c>
      <c r="H3255" s="135" t="s">
        <v>7193</v>
      </c>
      <c r="I3255" s="135" t="s">
        <v>7226</v>
      </c>
    </row>
    <row r="3256" spans="1:9" x14ac:dyDescent="0.2">
      <c r="A3256" s="135" t="s">
        <v>2918</v>
      </c>
      <c r="D3256" s="135" t="s">
        <v>7227</v>
      </c>
      <c r="E3256" s="135">
        <f t="shared" si="50"/>
        <v>30102418</v>
      </c>
      <c r="F3256" s="135" t="s">
        <v>1249</v>
      </c>
      <c r="G3256" s="135" t="s">
        <v>6493</v>
      </c>
      <c r="H3256" s="135" t="s">
        <v>7193</v>
      </c>
      <c r="I3256" s="135" t="s">
        <v>7228</v>
      </c>
    </row>
    <row r="3257" spans="1:9" x14ac:dyDescent="0.2">
      <c r="A3257" s="135" t="s">
        <v>2918</v>
      </c>
      <c r="D3257" s="135" t="s">
        <v>7229</v>
      </c>
      <c r="E3257" s="135">
        <f t="shared" si="50"/>
        <v>30102419</v>
      </c>
      <c r="F3257" s="135" t="s">
        <v>1249</v>
      </c>
      <c r="G3257" s="135" t="s">
        <v>6493</v>
      </c>
      <c r="H3257" s="135" t="s">
        <v>7193</v>
      </c>
      <c r="I3257" s="135" t="s">
        <v>7230</v>
      </c>
    </row>
    <row r="3258" spans="1:9" x14ac:dyDescent="0.2">
      <c r="A3258" s="135" t="s">
        <v>2918</v>
      </c>
      <c r="D3258" s="135" t="s">
        <v>7231</v>
      </c>
      <c r="E3258" s="135">
        <f t="shared" si="50"/>
        <v>30102421</v>
      </c>
      <c r="F3258" s="135" t="s">
        <v>1249</v>
      </c>
      <c r="G3258" s="135" t="s">
        <v>6493</v>
      </c>
      <c r="H3258" s="135" t="s">
        <v>7193</v>
      </c>
      <c r="I3258" s="135" t="s">
        <v>7232</v>
      </c>
    </row>
    <row r="3259" spans="1:9" x14ac:dyDescent="0.2">
      <c r="A3259" s="135" t="s">
        <v>2918</v>
      </c>
      <c r="D3259" s="135" t="s">
        <v>7233</v>
      </c>
      <c r="E3259" s="135">
        <f t="shared" si="50"/>
        <v>30102422</v>
      </c>
      <c r="F3259" s="135" t="s">
        <v>1249</v>
      </c>
      <c r="G3259" s="135" t="s">
        <v>6493</v>
      </c>
      <c r="H3259" s="135" t="s">
        <v>7193</v>
      </c>
      <c r="I3259" s="135" t="s">
        <v>7234</v>
      </c>
    </row>
    <row r="3260" spans="1:9" x14ac:dyDescent="0.2">
      <c r="A3260" s="135" t="s">
        <v>2918</v>
      </c>
      <c r="D3260" s="135" t="s">
        <v>7235</v>
      </c>
      <c r="E3260" s="135">
        <f t="shared" si="50"/>
        <v>30102423</v>
      </c>
      <c r="F3260" s="135" t="s">
        <v>1249</v>
      </c>
      <c r="G3260" s="135" t="s">
        <v>6493</v>
      </c>
      <c r="H3260" s="135" t="s">
        <v>7193</v>
      </c>
      <c r="I3260" s="135" t="s">
        <v>7236</v>
      </c>
    </row>
    <row r="3261" spans="1:9" x14ac:dyDescent="0.2">
      <c r="A3261" s="135" t="s">
        <v>2918</v>
      </c>
      <c r="D3261" s="135" t="s">
        <v>7237</v>
      </c>
      <c r="E3261" s="135">
        <f t="shared" si="50"/>
        <v>30102424</v>
      </c>
      <c r="F3261" s="135" t="s">
        <v>1249</v>
      </c>
      <c r="G3261" s="135" t="s">
        <v>6493</v>
      </c>
      <c r="H3261" s="135" t="s">
        <v>7193</v>
      </c>
      <c r="I3261" s="135" t="s">
        <v>7238</v>
      </c>
    </row>
    <row r="3262" spans="1:9" x14ac:dyDescent="0.2">
      <c r="A3262" s="135" t="s">
        <v>2918</v>
      </c>
      <c r="D3262" s="135" t="s">
        <v>7239</v>
      </c>
      <c r="E3262" s="135">
        <f t="shared" si="50"/>
        <v>30102425</v>
      </c>
      <c r="F3262" s="135" t="s">
        <v>1249</v>
      </c>
      <c r="G3262" s="135" t="s">
        <v>6493</v>
      </c>
      <c r="H3262" s="135" t="s">
        <v>7193</v>
      </c>
      <c r="I3262" s="135" t="s">
        <v>7240</v>
      </c>
    </row>
    <row r="3263" spans="1:9" x14ac:dyDescent="0.2">
      <c r="A3263" s="135" t="s">
        <v>2918</v>
      </c>
      <c r="D3263" s="135" t="s">
        <v>7241</v>
      </c>
      <c r="E3263" s="135">
        <f t="shared" si="50"/>
        <v>30102426</v>
      </c>
      <c r="F3263" s="135" t="s">
        <v>1249</v>
      </c>
      <c r="G3263" s="135" t="s">
        <v>6493</v>
      </c>
      <c r="H3263" s="135" t="s">
        <v>7193</v>
      </c>
      <c r="I3263" s="135" t="s">
        <v>7242</v>
      </c>
    </row>
    <row r="3264" spans="1:9" x14ac:dyDescent="0.2">
      <c r="A3264" s="135" t="s">
        <v>2918</v>
      </c>
      <c r="D3264" s="135" t="s">
        <v>10012</v>
      </c>
      <c r="E3264" s="135">
        <f t="shared" si="50"/>
        <v>30102427</v>
      </c>
      <c r="F3264" s="135" t="s">
        <v>1249</v>
      </c>
      <c r="G3264" s="135" t="s">
        <v>6493</v>
      </c>
      <c r="H3264" s="135" t="s">
        <v>7193</v>
      </c>
      <c r="I3264" s="135" t="s">
        <v>10013</v>
      </c>
    </row>
    <row r="3265" spans="1:9" x14ac:dyDescent="0.2">
      <c r="A3265" s="135" t="s">
        <v>2918</v>
      </c>
      <c r="D3265" s="135" t="s">
        <v>10014</v>
      </c>
      <c r="E3265" s="135">
        <f t="shared" si="50"/>
        <v>30102428</v>
      </c>
      <c r="F3265" s="135" t="s">
        <v>1249</v>
      </c>
      <c r="G3265" s="135" t="s">
        <v>6493</v>
      </c>
      <c r="H3265" s="135" t="s">
        <v>7193</v>
      </c>
      <c r="I3265" s="135" t="s">
        <v>10015</v>
      </c>
    </row>
    <row r="3266" spans="1:9" x14ac:dyDescent="0.2">
      <c r="A3266" s="135" t="s">
        <v>2918</v>
      </c>
      <c r="D3266" s="135" t="s">
        <v>10016</v>
      </c>
      <c r="E3266" s="135">
        <f t="shared" ref="E3266:E3329" si="51">VALUE(D3266)</f>
        <v>30102429</v>
      </c>
      <c r="F3266" s="135" t="s">
        <v>1249</v>
      </c>
      <c r="G3266" s="135" t="s">
        <v>6493</v>
      </c>
      <c r="H3266" s="135" t="s">
        <v>7193</v>
      </c>
      <c r="I3266" s="135" t="s">
        <v>10017</v>
      </c>
    </row>
    <row r="3267" spans="1:9" x14ac:dyDescent="0.2">
      <c r="A3267" s="135" t="s">
        <v>2918</v>
      </c>
      <c r="D3267" s="135" t="s">
        <v>10018</v>
      </c>
      <c r="E3267" s="135">
        <f t="shared" si="51"/>
        <v>30102431</v>
      </c>
      <c r="F3267" s="135" t="s">
        <v>1249</v>
      </c>
      <c r="G3267" s="135" t="s">
        <v>6493</v>
      </c>
      <c r="H3267" s="135" t="s">
        <v>7193</v>
      </c>
      <c r="I3267" s="135" t="s">
        <v>10019</v>
      </c>
    </row>
    <row r="3268" spans="1:9" x14ac:dyDescent="0.2">
      <c r="A3268" s="135" t="s">
        <v>2918</v>
      </c>
      <c r="D3268" s="135" t="s">
        <v>10020</v>
      </c>
      <c r="E3268" s="135">
        <f t="shared" si="51"/>
        <v>30102432</v>
      </c>
      <c r="F3268" s="135" t="s">
        <v>1249</v>
      </c>
      <c r="G3268" s="135" t="s">
        <v>6493</v>
      </c>
      <c r="H3268" s="135" t="s">
        <v>7193</v>
      </c>
      <c r="I3268" s="135" t="s">
        <v>4224</v>
      </c>
    </row>
    <row r="3269" spans="1:9" x14ac:dyDescent="0.2">
      <c r="A3269" s="135" t="s">
        <v>2918</v>
      </c>
      <c r="D3269" s="135" t="s">
        <v>4225</v>
      </c>
      <c r="E3269" s="135">
        <f t="shared" si="51"/>
        <v>30102434</v>
      </c>
      <c r="F3269" s="135" t="s">
        <v>1249</v>
      </c>
      <c r="G3269" s="135" t="s">
        <v>6493</v>
      </c>
      <c r="H3269" s="135" t="s">
        <v>7193</v>
      </c>
      <c r="I3269" s="135" t="s">
        <v>10046</v>
      </c>
    </row>
    <row r="3270" spans="1:9" x14ac:dyDescent="0.2">
      <c r="A3270" s="135" t="s">
        <v>2918</v>
      </c>
      <c r="D3270" s="135" t="s">
        <v>10047</v>
      </c>
      <c r="E3270" s="135">
        <f t="shared" si="51"/>
        <v>30102435</v>
      </c>
      <c r="F3270" s="135" t="s">
        <v>1249</v>
      </c>
      <c r="G3270" s="135" t="s">
        <v>6493</v>
      </c>
      <c r="H3270" s="135" t="s">
        <v>7193</v>
      </c>
      <c r="I3270" s="135" t="s">
        <v>10048</v>
      </c>
    </row>
    <row r="3271" spans="1:9" x14ac:dyDescent="0.2">
      <c r="A3271" s="135" t="s">
        <v>2918</v>
      </c>
      <c r="D3271" s="135" t="s">
        <v>10049</v>
      </c>
      <c r="E3271" s="135">
        <f t="shared" si="51"/>
        <v>30102499</v>
      </c>
      <c r="F3271" s="135" t="s">
        <v>1249</v>
      </c>
      <c r="G3271" s="135" t="s">
        <v>6493</v>
      </c>
      <c r="H3271" s="135" t="s">
        <v>7193</v>
      </c>
      <c r="I3271" s="135" t="s">
        <v>6238</v>
      </c>
    </row>
    <row r="3272" spans="1:9" x14ac:dyDescent="0.2">
      <c r="A3272" s="135" t="s">
        <v>2918</v>
      </c>
      <c r="D3272" s="135" t="s">
        <v>10050</v>
      </c>
      <c r="E3272" s="135">
        <f t="shared" si="51"/>
        <v>30102501</v>
      </c>
      <c r="F3272" s="135" t="s">
        <v>1249</v>
      </c>
      <c r="G3272" s="135" t="s">
        <v>6493</v>
      </c>
      <c r="H3272" s="135" t="s">
        <v>10051</v>
      </c>
      <c r="I3272" s="135" t="s">
        <v>10052</v>
      </c>
    </row>
    <row r="3273" spans="1:9" x14ac:dyDescent="0.2">
      <c r="A3273" s="135" t="s">
        <v>2918</v>
      </c>
      <c r="D3273" s="135" t="s">
        <v>10053</v>
      </c>
      <c r="E3273" s="135">
        <f t="shared" si="51"/>
        <v>30102505</v>
      </c>
      <c r="F3273" s="135" t="s">
        <v>1249</v>
      </c>
      <c r="G3273" s="135" t="s">
        <v>6493</v>
      </c>
      <c r="H3273" s="135" t="s">
        <v>10051</v>
      </c>
      <c r="I3273" s="135" t="s">
        <v>10054</v>
      </c>
    </row>
    <row r="3274" spans="1:9" x14ac:dyDescent="0.2">
      <c r="A3274" s="135" t="s">
        <v>2918</v>
      </c>
      <c r="D3274" s="135" t="s">
        <v>10055</v>
      </c>
      <c r="E3274" s="135">
        <f t="shared" si="51"/>
        <v>30102506</v>
      </c>
      <c r="F3274" s="135" t="s">
        <v>1249</v>
      </c>
      <c r="G3274" s="135" t="s">
        <v>6493</v>
      </c>
      <c r="H3274" s="135" t="s">
        <v>10051</v>
      </c>
      <c r="I3274" s="135" t="s">
        <v>10056</v>
      </c>
    </row>
    <row r="3275" spans="1:9" x14ac:dyDescent="0.2">
      <c r="A3275" s="135" t="s">
        <v>2918</v>
      </c>
      <c r="D3275" s="135" t="s">
        <v>10057</v>
      </c>
      <c r="E3275" s="135">
        <f t="shared" si="51"/>
        <v>30102599</v>
      </c>
      <c r="F3275" s="135" t="s">
        <v>1249</v>
      </c>
      <c r="G3275" s="135" t="s">
        <v>6493</v>
      </c>
      <c r="H3275" s="135" t="s">
        <v>10051</v>
      </c>
      <c r="I3275" s="135" t="s">
        <v>6238</v>
      </c>
    </row>
    <row r="3276" spans="1:9" x14ac:dyDescent="0.2">
      <c r="A3276" s="135" t="s">
        <v>2918</v>
      </c>
      <c r="D3276" s="135" t="s">
        <v>10058</v>
      </c>
      <c r="E3276" s="135">
        <f t="shared" si="51"/>
        <v>30102601</v>
      </c>
      <c r="F3276" s="135" t="s">
        <v>1249</v>
      </c>
      <c r="G3276" s="135" t="s">
        <v>6493</v>
      </c>
      <c r="H3276" s="135" t="s">
        <v>10059</v>
      </c>
      <c r="I3276" s="135" t="s">
        <v>2382</v>
      </c>
    </row>
    <row r="3277" spans="1:9" x14ac:dyDescent="0.2">
      <c r="A3277" s="135" t="s">
        <v>2918</v>
      </c>
      <c r="D3277" s="135" t="s">
        <v>10060</v>
      </c>
      <c r="E3277" s="135">
        <f t="shared" si="51"/>
        <v>30102602</v>
      </c>
      <c r="F3277" s="135" t="s">
        <v>1249</v>
      </c>
      <c r="G3277" s="135" t="s">
        <v>6493</v>
      </c>
      <c r="H3277" s="135" t="s">
        <v>10059</v>
      </c>
      <c r="I3277" s="135" t="s">
        <v>10061</v>
      </c>
    </row>
    <row r="3278" spans="1:9" x14ac:dyDescent="0.2">
      <c r="A3278" s="135" t="s">
        <v>2918</v>
      </c>
      <c r="D3278" s="135" t="s">
        <v>10062</v>
      </c>
      <c r="E3278" s="135">
        <f t="shared" si="51"/>
        <v>30102608</v>
      </c>
      <c r="F3278" s="135" t="s">
        <v>1249</v>
      </c>
      <c r="G3278" s="135" t="s">
        <v>6493</v>
      </c>
      <c r="H3278" s="135" t="s">
        <v>10059</v>
      </c>
      <c r="I3278" s="135" t="s">
        <v>10063</v>
      </c>
    </row>
    <row r="3279" spans="1:9" x14ac:dyDescent="0.2">
      <c r="A3279" s="135" t="s">
        <v>2918</v>
      </c>
      <c r="D3279" s="135" t="s">
        <v>10064</v>
      </c>
      <c r="E3279" s="135">
        <f t="shared" si="51"/>
        <v>30102609</v>
      </c>
      <c r="F3279" s="135" t="s">
        <v>1249</v>
      </c>
      <c r="G3279" s="135" t="s">
        <v>6493</v>
      </c>
      <c r="H3279" s="135" t="s">
        <v>10059</v>
      </c>
      <c r="I3279" s="135" t="s">
        <v>10065</v>
      </c>
    </row>
    <row r="3280" spans="1:9" x14ac:dyDescent="0.2">
      <c r="A3280" s="135" t="s">
        <v>2918</v>
      </c>
      <c r="D3280" s="135" t="s">
        <v>10066</v>
      </c>
      <c r="E3280" s="135">
        <f t="shared" si="51"/>
        <v>30102610</v>
      </c>
      <c r="F3280" s="135" t="s">
        <v>1249</v>
      </c>
      <c r="G3280" s="135" t="s">
        <v>6493</v>
      </c>
      <c r="H3280" s="135" t="s">
        <v>10059</v>
      </c>
      <c r="I3280" s="135" t="s">
        <v>10067</v>
      </c>
    </row>
    <row r="3281" spans="1:9" x14ac:dyDescent="0.2">
      <c r="A3281" s="135" t="s">
        <v>2918</v>
      </c>
      <c r="D3281" s="135" t="s">
        <v>10068</v>
      </c>
      <c r="E3281" s="135">
        <f t="shared" si="51"/>
        <v>30102611</v>
      </c>
      <c r="F3281" s="135" t="s">
        <v>1249</v>
      </c>
      <c r="G3281" s="135" t="s">
        <v>6493</v>
      </c>
      <c r="H3281" s="135" t="s">
        <v>10059</v>
      </c>
      <c r="I3281" s="135" t="s">
        <v>10069</v>
      </c>
    </row>
    <row r="3282" spans="1:9" x14ac:dyDescent="0.2">
      <c r="A3282" s="135" t="s">
        <v>2918</v>
      </c>
      <c r="D3282" s="135" t="s">
        <v>10070</v>
      </c>
      <c r="E3282" s="135">
        <f t="shared" si="51"/>
        <v>30102612</v>
      </c>
      <c r="F3282" s="135" t="s">
        <v>1249</v>
      </c>
      <c r="G3282" s="135" t="s">
        <v>6493</v>
      </c>
      <c r="H3282" s="135" t="s">
        <v>10059</v>
      </c>
      <c r="I3282" s="135" t="s">
        <v>10071</v>
      </c>
    </row>
    <row r="3283" spans="1:9" x14ac:dyDescent="0.2">
      <c r="A3283" s="135" t="s">
        <v>2918</v>
      </c>
      <c r="D3283" s="135" t="s">
        <v>10072</v>
      </c>
      <c r="E3283" s="135">
        <f t="shared" si="51"/>
        <v>30102613</v>
      </c>
      <c r="F3283" s="135" t="s">
        <v>1249</v>
      </c>
      <c r="G3283" s="135" t="s">
        <v>6493</v>
      </c>
      <c r="H3283" s="135" t="s">
        <v>10059</v>
      </c>
      <c r="I3283" s="135" t="s">
        <v>10073</v>
      </c>
    </row>
    <row r="3284" spans="1:9" x14ac:dyDescent="0.2">
      <c r="A3284" s="135" t="s">
        <v>2918</v>
      </c>
      <c r="D3284" s="135" t="s">
        <v>10074</v>
      </c>
      <c r="E3284" s="135">
        <f t="shared" si="51"/>
        <v>30102614</v>
      </c>
      <c r="F3284" s="135" t="s">
        <v>1249</v>
      </c>
      <c r="G3284" s="135" t="s">
        <v>6493</v>
      </c>
      <c r="H3284" s="135" t="s">
        <v>10059</v>
      </c>
      <c r="I3284" s="135" t="s">
        <v>10075</v>
      </c>
    </row>
    <row r="3285" spans="1:9" x14ac:dyDescent="0.2">
      <c r="A3285" s="135" t="s">
        <v>2918</v>
      </c>
      <c r="D3285" s="135" t="s">
        <v>10076</v>
      </c>
      <c r="E3285" s="135">
        <f t="shared" si="51"/>
        <v>30102615</v>
      </c>
      <c r="F3285" s="135" t="s">
        <v>1249</v>
      </c>
      <c r="G3285" s="135" t="s">
        <v>6493</v>
      </c>
      <c r="H3285" s="135" t="s">
        <v>10059</v>
      </c>
      <c r="I3285" s="135" t="s">
        <v>10077</v>
      </c>
    </row>
    <row r="3286" spans="1:9" x14ac:dyDescent="0.2">
      <c r="A3286" s="135" t="s">
        <v>2918</v>
      </c>
      <c r="D3286" s="135" t="s">
        <v>10078</v>
      </c>
      <c r="E3286" s="135">
        <f t="shared" si="51"/>
        <v>30102616</v>
      </c>
      <c r="F3286" s="135" t="s">
        <v>1249</v>
      </c>
      <c r="G3286" s="135" t="s">
        <v>6493</v>
      </c>
      <c r="H3286" s="135" t="s">
        <v>10059</v>
      </c>
      <c r="I3286" s="135" t="s">
        <v>10079</v>
      </c>
    </row>
    <row r="3287" spans="1:9" x14ac:dyDescent="0.2">
      <c r="A3287" s="135" t="s">
        <v>2918</v>
      </c>
      <c r="D3287" s="135" t="s">
        <v>10080</v>
      </c>
      <c r="E3287" s="135">
        <f t="shared" si="51"/>
        <v>30102617</v>
      </c>
      <c r="F3287" s="135" t="s">
        <v>1249</v>
      </c>
      <c r="G3287" s="135" t="s">
        <v>6493</v>
      </c>
      <c r="H3287" s="135" t="s">
        <v>10059</v>
      </c>
      <c r="I3287" s="135" t="s">
        <v>10081</v>
      </c>
    </row>
    <row r="3288" spans="1:9" x14ac:dyDescent="0.2">
      <c r="A3288" s="135" t="s">
        <v>2918</v>
      </c>
      <c r="D3288" s="135" t="s">
        <v>10082</v>
      </c>
      <c r="E3288" s="135">
        <f t="shared" si="51"/>
        <v>30102618</v>
      </c>
      <c r="F3288" s="135" t="s">
        <v>1249</v>
      </c>
      <c r="G3288" s="135" t="s">
        <v>6493</v>
      </c>
      <c r="H3288" s="135" t="s">
        <v>10059</v>
      </c>
      <c r="I3288" s="135" t="s">
        <v>10083</v>
      </c>
    </row>
    <row r="3289" spans="1:9" x14ac:dyDescent="0.2">
      <c r="A3289" s="135" t="s">
        <v>2918</v>
      </c>
      <c r="D3289" s="135" t="s">
        <v>10084</v>
      </c>
      <c r="E3289" s="135">
        <f t="shared" si="51"/>
        <v>30102619</v>
      </c>
      <c r="F3289" s="135" t="s">
        <v>1249</v>
      </c>
      <c r="G3289" s="135" t="s">
        <v>6493</v>
      </c>
      <c r="H3289" s="135" t="s">
        <v>10059</v>
      </c>
      <c r="I3289" s="135" t="s">
        <v>10085</v>
      </c>
    </row>
    <row r="3290" spans="1:9" x14ac:dyDescent="0.2">
      <c r="A3290" s="135" t="s">
        <v>2918</v>
      </c>
      <c r="D3290" s="135" t="s">
        <v>10086</v>
      </c>
      <c r="E3290" s="135">
        <f t="shared" si="51"/>
        <v>30102620</v>
      </c>
      <c r="F3290" s="135" t="s">
        <v>1249</v>
      </c>
      <c r="G3290" s="135" t="s">
        <v>6493</v>
      </c>
      <c r="H3290" s="135" t="s">
        <v>10059</v>
      </c>
      <c r="I3290" s="135" t="s">
        <v>10087</v>
      </c>
    </row>
    <row r="3291" spans="1:9" x14ac:dyDescent="0.2">
      <c r="A3291" s="135" t="s">
        <v>2918</v>
      </c>
      <c r="D3291" s="135" t="s">
        <v>10088</v>
      </c>
      <c r="E3291" s="135">
        <f t="shared" si="51"/>
        <v>30102621</v>
      </c>
      <c r="F3291" s="135" t="s">
        <v>1249</v>
      </c>
      <c r="G3291" s="135" t="s">
        <v>6493</v>
      </c>
      <c r="H3291" s="135" t="s">
        <v>10059</v>
      </c>
      <c r="I3291" s="135" t="s">
        <v>10089</v>
      </c>
    </row>
    <row r="3292" spans="1:9" x14ac:dyDescent="0.2">
      <c r="A3292" s="135" t="s">
        <v>2918</v>
      </c>
      <c r="D3292" s="135" t="s">
        <v>10090</v>
      </c>
      <c r="E3292" s="135">
        <f t="shared" si="51"/>
        <v>30102622</v>
      </c>
      <c r="F3292" s="135" t="s">
        <v>1249</v>
      </c>
      <c r="G3292" s="135" t="s">
        <v>6493</v>
      </c>
      <c r="H3292" s="135" t="s">
        <v>10059</v>
      </c>
      <c r="I3292" s="135" t="s">
        <v>10091</v>
      </c>
    </row>
    <row r="3293" spans="1:9" x14ac:dyDescent="0.2">
      <c r="A3293" s="135" t="s">
        <v>2918</v>
      </c>
      <c r="D3293" s="135" t="s">
        <v>10092</v>
      </c>
      <c r="E3293" s="135">
        <f t="shared" si="51"/>
        <v>30102623</v>
      </c>
      <c r="F3293" s="135" t="s">
        <v>1249</v>
      </c>
      <c r="G3293" s="135" t="s">
        <v>6493</v>
      </c>
      <c r="H3293" s="135" t="s">
        <v>10059</v>
      </c>
      <c r="I3293" s="135" t="s">
        <v>10093</v>
      </c>
    </row>
    <row r="3294" spans="1:9" x14ac:dyDescent="0.2">
      <c r="A3294" s="135" t="s">
        <v>2918</v>
      </c>
      <c r="D3294" s="135" t="s">
        <v>10094</v>
      </c>
      <c r="E3294" s="135">
        <f t="shared" si="51"/>
        <v>30102624</v>
      </c>
      <c r="F3294" s="135" t="s">
        <v>1249</v>
      </c>
      <c r="G3294" s="135" t="s">
        <v>6493</v>
      </c>
      <c r="H3294" s="135" t="s">
        <v>10059</v>
      </c>
      <c r="I3294" s="135" t="s">
        <v>10095</v>
      </c>
    </row>
    <row r="3295" spans="1:9" x14ac:dyDescent="0.2">
      <c r="A3295" s="135" t="s">
        <v>2918</v>
      </c>
      <c r="D3295" s="135" t="s">
        <v>10096</v>
      </c>
      <c r="E3295" s="135">
        <f t="shared" si="51"/>
        <v>30102625</v>
      </c>
      <c r="F3295" s="135" t="s">
        <v>1249</v>
      </c>
      <c r="G3295" s="135" t="s">
        <v>6493</v>
      </c>
      <c r="H3295" s="135" t="s">
        <v>10059</v>
      </c>
      <c r="I3295" s="135" t="s">
        <v>10097</v>
      </c>
    </row>
    <row r="3296" spans="1:9" x14ac:dyDescent="0.2">
      <c r="A3296" s="135" t="s">
        <v>2918</v>
      </c>
      <c r="D3296" s="135" t="s">
        <v>10098</v>
      </c>
      <c r="E3296" s="135">
        <f t="shared" si="51"/>
        <v>30102626</v>
      </c>
      <c r="F3296" s="135" t="s">
        <v>1249</v>
      </c>
      <c r="G3296" s="135" t="s">
        <v>6493</v>
      </c>
      <c r="H3296" s="135" t="s">
        <v>10059</v>
      </c>
      <c r="I3296" s="135" t="s">
        <v>10099</v>
      </c>
    </row>
    <row r="3297" spans="1:9" x14ac:dyDescent="0.2">
      <c r="A3297" s="135" t="s">
        <v>2918</v>
      </c>
      <c r="D3297" s="135" t="s">
        <v>10100</v>
      </c>
      <c r="E3297" s="135">
        <f t="shared" si="51"/>
        <v>30102627</v>
      </c>
      <c r="F3297" s="135" t="s">
        <v>1249</v>
      </c>
      <c r="G3297" s="135" t="s">
        <v>6493</v>
      </c>
      <c r="H3297" s="135" t="s">
        <v>10059</v>
      </c>
      <c r="I3297" s="135" t="s">
        <v>10101</v>
      </c>
    </row>
    <row r="3298" spans="1:9" x14ac:dyDescent="0.2">
      <c r="A3298" s="135" t="s">
        <v>2918</v>
      </c>
      <c r="D3298" s="135" t="s">
        <v>10102</v>
      </c>
      <c r="E3298" s="135">
        <f t="shared" si="51"/>
        <v>30102628</v>
      </c>
      <c r="F3298" s="135" t="s">
        <v>1249</v>
      </c>
      <c r="G3298" s="135" t="s">
        <v>6493</v>
      </c>
      <c r="H3298" s="135" t="s">
        <v>10059</v>
      </c>
      <c r="I3298" s="135" t="s">
        <v>10103</v>
      </c>
    </row>
    <row r="3299" spans="1:9" x14ac:dyDescent="0.2">
      <c r="A3299" s="135" t="s">
        <v>2918</v>
      </c>
      <c r="D3299" s="135" t="s">
        <v>10104</v>
      </c>
      <c r="E3299" s="135">
        <f t="shared" si="51"/>
        <v>30102630</v>
      </c>
      <c r="F3299" s="135" t="s">
        <v>1249</v>
      </c>
      <c r="G3299" s="135" t="s">
        <v>6493</v>
      </c>
      <c r="H3299" s="135" t="s">
        <v>10059</v>
      </c>
      <c r="I3299" s="135" t="s">
        <v>10105</v>
      </c>
    </row>
    <row r="3300" spans="1:9" x14ac:dyDescent="0.2">
      <c r="A3300" s="135" t="s">
        <v>2918</v>
      </c>
      <c r="D3300" s="135" t="s">
        <v>10106</v>
      </c>
      <c r="E3300" s="135">
        <f t="shared" si="51"/>
        <v>30102641</v>
      </c>
      <c r="F3300" s="135" t="s">
        <v>1249</v>
      </c>
      <c r="G3300" s="135" t="s">
        <v>6493</v>
      </c>
      <c r="H3300" s="135" t="s">
        <v>10059</v>
      </c>
      <c r="I3300" s="135" t="s">
        <v>10107</v>
      </c>
    </row>
    <row r="3301" spans="1:9" x14ac:dyDescent="0.2">
      <c r="A3301" s="135" t="s">
        <v>2918</v>
      </c>
      <c r="D3301" s="135" t="s">
        <v>10108</v>
      </c>
      <c r="E3301" s="135">
        <f t="shared" si="51"/>
        <v>30102642</v>
      </c>
      <c r="F3301" s="135" t="s">
        <v>1249</v>
      </c>
      <c r="G3301" s="135" t="s">
        <v>6493</v>
      </c>
      <c r="H3301" s="135" t="s">
        <v>10059</v>
      </c>
      <c r="I3301" s="135" t="s">
        <v>10109</v>
      </c>
    </row>
    <row r="3302" spans="1:9" x14ac:dyDescent="0.2">
      <c r="A3302" s="135" t="s">
        <v>2918</v>
      </c>
      <c r="D3302" s="135" t="s">
        <v>10110</v>
      </c>
      <c r="E3302" s="135">
        <f t="shared" si="51"/>
        <v>30102643</v>
      </c>
      <c r="F3302" s="135" t="s">
        <v>1249</v>
      </c>
      <c r="G3302" s="135" t="s">
        <v>6493</v>
      </c>
      <c r="H3302" s="135" t="s">
        <v>10059</v>
      </c>
      <c r="I3302" s="135" t="s">
        <v>12894</v>
      </c>
    </row>
    <row r="3303" spans="1:9" x14ac:dyDescent="0.2">
      <c r="A3303" s="135" t="s">
        <v>2918</v>
      </c>
      <c r="D3303" s="135" t="s">
        <v>12895</v>
      </c>
      <c r="E3303" s="135">
        <f t="shared" si="51"/>
        <v>30102644</v>
      </c>
      <c r="F3303" s="135" t="s">
        <v>1249</v>
      </c>
      <c r="G3303" s="135" t="s">
        <v>6493</v>
      </c>
      <c r="H3303" s="135" t="s">
        <v>10059</v>
      </c>
      <c r="I3303" s="135" t="s">
        <v>12896</v>
      </c>
    </row>
    <row r="3304" spans="1:9" x14ac:dyDescent="0.2">
      <c r="A3304" s="135" t="s">
        <v>2918</v>
      </c>
      <c r="D3304" s="135" t="s">
        <v>12897</v>
      </c>
      <c r="E3304" s="135">
        <f t="shared" si="51"/>
        <v>30102645</v>
      </c>
      <c r="F3304" s="135" t="s">
        <v>1249</v>
      </c>
      <c r="G3304" s="135" t="s">
        <v>6493</v>
      </c>
      <c r="H3304" s="135" t="s">
        <v>10059</v>
      </c>
      <c r="I3304" s="135" t="s">
        <v>12898</v>
      </c>
    </row>
    <row r="3305" spans="1:9" x14ac:dyDescent="0.2">
      <c r="A3305" s="135" t="s">
        <v>2918</v>
      </c>
      <c r="D3305" s="135" t="s">
        <v>12899</v>
      </c>
      <c r="E3305" s="135">
        <f t="shared" si="51"/>
        <v>30102646</v>
      </c>
      <c r="F3305" s="135" t="s">
        <v>1249</v>
      </c>
      <c r="G3305" s="135" t="s">
        <v>6493</v>
      </c>
      <c r="H3305" s="135" t="s">
        <v>10059</v>
      </c>
      <c r="I3305" s="135" t="s">
        <v>12900</v>
      </c>
    </row>
    <row r="3306" spans="1:9" x14ac:dyDescent="0.2">
      <c r="A3306" s="135" t="s">
        <v>2918</v>
      </c>
      <c r="D3306" s="135" t="s">
        <v>12901</v>
      </c>
      <c r="E3306" s="135">
        <f t="shared" si="51"/>
        <v>30102650</v>
      </c>
      <c r="F3306" s="135" t="s">
        <v>1249</v>
      </c>
      <c r="G3306" s="135" t="s">
        <v>6493</v>
      </c>
      <c r="H3306" s="135" t="s">
        <v>10059</v>
      </c>
      <c r="I3306" s="135" t="s">
        <v>12902</v>
      </c>
    </row>
    <row r="3307" spans="1:9" x14ac:dyDescent="0.2">
      <c r="A3307" s="135" t="s">
        <v>2918</v>
      </c>
      <c r="D3307" s="135" t="s">
        <v>12903</v>
      </c>
      <c r="E3307" s="135">
        <f t="shared" si="51"/>
        <v>30102651</v>
      </c>
      <c r="F3307" s="135" t="s">
        <v>1249</v>
      </c>
      <c r="G3307" s="135" t="s">
        <v>6493</v>
      </c>
      <c r="H3307" s="135" t="s">
        <v>10059</v>
      </c>
      <c r="I3307" s="135" t="s">
        <v>10142</v>
      </c>
    </row>
    <row r="3308" spans="1:9" x14ac:dyDescent="0.2">
      <c r="A3308" s="135" t="s">
        <v>2918</v>
      </c>
      <c r="D3308" s="135" t="s">
        <v>10143</v>
      </c>
      <c r="E3308" s="135">
        <f t="shared" si="51"/>
        <v>30102652</v>
      </c>
      <c r="F3308" s="135" t="s">
        <v>1249</v>
      </c>
      <c r="G3308" s="135" t="s">
        <v>6493</v>
      </c>
      <c r="H3308" s="135" t="s">
        <v>10059</v>
      </c>
      <c r="I3308" s="135" t="s">
        <v>10144</v>
      </c>
    </row>
    <row r="3309" spans="1:9" x14ac:dyDescent="0.2">
      <c r="A3309" s="135" t="s">
        <v>2918</v>
      </c>
      <c r="D3309" s="135" t="s">
        <v>10145</v>
      </c>
      <c r="E3309" s="135">
        <f t="shared" si="51"/>
        <v>30102653</v>
      </c>
      <c r="F3309" s="135" t="s">
        <v>1249</v>
      </c>
      <c r="G3309" s="135" t="s">
        <v>6493</v>
      </c>
      <c r="H3309" s="135" t="s">
        <v>10059</v>
      </c>
      <c r="I3309" s="135" t="s">
        <v>10146</v>
      </c>
    </row>
    <row r="3310" spans="1:9" x14ac:dyDescent="0.2">
      <c r="A3310" s="135" t="s">
        <v>2918</v>
      </c>
      <c r="D3310" s="135" t="s">
        <v>10147</v>
      </c>
      <c r="E3310" s="135">
        <f t="shared" si="51"/>
        <v>30102654</v>
      </c>
      <c r="F3310" s="135" t="s">
        <v>1249</v>
      </c>
      <c r="G3310" s="135" t="s">
        <v>6493</v>
      </c>
      <c r="H3310" s="135" t="s">
        <v>10059</v>
      </c>
      <c r="I3310" s="135" t="s">
        <v>10148</v>
      </c>
    </row>
    <row r="3311" spans="1:9" x14ac:dyDescent="0.2">
      <c r="A3311" s="135" t="s">
        <v>2918</v>
      </c>
      <c r="D3311" s="135" t="s">
        <v>10149</v>
      </c>
      <c r="E3311" s="135">
        <f t="shared" si="51"/>
        <v>30102655</v>
      </c>
      <c r="F3311" s="135" t="s">
        <v>1249</v>
      </c>
      <c r="G3311" s="135" t="s">
        <v>6493</v>
      </c>
      <c r="H3311" s="135" t="s">
        <v>10059</v>
      </c>
      <c r="I3311" s="135" t="s">
        <v>10150</v>
      </c>
    </row>
    <row r="3312" spans="1:9" x14ac:dyDescent="0.2">
      <c r="A3312" s="135" t="s">
        <v>2918</v>
      </c>
      <c r="D3312" s="135" t="s">
        <v>10151</v>
      </c>
      <c r="E3312" s="135">
        <f t="shared" si="51"/>
        <v>30102656</v>
      </c>
      <c r="F3312" s="135" t="s">
        <v>1249</v>
      </c>
      <c r="G3312" s="135" t="s">
        <v>6493</v>
      </c>
      <c r="H3312" s="135" t="s">
        <v>10059</v>
      </c>
      <c r="I3312" s="135" t="s">
        <v>7323</v>
      </c>
    </row>
    <row r="3313" spans="1:9" x14ac:dyDescent="0.2">
      <c r="A3313" s="135" t="s">
        <v>2918</v>
      </c>
      <c r="D3313" s="135" t="s">
        <v>7324</v>
      </c>
      <c r="E3313" s="135">
        <f t="shared" si="51"/>
        <v>30102699</v>
      </c>
      <c r="F3313" s="135" t="s">
        <v>1249</v>
      </c>
      <c r="G3313" s="135" t="s">
        <v>6493</v>
      </c>
      <c r="H3313" s="135" t="s">
        <v>10059</v>
      </c>
      <c r="I3313" s="135" t="s">
        <v>6238</v>
      </c>
    </row>
    <row r="3314" spans="1:9" x14ac:dyDescent="0.2">
      <c r="A3314" s="135" t="s">
        <v>2918</v>
      </c>
      <c r="D3314" s="135" t="s">
        <v>7325</v>
      </c>
      <c r="E3314" s="135">
        <f t="shared" si="51"/>
        <v>30102701</v>
      </c>
      <c r="F3314" s="135" t="s">
        <v>1249</v>
      </c>
      <c r="G3314" s="135" t="s">
        <v>6493</v>
      </c>
      <c r="H3314" s="135" t="s">
        <v>7326</v>
      </c>
      <c r="I3314" s="135" t="s">
        <v>7327</v>
      </c>
    </row>
    <row r="3315" spans="1:9" x14ac:dyDescent="0.2">
      <c r="A3315" s="135" t="s">
        <v>2918</v>
      </c>
      <c r="D3315" s="135" t="s">
        <v>7328</v>
      </c>
      <c r="E3315" s="135">
        <f t="shared" si="51"/>
        <v>30102704</v>
      </c>
      <c r="F3315" s="135" t="s">
        <v>1249</v>
      </c>
      <c r="G3315" s="135" t="s">
        <v>6493</v>
      </c>
      <c r="H3315" s="135" t="s">
        <v>7326</v>
      </c>
      <c r="I3315" s="135" t="s">
        <v>7329</v>
      </c>
    </row>
    <row r="3316" spans="1:9" x14ac:dyDescent="0.2">
      <c r="A3316" s="135" t="s">
        <v>2918</v>
      </c>
      <c r="D3316" s="135" t="s">
        <v>7330</v>
      </c>
      <c r="E3316" s="135">
        <f t="shared" si="51"/>
        <v>30102705</v>
      </c>
      <c r="F3316" s="135" t="s">
        <v>1249</v>
      </c>
      <c r="G3316" s="135" t="s">
        <v>6493</v>
      </c>
      <c r="H3316" s="135" t="s">
        <v>7326</v>
      </c>
      <c r="I3316" s="135" t="s">
        <v>7331</v>
      </c>
    </row>
    <row r="3317" spans="1:9" x14ac:dyDescent="0.2">
      <c r="A3317" s="135" t="s">
        <v>2918</v>
      </c>
      <c r="D3317" s="135" t="s">
        <v>7332</v>
      </c>
      <c r="E3317" s="135">
        <f t="shared" si="51"/>
        <v>30102706</v>
      </c>
      <c r="F3317" s="135" t="s">
        <v>1249</v>
      </c>
      <c r="G3317" s="135" t="s">
        <v>6493</v>
      </c>
      <c r="H3317" s="135" t="s">
        <v>7326</v>
      </c>
      <c r="I3317" s="135" t="s">
        <v>7333</v>
      </c>
    </row>
    <row r="3318" spans="1:9" x14ac:dyDescent="0.2">
      <c r="A3318" s="135" t="s">
        <v>2918</v>
      </c>
      <c r="D3318" s="135" t="s">
        <v>7334</v>
      </c>
      <c r="E3318" s="135">
        <f t="shared" si="51"/>
        <v>30102707</v>
      </c>
      <c r="F3318" s="135" t="s">
        <v>1249</v>
      </c>
      <c r="G3318" s="135" t="s">
        <v>6493</v>
      </c>
      <c r="H3318" s="135" t="s">
        <v>7326</v>
      </c>
      <c r="I3318" s="135" t="s">
        <v>7335</v>
      </c>
    </row>
    <row r="3319" spans="1:9" x14ac:dyDescent="0.2">
      <c r="A3319" s="135" t="s">
        <v>2918</v>
      </c>
      <c r="D3319" s="135" t="s">
        <v>7336</v>
      </c>
      <c r="E3319" s="135">
        <f t="shared" si="51"/>
        <v>30102708</v>
      </c>
      <c r="F3319" s="135" t="s">
        <v>1249</v>
      </c>
      <c r="G3319" s="135" t="s">
        <v>6493</v>
      </c>
      <c r="H3319" s="135" t="s">
        <v>7326</v>
      </c>
      <c r="I3319" s="135" t="s">
        <v>7337</v>
      </c>
    </row>
    <row r="3320" spans="1:9" x14ac:dyDescent="0.2">
      <c r="A3320" s="135" t="s">
        <v>2918</v>
      </c>
      <c r="D3320" s="135" t="s">
        <v>7338</v>
      </c>
      <c r="E3320" s="135">
        <f t="shared" si="51"/>
        <v>30102709</v>
      </c>
      <c r="F3320" s="135" t="s">
        <v>1249</v>
      </c>
      <c r="G3320" s="135" t="s">
        <v>6493</v>
      </c>
      <c r="H3320" s="135" t="s">
        <v>7326</v>
      </c>
      <c r="I3320" s="135" t="s">
        <v>7339</v>
      </c>
    </row>
    <row r="3321" spans="1:9" x14ac:dyDescent="0.2">
      <c r="A3321" s="135" t="s">
        <v>2918</v>
      </c>
      <c r="D3321" s="135" t="s">
        <v>7340</v>
      </c>
      <c r="E3321" s="135">
        <f t="shared" si="51"/>
        <v>30102710</v>
      </c>
      <c r="F3321" s="135" t="s">
        <v>1249</v>
      </c>
      <c r="G3321" s="135" t="s">
        <v>6493</v>
      </c>
      <c r="H3321" s="135" t="s">
        <v>7326</v>
      </c>
      <c r="I3321" s="135" t="s">
        <v>7341</v>
      </c>
    </row>
    <row r="3322" spans="1:9" x14ac:dyDescent="0.2">
      <c r="A3322" s="135" t="s">
        <v>2918</v>
      </c>
      <c r="D3322" s="135" t="s">
        <v>7342</v>
      </c>
      <c r="E3322" s="135">
        <f t="shared" si="51"/>
        <v>30102711</v>
      </c>
      <c r="F3322" s="135" t="s">
        <v>1249</v>
      </c>
      <c r="G3322" s="135" t="s">
        <v>6493</v>
      </c>
      <c r="H3322" s="135" t="s">
        <v>7326</v>
      </c>
      <c r="I3322" s="135" t="s">
        <v>7343</v>
      </c>
    </row>
    <row r="3323" spans="1:9" x14ac:dyDescent="0.2">
      <c r="A3323" s="135" t="s">
        <v>2918</v>
      </c>
      <c r="D3323" s="135" t="s">
        <v>7344</v>
      </c>
      <c r="E3323" s="135">
        <f t="shared" si="51"/>
        <v>30102712</v>
      </c>
      <c r="F3323" s="135" t="s">
        <v>1249</v>
      </c>
      <c r="G3323" s="135" t="s">
        <v>6493</v>
      </c>
      <c r="H3323" s="135" t="s">
        <v>7326</v>
      </c>
      <c r="I3323" s="135" t="s">
        <v>7345</v>
      </c>
    </row>
    <row r="3324" spans="1:9" x14ac:dyDescent="0.2">
      <c r="A3324" s="135" t="s">
        <v>2918</v>
      </c>
      <c r="D3324" s="135" t="s">
        <v>7346</v>
      </c>
      <c r="E3324" s="135">
        <f t="shared" si="51"/>
        <v>30102713</v>
      </c>
      <c r="F3324" s="135" t="s">
        <v>1249</v>
      </c>
      <c r="G3324" s="135" t="s">
        <v>6493</v>
      </c>
      <c r="H3324" s="135" t="s">
        <v>7326</v>
      </c>
      <c r="I3324" s="135" t="s">
        <v>7347</v>
      </c>
    </row>
    <row r="3325" spans="1:9" x14ac:dyDescent="0.2">
      <c r="A3325" s="135" t="s">
        <v>2918</v>
      </c>
      <c r="D3325" s="135" t="s">
        <v>7348</v>
      </c>
      <c r="E3325" s="135">
        <f t="shared" si="51"/>
        <v>30102714</v>
      </c>
      <c r="F3325" s="135" t="s">
        <v>1249</v>
      </c>
      <c r="G3325" s="135" t="s">
        <v>6493</v>
      </c>
      <c r="H3325" s="135" t="s">
        <v>7326</v>
      </c>
      <c r="I3325" s="135" t="s">
        <v>7349</v>
      </c>
    </row>
    <row r="3326" spans="1:9" x14ac:dyDescent="0.2">
      <c r="A3326" s="135" t="s">
        <v>2918</v>
      </c>
      <c r="D3326" s="135" t="s">
        <v>7350</v>
      </c>
      <c r="E3326" s="135">
        <f t="shared" si="51"/>
        <v>30102717</v>
      </c>
      <c r="F3326" s="135" t="s">
        <v>1249</v>
      </c>
      <c r="G3326" s="135" t="s">
        <v>6493</v>
      </c>
      <c r="H3326" s="135" t="s">
        <v>7326</v>
      </c>
      <c r="I3326" s="135" t="s">
        <v>7351</v>
      </c>
    </row>
    <row r="3327" spans="1:9" x14ac:dyDescent="0.2">
      <c r="A3327" s="135" t="s">
        <v>2918</v>
      </c>
      <c r="D3327" s="135" t="s">
        <v>7352</v>
      </c>
      <c r="E3327" s="135">
        <f t="shared" si="51"/>
        <v>30102718</v>
      </c>
      <c r="F3327" s="135" t="s">
        <v>1249</v>
      </c>
      <c r="G3327" s="135" t="s">
        <v>6493</v>
      </c>
      <c r="H3327" s="135" t="s">
        <v>7326</v>
      </c>
      <c r="I3327" s="135" t="s">
        <v>7353</v>
      </c>
    </row>
    <row r="3328" spans="1:9" x14ac:dyDescent="0.2">
      <c r="A3328" s="135" t="s">
        <v>2918</v>
      </c>
      <c r="D3328" s="135" t="s">
        <v>7354</v>
      </c>
      <c r="E3328" s="135">
        <f t="shared" si="51"/>
        <v>30102720</v>
      </c>
      <c r="F3328" s="135" t="s">
        <v>1249</v>
      </c>
      <c r="G3328" s="135" t="s">
        <v>6493</v>
      </c>
      <c r="H3328" s="135" t="s">
        <v>7326</v>
      </c>
      <c r="I3328" s="135" t="s">
        <v>7355</v>
      </c>
    </row>
    <row r="3329" spans="1:9" x14ac:dyDescent="0.2">
      <c r="A3329" s="135" t="s">
        <v>2918</v>
      </c>
      <c r="D3329" s="135" t="s">
        <v>7356</v>
      </c>
      <c r="E3329" s="135">
        <f t="shared" si="51"/>
        <v>30102721</v>
      </c>
      <c r="F3329" s="135" t="s">
        <v>1249</v>
      </c>
      <c r="G3329" s="135" t="s">
        <v>6493</v>
      </c>
      <c r="H3329" s="135" t="s">
        <v>7326</v>
      </c>
      <c r="I3329" s="135" t="s">
        <v>7357</v>
      </c>
    </row>
    <row r="3330" spans="1:9" x14ac:dyDescent="0.2">
      <c r="A3330" s="135" t="s">
        <v>2918</v>
      </c>
      <c r="D3330" s="135" t="s">
        <v>7358</v>
      </c>
      <c r="E3330" s="135">
        <f t="shared" ref="E3330:E3393" si="52">VALUE(D3330)</f>
        <v>30102722</v>
      </c>
      <c r="F3330" s="135" t="s">
        <v>1249</v>
      </c>
      <c r="G3330" s="135" t="s">
        <v>6493</v>
      </c>
      <c r="H3330" s="135" t="s">
        <v>7326</v>
      </c>
      <c r="I3330" s="135" t="s">
        <v>7359</v>
      </c>
    </row>
    <row r="3331" spans="1:9" x14ac:dyDescent="0.2">
      <c r="A3331" s="135" t="s">
        <v>2918</v>
      </c>
      <c r="D3331" s="135" t="s">
        <v>7360</v>
      </c>
      <c r="E3331" s="135">
        <f t="shared" si="52"/>
        <v>30102723</v>
      </c>
      <c r="F3331" s="135" t="s">
        <v>1249</v>
      </c>
      <c r="G3331" s="135" t="s">
        <v>6493</v>
      </c>
      <c r="H3331" s="135" t="s">
        <v>7326</v>
      </c>
      <c r="I3331" s="135" t="s">
        <v>7361</v>
      </c>
    </row>
    <row r="3332" spans="1:9" x14ac:dyDescent="0.2">
      <c r="A3332" s="135" t="s">
        <v>2918</v>
      </c>
      <c r="D3332" s="135" t="s">
        <v>7362</v>
      </c>
      <c r="E3332" s="135">
        <f t="shared" si="52"/>
        <v>30102724</v>
      </c>
      <c r="F3332" s="135" t="s">
        <v>1249</v>
      </c>
      <c r="G3332" s="135" t="s">
        <v>6493</v>
      </c>
      <c r="H3332" s="135" t="s">
        <v>7326</v>
      </c>
      <c r="I3332" s="135" t="s">
        <v>7363</v>
      </c>
    </row>
    <row r="3333" spans="1:9" x14ac:dyDescent="0.2">
      <c r="A3333" s="135" t="s">
        <v>2918</v>
      </c>
      <c r="D3333" s="135" t="s">
        <v>7364</v>
      </c>
      <c r="E3333" s="135">
        <f t="shared" si="52"/>
        <v>30102725</v>
      </c>
      <c r="F3333" s="135" t="s">
        <v>1249</v>
      </c>
      <c r="G3333" s="135" t="s">
        <v>6493</v>
      </c>
      <c r="H3333" s="135" t="s">
        <v>7326</v>
      </c>
      <c r="I3333" s="135" t="s">
        <v>7365</v>
      </c>
    </row>
    <row r="3334" spans="1:9" x14ac:dyDescent="0.2">
      <c r="A3334" s="135" t="s">
        <v>2918</v>
      </c>
      <c r="D3334" s="135" t="s">
        <v>7366</v>
      </c>
      <c r="E3334" s="135">
        <f t="shared" si="52"/>
        <v>30102727</v>
      </c>
      <c r="F3334" s="135" t="s">
        <v>1249</v>
      </c>
      <c r="G3334" s="135" t="s">
        <v>6493</v>
      </c>
      <c r="H3334" s="135" t="s">
        <v>7326</v>
      </c>
      <c r="I3334" s="135" t="s">
        <v>7367</v>
      </c>
    </row>
    <row r="3335" spans="1:9" x14ac:dyDescent="0.2">
      <c r="A3335" s="135" t="s">
        <v>2918</v>
      </c>
      <c r="D3335" s="135" t="s">
        <v>7368</v>
      </c>
      <c r="E3335" s="135">
        <f t="shared" si="52"/>
        <v>30102728</v>
      </c>
      <c r="F3335" s="135" t="s">
        <v>1249</v>
      </c>
      <c r="G3335" s="135" t="s">
        <v>6493</v>
      </c>
      <c r="H3335" s="135" t="s">
        <v>7326</v>
      </c>
      <c r="I3335" s="135" t="s">
        <v>7369</v>
      </c>
    </row>
    <row r="3336" spans="1:9" x14ac:dyDescent="0.2">
      <c r="A3336" s="135" t="s">
        <v>2918</v>
      </c>
      <c r="D3336" s="135" t="s">
        <v>7370</v>
      </c>
      <c r="E3336" s="135">
        <f t="shared" si="52"/>
        <v>30102729</v>
      </c>
      <c r="F3336" s="135" t="s">
        <v>1249</v>
      </c>
      <c r="G3336" s="135" t="s">
        <v>6493</v>
      </c>
      <c r="H3336" s="135" t="s">
        <v>7326</v>
      </c>
      <c r="I3336" s="135" t="s">
        <v>7371</v>
      </c>
    </row>
    <row r="3337" spans="1:9" x14ac:dyDescent="0.2">
      <c r="A3337" s="135" t="s">
        <v>2918</v>
      </c>
      <c r="D3337" s="135" t="s">
        <v>7372</v>
      </c>
      <c r="E3337" s="135">
        <f t="shared" si="52"/>
        <v>30102730</v>
      </c>
      <c r="F3337" s="135" t="s">
        <v>1249</v>
      </c>
      <c r="G3337" s="135" t="s">
        <v>6493</v>
      </c>
      <c r="H3337" s="135" t="s">
        <v>7326</v>
      </c>
      <c r="I3337" s="135" t="s">
        <v>7373</v>
      </c>
    </row>
    <row r="3338" spans="1:9" x14ac:dyDescent="0.2">
      <c r="A3338" s="135" t="s">
        <v>2918</v>
      </c>
      <c r="D3338" s="135" t="s">
        <v>7374</v>
      </c>
      <c r="E3338" s="135">
        <f t="shared" si="52"/>
        <v>30102801</v>
      </c>
      <c r="F3338" s="135" t="s">
        <v>1249</v>
      </c>
      <c r="G3338" s="135" t="s">
        <v>6493</v>
      </c>
      <c r="H3338" s="135" t="s">
        <v>7375</v>
      </c>
      <c r="I3338" s="135" t="s">
        <v>7376</v>
      </c>
    </row>
    <row r="3339" spans="1:9" x14ac:dyDescent="0.2">
      <c r="A3339" s="135" t="s">
        <v>2918</v>
      </c>
      <c r="D3339" s="135" t="s">
        <v>7377</v>
      </c>
      <c r="E3339" s="135">
        <f t="shared" si="52"/>
        <v>30102803</v>
      </c>
      <c r="F3339" s="135" t="s">
        <v>1249</v>
      </c>
      <c r="G3339" s="135" t="s">
        <v>6493</v>
      </c>
      <c r="H3339" s="135" t="s">
        <v>7375</v>
      </c>
      <c r="I3339" s="135" t="s">
        <v>7378</v>
      </c>
    </row>
    <row r="3340" spans="1:9" x14ac:dyDescent="0.2">
      <c r="A3340" s="135" t="s">
        <v>2918</v>
      </c>
      <c r="D3340" s="135" t="s">
        <v>7379</v>
      </c>
      <c r="E3340" s="135">
        <f t="shared" si="52"/>
        <v>30102804</v>
      </c>
      <c r="F3340" s="135" t="s">
        <v>1249</v>
      </c>
      <c r="G3340" s="135" t="s">
        <v>6493</v>
      </c>
      <c r="H3340" s="135" t="s">
        <v>7375</v>
      </c>
      <c r="I3340" s="135" t="s">
        <v>7380</v>
      </c>
    </row>
    <row r="3341" spans="1:9" x14ac:dyDescent="0.2">
      <c r="A3341" s="135" t="s">
        <v>2918</v>
      </c>
      <c r="D3341" s="135" t="s">
        <v>7381</v>
      </c>
      <c r="E3341" s="135">
        <f t="shared" si="52"/>
        <v>30102805</v>
      </c>
      <c r="F3341" s="135" t="s">
        <v>1249</v>
      </c>
      <c r="G3341" s="135" t="s">
        <v>6493</v>
      </c>
      <c r="H3341" s="135" t="s">
        <v>7375</v>
      </c>
      <c r="I3341" s="135" t="s">
        <v>7382</v>
      </c>
    </row>
    <row r="3342" spans="1:9" x14ac:dyDescent="0.2">
      <c r="A3342" s="135" t="s">
        <v>2918</v>
      </c>
      <c r="D3342" s="135" t="s">
        <v>7383</v>
      </c>
      <c r="E3342" s="135">
        <f t="shared" si="52"/>
        <v>30102806</v>
      </c>
      <c r="F3342" s="135" t="s">
        <v>1249</v>
      </c>
      <c r="G3342" s="135" t="s">
        <v>6493</v>
      </c>
      <c r="H3342" s="135" t="s">
        <v>7375</v>
      </c>
      <c r="I3342" s="135" t="s">
        <v>7384</v>
      </c>
    </row>
    <row r="3343" spans="1:9" x14ac:dyDescent="0.2">
      <c r="A3343" s="135" t="s">
        <v>2918</v>
      </c>
      <c r="D3343" s="135" t="s">
        <v>7385</v>
      </c>
      <c r="E3343" s="135">
        <f t="shared" si="52"/>
        <v>30102807</v>
      </c>
      <c r="F3343" s="135" t="s">
        <v>1249</v>
      </c>
      <c r="G3343" s="135" t="s">
        <v>6493</v>
      </c>
      <c r="H3343" s="135" t="s">
        <v>7375</v>
      </c>
      <c r="I3343" s="135" t="s">
        <v>7386</v>
      </c>
    </row>
    <row r="3344" spans="1:9" x14ac:dyDescent="0.2">
      <c r="A3344" s="135" t="s">
        <v>2918</v>
      </c>
      <c r="D3344" s="135" t="s">
        <v>7387</v>
      </c>
      <c r="E3344" s="135">
        <f t="shared" si="52"/>
        <v>30102820</v>
      </c>
      <c r="F3344" s="135" t="s">
        <v>1249</v>
      </c>
      <c r="G3344" s="135" t="s">
        <v>6493</v>
      </c>
      <c r="H3344" s="135" t="s">
        <v>7375</v>
      </c>
      <c r="I3344" s="135" t="s">
        <v>10017</v>
      </c>
    </row>
    <row r="3345" spans="1:9" x14ac:dyDescent="0.2">
      <c r="A3345" s="135" t="s">
        <v>2918</v>
      </c>
      <c r="D3345" s="135" t="s">
        <v>7388</v>
      </c>
      <c r="E3345" s="135">
        <f t="shared" si="52"/>
        <v>30102821</v>
      </c>
      <c r="F3345" s="135" t="s">
        <v>1249</v>
      </c>
      <c r="G3345" s="135" t="s">
        <v>6493</v>
      </c>
      <c r="H3345" s="135" t="s">
        <v>7375</v>
      </c>
      <c r="I3345" s="135" t="s">
        <v>7389</v>
      </c>
    </row>
    <row r="3346" spans="1:9" x14ac:dyDescent="0.2">
      <c r="A3346" s="135" t="s">
        <v>2918</v>
      </c>
      <c r="D3346" s="135" t="s">
        <v>7390</v>
      </c>
      <c r="E3346" s="135">
        <f t="shared" si="52"/>
        <v>30102822</v>
      </c>
      <c r="F3346" s="135" t="s">
        <v>1249</v>
      </c>
      <c r="G3346" s="135" t="s">
        <v>6493</v>
      </c>
      <c r="H3346" s="135" t="s">
        <v>7375</v>
      </c>
      <c r="I3346" s="135" t="s">
        <v>7391</v>
      </c>
    </row>
    <row r="3347" spans="1:9" x14ac:dyDescent="0.2">
      <c r="A3347" s="135" t="s">
        <v>2918</v>
      </c>
      <c r="D3347" s="135" t="s">
        <v>7392</v>
      </c>
      <c r="E3347" s="135">
        <f t="shared" si="52"/>
        <v>30102823</v>
      </c>
      <c r="F3347" s="135" t="s">
        <v>1249</v>
      </c>
      <c r="G3347" s="135" t="s">
        <v>6493</v>
      </c>
      <c r="H3347" s="135" t="s">
        <v>7375</v>
      </c>
      <c r="I3347" s="135" t="s">
        <v>7393</v>
      </c>
    </row>
    <row r="3348" spans="1:9" x14ac:dyDescent="0.2">
      <c r="A3348" s="135" t="s">
        <v>2918</v>
      </c>
      <c r="D3348" s="135" t="s">
        <v>7394</v>
      </c>
      <c r="E3348" s="135">
        <f t="shared" si="52"/>
        <v>30102824</v>
      </c>
      <c r="F3348" s="135" t="s">
        <v>1249</v>
      </c>
      <c r="G3348" s="135" t="s">
        <v>6493</v>
      </c>
      <c r="H3348" s="135" t="s">
        <v>7375</v>
      </c>
      <c r="I3348" s="135" t="s">
        <v>6508</v>
      </c>
    </row>
    <row r="3349" spans="1:9" x14ac:dyDescent="0.2">
      <c r="A3349" s="135" t="s">
        <v>2918</v>
      </c>
      <c r="D3349" s="135" t="s">
        <v>7395</v>
      </c>
      <c r="E3349" s="135">
        <f t="shared" si="52"/>
        <v>30102825</v>
      </c>
      <c r="F3349" s="135" t="s">
        <v>1249</v>
      </c>
      <c r="G3349" s="135" t="s">
        <v>6493</v>
      </c>
      <c r="H3349" s="135" t="s">
        <v>7375</v>
      </c>
      <c r="I3349" s="135" t="s">
        <v>6510</v>
      </c>
    </row>
    <row r="3350" spans="1:9" x14ac:dyDescent="0.2">
      <c r="A3350" s="135" t="s">
        <v>2918</v>
      </c>
      <c r="D3350" s="135" t="s">
        <v>7396</v>
      </c>
      <c r="E3350" s="135">
        <f t="shared" si="52"/>
        <v>30102826</v>
      </c>
      <c r="F3350" s="135" t="s">
        <v>1249</v>
      </c>
      <c r="G3350" s="135" t="s">
        <v>6493</v>
      </c>
      <c r="H3350" s="135" t="s">
        <v>7375</v>
      </c>
      <c r="I3350" s="135" t="s">
        <v>7397</v>
      </c>
    </row>
    <row r="3351" spans="1:9" x14ac:dyDescent="0.2">
      <c r="A3351" s="135" t="s">
        <v>2918</v>
      </c>
      <c r="D3351" s="135" t="s">
        <v>7398</v>
      </c>
      <c r="E3351" s="135">
        <f t="shared" si="52"/>
        <v>30102903</v>
      </c>
      <c r="F3351" s="135" t="s">
        <v>1249</v>
      </c>
      <c r="G3351" s="135" t="s">
        <v>6493</v>
      </c>
      <c r="H3351" s="135" t="s">
        <v>7399</v>
      </c>
      <c r="I3351" s="135" t="s">
        <v>7378</v>
      </c>
    </row>
    <row r="3352" spans="1:9" x14ac:dyDescent="0.2">
      <c r="A3352" s="135" t="s">
        <v>2918</v>
      </c>
      <c r="D3352" s="135" t="s">
        <v>7400</v>
      </c>
      <c r="E3352" s="135">
        <f t="shared" si="52"/>
        <v>30102904</v>
      </c>
      <c r="F3352" s="135" t="s">
        <v>1249</v>
      </c>
      <c r="G3352" s="135" t="s">
        <v>6493</v>
      </c>
      <c r="H3352" s="135" t="s">
        <v>7399</v>
      </c>
      <c r="I3352" s="135" t="s">
        <v>7380</v>
      </c>
    </row>
    <row r="3353" spans="1:9" x14ac:dyDescent="0.2">
      <c r="A3353" s="135" t="s">
        <v>2918</v>
      </c>
      <c r="D3353" s="135" t="s">
        <v>7401</v>
      </c>
      <c r="E3353" s="135">
        <f t="shared" si="52"/>
        <v>30102905</v>
      </c>
      <c r="F3353" s="135" t="s">
        <v>1249</v>
      </c>
      <c r="G3353" s="135" t="s">
        <v>6493</v>
      </c>
      <c r="H3353" s="135" t="s">
        <v>7399</v>
      </c>
      <c r="I3353" s="135" t="s">
        <v>7402</v>
      </c>
    </row>
    <row r="3354" spans="1:9" x14ac:dyDescent="0.2">
      <c r="A3354" s="135" t="s">
        <v>2918</v>
      </c>
      <c r="D3354" s="135" t="s">
        <v>7403</v>
      </c>
      <c r="E3354" s="135">
        <f t="shared" si="52"/>
        <v>30102906</v>
      </c>
      <c r="F3354" s="135" t="s">
        <v>1249</v>
      </c>
      <c r="G3354" s="135" t="s">
        <v>6493</v>
      </c>
      <c r="H3354" s="135" t="s">
        <v>7399</v>
      </c>
      <c r="I3354" s="135" t="s">
        <v>4307</v>
      </c>
    </row>
    <row r="3355" spans="1:9" x14ac:dyDescent="0.2">
      <c r="A3355" s="135" t="s">
        <v>2918</v>
      </c>
      <c r="D3355" s="135" t="s">
        <v>4308</v>
      </c>
      <c r="E3355" s="135">
        <f t="shared" si="52"/>
        <v>30102907</v>
      </c>
      <c r="F3355" s="135" t="s">
        <v>1249</v>
      </c>
      <c r="G3355" s="135" t="s">
        <v>6493</v>
      </c>
      <c r="H3355" s="135" t="s">
        <v>7399</v>
      </c>
      <c r="I3355" s="135" t="s">
        <v>4309</v>
      </c>
    </row>
    <row r="3356" spans="1:9" x14ac:dyDescent="0.2">
      <c r="A3356" s="135" t="s">
        <v>2918</v>
      </c>
      <c r="D3356" s="135" t="s">
        <v>4310</v>
      </c>
      <c r="E3356" s="135">
        <f t="shared" si="52"/>
        <v>30102908</v>
      </c>
      <c r="F3356" s="135" t="s">
        <v>1249</v>
      </c>
      <c r="G3356" s="135" t="s">
        <v>6493</v>
      </c>
      <c r="H3356" s="135" t="s">
        <v>7399</v>
      </c>
      <c r="I3356" s="135" t="s">
        <v>7386</v>
      </c>
    </row>
    <row r="3357" spans="1:9" x14ac:dyDescent="0.2">
      <c r="A3357" s="135" t="s">
        <v>2918</v>
      </c>
      <c r="D3357" s="135" t="s">
        <v>4311</v>
      </c>
      <c r="E3357" s="135">
        <f t="shared" si="52"/>
        <v>30102909</v>
      </c>
      <c r="F3357" s="135" t="s">
        <v>1249</v>
      </c>
      <c r="G3357" s="135" t="s">
        <v>6493</v>
      </c>
      <c r="H3357" s="135" t="s">
        <v>7399</v>
      </c>
      <c r="I3357" s="135" t="s">
        <v>4312</v>
      </c>
    </row>
    <row r="3358" spans="1:9" x14ac:dyDescent="0.2">
      <c r="A3358" s="135" t="s">
        <v>2918</v>
      </c>
      <c r="D3358" s="135" t="s">
        <v>1612</v>
      </c>
      <c r="E3358" s="135">
        <f t="shared" si="52"/>
        <v>30102910</v>
      </c>
      <c r="F3358" s="135" t="s">
        <v>1249</v>
      </c>
      <c r="G3358" s="135" t="s">
        <v>6493</v>
      </c>
      <c r="H3358" s="135" t="s">
        <v>7399</v>
      </c>
      <c r="I3358" s="135" t="s">
        <v>1613</v>
      </c>
    </row>
    <row r="3359" spans="1:9" x14ac:dyDescent="0.2">
      <c r="A3359" s="135" t="s">
        <v>2918</v>
      </c>
      <c r="D3359" s="135" t="s">
        <v>1614</v>
      </c>
      <c r="E3359" s="135">
        <f t="shared" si="52"/>
        <v>30102920</v>
      </c>
      <c r="F3359" s="135" t="s">
        <v>1249</v>
      </c>
      <c r="G3359" s="135" t="s">
        <v>6493</v>
      </c>
      <c r="H3359" s="135" t="s">
        <v>7399</v>
      </c>
      <c r="I3359" s="135" t="s">
        <v>10017</v>
      </c>
    </row>
    <row r="3360" spans="1:9" x14ac:dyDescent="0.2">
      <c r="A3360" s="135" t="s">
        <v>2918</v>
      </c>
      <c r="D3360" s="135" t="s">
        <v>41</v>
      </c>
      <c r="E3360" s="135">
        <f t="shared" si="52"/>
        <v>30102921</v>
      </c>
      <c r="F3360" s="135" t="s">
        <v>1249</v>
      </c>
      <c r="G3360" s="135" t="s">
        <v>6493</v>
      </c>
      <c r="H3360" s="135" t="s">
        <v>7399</v>
      </c>
      <c r="I3360" s="135" t="s">
        <v>7389</v>
      </c>
    </row>
    <row r="3361" spans="1:10" x14ac:dyDescent="0.2">
      <c r="A3361" s="135" t="s">
        <v>2918</v>
      </c>
      <c r="D3361" s="135" t="s">
        <v>42</v>
      </c>
      <c r="E3361" s="135">
        <f t="shared" si="52"/>
        <v>30102922</v>
      </c>
      <c r="F3361" s="135" t="s">
        <v>1249</v>
      </c>
      <c r="G3361" s="135" t="s">
        <v>6493</v>
      </c>
      <c r="H3361" s="135" t="s">
        <v>7399</v>
      </c>
      <c r="I3361" s="135" t="s">
        <v>7391</v>
      </c>
    </row>
    <row r="3362" spans="1:10" x14ac:dyDescent="0.2">
      <c r="A3362" s="135" t="s">
        <v>2918</v>
      </c>
      <c r="D3362" s="135" t="s">
        <v>43</v>
      </c>
      <c r="E3362" s="135">
        <f t="shared" si="52"/>
        <v>30102923</v>
      </c>
      <c r="F3362" s="135" t="s">
        <v>1249</v>
      </c>
      <c r="G3362" s="135" t="s">
        <v>6493</v>
      </c>
      <c r="H3362" s="135" t="s">
        <v>7399</v>
      </c>
      <c r="I3362" s="135" t="s">
        <v>7393</v>
      </c>
    </row>
    <row r="3363" spans="1:10" x14ac:dyDescent="0.2">
      <c r="A3363" s="135" t="s">
        <v>2918</v>
      </c>
      <c r="D3363" s="135" t="s">
        <v>44</v>
      </c>
      <c r="E3363" s="135">
        <f t="shared" si="52"/>
        <v>30102924</v>
      </c>
      <c r="F3363" s="135" t="s">
        <v>1249</v>
      </c>
      <c r="G3363" s="135" t="s">
        <v>6493</v>
      </c>
      <c r="H3363" s="135" t="s">
        <v>7399</v>
      </c>
      <c r="I3363" s="135" t="s">
        <v>6508</v>
      </c>
    </row>
    <row r="3364" spans="1:10" x14ac:dyDescent="0.2">
      <c r="A3364" s="135" t="s">
        <v>2918</v>
      </c>
      <c r="D3364" s="135" t="s">
        <v>45</v>
      </c>
      <c r="E3364" s="135">
        <f t="shared" si="52"/>
        <v>30102925</v>
      </c>
      <c r="F3364" s="135" t="s">
        <v>1249</v>
      </c>
      <c r="G3364" s="135" t="s">
        <v>6493</v>
      </c>
      <c r="H3364" s="135" t="s">
        <v>7399</v>
      </c>
      <c r="I3364" s="135" t="s">
        <v>6510</v>
      </c>
    </row>
    <row r="3365" spans="1:10" x14ac:dyDescent="0.2">
      <c r="A3365" s="135" t="s">
        <v>2918</v>
      </c>
      <c r="D3365" s="135" t="s">
        <v>46</v>
      </c>
      <c r="E3365" s="135">
        <f t="shared" si="52"/>
        <v>30103000</v>
      </c>
      <c r="F3365" s="135" t="s">
        <v>1249</v>
      </c>
      <c r="G3365" s="135" t="s">
        <v>6493</v>
      </c>
      <c r="H3365" s="135" t="s">
        <v>47</v>
      </c>
      <c r="I3365" s="135" t="s">
        <v>48</v>
      </c>
      <c r="J3365" s="137">
        <v>36797</v>
      </c>
    </row>
    <row r="3366" spans="1:10" x14ac:dyDescent="0.2">
      <c r="A3366" s="135" t="s">
        <v>2918</v>
      </c>
      <c r="D3366" s="135" t="s">
        <v>49</v>
      </c>
      <c r="E3366" s="135">
        <f t="shared" si="52"/>
        <v>30103001</v>
      </c>
      <c r="F3366" s="135" t="s">
        <v>1249</v>
      </c>
      <c r="G3366" s="135" t="s">
        <v>6493</v>
      </c>
      <c r="H3366" s="135" t="s">
        <v>47</v>
      </c>
      <c r="I3366" s="135" t="s">
        <v>50</v>
      </c>
    </row>
    <row r="3367" spans="1:10" x14ac:dyDescent="0.2">
      <c r="A3367" s="135" t="s">
        <v>2918</v>
      </c>
      <c r="D3367" s="135" t="s">
        <v>51</v>
      </c>
      <c r="E3367" s="135">
        <f t="shared" si="52"/>
        <v>30103002</v>
      </c>
      <c r="F3367" s="135" t="s">
        <v>1249</v>
      </c>
      <c r="G3367" s="135" t="s">
        <v>6493</v>
      </c>
      <c r="H3367" s="135" t="s">
        <v>47</v>
      </c>
      <c r="I3367" s="135" t="s">
        <v>7393</v>
      </c>
    </row>
    <row r="3368" spans="1:10" x14ac:dyDescent="0.2">
      <c r="A3368" s="135" t="s">
        <v>2918</v>
      </c>
      <c r="D3368" s="135" t="s">
        <v>52</v>
      </c>
      <c r="E3368" s="135">
        <f t="shared" si="52"/>
        <v>30103003</v>
      </c>
      <c r="F3368" s="135" t="s">
        <v>1249</v>
      </c>
      <c r="G3368" s="135" t="s">
        <v>6493</v>
      </c>
      <c r="H3368" s="135" t="s">
        <v>47</v>
      </c>
      <c r="I3368" s="135" t="s">
        <v>53</v>
      </c>
    </row>
    <row r="3369" spans="1:10" x14ac:dyDescent="0.2">
      <c r="A3369" s="135" t="s">
        <v>2918</v>
      </c>
      <c r="D3369" s="135" t="s">
        <v>54</v>
      </c>
      <c r="E3369" s="135">
        <f t="shared" si="52"/>
        <v>30103004</v>
      </c>
      <c r="F3369" s="135" t="s">
        <v>1249</v>
      </c>
      <c r="G3369" s="135" t="s">
        <v>6493</v>
      </c>
      <c r="H3369" s="135" t="s">
        <v>47</v>
      </c>
      <c r="I3369" s="135" t="s">
        <v>7386</v>
      </c>
    </row>
    <row r="3370" spans="1:10" x14ac:dyDescent="0.2">
      <c r="A3370" s="135" t="s">
        <v>2918</v>
      </c>
      <c r="D3370" s="135" t="s">
        <v>55</v>
      </c>
      <c r="E3370" s="135">
        <f t="shared" si="52"/>
        <v>30103020</v>
      </c>
      <c r="F3370" s="135" t="s">
        <v>1249</v>
      </c>
      <c r="G3370" s="135" t="s">
        <v>6493</v>
      </c>
      <c r="H3370" s="135" t="s">
        <v>47</v>
      </c>
      <c r="I3370" s="135" t="s">
        <v>10017</v>
      </c>
    </row>
    <row r="3371" spans="1:10" x14ac:dyDescent="0.2">
      <c r="A3371" s="135" t="s">
        <v>2918</v>
      </c>
      <c r="D3371" s="135" t="s">
        <v>56</v>
      </c>
      <c r="E3371" s="135">
        <f t="shared" si="52"/>
        <v>30103021</v>
      </c>
      <c r="F3371" s="135" t="s">
        <v>1249</v>
      </c>
      <c r="G3371" s="135" t="s">
        <v>6493</v>
      </c>
      <c r="H3371" s="135" t="s">
        <v>47</v>
      </c>
      <c r="I3371" s="135" t="s">
        <v>7389</v>
      </c>
    </row>
    <row r="3372" spans="1:10" x14ac:dyDescent="0.2">
      <c r="A3372" s="135" t="s">
        <v>2918</v>
      </c>
      <c r="D3372" s="135" t="s">
        <v>57</v>
      </c>
      <c r="E3372" s="135">
        <f t="shared" si="52"/>
        <v>30103022</v>
      </c>
      <c r="F3372" s="135" t="s">
        <v>1249</v>
      </c>
      <c r="G3372" s="135" t="s">
        <v>6493</v>
      </c>
      <c r="H3372" s="135" t="s">
        <v>47</v>
      </c>
      <c r="I3372" s="135" t="s">
        <v>7391</v>
      </c>
    </row>
    <row r="3373" spans="1:10" x14ac:dyDescent="0.2">
      <c r="A3373" s="135" t="s">
        <v>2918</v>
      </c>
      <c r="D3373" s="135" t="s">
        <v>58</v>
      </c>
      <c r="E3373" s="135">
        <f t="shared" si="52"/>
        <v>30103023</v>
      </c>
      <c r="F3373" s="135" t="s">
        <v>1249</v>
      </c>
      <c r="G3373" s="135" t="s">
        <v>6493</v>
      </c>
      <c r="H3373" s="135" t="s">
        <v>47</v>
      </c>
      <c r="I3373" s="135" t="s">
        <v>7393</v>
      </c>
    </row>
    <row r="3374" spans="1:10" x14ac:dyDescent="0.2">
      <c r="A3374" s="135" t="s">
        <v>2918</v>
      </c>
      <c r="D3374" s="135" t="s">
        <v>59</v>
      </c>
      <c r="E3374" s="135">
        <f t="shared" si="52"/>
        <v>30103024</v>
      </c>
      <c r="F3374" s="135" t="s">
        <v>1249</v>
      </c>
      <c r="G3374" s="135" t="s">
        <v>6493</v>
      </c>
      <c r="H3374" s="135" t="s">
        <v>47</v>
      </c>
      <c r="I3374" s="135" t="s">
        <v>6508</v>
      </c>
    </row>
    <row r="3375" spans="1:10" x14ac:dyDescent="0.2">
      <c r="A3375" s="135" t="s">
        <v>2918</v>
      </c>
      <c r="D3375" s="135" t="s">
        <v>60</v>
      </c>
      <c r="E3375" s="135">
        <f t="shared" si="52"/>
        <v>30103025</v>
      </c>
      <c r="F3375" s="135" t="s">
        <v>1249</v>
      </c>
      <c r="G3375" s="135" t="s">
        <v>6493</v>
      </c>
      <c r="H3375" s="135" t="s">
        <v>47</v>
      </c>
      <c r="I3375" s="135" t="s">
        <v>6510</v>
      </c>
    </row>
    <row r="3376" spans="1:10" x14ac:dyDescent="0.2">
      <c r="A3376" s="135" t="s">
        <v>2918</v>
      </c>
      <c r="D3376" s="135" t="s">
        <v>61</v>
      </c>
      <c r="E3376" s="135">
        <f t="shared" si="52"/>
        <v>30103099</v>
      </c>
      <c r="F3376" s="135" t="s">
        <v>1249</v>
      </c>
      <c r="G3376" s="135" t="s">
        <v>6493</v>
      </c>
      <c r="H3376" s="135" t="s">
        <v>47</v>
      </c>
      <c r="I3376" s="135" t="s">
        <v>6238</v>
      </c>
    </row>
    <row r="3377" spans="1:9" x14ac:dyDescent="0.2">
      <c r="A3377" s="135" t="s">
        <v>2918</v>
      </c>
      <c r="D3377" s="135" t="s">
        <v>62</v>
      </c>
      <c r="E3377" s="135">
        <f t="shared" si="52"/>
        <v>30103101</v>
      </c>
      <c r="F3377" s="135" t="s">
        <v>1249</v>
      </c>
      <c r="G3377" s="135" t="s">
        <v>6493</v>
      </c>
      <c r="H3377" s="135" t="s">
        <v>63</v>
      </c>
      <c r="I3377" s="135" t="s">
        <v>64</v>
      </c>
    </row>
    <row r="3378" spans="1:9" x14ac:dyDescent="0.2">
      <c r="A3378" s="135" t="s">
        <v>2918</v>
      </c>
      <c r="D3378" s="135" t="s">
        <v>65</v>
      </c>
      <c r="E3378" s="135">
        <f t="shared" si="52"/>
        <v>30103102</v>
      </c>
      <c r="F3378" s="135" t="s">
        <v>1249</v>
      </c>
      <c r="G3378" s="135" t="s">
        <v>6493</v>
      </c>
      <c r="H3378" s="135" t="s">
        <v>63</v>
      </c>
      <c r="I3378" s="135" t="s">
        <v>66</v>
      </c>
    </row>
    <row r="3379" spans="1:9" x14ac:dyDescent="0.2">
      <c r="A3379" s="135" t="s">
        <v>2918</v>
      </c>
      <c r="D3379" s="135" t="s">
        <v>67</v>
      </c>
      <c r="E3379" s="135">
        <f t="shared" si="52"/>
        <v>30103103</v>
      </c>
      <c r="F3379" s="135" t="s">
        <v>1249</v>
      </c>
      <c r="G3379" s="135" t="s">
        <v>6493</v>
      </c>
      <c r="H3379" s="135" t="s">
        <v>63</v>
      </c>
      <c r="I3379" s="135" t="s">
        <v>68</v>
      </c>
    </row>
    <row r="3380" spans="1:9" x14ac:dyDescent="0.2">
      <c r="A3380" s="135" t="s">
        <v>2918</v>
      </c>
      <c r="D3380" s="135" t="s">
        <v>69</v>
      </c>
      <c r="E3380" s="135">
        <f t="shared" si="52"/>
        <v>30103104</v>
      </c>
      <c r="F3380" s="135" t="s">
        <v>1249</v>
      </c>
      <c r="G3380" s="135" t="s">
        <v>6493</v>
      </c>
      <c r="H3380" s="135" t="s">
        <v>63</v>
      </c>
      <c r="I3380" s="135" t="s">
        <v>1586</v>
      </c>
    </row>
    <row r="3381" spans="1:9" x14ac:dyDescent="0.2">
      <c r="A3381" s="135" t="s">
        <v>2918</v>
      </c>
      <c r="D3381" s="135" t="s">
        <v>1587</v>
      </c>
      <c r="E3381" s="135">
        <f t="shared" si="52"/>
        <v>30103105</v>
      </c>
      <c r="F3381" s="135" t="s">
        <v>1249</v>
      </c>
      <c r="G3381" s="135" t="s">
        <v>6493</v>
      </c>
      <c r="H3381" s="135" t="s">
        <v>63</v>
      </c>
      <c r="I3381" s="135" t="s">
        <v>1588</v>
      </c>
    </row>
    <row r="3382" spans="1:9" x14ac:dyDescent="0.2">
      <c r="A3382" s="135" t="s">
        <v>2918</v>
      </c>
      <c r="D3382" s="135" t="s">
        <v>1589</v>
      </c>
      <c r="E3382" s="135">
        <f t="shared" si="52"/>
        <v>30103106</v>
      </c>
      <c r="F3382" s="135" t="s">
        <v>1249</v>
      </c>
      <c r="G3382" s="135" t="s">
        <v>6493</v>
      </c>
      <c r="H3382" s="135" t="s">
        <v>63</v>
      </c>
      <c r="I3382" s="135" t="s">
        <v>1590</v>
      </c>
    </row>
    <row r="3383" spans="1:9" x14ac:dyDescent="0.2">
      <c r="A3383" s="135" t="s">
        <v>2918</v>
      </c>
      <c r="D3383" s="135" t="s">
        <v>1591</v>
      </c>
      <c r="E3383" s="135">
        <f t="shared" si="52"/>
        <v>30103107</v>
      </c>
      <c r="F3383" s="135" t="s">
        <v>1249</v>
      </c>
      <c r="G3383" s="135" t="s">
        <v>6493</v>
      </c>
      <c r="H3383" s="135" t="s">
        <v>63</v>
      </c>
      <c r="I3383" s="135" t="s">
        <v>1592</v>
      </c>
    </row>
    <row r="3384" spans="1:9" x14ac:dyDescent="0.2">
      <c r="A3384" s="135" t="s">
        <v>2918</v>
      </c>
      <c r="D3384" s="135" t="s">
        <v>1593</v>
      </c>
      <c r="E3384" s="135">
        <f t="shared" si="52"/>
        <v>30103108</v>
      </c>
      <c r="F3384" s="135" t="s">
        <v>1249</v>
      </c>
      <c r="G3384" s="135" t="s">
        <v>6493</v>
      </c>
      <c r="H3384" s="135" t="s">
        <v>63</v>
      </c>
      <c r="I3384" s="135" t="s">
        <v>1594</v>
      </c>
    </row>
    <row r="3385" spans="1:9" x14ac:dyDescent="0.2">
      <c r="A3385" s="135" t="s">
        <v>2918</v>
      </c>
      <c r="D3385" s="135" t="s">
        <v>1595</v>
      </c>
      <c r="E3385" s="135">
        <f t="shared" si="52"/>
        <v>30103109</v>
      </c>
      <c r="F3385" s="135" t="s">
        <v>1249</v>
      </c>
      <c r="G3385" s="135" t="s">
        <v>6493</v>
      </c>
      <c r="H3385" s="135" t="s">
        <v>63</v>
      </c>
      <c r="I3385" s="135" t="s">
        <v>1596</v>
      </c>
    </row>
    <row r="3386" spans="1:9" x14ac:dyDescent="0.2">
      <c r="A3386" s="135" t="s">
        <v>2918</v>
      </c>
      <c r="D3386" s="135" t="s">
        <v>1597</v>
      </c>
      <c r="E3386" s="135">
        <f t="shared" si="52"/>
        <v>30103110</v>
      </c>
      <c r="F3386" s="135" t="s">
        <v>1249</v>
      </c>
      <c r="G3386" s="135" t="s">
        <v>6493</v>
      </c>
      <c r="H3386" s="135" t="s">
        <v>63</v>
      </c>
      <c r="I3386" s="135" t="s">
        <v>1598</v>
      </c>
    </row>
    <row r="3387" spans="1:9" x14ac:dyDescent="0.2">
      <c r="A3387" s="135" t="s">
        <v>2918</v>
      </c>
      <c r="D3387" s="135" t="s">
        <v>1599</v>
      </c>
      <c r="E3387" s="135">
        <f t="shared" si="52"/>
        <v>30103180</v>
      </c>
      <c r="F3387" s="135" t="s">
        <v>1249</v>
      </c>
      <c r="G3387" s="135" t="s">
        <v>6493</v>
      </c>
      <c r="H3387" s="135" t="s">
        <v>63</v>
      </c>
      <c r="I3387" s="135" t="s">
        <v>6488</v>
      </c>
    </row>
    <row r="3388" spans="1:9" x14ac:dyDescent="0.2">
      <c r="A3388" s="135" t="s">
        <v>2918</v>
      </c>
      <c r="D3388" s="135" t="s">
        <v>1600</v>
      </c>
      <c r="E3388" s="135">
        <f t="shared" si="52"/>
        <v>30103199</v>
      </c>
      <c r="F3388" s="135" t="s">
        <v>1249</v>
      </c>
      <c r="G3388" s="135" t="s">
        <v>6493</v>
      </c>
      <c r="H3388" s="135" t="s">
        <v>63</v>
      </c>
      <c r="I3388" s="135" t="s">
        <v>6238</v>
      </c>
    </row>
    <row r="3389" spans="1:9" x14ac:dyDescent="0.2">
      <c r="A3389" s="135" t="s">
        <v>2918</v>
      </c>
      <c r="D3389" s="135" t="s">
        <v>1601</v>
      </c>
      <c r="E3389" s="135">
        <f t="shared" si="52"/>
        <v>30103201</v>
      </c>
      <c r="F3389" s="135" t="s">
        <v>1249</v>
      </c>
      <c r="G3389" s="135" t="s">
        <v>6493</v>
      </c>
      <c r="H3389" s="135" t="s">
        <v>1602</v>
      </c>
      <c r="I3389" s="135" t="s">
        <v>1603</v>
      </c>
    </row>
    <row r="3390" spans="1:9" x14ac:dyDescent="0.2">
      <c r="A3390" s="135" t="s">
        <v>2918</v>
      </c>
      <c r="D3390" s="135" t="s">
        <v>1604</v>
      </c>
      <c r="E3390" s="135">
        <f t="shared" si="52"/>
        <v>30103202</v>
      </c>
      <c r="F3390" s="135" t="s">
        <v>1249</v>
      </c>
      <c r="G3390" s="135" t="s">
        <v>6493</v>
      </c>
      <c r="H3390" s="135" t="s">
        <v>1602</v>
      </c>
      <c r="I3390" s="135" t="s">
        <v>1605</v>
      </c>
    </row>
    <row r="3391" spans="1:9" x14ac:dyDescent="0.2">
      <c r="A3391" s="135" t="s">
        <v>2918</v>
      </c>
      <c r="D3391" s="135" t="s">
        <v>1606</v>
      </c>
      <c r="E3391" s="135">
        <f t="shared" si="52"/>
        <v>30103203</v>
      </c>
      <c r="F3391" s="135" t="s">
        <v>1249</v>
      </c>
      <c r="G3391" s="135" t="s">
        <v>6493</v>
      </c>
      <c r="H3391" s="135" t="s">
        <v>1602</v>
      </c>
      <c r="I3391" s="135" t="s">
        <v>1607</v>
      </c>
    </row>
    <row r="3392" spans="1:9" x14ac:dyDescent="0.2">
      <c r="A3392" s="135" t="s">
        <v>2918</v>
      </c>
      <c r="D3392" s="135" t="s">
        <v>1608</v>
      </c>
      <c r="E3392" s="135">
        <f t="shared" si="52"/>
        <v>30103204</v>
      </c>
      <c r="F3392" s="135" t="s">
        <v>1249</v>
      </c>
      <c r="G3392" s="135" t="s">
        <v>6493</v>
      </c>
      <c r="H3392" s="135" t="s">
        <v>1602</v>
      </c>
      <c r="I3392" s="135" t="s">
        <v>1609</v>
      </c>
    </row>
    <row r="3393" spans="1:9" x14ac:dyDescent="0.2">
      <c r="A3393" s="135" t="s">
        <v>2918</v>
      </c>
      <c r="D3393" s="135" t="s">
        <v>1610</v>
      </c>
      <c r="E3393" s="135">
        <f t="shared" si="52"/>
        <v>30103205</v>
      </c>
      <c r="F3393" s="135" t="s">
        <v>1249</v>
      </c>
      <c r="G3393" s="135" t="s">
        <v>6493</v>
      </c>
      <c r="H3393" s="135" t="s">
        <v>1602</v>
      </c>
      <c r="I3393" s="135" t="s">
        <v>1611</v>
      </c>
    </row>
    <row r="3394" spans="1:9" x14ac:dyDescent="0.2">
      <c r="A3394" s="135" t="s">
        <v>2918</v>
      </c>
      <c r="D3394" s="135" t="s">
        <v>2821</v>
      </c>
      <c r="E3394" s="135">
        <f t="shared" ref="E3394:E3457" si="53">VALUE(D3394)</f>
        <v>30103299</v>
      </c>
      <c r="F3394" s="135" t="s">
        <v>1249</v>
      </c>
      <c r="G3394" s="135" t="s">
        <v>6493</v>
      </c>
      <c r="H3394" s="135" t="s">
        <v>1602</v>
      </c>
      <c r="I3394" s="135" t="s">
        <v>6238</v>
      </c>
    </row>
    <row r="3395" spans="1:9" x14ac:dyDescent="0.2">
      <c r="A3395" s="135" t="s">
        <v>2918</v>
      </c>
      <c r="D3395" s="135" t="s">
        <v>2822</v>
      </c>
      <c r="E3395" s="135">
        <f t="shared" si="53"/>
        <v>30103301</v>
      </c>
      <c r="F3395" s="135" t="s">
        <v>1249</v>
      </c>
      <c r="G3395" s="135" t="s">
        <v>6493</v>
      </c>
      <c r="H3395" s="135" t="s">
        <v>2823</v>
      </c>
      <c r="I3395" s="135" t="s">
        <v>2824</v>
      </c>
    </row>
    <row r="3396" spans="1:9" x14ac:dyDescent="0.2">
      <c r="A3396" s="135" t="s">
        <v>2918</v>
      </c>
      <c r="D3396" s="135" t="s">
        <v>2825</v>
      </c>
      <c r="E3396" s="135">
        <f t="shared" si="53"/>
        <v>30103311</v>
      </c>
      <c r="F3396" s="135" t="s">
        <v>1249</v>
      </c>
      <c r="G3396" s="135" t="s">
        <v>6493</v>
      </c>
      <c r="H3396" s="135" t="s">
        <v>2823</v>
      </c>
      <c r="I3396" s="135" t="s">
        <v>2382</v>
      </c>
    </row>
    <row r="3397" spans="1:9" x14ac:dyDescent="0.2">
      <c r="A3397" s="135" t="s">
        <v>2918</v>
      </c>
      <c r="D3397" s="135" t="s">
        <v>2826</v>
      </c>
      <c r="E3397" s="135">
        <f t="shared" si="53"/>
        <v>30103312</v>
      </c>
      <c r="F3397" s="135" t="s">
        <v>1249</v>
      </c>
      <c r="G3397" s="135" t="s">
        <v>6493</v>
      </c>
      <c r="H3397" s="135" t="s">
        <v>2823</v>
      </c>
      <c r="I3397" s="135" t="s">
        <v>2382</v>
      </c>
    </row>
    <row r="3398" spans="1:9" x14ac:dyDescent="0.2">
      <c r="A3398" s="135" t="s">
        <v>2918</v>
      </c>
      <c r="D3398" s="135" t="s">
        <v>2827</v>
      </c>
      <c r="E3398" s="135">
        <f t="shared" si="53"/>
        <v>30103399</v>
      </c>
      <c r="F3398" s="135" t="s">
        <v>1249</v>
      </c>
      <c r="G3398" s="135" t="s">
        <v>6493</v>
      </c>
      <c r="H3398" s="135" t="s">
        <v>2823</v>
      </c>
      <c r="I3398" s="135" t="s">
        <v>6238</v>
      </c>
    </row>
    <row r="3399" spans="1:9" x14ac:dyDescent="0.2">
      <c r="A3399" s="135" t="s">
        <v>2918</v>
      </c>
      <c r="D3399" s="135" t="s">
        <v>2828</v>
      </c>
      <c r="E3399" s="135">
        <f t="shared" si="53"/>
        <v>30103402</v>
      </c>
      <c r="F3399" s="135" t="s">
        <v>1249</v>
      </c>
      <c r="G3399" s="135" t="s">
        <v>6493</v>
      </c>
      <c r="H3399" s="135" t="s">
        <v>2829</v>
      </c>
      <c r="I3399" s="135" t="s">
        <v>2830</v>
      </c>
    </row>
    <row r="3400" spans="1:9" x14ac:dyDescent="0.2">
      <c r="A3400" s="135" t="s">
        <v>2918</v>
      </c>
      <c r="D3400" s="135" t="s">
        <v>2831</v>
      </c>
      <c r="E3400" s="135">
        <f t="shared" si="53"/>
        <v>30103403</v>
      </c>
      <c r="F3400" s="135" t="s">
        <v>1249</v>
      </c>
      <c r="G3400" s="135" t="s">
        <v>6493</v>
      </c>
      <c r="H3400" s="135" t="s">
        <v>2829</v>
      </c>
      <c r="I3400" s="135" t="s">
        <v>71</v>
      </c>
    </row>
    <row r="3401" spans="1:9" x14ac:dyDescent="0.2">
      <c r="A3401" s="135" t="s">
        <v>2918</v>
      </c>
      <c r="D3401" s="135" t="s">
        <v>72</v>
      </c>
      <c r="E3401" s="135">
        <f t="shared" si="53"/>
        <v>30103404</v>
      </c>
      <c r="F3401" s="135" t="s">
        <v>1249</v>
      </c>
      <c r="G3401" s="135" t="s">
        <v>6493</v>
      </c>
      <c r="H3401" s="135" t="s">
        <v>2829</v>
      </c>
      <c r="I3401" s="135" t="s">
        <v>73</v>
      </c>
    </row>
    <row r="3402" spans="1:9" x14ac:dyDescent="0.2">
      <c r="A3402" s="135" t="s">
        <v>2918</v>
      </c>
      <c r="D3402" s="135" t="s">
        <v>74</v>
      </c>
      <c r="E3402" s="135">
        <f t="shared" si="53"/>
        <v>30103405</v>
      </c>
      <c r="F3402" s="135" t="s">
        <v>1249</v>
      </c>
      <c r="G3402" s="135" t="s">
        <v>6493</v>
      </c>
      <c r="H3402" s="135" t="s">
        <v>2829</v>
      </c>
      <c r="I3402" s="135" t="s">
        <v>75</v>
      </c>
    </row>
    <row r="3403" spans="1:9" x14ac:dyDescent="0.2">
      <c r="A3403" s="135" t="s">
        <v>2918</v>
      </c>
      <c r="D3403" s="135" t="s">
        <v>76</v>
      </c>
      <c r="E3403" s="135">
        <f t="shared" si="53"/>
        <v>30103406</v>
      </c>
      <c r="F3403" s="135" t="s">
        <v>1249</v>
      </c>
      <c r="G3403" s="135" t="s">
        <v>6493</v>
      </c>
      <c r="H3403" s="135" t="s">
        <v>2829</v>
      </c>
      <c r="I3403" s="135" t="s">
        <v>6488</v>
      </c>
    </row>
    <row r="3404" spans="1:9" x14ac:dyDescent="0.2">
      <c r="A3404" s="135" t="s">
        <v>2918</v>
      </c>
      <c r="D3404" s="135" t="s">
        <v>77</v>
      </c>
      <c r="E3404" s="135">
        <f t="shared" si="53"/>
        <v>30103410</v>
      </c>
      <c r="F3404" s="135" t="s">
        <v>1249</v>
      </c>
      <c r="G3404" s="135" t="s">
        <v>6493</v>
      </c>
      <c r="H3404" s="135" t="s">
        <v>2829</v>
      </c>
      <c r="I3404" s="135" t="s">
        <v>78</v>
      </c>
    </row>
    <row r="3405" spans="1:9" x14ac:dyDescent="0.2">
      <c r="A3405" s="135" t="s">
        <v>2918</v>
      </c>
      <c r="D3405" s="135" t="s">
        <v>79</v>
      </c>
      <c r="E3405" s="135">
        <f t="shared" si="53"/>
        <v>30103411</v>
      </c>
      <c r="F3405" s="135" t="s">
        <v>1249</v>
      </c>
      <c r="G3405" s="135" t="s">
        <v>6493</v>
      </c>
      <c r="H3405" s="135" t="s">
        <v>2829</v>
      </c>
      <c r="I3405" s="135" t="s">
        <v>80</v>
      </c>
    </row>
    <row r="3406" spans="1:9" x14ac:dyDescent="0.2">
      <c r="A3406" s="135" t="s">
        <v>2918</v>
      </c>
      <c r="D3406" s="135" t="s">
        <v>81</v>
      </c>
      <c r="E3406" s="135">
        <f t="shared" si="53"/>
        <v>30103412</v>
      </c>
      <c r="F3406" s="135" t="s">
        <v>1249</v>
      </c>
      <c r="G3406" s="135" t="s">
        <v>6493</v>
      </c>
      <c r="H3406" s="135" t="s">
        <v>2829</v>
      </c>
      <c r="I3406" s="135" t="s">
        <v>82</v>
      </c>
    </row>
    <row r="3407" spans="1:9" x14ac:dyDescent="0.2">
      <c r="A3407" s="135" t="s">
        <v>2918</v>
      </c>
      <c r="D3407" s="135" t="s">
        <v>83</v>
      </c>
      <c r="E3407" s="135">
        <f t="shared" si="53"/>
        <v>30103414</v>
      </c>
      <c r="F3407" s="135" t="s">
        <v>1249</v>
      </c>
      <c r="G3407" s="135" t="s">
        <v>6493</v>
      </c>
      <c r="H3407" s="135" t="s">
        <v>2829</v>
      </c>
      <c r="I3407" s="135" t="s">
        <v>6488</v>
      </c>
    </row>
    <row r="3408" spans="1:9" x14ac:dyDescent="0.2">
      <c r="A3408" s="135" t="s">
        <v>2918</v>
      </c>
      <c r="D3408" s="135" t="s">
        <v>84</v>
      </c>
      <c r="E3408" s="135">
        <f t="shared" si="53"/>
        <v>30103415</v>
      </c>
      <c r="F3408" s="135" t="s">
        <v>1249</v>
      </c>
      <c r="G3408" s="135" t="s">
        <v>6493</v>
      </c>
      <c r="H3408" s="135" t="s">
        <v>2829</v>
      </c>
      <c r="I3408" s="135" t="s">
        <v>85</v>
      </c>
    </row>
    <row r="3409" spans="1:9" x14ac:dyDescent="0.2">
      <c r="A3409" s="135" t="s">
        <v>2918</v>
      </c>
      <c r="D3409" s="135" t="s">
        <v>86</v>
      </c>
      <c r="E3409" s="135">
        <f t="shared" si="53"/>
        <v>30103420</v>
      </c>
      <c r="F3409" s="135" t="s">
        <v>1249</v>
      </c>
      <c r="G3409" s="135" t="s">
        <v>6493</v>
      </c>
      <c r="H3409" s="135" t="s">
        <v>2829</v>
      </c>
      <c r="I3409" s="135" t="s">
        <v>87</v>
      </c>
    </row>
    <row r="3410" spans="1:9" x14ac:dyDescent="0.2">
      <c r="A3410" s="135" t="s">
        <v>2918</v>
      </c>
      <c r="D3410" s="135" t="s">
        <v>88</v>
      </c>
      <c r="E3410" s="135">
        <f t="shared" si="53"/>
        <v>30103425</v>
      </c>
      <c r="F3410" s="135" t="s">
        <v>1249</v>
      </c>
      <c r="G3410" s="135" t="s">
        <v>6493</v>
      </c>
      <c r="H3410" s="135" t="s">
        <v>2829</v>
      </c>
      <c r="I3410" s="135" t="s">
        <v>89</v>
      </c>
    </row>
    <row r="3411" spans="1:9" x14ac:dyDescent="0.2">
      <c r="A3411" s="135" t="s">
        <v>2918</v>
      </c>
      <c r="D3411" s="135" t="s">
        <v>90</v>
      </c>
      <c r="E3411" s="135">
        <f t="shared" si="53"/>
        <v>30103430</v>
      </c>
      <c r="F3411" s="135" t="s">
        <v>1249</v>
      </c>
      <c r="G3411" s="135" t="s">
        <v>6493</v>
      </c>
      <c r="H3411" s="135" t="s">
        <v>2829</v>
      </c>
      <c r="I3411" s="135" t="s">
        <v>91</v>
      </c>
    </row>
    <row r="3412" spans="1:9" x14ac:dyDescent="0.2">
      <c r="A3412" s="135" t="s">
        <v>2918</v>
      </c>
      <c r="D3412" s="135" t="s">
        <v>92</v>
      </c>
      <c r="E3412" s="135">
        <f t="shared" si="53"/>
        <v>30103435</v>
      </c>
      <c r="F3412" s="135" t="s">
        <v>1249</v>
      </c>
      <c r="G3412" s="135" t="s">
        <v>6493</v>
      </c>
      <c r="H3412" s="135" t="s">
        <v>2829</v>
      </c>
      <c r="I3412" s="135" t="s">
        <v>93</v>
      </c>
    </row>
    <row r="3413" spans="1:9" x14ac:dyDescent="0.2">
      <c r="A3413" s="135" t="s">
        <v>2918</v>
      </c>
      <c r="D3413" s="135" t="s">
        <v>94</v>
      </c>
      <c r="E3413" s="135">
        <f t="shared" si="53"/>
        <v>30103499</v>
      </c>
      <c r="F3413" s="135" t="s">
        <v>1249</v>
      </c>
      <c r="G3413" s="135" t="s">
        <v>6493</v>
      </c>
      <c r="H3413" s="135" t="s">
        <v>2829</v>
      </c>
      <c r="I3413" s="135" t="s">
        <v>6238</v>
      </c>
    </row>
    <row r="3414" spans="1:9" x14ac:dyDescent="0.2">
      <c r="A3414" s="135" t="s">
        <v>2918</v>
      </c>
      <c r="D3414" s="135" t="s">
        <v>95</v>
      </c>
      <c r="E3414" s="135">
        <f t="shared" si="53"/>
        <v>30103501</v>
      </c>
      <c r="F3414" s="135" t="s">
        <v>1249</v>
      </c>
      <c r="G3414" s="135" t="s">
        <v>6493</v>
      </c>
      <c r="H3414" s="135" t="s">
        <v>96</v>
      </c>
      <c r="I3414" s="135" t="s">
        <v>97</v>
      </c>
    </row>
    <row r="3415" spans="1:9" x14ac:dyDescent="0.2">
      <c r="A3415" s="135" t="s">
        <v>2918</v>
      </c>
      <c r="D3415" s="135" t="s">
        <v>98</v>
      </c>
      <c r="E3415" s="135">
        <f t="shared" si="53"/>
        <v>30103502</v>
      </c>
      <c r="F3415" s="135" t="s">
        <v>1249</v>
      </c>
      <c r="G3415" s="135" t="s">
        <v>6493</v>
      </c>
      <c r="H3415" s="135" t="s">
        <v>96</v>
      </c>
      <c r="I3415" s="135" t="s">
        <v>99</v>
      </c>
    </row>
    <row r="3416" spans="1:9" x14ac:dyDescent="0.2">
      <c r="A3416" s="135" t="s">
        <v>2918</v>
      </c>
      <c r="D3416" s="135" t="s">
        <v>100</v>
      </c>
      <c r="E3416" s="135">
        <f t="shared" si="53"/>
        <v>30103503</v>
      </c>
      <c r="F3416" s="135" t="s">
        <v>1249</v>
      </c>
      <c r="G3416" s="135" t="s">
        <v>6493</v>
      </c>
      <c r="H3416" s="135" t="s">
        <v>96</v>
      </c>
      <c r="I3416" s="135" t="s">
        <v>101</v>
      </c>
    </row>
    <row r="3417" spans="1:9" x14ac:dyDescent="0.2">
      <c r="A3417" s="135" t="s">
        <v>2918</v>
      </c>
      <c r="D3417" s="135" t="s">
        <v>102</v>
      </c>
      <c r="E3417" s="135">
        <f t="shared" si="53"/>
        <v>30103506</v>
      </c>
      <c r="F3417" s="135" t="s">
        <v>1249</v>
      </c>
      <c r="G3417" s="135" t="s">
        <v>6493</v>
      </c>
      <c r="H3417" s="135" t="s">
        <v>96</v>
      </c>
      <c r="I3417" s="135" t="s">
        <v>103</v>
      </c>
    </row>
    <row r="3418" spans="1:9" x14ac:dyDescent="0.2">
      <c r="A3418" s="135" t="s">
        <v>2918</v>
      </c>
      <c r="D3418" s="135" t="s">
        <v>104</v>
      </c>
      <c r="E3418" s="135">
        <f t="shared" si="53"/>
        <v>30103507</v>
      </c>
      <c r="F3418" s="135" t="s">
        <v>1249</v>
      </c>
      <c r="G3418" s="135" t="s">
        <v>6493</v>
      </c>
      <c r="H3418" s="135" t="s">
        <v>96</v>
      </c>
      <c r="I3418" s="135" t="s">
        <v>105</v>
      </c>
    </row>
    <row r="3419" spans="1:9" x14ac:dyDescent="0.2">
      <c r="A3419" s="135" t="s">
        <v>2918</v>
      </c>
      <c r="D3419" s="135" t="s">
        <v>106</v>
      </c>
      <c r="E3419" s="135">
        <f t="shared" si="53"/>
        <v>30103510</v>
      </c>
      <c r="F3419" s="135" t="s">
        <v>1249</v>
      </c>
      <c r="G3419" s="135" t="s">
        <v>6493</v>
      </c>
      <c r="H3419" s="135" t="s">
        <v>96</v>
      </c>
      <c r="I3419" s="135" t="s">
        <v>1668</v>
      </c>
    </row>
    <row r="3420" spans="1:9" x14ac:dyDescent="0.2">
      <c r="A3420" s="135" t="s">
        <v>2918</v>
      </c>
      <c r="D3420" s="135" t="s">
        <v>1669</v>
      </c>
      <c r="E3420" s="135">
        <f t="shared" si="53"/>
        <v>30103515</v>
      </c>
      <c r="F3420" s="135" t="s">
        <v>1249</v>
      </c>
      <c r="G3420" s="135" t="s">
        <v>6493</v>
      </c>
      <c r="H3420" s="135" t="s">
        <v>96</v>
      </c>
      <c r="I3420" s="135" t="s">
        <v>1670</v>
      </c>
    </row>
    <row r="3421" spans="1:9" x14ac:dyDescent="0.2">
      <c r="A3421" s="135" t="s">
        <v>2918</v>
      </c>
      <c r="D3421" s="135" t="s">
        <v>1671</v>
      </c>
      <c r="E3421" s="135">
        <f t="shared" si="53"/>
        <v>30103520</v>
      </c>
      <c r="F3421" s="135" t="s">
        <v>1249</v>
      </c>
      <c r="G3421" s="135" t="s">
        <v>6493</v>
      </c>
      <c r="H3421" s="135" t="s">
        <v>96</v>
      </c>
      <c r="I3421" s="135" t="s">
        <v>1672</v>
      </c>
    </row>
    <row r="3422" spans="1:9" x14ac:dyDescent="0.2">
      <c r="A3422" s="135" t="s">
        <v>2918</v>
      </c>
      <c r="D3422" s="135" t="s">
        <v>1673</v>
      </c>
      <c r="E3422" s="135">
        <f t="shared" si="53"/>
        <v>30103550</v>
      </c>
      <c r="F3422" s="135" t="s">
        <v>1249</v>
      </c>
      <c r="G3422" s="135" t="s">
        <v>6493</v>
      </c>
      <c r="H3422" s="135" t="s">
        <v>96</v>
      </c>
      <c r="I3422" s="135" t="s">
        <v>1674</v>
      </c>
    </row>
    <row r="3423" spans="1:9" x14ac:dyDescent="0.2">
      <c r="A3423" s="135" t="s">
        <v>2918</v>
      </c>
      <c r="D3423" s="135" t="s">
        <v>1675</v>
      </c>
      <c r="E3423" s="135">
        <f t="shared" si="53"/>
        <v>30103551</v>
      </c>
      <c r="F3423" s="135" t="s">
        <v>1249</v>
      </c>
      <c r="G3423" s="135" t="s">
        <v>6493</v>
      </c>
      <c r="H3423" s="135" t="s">
        <v>96</v>
      </c>
      <c r="I3423" s="135" t="s">
        <v>1676</v>
      </c>
    </row>
    <row r="3424" spans="1:9" x14ac:dyDescent="0.2">
      <c r="A3424" s="135" t="s">
        <v>2918</v>
      </c>
      <c r="D3424" s="135" t="s">
        <v>1677</v>
      </c>
      <c r="E3424" s="135">
        <f t="shared" si="53"/>
        <v>30103552</v>
      </c>
      <c r="F3424" s="135" t="s">
        <v>1249</v>
      </c>
      <c r="G3424" s="135" t="s">
        <v>6493</v>
      </c>
      <c r="H3424" s="135" t="s">
        <v>96</v>
      </c>
      <c r="I3424" s="135" t="s">
        <v>1678</v>
      </c>
    </row>
    <row r="3425" spans="1:10" x14ac:dyDescent="0.2">
      <c r="A3425" s="135" t="s">
        <v>2918</v>
      </c>
      <c r="D3425" s="135" t="s">
        <v>1679</v>
      </c>
      <c r="E3425" s="135">
        <f t="shared" si="53"/>
        <v>30103553</v>
      </c>
      <c r="F3425" s="135" t="s">
        <v>1249</v>
      </c>
      <c r="G3425" s="135" t="s">
        <v>6493</v>
      </c>
      <c r="H3425" s="135" t="s">
        <v>96</v>
      </c>
      <c r="I3425" s="135" t="s">
        <v>1680</v>
      </c>
    </row>
    <row r="3426" spans="1:10" x14ac:dyDescent="0.2">
      <c r="A3426" s="135" t="s">
        <v>2918</v>
      </c>
      <c r="D3426" s="135" t="s">
        <v>1681</v>
      </c>
      <c r="E3426" s="135">
        <f t="shared" si="53"/>
        <v>30103554</v>
      </c>
      <c r="F3426" s="135" t="s">
        <v>1249</v>
      </c>
      <c r="G3426" s="135" t="s">
        <v>6493</v>
      </c>
      <c r="H3426" s="135" t="s">
        <v>96</v>
      </c>
      <c r="I3426" s="135" t="s">
        <v>1682</v>
      </c>
    </row>
    <row r="3427" spans="1:10" x14ac:dyDescent="0.2">
      <c r="A3427" s="135" t="s">
        <v>2918</v>
      </c>
      <c r="D3427" s="135" t="s">
        <v>1683</v>
      </c>
      <c r="E3427" s="135">
        <f t="shared" si="53"/>
        <v>30103599</v>
      </c>
      <c r="F3427" s="135" t="s">
        <v>1249</v>
      </c>
      <c r="G3427" s="135" t="s">
        <v>6493</v>
      </c>
      <c r="H3427" s="135" t="s">
        <v>96</v>
      </c>
      <c r="I3427" s="135" t="s">
        <v>6238</v>
      </c>
    </row>
    <row r="3428" spans="1:10" x14ac:dyDescent="0.2">
      <c r="A3428" s="135" t="s">
        <v>2918</v>
      </c>
      <c r="D3428" s="135" t="s">
        <v>1684</v>
      </c>
      <c r="E3428" s="135">
        <f t="shared" si="53"/>
        <v>30103601</v>
      </c>
      <c r="F3428" s="135" t="s">
        <v>1249</v>
      </c>
      <c r="G3428" s="135" t="s">
        <v>6493</v>
      </c>
      <c r="H3428" s="135" t="s">
        <v>1685</v>
      </c>
      <c r="I3428" s="135" t="s">
        <v>1686</v>
      </c>
      <c r="J3428" s="137">
        <v>37589</v>
      </c>
    </row>
    <row r="3429" spans="1:10" x14ac:dyDescent="0.2">
      <c r="A3429" s="135" t="s">
        <v>2918</v>
      </c>
      <c r="D3429" s="135" t="s">
        <v>1687</v>
      </c>
      <c r="E3429" s="135">
        <f t="shared" si="53"/>
        <v>30103602</v>
      </c>
      <c r="F3429" s="135" t="s">
        <v>1249</v>
      </c>
      <c r="G3429" s="135" t="s">
        <v>6493</v>
      </c>
      <c r="H3429" s="135" t="s">
        <v>1685</v>
      </c>
      <c r="I3429" s="135" t="s">
        <v>1688</v>
      </c>
      <c r="J3429" s="137">
        <v>37589</v>
      </c>
    </row>
    <row r="3430" spans="1:10" x14ac:dyDescent="0.2">
      <c r="A3430" s="135" t="s">
        <v>2918</v>
      </c>
      <c r="D3430" s="135" t="s">
        <v>1689</v>
      </c>
      <c r="E3430" s="135">
        <f t="shared" si="53"/>
        <v>30103603</v>
      </c>
      <c r="F3430" s="135" t="s">
        <v>1249</v>
      </c>
      <c r="G3430" s="135" t="s">
        <v>6493</v>
      </c>
      <c r="H3430" s="135" t="s">
        <v>1685</v>
      </c>
      <c r="I3430" s="135" t="s">
        <v>4395</v>
      </c>
      <c r="J3430" s="137">
        <v>37589</v>
      </c>
    </row>
    <row r="3431" spans="1:10" x14ac:dyDescent="0.2">
      <c r="A3431" s="135" t="s">
        <v>2918</v>
      </c>
      <c r="D3431" s="135" t="s">
        <v>4396</v>
      </c>
      <c r="E3431" s="135">
        <f t="shared" si="53"/>
        <v>30103604</v>
      </c>
      <c r="F3431" s="135" t="s">
        <v>1249</v>
      </c>
      <c r="G3431" s="135" t="s">
        <v>6493</v>
      </c>
      <c r="H3431" s="135" t="s">
        <v>1685</v>
      </c>
      <c r="I3431" s="135" t="s">
        <v>4397</v>
      </c>
      <c r="J3431" s="137">
        <v>37589</v>
      </c>
    </row>
    <row r="3432" spans="1:10" x14ac:dyDescent="0.2">
      <c r="A3432" s="135" t="s">
        <v>2918</v>
      </c>
      <c r="D3432" s="135" t="s">
        <v>4398</v>
      </c>
      <c r="E3432" s="135">
        <f t="shared" si="53"/>
        <v>30103605</v>
      </c>
      <c r="F3432" s="135" t="s">
        <v>1249</v>
      </c>
      <c r="G3432" s="135" t="s">
        <v>6493</v>
      </c>
      <c r="H3432" s="135" t="s">
        <v>1685</v>
      </c>
      <c r="I3432" s="135" t="s">
        <v>4399</v>
      </c>
      <c r="J3432" s="137">
        <v>37589</v>
      </c>
    </row>
    <row r="3433" spans="1:10" x14ac:dyDescent="0.2">
      <c r="A3433" s="135" t="s">
        <v>2918</v>
      </c>
      <c r="D3433" s="135" t="s">
        <v>4400</v>
      </c>
      <c r="E3433" s="135">
        <f t="shared" si="53"/>
        <v>30103606</v>
      </c>
      <c r="F3433" s="135" t="s">
        <v>1249</v>
      </c>
      <c r="G3433" s="135" t="s">
        <v>6493</v>
      </c>
      <c r="H3433" s="135" t="s">
        <v>1685</v>
      </c>
      <c r="I3433" s="135" t="s">
        <v>4401</v>
      </c>
      <c r="J3433" s="137">
        <v>37589</v>
      </c>
    </row>
    <row r="3434" spans="1:10" x14ac:dyDescent="0.2">
      <c r="A3434" s="135" t="s">
        <v>2918</v>
      </c>
      <c r="D3434" s="135" t="s">
        <v>4402</v>
      </c>
      <c r="E3434" s="135">
        <f t="shared" si="53"/>
        <v>30103607</v>
      </c>
      <c r="F3434" s="135" t="s">
        <v>1249</v>
      </c>
      <c r="G3434" s="135" t="s">
        <v>6493</v>
      </c>
      <c r="H3434" s="135" t="s">
        <v>1685</v>
      </c>
      <c r="I3434" s="135" t="s">
        <v>4403</v>
      </c>
      <c r="J3434" s="137">
        <v>37589</v>
      </c>
    </row>
    <row r="3435" spans="1:10" x14ac:dyDescent="0.2">
      <c r="A3435" s="135" t="s">
        <v>2918</v>
      </c>
      <c r="D3435" s="135" t="s">
        <v>4404</v>
      </c>
      <c r="E3435" s="135">
        <f t="shared" si="53"/>
        <v>30103608</v>
      </c>
      <c r="F3435" s="135" t="s">
        <v>1249</v>
      </c>
      <c r="G3435" s="135" t="s">
        <v>6493</v>
      </c>
      <c r="H3435" s="135" t="s">
        <v>1685</v>
      </c>
      <c r="I3435" s="135" t="s">
        <v>4405</v>
      </c>
      <c r="J3435" s="137">
        <v>37589</v>
      </c>
    </row>
    <row r="3436" spans="1:10" x14ac:dyDescent="0.2">
      <c r="A3436" s="135" t="s">
        <v>2918</v>
      </c>
      <c r="D3436" s="135" t="s">
        <v>4406</v>
      </c>
      <c r="E3436" s="135">
        <f t="shared" si="53"/>
        <v>30103609</v>
      </c>
      <c r="F3436" s="135" t="s">
        <v>1249</v>
      </c>
      <c r="G3436" s="135" t="s">
        <v>6493</v>
      </c>
      <c r="H3436" s="135" t="s">
        <v>1685</v>
      </c>
      <c r="I3436" s="135" t="s">
        <v>4407</v>
      </c>
      <c r="J3436" s="137">
        <v>37589</v>
      </c>
    </row>
    <row r="3437" spans="1:10" x14ac:dyDescent="0.2">
      <c r="A3437" s="135" t="s">
        <v>2918</v>
      </c>
      <c r="D3437" s="135" t="s">
        <v>4408</v>
      </c>
      <c r="E3437" s="135">
        <f t="shared" si="53"/>
        <v>30103699</v>
      </c>
      <c r="F3437" s="135" t="s">
        <v>1249</v>
      </c>
      <c r="G3437" s="135" t="s">
        <v>6493</v>
      </c>
      <c r="H3437" s="135" t="s">
        <v>1685</v>
      </c>
      <c r="I3437" s="135" t="s">
        <v>4409</v>
      </c>
      <c r="J3437" s="137">
        <v>37589</v>
      </c>
    </row>
    <row r="3438" spans="1:10" x14ac:dyDescent="0.2">
      <c r="A3438" s="135" t="s">
        <v>2918</v>
      </c>
      <c r="D3438" s="135" t="s">
        <v>4410</v>
      </c>
      <c r="E3438" s="135">
        <f t="shared" si="53"/>
        <v>30103801</v>
      </c>
      <c r="F3438" s="135" t="s">
        <v>1249</v>
      </c>
      <c r="G3438" s="135" t="s">
        <v>6493</v>
      </c>
      <c r="H3438" s="135" t="s">
        <v>4411</v>
      </c>
      <c r="I3438" s="135" t="s">
        <v>2382</v>
      </c>
    </row>
    <row r="3439" spans="1:10" x14ac:dyDescent="0.2">
      <c r="A3439" s="135" t="s">
        <v>2918</v>
      </c>
      <c r="D3439" s="135" t="s">
        <v>4412</v>
      </c>
      <c r="E3439" s="135">
        <f t="shared" si="53"/>
        <v>30103901</v>
      </c>
      <c r="F3439" s="135" t="s">
        <v>1249</v>
      </c>
      <c r="G3439" s="135" t="s">
        <v>6493</v>
      </c>
      <c r="H3439" s="135" t="s">
        <v>4413</v>
      </c>
      <c r="I3439" s="135" t="s">
        <v>4414</v>
      </c>
    </row>
    <row r="3440" spans="1:10" x14ac:dyDescent="0.2">
      <c r="A3440" s="135" t="s">
        <v>2918</v>
      </c>
      <c r="D3440" s="135" t="s">
        <v>4415</v>
      </c>
      <c r="E3440" s="135">
        <f t="shared" si="53"/>
        <v>30103902</v>
      </c>
      <c r="F3440" s="135" t="s">
        <v>1249</v>
      </c>
      <c r="G3440" s="135" t="s">
        <v>6493</v>
      </c>
      <c r="H3440" s="135" t="s">
        <v>4413</v>
      </c>
      <c r="I3440" s="135" t="s">
        <v>4416</v>
      </c>
    </row>
    <row r="3441" spans="1:9" x14ac:dyDescent="0.2">
      <c r="A3441" s="135" t="s">
        <v>2918</v>
      </c>
      <c r="D3441" s="135" t="s">
        <v>4417</v>
      </c>
      <c r="E3441" s="135">
        <f t="shared" si="53"/>
        <v>30103903</v>
      </c>
      <c r="F3441" s="135" t="s">
        <v>1249</v>
      </c>
      <c r="G3441" s="135" t="s">
        <v>6493</v>
      </c>
      <c r="H3441" s="135" t="s">
        <v>4413</v>
      </c>
      <c r="I3441" s="135" t="s">
        <v>4418</v>
      </c>
    </row>
    <row r="3442" spans="1:9" x14ac:dyDescent="0.2">
      <c r="A3442" s="135" t="s">
        <v>2918</v>
      </c>
      <c r="D3442" s="135" t="s">
        <v>4419</v>
      </c>
      <c r="E3442" s="135">
        <f t="shared" si="53"/>
        <v>30104001</v>
      </c>
      <c r="F3442" s="135" t="s">
        <v>1249</v>
      </c>
      <c r="G3442" s="135" t="s">
        <v>6493</v>
      </c>
      <c r="H3442" s="135" t="s">
        <v>4420</v>
      </c>
      <c r="I3442" s="135" t="s">
        <v>4421</v>
      </c>
    </row>
    <row r="3443" spans="1:9" x14ac:dyDescent="0.2">
      <c r="A3443" s="135" t="s">
        <v>2918</v>
      </c>
      <c r="D3443" s="135" t="s">
        <v>4422</v>
      </c>
      <c r="E3443" s="135">
        <f t="shared" si="53"/>
        <v>30104002</v>
      </c>
      <c r="F3443" s="135" t="s">
        <v>1249</v>
      </c>
      <c r="G3443" s="135" t="s">
        <v>6493</v>
      </c>
      <c r="H3443" s="135" t="s">
        <v>4420</v>
      </c>
      <c r="I3443" s="135" t="s">
        <v>4423</v>
      </c>
    </row>
    <row r="3444" spans="1:9" x14ac:dyDescent="0.2">
      <c r="A3444" s="135" t="s">
        <v>2918</v>
      </c>
      <c r="D3444" s="135" t="s">
        <v>4424</v>
      </c>
      <c r="E3444" s="135">
        <f t="shared" si="53"/>
        <v>30104003</v>
      </c>
      <c r="F3444" s="135" t="s">
        <v>1249</v>
      </c>
      <c r="G3444" s="135" t="s">
        <v>6493</v>
      </c>
      <c r="H3444" s="135" t="s">
        <v>4420</v>
      </c>
      <c r="I3444" s="135" t="s">
        <v>4425</v>
      </c>
    </row>
    <row r="3445" spans="1:9" x14ac:dyDescent="0.2">
      <c r="A3445" s="135" t="s">
        <v>2918</v>
      </c>
      <c r="D3445" s="135" t="s">
        <v>4426</v>
      </c>
      <c r="E3445" s="135">
        <f t="shared" si="53"/>
        <v>30104004</v>
      </c>
      <c r="F3445" s="135" t="s">
        <v>1249</v>
      </c>
      <c r="G3445" s="135" t="s">
        <v>6493</v>
      </c>
      <c r="H3445" s="135" t="s">
        <v>4420</v>
      </c>
      <c r="I3445" s="135" t="s">
        <v>4427</v>
      </c>
    </row>
    <row r="3446" spans="1:9" x14ac:dyDescent="0.2">
      <c r="A3446" s="135" t="s">
        <v>2918</v>
      </c>
      <c r="D3446" s="135" t="s">
        <v>4428</v>
      </c>
      <c r="E3446" s="135">
        <f t="shared" si="53"/>
        <v>30104005</v>
      </c>
      <c r="F3446" s="135" t="s">
        <v>1249</v>
      </c>
      <c r="G3446" s="135" t="s">
        <v>6493</v>
      </c>
      <c r="H3446" s="135" t="s">
        <v>4420</v>
      </c>
      <c r="I3446" s="135" t="s">
        <v>4429</v>
      </c>
    </row>
    <row r="3447" spans="1:9" x14ac:dyDescent="0.2">
      <c r="A3447" s="135" t="s">
        <v>2918</v>
      </c>
      <c r="D3447" s="135" t="s">
        <v>4430</v>
      </c>
      <c r="E3447" s="135">
        <f t="shared" si="53"/>
        <v>30104006</v>
      </c>
      <c r="F3447" s="135" t="s">
        <v>1249</v>
      </c>
      <c r="G3447" s="135" t="s">
        <v>6493</v>
      </c>
      <c r="H3447" s="135" t="s">
        <v>4420</v>
      </c>
      <c r="I3447" s="135" t="s">
        <v>4431</v>
      </c>
    </row>
    <row r="3448" spans="1:9" x14ac:dyDescent="0.2">
      <c r="A3448" s="135" t="s">
        <v>2918</v>
      </c>
      <c r="D3448" s="135" t="s">
        <v>4432</v>
      </c>
      <c r="E3448" s="135">
        <f t="shared" si="53"/>
        <v>30104007</v>
      </c>
      <c r="F3448" s="135" t="s">
        <v>1249</v>
      </c>
      <c r="G3448" s="135" t="s">
        <v>6493</v>
      </c>
      <c r="H3448" s="135" t="s">
        <v>4420</v>
      </c>
      <c r="I3448" s="135" t="s">
        <v>4433</v>
      </c>
    </row>
    <row r="3449" spans="1:9" x14ac:dyDescent="0.2">
      <c r="A3449" s="135" t="s">
        <v>2918</v>
      </c>
      <c r="D3449" s="135" t="s">
        <v>4434</v>
      </c>
      <c r="E3449" s="135">
        <f t="shared" si="53"/>
        <v>30104008</v>
      </c>
      <c r="F3449" s="135" t="s">
        <v>1249</v>
      </c>
      <c r="G3449" s="135" t="s">
        <v>6493</v>
      </c>
      <c r="H3449" s="135" t="s">
        <v>4420</v>
      </c>
      <c r="I3449" s="135" t="s">
        <v>4435</v>
      </c>
    </row>
    <row r="3450" spans="1:9" x14ac:dyDescent="0.2">
      <c r="A3450" s="135" t="s">
        <v>2918</v>
      </c>
      <c r="D3450" s="135" t="s">
        <v>4436</v>
      </c>
      <c r="E3450" s="135">
        <f t="shared" si="53"/>
        <v>30104009</v>
      </c>
      <c r="F3450" s="135" t="s">
        <v>1249</v>
      </c>
      <c r="G3450" s="135" t="s">
        <v>6493</v>
      </c>
      <c r="H3450" s="135" t="s">
        <v>4420</v>
      </c>
      <c r="I3450" s="135" t="s">
        <v>4437</v>
      </c>
    </row>
    <row r="3451" spans="1:9" x14ac:dyDescent="0.2">
      <c r="A3451" s="135" t="s">
        <v>2918</v>
      </c>
      <c r="D3451" s="135" t="s">
        <v>4438</v>
      </c>
      <c r="E3451" s="135">
        <f t="shared" si="53"/>
        <v>30104010</v>
      </c>
      <c r="F3451" s="135" t="s">
        <v>1249</v>
      </c>
      <c r="G3451" s="135" t="s">
        <v>6493</v>
      </c>
      <c r="H3451" s="135" t="s">
        <v>4420</v>
      </c>
      <c r="I3451" s="135" t="s">
        <v>4439</v>
      </c>
    </row>
    <row r="3452" spans="1:9" x14ac:dyDescent="0.2">
      <c r="A3452" s="135" t="s">
        <v>2918</v>
      </c>
      <c r="D3452" s="135" t="s">
        <v>4440</v>
      </c>
      <c r="E3452" s="135">
        <f t="shared" si="53"/>
        <v>30104011</v>
      </c>
      <c r="F3452" s="135" t="s">
        <v>1249</v>
      </c>
      <c r="G3452" s="135" t="s">
        <v>6493</v>
      </c>
      <c r="H3452" s="135" t="s">
        <v>4420</v>
      </c>
      <c r="I3452" s="135" t="s">
        <v>4441</v>
      </c>
    </row>
    <row r="3453" spans="1:9" x14ac:dyDescent="0.2">
      <c r="A3453" s="135" t="s">
        <v>2918</v>
      </c>
      <c r="D3453" s="135" t="s">
        <v>4442</v>
      </c>
      <c r="E3453" s="135">
        <f t="shared" si="53"/>
        <v>30104012</v>
      </c>
      <c r="F3453" s="135" t="s">
        <v>1249</v>
      </c>
      <c r="G3453" s="135" t="s">
        <v>6493</v>
      </c>
      <c r="H3453" s="135" t="s">
        <v>4420</v>
      </c>
      <c r="I3453" s="135" t="s">
        <v>4443</v>
      </c>
    </row>
    <row r="3454" spans="1:9" x14ac:dyDescent="0.2">
      <c r="A3454" s="135" t="s">
        <v>2918</v>
      </c>
      <c r="D3454" s="135" t="s">
        <v>4444</v>
      </c>
      <c r="E3454" s="135">
        <f t="shared" si="53"/>
        <v>30104013</v>
      </c>
      <c r="F3454" s="135" t="s">
        <v>1249</v>
      </c>
      <c r="G3454" s="135" t="s">
        <v>6493</v>
      </c>
      <c r="H3454" s="135" t="s">
        <v>4420</v>
      </c>
      <c r="I3454" s="135" t="s">
        <v>7355</v>
      </c>
    </row>
    <row r="3455" spans="1:9" x14ac:dyDescent="0.2">
      <c r="A3455" s="135" t="s">
        <v>2918</v>
      </c>
      <c r="D3455" s="135" t="s">
        <v>4445</v>
      </c>
      <c r="E3455" s="135">
        <f t="shared" si="53"/>
        <v>30104014</v>
      </c>
      <c r="F3455" s="135" t="s">
        <v>1249</v>
      </c>
      <c r="G3455" s="135" t="s">
        <v>6493</v>
      </c>
      <c r="H3455" s="135" t="s">
        <v>4420</v>
      </c>
      <c r="I3455" s="135" t="s">
        <v>4446</v>
      </c>
    </row>
    <row r="3456" spans="1:9" x14ac:dyDescent="0.2">
      <c r="A3456" s="135" t="s">
        <v>2918</v>
      </c>
      <c r="D3456" s="135" t="s">
        <v>4447</v>
      </c>
      <c r="E3456" s="135">
        <f t="shared" si="53"/>
        <v>30104020</v>
      </c>
      <c r="F3456" s="135" t="s">
        <v>1249</v>
      </c>
      <c r="G3456" s="135" t="s">
        <v>6493</v>
      </c>
      <c r="H3456" s="135" t="s">
        <v>4420</v>
      </c>
      <c r="I3456" s="135" t="s">
        <v>4448</v>
      </c>
    </row>
    <row r="3457" spans="1:9" x14ac:dyDescent="0.2">
      <c r="A3457" s="135" t="s">
        <v>2918</v>
      </c>
      <c r="D3457" s="135" t="s">
        <v>4449</v>
      </c>
      <c r="E3457" s="135">
        <f t="shared" si="53"/>
        <v>30104101</v>
      </c>
      <c r="F3457" s="135" t="s">
        <v>1249</v>
      </c>
      <c r="G3457" s="135" t="s">
        <v>6493</v>
      </c>
      <c r="H3457" s="135" t="s">
        <v>4450</v>
      </c>
      <c r="I3457" s="135" t="s">
        <v>4451</v>
      </c>
    </row>
    <row r="3458" spans="1:9" x14ac:dyDescent="0.2">
      <c r="A3458" s="135" t="s">
        <v>2918</v>
      </c>
      <c r="D3458" s="135" t="s">
        <v>4452</v>
      </c>
      <c r="E3458" s="135">
        <f t="shared" ref="E3458:E3521" si="54">VALUE(D3458)</f>
        <v>30104102</v>
      </c>
      <c r="F3458" s="135" t="s">
        <v>1249</v>
      </c>
      <c r="G3458" s="135" t="s">
        <v>6493</v>
      </c>
      <c r="H3458" s="135" t="s">
        <v>4450</v>
      </c>
      <c r="I3458" s="135" t="s">
        <v>4453</v>
      </c>
    </row>
    <row r="3459" spans="1:9" x14ac:dyDescent="0.2">
      <c r="A3459" s="135" t="s">
        <v>2918</v>
      </c>
      <c r="D3459" s="135" t="s">
        <v>4454</v>
      </c>
      <c r="E3459" s="135">
        <f t="shared" si="54"/>
        <v>30104103</v>
      </c>
      <c r="F3459" s="135" t="s">
        <v>1249</v>
      </c>
      <c r="G3459" s="135" t="s">
        <v>6493</v>
      </c>
      <c r="H3459" s="135" t="s">
        <v>4450</v>
      </c>
      <c r="I3459" s="135" t="s">
        <v>4455</v>
      </c>
    </row>
    <row r="3460" spans="1:9" x14ac:dyDescent="0.2">
      <c r="A3460" s="135" t="s">
        <v>2918</v>
      </c>
      <c r="D3460" s="135" t="s">
        <v>4456</v>
      </c>
      <c r="E3460" s="135">
        <f t="shared" si="54"/>
        <v>30104104</v>
      </c>
      <c r="F3460" s="135" t="s">
        <v>1249</v>
      </c>
      <c r="G3460" s="135" t="s">
        <v>6493</v>
      </c>
      <c r="H3460" s="135" t="s">
        <v>4450</v>
      </c>
      <c r="I3460" s="135" t="s">
        <v>4457</v>
      </c>
    </row>
    <row r="3461" spans="1:9" x14ac:dyDescent="0.2">
      <c r="A3461" s="135" t="s">
        <v>2918</v>
      </c>
      <c r="D3461" s="135" t="s">
        <v>4458</v>
      </c>
      <c r="E3461" s="135">
        <f t="shared" si="54"/>
        <v>30104105</v>
      </c>
      <c r="F3461" s="135" t="s">
        <v>1249</v>
      </c>
      <c r="G3461" s="135" t="s">
        <v>6493</v>
      </c>
      <c r="H3461" s="135" t="s">
        <v>4450</v>
      </c>
      <c r="I3461" s="135" t="s">
        <v>598</v>
      </c>
    </row>
    <row r="3462" spans="1:9" x14ac:dyDescent="0.2">
      <c r="A3462" s="135" t="s">
        <v>2918</v>
      </c>
      <c r="D3462" s="135" t="s">
        <v>4459</v>
      </c>
      <c r="E3462" s="135">
        <f t="shared" si="54"/>
        <v>30104106</v>
      </c>
      <c r="F3462" s="135" t="s">
        <v>1249</v>
      </c>
      <c r="G3462" s="135" t="s">
        <v>6493</v>
      </c>
      <c r="H3462" s="135" t="s">
        <v>4450</v>
      </c>
      <c r="I3462" s="135" t="s">
        <v>4460</v>
      </c>
    </row>
    <row r="3463" spans="1:9" x14ac:dyDescent="0.2">
      <c r="A3463" s="135" t="s">
        <v>2918</v>
      </c>
      <c r="D3463" s="135" t="s">
        <v>4461</v>
      </c>
      <c r="E3463" s="135">
        <f t="shared" si="54"/>
        <v>30104107</v>
      </c>
      <c r="F3463" s="135" t="s">
        <v>1249</v>
      </c>
      <c r="G3463" s="135" t="s">
        <v>6493</v>
      </c>
      <c r="H3463" s="135" t="s">
        <v>4450</v>
      </c>
      <c r="I3463" s="135" t="s">
        <v>4462</v>
      </c>
    </row>
    <row r="3464" spans="1:9" x14ac:dyDescent="0.2">
      <c r="A3464" s="135" t="s">
        <v>2918</v>
      </c>
      <c r="D3464" s="135" t="s">
        <v>4463</v>
      </c>
      <c r="E3464" s="135">
        <f t="shared" si="54"/>
        <v>30104108</v>
      </c>
      <c r="F3464" s="135" t="s">
        <v>1249</v>
      </c>
      <c r="G3464" s="135" t="s">
        <v>6493</v>
      </c>
      <c r="H3464" s="135" t="s">
        <v>4450</v>
      </c>
      <c r="I3464" s="135" t="s">
        <v>4464</v>
      </c>
    </row>
    <row r="3465" spans="1:9" x14ac:dyDescent="0.2">
      <c r="A3465" s="135" t="s">
        <v>2918</v>
      </c>
      <c r="D3465" s="135" t="s">
        <v>4465</v>
      </c>
      <c r="E3465" s="135">
        <f t="shared" si="54"/>
        <v>30104109</v>
      </c>
      <c r="F3465" s="135" t="s">
        <v>1249</v>
      </c>
      <c r="G3465" s="135" t="s">
        <v>6493</v>
      </c>
      <c r="H3465" s="135" t="s">
        <v>4450</v>
      </c>
      <c r="I3465" s="135" t="s">
        <v>4466</v>
      </c>
    </row>
    <row r="3466" spans="1:9" x14ac:dyDescent="0.2">
      <c r="A3466" s="135" t="s">
        <v>2918</v>
      </c>
      <c r="D3466" s="135" t="s">
        <v>4467</v>
      </c>
      <c r="E3466" s="135">
        <f t="shared" si="54"/>
        <v>30104110</v>
      </c>
      <c r="F3466" s="135" t="s">
        <v>1249</v>
      </c>
      <c r="G3466" s="135" t="s">
        <v>6493</v>
      </c>
      <c r="H3466" s="135" t="s">
        <v>4450</v>
      </c>
      <c r="I3466" s="135" t="s">
        <v>4468</v>
      </c>
    </row>
    <row r="3467" spans="1:9" x14ac:dyDescent="0.2">
      <c r="A3467" s="135" t="s">
        <v>2918</v>
      </c>
      <c r="D3467" s="135" t="s">
        <v>4469</v>
      </c>
      <c r="E3467" s="135">
        <f t="shared" si="54"/>
        <v>30104120</v>
      </c>
      <c r="F3467" s="135" t="s">
        <v>1249</v>
      </c>
      <c r="G3467" s="135" t="s">
        <v>6493</v>
      </c>
      <c r="H3467" s="135" t="s">
        <v>4450</v>
      </c>
      <c r="I3467" s="135" t="s">
        <v>4470</v>
      </c>
    </row>
    <row r="3468" spans="1:9" x14ac:dyDescent="0.2">
      <c r="A3468" s="135" t="s">
        <v>2918</v>
      </c>
      <c r="D3468" s="135" t="s">
        <v>4471</v>
      </c>
      <c r="E3468" s="135">
        <f t="shared" si="54"/>
        <v>30104121</v>
      </c>
      <c r="F3468" s="135" t="s">
        <v>1249</v>
      </c>
      <c r="G3468" s="135" t="s">
        <v>6493</v>
      </c>
      <c r="H3468" s="135" t="s">
        <v>4450</v>
      </c>
      <c r="I3468" s="135" t="s">
        <v>618</v>
      </c>
    </row>
    <row r="3469" spans="1:9" x14ac:dyDescent="0.2">
      <c r="A3469" s="135" t="s">
        <v>2918</v>
      </c>
      <c r="D3469" s="135" t="s">
        <v>4472</v>
      </c>
      <c r="E3469" s="135">
        <f t="shared" si="54"/>
        <v>30104122</v>
      </c>
      <c r="F3469" s="135" t="s">
        <v>1249</v>
      </c>
      <c r="G3469" s="135" t="s">
        <v>6493</v>
      </c>
      <c r="H3469" s="135" t="s">
        <v>4450</v>
      </c>
      <c r="I3469" s="135" t="s">
        <v>620</v>
      </c>
    </row>
    <row r="3470" spans="1:9" x14ac:dyDescent="0.2">
      <c r="A3470" s="135" t="s">
        <v>2918</v>
      </c>
      <c r="D3470" s="135" t="s">
        <v>4473</v>
      </c>
      <c r="E3470" s="135">
        <f t="shared" si="54"/>
        <v>30104123</v>
      </c>
      <c r="F3470" s="135" t="s">
        <v>1249</v>
      </c>
      <c r="G3470" s="135" t="s">
        <v>6493</v>
      </c>
      <c r="H3470" s="135" t="s">
        <v>4450</v>
      </c>
      <c r="I3470" s="135" t="s">
        <v>622</v>
      </c>
    </row>
    <row r="3471" spans="1:9" x14ac:dyDescent="0.2">
      <c r="A3471" s="135" t="s">
        <v>2918</v>
      </c>
      <c r="D3471" s="135" t="s">
        <v>4474</v>
      </c>
      <c r="E3471" s="135">
        <f t="shared" si="54"/>
        <v>30104124</v>
      </c>
      <c r="F3471" s="135" t="s">
        <v>1249</v>
      </c>
      <c r="G3471" s="135" t="s">
        <v>6493</v>
      </c>
      <c r="H3471" s="135" t="s">
        <v>4450</v>
      </c>
      <c r="I3471" s="135" t="s">
        <v>624</v>
      </c>
    </row>
    <row r="3472" spans="1:9" x14ac:dyDescent="0.2">
      <c r="A3472" s="135" t="s">
        <v>2918</v>
      </c>
      <c r="D3472" s="135" t="s">
        <v>4475</v>
      </c>
      <c r="E3472" s="135">
        <f t="shared" si="54"/>
        <v>30104130</v>
      </c>
      <c r="F3472" s="135" t="s">
        <v>1249</v>
      </c>
      <c r="G3472" s="135" t="s">
        <v>6493</v>
      </c>
      <c r="H3472" s="135" t="s">
        <v>4450</v>
      </c>
      <c r="I3472" s="135" t="s">
        <v>4476</v>
      </c>
    </row>
    <row r="3473" spans="1:9" x14ac:dyDescent="0.2">
      <c r="A3473" s="135" t="s">
        <v>2918</v>
      </c>
      <c r="D3473" s="135" t="s">
        <v>4477</v>
      </c>
      <c r="E3473" s="135">
        <f t="shared" si="54"/>
        <v>30104131</v>
      </c>
      <c r="F3473" s="135" t="s">
        <v>1249</v>
      </c>
      <c r="G3473" s="135" t="s">
        <v>6493</v>
      </c>
      <c r="H3473" s="135" t="s">
        <v>4450</v>
      </c>
      <c r="I3473" s="135" t="s">
        <v>3706</v>
      </c>
    </row>
    <row r="3474" spans="1:9" x14ac:dyDescent="0.2">
      <c r="A3474" s="135" t="s">
        <v>2918</v>
      </c>
      <c r="D3474" s="135" t="s">
        <v>4478</v>
      </c>
      <c r="E3474" s="135">
        <f t="shared" si="54"/>
        <v>30104132</v>
      </c>
      <c r="F3474" s="135" t="s">
        <v>1249</v>
      </c>
      <c r="G3474" s="135" t="s">
        <v>6493</v>
      </c>
      <c r="H3474" s="135" t="s">
        <v>4450</v>
      </c>
      <c r="I3474" s="135" t="s">
        <v>3708</v>
      </c>
    </row>
    <row r="3475" spans="1:9" x14ac:dyDescent="0.2">
      <c r="A3475" s="135" t="s">
        <v>2918</v>
      </c>
      <c r="D3475" s="135" t="s">
        <v>4479</v>
      </c>
      <c r="E3475" s="135">
        <f t="shared" si="54"/>
        <v>30104133</v>
      </c>
      <c r="F3475" s="135" t="s">
        <v>1249</v>
      </c>
      <c r="G3475" s="135" t="s">
        <v>6493</v>
      </c>
      <c r="H3475" s="135" t="s">
        <v>4450</v>
      </c>
      <c r="I3475" s="135" t="s">
        <v>3710</v>
      </c>
    </row>
    <row r="3476" spans="1:9" x14ac:dyDescent="0.2">
      <c r="A3476" s="135" t="s">
        <v>2918</v>
      </c>
      <c r="D3476" s="135" t="s">
        <v>4480</v>
      </c>
      <c r="E3476" s="135">
        <f t="shared" si="54"/>
        <v>30104134</v>
      </c>
      <c r="F3476" s="135" t="s">
        <v>1249</v>
      </c>
      <c r="G3476" s="135" t="s">
        <v>6493</v>
      </c>
      <c r="H3476" s="135" t="s">
        <v>4450</v>
      </c>
      <c r="I3476" s="135" t="s">
        <v>3712</v>
      </c>
    </row>
    <row r="3477" spans="1:9" x14ac:dyDescent="0.2">
      <c r="A3477" s="135" t="s">
        <v>2918</v>
      </c>
      <c r="D3477" s="135" t="s">
        <v>4481</v>
      </c>
      <c r="E3477" s="135">
        <f t="shared" si="54"/>
        <v>30104135</v>
      </c>
      <c r="F3477" s="135" t="s">
        <v>1249</v>
      </c>
      <c r="G3477" s="135" t="s">
        <v>6493</v>
      </c>
      <c r="H3477" s="135" t="s">
        <v>4450</v>
      </c>
      <c r="I3477" s="135" t="s">
        <v>3714</v>
      </c>
    </row>
    <row r="3478" spans="1:9" x14ac:dyDescent="0.2">
      <c r="A3478" s="135" t="s">
        <v>2918</v>
      </c>
      <c r="D3478" s="135" t="s">
        <v>4482</v>
      </c>
      <c r="E3478" s="135">
        <f t="shared" si="54"/>
        <v>30104150</v>
      </c>
      <c r="F3478" s="135" t="s">
        <v>1249</v>
      </c>
      <c r="G3478" s="135" t="s">
        <v>6493</v>
      </c>
      <c r="H3478" s="135" t="s">
        <v>4450</v>
      </c>
      <c r="I3478" s="135" t="s">
        <v>4483</v>
      </c>
    </row>
    <row r="3479" spans="1:9" x14ac:dyDescent="0.2">
      <c r="A3479" s="135" t="s">
        <v>2918</v>
      </c>
      <c r="D3479" s="135" t="s">
        <v>4484</v>
      </c>
      <c r="E3479" s="135">
        <f t="shared" si="54"/>
        <v>30104151</v>
      </c>
      <c r="F3479" s="135" t="s">
        <v>1249</v>
      </c>
      <c r="G3479" s="135" t="s">
        <v>6493</v>
      </c>
      <c r="H3479" s="135" t="s">
        <v>4450</v>
      </c>
      <c r="I3479" s="135" t="s">
        <v>3734</v>
      </c>
    </row>
    <row r="3480" spans="1:9" x14ac:dyDescent="0.2">
      <c r="A3480" s="135" t="s">
        <v>2918</v>
      </c>
      <c r="D3480" s="135" t="s">
        <v>4485</v>
      </c>
      <c r="E3480" s="135">
        <f t="shared" si="54"/>
        <v>30104152</v>
      </c>
      <c r="F3480" s="135" t="s">
        <v>1249</v>
      </c>
      <c r="G3480" s="135" t="s">
        <v>6493</v>
      </c>
      <c r="H3480" s="135" t="s">
        <v>4450</v>
      </c>
      <c r="I3480" s="135" t="s">
        <v>4486</v>
      </c>
    </row>
    <row r="3481" spans="1:9" x14ac:dyDescent="0.2">
      <c r="A3481" s="135" t="s">
        <v>2918</v>
      </c>
      <c r="D3481" s="135" t="s">
        <v>7550</v>
      </c>
      <c r="E3481" s="135">
        <f t="shared" si="54"/>
        <v>30104153</v>
      </c>
      <c r="F3481" s="135" t="s">
        <v>1249</v>
      </c>
      <c r="G3481" s="135" t="s">
        <v>6493</v>
      </c>
      <c r="H3481" s="135" t="s">
        <v>4450</v>
      </c>
      <c r="I3481" s="135" t="s">
        <v>3732</v>
      </c>
    </row>
    <row r="3482" spans="1:9" x14ac:dyDescent="0.2">
      <c r="A3482" s="135" t="s">
        <v>2918</v>
      </c>
      <c r="D3482" s="135" t="s">
        <v>7551</v>
      </c>
      <c r="E3482" s="135">
        <f t="shared" si="54"/>
        <v>30104154</v>
      </c>
      <c r="F3482" s="135" t="s">
        <v>1249</v>
      </c>
      <c r="G3482" s="135" t="s">
        <v>6493</v>
      </c>
      <c r="H3482" s="135" t="s">
        <v>4450</v>
      </c>
      <c r="I3482" s="135" t="s">
        <v>7552</v>
      </c>
    </row>
    <row r="3483" spans="1:9" x14ac:dyDescent="0.2">
      <c r="A3483" s="135" t="s">
        <v>2918</v>
      </c>
      <c r="D3483" s="135" t="s">
        <v>7553</v>
      </c>
      <c r="E3483" s="135">
        <f t="shared" si="54"/>
        <v>30104155</v>
      </c>
      <c r="F3483" s="135" t="s">
        <v>1249</v>
      </c>
      <c r="G3483" s="135" t="s">
        <v>6493</v>
      </c>
      <c r="H3483" s="135" t="s">
        <v>4450</v>
      </c>
      <c r="I3483" s="135" t="s">
        <v>7554</v>
      </c>
    </row>
    <row r="3484" spans="1:9" x14ac:dyDescent="0.2">
      <c r="A3484" s="135" t="s">
        <v>2918</v>
      </c>
      <c r="D3484" s="135" t="s">
        <v>7555</v>
      </c>
      <c r="E3484" s="135">
        <f t="shared" si="54"/>
        <v>30104156</v>
      </c>
      <c r="F3484" s="135" t="s">
        <v>1249</v>
      </c>
      <c r="G3484" s="135" t="s">
        <v>6493</v>
      </c>
      <c r="H3484" s="135" t="s">
        <v>4450</v>
      </c>
      <c r="I3484" s="135" t="s">
        <v>7556</v>
      </c>
    </row>
    <row r="3485" spans="1:9" x14ac:dyDescent="0.2">
      <c r="A3485" s="135" t="s">
        <v>2918</v>
      </c>
      <c r="D3485" s="135" t="s">
        <v>7557</v>
      </c>
      <c r="E3485" s="135">
        <f t="shared" si="54"/>
        <v>30104157</v>
      </c>
      <c r="F3485" s="135" t="s">
        <v>1249</v>
      </c>
      <c r="G3485" s="135" t="s">
        <v>6493</v>
      </c>
      <c r="H3485" s="135" t="s">
        <v>4450</v>
      </c>
      <c r="I3485" s="135" t="s">
        <v>7558</v>
      </c>
    </row>
    <row r="3486" spans="1:9" x14ac:dyDescent="0.2">
      <c r="A3486" s="135" t="s">
        <v>2918</v>
      </c>
      <c r="D3486" s="135" t="s">
        <v>7559</v>
      </c>
      <c r="E3486" s="135">
        <f t="shared" si="54"/>
        <v>30104160</v>
      </c>
      <c r="F3486" s="135" t="s">
        <v>1249</v>
      </c>
      <c r="G3486" s="135" t="s">
        <v>6493</v>
      </c>
      <c r="H3486" s="135" t="s">
        <v>4450</v>
      </c>
      <c r="I3486" s="135" t="s">
        <v>3728</v>
      </c>
    </row>
    <row r="3487" spans="1:9" x14ac:dyDescent="0.2">
      <c r="A3487" s="135" t="s">
        <v>2918</v>
      </c>
      <c r="D3487" s="135" t="s">
        <v>7560</v>
      </c>
      <c r="E3487" s="135">
        <f t="shared" si="54"/>
        <v>30104161</v>
      </c>
      <c r="F3487" s="135" t="s">
        <v>1249</v>
      </c>
      <c r="G3487" s="135" t="s">
        <v>6493</v>
      </c>
      <c r="H3487" s="135" t="s">
        <v>4450</v>
      </c>
      <c r="I3487" s="135" t="s">
        <v>3736</v>
      </c>
    </row>
    <row r="3488" spans="1:9" x14ac:dyDescent="0.2">
      <c r="A3488" s="135" t="s">
        <v>2918</v>
      </c>
      <c r="D3488" s="135" t="s">
        <v>7561</v>
      </c>
      <c r="E3488" s="135">
        <f t="shared" si="54"/>
        <v>30104162</v>
      </c>
      <c r="F3488" s="135" t="s">
        <v>1249</v>
      </c>
      <c r="G3488" s="135" t="s">
        <v>6493</v>
      </c>
      <c r="H3488" s="135" t="s">
        <v>4450</v>
      </c>
      <c r="I3488" s="135" t="s">
        <v>3738</v>
      </c>
    </row>
    <row r="3489" spans="1:9" x14ac:dyDescent="0.2">
      <c r="A3489" s="135" t="s">
        <v>2918</v>
      </c>
      <c r="D3489" s="135" t="s">
        <v>7562</v>
      </c>
      <c r="E3489" s="135">
        <f t="shared" si="54"/>
        <v>30104163</v>
      </c>
      <c r="F3489" s="135" t="s">
        <v>1249</v>
      </c>
      <c r="G3489" s="135" t="s">
        <v>6493</v>
      </c>
      <c r="H3489" s="135" t="s">
        <v>4450</v>
      </c>
      <c r="I3489" s="135" t="s">
        <v>3740</v>
      </c>
    </row>
    <row r="3490" spans="1:9" x14ac:dyDescent="0.2">
      <c r="A3490" s="135" t="s">
        <v>2918</v>
      </c>
      <c r="D3490" s="135" t="s">
        <v>7563</v>
      </c>
      <c r="E3490" s="135">
        <f t="shared" si="54"/>
        <v>30104164</v>
      </c>
      <c r="F3490" s="135" t="s">
        <v>1249</v>
      </c>
      <c r="G3490" s="135" t="s">
        <v>6493</v>
      </c>
      <c r="H3490" s="135" t="s">
        <v>4450</v>
      </c>
      <c r="I3490" s="135" t="s">
        <v>3742</v>
      </c>
    </row>
    <row r="3491" spans="1:9" x14ac:dyDescent="0.2">
      <c r="A3491" s="135" t="s">
        <v>2918</v>
      </c>
      <c r="D3491" s="135" t="s">
        <v>7564</v>
      </c>
      <c r="E3491" s="135">
        <f t="shared" si="54"/>
        <v>30104170</v>
      </c>
      <c r="F3491" s="135" t="s">
        <v>1249</v>
      </c>
      <c r="G3491" s="135" t="s">
        <v>6493</v>
      </c>
      <c r="H3491" s="135" t="s">
        <v>4450</v>
      </c>
      <c r="I3491" s="135" t="s">
        <v>7565</v>
      </c>
    </row>
    <row r="3492" spans="1:9" x14ac:dyDescent="0.2">
      <c r="A3492" s="135" t="s">
        <v>2918</v>
      </c>
      <c r="D3492" s="135" t="s">
        <v>7566</v>
      </c>
      <c r="E3492" s="135">
        <f t="shared" si="54"/>
        <v>30104171</v>
      </c>
      <c r="F3492" s="135" t="s">
        <v>1249</v>
      </c>
      <c r="G3492" s="135" t="s">
        <v>6493</v>
      </c>
      <c r="H3492" s="135" t="s">
        <v>4450</v>
      </c>
      <c r="I3492" s="135" t="s">
        <v>3744</v>
      </c>
    </row>
    <row r="3493" spans="1:9" x14ac:dyDescent="0.2">
      <c r="A3493" s="135" t="s">
        <v>2918</v>
      </c>
      <c r="D3493" s="135" t="s">
        <v>7567</v>
      </c>
      <c r="E3493" s="135">
        <f t="shared" si="54"/>
        <v>30104172</v>
      </c>
      <c r="F3493" s="135" t="s">
        <v>1249</v>
      </c>
      <c r="G3493" s="135" t="s">
        <v>6493</v>
      </c>
      <c r="H3493" s="135" t="s">
        <v>4450</v>
      </c>
      <c r="I3493" s="135" t="s">
        <v>6807</v>
      </c>
    </row>
    <row r="3494" spans="1:9" x14ac:dyDescent="0.2">
      <c r="A3494" s="135" t="s">
        <v>2918</v>
      </c>
      <c r="D3494" s="135" t="s">
        <v>7568</v>
      </c>
      <c r="E3494" s="135">
        <f t="shared" si="54"/>
        <v>30104173</v>
      </c>
      <c r="F3494" s="135" t="s">
        <v>1249</v>
      </c>
      <c r="G3494" s="135" t="s">
        <v>6493</v>
      </c>
      <c r="H3494" s="135" t="s">
        <v>4450</v>
      </c>
      <c r="I3494" s="135" t="s">
        <v>6809</v>
      </c>
    </row>
    <row r="3495" spans="1:9" x14ac:dyDescent="0.2">
      <c r="A3495" s="135" t="s">
        <v>2918</v>
      </c>
      <c r="D3495" s="135" t="s">
        <v>7569</v>
      </c>
      <c r="E3495" s="135">
        <f t="shared" si="54"/>
        <v>30104174</v>
      </c>
      <c r="F3495" s="135" t="s">
        <v>1249</v>
      </c>
      <c r="G3495" s="135" t="s">
        <v>6493</v>
      </c>
      <c r="H3495" s="135" t="s">
        <v>4450</v>
      </c>
      <c r="I3495" s="135" t="s">
        <v>6811</v>
      </c>
    </row>
    <row r="3496" spans="1:9" x14ac:dyDescent="0.2">
      <c r="A3496" s="135" t="s">
        <v>2918</v>
      </c>
      <c r="D3496" s="135" t="s">
        <v>7570</v>
      </c>
      <c r="E3496" s="135">
        <f t="shared" si="54"/>
        <v>30104175</v>
      </c>
      <c r="F3496" s="135" t="s">
        <v>1249</v>
      </c>
      <c r="G3496" s="135" t="s">
        <v>6493</v>
      </c>
      <c r="H3496" s="135" t="s">
        <v>4450</v>
      </c>
      <c r="I3496" s="135" t="s">
        <v>6813</v>
      </c>
    </row>
    <row r="3497" spans="1:9" x14ac:dyDescent="0.2">
      <c r="A3497" s="135" t="s">
        <v>2918</v>
      </c>
      <c r="D3497" s="135" t="s">
        <v>7571</v>
      </c>
      <c r="E3497" s="135">
        <f t="shared" si="54"/>
        <v>30104199</v>
      </c>
      <c r="F3497" s="135" t="s">
        <v>1249</v>
      </c>
      <c r="G3497" s="135" t="s">
        <v>6493</v>
      </c>
      <c r="H3497" s="135" t="s">
        <v>4450</v>
      </c>
      <c r="I3497" s="135" t="s">
        <v>6238</v>
      </c>
    </row>
    <row r="3498" spans="1:9" x14ac:dyDescent="0.2">
      <c r="A3498" s="135" t="s">
        <v>2918</v>
      </c>
      <c r="D3498" s="135" t="s">
        <v>7572</v>
      </c>
      <c r="E3498" s="135">
        <f t="shared" si="54"/>
        <v>30104201</v>
      </c>
      <c r="F3498" s="135" t="s">
        <v>1249</v>
      </c>
      <c r="G3498" s="135" t="s">
        <v>6493</v>
      </c>
      <c r="H3498" s="135" t="s">
        <v>7573</v>
      </c>
      <c r="I3498" s="135" t="s">
        <v>7574</v>
      </c>
    </row>
    <row r="3499" spans="1:9" x14ac:dyDescent="0.2">
      <c r="A3499" s="135" t="s">
        <v>2918</v>
      </c>
      <c r="D3499" s="135" t="s">
        <v>7575</v>
      </c>
      <c r="E3499" s="135">
        <f t="shared" si="54"/>
        <v>30104202</v>
      </c>
      <c r="F3499" s="135" t="s">
        <v>1249</v>
      </c>
      <c r="G3499" s="135" t="s">
        <v>6493</v>
      </c>
      <c r="H3499" s="135" t="s">
        <v>7573</v>
      </c>
      <c r="I3499" s="135" t="s">
        <v>7576</v>
      </c>
    </row>
    <row r="3500" spans="1:9" x14ac:dyDescent="0.2">
      <c r="A3500" s="135" t="s">
        <v>2918</v>
      </c>
      <c r="D3500" s="135" t="s">
        <v>7577</v>
      </c>
      <c r="E3500" s="135">
        <f t="shared" si="54"/>
        <v>30104203</v>
      </c>
      <c r="F3500" s="135" t="s">
        <v>1249</v>
      </c>
      <c r="G3500" s="135" t="s">
        <v>6493</v>
      </c>
      <c r="H3500" s="135" t="s">
        <v>7573</v>
      </c>
      <c r="I3500" s="135" t="s">
        <v>7578</v>
      </c>
    </row>
    <row r="3501" spans="1:9" x14ac:dyDescent="0.2">
      <c r="A3501" s="135" t="s">
        <v>2918</v>
      </c>
      <c r="D3501" s="135" t="s">
        <v>7579</v>
      </c>
      <c r="E3501" s="135">
        <f t="shared" si="54"/>
        <v>30104204</v>
      </c>
      <c r="F3501" s="135" t="s">
        <v>1249</v>
      </c>
      <c r="G3501" s="135" t="s">
        <v>6493</v>
      </c>
      <c r="H3501" s="135" t="s">
        <v>7573</v>
      </c>
      <c r="I3501" s="135" t="s">
        <v>7580</v>
      </c>
    </row>
    <row r="3502" spans="1:9" x14ac:dyDescent="0.2">
      <c r="A3502" s="135" t="s">
        <v>2918</v>
      </c>
      <c r="D3502" s="135" t="s">
        <v>7581</v>
      </c>
      <c r="E3502" s="135">
        <f t="shared" si="54"/>
        <v>30104301</v>
      </c>
      <c r="F3502" s="135" t="s">
        <v>1249</v>
      </c>
      <c r="G3502" s="135" t="s">
        <v>6493</v>
      </c>
      <c r="H3502" s="135" t="s">
        <v>7582</v>
      </c>
      <c r="I3502" s="135" t="s">
        <v>2382</v>
      </c>
    </row>
    <row r="3503" spans="1:9" x14ac:dyDescent="0.2">
      <c r="A3503" s="135" t="s">
        <v>2918</v>
      </c>
      <c r="D3503" s="135" t="s">
        <v>7583</v>
      </c>
      <c r="E3503" s="135">
        <f t="shared" si="54"/>
        <v>30104501</v>
      </c>
      <c r="F3503" s="135" t="s">
        <v>1249</v>
      </c>
      <c r="G3503" s="135" t="s">
        <v>6493</v>
      </c>
      <c r="H3503" s="135" t="s">
        <v>7584</v>
      </c>
      <c r="I3503" s="135" t="s">
        <v>7585</v>
      </c>
    </row>
    <row r="3504" spans="1:9" x14ac:dyDescent="0.2">
      <c r="A3504" s="135" t="s">
        <v>2918</v>
      </c>
      <c r="D3504" s="135" t="s">
        <v>7586</v>
      </c>
      <c r="E3504" s="135">
        <f t="shared" si="54"/>
        <v>30105001</v>
      </c>
      <c r="F3504" s="135" t="s">
        <v>1249</v>
      </c>
      <c r="G3504" s="135" t="s">
        <v>6493</v>
      </c>
      <c r="H3504" s="135" t="s">
        <v>7587</v>
      </c>
      <c r="I3504" s="135" t="s">
        <v>13156</v>
      </c>
    </row>
    <row r="3505" spans="1:9" x14ac:dyDescent="0.2">
      <c r="A3505" s="135" t="s">
        <v>2918</v>
      </c>
      <c r="D3505" s="135" t="s">
        <v>13157</v>
      </c>
      <c r="E3505" s="135">
        <f t="shared" si="54"/>
        <v>30105101</v>
      </c>
      <c r="F3505" s="135" t="s">
        <v>1249</v>
      </c>
      <c r="G3505" s="135" t="s">
        <v>6493</v>
      </c>
      <c r="H3505" s="135" t="s">
        <v>13158</v>
      </c>
      <c r="I3505" s="135" t="s">
        <v>13158</v>
      </c>
    </row>
    <row r="3506" spans="1:9" x14ac:dyDescent="0.2">
      <c r="A3506" s="135" t="s">
        <v>2918</v>
      </c>
      <c r="D3506" s="135" t="s">
        <v>13159</v>
      </c>
      <c r="E3506" s="135">
        <f t="shared" si="54"/>
        <v>30105105</v>
      </c>
      <c r="F3506" s="135" t="s">
        <v>1249</v>
      </c>
      <c r="G3506" s="135" t="s">
        <v>6493</v>
      </c>
      <c r="H3506" s="135" t="s">
        <v>13158</v>
      </c>
      <c r="I3506" s="135" t="s">
        <v>13160</v>
      </c>
    </row>
    <row r="3507" spans="1:9" x14ac:dyDescent="0.2">
      <c r="A3507" s="135" t="s">
        <v>2918</v>
      </c>
      <c r="D3507" s="135" t="s">
        <v>13161</v>
      </c>
      <c r="E3507" s="135">
        <f t="shared" si="54"/>
        <v>30105108</v>
      </c>
      <c r="F3507" s="135" t="s">
        <v>1249</v>
      </c>
      <c r="G3507" s="135" t="s">
        <v>6493</v>
      </c>
      <c r="H3507" s="135" t="s">
        <v>13158</v>
      </c>
      <c r="I3507" s="135" t="s">
        <v>2770</v>
      </c>
    </row>
    <row r="3508" spans="1:9" x14ac:dyDescent="0.2">
      <c r="A3508" s="135" t="s">
        <v>2918</v>
      </c>
      <c r="D3508" s="135" t="s">
        <v>13162</v>
      </c>
      <c r="E3508" s="135">
        <f t="shared" si="54"/>
        <v>30105110</v>
      </c>
      <c r="F3508" s="135" t="s">
        <v>1249</v>
      </c>
      <c r="G3508" s="135" t="s">
        <v>6493</v>
      </c>
      <c r="H3508" s="135" t="s">
        <v>13158</v>
      </c>
      <c r="I3508" s="135" t="s">
        <v>13163</v>
      </c>
    </row>
    <row r="3509" spans="1:9" x14ac:dyDescent="0.2">
      <c r="A3509" s="135" t="s">
        <v>2918</v>
      </c>
      <c r="D3509" s="135" t="s">
        <v>13164</v>
      </c>
      <c r="E3509" s="135">
        <f t="shared" si="54"/>
        <v>30105112</v>
      </c>
      <c r="F3509" s="135" t="s">
        <v>1249</v>
      </c>
      <c r="G3509" s="135" t="s">
        <v>6493</v>
      </c>
      <c r="H3509" s="135" t="s">
        <v>13158</v>
      </c>
      <c r="I3509" s="135" t="s">
        <v>13165</v>
      </c>
    </row>
    <row r="3510" spans="1:9" x14ac:dyDescent="0.2">
      <c r="A3510" s="135" t="s">
        <v>2918</v>
      </c>
      <c r="D3510" s="135" t="s">
        <v>13166</v>
      </c>
      <c r="E3510" s="135">
        <f t="shared" si="54"/>
        <v>30105114</v>
      </c>
      <c r="F3510" s="135" t="s">
        <v>1249</v>
      </c>
      <c r="G3510" s="135" t="s">
        <v>6493</v>
      </c>
      <c r="H3510" s="135" t="s">
        <v>13158</v>
      </c>
      <c r="I3510" s="135" t="s">
        <v>13167</v>
      </c>
    </row>
    <row r="3511" spans="1:9" x14ac:dyDescent="0.2">
      <c r="A3511" s="135" t="s">
        <v>2918</v>
      </c>
      <c r="D3511" s="135" t="s">
        <v>13168</v>
      </c>
      <c r="E3511" s="135">
        <f t="shared" si="54"/>
        <v>30105116</v>
      </c>
      <c r="F3511" s="135" t="s">
        <v>1249</v>
      </c>
      <c r="G3511" s="135" t="s">
        <v>6493</v>
      </c>
      <c r="H3511" s="135" t="s">
        <v>13158</v>
      </c>
      <c r="I3511" s="135" t="s">
        <v>13169</v>
      </c>
    </row>
    <row r="3512" spans="1:9" x14ac:dyDescent="0.2">
      <c r="A3512" s="135" t="s">
        <v>2918</v>
      </c>
      <c r="D3512" s="135" t="s">
        <v>13170</v>
      </c>
      <c r="E3512" s="135">
        <f t="shared" si="54"/>
        <v>30105118</v>
      </c>
      <c r="F3512" s="135" t="s">
        <v>1249</v>
      </c>
      <c r="G3512" s="135" t="s">
        <v>6493</v>
      </c>
      <c r="H3512" s="135" t="s">
        <v>13158</v>
      </c>
      <c r="I3512" s="135" t="s">
        <v>13171</v>
      </c>
    </row>
    <row r="3513" spans="1:9" x14ac:dyDescent="0.2">
      <c r="A3513" s="135" t="s">
        <v>2918</v>
      </c>
      <c r="D3513" s="135" t="s">
        <v>13172</v>
      </c>
      <c r="E3513" s="135">
        <f t="shared" si="54"/>
        <v>30105120</v>
      </c>
      <c r="F3513" s="135" t="s">
        <v>1249</v>
      </c>
      <c r="G3513" s="135" t="s">
        <v>6493</v>
      </c>
      <c r="H3513" s="135" t="s">
        <v>13158</v>
      </c>
      <c r="I3513" s="135" t="s">
        <v>13173</v>
      </c>
    </row>
    <row r="3514" spans="1:9" x14ac:dyDescent="0.2">
      <c r="A3514" s="135" t="s">
        <v>2918</v>
      </c>
      <c r="D3514" s="135" t="s">
        <v>13174</v>
      </c>
      <c r="E3514" s="135">
        <f t="shared" si="54"/>
        <v>30105122</v>
      </c>
      <c r="F3514" s="135" t="s">
        <v>1249</v>
      </c>
      <c r="G3514" s="135" t="s">
        <v>6493</v>
      </c>
      <c r="H3514" s="135" t="s">
        <v>13158</v>
      </c>
      <c r="I3514" s="135" t="s">
        <v>13175</v>
      </c>
    </row>
    <row r="3515" spans="1:9" x14ac:dyDescent="0.2">
      <c r="A3515" s="135" t="s">
        <v>2918</v>
      </c>
      <c r="D3515" s="135" t="s">
        <v>13176</v>
      </c>
      <c r="E3515" s="135">
        <f t="shared" si="54"/>
        <v>30105124</v>
      </c>
      <c r="F3515" s="135" t="s">
        <v>1249</v>
      </c>
      <c r="G3515" s="135" t="s">
        <v>6493</v>
      </c>
      <c r="H3515" s="135" t="s">
        <v>13158</v>
      </c>
      <c r="I3515" s="135" t="s">
        <v>1272</v>
      </c>
    </row>
    <row r="3516" spans="1:9" x14ac:dyDescent="0.2">
      <c r="A3516" s="135" t="s">
        <v>2918</v>
      </c>
      <c r="D3516" s="135" t="s">
        <v>13177</v>
      </c>
      <c r="E3516" s="135">
        <f t="shared" si="54"/>
        <v>30105130</v>
      </c>
      <c r="F3516" s="135" t="s">
        <v>1249</v>
      </c>
      <c r="G3516" s="135" t="s">
        <v>6493</v>
      </c>
      <c r="H3516" s="135" t="s">
        <v>13158</v>
      </c>
      <c r="I3516" s="135" t="s">
        <v>13219</v>
      </c>
    </row>
    <row r="3517" spans="1:9" x14ac:dyDescent="0.2">
      <c r="A3517" s="135" t="s">
        <v>2918</v>
      </c>
      <c r="D3517" s="135" t="s">
        <v>13220</v>
      </c>
      <c r="E3517" s="135">
        <f t="shared" si="54"/>
        <v>30105201</v>
      </c>
      <c r="F3517" s="135" t="s">
        <v>1249</v>
      </c>
      <c r="G3517" s="135" t="s">
        <v>6493</v>
      </c>
      <c r="H3517" s="135" t="s">
        <v>13221</v>
      </c>
      <c r="I3517" s="135" t="s">
        <v>13222</v>
      </c>
    </row>
    <row r="3518" spans="1:9" x14ac:dyDescent="0.2">
      <c r="A3518" s="135" t="s">
        <v>2918</v>
      </c>
      <c r="D3518" s="135" t="s">
        <v>13223</v>
      </c>
      <c r="E3518" s="135">
        <f t="shared" si="54"/>
        <v>30105205</v>
      </c>
      <c r="F3518" s="135" t="s">
        <v>1249</v>
      </c>
      <c r="G3518" s="135" t="s">
        <v>6493</v>
      </c>
      <c r="H3518" s="135" t="s">
        <v>13221</v>
      </c>
      <c r="I3518" s="135" t="s">
        <v>13224</v>
      </c>
    </row>
    <row r="3519" spans="1:9" x14ac:dyDescent="0.2">
      <c r="A3519" s="135" t="s">
        <v>2918</v>
      </c>
      <c r="D3519" s="135" t="s">
        <v>13225</v>
      </c>
      <c r="E3519" s="135">
        <f t="shared" si="54"/>
        <v>30105210</v>
      </c>
      <c r="F3519" s="135" t="s">
        <v>1249</v>
      </c>
      <c r="G3519" s="135" t="s">
        <v>6493</v>
      </c>
      <c r="H3519" s="135" t="s">
        <v>13221</v>
      </c>
      <c r="I3519" s="135" t="s">
        <v>13226</v>
      </c>
    </row>
    <row r="3520" spans="1:9" x14ac:dyDescent="0.2">
      <c r="A3520" s="135" t="s">
        <v>2918</v>
      </c>
      <c r="D3520" s="135" t="s">
        <v>13227</v>
      </c>
      <c r="E3520" s="135">
        <f t="shared" si="54"/>
        <v>30105211</v>
      </c>
      <c r="F3520" s="135" t="s">
        <v>1249</v>
      </c>
      <c r="G3520" s="135" t="s">
        <v>6493</v>
      </c>
      <c r="H3520" s="135" t="s">
        <v>13221</v>
      </c>
      <c r="I3520" s="135" t="s">
        <v>13228</v>
      </c>
    </row>
    <row r="3521" spans="1:9" x14ac:dyDescent="0.2">
      <c r="A3521" s="135" t="s">
        <v>2918</v>
      </c>
      <c r="D3521" s="135" t="s">
        <v>13229</v>
      </c>
      <c r="E3521" s="135">
        <f t="shared" si="54"/>
        <v>30105212</v>
      </c>
      <c r="F3521" s="135" t="s">
        <v>1249</v>
      </c>
      <c r="G3521" s="135" t="s">
        <v>6493</v>
      </c>
      <c r="H3521" s="135" t="s">
        <v>13221</v>
      </c>
      <c r="I3521" s="135" t="s">
        <v>13230</v>
      </c>
    </row>
    <row r="3522" spans="1:9" x14ac:dyDescent="0.2">
      <c r="A3522" s="135" t="s">
        <v>2918</v>
      </c>
      <c r="D3522" s="135" t="s">
        <v>13231</v>
      </c>
      <c r="E3522" s="135">
        <f t="shared" ref="E3522:E3585" si="55">VALUE(D3522)</f>
        <v>30105215</v>
      </c>
      <c r="F3522" s="135" t="s">
        <v>1249</v>
      </c>
      <c r="G3522" s="135" t="s">
        <v>6493</v>
      </c>
      <c r="H3522" s="135" t="s">
        <v>13221</v>
      </c>
      <c r="I3522" s="135" t="s">
        <v>13165</v>
      </c>
    </row>
    <row r="3523" spans="1:9" x14ac:dyDescent="0.2">
      <c r="A3523" s="135" t="s">
        <v>2918</v>
      </c>
      <c r="D3523" s="135" t="s">
        <v>13232</v>
      </c>
      <c r="E3523" s="135">
        <f t="shared" si="55"/>
        <v>30105220</v>
      </c>
      <c r="F3523" s="135" t="s">
        <v>1249</v>
      </c>
      <c r="G3523" s="135" t="s">
        <v>6493</v>
      </c>
      <c r="H3523" s="135" t="s">
        <v>13221</v>
      </c>
      <c r="I3523" s="135" t="s">
        <v>13233</v>
      </c>
    </row>
    <row r="3524" spans="1:9" x14ac:dyDescent="0.2">
      <c r="A3524" s="135" t="s">
        <v>2918</v>
      </c>
      <c r="D3524" s="135" t="s">
        <v>13234</v>
      </c>
      <c r="E3524" s="135">
        <f t="shared" si="55"/>
        <v>30105221</v>
      </c>
      <c r="F3524" s="135" t="s">
        <v>1249</v>
      </c>
      <c r="G3524" s="135" t="s">
        <v>6493</v>
      </c>
      <c r="H3524" s="135" t="s">
        <v>13221</v>
      </c>
      <c r="I3524" s="135" t="s">
        <v>13235</v>
      </c>
    </row>
    <row r="3525" spans="1:9" x14ac:dyDescent="0.2">
      <c r="A3525" s="135" t="s">
        <v>2918</v>
      </c>
      <c r="D3525" s="135" t="s">
        <v>13236</v>
      </c>
      <c r="E3525" s="135">
        <f t="shared" si="55"/>
        <v>30105222</v>
      </c>
      <c r="F3525" s="135" t="s">
        <v>1249</v>
      </c>
      <c r="G3525" s="135" t="s">
        <v>6493</v>
      </c>
      <c r="H3525" s="135" t="s">
        <v>13221</v>
      </c>
      <c r="I3525" s="135" t="s">
        <v>13237</v>
      </c>
    </row>
    <row r="3526" spans="1:9" x14ac:dyDescent="0.2">
      <c r="A3526" s="135" t="s">
        <v>2918</v>
      </c>
      <c r="D3526" s="135" t="s">
        <v>13238</v>
      </c>
      <c r="E3526" s="135">
        <f t="shared" si="55"/>
        <v>30105230</v>
      </c>
      <c r="F3526" s="135" t="s">
        <v>1249</v>
      </c>
      <c r="G3526" s="135" t="s">
        <v>6493</v>
      </c>
      <c r="H3526" s="135" t="s">
        <v>13221</v>
      </c>
      <c r="I3526" s="135" t="s">
        <v>13239</v>
      </c>
    </row>
    <row r="3527" spans="1:9" x14ac:dyDescent="0.2">
      <c r="A3527" s="135" t="s">
        <v>2918</v>
      </c>
      <c r="D3527" s="135" t="s">
        <v>13240</v>
      </c>
      <c r="E3527" s="135">
        <f t="shared" si="55"/>
        <v>30105235</v>
      </c>
      <c r="F3527" s="135" t="s">
        <v>1249</v>
      </c>
      <c r="G3527" s="135" t="s">
        <v>6493</v>
      </c>
      <c r="H3527" s="135" t="s">
        <v>13221</v>
      </c>
      <c r="I3527" s="135" t="s">
        <v>1272</v>
      </c>
    </row>
    <row r="3528" spans="1:9" x14ac:dyDescent="0.2">
      <c r="A3528" s="135" t="s">
        <v>2918</v>
      </c>
      <c r="D3528" s="135" t="s">
        <v>13241</v>
      </c>
      <c r="E3528" s="135">
        <f t="shared" si="55"/>
        <v>30105240</v>
      </c>
      <c r="F3528" s="135" t="s">
        <v>1249</v>
      </c>
      <c r="G3528" s="135" t="s">
        <v>6493</v>
      </c>
      <c r="H3528" s="135" t="s">
        <v>13221</v>
      </c>
      <c r="I3528" s="135" t="s">
        <v>13242</v>
      </c>
    </row>
    <row r="3529" spans="1:9" x14ac:dyDescent="0.2">
      <c r="A3529" s="135" t="s">
        <v>2918</v>
      </c>
      <c r="D3529" s="135" t="s">
        <v>13243</v>
      </c>
      <c r="E3529" s="135">
        <f t="shared" si="55"/>
        <v>30106001</v>
      </c>
      <c r="F3529" s="135" t="s">
        <v>1249</v>
      </c>
      <c r="G3529" s="135" t="s">
        <v>6493</v>
      </c>
      <c r="H3529" s="135" t="s">
        <v>13244</v>
      </c>
      <c r="I3529" s="135" t="s">
        <v>13245</v>
      </c>
    </row>
    <row r="3530" spans="1:9" x14ac:dyDescent="0.2">
      <c r="A3530" s="135" t="s">
        <v>2918</v>
      </c>
      <c r="D3530" s="135" t="s">
        <v>13246</v>
      </c>
      <c r="E3530" s="135">
        <f t="shared" si="55"/>
        <v>30106002</v>
      </c>
      <c r="F3530" s="135" t="s">
        <v>1249</v>
      </c>
      <c r="G3530" s="135" t="s">
        <v>6493</v>
      </c>
      <c r="H3530" s="135" t="s">
        <v>13244</v>
      </c>
      <c r="I3530" s="135" t="s">
        <v>10461</v>
      </c>
    </row>
    <row r="3531" spans="1:9" x14ac:dyDescent="0.2">
      <c r="A3531" s="135" t="s">
        <v>2918</v>
      </c>
      <c r="D3531" s="135" t="s">
        <v>10462</v>
      </c>
      <c r="E3531" s="135">
        <f t="shared" si="55"/>
        <v>30106003</v>
      </c>
      <c r="F3531" s="135" t="s">
        <v>1249</v>
      </c>
      <c r="G3531" s="135" t="s">
        <v>6493</v>
      </c>
      <c r="H3531" s="135" t="s">
        <v>13244</v>
      </c>
      <c r="I3531" s="135" t="s">
        <v>10463</v>
      </c>
    </row>
    <row r="3532" spans="1:9" x14ac:dyDescent="0.2">
      <c r="A3532" s="135" t="s">
        <v>2918</v>
      </c>
      <c r="D3532" s="135" t="s">
        <v>10464</v>
      </c>
      <c r="E3532" s="135">
        <f t="shared" si="55"/>
        <v>30106004</v>
      </c>
      <c r="F3532" s="135" t="s">
        <v>1249</v>
      </c>
      <c r="G3532" s="135" t="s">
        <v>6493</v>
      </c>
      <c r="H3532" s="135" t="s">
        <v>13244</v>
      </c>
      <c r="I3532" s="135" t="s">
        <v>10465</v>
      </c>
    </row>
    <row r="3533" spans="1:9" x14ac:dyDescent="0.2">
      <c r="A3533" s="135" t="s">
        <v>2918</v>
      </c>
      <c r="D3533" s="135" t="s">
        <v>10466</v>
      </c>
      <c r="E3533" s="135">
        <f t="shared" si="55"/>
        <v>30106005</v>
      </c>
      <c r="F3533" s="135" t="s">
        <v>1249</v>
      </c>
      <c r="G3533" s="135" t="s">
        <v>6493</v>
      </c>
      <c r="H3533" s="135" t="s">
        <v>13244</v>
      </c>
      <c r="I3533" s="135" t="s">
        <v>10467</v>
      </c>
    </row>
    <row r="3534" spans="1:9" x14ac:dyDescent="0.2">
      <c r="A3534" s="135" t="s">
        <v>2918</v>
      </c>
      <c r="D3534" s="135" t="s">
        <v>10468</v>
      </c>
      <c r="E3534" s="135">
        <f t="shared" si="55"/>
        <v>30106006</v>
      </c>
      <c r="F3534" s="135" t="s">
        <v>1249</v>
      </c>
      <c r="G3534" s="135" t="s">
        <v>6493</v>
      </c>
      <c r="H3534" s="135" t="s">
        <v>13244</v>
      </c>
      <c r="I3534" s="135" t="s">
        <v>10469</v>
      </c>
    </row>
    <row r="3535" spans="1:9" x14ac:dyDescent="0.2">
      <c r="A3535" s="135" t="s">
        <v>2918</v>
      </c>
      <c r="D3535" s="135" t="s">
        <v>10470</v>
      </c>
      <c r="E3535" s="135">
        <f t="shared" si="55"/>
        <v>30106007</v>
      </c>
      <c r="F3535" s="135" t="s">
        <v>1249</v>
      </c>
      <c r="G3535" s="135" t="s">
        <v>6493</v>
      </c>
      <c r="H3535" s="135" t="s">
        <v>13244</v>
      </c>
      <c r="I3535" s="135" t="s">
        <v>10471</v>
      </c>
    </row>
    <row r="3536" spans="1:9" x14ac:dyDescent="0.2">
      <c r="A3536" s="135" t="s">
        <v>2918</v>
      </c>
      <c r="D3536" s="135" t="s">
        <v>10472</v>
      </c>
      <c r="E3536" s="135">
        <f t="shared" si="55"/>
        <v>30106008</v>
      </c>
      <c r="F3536" s="135" t="s">
        <v>1249</v>
      </c>
      <c r="G3536" s="135" t="s">
        <v>6493</v>
      </c>
      <c r="H3536" s="135" t="s">
        <v>13244</v>
      </c>
      <c r="I3536" s="135" t="s">
        <v>10473</v>
      </c>
    </row>
    <row r="3537" spans="1:9" x14ac:dyDescent="0.2">
      <c r="A3537" s="135" t="s">
        <v>2918</v>
      </c>
      <c r="D3537" s="135" t="s">
        <v>10474</v>
      </c>
      <c r="E3537" s="135">
        <f t="shared" si="55"/>
        <v>30106009</v>
      </c>
      <c r="F3537" s="135" t="s">
        <v>1249</v>
      </c>
      <c r="G3537" s="135" t="s">
        <v>6493</v>
      </c>
      <c r="H3537" s="135" t="s">
        <v>13244</v>
      </c>
      <c r="I3537" s="135" t="s">
        <v>7628</v>
      </c>
    </row>
    <row r="3538" spans="1:9" x14ac:dyDescent="0.2">
      <c r="A3538" s="135" t="s">
        <v>2918</v>
      </c>
      <c r="D3538" s="135" t="s">
        <v>7629</v>
      </c>
      <c r="E3538" s="135">
        <f t="shared" si="55"/>
        <v>30106010</v>
      </c>
      <c r="F3538" s="135" t="s">
        <v>1249</v>
      </c>
      <c r="G3538" s="135" t="s">
        <v>6493</v>
      </c>
      <c r="H3538" s="135" t="s">
        <v>13244</v>
      </c>
      <c r="I3538" s="135" t="s">
        <v>7630</v>
      </c>
    </row>
    <row r="3539" spans="1:9" x14ac:dyDescent="0.2">
      <c r="A3539" s="135" t="s">
        <v>2918</v>
      </c>
      <c r="D3539" s="135" t="s">
        <v>7631</v>
      </c>
      <c r="E3539" s="135">
        <f t="shared" si="55"/>
        <v>30106011</v>
      </c>
      <c r="F3539" s="135" t="s">
        <v>1249</v>
      </c>
      <c r="G3539" s="135" t="s">
        <v>6493</v>
      </c>
      <c r="H3539" s="135" t="s">
        <v>13244</v>
      </c>
      <c r="I3539" s="135" t="s">
        <v>7632</v>
      </c>
    </row>
    <row r="3540" spans="1:9" x14ac:dyDescent="0.2">
      <c r="A3540" s="135" t="s">
        <v>2918</v>
      </c>
      <c r="D3540" s="135" t="s">
        <v>7633</v>
      </c>
      <c r="E3540" s="135">
        <f t="shared" si="55"/>
        <v>30106012</v>
      </c>
      <c r="F3540" s="135" t="s">
        <v>1249</v>
      </c>
      <c r="G3540" s="135" t="s">
        <v>6493</v>
      </c>
      <c r="H3540" s="135" t="s">
        <v>13244</v>
      </c>
      <c r="I3540" s="135" t="s">
        <v>7634</v>
      </c>
    </row>
    <row r="3541" spans="1:9" x14ac:dyDescent="0.2">
      <c r="A3541" s="135" t="s">
        <v>2918</v>
      </c>
      <c r="D3541" s="135" t="s">
        <v>7635</v>
      </c>
      <c r="E3541" s="135">
        <f t="shared" si="55"/>
        <v>30106013</v>
      </c>
      <c r="F3541" s="135" t="s">
        <v>1249</v>
      </c>
      <c r="G3541" s="135" t="s">
        <v>6493</v>
      </c>
      <c r="H3541" s="135" t="s">
        <v>13244</v>
      </c>
      <c r="I3541" s="135" t="s">
        <v>7636</v>
      </c>
    </row>
    <row r="3542" spans="1:9" x14ac:dyDescent="0.2">
      <c r="A3542" s="135" t="s">
        <v>2918</v>
      </c>
      <c r="D3542" s="135" t="s">
        <v>7637</v>
      </c>
      <c r="E3542" s="135">
        <f t="shared" si="55"/>
        <v>30106021</v>
      </c>
      <c r="F3542" s="135" t="s">
        <v>1249</v>
      </c>
      <c r="G3542" s="135" t="s">
        <v>6493</v>
      </c>
      <c r="H3542" s="135" t="s">
        <v>13244</v>
      </c>
      <c r="I3542" s="135" t="s">
        <v>7638</v>
      </c>
    </row>
    <row r="3543" spans="1:9" x14ac:dyDescent="0.2">
      <c r="A3543" s="135" t="s">
        <v>2918</v>
      </c>
      <c r="D3543" s="135" t="s">
        <v>7639</v>
      </c>
      <c r="E3543" s="135">
        <f t="shared" si="55"/>
        <v>30106022</v>
      </c>
      <c r="F3543" s="135" t="s">
        <v>1249</v>
      </c>
      <c r="G3543" s="135" t="s">
        <v>6493</v>
      </c>
      <c r="H3543" s="135" t="s">
        <v>13244</v>
      </c>
      <c r="I3543" s="135" t="s">
        <v>7640</v>
      </c>
    </row>
    <row r="3544" spans="1:9" x14ac:dyDescent="0.2">
      <c r="A3544" s="135" t="s">
        <v>2918</v>
      </c>
      <c r="D3544" s="135" t="s">
        <v>7641</v>
      </c>
      <c r="E3544" s="135">
        <f t="shared" si="55"/>
        <v>30106023</v>
      </c>
      <c r="F3544" s="135" t="s">
        <v>1249</v>
      </c>
      <c r="G3544" s="135" t="s">
        <v>6493</v>
      </c>
      <c r="H3544" s="135" t="s">
        <v>13244</v>
      </c>
      <c r="I3544" s="135" t="s">
        <v>7640</v>
      </c>
    </row>
    <row r="3545" spans="1:9" x14ac:dyDescent="0.2">
      <c r="A3545" s="135" t="s">
        <v>2918</v>
      </c>
      <c r="D3545" s="135" t="s">
        <v>7642</v>
      </c>
      <c r="E3545" s="135">
        <f t="shared" si="55"/>
        <v>30106099</v>
      </c>
      <c r="F3545" s="135" t="s">
        <v>1249</v>
      </c>
      <c r="G3545" s="135" t="s">
        <v>6493</v>
      </c>
      <c r="H3545" s="135" t="s">
        <v>13244</v>
      </c>
      <c r="I3545" s="135" t="s">
        <v>6238</v>
      </c>
    </row>
    <row r="3546" spans="1:9" x14ac:dyDescent="0.2">
      <c r="A3546" s="135" t="s">
        <v>2918</v>
      </c>
      <c r="D3546" s="135" t="s">
        <v>7643</v>
      </c>
      <c r="E3546" s="135">
        <f t="shared" si="55"/>
        <v>30107001</v>
      </c>
      <c r="F3546" s="135" t="s">
        <v>1249</v>
      </c>
      <c r="G3546" s="135" t="s">
        <v>6493</v>
      </c>
      <c r="H3546" s="135" t="s">
        <v>7644</v>
      </c>
      <c r="I3546" s="135" t="s">
        <v>7645</v>
      </c>
    </row>
    <row r="3547" spans="1:9" x14ac:dyDescent="0.2">
      <c r="A3547" s="135" t="s">
        <v>2918</v>
      </c>
      <c r="D3547" s="135" t="s">
        <v>7646</v>
      </c>
      <c r="E3547" s="135">
        <f t="shared" si="55"/>
        <v>30107002</v>
      </c>
      <c r="F3547" s="135" t="s">
        <v>1249</v>
      </c>
      <c r="G3547" s="135" t="s">
        <v>6493</v>
      </c>
      <c r="H3547" s="135" t="s">
        <v>7644</v>
      </c>
      <c r="I3547" s="135" t="s">
        <v>7630</v>
      </c>
    </row>
    <row r="3548" spans="1:9" x14ac:dyDescent="0.2">
      <c r="A3548" s="135" t="s">
        <v>2918</v>
      </c>
      <c r="D3548" s="135" t="s">
        <v>7647</v>
      </c>
      <c r="E3548" s="135">
        <f t="shared" si="55"/>
        <v>30107101</v>
      </c>
      <c r="F3548" s="135" t="s">
        <v>1249</v>
      </c>
      <c r="G3548" s="135" t="s">
        <v>6493</v>
      </c>
      <c r="H3548" s="135" t="s">
        <v>3110</v>
      </c>
      <c r="I3548" s="135" t="s">
        <v>7648</v>
      </c>
    </row>
    <row r="3549" spans="1:9" x14ac:dyDescent="0.2">
      <c r="A3549" s="135" t="s">
        <v>2918</v>
      </c>
      <c r="D3549" s="135" t="s">
        <v>7649</v>
      </c>
      <c r="E3549" s="135">
        <f t="shared" si="55"/>
        <v>30107102</v>
      </c>
      <c r="F3549" s="135" t="s">
        <v>1249</v>
      </c>
      <c r="G3549" s="135" t="s">
        <v>6493</v>
      </c>
      <c r="H3549" s="135" t="s">
        <v>3110</v>
      </c>
      <c r="I3549" s="135" t="s">
        <v>7650</v>
      </c>
    </row>
    <row r="3550" spans="1:9" x14ac:dyDescent="0.2">
      <c r="A3550" s="135" t="s">
        <v>2918</v>
      </c>
      <c r="D3550" s="135" t="s">
        <v>7651</v>
      </c>
      <c r="E3550" s="135">
        <f t="shared" si="55"/>
        <v>30107103</v>
      </c>
      <c r="F3550" s="135" t="s">
        <v>1249</v>
      </c>
      <c r="G3550" s="135" t="s">
        <v>6493</v>
      </c>
      <c r="H3550" s="135" t="s">
        <v>3110</v>
      </c>
      <c r="I3550" s="135" t="s">
        <v>7652</v>
      </c>
    </row>
    <row r="3551" spans="1:9" x14ac:dyDescent="0.2">
      <c r="A3551" s="135" t="s">
        <v>2918</v>
      </c>
      <c r="D3551" s="135" t="s">
        <v>7653</v>
      </c>
      <c r="E3551" s="135">
        <f t="shared" si="55"/>
        <v>30109101</v>
      </c>
      <c r="F3551" s="135" t="s">
        <v>1249</v>
      </c>
      <c r="G3551" s="135" t="s">
        <v>6493</v>
      </c>
      <c r="H3551" s="135" t="s">
        <v>7654</v>
      </c>
      <c r="I3551" s="135" t="s">
        <v>7655</v>
      </c>
    </row>
    <row r="3552" spans="1:9" x14ac:dyDescent="0.2">
      <c r="A3552" s="135" t="s">
        <v>2918</v>
      </c>
      <c r="D3552" s="135" t="s">
        <v>7656</v>
      </c>
      <c r="E3552" s="135">
        <f t="shared" si="55"/>
        <v>30109105</v>
      </c>
      <c r="F3552" s="135" t="s">
        <v>1249</v>
      </c>
      <c r="G3552" s="135" t="s">
        <v>6493</v>
      </c>
      <c r="H3552" s="135" t="s">
        <v>7654</v>
      </c>
      <c r="I3552" s="135" t="s">
        <v>940</v>
      </c>
    </row>
    <row r="3553" spans="1:9" x14ac:dyDescent="0.2">
      <c r="A3553" s="135" t="s">
        <v>2918</v>
      </c>
      <c r="D3553" s="135" t="s">
        <v>7657</v>
      </c>
      <c r="E3553" s="135">
        <f t="shared" si="55"/>
        <v>30109110</v>
      </c>
      <c r="F3553" s="135" t="s">
        <v>1249</v>
      </c>
      <c r="G3553" s="135" t="s">
        <v>6493</v>
      </c>
      <c r="H3553" s="135" t="s">
        <v>7654</v>
      </c>
      <c r="I3553" s="135" t="s">
        <v>942</v>
      </c>
    </row>
    <row r="3554" spans="1:9" x14ac:dyDescent="0.2">
      <c r="A3554" s="135" t="s">
        <v>2918</v>
      </c>
      <c r="D3554" s="135" t="s">
        <v>7658</v>
      </c>
      <c r="E3554" s="135">
        <f t="shared" si="55"/>
        <v>30109151</v>
      </c>
      <c r="F3554" s="135" t="s">
        <v>1249</v>
      </c>
      <c r="G3554" s="135" t="s">
        <v>6493</v>
      </c>
      <c r="H3554" s="135" t="s">
        <v>7654</v>
      </c>
      <c r="I3554" s="135" t="s">
        <v>7659</v>
      </c>
    </row>
    <row r="3555" spans="1:9" x14ac:dyDescent="0.2">
      <c r="A3555" s="135" t="s">
        <v>2918</v>
      </c>
      <c r="D3555" s="135" t="s">
        <v>7660</v>
      </c>
      <c r="E3555" s="135">
        <f t="shared" si="55"/>
        <v>30109152</v>
      </c>
      <c r="F3555" s="135" t="s">
        <v>1249</v>
      </c>
      <c r="G3555" s="135" t="s">
        <v>6493</v>
      </c>
      <c r="H3555" s="135" t="s">
        <v>7654</v>
      </c>
      <c r="I3555" s="135" t="s">
        <v>7661</v>
      </c>
    </row>
    <row r="3556" spans="1:9" x14ac:dyDescent="0.2">
      <c r="A3556" s="135" t="s">
        <v>2918</v>
      </c>
      <c r="D3556" s="135" t="s">
        <v>7662</v>
      </c>
      <c r="E3556" s="135">
        <f t="shared" si="55"/>
        <v>30109153</v>
      </c>
      <c r="F3556" s="135" t="s">
        <v>1249</v>
      </c>
      <c r="G3556" s="135" t="s">
        <v>6493</v>
      </c>
      <c r="H3556" s="135" t="s">
        <v>7654</v>
      </c>
      <c r="I3556" s="135" t="s">
        <v>7663</v>
      </c>
    </row>
    <row r="3557" spans="1:9" x14ac:dyDescent="0.2">
      <c r="A3557" s="135" t="s">
        <v>2918</v>
      </c>
      <c r="D3557" s="135" t="s">
        <v>7664</v>
      </c>
      <c r="E3557" s="135">
        <f t="shared" si="55"/>
        <v>30109154</v>
      </c>
      <c r="F3557" s="135" t="s">
        <v>1249</v>
      </c>
      <c r="G3557" s="135" t="s">
        <v>6493</v>
      </c>
      <c r="H3557" s="135" t="s">
        <v>7654</v>
      </c>
      <c r="I3557" s="135" t="s">
        <v>7665</v>
      </c>
    </row>
    <row r="3558" spans="1:9" x14ac:dyDescent="0.2">
      <c r="A3558" s="135" t="s">
        <v>2918</v>
      </c>
      <c r="D3558" s="135" t="s">
        <v>7666</v>
      </c>
      <c r="E3558" s="135">
        <f t="shared" si="55"/>
        <v>30109180</v>
      </c>
      <c r="F3558" s="135" t="s">
        <v>1249</v>
      </c>
      <c r="G3558" s="135" t="s">
        <v>6493</v>
      </c>
      <c r="H3558" s="135" t="s">
        <v>7654</v>
      </c>
      <c r="I3558" s="135" t="s">
        <v>7667</v>
      </c>
    </row>
    <row r="3559" spans="1:9" x14ac:dyDescent="0.2">
      <c r="A3559" s="135" t="s">
        <v>2918</v>
      </c>
      <c r="D3559" s="135" t="s">
        <v>7668</v>
      </c>
      <c r="E3559" s="135">
        <f t="shared" si="55"/>
        <v>30109199</v>
      </c>
      <c r="F3559" s="135" t="s">
        <v>1249</v>
      </c>
      <c r="G3559" s="135" t="s">
        <v>6493</v>
      </c>
      <c r="H3559" s="135" t="s">
        <v>7654</v>
      </c>
      <c r="I3559" s="135" t="s">
        <v>7669</v>
      </c>
    </row>
    <row r="3560" spans="1:9" x14ac:dyDescent="0.2">
      <c r="A3560" s="135" t="s">
        <v>2918</v>
      </c>
      <c r="D3560" s="135" t="s">
        <v>7670</v>
      </c>
      <c r="E3560" s="135">
        <f t="shared" si="55"/>
        <v>30110002</v>
      </c>
      <c r="F3560" s="135" t="s">
        <v>1249</v>
      </c>
      <c r="G3560" s="135" t="s">
        <v>6493</v>
      </c>
      <c r="H3560" s="135" t="s">
        <v>7671</v>
      </c>
      <c r="I3560" s="135" t="s">
        <v>7672</v>
      </c>
    </row>
    <row r="3561" spans="1:9" x14ac:dyDescent="0.2">
      <c r="A3561" s="135" t="s">
        <v>2918</v>
      </c>
      <c r="D3561" s="135" t="s">
        <v>7673</v>
      </c>
      <c r="E3561" s="135">
        <f t="shared" si="55"/>
        <v>30110003</v>
      </c>
      <c r="F3561" s="135" t="s">
        <v>1249</v>
      </c>
      <c r="G3561" s="135" t="s">
        <v>6493</v>
      </c>
      <c r="H3561" s="135" t="s">
        <v>7671</v>
      </c>
      <c r="I3561" s="135" t="s">
        <v>7674</v>
      </c>
    </row>
    <row r="3562" spans="1:9" x14ac:dyDescent="0.2">
      <c r="A3562" s="135" t="s">
        <v>2918</v>
      </c>
      <c r="D3562" s="135" t="s">
        <v>7675</v>
      </c>
      <c r="E3562" s="135">
        <f t="shared" si="55"/>
        <v>30110004</v>
      </c>
      <c r="F3562" s="135" t="s">
        <v>1249</v>
      </c>
      <c r="G3562" s="135" t="s">
        <v>6493</v>
      </c>
      <c r="H3562" s="135" t="s">
        <v>7671</v>
      </c>
      <c r="I3562" s="135" t="s">
        <v>3547</v>
      </c>
    </row>
    <row r="3563" spans="1:9" x14ac:dyDescent="0.2">
      <c r="A3563" s="135" t="s">
        <v>2918</v>
      </c>
      <c r="D3563" s="135" t="s">
        <v>7676</v>
      </c>
      <c r="E3563" s="135">
        <f t="shared" si="55"/>
        <v>30110005</v>
      </c>
      <c r="F3563" s="135" t="s">
        <v>1249</v>
      </c>
      <c r="G3563" s="135" t="s">
        <v>6493</v>
      </c>
      <c r="H3563" s="135" t="s">
        <v>7671</v>
      </c>
      <c r="I3563" s="135" t="s">
        <v>7677</v>
      </c>
    </row>
    <row r="3564" spans="1:9" x14ac:dyDescent="0.2">
      <c r="A3564" s="135" t="s">
        <v>2918</v>
      </c>
      <c r="D3564" s="135" t="s">
        <v>7678</v>
      </c>
      <c r="E3564" s="135">
        <f t="shared" si="55"/>
        <v>30110080</v>
      </c>
      <c r="F3564" s="135" t="s">
        <v>1249</v>
      </c>
      <c r="G3564" s="135" t="s">
        <v>6493</v>
      </c>
      <c r="H3564" s="135" t="s">
        <v>7671</v>
      </c>
      <c r="I3564" s="135" t="s">
        <v>6488</v>
      </c>
    </row>
    <row r="3565" spans="1:9" x14ac:dyDescent="0.2">
      <c r="A3565" s="135" t="s">
        <v>2918</v>
      </c>
      <c r="D3565" s="135" t="s">
        <v>7679</v>
      </c>
      <c r="E3565" s="135">
        <f t="shared" si="55"/>
        <v>30110099</v>
      </c>
      <c r="F3565" s="135" t="s">
        <v>1249</v>
      </c>
      <c r="G3565" s="135" t="s">
        <v>6493</v>
      </c>
      <c r="H3565" s="135" t="s">
        <v>7671</v>
      </c>
      <c r="I3565" s="135" t="s">
        <v>6238</v>
      </c>
    </row>
    <row r="3566" spans="1:9" x14ac:dyDescent="0.2">
      <c r="A3566" s="135" t="s">
        <v>2918</v>
      </c>
      <c r="D3566" s="135" t="s">
        <v>7680</v>
      </c>
      <c r="E3566" s="135">
        <f t="shared" si="55"/>
        <v>30111103</v>
      </c>
      <c r="F3566" s="135" t="s">
        <v>1249</v>
      </c>
      <c r="G3566" s="135" t="s">
        <v>6493</v>
      </c>
      <c r="H3566" s="135" t="s">
        <v>7681</v>
      </c>
      <c r="I3566" s="135" t="s">
        <v>7682</v>
      </c>
    </row>
    <row r="3567" spans="1:9" x14ac:dyDescent="0.2">
      <c r="A3567" s="135" t="s">
        <v>2918</v>
      </c>
      <c r="D3567" s="135" t="s">
        <v>7683</v>
      </c>
      <c r="E3567" s="135">
        <f t="shared" si="55"/>
        <v>30111199</v>
      </c>
      <c r="F3567" s="135" t="s">
        <v>1249</v>
      </c>
      <c r="G3567" s="135" t="s">
        <v>6493</v>
      </c>
      <c r="H3567" s="135" t="s">
        <v>7681</v>
      </c>
      <c r="I3567" s="135" t="s">
        <v>7684</v>
      </c>
    </row>
    <row r="3568" spans="1:9" x14ac:dyDescent="0.2">
      <c r="A3568" s="135" t="s">
        <v>2918</v>
      </c>
      <c r="D3568" s="135" t="s">
        <v>7685</v>
      </c>
      <c r="E3568" s="135">
        <f t="shared" si="55"/>
        <v>30111201</v>
      </c>
      <c r="F3568" s="135" t="s">
        <v>1249</v>
      </c>
      <c r="G3568" s="135" t="s">
        <v>6493</v>
      </c>
      <c r="H3568" s="135" t="s">
        <v>7686</v>
      </c>
      <c r="I3568" s="135" t="s">
        <v>7687</v>
      </c>
    </row>
    <row r="3569" spans="1:9" x14ac:dyDescent="0.2">
      <c r="A3569" s="135" t="s">
        <v>2918</v>
      </c>
      <c r="D3569" s="135" t="s">
        <v>7688</v>
      </c>
      <c r="E3569" s="135">
        <f t="shared" si="55"/>
        <v>30111202</v>
      </c>
      <c r="F3569" s="135" t="s">
        <v>1249</v>
      </c>
      <c r="G3569" s="135" t="s">
        <v>6493</v>
      </c>
      <c r="H3569" s="135" t="s">
        <v>7686</v>
      </c>
      <c r="I3569" s="135" t="s">
        <v>4644</v>
      </c>
    </row>
    <row r="3570" spans="1:9" x14ac:dyDescent="0.2">
      <c r="A3570" s="135" t="s">
        <v>2918</v>
      </c>
      <c r="D3570" s="135" t="s">
        <v>4645</v>
      </c>
      <c r="E3570" s="135">
        <f t="shared" si="55"/>
        <v>30111299</v>
      </c>
      <c r="F3570" s="135" t="s">
        <v>1249</v>
      </c>
      <c r="G3570" s="135" t="s">
        <v>6493</v>
      </c>
      <c r="H3570" s="135" t="s">
        <v>7686</v>
      </c>
      <c r="I3570" s="135" t="s">
        <v>6238</v>
      </c>
    </row>
    <row r="3571" spans="1:9" x14ac:dyDescent="0.2">
      <c r="A3571" s="135" t="s">
        <v>2918</v>
      </c>
      <c r="D3571" s="135" t="s">
        <v>4646</v>
      </c>
      <c r="E3571" s="135">
        <f t="shared" si="55"/>
        <v>30111301</v>
      </c>
      <c r="F3571" s="135" t="s">
        <v>1249</v>
      </c>
      <c r="G3571" s="135" t="s">
        <v>6493</v>
      </c>
      <c r="H3571" s="135" t="s">
        <v>4647</v>
      </c>
      <c r="I3571" s="135" t="s">
        <v>6508</v>
      </c>
    </row>
    <row r="3572" spans="1:9" x14ac:dyDescent="0.2">
      <c r="A3572" s="135" t="s">
        <v>2918</v>
      </c>
      <c r="D3572" s="135" t="s">
        <v>4648</v>
      </c>
      <c r="E3572" s="135">
        <f t="shared" si="55"/>
        <v>30111401</v>
      </c>
      <c r="F3572" s="135" t="s">
        <v>1249</v>
      </c>
      <c r="G3572" s="135" t="s">
        <v>6493</v>
      </c>
      <c r="H3572" s="135" t="s">
        <v>4649</v>
      </c>
      <c r="I3572" s="135" t="s">
        <v>6508</v>
      </c>
    </row>
    <row r="3573" spans="1:9" x14ac:dyDescent="0.2">
      <c r="A3573" s="135" t="s">
        <v>2918</v>
      </c>
      <c r="D3573" s="135" t="s">
        <v>4650</v>
      </c>
      <c r="E3573" s="135">
        <f t="shared" si="55"/>
        <v>30111501</v>
      </c>
      <c r="F3573" s="135" t="s">
        <v>1249</v>
      </c>
      <c r="G3573" s="135" t="s">
        <v>6493</v>
      </c>
      <c r="H3573" s="135" t="s">
        <v>4651</v>
      </c>
      <c r="I3573" s="135" t="s">
        <v>4652</v>
      </c>
    </row>
    <row r="3574" spans="1:9" x14ac:dyDescent="0.2">
      <c r="A3574" s="135" t="s">
        <v>2918</v>
      </c>
      <c r="D3574" s="135" t="s">
        <v>4653</v>
      </c>
      <c r="E3574" s="135">
        <f t="shared" si="55"/>
        <v>30111502</v>
      </c>
      <c r="F3574" s="135" t="s">
        <v>1249</v>
      </c>
      <c r="G3574" s="135" t="s">
        <v>6493</v>
      </c>
      <c r="H3574" s="135" t="s">
        <v>4651</v>
      </c>
      <c r="I3574" s="135" t="s">
        <v>4654</v>
      </c>
    </row>
    <row r="3575" spans="1:9" x14ac:dyDescent="0.2">
      <c r="A3575" s="135" t="s">
        <v>2918</v>
      </c>
      <c r="D3575" s="135" t="s">
        <v>4655</v>
      </c>
      <c r="E3575" s="135">
        <f t="shared" si="55"/>
        <v>30111503</v>
      </c>
      <c r="F3575" s="135" t="s">
        <v>1249</v>
      </c>
      <c r="G3575" s="135" t="s">
        <v>6493</v>
      </c>
      <c r="H3575" s="135" t="s">
        <v>4651</v>
      </c>
      <c r="I3575" s="135" t="s">
        <v>4656</v>
      </c>
    </row>
    <row r="3576" spans="1:9" x14ac:dyDescent="0.2">
      <c r="A3576" s="135" t="s">
        <v>2918</v>
      </c>
      <c r="D3576" s="135" t="s">
        <v>4657</v>
      </c>
      <c r="E3576" s="135">
        <f t="shared" si="55"/>
        <v>30111504</v>
      </c>
      <c r="F3576" s="135" t="s">
        <v>1249</v>
      </c>
      <c r="G3576" s="135" t="s">
        <v>6493</v>
      </c>
      <c r="H3576" s="135" t="s">
        <v>4651</v>
      </c>
      <c r="I3576" s="135" t="s">
        <v>4658</v>
      </c>
    </row>
    <row r="3577" spans="1:9" x14ac:dyDescent="0.2">
      <c r="A3577" s="135" t="s">
        <v>2918</v>
      </c>
      <c r="D3577" s="135" t="s">
        <v>4659</v>
      </c>
      <c r="E3577" s="135">
        <f t="shared" si="55"/>
        <v>30111505</v>
      </c>
      <c r="F3577" s="135" t="s">
        <v>1249</v>
      </c>
      <c r="G3577" s="135" t="s">
        <v>6493</v>
      </c>
      <c r="H3577" s="135" t="s">
        <v>4651</v>
      </c>
      <c r="I3577" s="135" t="s">
        <v>4660</v>
      </c>
    </row>
    <row r="3578" spans="1:9" x14ac:dyDescent="0.2">
      <c r="A3578" s="135" t="s">
        <v>2918</v>
      </c>
      <c r="D3578" s="135" t="s">
        <v>4661</v>
      </c>
      <c r="E3578" s="135">
        <f t="shared" si="55"/>
        <v>30111506</v>
      </c>
      <c r="F3578" s="135" t="s">
        <v>1249</v>
      </c>
      <c r="G3578" s="135" t="s">
        <v>6493</v>
      </c>
      <c r="H3578" s="135" t="s">
        <v>4651</v>
      </c>
      <c r="I3578" s="135" t="s">
        <v>4662</v>
      </c>
    </row>
    <row r="3579" spans="1:9" x14ac:dyDescent="0.2">
      <c r="A3579" s="135" t="s">
        <v>2918</v>
      </c>
      <c r="D3579" s="135" t="s">
        <v>4663</v>
      </c>
      <c r="E3579" s="135">
        <f t="shared" si="55"/>
        <v>30111507</v>
      </c>
      <c r="F3579" s="135" t="s">
        <v>1249</v>
      </c>
      <c r="G3579" s="135" t="s">
        <v>6493</v>
      </c>
      <c r="H3579" s="135" t="s">
        <v>4651</v>
      </c>
      <c r="I3579" s="135" t="s">
        <v>4664</v>
      </c>
    </row>
    <row r="3580" spans="1:9" x14ac:dyDescent="0.2">
      <c r="A3580" s="135" t="s">
        <v>2918</v>
      </c>
      <c r="D3580" s="135" t="s">
        <v>4665</v>
      </c>
      <c r="E3580" s="135">
        <f t="shared" si="55"/>
        <v>30111508</v>
      </c>
      <c r="F3580" s="135" t="s">
        <v>1249</v>
      </c>
      <c r="G3580" s="135" t="s">
        <v>6493</v>
      </c>
      <c r="H3580" s="135" t="s">
        <v>4651</v>
      </c>
      <c r="I3580" s="135" t="s">
        <v>4666</v>
      </c>
    </row>
    <row r="3581" spans="1:9" x14ac:dyDescent="0.2">
      <c r="A3581" s="135" t="s">
        <v>2918</v>
      </c>
      <c r="D3581" s="135" t="s">
        <v>4667</v>
      </c>
      <c r="E3581" s="135">
        <f t="shared" si="55"/>
        <v>30111509</v>
      </c>
      <c r="F3581" s="135" t="s">
        <v>1249</v>
      </c>
      <c r="G3581" s="135" t="s">
        <v>6493</v>
      </c>
      <c r="H3581" s="135" t="s">
        <v>4651</v>
      </c>
      <c r="I3581" s="135" t="s">
        <v>4668</v>
      </c>
    </row>
    <row r="3582" spans="1:9" x14ac:dyDescent="0.2">
      <c r="A3582" s="135" t="s">
        <v>2918</v>
      </c>
      <c r="D3582" s="135" t="s">
        <v>4669</v>
      </c>
      <c r="E3582" s="135">
        <f t="shared" si="55"/>
        <v>30112001</v>
      </c>
      <c r="F3582" s="135" t="s">
        <v>1249</v>
      </c>
      <c r="G3582" s="135" t="s">
        <v>6493</v>
      </c>
      <c r="H3582" s="135" t="s">
        <v>4670</v>
      </c>
      <c r="I3582" s="135" t="s">
        <v>4671</v>
      </c>
    </row>
    <row r="3583" spans="1:9" x14ac:dyDescent="0.2">
      <c r="A3583" s="135" t="s">
        <v>2918</v>
      </c>
      <c r="D3583" s="135" t="s">
        <v>4672</v>
      </c>
      <c r="E3583" s="135">
        <f t="shared" si="55"/>
        <v>30112002</v>
      </c>
      <c r="F3583" s="135" t="s">
        <v>1249</v>
      </c>
      <c r="G3583" s="135" t="s">
        <v>6493</v>
      </c>
      <c r="H3583" s="135" t="s">
        <v>4670</v>
      </c>
      <c r="I3583" s="135" t="s">
        <v>4673</v>
      </c>
    </row>
    <row r="3584" spans="1:9" x14ac:dyDescent="0.2">
      <c r="A3584" s="135" t="s">
        <v>2918</v>
      </c>
      <c r="D3584" s="135" t="s">
        <v>4674</v>
      </c>
      <c r="E3584" s="135">
        <f t="shared" si="55"/>
        <v>30112005</v>
      </c>
      <c r="F3584" s="135" t="s">
        <v>1249</v>
      </c>
      <c r="G3584" s="135" t="s">
        <v>6493</v>
      </c>
      <c r="H3584" s="135" t="s">
        <v>4670</v>
      </c>
      <c r="I3584" s="135" t="s">
        <v>4675</v>
      </c>
    </row>
    <row r="3585" spans="1:9" x14ac:dyDescent="0.2">
      <c r="A3585" s="135" t="s">
        <v>2918</v>
      </c>
      <c r="D3585" s="135" t="s">
        <v>4676</v>
      </c>
      <c r="E3585" s="135">
        <f t="shared" si="55"/>
        <v>30112006</v>
      </c>
      <c r="F3585" s="135" t="s">
        <v>1249</v>
      </c>
      <c r="G3585" s="135" t="s">
        <v>6493</v>
      </c>
      <c r="H3585" s="135" t="s">
        <v>4670</v>
      </c>
      <c r="I3585" s="135" t="s">
        <v>4677</v>
      </c>
    </row>
    <row r="3586" spans="1:9" x14ac:dyDescent="0.2">
      <c r="A3586" s="135" t="s">
        <v>2918</v>
      </c>
      <c r="D3586" s="135" t="s">
        <v>4678</v>
      </c>
      <c r="E3586" s="135">
        <f t="shared" ref="E3586:E3649" si="56">VALUE(D3586)</f>
        <v>30112007</v>
      </c>
      <c r="F3586" s="135" t="s">
        <v>1249</v>
      </c>
      <c r="G3586" s="135" t="s">
        <v>6493</v>
      </c>
      <c r="H3586" s="135" t="s">
        <v>4670</v>
      </c>
      <c r="I3586" s="135" t="s">
        <v>4679</v>
      </c>
    </row>
    <row r="3587" spans="1:9" x14ac:dyDescent="0.2">
      <c r="A3587" s="135" t="s">
        <v>2918</v>
      </c>
      <c r="D3587" s="135" t="s">
        <v>4680</v>
      </c>
      <c r="E3587" s="135">
        <f t="shared" si="56"/>
        <v>30112011</v>
      </c>
      <c r="F3587" s="135" t="s">
        <v>1249</v>
      </c>
      <c r="G3587" s="135" t="s">
        <v>6493</v>
      </c>
      <c r="H3587" s="135" t="s">
        <v>4670</v>
      </c>
      <c r="I3587" s="135" t="s">
        <v>4681</v>
      </c>
    </row>
    <row r="3588" spans="1:9" x14ac:dyDescent="0.2">
      <c r="A3588" s="135" t="s">
        <v>2918</v>
      </c>
      <c r="D3588" s="135" t="s">
        <v>4682</v>
      </c>
      <c r="E3588" s="135">
        <f t="shared" si="56"/>
        <v>30112012</v>
      </c>
      <c r="F3588" s="135" t="s">
        <v>1249</v>
      </c>
      <c r="G3588" s="135" t="s">
        <v>6493</v>
      </c>
      <c r="H3588" s="135" t="s">
        <v>4670</v>
      </c>
      <c r="I3588" s="135" t="s">
        <v>4683</v>
      </c>
    </row>
    <row r="3589" spans="1:9" x14ac:dyDescent="0.2">
      <c r="A3589" s="135" t="s">
        <v>2918</v>
      </c>
      <c r="D3589" s="135" t="s">
        <v>4684</v>
      </c>
      <c r="E3589" s="135">
        <f t="shared" si="56"/>
        <v>30112013</v>
      </c>
      <c r="F3589" s="135" t="s">
        <v>1249</v>
      </c>
      <c r="G3589" s="135" t="s">
        <v>6493</v>
      </c>
      <c r="H3589" s="135" t="s">
        <v>4670</v>
      </c>
      <c r="I3589" s="135" t="s">
        <v>4685</v>
      </c>
    </row>
    <row r="3590" spans="1:9" x14ac:dyDescent="0.2">
      <c r="A3590" s="135" t="s">
        <v>2918</v>
      </c>
      <c r="D3590" s="135" t="s">
        <v>4686</v>
      </c>
      <c r="E3590" s="135">
        <f t="shared" si="56"/>
        <v>30112014</v>
      </c>
      <c r="F3590" s="135" t="s">
        <v>1249</v>
      </c>
      <c r="G3590" s="135" t="s">
        <v>6493</v>
      </c>
      <c r="H3590" s="135" t="s">
        <v>4670</v>
      </c>
      <c r="I3590" s="135" t="s">
        <v>4687</v>
      </c>
    </row>
    <row r="3591" spans="1:9" x14ac:dyDescent="0.2">
      <c r="A3591" s="135" t="s">
        <v>2918</v>
      </c>
      <c r="D3591" s="135" t="s">
        <v>4688</v>
      </c>
      <c r="E3591" s="135">
        <f t="shared" si="56"/>
        <v>30112017</v>
      </c>
      <c r="F3591" s="135" t="s">
        <v>1249</v>
      </c>
      <c r="G3591" s="135" t="s">
        <v>6493</v>
      </c>
      <c r="H3591" s="135" t="s">
        <v>4670</v>
      </c>
      <c r="I3591" s="135" t="s">
        <v>4689</v>
      </c>
    </row>
    <row r="3592" spans="1:9" x14ac:dyDescent="0.2">
      <c r="A3592" s="135" t="s">
        <v>2918</v>
      </c>
      <c r="D3592" s="135" t="s">
        <v>4690</v>
      </c>
      <c r="E3592" s="135">
        <f t="shared" si="56"/>
        <v>30112021</v>
      </c>
      <c r="F3592" s="135" t="s">
        <v>1249</v>
      </c>
      <c r="G3592" s="135" t="s">
        <v>6493</v>
      </c>
      <c r="H3592" s="135" t="s">
        <v>4670</v>
      </c>
      <c r="I3592" s="135" t="s">
        <v>4691</v>
      </c>
    </row>
    <row r="3593" spans="1:9" x14ac:dyDescent="0.2">
      <c r="A3593" s="135" t="s">
        <v>2918</v>
      </c>
      <c r="D3593" s="135" t="s">
        <v>4692</v>
      </c>
      <c r="E3593" s="135">
        <f t="shared" si="56"/>
        <v>30112031</v>
      </c>
      <c r="F3593" s="135" t="s">
        <v>1249</v>
      </c>
      <c r="G3593" s="135" t="s">
        <v>6493</v>
      </c>
      <c r="H3593" s="135" t="s">
        <v>4670</v>
      </c>
      <c r="I3593" s="135" t="s">
        <v>4693</v>
      </c>
    </row>
    <row r="3594" spans="1:9" x14ac:dyDescent="0.2">
      <c r="A3594" s="135" t="s">
        <v>2918</v>
      </c>
      <c r="D3594" s="135" t="s">
        <v>4694</v>
      </c>
      <c r="E3594" s="135">
        <f t="shared" si="56"/>
        <v>30112032</v>
      </c>
      <c r="F3594" s="135" t="s">
        <v>1249</v>
      </c>
      <c r="G3594" s="135" t="s">
        <v>6493</v>
      </c>
      <c r="H3594" s="135" t="s">
        <v>4670</v>
      </c>
      <c r="I3594" s="135" t="s">
        <v>4695</v>
      </c>
    </row>
    <row r="3595" spans="1:9" x14ac:dyDescent="0.2">
      <c r="A3595" s="135" t="s">
        <v>2918</v>
      </c>
      <c r="D3595" s="135" t="s">
        <v>4696</v>
      </c>
      <c r="E3595" s="135">
        <f t="shared" si="56"/>
        <v>30112033</v>
      </c>
      <c r="F3595" s="135" t="s">
        <v>1249</v>
      </c>
      <c r="G3595" s="135" t="s">
        <v>6493</v>
      </c>
      <c r="H3595" s="135" t="s">
        <v>4670</v>
      </c>
      <c r="I3595" s="135" t="s">
        <v>4697</v>
      </c>
    </row>
    <row r="3596" spans="1:9" x14ac:dyDescent="0.2">
      <c r="A3596" s="135" t="s">
        <v>2918</v>
      </c>
      <c r="D3596" s="135" t="s">
        <v>4698</v>
      </c>
      <c r="E3596" s="135">
        <f t="shared" si="56"/>
        <v>30112034</v>
      </c>
      <c r="F3596" s="135" t="s">
        <v>1249</v>
      </c>
      <c r="G3596" s="135" t="s">
        <v>6493</v>
      </c>
      <c r="H3596" s="135" t="s">
        <v>4670</v>
      </c>
      <c r="I3596" s="135" t="s">
        <v>4699</v>
      </c>
    </row>
    <row r="3597" spans="1:9" x14ac:dyDescent="0.2">
      <c r="A3597" s="135" t="s">
        <v>2918</v>
      </c>
      <c r="D3597" s="135" t="s">
        <v>4700</v>
      </c>
      <c r="E3597" s="135">
        <f t="shared" si="56"/>
        <v>30112037</v>
      </c>
      <c r="F3597" s="135" t="s">
        <v>1249</v>
      </c>
      <c r="G3597" s="135" t="s">
        <v>6493</v>
      </c>
      <c r="H3597" s="135" t="s">
        <v>4670</v>
      </c>
      <c r="I3597" s="135" t="s">
        <v>4701</v>
      </c>
    </row>
    <row r="3598" spans="1:9" x14ac:dyDescent="0.2">
      <c r="A3598" s="135" t="s">
        <v>2918</v>
      </c>
      <c r="D3598" s="135" t="s">
        <v>4702</v>
      </c>
      <c r="E3598" s="135">
        <f t="shared" si="56"/>
        <v>30112099</v>
      </c>
      <c r="F3598" s="135" t="s">
        <v>1249</v>
      </c>
      <c r="G3598" s="135" t="s">
        <v>6493</v>
      </c>
      <c r="H3598" s="135" t="s">
        <v>4670</v>
      </c>
      <c r="I3598" s="135" t="s">
        <v>4703</v>
      </c>
    </row>
    <row r="3599" spans="1:9" x14ac:dyDescent="0.2">
      <c r="A3599" s="135" t="s">
        <v>2918</v>
      </c>
      <c r="D3599" s="135" t="s">
        <v>4704</v>
      </c>
      <c r="E3599" s="135">
        <f t="shared" si="56"/>
        <v>30112199</v>
      </c>
      <c r="F3599" s="135" t="s">
        <v>1249</v>
      </c>
      <c r="G3599" s="135" t="s">
        <v>6493</v>
      </c>
      <c r="H3599" s="135" t="s">
        <v>4705</v>
      </c>
      <c r="I3599" s="135" t="s">
        <v>6238</v>
      </c>
    </row>
    <row r="3600" spans="1:9" x14ac:dyDescent="0.2">
      <c r="A3600" s="135" t="s">
        <v>2918</v>
      </c>
      <c r="D3600" s="135" t="s">
        <v>4706</v>
      </c>
      <c r="E3600" s="135">
        <f t="shared" si="56"/>
        <v>30112401</v>
      </c>
      <c r="F3600" s="135" t="s">
        <v>1249</v>
      </c>
      <c r="G3600" s="135" t="s">
        <v>6493</v>
      </c>
      <c r="H3600" s="135" t="s">
        <v>10097</v>
      </c>
      <c r="I3600" s="135" t="s">
        <v>2382</v>
      </c>
    </row>
    <row r="3601" spans="1:9" x14ac:dyDescent="0.2">
      <c r="A3601" s="135" t="s">
        <v>2918</v>
      </c>
      <c r="D3601" s="135" t="s">
        <v>4707</v>
      </c>
      <c r="E3601" s="135">
        <f t="shared" si="56"/>
        <v>30112402</v>
      </c>
      <c r="F3601" s="135" t="s">
        <v>1249</v>
      </c>
      <c r="G3601" s="135" t="s">
        <v>6493</v>
      </c>
      <c r="H3601" s="135" t="s">
        <v>10097</v>
      </c>
      <c r="I3601" s="135" t="s">
        <v>4708</v>
      </c>
    </row>
    <row r="3602" spans="1:9" x14ac:dyDescent="0.2">
      <c r="A3602" s="135" t="s">
        <v>2918</v>
      </c>
      <c r="D3602" s="135" t="s">
        <v>4709</v>
      </c>
      <c r="E3602" s="135">
        <f t="shared" si="56"/>
        <v>30112403</v>
      </c>
      <c r="F3602" s="135" t="s">
        <v>1249</v>
      </c>
      <c r="G3602" s="135" t="s">
        <v>6493</v>
      </c>
      <c r="H3602" s="135" t="s">
        <v>10097</v>
      </c>
      <c r="I3602" s="135" t="s">
        <v>4710</v>
      </c>
    </row>
    <row r="3603" spans="1:9" x14ac:dyDescent="0.2">
      <c r="A3603" s="135" t="s">
        <v>2918</v>
      </c>
      <c r="D3603" s="135" t="s">
        <v>4711</v>
      </c>
      <c r="E3603" s="135">
        <f t="shared" si="56"/>
        <v>30112404</v>
      </c>
      <c r="F3603" s="135" t="s">
        <v>1249</v>
      </c>
      <c r="G3603" s="135" t="s">
        <v>6493</v>
      </c>
      <c r="H3603" s="135" t="s">
        <v>10097</v>
      </c>
      <c r="I3603" s="135" t="s">
        <v>4712</v>
      </c>
    </row>
    <row r="3604" spans="1:9" x14ac:dyDescent="0.2">
      <c r="A3604" s="135" t="s">
        <v>2918</v>
      </c>
      <c r="D3604" s="135" t="s">
        <v>4713</v>
      </c>
      <c r="E3604" s="135">
        <f t="shared" si="56"/>
        <v>30112405</v>
      </c>
      <c r="F3604" s="135" t="s">
        <v>1249</v>
      </c>
      <c r="G3604" s="135" t="s">
        <v>6493</v>
      </c>
      <c r="H3604" s="135" t="s">
        <v>10097</v>
      </c>
      <c r="I3604" s="135" t="s">
        <v>4714</v>
      </c>
    </row>
    <row r="3605" spans="1:9" x14ac:dyDescent="0.2">
      <c r="A3605" s="135" t="s">
        <v>2918</v>
      </c>
      <c r="D3605" s="135" t="s">
        <v>4715</v>
      </c>
      <c r="E3605" s="135">
        <f t="shared" si="56"/>
        <v>30112406</v>
      </c>
      <c r="F3605" s="135" t="s">
        <v>1249</v>
      </c>
      <c r="G3605" s="135" t="s">
        <v>6493</v>
      </c>
      <c r="H3605" s="135" t="s">
        <v>10097</v>
      </c>
      <c r="I3605" s="135" t="s">
        <v>4716</v>
      </c>
    </row>
    <row r="3606" spans="1:9" x14ac:dyDescent="0.2">
      <c r="A3606" s="135" t="s">
        <v>2918</v>
      </c>
      <c r="D3606" s="135" t="s">
        <v>4717</v>
      </c>
      <c r="E3606" s="135">
        <f t="shared" si="56"/>
        <v>30112407</v>
      </c>
      <c r="F3606" s="135" t="s">
        <v>1249</v>
      </c>
      <c r="G3606" s="135" t="s">
        <v>6493</v>
      </c>
      <c r="H3606" s="135" t="s">
        <v>10097</v>
      </c>
      <c r="I3606" s="135" t="s">
        <v>4718</v>
      </c>
    </row>
    <row r="3607" spans="1:9" x14ac:dyDescent="0.2">
      <c r="A3607" s="135" t="s">
        <v>2918</v>
      </c>
      <c r="D3607" s="135" t="s">
        <v>4719</v>
      </c>
      <c r="E3607" s="135">
        <f t="shared" si="56"/>
        <v>30112480</v>
      </c>
      <c r="F3607" s="135" t="s">
        <v>1249</v>
      </c>
      <c r="G3607" s="135" t="s">
        <v>6493</v>
      </c>
      <c r="H3607" s="135" t="s">
        <v>10097</v>
      </c>
      <c r="I3607" s="135" t="s">
        <v>6488</v>
      </c>
    </row>
    <row r="3608" spans="1:9" x14ac:dyDescent="0.2">
      <c r="A3608" s="135" t="s">
        <v>2918</v>
      </c>
      <c r="D3608" s="135" t="s">
        <v>4720</v>
      </c>
      <c r="E3608" s="135">
        <f t="shared" si="56"/>
        <v>30112501</v>
      </c>
      <c r="F3608" s="135" t="s">
        <v>1249</v>
      </c>
      <c r="G3608" s="135" t="s">
        <v>6493</v>
      </c>
      <c r="H3608" s="135" t="s">
        <v>4721</v>
      </c>
      <c r="I3608" s="135" t="s">
        <v>4758</v>
      </c>
    </row>
    <row r="3609" spans="1:9" x14ac:dyDescent="0.2">
      <c r="A3609" s="135" t="s">
        <v>2918</v>
      </c>
      <c r="D3609" s="135" t="s">
        <v>4759</v>
      </c>
      <c r="E3609" s="135">
        <f t="shared" si="56"/>
        <v>30112502</v>
      </c>
      <c r="F3609" s="135" t="s">
        <v>1249</v>
      </c>
      <c r="G3609" s="135" t="s">
        <v>6493</v>
      </c>
      <c r="H3609" s="135" t="s">
        <v>4721</v>
      </c>
      <c r="I3609" s="135" t="s">
        <v>1971</v>
      </c>
    </row>
    <row r="3610" spans="1:9" x14ac:dyDescent="0.2">
      <c r="A3610" s="135" t="s">
        <v>2918</v>
      </c>
      <c r="D3610" s="135" t="s">
        <v>1972</v>
      </c>
      <c r="E3610" s="135">
        <f t="shared" si="56"/>
        <v>30112504</v>
      </c>
      <c r="F3610" s="135" t="s">
        <v>1249</v>
      </c>
      <c r="G3610" s="135" t="s">
        <v>6493</v>
      </c>
      <c r="H3610" s="135" t="s">
        <v>4721</v>
      </c>
      <c r="I3610" s="135" t="s">
        <v>1973</v>
      </c>
    </row>
    <row r="3611" spans="1:9" x14ac:dyDescent="0.2">
      <c r="A3611" s="135" t="s">
        <v>2918</v>
      </c>
      <c r="D3611" s="135" t="s">
        <v>1974</v>
      </c>
      <c r="E3611" s="135">
        <f t="shared" si="56"/>
        <v>30112505</v>
      </c>
      <c r="F3611" s="135" t="s">
        <v>1249</v>
      </c>
      <c r="G3611" s="135" t="s">
        <v>6493</v>
      </c>
      <c r="H3611" s="135" t="s">
        <v>4721</v>
      </c>
      <c r="I3611" s="135" t="s">
        <v>4763</v>
      </c>
    </row>
    <row r="3612" spans="1:9" x14ac:dyDescent="0.2">
      <c r="A3612" s="135" t="s">
        <v>2918</v>
      </c>
      <c r="D3612" s="135" t="s">
        <v>4764</v>
      </c>
      <c r="E3612" s="135">
        <f t="shared" si="56"/>
        <v>30112506</v>
      </c>
      <c r="F3612" s="135" t="s">
        <v>1249</v>
      </c>
      <c r="G3612" s="135" t="s">
        <v>6493</v>
      </c>
      <c r="H3612" s="135" t="s">
        <v>4721</v>
      </c>
      <c r="I3612" s="135" t="s">
        <v>4765</v>
      </c>
    </row>
    <row r="3613" spans="1:9" x14ac:dyDescent="0.2">
      <c r="A3613" s="135" t="s">
        <v>2918</v>
      </c>
      <c r="D3613" s="135" t="s">
        <v>4766</v>
      </c>
      <c r="E3613" s="135">
        <f t="shared" si="56"/>
        <v>30112509</v>
      </c>
      <c r="F3613" s="135" t="s">
        <v>1249</v>
      </c>
      <c r="G3613" s="135" t="s">
        <v>6493</v>
      </c>
      <c r="H3613" s="135" t="s">
        <v>4721</v>
      </c>
      <c r="I3613" s="135" t="s">
        <v>4767</v>
      </c>
    </row>
    <row r="3614" spans="1:9" x14ac:dyDescent="0.2">
      <c r="A3614" s="135" t="s">
        <v>2918</v>
      </c>
      <c r="D3614" s="135" t="s">
        <v>4768</v>
      </c>
      <c r="E3614" s="135">
        <f t="shared" si="56"/>
        <v>30112510</v>
      </c>
      <c r="F3614" s="135" t="s">
        <v>1249</v>
      </c>
      <c r="G3614" s="135" t="s">
        <v>6493</v>
      </c>
      <c r="H3614" s="135" t="s">
        <v>4721</v>
      </c>
      <c r="I3614" s="135" t="s">
        <v>4769</v>
      </c>
    </row>
    <row r="3615" spans="1:9" x14ac:dyDescent="0.2">
      <c r="A3615" s="135" t="s">
        <v>2918</v>
      </c>
      <c r="D3615" s="135" t="s">
        <v>4770</v>
      </c>
      <c r="E3615" s="135">
        <f t="shared" si="56"/>
        <v>30112511</v>
      </c>
      <c r="F3615" s="135" t="s">
        <v>1249</v>
      </c>
      <c r="G3615" s="135" t="s">
        <v>6493</v>
      </c>
      <c r="H3615" s="135" t="s">
        <v>4721</v>
      </c>
      <c r="I3615" s="135" t="s">
        <v>4771</v>
      </c>
    </row>
    <row r="3616" spans="1:9" x14ac:dyDescent="0.2">
      <c r="A3616" s="135" t="s">
        <v>2918</v>
      </c>
      <c r="D3616" s="135" t="s">
        <v>4772</v>
      </c>
      <c r="E3616" s="135">
        <f t="shared" si="56"/>
        <v>30112512</v>
      </c>
      <c r="F3616" s="135" t="s">
        <v>1249</v>
      </c>
      <c r="G3616" s="135" t="s">
        <v>6493</v>
      </c>
      <c r="H3616" s="135" t="s">
        <v>4721</v>
      </c>
      <c r="I3616" s="135" t="s">
        <v>4773</v>
      </c>
    </row>
    <row r="3617" spans="1:9" x14ac:dyDescent="0.2">
      <c r="A3617" s="135" t="s">
        <v>2918</v>
      </c>
      <c r="D3617" s="135" t="s">
        <v>4774</v>
      </c>
      <c r="E3617" s="135">
        <f t="shared" si="56"/>
        <v>30112514</v>
      </c>
      <c r="F3617" s="135" t="s">
        <v>1249</v>
      </c>
      <c r="G3617" s="135" t="s">
        <v>6493</v>
      </c>
      <c r="H3617" s="135" t="s">
        <v>4721</v>
      </c>
      <c r="I3617" s="135" t="s">
        <v>4775</v>
      </c>
    </row>
    <row r="3618" spans="1:9" x14ac:dyDescent="0.2">
      <c r="A3618" s="135" t="s">
        <v>2918</v>
      </c>
      <c r="D3618" s="135" t="s">
        <v>4776</v>
      </c>
      <c r="E3618" s="135">
        <f t="shared" si="56"/>
        <v>30112515</v>
      </c>
      <c r="F3618" s="135" t="s">
        <v>1249</v>
      </c>
      <c r="G3618" s="135" t="s">
        <v>6493</v>
      </c>
      <c r="H3618" s="135" t="s">
        <v>4721</v>
      </c>
      <c r="I3618" s="135" t="s">
        <v>4777</v>
      </c>
    </row>
    <row r="3619" spans="1:9" x14ac:dyDescent="0.2">
      <c r="A3619" s="135" t="s">
        <v>2918</v>
      </c>
      <c r="D3619" s="135" t="s">
        <v>4778</v>
      </c>
      <c r="E3619" s="135">
        <f t="shared" si="56"/>
        <v>30112520</v>
      </c>
      <c r="F3619" s="135" t="s">
        <v>1249</v>
      </c>
      <c r="G3619" s="135" t="s">
        <v>6493</v>
      </c>
      <c r="H3619" s="135" t="s">
        <v>4721</v>
      </c>
      <c r="I3619" s="135" t="s">
        <v>4779</v>
      </c>
    </row>
    <row r="3620" spans="1:9" x14ac:dyDescent="0.2">
      <c r="A3620" s="135" t="s">
        <v>2918</v>
      </c>
      <c r="D3620" s="135" t="s">
        <v>4780</v>
      </c>
      <c r="E3620" s="135">
        <f t="shared" si="56"/>
        <v>30112521</v>
      </c>
      <c r="F3620" s="135" t="s">
        <v>1249</v>
      </c>
      <c r="G3620" s="135" t="s">
        <v>6493</v>
      </c>
      <c r="H3620" s="135" t="s">
        <v>4721</v>
      </c>
      <c r="I3620" s="135" t="s">
        <v>1954</v>
      </c>
    </row>
    <row r="3621" spans="1:9" x14ac:dyDescent="0.2">
      <c r="A3621" s="135" t="s">
        <v>2918</v>
      </c>
      <c r="D3621" s="135" t="s">
        <v>1955</v>
      </c>
      <c r="E3621" s="135">
        <f t="shared" si="56"/>
        <v>30112522</v>
      </c>
      <c r="F3621" s="135" t="s">
        <v>1249</v>
      </c>
      <c r="G3621" s="135" t="s">
        <v>6493</v>
      </c>
      <c r="H3621" s="135" t="s">
        <v>4721</v>
      </c>
      <c r="I3621" s="135" t="s">
        <v>1956</v>
      </c>
    </row>
    <row r="3622" spans="1:9" x14ac:dyDescent="0.2">
      <c r="A3622" s="135" t="s">
        <v>2918</v>
      </c>
      <c r="D3622" s="135" t="s">
        <v>1957</v>
      </c>
      <c r="E3622" s="135">
        <f t="shared" si="56"/>
        <v>30112524</v>
      </c>
      <c r="F3622" s="135" t="s">
        <v>1249</v>
      </c>
      <c r="G3622" s="135" t="s">
        <v>6493</v>
      </c>
      <c r="H3622" s="135" t="s">
        <v>4721</v>
      </c>
      <c r="I3622" s="135" t="s">
        <v>1958</v>
      </c>
    </row>
    <row r="3623" spans="1:9" x14ac:dyDescent="0.2">
      <c r="A3623" s="135" t="s">
        <v>2918</v>
      </c>
      <c r="D3623" s="135" t="s">
        <v>1959</v>
      </c>
      <c r="E3623" s="135">
        <f t="shared" si="56"/>
        <v>30112525</v>
      </c>
      <c r="F3623" s="135" t="s">
        <v>1249</v>
      </c>
      <c r="G3623" s="135" t="s">
        <v>6493</v>
      </c>
      <c r="H3623" s="135" t="s">
        <v>4721</v>
      </c>
      <c r="I3623" s="135" t="s">
        <v>1960</v>
      </c>
    </row>
    <row r="3624" spans="1:9" x14ac:dyDescent="0.2">
      <c r="A3624" s="135" t="s">
        <v>2918</v>
      </c>
      <c r="D3624" s="135" t="s">
        <v>1961</v>
      </c>
      <c r="E3624" s="135">
        <f t="shared" si="56"/>
        <v>30112526</v>
      </c>
      <c r="F3624" s="135" t="s">
        <v>1249</v>
      </c>
      <c r="G3624" s="135" t="s">
        <v>6493</v>
      </c>
      <c r="H3624" s="135" t="s">
        <v>4721</v>
      </c>
      <c r="I3624" s="135" t="s">
        <v>1962</v>
      </c>
    </row>
    <row r="3625" spans="1:9" x14ac:dyDescent="0.2">
      <c r="A3625" s="135" t="s">
        <v>2918</v>
      </c>
      <c r="D3625" s="135" t="s">
        <v>1963</v>
      </c>
      <c r="E3625" s="135">
        <f t="shared" si="56"/>
        <v>30112527</v>
      </c>
      <c r="F3625" s="135" t="s">
        <v>1249</v>
      </c>
      <c r="G3625" s="135" t="s">
        <v>6493</v>
      </c>
      <c r="H3625" s="135" t="s">
        <v>4721</v>
      </c>
      <c r="I3625" s="135" t="s">
        <v>1964</v>
      </c>
    </row>
    <row r="3626" spans="1:9" x14ac:dyDescent="0.2">
      <c r="A3626" s="135" t="s">
        <v>2918</v>
      </c>
      <c r="D3626" s="135" t="s">
        <v>1965</v>
      </c>
      <c r="E3626" s="135">
        <f t="shared" si="56"/>
        <v>30112528</v>
      </c>
      <c r="F3626" s="135" t="s">
        <v>1249</v>
      </c>
      <c r="G3626" s="135" t="s">
        <v>6493</v>
      </c>
      <c r="H3626" s="135" t="s">
        <v>4721</v>
      </c>
      <c r="I3626" s="135" t="s">
        <v>1966</v>
      </c>
    </row>
    <row r="3627" spans="1:9" x14ac:dyDescent="0.2">
      <c r="A3627" s="135" t="s">
        <v>2918</v>
      </c>
      <c r="D3627" s="135" t="s">
        <v>1967</v>
      </c>
      <c r="E3627" s="135">
        <f t="shared" si="56"/>
        <v>30112529</v>
      </c>
      <c r="F3627" s="135" t="s">
        <v>1249</v>
      </c>
      <c r="G3627" s="135" t="s">
        <v>6493</v>
      </c>
      <c r="H3627" s="135" t="s">
        <v>4721</v>
      </c>
      <c r="I3627" s="135" t="s">
        <v>1968</v>
      </c>
    </row>
    <row r="3628" spans="1:9" x14ac:dyDescent="0.2">
      <c r="A3628" s="135" t="s">
        <v>2918</v>
      </c>
      <c r="D3628" s="135" t="s">
        <v>1969</v>
      </c>
      <c r="E3628" s="135">
        <f t="shared" si="56"/>
        <v>30112530</v>
      </c>
      <c r="F3628" s="135" t="s">
        <v>1249</v>
      </c>
      <c r="G3628" s="135" t="s">
        <v>6493</v>
      </c>
      <c r="H3628" s="135" t="s">
        <v>4721</v>
      </c>
      <c r="I3628" s="135" t="s">
        <v>1970</v>
      </c>
    </row>
    <row r="3629" spans="1:9" x14ac:dyDescent="0.2">
      <c r="A3629" s="135" t="s">
        <v>2918</v>
      </c>
      <c r="D3629" s="135" t="s">
        <v>496</v>
      </c>
      <c r="E3629" s="135">
        <f t="shared" si="56"/>
        <v>30112531</v>
      </c>
      <c r="F3629" s="135" t="s">
        <v>1249</v>
      </c>
      <c r="G3629" s="135" t="s">
        <v>6493</v>
      </c>
      <c r="H3629" s="135" t="s">
        <v>4721</v>
      </c>
      <c r="I3629" s="135" t="s">
        <v>497</v>
      </c>
    </row>
    <row r="3630" spans="1:9" x14ac:dyDescent="0.2">
      <c r="A3630" s="135" t="s">
        <v>2918</v>
      </c>
      <c r="D3630" s="135" t="s">
        <v>4753</v>
      </c>
      <c r="E3630" s="135">
        <f t="shared" si="56"/>
        <v>30112532</v>
      </c>
      <c r="F3630" s="135" t="s">
        <v>1249</v>
      </c>
      <c r="G3630" s="135" t="s">
        <v>6493</v>
      </c>
      <c r="H3630" s="135" t="s">
        <v>4721</v>
      </c>
      <c r="I3630" s="135" t="s">
        <v>4754</v>
      </c>
    </row>
    <row r="3631" spans="1:9" x14ac:dyDescent="0.2">
      <c r="A3631" s="135" t="s">
        <v>2918</v>
      </c>
      <c r="D3631" s="135" t="s">
        <v>4755</v>
      </c>
      <c r="E3631" s="135">
        <f t="shared" si="56"/>
        <v>30112533</v>
      </c>
      <c r="F3631" s="135" t="s">
        <v>1249</v>
      </c>
      <c r="G3631" s="135" t="s">
        <v>6493</v>
      </c>
      <c r="H3631" s="135" t="s">
        <v>4721</v>
      </c>
      <c r="I3631" s="135" t="s">
        <v>4756</v>
      </c>
    </row>
    <row r="3632" spans="1:9" x14ac:dyDescent="0.2">
      <c r="A3632" s="135" t="s">
        <v>2918</v>
      </c>
      <c r="D3632" s="135" t="s">
        <v>4757</v>
      </c>
      <c r="E3632" s="135">
        <f t="shared" si="56"/>
        <v>30112534</v>
      </c>
      <c r="F3632" s="135" t="s">
        <v>1249</v>
      </c>
      <c r="G3632" s="135" t="s">
        <v>6493</v>
      </c>
      <c r="H3632" s="135" t="s">
        <v>4721</v>
      </c>
      <c r="I3632" s="135" t="s">
        <v>500</v>
      </c>
    </row>
    <row r="3633" spans="1:9" x14ac:dyDescent="0.2">
      <c r="A3633" s="135" t="s">
        <v>2918</v>
      </c>
      <c r="D3633" s="135" t="s">
        <v>501</v>
      </c>
      <c r="E3633" s="135">
        <f t="shared" si="56"/>
        <v>30112535</v>
      </c>
      <c r="F3633" s="135" t="s">
        <v>1249</v>
      </c>
      <c r="G3633" s="135" t="s">
        <v>6493</v>
      </c>
      <c r="H3633" s="135" t="s">
        <v>4721</v>
      </c>
      <c r="I3633" s="135" t="s">
        <v>502</v>
      </c>
    </row>
    <row r="3634" spans="1:9" x14ac:dyDescent="0.2">
      <c r="A3634" s="135" t="s">
        <v>2918</v>
      </c>
      <c r="D3634" s="135" t="s">
        <v>503</v>
      </c>
      <c r="E3634" s="135">
        <f t="shared" si="56"/>
        <v>30112540</v>
      </c>
      <c r="F3634" s="135" t="s">
        <v>1249</v>
      </c>
      <c r="G3634" s="135" t="s">
        <v>6493</v>
      </c>
      <c r="H3634" s="135" t="s">
        <v>4721</v>
      </c>
      <c r="I3634" s="135" t="s">
        <v>504</v>
      </c>
    </row>
    <row r="3635" spans="1:9" x14ac:dyDescent="0.2">
      <c r="A3635" s="135" t="s">
        <v>2918</v>
      </c>
      <c r="D3635" s="135" t="s">
        <v>505</v>
      </c>
      <c r="E3635" s="135">
        <f t="shared" si="56"/>
        <v>30112541</v>
      </c>
      <c r="F3635" s="135" t="s">
        <v>1249</v>
      </c>
      <c r="G3635" s="135" t="s">
        <v>6493</v>
      </c>
      <c r="H3635" s="135" t="s">
        <v>4721</v>
      </c>
      <c r="I3635" s="135" t="s">
        <v>506</v>
      </c>
    </row>
    <row r="3636" spans="1:9" x14ac:dyDescent="0.2">
      <c r="A3636" s="135" t="s">
        <v>2918</v>
      </c>
      <c r="D3636" s="135" t="s">
        <v>507</v>
      </c>
      <c r="E3636" s="135">
        <f t="shared" si="56"/>
        <v>30112542</v>
      </c>
      <c r="F3636" s="135" t="s">
        <v>1249</v>
      </c>
      <c r="G3636" s="135" t="s">
        <v>6493</v>
      </c>
      <c r="H3636" s="135" t="s">
        <v>4721</v>
      </c>
      <c r="I3636" s="135" t="s">
        <v>1975</v>
      </c>
    </row>
    <row r="3637" spans="1:9" x14ac:dyDescent="0.2">
      <c r="A3637" s="135" t="s">
        <v>2918</v>
      </c>
      <c r="D3637" s="135" t="s">
        <v>1976</v>
      </c>
      <c r="E3637" s="135">
        <f t="shared" si="56"/>
        <v>30112543</v>
      </c>
      <c r="F3637" s="135" t="s">
        <v>1249</v>
      </c>
      <c r="G3637" s="135" t="s">
        <v>6493</v>
      </c>
      <c r="H3637" s="135" t="s">
        <v>4721</v>
      </c>
      <c r="I3637" s="135" t="s">
        <v>1977</v>
      </c>
    </row>
    <row r="3638" spans="1:9" x14ac:dyDescent="0.2">
      <c r="A3638" s="135" t="s">
        <v>2918</v>
      </c>
      <c r="D3638" s="135" t="s">
        <v>1978</v>
      </c>
      <c r="E3638" s="135">
        <f t="shared" si="56"/>
        <v>30112544</v>
      </c>
      <c r="F3638" s="135" t="s">
        <v>1249</v>
      </c>
      <c r="G3638" s="135" t="s">
        <v>6493</v>
      </c>
      <c r="H3638" s="135" t="s">
        <v>4721</v>
      </c>
      <c r="I3638" s="135" t="s">
        <v>1979</v>
      </c>
    </row>
    <row r="3639" spans="1:9" x14ac:dyDescent="0.2">
      <c r="A3639" s="135" t="s">
        <v>2918</v>
      </c>
      <c r="D3639" s="135" t="s">
        <v>1980</v>
      </c>
      <c r="E3639" s="135">
        <f t="shared" si="56"/>
        <v>30112545</v>
      </c>
      <c r="F3639" s="135" t="s">
        <v>1249</v>
      </c>
      <c r="G3639" s="135" t="s">
        <v>6493</v>
      </c>
      <c r="H3639" s="135" t="s">
        <v>4721</v>
      </c>
      <c r="I3639" s="135" t="s">
        <v>1981</v>
      </c>
    </row>
    <row r="3640" spans="1:9" x14ac:dyDescent="0.2">
      <c r="A3640" s="135" t="s">
        <v>2918</v>
      </c>
      <c r="D3640" s="135" t="s">
        <v>1982</v>
      </c>
      <c r="E3640" s="135">
        <f t="shared" si="56"/>
        <v>30112546</v>
      </c>
      <c r="F3640" s="135" t="s">
        <v>1249</v>
      </c>
      <c r="G3640" s="135" t="s">
        <v>6493</v>
      </c>
      <c r="H3640" s="135" t="s">
        <v>4721</v>
      </c>
      <c r="I3640" s="135" t="s">
        <v>1983</v>
      </c>
    </row>
    <row r="3641" spans="1:9" x14ac:dyDescent="0.2">
      <c r="A3641" s="135" t="s">
        <v>2918</v>
      </c>
      <c r="D3641" s="135" t="s">
        <v>1984</v>
      </c>
      <c r="E3641" s="135">
        <f t="shared" si="56"/>
        <v>30112547</v>
      </c>
      <c r="F3641" s="135" t="s">
        <v>1249</v>
      </c>
      <c r="G3641" s="135" t="s">
        <v>6493</v>
      </c>
      <c r="H3641" s="135" t="s">
        <v>4721</v>
      </c>
      <c r="I3641" s="135" t="s">
        <v>1985</v>
      </c>
    </row>
    <row r="3642" spans="1:9" x14ac:dyDescent="0.2">
      <c r="A3642" s="135" t="s">
        <v>2918</v>
      </c>
      <c r="D3642" s="135" t="s">
        <v>1986</v>
      </c>
      <c r="E3642" s="135">
        <f t="shared" si="56"/>
        <v>30112550</v>
      </c>
      <c r="F3642" s="135" t="s">
        <v>1249</v>
      </c>
      <c r="G3642" s="135" t="s">
        <v>6493</v>
      </c>
      <c r="H3642" s="135" t="s">
        <v>4721</v>
      </c>
      <c r="I3642" s="135" t="s">
        <v>1987</v>
      </c>
    </row>
    <row r="3643" spans="1:9" x14ac:dyDescent="0.2">
      <c r="A3643" s="135" t="s">
        <v>2918</v>
      </c>
      <c r="D3643" s="135" t="s">
        <v>1988</v>
      </c>
      <c r="E3643" s="135">
        <f t="shared" si="56"/>
        <v>30112551</v>
      </c>
      <c r="F3643" s="135" t="s">
        <v>1249</v>
      </c>
      <c r="G3643" s="135" t="s">
        <v>6493</v>
      </c>
      <c r="H3643" s="135" t="s">
        <v>4721</v>
      </c>
      <c r="I3643" s="135" t="s">
        <v>1989</v>
      </c>
    </row>
    <row r="3644" spans="1:9" x14ac:dyDescent="0.2">
      <c r="A3644" s="135" t="s">
        <v>2918</v>
      </c>
      <c r="D3644" s="135" t="s">
        <v>1990</v>
      </c>
      <c r="E3644" s="135">
        <f t="shared" si="56"/>
        <v>30112552</v>
      </c>
      <c r="F3644" s="135" t="s">
        <v>1249</v>
      </c>
      <c r="G3644" s="135" t="s">
        <v>6493</v>
      </c>
      <c r="H3644" s="135" t="s">
        <v>4721</v>
      </c>
      <c r="I3644" s="135" t="s">
        <v>1991</v>
      </c>
    </row>
    <row r="3645" spans="1:9" x14ac:dyDescent="0.2">
      <c r="A3645" s="135" t="s">
        <v>2918</v>
      </c>
      <c r="D3645" s="135" t="s">
        <v>1992</v>
      </c>
      <c r="E3645" s="135">
        <f t="shared" si="56"/>
        <v>30112553</v>
      </c>
      <c r="F3645" s="135" t="s">
        <v>1249</v>
      </c>
      <c r="G3645" s="135" t="s">
        <v>6493</v>
      </c>
      <c r="H3645" s="135" t="s">
        <v>4721</v>
      </c>
      <c r="I3645" s="135" t="s">
        <v>1993</v>
      </c>
    </row>
    <row r="3646" spans="1:9" x14ac:dyDescent="0.2">
      <c r="A3646" s="135" t="s">
        <v>2918</v>
      </c>
      <c r="D3646" s="135" t="s">
        <v>1994</v>
      </c>
      <c r="E3646" s="135">
        <f t="shared" si="56"/>
        <v>30112555</v>
      </c>
      <c r="F3646" s="135" t="s">
        <v>1249</v>
      </c>
      <c r="G3646" s="135" t="s">
        <v>6493</v>
      </c>
      <c r="H3646" s="135" t="s">
        <v>4721</v>
      </c>
      <c r="I3646" s="135" t="s">
        <v>1995</v>
      </c>
    </row>
    <row r="3647" spans="1:9" x14ac:dyDescent="0.2">
      <c r="A3647" s="135" t="s">
        <v>2918</v>
      </c>
      <c r="D3647" s="135" t="s">
        <v>1996</v>
      </c>
      <c r="E3647" s="135">
        <f t="shared" si="56"/>
        <v>30112556</v>
      </c>
      <c r="F3647" s="135" t="s">
        <v>1249</v>
      </c>
      <c r="G3647" s="135" t="s">
        <v>6493</v>
      </c>
      <c r="H3647" s="135" t="s">
        <v>4721</v>
      </c>
      <c r="I3647" s="135" t="s">
        <v>1997</v>
      </c>
    </row>
    <row r="3648" spans="1:9" x14ac:dyDescent="0.2">
      <c r="A3648" s="135" t="s">
        <v>2918</v>
      </c>
      <c r="D3648" s="135" t="s">
        <v>1998</v>
      </c>
      <c r="E3648" s="135">
        <f t="shared" si="56"/>
        <v>30112557</v>
      </c>
      <c r="F3648" s="135" t="s">
        <v>1249</v>
      </c>
      <c r="G3648" s="135" t="s">
        <v>6493</v>
      </c>
      <c r="H3648" s="135" t="s">
        <v>4721</v>
      </c>
      <c r="I3648" s="135" t="s">
        <v>1999</v>
      </c>
    </row>
    <row r="3649" spans="1:9" x14ac:dyDescent="0.2">
      <c r="A3649" s="135" t="s">
        <v>2918</v>
      </c>
      <c r="D3649" s="135" t="s">
        <v>2000</v>
      </c>
      <c r="E3649" s="135">
        <f t="shared" si="56"/>
        <v>30112558</v>
      </c>
      <c r="F3649" s="135" t="s">
        <v>1249</v>
      </c>
      <c r="G3649" s="135" t="s">
        <v>6493</v>
      </c>
      <c r="H3649" s="135" t="s">
        <v>4721</v>
      </c>
      <c r="I3649" s="135" t="s">
        <v>4821</v>
      </c>
    </row>
    <row r="3650" spans="1:9" x14ac:dyDescent="0.2">
      <c r="A3650" s="135" t="s">
        <v>2918</v>
      </c>
      <c r="D3650" s="135" t="s">
        <v>4822</v>
      </c>
      <c r="E3650" s="135">
        <f t="shared" ref="E3650:E3713" si="57">VALUE(D3650)</f>
        <v>30112599</v>
      </c>
      <c r="F3650" s="135" t="s">
        <v>1249</v>
      </c>
      <c r="G3650" s="135" t="s">
        <v>6493</v>
      </c>
      <c r="H3650" s="135" t="s">
        <v>4721</v>
      </c>
      <c r="I3650" s="135" t="s">
        <v>6238</v>
      </c>
    </row>
    <row r="3651" spans="1:9" x14ac:dyDescent="0.2">
      <c r="A3651" s="135" t="s">
        <v>2918</v>
      </c>
      <c r="D3651" s="135" t="s">
        <v>4823</v>
      </c>
      <c r="E3651" s="135">
        <f t="shared" si="57"/>
        <v>30112699</v>
      </c>
      <c r="F3651" s="135" t="s">
        <v>1249</v>
      </c>
      <c r="G3651" s="135" t="s">
        <v>6493</v>
      </c>
      <c r="H3651" s="135" t="s">
        <v>4824</v>
      </c>
      <c r="I3651" s="135" t="s">
        <v>4825</v>
      </c>
    </row>
    <row r="3652" spans="1:9" x14ac:dyDescent="0.2">
      <c r="A3652" s="135" t="s">
        <v>2918</v>
      </c>
      <c r="D3652" s="135" t="s">
        <v>4826</v>
      </c>
      <c r="E3652" s="135">
        <f t="shared" si="57"/>
        <v>30112701</v>
      </c>
      <c r="F3652" s="135" t="s">
        <v>1249</v>
      </c>
      <c r="G3652" s="135" t="s">
        <v>6493</v>
      </c>
      <c r="H3652" s="135" t="s">
        <v>4827</v>
      </c>
      <c r="I3652" s="135" t="s">
        <v>2382</v>
      </c>
    </row>
    <row r="3653" spans="1:9" x14ac:dyDescent="0.2">
      <c r="A3653" s="135" t="s">
        <v>2918</v>
      </c>
      <c r="D3653" s="135" t="s">
        <v>4828</v>
      </c>
      <c r="E3653" s="135">
        <f t="shared" si="57"/>
        <v>30112702</v>
      </c>
      <c r="F3653" s="135" t="s">
        <v>1249</v>
      </c>
      <c r="G3653" s="135" t="s">
        <v>6493</v>
      </c>
      <c r="H3653" s="135" t="s">
        <v>4827</v>
      </c>
      <c r="I3653" s="135" t="s">
        <v>4829</v>
      </c>
    </row>
    <row r="3654" spans="1:9" x14ac:dyDescent="0.2">
      <c r="A3654" s="135" t="s">
        <v>2918</v>
      </c>
      <c r="D3654" s="135" t="s">
        <v>4830</v>
      </c>
      <c r="E3654" s="135">
        <f t="shared" si="57"/>
        <v>30112703</v>
      </c>
      <c r="F3654" s="135" t="s">
        <v>1249</v>
      </c>
      <c r="G3654" s="135" t="s">
        <v>6493</v>
      </c>
      <c r="H3654" s="135" t="s">
        <v>4827</v>
      </c>
      <c r="I3654" s="135" t="s">
        <v>4831</v>
      </c>
    </row>
    <row r="3655" spans="1:9" x14ac:dyDescent="0.2">
      <c r="A3655" s="135" t="s">
        <v>2918</v>
      </c>
      <c r="D3655" s="135" t="s">
        <v>4832</v>
      </c>
      <c r="E3655" s="135">
        <f t="shared" si="57"/>
        <v>30112720</v>
      </c>
      <c r="F3655" s="135" t="s">
        <v>1249</v>
      </c>
      <c r="G3655" s="135" t="s">
        <v>6493</v>
      </c>
      <c r="H3655" s="135" t="s">
        <v>4827</v>
      </c>
      <c r="I3655" s="135" t="s">
        <v>7874</v>
      </c>
    </row>
    <row r="3656" spans="1:9" x14ac:dyDescent="0.2">
      <c r="A3656" s="135" t="s">
        <v>2918</v>
      </c>
      <c r="D3656" s="135" t="s">
        <v>7875</v>
      </c>
      <c r="E3656" s="135">
        <f t="shared" si="57"/>
        <v>30112730</v>
      </c>
      <c r="F3656" s="135" t="s">
        <v>1249</v>
      </c>
      <c r="G3656" s="135" t="s">
        <v>6493</v>
      </c>
      <c r="H3656" s="135" t="s">
        <v>4827</v>
      </c>
      <c r="I3656" s="135" t="s">
        <v>7876</v>
      </c>
    </row>
    <row r="3657" spans="1:9" x14ac:dyDescent="0.2">
      <c r="A3657" s="135" t="s">
        <v>2918</v>
      </c>
      <c r="D3657" s="135" t="s">
        <v>7877</v>
      </c>
      <c r="E3657" s="135">
        <f t="shared" si="57"/>
        <v>30112740</v>
      </c>
      <c r="F3657" s="135" t="s">
        <v>1249</v>
      </c>
      <c r="G3657" s="135" t="s">
        <v>6493</v>
      </c>
      <c r="H3657" s="135" t="s">
        <v>4827</v>
      </c>
      <c r="I3657" s="135" t="s">
        <v>7878</v>
      </c>
    </row>
    <row r="3658" spans="1:9" x14ac:dyDescent="0.2">
      <c r="A3658" s="135" t="s">
        <v>2918</v>
      </c>
      <c r="D3658" s="135" t="s">
        <v>7879</v>
      </c>
      <c r="E3658" s="135">
        <f t="shared" si="57"/>
        <v>30112780</v>
      </c>
      <c r="F3658" s="135" t="s">
        <v>1249</v>
      </c>
      <c r="G3658" s="135" t="s">
        <v>6493</v>
      </c>
      <c r="H3658" s="135" t="s">
        <v>4827</v>
      </c>
      <c r="I3658" s="135" t="s">
        <v>6488</v>
      </c>
    </row>
    <row r="3659" spans="1:9" x14ac:dyDescent="0.2">
      <c r="A3659" s="135" t="s">
        <v>2918</v>
      </c>
      <c r="D3659" s="135" t="s">
        <v>7880</v>
      </c>
      <c r="E3659" s="135">
        <f t="shared" si="57"/>
        <v>30113001</v>
      </c>
      <c r="F3659" s="135" t="s">
        <v>1249</v>
      </c>
      <c r="G3659" s="135" t="s">
        <v>6493</v>
      </c>
      <c r="H3659" s="135" t="s">
        <v>7881</v>
      </c>
      <c r="I3659" s="135" t="s">
        <v>7882</v>
      </c>
    </row>
    <row r="3660" spans="1:9" x14ac:dyDescent="0.2">
      <c r="A3660" s="135" t="s">
        <v>2918</v>
      </c>
      <c r="D3660" s="135" t="s">
        <v>7883</v>
      </c>
      <c r="E3660" s="135">
        <f t="shared" si="57"/>
        <v>30113003</v>
      </c>
      <c r="F3660" s="135" t="s">
        <v>1249</v>
      </c>
      <c r="G3660" s="135" t="s">
        <v>6493</v>
      </c>
      <c r="H3660" s="135" t="s">
        <v>7881</v>
      </c>
      <c r="I3660" s="135" t="s">
        <v>7884</v>
      </c>
    </row>
    <row r="3661" spans="1:9" x14ac:dyDescent="0.2">
      <c r="A3661" s="135" t="s">
        <v>2918</v>
      </c>
      <c r="D3661" s="135" t="s">
        <v>7885</v>
      </c>
      <c r="E3661" s="135">
        <f t="shared" si="57"/>
        <v>30113004</v>
      </c>
      <c r="F3661" s="135" t="s">
        <v>1249</v>
      </c>
      <c r="G3661" s="135" t="s">
        <v>6493</v>
      </c>
      <c r="H3661" s="135" t="s">
        <v>7881</v>
      </c>
      <c r="I3661" s="135" t="s">
        <v>7886</v>
      </c>
    </row>
    <row r="3662" spans="1:9" x14ac:dyDescent="0.2">
      <c r="A3662" s="135" t="s">
        <v>2918</v>
      </c>
      <c r="D3662" s="135" t="s">
        <v>7887</v>
      </c>
      <c r="E3662" s="135">
        <f t="shared" si="57"/>
        <v>30113005</v>
      </c>
      <c r="F3662" s="135" t="s">
        <v>1249</v>
      </c>
      <c r="G3662" s="135" t="s">
        <v>6493</v>
      </c>
      <c r="H3662" s="135" t="s">
        <v>7881</v>
      </c>
      <c r="I3662" s="135" t="s">
        <v>7888</v>
      </c>
    </row>
    <row r="3663" spans="1:9" x14ac:dyDescent="0.2">
      <c r="A3663" s="135" t="s">
        <v>2918</v>
      </c>
      <c r="D3663" s="135" t="s">
        <v>7889</v>
      </c>
      <c r="E3663" s="135">
        <f t="shared" si="57"/>
        <v>30113006</v>
      </c>
      <c r="F3663" s="135" t="s">
        <v>1249</v>
      </c>
      <c r="G3663" s="135" t="s">
        <v>6493</v>
      </c>
      <c r="H3663" s="135" t="s">
        <v>7881</v>
      </c>
      <c r="I3663" s="135" t="s">
        <v>7890</v>
      </c>
    </row>
    <row r="3664" spans="1:9" x14ac:dyDescent="0.2">
      <c r="A3664" s="135" t="s">
        <v>2918</v>
      </c>
      <c r="D3664" s="135" t="s">
        <v>7891</v>
      </c>
      <c r="E3664" s="135">
        <f t="shared" si="57"/>
        <v>30113007</v>
      </c>
      <c r="F3664" s="135" t="s">
        <v>1249</v>
      </c>
      <c r="G3664" s="135" t="s">
        <v>6493</v>
      </c>
      <c r="H3664" s="135" t="s">
        <v>7881</v>
      </c>
      <c r="I3664" s="135" t="s">
        <v>7892</v>
      </c>
    </row>
    <row r="3665" spans="1:9" x14ac:dyDescent="0.2">
      <c r="A3665" s="135" t="s">
        <v>2918</v>
      </c>
      <c r="D3665" s="135" t="s">
        <v>7893</v>
      </c>
      <c r="E3665" s="135">
        <f t="shared" si="57"/>
        <v>30113201</v>
      </c>
      <c r="F3665" s="135" t="s">
        <v>1249</v>
      </c>
      <c r="G3665" s="135" t="s">
        <v>6493</v>
      </c>
      <c r="H3665" s="135" t="s">
        <v>7894</v>
      </c>
      <c r="I3665" s="135" t="s">
        <v>7895</v>
      </c>
    </row>
    <row r="3666" spans="1:9" x14ac:dyDescent="0.2">
      <c r="A3666" s="135" t="s">
        <v>2918</v>
      </c>
      <c r="D3666" s="135" t="s">
        <v>7896</v>
      </c>
      <c r="E3666" s="135">
        <f t="shared" si="57"/>
        <v>30113205</v>
      </c>
      <c r="F3666" s="135" t="s">
        <v>1249</v>
      </c>
      <c r="G3666" s="135" t="s">
        <v>6493</v>
      </c>
      <c r="H3666" s="135" t="s">
        <v>7894</v>
      </c>
      <c r="I3666" s="135" t="s">
        <v>7897</v>
      </c>
    </row>
    <row r="3667" spans="1:9" x14ac:dyDescent="0.2">
      <c r="A3667" s="135" t="s">
        <v>2918</v>
      </c>
      <c r="D3667" s="135" t="s">
        <v>7898</v>
      </c>
      <c r="E3667" s="135">
        <f t="shared" si="57"/>
        <v>30113210</v>
      </c>
      <c r="F3667" s="135" t="s">
        <v>1249</v>
      </c>
      <c r="G3667" s="135" t="s">
        <v>6493</v>
      </c>
      <c r="H3667" s="135" t="s">
        <v>7894</v>
      </c>
      <c r="I3667" s="135" t="s">
        <v>7899</v>
      </c>
    </row>
    <row r="3668" spans="1:9" x14ac:dyDescent="0.2">
      <c r="A3668" s="135" t="s">
        <v>2918</v>
      </c>
      <c r="D3668" s="135" t="s">
        <v>7900</v>
      </c>
      <c r="E3668" s="135">
        <f t="shared" si="57"/>
        <v>30113221</v>
      </c>
      <c r="F3668" s="135" t="s">
        <v>1249</v>
      </c>
      <c r="G3668" s="135" t="s">
        <v>6493</v>
      </c>
      <c r="H3668" s="135" t="s">
        <v>7894</v>
      </c>
      <c r="I3668" s="135" t="s">
        <v>7901</v>
      </c>
    </row>
    <row r="3669" spans="1:9" x14ac:dyDescent="0.2">
      <c r="A3669" s="135" t="s">
        <v>2918</v>
      </c>
      <c r="D3669" s="135" t="s">
        <v>7902</v>
      </c>
      <c r="E3669" s="135">
        <f t="shared" si="57"/>
        <v>30113222</v>
      </c>
      <c r="F3669" s="135" t="s">
        <v>1249</v>
      </c>
      <c r="G3669" s="135" t="s">
        <v>6493</v>
      </c>
      <c r="H3669" s="135" t="s">
        <v>7894</v>
      </c>
      <c r="I3669" s="135" t="s">
        <v>7903</v>
      </c>
    </row>
    <row r="3670" spans="1:9" x14ac:dyDescent="0.2">
      <c r="A3670" s="135" t="s">
        <v>2918</v>
      </c>
      <c r="D3670" s="135" t="s">
        <v>7904</v>
      </c>
      <c r="E3670" s="135">
        <f t="shared" si="57"/>
        <v>30113223</v>
      </c>
      <c r="F3670" s="135" t="s">
        <v>1249</v>
      </c>
      <c r="G3670" s="135" t="s">
        <v>6493</v>
      </c>
      <c r="H3670" s="135" t="s">
        <v>7894</v>
      </c>
      <c r="I3670" s="135" t="s">
        <v>7905</v>
      </c>
    </row>
    <row r="3671" spans="1:9" x14ac:dyDescent="0.2">
      <c r="A3671" s="135" t="s">
        <v>2918</v>
      </c>
      <c r="D3671" s="135" t="s">
        <v>7906</v>
      </c>
      <c r="E3671" s="135">
        <f t="shared" si="57"/>
        <v>30113224</v>
      </c>
      <c r="F3671" s="135" t="s">
        <v>1249</v>
      </c>
      <c r="G3671" s="135" t="s">
        <v>6493</v>
      </c>
      <c r="H3671" s="135" t="s">
        <v>7894</v>
      </c>
      <c r="I3671" s="135" t="s">
        <v>7907</v>
      </c>
    </row>
    <row r="3672" spans="1:9" x14ac:dyDescent="0.2">
      <c r="A3672" s="135" t="s">
        <v>2918</v>
      </c>
      <c r="D3672" s="135" t="s">
        <v>7908</v>
      </c>
      <c r="E3672" s="135">
        <f t="shared" si="57"/>
        <v>30113227</v>
      </c>
      <c r="F3672" s="135" t="s">
        <v>1249</v>
      </c>
      <c r="G3672" s="135" t="s">
        <v>6493</v>
      </c>
      <c r="H3672" s="135" t="s">
        <v>7894</v>
      </c>
      <c r="I3672" s="135" t="s">
        <v>6488</v>
      </c>
    </row>
    <row r="3673" spans="1:9" x14ac:dyDescent="0.2">
      <c r="A3673" s="135" t="s">
        <v>2918</v>
      </c>
      <c r="D3673" s="135" t="s">
        <v>7909</v>
      </c>
      <c r="E3673" s="135">
        <f t="shared" si="57"/>
        <v>30113299</v>
      </c>
      <c r="F3673" s="135" t="s">
        <v>1249</v>
      </c>
      <c r="G3673" s="135" t="s">
        <v>6493</v>
      </c>
      <c r="H3673" s="135" t="s">
        <v>7894</v>
      </c>
      <c r="I3673" s="135" t="s">
        <v>6238</v>
      </c>
    </row>
    <row r="3674" spans="1:9" x14ac:dyDescent="0.2">
      <c r="A3674" s="135" t="s">
        <v>2918</v>
      </c>
      <c r="D3674" s="135" t="s">
        <v>7910</v>
      </c>
      <c r="E3674" s="135">
        <f t="shared" si="57"/>
        <v>30113301</v>
      </c>
      <c r="F3674" s="135" t="s">
        <v>1249</v>
      </c>
      <c r="G3674" s="135" t="s">
        <v>6493</v>
      </c>
      <c r="H3674" s="135" t="s">
        <v>7911</v>
      </c>
      <c r="I3674" s="135" t="s">
        <v>2382</v>
      </c>
    </row>
    <row r="3675" spans="1:9" x14ac:dyDescent="0.2">
      <c r="A3675" s="135" t="s">
        <v>2918</v>
      </c>
      <c r="D3675" s="135" t="s">
        <v>7912</v>
      </c>
      <c r="E3675" s="135">
        <f t="shared" si="57"/>
        <v>30113302</v>
      </c>
      <c r="F3675" s="135" t="s">
        <v>1249</v>
      </c>
      <c r="G3675" s="135" t="s">
        <v>6493</v>
      </c>
      <c r="H3675" s="135" t="s">
        <v>7911</v>
      </c>
      <c r="I3675" s="135" t="s">
        <v>7913</v>
      </c>
    </row>
    <row r="3676" spans="1:9" x14ac:dyDescent="0.2">
      <c r="A3676" s="135" t="s">
        <v>2918</v>
      </c>
      <c r="D3676" s="135" t="s">
        <v>7914</v>
      </c>
      <c r="E3676" s="135">
        <f t="shared" si="57"/>
        <v>30113303</v>
      </c>
      <c r="F3676" s="135" t="s">
        <v>1249</v>
      </c>
      <c r="G3676" s="135" t="s">
        <v>6493</v>
      </c>
      <c r="H3676" s="135" t="s">
        <v>7911</v>
      </c>
      <c r="I3676" s="135" t="s">
        <v>7915</v>
      </c>
    </row>
    <row r="3677" spans="1:9" x14ac:dyDescent="0.2">
      <c r="A3677" s="135" t="s">
        <v>2918</v>
      </c>
      <c r="D3677" s="135" t="s">
        <v>7916</v>
      </c>
      <c r="E3677" s="135">
        <f t="shared" si="57"/>
        <v>30113380</v>
      </c>
      <c r="F3677" s="135" t="s">
        <v>1249</v>
      </c>
      <c r="G3677" s="135" t="s">
        <v>6493</v>
      </c>
      <c r="H3677" s="135" t="s">
        <v>7911</v>
      </c>
      <c r="I3677" s="135" t="s">
        <v>6488</v>
      </c>
    </row>
    <row r="3678" spans="1:9" x14ac:dyDescent="0.2">
      <c r="A3678" s="135" t="s">
        <v>2918</v>
      </c>
      <c r="D3678" s="135" t="s">
        <v>7917</v>
      </c>
      <c r="E3678" s="135">
        <f t="shared" si="57"/>
        <v>30113701</v>
      </c>
      <c r="F3678" s="135" t="s">
        <v>1249</v>
      </c>
      <c r="G3678" s="135" t="s">
        <v>6493</v>
      </c>
      <c r="H3678" s="135" t="s">
        <v>7918</v>
      </c>
      <c r="I3678" s="135" t="s">
        <v>7919</v>
      </c>
    </row>
    <row r="3679" spans="1:9" x14ac:dyDescent="0.2">
      <c r="A3679" s="135" t="s">
        <v>2918</v>
      </c>
      <c r="D3679" s="135" t="s">
        <v>7920</v>
      </c>
      <c r="E3679" s="135">
        <f t="shared" si="57"/>
        <v>30113710</v>
      </c>
      <c r="F3679" s="135" t="s">
        <v>1249</v>
      </c>
      <c r="G3679" s="135" t="s">
        <v>6493</v>
      </c>
      <c r="H3679" s="135" t="s">
        <v>7918</v>
      </c>
      <c r="I3679" s="135" t="s">
        <v>7921</v>
      </c>
    </row>
    <row r="3680" spans="1:9" x14ac:dyDescent="0.2">
      <c r="A3680" s="135" t="s">
        <v>2918</v>
      </c>
      <c r="D3680" s="135" t="s">
        <v>7922</v>
      </c>
      <c r="E3680" s="135">
        <f t="shared" si="57"/>
        <v>30113799</v>
      </c>
      <c r="F3680" s="135" t="s">
        <v>1249</v>
      </c>
      <c r="G3680" s="135" t="s">
        <v>6493</v>
      </c>
      <c r="H3680" s="135" t="s">
        <v>7918</v>
      </c>
      <c r="I3680" s="135" t="s">
        <v>7923</v>
      </c>
    </row>
    <row r="3681" spans="1:9" x14ac:dyDescent="0.2">
      <c r="A3681" s="135" t="s">
        <v>2918</v>
      </c>
      <c r="D3681" s="135" t="s">
        <v>7924</v>
      </c>
      <c r="E3681" s="135">
        <f t="shared" si="57"/>
        <v>30114001</v>
      </c>
      <c r="F3681" s="135" t="s">
        <v>1249</v>
      </c>
      <c r="G3681" s="135" t="s">
        <v>6493</v>
      </c>
      <c r="H3681" s="135" t="s">
        <v>7925</v>
      </c>
      <c r="I3681" s="135" t="s">
        <v>3549</v>
      </c>
    </row>
    <row r="3682" spans="1:9" x14ac:dyDescent="0.2">
      <c r="A3682" s="135" t="s">
        <v>2918</v>
      </c>
      <c r="D3682" s="135" t="s">
        <v>7926</v>
      </c>
      <c r="E3682" s="135">
        <f t="shared" si="57"/>
        <v>30114002</v>
      </c>
      <c r="F3682" s="135" t="s">
        <v>1249</v>
      </c>
      <c r="G3682" s="135" t="s">
        <v>6493</v>
      </c>
      <c r="H3682" s="135" t="s">
        <v>7925</v>
      </c>
      <c r="I3682" s="135" t="s">
        <v>7927</v>
      </c>
    </row>
    <row r="3683" spans="1:9" x14ac:dyDescent="0.2">
      <c r="A3683" s="135" t="s">
        <v>2918</v>
      </c>
      <c r="D3683" s="135" t="s">
        <v>7928</v>
      </c>
      <c r="E3683" s="135">
        <f t="shared" si="57"/>
        <v>30114003</v>
      </c>
      <c r="F3683" s="135" t="s">
        <v>1249</v>
      </c>
      <c r="G3683" s="135" t="s">
        <v>6493</v>
      </c>
      <c r="H3683" s="135" t="s">
        <v>7925</v>
      </c>
      <c r="I3683" s="135" t="s">
        <v>10017</v>
      </c>
    </row>
    <row r="3684" spans="1:9" x14ac:dyDescent="0.2">
      <c r="A3684" s="135" t="s">
        <v>2918</v>
      </c>
      <c r="D3684" s="135" t="s">
        <v>7929</v>
      </c>
      <c r="E3684" s="135">
        <f t="shared" si="57"/>
        <v>30114004</v>
      </c>
      <c r="F3684" s="135" t="s">
        <v>1249</v>
      </c>
      <c r="G3684" s="135" t="s">
        <v>6493</v>
      </c>
      <c r="H3684" s="135" t="s">
        <v>7925</v>
      </c>
      <c r="I3684" s="135" t="s">
        <v>7930</v>
      </c>
    </row>
    <row r="3685" spans="1:9" x14ac:dyDescent="0.2">
      <c r="A3685" s="135" t="s">
        <v>2918</v>
      </c>
      <c r="D3685" s="135" t="s">
        <v>7931</v>
      </c>
      <c r="E3685" s="135">
        <f t="shared" si="57"/>
        <v>30114005</v>
      </c>
      <c r="F3685" s="135" t="s">
        <v>1249</v>
      </c>
      <c r="G3685" s="135" t="s">
        <v>6493</v>
      </c>
      <c r="H3685" s="135" t="s">
        <v>7925</v>
      </c>
      <c r="I3685" s="135" t="s">
        <v>2382</v>
      </c>
    </row>
    <row r="3686" spans="1:9" x14ac:dyDescent="0.2">
      <c r="A3686" s="135" t="s">
        <v>2918</v>
      </c>
      <c r="D3686" s="135" t="s">
        <v>7932</v>
      </c>
      <c r="E3686" s="135">
        <f t="shared" si="57"/>
        <v>30115201</v>
      </c>
      <c r="F3686" s="135" t="s">
        <v>1249</v>
      </c>
      <c r="G3686" s="135" t="s">
        <v>6493</v>
      </c>
      <c r="H3686" s="135" t="s">
        <v>7933</v>
      </c>
      <c r="I3686" s="135" t="s">
        <v>2382</v>
      </c>
    </row>
    <row r="3687" spans="1:9" x14ac:dyDescent="0.2">
      <c r="A3687" s="135" t="s">
        <v>2918</v>
      </c>
      <c r="D3687" s="135" t="s">
        <v>7934</v>
      </c>
      <c r="E3687" s="135">
        <f t="shared" si="57"/>
        <v>30115301</v>
      </c>
      <c r="F3687" s="135" t="s">
        <v>1249</v>
      </c>
      <c r="G3687" s="135" t="s">
        <v>6493</v>
      </c>
      <c r="H3687" s="135" t="s">
        <v>7935</v>
      </c>
      <c r="I3687" s="135" t="s">
        <v>2382</v>
      </c>
    </row>
    <row r="3688" spans="1:9" x14ac:dyDescent="0.2">
      <c r="A3688" s="135" t="s">
        <v>2918</v>
      </c>
      <c r="D3688" s="135" t="s">
        <v>7936</v>
      </c>
      <c r="E3688" s="135">
        <f t="shared" si="57"/>
        <v>30115310</v>
      </c>
      <c r="F3688" s="135" t="s">
        <v>1249</v>
      </c>
      <c r="G3688" s="135" t="s">
        <v>6493</v>
      </c>
      <c r="H3688" s="135" t="s">
        <v>7935</v>
      </c>
      <c r="I3688" s="135" t="s">
        <v>7937</v>
      </c>
    </row>
    <row r="3689" spans="1:9" x14ac:dyDescent="0.2">
      <c r="A3689" s="135" t="s">
        <v>2918</v>
      </c>
      <c r="D3689" s="135" t="s">
        <v>7938</v>
      </c>
      <c r="E3689" s="135">
        <f t="shared" si="57"/>
        <v>30115311</v>
      </c>
      <c r="F3689" s="135" t="s">
        <v>1249</v>
      </c>
      <c r="G3689" s="135" t="s">
        <v>6493</v>
      </c>
      <c r="H3689" s="135" t="s">
        <v>7935</v>
      </c>
      <c r="I3689" s="135" t="s">
        <v>7939</v>
      </c>
    </row>
    <row r="3690" spans="1:9" x14ac:dyDescent="0.2">
      <c r="A3690" s="135" t="s">
        <v>2918</v>
      </c>
      <c r="D3690" s="135" t="s">
        <v>7940</v>
      </c>
      <c r="E3690" s="135">
        <f t="shared" si="57"/>
        <v>30115312</v>
      </c>
      <c r="F3690" s="135" t="s">
        <v>1249</v>
      </c>
      <c r="G3690" s="135" t="s">
        <v>6493</v>
      </c>
      <c r="H3690" s="135" t="s">
        <v>7935</v>
      </c>
      <c r="I3690" s="135" t="s">
        <v>7941</v>
      </c>
    </row>
    <row r="3691" spans="1:9" x14ac:dyDescent="0.2">
      <c r="A3691" s="135" t="s">
        <v>2918</v>
      </c>
      <c r="D3691" s="135" t="s">
        <v>7942</v>
      </c>
      <c r="E3691" s="135">
        <f t="shared" si="57"/>
        <v>30115320</v>
      </c>
      <c r="F3691" s="135" t="s">
        <v>1249</v>
      </c>
      <c r="G3691" s="135" t="s">
        <v>6493</v>
      </c>
      <c r="H3691" s="135" t="s">
        <v>7935</v>
      </c>
      <c r="I3691" s="135" t="s">
        <v>7943</v>
      </c>
    </row>
    <row r="3692" spans="1:9" x14ac:dyDescent="0.2">
      <c r="A3692" s="135" t="s">
        <v>2918</v>
      </c>
      <c r="D3692" s="135" t="s">
        <v>7944</v>
      </c>
      <c r="E3692" s="135">
        <f t="shared" si="57"/>
        <v>30115321</v>
      </c>
      <c r="F3692" s="135" t="s">
        <v>1249</v>
      </c>
      <c r="G3692" s="135" t="s">
        <v>6493</v>
      </c>
      <c r="H3692" s="135" t="s">
        <v>7935</v>
      </c>
      <c r="I3692" s="135" t="s">
        <v>7945</v>
      </c>
    </row>
    <row r="3693" spans="1:9" x14ac:dyDescent="0.2">
      <c r="A3693" s="135" t="s">
        <v>2918</v>
      </c>
      <c r="D3693" s="135" t="s">
        <v>7946</v>
      </c>
      <c r="E3693" s="135">
        <f t="shared" si="57"/>
        <v>30115322</v>
      </c>
      <c r="F3693" s="135" t="s">
        <v>1249</v>
      </c>
      <c r="G3693" s="135" t="s">
        <v>6493</v>
      </c>
      <c r="H3693" s="135" t="s">
        <v>7935</v>
      </c>
      <c r="I3693" s="135" t="s">
        <v>7947</v>
      </c>
    </row>
    <row r="3694" spans="1:9" x14ac:dyDescent="0.2">
      <c r="A3694" s="135" t="s">
        <v>2918</v>
      </c>
      <c r="D3694" s="135" t="s">
        <v>7948</v>
      </c>
      <c r="E3694" s="135">
        <f t="shared" si="57"/>
        <v>30115380</v>
      </c>
      <c r="F3694" s="135" t="s">
        <v>1249</v>
      </c>
      <c r="G3694" s="135" t="s">
        <v>6493</v>
      </c>
      <c r="H3694" s="135" t="s">
        <v>7935</v>
      </c>
      <c r="I3694" s="135" t="s">
        <v>6488</v>
      </c>
    </row>
    <row r="3695" spans="1:9" x14ac:dyDescent="0.2">
      <c r="A3695" s="135" t="s">
        <v>2918</v>
      </c>
      <c r="D3695" s="135" t="s">
        <v>7949</v>
      </c>
      <c r="E3695" s="135">
        <f t="shared" si="57"/>
        <v>30115601</v>
      </c>
      <c r="F3695" s="135" t="s">
        <v>1249</v>
      </c>
      <c r="G3695" s="135" t="s">
        <v>6493</v>
      </c>
      <c r="H3695" s="135" t="s">
        <v>7950</v>
      </c>
      <c r="I3695" s="135" t="s">
        <v>2382</v>
      </c>
    </row>
    <row r="3696" spans="1:9" x14ac:dyDescent="0.2">
      <c r="A3696" s="135" t="s">
        <v>2918</v>
      </c>
      <c r="D3696" s="135" t="s">
        <v>7951</v>
      </c>
      <c r="E3696" s="135">
        <f t="shared" si="57"/>
        <v>30115602</v>
      </c>
      <c r="F3696" s="135" t="s">
        <v>1249</v>
      </c>
      <c r="G3696" s="135" t="s">
        <v>6493</v>
      </c>
      <c r="H3696" s="135" t="s">
        <v>7950</v>
      </c>
      <c r="I3696" s="135" t="s">
        <v>7952</v>
      </c>
    </row>
    <row r="3697" spans="1:9" x14ac:dyDescent="0.2">
      <c r="A3697" s="135" t="s">
        <v>2918</v>
      </c>
      <c r="D3697" s="135" t="s">
        <v>7953</v>
      </c>
      <c r="E3697" s="135">
        <f t="shared" si="57"/>
        <v>30115603</v>
      </c>
      <c r="F3697" s="135" t="s">
        <v>1249</v>
      </c>
      <c r="G3697" s="135" t="s">
        <v>6493</v>
      </c>
      <c r="H3697" s="135" t="s">
        <v>7950</v>
      </c>
      <c r="I3697" s="135" t="s">
        <v>7954</v>
      </c>
    </row>
    <row r="3698" spans="1:9" x14ac:dyDescent="0.2">
      <c r="A3698" s="135" t="s">
        <v>2918</v>
      </c>
      <c r="D3698" s="135" t="s">
        <v>7955</v>
      </c>
      <c r="E3698" s="135">
        <f t="shared" si="57"/>
        <v>30115604</v>
      </c>
      <c r="F3698" s="135" t="s">
        <v>1249</v>
      </c>
      <c r="G3698" s="135" t="s">
        <v>6493</v>
      </c>
      <c r="H3698" s="135" t="s">
        <v>7950</v>
      </c>
      <c r="I3698" s="135" t="s">
        <v>7956</v>
      </c>
    </row>
    <row r="3699" spans="1:9" x14ac:dyDescent="0.2">
      <c r="A3699" s="135" t="s">
        <v>2918</v>
      </c>
      <c r="D3699" s="135" t="s">
        <v>7957</v>
      </c>
      <c r="E3699" s="135">
        <f t="shared" si="57"/>
        <v>30115605</v>
      </c>
      <c r="F3699" s="135" t="s">
        <v>1249</v>
      </c>
      <c r="G3699" s="135" t="s">
        <v>6493</v>
      </c>
      <c r="H3699" s="135" t="s">
        <v>7950</v>
      </c>
      <c r="I3699" s="135" t="s">
        <v>7958</v>
      </c>
    </row>
    <row r="3700" spans="1:9" x14ac:dyDescent="0.2">
      <c r="A3700" s="135" t="s">
        <v>2918</v>
      </c>
      <c r="D3700" s="135" t="s">
        <v>7959</v>
      </c>
      <c r="E3700" s="135">
        <f t="shared" si="57"/>
        <v>30115606</v>
      </c>
      <c r="F3700" s="135" t="s">
        <v>1249</v>
      </c>
      <c r="G3700" s="135" t="s">
        <v>6493</v>
      </c>
      <c r="H3700" s="135" t="s">
        <v>7950</v>
      </c>
      <c r="I3700" s="135" t="s">
        <v>7960</v>
      </c>
    </row>
    <row r="3701" spans="1:9" x14ac:dyDescent="0.2">
      <c r="A3701" s="135" t="s">
        <v>2918</v>
      </c>
      <c r="D3701" s="135" t="s">
        <v>7961</v>
      </c>
      <c r="E3701" s="135">
        <f t="shared" si="57"/>
        <v>30115607</v>
      </c>
      <c r="F3701" s="135" t="s">
        <v>1249</v>
      </c>
      <c r="G3701" s="135" t="s">
        <v>6493</v>
      </c>
      <c r="H3701" s="135" t="s">
        <v>7950</v>
      </c>
      <c r="I3701" s="135" t="s">
        <v>7962</v>
      </c>
    </row>
    <row r="3702" spans="1:9" x14ac:dyDescent="0.2">
      <c r="A3702" s="135" t="s">
        <v>2918</v>
      </c>
      <c r="D3702" s="135" t="s">
        <v>7963</v>
      </c>
      <c r="E3702" s="135">
        <f t="shared" si="57"/>
        <v>30115609</v>
      </c>
      <c r="F3702" s="135" t="s">
        <v>1249</v>
      </c>
      <c r="G3702" s="135" t="s">
        <v>6493</v>
      </c>
      <c r="H3702" s="135" t="s">
        <v>7950</v>
      </c>
      <c r="I3702" s="135" t="s">
        <v>7964</v>
      </c>
    </row>
    <row r="3703" spans="1:9" x14ac:dyDescent="0.2">
      <c r="A3703" s="135" t="s">
        <v>2918</v>
      </c>
      <c r="D3703" s="135" t="s">
        <v>7965</v>
      </c>
      <c r="E3703" s="135">
        <f t="shared" si="57"/>
        <v>30115680</v>
      </c>
      <c r="F3703" s="135" t="s">
        <v>1249</v>
      </c>
      <c r="G3703" s="135" t="s">
        <v>6493</v>
      </c>
      <c r="H3703" s="135" t="s">
        <v>7950</v>
      </c>
      <c r="I3703" s="135" t="s">
        <v>6488</v>
      </c>
    </row>
    <row r="3704" spans="1:9" x14ac:dyDescent="0.2">
      <c r="A3704" s="135" t="s">
        <v>2918</v>
      </c>
      <c r="D3704" s="135" t="s">
        <v>7966</v>
      </c>
      <c r="E3704" s="135">
        <f t="shared" si="57"/>
        <v>30115701</v>
      </c>
      <c r="F3704" s="135" t="s">
        <v>1249</v>
      </c>
      <c r="G3704" s="135" t="s">
        <v>6493</v>
      </c>
      <c r="H3704" s="135" t="s">
        <v>7967</v>
      </c>
      <c r="I3704" s="135" t="s">
        <v>2382</v>
      </c>
    </row>
    <row r="3705" spans="1:9" x14ac:dyDescent="0.2">
      <c r="A3705" s="135" t="s">
        <v>2918</v>
      </c>
      <c r="D3705" s="135" t="s">
        <v>7968</v>
      </c>
      <c r="E3705" s="135">
        <f t="shared" si="57"/>
        <v>30115702</v>
      </c>
      <c r="F3705" s="135" t="s">
        <v>1249</v>
      </c>
      <c r="G3705" s="135" t="s">
        <v>6493</v>
      </c>
      <c r="H3705" s="135" t="s">
        <v>7967</v>
      </c>
      <c r="I3705" s="135" t="s">
        <v>7969</v>
      </c>
    </row>
    <row r="3706" spans="1:9" x14ac:dyDescent="0.2">
      <c r="A3706" s="135" t="s">
        <v>2918</v>
      </c>
      <c r="D3706" s="135" t="s">
        <v>7970</v>
      </c>
      <c r="E3706" s="135">
        <f t="shared" si="57"/>
        <v>30115703</v>
      </c>
      <c r="F3706" s="135" t="s">
        <v>1249</v>
      </c>
      <c r="G3706" s="135" t="s">
        <v>6493</v>
      </c>
      <c r="H3706" s="135" t="s">
        <v>7967</v>
      </c>
      <c r="I3706" s="135" t="s">
        <v>7971</v>
      </c>
    </row>
    <row r="3707" spans="1:9" x14ac:dyDescent="0.2">
      <c r="A3707" s="135" t="s">
        <v>2918</v>
      </c>
      <c r="D3707" s="135" t="s">
        <v>7972</v>
      </c>
      <c r="E3707" s="135">
        <f t="shared" si="57"/>
        <v>30115704</v>
      </c>
      <c r="F3707" s="135" t="s">
        <v>1249</v>
      </c>
      <c r="G3707" s="135" t="s">
        <v>6493</v>
      </c>
      <c r="H3707" s="135" t="s">
        <v>7967</v>
      </c>
      <c r="I3707" s="135" t="s">
        <v>7973</v>
      </c>
    </row>
    <row r="3708" spans="1:9" x14ac:dyDescent="0.2">
      <c r="A3708" s="135" t="s">
        <v>2918</v>
      </c>
      <c r="D3708" s="135" t="s">
        <v>7974</v>
      </c>
      <c r="E3708" s="135">
        <f t="shared" si="57"/>
        <v>30115780</v>
      </c>
      <c r="F3708" s="135" t="s">
        <v>1249</v>
      </c>
      <c r="G3708" s="135" t="s">
        <v>6493</v>
      </c>
      <c r="H3708" s="135" t="s">
        <v>7967</v>
      </c>
      <c r="I3708" s="135" t="s">
        <v>6488</v>
      </c>
    </row>
    <row r="3709" spans="1:9" x14ac:dyDescent="0.2">
      <c r="A3709" s="135" t="s">
        <v>2918</v>
      </c>
      <c r="D3709" s="135" t="s">
        <v>7975</v>
      </c>
      <c r="E3709" s="135">
        <f t="shared" si="57"/>
        <v>30115801</v>
      </c>
      <c r="F3709" s="135" t="s">
        <v>1249</v>
      </c>
      <c r="G3709" s="135" t="s">
        <v>6493</v>
      </c>
      <c r="H3709" s="135" t="s">
        <v>4956</v>
      </c>
      <c r="I3709" s="135" t="s">
        <v>2382</v>
      </c>
    </row>
    <row r="3710" spans="1:9" x14ac:dyDescent="0.2">
      <c r="A3710" s="135" t="s">
        <v>2918</v>
      </c>
      <c r="D3710" s="135" t="s">
        <v>4957</v>
      </c>
      <c r="E3710" s="135">
        <f t="shared" si="57"/>
        <v>30115802</v>
      </c>
      <c r="F3710" s="135" t="s">
        <v>1249</v>
      </c>
      <c r="G3710" s="135" t="s">
        <v>6493</v>
      </c>
      <c r="H3710" s="135" t="s">
        <v>4956</v>
      </c>
      <c r="I3710" s="135" t="s">
        <v>4958</v>
      </c>
    </row>
    <row r="3711" spans="1:9" x14ac:dyDescent="0.2">
      <c r="A3711" s="135" t="s">
        <v>2918</v>
      </c>
      <c r="D3711" s="135" t="s">
        <v>4959</v>
      </c>
      <c r="E3711" s="135">
        <f t="shared" si="57"/>
        <v>30115803</v>
      </c>
      <c r="F3711" s="135" t="s">
        <v>1249</v>
      </c>
      <c r="G3711" s="135" t="s">
        <v>6493</v>
      </c>
      <c r="H3711" s="135" t="s">
        <v>4956</v>
      </c>
      <c r="I3711" s="135" t="s">
        <v>4960</v>
      </c>
    </row>
    <row r="3712" spans="1:9" x14ac:dyDescent="0.2">
      <c r="A3712" s="135" t="s">
        <v>2918</v>
      </c>
      <c r="D3712" s="135" t="s">
        <v>4961</v>
      </c>
      <c r="E3712" s="135">
        <f t="shared" si="57"/>
        <v>30115821</v>
      </c>
      <c r="F3712" s="135" t="s">
        <v>1249</v>
      </c>
      <c r="G3712" s="135" t="s">
        <v>6493</v>
      </c>
      <c r="H3712" s="135" t="s">
        <v>4956</v>
      </c>
      <c r="I3712" s="135" t="s">
        <v>4962</v>
      </c>
    </row>
    <row r="3713" spans="1:9" x14ac:dyDescent="0.2">
      <c r="A3713" s="135" t="s">
        <v>2918</v>
      </c>
      <c r="D3713" s="135" t="s">
        <v>4963</v>
      </c>
      <c r="E3713" s="135">
        <f t="shared" si="57"/>
        <v>30115822</v>
      </c>
      <c r="F3713" s="135" t="s">
        <v>1249</v>
      </c>
      <c r="G3713" s="135" t="s">
        <v>6493</v>
      </c>
      <c r="H3713" s="135" t="s">
        <v>4956</v>
      </c>
      <c r="I3713" s="135" t="s">
        <v>4964</v>
      </c>
    </row>
    <row r="3714" spans="1:9" x14ac:dyDescent="0.2">
      <c r="A3714" s="135" t="s">
        <v>2918</v>
      </c>
      <c r="D3714" s="135" t="s">
        <v>4965</v>
      </c>
      <c r="E3714" s="135">
        <f t="shared" ref="E3714:E3777" si="58">VALUE(D3714)</f>
        <v>30115880</v>
      </c>
      <c r="F3714" s="135" t="s">
        <v>1249</v>
      </c>
      <c r="G3714" s="135" t="s">
        <v>6493</v>
      </c>
      <c r="H3714" s="135" t="s">
        <v>4956</v>
      </c>
      <c r="I3714" s="135" t="s">
        <v>6488</v>
      </c>
    </row>
    <row r="3715" spans="1:9" x14ac:dyDescent="0.2">
      <c r="A3715" s="135" t="s">
        <v>2918</v>
      </c>
      <c r="D3715" s="135" t="s">
        <v>4966</v>
      </c>
      <c r="E3715" s="135">
        <f t="shared" si="58"/>
        <v>30116701</v>
      </c>
      <c r="F3715" s="135" t="s">
        <v>1249</v>
      </c>
      <c r="G3715" s="135" t="s">
        <v>6493</v>
      </c>
      <c r="H3715" s="135" t="s">
        <v>4967</v>
      </c>
      <c r="I3715" s="135" t="s">
        <v>2382</v>
      </c>
    </row>
    <row r="3716" spans="1:9" x14ac:dyDescent="0.2">
      <c r="A3716" s="135" t="s">
        <v>2918</v>
      </c>
      <c r="D3716" s="135" t="s">
        <v>4968</v>
      </c>
      <c r="E3716" s="135">
        <f t="shared" si="58"/>
        <v>30116702</v>
      </c>
      <c r="F3716" s="135" t="s">
        <v>1249</v>
      </c>
      <c r="G3716" s="135" t="s">
        <v>6493</v>
      </c>
      <c r="H3716" s="135" t="s">
        <v>4967</v>
      </c>
      <c r="I3716" s="135" t="s">
        <v>4969</v>
      </c>
    </row>
    <row r="3717" spans="1:9" x14ac:dyDescent="0.2">
      <c r="A3717" s="135" t="s">
        <v>2918</v>
      </c>
      <c r="D3717" s="135" t="s">
        <v>4970</v>
      </c>
      <c r="E3717" s="135">
        <f t="shared" si="58"/>
        <v>30116703</v>
      </c>
      <c r="F3717" s="135" t="s">
        <v>1249</v>
      </c>
      <c r="G3717" s="135" t="s">
        <v>6493</v>
      </c>
      <c r="H3717" s="135" t="s">
        <v>4967</v>
      </c>
      <c r="I3717" s="135" t="s">
        <v>4971</v>
      </c>
    </row>
    <row r="3718" spans="1:9" x14ac:dyDescent="0.2">
      <c r="A3718" s="135" t="s">
        <v>2918</v>
      </c>
      <c r="D3718" s="135" t="s">
        <v>4972</v>
      </c>
      <c r="E3718" s="135">
        <f t="shared" si="58"/>
        <v>30116704</v>
      </c>
      <c r="F3718" s="135" t="s">
        <v>1249</v>
      </c>
      <c r="G3718" s="135" t="s">
        <v>6493</v>
      </c>
      <c r="H3718" s="135" t="s">
        <v>4967</v>
      </c>
      <c r="I3718" s="135" t="s">
        <v>4973</v>
      </c>
    </row>
    <row r="3719" spans="1:9" x14ac:dyDescent="0.2">
      <c r="A3719" s="135" t="s">
        <v>2918</v>
      </c>
      <c r="D3719" s="135" t="s">
        <v>4974</v>
      </c>
      <c r="E3719" s="135">
        <f t="shared" si="58"/>
        <v>30116780</v>
      </c>
      <c r="F3719" s="135" t="s">
        <v>1249</v>
      </c>
      <c r="G3719" s="135" t="s">
        <v>6493</v>
      </c>
      <c r="H3719" s="135" t="s">
        <v>4967</v>
      </c>
      <c r="I3719" s="135" t="s">
        <v>6488</v>
      </c>
    </row>
    <row r="3720" spans="1:9" x14ac:dyDescent="0.2">
      <c r="A3720" s="135" t="s">
        <v>2918</v>
      </c>
      <c r="D3720" s="135" t="s">
        <v>4975</v>
      </c>
      <c r="E3720" s="135">
        <f t="shared" si="58"/>
        <v>30116799</v>
      </c>
      <c r="F3720" s="135" t="s">
        <v>1249</v>
      </c>
      <c r="G3720" s="135" t="s">
        <v>6493</v>
      </c>
      <c r="H3720" s="135" t="s">
        <v>4967</v>
      </c>
      <c r="I3720" s="135" t="s">
        <v>6238</v>
      </c>
    </row>
    <row r="3721" spans="1:9" x14ac:dyDescent="0.2">
      <c r="A3721" s="135" t="s">
        <v>2918</v>
      </c>
      <c r="D3721" s="135" t="s">
        <v>4976</v>
      </c>
      <c r="E3721" s="135">
        <f t="shared" si="58"/>
        <v>30116901</v>
      </c>
      <c r="F3721" s="135" t="s">
        <v>1249</v>
      </c>
      <c r="G3721" s="135" t="s">
        <v>6493</v>
      </c>
      <c r="H3721" s="135" t="s">
        <v>4977</v>
      </c>
      <c r="I3721" s="135" t="s">
        <v>2382</v>
      </c>
    </row>
    <row r="3722" spans="1:9" x14ac:dyDescent="0.2">
      <c r="A3722" s="135" t="s">
        <v>2918</v>
      </c>
      <c r="D3722" s="135" t="s">
        <v>4978</v>
      </c>
      <c r="E3722" s="135">
        <f t="shared" si="58"/>
        <v>30116902</v>
      </c>
      <c r="F3722" s="135" t="s">
        <v>1249</v>
      </c>
      <c r="G3722" s="135" t="s">
        <v>6493</v>
      </c>
      <c r="H3722" s="135" t="s">
        <v>4977</v>
      </c>
      <c r="I3722" s="135" t="s">
        <v>4979</v>
      </c>
    </row>
    <row r="3723" spans="1:9" x14ac:dyDescent="0.2">
      <c r="A3723" s="135" t="s">
        <v>2918</v>
      </c>
      <c r="D3723" s="135" t="s">
        <v>4980</v>
      </c>
      <c r="E3723" s="135">
        <f t="shared" si="58"/>
        <v>30116903</v>
      </c>
      <c r="F3723" s="135" t="s">
        <v>1249</v>
      </c>
      <c r="G3723" s="135" t="s">
        <v>6493</v>
      </c>
      <c r="H3723" s="135" t="s">
        <v>4977</v>
      </c>
      <c r="I3723" s="135" t="s">
        <v>4981</v>
      </c>
    </row>
    <row r="3724" spans="1:9" x14ac:dyDescent="0.2">
      <c r="A3724" s="135" t="s">
        <v>2918</v>
      </c>
      <c r="D3724" s="135" t="s">
        <v>4982</v>
      </c>
      <c r="E3724" s="135">
        <f t="shared" si="58"/>
        <v>30116904</v>
      </c>
      <c r="F3724" s="135" t="s">
        <v>1249</v>
      </c>
      <c r="G3724" s="135" t="s">
        <v>6493</v>
      </c>
      <c r="H3724" s="135" t="s">
        <v>4977</v>
      </c>
      <c r="I3724" s="135" t="s">
        <v>4983</v>
      </c>
    </row>
    <row r="3725" spans="1:9" x14ac:dyDescent="0.2">
      <c r="A3725" s="135" t="s">
        <v>2918</v>
      </c>
      <c r="D3725" s="135" t="s">
        <v>4984</v>
      </c>
      <c r="E3725" s="135">
        <f t="shared" si="58"/>
        <v>30116905</v>
      </c>
      <c r="F3725" s="135" t="s">
        <v>1249</v>
      </c>
      <c r="G3725" s="135" t="s">
        <v>6493</v>
      </c>
      <c r="H3725" s="135" t="s">
        <v>4977</v>
      </c>
      <c r="I3725" s="135" t="s">
        <v>10826</v>
      </c>
    </row>
    <row r="3726" spans="1:9" x14ac:dyDescent="0.2">
      <c r="A3726" s="135" t="s">
        <v>2918</v>
      </c>
      <c r="D3726" s="135" t="s">
        <v>10827</v>
      </c>
      <c r="E3726" s="135">
        <f t="shared" si="58"/>
        <v>30116906</v>
      </c>
      <c r="F3726" s="135" t="s">
        <v>1249</v>
      </c>
      <c r="G3726" s="135" t="s">
        <v>6493</v>
      </c>
      <c r="H3726" s="135" t="s">
        <v>4977</v>
      </c>
      <c r="I3726" s="135" t="s">
        <v>10828</v>
      </c>
    </row>
    <row r="3727" spans="1:9" x14ac:dyDescent="0.2">
      <c r="A3727" s="135" t="s">
        <v>2918</v>
      </c>
      <c r="D3727" s="135" t="s">
        <v>10829</v>
      </c>
      <c r="E3727" s="135">
        <f t="shared" si="58"/>
        <v>30116980</v>
      </c>
      <c r="F3727" s="135" t="s">
        <v>1249</v>
      </c>
      <c r="G3727" s="135" t="s">
        <v>6493</v>
      </c>
      <c r="H3727" s="135" t="s">
        <v>4977</v>
      </c>
      <c r="I3727" s="135" t="s">
        <v>6488</v>
      </c>
    </row>
    <row r="3728" spans="1:9" x14ac:dyDescent="0.2">
      <c r="A3728" s="135" t="s">
        <v>2918</v>
      </c>
      <c r="D3728" s="135" t="s">
        <v>10830</v>
      </c>
      <c r="E3728" s="135">
        <f t="shared" si="58"/>
        <v>30117401</v>
      </c>
      <c r="F3728" s="135" t="s">
        <v>1249</v>
      </c>
      <c r="G3728" s="135" t="s">
        <v>6493</v>
      </c>
      <c r="H3728" s="135" t="s">
        <v>10831</v>
      </c>
      <c r="I3728" s="135" t="s">
        <v>2382</v>
      </c>
    </row>
    <row r="3729" spans="1:12" x14ac:dyDescent="0.2">
      <c r="A3729" s="135" t="s">
        <v>2918</v>
      </c>
      <c r="D3729" s="135" t="s">
        <v>10832</v>
      </c>
      <c r="E3729" s="135">
        <f t="shared" si="58"/>
        <v>30117402</v>
      </c>
      <c r="F3729" s="135" t="s">
        <v>1249</v>
      </c>
      <c r="G3729" s="135" t="s">
        <v>6493</v>
      </c>
      <c r="H3729" s="135" t="s">
        <v>10831</v>
      </c>
      <c r="I3729" s="135" t="s">
        <v>7976</v>
      </c>
    </row>
    <row r="3730" spans="1:12" x14ac:dyDescent="0.2">
      <c r="A3730" s="135" t="s">
        <v>2918</v>
      </c>
      <c r="D3730" s="135" t="s">
        <v>7977</v>
      </c>
      <c r="E3730" s="135">
        <f t="shared" si="58"/>
        <v>30117410</v>
      </c>
      <c r="F3730" s="135" t="s">
        <v>1249</v>
      </c>
      <c r="G3730" s="135" t="s">
        <v>6493</v>
      </c>
      <c r="H3730" s="135" t="s">
        <v>10831</v>
      </c>
      <c r="I3730" s="135" t="s">
        <v>7978</v>
      </c>
    </row>
    <row r="3731" spans="1:12" x14ac:dyDescent="0.2">
      <c r="A3731" s="135" t="s">
        <v>2918</v>
      </c>
      <c r="D3731" s="135" t="s">
        <v>7979</v>
      </c>
      <c r="E3731" s="135">
        <f t="shared" si="58"/>
        <v>30117411</v>
      </c>
      <c r="F3731" s="135" t="s">
        <v>1249</v>
      </c>
      <c r="G3731" s="135" t="s">
        <v>6493</v>
      </c>
      <c r="H3731" s="135" t="s">
        <v>10831</v>
      </c>
      <c r="I3731" s="135" t="s">
        <v>7980</v>
      </c>
    </row>
    <row r="3732" spans="1:12" x14ac:dyDescent="0.2">
      <c r="A3732" s="135" t="s">
        <v>2918</v>
      </c>
      <c r="D3732" s="135" t="s">
        <v>7981</v>
      </c>
      <c r="E3732" s="135">
        <f t="shared" si="58"/>
        <v>30117421</v>
      </c>
      <c r="F3732" s="135" t="s">
        <v>1249</v>
      </c>
      <c r="G3732" s="135" t="s">
        <v>6493</v>
      </c>
      <c r="H3732" s="135" t="s">
        <v>10831</v>
      </c>
      <c r="I3732" s="135" t="s">
        <v>7982</v>
      </c>
    </row>
    <row r="3733" spans="1:12" x14ac:dyDescent="0.2">
      <c r="A3733" s="135" t="s">
        <v>2918</v>
      </c>
      <c r="D3733" s="135" t="s">
        <v>7983</v>
      </c>
      <c r="E3733" s="135">
        <f t="shared" si="58"/>
        <v>30117480</v>
      </c>
      <c r="F3733" s="135" t="s">
        <v>1249</v>
      </c>
      <c r="G3733" s="135" t="s">
        <v>6493</v>
      </c>
      <c r="H3733" s="135" t="s">
        <v>10831</v>
      </c>
      <c r="I3733" s="135" t="s">
        <v>6488</v>
      </c>
    </row>
    <row r="3734" spans="1:12" x14ac:dyDescent="0.2">
      <c r="A3734" s="135" t="s">
        <v>2918</v>
      </c>
      <c r="D3734" s="135" t="s">
        <v>7984</v>
      </c>
      <c r="E3734" s="135">
        <f t="shared" si="58"/>
        <v>30117601</v>
      </c>
      <c r="F3734" s="135" t="s">
        <v>1249</v>
      </c>
      <c r="G3734" s="135" t="s">
        <v>6493</v>
      </c>
      <c r="H3734" s="135" t="s">
        <v>7985</v>
      </c>
      <c r="I3734" s="135" t="s">
        <v>2382</v>
      </c>
      <c r="K3734" s="137"/>
      <c r="L3734" s="135"/>
    </row>
    <row r="3735" spans="1:12" x14ac:dyDescent="0.2">
      <c r="A3735" s="135" t="s">
        <v>2918</v>
      </c>
      <c r="D3735" s="135" t="s">
        <v>7986</v>
      </c>
      <c r="E3735" s="135">
        <f t="shared" si="58"/>
        <v>30117610</v>
      </c>
      <c r="F3735" s="135" t="s">
        <v>1249</v>
      </c>
      <c r="G3735" s="135" t="s">
        <v>6493</v>
      </c>
      <c r="H3735" s="135" t="s">
        <v>7985</v>
      </c>
      <c r="I3735" s="135" t="s">
        <v>7987</v>
      </c>
      <c r="K3735" s="137"/>
      <c r="L3735" s="135"/>
    </row>
    <row r="3736" spans="1:12" x14ac:dyDescent="0.2">
      <c r="A3736" s="135" t="s">
        <v>2918</v>
      </c>
      <c r="D3736" s="135" t="s">
        <v>7988</v>
      </c>
      <c r="E3736" s="135">
        <f t="shared" si="58"/>
        <v>30117611</v>
      </c>
      <c r="F3736" s="135" t="s">
        <v>1249</v>
      </c>
      <c r="G3736" s="135" t="s">
        <v>6493</v>
      </c>
      <c r="H3736" s="135" t="s">
        <v>7985</v>
      </c>
      <c r="I3736" s="135" t="s">
        <v>7989</v>
      </c>
      <c r="K3736" s="137"/>
      <c r="L3736" s="135"/>
    </row>
    <row r="3737" spans="1:12" x14ac:dyDescent="0.2">
      <c r="A3737" s="135" t="s">
        <v>2918</v>
      </c>
      <c r="D3737" s="135" t="s">
        <v>7990</v>
      </c>
      <c r="E3737" s="135">
        <f t="shared" si="58"/>
        <v>30117612</v>
      </c>
      <c r="F3737" s="135" t="s">
        <v>1249</v>
      </c>
      <c r="G3737" s="135" t="s">
        <v>6493</v>
      </c>
      <c r="H3737" s="135" t="s">
        <v>7985</v>
      </c>
      <c r="I3737" s="135" t="s">
        <v>7991</v>
      </c>
      <c r="K3737" s="137"/>
      <c r="L3737" s="135"/>
    </row>
    <row r="3738" spans="1:12" x14ac:dyDescent="0.2">
      <c r="A3738" s="135" t="s">
        <v>2918</v>
      </c>
      <c r="D3738" s="135" t="s">
        <v>7992</v>
      </c>
      <c r="E3738" s="135">
        <f t="shared" si="58"/>
        <v>30117613</v>
      </c>
      <c r="F3738" s="135" t="s">
        <v>1249</v>
      </c>
      <c r="G3738" s="135" t="s">
        <v>6493</v>
      </c>
      <c r="H3738" s="135" t="s">
        <v>7985</v>
      </c>
      <c r="I3738" s="135" t="s">
        <v>4136</v>
      </c>
      <c r="K3738" s="137"/>
      <c r="L3738" s="135"/>
    </row>
    <row r="3739" spans="1:12" x14ac:dyDescent="0.2">
      <c r="A3739" s="135" t="s">
        <v>2918</v>
      </c>
      <c r="D3739" s="135" t="s">
        <v>7993</v>
      </c>
      <c r="E3739" s="135">
        <f t="shared" si="58"/>
        <v>30117614</v>
      </c>
      <c r="F3739" s="135" t="s">
        <v>1249</v>
      </c>
      <c r="G3739" s="135" t="s">
        <v>6493</v>
      </c>
      <c r="H3739" s="135" t="s">
        <v>7985</v>
      </c>
      <c r="I3739" s="135" t="s">
        <v>7994</v>
      </c>
      <c r="K3739" s="137"/>
      <c r="L3739" s="135"/>
    </row>
    <row r="3740" spans="1:12" x14ac:dyDescent="0.2">
      <c r="A3740" s="135" t="s">
        <v>2918</v>
      </c>
      <c r="D3740" s="135" t="s">
        <v>7995</v>
      </c>
      <c r="E3740" s="135">
        <f t="shared" si="58"/>
        <v>30117615</v>
      </c>
      <c r="F3740" s="135" t="s">
        <v>1249</v>
      </c>
      <c r="G3740" s="135" t="s">
        <v>6493</v>
      </c>
      <c r="H3740" s="135" t="s">
        <v>7985</v>
      </c>
      <c r="I3740" s="135" t="s">
        <v>7996</v>
      </c>
      <c r="K3740" s="137"/>
      <c r="L3740" s="135"/>
    </row>
    <row r="3741" spans="1:12" x14ac:dyDescent="0.2">
      <c r="A3741" s="135" t="s">
        <v>2918</v>
      </c>
      <c r="D3741" s="135" t="s">
        <v>7997</v>
      </c>
      <c r="E3741" s="135">
        <f t="shared" si="58"/>
        <v>30117616</v>
      </c>
      <c r="F3741" s="135" t="s">
        <v>1249</v>
      </c>
      <c r="G3741" s="135" t="s">
        <v>6493</v>
      </c>
      <c r="H3741" s="135" t="s">
        <v>7985</v>
      </c>
      <c r="I3741" s="135" t="s">
        <v>7998</v>
      </c>
      <c r="K3741" s="137"/>
      <c r="L3741" s="135"/>
    </row>
    <row r="3742" spans="1:12" x14ac:dyDescent="0.2">
      <c r="A3742" s="135" t="s">
        <v>2918</v>
      </c>
      <c r="D3742" s="135" t="s">
        <v>7999</v>
      </c>
      <c r="E3742" s="135">
        <f t="shared" si="58"/>
        <v>30117617</v>
      </c>
      <c r="F3742" s="135" t="s">
        <v>1249</v>
      </c>
      <c r="G3742" s="135" t="s">
        <v>6493</v>
      </c>
      <c r="H3742" s="135" t="s">
        <v>7985</v>
      </c>
      <c r="I3742" s="135" t="s">
        <v>8000</v>
      </c>
      <c r="K3742" s="137"/>
      <c r="L3742" s="135"/>
    </row>
    <row r="3743" spans="1:12" x14ac:dyDescent="0.2">
      <c r="A3743" s="135" t="s">
        <v>2918</v>
      </c>
      <c r="D3743" s="135" t="s">
        <v>8001</v>
      </c>
      <c r="E3743" s="135">
        <f t="shared" si="58"/>
        <v>30117618</v>
      </c>
      <c r="F3743" s="135" t="s">
        <v>1249</v>
      </c>
      <c r="G3743" s="135" t="s">
        <v>6493</v>
      </c>
      <c r="H3743" s="135" t="s">
        <v>7985</v>
      </c>
      <c r="I3743" s="135" t="s">
        <v>781</v>
      </c>
      <c r="K3743" s="137"/>
      <c r="L3743" s="135"/>
    </row>
    <row r="3744" spans="1:12" x14ac:dyDescent="0.2">
      <c r="A3744" s="135" t="s">
        <v>2918</v>
      </c>
      <c r="D3744" s="135" t="s">
        <v>8002</v>
      </c>
      <c r="E3744" s="135">
        <f t="shared" si="58"/>
        <v>30117630</v>
      </c>
      <c r="F3744" s="135" t="s">
        <v>1249</v>
      </c>
      <c r="G3744" s="135" t="s">
        <v>6493</v>
      </c>
      <c r="H3744" s="135" t="s">
        <v>7985</v>
      </c>
      <c r="I3744" s="135" t="s">
        <v>8003</v>
      </c>
      <c r="K3744" s="137"/>
      <c r="L3744" s="135"/>
    </row>
    <row r="3745" spans="1:12" x14ac:dyDescent="0.2">
      <c r="A3745" s="135" t="s">
        <v>2918</v>
      </c>
      <c r="D3745" s="135" t="s">
        <v>2200</v>
      </c>
      <c r="E3745" s="135">
        <f t="shared" si="58"/>
        <v>30117631</v>
      </c>
      <c r="F3745" s="135" t="s">
        <v>1249</v>
      </c>
      <c r="G3745" s="135" t="s">
        <v>6493</v>
      </c>
      <c r="H3745" s="135" t="s">
        <v>7985</v>
      </c>
      <c r="I3745" s="135" t="s">
        <v>2201</v>
      </c>
      <c r="K3745" s="137"/>
      <c r="L3745" s="135"/>
    </row>
    <row r="3746" spans="1:12" x14ac:dyDescent="0.2">
      <c r="A3746" s="135" t="s">
        <v>2918</v>
      </c>
      <c r="D3746" s="135" t="s">
        <v>2202</v>
      </c>
      <c r="E3746" s="135">
        <f t="shared" si="58"/>
        <v>30117632</v>
      </c>
      <c r="F3746" s="135" t="s">
        <v>1249</v>
      </c>
      <c r="G3746" s="135" t="s">
        <v>6493</v>
      </c>
      <c r="H3746" s="135" t="s">
        <v>7985</v>
      </c>
      <c r="I3746" s="135" t="s">
        <v>4136</v>
      </c>
      <c r="K3746" s="137"/>
      <c r="L3746" s="135"/>
    </row>
    <row r="3747" spans="1:12" x14ac:dyDescent="0.2">
      <c r="A3747" s="135" t="s">
        <v>2918</v>
      </c>
      <c r="D3747" s="135" t="s">
        <v>2203</v>
      </c>
      <c r="E3747" s="135">
        <f t="shared" si="58"/>
        <v>30117633</v>
      </c>
      <c r="F3747" s="135" t="s">
        <v>1249</v>
      </c>
      <c r="G3747" s="135" t="s">
        <v>6493</v>
      </c>
      <c r="H3747" s="135" t="s">
        <v>7985</v>
      </c>
      <c r="I3747" s="135" t="s">
        <v>2204</v>
      </c>
      <c r="K3747" s="137"/>
      <c r="L3747" s="135"/>
    </row>
    <row r="3748" spans="1:12" x14ac:dyDescent="0.2">
      <c r="A3748" s="135" t="s">
        <v>2918</v>
      </c>
      <c r="D3748" s="135" t="s">
        <v>2205</v>
      </c>
      <c r="E3748" s="135">
        <f t="shared" si="58"/>
        <v>30117634</v>
      </c>
      <c r="F3748" s="135" t="s">
        <v>1249</v>
      </c>
      <c r="G3748" s="135" t="s">
        <v>6493</v>
      </c>
      <c r="H3748" s="135" t="s">
        <v>7985</v>
      </c>
      <c r="I3748" s="135" t="s">
        <v>8000</v>
      </c>
      <c r="K3748" s="137"/>
      <c r="L3748" s="135"/>
    </row>
    <row r="3749" spans="1:12" x14ac:dyDescent="0.2">
      <c r="A3749" s="135" t="s">
        <v>2918</v>
      </c>
      <c r="D3749" s="135" t="s">
        <v>2206</v>
      </c>
      <c r="E3749" s="135">
        <f t="shared" si="58"/>
        <v>30117680</v>
      </c>
      <c r="F3749" s="135" t="s">
        <v>1249</v>
      </c>
      <c r="G3749" s="135" t="s">
        <v>6493</v>
      </c>
      <c r="H3749" s="135" t="s">
        <v>7985</v>
      </c>
      <c r="I3749" s="135" t="s">
        <v>6488</v>
      </c>
    </row>
    <row r="3750" spans="1:12" x14ac:dyDescent="0.2">
      <c r="A3750" s="135" t="s">
        <v>2918</v>
      </c>
      <c r="D3750" s="135" t="s">
        <v>2207</v>
      </c>
      <c r="E3750" s="135">
        <f t="shared" si="58"/>
        <v>30118101</v>
      </c>
      <c r="F3750" s="135" t="s">
        <v>1249</v>
      </c>
      <c r="G3750" s="135" t="s">
        <v>6493</v>
      </c>
      <c r="H3750" s="135" t="s">
        <v>2208</v>
      </c>
      <c r="I3750" s="135" t="s">
        <v>2382</v>
      </c>
    </row>
    <row r="3751" spans="1:12" x14ac:dyDescent="0.2">
      <c r="A3751" s="135" t="s">
        <v>2918</v>
      </c>
      <c r="D3751" s="135" t="s">
        <v>2209</v>
      </c>
      <c r="E3751" s="135">
        <f t="shared" si="58"/>
        <v>30118102</v>
      </c>
      <c r="F3751" s="135" t="s">
        <v>1249</v>
      </c>
      <c r="G3751" s="135" t="s">
        <v>6493</v>
      </c>
      <c r="H3751" s="135" t="s">
        <v>2208</v>
      </c>
      <c r="I3751" s="135" t="s">
        <v>2210</v>
      </c>
    </row>
    <row r="3752" spans="1:12" x14ac:dyDescent="0.2">
      <c r="A3752" s="135" t="s">
        <v>2918</v>
      </c>
      <c r="D3752" s="135" t="s">
        <v>2211</v>
      </c>
      <c r="E3752" s="135">
        <f t="shared" si="58"/>
        <v>30118103</v>
      </c>
      <c r="F3752" s="135" t="s">
        <v>1249</v>
      </c>
      <c r="G3752" s="135" t="s">
        <v>6493</v>
      </c>
      <c r="H3752" s="135" t="s">
        <v>2208</v>
      </c>
      <c r="I3752" s="135" t="s">
        <v>4451</v>
      </c>
    </row>
    <row r="3753" spans="1:12" x14ac:dyDescent="0.2">
      <c r="A3753" s="135" t="s">
        <v>2918</v>
      </c>
      <c r="D3753" s="135" t="s">
        <v>2212</v>
      </c>
      <c r="E3753" s="135">
        <f t="shared" si="58"/>
        <v>30118104</v>
      </c>
      <c r="F3753" s="135" t="s">
        <v>1249</v>
      </c>
      <c r="G3753" s="135" t="s">
        <v>6493</v>
      </c>
      <c r="H3753" s="135" t="s">
        <v>2208</v>
      </c>
      <c r="I3753" s="135" t="s">
        <v>2213</v>
      </c>
    </row>
    <row r="3754" spans="1:12" x14ac:dyDescent="0.2">
      <c r="A3754" s="135" t="s">
        <v>2918</v>
      </c>
      <c r="D3754" s="135" t="s">
        <v>2214</v>
      </c>
      <c r="E3754" s="135">
        <f t="shared" si="58"/>
        <v>30118105</v>
      </c>
      <c r="F3754" s="135" t="s">
        <v>1249</v>
      </c>
      <c r="G3754" s="135" t="s">
        <v>6493</v>
      </c>
      <c r="H3754" s="135" t="s">
        <v>2208</v>
      </c>
      <c r="I3754" s="135" t="s">
        <v>2215</v>
      </c>
    </row>
    <row r="3755" spans="1:12" x14ac:dyDescent="0.2">
      <c r="A3755" s="135" t="s">
        <v>2918</v>
      </c>
      <c r="D3755" s="135" t="s">
        <v>2216</v>
      </c>
      <c r="E3755" s="135">
        <f t="shared" si="58"/>
        <v>30118106</v>
      </c>
      <c r="F3755" s="135" t="s">
        <v>1249</v>
      </c>
      <c r="G3755" s="135" t="s">
        <v>6493</v>
      </c>
      <c r="H3755" s="135" t="s">
        <v>2208</v>
      </c>
      <c r="I3755" s="135" t="s">
        <v>2217</v>
      </c>
    </row>
    <row r="3756" spans="1:12" x14ac:dyDescent="0.2">
      <c r="A3756" s="135" t="s">
        <v>2918</v>
      </c>
      <c r="D3756" s="135" t="s">
        <v>2218</v>
      </c>
      <c r="E3756" s="135">
        <f t="shared" si="58"/>
        <v>30118107</v>
      </c>
      <c r="F3756" s="135" t="s">
        <v>1249</v>
      </c>
      <c r="G3756" s="135" t="s">
        <v>6493</v>
      </c>
      <c r="H3756" s="135" t="s">
        <v>2208</v>
      </c>
      <c r="I3756" s="135" t="s">
        <v>2219</v>
      </c>
    </row>
    <row r="3757" spans="1:12" x14ac:dyDescent="0.2">
      <c r="A3757" s="135" t="s">
        <v>2918</v>
      </c>
      <c r="D3757" s="135" t="s">
        <v>2220</v>
      </c>
      <c r="E3757" s="135">
        <f t="shared" si="58"/>
        <v>30118108</v>
      </c>
      <c r="F3757" s="135" t="s">
        <v>1249</v>
      </c>
      <c r="G3757" s="135" t="s">
        <v>6493</v>
      </c>
      <c r="H3757" s="135" t="s">
        <v>2208</v>
      </c>
      <c r="I3757" s="135" t="s">
        <v>2221</v>
      </c>
    </row>
    <row r="3758" spans="1:12" x14ac:dyDescent="0.2">
      <c r="A3758" s="135" t="s">
        <v>2918</v>
      </c>
      <c r="D3758" s="135" t="s">
        <v>2222</v>
      </c>
      <c r="E3758" s="135">
        <f t="shared" si="58"/>
        <v>30118109</v>
      </c>
      <c r="F3758" s="135" t="s">
        <v>1249</v>
      </c>
      <c r="G3758" s="135" t="s">
        <v>6493</v>
      </c>
      <c r="H3758" s="135" t="s">
        <v>2208</v>
      </c>
      <c r="I3758" s="135" t="s">
        <v>2223</v>
      </c>
    </row>
    <row r="3759" spans="1:12" x14ac:dyDescent="0.2">
      <c r="A3759" s="135" t="s">
        <v>2918</v>
      </c>
      <c r="D3759" s="135" t="s">
        <v>2224</v>
      </c>
      <c r="E3759" s="135">
        <f t="shared" si="58"/>
        <v>30118110</v>
      </c>
      <c r="F3759" s="135" t="s">
        <v>1249</v>
      </c>
      <c r="G3759" s="135" t="s">
        <v>6493</v>
      </c>
      <c r="H3759" s="135" t="s">
        <v>2208</v>
      </c>
      <c r="I3759" s="135" t="s">
        <v>2250</v>
      </c>
    </row>
    <row r="3760" spans="1:12" x14ac:dyDescent="0.2">
      <c r="A3760" s="135" t="s">
        <v>2918</v>
      </c>
      <c r="D3760" s="135" t="s">
        <v>2251</v>
      </c>
      <c r="E3760" s="135">
        <f t="shared" si="58"/>
        <v>30118180</v>
      </c>
      <c r="F3760" s="135" t="s">
        <v>1249</v>
      </c>
      <c r="G3760" s="135" t="s">
        <v>6493</v>
      </c>
      <c r="H3760" s="135" t="s">
        <v>2208</v>
      </c>
      <c r="I3760" s="135" t="s">
        <v>6488</v>
      </c>
    </row>
    <row r="3761" spans="1:9" x14ac:dyDescent="0.2">
      <c r="A3761" s="135" t="s">
        <v>2918</v>
      </c>
      <c r="D3761" s="135" t="s">
        <v>2252</v>
      </c>
      <c r="E3761" s="135">
        <f t="shared" si="58"/>
        <v>30119001</v>
      </c>
      <c r="F3761" s="135" t="s">
        <v>1249</v>
      </c>
      <c r="G3761" s="135" t="s">
        <v>6493</v>
      </c>
      <c r="H3761" s="135" t="s">
        <v>2253</v>
      </c>
      <c r="I3761" s="135" t="s">
        <v>2382</v>
      </c>
    </row>
    <row r="3762" spans="1:9" x14ac:dyDescent="0.2">
      <c r="A3762" s="135" t="s">
        <v>2918</v>
      </c>
      <c r="D3762" s="135" t="s">
        <v>2254</v>
      </c>
      <c r="E3762" s="135">
        <f t="shared" si="58"/>
        <v>30119002</v>
      </c>
      <c r="F3762" s="135" t="s">
        <v>1249</v>
      </c>
      <c r="G3762" s="135" t="s">
        <v>6493</v>
      </c>
      <c r="H3762" s="135" t="s">
        <v>2253</v>
      </c>
      <c r="I3762" s="135" t="s">
        <v>2255</v>
      </c>
    </row>
    <row r="3763" spans="1:9" x14ac:dyDescent="0.2">
      <c r="A3763" s="135" t="s">
        <v>2918</v>
      </c>
      <c r="D3763" s="135" t="s">
        <v>2256</v>
      </c>
      <c r="E3763" s="135">
        <f t="shared" si="58"/>
        <v>30119003</v>
      </c>
      <c r="F3763" s="135" t="s">
        <v>1249</v>
      </c>
      <c r="G3763" s="135" t="s">
        <v>6493</v>
      </c>
      <c r="H3763" s="135" t="s">
        <v>2253</v>
      </c>
      <c r="I3763" s="135" t="s">
        <v>2257</v>
      </c>
    </row>
    <row r="3764" spans="1:9" x14ac:dyDescent="0.2">
      <c r="A3764" s="135" t="s">
        <v>2918</v>
      </c>
      <c r="D3764" s="135" t="s">
        <v>2258</v>
      </c>
      <c r="E3764" s="135">
        <f t="shared" si="58"/>
        <v>30119004</v>
      </c>
      <c r="F3764" s="135" t="s">
        <v>1249</v>
      </c>
      <c r="G3764" s="135" t="s">
        <v>6493</v>
      </c>
      <c r="H3764" s="135" t="s">
        <v>2253</v>
      </c>
      <c r="I3764" s="135" t="s">
        <v>2259</v>
      </c>
    </row>
    <row r="3765" spans="1:9" x14ac:dyDescent="0.2">
      <c r="A3765" s="135" t="s">
        <v>2918</v>
      </c>
      <c r="D3765" s="135" t="s">
        <v>2260</v>
      </c>
      <c r="E3765" s="135">
        <f t="shared" si="58"/>
        <v>30119010</v>
      </c>
      <c r="F3765" s="135" t="s">
        <v>1249</v>
      </c>
      <c r="G3765" s="135" t="s">
        <v>6493</v>
      </c>
      <c r="H3765" s="135" t="s">
        <v>2253</v>
      </c>
      <c r="I3765" s="135" t="s">
        <v>2261</v>
      </c>
    </row>
    <row r="3766" spans="1:9" x14ac:dyDescent="0.2">
      <c r="A3766" s="135" t="s">
        <v>2918</v>
      </c>
      <c r="D3766" s="135" t="s">
        <v>2262</v>
      </c>
      <c r="E3766" s="135">
        <f t="shared" si="58"/>
        <v>30119011</v>
      </c>
      <c r="F3766" s="135" t="s">
        <v>1249</v>
      </c>
      <c r="G3766" s="135" t="s">
        <v>6493</v>
      </c>
      <c r="H3766" s="135" t="s">
        <v>2253</v>
      </c>
      <c r="I3766" s="135" t="s">
        <v>2263</v>
      </c>
    </row>
    <row r="3767" spans="1:9" x14ac:dyDescent="0.2">
      <c r="A3767" s="135" t="s">
        <v>2918</v>
      </c>
      <c r="D3767" s="135" t="s">
        <v>2264</v>
      </c>
      <c r="E3767" s="135">
        <f t="shared" si="58"/>
        <v>30119012</v>
      </c>
      <c r="F3767" s="135" t="s">
        <v>1249</v>
      </c>
      <c r="G3767" s="135" t="s">
        <v>6493</v>
      </c>
      <c r="H3767" s="135" t="s">
        <v>2253</v>
      </c>
      <c r="I3767" s="135" t="s">
        <v>2265</v>
      </c>
    </row>
    <row r="3768" spans="1:9" x14ac:dyDescent="0.2">
      <c r="A3768" s="135" t="s">
        <v>2918</v>
      </c>
      <c r="D3768" s="135" t="s">
        <v>2266</v>
      </c>
      <c r="E3768" s="135">
        <f t="shared" si="58"/>
        <v>30119013</v>
      </c>
      <c r="F3768" s="135" t="s">
        <v>1249</v>
      </c>
      <c r="G3768" s="135" t="s">
        <v>6493</v>
      </c>
      <c r="H3768" s="135" t="s">
        <v>2253</v>
      </c>
      <c r="I3768" s="135" t="s">
        <v>2267</v>
      </c>
    </row>
    <row r="3769" spans="1:9" x14ac:dyDescent="0.2">
      <c r="A3769" s="135" t="s">
        <v>2918</v>
      </c>
      <c r="D3769" s="135" t="s">
        <v>2268</v>
      </c>
      <c r="E3769" s="135">
        <f t="shared" si="58"/>
        <v>30119014</v>
      </c>
      <c r="F3769" s="135" t="s">
        <v>1249</v>
      </c>
      <c r="G3769" s="135" t="s">
        <v>6493</v>
      </c>
      <c r="H3769" s="135" t="s">
        <v>2253</v>
      </c>
      <c r="I3769" s="135" t="s">
        <v>2269</v>
      </c>
    </row>
    <row r="3770" spans="1:9" x14ac:dyDescent="0.2">
      <c r="A3770" s="135" t="s">
        <v>2918</v>
      </c>
      <c r="D3770" s="135" t="s">
        <v>2270</v>
      </c>
      <c r="E3770" s="135">
        <f t="shared" si="58"/>
        <v>30119080</v>
      </c>
      <c r="F3770" s="135" t="s">
        <v>1249</v>
      </c>
      <c r="G3770" s="135" t="s">
        <v>6493</v>
      </c>
      <c r="H3770" s="135" t="s">
        <v>2253</v>
      </c>
      <c r="I3770" s="135" t="s">
        <v>6488</v>
      </c>
    </row>
    <row r="3771" spans="1:9" x14ac:dyDescent="0.2">
      <c r="A3771" s="135" t="s">
        <v>2918</v>
      </c>
      <c r="D3771" s="135" t="s">
        <v>2271</v>
      </c>
      <c r="E3771" s="135">
        <f t="shared" si="58"/>
        <v>30119501</v>
      </c>
      <c r="F3771" s="135" t="s">
        <v>1249</v>
      </c>
      <c r="G3771" s="135" t="s">
        <v>6493</v>
      </c>
      <c r="H3771" s="135" t="s">
        <v>948</v>
      </c>
      <c r="I3771" s="135" t="s">
        <v>2382</v>
      </c>
    </row>
    <row r="3772" spans="1:9" x14ac:dyDescent="0.2">
      <c r="A3772" s="135" t="s">
        <v>2918</v>
      </c>
      <c r="D3772" s="135" t="s">
        <v>2272</v>
      </c>
      <c r="E3772" s="135">
        <f t="shared" si="58"/>
        <v>30119502</v>
      </c>
      <c r="F3772" s="135" t="s">
        <v>1249</v>
      </c>
      <c r="G3772" s="135" t="s">
        <v>6493</v>
      </c>
      <c r="H3772" s="135" t="s">
        <v>948</v>
      </c>
      <c r="I3772" s="135" t="s">
        <v>2273</v>
      </c>
    </row>
    <row r="3773" spans="1:9" x14ac:dyDescent="0.2">
      <c r="A3773" s="135" t="s">
        <v>2918</v>
      </c>
      <c r="D3773" s="135" t="s">
        <v>2274</v>
      </c>
      <c r="E3773" s="135">
        <f t="shared" si="58"/>
        <v>30119503</v>
      </c>
      <c r="F3773" s="135" t="s">
        <v>1249</v>
      </c>
      <c r="G3773" s="135" t="s">
        <v>6493</v>
      </c>
      <c r="H3773" s="135" t="s">
        <v>948</v>
      </c>
      <c r="I3773" s="135" t="s">
        <v>2275</v>
      </c>
    </row>
    <row r="3774" spans="1:9" x14ac:dyDescent="0.2">
      <c r="A3774" s="135" t="s">
        <v>2918</v>
      </c>
      <c r="D3774" s="135" t="s">
        <v>2276</v>
      </c>
      <c r="E3774" s="135">
        <f t="shared" si="58"/>
        <v>30119504</v>
      </c>
      <c r="F3774" s="135" t="s">
        <v>1249</v>
      </c>
      <c r="G3774" s="135" t="s">
        <v>6493</v>
      </c>
      <c r="H3774" s="135" t="s">
        <v>948</v>
      </c>
      <c r="I3774" s="135" t="s">
        <v>2277</v>
      </c>
    </row>
    <row r="3775" spans="1:9" x14ac:dyDescent="0.2">
      <c r="A3775" s="135" t="s">
        <v>2918</v>
      </c>
      <c r="D3775" s="135" t="s">
        <v>2278</v>
      </c>
      <c r="E3775" s="135">
        <f t="shared" si="58"/>
        <v>30119505</v>
      </c>
      <c r="F3775" s="135" t="s">
        <v>1249</v>
      </c>
      <c r="G3775" s="135" t="s">
        <v>6493</v>
      </c>
      <c r="H3775" s="135" t="s">
        <v>948</v>
      </c>
      <c r="I3775" s="135" t="s">
        <v>2279</v>
      </c>
    </row>
    <row r="3776" spans="1:9" x14ac:dyDescent="0.2">
      <c r="A3776" s="135" t="s">
        <v>2918</v>
      </c>
      <c r="D3776" s="135" t="s">
        <v>2280</v>
      </c>
      <c r="E3776" s="135">
        <f t="shared" si="58"/>
        <v>30119506</v>
      </c>
      <c r="F3776" s="135" t="s">
        <v>1249</v>
      </c>
      <c r="G3776" s="135" t="s">
        <v>6493</v>
      </c>
      <c r="H3776" s="135" t="s">
        <v>948</v>
      </c>
      <c r="I3776" s="135" t="s">
        <v>2281</v>
      </c>
    </row>
    <row r="3777" spans="1:9" x14ac:dyDescent="0.2">
      <c r="A3777" s="135" t="s">
        <v>2918</v>
      </c>
      <c r="D3777" s="135" t="s">
        <v>2282</v>
      </c>
      <c r="E3777" s="135">
        <f t="shared" si="58"/>
        <v>30119580</v>
      </c>
      <c r="F3777" s="135" t="s">
        <v>1249</v>
      </c>
      <c r="G3777" s="135" t="s">
        <v>6493</v>
      </c>
      <c r="H3777" s="135" t="s">
        <v>948</v>
      </c>
      <c r="I3777" s="135" t="s">
        <v>6488</v>
      </c>
    </row>
    <row r="3778" spans="1:9" x14ac:dyDescent="0.2">
      <c r="A3778" s="135" t="s">
        <v>2918</v>
      </c>
      <c r="D3778" s="135" t="s">
        <v>2283</v>
      </c>
      <c r="E3778" s="135">
        <f t="shared" ref="E3778:E3841" si="59">VALUE(D3778)</f>
        <v>30119701</v>
      </c>
      <c r="F3778" s="135" t="s">
        <v>1249</v>
      </c>
      <c r="G3778" s="135" t="s">
        <v>6493</v>
      </c>
      <c r="H3778" s="135" t="s">
        <v>2284</v>
      </c>
      <c r="I3778" s="135" t="s">
        <v>2285</v>
      </c>
    </row>
    <row r="3779" spans="1:9" x14ac:dyDescent="0.2">
      <c r="A3779" s="135" t="s">
        <v>2918</v>
      </c>
      <c r="D3779" s="135" t="s">
        <v>2286</v>
      </c>
      <c r="E3779" s="135">
        <f t="shared" si="59"/>
        <v>30119705</v>
      </c>
      <c r="F3779" s="135" t="s">
        <v>1249</v>
      </c>
      <c r="G3779" s="135" t="s">
        <v>6493</v>
      </c>
      <c r="H3779" s="135" t="s">
        <v>2284</v>
      </c>
      <c r="I3779" s="135" t="s">
        <v>2287</v>
      </c>
    </row>
    <row r="3780" spans="1:9" x14ac:dyDescent="0.2">
      <c r="A3780" s="135" t="s">
        <v>2918</v>
      </c>
      <c r="D3780" s="135" t="s">
        <v>2288</v>
      </c>
      <c r="E3780" s="135">
        <f t="shared" si="59"/>
        <v>30119706</v>
      </c>
      <c r="F3780" s="135" t="s">
        <v>1249</v>
      </c>
      <c r="G3780" s="135" t="s">
        <v>6493</v>
      </c>
      <c r="H3780" s="135" t="s">
        <v>2284</v>
      </c>
      <c r="I3780" s="135" t="s">
        <v>2289</v>
      </c>
    </row>
    <row r="3781" spans="1:9" x14ac:dyDescent="0.2">
      <c r="A3781" s="135" t="s">
        <v>2918</v>
      </c>
      <c r="D3781" s="135" t="s">
        <v>2290</v>
      </c>
      <c r="E3781" s="135">
        <f t="shared" si="59"/>
        <v>30119707</v>
      </c>
      <c r="F3781" s="135" t="s">
        <v>1249</v>
      </c>
      <c r="G3781" s="135" t="s">
        <v>6493</v>
      </c>
      <c r="H3781" s="135" t="s">
        <v>2284</v>
      </c>
      <c r="I3781" s="135" t="s">
        <v>2291</v>
      </c>
    </row>
    <row r="3782" spans="1:9" x14ac:dyDescent="0.2">
      <c r="A3782" s="135" t="s">
        <v>2918</v>
      </c>
      <c r="D3782" s="135" t="s">
        <v>2292</v>
      </c>
      <c r="E3782" s="135">
        <f t="shared" si="59"/>
        <v>30119708</v>
      </c>
      <c r="F3782" s="135" t="s">
        <v>1249</v>
      </c>
      <c r="G3782" s="135" t="s">
        <v>6493</v>
      </c>
      <c r="H3782" s="135" t="s">
        <v>2284</v>
      </c>
      <c r="I3782" s="135" t="s">
        <v>2293</v>
      </c>
    </row>
    <row r="3783" spans="1:9" x14ac:dyDescent="0.2">
      <c r="A3783" s="135" t="s">
        <v>2918</v>
      </c>
      <c r="D3783" s="135" t="s">
        <v>2294</v>
      </c>
      <c r="E3783" s="135">
        <f t="shared" si="59"/>
        <v>30119709</v>
      </c>
      <c r="F3783" s="135" t="s">
        <v>1249</v>
      </c>
      <c r="G3783" s="135" t="s">
        <v>6493</v>
      </c>
      <c r="H3783" s="135" t="s">
        <v>2284</v>
      </c>
      <c r="I3783" s="135" t="s">
        <v>2295</v>
      </c>
    </row>
    <row r="3784" spans="1:9" x14ac:dyDescent="0.2">
      <c r="A3784" s="135" t="s">
        <v>2918</v>
      </c>
      <c r="D3784" s="135" t="s">
        <v>2296</v>
      </c>
      <c r="E3784" s="135">
        <f t="shared" si="59"/>
        <v>30119710</v>
      </c>
      <c r="F3784" s="135" t="s">
        <v>1249</v>
      </c>
      <c r="G3784" s="135" t="s">
        <v>6493</v>
      </c>
      <c r="H3784" s="135" t="s">
        <v>2284</v>
      </c>
      <c r="I3784" s="135" t="s">
        <v>2297</v>
      </c>
    </row>
    <row r="3785" spans="1:9" x14ac:dyDescent="0.2">
      <c r="A3785" s="135" t="s">
        <v>2918</v>
      </c>
      <c r="D3785" s="135" t="s">
        <v>2298</v>
      </c>
      <c r="E3785" s="135">
        <f t="shared" si="59"/>
        <v>30119741</v>
      </c>
      <c r="F3785" s="135" t="s">
        <v>1249</v>
      </c>
      <c r="G3785" s="135" t="s">
        <v>6493</v>
      </c>
      <c r="H3785" s="135" t="s">
        <v>2284</v>
      </c>
      <c r="I3785" s="135" t="s">
        <v>2299</v>
      </c>
    </row>
    <row r="3786" spans="1:9" x14ac:dyDescent="0.2">
      <c r="A3786" s="135" t="s">
        <v>2918</v>
      </c>
      <c r="D3786" s="135" t="s">
        <v>2300</v>
      </c>
      <c r="E3786" s="135">
        <f t="shared" si="59"/>
        <v>30119742</v>
      </c>
      <c r="F3786" s="135" t="s">
        <v>1249</v>
      </c>
      <c r="G3786" s="135" t="s">
        <v>6493</v>
      </c>
      <c r="H3786" s="135" t="s">
        <v>2284</v>
      </c>
      <c r="I3786" s="135" t="s">
        <v>2301</v>
      </c>
    </row>
    <row r="3787" spans="1:9" x14ac:dyDescent="0.2">
      <c r="A3787" s="135" t="s">
        <v>2918</v>
      </c>
      <c r="D3787" s="135" t="s">
        <v>2302</v>
      </c>
      <c r="E3787" s="135">
        <f t="shared" si="59"/>
        <v>30119743</v>
      </c>
      <c r="F3787" s="135" t="s">
        <v>1249</v>
      </c>
      <c r="G3787" s="135" t="s">
        <v>6493</v>
      </c>
      <c r="H3787" s="135" t="s">
        <v>2284</v>
      </c>
      <c r="I3787" s="135" t="s">
        <v>2303</v>
      </c>
    </row>
    <row r="3788" spans="1:9" x14ac:dyDescent="0.2">
      <c r="A3788" s="135" t="s">
        <v>2918</v>
      </c>
      <c r="D3788" s="135" t="s">
        <v>2304</v>
      </c>
      <c r="E3788" s="135">
        <f t="shared" si="59"/>
        <v>30119744</v>
      </c>
      <c r="F3788" s="135" t="s">
        <v>1249</v>
      </c>
      <c r="G3788" s="135" t="s">
        <v>6493</v>
      </c>
      <c r="H3788" s="135" t="s">
        <v>2284</v>
      </c>
      <c r="I3788" s="135" t="s">
        <v>2305</v>
      </c>
    </row>
    <row r="3789" spans="1:9" x14ac:dyDescent="0.2">
      <c r="A3789" s="135" t="s">
        <v>2918</v>
      </c>
      <c r="D3789" s="135" t="s">
        <v>2306</v>
      </c>
      <c r="E3789" s="135">
        <f t="shared" si="59"/>
        <v>30119745</v>
      </c>
      <c r="F3789" s="135" t="s">
        <v>1249</v>
      </c>
      <c r="G3789" s="135" t="s">
        <v>6493</v>
      </c>
      <c r="H3789" s="135" t="s">
        <v>2284</v>
      </c>
      <c r="I3789" s="135" t="s">
        <v>2307</v>
      </c>
    </row>
    <row r="3790" spans="1:9" x14ac:dyDescent="0.2">
      <c r="A3790" s="135" t="s">
        <v>2918</v>
      </c>
      <c r="D3790" s="135" t="s">
        <v>2308</v>
      </c>
      <c r="E3790" s="135">
        <f t="shared" si="59"/>
        <v>30119749</v>
      </c>
      <c r="F3790" s="135" t="s">
        <v>1249</v>
      </c>
      <c r="G3790" s="135" t="s">
        <v>6493</v>
      </c>
      <c r="H3790" s="135" t="s">
        <v>2284</v>
      </c>
      <c r="I3790" s="135" t="s">
        <v>2309</v>
      </c>
    </row>
    <row r="3791" spans="1:9" x14ac:dyDescent="0.2">
      <c r="A3791" s="135" t="s">
        <v>2918</v>
      </c>
      <c r="D3791" s="135" t="s">
        <v>2310</v>
      </c>
      <c r="E3791" s="135">
        <f t="shared" si="59"/>
        <v>30119799</v>
      </c>
      <c r="F3791" s="135" t="s">
        <v>1249</v>
      </c>
      <c r="G3791" s="135" t="s">
        <v>6493</v>
      </c>
      <c r="H3791" s="135" t="s">
        <v>2284</v>
      </c>
      <c r="I3791" s="135" t="s">
        <v>6238</v>
      </c>
    </row>
    <row r="3792" spans="1:9" x14ac:dyDescent="0.2">
      <c r="A3792" s="135" t="s">
        <v>2918</v>
      </c>
      <c r="D3792" s="135" t="s">
        <v>2311</v>
      </c>
      <c r="E3792" s="135">
        <f t="shared" si="59"/>
        <v>30120201</v>
      </c>
      <c r="F3792" s="135" t="s">
        <v>1249</v>
      </c>
      <c r="G3792" s="135" t="s">
        <v>6493</v>
      </c>
      <c r="H3792" s="135" t="s">
        <v>2312</v>
      </c>
      <c r="I3792" s="135" t="s">
        <v>2382</v>
      </c>
    </row>
    <row r="3793" spans="1:9" x14ac:dyDescent="0.2">
      <c r="A3793" s="135" t="s">
        <v>2918</v>
      </c>
      <c r="D3793" s="135" t="s">
        <v>2313</v>
      </c>
      <c r="E3793" s="135">
        <f t="shared" si="59"/>
        <v>30120202</v>
      </c>
      <c r="F3793" s="135" t="s">
        <v>1249</v>
      </c>
      <c r="G3793" s="135" t="s">
        <v>6493</v>
      </c>
      <c r="H3793" s="135" t="s">
        <v>2312</v>
      </c>
      <c r="I3793" s="135" t="s">
        <v>2314</v>
      </c>
    </row>
    <row r="3794" spans="1:9" x14ac:dyDescent="0.2">
      <c r="A3794" s="135" t="s">
        <v>2918</v>
      </c>
      <c r="D3794" s="135" t="s">
        <v>2315</v>
      </c>
      <c r="E3794" s="135">
        <f t="shared" si="59"/>
        <v>30120203</v>
      </c>
      <c r="F3794" s="135" t="s">
        <v>1249</v>
      </c>
      <c r="G3794" s="135" t="s">
        <v>6493</v>
      </c>
      <c r="H3794" s="135" t="s">
        <v>2312</v>
      </c>
      <c r="I3794" s="135" t="s">
        <v>2316</v>
      </c>
    </row>
    <row r="3795" spans="1:9" x14ac:dyDescent="0.2">
      <c r="A3795" s="135" t="s">
        <v>2918</v>
      </c>
      <c r="D3795" s="135" t="s">
        <v>2317</v>
      </c>
      <c r="E3795" s="135">
        <f t="shared" si="59"/>
        <v>30120204</v>
      </c>
      <c r="F3795" s="135" t="s">
        <v>1249</v>
      </c>
      <c r="G3795" s="135" t="s">
        <v>6493</v>
      </c>
      <c r="H3795" s="135" t="s">
        <v>2312</v>
      </c>
      <c r="I3795" s="135" t="s">
        <v>2318</v>
      </c>
    </row>
    <row r="3796" spans="1:9" x14ac:dyDescent="0.2">
      <c r="A3796" s="135" t="s">
        <v>2918</v>
      </c>
      <c r="D3796" s="135" t="s">
        <v>2319</v>
      </c>
      <c r="E3796" s="135">
        <f t="shared" si="59"/>
        <v>30120205</v>
      </c>
      <c r="F3796" s="135" t="s">
        <v>1249</v>
      </c>
      <c r="G3796" s="135" t="s">
        <v>6493</v>
      </c>
      <c r="H3796" s="135" t="s">
        <v>2312</v>
      </c>
      <c r="I3796" s="135" t="s">
        <v>2320</v>
      </c>
    </row>
    <row r="3797" spans="1:9" x14ac:dyDescent="0.2">
      <c r="A3797" s="135" t="s">
        <v>2918</v>
      </c>
      <c r="D3797" s="135" t="s">
        <v>2321</v>
      </c>
      <c r="E3797" s="135">
        <f t="shared" si="59"/>
        <v>30120206</v>
      </c>
      <c r="F3797" s="135" t="s">
        <v>1249</v>
      </c>
      <c r="G3797" s="135" t="s">
        <v>6493</v>
      </c>
      <c r="H3797" s="135" t="s">
        <v>2312</v>
      </c>
      <c r="I3797" s="135" t="s">
        <v>2322</v>
      </c>
    </row>
    <row r="3798" spans="1:9" x14ac:dyDescent="0.2">
      <c r="A3798" s="135" t="s">
        <v>2918</v>
      </c>
      <c r="D3798" s="135" t="s">
        <v>2323</v>
      </c>
      <c r="E3798" s="135">
        <f t="shared" si="59"/>
        <v>30120210</v>
      </c>
      <c r="F3798" s="135" t="s">
        <v>1249</v>
      </c>
      <c r="G3798" s="135" t="s">
        <v>6493</v>
      </c>
      <c r="H3798" s="135" t="s">
        <v>2312</v>
      </c>
      <c r="I3798" s="135" t="s">
        <v>2324</v>
      </c>
    </row>
    <row r="3799" spans="1:9" x14ac:dyDescent="0.2">
      <c r="A3799" s="135" t="s">
        <v>2918</v>
      </c>
      <c r="D3799" s="135" t="s">
        <v>2325</v>
      </c>
      <c r="E3799" s="135">
        <f t="shared" si="59"/>
        <v>30120211</v>
      </c>
      <c r="F3799" s="135" t="s">
        <v>1249</v>
      </c>
      <c r="G3799" s="135" t="s">
        <v>6493</v>
      </c>
      <c r="H3799" s="135" t="s">
        <v>2312</v>
      </c>
      <c r="I3799" s="135" t="s">
        <v>5130</v>
      </c>
    </row>
    <row r="3800" spans="1:9" x14ac:dyDescent="0.2">
      <c r="A3800" s="135" t="s">
        <v>2918</v>
      </c>
      <c r="D3800" s="135" t="s">
        <v>5131</v>
      </c>
      <c r="E3800" s="135">
        <f t="shared" si="59"/>
        <v>30120280</v>
      </c>
      <c r="F3800" s="135" t="s">
        <v>1249</v>
      </c>
      <c r="G3800" s="135" t="s">
        <v>6493</v>
      </c>
      <c r="H3800" s="135" t="s">
        <v>2312</v>
      </c>
      <c r="I3800" s="135" t="s">
        <v>6488</v>
      </c>
    </row>
    <row r="3801" spans="1:9" x14ac:dyDescent="0.2">
      <c r="A3801" s="135" t="s">
        <v>2918</v>
      </c>
      <c r="D3801" s="135" t="s">
        <v>5132</v>
      </c>
      <c r="E3801" s="135">
        <f t="shared" si="59"/>
        <v>30120501</v>
      </c>
      <c r="F3801" s="135" t="s">
        <v>1249</v>
      </c>
      <c r="G3801" s="135" t="s">
        <v>6493</v>
      </c>
      <c r="H3801" s="135" t="s">
        <v>5133</v>
      </c>
      <c r="I3801" s="135" t="s">
        <v>2382</v>
      </c>
    </row>
    <row r="3802" spans="1:9" x14ac:dyDescent="0.2">
      <c r="A3802" s="135" t="s">
        <v>2918</v>
      </c>
      <c r="D3802" s="135" t="s">
        <v>5134</v>
      </c>
      <c r="E3802" s="135">
        <f t="shared" si="59"/>
        <v>30120502</v>
      </c>
      <c r="F3802" s="135" t="s">
        <v>1249</v>
      </c>
      <c r="G3802" s="135" t="s">
        <v>6493</v>
      </c>
      <c r="H3802" s="135" t="s">
        <v>5133</v>
      </c>
      <c r="I3802" s="135" t="s">
        <v>5135</v>
      </c>
    </row>
    <row r="3803" spans="1:9" x14ac:dyDescent="0.2">
      <c r="A3803" s="135" t="s">
        <v>2918</v>
      </c>
      <c r="D3803" s="135" t="s">
        <v>5136</v>
      </c>
      <c r="E3803" s="135">
        <f t="shared" si="59"/>
        <v>30120503</v>
      </c>
      <c r="F3803" s="135" t="s">
        <v>1249</v>
      </c>
      <c r="G3803" s="135" t="s">
        <v>6493</v>
      </c>
      <c r="H3803" s="135" t="s">
        <v>5133</v>
      </c>
      <c r="I3803" s="135" t="s">
        <v>5137</v>
      </c>
    </row>
    <row r="3804" spans="1:9" x14ac:dyDescent="0.2">
      <c r="A3804" s="135" t="s">
        <v>2918</v>
      </c>
      <c r="D3804" s="135" t="s">
        <v>5138</v>
      </c>
      <c r="E3804" s="135">
        <f t="shared" si="59"/>
        <v>30120504</v>
      </c>
      <c r="F3804" s="135" t="s">
        <v>1249</v>
      </c>
      <c r="G3804" s="135" t="s">
        <v>6493</v>
      </c>
      <c r="H3804" s="135" t="s">
        <v>5133</v>
      </c>
      <c r="I3804" s="135" t="s">
        <v>5139</v>
      </c>
    </row>
    <row r="3805" spans="1:9" x14ac:dyDescent="0.2">
      <c r="A3805" s="135" t="s">
        <v>2918</v>
      </c>
      <c r="D3805" s="135" t="s">
        <v>5140</v>
      </c>
      <c r="E3805" s="135">
        <f t="shared" si="59"/>
        <v>30120505</v>
      </c>
      <c r="F3805" s="135" t="s">
        <v>1249</v>
      </c>
      <c r="G3805" s="135" t="s">
        <v>6493</v>
      </c>
      <c r="H3805" s="135" t="s">
        <v>5133</v>
      </c>
      <c r="I3805" s="135" t="s">
        <v>5141</v>
      </c>
    </row>
    <row r="3806" spans="1:9" x14ac:dyDescent="0.2">
      <c r="A3806" s="135" t="s">
        <v>2918</v>
      </c>
      <c r="D3806" s="135" t="s">
        <v>5142</v>
      </c>
      <c r="E3806" s="135">
        <f t="shared" si="59"/>
        <v>30120506</v>
      </c>
      <c r="F3806" s="135" t="s">
        <v>1249</v>
      </c>
      <c r="G3806" s="135" t="s">
        <v>6493</v>
      </c>
      <c r="H3806" s="135" t="s">
        <v>5133</v>
      </c>
      <c r="I3806" s="135" t="s">
        <v>5143</v>
      </c>
    </row>
    <row r="3807" spans="1:9" x14ac:dyDescent="0.2">
      <c r="A3807" s="135" t="s">
        <v>2918</v>
      </c>
      <c r="D3807" s="135" t="s">
        <v>5144</v>
      </c>
      <c r="E3807" s="135">
        <f t="shared" si="59"/>
        <v>30120507</v>
      </c>
      <c r="F3807" s="135" t="s">
        <v>1249</v>
      </c>
      <c r="G3807" s="135" t="s">
        <v>6493</v>
      </c>
      <c r="H3807" s="135" t="s">
        <v>5133</v>
      </c>
      <c r="I3807" s="135" t="s">
        <v>5145</v>
      </c>
    </row>
    <row r="3808" spans="1:9" x14ac:dyDescent="0.2">
      <c r="A3808" s="135" t="s">
        <v>2918</v>
      </c>
      <c r="D3808" s="135" t="s">
        <v>5146</v>
      </c>
      <c r="E3808" s="135">
        <f t="shared" si="59"/>
        <v>30120508</v>
      </c>
      <c r="F3808" s="135" t="s">
        <v>1249</v>
      </c>
      <c r="G3808" s="135" t="s">
        <v>6493</v>
      </c>
      <c r="H3808" s="135" t="s">
        <v>5133</v>
      </c>
      <c r="I3808" s="135" t="s">
        <v>5147</v>
      </c>
    </row>
    <row r="3809" spans="1:9" x14ac:dyDescent="0.2">
      <c r="A3809" s="135" t="s">
        <v>2918</v>
      </c>
      <c r="D3809" s="135" t="s">
        <v>5148</v>
      </c>
      <c r="E3809" s="135">
        <f t="shared" si="59"/>
        <v>30120509</v>
      </c>
      <c r="F3809" s="135" t="s">
        <v>1249</v>
      </c>
      <c r="G3809" s="135" t="s">
        <v>6493</v>
      </c>
      <c r="H3809" s="135" t="s">
        <v>5133</v>
      </c>
      <c r="I3809" s="135" t="s">
        <v>5149</v>
      </c>
    </row>
    <row r="3810" spans="1:9" x14ac:dyDescent="0.2">
      <c r="A3810" s="135" t="s">
        <v>2918</v>
      </c>
      <c r="D3810" s="135" t="s">
        <v>5150</v>
      </c>
      <c r="E3810" s="135">
        <f t="shared" si="59"/>
        <v>30120520</v>
      </c>
      <c r="F3810" s="135" t="s">
        <v>1249</v>
      </c>
      <c r="G3810" s="135" t="s">
        <v>6493</v>
      </c>
      <c r="H3810" s="135" t="s">
        <v>5133</v>
      </c>
      <c r="I3810" s="135" t="s">
        <v>5151</v>
      </c>
    </row>
    <row r="3811" spans="1:9" x14ac:dyDescent="0.2">
      <c r="A3811" s="135" t="s">
        <v>2918</v>
      </c>
      <c r="D3811" s="135" t="s">
        <v>5152</v>
      </c>
      <c r="E3811" s="135">
        <f t="shared" si="59"/>
        <v>30120521</v>
      </c>
      <c r="F3811" s="135" t="s">
        <v>1249</v>
      </c>
      <c r="G3811" s="135" t="s">
        <v>6493</v>
      </c>
      <c r="H3811" s="135" t="s">
        <v>5133</v>
      </c>
      <c r="I3811" s="135" t="s">
        <v>5153</v>
      </c>
    </row>
    <row r="3812" spans="1:9" x14ac:dyDescent="0.2">
      <c r="A3812" s="135" t="s">
        <v>2918</v>
      </c>
      <c r="D3812" s="135" t="s">
        <v>5154</v>
      </c>
      <c r="E3812" s="135">
        <f t="shared" si="59"/>
        <v>30120522</v>
      </c>
      <c r="F3812" s="135" t="s">
        <v>1249</v>
      </c>
      <c r="G3812" s="135" t="s">
        <v>6493</v>
      </c>
      <c r="H3812" s="135" t="s">
        <v>5133</v>
      </c>
      <c r="I3812" s="135" t="s">
        <v>5155</v>
      </c>
    </row>
    <row r="3813" spans="1:9" x14ac:dyDescent="0.2">
      <c r="A3813" s="135" t="s">
        <v>2918</v>
      </c>
      <c r="D3813" s="135" t="s">
        <v>5156</v>
      </c>
      <c r="E3813" s="135">
        <f t="shared" si="59"/>
        <v>30120523</v>
      </c>
      <c r="F3813" s="135" t="s">
        <v>1249</v>
      </c>
      <c r="G3813" s="135" t="s">
        <v>6493</v>
      </c>
      <c r="H3813" s="135" t="s">
        <v>5133</v>
      </c>
      <c r="I3813" s="135" t="s">
        <v>5157</v>
      </c>
    </row>
    <row r="3814" spans="1:9" x14ac:dyDescent="0.2">
      <c r="A3814" s="135" t="s">
        <v>2918</v>
      </c>
      <c r="D3814" s="135" t="s">
        <v>5158</v>
      </c>
      <c r="E3814" s="135">
        <f t="shared" si="59"/>
        <v>30120524</v>
      </c>
      <c r="F3814" s="135" t="s">
        <v>1249</v>
      </c>
      <c r="G3814" s="135" t="s">
        <v>6493</v>
      </c>
      <c r="H3814" s="135" t="s">
        <v>5133</v>
      </c>
      <c r="I3814" s="135" t="s">
        <v>5141</v>
      </c>
    </row>
    <row r="3815" spans="1:9" x14ac:dyDescent="0.2">
      <c r="A3815" s="135" t="s">
        <v>2918</v>
      </c>
      <c r="D3815" s="135" t="s">
        <v>5159</v>
      </c>
      <c r="E3815" s="135">
        <f t="shared" si="59"/>
        <v>30120525</v>
      </c>
      <c r="F3815" s="135" t="s">
        <v>1249</v>
      </c>
      <c r="G3815" s="135" t="s">
        <v>6493</v>
      </c>
      <c r="H3815" s="135" t="s">
        <v>5133</v>
      </c>
      <c r="I3815" s="135" t="s">
        <v>5160</v>
      </c>
    </row>
    <row r="3816" spans="1:9" x14ac:dyDescent="0.2">
      <c r="A3816" s="135" t="s">
        <v>2918</v>
      </c>
      <c r="D3816" s="135" t="s">
        <v>5161</v>
      </c>
      <c r="E3816" s="135">
        <f t="shared" si="59"/>
        <v>30120526</v>
      </c>
      <c r="F3816" s="135" t="s">
        <v>1249</v>
      </c>
      <c r="G3816" s="135" t="s">
        <v>6493</v>
      </c>
      <c r="H3816" s="135" t="s">
        <v>5133</v>
      </c>
      <c r="I3816" s="135" t="s">
        <v>5162</v>
      </c>
    </row>
    <row r="3817" spans="1:9" x14ac:dyDescent="0.2">
      <c r="A3817" s="135" t="s">
        <v>2918</v>
      </c>
      <c r="D3817" s="135" t="s">
        <v>5163</v>
      </c>
      <c r="E3817" s="135">
        <f t="shared" si="59"/>
        <v>30120527</v>
      </c>
      <c r="F3817" s="135" t="s">
        <v>1249</v>
      </c>
      <c r="G3817" s="135" t="s">
        <v>6493</v>
      </c>
      <c r="H3817" s="135" t="s">
        <v>5133</v>
      </c>
      <c r="I3817" s="135" t="s">
        <v>5164</v>
      </c>
    </row>
    <row r="3818" spans="1:9" x14ac:dyDescent="0.2">
      <c r="A3818" s="135" t="s">
        <v>2918</v>
      </c>
      <c r="D3818" s="135" t="s">
        <v>5165</v>
      </c>
      <c r="E3818" s="135">
        <f t="shared" si="59"/>
        <v>30120528</v>
      </c>
      <c r="F3818" s="135" t="s">
        <v>1249</v>
      </c>
      <c r="G3818" s="135" t="s">
        <v>6493</v>
      </c>
      <c r="H3818" s="135" t="s">
        <v>5133</v>
      </c>
      <c r="I3818" s="135" t="s">
        <v>5166</v>
      </c>
    </row>
    <row r="3819" spans="1:9" x14ac:dyDescent="0.2">
      <c r="A3819" s="135" t="s">
        <v>2918</v>
      </c>
      <c r="D3819" s="135" t="s">
        <v>5167</v>
      </c>
      <c r="E3819" s="135">
        <f t="shared" si="59"/>
        <v>30120529</v>
      </c>
      <c r="F3819" s="135" t="s">
        <v>1249</v>
      </c>
      <c r="G3819" s="135" t="s">
        <v>6493</v>
      </c>
      <c r="H3819" s="135" t="s">
        <v>5133</v>
      </c>
      <c r="I3819" s="135" t="s">
        <v>5168</v>
      </c>
    </row>
    <row r="3820" spans="1:9" x14ac:dyDescent="0.2">
      <c r="A3820" s="135" t="s">
        <v>2918</v>
      </c>
      <c r="D3820" s="135" t="s">
        <v>5169</v>
      </c>
      <c r="E3820" s="135">
        <f t="shared" si="59"/>
        <v>30120530</v>
      </c>
      <c r="F3820" s="135" t="s">
        <v>1249</v>
      </c>
      <c r="G3820" s="135" t="s">
        <v>6493</v>
      </c>
      <c r="H3820" s="135" t="s">
        <v>5133</v>
      </c>
      <c r="I3820" s="135" t="s">
        <v>5170</v>
      </c>
    </row>
    <row r="3821" spans="1:9" x14ac:dyDescent="0.2">
      <c r="A3821" s="135" t="s">
        <v>2918</v>
      </c>
      <c r="D3821" s="135" t="s">
        <v>5171</v>
      </c>
      <c r="E3821" s="135">
        <f t="shared" si="59"/>
        <v>30120531</v>
      </c>
      <c r="F3821" s="135" t="s">
        <v>1249</v>
      </c>
      <c r="G3821" s="135" t="s">
        <v>6493</v>
      </c>
      <c r="H3821" s="135" t="s">
        <v>5133</v>
      </c>
      <c r="I3821" s="135" t="s">
        <v>5172</v>
      </c>
    </row>
    <row r="3822" spans="1:9" x14ac:dyDescent="0.2">
      <c r="A3822" s="135" t="s">
        <v>2918</v>
      </c>
      <c r="D3822" s="135" t="s">
        <v>5173</v>
      </c>
      <c r="E3822" s="135">
        <f t="shared" si="59"/>
        <v>30120532</v>
      </c>
      <c r="F3822" s="135" t="s">
        <v>1249</v>
      </c>
      <c r="G3822" s="135" t="s">
        <v>6493</v>
      </c>
      <c r="H3822" s="135" t="s">
        <v>5133</v>
      </c>
      <c r="I3822" s="135" t="s">
        <v>5174</v>
      </c>
    </row>
    <row r="3823" spans="1:9" x14ac:dyDescent="0.2">
      <c r="A3823" s="135" t="s">
        <v>2918</v>
      </c>
      <c r="D3823" s="135" t="s">
        <v>5175</v>
      </c>
      <c r="E3823" s="135">
        <f t="shared" si="59"/>
        <v>30120540</v>
      </c>
      <c r="F3823" s="135" t="s">
        <v>1249</v>
      </c>
      <c r="G3823" s="135" t="s">
        <v>6493</v>
      </c>
      <c r="H3823" s="135" t="s">
        <v>5133</v>
      </c>
      <c r="I3823" s="135" t="s">
        <v>5176</v>
      </c>
    </row>
    <row r="3824" spans="1:9" x14ac:dyDescent="0.2">
      <c r="A3824" s="135" t="s">
        <v>2918</v>
      </c>
      <c r="D3824" s="135" t="s">
        <v>5177</v>
      </c>
      <c r="E3824" s="135">
        <f t="shared" si="59"/>
        <v>30120541</v>
      </c>
      <c r="F3824" s="135" t="s">
        <v>1249</v>
      </c>
      <c r="G3824" s="135" t="s">
        <v>6493</v>
      </c>
      <c r="H3824" s="135" t="s">
        <v>5133</v>
      </c>
      <c r="I3824" s="135" t="s">
        <v>5153</v>
      </c>
    </row>
    <row r="3825" spans="1:9" x14ac:dyDescent="0.2">
      <c r="A3825" s="135" t="s">
        <v>2918</v>
      </c>
      <c r="D3825" s="135" t="s">
        <v>5178</v>
      </c>
      <c r="E3825" s="135">
        <f t="shared" si="59"/>
        <v>30120542</v>
      </c>
      <c r="F3825" s="135" t="s">
        <v>1249</v>
      </c>
      <c r="G3825" s="135" t="s">
        <v>6493</v>
      </c>
      <c r="H3825" s="135" t="s">
        <v>5133</v>
      </c>
      <c r="I3825" s="135" t="s">
        <v>5179</v>
      </c>
    </row>
    <row r="3826" spans="1:9" x14ac:dyDescent="0.2">
      <c r="A3826" s="135" t="s">
        <v>2918</v>
      </c>
      <c r="D3826" s="135" t="s">
        <v>5180</v>
      </c>
      <c r="E3826" s="135">
        <f t="shared" si="59"/>
        <v>30120543</v>
      </c>
      <c r="F3826" s="135" t="s">
        <v>1249</v>
      </c>
      <c r="G3826" s="135" t="s">
        <v>6493</v>
      </c>
      <c r="H3826" s="135" t="s">
        <v>5133</v>
      </c>
      <c r="I3826" s="135" t="s">
        <v>5157</v>
      </c>
    </row>
    <row r="3827" spans="1:9" x14ac:dyDescent="0.2">
      <c r="A3827" s="135" t="s">
        <v>2918</v>
      </c>
      <c r="D3827" s="135" t="s">
        <v>5181</v>
      </c>
      <c r="E3827" s="135">
        <f t="shared" si="59"/>
        <v>30120544</v>
      </c>
      <c r="F3827" s="135" t="s">
        <v>1249</v>
      </c>
      <c r="G3827" s="135" t="s">
        <v>6493</v>
      </c>
      <c r="H3827" s="135" t="s">
        <v>5133</v>
      </c>
      <c r="I3827" s="135" t="s">
        <v>5182</v>
      </c>
    </row>
    <row r="3828" spans="1:9" x14ac:dyDescent="0.2">
      <c r="A3828" s="135" t="s">
        <v>2918</v>
      </c>
      <c r="D3828" s="135" t="s">
        <v>5183</v>
      </c>
      <c r="E3828" s="135">
        <f t="shared" si="59"/>
        <v>30120545</v>
      </c>
      <c r="F3828" s="135" t="s">
        <v>1249</v>
      </c>
      <c r="G3828" s="135" t="s">
        <v>6493</v>
      </c>
      <c r="H3828" s="135" t="s">
        <v>5133</v>
      </c>
      <c r="I3828" s="135" t="s">
        <v>5143</v>
      </c>
    </row>
    <row r="3829" spans="1:9" x14ac:dyDescent="0.2">
      <c r="A3829" s="135" t="s">
        <v>2918</v>
      </c>
      <c r="D3829" s="135" t="s">
        <v>5184</v>
      </c>
      <c r="E3829" s="135">
        <f t="shared" si="59"/>
        <v>30120546</v>
      </c>
      <c r="F3829" s="135" t="s">
        <v>1249</v>
      </c>
      <c r="G3829" s="135" t="s">
        <v>6493</v>
      </c>
      <c r="H3829" s="135" t="s">
        <v>5133</v>
      </c>
      <c r="I3829" s="135" t="s">
        <v>5185</v>
      </c>
    </row>
    <row r="3830" spans="1:9" x14ac:dyDescent="0.2">
      <c r="A3830" s="135" t="s">
        <v>2918</v>
      </c>
      <c r="D3830" s="135" t="s">
        <v>5186</v>
      </c>
      <c r="E3830" s="135">
        <f t="shared" si="59"/>
        <v>30120547</v>
      </c>
      <c r="F3830" s="135" t="s">
        <v>1249</v>
      </c>
      <c r="G3830" s="135" t="s">
        <v>6493</v>
      </c>
      <c r="H3830" s="135" t="s">
        <v>5133</v>
      </c>
      <c r="I3830" s="135" t="s">
        <v>8216</v>
      </c>
    </row>
    <row r="3831" spans="1:9" x14ac:dyDescent="0.2">
      <c r="A3831" s="135" t="s">
        <v>2918</v>
      </c>
      <c r="D3831" s="135" t="s">
        <v>8217</v>
      </c>
      <c r="E3831" s="135">
        <f t="shared" si="59"/>
        <v>30120548</v>
      </c>
      <c r="F3831" s="135" t="s">
        <v>1249</v>
      </c>
      <c r="G3831" s="135" t="s">
        <v>6493</v>
      </c>
      <c r="H3831" s="135" t="s">
        <v>5133</v>
      </c>
      <c r="I3831" s="135" t="s">
        <v>8218</v>
      </c>
    </row>
    <row r="3832" spans="1:9" x14ac:dyDescent="0.2">
      <c r="A3832" s="135" t="s">
        <v>2918</v>
      </c>
      <c r="D3832" s="135" t="s">
        <v>8219</v>
      </c>
      <c r="E3832" s="135">
        <f t="shared" si="59"/>
        <v>30120549</v>
      </c>
      <c r="F3832" s="135" t="s">
        <v>1249</v>
      </c>
      <c r="G3832" s="135" t="s">
        <v>6493</v>
      </c>
      <c r="H3832" s="135" t="s">
        <v>5133</v>
      </c>
      <c r="I3832" s="135" t="s">
        <v>8220</v>
      </c>
    </row>
    <row r="3833" spans="1:9" x14ac:dyDescent="0.2">
      <c r="A3833" s="135" t="s">
        <v>2918</v>
      </c>
      <c r="D3833" s="135" t="s">
        <v>8221</v>
      </c>
      <c r="E3833" s="135">
        <f t="shared" si="59"/>
        <v>30120550</v>
      </c>
      <c r="F3833" s="135" t="s">
        <v>1249</v>
      </c>
      <c r="G3833" s="135" t="s">
        <v>6493</v>
      </c>
      <c r="H3833" s="135" t="s">
        <v>5133</v>
      </c>
      <c r="I3833" s="135" t="s">
        <v>8222</v>
      </c>
    </row>
    <row r="3834" spans="1:9" x14ac:dyDescent="0.2">
      <c r="A3834" s="135" t="s">
        <v>2918</v>
      </c>
      <c r="D3834" s="135" t="s">
        <v>8223</v>
      </c>
      <c r="E3834" s="135">
        <f t="shared" si="59"/>
        <v>30120551</v>
      </c>
      <c r="F3834" s="135" t="s">
        <v>1249</v>
      </c>
      <c r="G3834" s="135" t="s">
        <v>6493</v>
      </c>
      <c r="H3834" s="135" t="s">
        <v>5133</v>
      </c>
      <c r="I3834" s="135" t="s">
        <v>8224</v>
      </c>
    </row>
    <row r="3835" spans="1:9" x14ac:dyDescent="0.2">
      <c r="A3835" s="135" t="s">
        <v>2918</v>
      </c>
      <c r="D3835" s="135" t="s">
        <v>8225</v>
      </c>
      <c r="E3835" s="135">
        <f t="shared" si="59"/>
        <v>30120552</v>
      </c>
      <c r="F3835" s="135" t="s">
        <v>1249</v>
      </c>
      <c r="G3835" s="135" t="s">
        <v>6493</v>
      </c>
      <c r="H3835" s="135" t="s">
        <v>5133</v>
      </c>
      <c r="I3835" s="135" t="s">
        <v>8226</v>
      </c>
    </row>
    <row r="3836" spans="1:9" x14ac:dyDescent="0.2">
      <c r="A3836" s="135" t="s">
        <v>2918</v>
      </c>
      <c r="D3836" s="135" t="s">
        <v>8227</v>
      </c>
      <c r="E3836" s="135">
        <f t="shared" si="59"/>
        <v>30120553</v>
      </c>
      <c r="F3836" s="135" t="s">
        <v>1249</v>
      </c>
      <c r="G3836" s="135" t="s">
        <v>6493</v>
      </c>
      <c r="H3836" s="135" t="s">
        <v>5133</v>
      </c>
      <c r="I3836" s="135" t="s">
        <v>8228</v>
      </c>
    </row>
    <row r="3837" spans="1:9" x14ac:dyDescent="0.2">
      <c r="A3837" s="135" t="s">
        <v>2918</v>
      </c>
      <c r="D3837" s="135" t="s">
        <v>8229</v>
      </c>
      <c r="E3837" s="135">
        <f t="shared" si="59"/>
        <v>30120554</v>
      </c>
      <c r="F3837" s="135" t="s">
        <v>1249</v>
      </c>
      <c r="G3837" s="135" t="s">
        <v>6493</v>
      </c>
      <c r="H3837" s="135" t="s">
        <v>5133</v>
      </c>
      <c r="I3837" s="135" t="s">
        <v>8230</v>
      </c>
    </row>
    <row r="3838" spans="1:9" x14ac:dyDescent="0.2">
      <c r="A3838" s="135" t="s">
        <v>2918</v>
      </c>
      <c r="D3838" s="135" t="s">
        <v>8231</v>
      </c>
      <c r="E3838" s="135">
        <f t="shared" si="59"/>
        <v>30120555</v>
      </c>
      <c r="F3838" s="135" t="s">
        <v>1249</v>
      </c>
      <c r="G3838" s="135" t="s">
        <v>6493</v>
      </c>
      <c r="H3838" s="135" t="s">
        <v>5133</v>
      </c>
      <c r="I3838" s="135" t="s">
        <v>8232</v>
      </c>
    </row>
    <row r="3839" spans="1:9" x14ac:dyDescent="0.2">
      <c r="A3839" s="135" t="s">
        <v>2918</v>
      </c>
      <c r="D3839" s="135" t="s">
        <v>8233</v>
      </c>
      <c r="E3839" s="135">
        <f t="shared" si="59"/>
        <v>30120580</v>
      </c>
      <c r="F3839" s="135" t="s">
        <v>1249</v>
      </c>
      <c r="G3839" s="135" t="s">
        <v>6493</v>
      </c>
      <c r="H3839" s="135" t="s">
        <v>5133</v>
      </c>
      <c r="I3839" s="135" t="s">
        <v>6488</v>
      </c>
    </row>
    <row r="3840" spans="1:9" x14ac:dyDescent="0.2">
      <c r="A3840" s="135" t="s">
        <v>2918</v>
      </c>
      <c r="D3840" s="135" t="s">
        <v>8234</v>
      </c>
      <c r="E3840" s="135">
        <f t="shared" si="59"/>
        <v>30120601</v>
      </c>
      <c r="F3840" s="135" t="s">
        <v>1249</v>
      </c>
      <c r="G3840" s="135" t="s">
        <v>6493</v>
      </c>
      <c r="H3840" s="135" t="s">
        <v>8235</v>
      </c>
      <c r="I3840" s="135" t="s">
        <v>2382</v>
      </c>
    </row>
    <row r="3841" spans="1:9" x14ac:dyDescent="0.2">
      <c r="A3841" s="135" t="s">
        <v>2918</v>
      </c>
      <c r="D3841" s="135" t="s">
        <v>8236</v>
      </c>
      <c r="E3841" s="135">
        <f t="shared" si="59"/>
        <v>30120602</v>
      </c>
      <c r="F3841" s="135" t="s">
        <v>1249</v>
      </c>
      <c r="G3841" s="135" t="s">
        <v>6493</v>
      </c>
      <c r="H3841" s="135" t="s">
        <v>8235</v>
      </c>
      <c r="I3841" s="135" t="s">
        <v>8237</v>
      </c>
    </row>
    <row r="3842" spans="1:9" x14ac:dyDescent="0.2">
      <c r="A3842" s="135" t="s">
        <v>2918</v>
      </c>
      <c r="D3842" s="135" t="s">
        <v>8238</v>
      </c>
      <c r="E3842" s="135">
        <f t="shared" ref="E3842:E3905" si="60">VALUE(D3842)</f>
        <v>30120603</v>
      </c>
      <c r="F3842" s="135" t="s">
        <v>1249</v>
      </c>
      <c r="G3842" s="135" t="s">
        <v>6493</v>
      </c>
      <c r="H3842" s="135" t="s">
        <v>8235</v>
      </c>
      <c r="I3842" s="135" t="s">
        <v>8239</v>
      </c>
    </row>
    <row r="3843" spans="1:9" x14ac:dyDescent="0.2">
      <c r="A3843" s="135" t="s">
        <v>2918</v>
      </c>
      <c r="D3843" s="135" t="s">
        <v>8240</v>
      </c>
      <c r="E3843" s="135">
        <f t="shared" si="60"/>
        <v>30120680</v>
      </c>
      <c r="F3843" s="135" t="s">
        <v>1249</v>
      </c>
      <c r="G3843" s="135" t="s">
        <v>6493</v>
      </c>
      <c r="H3843" s="135" t="s">
        <v>8235</v>
      </c>
      <c r="I3843" s="135" t="s">
        <v>6488</v>
      </c>
    </row>
    <row r="3844" spans="1:9" x14ac:dyDescent="0.2">
      <c r="A3844" s="135" t="s">
        <v>2918</v>
      </c>
      <c r="D3844" s="135" t="s">
        <v>8241</v>
      </c>
      <c r="E3844" s="135">
        <f t="shared" si="60"/>
        <v>30121001</v>
      </c>
      <c r="F3844" s="135" t="s">
        <v>1249</v>
      </c>
      <c r="G3844" s="135" t="s">
        <v>6493</v>
      </c>
      <c r="H3844" s="135" t="s">
        <v>8242</v>
      </c>
      <c r="I3844" s="135" t="s">
        <v>2382</v>
      </c>
    </row>
    <row r="3845" spans="1:9" x14ac:dyDescent="0.2">
      <c r="A3845" s="135" t="s">
        <v>2918</v>
      </c>
      <c r="D3845" s="135" t="s">
        <v>8243</v>
      </c>
      <c r="E3845" s="135">
        <f t="shared" si="60"/>
        <v>30121002</v>
      </c>
      <c r="F3845" s="135" t="s">
        <v>1249</v>
      </c>
      <c r="G3845" s="135" t="s">
        <v>6493</v>
      </c>
      <c r="H3845" s="135" t="s">
        <v>8242</v>
      </c>
      <c r="I3845" s="135" t="s">
        <v>8244</v>
      </c>
    </row>
    <row r="3846" spans="1:9" x14ac:dyDescent="0.2">
      <c r="A3846" s="135" t="s">
        <v>2918</v>
      </c>
      <c r="D3846" s="135" t="s">
        <v>8245</v>
      </c>
      <c r="E3846" s="135">
        <f t="shared" si="60"/>
        <v>30121003</v>
      </c>
      <c r="F3846" s="135" t="s">
        <v>1249</v>
      </c>
      <c r="G3846" s="135" t="s">
        <v>6493</v>
      </c>
      <c r="H3846" s="135" t="s">
        <v>8242</v>
      </c>
      <c r="I3846" s="135" t="s">
        <v>8246</v>
      </c>
    </row>
    <row r="3847" spans="1:9" x14ac:dyDescent="0.2">
      <c r="A3847" s="135" t="s">
        <v>2918</v>
      </c>
      <c r="D3847" s="135" t="s">
        <v>8247</v>
      </c>
      <c r="E3847" s="135">
        <f t="shared" si="60"/>
        <v>30121004</v>
      </c>
      <c r="F3847" s="135" t="s">
        <v>1249</v>
      </c>
      <c r="G3847" s="135" t="s">
        <v>6493</v>
      </c>
      <c r="H3847" s="135" t="s">
        <v>8242</v>
      </c>
      <c r="I3847" s="135" t="s">
        <v>8248</v>
      </c>
    </row>
    <row r="3848" spans="1:9" x14ac:dyDescent="0.2">
      <c r="A3848" s="135" t="s">
        <v>2918</v>
      </c>
      <c r="D3848" s="135" t="s">
        <v>3773</v>
      </c>
      <c r="E3848" s="135">
        <f t="shared" si="60"/>
        <v>30121005</v>
      </c>
      <c r="F3848" s="135" t="s">
        <v>1249</v>
      </c>
      <c r="G3848" s="135" t="s">
        <v>6493</v>
      </c>
      <c r="H3848" s="135" t="s">
        <v>8242</v>
      </c>
      <c r="I3848" s="135" t="s">
        <v>3774</v>
      </c>
    </row>
    <row r="3849" spans="1:9" x14ac:dyDescent="0.2">
      <c r="A3849" s="135" t="s">
        <v>2918</v>
      </c>
      <c r="D3849" s="135" t="s">
        <v>3775</v>
      </c>
      <c r="E3849" s="135">
        <f t="shared" si="60"/>
        <v>30121006</v>
      </c>
      <c r="F3849" s="135" t="s">
        <v>1249</v>
      </c>
      <c r="G3849" s="135" t="s">
        <v>6493</v>
      </c>
      <c r="H3849" s="135" t="s">
        <v>8242</v>
      </c>
      <c r="I3849" s="135" t="s">
        <v>3776</v>
      </c>
    </row>
    <row r="3850" spans="1:9" x14ac:dyDescent="0.2">
      <c r="A3850" s="135" t="s">
        <v>2918</v>
      </c>
      <c r="D3850" s="135" t="s">
        <v>3777</v>
      </c>
      <c r="E3850" s="135">
        <f t="shared" si="60"/>
        <v>30121007</v>
      </c>
      <c r="F3850" s="135" t="s">
        <v>1249</v>
      </c>
      <c r="G3850" s="135" t="s">
        <v>6493</v>
      </c>
      <c r="H3850" s="135" t="s">
        <v>8242</v>
      </c>
      <c r="I3850" s="135" t="s">
        <v>3778</v>
      </c>
    </row>
    <row r="3851" spans="1:9" x14ac:dyDescent="0.2">
      <c r="A3851" s="135" t="s">
        <v>2918</v>
      </c>
      <c r="D3851" s="135" t="s">
        <v>3779</v>
      </c>
      <c r="E3851" s="135">
        <f t="shared" si="60"/>
        <v>30121008</v>
      </c>
      <c r="F3851" s="135" t="s">
        <v>1249</v>
      </c>
      <c r="G3851" s="135" t="s">
        <v>6493</v>
      </c>
      <c r="H3851" s="135" t="s">
        <v>8242</v>
      </c>
      <c r="I3851" s="135" t="s">
        <v>3780</v>
      </c>
    </row>
    <row r="3852" spans="1:9" x14ac:dyDescent="0.2">
      <c r="A3852" s="135" t="s">
        <v>2918</v>
      </c>
      <c r="D3852" s="135" t="s">
        <v>3781</v>
      </c>
      <c r="E3852" s="135">
        <f t="shared" si="60"/>
        <v>30121009</v>
      </c>
      <c r="F3852" s="135" t="s">
        <v>1249</v>
      </c>
      <c r="G3852" s="135" t="s">
        <v>6493</v>
      </c>
      <c r="H3852" s="135" t="s">
        <v>8242</v>
      </c>
      <c r="I3852" s="135" t="s">
        <v>3782</v>
      </c>
    </row>
    <row r="3853" spans="1:9" x14ac:dyDescent="0.2">
      <c r="A3853" s="135" t="s">
        <v>2918</v>
      </c>
      <c r="D3853" s="135" t="s">
        <v>3783</v>
      </c>
      <c r="E3853" s="135">
        <f t="shared" si="60"/>
        <v>30121010</v>
      </c>
      <c r="F3853" s="135" t="s">
        <v>1249</v>
      </c>
      <c r="G3853" s="135" t="s">
        <v>6493</v>
      </c>
      <c r="H3853" s="135" t="s">
        <v>8242</v>
      </c>
      <c r="I3853" s="135" t="s">
        <v>3784</v>
      </c>
    </row>
    <row r="3854" spans="1:9" x14ac:dyDescent="0.2">
      <c r="A3854" s="135" t="s">
        <v>2918</v>
      </c>
      <c r="D3854" s="135" t="s">
        <v>3785</v>
      </c>
      <c r="E3854" s="135">
        <f t="shared" si="60"/>
        <v>30121080</v>
      </c>
      <c r="F3854" s="135" t="s">
        <v>1249</v>
      </c>
      <c r="G3854" s="135" t="s">
        <v>6493</v>
      </c>
      <c r="H3854" s="135" t="s">
        <v>8242</v>
      </c>
      <c r="I3854" s="135" t="s">
        <v>6488</v>
      </c>
    </row>
    <row r="3855" spans="1:9" x14ac:dyDescent="0.2">
      <c r="A3855" s="135" t="s">
        <v>2918</v>
      </c>
      <c r="D3855" s="135" t="s">
        <v>3786</v>
      </c>
      <c r="E3855" s="135">
        <f t="shared" si="60"/>
        <v>30121101</v>
      </c>
      <c r="F3855" s="135" t="s">
        <v>1249</v>
      </c>
      <c r="G3855" s="135" t="s">
        <v>6493</v>
      </c>
      <c r="H3855" s="135" t="s">
        <v>3787</v>
      </c>
      <c r="I3855" s="135" t="s">
        <v>3788</v>
      </c>
    </row>
    <row r="3856" spans="1:9" x14ac:dyDescent="0.2">
      <c r="A3856" s="135" t="s">
        <v>2918</v>
      </c>
      <c r="D3856" s="135" t="s">
        <v>3789</v>
      </c>
      <c r="E3856" s="135">
        <f t="shared" si="60"/>
        <v>30121102</v>
      </c>
      <c r="F3856" s="135" t="s">
        <v>1249</v>
      </c>
      <c r="G3856" s="135" t="s">
        <v>6493</v>
      </c>
      <c r="H3856" s="135" t="s">
        <v>3787</v>
      </c>
      <c r="I3856" s="135" t="s">
        <v>4981</v>
      </c>
    </row>
    <row r="3857" spans="1:9" x14ac:dyDescent="0.2">
      <c r="A3857" s="135" t="s">
        <v>2918</v>
      </c>
      <c r="D3857" s="135" t="s">
        <v>3790</v>
      </c>
      <c r="E3857" s="135">
        <f t="shared" si="60"/>
        <v>30121103</v>
      </c>
      <c r="F3857" s="135" t="s">
        <v>1249</v>
      </c>
      <c r="G3857" s="135" t="s">
        <v>6493</v>
      </c>
      <c r="H3857" s="135" t="s">
        <v>3787</v>
      </c>
      <c r="I3857" s="135" t="s">
        <v>3791</v>
      </c>
    </row>
    <row r="3858" spans="1:9" x14ac:dyDescent="0.2">
      <c r="A3858" s="135" t="s">
        <v>2918</v>
      </c>
      <c r="D3858" s="135" t="s">
        <v>3792</v>
      </c>
      <c r="E3858" s="135">
        <f t="shared" si="60"/>
        <v>30121104</v>
      </c>
      <c r="F3858" s="135" t="s">
        <v>1249</v>
      </c>
      <c r="G3858" s="135" t="s">
        <v>6493</v>
      </c>
      <c r="H3858" s="135" t="s">
        <v>3787</v>
      </c>
      <c r="I3858" s="135" t="s">
        <v>3793</v>
      </c>
    </row>
    <row r="3859" spans="1:9" x14ac:dyDescent="0.2">
      <c r="A3859" s="135" t="s">
        <v>2918</v>
      </c>
      <c r="D3859" s="135" t="s">
        <v>3794</v>
      </c>
      <c r="E3859" s="135">
        <f t="shared" si="60"/>
        <v>30121121</v>
      </c>
      <c r="F3859" s="135" t="s">
        <v>1249</v>
      </c>
      <c r="G3859" s="135" t="s">
        <v>6493</v>
      </c>
      <c r="H3859" s="135" t="s">
        <v>3787</v>
      </c>
      <c r="I3859" s="135" t="s">
        <v>7987</v>
      </c>
    </row>
    <row r="3860" spans="1:9" x14ac:dyDescent="0.2">
      <c r="A3860" s="135" t="s">
        <v>2918</v>
      </c>
      <c r="D3860" s="135" t="s">
        <v>3795</v>
      </c>
      <c r="E3860" s="135">
        <f t="shared" si="60"/>
        <v>30121122</v>
      </c>
      <c r="F3860" s="135" t="s">
        <v>1249</v>
      </c>
      <c r="G3860" s="135" t="s">
        <v>6493</v>
      </c>
      <c r="H3860" s="135" t="s">
        <v>3787</v>
      </c>
      <c r="I3860" s="135" t="s">
        <v>3796</v>
      </c>
    </row>
    <row r="3861" spans="1:9" x14ac:dyDescent="0.2">
      <c r="A3861" s="135" t="s">
        <v>2918</v>
      </c>
      <c r="D3861" s="135" t="s">
        <v>3797</v>
      </c>
      <c r="E3861" s="135">
        <f t="shared" si="60"/>
        <v>30121123</v>
      </c>
      <c r="F3861" s="135" t="s">
        <v>1249</v>
      </c>
      <c r="G3861" s="135" t="s">
        <v>6493</v>
      </c>
      <c r="H3861" s="135" t="s">
        <v>3787</v>
      </c>
      <c r="I3861" s="135" t="s">
        <v>3798</v>
      </c>
    </row>
    <row r="3862" spans="1:9" x14ac:dyDescent="0.2">
      <c r="A3862" s="135" t="s">
        <v>2918</v>
      </c>
      <c r="D3862" s="135" t="s">
        <v>3799</v>
      </c>
      <c r="E3862" s="135">
        <f t="shared" si="60"/>
        <v>30121124</v>
      </c>
      <c r="F3862" s="135" t="s">
        <v>1249</v>
      </c>
      <c r="G3862" s="135" t="s">
        <v>6493</v>
      </c>
      <c r="H3862" s="135" t="s">
        <v>3787</v>
      </c>
      <c r="I3862" s="135" t="s">
        <v>3800</v>
      </c>
    </row>
    <row r="3863" spans="1:9" x14ac:dyDescent="0.2">
      <c r="A3863" s="135" t="s">
        <v>2918</v>
      </c>
      <c r="D3863" s="135" t="s">
        <v>3801</v>
      </c>
      <c r="E3863" s="135">
        <f t="shared" si="60"/>
        <v>30121125</v>
      </c>
      <c r="F3863" s="135" t="s">
        <v>1249</v>
      </c>
      <c r="G3863" s="135" t="s">
        <v>6493</v>
      </c>
      <c r="H3863" s="135" t="s">
        <v>3787</v>
      </c>
      <c r="I3863" s="135" t="s">
        <v>3802</v>
      </c>
    </row>
    <row r="3864" spans="1:9" x14ac:dyDescent="0.2">
      <c r="A3864" s="135" t="s">
        <v>2918</v>
      </c>
      <c r="D3864" s="135" t="s">
        <v>3803</v>
      </c>
      <c r="E3864" s="135">
        <f t="shared" si="60"/>
        <v>30121180</v>
      </c>
      <c r="F3864" s="135" t="s">
        <v>1249</v>
      </c>
      <c r="G3864" s="135" t="s">
        <v>6493</v>
      </c>
      <c r="H3864" s="135" t="s">
        <v>3787</v>
      </c>
      <c r="I3864" s="135" t="s">
        <v>6488</v>
      </c>
    </row>
    <row r="3865" spans="1:9" x14ac:dyDescent="0.2">
      <c r="A3865" s="135" t="s">
        <v>2918</v>
      </c>
      <c r="D3865" s="135" t="s">
        <v>3804</v>
      </c>
      <c r="E3865" s="135">
        <f t="shared" si="60"/>
        <v>30125001</v>
      </c>
      <c r="F3865" s="135" t="s">
        <v>1249</v>
      </c>
      <c r="G3865" s="135" t="s">
        <v>6493</v>
      </c>
      <c r="H3865" s="135" t="s">
        <v>3805</v>
      </c>
      <c r="I3865" s="135" t="s">
        <v>3806</v>
      </c>
    </row>
    <row r="3866" spans="1:9" x14ac:dyDescent="0.2">
      <c r="A3866" s="135" t="s">
        <v>2918</v>
      </c>
      <c r="D3866" s="135" t="s">
        <v>3807</v>
      </c>
      <c r="E3866" s="135">
        <f t="shared" si="60"/>
        <v>30125002</v>
      </c>
      <c r="F3866" s="135" t="s">
        <v>1249</v>
      </c>
      <c r="G3866" s="135" t="s">
        <v>6493</v>
      </c>
      <c r="H3866" s="135" t="s">
        <v>3805</v>
      </c>
      <c r="I3866" s="135" t="s">
        <v>8270</v>
      </c>
    </row>
    <row r="3867" spans="1:9" x14ac:dyDescent="0.2">
      <c r="A3867" s="135" t="s">
        <v>2918</v>
      </c>
      <c r="D3867" s="135" t="s">
        <v>8271</v>
      </c>
      <c r="E3867" s="135">
        <f t="shared" si="60"/>
        <v>30125003</v>
      </c>
      <c r="F3867" s="135" t="s">
        <v>1249</v>
      </c>
      <c r="G3867" s="135" t="s">
        <v>6493</v>
      </c>
      <c r="H3867" s="135" t="s">
        <v>3805</v>
      </c>
      <c r="I3867" s="135" t="s">
        <v>8272</v>
      </c>
    </row>
    <row r="3868" spans="1:9" x14ac:dyDescent="0.2">
      <c r="A3868" s="135" t="s">
        <v>2918</v>
      </c>
      <c r="D3868" s="135" t="s">
        <v>8273</v>
      </c>
      <c r="E3868" s="135">
        <f t="shared" si="60"/>
        <v>30125004</v>
      </c>
      <c r="F3868" s="135" t="s">
        <v>1249</v>
      </c>
      <c r="G3868" s="135" t="s">
        <v>6493</v>
      </c>
      <c r="H3868" s="135" t="s">
        <v>3805</v>
      </c>
      <c r="I3868" s="135" t="s">
        <v>8274</v>
      </c>
    </row>
    <row r="3869" spans="1:9" x14ac:dyDescent="0.2">
      <c r="A3869" s="135" t="s">
        <v>2918</v>
      </c>
      <c r="D3869" s="135" t="s">
        <v>8275</v>
      </c>
      <c r="E3869" s="135">
        <f t="shared" si="60"/>
        <v>30125005</v>
      </c>
      <c r="F3869" s="135" t="s">
        <v>1249</v>
      </c>
      <c r="G3869" s="135" t="s">
        <v>6493</v>
      </c>
      <c r="H3869" s="135" t="s">
        <v>3805</v>
      </c>
      <c r="I3869" s="135" t="s">
        <v>8276</v>
      </c>
    </row>
    <row r="3870" spans="1:9" x14ac:dyDescent="0.2">
      <c r="A3870" s="135" t="s">
        <v>2918</v>
      </c>
      <c r="D3870" s="135" t="s">
        <v>8277</v>
      </c>
      <c r="E3870" s="135">
        <f t="shared" si="60"/>
        <v>30125010</v>
      </c>
      <c r="F3870" s="135" t="s">
        <v>1249</v>
      </c>
      <c r="G3870" s="135" t="s">
        <v>6493</v>
      </c>
      <c r="H3870" s="135" t="s">
        <v>3805</v>
      </c>
      <c r="I3870" s="135" t="s">
        <v>8278</v>
      </c>
    </row>
    <row r="3871" spans="1:9" x14ac:dyDescent="0.2">
      <c r="A3871" s="135" t="s">
        <v>2918</v>
      </c>
      <c r="D3871" s="135" t="s">
        <v>8279</v>
      </c>
      <c r="E3871" s="135">
        <f t="shared" si="60"/>
        <v>30125015</v>
      </c>
      <c r="F3871" s="135" t="s">
        <v>1249</v>
      </c>
      <c r="G3871" s="135" t="s">
        <v>6493</v>
      </c>
      <c r="H3871" s="135" t="s">
        <v>3805</v>
      </c>
      <c r="I3871" s="135" t="s">
        <v>932</v>
      </c>
    </row>
    <row r="3872" spans="1:9" x14ac:dyDescent="0.2">
      <c r="A3872" s="135" t="s">
        <v>2918</v>
      </c>
      <c r="D3872" s="135" t="s">
        <v>11076</v>
      </c>
      <c r="E3872" s="135">
        <f t="shared" si="60"/>
        <v>30125020</v>
      </c>
      <c r="F3872" s="135" t="s">
        <v>1249</v>
      </c>
      <c r="G3872" s="135" t="s">
        <v>6493</v>
      </c>
      <c r="H3872" s="135" t="s">
        <v>3805</v>
      </c>
      <c r="I3872" s="135" t="s">
        <v>11077</v>
      </c>
    </row>
    <row r="3873" spans="1:9" x14ac:dyDescent="0.2">
      <c r="A3873" s="135" t="s">
        <v>2918</v>
      </c>
      <c r="D3873" s="135" t="s">
        <v>11078</v>
      </c>
      <c r="E3873" s="135">
        <f t="shared" si="60"/>
        <v>30125025</v>
      </c>
      <c r="F3873" s="135" t="s">
        <v>1249</v>
      </c>
      <c r="G3873" s="135" t="s">
        <v>6493</v>
      </c>
      <c r="H3873" s="135" t="s">
        <v>3805</v>
      </c>
      <c r="I3873" s="135" t="s">
        <v>11079</v>
      </c>
    </row>
    <row r="3874" spans="1:9" x14ac:dyDescent="0.2">
      <c r="A3874" s="135" t="s">
        <v>2918</v>
      </c>
      <c r="D3874" s="135" t="s">
        <v>11080</v>
      </c>
      <c r="E3874" s="135">
        <f t="shared" si="60"/>
        <v>30125099</v>
      </c>
      <c r="F3874" s="135" t="s">
        <v>1249</v>
      </c>
      <c r="G3874" s="135" t="s">
        <v>6493</v>
      </c>
      <c r="H3874" s="135" t="s">
        <v>3805</v>
      </c>
      <c r="I3874" s="135" t="s">
        <v>6238</v>
      </c>
    </row>
    <row r="3875" spans="1:9" x14ac:dyDescent="0.2">
      <c r="A3875" s="135" t="s">
        <v>2918</v>
      </c>
      <c r="D3875" s="135" t="s">
        <v>11081</v>
      </c>
      <c r="E3875" s="135">
        <f t="shared" si="60"/>
        <v>30125101</v>
      </c>
      <c r="F3875" s="135" t="s">
        <v>1249</v>
      </c>
      <c r="G3875" s="135" t="s">
        <v>6493</v>
      </c>
      <c r="H3875" s="135" t="s">
        <v>3568</v>
      </c>
      <c r="I3875" s="135" t="s">
        <v>2382</v>
      </c>
    </row>
    <row r="3876" spans="1:9" x14ac:dyDescent="0.2">
      <c r="A3876" s="135" t="s">
        <v>2918</v>
      </c>
      <c r="D3876" s="135" t="s">
        <v>11082</v>
      </c>
      <c r="E3876" s="135">
        <f t="shared" si="60"/>
        <v>30125102</v>
      </c>
      <c r="F3876" s="135" t="s">
        <v>1249</v>
      </c>
      <c r="G3876" s="135" t="s">
        <v>6493</v>
      </c>
      <c r="H3876" s="135" t="s">
        <v>3568</v>
      </c>
      <c r="I3876" s="135" t="s">
        <v>11083</v>
      </c>
    </row>
    <row r="3877" spans="1:9" x14ac:dyDescent="0.2">
      <c r="A3877" s="135" t="s">
        <v>2918</v>
      </c>
      <c r="D3877" s="135" t="s">
        <v>11084</v>
      </c>
      <c r="E3877" s="135">
        <f t="shared" si="60"/>
        <v>30125103</v>
      </c>
      <c r="F3877" s="135" t="s">
        <v>1249</v>
      </c>
      <c r="G3877" s="135" t="s">
        <v>6493</v>
      </c>
      <c r="H3877" s="135" t="s">
        <v>3568</v>
      </c>
      <c r="I3877" s="135" t="s">
        <v>11085</v>
      </c>
    </row>
    <row r="3878" spans="1:9" x14ac:dyDescent="0.2">
      <c r="A3878" s="135" t="s">
        <v>2918</v>
      </c>
      <c r="D3878" s="135" t="s">
        <v>11086</v>
      </c>
      <c r="E3878" s="135">
        <f t="shared" si="60"/>
        <v>30125104</v>
      </c>
      <c r="F3878" s="135" t="s">
        <v>1249</v>
      </c>
      <c r="G3878" s="135" t="s">
        <v>6493</v>
      </c>
      <c r="H3878" s="135" t="s">
        <v>3568</v>
      </c>
      <c r="I3878" s="135" t="s">
        <v>7915</v>
      </c>
    </row>
    <row r="3879" spans="1:9" x14ac:dyDescent="0.2">
      <c r="A3879" s="135" t="s">
        <v>2918</v>
      </c>
      <c r="D3879" s="135" t="s">
        <v>11087</v>
      </c>
      <c r="E3879" s="135">
        <f t="shared" si="60"/>
        <v>30125180</v>
      </c>
      <c r="F3879" s="135" t="s">
        <v>1249</v>
      </c>
      <c r="G3879" s="135" t="s">
        <v>6493</v>
      </c>
      <c r="H3879" s="135" t="s">
        <v>3568</v>
      </c>
      <c r="I3879" s="135" t="s">
        <v>6488</v>
      </c>
    </row>
    <row r="3880" spans="1:9" x14ac:dyDescent="0.2">
      <c r="A3880" s="135" t="s">
        <v>2918</v>
      </c>
      <c r="D3880" s="135" t="s">
        <v>11088</v>
      </c>
      <c r="E3880" s="135">
        <f t="shared" si="60"/>
        <v>30125201</v>
      </c>
      <c r="F3880" s="135" t="s">
        <v>1249</v>
      </c>
      <c r="G3880" s="135" t="s">
        <v>6493</v>
      </c>
      <c r="H3880" s="135" t="s">
        <v>11089</v>
      </c>
      <c r="I3880" s="135" t="s">
        <v>2382</v>
      </c>
    </row>
    <row r="3881" spans="1:9" x14ac:dyDescent="0.2">
      <c r="A3881" s="135" t="s">
        <v>2918</v>
      </c>
      <c r="D3881" s="135" t="s">
        <v>11090</v>
      </c>
      <c r="E3881" s="135">
        <f t="shared" si="60"/>
        <v>30125301</v>
      </c>
      <c r="F3881" s="135" t="s">
        <v>1249</v>
      </c>
      <c r="G3881" s="135" t="s">
        <v>6493</v>
      </c>
      <c r="H3881" s="135" t="s">
        <v>11091</v>
      </c>
      <c r="I3881" s="135" t="s">
        <v>2382</v>
      </c>
    </row>
    <row r="3882" spans="1:9" x14ac:dyDescent="0.2">
      <c r="A3882" s="135" t="s">
        <v>2918</v>
      </c>
      <c r="D3882" s="135" t="s">
        <v>11092</v>
      </c>
      <c r="E3882" s="135">
        <f t="shared" si="60"/>
        <v>30125302</v>
      </c>
      <c r="F3882" s="135" t="s">
        <v>1249</v>
      </c>
      <c r="G3882" s="135" t="s">
        <v>6493</v>
      </c>
      <c r="H3882" s="135" t="s">
        <v>11091</v>
      </c>
      <c r="I3882" s="135" t="s">
        <v>7674</v>
      </c>
    </row>
    <row r="3883" spans="1:9" x14ac:dyDescent="0.2">
      <c r="A3883" s="135" t="s">
        <v>2918</v>
      </c>
      <c r="D3883" s="135" t="s">
        <v>11093</v>
      </c>
      <c r="E3883" s="135">
        <f t="shared" si="60"/>
        <v>30125305</v>
      </c>
      <c r="F3883" s="135" t="s">
        <v>1249</v>
      </c>
      <c r="G3883" s="135" t="s">
        <v>6493</v>
      </c>
      <c r="H3883" s="135" t="s">
        <v>11091</v>
      </c>
      <c r="I3883" s="135" t="s">
        <v>11094</v>
      </c>
    </row>
    <row r="3884" spans="1:9" x14ac:dyDescent="0.2">
      <c r="A3884" s="135" t="s">
        <v>2918</v>
      </c>
      <c r="D3884" s="135" t="s">
        <v>11095</v>
      </c>
      <c r="E3884" s="135">
        <f t="shared" si="60"/>
        <v>30125306</v>
      </c>
      <c r="F3884" s="135" t="s">
        <v>1249</v>
      </c>
      <c r="G3884" s="135" t="s">
        <v>6493</v>
      </c>
      <c r="H3884" s="135" t="s">
        <v>11091</v>
      </c>
      <c r="I3884" s="135" t="s">
        <v>11096</v>
      </c>
    </row>
    <row r="3885" spans="1:9" x14ac:dyDescent="0.2">
      <c r="A3885" s="135" t="s">
        <v>2918</v>
      </c>
      <c r="D3885" s="135" t="s">
        <v>11097</v>
      </c>
      <c r="E3885" s="135">
        <f t="shared" si="60"/>
        <v>30125315</v>
      </c>
      <c r="F3885" s="135" t="s">
        <v>1249</v>
      </c>
      <c r="G3885" s="135" t="s">
        <v>6493</v>
      </c>
      <c r="H3885" s="135" t="s">
        <v>11091</v>
      </c>
      <c r="I3885" s="135" t="s">
        <v>8301</v>
      </c>
    </row>
    <row r="3886" spans="1:9" x14ac:dyDescent="0.2">
      <c r="A3886" s="135" t="s">
        <v>2918</v>
      </c>
      <c r="D3886" s="135" t="s">
        <v>8302</v>
      </c>
      <c r="E3886" s="135">
        <f t="shared" si="60"/>
        <v>30125316</v>
      </c>
      <c r="F3886" s="135" t="s">
        <v>1249</v>
      </c>
      <c r="G3886" s="135" t="s">
        <v>6493</v>
      </c>
      <c r="H3886" s="135" t="s">
        <v>11091</v>
      </c>
      <c r="I3886" s="135" t="s">
        <v>8303</v>
      </c>
    </row>
    <row r="3887" spans="1:9" x14ac:dyDescent="0.2">
      <c r="A3887" s="135" t="s">
        <v>2918</v>
      </c>
      <c r="D3887" s="135" t="s">
        <v>8304</v>
      </c>
      <c r="E3887" s="135">
        <f t="shared" si="60"/>
        <v>30125325</v>
      </c>
      <c r="F3887" s="135" t="s">
        <v>1249</v>
      </c>
      <c r="G3887" s="135" t="s">
        <v>6493</v>
      </c>
      <c r="H3887" s="135" t="s">
        <v>11091</v>
      </c>
      <c r="I3887" s="135" t="s">
        <v>8305</v>
      </c>
    </row>
    <row r="3888" spans="1:9" x14ac:dyDescent="0.2">
      <c r="A3888" s="135" t="s">
        <v>2918</v>
      </c>
      <c r="D3888" s="135" t="s">
        <v>8306</v>
      </c>
      <c r="E3888" s="135">
        <f t="shared" si="60"/>
        <v>30125326</v>
      </c>
      <c r="F3888" s="135" t="s">
        <v>1249</v>
      </c>
      <c r="G3888" s="135" t="s">
        <v>6493</v>
      </c>
      <c r="H3888" s="135" t="s">
        <v>11091</v>
      </c>
      <c r="I3888" s="135" t="s">
        <v>8307</v>
      </c>
    </row>
    <row r="3889" spans="1:9" x14ac:dyDescent="0.2">
      <c r="A3889" s="135" t="s">
        <v>2918</v>
      </c>
      <c r="D3889" s="135" t="s">
        <v>8308</v>
      </c>
      <c r="E3889" s="135">
        <f t="shared" si="60"/>
        <v>30125330</v>
      </c>
      <c r="F3889" s="135" t="s">
        <v>1249</v>
      </c>
      <c r="G3889" s="135" t="s">
        <v>6493</v>
      </c>
      <c r="H3889" s="135" t="s">
        <v>11091</v>
      </c>
      <c r="I3889" s="135" t="s">
        <v>8309</v>
      </c>
    </row>
    <row r="3890" spans="1:9" x14ac:dyDescent="0.2">
      <c r="A3890" s="135" t="s">
        <v>2918</v>
      </c>
      <c r="D3890" s="135" t="s">
        <v>8310</v>
      </c>
      <c r="E3890" s="135">
        <f t="shared" si="60"/>
        <v>30125380</v>
      </c>
      <c r="F3890" s="135" t="s">
        <v>1249</v>
      </c>
      <c r="G3890" s="135" t="s">
        <v>6493</v>
      </c>
      <c r="H3890" s="135" t="s">
        <v>11091</v>
      </c>
      <c r="I3890" s="135" t="s">
        <v>6488</v>
      </c>
    </row>
    <row r="3891" spans="1:9" x14ac:dyDescent="0.2">
      <c r="A3891" s="135" t="s">
        <v>2918</v>
      </c>
      <c r="D3891" s="135" t="s">
        <v>8311</v>
      </c>
      <c r="E3891" s="135">
        <f t="shared" si="60"/>
        <v>30125401</v>
      </c>
      <c r="F3891" s="135" t="s">
        <v>1249</v>
      </c>
      <c r="G3891" s="135" t="s">
        <v>6493</v>
      </c>
      <c r="H3891" s="135" t="s">
        <v>8312</v>
      </c>
      <c r="I3891" s="135" t="s">
        <v>8313</v>
      </c>
    </row>
    <row r="3892" spans="1:9" x14ac:dyDescent="0.2">
      <c r="A3892" s="135" t="s">
        <v>2918</v>
      </c>
      <c r="D3892" s="135" t="s">
        <v>8314</v>
      </c>
      <c r="E3892" s="135">
        <f t="shared" si="60"/>
        <v>30125405</v>
      </c>
      <c r="F3892" s="135" t="s">
        <v>1249</v>
      </c>
      <c r="G3892" s="135" t="s">
        <v>6493</v>
      </c>
      <c r="H3892" s="135" t="s">
        <v>8312</v>
      </c>
      <c r="I3892" s="135" t="s">
        <v>8315</v>
      </c>
    </row>
    <row r="3893" spans="1:9" x14ac:dyDescent="0.2">
      <c r="A3893" s="135" t="s">
        <v>2918</v>
      </c>
      <c r="D3893" s="135" t="s">
        <v>8316</v>
      </c>
      <c r="E3893" s="135">
        <f t="shared" si="60"/>
        <v>30125406</v>
      </c>
      <c r="F3893" s="135" t="s">
        <v>1249</v>
      </c>
      <c r="G3893" s="135" t="s">
        <v>6493</v>
      </c>
      <c r="H3893" s="135" t="s">
        <v>8312</v>
      </c>
      <c r="I3893" s="135" t="s">
        <v>8317</v>
      </c>
    </row>
    <row r="3894" spans="1:9" x14ac:dyDescent="0.2">
      <c r="A3894" s="135" t="s">
        <v>2918</v>
      </c>
      <c r="D3894" s="135" t="s">
        <v>8318</v>
      </c>
      <c r="E3894" s="135">
        <f t="shared" si="60"/>
        <v>30125407</v>
      </c>
      <c r="F3894" s="135" t="s">
        <v>1249</v>
      </c>
      <c r="G3894" s="135" t="s">
        <v>6493</v>
      </c>
      <c r="H3894" s="135" t="s">
        <v>8312</v>
      </c>
      <c r="I3894" s="135" t="s">
        <v>8319</v>
      </c>
    </row>
    <row r="3895" spans="1:9" x14ac:dyDescent="0.2">
      <c r="A3895" s="135" t="s">
        <v>2918</v>
      </c>
      <c r="D3895" s="135" t="s">
        <v>8320</v>
      </c>
      <c r="E3895" s="135">
        <f t="shared" si="60"/>
        <v>30125408</v>
      </c>
      <c r="F3895" s="135" t="s">
        <v>1249</v>
      </c>
      <c r="G3895" s="135" t="s">
        <v>6493</v>
      </c>
      <c r="H3895" s="135" t="s">
        <v>8312</v>
      </c>
      <c r="I3895" s="135" t="s">
        <v>8321</v>
      </c>
    </row>
    <row r="3896" spans="1:9" x14ac:dyDescent="0.2">
      <c r="A3896" s="135" t="s">
        <v>2918</v>
      </c>
      <c r="D3896" s="135" t="s">
        <v>8322</v>
      </c>
      <c r="E3896" s="135">
        <f t="shared" si="60"/>
        <v>30125409</v>
      </c>
      <c r="F3896" s="135" t="s">
        <v>1249</v>
      </c>
      <c r="G3896" s="135" t="s">
        <v>6493</v>
      </c>
      <c r="H3896" s="135" t="s">
        <v>8312</v>
      </c>
      <c r="I3896" s="135" t="s">
        <v>6488</v>
      </c>
    </row>
    <row r="3897" spans="1:9" x14ac:dyDescent="0.2">
      <c r="A3897" s="135" t="s">
        <v>2918</v>
      </c>
      <c r="D3897" s="135" t="s">
        <v>8323</v>
      </c>
      <c r="E3897" s="135">
        <f t="shared" si="60"/>
        <v>30125410</v>
      </c>
      <c r="F3897" s="135" t="s">
        <v>1249</v>
      </c>
      <c r="G3897" s="135" t="s">
        <v>6493</v>
      </c>
      <c r="H3897" s="135" t="s">
        <v>8312</v>
      </c>
      <c r="I3897" s="135" t="s">
        <v>8324</v>
      </c>
    </row>
    <row r="3898" spans="1:9" x14ac:dyDescent="0.2">
      <c r="A3898" s="135" t="s">
        <v>2918</v>
      </c>
      <c r="D3898" s="135" t="s">
        <v>8325</v>
      </c>
      <c r="E3898" s="135">
        <f t="shared" si="60"/>
        <v>30125411</v>
      </c>
      <c r="F3898" s="135" t="s">
        <v>1249</v>
      </c>
      <c r="G3898" s="135" t="s">
        <v>6493</v>
      </c>
      <c r="H3898" s="135" t="s">
        <v>8312</v>
      </c>
      <c r="I3898" s="135" t="s">
        <v>8326</v>
      </c>
    </row>
    <row r="3899" spans="1:9" x14ac:dyDescent="0.2">
      <c r="A3899" s="135" t="s">
        <v>2918</v>
      </c>
      <c r="D3899" s="135" t="s">
        <v>8327</v>
      </c>
      <c r="E3899" s="135">
        <f t="shared" si="60"/>
        <v>30125412</v>
      </c>
      <c r="F3899" s="135" t="s">
        <v>1249</v>
      </c>
      <c r="G3899" s="135" t="s">
        <v>6493</v>
      </c>
      <c r="H3899" s="135" t="s">
        <v>8312</v>
      </c>
      <c r="I3899" s="135" t="s">
        <v>8328</v>
      </c>
    </row>
    <row r="3900" spans="1:9" x14ac:dyDescent="0.2">
      <c r="A3900" s="135" t="s">
        <v>2918</v>
      </c>
      <c r="D3900" s="135" t="s">
        <v>8329</v>
      </c>
      <c r="E3900" s="135">
        <f t="shared" si="60"/>
        <v>30125413</v>
      </c>
      <c r="F3900" s="135" t="s">
        <v>1249</v>
      </c>
      <c r="G3900" s="135" t="s">
        <v>6493</v>
      </c>
      <c r="H3900" s="135" t="s">
        <v>8312</v>
      </c>
      <c r="I3900" s="135" t="s">
        <v>5343</v>
      </c>
    </row>
    <row r="3901" spans="1:9" x14ac:dyDescent="0.2">
      <c r="A3901" s="135" t="s">
        <v>2918</v>
      </c>
      <c r="D3901" s="135" t="s">
        <v>5344</v>
      </c>
      <c r="E3901" s="135">
        <f t="shared" si="60"/>
        <v>30125415</v>
      </c>
      <c r="F3901" s="135" t="s">
        <v>1249</v>
      </c>
      <c r="G3901" s="135" t="s">
        <v>6493</v>
      </c>
      <c r="H3901" s="135" t="s">
        <v>8312</v>
      </c>
      <c r="I3901" s="135" t="s">
        <v>5345</v>
      </c>
    </row>
    <row r="3902" spans="1:9" x14ac:dyDescent="0.2">
      <c r="A3902" s="135" t="s">
        <v>2918</v>
      </c>
      <c r="D3902" s="135" t="s">
        <v>5346</v>
      </c>
      <c r="E3902" s="135">
        <f t="shared" si="60"/>
        <v>30125416</v>
      </c>
      <c r="F3902" s="135" t="s">
        <v>1249</v>
      </c>
      <c r="G3902" s="135" t="s">
        <v>6493</v>
      </c>
      <c r="H3902" s="135" t="s">
        <v>8312</v>
      </c>
      <c r="I3902" s="135" t="s">
        <v>4710</v>
      </c>
    </row>
    <row r="3903" spans="1:9" x14ac:dyDescent="0.2">
      <c r="A3903" s="135" t="s">
        <v>2918</v>
      </c>
      <c r="D3903" s="135" t="s">
        <v>5347</v>
      </c>
      <c r="E3903" s="135">
        <f t="shared" si="60"/>
        <v>30125417</v>
      </c>
      <c r="F3903" s="135" t="s">
        <v>1249</v>
      </c>
      <c r="G3903" s="135" t="s">
        <v>6493</v>
      </c>
      <c r="H3903" s="135" t="s">
        <v>8312</v>
      </c>
      <c r="I3903" s="135" t="s">
        <v>5348</v>
      </c>
    </row>
    <row r="3904" spans="1:9" x14ac:dyDescent="0.2">
      <c r="A3904" s="135" t="s">
        <v>2918</v>
      </c>
      <c r="D3904" s="135" t="s">
        <v>5349</v>
      </c>
      <c r="E3904" s="135">
        <f t="shared" si="60"/>
        <v>30125418</v>
      </c>
      <c r="F3904" s="135" t="s">
        <v>1249</v>
      </c>
      <c r="G3904" s="135" t="s">
        <v>6493</v>
      </c>
      <c r="H3904" s="135" t="s">
        <v>8312</v>
      </c>
      <c r="I3904" s="135" t="s">
        <v>5350</v>
      </c>
    </row>
    <row r="3905" spans="1:9" x14ac:dyDescent="0.2">
      <c r="A3905" s="135" t="s">
        <v>2918</v>
      </c>
      <c r="D3905" s="135" t="s">
        <v>5351</v>
      </c>
      <c r="E3905" s="135">
        <f t="shared" si="60"/>
        <v>30125420</v>
      </c>
      <c r="F3905" s="135" t="s">
        <v>1249</v>
      </c>
      <c r="G3905" s="135" t="s">
        <v>6493</v>
      </c>
      <c r="H3905" s="135" t="s">
        <v>8312</v>
      </c>
      <c r="I3905" s="135" t="s">
        <v>6488</v>
      </c>
    </row>
    <row r="3906" spans="1:9" x14ac:dyDescent="0.2">
      <c r="A3906" s="135" t="s">
        <v>2918</v>
      </c>
      <c r="D3906" s="135" t="s">
        <v>5352</v>
      </c>
      <c r="E3906" s="135">
        <f t="shared" ref="E3906:E3969" si="61">VALUE(D3906)</f>
        <v>30125499</v>
      </c>
      <c r="F3906" s="135" t="s">
        <v>1249</v>
      </c>
      <c r="G3906" s="135" t="s">
        <v>6493</v>
      </c>
      <c r="H3906" s="135" t="s">
        <v>8312</v>
      </c>
      <c r="I3906" s="135" t="s">
        <v>6238</v>
      </c>
    </row>
    <row r="3907" spans="1:9" x14ac:dyDescent="0.2">
      <c r="A3907" s="135" t="s">
        <v>2918</v>
      </c>
      <c r="D3907" s="135" t="s">
        <v>5353</v>
      </c>
      <c r="E3907" s="135">
        <f t="shared" si="61"/>
        <v>30125801</v>
      </c>
      <c r="F3907" s="135" t="s">
        <v>1249</v>
      </c>
      <c r="G3907" s="135" t="s">
        <v>6493</v>
      </c>
      <c r="H3907" s="135" t="s">
        <v>5354</v>
      </c>
      <c r="I3907" s="135" t="s">
        <v>5355</v>
      </c>
    </row>
    <row r="3908" spans="1:9" x14ac:dyDescent="0.2">
      <c r="A3908" s="135" t="s">
        <v>2918</v>
      </c>
      <c r="D3908" s="135" t="s">
        <v>5356</v>
      </c>
      <c r="E3908" s="135">
        <f t="shared" si="61"/>
        <v>30125802</v>
      </c>
      <c r="F3908" s="135" t="s">
        <v>1249</v>
      </c>
      <c r="G3908" s="135" t="s">
        <v>6493</v>
      </c>
      <c r="H3908" s="135" t="s">
        <v>5354</v>
      </c>
      <c r="I3908" s="135" t="s">
        <v>5357</v>
      </c>
    </row>
    <row r="3909" spans="1:9" x14ac:dyDescent="0.2">
      <c r="A3909" s="135" t="s">
        <v>2918</v>
      </c>
      <c r="D3909" s="135" t="s">
        <v>5358</v>
      </c>
      <c r="E3909" s="135">
        <f t="shared" si="61"/>
        <v>30125803</v>
      </c>
      <c r="F3909" s="135" t="s">
        <v>1249</v>
      </c>
      <c r="G3909" s="135" t="s">
        <v>6493</v>
      </c>
      <c r="H3909" s="135" t="s">
        <v>5354</v>
      </c>
      <c r="I3909" s="135" t="s">
        <v>5359</v>
      </c>
    </row>
    <row r="3910" spans="1:9" x14ac:dyDescent="0.2">
      <c r="A3910" s="135" t="s">
        <v>2918</v>
      </c>
      <c r="D3910" s="135" t="s">
        <v>5360</v>
      </c>
      <c r="E3910" s="135">
        <f t="shared" si="61"/>
        <v>30125805</v>
      </c>
      <c r="F3910" s="135" t="s">
        <v>1249</v>
      </c>
      <c r="G3910" s="135" t="s">
        <v>6493</v>
      </c>
      <c r="H3910" s="135" t="s">
        <v>5354</v>
      </c>
      <c r="I3910" s="135" t="s">
        <v>5361</v>
      </c>
    </row>
    <row r="3911" spans="1:9" x14ac:dyDescent="0.2">
      <c r="A3911" s="135" t="s">
        <v>2918</v>
      </c>
      <c r="D3911" s="135" t="s">
        <v>5362</v>
      </c>
      <c r="E3911" s="135">
        <f t="shared" si="61"/>
        <v>30125806</v>
      </c>
      <c r="F3911" s="135" t="s">
        <v>1249</v>
      </c>
      <c r="G3911" s="135" t="s">
        <v>6493</v>
      </c>
      <c r="H3911" s="135" t="s">
        <v>5354</v>
      </c>
      <c r="I3911" s="135" t="s">
        <v>5363</v>
      </c>
    </row>
    <row r="3912" spans="1:9" x14ac:dyDescent="0.2">
      <c r="A3912" s="135" t="s">
        <v>2918</v>
      </c>
      <c r="D3912" s="135" t="s">
        <v>5364</v>
      </c>
      <c r="E3912" s="135">
        <f t="shared" si="61"/>
        <v>30125807</v>
      </c>
      <c r="F3912" s="135" t="s">
        <v>1249</v>
      </c>
      <c r="G3912" s="135" t="s">
        <v>6493</v>
      </c>
      <c r="H3912" s="135" t="s">
        <v>5354</v>
      </c>
      <c r="I3912" s="135" t="s">
        <v>5365</v>
      </c>
    </row>
    <row r="3913" spans="1:9" x14ac:dyDescent="0.2">
      <c r="A3913" s="135" t="s">
        <v>2918</v>
      </c>
      <c r="D3913" s="135" t="s">
        <v>5366</v>
      </c>
      <c r="E3913" s="135">
        <f t="shared" si="61"/>
        <v>30125810</v>
      </c>
      <c r="F3913" s="135" t="s">
        <v>1249</v>
      </c>
      <c r="G3913" s="135" t="s">
        <v>6493</v>
      </c>
      <c r="H3913" s="135" t="s">
        <v>5354</v>
      </c>
      <c r="I3913" s="135" t="s">
        <v>5367</v>
      </c>
    </row>
    <row r="3914" spans="1:9" x14ac:dyDescent="0.2">
      <c r="A3914" s="135" t="s">
        <v>2918</v>
      </c>
      <c r="D3914" s="135" t="s">
        <v>5368</v>
      </c>
      <c r="E3914" s="135">
        <f t="shared" si="61"/>
        <v>30125815</v>
      </c>
      <c r="F3914" s="135" t="s">
        <v>1249</v>
      </c>
      <c r="G3914" s="135" t="s">
        <v>6493</v>
      </c>
      <c r="H3914" s="135" t="s">
        <v>5354</v>
      </c>
      <c r="I3914" s="135" t="s">
        <v>5369</v>
      </c>
    </row>
    <row r="3915" spans="1:9" x14ac:dyDescent="0.2">
      <c r="A3915" s="135" t="s">
        <v>2918</v>
      </c>
      <c r="D3915" s="135" t="s">
        <v>5370</v>
      </c>
      <c r="E3915" s="135">
        <f t="shared" si="61"/>
        <v>30125816</v>
      </c>
      <c r="F3915" s="135" t="s">
        <v>1249</v>
      </c>
      <c r="G3915" s="135" t="s">
        <v>6493</v>
      </c>
      <c r="H3915" s="135" t="s">
        <v>5354</v>
      </c>
      <c r="I3915" s="135" t="s">
        <v>5371</v>
      </c>
    </row>
    <row r="3916" spans="1:9" x14ac:dyDescent="0.2">
      <c r="A3916" s="135" t="s">
        <v>2918</v>
      </c>
      <c r="D3916" s="135" t="s">
        <v>5372</v>
      </c>
      <c r="E3916" s="135">
        <f t="shared" si="61"/>
        <v>30125817</v>
      </c>
      <c r="F3916" s="135" t="s">
        <v>1249</v>
      </c>
      <c r="G3916" s="135" t="s">
        <v>6493</v>
      </c>
      <c r="H3916" s="135" t="s">
        <v>5354</v>
      </c>
      <c r="I3916" s="135" t="s">
        <v>5373</v>
      </c>
    </row>
    <row r="3917" spans="1:9" x14ac:dyDescent="0.2">
      <c r="A3917" s="135" t="s">
        <v>2918</v>
      </c>
      <c r="D3917" s="135" t="s">
        <v>5374</v>
      </c>
      <c r="E3917" s="135">
        <f t="shared" si="61"/>
        <v>30125880</v>
      </c>
      <c r="F3917" s="135" t="s">
        <v>1249</v>
      </c>
      <c r="G3917" s="135" t="s">
        <v>6493</v>
      </c>
      <c r="H3917" s="135" t="s">
        <v>5354</v>
      </c>
      <c r="I3917" s="135" t="s">
        <v>5375</v>
      </c>
    </row>
    <row r="3918" spans="1:9" x14ac:dyDescent="0.2">
      <c r="A3918" s="135" t="s">
        <v>2918</v>
      </c>
      <c r="D3918" s="135" t="s">
        <v>5376</v>
      </c>
      <c r="E3918" s="135">
        <f t="shared" si="61"/>
        <v>30125899</v>
      </c>
      <c r="F3918" s="135" t="s">
        <v>1249</v>
      </c>
      <c r="G3918" s="135" t="s">
        <v>6493</v>
      </c>
      <c r="H3918" s="135" t="s">
        <v>5354</v>
      </c>
      <c r="I3918" s="135" t="s">
        <v>6238</v>
      </c>
    </row>
    <row r="3919" spans="1:9" x14ac:dyDescent="0.2">
      <c r="A3919" s="135" t="s">
        <v>2918</v>
      </c>
      <c r="D3919" s="135" t="s">
        <v>5377</v>
      </c>
      <c r="E3919" s="135">
        <f t="shared" si="61"/>
        <v>30130101</v>
      </c>
      <c r="F3919" s="135" t="s">
        <v>1249</v>
      </c>
      <c r="G3919" s="135" t="s">
        <v>6493</v>
      </c>
      <c r="H3919" s="135" t="s">
        <v>5378</v>
      </c>
      <c r="I3919" s="135" t="s">
        <v>5379</v>
      </c>
    </row>
    <row r="3920" spans="1:9" x14ac:dyDescent="0.2">
      <c r="A3920" s="135" t="s">
        <v>2918</v>
      </c>
      <c r="D3920" s="135" t="s">
        <v>5380</v>
      </c>
      <c r="E3920" s="135">
        <f t="shared" si="61"/>
        <v>30130102</v>
      </c>
      <c r="F3920" s="135" t="s">
        <v>1249</v>
      </c>
      <c r="G3920" s="135" t="s">
        <v>6493</v>
      </c>
      <c r="H3920" s="135" t="s">
        <v>5378</v>
      </c>
      <c r="I3920" s="135" t="s">
        <v>5381</v>
      </c>
    </row>
    <row r="3921" spans="1:9" x14ac:dyDescent="0.2">
      <c r="A3921" s="135" t="s">
        <v>2918</v>
      </c>
      <c r="D3921" s="135" t="s">
        <v>5382</v>
      </c>
      <c r="E3921" s="135">
        <f t="shared" si="61"/>
        <v>30130103</v>
      </c>
      <c r="F3921" s="135" t="s">
        <v>1249</v>
      </c>
      <c r="G3921" s="135" t="s">
        <v>6493</v>
      </c>
      <c r="H3921" s="135" t="s">
        <v>5378</v>
      </c>
      <c r="I3921" s="135" t="s">
        <v>5383</v>
      </c>
    </row>
    <row r="3922" spans="1:9" x14ac:dyDescent="0.2">
      <c r="A3922" s="135" t="s">
        <v>2918</v>
      </c>
      <c r="D3922" s="135" t="s">
        <v>5384</v>
      </c>
      <c r="E3922" s="135">
        <f t="shared" si="61"/>
        <v>30130104</v>
      </c>
      <c r="F3922" s="135" t="s">
        <v>1249</v>
      </c>
      <c r="G3922" s="135" t="s">
        <v>6493</v>
      </c>
      <c r="H3922" s="135" t="s">
        <v>5378</v>
      </c>
      <c r="I3922" s="135" t="s">
        <v>5385</v>
      </c>
    </row>
    <row r="3923" spans="1:9" x14ac:dyDescent="0.2">
      <c r="A3923" s="135" t="s">
        <v>2918</v>
      </c>
      <c r="D3923" s="135" t="s">
        <v>5386</v>
      </c>
      <c r="E3923" s="135">
        <f t="shared" si="61"/>
        <v>30130105</v>
      </c>
      <c r="F3923" s="135" t="s">
        <v>1249</v>
      </c>
      <c r="G3923" s="135" t="s">
        <v>6493</v>
      </c>
      <c r="H3923" s="135" t="s">
        <v>5378</v>
      </c>
      <c r="I3923" s="135" t="s">
        <v>5387</v>
      </c>
    </row>
    <row r="3924" spans="1:9" x14ac:dyDescent="0.2">
      <c r="A3924" s="135" t="s">
        <v>2918</v>
      </c>
      <c r="D3924" s="135" t="s">
        <v>5388</v>
      </c>
      <c r="E3924" s="135">
        <f t="shared" si="61"/>
        <v>30130106</v>
      </c>
      <c r="F3924" s="135" t="s">
        <v>1249</v>
      </c>
      <c r="G3924" s="135" t="s">
        <v>6493</v>
      </c>
      <c r="H3924" s="135" t="s">
        <v>5378</v>
      </c>
      <c r="I3924" s="135" t="s">
        <v>7674</v>
      </c>
    </row>
    <row r="3925" spans="1:9" x14ac:dyDescent="0.2">
      <c r="A3925" s="135" t="s">
        <v>2918</v>
      </c>
      <c r="D3925" s="135" t="s">
        <v>5389</v>
      </c>
      <c r="E3925" s="135">
        <f t="shared" si="61"/>
        <v>30130107</v>
      </c>
      <c r="F3925" s="135" t="s">
        <v>1249</v>
      </c>
      <c r="G3925" s="135" t="s">
        <v>6493</v>
      </c>
      <c r="H3925" s="135" t="s">
        <v>5378</v>
      </c>
      <c r="I3925" s="135" t="s">
        <v>5390</v>
      </c>
    </row>
    <row r="3926" spans="1:9" x14ac:dyDescent="0.2">
      <c r="A3926" s="135" t="s">
        <v>2918</v>
      </c>
      <c r="D3926" s="135" t="s">
        <v>5391</v>
      </c>
      <c r="E3926" s="135">
        <f t="shared" si="61"/>
        <v>30130108</v>
      </c>
      <c r="F3926" s="135" t="s">
        <v>1249</v>
      </c>
      <c r="G3926" s="135" t="s">
        <v>6493</v>
      </c>
      <c r="H3926" s="135" t="s">
        <v>5378</v>
      </c>
      <c r="I3926" s="135" t="s">
        <v>5392</v>
      </c>
    </row>
    <row r="3927" spans="1:9" x14ac:dyDescent="0.2">
      <c r="A3927" s="135" t="s">
        <v>2918</v>
      </c>
      <c r="D3927" s="135" t="s">
        <v>5393</v>
      </c>
      <c r="E3927" s="135">
        <f t="shared" si="61"/>
        <v>30130110</v>
      </c>
      <c r="F3927" s="135" t="s">
        <v>1249</v>
      </c>
      <c r="G3927" s="135" t="s">
        <v>6493</v>
      </c>
      <c r="H3927" s="135" t="s">
        <v>5378</v>
      </c>
      <c r="I3927" s="135" t="s">
        <v>5394</v>
      </c>
    </row>
    <row r="3928" spans="1:9" x14ac:dyDescent="0.2">
      <c r="A3928" s="135" t="s">
        <v>2918</v>
      </c>
      <c r="D3928" s="135" t="s">
        <v>5395</v>
      </c>
      <c r="E3928" s="135">
        <f t="shared" si="61"/>
        <v>30130114</v>
      </c>
      <c r="F3928" s="135" t="s">
        <v>1249</v>
      </c>
      <c r="G3928" s="135" t="s">
        <v>6493</v>
      </c>
      <c r="H3928" s="135" t="s">
        <v>5378</v>
      </c>
      <c r="I3928" s="135" t="s">
        <v>5396</v>
      </c>
    </row>
    <row r="3929" spans="1:9" x14ac:dyDescent="0.2">
      <c r="A3929" s="135" t="s">
        <v>2918</v>
      </c>
      <c r="D3929" s="135" t="s">
        <v>5397</v>
      </c>
      <c r="E3929" s="135">
        <f t="shared" si="61"/>
        <v>30130115</v>
      </c>
      <c r="F3929" s="135" t="s">
        <v>1249</v>
      </c>
      <c r="G3929" s="135" t="s">
        <v>6493</v>
      </c>
      <c r="H3929" s="135" t="s">
        <v>5378</v>
      </c>
      <c r="I3929" s="135" t="s">
        <v>5398</v>
      </c>
    </row>
    <row r="3930" spans="1:9" x14ac:dyDescent="0.2">
      <c r="A3930" s="135" t="s">
        <v>2918</v>
      </c>
      <c r="D3930" s="135" t="s">
        <v>5399</v>
      </c>
      <c r="E3930" s="135">
        <f t="shared" si="61"/>
        <v>30130180</v>
      </c>
      <c r="F3930" s="135" t="s">
        <v>1249</v>
      </c>
      <c r="G3930" s="135" t="s">
        <v>6493</v>
      </c>
      <c r="H3930" s="135" t="s">
        <v>5378</v>
      </c>
      <c r="I3930" s="135" t="s">
        <v>6488</v>
      </c>
    </row>
    <row r="3931" spans="1:9" x14ac:dyDescent="0.2">
      <c r="A3931" s="135" t="s">
        <v>2918</v>
      </c>
      <c r="D3931" s="135" t="s">
        <v>5400</v>
      </c>
      <c r="E3931" s="135">
        <f t="shared" si="61"/>
        <v>30130201</v>
      </c>
      <c r="F3931" s="135" t="s">
        <v>1249</v>
      </c>
      <c r="G3931" s="135" t="s">
        <v>6493</v>
      </c>
      <c r="H3931" s="135" t="s">
        <v>5401</v>
      </c>
      <c r="I3931" s="135" t="s">
        <v>2382</v>
      </c>
    </row>
    <row r="3932" spans="1:9" x14ac:dyDescent="0.2">
      <c r="A3932" s="135" t="s">
        <v>2918</v>
      </c>
      <c r="D3932" s="135" t="s">
        <v>5402</v>
      </c>
      <c r="E3932" s="135">
        <f t="shared" si="61"/>
        <v>30130202</v>
      </c>
      <c r="F3932" s="135" t="s">
        <v>1249</v>
      </c>
      <c r="G3932" s="135" t="s">
        <v>6493</v>
      </c>
      <c r="H3932" s="135" t="s">
        <v>5401</v>
      </c>
      <c r="I3932" s="135" t="s">
        <v>4964</v>
      </c>
    </row>
    <row r="3933" spans="1:9" x14ac:dyDescent="0.2">
      <c r="A3933" s="135" t="s">
        <v>2918</v>
      </c>
      <c r="D3933" s="135" t="s">
        <v>5403</v>
      </c>
      <c r="E3933" s="135">
        <f t="shared" si="61"/>
        <v>30130203</v>
      </c>
      <c r="F3933" s="135" t="s">
        <v>1249</v>
      </c>
      <c r="G3933" s="135" t="s">
        <v>6493</v>
      </c>
      <c r="H3933" s="135" t="s">
        <v>5401</v>
      </c>
      <c r="I3933" s="135" t="s">
        <v>5404</v>
      </c>
    </row>
    <row r="3934" spans="1:9" x14ac:dyDescent="0.2">
      <c r="A3934" s="135" t="s">
        <v>2918</v>
      </c>
      <c r="D3934" s="135" t="s">
        <v>5405</v>
      </c>
      <c r="E3934" s="135">
        <f t="shared" si="61"/>
        <v>30130280</v>
      </c>
      <c r="F3934" s="135" t="s">
        <v>1249</v>
      </c>
      <c r="G3934" s="135" t="s">
        <v>6493</v>
      </c>
      <c r="H3934" s="135" t="s">
        <v>5401</v>
      </c>
      <c r="I3934" s="135" t="s">
        <v>6488</v>
      </c>
    </row>
    <row r="3935" spans="1:9" x14ac:dyDescent="0.2">
      <c r="A3935" s="135" t="s">
        <v>2918</v>
      </c>
      <c r="D3935" s="135" t="s">
        <v>5406</v>
      </c>
      <c r="E3935" s="135">
        <f t="shared" si="61"/>
        <v>30130301</v>
      </c>
      <c r="F3935" s="135" t="s">
        <v>1249</v>
      </c>
      <c r="G3935" s="135" t="s">
        <v>6493</v>
      </c>
      <c r="H3935" s="135" t="s">
        <v>5407</v>
      </c>
      <c r="I3935" s="135" t="s">
        <v>7987</v>
      </c>
    </row>
    <row r="3936" spans="1:9" x14ac:dyDescent="0.2">
      <c r="A3936" s="135" t="s">
        <v>2918</v>
      </c>
      <c r="D3936" s="135" t="s">
        <v>5408</v>
      </c>
      <c r="E3936" s="135">
        <f t="shared" si="61"/>
        <v>30130302</v>
      </c>
      <c r="F3936" s="135" t="s">
        <v>1249</v>
      </c>
      <c r="G3936" s="135" t="s">
        <v>6493</v>
      </c>
      <c r="H3936" s="135" t="s">
        <v>5407</v>
      </c>
      <c r="I3936" s="135" t="s">
        <v>2250</v>
      </c>
    </row>
    <row r="3937" spans="1:9" x14ac:dyDescent="0.2">
      <c r="A3937" s="135" t="s">
        <v>2918</v>
      </c>
      <c r="D3937" s="135" t="s">
        <v>5409</v>
      </c>
      <c r="E3937" s="135">
        <f t="shared" si="61"/>
        <v>30130303</v>
      </c>
      <c r="F3937" s="135" t="s">
        <v>1249</v>
      </c>
      <c r="G3937" s="135" t="s">
        <v>6493</v>
      </c>
      <c r="H3937" s="135" t="s">
        <v>5407</v>
      </c>
      <c r="I3937" s="135" t="s">
        <v>5410</v>
      </c>
    </row>
    <row r="3938" spans="1:9" x14ac:dyDescent="0.2">
      <c r="A3938" s="135" t="s">
        <v>2918</v>
      </c>
      <c r="D3938" s="135" t="s">
        <v>5411</v>
      </c>
      <c r="E3938" s="135">
        <f t="shared" si="61"/>
        <v>30130304</v>
      </c>
      <c r="F3938" s="135" t="s">
        <v>1249</v>
      </c>
      <c r="G3938" s="135" t="s">
        <v>6493</v>
      </c>
      <c r="H3938" s="135" t="s">
        <v>5407</v>
      </c>
      <c r="I3938" s="135" t="s">
        <v>5412</v>
      </c>
    </row>
    <row r="3939" spans="1:9" x14ac:dyDescent="0.2">
      <c r="A3939" s="135" t="s">
        <v>2918</v>
      </c>
      <c r="D3939" s="135" t="s">
        <v>5413</v>
      </c>
      <c r="E3939" s="135">
        <f t="shared" si="61"/>
        <v>30130305</v>
      </c>
      <c r="F3939" s="135" t="s">
        <v>1249</v>
      </c>
      <c r="G3939" s="135" t="s">
        <v>6493</v>
      </c>
      <c r="H3939" s="135" t="s">
        <v>5407</v>
      </c>
      <c r="I3939" s="135" t="s">
        <v>5414</v>
      </c>
    </row>
    <row r="3940" spans="1:9" x14ac:dyDescent="0.2">
      <c r="A3940" s="135" t="s">
        <v>2918</v>
      </c>
      <c r="D3940" s="135" t="s">
        <v>5415</v>
      </c>
      <c r="E3940" s="135">
        <f t="shared" si="61"/>
        <v>30130380</v>
      </c>
      <c r="F3940" s="135" t="s">
        <v>1249</v>
      </c>
      <c r="G3940" s="135" t="s">
        <v>6493</v>
      </c>
      <c r="H3940" s="135" t="s">
        <v>5407</v>
      </c>
      <c r="I3940" s="135" t="s">
        <v>6488</v>
      </c>
    </row>
    <row r="3941" spans="1:9" x14ac:dyDescent="0.2">
      <c r="A3941" s="135" t="s">
        <v>2918</v>
      </c>
      <c r="D3941" s="135" t="s">
        <v>5416</v>
      </c>
      <c r="E3941" s="135">
        <f t="shared" si="61"/>
        <v>30130401</v>
      </c>
      <c r="F3941" s="135" t="s">
        <v>1249</v>
      </c>
      <c r="G3941" s="135" t="s">
        <v>6493</v>
      </c>
      <c r="H3941" s="135" t="s">
        <v>2520</v>
      </c>
      <c r="I3941" s="135" t="s">
        <v>2382</v>
      </c>
    </row>
    <row r="3942" spans="1:9" x14ac:dyDescent="0.2">
      <c r="A3942" s="135" t="s">
        <v>2918</v>
      </c>
      <c r="D3942" s="135" t="s">
        <v>2521</v>
      </c>
      <c r="E3942" s="135">
        <f t="shared" si="61"/>
        <v>30130402</v>
      </c>
      <c r="F3942" s="135" t="s">
        <v>1249</v>
      </c>
      <c r="G3942" s="135" t="s">
        <v>6493</v>
      </c>
      <c r="H3942" s="135" t="s">
        <v>2520</v>
      </c>
      <c r="I3942" s="135" t="s">
        <v>3965</v>
      </c>
    </row>
    <row r="3943" spans="1:9" x14ac:dyDescent="0.2">
      <c r="A3943" s="135" t="s">
        <v>2918</v>
      </c>
      <c r="D3943" s="135" t="s">
        <v>2522</v>
      </c>
      <c r="E3943" s="135">
        <f t="shared" si="61"/>
        <v>30130403</v>
      </c>
      <c r="F3943" s="135" t="s">
        <v>1249</v>
      </c>
      <c r="G3943" s="135" t="s">
        <v>6493</v>
      </c>
      <c r="H3943" s="135" t="s">
        <v>2520</v>
      </c>
      <c r="I3943" s="135" t="s">
        <v>2523</v>
      </c>
    </row>
    <row r="3944" spans="1:9" x14ac:dyDescent="0.2">
      <c r="A3944" s="135" t="s">
        <v>2918</v>
      </c>
      <c r="D3944" s="135" t="s">
        <v>2524</v>
      </c>
      <c r="E3944" s="135">
        <f t="shared" si="61"/>
        <v>30130404</v>
      </c>
      <c r="F3944" s="135" t="s">
        <v>1249</v>
      </c>
      <c r="G3944" s="135" t="s">
        <v>6493</v>
      </c>
      <c r="H3944" s="135" t="s">
        <v>2520</v>
      </c>
      <c r="I3944" s="135" t="s">
        <v>2201</v>
      </c>
    </row>
    <row r="3945" spans="1:9" x14ac:dyDescent="0.2">
      <c r="A3945" s="135" t="s">
        <v>2918</v>
      </c>
      <c r="D3945" s="135" t="s">
        <v>2525</v>
      </c>
      <c r="E3945" s="135">
        <f t="shared" si="61"/>
        <v>30130405</v>
      </c>
      <c r="F3945" s="135" t="s">
        <v>1249</v>
      </c>
      <c r="G3945" s="135" t="s">
        <v>6493</v>
      </c>
      <c r="H3945" s="135" t="s">
        <v>2520</v>
      </c>
      <c r="I3945" s="135" t="s">
        <v>2526</v>
      </c>
    </row>
    <row r="3946" spans="1:9" x14ac:dyDescent="0.2">
      <c r="A3946" s="135" t="s">
        <v>2918</v>
      </c>
      <c r="D3946" s="135" t="s">
        <v>2527</v>
      </c>
      <c r="E3946" s="135">
        <f t="shared" si="61"/>
        <v>30130480</v>
      </c>
      <c r="F3946" s="135" t="s">
        <v>1249</v>
      </c>
      <c r="G3946" s="135" t="s">
        <v>6493</v>
      </c>
      <c r="H3946" s="135" t="s">
        <v>2520</v>
      </c>
      <c r="I3946" s="135" t="s">
        <v>6488</v>
      </c>
    </row>
    <row r="3947" spans="1:9" x14ac:dyDescent="0.2">
      <c r="A3947" s="135" t="s">
        <v>2918</v>
      </c>
      <c r="D3947" s="135" t="s">
        <v>2528</v>
      </c>
      <c r="E3947" s="135">
        <f t="shared" si="61"/>
        <v>30130501</v>
      </c>
      <c r="F3947" s="135" t="s">
        <v>1249</v>
      </c>
      <c r="G3947" s="135" t="s">
        <v>6493</v>
      </c>
      <c r="H3947" s="135" t="s">
        <v>2529</v>
      </c>
      <c r="I3947" s="135" t="s">
        <v>2382</v>
      </c>
    </row>
    <row r="3948" spans="1:9" x14ac:dyDescent="0.2">
      <c r="A3948" s="135" t="s">
        <v>2918</v>
      </c>
      <c r="D3948" s="135" t="s">
        <v>2530</v>
      </c>
      <c r="E3948" s="135">
        <f t="shared" si="61"/>
        <v>30130502</v>
      </c>
      <c r="F3948" s="135" t="s">
        <v>1249</v>
      </c>
      <c r="G3948" s="135" t="s">
        <v>6493</v>
      </c>
      <c r="H3948" s="135" t="s">
        <v>2529</v>
      </c>
      <c r="I3948" s="135" t="s">
        <v>2531</v>
      </c>
    </row>
    <row r="3949" spans="1:9" x14ac:dyDescent="0.2">
      <c r="A3949" s="135" t="s">
        <v>2918</v>
      </c>
      <c r="D3949" s="135" t="s">
        <v>2532</v>
      </c>
      <c r="E3949" s="135">
        <f t="shared" si="61"/>
        <v>30130503</v>
      </c>
      <c r="F3949" s="135" t="s">
        <v>1249</v>
      </c>
      <c r="G3949" s="135" t="s">
        <v>6493</v>
      </c>
      <c r="H3949" s="135" t="s">
        <v>2529</v>
      </c>
      <c r="I3949" s="135" t="s">
        <v>2533</v>
      </c>
    </row>
    <row r="3950" spans="1:9" x14ac:dyDescent="0.2">
      <c r="A3950" s="135" t="s">
        <v>2918</v>
      </c>
      <c r="D3950" s="135" t="s">
        <v>2534</v>
      </c>
      <c r="E3950" s="135">
        <f t="shared" si="61"/>
        <v>30130504</v>
      </c>
      <c r="F3950" s="135" t="s">
        <v>1249</v>
      </c>
      <c r="G3950" s="135" t="s">
        <v>6493</v>
      </c>
      <c r="H3950" s="135" t="s">
        <v>2529</v>
      </c>
      <c r="I3950" s="135" t="s">
        <v>2201</v>
      </c>
    </row>
    <row r="3951" spans="1:9" x14ac:dyDescent="0.2">
      <c r="A3951" s="135" t="s">
        <v>2918</v>
      </c>
      <c r="D3951" s="135" t="s">
        <v>2535</v>
      </c>
      <c r="E3951" s="135">
        <f t="shared" si="61"/>
        <v>30130505</v>
      </c>
      <c r="F3951" s="135" t="s">
        <v>1249</v>
      </c>
      <c r="G3951" s="135" t="s">
        <v>6493</v>
      </c>
      <c r="H3951" s="135" t="s">
        <v>2529</v>
      </c>
      <c r="I3951" s="135" t="s">
        <v>2536</v>
      </c>
    </row>
    <row r="3952" spans="1:9" x14ac:dyDescent="0.2">
      <c r="A3952" s="135" t="s">
        <v>2918</v>
      </c>
      <c r="D3952" s="135" t="s">
        <v>2537</v>
      </c>
      <c r="E3952" s="135">
        <f t="shared" si="61"/>
        <v>30130580</v>
      </c>
      <c r="F3952" s="135" t="s">
        <v>1249</v>
      </c>
      <c r="G3952" s="135" t="s">
        <v>6493</v>
      </c>
      <c r="H3952" s="135" t="s">
        <v>2529</v>
      </c>
      <c r="I3952" s="135" t="s">
        <v>6488</v>
      </c>
    </row>
    <row r="3953" spans="1:9" x14ac:dyDescent="0.2">
      <c r="A3953" s="135" t="s">
        <v>2918</v>
      </c>
      <c r="D3953" s="135" t="s">
        <v>2538</v>
      </c>
      <c r="E3953" s="135">
        <f t="shared" si="61"/>
        <v>30140101</v>
      </c>
      <c r="F3953" s="135" t="s">
        <v>1249</v>
      </c>
      <c r="G3953" s="135" t="s">
        <v>6493</v>
      </c>
      <c r="H3953" s="135" t="s">
        <v>2539</v>
      </c>
      <c r="I3953" s="135" t="s">
        <v>2540</v>
      </c>
    </row>
    <row r="3954" spans="1:9" x14ac:dyDescent="0.2">
      <c r="A3954" s="135" t="s">
        <v>2918</v>
      </c>
      <c r="D3954" s="135" t="s">
        <v>2541</v>
      </c>
      <c r="E3954" s="135">
        <f t="shared" si="61"/>
        <v>30140102</v>
      </c>
      <c r="F3954" s="135" t="s">
        <v>1249</v>
      </c>
      <c r="G3954" s="135" t="s">
        <v>6493</v>
      </c>
      <c r="H3954" s="135" t="s">
        <v>2539</v>
      </c>
      <c r="I3954" s="135" t="s">
        <v>2542</v>
      </c>
    </row>
    <row r="3955" spans="1:9" x14ac:dyDescent="0.2">
      <c r="A3955" s="135" t="s">
        <v>2918</v>
      </c>
      <c r="D3955" s="135" t="s">
        <v>2543</v>
      </c>
      <c r="E3955" s="135">
        <f t="shared" si="61"/>
        <v>30140103</v>
      </c>
      <c r="F3955" s="135" t="s">
        <v>1249</v>
      </c>
      <c r="G3955" s="135" t="s">
        <v>6493</v>
      </c>
      <c r="H3955" s="135" t="s">
        <v>2539</v>
      </c>
      <c r="I3955" s="135" t="s">
        <v>2544</v>
      </c>
    </row>
    <row r="3956" spans="1:9" x14ac:dyDescent="0.2">
      <c r="A3956" s="135" t="s">
        <v>2918</v>
      </c>
      <c r="D3956" s="135" t="s">
        <v>2545</v>
      </c>
      <c r="E3956" s="135">
        <f t="shared" si="61"/>
        <v>30140105</v>
      </c>
      <c r="F3956" s="135" t="s">
        <v>1249</v>
      </c>
      <c r="G3956" s="135" t="s">
        <v>6493</v>
      </c>
      <c r="H3956" s="135" t="s">
        <v>2539</v>
      </c>
      <c r="I3956" s="135" t="s">
        <v>598</v>
      </c>
    </row>
    <row r="3957" spans="1:9" x14ac:dyDescent="0.2">
      <c r="A3957" s="135" t="s">
        <v>2918</v>
      </c>
      <c r="D3957" s="135" t="s">
        <v>2546</v>
      </c>
      <c r="E3957" s="135">
        <f t="shared" si="61"/>
        <v>30140110</v>
      </c>
      <c r="F3957" s="135" t="s">
        <v>1249</v>
      </c>
      <c r="G3957" s="135" t="s">
        <v>6493</v>
      </c>
      <c r="H3957" s="135" t="s">
        <v>2539</v>
      </c>
      <c r="I3957" s="135" t="s">
        <v>2547</v>
      </c>
    </row>
    <row r="3958" spans="1:9" x14ac:dyDescent="0.2">
      <c r="A3958" s="135" t="s">
        <v>2918</v>
      </c>
      <c r="D3958" s="135" t="s">
        <v>2548</v>
      </c>
      <c r="E3958" s="135">
        <f t="shared" si="61"/>
        <v>30140120</v>
      </c>
      <c r="F3958" s="135" t="s">
        <v>1249</v>
      </c>
      <c r="G3958" s="135" t="s">
        <v>6493</v>
      </c>
      <c r="H3958" s="135" t="s">
        <v>2539</v>
      </c>
      <c r="I3958" s="135" t="s">
        <v>3728</v>
      </c>
    </row>
    <row r="3959" spans="1:9" x14ac:dyDescent="0.2">
      <c r="A3959" s="135" t="s">
        <v>2918</v>
      </c>
      <c r="D3959" s="135" t="s">
        <v>2549</v>
      </c>
      <c r="E3959" s="135">
        <f t="shared" si="61"/>
        <v>30140121</v>
      </c>
      <c r="F3959" s="135" t="s">
        <v>1249</v>
      </c>
      <c r="G3959" s="135" t="s">
        <v>6493</v>
      </c>
      <c r="H3959" s="135" t="s">
        <v>2539</v>
      </c>
      <c r="I3959" s="135" t="s">
        <v>2550</v>
      </c>
    </row>
    <row r="3960" spans="1:9" x14ac:dyDescent="0.2">
      <c r="A3960" s="135" t="s">
        <v>2918</v>
      </c>
      <c r="D3960" s="135" t="s">
        <v>2551</v>
      </c>
      <c r="E3960" s="135">
        <f t="shared" si="61"/>
        <v>30140122</v>
      </c>
      <c r="F3960" s="135" t="s">
        <v>1249</v>
      </c>
      <c r="G3960" s="135" t="s">
        <v>6493</v>
      </c>
      <c r="H3960" s="135" t="s">
        <v>2539</v>
      </c>
      <c r="I3960" s="135" t="s">
        <v>3738</v>
      </c>
    </row>
    <row r="3961" spans="1:9" x14ac:dyDescent="0.2">
      <c r="A3961" s="135" t="s">
        <v>2918</v>
      </c>
      <c r="D3961" s="135" t="s">
        <v>2552</v>
      </c>
      <c r="E3961" s="135">
        <f t="shared" si="61"/>
        <v>30140123</v>
      </c>
      <c r="F3961" s="135" t="s">
        <v>1249</v>
      </c>
      <c r="G3961" s="135" t="s">
        <v>6493</v>
      </c>
      <c r="H3961" s="135" t="s">
        <v>2539</v>
      </c>
      <c r="I3961" s="135" t="s">
        <v>2553</v>
      </c>
    </row>
    <row r="3962" spans="1:9" x14ac:dyDescent="0.2">
      <c r="A3962" s="135" t="s">
        <v>2918</v>
      </c>
      <c r="D3962" s="135" t="s">
        <v>2554</v>
      </c>
      <c r="E3962" s="135">
        <f t="shared" si="61"/>
        <v>30140124</v>
      </c>
      <c r="F3962" s="135" t="s">
        <v>1249</v>
      </c>
      <c r="G3962" s="135" t="s">
        <v>6493</v>
      </c>
      <c r="H3962" s="135" t="s">
        <v>2539</v>
      </c>
      <c r="I3962" s="135" t="s">
        <v>3740</v>
      </c>
    </row>
    <row r="3963" spans="1:9" x14ac:dyDescent="0.2">
      <c r="A3963" s="135" t="s">
        <v>2918</v>
      </c>
      <c r="D3963" s="135" t="s">
        <v>2555</v>
      </c>
      <c r="E3963" s="135">
        <f t="shared" si="61"/>
        <v>30140125</v>
      </c>
      <c r="F3963" s="135" t="s">
        <v>1249</v>
      </c>
      <c r="G3963" s="135" t="s">
        <v>6493</v>
      </c>
      <c r="H3963" s="135" t="s">
        <v>2539</v>
      </c>
      <c r="I3963" s="135" t="s">
        <v>3742</v>
      </c>
    </row>
    <row r="3964" spans="1:9" x14ac:dyDescent="0.2">
      <c r="A3964" s="135" t="s">
        <v>2918</v>
      </c>
      <c r="D3964" s="135" t="s">
        <v>2556</v>
      </c>
      <c r="E3964" s="135">
        <f t="shared" si="61"/>
        <v>30140130</v>
      </c>
      <c r="F3964" s="135" t="s">
        <v>1249</v>
      </c>
      <c r="G3964" s="135" t="s">
        <v>6493</v>
      </c>
      <c r="H3964" s="135" t="s">
        <v>2539</v>
      </c>
      <c r="I3964" s="135" t="s">
        <v>7565</v>
      </c>
    </row>
    <row r="3965" spans="1:9" x14ac:dyDescent="0.2">
      <c r="A3965" s="135" t="s">
        <v>2918</v>
      </c>
      <c r="D3965" s="135" t="s">
        <v>2557</v>
      </c>
      <c r="E3965" s="135">
        <f t="shared" si="61"/>
        <v>30140131</v>
      </c>
      <c r="F3965" s="135" t="s">
        <v>1249</v>
      </c>
      <c r="G3965" s="135" t="s">
        <v>6493</v>
      </c>
      <c r="H3965" s="135" t="s">
        <v>2539</v>
      </c>
      <c r="I3965" s="135" t="s">
        <v>3744</v>
      </c>
    </row>
    <row r="3966" spans="1:9" x14ac:dyDescent="0.2">
      <c r="A3966" s="135" t="s">
        <v>2918</v>
      </c>
      <c r="D3966" s="135" t="s">
        <v>2558</v>
      </c>
      <c r="E3966" s="135">
        <f t="shared" si="61"/>
        <v>30140132</v>
      </c>
      <c r="F3966" s="135" t="s">
        <v>1249</v>
      </c>
      <c r="G3966" s="135" t="s">
        <v>6493</v>
      </c>
      <c r="H3966" s="135" t="s">
        <v>2539</v>
      </c>
      <c r="I3966" s="135" t="s">
        <v>6807</v>
      </c>
    </row>
    <row r="3967" spans="1:9" x14ac:dyDescent="0.2">
      <c r="A3967" s="135" t="s">
        <v>2918</v>
      </c>
      <c r="D3967" s="135" t="s">
        <v>2559</v>
      </c>
      <c r="E3967" s="135">
        <f t="shared" si="61"/>
        <v>30140133</v>
      </c>
      <c r="F3967" s="135" t="s">
        <v>1249</v>
      </c>
      <c r="G3967" s="135" t="s">
        <v>6493</v>
      </c>
      <c r="H3967" s="135" t="s">
        <v>2539</v>
      </c>
      <c r="I3967" s="135" t="s">
        <v>6809</v>
      </c>
    </row>
    <row r="3968" spans="1:9" x14ac:dyDescent="0.2">
      <c r="A3968" s="135" t="s">
        <v>2918</v>
      </c>
      <c r="D3968" s="135" t="s">
        <v>2560</v>
      </c>
      <c r="E3968" s="135">
        <f t="shared" si="61"/>
        <v>30140134</v>
      </c>
      <c r="F3968" s="135" t="s">
        <v>1249</v>
      </c>
      <c r="G3968" s="135" t="s">
        <v>6493</v>
      </c>
      <c r="H3968" s="135" t="s">
        <v>2539</v>
      </c>
      <c r="I3968" s="135" t="s">
        <v>6811</v>
      </c>
    </row>
    <row r="3969" spans="1:9" x14ac:dyDescent="0.2">
      <c r="A3969" s="135" t="s">
        <v>2918</v>
      </c>
      <c r="D3969" s="135" t="s">
        <v>2561</v>
      </c>
      <c r="E3969" s="135">
        <f t="shared" si="61"/>
        <v>30140135</v>
      </c>
      <c r="F3969" s="135" t="s">
        <v>1249</v>
      </c>
      <c r="G3969" s="135" t="s">
        <v>6493</v>
      </c>
      <c r="H3969" s="135" t="s">
        <v>2539</v>
      </c>
      <c r="I3969" s="135" t="s">
        <v>6813</v>
      </c>
    </row>
    <row r="3970" spans="1:9" x14ac:dyDescent="0.2">
      <c r="A3970" s="135" t="s">
        <v>2918</v>
      </c>
      <c r="D3970" s="135" t="s">
        <v>2562</v>
      </c>
      <c r="E3970" s="135">
        <f t="shared" ref="E3970:E4033" si="62">VALUE(D3970)</f>
        <v>30140136</v>
      </c>
      <c r="F3970" s="135" t="s">
        <v>1249</v>
      </c>
      <c r="G3970" s="135" t="s">
        <v>6493</v>
      </c>
      <c r="H3970" s="135" t="s">
        <v>2539</v>
      </c>
      <c r="I3970" s="135" t="s">
        <v>2563</v>
      </c>
    </row>
    <row r="3971" spans="1:9" x14ac:dyDescent="0.2">
      <c r="A3971" s="135" t="s">
        <v>2918</v>
      </c>
      <c r="D3971" s="135" t="s">
        <v>2564</v>
      </c>
      <c r="E3971" s="135">
        <f t="shared" si="62"/>
        <v>30140150</v>
      </c>
      <c r="F3971" s="135" t="s">
        <v>1249</v>
      </c>
      <c r="G3971" s="135" t="s">
        <v>6493</v>
      </c>
      <c r="H3971" s="135" t="s">
        <v>2539</v>
      </c>
      <c r="I3971" s="135" t="s">
        <v>2565</v>
      </c>
    </row>
    <row r="3972" spans="1:9" x14ac:dyDescent="0.2">
      <c r="A3972" s="135" t="s">
        <v>2918</v>
      </c>
      <c r="D3972" s="135" t="s">
        <v>2566</v>
      </c>
      <c r="E3972" s="135">
        <f t="shared" si="62"/>
        <v>30140151</v>
      </c>
      <c r="F3972" s="135" t="s">
        <v>1249</v>
      </c>
      <c r="G3972" s="135" t="s">
        <v>6493</v>
      </c>
      <c r="H3972" s="135" t="s">
        <v>2539</v>
      </c>
      <c r="I3972" s="135" t="s">
        <v>2567</v>
      </c>
    </row>
    <row r="3973" spans="1:9" x14ac:dyDescent="0.2">
      <c r="A3973" s="135" t="s">
        <v>2918</v>
      </c>
      <c r="D3973" s="135" t="s">
        <v>2568</v>
      </c>
      <c r="E3973" s="135">
        <f t="shared" si="62"/>
        <v>30140199</v>
      </c>
      <c r="F3973" s="135" t="s">
        <v>1249</v>
      </c>
      <c r="G3973" s="135" t="s">
        <v>6493</v>
      </c>
      <c r="H3973" s="135" t="s">
        <v>2539</v>
      </c>
      <c r="I3973" s="135" t="s">
        <v>6238</v>
      </c>
    </row>
    <row r="3974" spans="1:9" x14ac:dyDescent="0.2">
      <c r="A3974" s="135" t="s">
        <v>2918</v>
      </c>
      <c r="D3974" s="135" t="s">
        <v>2569</v>
      </c>
      <c r="E3974" s="135">
        <f t="shared" si="62"/>
        <v>30140210</v>
      </c>
      <c r="F3974" s="135" t="s">
        <v>1249</v>
      </c>
      <c r="G3974" s="135" t="s">
        <v>6493</v>
      </c>
      <c r="H3974" s="135" t="s">
        <v>2588</v>
      </c>
      <c r="I3974" s="135" t="s">
        <v>600</v>
      </c>
    </row>
    <row r="3975" spans="1:9" x14ac:dyDescent="0.2">
      <c r="A3975" s="135" t="s">
        <v>2918</v>
      </c>
      <c r="D3975" s="135" t="s">
        <v>2589</v>
      </c>
      <c r="E3975" s="135">
        <f t="shared" si="62"/>
        <v>30140211</v>
      </c>
      <c r="F3975" s="135" t="s">
        <v>1249</v>
      </c>
      <c r="G3975" s="135" t="s">
        <v>6493</v>
      </c>
      <c r="H3975" s="135" t="s">
        <v>2588</v>
      </c>
      <c r="I3975" s="135" t="s">
        <v>2590</v>
      </c>
    </row>
    <row r="3976" spans="1:9" x14ac:dyDescent="0.2">
      <c r="A3976" s="135" t="s">
        <v>2918</v>
      </c>
      <c r="D3976" s="135" t="s">
        <v>2591</v>
      </c>
      <c r="E3976" s="135">
        <f t="shared" si="62"/>
        <v>30140214</v>
      </c>
      <c r="F3976" s="135" t="s">
        <v>1249</v>
      </c>
      <c r="G3976" s="135" t="s">
        <v>6493</v>
      </c>
      <c r="H3976" s="135" t="s">
        <v>2588</v>
      </c>
      <c r="I3976" s="135" t="s">
        <v>2570</v>
      </c>
    </row>
    <row r="3977" spans="1:9" x14ac:dyDescent="0.2">
      <c r="A3977" s="135" t="s">
        <v>2918</v>
      </c>
      <c r="D3977" s="135" t="s">
        <v>2571</v>
      </c>
      <c r="E3977" s="135">
        <f t="shared" si="62"/>
        <v>30140217</v>
      </c>
      <c r="F3977" s="135" t="s">
        <v>1249</v>
      </c>
      <c r="G3977" s="135" t="s">
        <v>6493</v>
      </c>
      <c r="H3977" s="135" t="s">
        <v>2588</v>
      </c>
      <c r="I3977" s="135" t="s">
        <v>5465</v>
      </c>
    </row>
    <row r="3978" spans="1:9" x14ac:dyDescent="0.2">
      <c r="A3978" s="135" t="s">
        <v>2918</v>
      </c>
      <c r="D3978" s="135" t="s">
        <v>5466</v>
      </c>
      <c r="E3978" s="135">
        <f t="shared" si="62"/>
        <v>30140220</v>
      </c>
      <c r="F3978" s="135" t="s">
        <v>1249</v>
      </c>
      <c r="G3978" s="135" t="s">
        <v>6493</v>
      </c>
      <c r="H3978" s="135" t="s">
        <v>2588</v>
      </c>
      <c r="I3978" s="135" t="s">
        <v>4470</v>
      </c>
    </row>
    <row r="3979" spans="1:9" x14ac:dyDescent="0.2">
      <c r="A3979" s="135" t="s">
        <v>2918</v>
      </c>
      <c r="D3979" s="135" t="s">
        <v>5467</v>
      </c>
      <c r="E3979" s="135">
        <f t="shared" si="62"/>
        <v>30140221</v>
      </c>
      <c r="F3979" s="135" t="s">
        <v>1249</v>
      </c>
      <c r="G3979" s="135" t="s">
        <v>6493</v>
      </c>
      <c r="H3979" s="135" t="s">
        <v>2588</v>
      </c>
      <c r="I3979" s="135" t="s">
        <v>618</v>
      </c>
    </row>
    <row r="3980" spans="1:9" x14ac:dyDescent="0.2">
      <c r="A3980" s="135" t="s">
        <v>2918</v>
      </c>
      <c r="D3980" s="135" t="s">
        <v>5468</v>
      </c>
      <c r="E3980" s="135">
        <f t="shared" si="62"/>
        <v>30140222</v>
      </c>
      <c r="F3980" s="135" t="s">
        <v>1249</v>
      </c>
      <c r="G3980" s="135" t="s">
        <v>6493</v>
      </c>
      <c r="H3980" s="135" t="s">
        <v>2588</v>
      </c>
      <c r="I3980" s="135" t="s">
        <v>620</v>
      </c>
    </row>
    <row r="3981" spans="1:9" x14ac:dyDescent="0.2">
      <c r="A3981" s="135" t="s">
        <v>2918</v>
      </c>
      <c r="D3981" s="135" t="s">
        <v>5469</v>
      </c>
      <c r="E3981" s="135">
        <f t="shared" si="62"/>
        <v>30140223</v>
      </c>
      <c r="F3981" s="135" t="s">
        <v>1249</v>
      </c>
      <c r="G3981" s="135" t="s">
        <v>6493</v>
      </c>
      <c r="H3981" s="135" t="s">
        <v>2588</v>
      </c>
      <c r="I3981" s="135" t="s">
        <v>5470</v>
      </c>
    </row>
    <row r="3982" spans="1:9" x14ac:dyDescent="0.2">
      <c r="A3982" s="135" t="s">
        <v>2918</v>
      </c>
      <c r="D3982" s="135" t="s">
        <v>5471</v>
      </c>
      <c r="E3982" s="135">
        <f t="shared" si="62"/>
        <v>30140224</v>
      </c>
      <c r="F3982" s="135" t="s">
        <v>1249</v>
      </c>
      <c r="G3982" s="135" t="s">
        <v>6493</v>
      </c>
      <c r="H3982" s="135" t="s">
        <v>2588</v>
      </c>
      <c r="I3982" s="135" t="s">
        <v>622</v>
      </c>
    </row>
    <row r="3983" spans="1:9" x14ac:dyDescent="0.2">
      <c r="A3983" s="135" t="s">
        <v>2918</v>
      </c>
      <c r="D3983" s="135" t="s">
        <v>5472</v>
      </c>
      <c r="E3983" s="135">
        <f t="shared" si="62"/>
        <v>30140225</v>
      </c>
      <c r="F3983" s="135" t="s">
        <v>1249</v>
      </c>
      <c r="G3983" s="135" t="s">
        <v>6493</v>
      </c>
      <c r="H3983" s="135" t="s">
        <v>2588</v>
      </c>
      <c r="I3983" s="135" t="s">
        <v>5473</v>
      </c>
    </row>
    <row r="3984" spans="1:9" x14ac:dyDescent="0.2">
      <c r="A3984" s="135" t="s">
        <v>2918</v>
      </c>
      <c r="D3984" s="135" t="s">
        <v>5474</v>
      </c>
      <c r="E3984" s="135">
        <f t="shared" si="62"/>
        <v>30140230</v>
      </c>
      <c r="F3984" s="135" t="s">
        <v>1249</v>
      </c>
      <c r="G3984" s="135" t="s">
        <v>6493</v>
      </c>
      <c r="H3984" s="135" t="s">
        <v>2588</v>
      </c>
      <c r="I3984" s="135" t="s">
        <v>4476</v>
      </c>
    </row>
    <row r="3985" spans="1:9" x14ac:dyDescent="0.2">
      <c r="A3985" s="135" t="s">
        <v>2918</v>
      </c>
      <c r="D3985" s="135" t="s">
        <v>5475</v>
      </c>
      <c r="E3985" s="135">
        <f t="shared" si="62"/>
        <v>30140231</v>
      </c>
      <c r="F3985" s="135" t="s">
        <v>1249</v>
      </c>
      <c r="G3985" s="135" t="s">
        <v>6493</v>
      </c>
      <c r="H3985" s="135" t="s">
        <v>2588</v>
      </c>
      <c r="I3985" s="135" t="s">
        <v>5476</v>
      </c>
    </row>
    <row r="3986" spans="1:9" x14ac:dyDescent="0.2">
      <c r="A3986" s="135" t="s">
        <v>2918</v>
      </c>
      <c r="D3986" s="135" t="s">
        <v>5477</v>
      </c>
      <c r="E3986" s="135">
        <f t="shared" si="62"/>
        <v>30140232</v>
      </c>
      <c r="F3986" s="135" t="s">
        <v>1249</v>
      </c>
      <c r="G3986" s="135" t="s">
        <v>6493</v>
      </c>
      <c r="H3986" s="135" t="s">
        <v>2588</v>
      </c>
      <c r="I3986" s="135" t="s">
        <v>3708</v>
      </c>
    </row>
    <row r="3987" spans="1:9" x14ac:dyDescent="0.2">
      <c r="A3987" s="135" t="s">
        <v>2918</v>
      </c>
      <c r="D3987" s="135" t="s">
        <v>5478</v>
      </c>
      <c r="E3987" s="135">
        <f t="shared" si="62"/>
        <v>30140233</v>
      </c>
      <c r="F3987" s="135" t="s">
        <v>1249</v>
      </c>
      <c r="G3987" s="135" t="s">
        <v>6493</v>
      </c>
      <c r="H3987" s="135" t="s">
        <v>2588</v>
      </c>
      <c r="I3987" s="135" t="s">
        <v>3710</v>
      </c>
    </row>
    <row r="3988" spans="1:9" x14ac:dyDescent="0.2">
      <c r="A3988" s="135" t="s">
        <v>2918</v>
      </c>
      <c r="D3988" s="135" t="s">
        <v>5479</v>
      </c>
      <c r="E3988" s="135">
        <f t="shared" si="62"/>
        <v>30140234</v>
      </c>
      <c r="F3988" s="135" t="s">
        <v>1249</v>
      </c>
      <c r="G3988" s="135" t="s">
        <v>6493</v>
      </c>
      <c r="H3988" s="135" t="s">
        <v>2588</v>
      </c>
      <c r="I3988" s="135" t="s">
        <v>3712</v>
      </c>
    </row>
    <row r="3989" spans="1:9" x14ac:dyDescent="0.2">
      <c r="A3989" s="135" t="s">
        <v>2918</v>
      </c>
      <c r="D3989" s="135" t="s">
        <v>5480</v>
      </c>
      <c r="E3989" s="135">
        <f t="shared" si="62"/>
        <v>30140235</v>
      </c>
      <c r="F3989" s="135" t="s">
        <v>1249</v>
      </c>
      <c r="G3989" s="135" t="s">
        <v>6493</v>
      </c>
      <c r="H3989" s="135" t="s">
        <v>2588</v>
      </c>
      <c r="I3989" s="135" t="s">
        <v>3714</v>
      </c>
    </row>
    <row r="3990" spans="1:9" x14ac:dyDescent="0.2">
      <c r="A3990" s="135" t="s">
        <v>2918</v>
      </c>
      <c r="D3990" s="135" t="s">
        <v>5481</v>
      </c>
      <c r="E3990" s="135">
        <f t="shared" si="62"/>
        <v>30140236</v>
      </c>
      <c r="F3990" s="135" t="s">
        <v>1249</v>
      </c>
      <c r="G3990" s="135" t="s">
        <v>6493</v>
      </c>
      <c r="H3990" s="135" t="s">
        <v>2588</v>
      </c>
      <c r="I3990" s="135" t="s">
        <v>5482</v>
      </c>
    </row>
    <row r="3991" spans="1:9" x14ac:dyDescent="0.2">
      <c r="A3991" s="135" t="s">
        <v>2918</v>
      </c>
      <c r="D3991" s="135" t="s">
        <v>5483</v>
      </c>
      <c r="E3991" s="135">
        <f t="shared" si="62"/>
        <v>30140250</v>
      </c>
      <c r="F3991" s="135" t="s">
        <v>1249</v>
      </c>
      <c r="G3991" s="135" t="s">
        <v>6493</v>
      </c>
      <c r="H3991" s="135" t="s">
        <v>2588</v>
      </c>
      <c r="I3991" s="135" t="s">
        <v>3724</v>
      </c>
    </row>
    <row r="3992" spans="1:9" x14ac:dyDescent="0.2">
      <c r="A3992" s="135" t="s">
        <v>2918</v>
      </c>
      <c r="D3992" s="135" t="s">
        <v>5484</v>
      </c>
      <c r="E3992" s="135">
        <f t="shared" si="62"/>
        <v>30140251</v>
      </c>
      <c r="F3992" s="135" t="s">
        <v>1249</v>
      </c>
      <c r="G3992" s="135" t="s">
        <v>6493</v>
      </c>
      <c r="H3992" s="135" t="s">
        <v>2588</v>
      </c>
      <c r="I3992" s="135" t="s">
        <v>5485</v>
      </c>
    </row>
    <row r="3993" spans="1:9" x14ac:dyDescent="0.2">
      <c r="A3993" s="135" t="s">
        <v>2918</v>
      </c>
      <c r="D3993" s="135" t="s">
        <v>5486</v>
      </c>
      <c r="E3993" s="135">
        <f t="shared" si="62"/>
        <v>30140252</v>
      </c>
      <c r="F3993" s="135" t="s">
        <v>1249</v>
      </c>
      <c r="G3993" s="135" t="s">
        <v>6493</v>
      </c>
      <c r="H3993" s="135" t="s">
        <v>2588</v>
      </c>
      <c r="I3993" s="135" t="s">
        <v>5487</v>
      </c>
    </row>
    <row r="3994" spans="1:9" x14ac:dyDescent="0.2">
      <c r="A3994" s="135" t="s">
        <v>2918</v>
      </c>
      <c r="D3994" s="135" t="s">
        <v>5488</v>
      </c>
      <c r="E3994" s="135">
        <f t="shared" si="62"/>
        <v>30140253</v>
      </c>
      <c r="F3994" s="135" t="s">
        <v>1249</v>
      </c>
      <c r="G3994" s="135" t="s">
        <v>6493</v>
      </c>
      <c r="H3994" s="135" t="s">
        <v>2588</v>
      </c>
      <c r="I3994" s="135" t="s">
        <v>5489</v>
      </c>
    </row>
    <row r="3995" spans="1:9" x14ac:dyDescent="0.2">
      <c r="A3995" s="135" t="s">
        <v>2918</v>
      </c>
      <c r="D3995" s="135" t="s">
        <v>5490</v>
      </c>
      <c r="E3995" s="135">
        <f t="shared" si="62"/>
        <v>30140260</v>
      </c>
      <c r="F3995" s="135" t="s">
        <v>1249</v>
      </c>
      <c r="G3995" s="135" t="s">
        <v>6493</v>
      </c>
      <c r="H3995" s="135" t="s">
        <v>2588</v>
      </c>
      <c r="I3995" s="135" t="s">
        <v>3728</v>
      </c>
    </row>
    <row r="3996" spans="1:9" x14ac:dyDescent="0.2">
      <c r="A3996" s="135" t="s">
        <v>2918</v>
      </c>
      <c r="D3996" s="135" t="s">
        <v>5491</v>
      </c>
      <c r="E3996" s="135">
        <f t="shared" si="62"/>
        <v>30140261</v>
      </c>
      <c r="F3996" s="135" t="s">
        <v>1249</v>
      </c>
      <c r="G3996" s="135" t="s">
        <v>6493</v>
      </c>
      <c r="H3996" s="135" t="s">
        <v>2588</v>
      </c>
      <c r="I3996" s="135" t="s">
        <v>3736</v>
      </c>
    </row>
    <row r="3997" spans="1:9" x14ac:dyDescent="0.2">
      <c r="A3997" s="135" t="s">
        <v>2918</v>
      </c>
      <c r="D3997" s="135" t="s">
        <v>5492</v>
      </c>
      <c r="E3997" s="135">
        <f t="shared" si="62"/>
        <v>30140262</v>
      </c>
      <c r="F3997" s="135" t="s">
        <v>1249</v>
      </c>
      <c r="G3997" s="135" t="s">
        <v>6493</v>
      </c>
      <c r="H3997" s="135" t="s">
        <v>2588</v>
      </c>
      <c r="I3997" s="135" t="s">
        <v>3738</v>
      </c>
    </row>
    <row r="3998" spans="1:9" x14ac:dyDescent="0.2">
      <c r="A3998" s="135" t="s">
        <v>2918</v>
      </c>
      <c r="D3998" s="135" t="s">
        <v>5493</v>
      </c>
      <c r="E3998" s="135">
        <f t="shared" si="62"/>
        <v>30140263</v>
      </c>
      <c r="F3998" s="135" t="s">
        <v>1249</v>
      </c>
      <c r="G3998" s="135" t="s">
        <v>6493</v>
      </c>
      <c r="H3998" s="135" t="s">
        <v>2588</v>
      </c>
      <c r="I3998" s="135" t="s">
        <v>2553</v>
      </c>
    </row>
    <row r="3999" spans="1:9" x14ac:dyDescent="0.2">
      <c r="A3999" s="135" t="s">
        <v>2918</v>
      </c>
      <c r="D3999" s="135" t="s">
        <v>5494</v>
      </c>
      <c r="E3999" s="135">
        <f t="shared" si="62"/>
        <v>30140264</v>
      </c>
      <c r="F3999" s="135" t="s">
        <v>1249</v>
      </c>
      <c r="G3999" s="135" t="s">
        <v>6493</v>
      </c>
      <c r="H3999" s="135" t="s">
        <v>2588</v>
      </c>
      <c r="I3999" s="135" t="s">
        <v>3740</v>
      </c>
    </row>
    <row r="4000" spans="1:9" x14ac:dyDescent="0.2">
      <c r="A4000" s="135" t="s">
        <v>2918</v>
      </c>
      <c r="D4000" s="135" t="s">
        <v>2619</v>
      </c>
      <c r="E4000" s="135">
        <f t="shared" si="62"/>
        <v>30140265</v>
      </c>
      <c r="F4000" s="135" t="s">
        <v>1249</v>
      </c>
      <c r="G4000" s="135" t="s">
        <v>6493</v>
      </c>
      <c r="H4000" s="135" t="s">
        <v>2588</v>
      </c>
      <c r="I4000" s="135" t="s">
        <v>2620</v>
      </c>
    </row>
    <row r="4001" spans="1:9" x14ac:dyDescent="0.2">
      <c r="A4001" s="135" t="s">
        <v>2918</v>
      </c>
      <c r="D4001" s="135" t="s">
        <v>2621</v>
      </c>
      <c r="E4001" s="135">
        <f t="shared" si="62"/>
        <v>30140270</v>
      </c>
      <c r="F4001" s="135" t="s">
        <v>1249</v>
      </c>
      <c r="G4001" s="135" t="s">
        <v>6493</v>
      </c>
      <c r="H4001" s="135" t="s">
        <v>2588</v>
      </c>
      <c r="I4001" s="135" t="s">
        <v>7565</v>
      </c>
    </row>
    <row r="4002" spans="1:9" x14ac:dyDescent="0.2">
      <c r="A4002" s="135" t="s">
        <v>2918</v>
      </c>
      <c r="D4002" s="135" t="s">
        <v>2622</v>
      </c>
      <c r="E4002" s="135">
        <f t="shared" si="62"/>
        <v>30140271</v>
      </c>
      <c r="F4002" s="135" t="s">
        <v>1249</v>
      </c>
      <c r="G4002" s="135" t="s">
        <v>6493</v>
      </c>
      <c r="H4002" s="135" t="s">
        <v>2588</v>
      </c>
      <c r="I4002" s="135" t="s">
        <v>2623</v>
      </c>
    </row>
    <row r="4003" spans="1:9" x14ac:dyDescent="0.2">
      <c r="A4003" s="135" t="s">
        <v>2918</v>
      </c>
      <c r="D4003" s="135" t="s">
        <v>2624</v>
      </c>
      <c r="E4003" s="135">
        <f t="shared" si="62"/>
        <v>30140272</v>
      </c>
      <c r="F4003" s="135" t="s">
        <v>1249</v>
      </c>
      <c r="G4003" s="135" t="s">
        <v>6493</v>
      </c>
      <c r="H4003" s="135" t="s">
        <v>2588</v>
      </c>
      <c r="I4003" s="135" t="s">
        <v>6807</v>
      </c>
    </row>
    <row r="4004" spans="1:9" x14ac:dyDescent="0.2">
      <c r="A4004" s="135" t="s">
        <v>2918</v>
      </c>
      <c r="D4004" s="135" t="s">
        <v>2625</v>
      </c>
      <c r="E4004" s="135">
        <f t="shared" si="62"/>
        <v>30140273</v>
      </c>
      <c r="F4004" s="135" t="s">
        <v>1249</v>
      </c>
      <c r="G4004" s="135" t="s">
        <v>6493</v>
      </c>
      <c r="H4004" s="135" t="s">
        <v>2588</v>
      </c>
      <c r="I4004" s="135" t="s">
        <v>6809</v>
      </c>
    </row>
    <row r="4005" spans="1:9" x14ac:dyDescent="0.2">
      <c r="A4005" s="135" t="s">
        <v>2918</v>
      </c>
      <c r="D4005" s="135" t="s">
        <v>2626</v>
      </c>
      <c r="E4005" s="135">
        <f t="shared" si="62"/>
        <v>30140274</v>
      </c>
      <c r="F4005" s="135" t="s">
        <v>1249</v>
      </c>
      <c r="G4005" s="135" t="s">
        <v>6493</v>
      </c>
      <c r="H4005" s="135" t="s">
        <v>2588</v>
      </c>
      <c r="I4005" s="135" t="s">
        <v>6811</v>
      </c>
    </row>
    <row r="4006" spans="1:9" x14ac:dyDescent="0.2">
      <c r="A4006" s="135" t="s">
        <v>2918</v>
      </c>
      <c r="D4006" s="135" t="s">
        <v>2627</v>
      </c>
      <c r="E4006" s="135">
        <f t="shared" si="62"/>
        <v>30140275</v>
      </c>
      <c r="F4006" s="135" t="s">
        <v>1249</v>
      </c>
      <c r="G4006" s="135" t="s">
        <v>6493</v>
      </c>
      <c r="H4006" s="135" t="s">
        <v>2588</v>
      </c>
      <c r="I4006" s="135" t="s">
        <v>6813</v>
      </c>
    </row>
    <row r="4007" spans="1:9" x14ac:dyDescent="0.2">
      <c r="A4007" s="135" t="s">
        <v>2918</v>
      </c>
      <c r="D4007" s="135" t="s">
        <v>2628</v>
      </c>
      <c r="E4007" s="135">
        <f t="shared" si="62"/>
        <v>30140276</v>
      </c>
      <c r="F4007" s="135" t="s">
        <v>1249</v>
      </c>
      <c r="G4007" s="135" t="s">
        <v>6493</v>
      </c>
      <c r="H4007" s="135" t="s">
        <v>2588</v>
      </c>
      <c r="I4007" s="135" t="s">
        <v>2563</v>
      </c>
    </row>
    <row r="4008" spans="1:9" x14ac:dyDescent="0.2">
      <c r="A4008" s="135" t="s">
        <v>2918</v>
      </c>
      <c r="D4008" s="135" t="s">
        <v>2629</v>
      </c>
      <c r="E4008" s="135">
        <f t="shared" si="62"/>
        <v>30140299</v>
      </c>
      <c r="F4008" s="135" t="s">
        <v>1249</v>
      </c>
      <c r="G4008" s="135" t="s">
        <v>6493</v>
      </c>
      <c r="H4008" s="135" t="s">
        <v>2588</v>
      </c>
      <c r="I4008" s="135" t="s">
        <v>6238</v>
      </c>
    </row>
    <row r="4009" spans="1:9" x14ac:dyDescent="0.2">
      <c r="A4009" s="135" t="s">
        <v>2918</v>
      </c>
      <c r="D4009" s="135" t="s">
        <v>2630</v>
      </c>
      <c r="E4009" s="135">
        <f t="shared" si="62"/>
        <v>30140306</v>
      </c>
      <c r="F4009" s="135" t="s">
        <v>1249</v>
      </c>
      <c r="G4009" s="135" t="s">
        <v>6493</v>
      </c>
      <c r="H4009" s="135" t="s">
        <v>2631</v>
      </c>
      <c r="I4009" s="135" t="s">
        <v>2632</v>
      </c>
    </row>
    <row r="4010" spans="1:9" x14ac:dyDescent="0.2">
      <c r="A4010" s="135" t="s">
        <v>2918</v>
      </c>
      <c r="D4010" s="135" t="s">
        <v>2633</v>
      </c>
      <c r="E4010" s="135">
        <f t="shared" si="62"/>
        <v>30140307</v>
      </c>
      <c r="F4010" s="135" t="s">
        <v>1249</v>
      </c>
      <c r="G4010" s="135" t="s">
        <v>6493</v>
      </c>
      <c r="H4010" s="135" t="s">
        <v>2631</v>
      </c>
      <c r="I4010" s="135" t="s">
        <v>2634</v>
      </c>
    </row>
    <row r="4011" spans="1:9" x14ac:dyDescent="0.2">
      <c r="A4011" s="135" t="s">
        <v>2918</v>
      </c>
      <c r="D4011" s="135" t="s">
        <v>2635</v>
      </c>
      <c r="E4011" s="135">
        <f t="shared" si="62"/>
        <v>30140310</v>
      </c>
      <c r="F4011" s="135" t="s">
        <v>1249</v>
      </c>
      <c r="G4011" s="135" t="s">
        <v>6493</v>
      </c>
      <c r="H4011" s="135" t="s">
        <v>2631</v>
      </c>
      <c r="I4011" s="135" t="s">
        <v>600</v>
      </c>
    </row>
    <row r="4012" spans="1:9" x14ac:dyDescent="0.2">
      <c r="A4012" s="135" t="s">
        <v>2918</v>
      </c>
      <c r="D4012" s="135" t="s">
        <v>2636</v>
      </c>
      <c r="E4012" s="135">
        <f t="shared" si="62"/>
        <v>30140311</v>
      </c>
      <c r="F4012" s="135" t="s">
        <v>1249</v>
      </c>
      <c r="G4012" s="135" t="s">
        <v>6493</v>
      </c>
      <c r="H4012" s="135" t="s">
        <v>2631</v>
      </c>
      <c r="I4012" s="135" t="s">
        <v>2637</v>
      </c>
    </row>
    <row r="4013" spans="1:9" x14ac:dyDescent="0.2">
      <c r="A4013" s="135" t="s">
        <v>2918</v>
      </c>
      <c r="D4013" s="135" t="s">
        <v>2638</v>
      </c>
      <c r="E4013" s="135">
        <f t="shared" si="62"/>
        <v>30140312</v>
      </c>
      <c r="F4013" s="135" t="s">
        <v>1249</v>
      </c>
      <c r="G4013" s="135" t="s">
        <v>6493</v>
      </c>
      <c r="H4013" s="135" t="s">
        <v>2631</v>
      </c>
      <c r="I4013" s="135" t="s">
        <v>2639</v>
      </c>
    </row>
    <row r="4014" spans="1:9" x14ac:dyDescent="0.2">
      <c r="A4014" s="135" t="s">
        <v>2918</v>
      </c>
      <c r="D4014" s="135" t="s">
        <v>2640</v>
      </c>
      <c r="E4014" s="135">
        <f t="shared" si="62"/>
        <v>30140313</v>
      </c>
      <c r="F4014" s="135" t="s">
        <v>1249</v>
      </c>
      <c r="G4014" s="135" t="s">
        <v>6493</v>
      </c>
      <c r="H4014" s="135" t="s">
        <v>2631</v>
      </c>
      <c r="I4014" s="135" t="s">
        <v>2641</v>
      </c>
    </row>
    <row r="4015" spans="1:9" x14ac:dyDescent="0.2">
      <c r="A4015" s="135" t="s">
        <v>2918</v>
      </c>
      <c r="D4015" s="135" t="s">
        <v>2642</v>
      </c>
      <c r="E4015" s="135">
        <f t="shared" si="62"/>
        <v>30140320</v>
      </c>
      <c r="F4015" s="135" t="s">
        <v>1249</v>
      </c>
      <c r="G4015" s="135" t="s">
        <v>6493</v>
      </c>
      <c r="H4015" s="135" t="s">
        <v>2631</v>
      </c>
      <c r="I4015" s="135" t="s">
        <v>2643</v>
      </c>
    </row>
    <row r="4016" spans="1:9" x14ac:dyDescent="0.2">
      <c r="A4016" s="135" t="s">
        <v>2918</v>
      </c>
      <c r="D4016" s="135" t="s">
        <v>2644</v>
      </c>
      <c r="E4016" s="135">
        <f t="shared" si="62"/>
        <v>30140330</v>
      </c>
      <c r="F4016" s="135" t="s">
        <v>1249</v>
      </c>
      <c r="G4016" s="135" t="s">
        <v>6493</v>
      </c>
      <c r="H4016" s="135" t="s">
        <v>2631</v>
      </c>
      <c r="I4016" s="135" t="s">
        <v>2645</v>
      </c>
    </row>
    <row r="4017" spans="1:10" x14ac:dyDescent="0.2">
      <c r="A4017" s="135" t="s">
        <v>2918</v>
      </c>
      <c r="D4017" s="135" t="s">
        <v>2646</v>
      </c>
      <c r="E4017" s="135">
        <f t="shared" si="62"/>
        <v>30140340</v>
      </c>
      <c r="F4017" s="135" t="s">
        <v>1249</v>
      </c>
      <c r="G4017" s="135" t="s">
        <v>6493</v>
      </c>
      <c r="H4017" s="135" t="s">
        <v>2631</v>
      </c>
      <c r="I4017" s="135" t="s">
        <v>2647</v>
      </c>
    </row>
    <row r="4018" spans="1:10" x14ac:dyDescent="0.2">
      <c r="A4018" s="135" t="s">
        <v>2918</v>
      </c>
      <c r="D4018" s="135" t="s">
        <v>2648</v>
      </c>
      <c r="E4018" s="135">
        <f t="shared" si="62"/>
        <v>30140350</v>
      </c>
      <c r="F4018" s="135" t="s">
        <v>1249</v>
      </c>
      <c r="G4018" s="135" t="s">
        <v>6493</v>
      </c>
      <c r="H4018" s="135" t="s">
        <v>2631</v>
      </c>
      <c r="I4018" s="135" t="s">
        <v>2649</v>
      </c>
    </row>
    <row r="4019" spans="1:10" x14ac:dyDescent="0.2">
      <c r="A4019" s="135" t="s">
        <v>2918</v>
      </c>
      <c r="D4019" s="135" t="s">
        <v>2650</v>
      </c>
      <c r="E4019" s="135">
        <f t="shared" si="62"/>
        <v>30140360</v>
      </c>
      <c r="F4019" s="135" t="s">
        <v>1249</v>
      </c>
      <c r="G4019" s="135" t="s">
        <v>6493</v>
      </c>
      <c r="H4019" s="135" t="s">
        <v>2631</v>
      </c>
      <c r="I4019" s="135" t="s">
        <v>2651</v>
      </c>
    </row>
    <row r="4020" spans="1:10" x14ac:dyDescent="0.2">
      <c r="A4020" s="135" t="s">
        <v>2918</v>
      </c>
      <c r="D4020" s="135" t="s">
        <v>2652</v>
      </c>
      <c r="E4020" s="135">
        <f t="shared" si="62"/>
        <v>30140399</v>
      </c>
      <c r="F4020" s="135" t="s">
        <v>1249</v>
      </c>
      <c r="G4020" s="135" t="s">
        <v>6493</v>
      </c>
      <c r="H4020" s="135" t="s">
        <v>2631</v>
      </c>
      <c r="I4020" s="135" t="s">
        <v>6238</v>
      </c>
    </row>
    <row r="4021" spans="1:10" x14ac:dyDescent="0.2">
      <c r="A4021" s="135" t="s">
        <v>2918</v>
      </c>
      <c r="D4021" s="135" t="s">
        <v>2653</v>
      </c>
      <c r="E4021" s="135">
        <f t="shared" si="62"/>
        <v>30180001</v>
      </c>
      <c r="F4021" s="135" t="s">
        <v>1249</v>
      </c>
      <c r="G4021" s="135" t="s">
        <v>6493</v>
      </c>
      <c r="H4021" s="135" t="s">
        <v>2654</v>
      </c>
      <c r="I4021" s="135" t="s">
        <v>7645</v>
      </c>
    </row>
    <row r="4022" spans="1:10" x14ac:dyDescent="0.2">
      <c r="A4022" s="135" t="s">
        <v>2918</v>
      </c>
      <c r="D4022" s="135" t="s">
        <v>2655</v>
      </c>
      <c r="E4022" s="135">
        <f t="shared" si="62"/>
        <v>30180002</v>
      </c>
      <c r="F4022" s="135" t="s">
        <v>1249</v>
      </c>
      <c r="G4022" s="135" t="s">
        <v>6493</v>
      </c>
      <c r="H4022" s="135" t="s">
        <v>2654</v>
      </c>
      <c r="I4022" s="135" t="s">
        <v>2656</v>
      </c>
    </row>
    <row r="4023" spans="1:10" x14ac:dyDescent="0.2">
      <c r="A4023" s="135" t="s">
        <v>2918</v>
      </c>
      <c r="D4023" s="135" t="s">
        <v>2657</v>
      </c>
      <c r="E4023" s="135">
        <f t="shared" si="62"/>
        <v>30180003</v>
      </c>
      <c r="F4023" s="135" t="s">
        <v>1249</v>
      </c>
      <c r="G4023" s="135" t="s">
        <v>6493</v>
      </c>
      <c r="H4023" s="135" t="s">
        <v>2654</v>
      </c>
      <c r="I4023" s="135" t="s">
        <v>2658</v>
      </c>
    </row>
    <row r="4024" spans="1:10" x14ac:dyDescent="0.2">
      <c r="A4024" s="135" t="s">
        <v>2918</v>
      </c>
      <c r="D4024" s="135" t="s">
        <v>2659</v>
      </c>
      <c r="E4024" s="135">
        <f t="shared" si="62"/>
        <v>30180004</v>
      </c>
      <c r="F4024" s="135" t="s">
        <v>1249</v>
      </c>
      <c r="G4024" s="135" t="s">
        <v>6493</v>
      </c>
      <c r="H4024" s="135" t="s">
        <v>2654</v>
      </c>
      <c r="I4024" s="135" t="s">
        <v>2660</v>
      </c>
    </row>
    <row r="4025" spans="1:10" x14ac:dyDescent="0.2">
      <c r="A4025" s="135" t="s">
        <v>2918</v>
      </c>
      <c r="D4025" s="135" t="s">
        <v>2661</v>
      </c>
      <c r="E4025" s="135">
        <f t="shared" si="62"/>
        <v>30180005</v>
      </c>
      <c r="F4025" s="135" t="s">
        <v>1249</v>
      </c>
      <c r="G4025" s="135" t="s">
        <v>6493</v>
      </c>
      <c r="H4025" s="135" t="s">
        <v>2654</v>
      </c>
      <c r="I4025" s="135" t="s">
        <v>2662</v>
      </c>
    </row>
    <row r="4026" spans="1:10" x14ac:dyDescent="0.2">
      <c r="A4026" s="135" t="s">
        <v>2918</v>
      </c>
      <c r="D4026" s="135" t="s">
        <v>2663</v>
      </c>
      <c r="E4026" s="135">
        <f t="shared" si="62"/>
        <v>30180006</v>
      </c>
      <c r="F4026" s="135" t="s">
        <v>1249</v>
      </c>
      <c r="G4026" s="135" t="s">
        <v>6493</v>
      </c>
      <c r="H4026" s="135" t="s">
        <v>2654</v>
      </c>
      <c r="I4026" s="135" t="s">
        <v>2664</v>
      </c>
    </row>
    <row r="4027" spans="1:10" x14ac:dyDescent="0.2">
      <c r="A4027" s="135" t="s">
        <v>2918</v>
      </c>
      <c r="D4027" s="135" t="s">
        <v>2665</v>
      </c>
      <c r="E4027" s="135">
        <f t="shared" si="62"/>
        <v>30180007</v>
      </c>
      <c r="F4027" s="135" t="s">
        <v>1249</v>
      </c>
      <c r="G4027" s="135" t="s">
        <v>6493</v>
      </c>
      <c r="H4027" s="135" t="s">
        <v>2654</v>
      </c>
      <c r="I4027" s="135" t="s">
        <v>2666</v>
      </c>
    </row>
    <row r="4028" spans="1:10" x14ac:dyDescent="0.2">
      <c r="A4028" s="135" t="s">
        <v>2918</v>
      </c>
      <c r="D4028" s="135" t="s">
        <v>2667</v>
      </c>
      <c r="E4028" s="135">
        <f t="shared" si="62"/>
        <v>30180008</v>
      </c>
      <c r="F4028" s="135" t="s">
        <v>1249</v>
      </c>
      <c r="G4028" s="135" t="s">
        <v>6493</v>
      </c>
      <c r="H4028" s="135" t="s">
        <v>2654</v>
      </c>
      <c r="I4028" s="135" t="s">
        <v>2668</v>
      </c>
    </row>
    <row r="4029" spans="1:10" x14ac:dyDescent="0.2">
      <c r="A4029" s="135" t="s">
        <v>2918</v>
      </c>
      <c r="D4029" s="135" t="s">
        <v>2669</v>
      </c>
      <c r="E4029" s="135">
        <f t="shared" si="62"/>
        <v>30180009</v>
      </c>
      <c r="F4029" s="135" t="s">
        <v>1249</v>
      </c>
      <c r="G4029" s="135" t="s">
        <v>6493</v>
      </c>
      <c r="H4029" s="135" t="s">
        <v>2654</v>
      </c>
      <c r="I4029" s="135" t="s">
        <v>2670</v>
      </c>
    </row>
    <row r="4030" spans="1:10" x14ac:dyDescent="0.2">
      <c r="A4030" s="135" t="s">
        <v>2918</v>
      </c>
      <c r="D4030" s="135" t="s">
        <v>2671</v>
      </c>
      <c r="E4030" s="135">
        <f t="shared" si="62"/>
        <v>30180010</v>
      </c>
      <c r="F4030" s="135" t="s">
        <v>1249</v>
      </c>
      <c r="G4030" s="135" t="s">
        <v>6493</v>
      </c>
      <c r="H4030" s="135" t="s">
        <v>2654</v>
      </c>
      <c r="I4030" s="135" t="s">
        <v>2672</v>
      </c>
    </row>
    <row r="4031" spans="1:10" x14ac:dyDescent="0.2">
      <c r="A4031" s="135" t="s">
        <v>2918</v>
      </c>
      <c r="D4031" s="135" t="s">
        <v>2673</v>
      </c>
      <c r="E4031" s="135">
        <f t="shared" si="62"/>
        <v>30180011</v>
      </c>
      <c r="F4031" s="135" t="s">
        <v>1249</v>
      </c>
      <c r="G4031" s="135" t="s">
        <v>6493</v>
      </c>
      <c r="H4031" s="135" t="s">
        <v>2654</v>
      </c>
      <c r="I4031" s="135" t="s">
        <v>2674</v>
      </c>
    </row>
    <row r="4032" spans="1:10" x14ac:dyDescent="0.2">
      <c r="A4032" s="135" t="s">
        <v>2918</v>
      </c>
      <c r="D4032" s="135" t="s">
        <v>2675</v>
      </c>
      <c r="E4032" s="135">
        <f t="shared" si="62"/>
        <v>30180012</v>
      </c>
      <c r="F4032" s="135" t="s">
        <v>1249</v>
      </c>
      <c r="G4032" s="135" t="s">
        <v>6493</v>
      </c>
      <c r="H4032" s="135" t="s">
        <v>2654</v>
      </c>
      <c r="I4032" s="135" t="s">
        <v>2676</v>
      </c>
      <c r="J4032" s="137">
        <v>36278</v>
      </c>
    </row>
    <row r="4033" spans="1:12" x14ac:dyDescent="0.2">
      <c r="A4033" s="135" t="s">
        <v>2918</v>
      </c>
      <c r="D4033" s="135" t="s">
        <v>2677</v>
      </c>
      <c r="E4033" s="135">
        <f t="shared" si="62"/>
        <v>30180013</v>
      </c>
      <c r="F4033" s="135" t="s">
        <v>1249</v>
      </c>
      <c r="G4033" s="135" t="s">
        <v>6493</v>
      </c>
      <c r="H4033" s="135" t="s">
        <v>2654</v>
      </c>
      <c r="I4033" s="135" t="s">
        <v>2678</v>
      </c>
    </row>
    <row r="4034" spans="1:12" x14ac:dyDescent="0.2">
      <c r="A4034" s="135" t="s">
        <v>2918</v>
      </c>
      <c r="D4034" s="135" t="s">
        <v>2679</v>
      </c>
      <c r="E4034" s="135">
        <f t="shared" ref="E4034:E4097" si="63">VALUE(D4034)</f>
        <v>30181001</v>
      </c>
      <c r="F4034" s="135" t="s">
        <v>1249</v>
      </c>
      <c r="G4034" s="135" t="s">
        <v>6493</v>
      </c>
      <c r="H4034" s="135" t="s">
        <v>2654</v>
      </c>
      <c r="I4034" s="135" t="s">
        <v>2680</v>
      </c>
      <c r="L4034" s="135"/>
    </row>
    <row r="4035" spans="1:12" x14ac:dyDescent="0.2">
      <c r="A4035" s="135" t="s">
        <v>2918</v>
      </c>
      <c r="D4035" s="135" t="s">
        <v>2681</v>
      </c>
      <c r="E4035" s="135">
        <f t="shared" si="63"/>
        <v>30182001</v>
      </c>
      <c r="F4035" s="135" t="s">
        <v>1249</v>
      </c>
      <c r="G4035" s="135" t="s">
        <v>6493</v>
      </c>
      <c r="H4035" s="135" t="s">
        <v>2333</v>
      </c>
      <c r="I4035" s="135" t="s">
        <v>2682</v>
      </c>
    </row>
    <row r="4036" spans="1:12" x14ac:dyDescent="0.2">
      <c r="A4036" s="135" t="s">
        <v>2918</v>
      </c>
      <c r="D4036" s="135" t="s">
        <v>2683</v>
      </c>
      <c r="E4036" s="135">
        <f t="shared" si="63"/>
        <v>30182002</v>
      </c>
      <c r="F4036" s="135" t="s">
        <v>1249</v>
      </c>
      <c r="G4036" s="135" t="s">
        <v>6493</v>
      </c>
      <c r="H4036" s="135" t="s">
        <v>2333</v>
      </c>
      <c r="I4036" s="135" t="s">
        <v>2333</v>
      </c>
    </row>
    <row r="4037" spans="1:12" x14ac:dyDescent="0.2">
      <c r="A4037" s="135" t="s">
        <v>2918</v>
      </c>
      <c r="D4037" s="135" t="s">
        <v>2684</v>
      </c>
      <c r="E4037" s="135">
        <f t="shared" si="63"/>
        <v>30182003</v>
      </c>
      <c r="F4037" s="135" t="s">
        <v>1249</v>
      </c>
      <c r="G4037" s="135" t="s">
        <v>6493</v>
      </c>
      <c r="H4037" s="135" t="s">
        <v>2333</v>
      </c>
      <c r="I4037" s="135" t="s">
        <v>2333</v>
      </c>
    </row>
    <row r="4038" spans="1:12" x14ac:dyDescent="0.2">
      <c r="A4038" s="135" t="s">
        <v>2918</v>
      </c>
      <c r="D4038" s="135" t="s">
        <v>2685</v>
      </c>
      <c r="E4038" s="135">
        <f t="shared" si="63"/>
        <v>30182004</v>
      </c>
      <c r="F4038" s="135" t="s">
        <v>1249</v>
      </c>
      <c r="G4038" s="135" t="s">
        <v>6493</v>
      </c>
      <c r="H4038" s="135" t="s">
        <v>2333</v>
      </c>
      <c r="I4038" s="135" t="s">
        <v>2686</v>
      </c>
    </row>
    <row r="4039" spans="1:12" x14ac:dyDescent="0.2">
      <c r="A4039" s="135" t="s">
        <v>2918</v>
      </c>
      <c r="D4039" s="135" t="s">
        <v>2687</v>
      </c>
      <c r="E4039" s="135">
        <f t="shared" si="63"/>
        <v>30182005</v>
      </c>
      <c r="F4039" s="135" t="s">
        <v>1249</v>
      </c>
      <c r="G4039" s="135" t="s">
        <v>6493</v>
      </c>
      <c r="H4039" s="135" t="s">
        <v>2333</v>
      </c>
      <c r="I4039" s="135" t="s">
        <v>5563</v>
      </c>
    </row>
    <row r="4040" spans="1:12" x14ac:dyDescent="0.2">
      <c r="A4040" s="135" t="s">
        <v>2918</v>
      </c>
      <c r="D4040" s="135" t="s">
        <v>5564</v>
      </c>
      <c r="E4040" s="135">
        <f t="shared" si="63"/>
        <v>30182006</v>
      </c>
      <c r="F4040" s="135" t="s">
        <v>1249</v>
      </c>
      <c r="G4040" s="135" t="s">
        <v>6493</v>
      </c>
      <c r="H4040" s="135" t="s">
        <v>2333</v>
      </c>
      <c r="I4040" s="135" t="s">
        <v>5565</v>
      </c>
    </row>
    <row r="4041" spans="1:12" x14ac:dyDescent="0.2">
      <c r="A4041" s="135" t="s">
        <v>2918</v>
      </c>
      <c r="D4041" s="135" t="s">
        <v>8531</v>
      </c>
      <c r="E4041" s="135">
        <f t="shared" si="63"/>
        <v>30182007</v>
      </c>
      <c r="F4041" s="135" t="s">
        <v>1249</v>
      </c>
      <c r="G4041" s="135" t="s">
        <v>6493</v>
      </c>
      <c r="H4041" s="135" t="s">
        <v>2333</v>
      </c>
      <c r="I4041" s="135" t="s">
        <v>8532</v>
      </c>
    </row>
    <row r="4042" spans="1:12" x14ac:dyDescent="0.2">
      <c r="A4042" s="135" t="s">
        <v>2918</v>
      </c>
      <c r="D4042" s="135" t="s">
        <v>8533</v>
      </c>
      <c r="E4042" s="135">
        <f t="shared" si="63"/>
        <v>30182008</v>
      </c>
      <c r="F4042" s="135" t="s">
        <v>1249</v>
      </c>
      <c r="G4042" s="135" t="s">
        <v>6493</v>
      </c>
      <c r="H4042" s="135" t="s">
        <v>2333</v>
      </c>
      <c r="I4042" s="135" t="s">
        <v>8534</v>
      </c>
    </row>
    <row r="4043" spans="1:12" x14ac:dyDescent="0.2">
      <c r="A4043" s="135" t="s">
        <v>2918</v>
      </c>
      <c r="D4043" s="135" t="s">
        <v>8535</v>
      </c>
      <c r="E4043" s="135">
        <f t="shared" si="63"/>
        <v>30182009</v>
      </c>
      <c r="F4043" s="135" t="s">
        <v>1249</v>
      </c>
      <c r="G4043" s="135" t="s">
        <v>6493</v>
      </c>
      <c r="H4043" s="135" t="s">
        <v>2333</v>
      </c>
      <c r="I4043" s="135" t="s">
        <v>8536</v>
      </c>
    </row>
    <row r="4044" spans="1:12" x14ac:dyDescent="0.2">
      <c r="A4044" s="135" t="s">
        <v>2918</v>
      </c>
      <c r="D4044" s="135" t="s">
        <v>8537</v>
      </c>
      <c r="E4044" s="135">
        <f t="shared" si="63"/>
        <v>30182010</v>
      </c>
      <c r="F4044" s="135" t="s">
        <v>1249</v>
      </c>
      <c r="G4044" s="135" t="s">
        <v>6493</v>
      </c>
      <c r="H4044" s="135" t="s">
        <v>2333</v>
      </c>
      <c r="I4044" s="135" t="s">
        <v>5582</v>
      </c>
    </row>
    <row r="4045" spans="1:12" x14ac:dyDescent="0.2">
      <c r="A4045" s="135" t="s">
        <v>2918</v>
      </c>
      <c r="D4045" s="135" t="s">
        <v>5583</v>
      </c>
      <c r="E4045" s="135">
        <f t="shared" si="63"/>
        <v>30182011</v>
      </c>
      <c r="F4045" s="135" t="s">
        <v>1249</v>
      </c>
      <c r="G4045" s="135" t="s">
        <v>6493</v>
      </c>
      <c r="H4045" s="135" t="s">
        <v>2333</v>
      </c>
      <c r="I4045" s="135" t="s">
        <v>5584</v>
      </c>
    </row>
    <row r="4046" spans="1:12" x14ac:dyDescent="0.2">
      <c r="A4046" s="135" t="s">
        <v>2918</v>
      </c>
      <c r="D4046" s="135" t="s">
        <v>5585</v>
      </c>
      <c r="E4046" s="135">
        <f t="shared" si="63"/>
        <v>30182501</v>
      </c>
      <c r="F4046" s="135" t="s">
        <v>1249</v>
      </c>
      <c r="G4046" s="135" t="s">
        <v>6493</v>
      </c>
      <c r="H4046" s="135" t="s">
        <v>3302</v>
      </c>
      <c r="I4046" s="135" t="s">
        <v>5586</v>
      </c>
    </row>
    <row r="4047" spans="1:12" x14ac:dyDescent="0.2">
      <c r="A4047" s="135" t="s">
        <v>2918</v>
      </c>
      <c r="D4047" s="135" t="s">
        <v>5587</v>
      </c>
      <c r="E4047" s="135">
        <f t="shared" si="63"/>
        <v>30182502</v>
      </c>
      <c r="F4047" s="135" t="s">
        <v>1249</v>
      </c>
      <c r="G4047" s="135" t="s">
        <v>6493</v>
      </c>
      <c r="H4047" s="135" t="s">
        <v>3302</v>
      </c>
      <c r="I4047" s="135" t="s">
        <v>5588</v>
      </c>
    </row>
    <row r="4048" spans="1:12" x14ac:dyDescent="0.2">
      <c r="A4048" s="135" t="s">
        <v>2918</v>
      </c>
      <c r="D4048" s="135" t="s">
        <v>5589</v>
      </c>
      <c r="E4048" s="135">
        <f t="shared" si="63"/>
        <v>30182503</v>
      </c>
      <c r="F4048" s="135" t="s">
        <v>1249</v>
      </c>
      <c r="G4048" s="135" t="s">
        <v>6493</v>
      </c>
      <c r="H4048" s="135" t="s">
        <v>3302</v>
      </c>
      <c r="I4048" s="135" t="s">
        <v>8548</v>
      </c>
    </row>
    <row r="4049" spans="1:9" x14ac:dyDescent="0.2">
      <c r="A4049" s="135" t="s">
        <v>2918</v>
      </c>
      <c r="D4049" s="135" t="s">
        <v>8549</v>
      </c>
      <c r="E4049" s="135">
        <f t="shared" si="63"/>
        <v>30182504</v>
      </c>
      <c r="F4049" s="135" t="s">
        <v>1249</v>
      </c>
      <c r="G4049" s="135" t="s">
        <v>6493</v>
      </c>
      <c r="H4049" s="135" t="s">
        <v>3302</v>
      </c>
      <c r="I4049" s="135" t="s">
        <v>8550</v>
      </c>
    </row>
    <row r="4050" spans="1:9" x14ac:dyDescent="0.2">
      <c r="A4050" s="135" t="s">
        <v>2918</v>
      </c>
      <c r="D4050" s="135" t="s">
        <v>8551</v>
      </c>
      <c r="E4050" s="135">
        <f t="shared" si="63"/>
        <v>30182510</v>
      </c>
      <c r="F4050" s="135" t="s">
        <v>1249</v>
      </c>
      <c r="G4050" s="135" t="s">
        <v>6493</v>
      </c>
      <c r="H4050" s="135" t="s">
        <v>3302</v>
      </c>
      <c r="I4050" s="135" t="s">
        <v>8552</v>
      </c>
    </row>
    <row r="4051" spans="1:9" x14ac:dyDescent="0.2">
      <c r="A4051" s="135" t="s">
        <v>2918</v>
      </c>
      <c r="D4051" s="135" t="s">
        <v>8553</v>
      </c>
      <c r="E4051" s="135">
        <f t="shared" si="63"/>
        <v>30182511</v>
      </c>
      <c r="F4051" s="135" t="s">
        <v>1249</v>
      </c>
      <c r="G4051" s="135" t="s">
        <v>6493</v>
      </c>
      <c r="H4051" s="135" t="s">
        <v>3302</v>
      </c>
      <c r="I4051" s="135" t="s">
        <v>8554</v>
      </c>
    </row>
    <row r="4052" spans="1:9" x14ac:dyDescent="0.2">
      <c r="A4052" s="135" t="s">
        <v>2918</v>
      </c>
      <c r="D4052" s="135" t="s">
        <v>8555</v>
      </c>
      <c r="E4052" s="135">
        <f t="shared" si="63"/>
        <v>30182512</v>
      </c>
      <c r="F4052" s="135" t="s">
        <v>1249</v>
      </c>
      <c r="G4052" s="135" t="s">
        <v>6493</v>
      </c>
      <c r="H4052" s="135" t="s">
        <v>3302</v>
      </c>
      <c r="I4052" s="135" t="s">
        <v>8556</v>
      </c>
    </row>
    <row r="4053" spans="1:9" x14ac:dyDescent="0.2">
      <c r="A4053" s="135" t="s">
        <v>2918</v>
      </c>
      <c r="D4053" s="135" t="s">
        <v>8557</v>
      </c>
      <c r="E4053" s="135">
        <f t="shared" si="63"/>
        <v>30182513</v>
      </c>
      <c r="F4053" s="135" t="s">
        <v>1249</v>
      </c>
      <c r="G4053" s="135" t="s">
        <v>6493</v>
      </c>
      <c r="H4053" s="135" t="s">
        <v>3302</v>
      </c>
      <c r="I4053" s="135" t="s">
        <v>8558</v>
      </c>
    </row>
    <row r="4054" spans="1:9" x14ac:dyDescent="0.2">
      <c r="A4054" s="135" t="s">
        <v>2918</v>
      </c>
      <c r="D4054" s="135" t="s">
        <v>8559</v>
      </c>
      <c r="E4054" s="135">
        <f t="shared" si="63"/>
        <v>30182514</v>
      </c>
      <c r="F4054" s="135" t="s">
        <v>1249</v>
      </c>
      <c r="G4054" s="135" t="s">
        <v>6493</v>
      </c>
      <c r="H4054" s="135" t="s">
        <v>3302</v>
      </c>
      <c r="I4054" s="135" t="s">
        <v>8560</v>
      </c>
    </row>
    <row r="4055" spans="1:9" x14ac:dyDescent="0.2">
      <c r="A4055" s="135" t="s">
        <v>2918</v>
      </c>
      <c r="D4055" s="135" t="s">
        <v>8561</v>
      </c>
      <c r="E4055" s="135">
        <f t="shared" si="63"/>
        <v>30182515</v>
      </c>
      <c r="F4055" s="135" t="s">
        <v>1249</v>
      </c>
      <c r="G4055" s="135" t="s">
        <v>6493</v>
      </c>
      <c r="H4055" s="135" t="s">
        <v>3302</v>
      </c>
      <c r="I4055" s="135" t="s">
        <v>8562</v>
      </c>
    </row>
    <row r="4056" spans="1:9" x14ac:dyDescent="0.2">
      <c r="A4056" s="135" t="s">
        <v>2918</v>
      </c>
      <c r="D4056" s="135" t="s">
        <v>8563</v>
      </c>
      <c r="E4056" s="135">
        <f t="shared" si="63"/>
        <v>30182516</v>
      </c>
      <c r="F4056" s="135" t="s">
        <v>1249</v>
      </c>
      <c r="G4056" s="135" t="s">
        <v>6493</v>
      </c>
      <c r="H4056" s="135" t="s">
        <v>3302</v>
      </c>
      <c r="I4056" s="135" t="s">
        <v>8564</v>
      </c>
    </row>
    <row r="4057" spans="1:9" x14ac:dyDescent="0.2">
      <c r="A4057" s="135" t="s">
        <v>2918</v>
      </c>
      <c r="D4057" s="135" t="s">
        <v>8565</v>
      </c>
      <c r="E4057" s="135">
        <f t="shared" si="63"/>
        <v>30182517</v>
      </c>
      <c r="F4057" s="135" t="s">
        <v>1249</v>
      </c>
      <c r="G4057" s="135" t="s">
        <v>6493</v>
      </c>
      <c r="H4057" s="135" t="s">
        <v>3302</v>
      </c>
      <c r="I4057" s="135" t="s">
        <v>8560</v>
      </c>
    </row>
    <row r="4058" spans="1:9" x14ac:dyDescent="0.2">
      <c r="A4058" s="135" t="s">
        <v>2918</v>
      </c>
      <c r="D4058" s="135" t="s">
        <v>8566</v>
      </c>
      <c r="E4058" s="135">
        <f t="shared" si="63"/>
        <v>30182530</v>
      </c>
      <c r="F4058" s="135" t="s">
        <v>1249</v>
      </c>
      <c r="G4058" s="135" t="s">
        <v>6493</v>
      </c>
      <c r="H4058" s="135" t="s">
        <v>3302</v>
      </c>
      <c r="I4058" s="135" t="s">
        <v>8567</v>
      </c>
    </row>
    <row r="4059" spans="1:9" x14ac:dyDescent="0.2">
      <c r="A4059" s="135" t="s">
        <v>2918</v>
      </c>
      <c r="D4059" s="135" t="s">
        <v>8568</v>
      </c>
      <c r="E4059" s="135">
        <f t="shared" si="63"/>
        <v>30182531</v>
      </c>
      <c r="F4059" s="135" t="s">
        <v>1249</v>
      </c>
      <c r="G4059" s="135" t="s">
        <v>6493</v>
      </c>
      <c r="H4059" s="135" t="s">
        <v>3302</v>
      </c>
      <c r="I4059" s="135" t="s">
        <v>8569</v>
      </c>
    </row>
    <row r="4060" spans="1:9" x14ac:dyDescent="0.2">
      <c r="A4060" s="135" t="s">
        <v>2918</v>
      </c>
      <c r="D4060" s="135" t="s">
        <v>8570</v>
      </c>
      <c r="E4060" s="135">
        <f t="shared" si="63"/>
        <v>30182532</v>
      </c>
      <c r="F4060" s="135" t="s">
        <v>1249</v>
      </c>
      <c r="G4060" s="135" t="s">
        <v>6493</v>
      </c>
      <c r="H4060" s="135" t="s">
        <v>3302</v>
      </c>
      <c r="I4060" s="135" t="s">
        <v>8571</v>
      </c>
    </row>
    <row r="4061" spans="1:9" x14ac:dyDescent="0.2">
      <c r="A4061" s="135" t="s">
        <v>2918</v>
      </c>
      <c r="D4061" s="135" t="s">
        <v>8572</v>
      </c>
      <c r="E4061" s="135">
        <f t="shared" si="63"/>
        <v>30182533</v>
      </c>
      <c r="F4061" s="135" t="s">
        <v>1249</v>
      </c>
      <c r="G4061" s="135" t="s">
        <v>6493</v>
      </c>
      <c r="H4061" s="135" t="s">
        <v>3302</v>
      </c>
      <c r="I4061" s="135" t="s">
        <v>8573</v>
      </c>
    </row>
    <row r="4062" spans="1:9" x14ac:dyDescent="0.2">
      <c r="A4062" s="135" t="s">
        <v>2918</v>
      </c>
      <c r="D4062" s="135" t="s">
        <v>8574</v>
      </c>
      <c r="E4062" s="135">
        <f t="shared" si="63"/>
        <v>30182534</v>
      </c>
      <c r="F4062" s="135" t="s">
        <v>1249</v>
      </c>
      <c r="G4062" s="135" t="s">
        <v>6493</v>
      </c>
      <c r="H4062" s="135" t="s">
        <v>3302</v>
      </c>
      <c r="I4062" s="135" t="s">
        <v>8575</v>
      </c>
    </row>
    <row r="4063" spans="1:9" x14ac:dyDescent="0.2">
      <c r="A4063" s="135" t="s">
        <v>2918</v>
      </c>
      <c r="D4063" s="135" t="s">
        <v>8576</v>
      </c>
      <c r="E4063" s="135">
        <f t="shared" si="63"/>
        <v>30182535</v>
      </c>
      <c r="F4063" s="135" t="s">
        <v>1249</v>
      </c>
      <c r="G4063" s="135" t="s">
        <v>6493</v>
      </c>
      <c r="H4063" s="135" t="s">
        <v>3302</v>
      </c>
      <c r="I4063" s="135" t="s">
        <v>8577</v>
      </c>
    </row>
    <row r="4064" spans="1:9" x14ac:dyDescent="0.2">
      <c r="A4064" s="135" t="s">
        <v>2918</v>
      </c>
      <c r="D4064" s="135" t="s">
        <v>8578</v>
      </c>
      <c r="E4064" s="135">
        <f t="shared" si="63"/>
        <v>30182536</v>
      </c>
      <c r="F4064" s="135" t="s">
        <v>1249</v>
      </c>
      <c r="G4064" s="135" t="s">
        <v>6493</v>
      </c>
      <c r="H4064" s="135" t="s">
        <v>3302</v>
      </c>
      <c r="I4064" s="135" t="s">
        <v>8579</v>
      </c>
    </row>
    <row r="4065" spans="1:9" x14ac:dyDescent="0.2">
      <c r="A4065" s="135" t="s">
        <v>2918</v>
      </c>
      <c r="D4065" s="135" t="s">
        <v>8580</v>
      </c>
      <c r="E4065" s="135">
        <f t="shared" si="63"/>
        <v>30182550</v>
      </c>
      <c r="F4065" s="135" t="s">
        <v>1249</v>
      </c>
      <c r="G4065" s="135" t="s">
        <v>6493</v>
      </c>
      <c r="H4065" s="135" t="s">
        <v>3302</v>
      </c>
      <c r="I4065" s="135" t="s">
        <v>8581</v>
      </c>
    </row>
    <row r="4066" spans="1:9" x14ac:dyDescent="0.2">
      <c r="A4066" s="135" t="s">
        <v>2918</v>
      </c>
      <c r="D4066" s="135" t="s">
        <v>8582</v>
      </c>
      <c r="E4066" s="135">
        <f t="shared" si="63"/>
        <v>30182551</v>
      </c>
      <c r="F4066" s="135" t="s">
        <v>1249</v>
      </c>
      <c r="G4066" s="135" t="s">
        <v>6493</v>
      </c>
      <c r="H4066" s="135" t="s">
        <v>3302</v>
      </c>
      <c r="I4066" s="135" t="s">
        <v>8583</v>
      </c>
    </row>
    <row r="4067" spans="1:9" x14ac:dyDescent="0.2">
      <c r="A4067" s="135" t="s">
        <v>2918</v>
      </c>
      <c r="D4067" s="135" t="s">
        <v>8584</v>
      </c>
      <c r="E4067" s="135">
        <f t="shared" si="63"/>
        <v>30182552</v>
      </c>
      <c r="F4067" s="135" t="s">
        <v>1249</v>
      </c>
      <c r="G4067" s="135" t="s">
        <v>6493</v>
      </c>
      <c r="H4067" s="135" t="s">
        <v>3302</v>
      </c>
      <c r="I4067" s="135" t="s">
        <v>8585</v>
      </c>
    </row>
    <row r="4068" spans="1:9" x14ac:dyDescent="0.2">
      <c r="A4068" s="135" t="s">
        <v>2918</v>
      </c>
      <c r="D4068" s="135" t="s">
        <v>8586</v>
      </c>
      <c r="E4068" s="135">
        <f t="shared" si="63"/>
        <v>30182553</v>
      </c>
      <c r="F4068" s="135" t="s">
        <v>1249</v>
      </c>
      <c r="G4068" s="135" t="s">
        <v>6493</v>
      </c>
      <c r="H4068" s="135" t="s">
        <v>3302</v>
      </c>
      <c r="I4068" s="135" t="s">
        <v>8587</v>
      </c>
    </row>
    <row r="4069" spans="1:9" x14ac:dyDescent="0.2">
      <c r="A4069" s="135" t="s">
        <v>2918</v>
      </c>
      <c r="D4069" s="135" t="s">
        <v>8588</v>
      </c>
      <c r="E4069" s="135">
        <f t="shared" si="63"/>
        <v>30182560</v>
      </c>
      <c r="F4069" s="135" t="s">
        <v>1249</v>
      </c>
      <c r="G4069" s="135" t="s">
        <v>6493</v>
      </c>
      <c r="H4069" s="135" t="s">
        <v>3302</v>
      </c>
      <c r="I4069" s="135" t="s">
        <v>8589</v>
      </c>
    </row>
    <row r="4070" spans="1:9" x14ac:dyDescent="0.2">
      <c r="A4070" s="135" t="s">
        <v>2918</v>
      </c>
      <c r="D4070" s="135" t="s">
        <v>8590</v>
      </c>
      <c r="E4070" s="135">
        <f t="shared" si="63"/>
        <v>30182561</v>
      </c>
      <c r="F4070" s="135" t="s">
        <v>1249</v>
      </c>
      <c r="G4070" s="135" t="s">
        <v>6493</v>
      </c>
      <c r="H4070" s="135" t="s">
        <v>3302</v>
      </c>
      <c r="I4070" s="135" t="s">
        <v>8591</v>
      </c>
    </row>
    <row r="4071" spans="1:9" x14ac:dyDescent="0.2">
      <c r="A4071" s="135" t="s">
        <v>2918</v>
      </c>
      <c r="D4071" s="135" t="s">
        <v>8592</v>
      </c>
      <c r="E4071" s="135">
        <f t="shared" si="63"/>
        <v>30182562</v>
      </c>
      <c r="F4071" s="135" t="s">
        <v>1249</v>
      </c>
      <c r="G4071" s="135" t="s">
        <v>6493</v>
      </c>
      <c r="H4071" s="135" t="s">
        <v>3302</v>
      </c>
      <c r="I4071" s="135" t="s">
        <v>8593</v>
      </c>
    </row>
    <row r="4072" spans="1:9" x14ac:dyDescent="0.2">
      <c r="A4072" s="135" t="s">
        <v>2918</v>
      </c>
      <c r="D4072" s="135" t="s">
        <v>8594</v>
      </c>
      <c r="E4072" s="135">
        <f t="shared" si="63"/>
        <v>30182563</v>
      </c>
      <c r="F4072" s="135" t="s">
        <v>1249</v>
      </c>
      <c r="G4072" s="135" t="s">
        <v>6493</v>
      </c>
      <c r="H4072" s="135" t="s">
        <v>3302</v>
      </c>
      <c r="I4072" s="135" t="s">
        <v>8595</v>
      </c>
    </row>
    <row r="4073" spans="1:9" x14ac:dyDescent="0.2">
      <c r="A4073" s="135" t="s">
        <v>2918</v>
      </c>
      <c r="D4073" s="135" t="s">
        <v>8596</v>
      </c>
      <c r="E4073" s="135">
        <f t="shared" si="63"/>
        <v>30182599</v>
      </c>
      <c r="F4073" s="135" t="s">
        <v>1249</v>
      </c>
      <c r="G4073" s="135" t="s">
        <v>6493</v>
      </c>
      <c r="H4073" s="135" t="s">
        <v>3302</v>
      </c>
      <c r="I4073" s="135" t="s">
        <v>3303</v>
      </c>
    </row>
    <row r="4074" spans="1:9" x14ac:dyDescent="0.2">
      <c r="A4074" s="135" t="s">
        <v>2918</v>
      </c>
      <c r="D4074" s="135" t="s">
        <v>8597</v>
      </c>
      <c r="E4074" s="135">
        <f t="shared" si="63"/>
        <v>30183001</v>
      </c>
      <c r="F4074" s="135" t="s">
        <v>1249</v>
      </c>
      <c r="G4074" s="135" t="s">
        <v>6493</v>
      </c>
      <c r="H4074" s="135" t="s">
        <v>2654</v>
      </c>
      <c r="I4074" s="135" t="s">
        <v>7630</v>
      </c>
    </row>
    <row r="4075" spans="1:9" x14ac:dyDescent="0.2">
      <c r="A4075" s="135" t="s">
        <v>2918</v>
      </c>
      <c r="D4075" s="135" t="s">
        <v>8598</v>
      </c>
      <c r="E4075" s="135">
        <f t="shared" si="63"/>
        <v>30184001</v>
      </c>
      <c r="F4075" s="135" t="s">
        <v>1249</v>
      </c>
      <c r="G4075" s="135" t="s">
        <v>6493</v>
      </c>
      <c r="H4075" s="135" t="s">
        <v>2654</v>
      </c>
      <c r="I4075" s="135" t="s">
        <v>10463</v>
      </c>
    </row>
    <row r="4076" spans="1:9" x14ac:dyDescent="0.2">
      <c r="A4076" s="135" t="s">
        <v>2918</v>
      </c>
      <c r="D4076" s="135" t="s">
        <v>8599</v>
      </c>
      <c r="E4076" s="135">
        <f t="shared" si="63"/>
        <v>30187001</v>
      </c>
      <c r="F4076" s="135" t="s">
        <v>1249</v>
      </c>
      <c r="G4076" s="135" t="s">
        <v>6493</v>
      </c>
      <c r="H4076" s="135" t="s">
        <v>8600</v>
      </c>
      <c r="I4076" s="135" t="s">
        <v>8601</v>
      </c>
    </row>
    <row r="4077" spans="1:9" x14ac:dyDescent="0.2">
      <c r="A4077" s="135" t="s">
        <v>2918</v>
      </c>
      <c r="D4077" s="135" t="s">
        <v>8602</v>
      </c>
      <c r="E4077" s="135">
        <f t="shared" si="63"/>
        <v>30187002</v>
      </c>
      <c r="F4077" s="135" t="s">
        <v>1249</v>
      </c>
      <c r="G4077" s="135" t="s">
        <v>6493</v>
      </c>
      <c r="H4077" s="135" t="s">
        <v>8600</v>
      </c>
      <c r="I4077" s="135" t="s">
        <v>11405</v>
      </c>
    </row>
    <row r="4078" spans="1:9" x14ac:dyDescent="0.2">
      <c r="A4078" s="135" t="s">
        <v>2918</v>
      </c>
      <c r="D4078" s="135" t="s">
        <v>11406</v>
      </c>
      <c r="E4078" s="135">
        <f t="shared" si="63"/>
        <v>30187003</v>
      </c>
      <c r="F4078" s="135" t="s">
        <v>1249</v>
      </c>
      <c r="G4078" s="135" t="s">
        <v>6493</v>
      </c>
      <c r="H4078" s="135" t="s">
        <v>8600</v>
      </c>
      <c r="I4078" s="135" t="s">
        <v>11407</v>
      </c>
    </row>
    <row r="4079" spans="1:9" x14ac:dyDescent="0.2">
      <c r="A4079" s="135" t="s">
        <v>2918</v>
      </c>
      <c r="D4079" s="135" t="s">
        <v>11408</v>
      </c>
      <c r="E4079" s="135">
        <f t="shared" si="63"/>
        <v>30187004</v>
      </c>
      <c r="F4079" s="135" t="s">
        <v>1249</v>
      </c>
      <c r="G4079" s="135" t="s">
        <v>6493</v>
      </c>
      <c r="H4079" s="135" t="s">
        <v>8600</v>
      </c>
      <c r="I4079" s="135" t="s">
        <v>11409</v>
      </c>
    </row>
    <row r="4080" spans="1:9" x14ac:dyDescent="0.2">
      <c r="A4080" s="135" t="s">
        <v>2918</v>
      </c>
      <c r="D4080" s="135" t="s">
        <v>11410</v>
      </c>
      <c r="E4080" s="135">
        <f t="shared" si="63"/>
        <v>30187005</v>
      </c>
      <c r="F4080" s="135" t="s">
        <v>1249</v>
      </c>
      <c r="G4080" s="135" t="s">
        <v>6493</v>
      </c>
      <c r="H4080" s="135" t="s">
        <v>8600</v>
      </c>
      <c r="I4080" s="135" t="s">
        <v>11411</v>
      </c>
    </row>
    <row r="4081" spans="1:9" x14ac:dyDescent="0.2">
      <c r="A4081" s="135" t="s">
        <v>2918</v>
      </c>
      <c r="D4081" s="135" t="s">
        <v>11412</v>
      </c>
      <c r="E4081" s="135">
        <f t="shared" si="63"/>
        <v>30187006</v>
      </c>
      <c r="F4081" s="135" t="s">
        <v>1249</v>
      </c>
      <c r="G4081" s="135" t="s">
        <v>6493</v>
      </c>
      <c r="H4081" s="135" t="s">
        <v>8600</v>
      </c>
      <c r="I4081" s="135" t="s">
        <v>8613</v>
      </c>
    </row>
    <row r="4082" spans="1:9" x14ac:dyDescent="0.2">
      <c r="A4082" s="135" t="s">
        <v>2918</v>
      </c>
      <c r="D4082" s="135" t="s">
        <v>8614</v>
      </c>
      <c r="E4082" s="135">
        <f t="shared" si="63"/>
        <v>30187007</v>
      </c>
      <c r="F4082" s="135" t="s">
        <v>1249</v>
      </c>
      <c r="G4082" s="135" t="s">
        <v>6493</v>
      </c>
      <c r="H4082" s="135" t="s">
        <v>8600</v>
      </c>
      <c r="I4082" s="135" t="s">
        <v>8615</v>
      </c>
    </row>
    <row r="4083" spans="1:9" x14ac:dyDescent="0.2">
      <c r="A4083" s="135" t="s">
        <v>2918</v>
      </c>
      <c r="D4083" s="135" t="s">
        <v>8616</v>
      </c>
      <c r="E4083" s="135">
        <f t="shared" si="63"/>
        <v>30187008</v>
      </c>
      <c r="F4083" s="135" t="s">
        <v>1249</v>
      </c>
      <c r="G4083" s="135" t="s">
        <v>6493</v>
      </c>
      <c r="H4083" s="135" t="s">
        <v>8600</v>
      </c>
      <c r="I4083" s="135" t="s">
        <v>8617</v>
      </c>
    </row>
    <row r="4084" spans="1:9" x14ac:dyDescent="0.2">
      <c r="A4084" s="135" t="s">
        <v>2918</v>
      </c>
      <c r="D4084" s="135" t="s">
        <v>8618</v>
      </c>
      <c r="E4084" s="135">
        <f t="shared" si="63"/>
        <v>30187009</v>
      </c>
      <c r="F4084" s="135" t="s">
        <v>1249</v>
      </c>
      <c r="G4084" s="135" t="s">
        <v>6493</v>
      </c>
      <c r="H4084" s="135" t="s">
        <v>8600</v>
      </c>
      <c r="I4084" s="135" t="s">
        <v>8619</v>
      </c>
    </row>
    <row r="4085" spans="1:9" x14ac:dyDescent="0.2">
      <c r="A4085" s="135" t="s">
        <v>2918</v>
      </c>
      <c r="D4085" s="135" t="s">
        <v>11436</v>
      </c>
      <c r="E4085" s="135">
        <f t="shared" si="63"/>
        <v>30187010</v>
      </c>
      <c r="F4085" s="135" t="s">
        <v>1249</v>
      </c>
      <c r="G4085" s="135" t="s">
        <v>6493</v>
      </c>
      <c r="H4085" s="135" t="s">
        <v>8600</v>
      </c>
      <c r="I4085" s="135" t="s">
        <v>11437</v>
      </c>
    </row>
    <row r="4086" spans="1:9" x14ac:dyDescent="0.2">
      <c r="A4086" s="135" t="s">
        <v>2918</v>
      </c>
      <c r="D4086" s="135" t="s">
        <v>11438</v>
      </c>
      <c r="E4086" s="135">
        <f t="shared" si="63"/>
        <v>30187011</v>
      </c>
      <c r="F4086" s="135" t="s">
        <v>1249</v>
      </c>
      <c r="G4086" s="135" t="s">
        <v>6493</v>
      </c>
      <c r="H4086" s="135" t="s">
        <v>8600</v>
      </c>
      <c r="I4086" s="135" t="s">
        <v>11439</v>
      </c>
    </row>
    <row r="4087" spans="1:9" x14ac:dyDescent="0.2">
      <c r="A4087" s="135" t="s">
        <v>2918</v>
      </c>
      <c r="D4087" s="135" t="s">
        <v>11440</v>
      </c>
      <c r="E4087" s="135">
        <f t="shared" si="63"/>
        <v>30187012</v>
      </c>
      <c r="F4087" s="135" t="s">
        <v>1249</v>
      </c>
      <c r="G4087" s="135" t="s">
        <v>6493</v>
      </c>
      <c r="H4087" s="135" t="s">
        <v>8600</v>
      </c>
      <c r="I4087" s="135" t="s">
        <v>11441</v>
      </c>
    </row>
    <row r="4088" spans="1:9" x14ac:dyDescent="0.2">
      <c r="A4088" s="135" t="s">
        <v>2918</v>
      </c>
      <c r="D4088" s="135" t="s">
        <v>11442</v>
      </c>
      <c r="E4088" s="135">
        <f t="shared" si="63"/>
        <v>30187013</v>
      </c>
      <c r="F4088" s="135" t="s">
        <v>1249</v>
      </c>
      <c r="G4088" s="135" t="s">
        <v>6493</v>
      </c>
      <c r="H4088" s="135" t="s">
        <v>8600</v>
      </c>
      <c r="I4088" s="135" t="s">
        <v>11443</v>
      </c>
    </row>
    <row r="4089" spans="1:9" x14ac:dyDescent="0.2">
      <c r="A4089" s="135" t="s">
        <v>2918</v>
      </c>
      <c r="D4089" s="135" t="s">
        <v>11444</v>
      </c>
      <c r="E4089" s="135">
        <f t="shared" si="63"/>
        <v>30187014</v>
      </c>
      <c r="F4089" s="135" t="s">
        <v>1249</v>
      </c>
      <c r="G4089" s="135" t="s">
        <v>6493</v>
      </c>
      <c r="H4089" s="135" t="s">
        <v>8600</v>
      </c>
      <c r="I4089" s="135" t="s">
        <v>11445</v>
      </c>
    </row>
    <row r="4090" spans="1:9" x14ac:dyDescent="0.2">
      <c r="A4090" s="135" t="s">
        <v>2918</v>
      </c>
      <c r="D4090" s="135" t="s">
        <v>11446</v>
      </c>
      <c r="E4090" s="135">
        <f t="shared" si="63"/>
        <v>30187015</v>
      </c>
      <c r="F4090" s="135" t="s">
        <v>1249</v>
      </c>
      <c r="G4090" s="135" t="s">
        <v>6493</v>
      </c>
      <c r="H4090" s="135" t="s">
        <v>8600</v>
      </c>
      <c r="I4090" s="135" t="s">
        <v>11447</v>
      </c>
    </row>
    <row r="4091" spans="1:9" x14ac:dyDescent="0.2">
      <c r="A4091" s="135" t="s">
        <v>2918</v>
      </c>
      <c r="D4091" s="135" t="s">
        <v>11448</v>
      </c>
      <c r="E4091" s="135">
        <f t="shared" si="63"/>
        <v>30187016</v>
      </c>
      <c r="F4091" s="135" t="s">
        <v>1249</v>
      </c>
      <c r="G4091" s="135" t="s">
        <v>6493</v>
      </c>
      <c r="H4091" s="135" t="s">
        <v>8600</v>
      </c>
      <c r="I4091" s="135" t="s">
        <v>11449</v>
      </c>
    </row>
    <row r="4092" spans="1:9" x14ac:dyDescent="0.2">
      <c r="A4092" s="135" t="s">
        <v>2918</v>
      </c>
      <c r="D4092" s="135" t="s">
        <v>11450</v>
      </c>
      <c r="E4092" s="135">
        <f t="shared" si="63"/>
        <v>30187017</v>
      </c>
      <c r="F4092" s="135" t="s">
        <v>1249</v>
      </c>
      <c r="G4092" s="135" t="s">
        <v>6493</v>
      </c>
      <c r="H4092" s="135" t="s">
        <v>8600</v>
      </c>
      <c r="I4092" s="135" t="s">
        <v>11451</v>
      </c>
    </row>
    <row r="4093" spans="1:9" x14ac:dyDescent="0.2">
      <c r="A4093" s="135" t="s">
        <v>2918</v>
      </c>
      <c r="D4093" s="135" t="s">
        <v>11452</v>
      </c>
      <c r="E4093" s="135">
        <f t="shared" si="63"/>
        <v>30187018</v>
      </c>
      <c r="F4093" s="135" t="s">
        <v>1249</v>
      </c>
      <c r="G4093" s="135" t="s">
        <v>6493</v>
      </c>
      <c r="H4093" s="135" t="s">
        <v>8600</v>
      </c>
      <c r="I4093" s="135" t="s">
        <v>11453</v>
      </c>
    </row>
    <row r="4094" spans="1:9" x14ac:dyDescent="0.2">
      <c r="A4094" s="135" t="s">
        <v>2918</v>
      </c>
      <c r="D4094" s="135" t="s">
        <v>11454</v>
      </c>
      <c r="E4094" s="135">
        <f t="shared" si="63"/>
        <v>30187019</v>
      </c>
      <c r="F4094" s="135" t="s">
        <v>1249</v>
      </c>
      <c r="G4094" s="135" t="s">
        <v>6493</v>
      </c>
      <c r="H4094" s="135" t="s">
        <v>8600</v>
      </c>
      <c r="I4094" s="135" t="s">
        <v>11455</v>
      </c>
    </row>
    <row r="4095" spans="1:9" x14ac:dyDescent="0.2">
      <c r="A4095" s="135" t="s">
        <v>2918</v>
      </c>
      <c r="D4095" s="135" t="s">
        <v>11456</v>
      </c>
      <c r="E4095" s="135">
        <f t="shared" si="63"/>
        <v>30187020</v>
      </c>
      <c r="F4095" s="135" t="s">
        <v>1249</v>
      </c>
      <c r="G4095" s="135" t="s">
        <v>6493</v>
      </c>
      <c r="H4095" s="135" t="s">
        <v>8600</v>
      </c>
      <c r="I4095" s="135" t="s">
        <v>11457</v>
      </c>
    </row>
    <row r="4096" spans="1:9" x14ac:dyDescent="0.2">
      <c r="A4096" s="135" t="s">
        <v>2918</v>
      </c>
      <c r="D4096" s="135" t="s">
        <v>11458</v>
      </c>
      <c r="E4096" s="135">
        <f t="shared" si="63"/>
        <v>30187021</v>
      </c>
      <c r="F4096" s="135" t="s">
        <v>1249</v>
      </c>
      <c r="G4096" s="135" t="s">
        <v>6493</v>
      </c>
      <c r="H4096" s="135" t="s">
        <v>8600</v>
      </c>
      <c r="I4096" s="135" t="s">
        <v>11459</v>
      </c>
    </row>
    <row r="4097" spans="1:9" x14ac:dyDescent="0.2">
      <c r="A4097" s="135" t="s">
        <v>2918</v>
      </c>
      <c r="D4097" s="135" t="s">
        <v>11460</v>
      </c>
      <c r="E4097" s="135">
        <f t="shared" si="63"/>
        <v>30187022</v>
      </c>
      <c r="F4097" s="135" t="s">
        <v>1249</v>
      </c>
      <c r="G4097" s="135" t="s">
        <v>6493</v>
      </c>
      <c r="H4097" s="135" t="s">
        <v>8600</v>
      </c>
      <c r="I4097" s="135" t="s">
        <v>11461</v>
      </c>
    </row>
    <row r="4098" spans="1:9" x14ac:dyDescent="0.2">
      <c r="A4098" s="135" t="s">
        <v>2918</v>
      </c>
      <c r="D4098" s="135" t="s">
        <v>11462</v>
      </c>
      <c r="E4098" s="135">
        <f t="shared" ref="E4098:E4161" si="64">VALUE(D4098)</f>
        <v>30187023</v>
      </c>
      <c r="F4098" s="135" t="s">
        <v>1249</v>
      </c>
      <c r="G4098" s="135" t="s">
        <v>6493</v>
      </c>
      <c r="H4098" s="135" t="s">
        <v>8600</v>
      </c>
      <c r="I4098" s="135" t="s">
        <v>11463</v>
      </c>
    </row>
    <row r="4099" spans="1:9" x14ac:dyDescent="0.2">
      <c r="A4099" s="135" t="s">
        <v>2918</v>
      </c>
      <c r="D4099" s="135" t="s">
        <v>11464</v>
      </c>
      <c r="E4099" s="135">
        <f t="shared" si="64"/>
        <v>30187024</v>
      </c>
      <c r="F4099" s="135" t="s">
        <v>1249</v>
      </c>
      <c r="G4099" s="135" t="s">
        <v>6493</v>
      </c>
      <c r="H4099" s="135" t="s">
        <v>8600</v>
      </c>
      <c r="I4099" s="135" t="s">
        <v>11465</v>
      </c>
    </row>
    <row r="4100" spans="1:9" x14ac:dyDescent="0.2">
      <c r="A4100" s="135" t="s">
        <v>2918</v>
      </c>
      <c r="D4100" s="135" t="s">
        <v>11466</v>
      </c>
      <c r="E4100" s="135">
        <f t="shared" si="64"/>
        <v>30187025</v>
      </c>
      <c r="F4100" s="135" t="s">
        <v>1249</v>
      </c>
      <c r="G4100" s="135" t="s">
        <v>6493</v>
      </c>
      <c r="H4100" s="135" t="s">
        <v>8600</v>
      </c>
      <c r="I4100" s="135" t="s">
        <v>11467</v>
      </c>
    </row>
    <row r="4101" spans="1:9" x14ac:dyDescent="0.2">
      <c r="A4101" s="135" t="s">
        <v>2918</v>
      </c>
      <c r="D4101" s="135" t="s">
        <v>11468</v>
      </c>
      <c r="E4101" s="135">
        <f t="shared" si="64"/>
        <v>30187026</v>
      </c>
      <c r="F4101" s="135" t="s">
        <v>1249</v>
      </c>
      <c r="G4101" s="135" t="s">
        <v>6493</v>
      </c>
      <c r="H4101" s="135" t="s">
        <v>8600</v>
      </c>
      <c r="I4101" s="135" t="s">
        <v>11469</v>
      </c>
    </row>
    <row r="4102" spans="1:9" x14ac:dyDescent="0.2">
      <c r="A4102" s="135" t="s">
        <v>2918</v>
      </c>
      <c r="D4102" s="135" t="s">
        <v>11470</v>
      </c>
      <c r="E4102" s="135">
        <f t="shared" si="64"/>
        <v>30187029</v>
      </c>
      <c r="F4102" s="135" t="s">
        <v>1249</v>
      </c>
      <c r="G4102" s="135" t="s">
        <v>6493</v>
      </c>
      <c r="H4102" s="135" t="s">
        <v>8600</v>
      </c>
      <c r="I4102" s="135" t="s">
        <v>11471</v>
      </c>
    </row>
    <row r="4103" spans="1:9" x14ac:dyDescent="0.2">
      <c r="A4103" s="135" t="s">
        <v>2918</v>
      </c>
      <c r="D4103" s="135" t="s">
        <v>11472</v>
      </c>
      <c r="E4103" s="135">
        <f t="shared" si="64"/>
        <v>30187030</v>
      </c>
      <c r="F4103" s="135" t="s">
        <v>1249</v>
      </c>
      <c r="G4103" s="135" t="s">
        <v>6493</v>
      </c>
      <c r="H4103" s="135" t="s">
        <v>8600</v>
      </c>
      <c r="I4103" s="135" t="s">
        <v>11473</v>
      </c>
    </row>
    <row r="4104" spans="1:9" x14ac:dyDescent="0.2">
      <c r="A4104" s="135" t="s">
        <v>2918</v>
      </c>
      <c r="D4104" s="135" t="s">
        <v>11474</v>
      </c>
      <c r="E4104" s="135">
        <f t="shared" si="64"/>
        <v>30187031</v>
      </c>
      <c r="F4104" s="135" t="s">
        <v>1249</v>
      </c>
      <c r="G4104" s="135" t="s">
        <v>6493</v>
      </c>
      <c r="H4104" s="135" t="s">
        <v>8600</v>
      </c>
      <c r="I4104" s="135" t="s">
        <v>11475</v>
      </c>
    </row>
    <row r="4105" spans="1:9" x14ac:dyDescent="0.2">
      <c r="A4105" s="135" t="s">
        <v>2918</v>
      </c>
      <c r="D4105" s="135" t="s">
        <v>11476</v>
      </c>
      <c r="E4105" s="135">
        <f t="shared" si="64"/>
        <v>30187032</v>
      </c>
      <c r="F4105" s="135" t="s">
        <v>1249</v>
      </c>
      <c r="G4105" s="135" t="s">
        <v>6493</v>
      </c>
      <c r="H4105" s="135" t="s">
        <v>8600</v>
      </c>
      <c r="I4105" s="135" t="s">
        <v>11477</v>
      </c>
    </row>
    <row r="4106" spans="1:9" x14ac:dyDescent="0.2">
      <c r="A4106" s="135" t="s">
        <v>2918</v>
      </c>
      <c r="D4106" s="135" t="s">
        <v>11478</v>
      </c>
      <c r="E4106" s="135">
        <f t="shared" si="64"/>
        <v>30187033</v>
      </c>
      <c r="F4106" s="135" t="s">
        <v>1249</v>
      </c>
      <c r="G4106" s="135" t="s">
        <v>6493</v>
      </c>
      <c r="H4106" s="135" t="s">
        <v>8600</v>
      </c>
      <c r="I4106" s="135" t="s">
        <v>11479</v>
      </c>
    </row>
    <row r="4107" spans="1:9" x14ac:dyDescent="0.2">
      <c r="A4107" s="135" t="s">
        <v>2918</v>
      </c>
      <c r="D4107" s="135" t="s">
        <v>11480</v>
      </c>
      <c r="E4107" s="135">
        <f t="shared" si="64"/>
        <v>30187034</v>
      </c>
      <c r="F4107" s="135" t="s">
        <v>1249</v>
      </c>
      <c r="G4107" s="135" t="s">
        <v>6493</v>
      </c>
      <c r="H4107" s="135" t="s">
        <v>8600</v>
      </c>
      <c r="I4107" s="135" t="s">
        <v>11481</v>
      </c>
    </row>
    <row r="4108" spans="1:9" x14ac:dyDescent="0.2">
      <c r="A4108" s="135" t="s">
        <v>2918</v>
      </c>
      <c r="D4108" s="135" t="s">
        <v>11482</v>
      </c>
      <c r="E4108" s="135">
        <f t="shared" si="64"/>
        <v>30187097</v>
      </c>
      <c r="F4108" s="135" t="s">
        <v>1249</v>
      </c>
      <c r="G4108" s="135" t="s">
        <v>6493</v>
      </c>
      <c r="H4108" s="135" t="s">
        <v>8600</v>
      </c>
      <c r="I4108" s="135" t="s">
        <v>11483</v>
      </c>
    </row>
    <row r="4109" spans="1:9" x14ac:dyDescent="0.2">
      <c r="A4109" s="135" t="s">
        <v>2918</v>
      </c>
      <c r="D4109" s="135" t="s">
        <v>11484</v>
      </c>
      <c r="E4109" s="135">
        <f t="shared" si="64"/>
        <v>30187098</v>
      </c>
      <c r="F4109" s="135" t="s">
        <v>1249</v>
      </c>
      <c r="G4109" s="135" t="s">
        <v>6493</v>
      </c>
      <c r="H4109" s="135" t="s">
        <v>8600</v>
      </c>
      <c r="I4109" s="135" t="s">
        <v>11485</v>
      </c>
    </row>
    <row r="4110" spans="1:9" x14ac:dyDescent="0.2">
      <c r="A4110" s="135" t="s">
        <v>2918</v>
      </c>
      <c r="D4110" s="135" t="s">
        <v>11486</v>
      </c>
      <c r="E4110" s="135">
        <f t="shared" si="64"/>
        <v>30187501</v>
      </c>
      <c r="F4110" s="135" t="s">
        <v>1249</v>
      </c>
      <c r="G4110" s="135" t="s">
        <v>6493</v>
      </c>
      <c r="H4110" s="135" t="s">
        <v>11487</v>
      </c>
      <c r="I4110" s="135" t="s">
        <v>11488</v>
      </c>
    </row>
    <row r="4111" spans="1:9" x14ac:dyDescent="0.2">
      <c r="A4111" s="135" t="s">
        <v>2918</v>
      </c>
      <c r="D4111" s="135" t="s">
        <v>11489</v>
      </c>
      <c r="E4111" s="135">
        <f t="shared" si="64"/>
        <v>30187502</v>
      </c>
      <c r="F4111" s="135" t="s">
        <v>1249</v>
      </c>
      <c r="G4111" s="135" t="s">
        <v>6493</v>
      </c>
      <c r="H4111" s="135" t="s">
        <v>11487</v>
      </c>
      <c r="I4111" s="135" t="s">
        <v>11490</v>
      </c>
    </row>
    <row r="4112" spans="1:9" x14ac:dyDescent="0.2">
      <c r="A4112" s="135" t="s">
        <v>2918</v>
      </c>
      <c r="D4112" s="135" t="s">
        <v>11491</v>
      </c>
      <c r="E4112" s="135">
        <f t="shared" si="64"/>
        <v>30187503</v>
      </c>
      <c r="F4112" s="135" t="s">
        <v>1249</v>
      </c>
      <c r="G4112" s="135" t="s">
        <v>6493</v>
      </c>
      <c r="H4112" s="135" t="s">
        <v>11487</v>
      </c>
      <c r="I4112" s="135" t="s">
        <v>11492</v>
      </c>
    </row>
    <row r="4113" spans="1:9" x14ac:dyDescent="0.2">
      <c r="A4113" s="135" t="s">
        <v>2918</v>
      </c>
      <c r="D4113" s="135" t="s">
        <v>11493</v>
      </c>
      <c r="E4113" s="135">
        <f t="shared" si="64"/>
        <v>30187504</v>
      </c>
      <c r="F4113" s="135" t="s">
        <v>1249</v>
      </c>
      <c r="G4113" s="135" t="s">
        <v>6493</v>
      </c>
      <c r="H4113" s="135" t="s">
        <v>11487</v>
      </c>
      <c r="I4113" s="135" t="s">
        <v>11494</v>
      </c>
    </row>
    <row r="4114" spans="1:9" x14ac:dyDescent="0.2">
      <c r="A4114" s="135" t="s">
        <v>2918</v>
      </c>
      <c r="D4114" s="135" t="s">
        <v>11495</v>
      </c>
      <c r="E4114" s="135">
        <f t="shared" si="64"/>
        <v>30187505</v>
      </c>
      <c r="F4114" s="135" t="s">
        <v>1249</v>
      </c>
      <c r="G4114" s="135" t="s">
        <v>6493</v>
      </c>
      <c r="H4114" s="135" t="s">
        <v>11487</v>
      </c>
      <c r="I4114" s="135" t="s">
        <v>11496</v>
      </c>
    </row>
    <row r="4115" spans="1:9" x14ac:dyDescent="0.2">
      <c r="A4115" s="135" t="s">
        <v>2918</v>
      </c>
      <c r="D4115" s="135" t="s">
        <v>11497</v>
      </c>
      <c r="E4115" s="135">
        <f t="shared" si="64"/>
        <v>30187506</v>
      </c>
      <c r="F4115" s="135" t="s">
        <v>1249</v>
      </c>
      <c r="G4115" s="135" t="s">
        <v>6493</v>
      </c>
      <c r="H4115" s="135" t="s">
        <v>11487</v>
      </c>
      <c r="I4115" s="135" t="s">
        <v>11498</v>
      </c>
    </row>
    <row r="4116" spans="1:9" x14ac:dyDescent="0.2">
      <c r="A4116" s="135" t="s">
        <v>2918</v>
      </c>
      <c r="D4116" s="135" t="s">
        <v>11499</v>
      </c>
      <c r="E4116" s="135">
        <f t="shared" si="64"/>
        <v>30187507</v>
      </c>
      <c r="F4116" s="135" t="s">
        <v>1249</v>
      </c>
      <c r="G4116" s="135" t="s">
        <v>6493</v>
      </c>
      <c r="H4116" s="135" t="s">
        <v>11487</v>
      </c>
      <c r="I4116" s="135" t="s">
        <v>14235</v>
      </c>
    </row>
    <row r="4117" spans="1:9" x14ac:dyDescent="0.2">
      <c r="A4117" s="135" t="s">
        <v>2918</v>
      </c>
      <c r="D4117" s="135" t="s">
        <v>14236</v>
      </c>
      <c r="E4117" s="135">
        <f t="shared" si="64"/>
        <v>30187508</v>
      </c>
      <c r="F4117" s="135" t="s">
        <v>1249</v>
      </c>
      <c r="G4117" s="135" t="s">
        <v>6493</v>
      </c>
      <c r="H4117" s="135" t="s">
        <v>11487</v>
      </c>
      <c r="I4117" s="135" t="s">
        <v>11536</v>
      </c>
    </row>
    <row r="4118" spans="1:9" x14ac:dyDescent="0.2">
      <c r="A4118" s="135" t="s">
        <v>2918</v>
      </c>
      <c r="D4118" s="135" t="s">
        <v>11537</v>
      </c>
      <c r="E4118" s="135">
        <f t="shared" si="64"/>
        <v>30187509</v>
      </c>
      <c r="F4118" s="135" t="s">
        <v>1249</v>
      </c>
      <c r="G4118" s="135" t="s">
        <v>6493</v>
      </c>
      <c r="H4118" s="135" t="s">
        <v>11487</v>
      </c>
      <c r="I4118" s="135" t="s">
        <v>11538</v>
      </c>
    </row>
    <row r="4119" spans="1:9" x14ac:dyDescent="0.2">
      <c r="A4119" s="135" t="s">
        <v>2918</v>
      </c>
      <c r="D4119" s="135" t="s">
        <v>11539</v>
      </c>
      <c r="E4119" s="135">
        <f t="shared" si="64"/>
        <v>30187510</v>
      </c>
      <c r="F4119" s="135" t="s">
        <v>1249</v>
      </c>
      <c r="G4119" s="135" t="s">
        <v>6493</v>
      </c>
      <c r="H4119" s="135" t="s">
        <v>11487</v>
      </c>
      <c r="I4119" s="135" t="s">
        <v>11540</v>
      </c>
    </row>
    <row r="4120" spans="1:9" x14ac:dyDescent="0.2">
      <c r="A4120" s="135" t="s">
        <v>2918</v>
      </c>
      <c r="D4120" s="135" t="s">
        <v>11541</v>
      </c>
      <c r="E4120" s="135">
        <f t="shared" si="64"/>
        <v>30187511</v>
      </c>
      <c r="F4120" s="135" t="s">
        <v>1249</v>
      </c>
      <c r="G4120" s="135" t="s">
        <v>6493</v>
      </c>
      <c r="H4120" s="135" t="s">
        <v>11487</v>
      </c>
      <c r="I4120" s="135" t="s">
        <v>11542</v>
      </c>
    </row>
    <row r="4121" spans="1:9" x14ac:dyDescent="0.2">
      <c r="A4121" s="135" t="s">
        <v>2918</v>
      </c>
      <c r="D4121" s="135" t="s">
        <v>11543</v>
      </c>
      <c r="E4121" s="135">
        <f t="shared" si="64"/>
        <v>30187512</v>
      </c>
      <c r="F4121" s="135" t="s">
        <v>1249</v>
      </c>
      <c r="G4121" s="135" t="s">
        <v>6493</v>
      </c>
      <c r="H4121" s="135" t="s">
        <v>11487</v>
      </c>
      <c r="I4121" s="135" t="s">
        <v>11544</v>
      </c>
    </row>
    <row r="4122" spans="1:9" x14ac:dyDescent="0.2">
      <c r="A4122" s="135" t="s">
        <v>2918</v>
      </c>
      <c r="D4122" s="135" t="s">
        <v>11545</v>
      </c>
      <c r="E4122" s="135">
        <f t="shared" si="64"/>
        <v>30187513</v>
      </c>
      <c r="F4122" s="135" t="s">
        <v>1249</v>
      </c>
      <c r="G4122" s="135" t="s">
        <v>6493</v>
      </c>
      <c r="H4122" s="135" t="s">
        <v>11487</v>
      </c>
      <c r="I4122" s="135" t="s">
        <v>11546</v>
      </c>
    </row>
    <row r="4123" spans="1:9" x14ac:dyDescent="0.2">
      <c r="A4123" s="135" t="s">
        <v>2918</v>
      </c>
      <c r="D4123" s="135" t="s">
        <v>11547</v>
      </c>
      <c r="E4123" s="135">
        <f t="shared" si="64"/>
        <v>30187514</v>
      </c>
      <c r="F4123" s="135" t="s">
        <v>1249</v>
      </c>
      <c r="G4123" s="135" t="s">
        <v>6493</v>
      </c>
      <c r="H4123" s="135" t="s">
        <v>11487</v>
      </c>
      <c r="I4123" s="135" t="s">
        <v>11548</v>
      </c>
    </row>
    <row r="4124" spans="1:9" x14ac:dyDescent="0.2">
      <c r="A4124" s="135" t="s">
        <v>2918</v>
      </c>
      <c r="D4124" s="135" t="s">
        <v>11549</v>
      </c>
      <c r="E4124" s="135">
        <f t="shared" si="64"/>
        <v>30187515</v>
      </c>
      <c r="F4124" s="135" t="s">
        <v>1249</v>
      </c>
      <c r="G4124" s="135" t="s">
        <v>6493</v>
      </c>
      <c r="H4124" s="135" t="s">
        <v>11487</v>
      </c>
      <c r="I4124" s="135" t="s">
        <v>8759</v>
      </c>
    </row>
    <row r="4125" spans="1:9" x14ac:dyDescent="0.2">
      <c r="A4125" s="135" t="s">
        <v>2918</v>
      </c>
      <c r="D4125" s="135" t="s">
        <v>8760</v>
      </c>
      <c r="E4125" s="135">
        <f t="shared" si="64"/>
        <v>30187516</v>
      </c>
      <c r="F4125" s="135" t="s">
        <v>1249</v>
      </c>
      <c r="G4125" s="135" t="s">
        <v>6493</v>
      </c>
      <c r="H4125" s="135" t="s">
        <v>11487</v>
      </c>
      <c r="I4125" s="135" t="s">
        <v>8761</v>
      </c>
    </row>
    <row r="4126" spans="1:9" x14ac:dyDescent="0.2">
      <c r="A4126" s="135" t="s">
        <v>2918</v>
      </c>
      <c r="D4126" s="135" t="s">
        <v>8762</v>
      </c>
      <c r="E4126" s="135">
        <f t="shared" si="64"/>
        <v>30187517</v>
      </c>
      <c r="F4126" s="135" t="s">
        <v>1249</v>
      </c>
      <c r="G4126" s="135" t="s">
        <v>6493</v>
      </c>
      <c r="H4126" s="135" t="s">
        <v>11487</v>
      </c>
      <c r="I4126" s="135" t="s">
        <v>8763</v>
      </c>
    </row>
    <row r="4127" spans="1:9" x14ac:dyDescent="0.2">
      <c r="A4127" s="135" t="s">
        <v>2918</v>
      </c>
      <c r="D4127" s="135" t="s">
        <v>8764</v>
      </c>
      <c r="E4127" s="135">
        <f t="shared" si="64"/>
        <v>30187518</v>
      </c>
      <c r="F4127" s="135" t="s">
        <v>1249</v>
      </c>
      <c r="G4127" s="135" t="s">
        <v>6493</v>
      </c>
      <c r="H4127" s="135" t="s">
        <v>11487</v>
      </c>
      <c r="I4127" s="135" t="s">
        <v>8765</v>
      </c>
    </row>
    <row r="4128" spans="1:9" x14ac:dyDescent="0.2">
      <c r="A4128" s="135" t="s">
        <v>2918</v>
      </c>
      <c r="D4128" s="135" t="s">
        <v>8766</v>
      </c>
      <c r="E4128" s="135">
        <f t="shared" si="64"/>
        <v>30187519</v>
      </c>
      <c r="F4128" s="135" t="s">
        <v>1249</v>
      </c>
      <c r="G4128" s="135" t="s">
        <v>6493</v>
      </c>
      <c r="H4128" s="135" t="s">
        <v>11487</v>
      </c>
      <c r="I4128" s="135" t="s">
        <v>8767</v>
      </c>
    </row>
    <row r="4129" spans="1:9" x14ac:dyDescent="0.2">
      <c r="A4129" s="135" t="s">
        <v>2918</v>
      </c>
      <c r="D4129" s="135" t="s">
        <v>8768</v>
      </c>
      <c r="E4129" s="135">
        <f t="shared" si="64"/>
        <v>30187520</v>
      </c>
      <c r="F4129" s="135" t="s">
        <v>1249</v>
      </c>
      <c r="G4129" s="135" t="s">
        <v>6493</v>
      </c>
      <c r="H4129" s="135" t="s">
        <v>11487</v>
      </c>
      <c r="I4129" s="135" t="s">
        <v>8769</v>
      </c>
    </row>
    <row r="4130" spans="1:9" x14ac:dyDescent="0.2">
      <c r="A4130" s="135" t="s">
        <v>2918</v>
      </c>
      <c r="D4130" s="135" t="s">
        <v>8770</v>
      </c>
      <c r="E4130" s="135">
        <f t="shared" si="64"/>
        <v>30187521</v>
      </c>
      <c r="F4130" s="135" t="s">
        <v>1249</v>
      </c>
      <c r="G4130" s="135" t="s">
        <v>6493</v>
      </c>
      <c r="H4130" s="135" t="s">
        <v>11487</v>
      </c>
      <c r="I4130" s="135" t="s">
        <v>8771</v>
      </c>
    </row>
    <row r="4131" spans="1:9" x14ac:dyDescent="0.2">
      <c r="A4131" s="135" t="s">
        <v>2918</v>
      </c>
      <c r="D4131" s="135" t="s">
        <v>8772</v>
      </c>
      <c r="E4131" s="135">
        <f t="shared" si="64"/>
        <v>30187522</v>
      </c>
      <c r="F4131" s="135" t="s">
        <v>1249</v>
      </c>
      <c r="G4131" s="135" t="s">
        <v>6493</v>
      </c>
      <c r="H4131" s="135" t="s">
        <v>11487</v>
      </c>
      <c r="I4131" s="135" t="s">
        <v>8773</v>
      </c>
    </row>
    <row r="4132" spans="1:9" x14ac:dyDescent="0.2">
      <c r="A4132" s="135" t="s">
        <v>2918</v>
      </c>
      <c r="D4132" s="135" t="s">
        <v>8774</v>
      </c>
      <c r="E4132" s="135">
        <f t="shared" si="64"/>
        <v>30187523</v>
      </c>
      <c r="F4132" s="135" t="s">
        <v>1249</v>
      </c>
      <c r="G4132" s="135" t="s">
        <v>6493</v>
      </c>
      <c r="H4132" s="135" t="s">
        <v>11487</v>
      </c>
      <c r="I4132" s="135" t="s">
        <v>8775</v>
      </c>
    </row>
    <row r="4133" spans="1:9" x14ac:dyDescent="0.2">
      <c r="A4133" s="135" t="s">
        <v>2918</v>
      </c>
      <c r="D4133" s="135" t="s">
        <v>8776</v>
      </c>
      <c r="E4133" s="135">
        <f t="shared" si="64"/>
        <v>30187524</v>
      </c>
      <c r="F4133" s="135" t="s">
        <v>1249</v>
      </c>
      <c r="G4133" s="135" t="s">
        <v>6493</v>
      </c>
      <c r="H4133" s="135" t="s">
        <v>11487</v>
      </c>
      <c r="I4133" s="135" t="s">
        <v>8777</v>
      </c>
    </row>
    <row r="4134" spans="1:9" x14ac:dyDescent="0.2">
      <c r="A4134" s="135" t="s">
        <v>2918</v>
      </c>
      <c r="D4134" s="135" t="s">
        <v>8778</v>
      </c>
      <c r="E4134" s="135">
        <f t="shared" si="64"/>
        <v>30187525</v>
      </c>
      <c r="F4134" s="135" t="s">
        <v>1249</v>
      </c>
      <c r="G4134" s="135" t="s">
        <v>6493</v>
      </c>
      <c r="H4134" s="135" t="s">
        <v>11487</v>
      </c>
      <c r="I4134" s="135" t="s">
        <v>8779</v>
      </c>
    </row>
    <row r="4135" spans="1:9" x14ac:dyDescent="0.2">
      <c r="A4135" s="135" t="s">
        <v>2918</v>
      </c>
      <c r="D4135" s="135" t="s">
        <v>8780</v>
      </c>
      <c r="E4135" s="135">
        <f t="shared" si="64"/>
        <v>30187526</v>
      </c>
      <c r="F4135" s="135" t="s">
        <v>1249</v>
      </c>
      <c r="G4135" s="135" t="s">
        <v>6493</v>
      </c>
      <c r="H4135" s="135" t="s">
        <v>11487</v>
      </c>
      <c r="I4135" s="135" t="s">
        <v>8781</v>
      </c>
    </row>
    <row r="4136" spans="1:9" x14ac:dyDescent="0.2">
      <c r="A4136" s="135" t="s">
        <v>2918</v>
      </c>
      <c r="D4136" s="135" t="s">
        <v>8782</v>
      </c>
      <c r="E4136" s="135">
        <f t="shared" si="64"/>
        <v>30187529</v>
      </c>
      <c r="F4136" s="135" t="s">
        <v>1249</v>
      </c>
      <c r="G4136" s="135" t="s">
        <v>6493</v>
      </c>
      <c r="H4136" s="135" t="s">
        <v>11487</v>
      </c>
      <c r="I4136" s="135" t="s">
        <v>8783</v>
      </c>
    </row>
    <row r="4137" spans="1:9" x14ac:dyDescent="0.2">
      <c r="A4137" s="135" t="s">
        <v>2918</v>
      </c>
      <c r="D4137" s="135" t="s">
        <v>8784</v>
      </c>
      <c r="E4137" s="135">
        <f t="shared" si="64"/>
        <v>30187530</v>
      </c>
      <c r="F4137" s="135" t="s">
        <v>1249</v>
      </c>
      <c r="G4137" s="135" t="s">
        <v>6493</v>
      </c>
      <c r="H4137" s="135" t="s">
        <v>11487</v>
      </c>
      <c r="I4137" s="135" t="s">
        <v>8785</v>
      </c>
    </row>
    <row r="4138" spans="1:9" x14ac:dyDescent="0.2">
      <c r="A4138" s="135" t="s">
        <v>2918</v>
      </c>
      <c r="D4138" s="135" t="s">
        <v>8786</v>
      </c>
      <c r="E4138" s="135">
        <f t="shared" si="64"/>
        <v>30187531</v>
      </c>
      <c r="F4138" s="135" t="s">
        <v>1249</v>
      </c>
      <c r="G4138" s="135" t="s">
        <v>6493</v>
      </c>
      <c r="H4138" s="135" t="s">
        <v>11487</v>
      </c>
      <c r="I4138" s="135" t="s">
        <v>8787</v>
      </c>
    </row>
    <row r="4139" spans="1:9" x14ac:dyDescent="0.2">
      <c r="A4139" s="135" t="s">
        <v>2918</v>
      </c>
      <c r="D4139" s="135" t="s">
        <v>8788</v>
      </c>
      <c r="E4139" s="135">
        <f t="shared" si="64"/>
        <v>30187532</v>
      </c>
      <c r="F4139" s="135" t="s">
        <v>1249</v>
      </c>
      <c r="G4139" s="135" t="s">
        <v>6493</v>
      </c>
      <c r="H4139" s="135" t="s">
        <v>11487</v>
      </c>
      <c r="I4139" s="135" t="s">
        <v>8789</v>
      </c>
    </row>
    <row r="4140" spans="1:9" x14ac:dyDescent="0.2">
      <c r="A4140" s="135" t="s">
        <v>2918</v>
      </c>
      <c r="D4140" s="135" t="s">
        <v>8790</v>
      </c>
      <c r="E4140" s="135">
        <f t="shared" si="64"/>
        <v>30187533</v>
      </c>
      <c r="F4140" s="135" t="s">
        <v>1249</v>
      </c>
      <c r="G4140" s="135" t="s">
        <v>6493</v>
      </c>
      <c r="H4140" s="135" t="s">
        <v>11487</v>
      </c>
      <c r="I4140" s="135" t="s">
        <v>8791</v>
      </c>
    </row>
    <row r="4141" spans="1:9" x14ac:dyDescent="0.2">
      <c r="A4141" s="135" t="s">
        <v>2918</v>
      </c>
      <c r="D4141" s="135" t="s">
        <v>8792</v>
      </c>
      <c r="E4141" s="135">
        <f t="shared" si="64"/>
        <v>30187534</v>
      </c>
      <c r="F4141" s="135" t="s">
        <v>1249</v>
      </c>
      <c r="G4141" s="135" t="s">
        <v>6493</v>
      </c>
      <c r="H4141" s="135" t="s">
        <v>11487</v>
      </c>
      <c r="I4141" s="135" t="s">
        <v>8793</v>
      </c>
    </row>
    <row r="4142" spans="1:9" x14ac:dyDescent="0.2">
      <c r="A4142" s="135" t="s">
        <v>2918</v>
      </c>
      <c r="D4142" s="135" t="s">
        <v>8794</v>
      </c>
      <c r="E4142" s="135">
        <f t="shared" si="64"/>
        <v>30187597</v>
      </c>
      <c r="F4142" s="135" t="s">
        <v>1249</v>
      </c>
      <c r="G4142" s="135" t="s">
        <v>6493</v>
      </c>
      <c r="H4142" s="135" t="s">
        <v>11487</v>
      </c>
      <c r="I4142" s="135" t="s">
        <v>11483</v>
      </c>
    </row>
    <row r="4143" spans="1:9" x14ac:dyDescent="0.2">
      <c r="A4143" s="135" t="s">
        <v>2918</v>
      </c>
      <c r="D4143" s="135" t="s">
        <v>8795</v>
      </c>
      <c r="E4143" s="135">
        <f t="shared" si="64"/>
        <v>30187598</v>
      </c>
      <c r="F4143" s="135" t="s">
        <v>1249</v>
      </c>
      <c r="G4143" s="135" t="s">
        <v>6493</v>
      </c>
      <c r="H4143" s="135" t="s">
        <v>11487</v>
      </c>
      <c r="I4143" s="135" t="s">
        <v>8796</v>
      </c>
    </row>
    <row r="4144" spans="1:9" x14ac:dyDescent="0.2">
      <c r="A4144" s="135" t="s">
        <v>2918</v>
      </c>
      <c r="D4144" s="135" t="s">
        <v>8797</v>
      </c>
      <c r="E4144" s="135">
        <f t="shared" si="64"/>
        <v>30188501</v>
      </c>
      <c r="F4144" s="135" t="s">
        <v>1249</v>
      </c>
      <c r="G4144" s="135" t="s">
        <v>6493</v>
      </c>
      <c r="H4144" s="135" t="s">
        <v>8798</v>
      </c>
      <c r="I4144" s="135" t="s">
        <v>8799</v>
      </c>
    </row>
    <row r="4145" spans="1:9" x14ac:dyDescent="0.2">
      <c r="A4145" s="135" t="s">
        <v>2918</v>
      </c>
      <c r="D4145" s="135" t="s">
        <v>8800</v>
      </c>
      <c r="E4145" s="135">
        <f t="shared" si="64"/>
        <v>30188502</v>
      </c>
      <c r="F4145" s="135" t="s">
        <v>1249</v>
      </c>
      <c r="G4145" s="135" t="s">
        <v>6493</v>
      </c>
      <c r="H4145" s="135" t="s">
        <v>8798</v>
      </c>
      <c r="I4145" s="135" t="s">
        <v>8801</v>
      </c>
    </row>
    <row r="4146" spans="1:9" x14ac:dyDescent="0.2">
      <c r="A4146" s="135" t="s">
        <v>2918</v>
      </c>
      <c r="D4146" s="135" t="s">
        <v>8802</v>
      </c>
      <c r="E4146" s="135">
        <f t="shared" si="64"/>
        <v>30188503</v>
      </c>
      <c r="F4146" s="135" t="s">
        <v>1249</v>
      </c>
      <c r="G4146" s="135" t="s">
        <v>6493</v>
      </c>
      <c r="H4146" s="135" t="s">
        <v>8798</v>
      </c>
      <c r="I4146" s="135" t="s">
        <v>8803</v>
      </c>
    </row>
    <row r="4147" spans="1:9" x14ac:dyDescent="0.2">
      <c r="A4147" s="135" t="s">
        <v>2918</v>
      </c>
      <c r="D4147" s="135" t="s">
        <v>8804</v>
      </c>
      <c r="E4147" s="135">
        <f t="shared" si="64"/>
        <v>30188504</v>
      </c>
      <c r="F4147" s="135" t="s">
        <v>1249</v>
      </c>
      <c r="G4147" s="135" t="s">
        <v>6493</v>
      </c>
      <c r="H4147" s="135" t="s">
        <v>8798</v>
      </c>
      <c r="I4147" s="135" t="s">
        <v>8805</v>
      </c>
    </row>
    <row r="4148" spans="1:9" x14ac:dyDescent="0.2">
      <c r="A4148" s="135" t="s">
        <v>2918</v>
      </c>
      <c r="D4148" s="135" t="s">
        <v>8806</v>
      </c>
      <c r="E4148" s="135">
        <f t="shared" si="64"/>
        <v>30188505</v>
      </c>
      <c r="F4148" s="135" t="s">
        <v>1249</v>
      </c>
      <c r="G4148" s="135" t="s">
        <v>6493</v>
      </c>
      <c r="H4148" s="135" t="s">
        <v>8798</v>
      </c>
      <c r="I4148" s="135" t="s">
        <v>8807</v>
      </c>
    </row>
    <row r="4149" spans="1:9" x14ac:dyDescent="0.2">
      <c r="A4149" s="135" t="s">
        <v>2918</v>
      </c>
      <c r="D4149" s="135" t="s">
        <v>8808</v>
      </c>
      <c r="E4149" s="135">
        <f t="shared" si="64"/>
        <v>30188506</v>
      </c>
      <c r="F4149" s="135" t="s">
        <v>1249</v>
      </c>
      <c r="G4149" s="135" t="s">
        <v>6493</v>
      </c>
      <c r="H4149" s="135" t="s">
        <v>8798</v>
      </c>
      <c r="I4149" s="135" t="s">
        <v>8809</v>
      </c>
    </row>
    <row r="4150" spans="1:9" x14ac:dyDescent="0.2">
      <c r="A4150" s="135" t="s">
        <v>2918</v>
      </c>
      <c r="D4150" s="135" t="s">
        <v>8810</v>
      </c>
      <c r="E4150" s="135">
        <f t="shared" si="64"/>
        <v>30188507</v>
      </c>
      <c r="F4150" s="135" t="s">
        <v>1249</v>
      </c>
      <c r="G4150" s="135" t="s">
        <v>6493</v>
      </c>
      <c r="H4150" s="135" t="s">
        <v>8798</v>
      </c>
      <c r="I4150" s="135" t="s">
        <v>8811</v>
      </c>
    </row>
    <row r="4151" spans="1:9" x14ac:dyDescent="0.2">
      <c r="A4151" s="135" t="s">
        <v>2918</v>
      </c>
      <c r="D4151" s="135" t="s">
        <v>8812</v>
      </c>
      <c r="E4151" s="135">
        <f t="shared" si="64"/>
        <v>30188508</v>
      </c>
      <c r="F4151" s="135" t="s">
        <v>1249</v>
      </c>
      <c r="G4151" s="135" t="s">
        <v>6493</v>
      </c>
      <c r="H4151" s="135" t="s">
        <v>8798</v>
      </c>
      <c r="I4151" s="135" t="s">
        <v>8773</v>
      </c>
    </row>
    <row r="4152" spans="1:9" x14ac:dyDescent="0.2">
      <c r="A4152" s="135" t="s">
        <v>2918</v>
      </c>
      <c r="D4152" s="135" t="s">
        <v>8813</v>
      </c>
      <c r="E4152" s="135">
        <f t="shared" si="64"/>
        <v>30188509</v>
      </c>
      <c r="F4152" s="135" t="s">
        <v>1249</v>
      </c>
      <c r="G4152" s="135" t="s">
        <v>6493</v>
      </c>
      <c r="H4152" s="135" t="s">
        <v>8798</v>
      </c>
      <c r="I4152" s="135" t="s">
        <v>8777</v>
      </c>
    </row>
    <row r="4153" spans="1:9" x14ac:dyDescent="0.2">
      <c r="A4153" s="135" t="s">
        <v>2918</v>
      </c>
      <c r="D4153" s="135" t="s">
        <v>8814</v>
      </c>
      <c r="E4153" s="135">
        <f t="shared" si="64"/>
        <v>30188510</v>
      </c>
      <c r="F4153" s="135" t="s">
        <v>1249</v>
      </c>
      <c r="G4153" s="135" t="s">
        <v>6493</v>
      </c>
      <c r="H4153" s="135" t="s">
        <v>8798</v>
      </c>
      <c r="I4153" s="135" t="s">
        <v>8815</v>
      </c>
    </row>
    <row r="4154" spans="1:9" x14ac:dyDescent="0.2">
      <c r="A4154" s="135" t="s">
        <v>2918</v>
      </c>
      <c r="D4154" s="135" t="s">
        <v>8816</v>
      </c>
      <c r="E4154" s="135">
        <f t="shared" si="64"/>
        <v>30188511</v>
      </c>
      <c r="F4154" s="135" t="s">
        <v>1249</v>
      </c>
      <c r="G4154" s="135" t="s">
        <v>6493</v>
      </c>
      <c r="H4154" s="135" t="s">
        <v>8798</v>
      </c>
      <c r="I4154" s="135" t="s">
        <v>8817</v>
      </c>
    </row>
    <row r="4155" spans="1:9" x14ac:dyDescent="0.2">
      <c r="A4155" s="135" t="s">
        <v>2918</v>
      </c>
      <c r="D4155" s="135" t="s">
        <v>8818</v>
      </c>
      <c r="E4155" s="135">
        <f t="shared" si="64"/>
        <v>30188512</v>
      </c>
      <c r="F4155" s="135" t="s">
        <v>1249</v>
      </c>
      <c r="G4155" s="135" t="s">
        <v>6493</v>
      </c>
      <c r="H4155" s="135" t="s">
        <v>8798</v>
      </c>
      <c r="I4155" s="135" t="s">
        <v>8785</v>
      </c>
    </row>
    <row r="4156" spans="1:9" x14ac:dyDescent="0.2">
      <c r="A4156" s="135" t="s">
        <v>2918</v>
      </c>
      <c r="D4156" s="135" t="s">
        <v>8819</v>
      </c>
      <c r="E4156" s="135">
        <f t="shared" si="64"/>
        <v>30188513</v>
      </c>
      <c r="F4156" s="135" t="s">
        <v>1249</v>
      </c>
      <c r="G4156" s="135" t="s">
        <v>6493</v>
      </c>
      <c r="H4156" s="135" t="s">
        <v>8798</v>
      </c>
      <c r="I4156" s="135" t="s">
        <v>8820</v>
      </c>
    </row>
    <row r="4157" spans="1:9" x14ac:dyDescent="0.2">
      <c r="A4157" s="135" t="s">
        <v>2918</v>
      </c>
      <c r="D4157" s="135" t="s">
        <v>8821</v>
      </c>
      <c r="E4157" s="135">
        <f t="shared" si="64"/>
        <v>30188514</v>
      </c>
      <c r="F4157" s="135" t="s">
        <v>1249</v>
      </c>
      <c r="G4157" s="135" t="s">
        <v>6493</v>
      </c>
      <c r="H4157" s="135" t="s">
        <v>8798</v>
      </c>
      <c r="I4157" s="135" t="s">
        <v>8822</v>
      </c>
    </row>
    <row r="4158" spans="1:9" x14ac:dyDescent="0.2">
      <c r="A4158" s="135" t="s">
        <v>2918</v>
      </c>
      <c r="D4158" s="135" t="s">
        <v>8823</v>
      </c>
      <c r="E4158" s="135">
        <f t="shared" si="64"/>
        <v>30188599</v>
      </c>
      <c r="F4158" s="135" t="s">
        <v>1249</v>
      </c>
      <c r="G4158" s="135" t="s">
        <v>6493</v>
      </c>
      <c r="H4158" s="135" t="s">
        <v>8798</v>
      </c>
      <c r="I4158" s="135" t="s">
        <v>8824</v>
      </c>
    </row>
    <row r="4159" spans="1:9" x14ac:dyDescent="0.2">
      <c r="A4159" s="135" t="s">
        <v>2918</v>
      </c>
      <c r="D4159" s="135" t="s">
        <v>8825</v>
      </c>
      <c r="E4159" s="135">
        <f t="shared" si="64"/>
        <v>30188801</v>
      </c>
      <c r="F4159" s="135" t="s">
        <v>1249</v>
      </c>
      <c r="G4159" s="135" t="s">
        <v>6493</v>
      </c>
      <c r="H4159" s="135" t="s">
        <v>6488</v>
      </c>
      <c r="I4159" s="135" t="s">
        <v>8826</v>
      </c>
    </row>
    <row r="4160" spans="1:9" x14ac:dyDescent="0.2">
      <c r="A4160" s="135" t="s">
        <v>2918</v>
      </c>
      <c r="D4160" s="135" t="s">
        <v>8827</v>
      </c>
      <c r="E4160" s="135">
        <f t="shared" si="64"/>
        <v>30188802</v>
      </c>
      <c r="F4160" s="135" t="s">
        <v>1249</v>
      </c>
      <c r="G4160" s="135" t="s">
        <v>6493</v>
      </c>
      <c r="H4160" s="135" t="s">
        <v>6488</v>
      </c>
      <c r="I4160" s="135" t="s">
        <v>8826</v>
      </c>
    </row>
    <row r="4161" spans="1:12" x14ac:dyDescent="0.2">
      <c r="A4161" s="135" t="s">
        <v>2918</v>
      </c>
      <c r="D4161" s="135" t="s">
        <v>8828</v>
      </c>
      <c r="E4161" s="135">
        <f t="shared" si="64"/>
        <v>30188803</v>
      </c>
      <c r="F4161" s="135" t="s">
        <v>1249</v>
      </c>
      <c r="G4161" s="135" t="s">
        <v>6493</v>
      </c>
      <c r="H4161" s="135" t="s">
        <v>6488</v>
      </c>
      <c r="I4161" s="135" t="s">
        <v>8826</v>
      </c>
    </row>
    <row r="4162" spans="1:12" x14ac:dyDescent="0.2">
      <c r="A4162" s="135" t="s">
        <v>2918</v>
      </c>
      <c r="D4162" s="135" t="s">
        <v>8829</v>
      </c>
      <c r="E4162" s="135">
        <f t="shared" ref="E4162:E4225" si="65">VALUE(D4162)</f>
        <v>30188804</v>
      </c>
      <c r="F4162" s="135" t="s">
        <v>1249</v>
      </c>
      <c r="G4162" s="135" t="s">
        <v>6493</v>
      </c>
      <c r="H4162" s="135" t="s">
        <v>6488</v>
      </c>
      <c r="I4162" s="135" t="s">
        <v>8826</v>
      </c>
    </row>
    <row r="4163" spans="1:12" x14ac:dyDescent="0.2">
      <c r="A4163" s="135" t="s">
        <v>2918</v>
      </c>
      <c r="D4163" s="135" t="s">
        <v>2943</v>
      </c>
      <c r="E4163" s="135">
        <f t="shared" si="65"/>
        <v>30188805</v>
      </c>
      <c r="F4163" s="135" t="s">
        <v>1249</v>
      </c>
      <c r="G4163" s="135" t="s">
        <v>6493</v>
      </c>
      <c r="H4163" s="135" t="s">
        <v>6488</v>
      </c>
      <c r="I4163" s="135" t="s">
        <v>8826</v>
      </c>
    </row>
    <row r="4164" spans="1:12" x14ac:dyDescent="0.2">
      <c r="A4164" s="135" t="s">
        <v>2918</v>
      </c>
      <c r="D4164" s="135" t="s">
        <v>2944</v>
      </c>
      <c r="E4164" s="135">
        <f t="shared" si="65"/>
        <v>30190001</v>
      </c>
      <c r="F4164" s="135" t="s">
        <v>1249</v>
      </c>
      <c r="G4164" s="135" t="s">
        <v>6493</v>
      </c>
      <c r="H4164" s="135" t="s">
        <v>2945</v>
      </c>
      <c r="I4164" s="135" t="s">
        <v>2946</v>
      </c>
      <c r="K4164" s="137">
        <v>36265</v>
      </c>
      <c r="L4164" s="135" t="s">
        <v>2947</v>
      </c>
    </row>
    <row r="4165" spans="1:12" x14ac:dyDescent="0.2">
      <c r="A4165" s="135" t="s">
        <v>2918</v>
      </c>
      <c r="D4165" s="135" t="s">
        <v>2948</v>
      </c>
      <c r="E4165" s="135">
        <f t="shared" si="65"/>
        <v>30190002</v>
      </c>
      <c r="F4165" s="135" t="s">
        <v>1249</v>
      </c>
      <c r="G4165" s="135" t="s">
        <v>6493</v>
      </c>
      <c r="H4165" s="135" t="s">
        <v>2945</v>
      </c>
      <c r="I4165" s="135" t="s">
        <v>2949</v>
      </c>
    </row>
    <row r="4166" spans="1:12" x14ac:dyDescent="0.2">
      <c r="A4166" s="135" t="s">
        <v>2918</v>
      </c>
      <c r="D4166" s="135" t="s">
        <v>2950</v>
      </c>
      <c r="E4166" s="135">
        <f t="shared" si="65"/>
        <v>30190003</v>
      </c>
      <c r="F4166" s="135" t="s">
        <v>1249</v>
      </c>
      <c r="G4166" s="135" t="s">
        <v>6493</v>
      </c>
      <c r="H4166" s="135" t="s">
        <v>2945</v>
      </c>
      <c r="I4166" s="135" t="s">
        <v>2951</v>
      </c>
      <c r="K4166" s="137">
        <v>36265</v>
      </c>
      <c r="L4166" s="135" t="s">
        <v>2947</v>
      </c>
    </row>
    <row r="4167" spans="1:12" x14ac:dyDescent="0.2">
      <c r="A4167" s="135" t="s">
        <v>2918</v>
      </c>
      <c r="D4167" s="135" t="s">
        <v>2952</v>
      </c>
      <c r="E4167" s="135">
        <f t="shared" si="65"/>
        <v>30190004</v>
      </c>
      <c r="F4167" s="135" t="s">
        <v>1249</v>
      </c>
      <c r="G4167" s="135" t="s">
        <v>6493</v>
      </c>
      <c r="H4167" s="135" t="s">
        <v>2945</v>
      </c>
      <c r="I4167" s="135" t="s">
        <v>2953</v>
      </c>
      <c r="K4167" s="137">
        <v>36265</v>
      </c>
      <c r="L4167" s="135" t="s">
        <v>2954</v>
      </c>
    </row>
    <row r="4168" spans="1:12" x14ac:dyDescent="0.2">
      <c r="A4168" s="135" t="s">
        <v>2918</v>
      </c>
      <c r="D4168" s="135" t="s">
        <v>2955</v>
      </c>
      <c r="E4168" s="135">
        <f t="shared" si="65"/>
        <v>30190011</v>
      </c>
      <c r="F4168" s="135" t="s">
        <v>1249</v>
      </c>
      <c r="G4168" s="135" t="s">
        <v>6493</v>
      </c>
      <c r="H4168" s="135" t="s">
        <v>2945</v>
      </c>
      <c r="I4168" s="135" t="s">
        <v>318</v>
      </c>
    </row>
    <row r="4169" spans="1:12" x14ac:dyDescent="0.2">
      <c r="A4169" s="135" t="s">
        <v>2918</v>
      </c>
      <c r="D4169" s="135" t="s">
        <v>319</v>
      </c>
      <c r="E4169" s="135">
        <f t="shared" si="65"/>
        <v>30190012</v>
      </c>
      <c r="F4169" s="135" t="s">
        <v>1249</v>
      </c>
      <c r="G4169" s="135" t="s">
        <v>6493</v>
      </c>
      <c r="H4169" s="135" t="s">
        <v>2945</v>
      </c>
      <c r="I4169" s="135" t="s">
        <v>320</v>
      </c>
    </row>
    <row r="4170" spans="1:12" x14ac:dyDescent="0.2">
      <c r="A4170" s="135" t="s">
        <v>2918</v>
      </c>
      <c r="D4170" s="135" t="s">
        <v>321</v>
      </c>
      <c r="E4170" s="135">
        <f t="shared" si="65"/>
        <v>30190013</v>
      </c>
      <c r="F4170" s="135" t="s">
        <v>1249</v>
      </c>
      <c r="G4170" s="135" t="s">
        <v>6493</v>
      </c>
      <c r="H4170" s="135" t="s">
        <v>2945</v>
      </c>
      <c r="I4170" s="135" t="s">
        <v>322</v>
      </c>
    </row>
    <row r="4171" spans="1:12" x14ac:dyDescent="0.2">
      <c r="A4171" s="135" t="s">
        <v>2918</v>
      </c>
      <c r="D4171" s="135" t="s">
        <v>323</v>
      </c>
      <c r="E4171" s="135">
        <f t="shared" si="65"/>
        <v>30190014</v>
      </c>
      <c r="F4171" s="135" t="s">
        <v>1249</v>
      </c>
      <c r="G4171" s="135" t="s">
        <v>6493</v>
      </c>
      <c r="H4171" s="135" t="s">
        <v>2945</v>
      </c>
      <c r="I4171" s="135" t="s">
        <v>324</v>
      </c>
    </row>
    <row r="4172" spans="1:12" x14ac:dyDescent="0.2">
      <c r="A4172" s="135" t="s">
        <v>2918</v>
      </c>
      <c r="D4172" s="135" t="s">
        <v>325</v>
      </c>
      <c r="E4172" s="135">
        <f t="shared" si="65"/>
        <v>30190021</v>
      </c>
      <c r="F4172" s="135" t="s">
        <v>1249</v>
      </c>
      <c r="G4172" s="135" t="s">
        <v>6493</v>
      </c>
      <c r="H4172" s="135" t="s">
        <v>2945</v>
      </c>
      <c r="I4172" s="135" t="s">
        <v>326</v>
      </c>
      <c r="K4172" s="137">
        <v>36265</v>
      </c>
      <c r="L4172" s="135" t="s">
        <v>5917</v>
      </c>
    </row>
    <row r="4173" spans="1:12" x14ac:dyDescent="0.2">
      <c r="A4173" s="135" t="s">
        <v>2918</v>
      </c>
      <c r="D4173" s="135" t="s">
        <v>5918</v>
      </c>
      <c r="E4173" s="135">
        <f t="shared" si="65"/>
        <v>30190022</v>
      </c>
      <c r="F4173" s="135" t="s">
        <v>1249</v>
      </c>
      <c r="G4173" s="135" t="s">
        <v>6493</v>
      </c>
      <c r="H4173" s="135" t="s">
        <v>2945</v>
      </c>
      <c r="I4173" s="135" t="s">
        <v>5919</v>
      </c>
      <c r="K4173" s="137">
        <v>36265</v>
      </c>
      <c r="L4173" s="135" t="s">
        <v>5917</v>
      </c>
    </row>
    <row r="4174" spans="1:12" x14ac:dyDescent="0.2">
      <c r="A4174" s="135" t="s">
        <v>2918</v>
      </c>
      <c r="D4174" s="135" t="s">
        <v>5920</v>
      </c>
      <c r="E4174" s="135">
        <f t="shared" si="65"/>
        <v>30190023</v>
      </c>
      <c r="F4174" s="135" t="s">
        <v>1249</v>
      </c>
      <c r="G4174" s="135" t="s">
        <v>6493</v>
      </c>
      <c r="H4174" s="135" t="s">
        <v>2945</v>
      </c>
      <c r="I4174" s="135" t="s">
        <v>5921</v>
      </c>
      <c r="K4174" s="137">
        <v>36265</v>
      </c>
      <c r="L4174" s="135" t="s">
        <v>5917</v>
      </c>
    </row>
    <row r="4175" spans="1:12" x14ac:dyDescent="0.2">
      <c r="A4175" s="135" t="s">
        <v>2918</v>
      </c>
      <c r="D4175" s="135" t="s">
        <v>5922</v>
      </c>
      <c r="E4175" s="135">
        <f t="shared" si="65"/>
        <v>30190099</v>
      </c>
      <c r="F4175" s="135" t="s">
        <v>1249</v>
      </c>
      <c r="G4175" s="135" t="s">
        <v>6493</v>
      </c>
      <c r="H4175" s="135" t="s">
        <v>2945</v>
      </c>
      <c r="I4175" s="135" t="s">
        <v>8826</v>
      </c>
    </row>
    <row r="4176" spans="1:12" x14ac:dyDescent="0.2">
      <c r="A4176" s="135" t="s">
        <v>2918</v>
      </c>
      <c r="D4176" s="135" t="s">
        <v>5923</v>
      </c>
      <c r="E4176" s="135">
        <f t="shared" si="65"/>
        <v>30199998</v>
      </c>
      <c r="F4176" s="135" t="s">
        <v>1249</v>
      </c>
      <c r="G4176" s="135" t="s">
        <v>6493</v>
      </c>
      <c r="H4176" s="135" t="s">
        <v>6238</v>
      </c>
      <c r="I4176" s="135" t="s">
        <v>8826</v>
      </c>
    </row>
    <row r="4177" spans="1:9" x14ac:dyDescent="0.2">
      <c r="A4177" s="135" t="s">
        <v>2918</v>
      </c>
      <c r="D4177" s="135" t="s">
        <v>5924</v>
      </c>
      <c r="E4177" s="135">
        <f t="shared" si="65"/>
        <v>30199999</v>
      </c>
      <c r="F4177" s="135" t="s">
        <v>1249</v>
      </c>
      <c r="G4177" s="135" t="s">
        <v>6493</v>
      </c>
      <c r="H4177" s="135" t="s">
        <v>6238</v>
      </c>
      <c r="I4177" s="135" t="s">
        <v>8826</v>
      </c>
    </row>
    <row r="4178" spans="1:9" x14ac:dyDescent="0.2">
      <c r="A4178" s="135" t="s">
        <v>2918</v>
      </c>
      <c r="D4178" s="135" t="s">
        <v>5925</v>
      </c>
      <c r="E4178" s="135">
        <f t="shared" si="65"/>
        <v>30200101</v>
      </c>
      <c r="F4178" s="135" t="s">
        <v>1249</v>
      </c>
      <c r="G4178" s="135" t="s">
        <v>5926</v>
      </c>
      <c r="H4178" s="135" t="s">
        <v>5927</v>
      </c>
      <c r="I4178" s="135" t="s">
        <v>2382</v>
      </c>
    </row>
    <row r="4179" spans="1:9" x14ac:dyDescent="0.2">
      <c r="A4179" s="135" t="s">
        <v>2918</v>
      </c>
      <c r="D4179" s="135" t="s">
        <v>5928</v>
      </c>
      <c r="E4179" s="135">
        <f t="shared" si="65"/>
        <v>30200102</v>
      </c>
      <c r="F4179" s="135" t="s">
        <v>1249</v>
      </c>
      <c r="G4179" s="135" t="s">
        <v>5926</v>
      </c>
      <c r="H4179" s="135" t="s">
        <v>5927</v>
      </c>
      <c r="I4179" s="135" t="s">
        <v>5929</v>
      </c>
    </row>
    <row r="4180" spans="1:9" x14ac:dyDescent="0.2">
      <c r="A4180" s="135" t="s">
        <v>2918</v>
      </c>
      <c r="D4180" s="135" t="s">
        <v>2936</v>
      </c>
      <c r="E4180" s="135">
        <f t="shared" si="65"/>
        <v>30200103</v>
      </c>
      <c r="F4180" s="135" t="s">
        <v>1249</v>
      </c>
      <c r="G4180" s="135" t="s">
        <v>5926</v>
      </c>
      <c r="H4180" s="135" t="s">
        <v>5927</v>
      </c>
      <c r="I4180" s="135" t="s">
        <v>2937</v>
      </c>
    </row>
    <row r="4181" spans="1:9" x14ac:dyDescent="0.2">
      <c r="A4181" s="135" t="s">
        <v>2918</v>
      </c>
      <c r="D4181" s="135" t="s">
        <v>2938</v>
      </c>
      <c r="E4181" s="135">
        <f t="shared" si="65"/>
        <v>30200104</v>
      </c>
      <c r="F4181" s="135" t="s">
        <v>1249</v>
      </c>
      <c r="G4181" s="135" t="s">
        <v>5926</v>
      </c>
      <c r="H4181" s="135" t="s">
        <v>5927</v>
      </c>
      <c r="I4181" s="135" t="s">
        <v>2939</v>
      </c>
    </row>
    <row r="4182" spans="1:9" x14ac:dyDescent="0.2">
      <c r="A4182" s="135" t="s">
        <v>2918</v>
      </c>
      <c r="D4182" s="135" t="s">
        <v>2940</v>
      </c>
      <c r="E4182" s="135">
        <f t="shared" si="65"/>
        <v>30200107</v>
      </c>
      <c r="F4182" s="135" t="s">
        <v>1249</v>
      </c>
      <c r="G4182" s="135" t="s">
        <v>5926</v>
      </c>
      <c r="H4182" s="135" t="s">
        <v>5927</v>
      </c>
      <c r="I4182" s="135" t="s">
        <v>2941</v>
      </c>
    </row>
    <row r="4183" spans="1:9" x14ac:dyDescent="0.2">
      <c r="A4183" s="135" t="s">
        <v>2918</v>
      </c>
      <c r="D4183" s="135" t="s">
        <v>2942</v>
      </c>
      <c r="E4183" s="135">
        <f t="shared" si="65"/>
        <v>30200111</v>
      </c>
      <c r="F4183" s="135" t="s">
        <v>1249</v>
      </c>
      <c r="G4183" s="135" t="s">
        <v>5926</v>
      </c>
      <c r="H4183" s="135" t="s">
        <v>5927</v>
      </c>
      <c r="I4183" s="135" t="s">
        <v>1498</v>
      </c>
    </row>
    <row r="4184" spans="1:9" x14ac:dyDescent="0.2">
      <c r="A4184" s="135" t="s">
        <v>2918</v>
      </c>
      <c r="D4184" s="135" t="s">
        <v>1499</v>
      </c>
      <c r="E4184" s="135">
        <f t="shared" si="65"/>
        <v>30200112</v>
      </c>
      <c r="F4184" s="135" t="s">
        <v>1249</v>
      </c>
      <c r="G4184" s="135" t="s">
        <v>5926</v>
      </c>
      <c r="H4184" s="135" t="s">
        <v>5927</v>
      </c>
      <c r="I4184" s="135" t="s">
        <v>1500</v>
      </c>
    </row>
    <row r="4185" spans="1:9" x14ac:dyDescent="0.2">
      <c r="A4185" s="135" t="s">
        <v>2918</v>
      </c>
      <c r="D4185" s="135" t="s">
        <v>1501</v>
      </c>
      <c r="E4185" s="135">
        <f t="shared" si="65"/>
        <v>30200115</v>
      </c>
      <c r="F4185" s="135" t="s">
        <v>1249</v>
      </c>
      <c r="G4185" s="135" t="s">
        <v>5926</v>
      </c>
      <c r="H4185" s="135" t="s">
        <v>5927</v>
      </c>
      <c r="I4185" s="135" t="s">
        <v>1502</v>
      </c>
    </row>
    <row r="4186" spans="1:9" x14ac:dyDescent="0.2">
      <c r="A4186" s="135" t="s">
        <v>2918</v>
      </c>
      <c r="D4186" s="135" t="s">
        <v>1503</v>
      </c>
      <c r="E4186" s="135">
        <f t="shared" si="65"/>
        <v>30200117</v>
      </c>
      <c r="F4186" s="135" t="s">
        <v>1249</v>
      </c>
      <c r="G4186" s="135" t="s">
        <v>5926</v>
      </c>
      <c r="H4186" s="135" t="s">
        <v>5927</v>
      </c>
      <c r="I4186" s="135" t="s">
        <v>1504</v>
      </c>
    </row>
    <row r="4187" spans="1:9" x14ac:dyDescent="0.2">
      <c r="A4187" s="135" t="s">
        <v>2918</v>
      </c>
      <c r="D4187" s="135" t="s">
        <v>1505</v>
      </c>
      <c r="E4187" s="135">
        <f t="shared" si="65"/>
        <v>30200120</v>
      </c>
      <c r="F4187" s="135" t="s">
        <v>1249</v>
      </c>
      <c r="G4187" s="135" t="s">
        <v>5926</v>
      </c>
      <c r="H4187" s="135" t="s">
        <v>5927</v>
      </c>
      <c r="I4187" s="135" t="s">
        <v>1506</v>
      </c>
    </row>
    <row r="4188" spans="1:9" x14ac:dyDescent="0.2">
      <c r="A4188" s="135" t="s">
        <v>2918</v>
      </c>
      <c r="D4188" s="135" t="s">
        <v>1507</v>
      </c>
      <c r="E4188" s="135">
        <f t="shared" si="65"/>
        <v>30200199</v>
      </c>
      <c r="F4188" s="135" t="s">
        <v>1249</v>
      </c>
      <c r="G4188" s="135" t="s">
        <v>5926</v>
      </c>
      <c r="H4188" s="135" t="s">
        <v>5927</v>
      </c>
      <c r="I4188" s="135" t="s">
        <v>6238</v>
      </c>
    </row>
    <row r="4189" spans="1:9" x14ac:dyDescent="0.2">
      <c r="A4189" s="135" t="s">
        <v>2918</v>
      </c>
      <c r="D4189" s="135" t="s">
        <v>1508</v>
      </c>
      <c r="E4189" s="135">
        <f t="shared" si="65"/>
        <v>30200201</v>
      </c>
      <c r="F4189" s="135" t="s">
        <v>1249</v>
      </c>
      <c r="G4189" s="135" t="s">
        <v>5926</v>
      </c>
      <c r="H4189" s="135" t="s">
        <v>1509</v>
      </c>
      <c r="I4189" s="135" t="s">
        <v>1510</v>
      </c>
    </row>
    <row r="4190" spans="1:9" x14ac:dyDescent="0.2">
      <c r="A4190" s="135" t="s">
        <v>2918</v>
      </c>
      <c r="D4190" s="135" t="s">
        <v>1511</v>
      </c>
      <c r="E4190" s="135">
        <f t="shared" si="65"/>
        <v>30200202</v>
      </c>
      <c r="F4190" s="135" t="s">
        <v>1249</v>
      </c>
      <c r="G4190" s="135" t="s">
        <v>5926</v>
      </c>
      <c r="H4190" s="135" t="s">
        <v>1509</v>
      </c>
      <c r="I4190" s="135" t="s">
        <v>327</v>
      </c>
    </row>
    <row r="4191" spans="1:9" x14ac:dyDescent="0.2">
      <c r="A4191" s="135" t="s">
        <v>2918</v>
      </c>
      <c r="D4191" s="135" t="s">
        <v>328</v>
      </c>
      <c r="E4191" s="135">
        <f t="shared" si="65"/>
        <v>30200203</v>
      </c>
      <c r="F4191" s="135" t="s">
        <v>1249</v>
      </c>
      <c r="G4191" s="135" t="s">
        <v>5926</v>
      </c>
      <c r="H4191" s="135" t="s">
        <v>1509</v>
      </c>
      <c r="I4191" s="135" t="s">
        <v>329</v>
      </c>
    </row>
    <row r="4192" spans="1:9" x14ac:dyDescent="0.2">
      <c r="A4192" s="135" t="s">
        <v>2918</v>
      </c>
      <c r="D4192" s="135" t="s">
        <v>330</v>
      </c>
      <c r="E4192" s="135">
        <f t="shared" si="65"/>
        <v>30200204</v>
      </c>
      <c r="F4192" s="135" t="s">
        <v>1249</v>
      </c>
      <c r="G4192" s="135" t="s">
        <v>5926</v>
      </c>
      <c r="H4192" s="135" t="s">
        <v>1509</v>
      </c>
      <c r="I4192" s="135" t="s">
        <v>331</v>
      </c>
    </row>
    <row r="4193" spans="1:9" x14ac:dyDescent="0.2">
      <c r="A4193" s="135" t="s">
        <v>2918</v>
      </c>
      <c r="D4193" s="135" t="s">
        <v>332</v>
      </c>
      <c r="E4193" s="135">
        <f t="shared" si="65"/>
        <v>30200206</v>
      </c>
      <c r="F4193" s="135" t="s">
        <v>1249</v>
      </c>
      <c r="G4193" s="135" t="s">
        <v>5926</v>
      </c>
      <c r="H4193" s="135" t="s">
        <v>1509</v>
      </c>
      <c r="I4193" s="135" t="s">
        <v>333</v>
      </c>
    </row>
    <row r="4194" spans="1:9" x14ac:dyDescent="0.2">
      <c r="A4194" s="135" t="s">
        <v>2918</v>
      </c>
      <c r="D4194" s="135" t="s">
        <v>334</v>
      </c>
      <c r="E4194" s="135">
        <f t="shared" si="65"/>
        <v>30200208</v>
      </c>
      <c r="F4194" s="135" t="s">
        <v>1249</v>
      </c>
      <c r="G4194" s="135" t="s">
        <v>5926</v>
      </c>
      <c r="H4194" s="135" t="s">
        <v>1509</v>
      </c>
      <c r="I4194" s="135" t="s">
        <v>335</v>
      </c>
    </row>
    <row r="4195" spans="1:9" x14ac:dyDescent="0.2">
      <c r="A4195" s="135" t="s">
        <v>2918</v>
      </c>
      <c r="D4195" s="135" t="s">
        <v>336</v>
      </c>
      <c r="E4195" s="135">
        <f t="shared" si="65"/>
        <v>30200210</v>
      </c>
      <c r="F4195" s="135" t="s">
        <v>1249</v>
      </c>
      <c r="G4195" s="135" t="s">
        <v>5926</v>
      </c>
      <c r="H4195" s="135" t="s">
        <v>1509</v>
      </c>
      <c r="I4195" s="135" t="s">
        <v>337</v>
      </c>
    </row>
    <row r="4196" spans="1:9" x14ac:dyDescent="0.2">
      <c r="A4196" s="135" t="s">
        <v>2918</v>
      </c>
      <c r="D4196" s="135" t="s">
        <v>338</v>
      </c>
      <c r="E4196" s="135">
        <f t="shared" si="65"/>
        <v>30200211</v>
      </c>
      <c r="F4196" s="135" t="s">
        <v>1249</v>
      </c>
      <c r="G4196" s="135" t="s">
        <v>5926</v>
      </c>
      <c r="H4196" s="135" t="s">
        <v>1509</v>
      </c>
      <c r="I4196" s="135" t="s">
        <v>339</v>
      </c>
    </row>
    <row r="4197" spans="1:9" x14ac:dyDescent="0.2">
      <c r="A4197" s="135" t="s">
        <v>2918</v>
      </c>
      <c r="D4197" s="135" t="s">
        <v>340</v>
      </c>
      <c r="E4197" s="135">
        <f t="shared" si="65"/>
        <v>30200216</v>
      </c>
      <c r="F4197" s="135" t="s">
        <v>1249</v>
      </c>
      <c r="G4197" s="135" t="s">
        <v>5926</v>
      </c>
      <c r="H4197" s="135" t="s">
        <v>1509</v>
      </c>
      <c r="I4197" s="135" t="s">
        <v>341</v>
      </c>
    </row>
    <row r="4198" spans="1:9" x14ac:dyDescent="0.2">
      <c r="A4198" s="135" t="s">
        <v>2918</v>
      </c>
      <c r="D4198" s="135" t="s">
        <v>342</v>
      </c>
      <c r="E4198" s="135">
        <f t="shared" si="65"/>
        <v>30200220</v>
      </c>
      <c r="F4198" s="135" t="s">
        <v>1249</v>
      </c>
      <c r="G4198" s="135" t="s">
        <v>5926</v>
      </c>
      <c r="H4198" s="135" t="s">
        <v>1509</v>
      </c>
      <c r="I4198" s="135" t="s">
        <v>343</v>
      </c>
    </row>
    <row r="4199" spans="1:9" x14ac:dyDescent="0.2">
      <c r="A4199" s="135" t="s">
        <v>2918</v>
      </c>
      <c r="D4199" s="135" t="s">
        <v>344</v>
      </c>
      <c r="E4199" s="135">
        <f t="shared" si="65"/>
        <v>30200221</v>
      </c>
      <c r="F4199" s="135" t="s">
        <v>1249</v>
      </c>
      <c r="G4199" s="135" t="s">
        <v>5926</v>
      </c>
      <c r="H4199" s="135" t="s">
        <v>1509</v>
      </c>
      <c r="I4199" s="135" t="s">
        <v>345</v>
      </c>
    </row>
    <row r="4200" spans="1:9" x14ac:dyDescent="0.2">
      <c r="A4200" s="135" t="s">
        <v>2918</v>
      </c>
      <c r="D4200" s="135" t="s">
        <v>346</v>
      </c>
      <c r="E4200" s="135">
        <f t="shared" si="65"/>
        <v>30200224</v>
      </c>
      <c r="F4200" s="135" t="s">
        <v>1249</v>
      </c>
      <c r="G4200" s="135" t="s">
        <v>5926</v>
      </c>
      <c r="H4200" s="135" t="s">
        <v>1509</v>
      </c>
      <c r="I4200" s="135" t="s">
        <v>347</v>
      </c>
    </row>
    <row r="4201" spans="1:9" x14ac:dyDescent="0.2">
      <c r="A4201" s="135" t="s">
        <v>2918</v>
      </c>
      <c r="D4201" s="135" t="s">
        <v>348</v>
      </c>
      <c r="E4201" s="135">
        <f t="shared" si="65"/>
        <v>30200225</v>
      </c>
      <c r="F4201" s="135" t="s">
        <v>1249</v>
      </c>
      <c r="G4201" s="135" t="s">
        <v>5926</v>
      </c>
      <c r="H4201" s="135" t="s">
        <v>1509</v>
      </c>
      <c r="I4201" s="135" t="s">
        <v>349</v>
      </c>
    </row>
    <row r="4202" spans="1:9" x14ac:dyDescent="0.2">
      <c r="A4202" s="135" t="s">
        <v>2918</v>
      </c>
      <c r="D4202" s="135" t="s">
        <v>350</v>
      </c>
      <c r="E4202" s="135">
        <f t="shared" si="65"/>
        <v>30200228</v>
      </c>
      <c r="F4202" s="135" t="s">
        <v>1249</v>
      </c>
      <c r="G4202" s="135" t="s">
        <v>5926</v>
      </c>
      <c r="H4202" s="135" t="s">
        <v>1509</v>
      </c>
      <c r="I4202" s="135" t="s">
        <v>351</v>
      </c>
    </row>
    <row r="4203" spans="1:9" x14ac:dyDescent="0.2">
      <c r="A4203" s="135" t="s">
        <v>2918</v>
      </c>
      <c r="D4203" s="135" t="s">
        <v>352</v>
      </c>
      <c r="E4203" s="135">
        <f t="shared" si="65"/>
        <v>30200230</v>
      </c>
      <c r="F4203" s="135" t="s">
        <v>1249</v>
      </c>
      <c r="G4203" s="135" t="s">
        <v>5926</v>
      </c>
      <c r="H4203" s="135" t="s">
        <v>1509</v>
      </c>
      <c r="I4203" s="135" t="s">
        <v>353</v>
      </c>
    </row>
    <row r="4204" spans="1:9" x14ac:dyDescent="0.2">
      <c r="A4204" s="135" t="s">
        <v>2918</v>
      </c>
      <c r="D4204" s="135" t="s">
        <v>354</v>
      </c>
      <c r="E4204" s="135">
        <f t="shared" si="65"/>
        <v>30200234</v>
      </c>
      <c r="F4204" s="135" t="s">
        <v>1249</v>
      </c>
      <c r="G4204" s="135" t="s">
        <v>5926</v>
      </c>
      <c r="H4204" s="135" t="s">
        <v>1509</v>
      </c>
      <c r="I4204" s="135" t="s">
        <v>355</v>
      </c>
    </row>
    <row r="4205" spans="1:9" x14ac:dyDescent="0.2">
      <c r="A4205" s="135" t="s">
        <v>2918</v>
      </c>
      <c r="D4205" s="135" t="s">
        <v>356</v>
      </c>
      <c r="E4205" s="135">
        <f t="shared" si="65"/>
        <v>30200299</v>
      </c>
      <c r="F4205" s="135" t="s">
        <v>1249</v>
      </c>
      <c r="G4205" s="135" t="s">
        <v>5926</v>
      </c>
      <c r="H4205" s="135" t="s">
        <v>1509</v>
      </c>
      <c r="I4205" s="135" t="s">
        <v>6238</v>
      </c>
    </row>
    <row r="4206" spans="1:9" x14ac:dyDescent="0.2">
      <c r="A4206" s="135" t="s">
        <v>2918</v>
      </c>
      <c r="D4206" s="135" t="s">
        <v>357</v>
      </c>
      <c r="E4206" s="135">
        <f t="shared" si="65"/>
        <v>30200301</v>
      </c>
      <c r="F4206" s="135" t="s">
        <v>1249</v>
      </c>
      <c r="G4206" s="135" t="s">
        <v>5926</v>
      </c>
      <c r="H4206" s="135" t="s">
        <v>358</v>
      </c>
      <c r="I4206" s="135" t="s">
        <v>3010</v>
      </c>
    </row>
    <row r="4207" spans="1:9" x14ac:dyDescent="0.2">
      <c r="A4207" s="135" t="s">
        <v>2918</v>
      </c>
      <c r="D4207" s="135" t="s">
        <v>3011</v>
      </c>
      <c r="E4207" s="135">
        <f t="shared" si="65"/>
        <v>30200306</v>
      </c>
      <c r="F4207" s="135" t="s">
        <v>1249</v>
      </c>
      <c r="G4207" s="135" t="s">
        <v>5926</v>
      </c>
      <c r="H4207" s="135" t="s">
        <v>358</v>
      </c>
      <c r="I4207" s="135" t="s">
        <v>3012</v>
      </c>
    </row>
    <row r="4208" spans="1:9" x14ac:dyDescent="0.2">
      <c r="A4208" s="135" t="s">
        <v>2918</v>
      </c>
      <c r="D4208" s="135" t="s">
        <v>3013</v>
      </c>
      <c r="E4208" s="135">
        <f t="shared" si="65"/>
        <v>30200401</v>
      </c>
      <c r="F4208" s="135" t="s">
        <v>1249</v>
      </c>
      <c r="G4208" s="135" t="s">
        <v>5926</v>
      </c>
      <c r="H4208" s="135" t="s">
        <v>3014</v>
      </c>
      <c r="I4208" s="135" t="s">
        <v>3015</v>
      </c>
    </row>
    <row r="4209" spans="1:9" x14ac:dyDescent="0.2">
      <c r="A4209" s="135" t="s">
        <v>2918</v>
      </c>
      <c r="D4209" s="135" t="s">
        <v>3016</v>
      </c>
      <c r="E4209" s="135">
        <f t="shared" si="65"/>
        <v>30200402</v>
      </c>
      <c r="F4209" s="135" t="s">
        <v>1249</v>
      </c>
      <c r="G4209" s="135" t="s">
        <v>5926</v>
      </c>
      <c r="H4209" s="135" t="s">
        <v>3014</v>
      </c>
      <c r="I4209" s="135" t="s">
        <v>3017</v>
      </c>
    </row>
    <row r="4210" spans="1:9" x14ac:dyDescent="0.2">
      <c r="A4210" s="135" t="s">
        <v>2918</v>
      </c>
      <c r="D4210" s="135" t="s">
        <v>3018</v>
      </c>
      <c r="E4210" s="135">
        <f t="shared" si="65"/>
        <v>30200403</v>
      </c>
      <c r="F4210" s="135" t="s">
        <v>1249</v>
      </c>
      <c r="G4210" s="135" t="s">
        <v>5926</v>
      </c>
      <c r="H4210" s="135" t="s">
        <v>3014</v>
      </c>
      <c r="I4210" s="135" t="s">
        <v>3019</v>
      </c>
    </row>
    <row r="4211" spans="1:9" x14ac:dyDescent="0.2">
      <c r="A4211" s="135" t="s">
        <v>2918</v>
      </c>
      <c r="D4211" s="135" t="s">
        <v>3020</v>
      </c>
      <c r="E4211" s="135">
        <f t="shared" si="65"/>
        <v>30200404</v>
      </c>
      <c r="F4211" s="135" t="s">
        <v>1249</v>
      </c>
      <c r="G4211" s="135" t="s">
        <v>5926</v>
      </c>
      <c r="H4211" s="135" t="s">
        <v>3014</v>
      </c>
      <c r="I4211" s="135" t="s">
        <v>6011</v>
      </c>
    </row>
    <row r="4212" spans="1:9" x14ac:dyDescent="0.2">
      <c r="A4212" s="135" t="s">
        <v>2918</v>
      </c>
      <c r="D4212" s="135" t="s">
        <v>6012</v>
      </c>
      <c r="E4212" s="135">
        <f t="shared" si="65"/>
        <v>30200405</v>
      </c>
      <c r="F4212" s="135" t="s">
        <v>1249</v>
      </c>
      <c r="G4212" s="135" t="s">
        <v>5926</v>
      </c>
      <c r="H4212" s="135" t="s">
        <v>3014</v>
      </c>
      <c r="I4212" s="135" t="s">
        <v>6013</v>
      </c>
    </row>
    <row r="4213" spans="1:9" x14ac:dyDescent="0.2">
      <c r="A4213" s="135" t="s">
        <v>2918</v>
      </c>
      <c r="D4213" s="135" t="s">
        <v>6014</v>
      </c>
      <c r="E4213" s="135">
        <f t="shared" si="65"/>
        <v>30200406</v>
      </c>
      <c r="F4213" s="135" t="s">
        <v>1249</v>
      </c>
      <c r="G4213" s="135" t="s">
        <v>5926</v>
      </c>
      <c r="H4213" s="135" t="s">
        <v>3014</v>
      </c>
      <c r="I4213" s="135" t="s">
        <v>6015</v>
      </c>
    </row>
    <row r="4214" spans="1:9" x14ac:dyDescent="0.2">
      <c r="A4214" s="135" t="s">
        <v>2918</v>
      </c>
      <c r="D4214" s="135" t="s">
        <v>6016</v>
      </c>
      <c r="E4214" s="135">
        <f t="shared" si="65"/>
        <v>30200407</v>
      </c>
      <c r="F4214" s="135" t="s">
        <v>1249</v>
      </c>
      <c r="G4214" s="135" t="s">
        <v>5926</v>
      </c>
      <c r="H4214" s="135" t="s">
        <v>3014</v>
      </c>
      <c r="I4214" s="135" t="s">
        <v>6017</v>
      </c>
    </row>
    <row r="4215" spans="1:9" x14ac:dyDescent="0.2">
      <c r="A4215" s="135" t="s">
        <v>2918</v>
      </c>
      <c r="D4215" s="135" t="s">
        <v>6018</v>
      </c>
      <c r="E4215" s="135">
        <f t="shared" si="65"/>
        <v>30200408</v>
      </c>
      <c r="F4215" s="135" t="s">
        <v>1249</v>
      </c>
      <c r="G4215" s="135" t="s">
        <v>5926</v>
      </c>
      <c r="H4215" s="135" t="s">
        <v>3014</v>
      </c>
      <c r="I4215" s="135" t="s">
        <v>6019</v>
      </c>
    </row>
    <row r="4216" spans="1:9" x14ac:dyDescent="0.2">
      <c r="A4216" s="135" t="s">
        <v>2918</v>
      </c>
      <c r="D4216" s="135" t="s">
        <v>6020</v>
      </c>
      <c r="E4216" s="135">
        <f t="shared" si="65"/>
        <v>30200409</v>
      </c>
      <c r="F4216" s="135" t="s">
        <v>1249</v>
      </c>
      <c r="G4216" s="135" t="s">
        <v>5926</v>
      </c>
      <c r="H4216" s="135" t="s">
        <v>3014</v>
      </c>
      <c r="I4216" s="135" t="s">
        <v>6021</v>
      </c>
    </row>
    <row r="4217" spans="1:9" x14ac:dyDescent="0.2">
      <c r="A4217" s="135" t="s">
        <v>2918</v>
      </c>
      <c r="D4217" s="135" t="s">
        <v>6022</v>
      </c>
      <c r="E4217" s="135">
        <f t="shared" si="65"/>
        <v>30200410</v>
      </c>
      <c r="F4217" s="135" t="s">
        <v>1249</v>
      </c>
      <c r="G4217" s="135" t="s">
        <v>5926</v>
      </c>
      <c r="H4217" s="135" t="s">
        <v>3014</v>
      </c>
      <c r="I4217" s="135" t="s">
        <v>6023</v>
      </c>
    </row>
    <row r="4218" spans="1:9" x14ac:dyDescent="0.2">
      <c r="A4218" s="135" t="s">
        <v>2918</v>
      </c>
      <c r="D4218" s="135" t="s">
        <v>6024</v>
      </c>
      <c r="E4218" s="135">
        <f t="shared" si="65"/>
        <v>30200411</v>
      </c>
      <c r="F4218" s="135" t="s">
        <v>1249</v>
      </c>
      <c r="G4218" s="135" t="s">
        <v>5926</v>
      </c>
      <c r="H4218" s="135" t="s">
        <v>3014</v>
      </c>
      <c r="I4218" s="135" t="s">
        <v>6025</v>
      </c>
    </row>
    <row r="4219" spans="1:9" x14ac:dyDescent="0.2">
      <c r="A4219" s="135" t="s">
        <v>2918</v>
      </c>
      <c r="D4219" s="135" t="s">
        <v>6026</v>
      </c>
      <c r="E4219" s="135">
        <f t="shared" si="65"/>
        <v>30200412</v>
      </c>
      <c r="F4219" s="135" t="s">
        <v>1249</v>
      </c>
      <c r="G4219" s="135" t="s">
        <v>5926</v>
      </c>
      <c r="H4219" s="135" t="s">
        <v>3014</v>
      </c>
      <c r="I4219" s="135" t="s">
        <v>6027</v>
      </c>
    </row>
    <row r="4220" spans="1:9" x14ac:dyDescent="0.2">
      <c r="A4220" s="135" t="s">
        <v>2918</v>
      </c>
      <c r="D4220" s="135" t="s">
        <v>6028</v>
      </c>
      <c r="E4220" s="135">
        <f t="shared" si="65"/>
        <v>30200415</v>
      </c>
      <c r="F4220" s="135" t="s">
        <v>1249</v>
      </c>
      <c r="G4220" s="135" t="s">
        <v>5926</v>
      </c>
      <c r="H4220" s="135" t="s">
        <v>3014</v>
      </c>
      <c r="I4220" s="135" t="s">
        <v>6029</v>
      </c>
    </row>
    <row r="4221" spans="1:9" x14ac:dyDescent="0.2">
      <c r="A4221" s="135" t="s">
        <v>2918</v>
      </c>
      <c r="D4221" s="135" t="s">
        <v>6030</v>
      </c>
      <c r="E4221" s="135">
        <f t="shared" si="65"/>
        <v>30200420</v>
      </c>
      <c r="F4221" s="135" t="s">
        <v>1249</v>
      </c>
      <c r="G4221" s="135" t="s">
        <v>5926</v>
      </c>
      <c r="H4221" s="135" t="s">
        <v>3014</v>
      </c>
      <c r="I4221" s="135" t="s">
        <v>6031</v>
      </c>
    </row>
    <row r="4222" spans="1:9" x14ac:dyDescent="0.2">
      <c r="A4222" s="135" t="s">
        <v>2918</v>
      </c>
      <c r="D4222" s="135" t="s">
        <v>6032</v>
      </c>
      <c r="E4222" s="135">
        <f t="shared" si="65"/>
        <v>30200421</v>
      </c>
      <c r="F4222" s="135" t="s">
        <v>1249</v>
      </c>
      <c r="G4222" s="135" t="s">
        <v>5926</v>
      </c>
      <c r="H4222" s="135" t="s">
        <v>3014</v>
      </c>
      <c r="I4222" s="135" t="s">
        <v>6033</v>
      </c>
    </row>
    <row r="4223" spans="1:9" x14ac:dyDescent="0.2">
      <c r="A4223" s="135" t="s">
        <v>2918</v>
      </c>
      <c r="D4223" s="135" t="s">
        <v>6034</v>
      </c>
      <c r="E4223" s="135">
        <f t="shared" si="65"/>
        <v>30200422</v>
      </c>
      <c r="F4223" s="135" t="s">
        <v>1249</v>
      </c>
      <c r="G4223" s="135" t="s">
        <v>5926</v>
      </c>
      <c r="H4223" s="135" t="s">
        <v>3014</v>
      </c>
      <c r="I4223" s="135" t="s">
        <v>6035</v>
      </c>
    </row>
    <row r="4224" spans="1:9" x14ac:dyDescent="0.2">
      <c r="A4224" s="135" t="s">
        <v>2918</v>
      </c>
      <c r="D4224" s="135" t="s">
        <v>6036</v>
      </c>
      <c r="E4224" s="135">
        <f t="shared" si="65"/>
        <v>30200425</v>
      </c>
      <c r="F4224" s="135" t="s">
        <v>1249</v>
      </c>
      <c r="G4224" s="135" t="s">
        <v>5926</v>
      </c>
      <c r="H4224" s="135" t="s">
        <v>3014</v>
      </c>
      <c r="I4224" s="135" t="s">
        <v>6037</v>
      </c>
    </row>
    <row r="4225" spans="1:9" x14ac:dyDescent="0.2">
      <c r="A4225" s="135" t="s">
        <v>2918</v>
      </c>
      <c r="D4225" s="135" t="s">
        <v>6038</v>
      </c>
      <c r="E4225" s="135">
        <f t="shared" si="65"/>
        <v>30200430</v>
      </c>
      <c r="F4225" s="135" t="s">
        <v>1249</v>
      </c>
      <c r="G4225" s="135" t="s">
        <v>5926</v>
      </c>
      <c r="H4225" s="135" t="s">
        <v>3014</v>
      </c>
      <c r="I4225" s="135" t="s">
        <v>6039</v>
      </c>
    </row>
    <row r="4226" spans="1:9" x14ac:dyDescent="0.2">
      <c r="A4226" s="135" t="s">
        <v>2918</v>
      </c>
      <c r="D4226" s="135" t="s">
        <v>6040</v>
      </c>
      <c r="E4226" s="135">
        <f t="shared" ref="E4226:E4289" si="66">VALUE(D4226)</f>
        <v>30200435</v>
      </c>
      <c r="F4226" s="135" t="s">
        <v>1249</v>
      </c>
      <c r="G4226" s="135" t="s">
        <v>5926</v>
      </c>
      <c r="H4226" s="135" t="s">
        <v>3014</v>
      </c>
      <c r="I4226" s="135" t="s">
        <v>6041</v>
      </c>
    </row>
    <row r="4227" spans="1:9" x14ac:dyDescent="0.2">
      <c r="A4227" s="135" t="s">
        <v>2918</v>
      </c>
      <c r="D4227" s="135" t="s">
        <v>6042</v>
      </c>
      <c r="E4227" s="135">
        <f t="shared" si="66"/>
        <v>30200436</v>
      </c>
      <c r="F4227" s="135" t="s">
        <v>1249</v>
      </c>
      <c r="G4227" s="135" t="s">
        <v>5926</v>
      </c>
      <c r="H4227" s="135" t="s">
        <v>3014</v>
      </c>
      <c r="I4227" s="135" t="s">
        <v>6043</v>
      </c>
    </row>
    <row r="4228" spans="1:9" x14ac:dyDescent="0.2">
      <c r="A4228" s="135" t="s">
        <v>2918</v>
      </c>
      <c r="D4228" s="135" t="s">
        <v>6044</v>
      </c>
      <c r="E4228" s="135">
        <f t="shared" si="66"/>
        <v>30200499</v>
      </c>
      <c r="F4228" s="135" t="s">
        <v>1249</v>
      </c>
      <c r="G4228" s="135" t="s">
        <v>5926</v>
      </c>
      <c r="H4228" s="135" t="s">
        <v>3014</v>
      </c>
      <c r="I4228" s="135" t="s">
        <v>7684</v>
      </c>
    </row>
    <row r="4229" spans="1:9" x14ac:dyDescent="0.2">
      <c r="A4229" s="135" t="s">
        <v>2918</v>
      </c>
      <c r="D4229" s="135" t="s">
        <v>6045</v>
      </c>
      <c r="E4229" s="135">
        <f t="shared" si="66"/>
        <v>30200501</v>
      </c>
      <c r="F4229" s="135" t="s">
        <v>1249</v>
      </c>
      <c r="G4229" s="135" t="s">
        <v>5926</v>
      </c>
      <c r="H4229" s="135" t="s">
        <v>6046</v>
      </c>
      <c r="I4229" s="135" t="s">
        <v>6047</v>
      </c>
    </row>
    <row r="4230" spans="1:9" x14ac:dyDescent="0.2">
      <c r="A4230" s="135" t="s">
        <v>2918</v>
      </c>
      <c r="D4230" s="135" t="s">
        <v>6048</v>
      </c>
      <c r="E4230" s="135">
        <f t="shared" si="66"/>
        <v>30200502</v>
      </c>
      <c r="F4230" s="135" t="s">
        <v>1249</v>
      </c>
      <c r="G4230" s="135" t="s">
        <v>5926</v>
      </c>
      <c r="H4230" s="135" t="s">
        <v>6046</v>
      </c>
      <c r="I4230" s="135" t="s">
        <v>6049</v>
      </c>
    </row>
    <row r="4231" spans="1:9" x14ac:dyDescent="0.2">
      <c r="A4231" s="135" t="s">
        <v>2918</v>
      </c>
      <c r="D4231" s="135" t="s">
        <v>6050</v>
      </c>
      <c r="E4231" s="135">
        <f t="shared" si="66"/>
        <v>30200503</v>
      </c>
      <c r="F4231" s="135" t="s">
        <v>1249</v>
      </c>
      <c r="G4231" s="135" t="s">
        <v>5926</v>
      </c>
      <c r="H4231" s="135" t="s">
        <v>6046</v>
      </c>
      <c r="I4231" s="135" t="s">
        <v>6051</v>
      </c>
    </row>
    <row r="4232" spans="1:9" x14ac:dyDescent="0.2">
      <c r="A4232" s="135" t="s">
        <v>2918</v>
      </c>
      <c r="D4232" s="135" t="s">
        <v>6052</v>
      </c>
      <c r="E4232" s="135">
        <f t="shared" si="66"/>
        <v>30200504</v>
      </c>
      <c r="F4232" s="135" t="s">
        <v>1249</v>
      </c>
      <c r="G4232" s="135" t="s">
        <v>5926</v>
      </c>
      <c r="H4232" s="135" t="s">
        <v>6046</v>
      </c>
      <c r="I4232" s="135" t="s">
        <v>1272</v>
      </c>
    </row>
    <row r="4233" spans="1:9" x14ac:dyDescent="0.2">
      <c r="A4233" s="135" t="s">
        <v>2918</v>
      </c>
      <c r="D4233" s="135" t="s">
        <v>6053</v>
      </c>
      <c r="E4233" s="135">
        <f t="shared" si="66"/>
        <v>30200505</v>
      </c>
      <c r="F4233" s="135" t="s">
        <v>1249</v>
      </c>
      <c r="G4233" s="135" t="s">
        <v>5926</v>
      </c>
      <c r="H4233" s="135" t="s">
        <v>6046</v>
      </c>
      <c r="I4233" s="135" t="s">
        <v>6054</v>
      </c>
    </row>
    <row r="4234" spans="1:9" x14ac:dyDescent="0.2">
      <c r="A4234" s="135" t="s">
        <v>2918</v>
      </c>
      <c r="D4234" s="135" t="s">
        <v>6055</v>
      </c>
      <c r="E4234" s="135">
        <f t="shared" si="66"/>
        <v>30200506</v>
      </c>
      <c r="F4234" s="135" t="s">
        <v>1249</v>
      </c>
      <c r="G4234" s="135" t="s">
        <v>5926</v>
      </c>
      <c r="H4234" s="135" t="s">
        <v>6046</v>
      </c>
      <c r="I4234" s="135" t="s">
        <v>6056</v>
      </c>
    </row>
    <row r="4235" spans="1:9" x14ac:dyDescent="0.2">
      <c r="A4235" s="135" t="s">
        <v>2918</v>
      </c>
      <c r="D4235" s="135" t="s">
        <v>6057</v>
      </c>
      <c r="E4235" s="135">
        <f t="shared" si="66"/>
        <v>30200507</v>
      </c>
      <c r="F4235" s="135" t="s">
        <v>1249</v>
      </c>
      <c r="G4235" s="135" t="s">
        <v>5926</v>
      </c>
      <c r="H4235" s="135" t="s">
        <v>6046</v>
      </c>
      <c r="I4235" s="135" t="s">
        <v>6058</v>
      </c>
    </row>
    <row r="4236" spans="1:9" x14ac:dyDescent="0.2">
      <c r="A4236" s="135" t="s">
        <v>2918</v>
      </c>
      <c r="D4236" s="135" t="s">
        <v>6059</v>
      </c>
      <c r="E4236" s="135">
        <f t="shared" si="66"/>
        <v>30200508</v>
      </c>
      <c r="F4236" s="135" t="s">
        <v>1249</v>
      </c>
      <c r="G4236" s="135" t="s">
        <v>5926</v>
      </c>
      <c r="H4236" s="135" t="s">
        <v>6046</v>
      </c>
      <c r="I4236" s="135" t="s">
        <v>6060</v>
      </c>
    </row>
    <row r="4237" spans="1:9" x14ac:dyDescent="0.2">
      <c r="A4237" s="135" t="s">
        <v>2918</v>
      </c>
      <c r="D4237" s="135" t="s">
        <v>6061</v>
      </c>
      <c r="E4237" s="135">
        <f t="shared" si="66"/>
        <v>30200509</v>
      </c>
      <c r="F4237" s="135" t="s">
        <v>1249</v>
      </c>
      <c r="G4237" s="135" t="s">
        <v>5926</v>
      </c>
      <c r="H4237" s="135" t="s">
        <v>6046</v>
      </c>
      <c r="I4237" s="135" t="s">
        <v>6062</v>
      </c>
    </row>
    <row r="4238" spans="1:9" x14ac:dyDescent="0.2">
      <c r="A4238" s="135" t="s">
        <v>2918</v>
      </c>
      <c r="D4238" s="135" t="s">
        <v>6063</v>
      </c>
      <c r="E4238" s="135">
        <f t="shared" si="66"/>
        <v>30200510</v>
      </c>
      <c r="F4238" s="135" t="s">
        <v>1249</v>
      </c>
      <c r="G4238" s="135" t="s">
        <v>5926</v>
      </c>
      <c r="H4238" s="135" t="s">
        <v>6046</v>
      </c>
      <c r="I4238" s="135" t="s">
        <v>6058</v>
      </c>
    </row>
    <row r="4239" spans="1:9" x14ac:dyDescent="0.2">
      <c r="A4239" s="135" t="s">
        <v>2918</v>
      </c>
      <c r="D4239" s="135" t="s">
        <v>6064</v>
      </c>
      <c r="E4239" s="135">
        <f t="shared" si="66"/>
        <v>30200511</v>
      </c>
      <c r="F4239" s="135" t="s">
        <v>1249</v>
      </c>
      <c r="G4239" s="135" t="s">
        <v>5926</v>
      </c>
      <c r="H4239" s="135" t="s">
        <v>6046</v>
      </c>
      <c r="I4239" s="135" t="s">
        <v>6060</v>
      </c>
    </row>
    <row r="4240" spans="1:9" x14ac:dyDescent="0.2">
      <c r="A4240" s="135" t="s">
        <v>2918</v>
      </c>
      <c r="D4240" s="135" t="s">
        <v>6065</v>
      </c>
      <c r="E4240" s="135">
        <f t="shared" si="66"/>
        <v>30200512</v>
      </c>
      <c r="F4240" s="135" t="s">
        <v>1249</v>
      </c>
      <c r="G4240" s="135" t="s">
        <v>5926</v>
      </c>
      <c r="H4240" s="135" t="s">
        <v>6046</v>
      </c>
      <c r="I4240" s="135" t="s">
        <v>6066</v>
      </c>
    </row>
    <row r="4241" spans="1:9" x14ac:dyDescent="0.2">
      <c r="A4241" s="135" t="s">
        <v>2918</v>
      </c>
      <c r="D4241" s="135" t="s">
        <v>6067</v>
      </c>
      <c r="E4241" s="135">
        <f t="shared" si="66"/>
        <v>30200513</v>
      </c>
      <c r="F4241" s="135" t="s">
        <v>1249</v>
      </c>
      <c r="G4241" s="135" t="s">
        <v>5926</v>
      </c>
      <c r="H4241" s="135" t="s">
        <v>6046</v>
      </c>
      <c r="I4241" s="135" t="s">
        <v>6068</v>
      </c>
    </row>
    <row r="4242" spans="1:9" x14ac:dyDescent="0.2">
      <c r="A4242" s="135" t="s">
        <v>2918</v>
      </c>
      <c r="D4242" s="135" t="s">
        <v>6069</v>
      </c>
      <c r="E4242" s="135">
        <f t="shared" si="66"/>
        <v>30200514</v>
      </c>
      <c r="F4242" s="135" t="s">
        <v>1249</v>
      </c>
      <c r="G4242" s="135" t="s">
        <v>5926</v>
      </c>
      <c r="H4242" s="135" t="s">
        <v>6046</v>
      </c>
      <c r="I4242" s="135" t="s">
        <v>2382</v>
      </c>
    </row>
    <row r="4243" spans="1:9" x14ac:dyDescent="0.2">
      <c r="A4243" s="135" t="s">
        <v>2918</v>
      </c>
      <c r="D4243" s="135" t="s">
        <v>6070</v>
      </c>
      <c r="E4243" s="135">
        <f t="shared" si="66"/>
        <v>30200515</v>
      </c>
      <c r="F4243" s="135" t="s">
        <v>1249</v>
      </c>
      <c r="G4243" s="135" t="s">
        <v>5926</v>
      </c>
      <c r="H4243" s="135" t="s">
        <v>6046</v>
      </c>
      <c r="I4243" s="135" t="s">
        <v>6051</v>
      </c>
    </row>
    <row r="4244" spans="1:9" x14ac:dyDescent="0.2">
      <c r="A4244" s="135" t="s">
        <v>2918</v>
      </c>
      <c r="D4244" s="135" t="s">
        <v>6071</v>
      </c>
      <c r="E4244" s="135">
        <f t="shared" si="66"/>
        <v>30200516</v>
      </c>
      <c r="F4244" s="135" t="s">
        <v>1249</v>
      </c>
      <c r="G4244" s="135" t="s">
        <v>5926</v>
      </c>
      <c r="H4244" s="135" t="s">
        <v>6046</v>
      </c>
      <c r="I4244" s="135" t="s">
        <v>1274</v>
      </c>
    </row>
    <row r="4245" spans="1:9" x14ac:dyDescent="0.2">
      <c r="A4245" s="135" t="s">
        <v>2918</v>
      </c>
      <c r="D4245" s="135" t="s">
        <v>6072</v>
      </c>
      <c r="E4245" s="135">
        <f t="shared" si="66"/>
        <v>30200517</v>
      </c>
      <c r="F4245" s="135" t="s">
        <v>1249</v>
      </c>
      <c r="G4245" s="135" t="s">
        <v>5926</v>
      </c>
      <c r="H4245" s="135" t="s">
        <v>6046</v>
      </c>
      <c r="I4245" s="135" t="s">
        <v>6073</v>
      </c>
    </row>
    <row r="4246" spans="1:9" x14ac:dyDescent="0.2">
      <c r="A4246" s="135" t="s">
        <v>2918</v>
      </c>
      <c r="D4246" s="135" t="s">
        <v>6074</v>
      </c>
      <c r="E4246" s="135">
        <f t="shared" si="66"/>
        <v>30200518</v>
      </c>
      <c r="F4246" s="135" t="s">
        <v>1249</v>
      </c>
      <c r="G4246" s="135" t="s">
        <v>5926</v>
      </c>
      <c r="H4246" s="135" t="s">
        <v>6046</v>
      </c>
      <c r="I4246" s="135" t="s">
        <v>6073</v>
      </c>
    </row>
    <row r="4247" spans="1:9" x14ac:dyDescent="0.2">
      <c r="A4247" s="135" t="s">
        <v>2918</v>
      </c>
      <c r="D4247" s="135" t="s">
        <v>6075</v>
      </c>
      <c r="E4247" s="135">
        <f t="shared" si="66"/>
        <v>30200519</v>
      </c>
      <c r="F4247" s="135" t="s">
        <v>1249</v>
      </c>
      <c r="G4247" s="135" t="s">
        <v>5926</v>
      </c>
      <c r="H4247" s="135" t="s">
        <v>6046</v>
      </c>
      <c r="I4247" s="135" t="s">
        <v>6076</v>
      </c>
    </row>
    <row r="4248" spans="1:9" x14ac:dyDescent="0.2">
      <c r="A4248" s="135" t="s">
        <v>2918</v>
      </c>
      <c r="D4248" s="135" t="s">
        <v>6077</v>
      </c>
      <c r="E4248" s="135">
        <f t="shared" si="66"/>
        <v>30200520</v>
      </c>
      <c r="F4248" s="135" t="s">
        <v>1249</v>
      </c>
      <c r="G4248" s="135" t="s">
        <v>5926</v>
      </c>
      <c r="H4248" s="135" t="s">
        <v>6046</v>
      </c>
      <c r="I4248" s="135" t="s">
        <v>6078</v>
      </c>
    </row>
    <row r="4249" spans="1:9" x14ac:dyDescent="0.2">
      <c r="A4249" s="135" t="s">
        <v>2918</v>
      </c>
      <c r="D4249" s="135" t="s">
        <v>6079</v>
      </c>
      <c r="E4249" s="135">
        <f t="shared" si="66"/>
        <v>30200521</v>
      </c>
      <c r="F4249" s="135" t="s">
        <v>1249</v>
      </c>
      <c r="G4249" s="135" t="s">
        <v>5926</v>
      </c>
      <c r="H4249" s="135" t="s">
        <v>6046</v>
      </c>
      <c r="I4249" s="135" t="s">
        <v>6080</v>
      </c>
    </row>
    <row r="4250" spans="1:9" x14ac:dyDescent="0.2">
      <c r="A4250" s="135" t="s">
        <v>2918</v>
      </c>
      <c r="D4250" s="135" t="s">
        <v>6081</v>
      </c>
      <c r="E4250" s="135">
        <f t="shared" si="66"/>
        <v>30200522</v>
      </c>
      <c r="F4250" s="135" t="s">
        <v>1249</v>
      </c>
      <c r="G4250" s="135" t="s">
        <v>5926</v>
      </c>
      <c r="H4250" s="135" t="s">
        <v>6046</v>
      </c>
      <c r="I4250" s="135" t="s">
        <v>6082</v>
      </c>
    </row>
    <row r="4251" spans="1:9" x14ac:dyDescent="0.2">
      <c r="A4251" s="135" t="s">
        <v>2918</v>
      </c>
      <c r="D4251" s="135" t="s">
        <v>6083</v>
      </c>
      <c r="E4251" s="135">
        <f t="shared" si="66"/>
        <v>30200523</v>
      </c>
      <c r="F4251" s="135" t="s">
        <v>1249</v>
      </c>
      <c r="G4251" s="135" t="s">
        <v>5926</v>
      </c>
      <c r="H4251" s="135" t="s">
        <v>6046</v>
      </c>
      <c r="I4251" s="135" t="s">
        <v>6078</v>
      </c>
    </row>
    <row r="4252" spans="1:9" x14ac:dyDescent="0.2">
      <c r="A4252" s="135" t="s">
        <v>2918</v>
      </c>
      <c r="D4252" s="135" t="s">
        <v>6084</v>
      </c>
      <c r="E4252" s="135">
        <f t="shared" si="66"/>
        <v>30200524</v>
      </c>
      <c r="F4252" s="135" t="s">
        <v>1249</v>
      </c>
      <c r="G4252" s="135" t="s">
        <v>5926</v>
      </c>
      <c r="H4252" s="135" t="s">
        <v>6046</v>
      </c>
      <c r="I4252" s="135" t="s">
        <v>6080</v>
      </c>
    </row>
    <row r="4253" spans="1:9" x14ac:dyDescent="0.2">
      <c r="A4253" s="135" t="s">
        <v>2918</v>
      </c>
      <c r="D4253" s="135" t="s">
        <v>6085</v>
      </c>
      <c r="E4253" s="135">
        <f t="shared" si="66"/>
        <v>30200525</v>
      </c>
      <c r="F4253" s="135" t="s">
        <v>1249</v>
      </c>
      <c r="G4253" s="135" t="s">
        <v>5926</v>
      </c>
      <c r="H4253" s="135" t="s">
        <v>6046</v>
      </c>
      <c r="I4253" s="135" t="s">
        <v>6082</v>
      </c>
    </row>
    <row r="4254" spans="1:9" x14ac:dyDescent="0.2">
      <c r="A4254" s="135" t="s">
        <v>2918</v>
      </c>
      <c r="D4254" s="135" t="s">
        <v>6086</v>
      </c>
      <c r="E4254" s="135">
        <f t="shared" si="66"/>
        <v>30200526</v>
      </c>
      <c r="F4254" s="135" t="s">
        <v>1249</v>
      </c>
      <c r="G4254" s="135" t="s">
        <v>5926</v>
      </c>
      <c r="H4254" s="135" t="s">
        <v>6046</v>
      </c>
      <c r="I4254" s="135" t="s">
        <v>2382</v>
      </c>
    </row>
    <row r="4255" spans="1:9" x14ac:dyDescent="0.2">
      <c r="A4255" s="135" t="s">
        <v>2918</v>
      </c>
      <c r="D4255" s="135" t="s">
        <v>6087</v>
      </c>
      <c r="E4255" s="135">
        <f t="shared" si="66"/>
        <v>30200527</v>
      </c>
      <c r="F4255" s="135" t="s">
        <v>1249</v>
      </c>
      <c r="G4255" s="135" t="s">
        <v>5926</v>
      </c>
      <c r="H4255" s="135" t="s">
        <v>6046</v>
      </c>
      <c r="I4255" s="135" t="s">
        <v>6088</v>
      </c>
    </row>
    <row r="4256" spans="1:9" x14ac:dyDescent="0.2">
      <c r="A4256" s="135" t="s">
        <v>2918</v>
      </c>
      <c r="D4256" s="135" t="s">
        <v>6089</v>
      </c>
      <c r="E4256" s="135">
        <f t="shared" si="66"/>
        <v>30200528</v>
      </c>
      <c r="F4256" s="135" t="s">
        <v>1249</v>
      </c>
      <c r="G4256" s="135" t="s">
        <v>5926</v>
      </c>
      <c r="H4256" s="135" t="s">
        <v>6046</v>
      </c>
      <c r="I4256" s="135" t="s">
        <v>6090</v>
      </c>
    </row>
    <row r="4257" spans="1:12" x14ac:dyDescent="0.2">
      <c r="A4257" s="135" t="s">
        <v>2918</v>
      </c>
      <c r="D4257" s="135" t="s">
        <v>6091</v>
      </c>
      <c r="E4257" s="135">
        <f t="shared" si="66"/>
        <v>30200530</v>
      </c>
      <c r="F4257" s="135" t="s">
        <v>1249</v>
      </c>
      <c r="G4257" s="135" t="s">
        <v>5926</v>
      </c>
      <c r="H4257" s="135" t="s">
        <v>6046</v>
      </c>
      <c r="I4257" s="135" t="s">
        <v>6092</v>
      </c>
    </row>
    <row r="4258" spans="1:12" x14ac:dyDescent="0.2">
      <c r="A4258" s="135" t="s">
        <v>2918</v>
      </c>
      <c r="D4258" s="135" t="s">
        <v>6093</v>
      </c>
      <c r="E4258" s="135">
        <f t="shared" si="66"/>
        <v>30200531</v>
      </c>
      <c r="F4258" s="135" t="s">
        <v>1249</v>
      </c>
      <c r="G4258" s="135" t="s">
        <v>5926</v>
      </c>
      <c r="H4258" s="135" t="s">
        <v>6046</v>
      </c>
      <c r="I4258" s="135" t="s">
        <v>6514</v>
      </c>
    </row>
    <row r="4259" spans="1:12" x14ac:dyDescent="0.2">
      <c r="A4259" s="135" t="s">
        <v>2918</v>
      </c>
      <c r="D4259" s="135" t="s">
        <v>6094</v>
      </c>
      <c r="E4259" s="135">
        <f t="shared" si="66"/>
        <v>30200532</v>
      </c>
      <c r="F4259" s="135" t="s">
        <v>1249</v>
      </c>
      <c r="G4259" s="135" t="s">
        <v>5926</v>
      </c>
      <c r="H4259" s="135" t="s">
        <v>6046</v>
      </c>
      <c r="I4259" s="135" t="s">
        <v>6095</v>
      </c>
    </row>
    <row r="4260" spans="1:12" x14ac:dyDescent="0.2">
      <c r="A4260" s="135" t="s">
        <v>2918</v>
      </c>
      <c r="D4260" s="135" t="s">
        <v>9036</v>
      </c>
      <c r="E4260" s="135">
        <f t="shared" si="66"/>
        <v>30200537</v>
      </c>
      <c r="F4260" s="135" t="s">
        <v>1249</v>
      </c>
      <c r="G4260" s="135" t="s">
        <v>5926</v>
      </c>
      <c r="H4260" s="135" t="s">
        <v>6046</v>
      </c>
      <c r="I4260" s="135" t="s">
        <v>9037</v>
      </c>
    </row>
    <row r="4261" spans="1:12" x14ac:dyDescent="0.2">
      <c r="A4261" s="135" t="s">
        <v>2918</v>
      </c>
      <c r="D4261" s="135" t="s">
        <v>9038</v>
      </c>
      <c r="E4261" s="135">
        <f t="shared" si="66"/>
        <v>30200538</v>
      </c>
      <c r="F4261" s="135" t="s">
        <v>1249</v>
      </c>
      <c r="G4261" s="135" t="s">
        <v>5926</v>
      </c>
      <c r="H4261" s="135" t="s">
        <v>6046</v>
      </c>
      <c r="I4261" s="135" t="s">
        <v>9039</v>
      </c>
    </row>
    <row r="4262" spans="1:12" x14ac:dyDescent="0.2">
      <c r="A4262" s="135" t="s">
        <v>2918</v>
      </c>
      <c r="D4262" s="135" t="s">
        <v>9040</v>
      </c>
      <c r="E4262" s="135">
        <f t="shared" si="66"/>
        <v>30200540</v>
      </c>
      <c r="F4262" s="135" t="s">
        <v>1249</v>
      </c>
      <c r="G4262" s="135" t="s">
        <v>5926</v>
      </c>
      <c r="H4262" s="135" t="s">
        <v>6046</v>
      </c>
      <c r="I4262" s="135" t="s">
        <v>9041</v>
      </c>
    </row>
    <row r="4263" spans="1:12" x14ac:dyDescent="0.2">
      <c r="A4263" s="135" t="s">
        <v>2918</v>
      </c>
      <c r="D4263" s="135" t="s">
        <v>9042</v>
      </c>
      <c r="E4263" s="135">
        <f t="shared" si="66"/>
        <v>30200550</v>
      </c>
      <c r="F4263" s="135" t="s">
        <v>1249</v>
      </c>
      <c r="G4263" s="135" t="s">
        <v>5926</v>
      </c>
      <c r="H4263" s="135" t="s">
        <v>6046</v>
      </c>
      <c r="I4263" s="135" t="s">
        <v>9043</v>
      </c>
    </row>
    <row r="4264" spans="1:12" x14ac:dyDescent="0.2">
      <c r="A4264" s="135" t="s">
        <v>2918</v>
      </c>
      <c r="D4264" s="135" t="s">
        <v>9044</v>
      </c>
      <c r="E4264" s="135">
        <f t="shared" si="66"/>
        <v>30200551</v>
      </c>
      <c r="F4264" s="135" t="s">
        <v>1249</v>
      </c>
      <c r="G4264" s="135" t="s">
        <v>5926</v>
      </c>
      <c r="H4264" s="135" t="s">
        <v>6046</v>
      </c>
      <c r="I4264" s="135" t="s">
        <v>9045</v>
      </c>
    </row>
    <row r="4265" spans="1:12" x14ac:dyDescent="0.2">
      <c r="A4265" s="135" t="s">
        <v>2918</v>
      </c>
      <c r="D4265" s="135" t="s">
        <v>9046</v>
      </c>
      <c r="E4265" s="135">
        <f t="shared" si="66"/>
        <v>30200552</v>
      </c>
      <c r="F4265" s="135" t="s">
        <v>1249</v>
      </c>
      <c r="G4265" s="135" t="s">
        <v>5926</v>
      </c>
      <c r="H4265" s="135" t="s">
        <v>6046</v>
      </c>
      <c r="I4265" s="135" t="s">
        <v>9047</v>
      </c>
    </row>
    <row r="4266" spans="1:12" x14ac:dyDescent="0.2">
      <c r="A4266" s="135" t="s">
        <v>2918</v>
      </c>
      <c r="D4266" s="135" t="s">
        <v>9048</v>
      </c>
      <c r="E4266" s="135">
        <f t="shared" si="66"/>
        <v>30200553</v>
      </c>
      <c r="F4266" s="135" t="s">
        <v>1249</v>
      </c>
      <c r="G4266" s="135" t="s">
        <v>5926</v>
      </c>
      <c r="H4266" s="135" t="s">
        <v>6046</v>
      </c>
      <c r="I4266" s="135" t="s">
        <v>9049</v>
      </c>
    </row>
    <row r="4267" spans="1:12" x14ac:dyDescent="0.2">
      <c r="A4267" s="135" t="s">
        <v>2918</v>
      </c>
      <c r="D4267" s="135" t="s">
        <v>9050</v>
      </c>
      <c r="E4267" s="135">
        <f t="shared" si="66"/>
        <v>30200554</v>
      </c>
      <c r="F4267" s="135" t="s">
        <v>1249</v>
      </c>
      <c r="G4267" s="135" t="s">
        <v>5926</v>
      </c>
      <c r="H4267" s="135" t="s">
        <v>6046</v>
      </c>
      <c r="I4267" s="135" t="s">
        <v>9051</v>
      </c>
      <c r="K4267" s="137">
        <v>37732</v>
      </c>
      <c r="L4267" s="135" t="s">
        <v>9052</v>
      </c>
    </row>
    <row r="4268" spans="1:12" x14ac:dyDescent="0.2">
      <c r="A4268" s="135" t="s">
        <v>2918</v>
      </c>
      <c r="D4268" s="135" t="s">
        <v>9053</v>
      </c>
      <c r="E4268" s="135">
        <f t="shared" si="66"/>
        <v>30200555</v>
      </c>
      <c r="F4268" s="135" t="s">
        <v>1249</v>
      </c>
      <c r="G4268" s="135" t="s">
        <v>5926</v>
      </c>
      <c r="H4268" s="135" t="s">
        <v>6046</v>
      </c>
      <c r="I4268" s="135" t="s">
        <v>9054</v>
      </c>
    </row>
    <row r="4269" spans="1:12" x14ac:dyDescent="0.2">
      <c r="A4269" s="135" t="s">
        <v>2918</v>
      </c>
      <c r="D4269" s="135" t="s">
        <v>9055</v>
      </c>
      <c r="E4269" s="135">
        <f t="shared" si="66"/>
        <v>30200556</v>
      </c>
      <c r="F4269" s="135" t="s">
        <v>1249</v>
      </c>
      <c r="G4269" s="135" t="s">
        <v>5926</v>
      </c>
      <c r="H4269" s="135" t="s">
        <v>6046</v>
      </c>
      <c r="I4269" s="135" t="s">
        <v>9056</v>
      </c>
      <c r="J4269" s="137">
        <v>37732</v>
      </c>
    </row>
    <row r="4270" spans="1:12" x14ac:dyDescent="0.2">
      <c r="A4270" s="135" t="s">
        <v>2918</v>
      </c>
      <c r="D4270" s="135" t="s">
        <v>9057</v>
      </c>
      <c r="E4270" s="135">
        <f t="shared" si="66"/>
        <v>30200557</v>
      </c>
      <c r="F4270" s="135" t="s">
        <v>1249</v>
      </c>
      <c r="G4270" s="135" t="s">
        <v>5926</v>
      </c>
      <c r="H4270" s="135" t="s">
        <v>6046</v>
      </c>
      <c r="I4270" s="135" t="s">
        <v>11801</v>
      </c>
      <c r="J4270" s="137">
        <v>37732</v>
      </c>
    </row>
    <row r="4271" spans="1:12" x14ac:dyDescent="0.2">
      <c r="A4271" s="135" t="s">
        <v>2918</v>
      </c>
      <c r="D4271" s="135" t="s">
        <v>11802</v>
      </c>
      <c r="E4271" s="135">
        <f t="shared" si="66"/>
        <v>30200560</v>
      </c>
      <c r="F4271" s="135" t="s">
        <v>1249</v>
      </c>
      <c r="G4271" s="135" t="s">
        <v>5926</v>
      </c>
      <c r="H4271" s="135" t="s">
        <v>6046</v>
      </c>
      <c r="I4271" s="135" t="s">
        <v>11803</v>
      </c>
      <c r="K4271" s="137">
        <v>37732</v>
      </c>
      <c r="L4271" s="135" t="s">
        <v>11804</v>
      </c>
    </row>
    <row r="4272" spans="1:12" x14ac:dyDescent="0.2">
      <c r="A4272" s="135" t="s">
        <v>2918</v>
      </c>
      <c r="D4272" s="135" t="s">
        <v>11805</v>
      </c>
      <c r="E4272" s="135">
        <f t="shared" si="66"/>
        <v>30200561</v>
      </c>
      <c r="F4272" s="135" t="s">
        <v>1249</v>
      </c>
      <c r="G4272" s="135" t="s">
        <v>5926</v>
      </c>
      <c r="H4272" s="135" t="s">
        <v>6046</v>
      </c>
      <c r="I4272" s="135" t="s">
        <v>11806</v>
      </c>
    </row>
    <row r="4273" spans="1:9" x14ac:dyDescent="0.2">
      <c r="A4273" s="135" t="s">
        <v>2918</v>
      </c>
      <c r="D4273" s="135" t="s">
        <v>11807</v>
      </c>
      <c r="E4273" s="135">
        <f t="shared" si="66"/>
        <v>30200562</v>
      </c>
      <c r="F4273" s="135" t="s">
        <v>1249</v>
      </c>
      <c r="G4273" s="135" t="s">
        <v>5926</v>
      </c>
      <c r="H4273" s="135" t="s">
        <v>6046</v>
      </c>
      <c r="I4273" s="135" t="s">
        <v>11808</v>
      </c>
    </row>
    <row r="4274" spans="1:9" x14ac:dyDescent="0.2">
      <c r="A4274" s="135" t="s">
        <v>2918</v>
      </c>
      <c r="D4274" s="135" t="s">
        <v>11809</v>
      </c>
      <c r="E4274" s="135">
        <f t="shared" si="66"/>
        <v>30200563</v>
      </c>
      <c r="F4274" s="135" t="s">
        <v>1249</v>
      </c>
      <c r="G4274" s="135" t="s">
        <v>5926</v>
      </c>
      <c r="H4274" s="135" t="s">
        <v>6046</v>
      </c>
      <c r="I4274" s="135" t="s">
        <v>14585</v>
      </c>
    </row>
    <row r="4275" spans="1:9" x14ac:dyDescent="0.2">
      <c r="A4275" s="135" t="s">
        <v>2918</v>
      </c>
      <c r="D4275" s="135" t="s">
        <v>14586</v>
      </c>
      <c r="E4275" s="135">
        <f t="shared" si="66"/>
        <v>30200564</v>
      </c>
      <c r="F4275" s="135" t="s">
        <v>1249</v>
      </c>
      <c r="G4275" s="135" t="s">
        <v>5926</v>
      </c>
      <c r="H4275" s="135" t="s">
        <v>6046</v>
      </c>
      <c r="I4275" s="135" t="s">
        <v>14587</v>
      </c>
    </row>
    <row r="4276" spans="1:9" x14ac:dyDescent="0.2">
      <c r="A4276" s="135" t="s">
        <v>2918</v>
      </c>
      <c r="D4276" s="135" t="s">
        <v>14588</v>
      </c>
      <c r="E4276" s="135">
        <f t="shared" si="66"/>
        <v>30200565</v>
      </c>
      <c r="F4276" s="135" t="s">
        <v>1249</v>
      </c>
      <c r="G4276" s="135" t="s">
        <v>5926</v>
      </c>
      <c r="H4276" s="135" t="s">
        <v>6046</v>
      </c>
      <c r="I4276" s="135" t="s">
        <v>14589</v>
      </c>
    </row>
    <row r="4277" spans="1:9" x14ac:dyDescent="0.2">
      <c r="A4277" s="135" t="s">
        <v>2918</v>
      </c>
      <c r="D4277" s="135" t="s">
        <v>14590</v>
      </c>
      <c r="E4277" s="135">
        <f t="shared" si="66"/>
        <v>30200601</v>
      </c>
      <c r="F4277" s="135" t="s">
        <v>1249</v>
      </c>
      <c r="G4277" s="135" t="s">
        <v>5926</v>
      </c>
      <c r="H4277" s="135" t="s">
        <v>14591</v>
      </c>
      <c r="I4277" s="135" t="s">
        <v>6047</v>
      </c>
    </row>
    <row r="4278" spans="1:9" x14ac:dyDescent="0.2">
      <c r="A4278" s="135" t="s">
        <v>2918</v>
      </c>
      <c r="D4278" s="135" t="s">
        <v>14592</v>
      </c>
      <c r="E4278" s="135">
        <f t="shared" si="66"/>
        <v>30200602</v>
      </c>
      <c r="F4278" s="135" t="s">
        <v>1249</v>
      </c>
      <c r="G4278" s="135" t="s">
        <v>5926</v>
      </c>
      <c r="H4278" s="135" t="s">
        <v>14591</v>
      </c>
      <c r="I4278" s="135" t="s">
        <v>6049</v>
      </c>
    </row>
    <row r="4279" spans="1:9" x14ac:dyDescent="0.2">
      <c r="A4279" s="135" t="s">
        <v>2918</v>
      </c>
      <c r="D4279" s="135" t="s">
        <v>14593</v>
      </c>
      <c r="E4279" s="135">
        <f t="shared" si="66"/>
        <v>30200603</v>
      </c>
      <c r="F4279" s="135" t="s">
        <v>1249</v>
      </c>
      <c r="G4279" s="135" t="s">
        <v>5926</v>
      </c>
      <c r="H4279" s="135" t="s">
        <v>14591</v>
      </c>
      <c r="I4279" s="135" t="s">
        <v>6051</v>
      </c>
    </row>
    <row r="4280" spans="1:9" x14ac:dyDescent="0.2">
      <c r="A4280" s="135" t="s">
        <v>2918</v>
      </c>
      <c r="D4280" s="135" t="s">
        <v>14594</v>
      </c>
      <c r="E4280" s="135">
        <f t="shared" si="66"/>
        <v>30200604</v>
      </c>
      <c r="F4280" s="135" t="s">
        <v>1249</v>
      </c>
      <c r="G4280" s="135" t="s">
        <v>5926</v>
      </c>
      <c r="H4280" s="135" t="s">
        <v>14591</v>
      </c>
      <c r="I4280" s="135" t="s">
        <v>1272</v>
      </c>
    </row>
    <row r="4281" spans="1:9" x14ac:dyDescent="0.2">
      <c r="A4281" s="135" t="s">
        <v>2918</v>
      </c>
      <c r="D4281" s="135" t="s">
        <v>14595</v>
      </c>
      <c r="E4281" s="135">
        <f t="shared" si="66"/>
        <v>30200605</v>
      </c>
      <c r="F4281" s="135" t="s">
        <v>1249</v>
      </c>
      <c r="G4281" s="135" t="s">
        <v>5926</v>
      </c>
      <c r="H4281" s="135" t="s">
        <v>14591</v>
      </c>
      <c r="I4281" s="135" t="s">
        <v>6054</v>
      </c>
    </row>
    <row r="4282" spans="1:9" x14ac:dyDescent="0.2">
      <c r="A4282" s="135" t="s">
        <v>2918</v>
      </c>
      <c r="D4282" s="135" t="s">
        <v>14596</v>
      </c>
      <c r="E4282" s="135">
        <f t="shared" si="66"/>
        <v>30200606</v>
      </c>
      <c r="F4282" s="135" t="s">
        <v>1249</v>
      </c>
      <c r="G4282" s="135" t="s">
        <v>5926</v>
      </c>
      <c r="H4282" s="135" t="s">
        <v>14591</v>
      </c>
      <c r="I4282" s="135" t="s">
        <v>6056</v>
      </c>
    </row>
    <row r="4283" spans="1:9" x14ac:dyDescent="0.2">
      <c r="A4283" s="135" t="s">
        <v>2918</v>
      </c>
      <c r="D4283" s="135" t="s">
        <v>14597</v>
      </c>
      <c r="E4283" s="135">
        <f t="shared" si="66"/>
        <v>30200607</v>
      </c>
      <c r="F4283" s="135" t="s">
        <v>1249</v>
      </c>
      <c r="G4283" s="135" t="s">
        <v>5926</v>
      </c>
      <c r="H4283" s="135" t="s">
        <v>14591</v>
      </c>
      <c r="I4283" s="135" t="s">
        <v>6058</v>
      </c>
    </row>
    <row r="4284" spans="1:9" x14ac:dyDescent="0.2">
      <c r="A4284" s="135" t="s">
        <v>2918</v>
      </c>
      <c r="D4284" s="135" t="s">
        <v>14598</v>
      </c>
      <c r="E4284" s="135">
        <f t="shared" si="66"/>
        <v>30200608</v>
      </c>
      <c r="F4284" s="135" t="s">
        <v>1249</v>
      </c>
      <c r="G4284" s="135" t="s">
        <v>5926</v>
      </c>
      <c r="H4284" s="135" t="s">
        <v>14591</v>
      </c>
      <c r="I4284" s="135" t="s">
        <v>6060</v>
      </c>
    </row>
    <row r="4285" spans="1:9" x14ac:dyDescent="0.2">
      <c r="A4285" s="135" t="s">
        <v>2918</v>
      </c>
      <c r="D4285" s="135" t="s">
        <v>14599</v>
      </c>
      <c r="E4285" s="135">
        <f t="shared" si="66"/>
        <v>30200609</v>
      </c>
      <c r="F4285" s="135" t="s">
        <v>1249</v>
      </c>
      <c r="G4285" s="135" t="s">
        <v>5926</v>
      </c>
      <c r="H4285" s="135" t="s">
        <v>14591</v>
      </c>
      <c r="I4285" s="135" t="s">
        <v>6062</v>
      </c>
    </row>
    <row r="4286" spans="1:9" x14ac:dyDescent="0.2">
      <c r="A4286" s="135" t="s">
        <v>2918</v>
      </c>
      <c r="D4286" s="135" t="s">
        <v>14600</v>
      </c>
      <c r="E4286" s="135">
        <f t="shared" si="66"/>
        <v>30200610</v>
      </c>
      <c r="F4286" s="135" t="s">
        <v>1249</v>
      </c>
      <c r="G4286" s="135" t="s">
        <v>5926</v>
      </c>
      <c r="H4286" s="135" t="s">
        <v>14591</v>
      </c>
      <c r="I4286" s="135" t="s">
        <v>6058</v>
      </c>
    </row>
    <row r="4287" spans="1:9" x14ac:dyDescent="0.2">
      <c r="A4287" s="135" t="s">
        <v>2918</v>
      </c>
      <c r="D4287" s="135" t="s">
        <v>14601</v>
      </c>
      <c r="E4287" s="135">
        <f t="shared" si="66"/>
        <v>30200611</v>
      </c>
      <c r="F4287" s="135" t="s">
        <v>1249</v>
      </c>
      <c r="G4287" s="135" t="s">
        <v>5926</v>
      </c>
      <c r="H4287" s="135" t="s">
        <v>14591</v>
      </c>
      <c r="I4287" s="135" t="s">
        <v>6060</v>
      </c>
    </row>
    <row r="4288" spans="1:9" x14ac:dyDescent="0.2">
      <c r="A4288" s="135" t="s">
        <v>2918</v>
      </c>
      <c r="D4288" s="135" t="s">
        <v>14602</v>
      </c>
      <c r="E4288" s="135">
        <f t="shared" si="66"/>
        <v>30200699</v>
      </c>
      <c r="F4288" s="135" t="s">
        <v>1249</v>
      </c>
      <c r="G4288" s="135" t="s">
        <v>5926</v>
      </c>
      <c r="H4288" s="135" t="s">
        <v>14591</v>
      </c>
      <c r="I4288" s="135" t="s">
        <v>2382</v>
      </c>
    </row>
    <row r="4289" spans="1:9" x14ac:dyDescent="0.2">
      <c r="A4289" s="135" t="s">
        <v>2918</v>
      </c>
      <c r="D4289" s="135" t="s">
        <v>14603</v>
      </c>
      <c r="E4289" s="135">
        <f t="shared" si="66"/>
        <v>30200701</v>
      </c>
      <c r="F4289" s="135" t="s">
        <v>1249</v>
      </c>
      <c r="G4289" s="135" t="s">
        <v>5926</v>
      </c>
      <c r="H4289" s="135" t="s">
        <v>14604</v>
      </c>
      <c r="I4289" s="135" t="s">
        <v>14605</v>
      </c>
    </row>
    <row r="4290" spans="1:9" x14ac:dyDescent="0.2">
      <c r="A4290" s="135" t="s">
        <v>2918</v>
      </c>
      <c r="D4290" s="135" t="s">
        <v>14606</v>
      </c>
      <c r="E4290" s="135">
        <f t="shared" ref="E4290:E4353" si="67">VALUE(D4290)</f>
        <v>30200702</v>
      </c>
      <c r="F4290" s="135" t="s">
        <v>1249</v>
      </c>
      <c r="G4290" s="135" t="s">
        <v>5926</v>
      </c>
      <c r="H4290" s="135" t="s">
        <v>14604</v>
      </c>
      <c r="I4290" s="135" t="s">
        <v>14605</v>
      </c>
    </row>
    <row r="4291" spans="1:9" x14ac:dyDescent="0.2">
      <c r="A4291" s="135" t="s">
        <v>2918</v>
      </c>
      <c r="D4291" s="135" t="s">
        <v>14607</v>
      </c>
      <c r="E4291" s="135">
        <f t="shared" si="67"/>
        <v>30200703</v>
      </c>
      <c r="F4291" s="135" t="s">
        <v>1249</v>
      </c>
      <c r="G4291" s="135" t="s">
        <v>5926</v>
      </c>
      <c r="H4291" s="135" t="s">
        <v>14604</v>
      </c>
      <c r="I4291" s="135" t="s">
        <v>14608</v>
      </c>
    </row>
    <row r="4292" spans="1:9" x14ac:dyDescent="0.2">
      <c r="A4292" s="135" t="s">
        <v>2918</v>
      </c>
      <c r="D4292" s="135" t="s">
        <v>11875</v>
      </c>
      <c r="E4292" s="135">
        <f t="shared" si="67"/>
        <v>30200704</v>
      </c>
      <c r="F4292" s="135" t="s">
        <v>1249</v>
      </c>
      <c r="G4292" s="135" t="s">
        <v>5926</v>
      </c>
      <c r="H4292" s="135" t="s">
        <v>14604</v>
      </c>
      <c r="I4292" s="135" t="s">
        <v>11876</v>
      </c>
    </row>
    <row r="4293" spans="1:9" x14ac:dyDescent="0.2">
      <c r="A4293" s="135" t="s">
        <v>2918</v>
      </c>
      <c r="D4293" s="135" t="s">
        <v>11877</v>
      </c>
      <c r="E4293" s="135">
        <f t="shared" si="67"/>
        <v>30200705</v>
      </c>
      <c r="F4293" s="135" t="s">
        <v>1249</v>
      </c>
      <c r="G4293" s="135" t="s">
        <v>5926</v>
      </c>
      <c r="H4293" s="135" t="s">
        <v>14604</v>
      </c>
      <c r="I4293" s="135" t="s">
        <v>11878</v>
      </c>
    </row>
    <row r="4294" spans="1:9" x14ac:dyDescent="0.2">
      <c r="A4294" s="135" t="s">
        <v>2918</v>
      </c>
      <c r="D4294" s="135" t="s">
        <v>11879</v>
      </c>
      <c r="E4294" s="135">
        <f t="shared" si="67"/>
        <v>30200706</v>
      </c>
      <c r="F4294" s="135" t="s">
        <v>1249</v>
      </c>
      <c r="G4294" s="135" t="s">
        <v>5926</v>
      </c>
      <c r="H4294" s="135" t="s">
        <v>14604</v>
      </c>
      <c r="I4294" s="135" t="s">
        <v>11880</v>
      </c>
    </row>
    <row r="4295" spans="1:9" x14ac:dyDescent="0.2">
      <c r="A4295" s="135" t="s">
        <v>2918</v>
      </c>
      <c r="D4295" s="135" t="s">
        <v>11881</v>
      </c>
      <c r="E4295" s="135">
        <f t="shared" si="67"/>
        <v>30200707</v>
      </c>
      <c r="F4295" s="135" t="s">
        <v>1249</v>
      </c>
      <c r="G4295" s="135" t="s">
        <v>5926</v>
      </c>
      <c r="H4295" s="135" t="s">
        <v>14604</v>
      </c>
      <c r="I4295" s="135" t="s">
        <v>11882</v>
      </c>
    </row>
    <row r="4296" spans="1:9" x14ac:dyDescent="0.2">
      <c r="A4296" s="135" t="s">
        <v>2918</v>
      </c>
      <c r="D4296" s="135" t="s">
        <v>11883</v>
      </c>
      <c r="E4296" s="135">
        <f t="shared" si="67"/>
        <v>30200708</v>
      </c>
      <c r="F4296" s="135" t="s">
        <v>1249</v>
      </c>
      <c r="G4296" s="135" t="s">
        <v>5926</v>
      </c>
      <c r="H4296" s="135" t="s">
        <v>14604</v>
      </c>
      <c r="I4296" s="135" t="s">
        <v>11884</v>
      </c>
    </row>
    <row r="4297" spans="1:9" x14ac:dyDescent="0.2">
      <c r="A4297" s="135" t="s">
        <v>2918</v>
      </c>
      <c r="D4297" s="135" t="s">
        <v>11885</v>
      </c>
      <c r="E4297" s="135">
        <f t="shared" si="67"/>
        <v>30200709</v>
      </c>
      <c r="F4297" s="135" t="s">
        <v>1249</v>
      </c>
      <c r="G4297" s="135" t="s">
        <v>5926</v>
      </c>
      <c r="H4297" s="135" t="s">
        <v>14604</v>
      </c>
      <c r="I4297" s="135" t="s">
        <v>11886</v>
      </c>
    </row>
    <row r="4298" spans="1:9" x14ac:dyDescent="0.2">
      <c r="A4298" s="135" t="s">
        <v>2918</v>
      </c>
      <c r="D4298" s="135" t="s">
        <v>11887</v>
      </c>
      <c r="E4298" s="135">
        <f t="shared" si="67"/>
        <v>30200710</v>
      </c>
      <c r="F4298" s="135" t="s">
        <v>1249</v>
      </c>
      <c r="G4298" s="135" t="s">
        <v>5926</v>
      </c>
      <c r="H4298" s="135" t="s">
        <v>14604</v>
      </c>
      <c r="I4298" s="135" t="s">
        <v>9106</v>
      </c>
    </row>
    <row r="4299" spans="1:9" x14ac:dyDescent="0.2">
      <c r="A4299" s="135" t="s">
        <v>2918</v>
      </c>
      <c r="D4299" s="135" t="s">
        <v>9107</v>
      </c>
      <c r="E4299" s="135">
        <f t="shared" si="67"/>
        <v>30200711</v>
      </c>
      <c r="F4299" s="135" t="s">
        <v>1249</v>
      </c>
      <c r="G4299" s="135" t="s">
        <v>5926</v>
      </c>
      <c r="H4299" s="135" t="s">
        <v>14604</v>
      </c>
      <c r="I4299" s="135" t="s">
        <v>9108</v>
      </c>
    </row>
    <row r="4300" spans="1:9" x14ac:dyDescent="0.2">
      <c r="A4300" s="135" t="s">
        <v>2918</v>
      </c>
      <c r="D4300" s="135" t="s">
        <v>9109</v>
      </c>
      <c r="E4300" s="135">
        <f t="shared" si="67"/>
        <v>30200712</v>
      </c>
      <c r="F4300" s="135" t="s">
        <v>1249</v>
      </c>
      <c r="G4300" s="135" t="s">
        <v>5926</v>
      </c>
      <c r="H4300" s="135" t="s">
        <v>14604</v>
      </c>
      <c r="I4300" s="135" t="s">
        <v>9110</v>
      </c>
    </row>
    <row r="4301" spans="1:9" x14ac:dyDescent="0.2">
      <c r="A4301" s="135" t="s">
        <v>2918</v>
      </c>
      <c r="D4301" s="135" t="s">
        <v>9111</v>
      </c>
      <c r="E4301" s="135">
        <f t="shared" si="67"/>
        <v>30200713</v>
      </c>
      <c r="F4301" s="135" t="s">
        <v>1249</v>
      </c>
      <c r="G4301" s="135" t="s">
        <v>5926</v>
      </c>
      <c r="H4301" s="135" t="s">
        <v>14604</v>
      </c>
      <c r="I4301" s="135" t="s">
        <v>9112</v>
      </c>
    </row>
    <row r="4302" spans="1:9" x14ac:dyDescent="0.2">
      <c r="A4302" s="135" t="s">
        <v>2918</v>
      </c>
      <c r="D4302" s="135" t="s">
        <v>9113</v>
      </c>
      <c r="E4302" s="135">
        <f t="shared" si="67"/>
        <v>30200714</v>
      </c>
      <c r="F4302" s="135" t="s">
        <v>1249</v>
      </c>
      <c r="G4302" s="135" t="s">
        <v>5926</v>
      </c>
      <c r="H4302" s="135" t="s">
        <v>14604</v>
      </c>
      <c r="I4302" s="135" t="s">
        <v>9114</v>
      </c>
    </row>
    <row r="4303" spans="1:9" x14ac:dyDescent="0.2">
      <c r="A4303" s="135" t="s">
        <v>2918</v>
      </c>
      <c r="D4303" s="135" t="s">
        <v>9115</v>
      </c>
      <c r="E4303" s="135">
        <f t="shared" si="67"/>
        <v>30200721</v>
      </c>
      <c r="F4303" s="135" t="s">
        <v>1249</v>
      </c>
      <c r="G4303" s="135" t="s">
        <v>5926</v>
      </c>
      <c r="H4303" s="135" t="s">
        <v>14604</v>
      </c>
      <c r="I4303" s="135" t="s">
        <v>9116</v>
      </c>
    </row>
    <row r="4304" spans="1:9" x14ac:dyDescent="0.2">
      <c r="A4304" s="135" t="s">
        <v>2918</v>
      </c>
      <c r="D4304" s="135" t="s">
        <v>9117</v>
      </c>
      <c r="E4304" s="135">
        <f t="shared" si="67"/>
        <v>30200722</v>
      </c>
      <c r="F4304" s="135" t="s">
        <v>1249</v>
      </c>
      <c r="G4304" s="135" t="s">
        <v>5926</v>
      </c>
      <c r="H4304" s="135" t="s">
        <v>14604</v>
      </c>
      <c r="I4304" s="135" t="s">
        <v>9118</v>
      </c>
    </row>
    <row r="4305" spans="1:9" x14ac:dyDescent="0.2">
      <c r="A4305" s="135" t="s">
        <v>2918</v>
      </c>
      <c r="D4305" s="135" t="s">
        <v>9119</v>
      </c>
      <c r="E4305" s="135">
        <f t="shared" si="67"/>
        <v>30200723</v>
      </c>
      <c r="F4305" s="135" t="s">
        <v>1249</v>
      </c>
      <c r="G4305" s="135" t="s">
        <v>5926</v>
      </c>
      <c r="H4305" s="135" t="s">
        <v>14604</v>
      </c>
      <c r="I4305" s="135" t="s">
        <v>9120</v>
      </c>
    </row>
    <row r="4306" spans="1:9" x14ac:dyDescent="0.2">
      <c r="A4306" s="135" t="s">
        <v>2918</v>
      </c>
      <c r="D4306" s="135" t="s">
        <v>9121</v>
      </c>
      <c r="E4306" s="135">
        <f t="shared" si="67"/>
        <v>30200724</v>
      </c>
      <c r="F4306" s="135" t="s">
        <v>1249</v>
      </c>
      <c r="G4306" s="135" t="s">
        <v>5926</v>
      </c>
      <c r="H4306" s="135" t="s">
        <v>14604</v>
      </c>
      <c r="I4306" s="135" t="s">
        <v>9122</v>
      </c>
    </row>
    <row r="4307" spans="1:9" x14ac:dyDescent="0.2">
      <c r="A4307" s="135" t="s">
        <v>2918</v>
      </c>
      <c r="D4307" s="135" t="s">
        <v>9123</v>
      </c>
      <c r="E4307" s="135">
        <f t="shared" si="67"/>
        <v>30200730</v>
      </c>
      <c r="F4307" s="135" t="s">
        <v>1249</v>
      </c>
      <c r="G4307" s="135" t="s">
        <v>5926</v>
      </c>
      <c r="H4307" s="135" t="s">
        <v>14604</v>
      </c>
      <c r="I4307" s="135" t="s">
        <v>14605</v>
      </c>
    </row>
    <row r="4308" spans="1:9" x14ac:dyDescent="0.2">
      <c r="A4308" s="135" t="s">
        <v>2918</v>
      </c>
      <c r="D4308" s="135" t="s">
        <v>9124</v>
      </c>
      <c r="E4308" s="135">
        <f t="shared" si="67"/>
        <v>30200731</v>
      </c>
      <c r="F4308" s="135" t="s">
        <v>1249</v>
      </c>
      <c r="G4308" s="135" t="s">
        <v>5926</v>
      </c>
      <c r="H4308" s="135" t="s">
        <v>14604</v>
      </c>
      <c r="I4308" s="135" t="s">
        <v>9125</v>
      </c>
    </row>
    <row r="4309" spans="1:9" x14ac:dyDescent="0.2">
      <c r="A4309" s="135" t="s">
        <v>2918</v>
      </c>
      <c r="D4309" s="135" t="s">
        <v>9126</v>
      </c>
      <c r="E4309" s="135">
        <f t="shared" si="67"/>
        <v>30200732</v>
      </c>
      <c r="F4309" s="135" t="s">
        <v>1249</v>
      </c>
      <c r="G4309" s="135" t="s">
        <v>5926</v>
      </c>
      <c r="H4309" s="135" t="s">
        <v>14604</v>
      </c>
      <c r="I4309" s="135" t="s">
        <v>9127</v>
      </c>
    </row>
    <row r="4310" spans="1:9" x14ac:dyDescent="0.2">
      <c r="A4310" s="135" t="s">
        <v>2918</v>
      </c>
      <c r="D4310" s="135" t="s">
        <v>9128</v>
      </c>
      <c r="E4310" s="135">
        <f t="shared" si="67"/>
        <v>30200733</v>
      </c>
      <c r="F4310" s="135" t="s">
        <v>1249</v>
      </c>
      <c r="G4310" s="135" t="s">
        <v>5926</v>
      </c>
      <c r="H4310" s="135" t="s">
        <v>14604</v>
      </c>
      <c r="I4310" s="135" t="s">
        <v>9129</v>
      </c>
    </row>
    <row r="4311" spans="1:9" x14ac:dyDescent="0.2">
      <c r="A4311" s="135" t="s">
        <v>2918</v>
      </c>
      <c r="D4311" s="135" t="s">
        <v>9130</v>
      </c>
      <c r="E4311" s="135">
        <f t="shared" si="67"/>
        <v>30200734</v>
      </c>
      <c r="F4311" s="135" t="s">
        <v>1249</v>
      </c>
      <c r="G4311" s="135" t="s">
        <v>5926</v>
      </c>
      <c r="H4311" s="135" t="s">
        <v>14604</v>
      </c>
      <c r="I4311" s="135" t="s">
        <v>9131</v>
      </c>
    </row>
    <row r="4312" spans="1:9" x14ac:dyDescent="0.2">
      <c r="A4312" s="135" t="s">
        <v>2918</v>
      </c>
      <c r="D4312" s="135" t="s">
        <v>9132</v>
      </c>
      <c r="E4312" s="135">
        <f t="shared" si="67"/>
        <v>30200740</v>
      </c>
      <c r="F4312" s="135" t="s">
        <v>1249</v>
      </c>
      <c r="G4312" s="135" t="s">
        <v>5926</v>
      </c>
      <c r="H4312" s="135" t="s">
        <v>14604</v>
      </c>
      <c r="I4312" s="135" t="s">
        <v>9133</v>
      </c>
    </row>
    <row r="4313" spans="1:9" x14ac:dyDescent="0.2">
      <c r="A4313" s="135" t="s">
        <v>2918</v>
      </c>
      <c r="D4313" s="135" t="s">
        <v>9134</v>
      </c>
      <c r="E4313" s="135">
        <f t="shared" si="67"/>
        <v>30200741</v>
      </c>
      <c r="F4313" s="135" t="s">
        <v>1249</v>
      </c>
      <c r="G4313" s="135" t="s">
        <v>5926</v>
      </c>
      <c r="H4313" s="135" t="s">
        <v>14604</v>
      </c>
      <c r="I4313" s="135" t="s">
        <v>9135</v>
      </c>
    </row>
    <row r="4314" spans="1:9" x14ac:dyDescent="0.2">
      <c r="A4314" s="135" t="s">
        <v>2918</v>
      </c>
      <c r="D4314" s="135" t="s">
        <v>9136</v>
      </c>
      <c r="E4314" s="135">
        <f t="shared" si="67"/>
        <v>30200742</v>
      </c>
      <c r="F4314" s="135" t="s">
        <v>1249</v>
      </c>
      <c r="G4314" s="135" t="s">
        <v>5926</v>
      </c>
      <c r="H4314" s="135" t="s">
        <v>14604</v>
      </c>
      <c r="I4314" s="135" t="s">
        <v>9137</v>
      </c>
    </row>
    <row r="4315" spans="1:9" x14ac:dyDescent="0.2">
      <c r="A4315" s="135" t="s">
        <v>2918</v>
      </c>
      <c r="D4315" s="135" t="s">
        <v>9138</v>
      </c>
      <c r="E4315" s="135">
        <f t="shared" si="67"/>
        <v>30200743</v>
      </c>
      <c r="F4315" s="135" t="s">
        <v>1249</v>
      </c>
      <c r="G4315" s="135" t="s">
        <v>5926</v>
      </c>
      <c r="H4315" s="135" t="s">
        <v>14604</v>
      </c>
      <c r="I4315" s="135" t="s">
        <v>9139</v>
      </c>
    </row>
    <row r="4316" spans="1:9" x14ac:dyDescent="0.2">
      <c r="A4316" s="135" t="s">
        <v>2918</v>
      </c>
      <c r="D4316" s="135" t="s">
        <v>9140</v>
      </c>
      <c r="E4316" s="135">
        <f t="shared" si="67"/>
        <v>30200744</v>
      </c>
      <c r="F4316" s="135" t="s">
        <v>1249</v>
      </c>
      <c r="G4316" s="135" t="s">
        <v>5926</v>
      </c>
      <c r="H4316" s="135" t="s">
        <v>14604</v>
      </c>
      <c r="I4316" s="135" t="s">
        <v>9141</v>
      </c>
    </row>
    <row r="4317" spans="1:9" x14ac:dyDescent="0.2">
      <c r="A4317" s="135" t="s">
        <v>2918</v>
      </c>
      <c r="D4317" s="135" t="s">
        <v>9142</v>
      </c>
      <c r="E4317" s="135">
        <f t="shared" si="67"/>
        <v>30200745</v>
      </c>
      <c r="F4317" s="135" t="s">
        <v>1249</v>
      </c>
      <c r="G4317" s="135" t="s">
        <v>5926</v>
      </c>
      <c r="H4317" s="135" t="s">
        <v>14604</v>
      </c>
      <c r="I4317" s="135" t="s">
        <v>9143</v>
      </c>
    </row>
    <row r="4318" spans="1:9" x14ac:dyDescent="0.2">
      <c r="A4318" s="135" t="s">
        <v>2918</v>
      </c>
      <c r="D4318" s="135" t="s">
        <v>9144</v>
      </c>
      <c r="E4318" s="135">
        <f t="shared" si="67"/>
        <v>30200746</v>
      </c>
      <c r="F4318" s="135" t="s">
        <v>1249</v>
      </c>
      <c r="G4318" s="135" t="s">
        <v>5926</v>
      </c>
      <c r="H4318" s="135" t="s">
        <v>14604</v>
      </c>
      <c r="I4318" s="135" t="s">
        <v>9145</v>
      </c>
    </row>
    <row r="4319" spans="1:9" x14ac:dyDescent="0.2">
      <c r="A4319" s="135" t="s">
        <v>2918</v>
      </c>
      <c r="D4319" s="135" t="s">
        <v>9146</v>
      </c>
      <c r="E4319" s="135">
        <f t="shared" si="67"/>
        <v>30200747</v>
      </c>
      <c r="F4319" s="135" t="s">
        <v>1249</v>
      </c>
      <c r="G4319" s="135" t="s">
        <v>5926</v>
      </c>
      <c r="H4319" s="135" t="s">
        <v>14604</v>
      </c>
      <c r="I4319" s="135" t="s">
        <v>9147</v>
      </c>
    </row>
    <row r="4320" spans="1:9" x14ac:dyDescent="0.2">
      <c r="A4320" s="135" t="s">
        <v>2918</v>
      </c>
      <c r="D4320" s="135" t="s">
        <v>9148</v>
      </c>
      <c r="E4320" s="135">
        <f t="shared" si="67"/>
        <v>30200748</v>
      </c>
      <c r="F4320" s="135" t="s">
        <v>1249</v>
      </c>
      <c r="G4320" s="135" t="s">
        <v>5926</v>
      </c>
      <c r="H4320" s="135" t="s">
        <v>14604</v>
      </c>
      <c r="I4320" s="135" t="s">
        <v>9149</v>
      </c>
    </row>
    <row r="4321" spans="1:9" x14ac:dyDescent="0.2">
      <c r="A4321" s="135" t="s">
        <v>2918</v>
      </c>
      <c r="D4321" s="135" t="s">
        <v>9150</v>
      </c>
      <c r="E4321" s="135">
        <f t="shared" si="67"/>
        <v>30200751</v>
      </c>
      <c r="F4321" s="135" t="s">
        <v>1249</v>
      </c>
      <c r="G4321" s="135" t="s">
        <v>5926</v>
      </c>
      <c r="H4321" s="135" t="s">
        <v>14604</v>
      </c>
      <c r="I4321" s="135" t="s">
        <v>9151</v>
      </c>
    </row>
    <row r="4322" spans="1:9" x14ac:dyDescent="0.2">
      <c r="A4322" s="135" t="s">
        <v>2918</v>
      </c>
      <c r="D4322" s="135" t="s">
        <v>9152</v>
      </c>
      <c r="E4322" s="135">
        <f t="shared" si="67"/>
        <v>30200752</v>
      </c>
      <c r="F4322" s="135" t="s">
        <v>1249</v>
      </c>
      <c r="G4322" s="135" t="s">
        <v>5926</v>
      </c>
      <c r="H4322" s="135" t="s">
        <v>14604</v>
      </c>
      <c r="I4322" s="135" t="s">
        <v>9153</v>
      </c>
    </row>
    <row r="4323" spans="1:9" x14ac:dyDescent="0.2">
      <c r="A4323" s="135" t="s">
        <v>2918</v>
      </c>
      <c r="D4323" s="135" t="s">
        <v>9154</v>
      </c>
      <c r="E4323" s="135">
        <f t="shared" si="67"/>
        <v>30200753</v>
      </c>
      <c r="F4323" s="135" t="s">
        <v>1249</v>
      </c>
      <c r="G4323" s="135" t="s">
        <v>5926</v>
      </c>
      <c r="H4323" s="135" t="s">
        <v>14604</v>
      </c>
      <c r="I4323" s="135" t="s">
        <v>9155</v>
      </c>
    </row>
    <row r="4324" spans="1:9" x14ac:dyDescent="0.2">
      <c r="A4324" s="135" t="s">
        <v>2918</v>
      </c>
      <c r="D4324" s="135" t="s">
        <v>9156</v>
      </c>
      <c r="E4324" s="135">
        <f t="shared" si="67"/>
        <v>30200754</v>
      </c>
      <c r="F4324" s="135" t="s">
        <v>1249</v>
      </c>
      <c r="G4324" s="135" t="s">
        <v>5926</v>
      </c>
      <c r="H4324" s="135" t="s">
        <v>14604</v>
      </c>
      <c r="I4324" s="135" t="s">
        <v>9157</v>
      </c>
    </row>
    <row r="4325" spans="1:9" x14ac:dyDescent="0.2">
      <c r="A4325" s="135" t="s">
        <v>2918</v>
      </c>
      <c r="D4325" s="135" t="s">
        <v>9158</v>
      </c>
      <c r="E4325" s="135">
        <f t="shared" si="67"/>
        <v>30200755</v>
      </c>
      <c r="F4325" s="135" t="s">
        <v>1249</v>
      </c>
      <c r="G4325" s="135" t="s">
        <v>5926</v>
      </c>
      <c r="H4325" s="135" t="s">
        <v>14604</v>
      </c>
      <c r="I4325" s="135" t="s">
        <v>9159</v>
      </c>
    </row>
    <row r="4326" spans="1:9" x14ac:dyDescent="0.2">
      <c r="A4326" s="135" t="s">
        <v>2918</v>
      </c>
      <c r="D4326" s="135" t="s">
        <v>9160</v>
      </c>
      <c r="E4326" s="135">
        <f t="shared" si="67"/>
        <v>30200756</v>
      </c>
      <c r="F4326" s="135" t="s">
        <v>1249</v>
      </c>
      <c r="G4326" s="135" t="s">
        <v>5926</v>
      </c>
      <c r="H4326" s="135" t="s">
        <v>14604</v>
      </c>
      <c r="I4326" s="135" t="s">
        <v>9161</v>
      </c>
    </row>
    <row r="4327" spans="1:9" x14ac:dyDescent="0.2">
      <c r="A4327" s="135" t="s">
        <v>2918</v>
      </c>
      <c r="D4327" s="135" t="s">
        <v>9162</v>
      </c>
      <c r="E4327" s="135">
        <f t="shared" si="67"/>
        <v>30200757</v>
      </c>
      <c r="F4327" s="135" t="s">
        <v>1249</v>
      </c>
      <c r="G4327" s="135" t="s">
        <v>5926</v>
      </c>
      <c r="H4327" s="135" t="s">
        <v>14604</v>
      </c>
      <c r="I4327" s="135" t="s">
        <v>6286</v>
      </c>
    </row>
    <row r="4328" spans="1:9" x14ac:dyDescent="0.2">
      <c r="A4328" s="135" t="s">
        <v>2918</v>
      </c>
      <c r="D4328" s="135" t="s">
        <v>6287</v>
      </c>
      <c r="E4328" s="135">
        <f t="shared" si="67"/>
        <v>30200758</v>
      </c>
      <c r="F4328" s="135" t="s">
        <v>1249</v>
      </c>
      <c r="G4328" s="135" t="s">
        <v>5926</v>
      </c>
      <c r="H4328" s="135" t="s">
        <v>14604</v>
      </c>
      <c r="I4328" s="135" t="s">
        <v>6288</v>
      </c>
    </row>
    <row r="4329" spans="1:9" x14ac:dyDescent="0.2">
      <c r="A4329" s="135" t="s">
        <v>2918</v>
      </c>
      <c r="D4329" s="135" t="s">
        <v>6289</v>
      </c>
      <c r="E4329" s="135">
        <f t="shared" si="67"/>
        <v>30200759</v>
      </c>
      <c r="F4329" s="135" t="s">
        <v>1249</v>
      </c>
      <c r="G4329" s="135" t="s">
        <v>5926</v>
      </c>
      <c r="H4329" s="135" t="s">
        <v>14604</v>
      </c>
      <c r="I4329" s="135" t="s">
        <v>6290</v>
      </c>
    </row>
    <row r="4330" spans="1:9" x14ac:dyDescent="0.2">
      <c r="A4330" s="135" t="s">
        <v>2918</v>
      </c>
      <c r="D4330" s="135" t="s">
        <v>6291</v>
      </c>
      <c r="E4330" s="135">
        <f t="shared" si="67"/>
        <v>30200760</v>
      </c>
      <c r="F4330" s="135" t="s">
        <v>1249</v>
      </c>
      <c r="G4330" s="135" t="s">
        <v>5926</v>
      </c>
      <c r="H4330" s="135" t="s">
        <v>14604</v>
      </c>
      <c r="I4330" s="135" t="s">
        <v>6292</v>
      </c>
    </row>
    <row r="4331" spans="1:9" x14ac:dyDescent="0.2">
      <c r="A4331" s="135" t="s">
        <v>2918</v>
      </c>
      <c r="D4331" s="135" t="s">
        <v>6293</v>
      </c>
      <c r="E4331" s="135">
        <f t="shared" si="67"/>
        <v>30200761</v>
      </c>
      <c r="F4331" s="135" t="s">
        <v>1249</v>
      </c>
      <c r="G4331" s="135" t="s">
        <v>5926</v>
      </c>
      <c r="H4331" s="135" t="s">
        <v>14604</v>
      </c>
      <c r="I4331" s="135" t="s">
        <v>6294</v>
      </c>
    </row>
    <row r="4332" spans="1:9" x14ac:dyDescent="0.2">
      <c r="A4332" s="135" t="s">
        <v>2918</v>
      </c>
      <c r="D4332" s="135" t="s">
        <v>6295</v>
      </c>
      <c r="E4332" s="135">
        <f t="shared" si="67"/>
        <v>30200762</v>
      </c>
      <c r="F4332" s="135" t="s">
        <v>1249</v>
      </c>
      <c r="G4332" s="135" t="s">
        <v>5926</v>
      </c>
      <c r="H4332" s="135" t="s">
        <v>14604</v>
      </c>
      <c r="I4332" s="135" t="s">
        <v>6296</v>
      </c>
    </row>
    <row r="4333" spans="1:9" x14ac:dyDescent="0.2">
      <c r="A4333" s="135" t="s">
        <v>2918</v>
      </c>
      <c r="D4333" s="135" t="s">
        <v>6297</v>
      </c>
      <c r="E4333" s="135">
        <f t="shared" si="67"/>
        <v>30200763</v>
      </c>
      <c r="F4333" s="135" t="s">
        <v>1249</v>
      </c>
      <c r="G4333" s="135" t="s">
        <v>5926</v>
      </c>
      <c r="H4333" s="135" t="s">
        <v>14604</v>
      </c>
      <c r="I4333" s="135" t="s">
        <v>6298</v>
      </c>
    </row>
    <row r="4334" spans="1:9" x14ac:dyDescent="0.2">
      <c r="A4334" s="135" t="s">
        <v>2918</v>
      </c>
      <c r="D4334" s="135" t="s">
        <v>6299</v>
      </c>
      <c r="E4334" s="135">
        <f t="shared" si="67"/>
        <v>30200764</v>
      </c>
      <c r="F4334" s="135" t="s">
        <v>1249</v>
      </c>
      <c r="G4334" s="135" t="s">
        <v>5926</v>
      </c>
      <c r="H4334" s="135" t="s">
        <v>14604</v>
      </c>
      <c r="I4334" s="135" t="s">
        <v>6300</v>
      </c>
    </row>
    <row r="4335" spans="1:9" x14ac:dyDescent="0.2">
      <c r="A4335" s="135" t="s">
        <v>2918</v>
      </c>
      <c r="D4335" s="135" t="s">
        <v>6301</v>
      </c>
      <c r="E4335" s="135">
        <f t="shared" si="67"/>
        <v>30200765</v>
      </c>
      <c r="F4335" s="135" t="s">
        <v>1249</v>
      </c>
      <c r="G4335" s="135" t="s">
        <v>5926</v>
      </c>
      <c r="H4335" s="135" t="s">
        <v>14604</v>
      </c>
      <c r="I4335" s="135" t="s">
        <v>6302</v>
      </c>
    </row>
    <row r="4336" spans="1:9" x14ac:dyDescent="0.2">
      <c r="A4336" s="135" t="s">
        <v>2918</v>
      </c>
      <c r="D4336" s="135" t="s">
        <v>6303</v>
      </c>
      <c r="E4336" s="135">
        <f t="shared" si="67"/>
        <v>30200766</v>
      </c>
      <c r="F4336" s="135" t="s">
        <v>1249</v>
      </c>
      <c r="G4336" s="135" t="s">
        <v>5926</v>
      </c>
      <c r="H4336" s="135" t="s">
        <v>14604</v>
      </c>
      <c r="I4336" s="135" t="s">
        <v>6304</v>
      </c>
    </row>
    <row r="4337" spans="1:9" x14ac:dyDescent="0.2">
      <c r="A4337" s="135" t="s">
        <v>2918</v>
      </c>
      <c r="D4337" s="135" t="s">
        <v>6305</v>
      </c>
      <c r="E4337" s="135">
        <f t="shared" si="67"/>
        <v>30200767</v>
      </c>
      <c r="F4337" s="135" t="s">
        <v>1249</v>
      </c>
      <c r="G4337" s="135" t="s">
        <v>5926</v>
      </c>
      <c r="H4337" s="135" t="s">
        <v>14604</v>
      </c>
      <c r="I4337" s="135" t="s">
        <v>6306</v>
      </c>
    </row>
    <row r="4338" spans="1:9" x14ac:dyDescent="0.2">
      <c r="A4338" s="135" t="s">
        <v>2918</v>
      </c>
      <c r="D4338" s="135" t="s">
        <v>6307</v>
      </c>
      <c r="E4338" s="135">
        <f t="shared" si="67"/>
        <v>30200768</v>
      </c>
      <c r="F4338" s="135" t="s">
        <v>1249</v>
      </c>
      <c r="G4338" s="135" t="s">
        <v>5926</v>
      </c>
      <c r="H4338" s="135" t="s">
        <v>14604</v>
      </c>
      <c r="I4338" s="135" t="s">
        <v>6308</v>
      </c>
    </row>
    <row r="4339" spans="1:9" x14ac:dyDescent="0.2">
      <c r="A4339" s="135" t="s">
        <v>2918</v>
      </c>
      <c r="D4339" s="135" t="s">
        <v>6309</v>
      </c>
      <c r="E4339" s="135">
        <f t="shared" si="67"/>
        <v>30200769</v>
      </c>
      <c r="F4339" s="135" t="s">
        <v>1249</v>
      </c>
      <c r="G4339" s="135" t="s">
        <v>5926</v>
      </c>
      <c r="H4339" s="135" t="s">
        <v>14604</v>
      </c>
      <c r="I4339" s="135" t="s">
        <v>6310</v>
      </c>
    </row>
    <row r="4340" spans="1:9" x14ac:dyDescent="0.2">
      <c r="A4340" s="135" t="s">
        <v>2918</v>
      </c>
      <c r="D4340" s="135" t="s">
        <v>6311</v>
      </c>
      <c r="E4340" s="135">
        <f t="shared" si="67"/>
        <v>30200770</v>
      </c>
      <c r="F4340" s="135" t="s">
        <v>1249</v>
      </c>
      <c r="G4340" s="135" t="s">
        <v>5926</v>
      </c>
      <c r="H4340" s="135" t="s">
        <v>14604</v>
      </c>
      <c r="I4340" s="135" t="s">
        <v>6312</v>
      </c>
    </row>
    <row r="4341" spans="1:9" x14ac:dyDescent="0.2">
      <c r="A4341" s="135" t="s">
        <v>2918</v>
      </c>
      <c r="D4341" s="135" t="s">
        <v>6313</v>
      </c>
      <c r="E4341" s="135">
        <f t="shared" si="67"/>
        <v>30200771</v>
      </c>
      <c r="F4341" s="135" t="s">
        <v>1249</v>
      </c>
      <c r="G4341" s="135" t="s">
        <v>5926</v>
      </c>
      <c r="H4341" s="135" t="s">
        <v>14604</v>
      </c>
      <c r="I4341" s="135" t="s">
        <v>6314</v>
      </c>
    </row>
    <row r="4342" spans="1:9" x14ac:dyDescent="0.2">
      <c r="A4342" s="135" t="s">
        <v>2918</v>
      </c>
      <c r="D4342" s="135" t="s">
        <v>6315</v>
      </c>
      <c r="E4342" s="135">
        <f t="shared" si="67"/>
        <v>30200772</v>
      </c>
      <c r="F4342" s="135" t="s">
        <v>1249</v>
      </c>
      <c r="G4342" s="135" t="s">
        <v>5926</v>
      </c>
      <c r="H4342" s="135" t="s">
        <v>14604</v>
      </c>
      <c r="I4342" s="135" t="s">
        <v>6316</v>
      </c>
    </row>
    <row r="4343" spans="1:9" x14ac:dyDescent="0.2">
      <c r="A4343" s="135" t="s">
        <v>2918</v>
      </c>
      <c r="D4343" s="135" t="s">
        <v>6317</v>
      </c>
      <c r="E4343" s="135">
        <f t="shared" si="67"/>
        <v>30200773</v>
      </c>
      <c r="F4343" s="135" t="s">
        <v>1249</v>
      </c>
      <c r="G4343" s="135" t="s">
        <v>5926</v>
      </c>
      <c r="H4343" s="135" t="s">
        <v>14604</v>
      </c>
      <c r="I4343" s="135" t="s">
        <v>6318</v>
      </c>
    </row>
    <row r="4344" spans="1:9" x14ac:dyDescent="0.2">
      <c r="A4344" s="135" t="s">
        <v>2918</v>
      </c>
      <c r="D4344" s="135" t="s">
        <v>6319</v>
      </c>
      <c r="E4344" s="135">
        <f t="shared" si="67"/>
        <v>30200774</v>
      </c>
      <c r="F4344" s="135" t="s">
        <v>1249</v>
      </c>
      <c r="G4344" s="135" t="s">
        <v>5926</v>
      </c>
      <c r="H4344" s="135" t="s">
        <v>14604</v>
      </c>
      <c r="I4344" s="135" t="s">
        <v>6320</v>
      </c>
    </row>
    <row r="4345" spans="1:9" x14ac:dyDescent="0.2">
      <c r="A4345" s="135" t="s">
        <v>2918</v>
      </c>
      <c r="D4345" s="135" t="s">
        <v>6321</v>
      </c>
      <c r="E4345" s="135">
        <f t="shared" si="67"/>
        <v>30200775</v>
      </c>
      <c r="F4345" s="135" t="s">
        <v>1249</v>
      </c>
      <c r="G4345" s="135" t="s">
        <v>5926</v>
      </c>
      <c r="H4345" s="135" t="s">
        <v>14604</v>
      </c>
      <c r="I4345" s="135" t="s">
        <v>6322</v>
      </c>
    </row>
    <row r="4346" spans="1:9" x14ac:dyDescent="0.2">
      <c r="A4346" s="135" t="s">
        <v>2918</v>
      </c>
      <c r="D4346" s="135" t="s">
        <v>6323</v>
      </c>
      <c r="E4346" s="135">
        <f t="shared" si="67"/>
        <v>30200776</v>
      </c>
      <c r="F4346" s="135" t="s">
        <v>1249</v>
      </c>
      <c r="G4346" s="135" t="s">
        <v>5926</v>
      </c>
      <c r="H4346" s="135" t="s">
        <v>14604</v>
      </c>
      <c r="I4346" s="135" t="s">
        <v>6324</v>
      </c>
    </row>
    <row r="4347" spans="1:9" x14ac:dyDescent="0.2">
      <c r="A4347" s="135" t="s">
        <v>2918</v>
      </c>
      <c r="D4347" s="135" t="s">
        <v>6325</v>
      </c>
      <c r="E4347" s="135">
        <f t="shared" si="67"/>
        <v>30200777</v>
      </c>
      <c r="F4347" s="135" t="s">
        <v>1249</v>
      </c>
      <c r="G4347" s="135" t="s">
        <v>5926</v>
      </c>
      <c r="H4347" s="135" t="s">
        <v>14604</v>
      </c>
      <c r="I4347" s="135" t="s">
        <v>6326</v>
      </c>
    </row>
    <row r="4348" spans="1:9" x14ac:dyDescent="0.2">
      <c r="A4348" s="135" t="s">
        <v>2918</v>
      </c>
      <c r="D4348" s="135" t="s">
        <v>6327</v>
      </c>
      <c r="E4348" s="135">
        <f t="shared" si="67"/>
        <v>30200778</v>
      </c>
      <c r="F4348" s="135" t="s">
        <v>1249</v>
      </c>
      <c r="G4348" s="135" t="s">
        <v>5926</v>
      </c>
      <c r="H4348" s="135" t="s">
        <v>14604</v>
      </c>
      <c r="I4348" s="135" t="s">
        <v>6320</v>
      </c>
    </row>
    <row r="4349" spans="1:9" x14ac:dyDescent="0.2">
      <c r="A4349" s="135" t="s">
        <v>2918</v>
      </c>
      <c r="D4349" s="135" t="s">
        <v>6328</v>
      </c>
      <c r="E4349" s="135">
        <f t="shared" si="67"/>
        <v>30200781</v>
      </c>
      <c r="F4349" s="135" t="s">
        <v>1249</v>
      </c>
      <c r="G4349" s="135" t="s">
        <v>5926</v>
      </c>
      <c r="H4349" s="135" t="s">
        <v>14604</v>
      </c>
      <c r="I4349" s="135" t="s">
        <v>6329</v>
      </c>
    </row>
    <row r="4350" spans="1:9" x14ac:dyDescent="0.2">
      <c r="A4350" s="135" t="s">
        <v>2918</v>
      </c>
      <c r="D4350" s="135" t="s">
        <v>6330</v>
      </c>
      <c r="E4350" s="135">
        <f t="shared" si="67"/>
        <v>30200782</v>
      </c>
      <c r="F4350" s="135" t="s">
        <v>1249</v>
      </c>
      <c r="G4350" s="135" t="s">
        <v>5926</v>
      </c>
      <c r="H4350" s="135" t="s">
        <v>14604</v>
      </c>
      <c r="I4350" s="135" t="s">
        <v>6331</v>
      </c>
    </row>
    <row r="4351" spans="1:9" x14ac:dyDescent="0.2">
      <c r="A4351" s="135" t="s">
        <v>2918</v>
      </c>
      <c r="D4351" s="135" t="s">
        <v>6332</v>
      </c>
      <c r="E4351" s="135">
        <f t="shared" si="67"/>
        <v>30200783</v>
      </c>
      <c r="F4351" s="135" t="s">
        <v>1249</v>
      </c>
      <c r="G4351" s="135" t="s">
        <v>5926</v>
      </c>
      <c r="H4351" s="135" t="s">
        <v>14604</v>
      </c>
      <c r="I4351" s="135" t="s">
        <v>6333</v>
      </c>
    </row>
    <row r="4352" spans="1:9" x14ac:dyDescent="0.2">
      <c r="A4352" s="135" t="s">
        <v>2918</v>
      </c>
      <c r="D4352" s="135" t="s">
        <v>6334</v>
      </c>
      <c r="E4352" s="135">
        <f t="shared" si="67"/>
        <v>30200784</v>
      </c>
      <c r="F4352" s="135" t="s">
        <v>1249</v>
      </c>
      <c r="G4352" s="135" t="s">
        <v>5926</v>
      </c>
      <c r="H4352" s="135" t="s">
        <v>14604</v>
      </c>
      <c r="I4352" s="135" t="s">
        <v>6335</v>
      </c>
    </row>
    <row r="4353" spans="1:9" x14ac:dyDescent="0.2">
      <c r="A4353" s="135" t="s">
        <v>2918</v>
      </c>
      <c r="D4353" s="135" t="s">
        <v>6336</v>
      </c>
      <c r="E4353" s="135">
        <f t="shared" si="67"/>
        <v>30200785</v>
      </c>
      <c r="F4353" s="135" t="s">
        <v>1249</v>
      </c>
      <c r="G4353" s="135" t="s">
        <v>5926</v>
      </c>
      <c r="H4353" s="135" t="s">
        <v>14604</v>
      </c>
      <c r="I4353" s="135" t="s">
        <v>6337</v>
      </c>
    </row>
    <row r="4354" spans="1:9" x14ac:dyDescent="0.2">
      <c r="A4354" s="135" t="s">
        <v>2918</v>
      </c>
      <c r="D4354" s="135" t="s">
        <v>6338</v>
      </c>
      <c r="E4354" s="135">
        <f t="shared" ref="E4354:E4417" si="68">VALUE(D4354)</f>
        <v>30200786</v>
      </c>
      <c r="F4354" s="135" t="s">
        <v>1249</v>
      </c>
      <c r="G4354" s="135" t="s">
        <v>5926</v>
      </c>
      <c r="H4354" s="135" t="s">
        <v>14604</v>
      </c>
      <c r="I4354" s="135" t="s">
        <v>6339</v>
      </c>
    </row>
    <row r="4355" spans="1:9" x14ac:dyDescent="0.2">
      <c r="A4355" s="135" t="s">
        <v>2918</v>
      </c>
      <c r="D4355" s="135" t="s">
        <v>6340</v>
      </c>
      <c r="E4355" s="135">
        <f t="shared" si="68"/>
        <v>30200787</v>
      </c>
      <c r="F4355" s="135" t="s">
        <v>1249</v>
      </c>
      <c r="G4355" s="135" t="s">
        <v>5926</v>
      </c>
      <c r="H4355" s="135" t="s">
        <v>14604</v>
      </c>
      <c r="I4355" s="135" t="s">
        <v>6341</v>
      </c>
    </row>
    <row r="4356" spans="1:9" x14ac:dyDescent="0.2">
      <c r="A4356" s="135" t="s">
        <v>2918</v>
      </c>
      <c r="D4356" s="135" t="s">
        <v>6342</v>
      </c>
      <c r="E4356" s="135">
        <f t="shared" si="68"/>
        <v>30200788</v>
      </c>
      <c r="F4356" s="135" t="s">
        <v>1249</v>
      </c>
      <c r="G4356" s="135" t="s">
        <v>5926</v>
      </c>
      <c r="H4356" s="135" t="s">
        <v>14604</v>
      </c>
      <c r="I4356" s="135" t="s">
        <v>6343</v>
      </c>
    </row>
    <row r="4357" spans="1:9" x14ac:dyDescent="0.2">
      <c r="A4357" s="135" t="s">
        <v>2918</v>
      </c>
      <c r="D4357" s="135" t="s">
        <v>6344</v>
      </c>
      <c r="E4357" s="135">
        <f t="shared" si="68"/>
        <v>30200789</v>
      </c>
      <c r="F4357" s="135" t="s">
        <v>1249</v>
      </c>
      <c r="G4357" s="135" t="s">
        <v>5926</v>
      </c>
      <c r="H4357" s="135" t="s">
        <v>14604</v>
      </c>
      <c r="I4357" s="135" t="s">
        <v>3345</v>
      </c>
    </row>
    <row r="4358" spans="1:9" x14ac:dyDescent="0.2">
      <c r="A4358" s="135" t="s">
        <v>2918</v>
      </c>
      <c r="D4358" s="135" t="s">
        <v>3346</v>
      </c>
      <c r="E4358" s="135">
        <f t="shared" si="68"/>
        <v>30200790</v>
      </c>
      <c r="F4358" s="135" t="s">
        <v>1249</v>
      </c>
      <c r="G4358" s="135" t="s">
        <v>5926</v>
      </c>
      <c r="H4358" s="135" t="s">
        <v>14604</v>
      </c>
      <c r="I4358" s="135" t="s">
        <v>3347</v>
      </c>
    </row>
    <row r="4359" spans="1:9" x14ac:dyDescent="0.2">
      <c r="A4359" s="135" t="s">
        <v>2918</v>
      </c>
      <c r="D4359" s="135" t="s">
        <v>3348</v>
      </c>
      <c r="E4359" s="135">
        <f t="shared" si="68"/>
        <v>30200791</v>
      </c>
      <c r="F4359" s="135" t="s">
        <v>1249</v>
      </c>
      <c r="G4359" s="135" t="s">
        <v>5926</v>
      </c>
      <c r="H4359" s="135" t="s">
        <v>14604</v>
      </c>
      <c r="I4359" s="135" t="s">
        <v>3349</v>
      </c>
    </row>
    <row r="4360" spans="1:9" x14ac:dyDescent="0.2">
      <c r="A4360" s="135" t="s">
        <v>2918</v>
      </c>
      <c r="D4360" s="135" t="s">
        <v>3350</v>
      </c>
      <c r="E4360" s="135">
        <f t="shared" si="68"/>
        <v>30200792</v>
      </c>
      <c r="F4360" s="135" t="s">
        <v>1249</v>
      </c>
      <c r="G4360" s="135" t="s">
        <v>5926</v>
      </c>
      <c r="H4360" s="135" t="s">
        <v>14604</v>
      </c>
      <c r="I4360" s="135" t="s">
        <v>3351</v>
      </c>
    </row>
    <row r="4361" spans="1:9" x14ac:dyDescent="0.2">
      <c r="A4361" s="135" t="s">
        <v>2918</v>
      </c>
      <c r="D4361" s="135" t="s">
        <v>3352</v>
      </c>
      <c r="E4361" s="135">
        <f t="shared" si="68"/>
        <v>30200793</v>
      </c>
      <c r="F4361" s="135" t="s">
        <v>1249</v>
      </c>
      <c r="G4361" s="135" t="s">
        <v>5926</v>
      </c>
      <c r="H4361" s="135" t="s">
        <v>14604</v>
      </c>
      <c r="I4361" s="135" t="s">
        <v>3353</v>
      </c>
    </row>
    <row r="4362" spans="1:9" x14ac:dyDescent="0.2">
      <c r="A4362" s="135" t="s">
        <v>2918</v>
      </c>
      <c r="D4362" s="135" t="s">
        <v>3354</v>
      </c>
      <c r="E4362" s="135">
        <f t="shared" si="68"/>
        <v>30200799</v>
      </c>
      <c r="F4362" s="135" t="s">
        <v>1249</v>
      </c>
      <c r="G4362" s="135" t="s">
        <v>5926</v>
      </c>
      <c r="H4362" s="135" t="s">
        <v>14604</v>
      </c>
      <c r="I4362" s="135" t="s">
        <v>3355</v>
      </c>
    </row>
    <row r="4363" spans="1:9" x14ac:dyDescent="0.2">
      <c r="A4363" s="135" t="s">
        <v>2918</v>
      </c>
      <c r="D4363" s="135" t="s">
        <v>3356</v>
      </c>
      <c r="E4363" s="135">
        <f t="shared" si="68"/>
        <v>30200801</v>
      </c>
      <c r="F4363" s="135" t="s">
        <v>1249</v>
      </c>
      <c r="G4363" s="135" t="s">
        <v>5926</v>
      </c>
      <c r="H4363" s="135" t="s">
        <v>3357</v>
      </c>
      <c r="I4363" s="135" t="s">
        <v>14605</v>
      </c>
    </row>
    <row r="4364" spans="1:9" x14ac:dyDescent="0.2">
      <c r="A4364" s="135" t="s">
        <v>2918</v>
      </c>
      <c r="D4364" s="135" t="s">
        <v>3358</v>
      </c>
      <c r="E4364" s="135">
        <f t="shared" si="68"/>
        <v>30200802</v>
      </c>
      <c r="F4364" s="135" t="s">
        <v>1249</v>
      </c>
      <c r="G4364" s="135" t="s">
        <v>5926</v>
      </c>
      <c r="H4364" s="135" t="s">
        <v>3357</v>
      </c>
      <c r="I4364" s="135" t="s">
        <v>3359</v>
      </c>
    </row>
    <row r="4365" spans="1:9" x14ac:dyDescent="0.2">
      <c r="A4365" s="135" t="s">
        <v>2918</v>
      </c>
      <c r="D4365" s="135" t="s">
        <v>3360</v>
      </c>
      <c r="E4365" s="135">
        <f t="shared" si="68"/>
        <v>30200803</v>
      </c>
      <c r="F4365" s="135" t="s">
        <v>1249</v>
      </c>
      <c r="G4365" s="135" t="s">
        <v>5926</v>
      </c>
      <c r="H4365" s="135" t="s">
        <v>3357</v>
      </c>
      <c r="I4365" s="135" t="s">
        <v>753</v>
      </c>
    </row>
    <row r="4366" spans="1:9" x14ac:dyDescent="0.2">
      <c r="A4366" s="135" t="s">
        <v>2918</v>
      </c>
      <c r="D4366" s="135" t="s">
        <v>754</v>
      </c>
      <c r="E4366" s="135">
        <f t="shared" si="68"/>
        <v>30200804</v>
      </c>
      <c r="F4366" s="135" t="s">
        <v>1249</v>
      </c>
      <c r="G4366" s="135" t="s">
        <v>5926</v>
      </c>
      <c r="H4366" s="135" t="s">
        <v>3357</v>
      </c>
      <c r="I4366" s="135" t="s">
        <v>6371</v>
      </c>
    </row>
    <row r="4367" spans="1:9" x14ac:dyDescent="0.2">
      <c r="A4367" s="135" t="s">
        <v>2918</v>
      </c>
      <c r="D4367" s="135" t="s">
        <v>6372</v>
      </c>
      <c r="E4367" s="135">
        <f t="shared" si="68"/>
        <v>30200805</v>
      </c>
      <c r="F4367" s="135" t="s">
        <v>1249</v>
      </c>
      <c r="G4367" s="135" t="s">
        <v>5926</v>
      </c>
      <c r="H4367" s="135" t="s">
        <v>3357</v>
      </c>
      <c r="I4367" s="135" t="s">
        <v>6373</v>
      </c>
    </row>
    <row r="4368" spans="1:9" x14ac:dyDescent="0.2">
      <c r="A4368" s="135" t="s">
        <v>2918</v>
      </c>
      <c r="D4368" s="135" t="s">
        <v>6374</v>
      </c>
      <c r="E4368" s="135">
        <f t="shared" si="68"/>
        <v>30200806</v>
      </c>
      <c r="F4368" s="135" t="s">
        <v>1249</v>
      </c>
      <c r="G4368" s="135" t="s">
        <v>5926</v>
      </c>
      <c r="H4368" s="135" t="s">
        <v>3357</v>
      </c>
      <c r="I4368" s="135" t="s">
        <v>6375</v>
      </c>
    </row>
    <row r="4369" spans="1:9" x14ac:dyDescent="0.2">
      <c r="A4369" s="135" t="s">
        <v>2918</v>
      </c>
      <c r="D4369" s="135" t="s">
        <v>6376</v>
      </c>
      <c r="E4369" s="135">
        <f t="shared" si="68"/>
        <v>30200807</v>
      </c>
      <c r="F4369" s="135" t="s">
        <v>1249</v>
      </c>
      <c r="G4369" s="135" t="s">
        <v>5926</v>
      </c>
      <c r="H4369" s="135" t="s">
        <v>3357</v>
      </c>
      <c r="I4369" s="135" t="s">
        <v>6377</v>
      </c>
    </row>
    <row r="4370" spans="1:9" x14ac:dyDescent="0.2">
      <c r="A4370" s="135" t="s">
        <v>2918</v>
      </c>
      <c r="D4370" s="135" t="s">
        <v>6378</v>
      </c>
      <c r="E4370" s="135">
        <f t="shared" si="68"/>
        <v>30200808</v>
      </c>
      <c r="F4370" s="135" t="s">
        <v>1249</v>
      </c>
      <c r="G4370" s="135" t="s">
        <v>5926</v>
      </c>
      <c r="H4370" s="135" t="s">
        <v>3357</v>
      </c>
      <c r="I4370" s="135" t="s">
        <v>6379</v>
      </c>
    </row>
    <row r="4371" spans="1:9" x14ac:dyDescent="0.2">
      <c r="A4371" s="135" t="s">
        <v>2918</v>
      </c>
      <c r="D4371" s="135" t="s">
        <v>6380</v>
      </c>
      <c r="E4371" s="135">
        <f t="shared" si="68"/>
        <v>30200809</v>
      </c>
      <c r="F4371" s="135" t="s">
        <v>1249</v>
      </c>
      <c r="G4371" s="135" t="s">
        <v>5926</v>
      </c>
      <c r="H4371" s="135" t="s">
        <v>3357</v>
      </c>
      <c r="I4371" s="135" t="s">
        <v>6381</v>
      </c>
    </row>
    <row r="4372" spans="1:9" x14ac:dyDescent="0.2">
      <c r="A4372" s="135" t="s">
        <v>2918</v>
      </c>
      <c r="D4372" s="135" t="s">
        <v>6382</v>
      </c>
      <c r="E4372" s="135">
        <f t="shared" si="68"/>
        <v>30200810</v>
      </c>
      <c r="F4372" s="135" t="s">
        <v>1249</v>
      </c>
      <c r="G4372" s="135" t="s">
        <v>5926</v>
      </c>
      <c r="H4372" s="135" t="s">
        <v>3357</v>
      </c>
      <c r="I4372" s="135" t="s">
        <v>3881</v>
      </c>
    </row>
    <row r="4373" spans="1:9" x14ac:dyDescent="0.2">
      <c r="A4373" s="135" t="s">
        <v>2918</v>
      </c>
      <c r="D4373" s="135" t="s">
        <v>6383</v>
      </c>
      <c r="E4373" s="135">
        <f t="shared" si="68"/>
        <v>30200811</v>
      </c>
      <c r="F4373" s="135" t="s">
        <v>1249</v>
      </c>
      <c r="G4373" s="135" t="s">
        <v>5926</v>
      </c>
      <c r="H4373" s="135" t="s">
        <v>3357</v>
      </c>
      <c r="I4373" s="135" t="s">
        <v>6384</v>
      </c>
    </row>
    <row r="4374" spans="1:9" x14ac:dyDescent="0.2">
      <c r="A4374" s="135" t="s">
        <v>2918</v>
      </c>
      <c r="D4374" s="135" t="s">
        <v>6385</v>
      </c>
      <c r="E4374" s="135">
        <f t="shared" si="68"/>
        <v>30200812</v>
      </c>
      <c r="F4374" s="135" t="s">
        <v>1249</v>
      </c>
      <c r="G4374" s="135" t="s">
        <v>5926</v>
      </c>
      <c r="H4374" s="135" t="s">
        <v>3357</v>
      </c>
      <c r="I4374" s="135" t="s">
        <v>6386</v>
      </c>
    </row>
    <row r="4375" spans="1:9" x14ac:dyDescent="0.2">
      <c r="A4375" s="135" t="s">
        <v>2918</v>
      </c>
      <c r="D4375" s="135" t="s">
        <v>6387</v>
      </c>
      <c r="E4375" s="135">
        <f t="shared" si="68"/>
        <v>30200813</v>
      </c>
      <c r="F4375" s="135" t="s">
        <v>1249</v>
      </c>
      <c r="G4375" s="135" t="s">
        <v>5926</v>
      </c>
      <c r="H4375" s="135" t="s">
        <v>3357</v>
      </c>
      <c r="I4375" s="135" t="s">
        <v>6388</v>
      </c>
    </row>
    <row r="4376" spans="1:9" x14ac:dyDescent="0.2">
      <c r="A4376" s="135" t="s">
        <v>2918</v>
      </c>
      <c r="D4376" s="135" t="s">
        <v>6389</v>
      </c>
      <c r="E4376" s="135">
        <f t="shared" si="68"/>
        <v>30200814</v>
      </c>
      <c r="F4376" s="135" t="s">
        <v>1249</v>
      </c>
      <c r="G4376" s="135" t="s">
        <v>5926</v>
      </c>
      <c r="H4376" s="135" t="s">
        <v>3357</v>
      </c>
      <c r="I4376" s="135" t="s">
        <v>3883</v>
      </c>
    </row>
    <row r="4377" spans="1:9" x14ac:dyDescent="0.2">
      <c r="A4377" s="135" t="s">
        <v>2918</v>
      </c>
      <c r="D4377" s="135" t="s">
        <v>6390</v>
      </c>
      <c r="E4377" s="135">
        <f t="shared" si="68"/>
        <v>30200815</v>
      </c>
      <c r="F4377" s="135" t="s">
        <v>1249</v>
      </c>
      <c r="G4377" s="135" t="s">
        <v>5926</v>
      </c>
      <c r="H4377" s="135" t="s">
        <v>3357</v>
      </c>
      <c r="I4377" s="135" t="s">
        <v>6373</v>
      </c>
    </row>
    <row r="4378" spans="1:9" x14ac:dyDescent="0.2">
      <c r="A4378" s="135" t="s">
        <v>2918</v>
      </c>
      <c r="D4378" s="135" t="s">
        <v>6391</v>
      </c>
      <c r="E4378" s="135">
        <f t="shared" si="68"/>
        <v>30200816</v>
      </c>
      <c r="F4378" s="135" t="s">
        <v>1249</v>
      </c>
      <c r="G4378" s="135" t="s">
        <v>5926</v>
      </c>
      <c r="H4378" s="135" t="s">
        <v>3357</v>
      </c>
      <c r="I4378" s="135" t="s">
        <v>6392</v>
      </c>
    </row>
    <row r="4379" spans="1:9" x14ac:dyDescent="0.2">
      <c r="A4379" s="135" t="s">
        <v>2918</v>
      </c>
      <c r="D4379" s="135" t="s">
        <v>9281</v>
      </c>
      <c r="E4379" s="135">
        <f t="shared" si="68"/>
        <v>30200817</v>
      </c>
      <c r="F4379" s="135" t="s">
        <v>1249</v>
      </c>
      <c r="G4379" s="135" t="s">
        <v>5926</v>
      </c>
      <c r="H4379" s="135" t="s">
        <v>3357</v>
      </c>
      <c r="I4379" s="135" t="s">
        <v>9282</v>
      </c>
    </row>
    <row r="4380" spans="1:9" x14ac:dyDescent="0.2">
      <c r="A4380" s="135" t="s">
        <v>2918</v>
      </c>
      <c r="D4380" s="135" t="s">
        <v>9283</v>
      </c>
      <c r="E4380" s="135">
        <f t="shared" si="68"/>
        <v>30200818</v>
      </c>
      <c r="F4380" s="135" t="s">
        <v>1249</v>
      </c>
      <c r="G4380" s="135" t="s">
        <v>5926</v>
      </c>
      <c r="H4380" s="135" t="s">
        <v>3357</v>
      </c>
      <c r="I4380" s="135" t="s">
        <v>9284</v>
      </c>
    </row>
    <row r="4381" spans="1:9" x14ac:dyDescent="0.2">
      <c r="A4381" s="135" t="s">
        <v>2918</v>
      </c>
      <c r="D4381" s="135" t="s">
        <v>9285</v>
      </c>
      <c r="E4381" s="135">
        <f t="shared" si="68"/>
        <v>30200819</v>
      </c>
      <c r="F4381" s="135" t="s">
        <v>1249</v>
      </c>
      <c r="G4381" s="135" t="s">
        <v>5926</v>
      </c>
      <c r="H4381" s="135" t="s">
        <v>3357</v>
      </c>
      <c r="I4381" s="135" t="s">
        <v>6393</v>
      </c>
    </row>
    <row r="4382" spans="1:9" x14ac:dyDescent="0.2">
      <c r="A4382" s="135" t="s">
        <v>2918</v>
      </c>
      <c r="D4382" s="135" t="s">
        <v>6394</v>
      </c>
      <c r="E4382" s="135">
        <f t="shared" si="68"/>
        <v>30200821</v>
      </c>
      <c r="F4382" s="135" t="s">
        <v>1249</v>
      </c>
      <c r="G4382" s="135" t="s">
        <v>5926</v>
      </c>
      <c r="H4382" s="135" t="s">
        <v>3357</v>
      </c>
      <c r="I4382" s="135" t="s">
        <v>6514</v>
      </c>
    </row>
    <row r="4383" spans="1:9" x14ac:dyDescent="0.2">
      <c r="A4383" s="135" t="s">
        <v>2918</v>
      </c>
      <c r="D4383" s="135" t="s">
        <v>6395</v>
      </c>
      <c r="E4383" s="135">
        <f t="shared" si="68"/>
        <v>30200822</v>
      </c>
      <c r="F4383" s="135" t="s">
        <v>1249</v>
      </c>
      <c r="G4383" s="135" t="s">
        <v>5926</v>
      </c>
      <c r="H4383" s="135" t="s">
        <v>3357</v>
      </c>
      <c r="I4383" s="135" t="s">
        <v>6095</v>
      </c>
    </row>
    <row r="4384" spans="1:9" x14ac:dyDescent="0.2">
      <c r="A4384" s="135" t="s">
        <v>2918</v>
      </c>
      <c r="D4384" s="135" t="s">
        <v>6396</v>
      </c>
      <c r="E4384" s="135">
        <f t="shared" si="68"/>
        <v>30200823</v>
      </c>
      <c r="F4384" s="135" t="s">
        <v>1249</v>
      </c>
      <c r="G4384" s="135" t="s">
        <v>5926</v>
      </c>
      <c r="H4384" s="135" t="s">
        <v>3357</v>
      </c>
      <c r="I4384" s="135" t="s">
        <v>6397</v>
      </c>
    </row>
    <row r="4385" spans="1:12" x14ac:dyDescent="0.2">
      <c r="A4385" s="135" t="s">
        <v>2918</v>
      </c>
      <c r="D4385" s="135" t="s">
        <v>6398</v>
      </c>
      <c r="E4385" s="135">
        <f t="shared" si="68"/>
        <v>30200832</v>
      </c>
      <c r="F4385" s="135" t="s">
        <v>1249</v>
      </c>
      <c r="G4385" s="135" t="s">
        <v>5926</v>
      </c>
      <c r="H4385" s="135" t="s">
        <v>3357</v>
      </c>
      <c r="I4385" s="135" t="s">
        <v>6399</v>
      </c>
    </row>
    <row r="4386" spans="1:12" x14ac:dyDescent="0.2">
      <c r="A4386" s="135" t="s">
        <v>2918</v>
      </c>
      <c r="D4386" s="135" t="s">
        <v>6400</v>
      </c>
      <c r="E4386" s="135">
        <f t="shared" si="68"/>
        <v>30200833</v>
      </c>
      <c r="F4386" s="135" t="s">
        <v>1249</v>
      </c>
      <c r="G4386" s="135" t="s">
        <v>5926</v>
      </c>
      <c r="H4386" s="135" t="s">
        <v>3357</v>
      </c>
      <c r="I4386" s="135" t="s">
        <v>6401</v>
      </c>
    </row>
    <row r="4387" spans="1:12" x14ac:dyDescent="0.2">
      <c r="A4387" s="135" t="s">
        <v>2918</v>
      </c>
      <c r="D4387" s="135" t="s">
        <v>3344</v>
      </c>
      <c r="E4387" s="135">
        <f t="shared" si="68"/>
        <v>30200834</v>
      </c>
      <c r="F4387" s="135" t="s">
        <v>1249</v>
      </c>
      <c r="G4387" s="135" t="s">
        <v>5926</v>
      </c>
      <c r="H4387" s="135" t="s">
        <v>3357</v>
      </c>
      <c r="I4387" s="135" t="s">
        <v>1843</v>
      </c>
    </row>
    <row r="4388" spans="1:12" x14ac:dyDescent="0.2">
      <c r="A4388" s="135" t="s">
        <v>2918</v>
      </c>
      <c r="D4388" s="135" t="s">
        <v>1844</v>
      </c>
      <c r="E4388" s="135">
        <f t="shared" si="68"/>
        <v>30200835</v>
      </c>
      <c r="F4388" s="135" t="s">
        <v>1249</v>
      </c>
      <c r="G4388" s="135" t="s">
        <v>5926</v>
      </c>
      <c r="H4388" s="135" t="s">
        <v>3357</v>
      </c>
      <c r="I4388" s="135" t="s">
        <v>1845</v>
      </c>
    </row>
    <row r="4389" spans="1:12" x14ac:dyDescent="0.2">
      <c r="A4389" s="135" t="s">
        <v>2918</v>
      </c>
      <c r="D4389" s="135" t="s">
        <v>1846</v>
      </c>
      <c r="E4389" s="135">
        <f t="shared" si="68"/>
        <v>30200899</v>
      </c>
      <c r="F4389" s="135" t="s">
        <v>1249</v>
      </c>
      <c r="G4389" s="135" t="s">
        <v>5926</v>
      </c>
      <c r="H4389" s="135" t="s">
        <v>3357</v>
      </c>
      <c r="I4389" s="135" t="s">
        <v>7684</v>
      </c>
    </row>
    <row r="4390" spans="1:12" x14ac:dyDescent="0.2">
      <c r="A4390" s="135" t="s">
        <v>2918</v>
      </c>
      <c r="D4390" s="135" t="s">
        <v>1847</v>
      </c>
      <c r="E4390" s="135">
        <f t="shared" si="68"/>
        <v>30200901</v>
      </c>
      <c r="F4390" s="135" t="s">
        <v>1249</v>
      </c>
      <c r="G4390" s="135" t="s">
        <v>5926</v>
      </c>
      <c r="H4390" s="135" t="s">
        <v>1848</v>
      </c>
      <c r="I4390" s="135" t="s">
        <v>763</v>
      </c>
    </row>
    <row r="4391" spans="1:12" x14ac:dyDescent="0.2">
      <c r="A4391" s="135" t="s">
        <v>2918</v>
      </c>
      <c r="D4391" s="135" t="s">
        <v>764</v>
      </c>
      <c r="E4391" s="135">
        <f t="shared" si="68"/>
        <v>30200902</v>
      </c>
      <c r="F4391" s="135" t="s">
        <v>1249</v>
      </c>
      <c r="G4391" s="135" t="s">
        <v>5926</v>
      </c>
      <c r="H4391" s="135" t="s">
        <v>1848</v>
      </c>
      <c r="I4391" s="135" t="s">
        <v>755</v>
      </c>
    </row>
    <row r="4392" spans="1:12" x14ac:dyDescent="0.2">
      <c r="A4392" s="135" t="s">
        <v>2918</v>
      </c>
      <c r="D4392" s="135" t="s">
        <v>756</v>
      </c>
      <c r="E4392" s="135">
        <f t="shared" si="68"/>
        <v>30200903</v>
      </c>
      <c r="F4392" s="135" t="s">
        <v>1249</v>
      </c>
      <c r="G4392" s="135" t="s">
        <v>5926</v>
      </c>
      <c r="H4392" s="135" t="s">
        <v>1848</v>
      </c>
      <c r="I4392" s="135" t="s">
        <v>757</v>
      </c>
    </row>
    <row r="4393" spans="1:12" x14ac:dyDescent="0.2">
      <c r="A4393" s="135" t="s">
        <v>2918</v>
      </c>
      <c r="D4393" s="135" t="s">
        <v>758</v>
      </c>
      <c r="E4393" s="135">
        <f t="shared" si="68"/>
        <v>30200904</v>
      </c>
      <c r="F4393" s="135" t="s">
        <v>1249</v>
      </c>
      <c r="G4393" s="135" t="s">
        <v>5926</v>
      </c>
      <c r="H4393" s="135" t="s">
        <v>1848</v>
      </c>
      <c r="I4393" s="135" t="s">
        <v>759</v>
      </c>
    </row>
    <row r="4394" spans="1:12" x14ac:dyDescent="0.2">
      <c r="A4394" s="135" t="s">
        <v>2918</v>
      </c>
      <c r="D4394" s="135" t="s">
        <v>760</v>
      </c>
      <c r="E4394" s="135">
        <f t="shared" si="68"/>
        <v>30200905</v>
      </c>
      <c r="F4394" s="135" t="s">
        <v>1249</v>
      </c>
      <c r="G4394" s="135" t="s">
        <v>5926</v>
      </c>
      <c r="H4394" s="135" t="s">
        <v>1848</v>
      </c>
      <c r="I4394" s="135" t="s">
        <v>761</v>
      </c>
      <c r="K4394" s="137"/>
      <c r="L4394" s="135"/>
    </row>
    <row r="4395" spans="1:12" x14ac:dyDescent="0.2">
      <c r="A4395" s="135" t="s">
        <v>2918</v>
      </c>
      <c r="D4395" s="135" t="s">
        <v>762</v>
      </c>
      <c r="E4395" s="135">
        <f t="shared" si="68"/>
        <v>30200906</v>
      </c>
      <c r="F4395" s="135" t="s">
        <v>1249</v>
      </c>
      <c r="G4395" s="135" t="s">
        <v>5926</v>
      </c>
      <c r="H4395" s="135" t="s">
        <v>1848</v>
      </c>
      <c r="I4395" s="135" t="s">
        <v>3361</v>
      </c>
    </row>
    <row r="4396" spans="1:12" x14ac:dyDescent="0.2">
      <c r="A4396" s="135" t="s">
        <v>2918</v>
      </c>
      <c r="D4396" s="135" t="s">
        <v>3362</v>
      </c>
      <c r="E4396" s="135">
        <f t="shared" si="68"/>
        <v>30200907</v>
      </c>
      <c r="F4396" s="135" t="s">
        <v>1249</v>
      </c>
      <c r="G4396" s="135" t="s">
        <v>5926</v>
      </c>
      <c r="H4396" s="135" t="s">
        <v>1848</v>
      </c>
      <c r="I4396" s="135" t="s">
        <v>3363</v>
      </c>
    </row>
    <row r="4397" spans="1:12" x14ac:dyDescent="0.2">
      <c r="A4397" s="135" t="s">
        <v>2918</v>
      </c>
      <c r="D4397" s="135" t="s">
        <v>3364</v>
      </c>
      <c r="E4397" s="135">
        <f t="shared" si="68"/>
        <v>30200908</v>
      </c>
      <c r="F4397" s="135" t="s">
        <v>1249</v>
      </c>
      <c r="G4397" s="135" t="s">
        <v>5926</v>
      </c>
      <c r="H4397" s="135" t="s">
        <v>1848</v>
      </c>
      <c r="I4397" s="135" t="s">
        <v>3365</v>
      </c>
    </row>
    <row r="4398" spans="1:12" x14ac:dyDescent="0.2">
      <c r="A4398" s="135" t="s">
        <v>2918</v>
      </c>
      <c r="D4398" s="135" t="s">
        <v>3366</v>
      </c>
      <c r="E4398" s="135">
        <f t="shared" si="68"/>
        <v>30200910</v>
      </c>
      <c r="F4398" s="135" t="s">
        <v>1249</v>
      </c>
      <c r="G4398" s="135" t="s">
        <v>5926</v>
      </c>
      <c r="H4398" s="135" t="s">
        <v>1848</v>
      </c>
      <c r="I4398" s="135" t="s">
        <v>3367</v>
      </c>
    </row>
    <row r="4399" spans="1:12" x14ac:dyDescent="0.2">
      <c r="A4399" s="135" t="s">
        <v>2918</v>
      </c>
      <c r="D4399" s="135" t="s">
        <v>3368</v>
      </c>
      <c r="E4399" s="135">
        <f t="shared" si="68"/>
        <v>30200911</v>
      </c>
      <c r="F4399" s="135" t="s">
        <v>1249</v>
      </c>
      <c r="G4399" s="135" t="s">
        <v>5926</v>
      </c>
      <c r="H4399" s="135" t="s">
        <v>1848</v>
      </c>
      <c r="I4399" s="135" t="s">
        <v>6514</v>
      </c>
    </row>
    <row r="4400" spans="1:12" x14ac:dyDescent="0.2">
      <c r="A4400" s="135" t="s">
        <v>2918</v>
      </c>
      <c r="D4400" s="135" t="s">
        <v>3369</v>
      </c>
      <c r="E4400" s="135">
        <f t="shared" si="68"/>
        <v>30200912</v>
      </c>
      <c r="F4400" s="135" t="s">
        <v>1249</v>
      </c>
      <c r="G4400" s="135" t="s">
        <v>5926</v>
      </c>
      <c r="H4400" s="135" t="s">
        <v>1848</v>
      </c>
      <c r="I4400" s="135" t="s">
        <v>6514</v>
      </c>
    </row>
    <row r="4401" spans="1:12" x14ac:dyDescent="0.2">
      <c r="A4401" s="135" t="s">
        <v>2918</v>
      </c>
      <c r="D4401" s="135" t="s">
        <v>3370</v>
      </c>
      <c r="E4401" s="135">
        <f t="shared" si="68"/>
        <v>30200915</v>
      </c>
      <c r="F4401" s="135" t="s">
        <v>1249</v>
      </c>
      <c r="G4401" s="135" t="s">
        <v>5926</v>
      </c>
      <c r="H4401" s="135" t="s">
        <v>1848</v>
      </c>
      <c r="I4401" s="135" t="s">
        <v>3371</v>
      </c>
    </row>
    <row r="4402" spans="1:12" x14ac:dyDescent="0.2">
      <c r="A4402" s="135" t="s">
        <v>2918</v>
      </c>
      <c r="D4402" s="135" t="s">
        <v>3372</v>
      </c>
      <c r="E4402" s="135">
        <f t="shared" si="68"/>
        <v>30200920</v>
      </c>
      <c r="F4402" s="135" t="s">
        <v>1249</v>
      </c>
      <c r="G4402" s="135" t="s">
        <v>5926</v>
      </c>
      <c r="H4402" s="135" t="s">
        <v>1848</v>
      </c>
      <c r="I4402" s="135" t="s">
        <v>3373</v>
      </c>
    </row>
    <row r="4403" spans="1:12" x14ac:dyDescent="0.2">
      <c r="A4403" s="135" t="s">
        <v>2918</v>
      </c>
      <c r="D4403" s="135" t="s">
        <v>3374</v>
      </c>
      <c r="E4403" s="135">
        <f t="shared" si="68"/>
        <v>30200921</v>
      </c>
      <c r="F4403" s="135" t="s">
        <v>1249</v>
      </c>
      <c r="G4403" s="135" t="s">
        <v>5926</v>
      </c>
      <c r="H4403" s="135" t="s">
        <v>1848</v>
      </c>
      <c r="I4403" s="135" t="s">
        <v>3375</v>
      </c>
    </row>
    <row r="4404" spans="1:12" x14ac:dyDescent="0.2">
      <c r="A4404" s="135" t="s">
        <v>2918</v>
      </c>
      <c r="D4404" s="135" t="s">
        <v>3376</v>
      </c>
      <c r="E4404" s="135">
        <f t="shared" si="68"/>
        <v>30200922</v>
      </c>
      <c r="F4404" s="135" t="s">
        <v>1249</v>
      </c>
      <c r="G4404" s="135" t="s">
        <v>5926</v>
      </c>
      <c r="H4404" s="135" t="s">
        <v>1848</v>
      </c>
      <c r="I4404" s="135" t="s">
        <v>3377</v>
      </c>
    </row>
    <row r="4405" spans="1:12" x14ac:dyDescent="0.2">
      <c r="A4405" s="135" t="s">
        <v>2918</v>
      </c>
      <c r="D4405" s="135" t="s">
        <v>3378</v>
      </c>
      <c r="E4405" s="135">
        <f t="shared" si="68"/>
        <v>30200923</v>
      </c>
      <c r="F4405" s="135" t="s">
        <v>1249</v>
      </c>
      <c r="G4405" s="135" t="s">
        <v>5926</v>
      </c>
      <c r="H4405" s="135" t="s">
        <v>1848</v>
      </c>
      <c r="I4405" s="135" t="s">
        <v>3379</v>
      </c>
    </row>
    <row r="4406" spans="1:12" x14ac:dyDescent="0.2">
      <c r="A4406" s="135" t="s">
        <v>2918</v>
      </c>
      <c r="D4406" s="135" t="s">
        <v>3380</v>
      </c>
      <c r="E4406" s="135">
        <f t="shared" si="68"/>
        <v>30200924</v>
      </c>
      <c r="F4406" s="135" t="s">
        <v>1249</v>
      </c>
      <c r="G4406" s="135" t="s">
        <v>5926</v>
      </c>
      <c r="H4406" s="135" t="s">
        <v>1848</v>
      </c>
      <c r="I4406" s="135" t="s">
        <v>3381</v>
      </c>
    </row>
    <row r="4407" spans="1:12" x14ac:dyDescent="0.2">
      <c r="A4407" s="135" t="s">
        <v>2918</v>
      </c>
      <c r="D4407" s="135" t="s">
        <v>3382</v>
      </c>
      <c r="E4407" s="135">
        <f t="shared" si="68"/>
        <v>30200925</v>
      </c>
      <c r="F4407" s="135" t="s">
        <v>1249</v>
      </c>
      <c r="G4407" s="135" t="s">
        <v>5926</v>
      </c>
      <c r="H4407" s="135" t="s">
        <v>1848</v>
      </c>
      <c r="I4407" s="135" t="s">
        <v>3383</v>
      </c>
    </row>
    <row r="4408" spans="1:12" x14ac:dyDescent="0.2">
      <c r="A4408" s="135" t="s">
        <v>2918</v>
      </c>
      <c r="D4408" s="135" t="s">
        <v>3384</v>
      </c>
      <c r="E4408" s="135">
        <f t="shared" si="68"/>
        <v>30200926</v>
      </c>
      <c r="F4408" s="135" t="s">
        <v>1249</v>
      </c>
      <c r="G4408" s="135" t="s">
        <v>5926</v>
      </c>
      <c r="H4408" s="135" t="s">
        <v>1848</v>
      </c>
      <c r="I4408" s="135" t="s">
        <v>3385</v>
      </c>
    </row>
    <row r="4409" spans="1:12" x14ac:dyDescent="0.2">
      <c r="A4409" s="135" t="s">
        <v>2918</v>
      </c>
      <c r="D4409" s="135" t="s">
        <v>3386</v>
      </c>
      <c r="E4409" s="135">
        <f t="shared" si="68"/>
        <v>30200930</v>
      </c>
      <c r="F4409" s="135" t="s">
        <v>1249</v>
      </c>
      <c r="G4409" s="135" t="s">
        <v>5926</v>
      </c>
      <c r="H4409" s="135" t="s">
        <v>1848</v>
      </c>
      <c r="I4409" s="135" t="s">
        <v>3387</v>
      </c>
      <c r="K4409" s="137"/>
      <c r="L4409" s="135"/>
    </row>
    <row r="4410" spans="1:12" x14ac:dyDescent="0.2">
      <c r="A4410" s="135" t="s">
        <v>2918</v>
      </c>
      <c r="D4410" s="135" t="s">
        <v>3388</v>
      </c>
      <c r="E4410" s="135">
        <f t="shared" si="68"/>
        <v>30200931</v>
      </c>
      <c r="F4410" s="135" t="s">
        <v>1249</v>
      </c>
      <c r="G4410" s="135" t="s">
        <v>5926</v>
      </c>
      <c r="H4410" s="135" t="s">
        <v>1848</v>
      </c>
      <c r="I4410" s="135" t="s">
        <v>3389</v>
      </c>
      <c r="K4410" s="137"/>
      <c r="L4410" s="135"/>
    </row>
    <row r="4411" spans="1:12" x14ac:dyDescent="0.2">
      <c r="A4411" s="135" t="s">
        <v>2918</v>
      </c>
      <c r="D4411" s="135" t="s">
        <v>3390</v>
      </c>
      <c r="E4411" s="135">
        <f t="shared" si="68"/>
        <v>30200932</v>
      </c>
      <c r="F4411" s="135" t="s">
        <v>1249</v>
      </c>
      <c r="G4411" s="135" t="s">
        <v>5926</v>
      </c>
      <c r="H4411" s="135" t="s">
        <v>1848</v>
      </c>
      <c r="I4411" s="135" t="s">
        <v>3391</v>
      </c>
      <c r="K4411" s="137"/>
      <c r="L4411" s="135"/>
    </row>
    <row r="4412" spans="1:12" x14ac:dyDescent="0.2">
      <c r="A4412" s="135" t="s">
        <v>2918</v>
      </c>
      <c r="D4412" s="135" t="s">
        <v>3392</v>
      </c>
      <c r="E4412" s="135">
        <f t="shared" si="68"/>
        <v>30200935</v>
      </c>
      <c r="F4412" s="135" t="s">
        <v>1249</v>
      </c>
      <c r="G4412" s="135" t="s">
        <v>5926</v>
      </c>
      <c r="H4412" s="135" t="s">
        <v>1848</v>
      </c>
      <c r="I4412" s="135" t="s">
        <v>3393</v>
      </c>
    </row>
    <row r="4413" spans="1:12" x14ac:dyDescent="0.2">
      <c r="A4413" s="135" t="s">
        <v>2918</v>
      </c>
      <c r="D4413" s="135" t="s">
        <v>3394</v>
      </c>
      <c r="E4413" s="135">
        <f t="shared" si="68"/>
        <v>30200937</v>
      </c>
      <c r="F4413" s="135" t="s">
        <v>1249</v>
      </c>
      <c r="G4413" s="135" t="s">
        <v>5926</v>
      </c>
      <c r="H4413" s="135" t="s">
        <v>1848</v>
      </c>
      <c r="I4413" s="135" t="s">
        <v>3395</v>
      </c>
    </row>
    <row r="4414" spans="1:12" x14ac:dyDescent="0.2">
      <c r="A4414" s="135" t="s">
        <v>2918</v>
      </c>
      <c r="D4414" s="135" t="s">
        <v>3396</v>
      </c>
      <c r="E4414" s="135">
        <f t="shared" si="68"/>
        <v>30200939</v>
      </c>
      <c r="F4414" s="135" t="s">
        <v>1249</v>
      </c>
      <c r="G4414" s="135" t="s">
        <v>5926</v>
      </c>
      <c r="H4414" s="135" t="s">
        <v>1848</v>
      </c>
      <c r="I4414" s="135" t="s">
        <v>3397</v>
      </c>
    </row>
    <row r="4415" spans="1:12" x14ac:dyDescent="0.2">
      <c r="A4415" s="135" t="s">
        <v>2918</v>
      </c>
      <c r="D4415" s="135" t="s">
        <v>3398</v>
      </c>
      <c r="E4415" s="135">
        <f t="shared" si="68"/>
        <v>30200940</v>
      </c>
      <c r="F4415" s="135" t="s">
        <v>1249</v>
      </c>
      <c r="G4415" s="135" t="s">
        <v>5926</v>
      </c>
      <c r="H4415" s="135" t="s">
        <v>1848</v>
      </c>
      <c r="I4415" s="135" t="s">
        <v>6421</v>
      </c>
    </row>
    <row r="4416" spans="1:12" x14ac:dyDescent="0.2">
      <c r="A4416" s="135" t="s">
        <v>2918</v>
      </c>
      <c r="D4416" s="135" t="s">
        <v>6422</v>
      </c>
      <c r="E4416" s="135">
        <f t="shared" si="68"/>
        <v>30200941</v>
      </c>
      <c r="F4416" s="135" t="s">
        <v>1249</v>
      </c>
      <c r="G4416" s="135" t="s">
        <v>5926</v>
      </c>
      <c r="H4416" s="135" t="s">
        <v>1848</v>
      </c>
      <c r="I4416" s="135" t="s">
        <v>6423</v>
      </c>
    </row>
    <row r="4417" spans="1:9" x14ac:dyDescent="0.2">
      <c r="A4417" s="135" t="s">
        <v>2918</v>
      </c>
      <c r="D4417" s="135" t="s">
        <v>6424</v>
      </c>
      <c r="E4417" s="135">
        <f t="shared" si="68"/>
        <v>30200951</v>
      </c>
      <c r="F4417" s="135" t="s">
        <v>1249</v>
      </c>
      <c r="G4417" s="135" t="s">
        <v>5926</v>
      </c>
      <c r="H4417" s="135" t="s">
        <v>1848</v>
      </c>
      <c r="I4417" s="135" t="s">
        <v>6425</v>
      </c>
    </row>
    <row r="4418" spans="1:9" x14ac:dyDescent="0.2">
      <c r="A4418" s="135" t="s">
        <v>2918</v>
      </c>
      <c r="D4418" s="135" t="s">
        <v>6426</v>
      </c>
      <c r="E4418" s="135">
        <f t="shared" ref="E4418:E4481" si="69">VALUE(D4418)</f>
        <v>30200952</v>
      </c>
      <c r="F4418" s="135" t="s">
        <v>1249</v>
      </c>
      <c r="G4418" s="135" t="s">
        <v>5926</v>
      </c>
      <c r="H4418" s="135" t="s">
        <v>1848</v>
      </c>
      <c r="I4418" s="135" t="s">
        <v>6427</v>
      </c>
    </row>
    <row r="4419" spans="1:9" x14ac:dyDescent="0.2">
      <c r="A4419" s="135" t="s">
        <v>2918</v>
      </c>
      <c r="D4419" s="135" t="s">
        <v>6428</v>
      </c>
      <c r="E4419" s="135">
        <f t="shared" si="69"/>
        <v>30200953</v>
      </c>
      <c r="F4419" s="135" t="s">
        <v>1249</v>
      </c>
      <c r="G4419" s="135" t="s">
        <v>5926</v>
      </c>
      <c r="H4419" s="135" t="s">
        <v>1848</v>
      </c>
      <c r="I4419" s="135" t="s">
        <v>6429</v>
      </c>
    </row>
    <row r="4420" spans="1:9" x14ac:dyDescent="0.2">
      <c r="A4420" s="135" t="s">
        <v>2918</v>
      </c>
      <c r="D4420" s="135" t="s">
        <v>6430</v>
      </c>
      <c r="E4420" s="135">
        <f t="shared" si="69"/>
        <v>30200954</v>
      </c>
      <c r="F4420" s="135" t="s">
        <v>1249</v>
      </c>
      <c r="G4420" s="135" t="s">
        <v>5926</v>
      </c>
      <c r="H4420" s="135" t="s">
        <v>1848</v>
      </c>
      <c r="I4420" s="135" t="s">
        <v>6431</v>
      </c>
    </row>
    <row r="4421" spans="1:9" x14ac:dyDescent="0.2">
      <c r="A4421" s="135" t="s">
        <v>2918</v>
      </c>
      <c r="D4421" s="135" t="s">
        <v>6432</v>
      </c>
      <c r="E4421" s="135">
        <f t="shared" si="69"/>
        <v>30200955</v>
      </c>
      <c r="F4421" s="135" t="s">
        <v>1249</v>
      </c>
      <c r="G4421" s="135" t="s">
        <v>5926</v>
      </c>
      <c r="H4421" s="135" t="s">
        <v>1848</v>
      </c>
      <c r="I4421" s="135" t="s">
        <v>6433</v>
      </c>
    </row>
    <row r="4422" spans="1:9" x14ac:dyDescent="0.2">
      <c r="A4422" s="135" t="s">
        <v>2918</v>
      </c>
      <c r="D4422" s="135" t="s">
        <v>6434</v>
      </c>
      <c r="E4422" s="135">
        <f t="shared" si="69"/>
        <v>30200960</v>
      </c>
      <c r="F4422" s="135" t="s">
        <v>1249</v>
      </c>
      <c r="G4422" s="135" t="s">
        <v>5926</v>
      </c>
      <c r="H4422" s="135" t="s">
        <v>1848</v>
      </c>
      <c r="I4422" s="135" t="s">
        <v>6435</v>
      </c>
    </row>
    <row r="4423" spans="1:9" x14ac:dyDescent="0.2">
      <c r="A4423" s="135" t="s">
        <v>2918</v>
      </c>
      <c r="D4423" s="135" t="s">
        <v>6436</v>
      </c>
      <c r="E4423" s="135">
        <f t="shared" si="69"/>
        <v>30200961</v>
      </c>
      <c r="F4423" s="135" t="s">
        <v>1249</v>
      </c>
      <c r="G4423" s="135" t="s">
        <v>5926</v>
      </c>
      <c r="H4423" s="135" t="s">
        <v>1848</v>
      </c>
      <c r="I4423" s="135" t="s">
        <v>6437</v>
      </c>
    </row>
    <row r="4424" spans="1:9" x14ac:dyDescent="0.2">
      <c r="A4424" s="135" t="s">
        <v>2918</v>
      </c>
      <c r="D4424" s="135" t="s">
        <v>6438</v>
      </c>
      <c r="E4424" s="135">
        <f t="shared" si="69"/>
        <v>30200962</v>
      </c>
      <c r="F4424" s="135" t="s">
        <v>1249</v>
      </c>
      <c r="G4424" s="135" t="s">
        <v>5926</v>
      </c>
      <c r="H4424" s="135" t="s">
        <v>1848</v>
      </c>
      <c r="I4424" s="135" t="s">
        <v>6439</v>
      </c>
    </row>
    <row r="4425" spans="1:9" x14ac:dyDescent="0.2">
      <c r="A4425" s="135" t="s">
        <v>2918</v>
      </c>
      <c r="D4425" s="135" t="s">
        <v>6440</v>
      </c>
      <c r="E4425" s="135">
        <f t="shared" si="69"/>
        <v>30200963</v>
      </c>
      <c r="F4425" s="135" t="s">
        <v>1249</v>
      </c>
      <c r="G4425" s="135" t="s">
        <v>5926</v>
      </c>
      <c r="H4425" s="135" t="s">
        <v>1848</v>
      </c>
      <c r="I4425" s="135" t="s">
        <v>9325</v>
      </c>
    </row>
    <row r="4426" spans="1:9" x14ac:dyDescent="0.2">
      <c r="A4426" s="135" t="s">
        <v>2918</v>
      </c>
      <c r="D4426" s="135" t="s">
        <v>9326</v>
      </c>
      <c r="E4426" s="135">
        <f t="shared" si="69"/>
        <v>30200964</v>
      </c>
      <c r="F4426" s="135" t="s">
        <v>1249</v>
      </c>
      <c r="G4426" s="135" t="s">
        <v>5926</v>
      </c>
      <c r="H4426" s="135" t="s">
        <v>1848</v>
      </c>
      <c r="I4426" s="135" t="s">
        <v>9327</v>
      </c>
    </row>
    <row r="4427" spans="1:9" x14ac:dyDescent="0.2">
      <c r="A4427" s="135" t="s">
        <v>2918</v>
      </c>
      <c r="D4427" s="135" t="s">
        <v>9328</v>
      </c>
      <c r="E4427" s="135">
        <f t="shared" si="69"/>
        <v>30200965</v>
      </c>
      <c r="F4427" s="135" t="s">
        <v>1249</v>
      </c>
      <c r="G4427" s="135" t="s">
        <v>5926</v>
      </c>
      <c r="H4427" s="135" t="s">
        <v>1848</v>
      </c>
      <c r="I4427" s="135" t="s">
        <v>9329</v>
      </c>
    </row>
    <row r="4428" spans="1:9" x14ac:dyDescent="0.2">
      <c r="A4428" s="135" t="s">
        <v>2918</v>
      </c>
      <c r="D4428" s="135" t="s">
        <v>9330</v>
      </c>
      <c r="E4428" s="135">
        <f t="shared" si="69"/>
        <v>30200966</v>
      </c>
      <c r="F4428" s="135" t="s">
        <v>1249</v>
      </c>
      <c r="G4428" s="135" t="s">
        <v>5926</v>
      </c>
      <c r="H4428" s="135" t="s">
        <v>1848</v>
      </c>
      <c r="I4428" s="135" t="s">
        <v>9331</v>
      </c>
    </row>
    <row r="4429" spans="1:9" x14ac:dyDescent="0.2">
      <c r="A4429" s="135" t="s">
        <v>2918</v>
      </c>
      <c r="D4429" s="135" t="s">
        <v>9332</v>
      </c>
      <c r="E4429" s="135">
        <f t="shared" si="69"/>
        <v>30200967</v>
      </c>
      <c r="F4429" s="135" t="s">
        <v>1249</v>
      </c>
      <c r="G4429" s="135" t="s">
        <v>5926</v>
      </c>
      <c r="H4429" s="135" t="s">
        <v>1848</v>
      </c>
      <c r="I4429" s="135" t="s">
        <v>9333</v>
      </c>
    </row>
    <row r="4430" spans="1:9" x14ac:dyDescent="0.2">
      <c r="A4430" s="135" t="s">
        <v>2918</v>
      </c>
      <c r="D4430" s="135" t="s">
        <v>9334</v>
      </c>
      <c r="E4430" s="135">
        <f t="shared" si="69"/>
        <v>30200998</v>
      </c>
      <c r="F4430" s="135" t="s">
        <v>1249</v>
      </c>
      <c r="G4430" s="135" t="s">
        <v>5926</v>
      </c>
      <c r="H4430" s="135" t="s">
        <v>1848</v>
      </c>
      <c r="I4430" s="135" t="s">
        <v>6575</v>
      </c>
    </row>
    <row r="4431" spans="1:9" x14ac:dyDescent="0.2">
      <c r="A4431" s="135" t="s">
        <v>2918</v>
      </c>
      <c r="D4431" s="135" t="s">
        <v>9335</v>
      </c>
      <c r="E4431" s="135">
        <f t="shared" si="69"/>
        <v>30200999</v>
      </c>
      <c r="F4431" s="135" t="s">
        <v>1249</v>
      </c>
      <c r="G4431" s="135" t="s">
        <v>5926</v>
      </c>
      <c r="H4431" s="135" t="s">
        <v>1848</v>
      </c>
      <c r="I4431" s="135" t="s">
        <v>6575</v>
      </c>
    </row>
    <row r="4432" spans="1:9" x14ac:dyDescent="0.2">
      <c r="A4432" s="135" t="s">
        <v>2918</v>
      </c>
      <c r="D4432" s="135" t="s">
        <v>9336</v>
      </c>
      <c r="E4432" s="135">
        <f t="shared" si="69"/>
        <v>30201001</v>
      </c>
      <c r="F4432" s="135" t="s">
        <v>1249</v>
      </c>
      <c r="G4432" s="135" t="s">
        <v>5926</v>
      </c>
      <c r="H4432" s="135" t="s">
        <v>9337</v>
      </c>
      <c r="I4432" s="135" t="s">
        <v>9338</v>
      </c>
    </row>
    <row r="4433" spans="1:9" x14ac:dyDescent="0.2">
      <c r="A4433" s="135" t="s">
        <v>2918</v>
      </c>
      <c r="D4433" s="135" t="s">
        <v>9339</v>
      </c>
      <c r="E4433" s="135">
        <f t="shared" si="69"/>
        <v>30201002</v>
      </c>
      <c r="F4433" s="135" t="s">
        <v>1249</v>
      </c>
      <c r="G4433" s="135" t="s">
        <v>5926</v>
      </c>
      <c r="H4433" s="135" t="s">
        <v>9337</v>
      </c>
      <c r="I4433" s="135" t="s">
        <v>9340</v>
      </c>
    </row>
    <row r="4434" spans="1:9" x14ac:dyDescent="0.2">
      <c r="A4434" s="135" t="s">
        <v>2918</v>
      </c>
      <c r="D4434" s="135" t="s">
        <v>9341</v>
      </c>
      <c r="E4434" s="135">
        <f t="shared" si="69"/>
        <v>30201003</v>
      </c>
      <c r="F4434" s="135" t="s">
        <v>1249</v>
      </c>
      <c r="G4434" s="135" t="s">
        <v>5926</v>
      </c>
      <c r="H4434" s="135" t="s">
        <v>9337</v>
      </c>
      <c r="I4434" s="135" t="s">
        <v>9342</v>
      </c>
    </row>
    <row r="4435" spans="1:9" x14ac:dyDescent="0.2">
      <c r="A4435" s="135" t="s">
        <v>2918</v>
      </c>
      <c r="D4435" s="135" t="s">
        <v>9343</v>
      </c>
      <c r="E4435" s="135">
        <f t="shared" si="69"/>
        <v>30201004</v>
      </c>
      <c r="F4435" s="135" t="s">
        <v>1249</v>
      </c>
      <c r="G4435" s="135" t="s">
        <v>5926</v>
      </c>
      <c r="H4435" s="135" t="s">
        <v>9337</v>
      </c>
      <c r="I4435" s="135" t="s">
        <v>9344</v>
      </c>
    </row>
    <row r="4436" spans="1:9" x14ac:dyDescent="0.2">
      <c r="A4436" s="135" t="s">
        <v>2918</v>
      </c>
      <c r="D4436" s="135" t="s">
        <v>9345</v>
      </c>
      <c r="E4436" s="135">
        <f t="shared" si="69"/>
        <v>30201005</v>
      </c>
      <c r="F4436" s="135" t="s">
        <v>1249</v>
      </c>
      <c r="G4436" s="135" t="s">
        <v>5926</v>
      </c>
      <c r="H4436" s="135" t="s">
        <v>9337</v>
      </c>
      <c r="I4436" s="135" t="s">
        <v>9346</v>
      </c>
    </row>
    <row r="4437" spans="1:9" x14ac:dyDescent="0.2">
      <c r="A4437" s="135" t="s">
        <v>2918</v>
      </c>
      <c r="D4437" s="135" t="s">
        <v>9347</v>
      </c>
      <c r="E4437" s="135">
        <f t="shared" si="69"/>
        <v>30201006</v>
      </c>
      <c r="F4437" s="135" t="s">
        <v>1249</v>
      </c>
      <c r="G4437" s="135" t="s">
        <v>5926</v>
      </c>
      <c r="H4437" s="135" t="s">
        <v>9337</v>
      </c>
      <c r="I4437" s="135" t="s">
        <v>9348</v>
      </c>
    </row>
    <row r="4438" spans="1:9" x14ac:dyDescent="0.2">
      <c r="A4438" s="135" t="s">
        <v>2918</v>
      </c>
      <c r="D4438" s="135" t="s">
        <v>9349</v>
      </c>
      <c r="E4438" s="135">
        <f t="shared" si="69"/>
        <v>30201010</v>
      </c>
      <c r="F4438" s="135" t="s">
        <v>1249</v>
      </c>
      <c r="G4438" s="135" t="s">
        <v>5926</v>
      </c>
      <c r="H4438" s="135" t="s">
        <v>9337</v>
      </c>
      <c r="I4438" s="135" t="s">
        <v>9350</v>
      </c>
    </row>
    <row r="4439" spans="1:9" x14ac:dyDescent="0.2">
      <c r="A4439" s="135" t="s">
        <v>2918</v>
      </c>
      <c r="D4439" s="135" t="s">
        <v>9351</v>
      </c>
      <c r="E4439" s="135">
        <f t="shared" si="69"/>
        <v>30201011</v>
      </c>
      <c r="F4439" s="135" t="s">
        <v>1249</v>
      </c>
      <c r="G4439" s="135" t="s">
        <v>5926</v>
      </c>
      <c r="H4439" s="135" t="s">
        <v>9337</v>
      </c>
      <c r="I4439" s="135" t="s">
        <v>6514</v>
      </c>
    </row>
    <row r="4440" spans="1:9" x14ac:dyDescent="0.2">
      <c r="A4440" s="135" t="s">
        <v>2918</v>
      </c>
      <c r="D4440" s="135" t="s">
        <v>9352</v>
      </c>
      <c r="E4440" s="135">
        <f t="shared" si="69"/>
        <v>30201012</v>
      </c>
      <c r="F4440" s="135" t="s">
        <v>1249</v>
      </c>
      <c r="G4440" s="135" t="s">
        <v>5926</v>
      </c>
      <c r="H4440" s="135" t="s">
        <v>9337</v>
      </c>
      <c r="I4440" s="135" t="s">
        <v>6514</v>
      </c>
    </row>
    <row r="4441" spans="1:9" x14ac:dyDescent="0.2">
      <c r="A4441" s="135" t="s">
        <v>2918</v>
      </c>
      <c r="D4441" s="135" t="s">
        <v>9353</v>
      </c>
      <c r="E4441" s="135">
        <f t="shared" si="69"/>
        <v>30201013</v>
      </c>
      <c r="F4441" s="135" t="s">
        <v>1249</v>
      </c>
      <c r="G4441" s="135" t="s">
        <v>5926</v>
      </c>
      <c r="H4441" s="135" t="s">
        <v>9337</v>
      </c>
      <c r="I4441" s="135" t="s">
        <v>9354</v>
      </c>
    </row>
    <row r="4442" spans="1:9" x14ac:dyDescent="0.2">
      <c r="A4442" s="135" t="s">
        <v>2918</v>
      </c>
      <c r="D4442" s="135" t="s">
        <v>9355</v>
      </c>
      <c r="E4442" s="135">
        <f t="shared" si="69"/>
        <v>30201014</v>
      </c>
      <c r="F4442" s="135" t="s">
        <v>1249</v>
      </c>
      <c r="G4442" s="135" t="s">
        <v>5926</v>
      </c>
      <c r="H4442" s="135" t="s">
        <v>9337</v>
      </c>
      <c r="I4442" s="135" t="s">
        <v>9356</v>
      </c>
    </row>
    <row r="4443" spans="1:9" x14ac:dyDescent="0.2">
      <c r="A4443" s="135" t="s">
        <v>2918</v>
      </c>
      <c r="D4443" s="135" t="s">
        <v>9357</v>
      </c>
      <c r="E4443" s="135">
        <f t="shared" si="69"/>
        <v>30201015</v>
      </c>
      <c r="F4443" s="135" t="s">
        <v>1249</v>
      </c>
      <c r="G4443" s="135" t="s">
        <v>5926</v>
      </c>
      <c r="H4443" s="135" t="s">
        <v>9337</v>
      </c>
      <c r="I4443" s="135" t="s">
        <v>9358</v>
      </c>
    </row>
    <row r="4444" spans="1:9" x14ac:dyDescent="0.2">
      <c r="A4444" s="135" t="s">
        <v>2918</v>
      </c>
      <c r="D4444" s="135" t="s">
        <v>9359</v>
      </c>
      <c r="E4444" s="135">
        <f t="shared" si="69"/>
        <v>30201017</v>
      </c>
      <c r="F4444" s="135" t="s">
        <v>1249</v>
      </c>
      <c r="G4444" s="135" t="s">
        <v>5926</v>
      </c>
      <c r="H4444" s="135" t="s">
        <v>9337</v>
      </c>
      <c r="I4444" s="135" t="s">
        <v>9360</v>
      </c>
    </row>
    <row r="4445" spans="1:9" x14ac:dyDescent="0.2">
      <c r="A4445" s="135" t="s">
        <v>2918</v>
      </c>
      <c r="D4445" s="135" t="s">
        <v>9361</v>
      </c>
      <c r="E4445" s="135">
        <f t="shared" si="69"/>
        <v>30201018</v>
      </c>
      <c r="F4445" s="135" t="s">
        <v>1249</v>
      </c>
      <c r="G4445" s="135" t="s">
        <v>5926</v>
      </c>
      <c r="H4445" s="135" t="s">
        <v>9337</v>
      </c>
      <c r="I4445" s="135" t="s">
        <v>9362</v>
      </c>
    </row>
    <row r="4446" spans="1:9" x14ac:dyDescent="0.2">
      <c r="A4446" s="135" t="s">
        <v>2918</v>
      </c>
      <c r="D4446" s="135" t="s">
        <v>9363</v>
      </c>
      <c r="E4446" s="135">
        <f t="shared" si="69"/>
        <v>30201020</v>
      </c>
      <c r="F4446" s="135" t="s">
        <v>1249</v>
      </c>
      <c r="G4446" s="135" t="s">
        <v>5926</v>
      </c>
      <c r="H4446" s="135" t="s">
        <v>9337</v>
      </c>
      <c r="I4446" s="135" t="s">
        <v>6496</v>
      </c>
    </row>
    <row r="4447" spans="1:9" x14ac:dyDescent="0.2">
      <c r="A4447" s="135" t="s">
        <v>2918</v>
      </c>
      <c r="D4447" s="135" t="s">
        <v>9364</v>
      </c>
      <c r="E4447" s="135">
        <f t="shared" si="69"/>
        <v>30201099</v>
      </c>
      <c r="F4447" s="135" t="s">
        <v>1249</v>
      </c>
      <c r="G4447" s="135" t="s">
        <v>5926</v>
      </c>
      <c r="H4447" s="135" t="s">
        <v>9337</v>
      </c>
      <c r="I4447" s="135" t="s">
        <v>6575</v>
      </c>
    </row>
    <row r="4448" spans="1:9" x14ac:dyDescent="0.2">
      <c r="A4448" s="135" t="s">
        <v>2918</v>
      </c>
      <c r="D4448" s="135" t="s">
        <v>9365</v>
      </c>
      <c r="E4448" s="135">
        <f t="shared" si="69"/>
        <v>30201101</v>
      </c>
      <c r="F4448" s="135" t="s">
        <v>1249</v>
      </c>
      <c r="G4448" s="135" t="s">
        <v>5926</v>
      </c>
      <c r="H4448" s="135" t="s">
        <v>9366</v>
      </c>
      <c r="I4448" s="135" t="s">
        <v>9367</v>
      </c>
    </row>
    <row r="4449" spans="1:9" x14ac:dyDescent="0.2">
      <c r="A4449" s="135" t="s">
        <v>2918</v>
      </c>
      <c r="D4449" s="135" t="s">
        <v>9368</v>
      </c>
      <c r="E4449" s="135">
        <f t="shared" si="69"/>
        <v>30201102</v>
      </c>
      <c r="F4449" s="135" t="s">
        <v>1249</v>
      </c>
      <c r="G4449" s="135" t="s">
        <v>5926</v>
      </c>
      <c r="H4449" s="135" t="s">
        <v>9366</v>
      </c>
      <c r="I4449" s="135" t="s">
        <v>9369</v>
      </c>
    </row>
    <row r="4450" spans="1:9" x14ac:dyDescent="0.2">
      <c r="A4450" s="135" t="s">
        <v>2918</v>
      </c>
      <c r="D4450" s="135" t="s">
        <v>9370</v>
      </c>
      <c r="E4450" s="135">
        <f t="shared" si="69"/>
        <v>30201103</v>
      </c>
      <c r="F4450" s="135" t="s">
        <v>1249</v>
      </c>
      <c r="G4450" s="135" t="s">
        <v>5926</v>
      </c>
      <c r="H4450" s="135" t="s">
        <v>9366</v>
      </c>
      <c r="I4450" s="135" t="s">
        <v>9371</v>
      </c>
    </row>
    <row r="4451" spans="1:9" x14ac:dyDescent="0.2">
      <c r="A4451" s="135" t="s">
        <v>2918</v>
      </c>
      <c r="D4451" s="135" t="s">
        <v>9372</v>
      </c>
      <c r="E4451" s="135">
        <f t="shared" si="69"/>
        <v>30201104</v>
      </c>
      <c r="F4451" s="135" t="s">
        <v>1249</v>
      </c>
      <c r="G4451" s="135" t="s">
        <v>5926</v>
      </c>
      <c r="H4451" s="135" t="s">
        <v>9366</v>
      </c>
      <c r="I4451" s="135" t="s">
        <v>9373</v>
      </c>
    </row>
    <row r="4452" spans="1:9" x14ac:dyDescent="0.2">
      <c r="A4452" s="135" t="s">
        <v>2918</v>
      </c>
      <c r="D4452" s="135" t="s">
        <v>9374</v>
      </c>
      <c r="E4452" s="135">
        <f t="shared" si="69"/>
        <v>30201105</v>
      </c>
      <c r="F4452" s="135" t="s">
        <v>1249</v>
      </c>
      <c r="G4452" s="135" t="s">
        <v>5926</v>
      </c>
      <c r="H4452" s="135" t="s">
        <v>9366</v>
      </c>
      <c r="I4452" s="135" t="s">
        <v>9375</v>
      </c>
    </row>
    <row r="4453" spans="1:9" x14ac:dyDescent="0.2">
      <c r="A4453" s="135" t="s">
        <v>2918</v>
      </c>
      <c r="D4453" s="135" t="s">
        <v>9376</v>
      </c>
      <c r="E4453" s="135">
        <f t="shared" si="69"/>
        <v>30201106</v>
      </c>
      <c r="F4453" s="135" t="s">
        <v>1249</v>
      </c>
      <c r="G4453" s="135" t="s">
        <v>5926</v>
      </c>
      <c r="H4453" s="135" t="s">
        <v>9366</v>
      </c>
      <c r="I4453" s="135" t="s">
        <v>9377</v>
      </c>
    </row>
    <row r="4454" spans="1:9" x14ac:dyDescent="0.2">
      <c r="A4454" s="135" t="s">
        <v>2918</v>
      </c>
      <c r="D4454" s="135" t="s">
        <v>9378</v>
      </c>
      <c r="E4454" s="135">
        <f t="shared" si="69"/>
        <v>30201110</v>
      </c>
      <c r="F4454" s="135" t="s">
        <v>1249</v>
      </c>
      <c r="G4454" s="135" t="s">
        <v>5926</v>
      </c>
      <c r="H4454" s="135" t="s">
        <v>9366</v>
      </c>
      <c r="I4454" s="135" t="s">
        <v>9379</v>
      </c>
    </row>
    <row r="4455" spans="1:9" x14ac:dyDescent="0.2">
      <c r="A4455" s="135" t="s">
        <v>2918</v>
      </c>
      <c r="D4455" s="135" t="s">
        <v>9380</v>
      </c>
      <c r="E4455" s="135">
        <f t="shared" si="69"/>
        <v>30201111</v>
      </c>
      <c r="F4455" s="135" t="s">
        <v>1249</v>
      </c>
      <c r="G4455" s="135" t="s">
        <v>5926</v>
      </c>
      <c r="H4455" s="135" t="s">
        <v>9366</v>
      </c>
      <c r="I4455" s="135" t="s">
        <v>9381</v>
      </c>
    </row>
    <row r="4456" spans="1:9" x14ac:dyDescent="0.2">
      <c r="A4456" s="135" t="s">
        <v>2918</v>
      </c>
      <c r="D4456" s="135" t="s">
        <v>9382</v>
      </c>
      <c r="E4456" s="135">
        <f t="shared" si="69"/>
        <v>30201112</v>
      </c>
      <c r="F4456" s="135" t="s">
        <v>1249</v>
      </c>
      <c r="G4456" s="135" t="s">
        <v>5926</v>
      </c>
      <c r="H4456" s="135" t="s">
        <v>9366</v>
      </c>
      <c r="I4456" s="135" t="s">
        <v>9383</v>
      </c>
    </row>
    <row r="4457" spans="1:9" x14ac:dyDescent="0.2">
      <c r="A4457" s="135" t="s">
        <v>2918</v>
      </c>
      <c r="D4457" s="135" t="s">
        <v>9384</v>
      </c>
      <c r="E4457" s="135">
        <f t="shared" si="69"/>
        <v>30201120</v>
      </c>
      <c r="F4457" s="135" t="s">
        <v>1249</v>
      </c>
      <c r="G4457" s="135" t="s">
        <v>5926</v>
      </c>
      <c r="H4457" s="135" t="s">
        <v>9366</v>
      </c>
      <c r="I4457" s="135" t="s">
        <v>6496</v>
      </c>
    </row>
    <row r="4458" spans="1:9" x14ac:dyDescent="0.2">
      <c r="A4458" s="135" t="s">
        <v>2918</v>
      </c>
      <c r="D4458" s="135" t="s">
        <v>9385</v>
      </c>
      <c r="E4458" s="135">
        <f t="shared" si="69"/>
        <v>30201121</v>
      </c>
      <c r="F4458" s="135" t="s">
        <v>1249</v>
      </c>
      <c r="G4458" s="135" t="s">
        <v>5926</v>
      </c>
      <c r="H4458" s="135" t="s">
        <v>9366</v>
      </c>
      <c r="I4458" s="135" t="s">
        <v>9386</v>
      </c>
    </row>
    <row r="4459" spans="1:9" x14ac:dyDescent="0.2">
      <c r="A4459" s="135" t="s">
        <v>2918</v>
      </c>
      <c r="D4459" s="135" t="s">
        <v>9387</v>
      </c>
      <c r="E4459" s="135">
        <f t="shared" si="69"/>
        <v>30201199</v>
      </c>
      <c r="F4459" s="135" t="s">
        <v>1249</v>
      </c>
      <c r="G4459" s="135" t="s">
        <v>5926</v>
      </c>
      <c r="H4459" s="135" t="s">
        <v>9366</v>
      </c>
      <c r="I4459" s="135" t="s">
        <v>6238</v>
      </c>
    </row>
    <row r="4460" spans="1:9" x14ac:dyDescent="0.2">
      <c r="A4460" s="135" t="s">
        <v>2918</v>
      </c>
      <c r="D4460" s="135" t="s">
        <v>9388</v>
      </c>
      <c r="E4460" s="135">
        <f t="shared" si="69"/>
        <v>30201201</v>
      </c>
      <c r="F4460" s="135" t="s">
        <v>1249</v>
      </c>
      <c r="G4460" s="135" t="s">
        <v>5926</v>
      </c>
      <c r="H4460" s="135" t="s">
        <v>9389</v>
      </c>
      <c r="I4460" s="135" t="s">
        <v>9390</v>
      </c>
    </row>
    <row r="4461" spans="1:9" x14ac:dyDescent="0.2">
      <c r="A4461" s="135" t="s">
        <v>2918</v>
      </c>
      <c r="D4461" s="135" t="s">
        <v>9391</v>
      </c>
      <c r="E4461" s="135">
        <f t="shared" si="69"/>
        <v>30201202</v>
      </c>
      <c r="F4461" s="135" t="s">
        <v>1249</v>
      </c>
      <c r="G4461" s="135" t="s">
        <v>5926</v>
      </c>
      <c r="H4461" s="135" t="s">
        <v>9389</v>
      </c>
      <c r="I4461" s="135" t="s">
        <v>9392</v>
      </c>
    </row>
    <row r="4462" spans="1:9" x14ac:dyDescent="0.2">
      <c r="A4462" s="135" t="s">
        <v>2918</v>
      </c>
      <c r="D4462" s="135" t="s">
        <v>9393</v>
      </c>
      <c r="E4462" s="135">
        <f t="shared" si="69"/>
        <v>30201203</v>
      </c>
      <c r="F4462" s="135" t="s">
        <v>1249</v>
      </c>
      <c r="G4462" s="135" t="s">
        <v>5926</v>
      </c>
      <c r="H4462" s="135" t="s">
        <v>9389</v>
      </c>
      <c r="I4462" s="135" t="s">
        <v>9394</v>
      </c>
    </row>
    <row r="4463" spans="1:9" x14ac:dyDescent="0.2">
      <c r="A4463" s="135" t="s">
        <v>2918</v>
      </c>
      <c r="D4463" s="135" t="s">
        <v>9395</v>
      </c>
      <c r="E4463" s="135">
        <f t="shared" si="69"/>
        <v>30201204</v>
      </c>
      <c r="F4463" s="135" t="s">
        <v>1249</v>
      </c>
      <c r="G4463" s="135" t="s">
        <v>5926</v>
      </c>
      <c r="H4463" s="135" t="s">
        <v>9389</v>
      </c>
      <c r="I4463" s="135" t="s">
        <v>9396</v>
      </c>
    </row>
    <row r="4464" spans="1:9" x14ac:dyDescent="0.2">
      <c r="A4464" s="135" t="s">
        <v>2918</v>
      </c>
      <c r="D4464" s="135" t="s">
        <v>9397</v>
      </c>
      <c r="E4464" s="135">
        <f t="shared" si="69"/>
        <v>30201205</v>
      </c>
      <c r="F4464" s="135" t="s">
        <v>1249</v>
      </c>
      <c r="G4464" s="135" t="s">
        <v>5926</v>
      </c>
      <c r="H4464" s="135" t="s">
        <v>9389</v>
      </c>
      <c r="I4464" s="135" t="s">
        <v>9398</v>
      </c>
    </row>
    <row r="4465" spans="1:9" x14ac:dyDescent="0.2">
      <c r="A4465" s="135" t="s">
        <v>2918</v>
      </c>
      <c r="D4465" s="135" t="s">
        <v>9399</v>
      </c>
      <c r="E4465" s="135">
        <f t="shared" si="69"/>
        <v>30201206</v>
      </c>
      <c r="F4465" s="135" t="s">
        <v>1249</v>
      </c>
      <c r="G4465" s="135" t="s">
        <v>5926</v>
      </c>
      <c r="H4465" s="135" t="s">
        <v>9389</v>
      </c>
      <c r="I4465" s="135" t="s">
        <v>9400</v>
      </c>
    </row>
    <row r="4466" spans="1:9" x14ac:dyDescent="0.2">
      <c r="A4466" s="135" t="s">
        <v>2918</v>
      </c>
      <c r="D4466" s="135" t="s">
        <v>9401</v>
      </c>
      <c r="E4466" s="135">
        <f t="shared" si="69"/>
        <v>30201299</v>
      </c>
      <c r="F4466" s="135" t="s">
        <v>1249</v>
      </c>
      <c r="G4466" s="135" t="s">
        <v>5926</v>
      </c>
      <c r="H4466" s="135" t="s">
        <v>9389</v>
      </c>
      <c r="I4466" s="135" t="s">
        <v>6575</v>
      </c>
    </row>
    <row r="4467" spans="1:9" x14ac:dyDescent="0.2">
      <c r="A4467" s="135" t="s">
        <v>2918</v>
      </c>
      <c r="D4467" s="135" t="s">
        <v>9402</v>
      </c>
      <c r="E4467" s="135">
        <f t="shared" si="69"/>
        <v>30201301</v>
      </c>
      <c r="F4467" s="135" t="s">
        <v>1249</v>
      </c>
      <c r="G4467" s="135" t="s">
        <v>5926</v>
      </c>
      <c r="H4467" s="135" t="s">
        <v>9403</v>
      </c>
      <c r="I4467" s="135" t="s">
        <v>9404</v>
      </c>
    </row>
    <row r="4468" spans="1:9" x14ac:dyDescent="0.2">
      <c r="A4468" s="135" t="s">
        <v>2918</v>
      </c>
      <c r="D4468" s="135" t="s">
        <v>9405</v>
      </c>
      <c r="E4468" s="135">
        <f t="shared" si="69"/>
        <v>30201302</v>
      </c>
      <c r="F4468" s="135" t="s">
        <v>1249</v>
      </c>
      <c r="G4468" s="135" t="s">
        <v>5926</v>
      </c>
      <c r="H4468" s="135" t="s">
        <v>9403</v>
      </c>
      <c r="I4468" s="135" t="s">
        <v>9406</v>
      </c>
    </row>
    <row r="4469" spans="1:9" x14ac:dyDescent="0.2">
      <c r="A4469" s="135" t="s">
        <v>2918</v>
      </c>
      <c r="D4469" s="135" t="s">
        <v>9407</v>
      </c>
      <c r="E4469" s="135">
        <f t="shared" si="69"/>
        <v>30201303</v>
      </c>
      <c r="F4469" s="135" t="s">
        <v>1249</v>
      </c>
      <c r="G4469" s="135" t="s">
        <v>5926</v>
      </c>
      <c r="H4469" s="135" t="s">
        <v>9403</v>
      </c>
      <c r="I4469" s="135" t="s">
        <v>9408</v>
      </c>
    </row>
    <row r="4470" spans="1:9" x14ac:dyDescent="0.2">
      <c r="A4470" s="135" t="s">
        <v>2918</v>
      </c>
      <c r="D4470" s="135" t="s">
        <v>9409</v>
      </c>
      <c r="E4470" s="135">
        <f t="shared" si="69"/>
        <v>30201304</v>
      </c>
      <c r="F4470" s="135" t="s">
        <v>1249</v>
      </c>
      <c r="G4470" s="135" t="s">
        <v>5926</v>
      </c>
      <c r="H4470" s="135" t="s">
        <v>9403</v>
      </c>
      <c r="I4470" s="135" t="s">
        <v>9410</v>
      </c>
    </row>
    <row r="4471" spans="1:9" x14ac:dyDescent="0.2">
      <c r="A4471" s="135" t="s">
        <v>2918</v>
      </c>
      <c r="D4471" s="135" t="s">
        <v>9411</v>
      </c>
      <c r="E4471" s="135">
        <f t="shared" si="69"/>
        <v>30201305</v>
      </c>
      <c r="F4471" s="135" t="s">
        <v>1249</v>
      </c>
      <c r="G4471" s="135" t="s">
        <v>5926</v>
      </c>
      <c r="H4471" s="135" t="s">
        <v>9403</v>
      </c>
      <c r="I4471" s="135" t="s">
        <v>9412</v>
      </c>
    </row>
    <row r="4472" spans="1:9" x14ac:dyDescent="0.2">
      <c r="A4472" s="135" t="s">
        <v>2918</v>
      </c>
      <c r="D4472" s="135" t="s">
        <v>9413</v>
      </c>
      <c r="E4472" s="135">
        <f t="shared" si="69"/>
        <v>30201311</v>
      </c>
      <c r="F4472" s="135" t="s">
        <v>1249</v>
      </c>
      <c r="G4472" s="135" t="s">
        <v>5926</v>
      </c>
      <c r="H4472" s="135" t="s">
        <v>9403</v>
      </c>
      <c r="I4472" s="135" t="s">
        <v>9414</v>
      </c>
    </row>
    <row r="4473" spans="1:9" x14ac:dyDescent="0.2">
      <c r="A4473" s="135" t="s">
        <v>2918</v>
      </c>
      <c r="D4473" s="135" t="s">
        <v>9415</v>
      </c>
      <c r="E4473" s="135">
        <f t="shared" si="69"/>
        <v>30201401</v>
      </c>
      <c r="F4473" s="135" t="s">
        <v>1249</v>
      </c>
      <c r="G4473" s="135" t="s">
        <v>5926</v>
      </c>
      <c r="H4473" s="135" t="s">
        <v>9416</v>
      </c>
      <c r="I4473" s="135" t="s">
        <v>9417</v>
      </c>
    </row>
    <row r="4474" spans="1:9" x14ac:dyDescent="0.2">
      <c r="A4474" s="135" t="s">
        <v>2918</v>
      </c>
      <c r="D4474" s="135" t="s">
        <v>9418</v>
      </c>
      <c r="E4474" s="135">
        <f t="shared" si="69"/>
        <v>30201402</v>
      </c>
      <c r="F4474" s="135" t="s">
        <v>1249</v>
      </c>
      <c r="G4474" s="135" t="s">
        <v>5926</v>
      </c>
      <c r="H4474" s="135" t="s">
        <v>9416</v>
      </c>
      <c r="I4474" s="135" t="s">
        <v>9419</v>
      </c>
    </row>
    <row r="4475" spans="1:9" x14ac:dyDescent="0.2">
      <c r="A4475" s="135" t="s">
        <v>2918</v>
      </c>
      <c r="D4475" s="135" t="s">
        <v>9420</v>
      </c>
      <c r="E4475" s="135">
        <f t="shared" si="69"/>
        <v>30201403</v>
      </c>
      <c r="F4475" s="135" t="s">
        <v>1249</v>
      </c>
      <c r="G4475" s="135" t="s">
        <v>5926</v>
      </c>
      <c r="H4475" s="135" t="s">
        <v>9416</v>
      </c>
      <c r="I4475" s="135" t="s">
        <v>6373</v>
      </c>
    </row>
    <row r="4476" spans="1:9" x14ac:dyDescent="0.2">
      <c r="A4476" s="135" t="s">
        <v>2918</v>
      </c>
      <c r="D4476" s="135" t="s">
        <v>9421</v>
      </c>
      <c r="E4476" s="135">
        <f t="shared" si="69"/>
        <v>30201404</v>
      </c>
      <c r="F4476" s="135" t="s">
        <v>1249</v>
      </c>
      <c r="G4476" s="135" t="s">
        <v>5926</v>
      </c>
      <c r="H4476" s="135" t="s">
        <v>9416</v>
      </c>
      <c r="I4476" s="135" t="s">
        <v>9422</v>
      </c>
    </row>
    <row r="4477" spans="1:9" x14ac:dyDescent="0.2">
      <c r="A4477" s="135" t="s">
        <v>2918</v>
      </c>
      <c r="D4477" s="135" t="s">
        <v>9423</v>
      </c>
      <c r="E4477" s="135">
        <f t="shared" si="69"/>
        <v>30201405</v>
      </c>
      <c r="F4477" s="135" t="s">
        <v>1249</v>
      </c>
      <c r="G4477" s="135" t="s">
        <v>5926</v>
      </c>
      <c r="H4477" s="135" t="s">
        <v>9416</v>
      </c>
      <c r="I4477" s="135" t="s">
        <v>9424</v>
      </c>
    </row>
    <row r="4478" spans="1:9" x14ac:dyDescent="0.2">
      <c r="A4478" s="135" t="s">
        <v>2918</v>
      </c>
      <c r="D4478" s="135" t="s">
        <v>9425</v>
      </c>
      <c r="E4478" s="135">
        <f t="shared" si="69"/>
        <v>30201406</v>
      </c>
      <c r="F4478" s="135" t="s">
        <v>1249</v>
      </c>
      <c r="G4478" s="135" t="s">
        <v>5926</v>
      </c>
      <c r="H4478" s="135" t="s">
        <v>9416</v>
      </c>
      <c r="I4478" s="135" t="s">
        <v>9426</v>
      </c>
    </row>
    <row r="4479" spans="1:9" x14ac:dyDescent="0.2">
      <c r="A4479" s="135" t="s">
        <v>2918</v>
      </c>
      <c r="D4479" s="135" t="s">
        <v>9427</v>
      </c>
      <c r="E4479" s="135">
        <f t="shared" si="69"/>
        <v>30201407</v>
      </c>
      <c r="F4479" s="135" t="s">
        <v>1249</v>
      </c>
      <c r="G4479" s="135" t="s">
        <v>5926</v>
      </c>
      <c r="H4479" s="135" t="s">
        <v>9416</v>
      </c>
      <c r="I4479" s="135" t="s">
        <v>9428</v>
      </c>
    </row>
    <row r="4480" spans="1:9" x14ac:dyDescent="0.2">
      <c r="A4480" s="135" t="s">
        <v>2918</v>
      </c>
      <c r="D4480" s="135" t="s">
        <v>9429</v>
      </c>
      <c r="E4480" s="135">
        <f t="shared" si="69"/>
        <v>30201408</v>
      </c>
      <c r="F4480" s="135" t="s">
        <v>1249</v>
      </c>
      <c r="G4480" s="135" t="s">
        <v>5926</v>
      </c>
      <c r="H4480" s="135" t="s">
        <v>9416</v>
      </c>
      <c r="I4480" s="135" t="s">
        <v>9430</v>
      </c>
    </row>
    <row r="4481" spans="1:12" x14ac:dyDescent="0.2">
      <c r="A4481" s="135" t="s">
        <v>2918</v>
      </c>
      <c r="D4481" s="135" t="s">
        <v>9431</v>
      </c>
      <c r="E4481" s="135">
        <f t="shared" si="69"/>
        <v>30201410</v>
      </c>
      <c r="F4481" s="135" t="s">
        <v>1249</v>
      </c>
      <c r="G4481" s="135" t="s">
        <v>5926</v>
      </c>
      <c r="H4481" s="135" t="s">
        <v>9416</v>
      </c>
      <c r="I4481" s="135" t="s">
        <v>9432</v>
      </c>
    </row>
    <row r="4482" spans="1:12" x14ac:dyDescent="0.2">
      <c r="A4482" s="135" t="s">
        <v>2918</v>
      </c>
      <c r="D4482" s="135" t="s">
        <v>9433</v>
      </c>
      <c r="E4482" s="135">
        <f t="shared" ref="E4482:E4545" si="70">VALUE(D4482)</f>
        <v>30201411</v>
      </c>
      <c r="F4482" s="135" t="s">
        <v>1249</v>
      </c>
      <c r="G4482" s="135" t="s">
        <v>5926</v>
      </c>
      <c r="H4482" s="135" t="s">
        <v>9416</v>
      </c>
      <c r="I4482" s="135" t="s">
        <v>9434</v>
      </c>
    </row>
    <row r="4483" spans="1:12" x14ac:dyDescent="0.2">
      <c r="A4483" s="135" t="s">
        <v>2918</v>
      </c>
      <c r="D4483" s="135" t="s">
        <v>9435</v>
      </c>
      <c r="E4483" s="135">
        <f t="shared" si="70"/>
        <v>30201412</v>
      </c>
      <c r="F4483" s="135" t="s">
        <v>1249</v>
      </c>
      <c r="G4483" s="135" t="s">
        <v>5926</v>
      </c>
      <c r="H4483" s="135" t="s">
        <v>9416</v>
      </c>
      <c r="I4483" s="135" t="s">
        <v>9436</v>
      </c>
    </row>
    <row r="4484" spans="1:12" x14ac:dyDescent="0.2">
      <c r="A4484" s="135" t="s">
        <v>2918</v>
      </c>
      <c r="D4484" s="135" t="s">
        <v>9437</v>
      </c>
      <c r="E4484" s="135">
        <f t="shared" si="70"/>
        <v>30201413</v>
      </c>
      <c r="F4484" s="135" t="s">
        <v>1249</v>
      </c>
      <c r="G4484" s="135" t="s">
        <v>5926</v>
      </c>
      <c r="H4484" s="135" t="s">
        <v>9416</v>
      </c>
      <c r="I4484" s="135" t="s">
        <v>9438</v>
      </c>
    </row>
    <row r="4485" spans="1:12" x14ac:dyDescent="0.2">
      <c r="A4485" s="135" t="s">
        <v>2918</v>
      </c>
      <c r="D4485" s="135" t="s">
        <v>9439</v>
      </c>
      <c r="E4485" s="135">
        <f t="shared" si="70"/>
        <v>30201421</v>
      </c>
      <c r="F4485" s="135" t="s">
        <v>1249</v>
      </c>
      <c r="G4485" s="135" t="s">
        <v>5926</v>
      </c>
      <c r="H4485" s="135" t="s">
        <v>9416</v>
      </c>
      <c r="I4485" s="135" t="s">
        <v>6514</v>
      </c>
    </row>
    <row r="4486" spans="1:12" x14ac:dyDescent="0.2">
      <c r="A4486" s="135" t="s">
        <v>2918</v>
      </c>
      <c r="D4486" s="135" t="s">
        <v>9440</v>
      </c>
      <c r="E4486" s="135">
        <f t="shared" si="70"/>
        <v>30201422</v>
      </c>
      <c r="F4486" s="135" t="s">
        <v>1249</v>
      </c>
      <c r="G4486" s="135" t="s">
        <v>5926</v>
      </c>
      <c r="H4486" s="135" t="s">
        <v>9416</v>
      </c>
      <c r="I4486" s="135" t="s">
        <v>9441</v>
      </c>
    </row>
    <row r="4487" spans="1:12" x14ac:dyDescent="0.2">
      <c r="A4487" s="135" t="s">
        <v>2918</v>
      </c>
      <c r="D4487" s="135" t="s">
        <v>9442</v>
      </c>
      <c r="E4487" s="135">
        <f t="shared" si="70"/>
        <v>30201501</v>
      </c>
      <c r="F4487" s="135" t="s">
        <v>1249</v>
      </c>
      <c r="G4487" s="135" t="s">
        <v>5926</v>
      </c>
      <c r="H4487" s="135" t="s">
        <v>9443</v>
      </c>
      <c r="I4487" s="135" t="s">
        <v>2382</v>
      </c>
      <c r="K4487" s="137">
        <v>36515</v>
      </c>
      <c r="L4487" s="135" t="s">
        <v>6546</v>
      </c>
    </row>
    <row r="4488" spans="1:12" x14ac:dyDescent="0.2">
      <c r="A4488" s="135" t="s">
        <v>2918</v>
      </c>
      <c r="D4488" s="135" t="s">
        <v>6547</v>
      </c>
      <c r="E4488" s="135">
        <f t="shared" si="70"/>
        <v>30201503</v>
      </c>
      <c r="F4488" s="135" t="s">
        <v>1249</v>
      </c>
      <c r="G4488" s="135" t="s">
        <v>5926</v>
      </c>
      <c r="H4488" s="135" t="s">
        <v>9443</v>
      </c>
      <c r="I4488" s="135" t="s">
        <v>6548</v>
      </c>
      <c r="K4488" s="137">
        <v>36515</v>
      </c>
      <c r="L4488" s="135" t="s">
        <v>6549</v>
      </c>
    </row>
    <row r="4489" spans="1:12" x14ac:dyDescent="0.2">
      <c r="A4489" s="135" t="s">
        <v>2918</v>
      </c>
      <c r="D4489" s="135" t="s">
        <v>6550</v>
      </c>
      <c r="E4489" s="135">
        <f t="shared" si="70"/>
        <v>30201505</v>
      </c>
      <c r="F4489" s="135" t="s">
        <v>1249</v>
      </c>
      <c r="G4489" s="135" t="s">
        <v>5926</v>
      </c>
      <c r="H4489" s="135" t="s">
        <v>9443</v>
      </c>
      <c r="I4489" s="135" t="s">
        <v>6551</v>
      </c>
      <c r="K4489" s="137">
        <v>36515</v>
      </c>
      <c r="L4489" s="135" t="s">
        <v>6549</v>
      </c>
    </row>
    <row r="4490" spans="1:12" x14ac:dyDescent="0.2">
      <c r="A4490" s="135" t="s">
        <v>2918</v>
      </c>
      <c r="D4490" s="135" t="s">
        <v>6552</v>
      </c>
      <c r="E4490" s="135">
        <f t="shared" si="70"/>
        <v>30201507</v>
      </c>
      <c r="F4490" s="135" t="s">
        <v>1249</v>
      </c>
      <c r="G4490" s="135" t="s">
        <v>5926</v>
      </c>
      <c r="H4490" s="135" t="s">
        <v>9443</v>
      </c>
      <c r="I4490" s="135" t="s">
        <v>6553</v>
      </c>
      <c r="K4490" s="137">
        <v>36515</v>
      </c>
      <c r="L4490" s="135" t="s">
        <v>6549</v>
      </c>
    </row>
    <row r="4491" spans="1:12" x14ac:dyDescent="0.2">
      <c r="A4491" s="135" t="s">
        <v>2918</v>
      </c>
      <c r="D4491" s="135" t="s">
        <v>6554</v>
      </c>
      <c r="E4491" s="135">
        <f t="shared" si="70"/>
        <v>30201510</v>
      </c>
      <c r="F4491" s="135" t="s">
        <v>1249</v>
      </c>
      <c r="G4491" s="135" t="s">
        <v>5926</v>
      </c>
      <c r="H4491" s="135" t="s">
        <v>9443</v>
      </c>
      <c r="I4491" s="135" t="s">
        <v>6555</v>
      </c>
      <c r="K4491" s="137">
        <v>36515</v>
      </c>
      <c r="L4491" s="135" t="s">
        <v>6549</v>
      </c>
    </row>
    <row r="4492" spans="1:12" x14ac:dyDescent="0.2">
      <c r="A4492" s="135" t="s">
        <v>2918</v>
      </c>
      <c r="D4492" s="135" t="s">
        <v>6556</v>
      </c>
      <c r="E4492" s="135">
        <f t="shared" si="70"/>
        <v>30201512</v>
      </c>
      <c r="F4492" s="135" t="s">
        <v>1249</v>
      </c>
      <c r="G4492" s="135" t="s">
        <v>5926</v>
      </c>
      <c r="H4492" s="135" t="s">
        <v>9443</v>
      </c>
      <c r="I4492" s="135" t="s">
        <v>6557</v>
      </c>
      <c r="K4492" s="137">
        <v>36515</v>
      </c>
      <c r="L4492" s="135" t="s">
        <v>6549</v>
      </c>
    </row>
    <row r="4493" spans="1:12" x14ac:dyDescent="0.2">
      <c r="A4493" s="135" t="s">
        <v>2918</v>
      </c>
      <c r="D4493" s="135" t="s">
        <v>6558</v>
      </c>
      <c r="E4493" s="135">
        <f t="shared" si="70"/>
        <v>30201514</v>
      </c>
      <c r="F4493" s="135" t="s">
        <v>1249</v>
      </c>
      <c r="G4493" s="135" t="s">
        <v>5926</v>
      </c>
      <c r="H4493" s="135" t="s">
        <v>9443</v>
      </c>
      <c r="I4493" s="135" t="s">
        <v>6559</v>
      </c>
      <c r="K4493" s="137">
        <v>36515</v>
      </c>
      <c r="L4493" s="135" t="s">
        <v>6549</v>
      </c>
    </row>
    <row r="4494" spans="1:12" x14ac:dyDescent="0.2">
      <c r="A4494" s="135" t="s">
        <v>2918</v>
      </c>
      <c r="D4494" s="135" t="s">
        <v>6560</v>
      </c>
      <c r="E4494" s="135">
        <f t="shared" si="70"/>
        <v>30201520</v>
      </c>
      <c r="F4494" s="135" t="s">
        <v>1249</v>
      </c>
      <c r="G4494" s="135" t="s">
        <v>5926</v>
      </c>
      <c r="H4494" s="135" t="s">
        <v>9443</v>
      </c>
      <c r="I4494" s="135" t="s">
        <v>9447</v>
      </c>
    </row>
    <row r="4495" spans="1:12" x14ac:dyDescent="0.2">
      <c r="A4495" s="135" t="s">
        <v>2918</v>
      </c>
      <c r="D4495" s="135" t="s">
        <v>9448</v>
      </c>
      <c r="E4495" s="135">
        <f t="shared" si="70"/>
        <v>30201521</v>
      </c>
      <c r="F4495" s="135" t="s">
        <v>1249</v>
      </c>
      <c r="G4495" s="135" t="s">
        <v>5926</v>
      </c>
      <c r="H4495" s="135" t="s">
        <v>9443</v>
      </c>
      <c r="I4495" s="135" t="s">
        <v>9449</v>
      </c>
    </row>
    <row r="4496" spans="1:12" x14ac:dyDescent="0.2">
      <c r="A4496" s="135" t="s">
        <v>2918</v>
      </c>
      <c r="D4496" s="135" t="s">
        <v>9450</v>
      </c>
      <c r="E4496" s="135">
        <f t="shared" si="70"/>
        <v>30201525</v>
      </c>
      <c r="F4496" s="135" t="s">
        <v>1249</v>
      </c>
      <c r="G4496" s="135" t="s">
        <v>5926</v>
      </c>
      <c r="H4496" s="135" t="s">
        <v>9443</v>
      </c>
      <c r="I4496" s="135" t="s">
        <v>9451</v>
      </c>
    </row>
    <row r="4497" spans="1:12" x14ac:dyDescent="0.2">
      <c r="A4497" s="135" t="s">
        <v>2918</v>
      </c>
      <c r="D4497" s="135" t="s">
        <v>9452</v>
      </c>
      <c r="E4497" s="135">
        <f t="shared" si="70"/>
        <v>30201526</v>
      </c>
      <c r="F4497" s="135" t="s">
        <v>1249</v>
      </c>
      <c r="G4497" s="135" t="s">
        <v>5926</v>
      </c>
      <c r="H4497" s="135" t="s">
        <v>9443</v>
      </c>
      <c r="I4497" s="135" t="s">
        <v>9453</v>
      </c>
    </row>
    <row r="4498" spans="1:12" x14ac:dyDescent="0.2">
      <c r="A4498" s="135" t="s">
        <v>2918</v>
      </c>
      <c r="D4498" s="135" t="s">
        <v>9454</v>
      </c>
      <c r="E4498" s="135">
        <f t="shared" si="70"/>
        <v>30201530</v>
      </c>
      <c r="F4498" s="135" t="s">
        <v>1249</v>
      </c>
      <c r="G4498" s="135" t="s">
        <v>5926</v>
      </c>
      <c r="H4498" s="135" t="s">
        <v>9443</v>
      </c>
      <c r="I4498" s="135" t="s">
        <v>7991</v>
      </c>
    </row>
    <row r="4499" spans="1:12" x14ac:dyDescent="0.2">
      <c r="A4499" s="135" t="s">
        <v>2918</v>
      </c>
      <c r="D4499" s="135" t="s">
        <v>9455</v>
      </c>
      <c r="E4499" s="135">
        <f t="shared" si="70"/>
        <v>30201532</v>
      </c>
      <c r="F4499" s="135" t="s">
        <v>1249</v>
      </c>
      <c r="G4499" s="135" t="s">
        <v>5926</v>
      </c>
      <c r="H4499" s="135" t="s">
        <v>9443</v>
      </c>
      <c r="I4499" s="135" t="s">
        <v>6553</v>
      </c>
    </row>
    <row r="4500" spans="1:12" x14ac:dyDescent="0.2">
      <c r="A4500" s="135" t="s">
        <v>2918</v>
      </c>
      <c r="D4500" s="135" t="s">
        <v>9456</v>
      </c>
      <c r="E4500" s="135">
        <f t="shared" si="70"/>
        <v>30201535</v>
      </c>
      <c r="F4500" s="135" t="s">
        <v>1249</v>
      </c>
      <c r="G4500" s="135" t="s">
        <v>5926</v>
      </c>
      <c r="H4500" s="135" t="s">
        <v>9443</v>
      </c>
      <c r="I4500" s="135" t="s">
        <v>9457</v>
      </c>
    </row>
    <row r="4501" spans="1:12" x14ac:dyDescent="0.2">
      <c r="A4501" s="135" t="s">
        <v>2918</v>
      </c>
      <c r="D4501" s="135" t="s">
        <v>9458</v>
      </c>
      <c r="E4501" s="135">
        <f t="shared" si="70"/>
        <v>30201536</v>
      </c>
      <c r="F4501" s="135" t="s">
        <v>1249</v>
      </c>
      <c r="G4501" s="135" t="s">
        <v>5926</v>
      </c>
      <c r="H4501" s="135" t="s">
        <v>9443</v>
      </c>
      <c r="I4501" s="135" t="s">
        <v>9459</v>
      </c>
    </row>
    <row r="4502" spans="1:12" x14ac:dyDescent="0.2">
      <c r="A4502" s="135" t="s">
        <v>2918</v>
      </c>
      <c r="D4502" s="135" t="s">
        <v>9460</v>
      </c>
      <c r="E4502" s="135">
        <f t="shared" si="70"/>
        <v>30201537</v>
      </c>
      <c r="F4502" s="135" t="s">
        <v>1249</v>
      </c>
      <c r="G4502" s="135" t="s">
        <v>5926</v>
      </c>
      <c r="H4502" s="135" t="s">
        <v>9443</v>
      </c>
      <c r="I4502" s="135" t="s">
        <v>9461</v>
      </c>
    </row>
    <row r="4503" spans="1:12" x14ac:dyDescent="0.2">
      <c r="A4503" s="135" t="s">
        <v>2918</v>
      </c>
      <c r="D4503" s="135" t="s">
        <v>9462</v>
      </c>
      <c r="E4503" s="135">
        <f t="shared" si="70"/>
        <v>30201540</v>
      </c>
      <c r="F4503" s="135" t="s">
        <v>1249</v>
      </c>
      <c r="G4503" s="135" t="s">
        <v>5926</v>
      </c>
      <c r="H4503" s="135" t="s">
        <v>9443</v>
      </c>
      <c r="I4503" s="135" t="s">
        <v>9463</v>
      </c>
    </row>
    <row r="4504" spans="1:12" x14ac:dyDescent="0.2">
      <c r="A4504" s="135" t="s">
        <v>2918</v>
      </c>
      <c r="D4504" s="135" t="s">
        <v>9464</v>
      </c>
      <c r="E4504" s="135">
        <f t="shared" si="70"/>
        <v>30201542</v>
      </c>
      <c r="F4504" s="135" t="s">
        <v>1249</v>
      </c>
      <c r="G4504" s="135" t="s">
        <v>5926</v>
      </c>
      <c r="H4504" s="135" t="s">
        <v>9443</v>
      </c>
      <c r="I4504" s="135" t="s">
        <v>9465</v>
      </c>
    </row>
    <row r="4505" spans="1:12" x14ac:dyDescent="0.2">
      <c r="A4505" s="135" t="s">
        <v>2918</v>
      </c>
      <c r="D4505" s="135" t="s">
        <v>9466</v>
      </c>
      <c r="E4505" s="135">
        <f t="shared" si="70"/>
        <v>30201544</v>
      </c>
      <c r="F4505" s="135" t="s">
        <v>1249</v>
      </c>
      <c r="G4505" s="135" t="s">
        <v>5926</v>
      </c>
      <c r="H4505" s="135" t="s">
        <v>9443</v>
      </c>
      <c r="I4505" s="135" t="s">
        <v>9467</v>
      </c>
    </row>
    <row r="4506" spans="1:12" x14ac:dyDescent="0.2">
      <c r="A4506" s="135" t="s">
        <v>2918</v>
      </c>
      <c r="D4506" s="135" t="s">
        <v>9468</v>
      </c>
      <c r="E4506" s="135">
        <f t="shared" si="70"/>
        <v>30201599</v>
      </c>
      <c r="F4506" s="135" t="s">
        <v>1249</v>
      </c>
      <c r="G4506" s="135" t="s">
        <v>5926</v>
      </c>
      <c r="H4506" s="135" t="s">
        <v>9443</v>
      </c>
      <c r="I4506" s="135" t="s">
        <v>6238</v>
      </c>
      <c r="K4506" s="137">
        <v>36515</v>
      </c>
      <c r="L4506" s="135" t="s">
        <v>6546</v>
      </c>
    </row>
    <row r="4507" spans="1:12" x14ac:dyDescent="0.2">
      <c r="A4507" s="135" t="s">
        <v>2918</v>
      </c>
      <c r="D4507" s="135" t="s">
        <v>9469</v>
      </c>
      <c r="E4507" s="135">
        <f t="shared" si="70"/>
        <v>30201601</v>
      </c>
      <c r="F4507" s="135" t="s">
        <v>1249</v>
      </c>
      <c r="G4507" s="135" t="s">
        <v>5926</v>
      </c>
      <c r="H4507" s="135" t="s">
        <v>9470</v>
      </c>
      <c r="I4507" s="135" t="s">
        <v>9471</v>
      </c>
      <c r="K4507" s="137"/>
      <c r="L4507" s="135"/>
    </row>
    <row r="4508" spans="1:12" x14ac:dyDescent="0.2">
      <c r="A4508" s="135" t="s">
        <v>2918</v>
      </c>
      <c r="D4508" s="135" t="s">
        <v>9472</v>
      </c>
      <c r="E4508" s="135">
        <f t="shared" si="70"/>
        <v>30201605</v>
      </c>
      <c r="F4508" s="135" t="s">
        <v>1249</v>
      </c>
      <c r="G4508" s="135" t="s">
        <v>5926</v>
      </c>
      <c r="H4508" s="135" t="s">
        <v>9470</v>
      </c>
      <c r="I4508" s="135" t="s">
        <v>3583</v>
      </c>
      <c r="K4508" s="137"/>
      <c r="L4508" s="135"/>
    </row>
    <row r="4509" spans="1:12" x14ac:dyDescent="0.2">
      <c r="A4509" s="135" t="s">
        <v>2918</v>
      </c>
      <c r="D4509" s="135" t="s">
        <v>3584</v>
      </c>
      <c r="E4509" s="135">
        <f t="shared" si="70"/>
        <v>30201608</v>
      </c>
      <c r="F4509" s="135" t="s">
        <v>1249</v>
      </c>
      <c r="G4509" s="135" t="s">
        <v>5926</v>
      </c>
      <c r="H4509" s="135" t="s">
        <v>9470</v>
      </c>
      <c r="I4509" s="135" t="s">
        <v>3585</v>
      </c>
      <c r="K4509" s="137"/>
      <c r="L4509" s="135"/>
    </row>
    <row r="4510" spans="1:12" x14ac:dyDescent="0.2">
      <c r="A4510" s="135" t="s">
        <v>2918</v>
      </c>
      <c r="D4510" s="135" t="s">
        <v>3586</v>
      </c>
      <c r="E4510" s="135">
        <f t="shared" si="70"/>
        <v>30201612</v>
      </c>
      <c r="F4510" s="135" t="s">
        <v>1249</v>
      </c>
      <c r="G4510" s="135" t="s">
        <v>5926</v>
      </c>
      <c r="H4510" s="135" t="s">
        <v>9470</v>
      </c>
      <c r="I4510" s="135" t="s">
        <v>3587</v>
      </c>
    </row>
    <row r="4511" spans="1:12" x14ac:dyDescent="0.2">
      <c r="A4511" s="135" t="s">
        <v>2918</v>
      </c>
      <c r="D4511" s="135" t="s">
        <v>3588</v>
      </c>
      <c r="E4511" s="135">
        <f t="shared" si="70"/>
        <v>30201616</v>
      </c>
      <c r="F4511" s="135" t="s">
        <v>1249</v>
      </c>
      <c r="G4511" s="135" t="s">
        <v>5926</v>
      </c>
      <c r="H4511" s="135" t="s">
        <v>9470</v>
      </c>
      <c r="I4511" s="135" t="s">
        <v>3589</v>
      </c>
    </row>
    <row r="4512" spans="1:12" x14ac:dyDescent="0.2">
      <c r="A4512" s="135" t="s">
        <v>2918</v>
      </c>
      <c r="D4512" s="135" t="s">
        <v>3590</v>
      </c>
      <c r="E4512" s="135">
        <f t="shared" si="70"/>
        <v>30201621</v>
      </c>
      <c r="F4512" s="135" t="s">
        <v>1249</v>
      </c>
      <c r="G4512" s="135" t="s">
        <v>5926</v>
      </c>
      <c r="H4512" s="135" t="s">
        <v>9470</v>
      </c>
      <c r="I4512" s="135" t="s">
        <v>3591</v>
      </c>
    </row>
    <row r="4513" spans="1:9" x14ac:dyDescent="0.2">
      <c r="A4513" s="135" t="s">
        <v>2918</v>
      </c>
      <c r="D4513" s="135" t="s">
        <v>3592</v>
      </c>
      <c r="E4513" s="135">
        <f t="shared" si="70"/>
        <v>30201622</v>
      </c>
      <c r="F4513" s="135" t="s">
        <v>1249</v>
      </c>
      <c r="G4513" s="135" t="s">
        <v>5926</v>
      </c>
      <c r="H4513" s="135" t="s">
        <v>9470</v>
      </c>
      <c r="I4513" s="135" t="s">
        <v>3593</v>
      </c>
    </row>
    <row r="4514" spans="1:9" x14ac:dyDescent="0.2">
      <c r="A4514" s="135" t="s">
        <v>2918</v>
      </c>
      <c r="D4514" s="135" t="s">
        <v>3594</v>
      </c>
      <c r="E4514" s="135">
        <f t="shared" si="70"/>
        <v>30201631</v>
      </c>
      <c r="F4514" s="135" t="s">
        <v>1249</v>
      </c>
      <c r="G4514" s="135" t="s">
        <v>5926</v>
      </c>
      <c r="H4514" s="135" t="s">
        <v>9470</v>
      </c>
      <c r="I4514" s="135" t="s">
        <v>3595</v>
      </c>
    </row>
    <row r="4515" spans="1:9" x14ac:dyDescent="0.2">
      <c r="A4515" s="135" t="s">
        <v>2918</v>
      </c>
      <c r="D4515" s="135" t="s">
        <v>3596</v>
      </c>
      <c r="E4515" s="135">
        <f t="shared" si="70"/>
        <v>30201641</v>
      </c>
      <c r="F4515" s="135" t="s">
        <v>1249</v>
      </c>
      <c r="G4515" s="135" t="s">
        <v>5926</v>
      </c>
      <c r="H4515" s="135" t="s">
        <v>9470</v>
      </c>
      <c r="I4515" s="135" t="s">
        <v>3597</v>
      </c>
    </row>
    <row r="4516" spans="1:9" x14ac:dyDescent="0.2">
      <c r="A4516" s="135" t="s">
        <v>2918</v>
      </c>
      <c r="D4516" s="135" t="s">
        <v>3598</v>
      </c>
      <c r="E4516" s="135">
        <f t="shared" si="70"/>
        <v>30201651</v>
      </c>
      <c r="F4516" s="135" t="s">
        <v>1249</v>
      </c>
      <c r="G4516" s="135" t="s">
        <v>5926</v>
      </c>
      <c r="H4516" s="135" t="s">
        <v>9470</v>
      </c>
      <c r="I4516" s="135" t="s">
        <v>9457</v>
      </c>
    </row>
    <row r="4517" spans="1:9" x14ac:dyDescent="0.2">
      <c r="A4517" s="135" t="s">
        <v>2918</v>
      </c>
      <c r="D4517" s="135" t="s">
        <v>3599</v>
      </c>
      <c r="E4517" s="135">
        <f t="shared" si="70"/>
        <v>30201655</v>
      </c>
      <c r="F4517" s="135" t="s">
        <v>1249</v>
      </c>
      <c r="G4517" s="135" t="s">
        <v>5926</v>
      </c>
      <c r="H4517" s="135" t="s">
        <v>9470</v>
      </c>
      <c r="I4517" s="135" t="s">
        <v>9459</v>
      </c>
    </row>
    <row r="4518" spans="1:9" x14ac:dyDescent="0.2">
      <c r="A4518" s="135" t="s">
        <v>2918</v>
      </c>
      <c r="D4518" s="135" t="s">
        <v>3600</v>
      </c>
      <c r="E4518" s="135">
        <f t="shared" si="70"/>
        <v>30201658</v>
      </c>
      <c r="F4518" s="135" t="s">
        <v>1249</v>
      </c>
      <c r="G4518" s="135" t="s">
        <v>5926</v>
      </c>
      <c r="H4518" s="135" t="s">
        <v>9470</v>
      </c>
      <c r="I4518" s="135" t="s">
        <v>9461</v>
      </c>
    </row>
    <row r="4519" spans="1:9" x14ac:dyDescent="0.2">
      <c r="A4519" s="135" t="s">
        <v>2918</v>
      </c>
      <c r="D4519" s="135" t="s">
        <v>3601</v>
      </c>
      <c r="E4519" s="135">
        <f t="shared" si="70"/>
        <v>30201661</v>
      </c>
      <c r="F4519" s="135" t="s">
        <v>1249</v>
      </c>
      <c r="G4519" s="135" t="s">
        <v>5926</v>
      </c>
      <c r="H4519" s="135" t="s">
        <v>9470</v>
      </c>
      <c r="I4519" s="135" t="s">
        <v>3602</v>
      </c>
    </row>
    <row r="4520" spans="1:9" x14ac:dyDescent="0.2">
      <c r="A4520" s="135" t="s">
        <v>2918</v>
      </c>
      <c r="D4520" s="135" t="s">
        <v>3603</v>
      </c>
      <c r="E4520" s="135">
        <f t="shared" si="70"/>
        <v>30201682</v>
      </c>
      <c r="F4520" s="135" t="s">
        <v>1249</v>
      </c>
      <c r="G4520" s="135" t="s">
        <v>5926</v>
      </c>
      <c r="H4520" s="135" t="s">
        <v>9470</v>
      </c>
      <c r="I4520" s="135" t="s">
        <v>3604</v>
      </c>
    </row>
    <row r="4521" spans="1:9" x14ac:dyDescent="0.2">
      <c r="A4521" s="135" t="s">
        <v>2918</v>
      </c>
      <c r="D4521" s="135" t="s">
        <v>3605</v>
      </c>
      <c r="E4521" s="135">
        <f t="shared" si="70"/>
        <v>30201684</v>
      </c>
      <c r="F4521" s="135" t="s">
        <v>1249</v>
      </c>
      <c r="G4521" s="135" t="s">
        <v>5926</v>
      </c>
      <c r="H4521" s="135" t="s">
        <v>9470</v>
      </c>
      <c r="I4521" s="135" t="s">
        <v>3606</v>
      </c>
    </row>
    <row r="4522" spans="1:9" x14ac:dyDescent="0.2">
      <c r="A4522" s="135" t="s">
        <v>2918</v>
      </c>
      <c r="D4522" s="135" t="s">
        <v>3607</v>
      </c>
      <c r="E4522" s="135">
        <f t="shared" si="70"/>
        <v>30201686</v>
      </c>
      <c r="F4522" s="135" t="s">
        <v>1249</v>
      </c>
      <c r="G4522" s="135" t="s">
        <v>5926</v>
      </c>
      <c r="H4522" s="135" t="s">
        <v>9470</v>
      </c>
      <c r="I4522" s="135" t="s">
        <v>3608</v>
      </c>
    </row>
    <row r="4523" spans="1:9" x14ac:dyDescent="0.2">
      <c r="A4523" s="135" t="s">
        <v>2918</v>
      </c>
      <c r="D4523" s="135" t="s">
        <v>3609</v>
      </c>
      <c r="E4523" s="135">
        <f t="shared" si="70"/>
        <v>30201688</v>
      </c>
      <c r="F4523" s="135" t="s">
        <v>1249</v>
      </c>
      <c r="G4523" s="135" t="s">
        <v>5926</v>
      </c>
      <c r="H4523" s="135" t="s">
        <v>9470</v>
      </c>
      <c r="I4523" s="135" t="s">
        <v>3610</v>
      </c>
    </row>
    <row r="4524" spans="1:9" x14ac:dyDescent="0.2">
      <c r="A4524" s="135" t="s">
        <v>2918</v>
      </c>
      <c r="D4524" s="135" t="s">
        <v>3611</v>
      </c>
      <c r="E4524" s="135">
        <f t="shared" si="70"/>
        <v>30201699</v>
      </c>
      <c r="F4524" s="135" t="s">
        <v>1249</v>
      </c>
      <c r="G4524" s="135" t="s">
        <v>5926</v>
      </c>
      <c r="H4524" s="135" t="s">
        <v>9470</v>
      </c>
      <c r="I4524" s="135" t="s">
        <v>6238</v>
      </c>
    </row>
    <row r="4525" spans="1:9" x14ac:dyDescent="0.2">
      <c r="A4525" s="135" t="s">
        <v>2918</v>
      </c>
      <c r="D4525" s="135" t="s">
        <v>3612</v>
      </c>
      <c r="E4525" s="135">
        <f t="shared" si="70"/>
        <v>30201701</v>
      </c>
      <c r="F4525" s="135" t="s">
        <v>1249</v>
      </c>
      <c r="G4525" s="135" t="s">
        <v>5926</v>
      </c>
      <c r="H4525" s="135" t="s">
        <v>3613</v>
      </c>
      <c r="I4525" s="135" t="s">
        <v>3614</v>
      </c>
    </row>
    <row r="4526" spans="1:9" x14ac:dyDescent="0.2">
      <c r="A4526" s="135" t="s">
        <v>2918</v>
      </c>
      <c r="D4526" s="135" t="s">
        <v>3615</v>
      </c>
      <c r="E4526" s="135">
        <f t="shared" si="70"/>
        <v>30201702</v>
      </c>
      <c r="F4526" s="135" t="s">
        <v>1249</v>
      </c>
      <c r="G4526" s="135" t="s">
        <v>5926</v>
      </c>
      <c r="H4526" s="135" t="s">
        <v>3613</v>
      </c>
      <c r="I4526" s="135" t="s">
        <v>6051</v>
      </c>
    </row>
    <row r="4527" spans="1:9" x14ac:dyDescent="0.2">
      <c r="A4527" s="135" t="s">
        <v>2918</v>
      </c>
      <c r="D4527" s="135" t="s">
        <v>3616</v>
      </c>
      <c r="E4527" s="135">
        <f t="shared" si="70"/>
        <v>30201703</v>
      </c>
      <c r="F4527" s="135" t="s">
        <v>1249</v>
      </c>
      <c r="G4527" s="135" t="s">
        <v>5926</v>
      </c>
      <c r="H4527" s="135" t="s">
        <v>3613</v>
      </c>
      <c r="I4527" s="135" t="s">
        <v>3617</v>
      </c>
    </row>
    <row r="4528" spans="1:9" x14ac:dyDescent="0.2">
      <c r="A4528" s="135" t="s">
        <v>2918</v>
      </c>
      <c r="D4528" s="135" t="s">
        <v>3618</v>
      </c>
      <c r="E4528" s="135">
        <f t="shared" si="70"/>
        <v>30201704</v>
      </c>
      <c r="F4528" s="135" t="s">
        <v>1249</v>
      </c>
      <c r="G4528" s="135" t="s">
        <v>5926</v>
      </c>
      <c r="H4528" s="135" t="s">
        <v>3613</v>
      </c>
      <c r="I4528" s="135" t="s">
        <v>6379</v>
      </c>
    </row>
    <row r="4529" spans="1:12" x14ac:dyDescent="0.2">
      <c r="A4529" s="135" t="s">
        <v>2918</v>
      </c>
      <c r="D4529" s="135" t="s">
        <v>3619</v>
      </c>
      <c r="E4529" s="135">
        <f t="shared" si="70"/>
        <v>30201705</v>
      </c>
      <c r="F4529" s="135" t="s">
        <v>1249</v>
      </c>
      <c r="G4529" s="135" t="s">
        <v>5926</v>
      </c>
      <c r="H4529" s="135" t="s">
        <v>3613</v>
      </c>
      <c r="I4529" s="135" t="s">
        <v>6508</v>
      </c>
    </row>
    <row r="4530" spans="1:12" x14ac:dyDescent="0.2">
      <c r="A4530" s="135" t="s">
        <v>2918</v>
      </c>
      <c r="D4530" s="135" t="s">
        <v>3620</v>
      </c>
      <c r="E4530" s="135">
        <f t="shared" si="70"/>
        <v>30201711</v>
      </c>
      <c r="F4530" s="135" t="s">
        <v>1249</v>
      </c>
      <c r="G4530" s="135" t="s">
        <v>5926</v>
      </c>
      <c r="H4530" s="135" t="s">
        <v>3613</v>
      </c>
      <c r="I4530" s="135" t="s">
        <v>3621</v>
      </c>
    </row>
    <row r="4531" spans="1:12" x14ac:dyDescent="0.2">
      <c r="A4531" s="135" t="s">
        <v>2918</v>
      </c>
      <c r="D4531" s="135" t="s">
        <v>3622</v>
      </c>
      <c r="E4531" s="135">
        <f t="shared" si="70"/>
        <v>30201712</v>
      </c>
      <c r="F4531" s="135" t="s">
        <v>1249</v>
      </c>
      <c r="G4531" s="135" t="s">
        <v>5926</v>
      </c>
      <c r="H4531" s="135" t="s">
        <v>3613</v>
      </c>
      <c r="I4531" s="135" t="s">
        <v>3623</v>
      </c>
    </row>
    <row r="4532" spans="1:12" x14ac:dyDescent="0.2">
      <c r="A4532" s="135" t="s">
        <v>2918</v>
      </c>
      <c r="D4532" s="135" t="s">
        <v>975</v>
      </c>
      <c r="E4532" s="135">
        <f t="shared" si="70"/>
        <v>30201713</v>
      </c>
      <c r="F4532" s="135" t="s">
        <v>1249</v>
      </c>
      <c r="G4532" s="135" t="s">
        <v>5926</v>
      </c>
      <c r="H4532" s="135" t="s">
        <v>3613</v>
      </c>
      <c r="I4532" s="135" t="s">
        <v>976</v>
      </c>
    </row>
    <row r="4533" spans="1:12" x14ac:dyDescent="0.2">
      <c r="A4533" s="135" t="s">
        <v>2918</v>
      </c>
      <c r="D4533" s="135" t="s">
        <v>977</v>
      </c>
      <c r="E4533" s="135">
        <f t="shared" si="70"/>
        <v>30201714</v>
      </c>
      <c r="F4533" s="135" t="s">
        <v>1249</v>
      </c>
      <c r="G4533" s="135" t="s">
        <v>5926</v>
      </c>
      <c r="H4533" s="135" t="s">
        <v>3613</v>
      </c>
      <c r="I4533" s="135" t="s">
        <v>978</v>
      </c>
    </row>
    <row r="4534" spans="1:12" x14ac:dyDescent="0.2">
      <c r="A4534" s="135" t="s">
        <v>2918</v>
      </c>
      <c r="D4534" s="135" t="s">
        <v>979</v>
      </c>
      <c r="E4534" s="135">
        <f t="shared" si="70"/>
        <v>30201715</v>
      </c>
      <c r="F4534" s="135" t="s">
        <v>1249</v>
      </c>
      <c r="G4534" s="135" t="s">
        <v>5926</v>
      </c>
      <c r="H4534" s="135" t="s">
        <v>3613</v>
      </c>
      <c r="I4534" s="135" t="s">
        <v>980</v>
      </c>
    </row>
    <row r="4535" spans="1:12" x14ac:dyDescent="0.2">
      <c r="A4535" s="135" t="s">
        <v>2918</v>
      </c>
      <c r="D4535" s="135" t="s">
        <v>981</v>
      </c>
      <c r="E4535" s="135">
        <f t="shared" si="70"/>
        <v>30201716</v>
      </c>
      <c r="F4535" s="135" t="s">
        <v>1249</v>
      </c>
      <c r="G4535" s="135" t="s">
        <v>5926</v>
      </c>
      <c r="H4535" s="135" t="s">
        <v>3613</v>
      </c>
      <c r="I4535" s="135" t="s">
        <v>982</v>
      </c>
    </row>
    <row r="4536" spans="1:12" x14ac:dyDescent="0.2">
      <c r="A4536" s="135" t="s">
        <v>2918</v>
      </c>
      <c r="D4536" s="135" t="s">
        <v>983</v>
      </c>
      <c r="E4536" s="135">
        <f t="shared" si="70"/>
        <v>30201717</v>
      </c>
      <c r="F4536" s="135" t="s">
        <v>1249</v>
      </c>
      <c r="G4536" s="135" t="s">
        <v>5926</v>
      </c>
      <c r="H4536" s="135" t="s">
        <v>3613</v>
      </c>
      <c r="I4536" s="135" t="s">
        <v>984</v>
      </c>
      <c r="K4536" s="137"/>
      <c r="L4536" s="135"/>
    </row>
    <row r="4537" spans="1:12" x14ac:dyDescent="0.2">
      <c r="A4537" s="135" t="s">
        <v>2918</v>
      </c>
      <c r="D4537" s="135" t="s">
        <v>985</v>
      </c>
      <c r="E4537" s="135">
        <f t="shared" si="70"/>
        <v>30201799</v>
      </c>
      <c r="F4537" s="135" t="s">
        <v>1249</v>
      </c>
      <c r="G4537" s="135" t="s">
        <v>5926</v>
      </c>
      <c r="H4537" s="135" t="s">
        <v>3613</v>
      </c>
      <c r="I4537" s="135" t="s">
        <v>6238</v>
      </c>
    </row>
    <row r="4538" spans="1:12" x14ac:dyDescent="0.2">
      <c r="A4538" s="135" t="s">
        <v>2918</v>
      </c>
      <c r="D4538" s="135" t="s">
        <v>986</v>
      </c>
      <c r="E4538" s="135">
        <f t="shared" si="70"/>
        <v>30201899</v>
      </c>
      <c r="F4538" s="135" t="s">
        <v>1249</v>
      </c>
      <c r="G4538" s="135" t="s">
        <v>5926</v>
      </c>
      <c r="H4538" s="135" t="s">
        <v>987</v>
      </c>
      <c r="I4538" s="135" t="s">
        <v>6238</v>
      </c>
    </row>
    <row r="4539" spans="1:12" x14ac:dyDescent="0.2">
      <c r="A4539" s="135" t="s">
        <v>2918</v>
      </c>
      <c r="D4539" s="135" t="s">
        <v>988</v>
      </c>
      <c r="E4539" s="135">
        <f t="shared" si="70"/>
        <v>30201901</v>
      </c>
      <c r="F4539" s="135" t="s">
        <v>1249</v>
      </c>
      <c r="G4539" s="135" t="s">
        <v>5926</v>
      </c>
      <c r="H4539" s="135" t="s">
        <v>989</v>
      </c>
      <c r="I4539" s="135" t="s">
        <v>3643</v>
      </c>
    </row>
    <row r="4540" spans="1:12" x14ac:dyDescent="0.2">
      <c r="A4540" s="135" t="s">
        <v>2918</v>
      </c>
      <c r="D4540" s="135" t="s">
        <v>3644</v>
      </c>
      <c r="E4540" s="135">
        <f t="shared" si="70"/>
        <v>30201902</v>
      </c>
      <c r="F4540" s="135" t="s">
        <v>1249</v>
      </c>
      <c r="G4540" s="135" t="s">
        <v>5926</v>
      </c>
      <c r="H4540" s="135" t="s">
        <v>989</v>
      </c>
      <c r="I4540" s="135" t="s">
        <v>3645</v>
      </c>
    </row>
    <row r="4541" spans="1:12" x14ac:dyDescent="0.2">
      <c r="A4541" s="135" t="s">
        <v>2918</v>
      </c>
      <c r="D4541" s="135" t="s">
        <v>3646</v>
      </c>
      <c r="E4541" s="135">
        <f t="shared" si="70"/>
        <v>30201903</v>
      </c>
      <c r="F4541" s="135" t="s">
        <v>1249</v>
      </c>
      <c r="G4541" s="135" t="s">
        <v>5926</v>
      </c>
      <c r="H4541" s="135" t="s">
        <v>989</v>
      </c>
      <c r="I4541" s="135" t="s">
        <v>3647</v>
      </c>
    </row>
    <row r="4542" spans="1:12" x14ac:dyDescent="0.2">
      <c r="A4542" s="135" t="s">
        <v>2918</v>
      </c>
      <c r="D4542" s="135" t="s">
        <v>3648</v>
      </c>
      <c r="E4542" s="135">
        <f t="shared" si="70"/>
        <v>30201904</v>
      </c>
      <c r="F4542" s="135" t="s">
        <v>1249</v>
      </c>
      <c r="G4542" s="135" t="s">
        <v>5926</v>
      </c>
      <c r="H4542" s="135" t="s">
        <v>989</v>
      </c>
      <c r="I4542" s="135" t="s">
        <v>3649</v>
      </c>
    </row>
    <row r="4543" spans="1:12" x14ac:dyDescent="0.2">
      <c r="A4543" s="135" t="s">
        <v>2918</v>
      </c>
      <c r="D4543" s="135" t="s">
        <v>3650</v>
      </c>
      <c r="E4543" s="135">
        <f t="shared" si="70"/>
        <v>30201905</v>
      </c>
      <c r="F4543" s="135" t="s">
        <v>1249</v>
      </c>
      <c r="G4543" s="135" t="s">
        <v>5926</v>
      </c>
      <c r="H4543" s="135" t="s">
        <v>989</v>
      </c>
      <c r="I4543" s="135" t="s">
        <v>14605</v>
      </c>
    </row>
    <row r="4544" spans="1:12" x14ac:dyDescent="0.2">
      <c r="A4544" s="135" t="s">
        <v>2918</v>
      </c>
      <c r="D4544" s="135" t="s">
        <v>3651</v>
      </c>
      <c r="E4544" s="135">
        <f t="shared" si="70"/>
        <v>30201906</v>
      </c>
      <c r="F4544" s="135" t="s">
        <v>1249</v>
      </c>
      <c r="G4544" s="135" t="s">
        <v>5926</v>
      </c>
      <c r="H4544" s="135" t="s">
        <v>989</v>
      </c>
      <c r="I4544" s="135" t="s">
        <v>3652</v>
      </c>
    </row>
    <row r="4545" spans="1:9" x14ac:dyDescent="0.2">
      <c r="A4545" s="135" t="s">
        <v>2918</v>
      </c>
      <c r="D4545" s="135" t="s">
        <v>3653</v>
      </c>
      <c r="E4545" s="135">
        <f t="shared" si="70"/>
        <v>30201907</v>
      </c>
      <c r="F4545" s="135" t="s">
        <v>1249</v>
      </c>
      <c r="G4545" s="135" t="s">
        <v>5926</v>
      </c>
      <c r="H4545" s="135" t="s">
        <v>989</v>
      </c>
      <c r="I4545" s="135" t="s">
        <v>3654</v>
      </c>
    </row>
    <row r="4546" spans="1:9" x14ac:dyDescent="0.2">
      <c r="A4546" s="135" t="s">
        <v>2918</v>
      </c>
      <c r="D4546" s="135" t="s">
        <v>3655</v>
      </c>
      <c r="E4546" s="135">
        <f t="shared" ref="E4546:E4609" si="71">VALUE(D4546)</f>
        <v>30201908</v>
      </c>
      <c r="F4546" s="135" t="s">
        <v>1249</v>
      </c>
      <c r="G4546" s="135" t="s">
        <v>5926</v>
      </c>
      <c r="H4546" s="135" t="s">
        <v>989</v>
      </c>
      <c r="I4546" s="135" t="s">
        <v>3656</v>
      </c>
    </row>
    <row r="4547" spans="1:9" x14ac:dyDescent="0.2">
      <c r="A4547" s="135" t="s">
        <v>2918</v>
      </c>
      <c r="D4547" s="135" t="s">
        <v>3657</v>
      </c>
      <c r="E4547" s="135">
        <f t="shared" si="71"/>
        <v>30201909</v>
      </c>
      <c r="F4547" s="135" t="s">
        <v>1249</v>
      </c>
      <c r="G4547" s="135" t="s">
        <v>5926</v>
      </c>
      <c r="H4547" s="135" t="s">
        <v>989</v>
      </c>
      <c r="I4547" s="135" t="s">
        <v>3649</v>
      </c>
    </row>
    <row r="4548" spans="1:9" x14ac:dyDescent="0.2">
      <c r="A4548" s="135" t="s">
        <v>2918</v>
      </c>
      <c r="D4548" s="135" t="s">
        <v>3658</v>
      </c>
      <c r="E4548" s="135">
        <f t="shared" si="71"/>
        <v>30201911</v>
      </c>
      <c r="F4548" s="135" t="s">
        <v>1249</v>
      </c>
      <c r="G4548" s="135" t="s">
        <v>5926</v>
      </c>
      <c r="H4548" s="135" t="s">
        <v>989</v>
      </c>
      <c r="I4548" s="135" t="s">
        <v>3659</v>
      </c>
    </row>
    <row r="4549" spans="1:9" x14ac:dyDescent="0.2">
      <c r="A4549" s="135" t="s">
        <v>2918</v>
      </c>
      <c r="D4549" s="135" t="s">
        <v>3660</v>
      </c>
      <c r="E4549" s="135">
        <f t="shared" si="71"/>
        <v>30201912</v>
      </c>
      <c r="F4549" s="135" t="s">
        <v>1249</v>
      </c>
      <c r="G4549" s="135" t="s">
        <v>5926</v>
      </c>
      <c r="H4549" s="135" t="s">
        <v>989</v>
      </c>
      <c r="I4549" s="135" t="s">
        <v>3661</v>
      </c>
    </row>
    <row r="4550" spans="1:9" x14ac:dyDescent="0.2">
      <c r="A4550" s="135" t="s">
        <v>2918</v>
      </c>
      <c r="D4550" s="135" t="s">
        <v>3662</v>
      </c>
      <c r="E4550" s="135">
        <f t="shared" si="71"/>
        <v>30201913</v>
      </c>
      <c r="F4550" s="135" t="s">
        <v>1249</v>
      </c>
      <c r="G4550" s="135" t="s">
        <v>5926</v>
      </c>
      <c r="H4550" s="135" t="s">
        <v>989</v>
      </c>
      <c r="I4550" s="135" t="s">
        <v>3663</v>
      </c>
    </row>
    <row r="4551" spans="1:9" x14ac:dyDescent="0.2">
      <c r="A4551" s="135" t="s">
        <v>2918</v>
      </c>
      <c r="D4551" s="135" t="s">
        <v>3664</v>
      </c>
      <c r="E4551" s="135">
        <f t="shared" si="71"/>
        <v>30201914</v>
      </c>
      <c r="F4551" s="135" t="s">
        <v>1249</v>
      </c>
      <c r="G4551" s="135" t="s">
        <v>5926</v>
      </c>
      <c r="H4551" s="135" t="s">
        <v>989</v>
      </c>
      <c r="I4551" s="135" t="s">
        <v>3665</v>
      </c>
    </row>
    <row r="4552" spans="1:9" x14ac:dyDescent="0.2">
      <c r="A4552" s="135" t="s">
        <v>2918</v>
      </c>
      <c r="D4552" s="135" t="s">
        <v>3666</v>
      </c>
      <c r="E4552" s="135">
        <f t="shared" si="71"/>
        <v>30201915</v>
      </c>
      <c r="F4552" s="135" t="s">
        <v>1249</v>
      </c>
      <c r="G4552" s="135" t="s">
        <v>5926</v>
      </c>
      <c r="H4552" s="135" t="s">
        <v>989</v>
      </c>
      <c r="I4552" s="135" t="s">
        <v>3667</v>
      </c>
    </row>
    <row r="4553" spans="1:9" x14ac:dyDescent="0.2">
      <c r="A4553" s="135" t="s">
        <v>2918</v>
      </c>
      <c r="D4553" s="135" t="s">
        <v>3668</v>
      </c>
      <c r="E4553" s="135">
        <f t="shared" si="71"/>
        <v>30201916</v>
      </c>
      <c r="F4553" s="135" t="s">
        <v>1249</v>
      </c>
      <c r="G4553" s="135" t="s">
        <v>5926</v>
      </c>
      <c r="H4553" s="135" t="s">
        <v>989</v>
      </c>
      <c r="I4553" s="135" t="s">
        <v>3669</v>
      </c>
    </row>
    <row r="4554" spans="1:9" x14ac:dyDescent="0.2">
      <c r="A4554" s="135" t="s">
        <v>2918</v>
      </c>
      <c r="D4554" s="135" t="s">
        <v>3670</v>
      </c>
      <c r="E4554" s="135">
        <f t="shared" si="71"/>
        <v>30201917</v>
      </c>
      <c r="F4554" s="135" t="s">
        <v>1249</v>
      </c>
      <c r="G4554" s="135" t="s">
        <v>5926</v>
      </c>
      <c r="H4554" s="135" t="s">
        <v>989</v>
      </c>
      <c r="I4554" s="135" t="s">
        <v>3671</v>
      </c>
    </row>
    <row r="4555" spans="1:9" x14ac:dyDescent="0.2">
      <c r="A4555" s="135" t="s">
        <v>2918</v>
      </c>
      <c r="D4555" s="135" t="s">
        <v>3672</v>
      </c>
      <c r="E4555" s="135">
        <f t="shared" si="71"/>
        <v>30201918</v>
      </c>
      <c r="F4555" s="135" t="s">
        <v>1249</v>
      </c>
      <c r="G4555" s="135" t="s">
        <v>5926</v>
      </c>
      <c r="H4555" s="135" t="s">
        <v>989</v>
      </c>
      <c r="I4555" s="135" t="s">
        <v>3673</v>
      </c>
    </row>
    <row r="4556" spans="1:9" x14ac:dyDescent="0.2">
      <c r="A4556" s="135" t="s">
        <v>2918</v>
      </c>
      <c r="D4556" s="135" t="s">
        <v>3674</v>
      </c>
      <c r="E4556" s="135">
        <f t="shared" si="71"/>
        <v>30201919</v>
      </c>
      <c r="F4556" s="135" t="s">
        <v>1249</v>
      </c>
      <c r="G4556" s="135" t="s">
        <v>5926</v>
      </c>
      <c r="H4556" s="135" t="s">
        <v>989</v>
      </c>
      <c r="I4556" s="135" t="s">
        <v>7645</v>
      </c>
    </row>
    <row r="4557" spans="1:9" x14ac:dyDescent="0.2">
      <c r="A4557" s="135" t="s">
        <v>2918</v>
      </c>
      <c r="D4557" s="135" t="s">
        <v>3675</v>
      </c>
      <c r="E4557" s="135">
        <f t="shared" si="71"/>
        <v>30201920</v>
      </c>
      <c r="F4557" s="135" t="s">
        <v>1249</v>
      </c>
      <c r="G4557" s="135" t="s">
        <v>5926</v>
      </c>
      <c r="H4557" s="135" t="s">
        <v>989</v>
      </c>
      <c r="I4557" s="135" t="s">
        <v>3676</v>
      </c>
    </row>
    <row r="4558" spans="1:9" x14ac:dyDescent="0.2">
      <c r="A4558" s="135" t="s">
        <v>2918</v>
      </c>
      <c r="D4558" s="135" t="s">
        <v>3677</v>
      </c>
      <c r="E4558" s="135">
        <f t="shared" si="71"/>
        <v>30201921</v>
      </c>
      <c r="F4558" s="135" t="s">
        <v>1249</v>
      </c>
      <c r="G4558" s="135" t="s">
        <v>5926</v>
      </c>
      <c r="H4558" s="135" t="s">
        <v>989</v>
      </c>
      <c r="I4558" s="135" t="s">
        <v>3678</v>
      </c>
    </row>
    <row r="4559" spans="1:9" x14ac:dyDescent="0.2">
      <c r="A4559" s="135" t="s">
        <v>2918</v>
      </c>
      <c r="D4559" s="135" t="s">
        <v>3679</v>
      </c>
      <c r="E4559" s="135">
        <f t="shared" si="71"/>
        <v>30201923</v>
      </c>
      <c r="F4559" s="135" t="s">
        <v>1249</v>
      </c>
      <c r="G4559" s="135" t="s">
        <v>5926</v>
      </c>
      <c r="H4559" s="135" t="s">
        <v>989</v>
      </c>
      <c r="I4559" s="135" t="s">
        <v>3680</v>
      </c>
    </row>
    <row r="4560" spans="1:9" x14ac:dyDescent="0.2">
      <c r="A4560" s="135" t="s">
        <v>2918</v>
      </c>
      <c r="D4560" s="135" t="s">
        <v>3681</v>
      </c>
      <c r="E4560" s="135">
        <f t="shared" si="71"/>
        <v>30201925</v>
      </c>
      <c r="F4560" s="135" t="s">
        <v>1249</v>
      </c>
      <c r="G4560" s="135" t="s">
        <v>5926</v>
      </c>
      <c r="H4560" s="135" t="s">
        <v>989</v>
      </c>
      <c r="I4560" s="135" t="s">
        <v>3682</v>
      </c>
    </row>
    <row r="4561" spans="1:9" x14ac:dyDescent="0.2">
      <c r="A4561" s="135" t="s">
        <v>2918</v>
      </c>
      <c r="D4561" s="135" t="s">
        <v>3683</v>
      </c>
      <c r="E4561" s="135">
        <f t="shared" si="71"/>
        <v>30201926</v>
      </c>
      <c r="F4561" s="135" t="s">
        <v>1249</v>
      </c>
      <c r="G4561" s="135" t="s">
        <v>5926</v>
      </c>
      <c r="H4561" s="135" t="s">
        <v>989</v>
      </c>
      <c r="I4561" s="135" t="s">
        <v>3684</v>
      </c>
    </row>
    <row r="4562" spans="1:9" x14ac:dyDescent="0.2">
      <c r="A4562" s="135" t="s">
        <v>2918</v>
      </c>
      <c r="D4562" s="135" t="s">
        <v>3685</v>
      </c>
      <c r="E4562" s="135">
        <f t="shared" si="71"/>
        <v>30201927</v>
      </c>
      <c r="F4562" s="135" t="s">
        <v>1249</v>
      </c>
      <c r="G4562" s="135" t="s">
        <v>5926</v>
      </c>
      <c r="H4562" s="135" t="s">
        <v>989</v>
      </c>
      <c r="I4562" s="135" t="s">
        <v>3686</v>
      </c>
    </row>
    <row r="4563" spans="1:9" x14ac:dyDescent="0.2">
      <c r="A4563" s="135" t="s">
        <v>2918</v>
      </c>
      <c r="D4563" s="135" t="s">
        <v>3687</v>
      </c>
      <c r="E4563" s="135">
        <f t="shared" si="71"/>
        <v>30201930</v>
      </c>
      <c r="F4563" s="135" t="s">
        <v>1249</v>
      </c>
      <c r="G4563" s="135" t="s">
        <v>5926</v>
      </c>
      <c r="H4563" s="135" t="s">
        <v>989</v>
      </c>
      <c r="I4563" s="135" t="s">
        <v>3688</v>
      </c>
    </row>
    <row r="4564" spans="1:9" x14ac:dyDescent="0.2">
      <c r="A4564" s="135" t="s">
        <v>2918</v>
      </c>
      <c r="D4564" s="135" t="s">
        <v>3689</v>
      </c>
      <c r="E4564" s="135">
        <f t="shared" si="71"/>
        <v>30201931</v>
      </c>
      <c r="F4564" s="135" t="s">
        <v>1249</v>
      </c>
      <c r="G4564" s="135" t="s">
        <v>5926</v>
      </c>
      <c r="H4564" s="135" t="s">
        <v>989</v>
      </c>
      <c r="I4564" s="135" t="s">
        <v>3690</v>
      </c>
    </row>
    <row r="4565" spans="1:9" x14ac:dyDescent="0.2">
      <c r="A4565" s="135" t="s">
        <v>2918</v>
      </c>
      <c r="D4565" s="135" t="s">
        <v>3691</v>
      </c>
      <c r="E4565" s="135">
        <f t="shared" si="71"/>
        <v>30201932</v>
      </c>
      <c r="F4565" s="135" t="s">
        <v>1249</v>
      </c>
      <c r="G4565" s="135" t="s">
        <v>5926</v>
      </c>
      <c r="H4565" s="135" t="s">
        <v>989</v>
      </c>
      <c r="I4565" s="135" t="s">
        <v>3692</v>
      </c>
    </row>
    <row r="4566" spans="1:9" x14ac:dyDescent="0.2">
      <c r="A4566" s="135" t="s">
        <v>2918</v>
      </c>
      <c r="D4566" s="135" t="s">
        <v>3693</v>
      </c>
      <c r="E4566" s="135">
        <f t="shared" si="71"/>
        <v>30201933</v>
      </c>
      <c r="F4566" s="135" t="s">
        <v>1249</v>
      </c>
      <c r="G4566" s="135" t="s">
        <v>5926</v>
      </c>
      <c r="H4566" s="135" t="s">
        <v>989</v>
      </c>
      <c r="I4566" s="135" t="s">
        <v>3694</v>
      </c>
    </row>
    <row r="4567" spans="1:9" x14ac:dyDescent="0.2">
      <c r="A4567" s="135" t="s">
        <v>2918</v>
      </c>
      <c r="D4567" s="135" t="s">
        <v>3695</v>
      </c>
      <c r="E4567" s="135">
        <f t="shared" si="71"/>
        <v>30201935</v>
      </c>
      <c r="F4567" s="135" t="s">
        <v>1249</v>
      </c>
      <c r="G4567" s="135" t="s">
        <v>5926</v>
      </c>
      <c r="H4567" s="135" t="s">
        <v>989</v>
      </c>
      <c r="I4567" s="135" t="s">
        <v>3696</v>
      </c>
    </row>
    <row r="4568" spans="1:9" x14ac:dyDescent="0.2">
      <c r="A4568" s="135" t="s">
        <v>2918</v>
      </c>
      <c r="D4568" s="135" t="s">
        <v>3697</v>
      </c>
      <c r="E4568" s="135">
        <f t="shared" si="71"/>
        <v>30201939</v>
      </c>
      <c r="F4568" s="135" t="s">
        <v>1249</v>
      </c>
      <c r="G4568" s="135" t="s">
        <v>5926</v>
      </c>
      <c r="H4568" s="135" t="s">
        <v>989</v>
      </c>
      <c r="I4568" s="135" t="s">
        <v>3698</v>
      </c>
    </row>
    <row r="4569" spans="1:9" x14ac:dyDescent="0.2">
      <c r="A4569" s="135" t="s">
        <v>2918</v>
      </c>
      <c r="D4569" s="135" t="s">
        <v>3699</v>
      </c>
      <c r="E4569" s="135">
        <f t="shared" si="71"/>
        <v>30201941</v>
      </c>
      <c r="F4569" s="135" t="s">
        <v>1249</v>
      </c>
      <c r="G4569" s="135" t="s">
        <v>5926</v>
      </c>
      <c r="H4569" s="135" t="s">
        <v>989</v>
      </c>
      <c r="I4569" s="135" t="s">
        <v>3700</v>
      </c>
    </row>
    <row r="4570" spans="1:9" x14ac:dyDescent="0.2">
      <c r="A4570" s="135" t="s">
        <v>2918</v>
      </c>
      <c r="D4570" s="135" t="s">
        <v>3701</v>
      </c>
      <c r="E4570" s="135">
        <f t="shared" si="71"/>
        <v>30201942</v>
      </c>
      <c r="F4570" s="135" t="s">
        <v>1249</v>
      </c>
      <c r="G4570" s="135" t="s">
        <v>5926</v>
      </c>
      <c r="H4570" s="135" t="s">
        <v>989</v>
      </c>
      <c r="I4570" s="135" t="s">
        <v>3702</v>
      </c>
    </row>
    <row r="4571" spans="1:9" x14ac:dyDescent="0.2">
      <c r="A4571" s="135" t="s">
        <v>2918</v>
      </c>
      <c r="D4571" s="135" t="s">
        <v>3703</v>
      </c>
      <c r="E4571" s="135">
        <f t="shared" si="71"/>
        <v>30201945</v>
      </c>
      <c r="F4571" s="135" t="s">
        <v>1249</v>
      </c>
      <c r="G4571" s="135" t="s">
        <v>5926</v>
      </c>
      <c r="H4571" s="135" t="s">
        <v>989</v>
      </c>
      <c r="I4571" s="135" t="s">
        <v>3704</v>
      </c>
    </row>
    <row r="4572" spans="1:9" x14ac:dyDescent="0.2">
      <c r="A4572" s="135" t="s">
        <v>2918</v>
      </c>
      <c r="D4572" s="135" t="s">
        <v>3705</v>
      </c>
      <c r="E4572" s="135">
        <f t="shared" si="71"/>
        <v>30201949</v>
      </c>
      <c r="F4572" s="135" t="s">
        <v>1249</v>
      </c>
      <c r="G4572" s="135" t="s">
        <v>5926</v>
      </c>
      <c r="H4572" s="135" t="s">
        <v>989</v>
      </c>
      <c r="I4572" s="135" t="s">
        <v>6744</v>
      </c>
    </row>
    <row r="4573" spans="1:9" x14ac:dyDescent="0.2">
      <c r="A4573" s="135" t="s">
        <v>2918</v>
      </c>
      <c r="D4573" s="135" t="s">
        <v>6745</v>
      </c>
      <c r="E4573" s="135">
        <f t="shared" si="71"/>
        <v>30201950</v>
      </c>
      <c r="F4573" s="135" t="s">
        <v>1249</v>
      </c>
      <c r="G4573" s="135" t="s">
        <v>5926</v>
      </c>
      <c r="H4573" s="135" t="s">
        <v>989</v>
      </c>
      <c r="I4573" s="135" t="s">
        <v>6746</v>
      </c>
    </row>
    <row r="4574" spans="1:9" x14ac:dyDescent="0.2">
      <c r="A4574" s="135" t="s">
        <v>2918</v>
      </c>
      <c r="D4574" s="135" t="s">
        <v>6747</v>
      </c>
      <c r="E4574" s="135">
        <f t="shared" si="71"/>
        <v>30201960</v>
      </c>
      <c r="F4574" s="135" t="s">
        <v>1249</v>
      </c>
      <c r="G4574" s="135" t="s">
        <v>5926</v>
      </c>
      <c r="H4574" s="135" t="s">
        <v>989</v>
      </c>
      <c r="I4574" s="135" t="s">
        <v>6748</v>
      </c>
    </row>
    <row r="4575" spans="1:9" x14ac:dyDescent="0.2">
      <c r="A4575" s="135" t="s">
        <v>2918</v>
      </c>
      <c r="D4575" s="135" t="s">
        <v>6749</v>
      </c>
      <c r="E4575" s="135">
        <f t="shared" si="71"/>
        <v>30201997</v>
      </c>
      <c r="F4575" s="135" t="s">
        <v>1249</v>
      </c>
      <c r="G4575" s="135" t="s">
        <v>5926</v>
      </c>
      <c r="H4575" s="135" t="s">
        <v>989</v>
      </c>
      <c r="I4575" s="135" t="s">
        <v>6750</v>
      </c>
    </row>
    <row r="4576" spans="1:9" x14ac:dyDescent="0.2">
      <c r="A4576" s="135" t="s">
        <v>2918</v>
      </c>
      <c r="D4576" s="135" t="s">
        <v>6751</v>
      </c>
      <c r="E4576" s="135">
        <f t="shared" si="71"/>
        <v>30201998</v>
      </c>
      <c r="F4576" s="135" t="s">
        <v>1249</v>
      </c>
      <c r="G4576" s="135" t="s">
        <v>5926</v>
      </c>
      <c r="H4576" s="135" t="s">
        <v>989</v>
      </c>
      <c r="I4576" s="135" t="s">
        <v>6752</v>
      </c>
    </row>
    <row r="4577" spans="1:9" x14ac:dyDescent="0.2">
      <c r="A4577" s="135" t="s">
        <v>2918</v>
      </c>
      <c r="D4577" s="135" t="s">
        <v>6753</v>
      </c>
      <c r="E4577" s="135">
        <f t="shared" si="71"/>
        <v>30201999</v>
      </c>
      <c r="F4577" s="135" t="s">
        <v>1249</v>
      </c>
      <c r="G4577" s="135" t="s">
        <v>5926</v>
      </c>
      <c r="H4577" s="135" t="s">
        <v>989</v>
      </c>
      <c r="I4577" s="135" t="s">
        <v>6238</v>
      </c>
    </row>
    <row r="4578" spans="1:9" x14ac:dyDescent="0.2">
      <c r="A4578" s="135" t="s">
        <v>2918</v>
      </c>
      <c r="D4578" s="135" t="s">
        <v>6754</v>
      </c>
      <c r="E4578" s="135">
        <f t="shared" si="71"/>
        <v>30202001</v>
      </c>
      <c r="F4578" s="135" t="s">
        <v>1249</v>
      </c>
      <c r="G4578" s="135" t="s">
        <v>5926</v>
      </c>
      <c r="H4578" s="135" t="s">
        <v>6755</v>
      </c>
      <c r="I4578" s="135" t="s">
        <v>6756</v>
      </c>
    </row>
    <row r="4579" spans="1:9" x14ac:dyDescent="0.2">
      <c r="A4579" s="135" t="s">
        <v>2918</v>
      </c>
      <c r="D4579" s="135" t="s">
        <v>6757</v>
      </c>
      <c r="E4579" s="135">
        <f t="shared" si="71"/>
        <v>30202002</v>
      </c>
      <c r="F4579" s="135" t="s">
        <v>1249</v>
      </c>
      <c r="G4579" s="135" t="s">
        <v>5926</v>
      </c>
      <c r="H4579" s="135" t="s">
        <v>6755</v>
      </c>
      <c r="I4579" s="135" t="s">
        <v>6756</v>
      </c>
    </row>
    <row r="4580" spans="1:9" x14ac:dyDescent="0.2">
      <c r="A4580" s="135" t="s">
        <v>2918</v>
      </c>
      <c r="D4580" s="135" t="s">
        <v>6758</v>
      </c>
      <c r="E4580" s="135">
        <f t="shared" si="71"/>
        <v>30202101</v>
      </c>
      <c r="F4580" s="135" t="s">
        <v>1249</v>
      </c>
      <c r="G4580" s="135" t="s">
        <v>5926</v>
      </c>
      <c r="H4580" s="135" t="s">
        <v>6759</v>
      </c>
      <c r="I4580" s="135" t="s">
        <v>6760</v>
      </c>
    </row>
    <row r="4581" spans="1:9" x14ac:dyDescent="0.2">
      <c r="A4581" s="135" t="s">
        <v>2918</v>
      </c>
      <c r="D4581" s="135" t="s">
        <v>6761</v>
      </c>
      <c r="E4581" s="135">
        <f t="shared" si="71"/>
        <v>30202102</v>
      </c>
      <c r="F4581" s="135" t="s">
        <v>1249</v>
      </c>
      <c r="G4581" s="135" t="s">
        <v>5926</v>
      </c>
      <c r="H4581" s="135" t="s">
        <v>6759</v>
      </c>
      <c r="I4581" s="135" t="s">
        <v>6760</v>
      </c>
    </row>
    <row r="4582" spans="1:9" x14ac:dyDescent="0.2">
      <c r="A4582" s="135" t="s">
        <v>2918</v>
      </c>
      <c r="D4582" s="135" t="s">
        <v>6762</v>
      </c>
      <c r="E4582" s="135">
        <f t="shared" si="71"/>
        <v>30202105</v>
      </c>
      <c r="F4582" s="135" t="s">
        <v>1249</v>
      </c>
      <c r="G4582" s="135" t="s">
        <v>5926</v>
      </c>
      <c r="H4582" s="135" t="s">
        <v>6759</v>
      </c>
      <c r="I4582" s="135" t="s">
        <v>6763</v>
      </c>
    </row>
    <row r="4583" spans="1:9" x14ac:dyDescent="0.2">
      <c r="A4583" s="135" t="s">
        <v>2918</v>
      </c>
      <c r="D4583" s="135" t="s">
        <v>6764</v>
      </c>
      <c r="E4583" s="135">
        <f t="shared" si="71"/>
        <v>30202106</v>
      </c>
      <c r="F4583" s="135" t="s">
        <v>1249</v>
      </c>
      <c r="G4583" s="135" t="s">
        <v>5926</v>
      </c>
      <c r="H4583" s="135" t="s">
        <v>6759</v>
      </c>
      <c r="I4583" s="135" t="s">
        <v>6763</v>
      </c>
    </row>
    <row r="4584" spans="1:9" x14ac:dyDescent="0.2">
      <c r="A4584" s="135" t="s">
        <v>2918</v>
      </c>
      <c r="D4584" s="135" t="s">
        <v>6765</v>
      </c>
      <c r="E4584" s="135">
        <f t="shared" si="71"/>
        <v>30202201</v>
      </c>
      <c r="F4584" s="135" t="s">
        <v>1249</v>
      </c>
      <c r="G4584" s="135" t="s">
        <v>5926</v>
      </c>
      <c r="H4584" s="135" t="s">
        <v>6766</v>
      </c>
      <c r="I4584" s="135" t="s">
        <v>6767</v>
      </c>
    </row>
    <row r="4585" spans="1:9" x14ac:dyDescent="0.2">
      <c r="A4585" s="135" t="s">
        <v>2918</v>
      </c>
      <c r="D4585" s="135" t="s">
        <v>6768</v>
      </c>
      <c r="E4585" s="135">
        <f t="shared" si="71"/>
        <v>30202601</v>
      </c>
      <c r="F4585" s="135" t="s">
        <v>1249</v>
      </c>
      <c r="G4585" s="135" t="s">
        <v>5926</v>
      </c>
      <c r="H4585" s="135" t="s">
        <v>6769</v>
      </c>
      <c r="I4585" s="135" t="s">
        <v>6770</v>
      </c>
    </row>
    <row r="4586" spans="1:9" x14ac:dyDescent="0.2">
      <c r="A4586" s="135" t="s">
        <v>2918</v>
      </c>
      <c r="D4586" s="135" t="s">
        <v>6771</v>
      </c>
      <c r="E4586" s="135">
        <f t="shared" si="71"/>
        <v>30202801</v>
      </c>
      <c r="F4586" s="135" t="s">
        <v>1249</v>
      </c>
      <c r="G4586" s="135" t="s">
        <v>5926</v>
      </c>
      <c r="H4586" s="135" t="s">
        <v>6772</v>
      </c>
      <c r="I4586" s="135" t="s">
        <v>2382</v>
      </c>
    </row>
    <row r="4587" spans="1:9" x14ac:dyDescent="0.2">
      <c r="A4587" s="135" t="s">
        <v>2918</v>
      </c>
      <c r="D4587" s="135" t="s">
        <v>6773</v>
      </c>
      <c r="E4587" s="135">
        <f t="shared" si="71"/>
        <v>30203001</v>
      </c>
      <c r="F4587" s="135" t="s">
        <v>1249</v>
      </c>
      <c r="G4587" s="135" t="s">
        <v>5926</v>
      </c>
      <c r="H4587" s="135" t="s">
        <v>6774</v>
      </c>
      <c r="I4587" s="135" t="s">
        <v>6775</v>
      </c>
    </row>
    <row r="4588" spans="1:9" x14ac:dyDescent="0.2">
      <c r="A4588" s="135" t="s">
        <v>2918</v>
      </c>
      <c r="D4588" s="135" t="s">
        <v>6776</v>
      </c>
      <c r="E4588" s="135">
        <f t="shared" si="71"/>
        <v>30203010</v>
      </c>
      <c r="F4588" s="135" t="s">
        <v>1249</v>
      </c>
      <c r="G4588" s="135" t="s">
        <v>5926</v>
      </c>
      <c r="H4588" s="135" t="s">
        <v>6774</v>
      </c>
      <c r="I4588" s="135" t="s">
        <v>6777</v>
      </c>
    </row>
    <row r="4589" spans="1:9" x14ac:dyDescent="0.2">
      <c r="A4589" s="135" t="s">
        <v>2918</v>
      </c>
      <c r="D4589" s="135" t="s">
        <v>6778</v>
      </c>
      <c r="E4589" s="135">
        <f t="shared" si="71"/>
        <v>30203020</v>
      </c>
      <c r="F4589" s="135" t="s">
        <v>1249</v>
      </c>
      <c r="G4589" s="135" t="s">
        <v>5926</v>
      </c>
      <c r="H4589" s="135" t="s">
        <v>6774</v>
      </c>
      <c r="I4589" s="135" t="s">
        <v>6779</v>
      </c>
    </row>
    <row r="4590" spans="1:9" x14ac:dyDescent="0.2">
      <c r="A4590" s="135" t="s">
        <v>2918</v>
      </c>
      <c r="D4590" s="135" t="s">
        <v>6780</v>
      </c>
      <c r="E4590" s="135">
        <f t="shared" si="71"/>
        <v>30203099</v>
      </c>
      <c r="F4590" s="135" t="s">
        <v>1249</v>
      </c>
      <c r="G4590" s="135" t="s">
        <v>5926</v>
      </c>
      <c r="H4590" s="135" t="s">
        <v>6774</v>
      </c>
      <c r="I4590" s="135" t="s">
        <v>6238</v>
      </c>
    </row>
    <row r="4591" spans="1:9" x14ac:dyDescent="0.2">
      <c r="A4591" s="135" t="s">
        <v>2918</v>
      </c>
      <c r="D4591" s="135" t="s">
        <v>6781</v>
      </c>
      <c r="E4591" s="135">
        <f t="shared" si="71"/>
        <v>30203103</v>
      </c>
      <c r="F4591" s="135" t="s">
        <v>1249</v>
      </c>
      <c r="G4591" s="135" t="s">
        <v>5926</v>
      </c>
      <c r="H4591" s="135" t="s">
        <v>6782</v>
      </c>
      <c r="I4591" s="135" t="s">
        <v>6051</v>
      </c>
    </row>
    <row r="4592" spans="1:9" x14ac:dyDescent="0.2">
      <c r="A4592" s="135" t="s">
        <v>2918</v>
      </c>
      <c r="D4592" s="135" t="s">
        <v>6783</v>
      </c>
      <c r="E4592" s="135">
        <f t="shared" si="71"/>
        <v>30203104</v>
      </c>
      <c r="F4592" s="135" t="s">
        <v>1249</v>
      </c>
      <c r="G4592" s="135" t="s">
        <v>5926</v>
      </c>
      <c r="H4592" s="135" t="s">
        <v>6782</v>
      </c>
      <c r="I4592" s="135" t="s">
        <v>1272</v>
      </c>
    </row>
    <row r="4593" spans="1:10" x14ac:dyDescent="0.2">
      <c r="A4593" s="135" t="s">
        <v>2918</v>
      </c>
      <c r="D4593" s="135" t="s">
        <v>6784</v>
      </c>
      <c r="E4593" s="135">
        <f t="shared" si="71"/>
        <v>30203105</v>
      </c>
      <c r="F4593" s="135" t="s">
        <v>1249</v>
      </c>
      <c r="G4593" s="135" t="s">
        <v>5926</v>
      </c>
      <c r="H4593" s="135" t="s">
        <v>6782</v>
      </c>
      <c r="I4593" s="135" t="s">
        <v>6785</v>
      </c>
    </row>
    <row r="4594" spans="1:10" x14ac:dyDescent="0.2">
      <c r="A4594" s="135" t="s">
        <v>2918</v>
      </c>
      <c r="D4594" s="135" t="s">
        <v>6786</v>
      </c>
      <c r="E4594" s="135">
        <f t="shared" si="71"/>
        <v>30203106</v>
      </c>
      <c r="F4594" s="135" t="s">
        <v>1249</v>
      </c>
      <c r="G4594" s="135" t="s">
        <v>5926</v>
      </c>
      <c r="H4594" s="135" t="s">
        <v>6782</v>
      </c>
      <c r="I4594" s="135" t="s">
        <v>1274</v>
      </c>
    </row>
    <row r="4595" spans="1:10" x14ac:dyDescent="0.2">
      <c r="A4595" s="135" t="s">
        <v>2918</v>
      </c>
      <c r="D4595" s="135" t="s">
        <v>6787</v>
      </c>
      <c r="E4595" s="135">
        <f t="shared" si="71"/>
        <v>30203107</v>
      </c>
      <c r="F4595" s="135" t="s">
        <v>1249</v>
      </c>
      <c r="G4595" s="135" t="s">
        <v>5926</v>
      </c>
      <c r="H4595" s="135" t="s">
        <v>6782</v>
      </c>
      <c r="I4595" s="135" t="s">
        <v>6058</v>
      </c>
    </row>
    <row r="4596" spans="1:10" x14ac:dyDescent="0.2">
      <c r="A4596" s="135" t="s">
        <v>2918</v>
      </c>
      <c r="D4596" s="135" t="s">
        <v>6788</v>
      </c>
      <c r="E4596" s="135">
        <f t="shared" si="71"/>
        <v>30203108</v>
      </c>
      <c r="F4596" s="135" t="s">
        <v>1249</v>
      </c>
      <c r="G4596" s="135" t="s">
        <v>5926</v>
      </c>
      <c r="H4596" s="135" t="s">
        <v>6782</v>
      </c>
      <c r="I4596" s="135" t="s">
        <v>6060</v>
      </c>
    </row>
    <row r="4597" spans="1:10" x14ac:dyDescent="0.2">
      <c r="A4597" s="135" t="s">
        <v>2918</v>
      </c>
      <c r="D4597" s="135" t="s">
        <v>6789</v>
      </c>
      <c r="E4597" s="135">
        <f t="shared" si="71"/>
        <v>30203109</v>
      </c>
      <c r="F4597" s="135" t="s">
        <v>1249</v>
      </c>
      <c r="G4597" s="135" t="s">
        <v>5926</v>
      </c>
      <c r="H4597" s="135" t="s">
        <v>6782</v>
      </c>
      <c r="I4597" s="135" t="s">
        <v>6062</v>
      </c>
    </row>
    <row r="4598" spans="1:10" x14ac:dyDescent="0.2">
      <c r="A4598" s="135" t="s">
        <v>2918</v>
      </c>
      <c r="D4598" s="135" t="s">
        <v>6790</v>
      </c>
      <c r="E4598" s="135">
        <f t="shared" si="71"/>
        <v>30203110</v>
      </c>
      <c r="F4598" s="135" t="s">
        <v>1249</v>
      </c>
      <c r="G4598" s="135" t="s">
        <v>5926</v>
      </c>
      <c r="H4598" s="135" t="s">
        <v>6782</v>
      </c>
      <c r="I4598" s="135" t="s">
        <v>6058</v>
      </c>
    </row>
    <row r="4599" spans="1:10" x14ac:dyDescent="0.2">
      <c r="A4599" s="135" t="s">
        <v>2918</v>
      </c>
      <c r="D4599" s="135" t="s">
        <v>6791</v>
      </c>
      <c r="E4599" s="135">
        <f t="shared" si="71"/>
        <v>30203111</v>
      </c>
      <c r="F4599" s="135" t="s">
        <v>1249</v>
      </c>
      <c r="G4599" s="135" t="s">
        <v>5926</v>
      </c>
      <c r="H4599" s="135" t="s">
        <v>6782</v>
      </c>
      <c r="I4599" s="135" t="s">
        <v>6060</v>
      </c>
    </row>
    <row r="4600" spans="1:10" x14ac:dyDescent="0.2">
      <c r="A4600" s="135" t="s">
        <v>2918</v>
      </c>
      <c r="D4600" s="135" t="s">
        <v>6792</v>
      </c>
      <c r="E4600" s="135">
        <f t="shared" si="71"/>
        <v>30203201</v>
      </c>
      <c r="F4600" s="135" t="s">
        <v>1249</v>
      </c>
      <c r="G4600" s="135" t="s">
        <v>5926</v>
      </c>
      <c r="H4600" s="135" t="s">
        <v>6793</v>
      </c>
      <c r="I4600" s="135" t="s">
        <v>6794</v>
      </c>
    </row>
    <row r="4601" spans="1:10" x14ac:dyDescent="0.2">
      <c r="A4601" s="135" t="s">
        <v>2918</v>
      </c>
      <c r="D4601" s="135" t="s">
        <v>6795</v>
      </c>
      <c r="E4601" s="135">
        <f t="shared" si="71"/>
        <v>30203202</v>
      </c>
      <c r="F4601" s="135" t="s">
        <v>1249</v>
      </c>
      <c r="G4601" s="135" t="s">
        <v>5926</v>
      </c>
      <c r="H4601" s="135" t="s">
        <v>6793</v>
      </c>
      <c r="I4601" s="135" t="s">
        <v>6796</v>
      </c>
    </row>
    <row r="4602" spans="1:10" x14ac:dyDescent="0.2">
      <c r="A4602" s="135" t="s">
        <v>2918</v>
      </c>
      <c r="D4602" s="135" t="s">
        <v>6797</v>
      </c>
      <c r="E4602" s="135">
        <f t="shared" si="71"/>
        <v>30203203</v>
      </c>
      <c r="F4602" s="135" t="s">
        <v>1249</v>
      </c>
      <c r="G4602" s="135" t="s">
        <v>5926</v>
      </c>
      <c r="H4602" s="135" t="s">
        <v>6793</v>
      </c>
      <c r="I4602" s="135" t="s">
        <v>6798</v>
      </c>
    </row>
    <row r="4603" spans="1:10" x14ac:dyDescent="0.2">
      <c r="A4603" s="135" t="s">
        <v>2918</v>
      </c>
      <c r="D4603" s="135" t="s">
        <v>6799</v>
      </c>
      <c r="E4603" s="135">
        <f t="shared" si="71"/>
        <v>30203204</v>
      </c>
      <c r="F4603" s="135" t="s">
        <v>1249</v>
      </c>
      <c r="G4603" s="135" t="s">
        <v>5926</v>
      </c>
      <c r="H4603" s="135" t="s">
        <v>6793</v>
      </c>
      <c r="I4603" s="135" t="s">
        <v>6800</v>
      </c>
    </row>
    <row r="4604" spans="1:10" x14ac:dyDescent="0.2">
      <c r="A4604" s="135" t="s">
        <v>2918</v>
      </c>
      <c r="D4604" s="135" t="s">
        <v>6801</v>
      </c>
      <c r="E4604" s="135">
        <f t="shared" si="71"/>
        <v>30203205</v>
      </c>
      <c r="F4604" s="135" t="s">
        <v>1249</v>
      </c>
      <c r="G4604" s="135" t="s">
        <v>5926</v>
      </c>
      <c r="H4604" s="135" t="s">
        <v>6793</v>
      </c>
      <c r="I4604" s="135" t="s">
        <v>6802</v>
      </c>
      <c r="J4604" s="137">
        <v>37826</v>
      </c>
    </row>
    <row r="4605" spans="1:10" x14ac:dyDescent="0.2">
      <c r="A4605" s="135" t="s">
        <v>2918</v>
      </c>
      <c r="D4605" s="135" t="s">
        <v>6803</v>
      </c>
      <c r="E4605" s="135">
        <f t="shared" si="71"/>
        <v>30203299</v>
      </c>
      <c r="F4605" s="135" t="s">
        <v>1249</v>
      </c>
      <c r="G4605" s="135" t="s">
        <v>5926</v>
      </c>
      <c r="H4605" s="135" t="s">
        <v>6793</v>
      </c>
      <c r="I4605" s="135" t="s">
        <v>6238</v>
      </c>
    </row>
    <row r="4606" spans="1:10" x14ac:dyDescent="0.2">
      <c r="A4606" s="135" t="s">
        <v>2918</v>
      </c>
      <c r="D4606" s="135" t="s">
        <v>6804</v>
      </c>
      <c r="E4606" s="135">
        <f t="shared" si="71"/>
        <v>30203399</v>
      </c>
      <c r="F4606" s="135" t="s">
        <v>1249</v>
      </c>
      <c r="G4606" s="135" t="s">
        <v>5926</v>
      </c>
      <c r="H4606" s="135" t="s">
        <v>6805</v>
      </c>
      <c r="I4606" s="135" t="s">
        <v>6238</v>
      </c>
    </row>
    <row r="4607" spans="1:10" x14ac:dyDescent="0.2">
      <c r="A4607" s="135" t="s">
        <v>2918</v>
      </c>
      <c r="D4607" s="135" t="s">
        <v>6806</v>
      </c>
      <c r="E4607" s="135">
        <f t="shared" si="71"/>
        <v>30203404</v>
      </c>
      <c r="F4607" s="135" t="s">
        <v>1249</v>
      </c>
      <c r="G4607" s="135" t="s">
        <v>5926</v>
      </c>
      <c r="H4607" s="135" t="s">
        <v>9695</v>
      </c>
      <c r="I4607" s="135" t="s">
        <v>9696</v>
      </c>
    </row>
    <row r="4608" spans="1:10" x14ac:dyDescent="0.2">
      <c r="A4608" s="135" t="s">
        <v>2918</v>
      </c>
      <c r="D4608" s="135" t="s">
        <v>9697</v>
      </c>
      <c r="E4608" s="135">
        <f t="shared" si="71"/>
        <v>30203405</v>
      </c>
      <c r="F4608" s="135" t="s">
        <v>1249</v>
      </c>
      <c r="G4608" s="135" t="s">
        <v>5926</v>
      </c>
      <c r="H4608" s="135" t="s">
        <v>9695</v>
      </c>
      <c r="I4608" s="135" t="s">
        <v>9698</v>
      </c>
    </row>
    <row r="4609" spans="1:9" x14ac:dyDescent="0.2">
      <c r="A4609" s="135" t="s">
        <v>2918</v>
      </c>
      <c r="D4609" s="135" t="s">
        <v>9699</v>
      </c>
      <c r="E4609" s="135">
        <f t="shared" si="71"/>
        <v>30203406</v>
      </c>
      <c r="F4609" s="135" t="s">
        <v>1249</v>
      </c>
      <c r="G4609" s="135" t="s">
        <v>5926</v>
      </c>
      <c r="H4609" s="135" t="s">
        <v>9695</v>
      </c>
      <c r="I4609" s="135" t="s">
        <v>9700</v>
      </c>
    </row>
    <row r="4610" spans="1:9" x14ac:dyDescent="0.2">
      <c r="A4610" s="135" t="s">
        <v>2918</v>
      </c>
      <c r="D4610" s="135" t="s">
        <v>9701</v>
      </c>
      <c r="E4610" s="135">
        <f t="shared" ref="E4610:E4673" si="72">VALUE(D4610)</f>
        <v>30203407</v>
      </c>
      <c r="F4610" s="135" t="s">
        <v>1249</v>
      </c>
      <c r="G4610" s="135" t="s">
        <v>5926</v>
      </c>
      <c r="H4610" s="135" t="s">
        <v>9695</v>
      </c>
      <c r="I4610" s="135" t="s">
        <v>9702</v>
      </c>
    </row>
    <row r="4611" spans="1:9" x14ac:dyDescent="0.2">
      <c r="A4611" s="135" t="s">
        <v>2918</v>
      </c>
      <c r="D4611" s="135" t="s">
        <v>9703</v>
      </c>
      <c r="E4611" s="135">
        <f t="shared" si="72"/>
        <v>30203410</v>
      </c>
      <c r="F4611" s="135" t="s">
        <v>1249</v>
      </c>
      <c r="G4611" s="135" t="s">
        <v>5926</v>
      </c>
      <c r="H4611" s="135" t="s">
        <v>9695</v>
      </c>
      <c r="I4611" s="135" t="s">
        <v>2333</v>
      </c>
    </row>
    <row r="4612" spans="1:9" x14ac:dyDescent="0.2">
      <c r="A4612" s="135" t="s">
        <v>2918</v>
      </c>
      <c r="D4612" s="135" t="s">
        <v>9704</v>
      </c>
      <c r="E4612" s="135">
        <f t="shared" si="72"/>
        <v>30203415</v>
      </c>
      <c r="F4612" s="135" t="s">
        <v>1249</v>
      </c>
      <c r="G4612" s="135" t="s">
        <v>5926</v>
      </c>
      <c r="H4612" s="135" t="s">
        <v>9695</v>
      </c>
      <c r="I4612" s="135" t="s">
        <v>9705</v>
      </c>
    </row>
    <row r="4613" spans="1:9" x14ac:dyDescent="0.2">
      <c r="A4613" s="135" t="s">
        <v>2918</v>
      </c>
      <c r="D4613" s="135" t="s">
        <v>9706</v>
      </c>
      <c r="E4613" s="135">
        <f t="shared" si="72"/>
        <v>30203420</v>
      </c>
      <c r="F4613" s="135" t="s">
        <v>1249</v>
      </c>
      <c r="G4613" s="135" t="s">
        <v>5926</v>
      </c>
      <c r="H4613" s="135" t="s">
        <v>9695</v>
      </c>
      <c r="I4613" s="135" t="s">
        <v>6508</v>
      </c>
    </row>
    <row r="4614" spans="1:9" x14ac:dyDescent="0.2">
      <c r="A4614" s="135" t="s">
        <v>2918</v>
      </c>
      <c r="D4614" s="135" t="s">
        <v>9707</v>
      </c>
      <c r="E4614" s="135">
        <f t="shared" si="72"/>
        <v>30203421</v>
      </c>
      <c r="F4614" s="135" t="s">
        <v>1249</v>
      </c>
      <c r="G4614" s="135" t="s">
        <v>5926</v>
      </c>
      <c r="H4614" s="135" t="s">
        <v>9695</v>
      </c>
      <c r="I4614" s="135" t="s">
        <v>9708</v>
      </c>
    </row>
    <row r="4615" spans="1:9" x14ac:dyDescent="0.2">
      <c r="A4615" s="135" t="s">
        <v>2918</v>
      </c>
      <c r="D4615" s="135" t="s">
        <v>9709</v>
      </c>
      <c r="E4615" s="135">
        <f t="shared" si="72"/>
        <v>30203422</v>
      </c>
      <c r="F4615" s="135" t="s">
        <v>1249</v>
      </c>
      <c r="G4615" s="135" t="s">
        <v>5926</v>
      </c>
      <c r="H4615" s="135" t="s">
        <v>9695</v>
      </c>
      <c r="I4615" s="135" t="s">
        <v>6856</v>
      </c>
    </row>
    <row r="4616" spans="1:9" x14ac:dyDescent="0.2">
      <c r="A4616" s="135" t="s">
        <v>2918</v>
      </c>
      <c r="D4616" s="135" t="s">
        <v>6857</v>
      </c>
      <c r="E4616" s="135">
        <f t="shared" si="72"/>
        <v>30203423</v>
      </c>
      <c r="F4616" s="135" t="s">
        <v>1249</v>
      </c>
      <c r="G4616" s="135" t="s">
        <v>5926</v>
      </c>
      <c r="H4616" s="135" t="s">
        <v>9695</v>
      </c>
      <c r="I4616" s="135" t="s">
        <v>6858</v>
      </c>
    </row>
    <row r="4617" spans="1:9" x14ac:dyDescent="0.2">
      <c r="A4617" s="135" t="s">
        <v>2918</v>
      </c>
      <c r="D4617" s="135" t="s">
        <v>6859</v>
      </c>
      <c r="E4617" s="135">
        <f t="shared" si="72"/>
        <v>30203424</v>
      </c>
      <c r="F4617" s="135" t="s">
        <v>1249</v>
      </c>
      <c r="G4617" s="135" t="s">
        <v>5926</v>
      </c>
      <c r="H4617" s="135" t="s">
        <v>9695</v>
      </c>
      <c r="I4617" s="135" t="s">
        <v>6860</v>
      </c>
    </row>
    <row r="4618" spans="1:9" x14ac:dyDescent="0.2">
      <c r="A4618" s="135" t="s">
        <v>2918</v>
      </c>
      <c r="D4618" s="135" t="s">
        <v>6861</v>
      </c>
      <c r="E4618" s="135">
        <f t="shared" si="72"/>
        <v>30203504</v>
      </c>
      <c r="F4618" s="135" t="s">
        <v>1249</v>
      </c>
      <c r="G4618" s="135" t="s">
        <v>5926</v>
      </c>
      <c r="H4618" s="135" t="s">
        <v>6862</v>
      </c>
      <c r="I4618" s="135" t="s">
        <v>9696</v>
      </c>
    </row>
    <row r="4619" spans="1:9" x14ac:dyDescent="0.2">
      <c r="A4619" s="135" t="s">
        <v>2918</v>
      </c>
      <c r="D4619" s="135" t="s">
        <v>6863</v>
      </c>
      <c r="E4619" s="135">
        <f t="shared" si="72"/>
        <v>30203505</v>
      </c>
      <c r="F4619" s="135" t="s">
        <v>1249</v>
      </c>
      <c r="G4619" s="135" t="s">
        <v>5926</v>
      </c>
      <c r="H4619" s="135" t="s">
        <v>6862</v>
      </c>
      <c r="I4619" s="135" t="s">
        <v>9698</v>
      </c>
    </row>
    <row r="4620" spans="1:9" x14ac:dyDescent="0.2">
      <c r="A4620" s="135" t="s">
        <v>2918</v>
      </c>
      <c r="D4620" s="135" t="s">
        <v>6864</v>
      </c>
      <c r="E4620" s="135">
        <f t="shared" si="72"/>
        <v>30203506</v>
      </c>
      <c r="F4620" s="135" t="s">
        <v>1249</v>
      </c>
      <c r="G4620" s="135" t="s">
        <v>5926</v>
      </c>
      <c r="H4620" s="135" t="s">
        <v>6862</v>
      </c>
      <c r="I4620" s="135" t="s">
        <v>9700</v>
      </c>
    </row>
    <row r="4621" spans="1:9" x14ac:dyDescent="0.2">
      <c r="A4621" s="135" t="s">
        <v>2918</v>
      </c>
      <c r="D4621" s="135" t="s">
        <v>6865</v>
      </c>
      <c r="E4621" s="135">
        <f t="shared" si="72"/>
        <v>30203507</v>
      </c>
      <c r="F4621" s="135" t="s">
        <v>1249</v>
      </c>
      <c r="G4621" s="135" t="s">
        <v>5926</v>
      </c>
      <c r="H4621" s="135" t="s">
        <v>6862</v>
      </c>
      <c r="I4621" s="135" t="s">
        <v>9702</v>
      </c>
    </row>
    <row r="4622" spans="1:9" x14ac:dyDescent="0.2">
      <c r="A4622" s="135" t="s">
        <v>2918</v>
      </c>
      <c r="D4622" s="135" t="s">
        <v>6866</v>
      </c>
      <c r="E4622" s="135">
        <f t="shared" si="72"/>
        <v>30203510</v>
      </c>
      <c r="F4622" s="135" t="s">
        <v>1249</v>
      </c>
      <c r="G4622" s="135" t="s">
        <v>5926</v>
      </c>
      <c r="H4622" s="135" t="s">
        <v>6862</v>
      </c>
      <c r="I4622" s="135" t="s">
        <v>2333</v>
      </c>
    </row>
    <row r="4623" spans="1:9" x14ac:dyDescent="0.2">
      <c r="A4623" s="135" t="s">
        <v>2918</v>
      </c>
      <c r="D4623" s="135" t="s">
        <v>6867</v>
      </c>
      <c r="E4623" s="135">
        <f t="shared" si="72"/>
        <v>30203530</v>
      </c>
      <c r="F4623" s="135" t="s">
        <v>1249</v>
      </c>
      <c r="G4623" s="135" t="s">
        <v>5926</v>
      </c>
      <c r="H4623" s="135" t="s">
        <v>6862</v>
      </c>
      <c r="I4623" s="135" t="s">
        <v>1270</v>
      </c>
    </row>
    <row r="4624" spans="1:9" x14ac:dyDescent="0.2">
      <c r="A4624" s="135" t="s">
        <v>2918</v>
      </c>
      <c r="D4624" s="135" t="s">
        <v>6868</v>
      </c>
      <c r="E4624" s="135">
        <f t="shared" si="72"/>
        <v>30203531</v>
      </c>
      <c r="F4624" s="135" t="s">
        <v>1249</v>
      </c>
      <c r="G4624" s="135" t="s">
        <v>5926</v>
      </c>
      <c r="H4624" s="135" t="s">
        <v>6862</v>
      </c>
      <c r="I4624" s="135" t="s">
        <v>6869</v>
      </c>
    </row>
    <row r="4625" spans="1:9" x14ac:dyDescent="0.2">
      <c r="A4625" s="135" t="s">
        <v>2918</v>
      </c>
      <c r="D4625" s="135" t="s">
        <v>6870</v>
      </c>
      <c r="E4625" s="135">
        <f t="shared" si="72"/>
        <v>30203532</v>
      </c>
      <c r="F4625" s="135" t="s">
        <v>1249</v>
      </c>
      <c r="G4625" s="135" t="s">
        <v>5926</v>
      </c>
      <c r="H4625" s="135" t="s">
        <v>6862</v>
      </c>
      <c r="I4625" s="135" t="s">
        <v>6871</v>
      </c>
    </row>
    <row r="4626" spans="1:9" x14ac:dyDescent="0.2">
      <c r="A4626" s="135" t="s">
        <v>2918</v>
      </c>
      <c r="D4626" s="135" t="s">
        <v>6872</v>
      </c>
      <c r="E4626" s="135">
        <f t="shared" si="72"/>
        <v>30203533</v>
      </c>
      <c r="F4626" s="135" t="s">
        <v>1249</v>
      </c>
      <c r="G4626" s="135" t="s">
        <v>5926</v>
      </c>
      <c r="H4626" s="135" t="s">
        <v>6862</v>
      </c>
      <c r="I4626" s="135" t="s">
        <v>6873</v>
      </c>
    </row>
    <row r="4627" spans="1:9" x14ac:dyDescent="0.2">
      <c r="A4627" s="135" t="s">
        <v>2918</v>
      </c>
      <c r="D4627" s="135" t="s">
        <v>6874</v>
      </c>
      <c r="E4627" s="135">
        <f t="shared" si="72"/>
        <v>30203534</v>
      </c>
      <c r="F4627" s="135" t="s">
        <v>1249</v>
      </c>
      <c r="G4627" s="135" t="s">
        <v>5926</v>
      </c>
      <c r="H4627" s="135" t="s">
        <v>6862</v>
      </c>
      <c r="I4627" s="135" t="s">
        <v>6875</v>
      </c>
    </row>
    <row r="4628" spans="1:9" x14ac:dyDescent="0.2">
      <c r="A4628" s="135" t="s">
        <v>2918</v>
      </c>
      <c r="D4628" s="135" t="s">
        <v>6876</v>
      </c>
      <c r="E4628" s="135">
        <f t="shared" si="72"/>
        <v>30203535</v>
      </c>
      <c r="F4628" s="135" t="s">
        <v>1249</v>
      </c>
      <c r="G4628" s="135" t="s">
        <v>5926</v>
      </c>
      <c r="H4628" s="135" t="s">
        <v>6862</v>
      </c>
      <c r="I4628" s="135" t="s">
        <v>6877</v>
      </c>
    </row>
    <row r="4629" spans="1:9" x14ac:dyDescent="0.2">
      <c r="A4629" s="135" t="s">
        <v>2918</v>
      </c>
      <c r="D4629" s="135" t="s">
        <v>6878</v>
      </c>
      <c r="E4629" s="135">
        <f t="shared" si="72"/>
        <v>30203536</v>
      </c>
      <c r="F4629" s="135" t="s">
        <v>1249</v>
      </c>
      <c r="G4629" s="135" t="s">
        <v>5926</v>
      </c>
      <c r="H4629" s="135" t="s">
        <v>6862</v>
      </c>
      <c r="I4629" s="135" t="s">
        <v>6879</v>
      </c>
    </row>
    <row r="4630" spans="1:9" x14ac:dyDescent="0.2">
      <c r="A4630" s="135" t="s">
        <v>2918</v>
      </c>
      <c r="D4630" s="135" t="s">
        <v>6880</v>
      </c>
      <c r="E4630" s="135">
        <f t="shared" si="72"/>
        <v>30203540</v>
      </c>
      <c r="F4630" s="135" t="s">
        <v>1249</v>
      </c>
      <c r="G4630" s="135" t="s">
        <v>5926</v>
      </c>
      <c r="H4630" s="135" t="s">
        <v>6862</v>
      </c>
      <c r="I4630" s="135" t="s">
        <v>6881</v>
      </c>
    </row>
    <row r="4631" spans="1:9" x14ac:dyDescent="0.2">
      <c r="A4631" s="135" t="s">
        <v>2918</v>
      </c>
      <c r="D4631" s="135" t="s">
        <v>6882</v>
      </c>
      <c r="E4631" s="135">
        <f t="shared" si="72"/>
        <v>30203601</v>
      </c>
      <c r="F4631" s="135" t="s">
        <v>1249</v>
      </c>
      <c r="G4631" s="135" t="s">
        <v>5926</v>
      </c>
      <c r="H4631" s="135" t="s">
        <v>6883</v>
      </c>
      <c r="I4631" s="135" t="s">
        <v>9729</v>
      </c>
    </row>
    <row r="4632" spans="1:9" x14ac:dyDescent="0.2">
      <c r="A4632" s="135" t="s">
        <v>2918</v>
      </c>
      <c r="D4632" s="135" t="s">
        <v>9730</v>
      </c>
      <c r="E4632" s="135">
        <f t="shared" si="72"/>
        <v>30203602</v>
      </c>
      <c r="F4632" s="135" t="s">
        <v>1249</v>
      </c>
      <c r="G4632" s="135" t="s">
        <v>5926</v>
      </c>
      <c r="H4632" s="135" t="s">
        <v>6883</v>
      </c>
      <c r="I4632" s="135" t="s">
        <v>9731</v>
      </c>
    </row>
    <row r="4633" spans="1:9" x14ac:dyDescent="0.2">
      <c r="A4633" s="135" t="s">
        <v>2918</v>
      </c>
      <c r="D4633" s="135" t="s">
        <v>9732</v>
      </c>
      <c r="E4633" s="135">
        <f t="shared" si="72"/>
        <v>30203603</v>
      </c>
      <c r="F4633" s="135" t="s">
        <v>1249</v>
      </c>
      <c r="G4633" s="135" t="s">
        <v>5926</v>
      </c>
      <c r="H4633" s="135" t="s">
        <v>6883</v>
      </c>
      <c r="I4633" s="135" t="s">
        <v>9733</v>
      </c>
    </row>
    <row r="4634" spans="1:9" x14ac:dyDescent="0.2">
      <c r="A4634" s="135" t="s">
        <v>2918</v>
      </c>
      <c r="D4634" s="135" t="s">
        <v>9734</v>
      </c>
      <c r="E4634" s="135">
        <f t="shared" si="72"/>
        <v>30203604</v>
      </c>
      <c r="F4634" s="135" t="s">
        <v>1249</v>
      </c>
      <c r="G4634" s="135" t="s">
        <v>5926</v>
      </c>
      <c r="H4634" s="135" t="s">
        <v>6883</v>
      </c>
      <c r="I4634" s="135" t="s">
        <v>9735</v>
      </c>
    </row>
    <row r="4635" spans="1:9" x14ac:dyDescent="0.2">
      <c r="A4635" s="135" t="s">
        <v>2918</v>
      </c>
      <c r="D4635" s="135" t="s">
        <v>9736</v>
      </c>
      <c r="E4635" s="135">
        <f t="shared" si="72"/>
        <v>30203801</v>
      </c>
      <c r="F4635" s="135" t="s">
        <v>1249</v>
      </c>
      <c r="G4635" s="135" t="s">
        <v>5926</v>
      </c>
      <c r="H4635" s="135" t="s">
        <v>9737</v>
      </c>
      <c r="I4635" s="135" t="s">
        <v>2382</v>
      </c>
    </row>
    <row r="4636" spans="1:9" x14ac:dyDescent="0.2">
      <c r="A4636" s="135" t="s">
        <v>2918</v>
      </c>
      <c r="D4636" s="135" t="s">
        <v>9738</v>
      </c>
      <c r="E4636" s="135">
        <f t="shared" si="72"/>
        <v>30203802</v>
      </c>
      <c r="F4636" s="135" t="s">
        <v>1249</v>
      </c>
      <c r="G4636" s="135" t="s">
        <v>5926</v>
      </c>
      <c r="H4636" s="135" t="s">
        <v>9737</v>
      </c>
      <c r="I4636" s="135" t="s">
        <v>9739</v>
      </c>
    </row>
    <row r="4637" spans="1:9" x14ac:dyDescent="0.2">
      <c r="A4637" s="135" t="s">
        <v>2918</v>
      </c>
      <c r="D4637" s="135" t="s">
        <v>9740</v>
      </c>
      <c r="E4637" s="135">
        <f t="shared" si="72"/>
        <v>30203803</v>
      </c>
      <c r="F4637" s="135" t="s">
        <v>1249</v>
      </c>
      <c r="G4637" s="135" t="s">
        <v>5926</v>
      </c>
      <c r="H4637" s="135" t="s">
        <v>9737</v>
      </c>
      <c r="I4637" s="135" t="s">
        <v>13167</v>
      </c>
    </row>
    <row r="4638" spans="1:9" x14ac:dyDescent="0.2">
      <c r="A4638" s="135" t="s">
        <v>2918</v>
      </c>
      <c r="D4638" s="135" t="s">
        <v>9741</v>
      </c>
      <c r="E4638" s="135">
        <f t="shared" si="72"/>
        <v>30203804</v>
      </c>
      <c r="F4638" s="135" t="s">
        <v>1249</v>
      </c>
      <c r="G4638" s="135" t="s">
        <v>5926</v>
      </c>
      <c r="H4638" s="135" t="s">
        <v>9737</v>
      </c>
      <c r="I4638" s="135" t="s">
        <v>3883</v>
      </c>
    </row>
    <row r="4639" spans="1:9" x14ac:dyDescent="0.2">
      <c r="A4639" s="135" t="s">
        <v>2918</v>
      </c>
      <c r="D4639" s="135" t="s">
        <v>9742</v>
      </c>
      <c r="E4639" s="135">
        <f t="shared" si="72"/>
        <v>30203805</v>
      </c>
      <c r="F4639" s="135" t="s">
        <v>1249</v>
      </c>
      <c r="G4639" s="135" t="s">
        <v>5926</v>
      </c>
      <c r="H4639" s="135" t="s">
        <v>9737</v>
      </c>
      <c r="I4639" s="135" t="s">
        <v>9743</v>
      </c>
    </row>
    <row r="4640" spans="1:9" x14ac:dyDescent="0.2">
      <c r="A4640" s="135" t="s">
        <v>2918</v>
      </c>
      <c r="D4640" s="135" t="s">
        <v>9744</v>
      </c>
      <c r="E4640" s="135">
        <f t="shared" si="72"/>
        <v>30203811</v>
      </c>
      <c r="F4640" s="135" t="s">
        <v>1249</v>
      </c>
      <c r="G4640" s="135" t="s">
        <v>5926</v>
      </c>
      <c r="H4640" s="135" t="s">
        <v>9737</v>
      </c>
      <c r="I4640" s="135" t="s">
        <v>9745</v>
      </c>
    </row>
    <row r="4641" spans="1:9" x14ac:dyDescent="0.2">
      <c r="A4641" s="135" t="s">
        <v>2918</v>
      </c>
      <c r="D4641" s="135" t="s">
        <v>9746</v>
      </c>
      <c r="E4641" s="135">
        <f t="shared" si="72"/>
        <v>30203812</v>
      </c>
      <c r="F4641" s="135" t="s">
        <v>1249</v>
      </c>
      <c r="G4641" s="135" t="s">
        <v>5926</v>
      </c>
      <c r="H4641" s="135" t="s">
        <v>9737</v>
      </c>
      <c r="I4641" s="135" t="s">
        <v>9747</v>
      </c>
    </row>
    <row r="4642" spans="1:9" x14ac:dyDescent="0.2">
      <c r="A4642" s="135" t="s">
        <v>2918</v>
      </c>
      <c r="D4642" s="135" t="s">
        <v>9748</v>
      </c>
      <c r="E4642" s="135">
        <f t="shared" si="72"/>
        <v>30203901</v>
      </c>
      <c r="F4642" s="135" t="s">
        <v>1249</v>
      </c>
      <c r="G4642" s="135" t="s">
        <v>5926</v>
      </c>
      <c r="H4642" s="135" t="s">
        <v>9749</v>
      </c>
      <c r="I4642" s="135" t="s">
        <v>9750</v>
      </c>
    </row>
    <row r="4643" spans="1:9" x14ac:dyDescent="0.2">
      <c r="A4643" s="135" t="s">
        <v>2918</v>
      </c>
      <c r="D4643" s="135" t="s">
        <v>9751</v>
      </c>
      <c r="E4643" s="135">
        <f t="shared" si="72"/>
        <v>30203902</v>
      </c>
      <c r="F4643" s="135" t="s">
        <v>1249</v>
      </c>
      <c r="G4643" s="135" t="s">
        <v>5926</v>
      </c>
      <c r="H4643" s="135" t="s">
        <v>9749</v>
      </c>
      <c r="I4643" s="135" t="s">
        <v>9752</v>
      </c>
    </row>
    <row r="4644" spans="1:9" x14ac:dyDescent="0.2">
      <c r="A4644" s="135" t="s">
        <v>2918</v>
      </c>
      <c r="D4644" s="135" t="s">
        <v>9753</v>
      </c>
      <c r="E4644" s="135">
        <f t="shared" si="72"/>
        <v>30204001</v>
      </c>
      <c r="F4644" s="135" t="s">
        <v>1249</v>
      </c>
      <c r="G4644" s="135" t="s">
        <v>5926</v>
      </c>
      <c r="H4644" s="135" t="s">
        <v>9754</v>
      </c>
      <c r="I4644" s="135" t="s">
        <v>6508</v>
      </c>
    </row>
    <row r="4645" spans="1:9" x14ac:dyDescent="0.2">
      <c r="A4645" s="135" t="s">
        <v>2918</v>
      </c>
      <c r="D4645" s="135" t="s">
        <v>9755</v>
      </c>
      <c r="E4645" s="135">
        <f t="shared" si="72"/>
        <v>30204002</v>
      </c>
      <c r="F4645" s="135" t="s">
        <v>1249</v>
      </c>
      <c r="G4645" s="135" t="s">
        <v>5926</v>
      </c>
      <c r="H4645" s="135" t="s">
        <v>9754</v>
      </c>
      <c r="I4645" s="135" t="s">
        <v>9756</v>
      </c>
    </row>
    <row r="4646" spans="1:9" x14ac:dyDescent="0.2">
      <c r="A4646" s="135" t="s">
        <v>2918</v>
      </c>
      <c r="D4646" s="135" t="s">
        <v>9757</v>
      </c>
      <c r="E4646" s="135">
        <f t="shared" si="72"/>
        <v>30204003</v>
      </c>
      <c r="F4646" s="135" t="s">
        <v>1249</v>
      </c>
      <c r="G4646" s="135" t="s">
        <v>5926</v>
      </c>
      <c r="H4646" s="135" t="s">
        <v>9754</v>
      </c>
      <c r="I4646" s="135" t="s">
        <v>12483</v>
      </c>
    </row>
    <row r="4647" spans="1:9" x14ac:dyDescent="0.2">
      <c r="A4647" s="135" t="s">
        <v>2918</v>
      </c>
      <c r="D4647" s="135" t="s">
        <v>12484</v>
      </c>
      <c r="E4647" s="135">
        <f t="shared" si="72"/>
        <v>30204004</v>
      </c>
      <c r="F4647" s="135" t="s">
        <v>1249</v>
      </c>
      <c r="G4647" s="135" t="s">
        <v>5926</v>
      </c>
      <c r="H4647" s="135" t="s">
        <v>9754</v>
      </c>
      <c r="I4647" s="135" t="s">
        <v>12485</v>
      </c>
    </row>
    <row r="4648" spans="1:9" x14ac:dyDescent="0.2">
      <c r="A4648" s="135" t="s">
        <v>2918</v>
      </c>
      <c r="D4648" s="135" t="s">
        <v>12486</v>
      </c>
      <c r="E4648" s="135">
        <f t="shared" si="72"/>
        <v>30204201</v>
      </c>
      <c r="F4648" s="135" t="s">
        <v>1249</v>
      </c>
      <c r="G4648" s="135" t="s">
        <v>5926</v>
      </c>
      <c r="H4648" s="135" t="s">
        <v>12487</v>
      </c>
      <c r="I4648" s="135" t="s">
        <v>12488</v>
      </c>
    </row>
    <row r="4649" spans="1:9" x14ac:dyDescent="0.2">
      <c r="A4649" s="135" t="s">
        <v>2918</v>
      </c>
      <c r="D4649" s="135" t="s">
        <v>12489</v>
      </c>
      <c r="E4649" s="135">
        <f t="shared" si="72"/>
        <v>30280001</v>
      </c>
      <c r="F4649" s="135" t="s">
        <v>1249</v>
      </c>
      <c r="G4649" s="135" t="s">
        <v>5926</v>
      </c>
      <c r="H4649" s="135" t="s">
        <v>3295</v>
      </c>
      <c r="I4649" s="135" t="s">
        <v>3295</v>
      </c>
    </row>
    <row r="4650" spans="1:9" x14ac:dyDescent="0.2">
      <c r="A4650" s="135" t="s">
        <v>2918</v>
      </c>
      <c r="D4650" s="135" t="s">
        <v>12490</v>
      </c>
      <c r="E4650" s="135">
        <f t="shared" si="72"/>
        <v>30282001</v>
      </c>
      <c r="F4650" s="135" t="s">
        <v>1249</v>
      </c>
      <c r="G4650" s="135" t="s">
        <v>5926</v>
      </c>
      <c r="H4650" s="135" t="s">
        <v>3297</v>
      </c>
      <c r="I4650" s="135" t="s">
        <v>3298</v>
      </c>
    </row>
    <row r="4651" spans="1:9" x14ac:dyDescent="0.2">
      <c r="A4651" s="135" t="s">
        <v>2918</v>
      </c>
      <c r="D4651" s="135" t="s">
        <v>12491</v>
      </c>
      <c r="E4651" s="135">
        <f t="shared" si="72"/>
        <v>30282002</v>
      </c>
      <c r="F4651" s="135" t="s">
        <v>1249</v>
      </c>
      <c r="G4651" s="135" t="s">
        <v>5926</v>
      </c>
      <c r="H4651" s="135" t="s">
        <v>3297</v>
      </c>
      <c r="I4651" s="135" t="s">
        <v>3300</v>
      </c>
    </row>
    <row r="4652" spans="1:9" x14ac:dyDescent="0.2">
      <c r="A4652" s="135" t="s">
        <v>2918</v>
      </c>
      <c r="D4652" s="135" t="s">
        <v>12492</v>
      </c>
      <c r="E4652" s="135">
        <f t="shared" si="72"/>
        <v>30282501</v>
      </c>
      <c r="F4652" s="135" t="s">
        <v>1249</v>
      </c>
      <c r="G4652" s="135" t="s">
        <v>5926</v>
      </c>
      <c r="H4652" s="135" t="s">
        <v>3302</v>
      </c>
      <c r="I4652" s="135" t="s">
        <v>12493</v>
      </c>
    </row>
    <row r="4653" spans="1:9" x14ac:dyDescent="0.2">
      <c r="A4653" s="135" t="s">
        <v>2918</v>
      </c>
      <c r="D4653" s="135" t="s">
        <v>12494</v>
      </c>
      <c r="E4653" s="135">
        <f t="shared" si="72"/>
        <v>30282502</v>
      </c>
      <c r="F4653" s="135" t="s">
        <v>1249</v>
      </c>
      <c r="G4653" s="135" t="s">
        <v>5926</v>
      </c>
      <c r="H4653" s="135" t="s">
        <v>3302</v>
      </c>
      <c r="I4653" s="135" t="s">
        <v>12495</v>
      </c>
    </row>
    <row r="4654" spans="1:9" x14ac:dyDescent="0.2">
      <c r="A4654" s="135" t="s">
        <v>2918</v>
      </c>
      <c r="D4654" s="135" t="s">
        <v>12496</v>
      </c>
      <c r="E4654" s="135">
        <f t="shared" si="72"/>
        <v>30282503</v>
      </c>
      <c r="F4654" s="135" t="s">
        <v>1249</v>
      </c>
      <c r="G4654" s="135" t="s">
        <v>5926</v>
      </c>
      <c r="H4654" s="135" t="s">
        <v>3302</v>
      </c>
      <c r="I4654" s="135" t="s">
        <v>12497</v>
      </c>
    </row>
    <row r="4655" spans="1:9" x14ac:dyDescent="0.2">
      <c r="A4655" s="135" t="s">
        <v>2918</v>
      </c>
      <c r="D4655" s="135" t="s">
        <v>12498</v>
      </c>
      <c r="E4655" s="135">
        <f t="shared" si="72"/>
        <v>30282504</v>
      </c>
      <c r="F4655" s="135" t="s">
        <v>1249</v>
      </c>
      <c r="G4655" s="135" t="s">
        <v>5926</v>
      </c>
      <c r="H4655" s="135" t="s">
        <v>3302</v>
      </c>
      <c r="I4655" s="135" t="s">
        <v>12499</v>
      </c>
    </row>
    <row r="4656" spans="1:9" x14ac:dyDescent="0.2">
      <c r="A4656" s="135" t="s">
        <v>2918</v>
      </c>
      <c r="D4656" s="135" t="s">
        <v>12500</v>
      </c>
      <c r="E4656" s="135">
        <f t="shared" si="72"/>
        <v>30282599</v>
      </c>
      <c r="F4656" s="135" t="s">
        <v>1249</v>
      </c>
      <c r="G4656" s="135" t="s">
        <v>5926</v>
      </c>
      <c r="H4656" s="135" t="s">
        <v>3302</v>
      </c>
      <c r="I4656" s="135" t="s">
        <v>3303</v>
      </c>
    </row>
    <row r="4657" spans="1:12" x14ac:dyDescent="0.2">
      <c r="A4657" s="135" t="s">
        <v>2918</v>
      </c>
      <c r="D4657" s="135" t="s">
        <v>12501</v>
      </c>
      <c r="E4657" s="135">
        <f t="shared" si="72"/>
        <v>30288801</v>
      </c>
      <c r="F4657" s="135" t="s">
        <v>1249</v>
      </c>
      <c r="G4657" s="135" t="s">
        <v>5926</v>
      </c>
      <c r="H4657" s="135" t="s">
        <v>6488</v>
      </c>
      <c r="I4657" s="135" t="s">
        <v>8826</v>
      </c>
    </row>
    <row r="4658" spans="1:12" x14ac:dyDescent="0.2">
      <c r="A4658" s="135" t="s">
        <v>2918</v>
      </c>
      <c r="D4658" s="135" t="s">
        <v>12502</v>
      </c>
      <c r="E4658" s="135">
        <f t="shared" si="72"/>
        <v>30288802</v>
      </c>
      <c r="F4658" s="135" t="s">
        <v>1249</v>
      </c>
      <c r="G4658" s="135" t="s">
        <v>5926</v>
      </c>
      <c r="H4658" s="135" t="s">
        <v>6488</v>
      </c>
      <c r="I4658" s="135" t="s">
        <v>8826</v>
      </c>
    </row>
    <row r="4659" spans="1:12" x14ac:dyDescent="0.2">
      <c r="A4659" s="135" t="s">
        <v>2918</v>
      </c>
      <c r="D4659" s="135" t="s">
        <v>12503</v>
      </c>
      <c r="E4659" s="135">
        <f t="shared" si="72"/>
        <v>30288803</v>
      </c>
      <c r="F4659" s="135" t="s">
        <v>1249</v>
      </c>
      <c r="G4659" s="135" t="s">
        <v>5926</v>
      </c>
      <c r="H4659" s="135" t="s">
        <v>6488</v>
      </c>
      <c r="I4659" s="135" t="s">
        <v>8826</v>
      </c>
    </row>
    <row r="4660" spans="1:12" x14ac:dyDescent="0.2">
      <c r="A4660" s="135" t="s">
        <v>2918</v>
      </c>
      <c r="D4660" s="135" t="s">
        <v>12504</v>
      </c>
      <c r="E4660" s="135">
        <f t="shared" si="72"/>
        <v>30288804</v>
      </c>
      <c r="F4660" s="135" t="s">
        <v>1249</v>
      </c>
      <c r="G4660" s="135" t="s">
        <v>5926</v>
      </c>
      <c r="H4660" s="135" t="s">
        <v>6488</v>
      </c>
      <c r="I4660" s="135" t="s">
        <v>8826</v>
      </c>
    </row>
    <row r="4661" spans="1:12" x14ac:dyDescent="0.2">
      <c r="A4661" s="135" t="s">
        <v>2918</v>
      </c>
      <c r="D4661" s="135" t="s">
        <v>12505</v>
      </c>
      <c r="E4661" s="135">
        <f t="shared" si="72"/>
        <v>30288805</v>
      </c>
      <c r="F4661" s="135" t="s">
        <v>1249</v>
      </c>
      <c r="G4661" s="135" t="s">
        <v>5926</v>
      </c>
      <c r="H4661" s="135" t="s">
        <v>6488</v>
      </c>
      <c r="I4661" s="135" t="s">
        <v>8826</v>
      </c>
    </row>
    <row r="4662" spans="1:12" x14ac:dyDescent="0.2">
      <c r="A4662" s="135" t="s">
        <v>2918</v>
      </c>
      <c r="D4662" s="135" t="s">
        <v>12506</v>
      </c>
      <c r="E4662" s="135">
        <f t="shared" si="72"/>
        <v>30290001</v>
      </c>
      <c r="F4662" s="135" t="s">
        <v>1249</v>
      </c>
      <c r="G4662" s="135" t="s">
        <v>5926</v>
      </c>
      <c r="H4662" s="135" t="s">
        <v>2945</v>
      </c>
      <c r="I4662" s="135" t="s">
        <v>2946</v>
      </c>
      <c r="K4662" s="137">
        <v>36265</v>
      </c>
      <c r="L4662" s="135" t="s">
        <v>2954</v>
      </c>
    </row>
    <row r="4663" spans="1:12" x14ac:dyDescent="0.2">
      <c r="A4663" s="135" t="s">
        <v>2918</v>
      </c>
      <c r="D4663" s="135" t="s">
        <v>12507</v>
      </c>
      <c r="E4663" s="135">
        <f t="shared" si="72"/>
        <v>30290002</v>
      </c>
      <c r="F4663" s="135" t="s">
        <v>1249</v>
      </c>
      <c r="G4663" s="135" t="s">
        <v>5926</v>
      </c>
      <c r="H4663" s="135" t="s">
        <v>2945</v>
      </c>
      <c r="I4663" s="135" t="s">
        <v>2949</v>
      </c>
      <c r="K4663" s="137">
        <v>36265</v>
      </c>
      <c r="L4663" s="135" t="s">
        <v>2954</v>
      </c>
    </row>
    <row r="4664" spans="1:12" x14ac:dyDescent="0.2">
      <c r="A4664" s="135" t="s">
        <v>2918</v>
      </c>
      <c r="D4664" s="135" t="s">
        <v>12508</v>
      </c>
      <c r="E4664" s="135">
        <f t="shared" si="72"/>
        <v>30290003</v>
      </c>
      <c r="F4664" s="135" t="s">
        <v>1249</v>
      </c>
      <c r="G4664" s="135" t="s">
        <v>5926</v>
      </c>
      <c r="H4664" s="135" t="s">
        <v>2945</v>
      </c>
      <c r="I4664" s="135" t="s">
        <v>2951</v>
      </c>
      <c r="K4664" s="137">
        <v>36265</v>
      </c>
      <c r="L4664" s="135" t="s">
        <v>2954</v>
      </c>
    </row>
    <row r="4665" spans="1:12" x14ac:dyDescent="0.2">
      <c r="A4665" s="135" t="s">
        <v>2918</v>
      </c>
      <c r="D4665" s="135" t="s">
        <v>12509</v>
      </c>
      <c r="E4665" s="135">
        <f t="shared" si="72"/>
        <v>30290005</v>
      </c>
      <c r="F4665" s="135" t="s">
        <v>1249</v>
      </c>
      <c r="G4665" s="135" t="s">
        <v>5926</v>
      </c>
      <c r="H4665" s="135" t="s">
        <v>2945</v>
      </c>
      <c r="I4665" s="135" t="s">
        <v>9773</v>
      </c>
      <c r="K4665" s="137">
        <v>36265</v>
      </c>
      <c r="L4665" s="135" t="s">
        <v>9774</v>
      </c>
    </row>
    <row r="4666" spans="1:12" x14ac:dyDescent="0.2">
      <c r="A4666" s="135" t="s">
        <v>2918</v>
      </c>
      <c r="D4666" s="135" t="s">
        <v>9775</v>
      </c>
      <c r="E4666" s="135">
        <f t="shared" si="72"/>
        <v>30291001</v>
      </c>
      <c r="F4666" s="135" t="s">
        <v>1249</v>
      </c>
      <c r="G4666" s="135" t="s">
        <v>5926</v>
      </c>
      <c r="H4666" s="135" t="s">
        <v>2945</v>
      </c>
      <c r="I4666" s="135" t="s">
        <v>9776</v>
      </c>
    </row>
    <row r="4667" spans="1:12" x14ac:dyDescent="0.2">
      <c r="A4667" s="135" t="s">
        <v>2918</v>
      </c>
      <c r="D4667" s="135" t="s">
        <v>9777</v>
      </c>
      <c r="E4667" s="135">
        <f t="shared" si="72"/>
        <v>30299998</v>
      </c>
      <c r="F4667" s="135" t="s">
        <v>1249</v>
      </c>
      <c r="G4667" s="135" t="s">
        <v>5926</v>
      </c>
      <c r="H4667" s="135" t="s">
        <v>9778</v>
      </c>
      <c r="I4667" s="135" t="s">
        <v>6238</v>
      </c>
    </row>
    <row r="4668" spans="1:12" x14ac:dyDescent="0.2">
      <c r="A4668" s="135" t="s">
        <v>2918</v>
      </c>
      <c r="D4668" s="135" t="s">
        <v>9779</v>
      </c>
      <c r="E4668" s="135">
        <f t="shared" si="72"/>
        <v>30299999</v>
      </c>
      <c r="F4668" s="135" t="s">
        <v>1249</v>
      </c>
      <c r="G4668" s="135" t="s">
        <v>5926</v>
      </c>
      <c r="H4668" s="135" t="s">
        <v>9778</v>
      </c>
      <c r="I4668" s="135" t="s">
        <v>6238</v>
      </c>
    </row>
    <row r="4669" spans="1:12" x14ac:dyDescent="0.2">
      <c r="A4669" s="135" t="s">
        <v>2918</v>
      </c>
      <c r="D4669" s="135" t="s">
        <v>9780</v>
      </c>
      <c r="E4669" s="135">
        <f t="shared" si="72"/>
        <v>30300001</v>
      </c>
      <c r="F4669" s="135" t="s">
        <v>1249</v>
      </c>
      <c r="G4669" s="135" t="s">
        <v>9781</v>
      </c>
      <c r="H4669" s="135" t="s">
        <v>9782</v>
      </c>
      <c r="I4669" s="135" t="s">
        <v>9783</v>
      </c>
    </row>
    <row r="4670" spans="1:12" x14ac:dyDescent="0.2">
      <c r="A4670" s="135" t="s">
        <v>2918</v>
      </c>
      <c r="D4670" s="135" t="s">
        <v>9784</v>
      </c>
      <c r="E4670" s="135">
        <f t="shared" si="72"/>
        <v>30300002</v>
      </c>
      <c r="F4670" s="135" t="s">
        <v>1249</v>
      </c>
      <c r="G4670" s="135" t="s">
        <v>9781</v>
      </c>
      <c r="H4670" s="135" t="s">
        <v>9782</v>
      </c>
      <c r="I4670" s="135" t="s">
        <v>9785</v>
      </c>
    </row>
    <row r="4671" spans="1:12" x14ac:dyDescent="0.2">
      <c r="A4671" s="135" t="s">
        <v>2918</v>
      </c>
      <c r="D4671" s="135" t="s">
        <v>9786</v>
      </c>
      <c r="E4671" s="135">
        <f t="shared" si="72"/>
        <v>30300003</v>
      </c>
      <c r="F4671" s="135" t="s">
        <v>1249</v>
      </c>
      <c r="G4671" s="135" t="s">
        <v>9781</v>
      </c>
      <c r="H4671" s="135" t="s">
        <v>9782</v>
      </c>
      <c r="I4671" s="135" t="s">
        <v>9787</v>
      </c>
    </row>
    <row r="4672" spans="1:12" x14ac:dyDescent="0.2">
      <c r="A4672" s="135" t="s">
        <v>2918</v>
      </c>
      <c r="D4672" s="135" t="s">
        <v>9788</v>
      </c>
      <c r="E4672" s="135">
        <f t="shared" si="72"/>
        <v>30300004</v>
      </c>
      <c r="F4672" s="135" t="s">
        <v>1249</v>
      </c>
      <c r="G4672" s="135" t="s">
        <v>9781</v>
      </c>
      <c r="H4672" s="135" t="s">
        <v>9782</v>
      </c>
      <c r="I4672" s="135" t="s">
        <v>9789</v>
      </c>
    </row>
    <row r="4673" spans="1:9" x14ac:dyDescent="0.2">
      <c r="A4673" s="135" t="s">
        <v>2918</v>
      </c>
      <c r="D4673" s="135" t="s">
        <v>9790</v>
      </c>
      <c r="E4673" s="135">
        <f t="shared" si="72"/>
        <v>30300101</v>
      </c>
      <c r="F4673" s="135" t="s">
        <v>1249</v>
      </c>
      <c r="G4673" s="135" t="s">
        <v>9781</v>
      </c>
      <c r="H4673" s="135" t="s">
        <v>9791</v>
      </c>
      <c r="I4673" s="135" t="s">
        <v>9792</v>
      </c>
    </row>
    <row r="4674" spans="1:9" x14ac:dyDescent="0.2">
      <c r="A4674" s="135" t="s">
        <v>2918</v>
      </c>
      <c r="D4674" s="135" t="s">
        <v>9793</v>
      </c>
      <c r="E4674" s="135">
        <f t="shared" ref="E4674:E4737" si="73">VALUE(D4674)</f>
        <v>30300102</v>
      </c>
      <c r="F4674" s="135" t="s">
        <v>1249</v>
      </c>
      <c r="G4674" s="135" t="s">
        <v>9781</v>
      </c>
      <c r="H4674" s="135" t="s">
        <v>9791</v>
      </c>
      <c r="I4674" s="135" t="s">
        <v>9794</v>
      </c>
    </row>
    <row r="4675" spans="1:9" x14ac:dyDescent="0.2">
      <c r="A4675" s="135" t="s">
        <v>2918</v>
      </c>
      <c r="D4675" s="135" t="s">
        <v>9795</v>
      </c>
      <c r="E4675" s="135">
        <f t="shared" si="73"/>
        <v>30300103</v>
      </c>
      <c r="F4675" s="135" t="s">
        <v>1249</v>
      </c>
      <c r="G4675" s="135" t="s">
        <v>9781</v>
      </c>
      <c r="H4675" s="135" t="s">
        <v>9791</v>
      </c>
      <c r="I4675" s="135" t="s">
        <v>9796</v>
      </c>
    </row>
    <row r="4676" spans="1:9" x14ac:dyDescent="0.2">
      <c r="A4676" s="135" t="s">
        <v>2918</v>
      </c>
      <c r="D4676" s="135" t="s">
        <v>9797</v>
      </c>
      <c r="E4676" s="135">
        <f t="shared" si="73"/>
        <v>30300104</v>
      </c>
      <c r="F4676" s="135" t="s">
        <v>1249</v>
      </c>
      <c r="G4676" s="135" t="s">
        <v>9781</v>
      </c>
      <c r="H4676" s="135" t="s">
        <v>9791</v>
      </c>
      <c r="I4676" s="135" t="s">
        <v>9798</v>
      </c>
    </row>
    <row r="4677" spans="1:9" x14ac:dyDescent="0.2">
      <c r="A4677" s="135" t="s">
        <v>2918</v>
      </c>
      <c r="D4677" s="135" t="s">
        <v>9799</v>
      </c>
      <c r="E4677" s="135">
        <f t="shared" si="73"/>
        <v>30300105</v>
      </c>
      <c r="F4677" s="135" t="s">
        <v>1249</v>
      </c>
      <c r="G4677" s="135" t="s">
        <v>9781</v>
      </c>
      <c r="H4677" s="135" t="s">
        <v>9791</v>
      </c>
      <c r="I4677" s="135" t="s">
        <v>9800</v>
      </c>
    </row>
    <row r="4678" spans="1:9" x14ac:dyDescent="0.2">
      <c r="A4678" s="135" t="s">
        <v>2918</v>
      </c>
      <c r="D4678" s="135" t="s">
        <v>9801</v>
      </c>
      <c r="E4678" s="135">
        <f t="shared" si="73"/>
        <v>30300106</v>
      </c>
      <c r="F4678" s="135" t="s">
        <v>1249</v>
      </c>
      <c r="G4678" s="135" t="s">
        <v>9781</v>
      </c>
      <c r="H4678" s="135" t="s">
        <v>9791</v>
      </c>
      <c r="I4678" s="135" t="s">
        <v>9802</v>
      </c>
    </row>
    <row r="4679" spans="1:9" x14ac:dyDescent="0.2">
      <c r="A4679" s="135" t="s">
        <v>2918</v>
      </c>
      <c r="D4679" s="135" t="s">
        <v>9803</v>
      </c>
      <c r="E4679" s="135">
        <f t="shared" si="73"/>
        <v>30300107</v>
      </c>
      <c r="F4679" s="135" t="s">
        <v>1249</v>
      </c>
      <c r="G4679" s="135" t="s">
        <v>9781</v>
      </c>
      <c r="H4679" s="135" t="s">
        <v>9791</v>
      </c>
      <c r="I4679" s="135" t="s">
        <v>9804</v>
      </c>
    </row>
    <row r="4680" spans="1:9" x14ac:dyDescent="0.2">
      <c r="A4680" s="135" t="s">
        <v>2918</v>
      </c>
      <c r="D4680" s="135" t="s">
        <v>9805</v>
      </c>
      <c r="E4680" s="135">
        <f t="shared" si="73"/>
        <v>30300108</v>
      </c>
      <c r="F4680" s="135" t="s">
        <v>1249</v>
      </c>
      <c r="G4680" s="135" t="s">
        <v>9781</v>
      </c>
      <c r="H4680" s="135" t="s">
        <v>9791</v>
      </c>
      <c r="I4680" s="135" t="s">
        <v>9806</v>
      </c>
    </row>
    <row r="4681" spans="1:9" x14ac:dyDescent="0.2">
      <c r="A4681" s="135" t="s">
        <v>2918</v>
      </c>
      <c r="D4681" s="135" t="s">
        <v>9807</v>
      </c>
      <c r="E4681" s="135">
        <f t="shared" si="73"/>
        <v>30300109</v>
      </c>
      <c r="F4681" s="135" t="s">
        <v>1249</v>
      </c>
      <c r="G4681" s="135" t="s">
        <v>9781</v>
      </c>
      <c r="H4681" s="135" t="s">
        <v>9791</v>
      </c>
      <c r="I4681" s="135" t="s">
        <v>9808</v>
      </c>
    </row>
    <row r="4682" spans="1:9" x14ac:dyDescent="0.2">
      <c r="A4682" s="135" t="s">
        <v>2918</v>
      </c>
      <c r="D4682" s="135" t="s">
        <v>9809</v>
      </c>
      <c r="E4682" s="135">
        <f t="shared" si="73"/>
        <v>30300110</v>
      </c>
      <c r="F4682" s="135" t="s">
        <v>1249</v>
      </c>
      <c r="G4682" s="135" t="s">
        <v>9781</v>
      </c>
      <c r="H4682" s="135" t="s">
        <v>9791</v>
      </c>
      <c r="I4682" s="135" t="s">
        <v>9810</v>
      </c>
    </row>
    <row r="4683" spans="1:9" x14ac:dyDescent="0.2">
      <c r="A4683" s="135" t="s">
        <v>2918</v>
      </c>
      <c r="D4683" s="135" t="s">
        <v>9811</v>
      </c>
      <c r="E4683" s="135">
        <f t="shared" si="73"/>
        <v>30300111</v>
      </c>
      <c r="F4683" s="135" t="s">
        <v>1249</v>
      </c>
      <c r="G4683" s="135" t="s">
        <v>9781</v>
      </c>
      <c r="H4683" s="135" t="s">
        <v>9791</v>
      </c>
      <c r="I4683" s="135" t="s">
        <v>6935</v>
      </c>
    </row>
    <row r="4684" spans="1:9" x14ac:dyDescent="0.2">
      <c r="A4684" s="135" t="s">
        <v>2918</v>
      </c>
      <c r="D4684" s="135" t="s">
        <v>6936</v>
      </c>
      <c r="E4684" s="135">
        <f t="shared" si="73"/>
        <v>30300199</v>
      </c>
      <c r="F4684" s="135" t="s">
        <v>1249</v>
      </c>
      <c r="G4684" s="135" t="s">
        <v>9781</v>
      </c>
      <c r="H4684" s="135" t="s">
        <v>9791</v>
      </c>
      <c r="I4684" s="135" t="s">
        <v>7684</v>
      </c>
    </row>
    <row r="4685" spans="1:9" x14ac:dyDescent="0.2">
      <c r="A4685" s="135" t="s">
        <v>2918</v>
      </c>
      <c r="D4685" s="135" t="s">
        <v>6937</v>
      </c>
      <c r="E4685" s="135">
        <f t="shared" si="73"/>
        <v>30300201</v>
      </c>
      <c r="F4685" s="135" t="s">
        <v>1249</v>
      </c>
      <c r="G4685" s="135" t="s">
        <v>9781</v>
      </c>
      <c r="H4685" s="135" t="s">
        <v>6938</v>
      </c>
      <c r="I4685" s="135" t="s">
        <v>6939</v>
      </c>
    </row>
    <row r="4686" spans="1:9" x14ac:dyDescent="0.2">
      <c r="A4686" s="135" t="s">
        <v>2918</v>
      </c>
      <c r="D4686" s="135" t="s">
        <v>6940</v>
      </c>
      <c r="E4686" s="135">
        <f t="shared" si="73"/>
        <v>30300302</v>
      </c>
      <c r="F4686" s="135" t="s">
        <v>1249</v>
      </c>
      <c r="G4686" s="135" t="s">
        <v>9781</v>
      </c>
      <c r="H4686" s="135" t="s">
        <v>6941</v>
      </c>
      <c r="I4686" s="135" t="s">
        <v>6942</v>
      </c>
    </row>
    <row r="4687" spans="1:9" x14ac:dyDescent="0.2">
      <c r="A4687" s="135" t="s">
        <v>2918</v>
      </c>
      <c r="D4687" s="135" t="s">
        <v>6943</v>
      </c>
      <c r="E4687" s="135">
        <f t="shared" si="73"/>
        <v>30300303</v>
      </c>
      <c r="F4687" s="135" t="s">
        <v>1249</v>
      </c>
      <c r="G4687" s="135" t="s">
        <v>9781</v>
      </c>
      <c r="H4687" s="135" t="s">
        <v>6941</v>
      </c>
      <c r="I4687" s="135" t="s">
        <v>6944</v>
      </c>
    </row>
    <row r="4688" spans="1:9" x14ac:dyDescent="0.2">
      <c r="A4688" s="135" t="s">
        <v>2918</v>
      </c>
      <c r="D4688" s="135" t="s">
        <v>6945</v>
      </c>
      <c r="E4688" s="135">
        <f t="shared" si="73"/>
        <v>30300304</v>
      </c>
      <c r="F4688" s="135" t="s">
        <v>1249</v>
      </c>
      <c r="G4688" s="135" t="s">
        <v>9781</v>
      </c>
      <c r="H4688" s="135" t="s">
        <v>6941</v>
      </c>
      <c r="I4688" s="135" t="s">
        <v>6946</v>
      </c>
    </row>
    <row r="4689" spans="1:9" x14ac:dyDescent="0.2">
      <c r="A4689" s="135" t="s">
        <v>2918</v>
      </c>
      <c r="D4689" s="135" t="s">
        <v>6947</v>
      </c>
      <c r="E4689" s="135">
        <f t="shared" si="73"/>
        <v>30300305</v>
      </c>
      <c r="F4689" s="135" t="s">
        <v>1249</v>
      </c>
      <c r="G4689" s="135" t="s">
        <v>9781</v>
      </c>
      <c r="H4689" s="135" t="s">
        <v>6941</v>
      </c>
      <c r="I4689" s="135" t="s">
        <v>6948</v>
      </c>
    </row>
    <row r="4690" spans="1:9" x14ac:dyDescent="0.2">
      <c r="A4690" s="135" t="s">
        <v>2918</v>
      </c>
      <c r="D4690" s="135" t="s">
        <v>6949</v>
      </c>
      <c r="E4690" s="135">
        <f t="shared" si="73"/>
        <v>30300306</v>
      </c>
      <c r="F4690" s="135" t="s">
        <v>1249</v>
      </c>
      <c r="G4690" s="135" t="s">
        <v>9781</v>
      </c>
      <c r="H4690" s="135" t="s">
        <v>6941</v>
      </c>
      <c r="I4690" s="135" t="s">
        <v>6950</v>
      </c>
    </row>
    <row r="4691" spans="1:9" x14ac:dyDescent="0.2">
      <c r="A4691" s="135" t="s">
        <v>2918</v>
      </c>
      <c r="D4691" s="135" t="s">
        <v>6951</v>
      </c>
      <c r="E4691" s="135">
        <f t="shared" si="73"/>
        <v>30300307</v>
      </c>
      <c r="F4691" s="135" t="s">
        <v>1249</v>
      </c>
      <c r="G4691" s="135" t="s">
        <v>9781</v>
      </c>
      <c r="H4691" s="135" t="s">
        <v>6941</v>
      </c>
      <c r="I4691" s="135" t="s">
        <v>6952</v>
      </c>
    </row>
    <row r="4692" spans="1:9" x14ac:dyDescent="0.2">
      <c r="A4692" s="135" t="s">
        <v>2918</v>
      </c>
      <c r="D4692" s="135" t="s">
        <v>6953</v>
      </c>
      <c r="E4692" s="135">
        <f t="shared" si="73"/>
        <v>30300308</v>
      </c>
      <c r="F4692" s="135" t="s">
        <v>1249</v>
      </c>
      <c r="G4692" s="135" t="s">
        <v>9781</v>
      </c>
      <c r="H4692" s="135" t="s">
        <v>6941</v>
      </c>
      <c r="I4692" s="135" t="s">
        <v>6954</v>
      </c>
    </row>
    <row r="4693" spans="1:9" x14ac:dyDescent="0.2">
      <c r="A4693" s="135" t="s">
        <v>2918</v>
      </c>
      <c r="D4693" s="135" t="s">
        <v>6955</v>
      </c>
      <c r="E4693" s="135">
        <f t="shared" si="73"/>
        <v>30300309</v>
      </c>
      <c r="F4693" s="135" t="s">
        <v>1249</v>
      </c>
      <c r="G4693" s="135" t="s">
        <v>9781</v>
      </c>
      <c r="H4693" s="135" t="s">
        <v>6941</v>
      </c>
      <c r="I4693" s="135" t="s">
        <v>6956</v>
      </c>
    </row>
    <row r="4694" spans="1:9" x14ac:dyDescent="0.2">
      <c r="A4694" s="135" t="s">
        <v>2918</v>
      </c>
      <c r="D4694" s="135" t="s">
        <v>6957</v>
      </c>
      <c r="E4694" s="135">
        <f t="shared" si="73"/>
        <v>30300310</v>
      </c>
      <c r="F4694" s="135" t="s">
        <v>1249</v>
      </c>
      <c r="G4694" s="135" t="s">
        <v>9781</v>
      </c>
      <c r="H4694" s="135" t="s">
        <v>6941</v>
      </c>
      <c r="I4694" s="135" t="s">
        <v>6958</v>
      </c>
    </row>
    <row r="4695" spans="1:9" x14ac:dyDescent="0.2">
      <c r="A4695" s="135" t="s">
        <v>2918</v>
      </c>
      <c r="D4695" s="135" t="s">
        <v>6959</v>
      </c>
      <c r="E4695" s="135">
        <f t="shared" si="73"/>
        <v>30300311</v>
      </c>
      <c r="F4695" s="135" t="s">
        <v>1249</v>
      </c>
      <c r="G4695" s="135" t="s">
        <v>9781</v>
      </c>
      <c r="H4695" s="135" t="s">
        <v>6941</v>
      </c>
      <c r="I4695" s="135" t="s">
        <v>6960</v>
      </c>
    </row>
    <row r="4696" spans="1:9" x14ac:dyDescent="0.2">
      <c r="A4696" s="135" t="s">
        <v>2918</v>
      </c>
      <c r="D4696" s="135" t="s">
        <v>6961</v>
      </c>
      <c r="E4696" s="135">
        <f t="shared" si="73"/>
        <v>30300312</v>
      </c>
      <c r="F4696" s="135" t="s">
        <v>1249</v>
      </c>
      <c r="G4696" s="135" t="s">
        <v>9781</v>
      </c>
      <c r="H4696" s="135" t="s">
        <v>6941</v>
      </c>
      <c r="I4696" s="135" t="s">
        <v>6962</v>
      </c>
    </row>
    <row r="4697" spans="1:9" x14ac:dyDescent="0.2">
      <c r="A4697" s="135" t="s">
        <v>2918</v>
      </c>
      <c r="D4697" s="135" t="s">
        <v>6963</v>
      </c>
      <c r="E4697" s="135">
        <f t="shared" si="73"/>
        <v>30300313</v>
      </c>
      <c r="F4697" s="135" t="s">
        <v>1249</v>
      </c>
      <c r="G4697" s="135" t="s">
        <v>9781</v>
      </c>
      <c r="H4697" s="135" t="s">
        <v>6941</v>
      </c>
      <c r="I4697" s="135" t="s">
        <v>6964</v>
      </c>
    </row>
    <row r="4698" spans="1:9" x14ac:dyDescent="0.2">
      <c r="A4698" s="135" t="s">
        <v>2918</v>
      </c>
      <c r="D4698" s="135" t="s">
        <v>6965</v>
      </c>
      <c r="E4698" s="135">
        <f t="shared" si="73"/>
        <v>30300314</v>
      </c>
      <c r="F4698" s="135" t="s">
        <v>1249</v>
      </c>
      <c r="G4698" s="135" t="s">
        <v>9781</v>
      </c>
      <c r="H4698" s="135" t="s">
        <v>6941</v>
      </c>
      <c r="I4698" s="135" t="s">
        <v>6966</v>
      </c>
    </row>
    <row r="4699" spans="1:9" x14ac:dyDescent="0.2">
      <c r="A4699" s="135" t="s">
        <v>2918</v>
      </c>
      <c r="D4699" s="135" t="s">
        <v>6967</v>
      </c>
      <c r="E4699" s="135">
        <f t="shared" si="73"/>
        <v>30300315</v>
      </c>
      <c r="F4699" s="135" t="s">
        <v>1249</v>
      </c>
      <c r="G4699" s="135" t="s">
        <v>9781</v>
      </c>
      <c r="H4699" s="135" t="s">
        <v>6941</v>
      </c>
      <c r="I4699" s="135" t="s">
        <v>6968</v>
      </c>
    </row>
    <row r="4700" spans="1:9" x14ac:dyDescent="0.2">
      <c r="A4700" s="135" t="s">
        <v>2918</v>
      </c>
      <c r="D4700" s="135" t="s">
        <v>6969</v>
      </c>
      <c r="E4700" s="135">
        <f t="shared" si="73"/>
        <v>30300316</v>
      </c>
      <c r="F4700" s="135" t="s">
        <v>1249</v>
      </c>
      <c r="G4700" s="135" t="s">
        <v>9781</v>
      </c>
      <c r="H4700" s="135" t="s">
        <v>6941</v>
      </c>
      <c r="I4700" s="135" t="s">
        <v>6970</v>
      </c>
    </row>
    <row r="4701" spans="1:9" x14ac:dyDescent="0.2">
      <c r="A4701" s="135" t="s">
        <v>2918</v>
      </c>
      <c r="D4701" s="135" t="s">
        <v>6971</v>
      </c>
      <c r="E4701" s="135">
        <f t="shared" si="73"/>
        <v>30300317</v>
      </c>
      <c r="F4701" s="135" t="s">
        <v>1249</v>
      </c>
      <c r="G4701" s="135" t="s">
        <v>9781</v>
      </c>
      <c r="H4701" s="135" t="s">
        <v>6941</v>
      </c>
      <c r="I4701" s="135" t="s">
        <v>6972</v>
      </c>
    </row>
    <row r="4702" spans="1:9" x14ac:dyDescent="0.2">
      <c r="A4702" s="135" t="s">
        <v>2918</v>
      </c>
      <c r="D4702" s="135" t="s">
        <v>6973</v>
      </c>
      <c r="E4702" s="135">
        <f t="shared" si="73"/>
        <v>30300318</v>
      </c>
      <c r="F4702" s="135" t="s">
        <v>1249</v>
      </c>
      <c r="G4702" s="135" t="s">
        <v>9781</v>
      </c>
      <c r="H4702" s="135" t="s">
        <v>6941</v>
      </c>
      <c r="I4702" s="135" t="s">
        <v>6974</v>
      </c>
    </row>
    <row r="4703" spans="1:9" x14ac:dyDescent="0.2">
      <c r="A4703" s="135" t="s">
        <v>2918</v>
      </c>
      <c r="D4703" s="135" t="s">
        <v>6975</v>
      </c>
      <c r="E4703" s="135">
        <f t="shared" si="73"/>
        <v>30300331</v>
      </c>
      <c r="F4703" s="135" t="s">
        <v>1249</v>
      </c>
      <c r="G4703" s="135" t="s">
        <v>9781</v>
      </c>
      <c r="H4703" s="135" t="s">
        <v>6941</v>
      </c>
      <c r="I4703" s="135" t="s">
        <v>6941</v>
      </c>
    </row>
    <row r="4704" spans="1:9" x14ac:dyDescent="0.2">
      <c r="A4704" s="135" t="s">
        <v>2918</v>
      </c>
      <c r="D4704" s="135" t="s">
        <v>6976</v>
      </c>
      <c r="E4704" s="135">
        <f t="shared" si="73"/>
        <v>30300332</v>
      </c>
      <c r="F4704" s="135" t="s">
        <v>1249</v>
      </c>
      <c r="G4704" s="135" t="s">
        <v>9781</v>
      </c>
      <c r="H4704" s="135" t="s">
        <v>6941</v>
      </c>
      <c r="I4704" s="135" t="s">
        <v>6977</v>
      </c>
    </row>
    <row r="4705" spans="1:9" x14ac:dyDescent="0.2">
      <c r="A4705" s="135" t="s">
        <v>2918</v>
      </c>
      <c r="D4705" s="135" t="s">
        <v>6978</v>
      </c>
      <c r="E4705" s="135">
        <f t="shared" si="73"/>
        <v>30300333</v>
      </c>
      <c r="F4705" s="135" t="s">
        <v>1249</v>
      </c>
      <c r="G4705" s="135" t="s">
        <v>9781</v>
      </c>
      <c r="H4705" s="135" t="s">
        <v>6941</v>
      </c>
      <c r="I4705" s="135" t="s">
        <v>6979</v>
      </c>
    </row>
    <row r="4706" spans="1:9" x14ac:dyDescent="0.2">
      <c r="A4706" s="135" t="s">
        <v>2918</v>
      </c>
      <c r="D4706" s="135" t="s">
        <v>6980</v>
      </c>
      <c r="E4706" s="135">
        <f t="shared" si="73"/>
        <v>30300334</v>
      </c>
      <c r="F4706" s="135" t="s">
        <v>1249</v>
      </c>
      <c r="G4706" s="135" t="s">
        <v>9781</v>
      </c>
      <c r="H4706" s="135" t="s">
        <v>6941</v>
      </c>
      <c r="I4706" s="135" t="s">
        <v>6981</v>
      </c>
    </row>
    <row r="4707" spans="1:9" x14ac:dyDescent="0.2">
      <c r="A4707" s="135" t="s">
        <v>2918</v>
      </c>
      <c r="D4707" s="135" t="s">
        <v>6982</v>
      </c>
      <c r="E4707" s="135">
        <f t="shared" si="73"/>
        <v>30300335</v>
      </c>
      <c r="F4707" s="135" t="s">
        <v>1249</v>
      </c>
      <c r="G4707" s="135" t="s">
        <v>9781</v>
      </c>
      <c r="H4707" s="135" t="s">
        <v>6941</v>
      </c>
      <c r="I4707" s="135" t="s">
        <v>6983</v>
      </c>
    </row>
    <row r="4708" spans="1:9" x14ac:dyDescent="0.2">
      <c r="A4708" s="135" t="s">
        <v>2918</v>
      </c>
      <c r="D4708" s="135" t="s">
        <v>6984</v>
      </c>
      <c r="E4708" s="135">
        <f t="shared" si="73"/>
        <v>30300336</v>
      </c>
      <c r="F4708" s="135" t="s">
        <v>1249</v>
      </c>
      <c r="G4708" s="135" t="s">
        <v>9781</v>
      </c>
      <c r="H4708" s="135" t="s">
        <v>6941</v>
      </c>
      <c r="I4708" s="135" t="s">
        <v>6985</v>
      </c>
    </row>
    <row r="4709" spans="1:9" x14ac:dyDescent="0.2">
      <c r="A4709" s="135" t="s">
        <v>2918</v>
      </c>
      <c r="D4709" s="135" t="s">
        <v>6986</v>
      </c>
      <c r="E4709" s="135">
        <f t="shared" si="73"/>
        <v>30300341</v>
      </c>
      <c r="F4709" s="135" t="s">
        <v>1249</v>
      </c>
      <c r="G4709" s="135" t="s">
        <v>9781</v>
      </c>
      <c r="H4709" s="135" t="s">
        <v>6941</v>
      </c>
      <c r="I4709" s="135" t="s">
        <v>6987</v>
      </c>
    </row>
    <row r="4710" spans="1:9" x14ac:dyDescent="0.2">
      <c r="A4710" s="135" t="s">
        <v>2918</v>
      </c>
      <c r="D4710" s="135" t="s">
        <v>6988</v>
      </c>
      <c r="E4710" s="135">
        <f t="shared" si="73"/>
        <v>30300342</v>
      </c>
      <c r="F4710" s="135" t="s">
        <v>1249</v>
      </c>
      <c r="G4710" s="135" t="s">
        <v>9781</v>
      </c>
      <c r="H4710" s="135" t="s">
        <v>6941</v>
      </c>
      <c r="I4710" s="135" t="s">
        <v>6989</v>
      </c>
    </row>
    <row r="4711" spans="1:9" x14ac:dyDescent="0.2">
      <c r="A4711" s="135" t="s">
        <v>2918</v>
      </c>
      <c r="D4711" s="135" t="s">
        <v>6990</v>
      </c>
      <c r="E4711" s="135">
        <f t="shared" si="73"/>
        <v>30300343</v>
      </c>
      <c r="F4711" s="135" t="s">
        <v>1249</v>
      </c>
      <c r="G4711" s="135" t="s">
        <v>9781</v>
      </c>
      <c r="H4711" s="135" t="s">
        <v>6941</v>
      </c>
      <c r="I4711" s="135" t="s">
        <v>6991</v>
      </c>
    </row>
    <row r="4712" spans="1:9" x14ac:dyDescent="0.2">
      <c r="A4712" s="135" t="s">
        <v>2918</v>
      </c>
      <c r="D4712" s="135" t="s">
        <v>6992</v>
      </c>
      <c r="E4712" s="135">
        <f t="shared" si="73"/>
        <v>30300344</v>
      </c>
      <c r="F4712" s="135" t="s">
        <v>1249</v>
      </c>
      <c r="G4712" s="135" t="s">
        <v>9781</v>
      </c>
      <c r="H4712" s="135" t="s">
        <v>6941</v>
      </c>
      <c r="I4712" s="135" t="s">
        <v>6993</v>
      </c>
    </row>
    <row r="4713" spans="1:9" x14ac:dyDescent="0.2">
      <c r="A4713" s="135" t="s">
        <v>2918</v>
      </c>
      <c r="D4713" s="135" t="s">
        <v>6994</v>
      </c>
      <c r="E4713" s="135">
        <f t="shared" si="73"/>
        <v>30300351</v>
      </c>
      <c r="F4713" s="135" t="s">
        <v>1249</v>
      </c>
      <c r="G4713" s="135" t="s">
        <v>9781</v>
      </c>
      <c r="H4713" s="135" t="s">
        <v>6941</v>
      </c>
      <c r="I4713" s="135" t="s">
        <v>6941</v>
      </c>
    </row>
    <row r="4714" spans="1:9" x14ac:dyDescent="0.2">
      <c r="A4714" s="135" t="s">
        <v>2918</v>
      </c>
      <c r="D4714" s="135" t="s">
        <v>6995</v>
      </c>
      <c r="E4714" s="135">
        <f t="shared" si="73"/>
        <v>30300352</v>
      </c>
      <c r="F4714" s="135" t="s">
        <v>1249</v>
      </c>
      <c r="G4714" s="135" t="s">
        <v>9781</v>
      </c>
      <c r="H4714" s="135" t="s">
        <v>6941</v>
      </c>
      <c r="I4714" s="135" t="s">
        <v>6996</v>
      </c>
    </row>
    <row r="4715" spans="1:9" x14ac:dyDescent="0.2">
      <c r="A4715" s="135" t="s">
        <v>2918</v>
      </c>
      <c r="D4715" s="135" t="s">
        <v>6997</v>
      </c>
      <c r="E4715" s="135">
        <f t="shared" si="73"/>
        <v>30300353</v>
      </c>
      <c r="F4715" s="135" t="s">
        <v>1249</v>
      </c>
      <c r="G4715" s="135" t="s">
        <v>9781</v>
      </c>
      <c r="H4715" s="135" t="s">
        <v>6941</v>
      </c>
      <c r="I4715" s="135" t="s">
        <v>6998</v>
      </c>
    </row>
    <row r="4716" spans="1:9" x14ac:dyDescent="0.2">
      <c r="A4716" s="135" t="s">
        <v>2918</v>
      </c>
      <c r="D4716" s="135" t="s">
        <v>6999</v>
      </c>
      <c r="E4716" s="135">
        <f t="shared" si="73"/>
        <v>30300361</v>
      </c>
      <c r="F4716" s="135" t="s">
        <v>1249</v>
      </c>
      <c r="G4716" s="135" t="s">
        <v>9781</v>
      </c>
      <c r="H4716" s="135" t="s">
        <v>6941</v>
      </c>
      <c r="I4716" s="135" t="s">
        <v>3295</v>
      </c>
    </row>
    <row r="4717" spans="1:9" x14ac:dyDescent="0.2">
      <c r="A4717" s="135" t="s">
        <v>2918</v>
      </c>
      <c r="D4717" s="135" t="s">
        <v>7000</v>
      </c>
      <c r="E4717" s="135">
        <f t="shared" si="73"/>
        <v>30300399</v>
      </c>
      <c r="F4717" s="135" t="s">
        <v>1249</v>
      </c>
      <c r="G4717" s="135" t="s">
        <v>9781</v>
      </c>
      <c r="H4717" s="135" t="s">
        <v>6941</v>
      </c>
      <c r="I4717" s="135" t="s">
        <v>7684</v>
      </c>
    </row>
    <row r="4718" spans="1:9" x14ac:dyDescent="0.2">
      <c r="A4718" s="135" t="s">
        <v>2918</v>
      </c>
      <c r="D4718" s="135" t="s">
        <v>7001</v>
      </c>
      <c r="E4718" s="135">
        <f t="shared" si="73"/>
        <v>30300401</v>
      </c>
      <c r="F4718" s="135" t="s">
        <v>1249</v>
      </c>
      <c r="G4718" s="135" t="s">
        <v>9781</v>
      </c>
      <c r="H4718" s="135" t="s">
        <v>3904</v>
      </c>
      <c r="I4718" s="135" t="s">
        <v>2382</v>
      </c>
    </row>
    <row r="4719" spans="1:9" x14ac:dyDescent="0.2">
      <c r="A4719" s="135" t="s">
        <v>2918</v>
      </c>
      <c r="D4719" s="135" t="s">
        <v>3905</v>
      </c>
      <c r="E4719" s="135">
        <f t="shared" si="73"/>
        <v>30300502</v>
      </c>
      <c r="F4719" s="135" t="s">
        <v>1249</v>
      </c>
      <c r="G4719" s="135" t="s">
        <v>9781</v>
      </c>
      <c r="H4719" s="135" t="s">
        <v>3906</v>
      </c>
      <c r="I4719" s="135" t="s">
        <v>3907</v>
      </c>
    </row>
    <row r="4720" spans="1:9" x14ac:dyDescent="0.2">
      <c r="A4720" s="135" t="s">
        <v>2918</v>
      </c>
      <c r="D4720" s="135" t="s">
        <v>3908</v>
      </c>
      <c r="E4720" s="135">
        <f t="shared" si="73"/>
        <v>30300503</v>
      </c>
      <c r="F4720" s="135" t="s">
        <v>1249</v>
      </c>
      <c r="G4720" s="135" t="s">
        <v>9781</v>
      </c>
      <c r="H4720" s="135" t="s">
        <v>3906</v>
      </c>
      <c r="I4720" s="135" t="s">
        <v>3909</v>
      </c>
    </row>
    <row r="4721" spans="1:9" x14ac:dyDescent="0.2">
      <c r="A4721" s="135" t="s">
        <v>2918</v>
      </c>
      <c r="D4721" s="135" t="s">
        <v>3910</v>
      </c>
      <c r="E4721" s="135">
        <f t="shared" si="73"/>
        <v>30300504</v>
      </c>
      <c r="F4721" s="135" t="s">
        <v>1249</v>
      </c>
      <c r="G4721" s="135" t="s">
        <v>9781</v>
      </c>
      <c r="H4721" s="135" t="s">
        <v>3906</v>
      </c>
      <c r="I4721" s="135" t="s">
        <v>3911</v>
      </c>
    </row>
    <row r="4722" spans="1:9" x14ac:dyDescent="0.2">
      <c r="A4722" s="135" t="s">
        <v>2918</v>
      </c>
      <c r="D4722" s="135" t="s">
        <v>3912</v>
      </c>
      <c r="E4722" s="135">
        <f t="shared" si="73"/>
        <v>30300505</v>
      </c>
      <c r="F4722" s="135" t="s">
        <v>1249</v>
      </c>
      <c r="G4722" s="135" t="s">
        <v>9781</v>
      </c>
      <c r="H4722" s="135" t="s">
        <v>3906</v>
      </c>
      <c r="I4722" s="135" t="s">
        <v>3913</v>
      </c>
    </row>
    <row r="4723" spans="1:9" x14ac:dyDescent="0.2">
      <c r="A4723" s="135" t="s">
        <v>2918</v>
      </c>
      <c r="D4723" s="135" t="s">
        <v>3914</v>
      </c>
      <c r="E4723" s="135">
        <f t="shared" si="73"/>
        <v>30300506</v>
      </c>
      <c r="F4723" s="135" t="s">
        <v>1249</v>
      </c>
      <c r="G4723" s="135" t="s">
        <v>9781</v>
      </c>
      <c r="H4723" s="135" t="s">
        <v>3906</v>
      </c>
      <c r="I4723" s="135" t="s">
        <v>3915</v>
      </c>
    </row>
    <row r="4724" spans="1:9" x14ac:dyDescent="0.2">
      <c r="A4724" s="135" t="s">
        <v>2918</v>
      </c>
      <c r="D4724" s="135" t="s">
        <v>3916</v>
      </c>
      <c r="E4724" s="135">
        <f t="shared" si="73"/>
        <v>30300507</v>
      </c>
      <c r="F4724" s="135" t="s">
        <v>1249</v>
      </c>
      <c r="G4724" s="135" t="s">
        <v>9781</v>
      </c>
      <c r="H4724" s="135" t="s">
        <v>3906</v>
      </c>
      <c r="I4724" s="135" t="s">
        <v>3917</v>
      </c>
    </row>
    <row r="4725" spans="1:9" x14ac:dyDescent="0.2">
      <c r="A4725" s="135" t="s">
        <v>2918</v>
      </c>
      <c r="D4725" s="135" t="s">
        <v>3918</v>
      </c>
      <c r="E4725" s="135">
        <f t="shared" si="73"/>
        <v>30300508</v>
      </c>
      <c r="F4725" s="135" t="s">
        <v>1249</v>
      </c>
      <c r="G4725" s="135" t="s">
        <v>9781</v>
      </c>
      <c r="H4725" s="135" t="s">
        <v>3906</v>
      </c>
      <c r="I4725" s="135" t="s">
        <v>3919</v>
      </c>
    </row>
    <row r="4726" spans="1:9" x14ac:dyDescent="0.2">
      <c r="A4726" s="135" t="s">
        <v>2918</v>
      </c>
      <c r="D4726" s="135" t="s">
        <v>3920</v>
      </c>
      <c r="E4726" s="135">
        <f t="shared" si="73"/>
        <v>30300509</v>
      </c>
      <c r="F4726" s="135" t="s">
        <v>1249</v>
      </c>
      <c r="G4726" s="135" t="s">
        <v>9781</v>
      </c>
      <c r="H4726" s="135" t="s">
        <v>3906</v>
      </c>
      <c r="I4726" s="135" t="s">
        <v>3921</v>
      </c>
    </row>
    <row r="4727" spans="1:9" x14ac:dyDescent="0.2">
      <c r="A4727" s="135" t="s">
        <v>2918</v>
      </c>
      <c r="D4727" s="135" t="s">
        <v>3922</v>
      </c>
      <c r="E4727" s="135">
        <f t="shared" si="73"/>
        <v>30300510</v>
      </c>
      <c r="F4727" s="135" t="s">
        <v>1249</v>
      </c>
      <c r="G4727" s="135" t="s">
        <v>9781</v>
      </c>
      <c r="H4727" s="135" t="s">
        <v>3906</v>
      </c>
      <c r="I4727" s="135" t="s">
        <v>3923</v>
      </c>
    </row>
    <row r="4728" spans="1:9" x14ac:dyDescent="0.2">
      <c r="A4728" s="135" t="s">
        <v>2918</v>
      </c>
      <c r="D4728" s="135" t="s">
        <v>3924</v>
      </c>
      <c r="E4728" s="135">
        <f t="shared" si="73"/>
        <v>30300511</v>
      </c>
      <c r="F4728" s="135" t="s">
        <v>1249</v>
      </c>
      <c r="G4728" s="135" t="s">
        <v>9781</v>
      </c>
      <c r="H4728" s="135" t="s">
        <v>3906</v>
      </c>
      <c r="I4728" s="135" t="s">
        <v>3925</v>
      </c>
    </row>
    <row r="4729" spans="1:9" x14ac:dyDescent="0.2">
      <c r="A4729" s="135" t="s">
        <v>2918</v>
      </c>
      <c r="D4729" s="135" t="s">
        <v>3926</v>
      </c>
      <c r="E4729" s="135">
        <f t="shared" si="73"/>
        <v>30300512</v>
      </c>
      <c r="F4729" s="135" t="s">
        <v>1249</v>
      </c>
      <c r="G4729" s="135" t="s">
        <v>9781</v>
      </c>
      <c r="H4729" s="135" t="s">
        <v>3906</v>
      </c>
      <c r="I4729" s="135" t="s">
        <v>3927</v>
      </c>
    </row>
    <row r="4730" spans="1:9" x14ac:dyDescent="0.2">
      <c r="A4730" s="135" t="s">
        <v>2918</v>
      </c>
      <c r="D4730" s="135" t="s">
        <v>3928</v>
      </c>
      <c r="E4730" s="135">
        <f t="shared" si="73"/>
        <v>30300513</v>
      </c>
      <c r="F4730" s="135" t="s">
        <v>1249</v>
      </c>
      <c r="G4730" s="135" t="s">
        <v>9781</v>
      </c>
      <c r="H4730" s="135" t="s">
        <v>3906</v>
      </c>
      <c r="I4730" s="135" t="s">
        <v>3929</v>
      </c>
    </row>
    <row r="4731" spans="1:9" x14ac:dyDescent="0.2">
      <c r="A4731" s="135" t="s">
        <v>2918</v>
      </c>
      <c r="D4731" s="135" t="s">
        <v>3930</v>
      </c>
      <c r="E4731" s="135">
        <f t="shared" si="73"/>
        <v>30300514</v>
      </c>
      <c r="F4731" s="135" t="s">
        <v>1249</v>
      </c>
      <c r="G4731" s="135" t="s">
        <v>9781</v>
      </c>
      <c r="H4731" s="135" t="s">
        <v>3906</v>
      </c>
      <c r="I4731" s="135" t="s">
        <v>3931</v>
      </c>
    </row>
    <row r="4732" spans="1:9" x14ac:dyDescent="0.2">
      <c r="A4732" s="135" t="s">
        <v>2918</v>
      </c>
      <c r="D4732" s="135" t="s">
        <v>3932</v>
      </c>
      <c r="E4732" s="135">
        <f t="shared" si="73"/>
        <v>30300515</v>
      </c>
      <c r="F4732" s="135" t="s">
        <v>1249</v>
      </c>
      <c r="G4732" s="135" t="s">
        <v>9781</v>
      </c>
      <c r="H4732" s="135" t="s">
        <v>3906</v>
      </c>
      <c r="I4732" s="135" t="s">
        <v>3933</v>
      </c>
    </row>
    <row r="4733" spans="1:9" x14ac:dyDescent="0.2">
      <c r="A4733" s="135" t="s">
        <v>2918</v>
      </c>
      <c r="D4733" s="135" t="s">
        <v>3934</v>
      </c>
      <c r="E4733" s="135">
        <f t="shared" si="73"/>
        <v>30300516</v>
      </c>
      <c r="F4733" s="135" t="s">
        <v>1249</v>
      </c>
      <c r="G4733" s="135" t="s">
        <v>9781</v>
      </c>
      <c r="H4733" s="135" t="s">
        <v>3906</v>
      </c>
      <c r="I4733" s="135" t="s">
        <v>3935</v>
      </c>
    </row>
    <row r="4734" spans="1:9" x14ac:dyDescent="0.2">
      <c r="A4734" s="135" t="s">
        <v>2918</v>
      </c>
      <c r="D4734" s="135" t="s">
        <v>3936</v>
      </c>
      <c r="E4734" s="135">
        <f t="shared" si="73"/>
        <v>30300517</v>
      </c>
      <c r="F4734" s="135" t="s">
        <v>1249</v>
      </c>
      <c r="G4734" s="135" t="s">
        <v>9781</v>
      </c>
      <c r="H4734" s="135" t="s">
        <v>3906</v>
      </c>
      <c r="I4734" s="135" t="s">
        <v>3937</v>
      </c>
    </row>
    <row r="4735" spans="1:9" x14ac:dyDescent="0.2">
      <c r="A4735" s="135" t="s">
        <v>2918</v>
      </c>
      <c r="D4735" s="135" t="s">
        <v>3938</v>
      </c>
      <c r="E4735" s="135">
        <f t="shared" si="73"/>
        <v>30300518</v>
      </c>
      <c r="F4735" s="135" t="s">
        <v>1249</v>
      </c>
      <c r="G4735" s="135" t="s">
        <v>9781</v>
      </c>
      <c r="H4735" s="135" t="s">
        <v>3906</v>
      </c>
      <c r="I4735" s="135" t="s">
        <v>3939</v>
      </c>
    </row>
    <row r="4736" spans="1:9" x14ac:dyDescent="0.2">
      <c r="A4736" s="135" t="s">
        <v>2918</v>
      </c>
      <c r="D4736" s="135" t="s">
        <v>3940</v>
      </c>
      <c r="E4736" s="135">
        <f t="shared" si="73"/>
        <v>30300519</v>
      </c>
      <c r="F4736" s="135" t="s">
        <v>1249</v>
      </c>
      <c r="G4736" s="135" t="s">
        <v>9781</v>
      </c>
      <c r="H4736" s="135" t="s">
        <v>3906</v>
      </c>
      <c r="I4736" s="135" t="s">
        <v>3960</v>
      </c>
    </row>
    <row r="4737" spans="1:9" x14ac:dyDescent="0.2">
      <c r="A4737" s="135" t="s">
        <v>2918</v>
      </c>
      <c r="D4737" s="135" t="s">
        <v>3961</v>
      </c>
      <c r="E4737" s="135">
        <f t="shared" si="73"/>
        <v>30300521</v>
      </c>
      <c r="F4737" s="135" t="s">
        <v>1249</v>
      </c>
      <c r="G4737" s="135" t="s">
        <v>9781</v>
      </c>
      <c r="H4737" s="135" t="s">
        <v>3906</v>
      </c>
      <c r="I4737" s="135" t="s">
        <v>3962</v>
      </c>
    </row>
    <row r="4738" spans="1:9" x14ac:dyDescent="0.2">
      <c r="A4738" s="135" t="s">
        <v>2918</v>
      </c>
      <c r="D4738" s="135" t="s">
        <v>3950</v>
      </c>
      <c r="E4738" s="135">
        <f t="shared" ref="E4738:E4801" si="74">VALUE(D4738)</f>
        <v>30300522</v>
      </c>
      <c r="F4738" s="135" t="s">
        <v>1249</v>
      </c>
      <c r="G4738" s="135" t="s">
        <v>9781</v>
      </c>
      <c r="H4738" s="135" t="s">
        <v>3906</v>
      </c>
      <c r="I4738" s="135" t="s">
        <v>3951</v>
      </c>
    </row>
    <row r="4739" spans="1:9" x14ac:dyDescent="0.2">
      <c r="A4739" s="135" t="s">
        <v>2918</v>
      </c>
      <c r="D4739" s="135" t="s">
        <v>3952</v>
      </c>
      <c r="E4739" s="135">
        <f t="shared" si="74"/>
        <v>30300523</v>
      </c>
      <c r="F4739" s="135" t="s">
        <v>1249</v>
      </c>
      <c r="G4739" s="135" t="s">
        <v>9781</v>
      </c>
      <c r="H4739" s="135" t="s">
        <v>3906</v>
      </c>
      <c r="I4739" s="135" t="s">
        <v>3953</v>
      </c>
    </row>
    <row r="4740" spans="1:9" x14ac:dyDescent="0.2">
      <c r="A4740" s="135" t="s">
        <v>2918</v>
      </c>
      <c r="D4740" s="135" t="s">
        <v>3954</v>
      </c>
      <c r="E4740" s="135">
        <f t="shared" si="74"/>
        <v>30300524</v>
      </c>
      <c r="F4740" s="135" t="s">
        <v>1249</v>
      </c>
      <c r="G4740" s="135" t="s">
        <v>9781</v>
      </c>
      <c r="H4740" s="135" t="s">
        <v>3906</v>
      </c>
      <c r="I4740" s="135" t="s">
        <v>3955</v>
      </c>
    </row>
    <row r="4741" spans="1:9" x14ac:dyDescent="0.2">
      <c r="A4741" s="135" t="s">
        <v>2918</v>
      </c>
      <c r="D4741" s="135" t="s">
        <v>3956</v>
      </c>
      <c r="E4741" s="135">
        <f t="shared" si="74"/>
        <v>30300525</v>
      </c>
      <c r="F4741" s="135" t="s">
        <v>1249</v>
      </c>
      <c r="G4741" s="135" t="s">
        <v>9781</v>
      </c>
      <c r="H4741" s="135" t="s">
        <v>3906</v>
      </c>
      <c r="I4741" s="135" t="s">
        <v>7052</v>
      </c>
    </row>
    <row r="4742" spans="1:9" x14ac:dyDescent="0.2">
      <c r="A4742" s="135" t="s">
        <v>2918</v>
      </c>
      <c r="D4742" s="135" t="s">
        <v>7053</v>
      </c>
      <c r="E4742" s="135">
        <f t="shared" si="74"/>
        <v>30300526</v>
      </c>
      <c r="F4742" s="135" t="s">
        <v>1249</v>
      </c>
      <c r="G4742" s="135" t="s">
        <v>9781</v>
      </c>
      <c r="H4742" s="135" t="s">
        <v>3906</v>
      </c>
      <c r="I4742" s="135" t="s">
        <v>7054</v>
      </c>
    </row>
    <row r="4743" spans="1:9" x14ac:dyDescent="0.2">
      <c r="A4743" s="135" t="s">
        <v>2918</v>
      </c>
      <c r="D4743" s="135" t="s">
        <v>7055</v>
      </c>
      <c r="E4743" s="135">
        <f t="shared" si="74"/>
        <v>30300527</v>
      </c>
      <c r="F4743" s="135" t="s">
        <v>1249</v>
      </c>
      <c r="G4743" s="135" t="s">
        <v>9781</v>
      </c>
      <c r="H4743" s="135" t="s">
        <v>3906</v>
      </c>
      <c r="I4743" s="135" t="s">
        <v>7056</v>
      </c>
    </row>
    <row r="4744" spans="1:9" x14ac:dyDescent="0.2">
      <c r="A4744" s="135" t="s">
        <v>2918</v>
      </c>
      <c r="D4744" s="135" t="s">
        <v>7057</v>
      </c>
      <c r="E4744" s="135">
        <f t="shared" si="74"/>
        <v>30300528</v>
      </c>
      <c r="F4744" s="135" t="s">
        <v>1249</v>
      </c>
      <c r="G4744" s="135" t="s">
        <v>9781</v>
      </c>
      <c r="H4744" s="135" t="s">
        <v>3906</v>
      </c>
      <c r="I4744" s="135" t="s">
        <v>7058</v>
      </c>
    </row>
    <row r="4745" spans="1:9" x14ac:dyDescent="0.2">
      <c r="A4745" s="135" t="s">
        <v>2918</v>
      </c>
      <c r="D4745" s="135" t="s">
        <v>7059</v>
      </c>
      <c r="E4745" s="135">
        <f t="shared" si="74"/>
        <v>30300529</v>
      </c>
      <c r="F4745" s="135" t="s">
        <v>1249</v>
      </c>
      <c r="G4745" s="135" t="s">
        <v>9781</v>
      </c>
      <c r="H4745" s="135" t="s">
        <v>3906</v>
      </c>
      <c r="I4745" s="135" t="s">
        <v>7060</v>
      </c>
    </row>
    <row r="4746" spans="1:9" x14ac:dyDescent="0.2">
      <c r="A4746" s="135" t="s">
        <v>2918</v>
      </c>
      <c r="D4746" s="135" t="s">
        <v>7061</v>
      </c>
      <c r="E4746" s="135">
        <f t="shared" si="74"/>
        <v>30300530</v>
      </c>
      <c r="F4746" s="135" t="s">
        <v>1249</v>
      </c>
      <c r="G4746" s="135" t="s">
        <v>9781</v>
      </c>
      <c r="H4746" s="135" t="s">
        <v>3906</v>
      </c>
      <c r="I4746" s="135" t="s">
        <v>7062</v>
      </c>
    </row>
    <row r="4747" spans="1:9" x14ac:dyDescent="0.2">
      <c r="A4747" s="135" t="s">
        <v>2918</v>
      </c>
      <c r="D4747" s="135" t="s">
        <v>7063</v>
      </c>
      <c r="E4747" s="135">
        <f t="shared" si="74"/>
        <v>30300531</v>
      </c>
      <c r="F4747" s="135" t="s">
        <v>1249</v>
      </c>
      <c r="G4747" s="135" t="s">
        <v>9781</v>
      </c>
      <c r="H4747" s="135" t="s">
        <v>3906</v>
      </c>
      <c r="I4747" s="135" t="s">
        <v>7064</v>
      </c>
    </row>
    <row r="4748" spans="1:9" x14ac:dyDescent="0.2">
      <c r="A4748" s="135" t="s">
        <v>2918</v>
      </c>
      <c r="D4748" s="135" t="s">
        <v>7065</v>
      </c>
      <c r="E4748" s="135">
        <f t="shared" si="74"/>
        <v>30300532</v>
      </c>
      <c r="F4748" s="135" t="s">
        <v>1249</v>
      </c>
      <c r="G4748" s="135" t="s">
        <v>9781</v>
      </c>
      <c r="H4748" s="135" t="s">
        <v>3906</v>
      </c>
      <c r="I4748" s="135" t="s">
        <v>7066</v>
      </c>
    </row>
    <row r="4749" spans="1:9" x14ac:dyDescent="0.2">
      <c r="A4749" s="135" t="s">
        <v>2918</v>
      </c>
      <c r="D4749" s="135" t="s">
        <v>7067</v>
      </c>
      <c r="E4749" s="135">
        <f t="shared" si="74"/>
        <v>30300533</v>
      </c>
      <c r="F4749" s="135" t="s">
        <v>1249</v>
      </c>
      <c r="G4749" s="135" t="s">
        <v>9781</v>
      </c>
      <c r="H4749" s="135" t="s">
        <v>3906</v>
      </c>
      <c r="I4749" s="135" t="s">
        <v>7068</v>
      </c>
    </row>
    <row r="4750" spans="1:9" x14ac:dyDescent="0.2">
      <c r="A4750" s="135" t="s">
        <v>2918</v>
      </c>
      <c r="D4750" s="135" t="s">
        <v>7069</v>
      </c>
      <c r="E4750" s="135">
        <f t="shared" si="74"/>
        <v>30300534</v>
      </c>
      <c r="F4750" s="135" t="s">
        <v>1249</v>
      </c>
      <c r="G4750" s="135" t="s">
        <v>9781</v>
      </c>
      <c r="H4750" s="135" t="s">
        <v>3906</v>
      </c>
      <c r="I4750" s="135" t="s">
        <v>7070</v>
      </c>
    </row>
    <row r="4751" spans="1:9" x14ac:dyDescent="0.2">
      <c r="A4751" s="135" t="s">
        <v>2918</v>
      </c>
      <c r="D4751" s="135" t="s">
        <v>7071</v>
      </c>
      <c r="E4751" s="135">
        <f t="shared" si="74"/>
        <v>30300535</v>
      </c>
      <c r="F4751" s="135" t="s">
        <v>1249</v>
      </c>
      <c r="G4751" s="135" t="s">
        <v>9781</v>
      </c>
      <c r="H4751" s="135" t="s">
        <v>3906</v>
      </c>
      <c r="I4751" s="135" t="s">
        <v>7072</v>
      </c>
    </row>
    <row r="4752" spans="1:9" x14ac:dyDescent="0.2">
      <c r="A4752" s="135" t="s">
        <v>2918</v>
      </c>
      <c r="D4752" s="135" t="s">
        <v>7073</v>
      </c>
      <c r="E4752" s="135">
        <f t="shared" si="74"/>
        <v>30300541</v>
      </c>
      <c r="F4752" s="135" t="s">
        <v>1249</v>
      </c>
      <c r="G4752" s="135" t="s">
        <v>9781</v>
      </c>
      <c r="H4752" s="135" t="s">
        <v>3906</v>
      </c>
      <c r="I4752" s="135" t="s">
        <v>7074</v>
      </c>
    </row>
    <row r="4753" spans="1:9" x14ac:dyDescent="0.2">
      <c r="A4753" s="135" t="s">
        <v>2918</v>
      </c>
      <c r="D4753" s="135" t="s">
        <v>7075</v>
      </c>
      <c r="E4753" s="135">
        <f t="shared" si="74"/>
        <v>30300599</v>
      </c>
      <c r="F4753" s="135" t="s">
        <v>1249</v>
      </c>
      <c r="G4753" s="135" t="s">
        <v>9781</v>
      </c>
      <c r="H4753" s="135" t="s">
        <v>3906</v>
      </c>
      <c r="I4753" s="135" t="s">
        <v>6238</v>
      </c>
    </row>
    <row r="4754" spans="1:9" x14ac:dyDescent="0.2">
      <c r="A4754" s="135" t="s">
        <v>2918</v>
      </c>
      <c r="D4754" s="135" t="s">
        <v>7076</v>
      </c>
      <c r="E4754" s="135">
        <f t="shared" si="74"/>
        <v>30300601</v>
      </c>
      <c r="F4754" s="135" t="s">
        <v>1249</v>
      </c>
      <c r="G4754" s="135" t="s">
        <v>9781</v>
      </c>
      <c r="H4754" s="135" t="s">
        <v>3997</v>
      </c>
      <c r="I4754" s="135" t="s">
        <v>3998</v>
      </c>
    </row>
    <row r="4755" spans="1:9" x14ac:dyDescent="0.2">
      <c r="A4755" s="135" t="s">
        <v>2918</v>
      </c>
      <c r="D4755" s="135" t="s">
        <v>3999</v>
      </c>
      <c r="E4755" s="135">
        <f t="shared" si="74"/>
        <v>30300602</v>
      </c>
      <c r="F4755" s="135" t="s">
        <v>1249</v>
      </c>
      <c r="G4755" s="135" t="s">
        <v>9781</v>
      </c>
      <c r="H4755" s="135" t="s">
        <v>3997</v>
      </c>
      <c r="I4755" s="135" t="s">
        <v>4000</v>
      </c>
    </row>
    <row r="4756" spans="1:9" x14ac:dyDescent="0.2">
      <c r="A4756" s="135" t="s">
        <v>2918</v>
      </c>
      <c r="D4756" s="135" t="s">
        <v>4001</v>
      </c>
      <c r="E4756" s="135">
        <f t="shared" si="74"/>
        <v>30300603</v>
      </c>
      <c r="F4756" s="135" t="s">
        <v>1249</v>
      </c>
      <c r="G4756" s="135" t="s">
        <v>9781</v>
      </c>
      <c r="H4756" s="135" t="s">
        <v>3997</v>
      </c>
      <c r="I4756" s="135" t="s">
        <v>4002</v>
      </c>
    </row>
    <row r="4757" spans="1:9" x14ac:dyDescent="0.2">
      <c r="A4757" s="135" t="s">
        <v>2918</v>
      </c>
      <c r="D4757" s="135" t="s">
        <v>4003</v>
      </c>
      <c r="E4757" s="135">
        <f t="shared" si="74"/>
        <v>30300604</v>
      </c>
      <c r="F4757" s="135" t="s">
        <v>1249</v>
      </c>
      <c r="G4757" s="135" t="s">
        <v>9781</v>
      </c>
      <c r="H4757" s="135" t="s">
        <v>3997</v>
      </c>
      <c r="I4757" s="135" t="s">
        <v>4004</v>
      </c>
    </row>
    <row r="4758" spans="1:9" x14ac:dyDescent="0.2">
      <c r="A4758" s="135" t="s">
        <v>2918</v>
      </c>
      <c r="D4758" s="135" t="s">
        <v>4005</v>
      </c>
      <c r="E4758" s="135">
        <f t="shared" si="74"/>
        <v>30300605</v>
      </c>
      <c r="F4758" s="135" t="s">
        <v>1249</v>
      </c>
      <c r="G4758" s="135" t="s">
        <v>9781</v>
      </c>
      <c r="H4758" s="135" t="s">
        <v>3997</v>
      </c>
      <c r="I4758" s="135" t="s">
        <v>4006</v>
      </c>
    </row>
    <row r="4759" spans="1:9" x14ac:dyDescent="0.2">
      <c r="A4759" s="135" t="s">
        <v>2918</v>
      </c>
      <c r="D4759" s="135" t="s">
        <v>4007</v>
      </c>
      <c r="E4759" s="135">
        <f t="shared" si="74"/>
        <v>30300606</v>
      </c>
      <c r="F4759" s="135" t="s">
        <v>1249</v>
      </c>
      <c r="G4759" s="135" t="s">
        <v>9781</v>
      </c>
      <c r="H4759" s="135" t="s">
        <v>3997</v>
      </c>
      <c r="I4759" s="135" t="s">
        <v>4008</v>
      </c>
    </row>
    <row r="4760" spans="1:9" x14ac:dyDescent="0.2">
      <c r="A4760" s="135" t="s">
        <v>2918</v>
      </c>
      <c r="D4760" s="135" t="s">
        <v>4009</v>
      </c>
      <c r="E4760" s="135">
        <f t="shared" si="74"/>
        <v>30300607</v>
      </c>
      <c r="F4760" s="135" t="s">
        <v>1249</v>
      </c>
      <c r="G4760" s="135" t="s">
        <v>9781</v>
      </c>
      <c r="H4760" s="135" t="s">
        <v>3997</v>
      </c>
      <c r="I4760" s="135" t="s">
        <v>4010</v>
      </c>
    </row>
    <row r="4761" spans="1:9" x14ac:dyDescent="0.2">
      <c r="A4761" s="135" t="s">
        <v>2918</v>
      </c>
      <c r="D4761" s="135" t="s">
        <v>4011</v>
      </c>
      <c r="E4761" s="135">
        <f t="shared" si="74"/>
        <v>30300608</v>
      </c>
      <c r="F4761" s="135" t="s">
        <v>1249</v>
      </c>
      <c r="G4761" s="135" t="s">
        <v>9781</v>
      </c>
      <c r="H4761" s="135" t="s">
        <v>3997</v>
      </c>
      <c r="I4761" s="135" t="s">
        <v>7638</v>
      </c>
    </row>
    <row r="4762" spans="1:9" x14ac:dyDescent="0.2">
      <c r="A4762" s="135" t="s">
        <v>2918</v>
      </c>
      <c r="D4762" s="135" t="s">
        <v>4012</v>
      </c>
      <c r="E4762" s="135">
        <f t="shared" si="74"/>
        <v>30300609</v>
      </c>
      <c r="F4762" s="135" t="s">
        <v>1249</v>
      </c>
      <c r="G4762" s="135" t="s">
        <v>9781</v>
      </c>
      <c r="H4762" s="135" t="s">
        <v>3997</v>
      </c>
      <c r="I4762" s="135" t="s">
        <v>4013</v>
      </c>
    </row>
    <row r="4763" spans="1:9" x14ac:dyDescent="0.2">
      <c r="A4763" s="135" t="s">
        <v>2918</v>
      </c>
      <c r="D4763" s="135" t="s">
        <v>4014</v>
      </c>
      <c r="E4763" s="135">
        <f t="shared" si="74"/>
        <v>30300610</v>
      </c>
      <c r="F4763" s="135" t="s">
        <v>1249</v>
      </c>
      <c r="G4763" s="135" t="s">
        <v>9781</v>
      </c>
      <c r="H4763" s="135" t="s">
        <v>3997</v>
      </c>
      <c r="I4763" s="135" t="s">
        <v>4015</v>
      </c>
    </row>
    <row r="4764" spans="1:9" x14ac:dyDescent="0.2">
      <c r="A4764" s="135" t="s">
        <v>2918</v>
      </c>
      <c r="D4764" s="135" t="s">
        <v>4016</v>
      </c>
      <c r="E4764" s="135">
        <f t="shared" si="74"/>
        <v>30300611</v>
      </c>
      <c r="F4764" s="135" t="s">
        <v>1249</v>
      </c>
      <c r="G4764" s="135" t="s">
        <v>9781</v>
      </c>
      <c r="H4764" s="135" t="s">
        <v>3997</v>
      </c>
      <c r="I4764" s="135" t="s">
        <v>1676</v>
      </c>
    </row>
    <row r="4765" spans="1:9" x14ac:dyDescent="0.2">
      <c r="A4765" s="135" t="s">
        <v>2918</v>
      </c>
      <c r="D4765" s="135" t="s">
        <v>4017</v>
      </c>
      <c r="E4765" s="135">
        <f t="shared" si="74"/>
        <v>30300613</v>
      </c>
      <c r="F4765" s="135" t="s">
        <v>1249</v>
      </c>
      <c r="G4765" s="135" t="s">
        <v>9781</v>
      </c>
      <c r="H4765" s="135" t="s">
        <v>3997</v>
      </c>
      <c r="I4765" s="135" t="s">
        <v>6496</v>
      </c>
    </row>
    <row r="4766" spans="1:9" x14ac:dyDescent="0.2">
      <c r="A4766" s="135" t="s">
        <v>2918</v>
      </c>
      <c r="D4766" s="135" t="s">
        <v>4018</v>
      </c>
      <c r="E4766" s="135">
        <f t="shared" si="74"/>
        <v>30300614</v>
      </c>
      <c r="F4766" s="135" t="s">
        <v>1249</v>
      </c>
      <c r="G4766" s="135" t="s">
        <v>9781</v>
      </c>
      <c r="H4766" s="135" t="s">
        <v>3997</v>
      </c>
      <c r="I4766" s="135" t="s">
        <v>4019</v>
      </c>
    </row>
    <row r="4767" spans="1:9" x14ac:dyDescent="0.2">
      <c r="A4767" s="135" t="s">
        <v>2918</v>
      </c>
      <c r="D4767" s="135" t="s">
        <v>4020</v>
      </c>
      <c r="E4767" s="135">
        <f t="shared" si="74"/>
        <v>30300615</v>
      </c>
      <c r="F4767" s="135" t="s">
        <v>1249</v>
      </c>
      <c r="G4767" s="135" t="s">
        <v>9781</v>
      </c>
      <c r="H4767" s="135" t="s">
        <v>3997</v>
      </c>
      <c r="I4767" s="135" t="s">
        <v>4021</v>
      </c>
    </row>
    <row r="4768" spans="1:9" x14ac:dyDescent="0.2">
      <c r="A4768" s="135" t="s">
        <v>2918</v>
      </c>
      <c r="D4768" s="135" t="s">
        <v>4022</v>
      </c>
      <c r="E4768" s="135">
        <f t="shared" si="74"/>
        <v>30300616</v>
      </c>
      <c r="F4768" s="135" t="s">
        <v>1249</v>
      </c>
      <c r="G4768" s="135" t="s">
        <v>9781</v>
      </c>
      <c r="H4768" s="135" t="s">
        <v>3997</v>
      </c>
      <c r="I4768" s="135" t="s">
        <v>4023</v>
      </c>
    </row>
    <row r="4769" spans="1:12" x14ac:dyDescent="0.2">
      <c r="A4769" s="135" t="s">
        <v>2918</v>
      </c>
      <c r="D4769" s="135" t="s">
        <v>4024</v>
      </c>
      <c r="E4769" s="135">
        <f t="shared" si="74"/>
        <v>30300617</v>
      </c>
      <c r="F4769" s="135" t="s">
        <v>1249</v>
      </c>
      <c r="G4769" s="135" t="s">
        <v>9781</v>
      </c>
      <c r="H4769" s="135" t="s">
        <v>3997</v>
      </c>
      <c r="I4769" s="135" t="s">
        <v>4025</v>
      </c>
    </row>
    <row r="4770" spans="1:12" x14ac:dyDescent="0.2">
      <c r="A4770" s="135" t="s">
        <v>2918</v>
      </c>
      <c r="D4770" s="135" t="s">
        <v>4026</v>
      </c>
      <c r="E4770" s="135">
        <f t="shared" si="74"/>
        <v>30300618</v>
      </c>
      <c r="F4770" s="135" t="s">
        <v>1249</v>
      </c>
      <c r="G4770" s="135" t="s">
        <v>9781</v>
      </c>
      <c r="H4770" s="135" t="s">
        <v>3997</v>
      </c>
      <c r="I4770" s="135" t="s">
        <v>4027</v>
      </c>
    </row>
    <row r="4771" spans="1:12" x14ac:dyDescent="0.2">
      <c r="A4771" s="135" t="s">
        <v>2918</v>
      </c>
      <c r="D4771" s="135" t="s">
        <v>4028</v>
      </c>
      <c r="E4771" s="135">
        <f t="shared" si="74"/>
        <v>30300619</v>
      </c>
      <c r="F4771" s="135" t="s">
        <v>1249</v>
      </c>
      <c r="G4771" s="135" t="s">
        <v>9781</v>
      </c>
      <c r="H4771" s="135" t="s">
        <v>3997</v>
      </c>
      <c r="I4771" s="135" t="s">
        <v>4029</v>
      </c>
    </row>
    <row r="4772" spans="1:12" x14ac:dyDescent="0.2">
      <c r="A4772" s="135" t="s">
        <v>2918</v>
      </c>
      <c r="D4772" s="135" t="s">
        <v>4030</v>
      </c>
      <c r="E4772" s="135">
        <f t="shared" si="74"/>
        <v>30300620</v>
      </c>
      <c r="F4772" s="135" t="s">
        <v>1249</v>
      </c>
      <c r="G4772" s="135" t="s">
        <v>9781</v>
      </c>
      <c r="H4772" s="135" t="s">
        <v>3997</v>
      </c>
      <c r="I4772" s="135" t="s">
        <v>4031</v>
      </c>
    </row>
    <row r="4773" spans="1:12" x14ac:dyDescent="0.2">
      <c r="A4773" s="135" t="s">
        <v>2918</v>
      </c>
      <c r="D4773" s="135" t="s">
        <v>4032</v>
      </c>
      <c r="E4773" s="135">
        <f t="shared" si="74"/>
        <v>30300621</v>
      </c>
      <c r="F4773" s="135" t="s">
        <v>1249</v>
      </c>
      <c r="G4773" s="135" t="s">
        <v>9781</v>
      </c>
      <c r="H4773" s="135" t="s">
        <v>3997</v>
      </c>
      <c r="I4773" s="135" t="s">
        <v>4033</v>
      </c>
    </row>
    <row r="4774" spans="1:12" x14ac:dyDescent="0.2">
      <c r="A4774" s="135" t="s">
        <v>2918</v>
      </c>
      <c r="D4774" s="135" t="s">
        <v>4034</v>
      </c>
      <c r="E4774" s="135">
        <f t="shared" si="74"/>
        <v>30300622</v>
      </c>
      <c r="F4774" s="135" t="s">
        <v>1249</v>
      </c>
      <c r="G4774" s="135" t="s">
        <v>9781</v>
      </c>
      <c r="H4774" s="135" t="s">
        <v>3997</v>
      </c>
      <c r="I4774" s="135" t="s">
        <v>4035</v>
      </c>
    </row>
    <row r="4775" spans="1:12" x14ac:dyDescent="0.2">
      <c r="A4775" s="135" t="s">
        <v>2918</v>
      </c>
      <c r="D4775" s="135" t="s">
        <v>4036</v>
      </c>
      <c r="E4775" s="135">
        <f t="shared" si="74"/>
        <v>30300623</v>
      </c>
      <c r="F4775" s="135" t="s">
        <v>1249</v>
      </c>
      <c r="G4775" s="135" t="s">
        <v>9781</v>
      </c>
      <c r="H4775" s="135" t="s">
        <v>3997</v>
      </c>
      <c r="I4775" s="135" t="s">
        <v>4037</v>
      </c>
    </row>
    <row r="4776" spans="1:12" x14ac:dyDescent="0.2">
      <c r="A4776" s="135" t="s">
        <v>2918</v>
      </c>
      <c r="D4776" s="135" t="s">
        <v>4038</v>
      </c>
      <c r="E4776" s="135">
        <f t="shared" si="74"/>
        <v>30300624</v>
      </c>
      <c r="F4776" s="135" t="s">
        <v>1249</v>
      </c>
      <c r="G4776" s="135" t="s">
        <v>9781</v>
      </c>
      <c r="H4776" s="135" t="s">
        <v>3997</v>
      </c>
      <c r="I4776" s="135" t="s">
        <v>4039</v>
      </c>
    </row>
    <row r="4777" spans="1:12" x14ac:dyDescent="0.2">
      <c r="A4777" s="135" t="s">
        <v>2918</v>
      </c>
      <c r="D4777" s="135" t="s">
        <v>4040</v>
      </c>
      <c r="E4777" s="135">
        <f t="shared" si="74"/>
        <v>30300625</v>
      </c>
      <c r="F4777" s="135" t="s">
        <v>1249</v>
      </c>
      <c r="G4777" s="135" t="s">
        <v>9781</v>
      </c>
      <c r="H4777" s="135" t="s">
        <v>3997</v>
      </c>
      <c r="I4777" s="135" t="s">
        <v>4041</v>
      </c>
    </row>
    <row r="4778" spans="1:12" x14ac:dyDescent="0.2">
      <c r="A4778" s="135" t="s">
        <v>2918</v>
      </c>
      <c r="D4778" s="135" t="s">
        <v>4042</v>
      </c>
      <c r="E4778" s="135">
        <f t="shared" si="74"/>
        <v>30300651</v>
      </c>
      <c r="F4778" s="135" t="s">
        <v>1249</v>
      </c>
      <c r="G4778" s="135" t="s">
        <v>9781</v>
      </c>
      <c r="H4778" s="135" t="s">
        <v>3997</v>
      </c>
      <c r="I4778" s="135" t="s">
        <v>4043</v>
      </c>
    </row>
    <row r="4779" spans="1:12" x14ac:dyDescent="0.2">
      <c r="A4779" s="135" t="s">
        <v>2918</v>
      </c>
      <c r="D4779" s="135" t="s">
        <v>4044</v>
      </c>
      <c r="E4779" s="135">
        <f t="shared" si="74"/>
        <v>30300652</v>
      </c>
      <c r="F4779" s="135" t="s">
        <v>1249</v>
      </c>
      <c r="G4779" s="135" t="s">
        <v>9781</v>
      </c>
      <c r="H4779" s="135" t="s">
        <v>3997</v>
      </c>
      <c r="I4779" s="135" t="s">
        <v>4045</v>
      </c>
    </row>
    <row r="4780" spans="1:12" x14ac:dyDescent="0.2">
      <c r="A4780" s="135" t="s">
        <v>2918</v>
      </c>
      <c r="D4780" s="135" t="s">
        <v>4046</v>
      </c>
      <c r="E4780" s="135">
        <f t="shared" si="74"/>
        <v>30300653</v>
      </c>
      <c r="F4780" s="135" t="s">
        <v>1249</v>
      </c>
      <c r="G4780" s="135" t="s">
        <v>9781</v>
      </c>
      <c r="H4780" s="135" t="s">
        <v>3997</v>
      </c>
      <c r="I4780" s="135" t="s">
        <v>4047</v>
      </c>
    </row>
    <row r="4781" spans="1:12" x14ac:dyDescent="0.2">
      <c r="A4781" s="135" t="s">
        <v>2918</v>
      </c>
      <c r="D4781" s="135" t="s">
        <v>4048</v>
      </c>
      <c r="E4781" s="135">
        <f t="shared" si="74"/>
        <v>30300654</v>
      </c>
      <c r="F4781" s="135" t="s">
        <v>1249</v>
      </c>
      <c r="G4781" s="135" t="s">
        <v>9781</v>
      </c>
      <c r="H4781" s="135" t="s">
        <v>3997</v>
      </c>
      <c r="I4781" s="135" t="s">
        <v>4049</v>
      </c>
    </row>
    <row r="4782" spans="1:12" x14ac:dyDescent="0.2">
      <c r="A4782" s="135" t="s">
        <v>2918</v>
      </c>
      <c r="D4782" s="135" t="s">
        <v>4050</v>
      </c>
      <c r="E4782" s="135">
        <f t="shared" si="74"/>
        <v>30300699</v>
      </c>
      <c r="F4782" s="135" t="s">
        <v>1249</v>
      </c>
      <c r="G4782" s="135" t="s">
        <v>9781</v>
      </c>
      <c r="H4782" s="135" t="s">
        <v>3997</v>
      </c>
      <c r="I4782" s="135" t="s">
        <v>6238</v>
      </c>
    </row>
    <row r="4783" spans="1:12" x14ac:dyDescent="0.2">
      <c r="A4783" s="135" t="s">
        <v>2918</v>
      </c>
      <c r="D4783" s="135" t="s">
        <v>4051</v>
      </c>
      <c r="E4783" s="135">
        <f t="shared" si="74"/>
        <v>30300701</v>
      </c>
      <c r="F4783" s="135" t="s">
        <v>1249</v>
      </c>
      <c r="G4783" s="135" t="s">
        <v>9781</v>
      </c>
      <c r="H4783" s="135" t="s">
        <v>4052</v>
      </c>
      <c r="I4783" s="135" t="s">
        <v>4053</v>
      </c>
      <c r="K4783" s="137">
        <v>36797</v>
      </c>
      <c r="L4783" s="135" t="s">
        <v>4054</v>
      </c>
    </row>
    <row r="4784" spans="1:12" x14ac:dyDescent="0.2">
      <c r="A4784" s="135" t="s">
        <v>2918</v>
      </c>
      <c r="D4784" s="135" t="s">
        <v>4055</v>
      </c>
      <c r="E4784" s="135">
        <f t="shared" si="74"/>
        <v>30300702</v>
      </c>
      <c r="F4784" s="135" t="s">
        <v>1249</v>
      </c>
      <c r="G4784" s="135" t="s">
        <v>9781</v>
      </c>
      <c r="H4784" s="135" t="s">
        <v>4052</v>
      </c>
      <c r="I4784" s="135" t="s">
        <v>4056</v>
      </c>
      <c r="K4784" s="137">
        <v>36797</v>
      </c>
      <c r="L4784" s="135" t="s">
        <v>4054</v>
      </c>
    </row>
    <row r="4785" spans="1:12" x14ac:dyDescent="0.2">
      <c r="A4785" s="135" t="s">
        <v>2918</v>
      </c>
      <c r="D4785" s="135" t="s">
        <v>4057</v>
      </c>
      <c r="E4785" s="135">
        <f t="shared" si="74"/>
        <v>30300703</v>
      </c>
      <c r="F4785" s="135" t="s">
        <v>1249</v>
      </c>
      <c r="G4785" s="135" t="s">
        <v>9781</v>
      </c>
      <c r="H4785" s="135" t="s">
        <v>4052</v>
      </c>
      <c r="I4785" s="135" t="s">
        <v>4058</v>
      </c>
      <c r="K4785" s="137">
        <v>36797</v>
      </c>
      <c r="L4785" s="135" t="s">
        <v>4054</v>
      </c>
    </row>
    <row r="4786" spans="1:12" x14ac:dyDescent="0.2">
      <c r="A4786" s="135" t="s">
        <v>2918</v>
      </c>
      <c r="D4786" s="135" t="s">
        <v>4059</v>
      </c>
      <c r="E4786" s="135">
        <f t="shared" si="74"/>
        <v>30300704</v>
      </c>
      <c r="F4786" s="135" t="s">
        <v>1249</v>
      </c>
      <c r="G4786" s="135" t="s">
        <v>9781</v>
      </c>
      <c r="H4786" s="135" t="s">
        <v>4052</v>
      </c>
      <c r="I4786" s="135" t="s">
        <v>4060</v>
      </c>
      <c r="K4786" s="137">
        <v>36797</v>
      </c>
      <c r="L4786" s="135" t="s">
        <v>4054</v>
      </c>
    </row>
    <row r="4787" spans="1:12" x14ac:dyDescent="0.2">
      <c r="A4787" s="135" t="s">
        <v>2918</v>
      </c>
      <c r="D4787" s="135" t="s">
        <v>4061</v>
      </c>
      <c r="E4787" s="135">
        <f t="shared" si="74"/>
        <v>30300801</v>
      </c>
      <c r="F4787" s="135" t="s">
        <v>1249</v>
      </c>
      <c r="G4787" s="135" t="s">
        <v>9781</v>
      </c>
      <c r="H4787" s="135" t="s">
        <v>4062</v>
      </c>
      <c r="I4787" s="135" t="s">
        <v>4063</v>
      </c>
    </row>
    <row r="4788" spans="1:12" x14ac:dyDescent="0.2">
      <c r="A4788" s="135" t="s">
        <v>2918</v>
      </c>
      <c r="D4788" s="135" t="s">
        <v>4064</v>
      </c>
      <c r="E4788" s="135">
        <f t="shared" si="74"/>
        <v>30300802</v>
      </c>
      <c r="F4788" s="135" t="s">
        <v>1249</v>
      </c>
      <c r="G4788" s="135" t="s">
        <v>9781</v>
      </c>
      <c r="H4788" s="135" t="s">
        <v>4062</v>
      </c>
      <c r="I4788" s="135" t="s">
        <v>7149</v>
      </c>
    </row>
    <row r="4789" spans="1:12" x14ac:dyDescent="0.2">
      <c r="A4789" s="135" t="s">
        <v>2918</v>
      </c>
      <c r="D4789" s="135" t="s">
        <v>7150</v>
      </c>
      <c r="E4789" s="135">
        <f t="shared" si="74"/>
        <v>30300804</v>
      </c>
      <c r="F4789" s="135" t="s">
        <v>1249</v>
      </c>
      <c r="G4789" s="135" t="s">
        <v>9781</v>
      </c>
      <c r="H4789" s="135" t="s">
        <v>4062</v>
      </c>
      <c r="I4789" s="135" t="s">
        <v>7151</v>
      </c>
    </row>
    <row r="4790" spans="1:12" x14ac:dyDescent="0.2">
      <c r="A4790" s="135" t="s">
        <v>2918</v>
      </c>
      <c r="D4790" s="135" t="s">
        <v>7152</v>
      </c>
      <c r="E4790" s="135">
        <f t="shared" si="74"/>
        <v>30300805</v>
      </c>
      <c r="F4790" s="135" t="s">
        <v>1249</v>
      </c>
      <c r="G4790" s="135" t="s">
        <v>9781</v>
      </c>
      <c r="H4790" s="135" t="s">
        <v>4062</v>
      </c>
      <c r="I4790" s="135" t="s">
        <v>7153</v>
      </c>
    </row>
    <row r="4791" spans="1:12" x14ac:dyDescent="0.2">
      <c r="A4791" s="135" t="s">
        <v>2918</v>
      </c>
      <c r="D4791" s="135" t="s">
        <v>7154</v>
      </c>
      <c r="E4791" s="135">
        <f t="shared" si="74"/>
        <v>30300808</v>
      </c>
      <c r="F4791" s="135" t="s">
        <v>1249</v>
      </c>
      <c r="G4791" s="135" t="s">
        <v>9781</v>
      </c>
      <c r="H4791" s="135" t="s">
        <v>4062</v>
      </c>
      <c r="I4791" s="135" t="s">
        <v>7155</v>
      </c>
    </row>
    <row r="4792" spans="1:12" x14ac:dyDescent="0.2">
      <c r="A4792" s="135" t="s">
        <v>2918</v>
      </c>
      <c r="D4792" s="135" t="s">
        <v>7156</v>
      </c>
      <c r="E4792" s="135">
        <f t="shared" si="74"/>
        <v>30300809</v>
      </c>
      <c r="F4792" s="135" t="s">
        <v>1249</v>
      </c>
      <c r="G4792" s="135" t="s">
        <v>9781</v>
      </c>
      <c r="H4792" s="135" t="s">
        <v>4062</v>
      </c>
      <c r="I4792" s="135" t="s">
        <v>7157</v>
      </c>
    </row>
    <row r="4793" spans="1:12" x14ac:dyDescent="0.2">
      <c r="A4793" s="135" t="s">
        <v>2918</v>
      </c>
      <c r="D4793" s="135" t="s">
        <v>7158</v>
      </c>
      <c r="E4793" s="135">
        <f t="shared" si="74"/>
        <v>30300811</v>
      </c>
      <c r="F4793" s="135" t="s">
        <v>1249</v>
      </c>
      <c r="G4793" s="135" t="s">
        <v>9781</v>
      </c>
      <c r="H4793" s="135" t="s">
        <v>4062</v>
      </c>
      <c r="I4793" s="135" t="s">
        <v>7159</v>
      </c>
    </row>
    <row r="4794" spans="1:12" x14ac:dyDescent="0.2">
      <c r="A4794" s="135" t="s">
        <v>2918</v>
      </c>
      <c r="D4794" s="135" t="s">
        <v>7160</v>
      </c>
      <c r="E4794" s="135">
        <f t="shared" si="74"/>
        <v>30300812</v>
      </c>
      <c r="F4794" s="135" t="s">
        <v>1249</v>
      </c>
      <c r="G4794" s="135" t="s">
        <v>9781</v>
      </c>
      <c r="H4794" s="135" t="s">
        <v>4062</v>
      </c>
      <c r="I4794" s="135" t="s">
        <v>7161</v>
      </c>
    </row>
    <row r="4795" spans="1:12" x14ac:dyDescent="0.2">
      <c r="A4795" s="135" t="s">
        <v>2918</v>
      </c>
      <c r="D4795" s="135" t="s">
        <v>9963</v>
      </c>
      <c r="E4795" s="135">
        <f t="shared" si="74"/>
        <v>30300813</v>
      </c>
      <c r="F4795" s="135" t="s">
        <v>1249</v>
      </c>
      <c r="G4795" s="135" t="s">
        <v>9781</v>
      </c>
      <c r="H4795" s="135" t="s">
        <v>4062</v>
      </c>
      <c r="I4795" s="135" t="s">
        <v>9964</v>
      </c>
    </row>
    <row r="4796" spans="1:12" x14ac:dyDescent="0.2">
      <c r="A4796" s="135" t="s">
        <v>2918</v>
      </c>
      <c r="D4796" s="135" t="s">
        <v>9965</v>
      </c>
      <c r="E4796" s="135">
        <f t="shared" si="74"/>
        <v>30300814</v>
      </c>
      <c r="F4796" s="135" t="s">
        <v>1249</v>
      </c>
      <c r="G4796" s="135" t="s">
        <v>9781</v>
      </c>
      <c r="H4796" s="135" t="s">
        <v>4062</v>
      </c>
      <c r="I4796" s="135" t="s">
        <v>9966</v>
      </c>
    </row>
    <row r="4797" spans="1:12" x14ac:dyDescent="0.2">
      <c r="A4797" s="135" t="s">
        <v>2918</v>
      </c>
      <c r="D4797" s="135" t="s">
        <v>9967</v>
      </c>
      <c r="E4797" s="135">
        <f t="shared" si="74"/>
        <v>30300815</v>
      </c>
      <c r="F4797" s="135" t="s">
        <v>1249</v>
      </c>
      <c r="G4797" s="135" t="s">
        <v>9781</v>
      </c>
      <c r="H4797" s="135" t="s">
        <v>4062</v>
      </c>
      <c r="I4797" s="135" t="s">
        <v>9968</v>
      </c>
    </row>
    <row r="4798" spans="1:12" x14ac:dyDescent="0.2">
      <c r="A4798" s="135" t="s">
        <v>2918</v>
      </c>
      <c r="D4798" s="135" t="s">
        <v>9969</v>
      </c>
      <c r="E4798" s="135">
        <f t="shared" si="74"/>
        <v>30300816</v>
      </c>
      <c r="F4798" s="135" t="s">
        <v>1249</v>
      </c>
      <c r="G4798" s="135" t="s">
        <v>9781</v>
      </c>
      <c r="H4798" s="135" t="s">
        <v>4062</v>
      </c>
      <c r="I4798" s="135" t="s">
        <v>9970</v>
      </c>
    </row>
    <row r="4799" spans="1:12" x14ac:dyDescent="0.2">
      <c r="A4799" s="135" t="s">
        <v>2918</v>
      </c>
      <c r="D4799" s="135" t="s">
        <v>9971</v>
      </c>
      <c r="E4799" s="135">
        <f t="shared" si="74"/>
        <v>30300817</v>
      </c>
      <c r="F4799" s="135" t="s">
        <v>1249</v>
      </c>
      <c r="G4799" s="135" t="s">
        <v>9781</v>
      </c>
      <c r="H4799" s="135" t="s">
        <v>4062</v>
      </c>
      <c r="I4799" s="135" t="s">
        <v>6510</v>
      </c>
    </row>
    <row r="4800" spans="1:12" x14ac:dyDescent="0.2">
      <c r="A4800" s="135" t="s">
        <v>2918</v>
      </c>
      <c r="D4800" s="135" t="s">
        <v>9972</v>
      </c>
      <c r="E4800" s="135">
        <f t="shared" si="74"/>
        <v>30300818</v>
      </c>
      <c r="F4800" s="135" t="s">
        <v>1249</v>
      </c>
      <c r="G4800" s="135" t="s">
        <v>9781</v>
      </c>
      <c r="H4800" s="135" t="s">
        <v>4062</v>
      </c>
      <c r="I4800" s="135" t="s">
        <v>9973</v>
      </c>
    </row>
    <row r="4801" spans="1:12" x14ac:dyDescent="0.2">
      <c r="A4801" s="135" t="s">
        <v>2918</v>
      </c>
      <c r="D4801" s="135" t="s">
        <v>9974</v>
      </c>
      <c r="E4801" s="135">
        <f t="shared" si="74"/>
        <v>30300819</v>
      </c>
      <c r="F4801" s="135" t="s">
        <v>1249</v>
      </c>
      <c r="G4801" s="135" t="s">
        <v>9781</v>
      </c>
      <c r="H4801" s="135" t="s">
        <v>4062</v>
      </c>
      <c r="I4801" s="135" t="s">
        <v>9975</v>
      </c>
    </row>
    <row r="4802" spans="1:12" x14ac:dyDescent="0.2">
      <c r="A4802" s="135" t="s">
        <v>2918</v>
      </c>
      <c r="D4802" s="135" t="s">
        <v>9976</v>
      </c>
      <c r="E4802" s="135">
        <f t="shared" ref="E4802:E4865" si="75">VALUE(D4802)</f>
        <v>30300820</v>
      </c>
      <c r="F4802" s="135" t="s">
        <v>1249</v>
      </c>
      <c r="G4802" s="135" t="s">
        <v>9781</v>
      </c>
      <c r="H4802" s="135" t="s">
        <v>4062</v>
      </c>
      <c r="I4802" s="135" t="s">
        <v>9977</v>
      </c>
    </row>
    <row r="4803" spans="1:12" x14ac:dyDescent="0.2">
      <c r="A4803" s="135" t="s">
        <v>2918</v>
      </c>
      <c r="D4803" s="135" t="s">
        <v>9978</v>
      </c>
      <c r="E4803" s="135">
        <f t="shared" si="75"/>
        <v>30300821</v>
      </c>
      <c r="F4803" s="135" t="s">
        <v>1249</v>
      </c>
      <c r="G4803" s="135" t="s">
        <v>9781</v>
      </c>
      <c r="H4803" s="135" t="s">
        <v>4062</v>
      </c>
      <c r="I4803" s="135" t="s">
        <v>9979</v>
      </c>
    </row>
    <row r="4804" spans="1:12" x14ac:dyDescent="0.2">
      <c r="A4804" s="135" t="s">
        <v>2918</v>
      </c>
      <c r="D4804" s="135" t="s">
        <v>9980</v>
      </c>
      <c r="E4804" s="135">
        <f t="shared" si="75"/>
        <v>30300822</v>
      </c>
      <c r="F4804" s="135" t="s">
        <v>1249</v>
      </c>
      <c r="G4804" s="135" t="s">
        <v>9781</v>
      </c>
      <c r="H4804" s="135" t="s">
        <v>4062</v>
      </c>
      <c r="I4804" s="135" t="s">
        <v>7174</v>
      </c>
    </row>
    <row r="4805" spans="1:12" x14ac:dyDescent="0.2">
      <c r="A4805" s="135" t="s">
        <v>2918</v>
      </c>
      <c r="D4805" s="135" t="s">
        <v>7175</v>
      </c>
      <c r="E4805" s="135">
        <f t="shared" si="75"/>
        <v>30300823</v>
      </c>
      <c r="F4805" s="135" t="s">
        <v>1249</v>
      </c>
      <c r="G4805" s="135" t="s">
        <v>9781</v>
      </c>
      <c r="H4805" s="135" t="s">
        <v>4062</v>
      </c>
      <c r="I4805" s="135" t="s">
        <v>7176</v>
      </c>
    </row>
    <row r="4806" spans="1:12" x14ac:dyDescent="0.2">
      <c r="A4806" s="135" t="s">
        <v>2918</v>
      </c>
      <c r="D4806" s="135" t="s">
        <v>7177</v>
      </c>
      <c r="E4806" s="135">
        <f t="shared" si="75"/>
        <v>30300824</v>
      </c>
      <c r="F4806" s="135" t="s">
        <v>1249</v>
      </c>
      <c r="G4806" s="135" t="s">
        <v>9781</v>
      </c>
      <c r="H4806" s="135" t="s">
        <v>4062</v>
      </c>
      <c r="I4806" s="135" t="s">
        <v>7178</v>
      </c>
    </row>
    <row r="4807" spans="1:12" x14ac:dyDescent="0.2">
      <c r="A4807" s="135" t="s">
        <v>2918</v>
      </c>
      <c r="D4807" s="135" t="s">
        <v>7179</v>
      </c>
      <c r="E4807" s="135">
        <f t="shared" si="75"/>
        <v>30300825</v>
      </c>
      <c r="F4807" s="135" t="s">
        <v>1249</v>
      </c>
      <c r="G4807" s="135" t="s">
        <v>9781</v>
      </c>
      <c r="H4807" s="135" t="s">
        <v>4062</v>
      </c>
      <c r="I4807" s="135" t="s">
        <v>4025</v>
      </c>
    </row>
    <row r="4808" spans="1:12" x14ac:dyDescent="0.2">
      <c r="A4808" s="135" t="s">
        <v>2918</v>
      </c>
      <c r="D4808" s="135" t="s">
        <v>7180</v>
      </c>
      <c r="E4808" s="135">
        <f t="shared" si="75"/>
        <v>30300826</v>
      </c>
      <c r="F4808" s="135" t="s">
        <v>1249</v>
      </c>
      <c r="G4808" s="135" t="s">
        <v>9781</v>
      </c>
      <c r="H4808" s="135" t="s">
        <v>4062</v>
      </c>
      <c r="I4808" s="135" t="s">
        <v>7181</v>
      </c>
    </row>
    <row r="4809" spans="1:12" x14ac:dyDescent="0.2">
      <c r="A4809" s="135" t="s">
        <v>2918</v>
      </c>
      <c r="D4809" s="135" t="s">
        <v>7182</v>
      </c>
      <c r="E4809" s="135">
        <f t="shared" si="75"/>
        <v>30300827</v>
      </c>
      <c r="F4809" s="135" t="s">
        <v>1249</v>
      </c>
      <c r="G4809" s="135" t="s">
        <v>9781</v>
      </c>
      <c r="H4809" s="135" t="s">
        <v>4062</v>
      </c>
      <c r="I4809" s="135" t="s">
        <v>7183</v>
      </c>
    </row>
    <row r="4810" spans="1:12" x14ac:dyDescent="0.2">
      <c r="A4810" s="135" t="s">
        <v>2918</v>
      </c>
      <c r="D4810" s="135" t="s">
        <v>7184</v>
      </c>
      <c r="E4810" s="135">
        <f t="shared" si="75"/>
        <v>30300828</v>
      </c>
      <c r="F4810" s="135" t="s">
        <v>1249</v>
      </c>
      <c r="G4810" s="135" t="s">
        <v>9781</v>
      </c>
      <c r="H4810" s="135" t="s">
        <v>4062</v>
      </c>
      <c r="I4810" s="135" t="s">
        <v>7185</v>
      </c>
    </row>
    <row r="4811" spans="1:12" x14ac:dyDescent="0.2">
      <c r="A4811" s="135" t="s">
        <v>2918</v>
      </c>
      <c r="D4811" s="135" t="s">
        <v>9989</v>
      </c>
      <c r="E4811" s="135">
        <f t="shared" si="75"/>
        <v>30300829</v>
      </c>
      <c r="F4811" s="135" t="s">
        <v>1249</v>
      </c>
      <c r="G4811" s="135" t="s">
        <v>9781</v>
      </c>
      <c r="H4811" s="135" t="s">
        <v>4062</v>
      </c>
      <c r="I4811" s="135" t="s">
        <v>9990</v>
      </c>
    </row>
    <row r="4812" spans="1:12" x14ac:dyDescent="0.2">
      <c r="A4812" s="135" t="s">
        <v>2918</v>
      </c>
      <c r="D4812" s="135" t="s">
        <v>9991</v>
      </c>
      <c r="E4812" s="135">
        <f t="shared" si="75"/>
        <v>30300831</v>
      </c>
      <c r="F4812" s="135" t="s">
        <v>1249</v>
      </c>
      <c r="G4812" s="135" t="s">
        <v>9781</v>
      </c>
      <c r="H4812" s="135" t="s">
        <v>4062</v>
      </c>
      <c r="I4812" s="135" t="s">
        <v>9992</v>
      </c>
      <c r="K4812" s="137">
        <v>36690</v>
      </c>
      <c r="L4812" s="135" t="s">
        <v>9993</v>
      </c>
    </row>
    <row r="4813" spans="1:12" x14ac:dyDescent="0.2">
      <c r="A4813" s="135" t="s">
        <v>2918</v>
      </c>
      <c r="D4813" s="135" t="s">
        <v>9994</v>
      </c>
      <c r="E4813" s="135">
        <f t="shared" si="75"/>
        <v>30300832</v>
      </c>
      <c r="F4813" s="135" t="s">
        <v>1249</v>
      </c>
      <c r="G4813" s="135" t="s">
        <v>9781</v>
      </c>
      <c r="H4813" s="135" t="s">
        <v>4062</v>
      </c>
      <c r="I4813" s="135" t="s">
        <v>9995</v>
      </c>
      <c r="K4813" s="137">
        <v>36690</v>
      </c>
      <c r="L4813" s="135" t="s">
        <v>9996</v>
      </c>
    </row>
    <row r="4814" spans="1:12" x14ac:dyDescent="0.2">
      <c r="A4814" s="135" t="s">
        <v>2918</v>
      </c>
      <c r="D4814" s="135" t="s">
        <v>9997</v>
      </c>
      <c r="E4814" s="135">
        <f t="shared" si="75"/>
        <v>30300833</v>
      </c>
      <c r="F4814" s="135" t="s">
        <v>1249</v>
      </c>
      <c r="G4814" s="135" t="s">
        <v>9781</v>
      </c>
      <c r="H4814" s="135" t="s">
        <v>4062</v>
      </c>
      <c r="I4814" s="135" t="s">
        <v>9998</v>
      </c>
      <c r="K4814" s="137">
        <v>36690</v>
      </c>
      <c r="L4814" s="135" t="s">
        <v>9999</v>
      </c>
    </row>
    <row r="4815" spans="1:12" x14ac:dyDescent="0.2">
      <c r="A4815" s="135" t="s">
        <v>2918</v>
      </c>
      <c r="D4815" s="135" t="s">
        <v>10000</v>
      </c>
      <c r="E4815" s="135">
        <f t="shared" si="75"/>
        <v>30300834</v>
      </c>
      <c r="F4815" s="135" t="s">
        <v>1249</v>
      </c>
      <c r="G4815" s="135" t="s">
        <v>9781</v>
      </c>
      <c r="H4815" s="135" t="s">
        <v>4062</v>
      </c>
      <c r="I4815" s="135" t="s">
        <v>10001</v>
      </c>
    </row>
    <row r="4816" spans="1:12" x14ac:dyDescent="0.2">
      <c r="A4816" s="135" t="s">
        <v>2918</v>
      </c>
      <c r="D4816" s="135" t="s">
        <v>10002</v>
      </c>
      <c r="E4816" s="135">
        <f t="shared" si="75"/>
        <v>30300841</v>
      </c>
      <c r="F4816" s="135" t="s">
        <v>1249</v>
      </c>
      <c r="G4816" s="135" t="s">
        <v>9781</v>
      </c>
      <c r="H4816" s="135" t="s">
        <v>4062</v>
      </c>
      <c r="I4816" s="135" t="s">
        <v>10003</v>
      </c>
    </row>
    <row r="4817" spans="1:9" x14ac:dyDescent="0.2">
      <c r="A4817" s="135" t="s">
        <v>2918</v>
      </c>
      <c r="D4817" s="135" t="s">
        <v>10004</v>
      </c>
      <c r="E4817" s="135">
        <f t="shared" si="75"/>
        <v>30300842</v>
      </c>
      <c r="F4817" s="135" t="s">
        <v>1249</v>
      </c>
      <c r="G4817" s="135" t="s">
        <v>9781</v>
      </c>
      <c r="H4817" s="135" t="s">
        <v>4062</v>
      </c>
      <c r="I4817" s="135" t="s">
        <v>10005</v>
      </c>
    </row>
    <row r="4818" spans="1:9" x14ac:dyDescent="0.2">
      <c r="A4818" s="135" t="s">
        <v>2918</v>
      </c>
      <c r="D4818" s="135" t="s">
        <v>10006</v>
      </c>
      <c r="E4818" s="135">
        <f t="shared" si="75"/>
        <v>30300899</v>
      </c>
      <c r="F4818" s="135" t="s">
        <v>1249</v>
      </c>
      <c r="G4818" s="135" t="s">
        <v>9781</v>
      </c>
      <c r="H4818" s="135" t="s">
        <v>4062</v>
      </c>
      <c r="I4818" s="135" t="s">
        <v>10007</v>
      </c>
    </row>
    <row r="4819" spans="1:9" x14ac:dyDescent="0.2">
      <c r="A4819" s="135" t="s">
        <v>2918</v>
      </c>
      <c r="D4819" s="135" t="s">
        <v>10008</v>
      </c>
      <c r="E4819" s="135">
        <f t="shared" si="75"/>
        <v>30300901</v>
      </c>
      <c r="F4819" s="135" t="s">
        <v>1249</v>
      </c>
      <c r="G4819" s="135" t="s">
        <v>9781</v>
      </c>
      <c r="H4819" s="135" t="s">
        <v>10009</v>
      </c>
      <c r="I4819" s="135" t="s">
        <v>10010</v>
      </c>
    </row>
    <row r="4820" spans="1:9" x14ac:dyDescent="0.2">
      <c r="A4820" s="135" t="s">
        <v>2918</v>
      </c>
      <c r="D4820" s="135" t="s">
        <v>10011</v>
      </c>
      <c r="E4820" s="135">
        <f t="shared" si="75"/>
        <v>30300904</v>
      </c>
      <c r="F4820" s="135" t="s">
        <v>1249</v>
      </c>
      <c r="G4820" s="135" t="s">
        <v>9781</v>
      </c>
      <c r="H4820" s="135" t="s">
        <v>10009</v>
      </c>
      <c r="I4820" s="135" t="s">
        <v>12780</v>
      </c>
    </row>
    <row r="4821" spans="1:9" x14ac:dyDescent="0.2">
      <c r="A4821" s="135" t="s">
        <v>2918</v>
      </c>
      <c r="D4821" s="135" t="s">
        <v>12781</v>
      </c>
      <c r="E4821" s="135">
        <f t="shared" si="75"/>
        <v>30300906</v>
      </c>
      <c r="F4821" s="135" t="s">
        <v>1249</v>
      </c>
      <c r="G4821" s="135" t="s">
        <v>9781</v>
      </c>
      <c r="H4821" s="135" t="s">
        <v>10009</v>
      </c>
      <c r="I4821" s="135" t="s">
        <v>12782</v>
      </c>
    </row>
    <row r="4822" spans="1:9" x14ac:dyDescent="0.2">
      <c r="A4822" s="135" t="s">
        <v>2918</v>
      </c>
      <c r="D4822" s="135" t="s">
        <v>12783</v>
      </c>
      <c r="E4822" s="135">
        <f t="shared" si="75"/>
        <v>30300907</v>
      </c>
      <c r="F4822" s="135" t="s">
        <v>1249</v>
      </c>
      <c r="G4822" s="135" t="s">
        <v>9781</v>
      </c>
      <c r="H4822" s="135" t="s">
        <v>10009</v>
      </c>
      <c r="I4822" s="135" t="s">
        <v>12784</v>
      </c>
    </row>
    <row r="4823" spans="1:9" x14ac:dyDescent="0.2">
      <c r="A4823" s="135" t="s">
        <v>2918</v>
      </c>
      <c r="D4823" s="135" t="s">
        <v>12785</v>
      </c>
      <c r="E4823" s="135">
        <f t="shared" si="75"/>
        <v>30300908</v>
      </c>
      <c r="F4823" s="135" t="s">
        <v>1249</v>
      </c>
      <c r="G4823" s="135" t="s">
        <v>9781</v>
      </c>
      <c r="H4823" s="135" t="s">
        <v>10009</v>
      </c>
      <c r="I4823" s="135" t="s">
        <v>12786</v>
      </c>
    </row>
    <row r="4824" spans="1:9" x14ac:dyDescent="0.2">
      <c r="A4824" s="135" t="s">
        <v>2918</v>
      </c>
      <c r="D4824" s="135" t="s">
        <v>12787</v>
      </c>
      <c r="E4824" s="135">
        <f t="shared" si="75"/>
        <v>30300910</v>
      </c>
      <c r="F4824" s="135" t="s">
        <v>1249</v>
      </c>
      <c r="G4824" s="135" t="s">
        <v>9781</v>
      </c>
      <c r="H4824" s="135" t="s">
        <v>10009</v>
      </c>
      <c r="I4824" s="135" t="s">
        <v>12788</v>
      </c>
    </row>
    <row r="4825" spans="1:9" x14ac:dyDescent="0.2">
      <c r="A4825" s="135" t="s">
        <v>2918</v>
      </c>
      <c r="D4825" s="135" t="s">
        <v>12789</v>
      </c>
      <c r="E4825" s="135">
        <f t="shared" si="75"/>
        <v>30300911</v>
      </c>
      <c r="F4825" s="135" t="s">
        <v>1249</v>
      </c>
      <c r="G4825" s="135" t="s">
        <v>9781</v>
      </c>
      <c r="H4825" s="135" t="s">
        <v>10009</v>
      </c>
      <c r="I4825" s="135" t="s">
        <v>12790</v>
      </c>
    </row>
    <row r="4826" spans="1:9" x14ac:dyDescent="0.2">
      <c r="A4826" s="135" t="s">
        <v>2918</v>
      </c>
      <c r="D4826" s="135" t="s">
        <v>12791</v>
      </c>
      <c r="E4826" s="135">
        <f t="shared" si="75"/>
        <v>30300912</v>
      </c>
      <c r="F4826" s="135" t="s">
        <v>1249</v>
      </c>
      <c r="G4826" s="135" t="s">
        <v>9781</v>
      </c>
      <c r="H4826" s="135" t="s">
        <v>10009</v>
      </c>
      <c r="I4826" s="135" t="s">
        <v>6373</v>
      </c>
    </row>
    <row r="4827" spans="1:9" x14ac:dyDescent="0.2">
      <c r="A4827" s="135" t="s">
        <v>2918</v>
      </c>
      <c r="D4827" s="135" t="s">
        <v>12792</v>
      </c>
      <c r="E4827" s="135">
        <f t="shared" si="75"/>
        <v>30300913</v>
      </c>
      <c r="F4827" s="135" t="s">
        <v>1249</v>
      </c>
      <c r="G4827" s="135" t="s">
        <v>9781</v>
      </c>
      <c r="H4827" s="135" t="s">
        <v>10009</v>
      </c>
      <c r="I4827" s="135" t="s">
        <v>12793</v>
      </c>
    </row>
    <row r="4828" spans="1:9" x14ac:dyDescent="0.2">
      <c r="A4828" s="135" t="s">
        <v>2918</v>
      </c>
      <c r="D4828" s="135" t="s">
        <v>12794</v>
      </c>
      <c r="E4828" s="135">
        <f t="shared" si="75"/>
        <v>30300914</v>
      </c>
      <c r="F4828" s="135" t="s">
        <v>1249</v>
      </c>
      <c r="G4828" s="135" t="s">
        <v>9781</v>
      </c>
      <c r="H4828" s="135" t="s">
        <v>10009</v>
      </c>
      <c r="I4828" s="135" t="s">
        <v>10021</v>
      </c>
    </row>
    <row r="4829" spans="1:9" x14ac:dyDescent="0.2">
      <c r="A4829" s="135" t="s">
        <v>2918</v>
      </c>
      <c r="D4829" s="135" t="s">
        <v>10022</v>
      </c>
      <c r="E4829" s="135">
        <f t="shared" si="75"/>
        <v>30300915</v>
      </c>
      <c r="F4829" s="135" t="s">
        <v>1249</v>
      </c>
      <c r="G4829" s="135" t="s">
        <v>9781</v>
      </c>
      <c r="H4829" s="135" t="s">
        <v>10009</v>
      </c>
      <c r="I4829" s="135" t="s">
        <v>10023</v>
      </c>
    </row>
    <row r="4830" spans="1:9" x14ac:dyDescent="0.2">
      <c r="A4830" s="135" t="s">
        <v>2918</v>
      </c>
      <c r="D4830" s="135" t="s">
        <v>10024</v>
      </c>
      <c r="E4830" s="135">
        <f t="shared" si="75"/>
        <v>30300916</v>
      </c>
      <c r="F4830" s="135" t="s">
        <v>1249</v>
      </c>
      <c r="G4830" s="135" t="s">
        <v>9781</v>
      </c>
      <c r="H4830" s="135" t="s">
        <v>10009</v>
      </c>
      <c r="I4830" s="135" t="s">
        <v>10025</v>
      </c>
    </row>
    <row r="4831" spans="1:9" x14ac:dyDescent="0.2">
      <c r="A4831" s="135" t="s">
        <v>2918</v>
      </c>
      <c r="D4831" s="135" t="s">
        <v>10026</v>
      </c>
      <c r="E4831" s="135">
        <f t="shared" si="75"/>
        <v>30300917</v>
      </c>
      <c r="F4831" s="135" t="s">
        <v>1249</v>
      </c>
      <c r="G4831" s="135" t="s">
        <v>9781</v>
      </c>
      <c r="H4831" s="135" t="s">
        <v>10009</v>
      </c>
      <c r="I4831" s="135" t="s">
        <v>10027</v>
      </c>
    </row>
    <row r="4832" spans="1:9" x14ac:dyDescent="0.2">
      <c r="A4832" s="135" t="s">
        <v>2918</v>
      </c>
      <c r="D4832" s="135" t="s">
        <v>10028</v>
      </c>
      <c r="E4832" s="135">
        <f t="shared" si="75"/>
        <v>30300918</v>
      </c>
      <c r="F4832" s="135" t="s">
        <v>1249</v>
      </c>
      <c r="G4832" s="135" t="s">
        <v>9781</v>
      </c>
      <c r="H4832" s="135" t="s">
        <v>10009</v>
      </c>
      <c r="I4832" s="135" t="s">
        <v>10029</v>
      </c>
    </row>
    <row r="4833" spans="1:9" x14ac:dyDescent="0.2">
      <c r="A4833" s="135" t="s">
        <v>2918</v>
      </c>
      <c r="D4833" s="135" t="s">
        <v>10030</v>
      </c>
      <c r="E4833" s="135">
        <f t="shared" si="75"/>
        <v>30300919</v>
      </c>
      <c r="F4833" s="135" t="s">
        <v>1249</v>
      </c>
      <c r="G4833" s="135" t="s">
        <v>9781</v>
      </c>
      <c r="H4833" s="135" t="s">
        <v>10009</v>
      </c>
      <c r="I4833" s="135" t="s">
        <v>10031</v>
      </c>
    </row>
    <row r="4834" spans="1:9" x14ac:dyDescent="0.2">
      <c r="A4834" s="135" t="s">
        <v>2918</v>
      </c>
      <c r="D4834" s="135" t="s">
        <v>10032</v>
      </c>
      <c r="E4834" s="135">
        <f t="shared" si="75"/>
        <v>30300920</v>
      </c>
      <c r="F4834" s="135" t="s">
        <v>1249</v>
      </c>
      <c r="G4834" s="135" t="s">
        <v>9781</v>
      </c>
      <c r="H4834" s="135" t="s">
        <v>10009</v>
      </c>
      <c r="I4834" s="135" t="s">
        <v>10033</v>
      </c>
    </row>
    <row r="4835" spans="1:9" x14ac:dyDescent="0.2">
      <c r="A4835" s="135" t="s">
        <v>2918</v>
      </c>
      <c r="D4835" s="135" t="s">
        <v>10034</v>
      </c>
      <c r="E4835" s="135">
        <f t="shared" si="75"/>
        <v>30300921</v>
      </c>
      <c r="F4835" s="135" t="s">
        <v>1249</v>
      </c>
      <c r="G4835" s="135" t="s">
        <v>9781</v>
      </c>
      <c r="H4835" s="135" t="s">
        <v>10009</v>
      </c>
      <c r="I4835" s="135" t="s">
        <v>10035</v>
      </c>
    </row>
    <row r="4836" spans="1:9" x14ac:dyDescent="0.2">
      <c r="A4836" s="135" t="s">
        <v>2918</v>
      </c>
      <c r="D4836" s="135" t="s">
        <v>10036</v>
      </c>
      <c r="E4836" s="135">
        <f t="shared" si="75"/>
        <v>30300922</v>
      </c>
      <c r="F4836" s="135" t="s">
        <v>1249</v>
      </c>
      <c r="G4836" s="135" t="s">
        <v>9781</v>
      </c>
      <c r="H4836" s="135" t="s">
        <v>10009</v>
      </c>
      <c r="I4836" s="135" t="s">
        <v>10037</v>
      </c>
    </row>
    <row r="4837" spans="1:9" x14ac:dyDescent="0.2">
      <c r="A4837" s="135" t="s">
        <v>2918</v>
      </c>
      <c r="D4837" s="135" t="s">
        <v>10038</v>
      </c>
      <c r="E4837" s="135">
        <f t="shared" si="75"/>
        <v>30300923</v>
      </c>
      <c r="F4837" s="135" t="s">
        <v>1249</v>
      </c>
      <c r="G4837" s="135" t="s">
        <v>9781</v>
      </c>
      <c r="H4837" s="135" t="s">
        <v>10009</v>
      </c>
      <c r="I4837" s="135" t="s">
        <v>10039</v>
      </c>
    </row>
    <row r="4838" spans="1:9" x14ac:dyDescent="0.2">
      <c r="A4838" s="135" t="s">
        <v>2918</v>
      </c>
      <c r="D4838" s="135" t="s">
        <v>10040</v>
      </c>
      <c r="E4838" s="135">
        <f t="shared" si="75"/>
        <v>30300924</v>
      </c>
      <c r="F4838" s="135" t="s">
        <v>1249</v>
      </c>
      <c r="G4838" s="135" t="s">
        <v>9781</v>
      </c>
      <c r="H4838" s="135" t="s">
        <v>10009</v>
      </c>
      <c r="I4838" s="135" t="s">
        <v>10041</v>
      </c>
    </row>
    <row r="4839" spans="1:9" x14ac:dyDescent="0.2">
      <c r="A4839" s="135" t="s">
        <v>2918</v>
      </c>
      <c r="D4839" s="135" t="s">
        <v>10042</v>
      </c>
      <c r="E4839" s="135">
        <f t="shared" si="75"/>
        <v>30300925</v>
      </c>
      <c r="F4839" s="135" t="s">
        <v>1249</v>
      </c>
      <c r="G4839" s="135" t="s">
        <v>9781</v>
      </c>
      <c r="H4839" s="135" t="s">
        <v>10009</v>
      </c>
      <c r="I4839" s="135" t="s">
        <v>10043</v>
      </c>
    </row>
    <row r="4840" spans="1:9" x14ac:dyDescent="0.2">
      <c r="A4840" s="135" t="s">
        <v>2918</v>
      </c>
      <c r="D4840" s="135" t="s">
        <v>10044</v>
      </c>
      <c r="E4840" s="135">
        <f t="shared" si="75"/>
        <v>30300926</v>
      </c>
      <c r="F4840" s="135" t="s">
        <v>1249</v>
      </c>
      <c r="G4840" s="135" t="s">
        <v>9781</v>
      </c>
      <c r="H4840" s="135" t="s">
        <v>10009</v>
      </c>
      <c r="I4840" s="135" t="s">
        <v>10045</v>
      </c>
    </row>
    <row r="4841" spans="1:9" x14ac:dyDescent="0.2">
      <c r="A4841" s="135" t="s">
        <v>2918</v>
      </c>
      <c r="D4841" s="135" t="s">
        <v>12820</v>
      </c>
      <c r="E4841" s="135">
        <f t="shared" si="75"/>
        <v>30300927</v>
      </c>
      <c r="F4841" s="135" t="s">
        <v>1249</v>
      </c>
      <c r="G4841" s="135" t="s">
        <v>9781</v>
      </c>
      <c r="H4841" s="135" t="s">
        <v>10009</v>
      </c>
      <c r="I4841" s="135" t="s">
        <v>12821</v>
      </c>
    </row>
    <row r="4842" spans="1:9" x14ac:dyDescent="0.2">
      <c r="A4842" s="135" t="s">
        <v>2918</v>
      </c>
      <c r="D4842" s="135" t="s">
        <v>12822</v>
      </c>
      <c r="E4842" s="135">
        <f t="shared" si="75"/>
        <v>30300928</v>
      </c>
      <c r="F4842" s="135" t="s">
        <v>1249</v>
      </c>
      <c r="G4842" s="135" t="s">
        <v>9781</v>
      </c>
      <c r="H4842" s="135" t="s">
        <v>10009</v>
      </c>
      <c r="I4842" s="135" t="s">
        <v>12823</v>
      </c>
    </row>
    <row r="4843" spans="1:9" x14ac:dyDescent="0.2">
      <c r="A4843" s="135" t="s">
        <v>2918</v>
      </c>
      <c r="D4843" s="135" t="s">
        <v>12824</v>
      </c>
      <c r="E4843" s="135">
        <f t="shared" si="75"/>
        <v>30300929</v>
      </c>
      <c r="F4843" s="135" t="s">
        <v>1249</v>
      </c>
      <c r="G4843" s="135" t="s">
        <v>9781</v>
      </c>
      <c r="H4843" s="135" t="s">
        <v>10009</v>
      </c>
      <c r="I4843" s="135" t="s">
        <v>12825</v>
      </c>
    </row>
    <row r="4844" spans="1:9" x14ac:dyDescent="0.2">
      <c r="A4844" s="135" t="s">
        <v>2918</v>
      </c>
      <c r="D4844" s="135" t="s">
        <v>12826</v>
      </c>
      <c r="E4844" s="135">
        <f t="shared" si="75"/>
        <v>30300930</v>
      </c>
      <c r="F4844" s="135" t="s">
        <v>1249</v>
      </c>
      <c r="G4844" s="135" t="s">
        <v>9781</v>
      </c>
      <c r="H4844" s="135" t="s">
        <v>10009</v>
      </c>
      <c r="I4844" s="135" t="s">
        <v>12827</v>
      </c>
    </row>
    <row r="4845" spans="1:9" x14ac:dyDescent="0.2">
      <c r="A4845" s="135" t="s">
        <v>2918</v>
      </c>
      <c r="D4845" s="135" t="s">
        <v>12828</v>
      </c>
      <c r="E4845" s="135">
        <f t="shared" si="75"/>
        <v>30300931</v>
      </c>
      <c r="F4845" s="135" t="s">
        <v>1249</v>
      </c>
      <c r="G4845" s="135" t="s">
        <v>9781</v>
      </c>
      <c r="H4845" s="135" t="s">
        <v>10009</v>
      </c>
      <c r="I4845" s="135" t="s">
        <v>12829</v>
      </c>
    </row>
    <row r="4846" spans="1:9" x14ac:dyDescent="0.2">
      <c r="A4846" s="135" t="s">
        <v>2918</v>
      </c>
      <c r="D4846" s="135" t="s">
        <v>12830</v>
      </c>
      <c r="E4846" s="135">
        <f t="shared" si="75"/>
        <v>30300932</v>
      </c>
      <c r="F4846" s="135" t="s">
        <v>1249</v>
      </c>
      <c r="G4846" s="135" t="s">
        <v>9781</v>
      </c>
      <c r="H4846" s="135" t="s">
        <v>10009</v>
      </c>
      <c r="I4846" s="135" t="s">
        <v>12831</v>
      </c>
    </row>
    <row r="4847" spans="1:9" x14ac:dyDescent="0.2">
      <c r="A4847" s="135" t="s">
        <v>2918</v>
      </c>
      <c r="D4847" s="135" t="s">
        <v>12832</v>
      </c>
      <c r="E4847" s="135">
        <f t="shared" si="75"/>
        <v>30300933</v>
      </c>
      <c r="F4847" s="135" t="s">
        <v>1249</v>
      </c>
      <c r="G4847" s="135" t="s">
        <v>9781</v>
      </c>
      <c r="H4847" s="135" t="s">
        <v>10009</v>
      </c>
      <c r="I4847" s="135" t="s">
        <v>12833</v>
      </c>
    </row>
    <row r="4848" spans="1:9" x14ac:dyDescent="0.2">
      <c r="A4848" s="135" t="s">
        <v>2918</v>
      </c>
      <c r="D4848" s="135" t="s">
        <v>12834</v>
      </c>
      <c r="E4848" s="135">
        <f t="shared" si="75"/>
        <v>30300934</v>
      </c>
      <c r="F4848" s="135" t="s">
        <v>1249</v>
      </c>
      <c r="G4848" s="135" t="s">
        <v>9781</v>
      </c>
      <c r="H4848" s="135" t="s">
        <v>10009</v>
      </c>
      <c r="I4848" s="135" t="s">
        <v>12835</v>
      </c>
    </row>
    <row r="4849" spans="1:9" x14ac:dyDescent="0.2">
      <c r="A4849" s="135" t="s">
        <v>2918</v>
      </c>
      <c r="D4849" s="135" t="s">
        <v>12836</v>
      </c>
      <c r="E4849" s="135">
        <f t="shared" si="75"/>
        <v>30300935</v>
      </c>
      <c r="F4849" s="135" t="s">
        <v>1249</v>
      </c>
      <c r="G4849" s="135" t="s">
        <v>9781</v>
      </c>
      <c r="H4849" s="135" t="s">
        <v>10009</v>
      </c>
      <c r="I4849" s="135" t="s">
        <v>12837</v>
      </c>
    </row>
    <row r="4850" spans="1:9" x14ac:dyDescent="0.2">
      <c r="A4850" s="135" t="s">
        <v>2918</v>
      </c>
      <c r="D4850" s="135" t="s">
        <v>12838</v>
      </c>
      <c r="E4850" s="135">
        <f t="shared" si="75"/>
        <v>30300936</v>
      </c>
      <c r="F4850" s="135" t="s">
        <v>1249</v>
      </c>
      <c r="G4850" s="135" t="s">
        <v>9781</v>
      </c>
      <c r="H4850" s="135" t="s">
        <v>10009</v>
      </c>
      <c r="I4850" s="135" t="s">
        <v>12839</v>
      </c>
    </row>
    <row r="4851" spans="1:9" x14ac:dyDescent="0.2">
      <c r="A4851" s="135" t="s">
        <v>2918</v>
      </c>
      <c r="D4851" s="135" t="s">
        <v>12840</v>
      </c>
      <c r="E4851" s="135">
        <f t="shared" si="75"/>
        <v>30300998</v>
      </c>
      <c r="F4851" s="135" t="s">
        <v>1249</v>
      </c>
      <c r="G4851" s="135" t="s">
        <v>9781</v>
      </c>
      <c r="H4851" s="135" t="s">
        <v>10009</v>
      </c>
      <c r="I4851" s="135" t="s">
        <v>6238</v>
      </c>
    </row>
    <row r="4852" spans="1:9" x14ac:dyDescent="0.2">
      <c r="A4852" s="135" t="s">
        <v>2918</v>
      </c>
      <c r="D4852" s="135" t="s">
        <v>12841</v>
      </c>
      <c r="E4852" s="135">
        <f t="shared" si="75"/>
        <v>30300999</v>
      </c>
      <c r="F4852" s="135" t="s">
        <v>1249</v>
      </c>
      <c r="G4852" s="135" t="s">
        <v>9781</v>
      </c>
      <c r="H4852" s="135" t="s">
        <v>10009</v>
      </c>
      <c r="I4852" s="135" t="s">
        <v>6238</v>
      </c>
    </row>
    <row r="4853" spans="1:9" x14ac:dyDescent="0.2">
      <c r="A4853" s="135" t="s">
        <v>2918</v>
      </c>
      <c r="D4853" s="135" t="s">
        <v>12842</v>
      </c>
      <c r="E4853" s="135">
        <f t="shared" si="75"/>
        <v>30301001</v>
      </c>
      <c r="F4853" s="135" t="s">
        <v>1249</v>
      </c>
      <c r="G4853" s="135" t="s">
        <v>9781</v>
      </c>
      <c r="H4853" s="135" t="s">
        <v>12843</v>
      </c>
      <c r="I4853" s="135" t="s">
        <v>12844</v>
      </c>
    </row>
    <row r="4854" spans="1:9" x14ac:dyDescent="0.2">
      <c r="A4854" s="135" t="s">
        <v>2918</v>
      </c>
      <c r="D4854" s="135" t="s">
        <v>12845</v>
      </c>
      <c r="E4854" s="135">
        <f t="shared" si="75"/>
        <v>30301002</v>
      </c>
      <c r="F4854" s="135" t="s">
        <v>1249</v>
      </c>
      <c r="G4854" s="135" t="s">
        <v>9781</v>
      </c>
      <c r="H4854" s="135" t="s">
        <v>12843</v>
      </c>
      <c r="I4854" s="135" t="s">
        <v>12846</v>
      </c>
    </row>
    <row r="4855" spans="1:9" x14ac:dyDescent="0.2">
      <c r="A4855" s="135" t="s">
        <v>2918</v>
      </c>
      <c r="D4855" s="135" t="s">
        <v>12847</v>
      </c>
      <c r="E4855" s="135">
        <f t="shared" si="75"/>
        <v>30301003</v>
      </c>
      <c r="F4855" s="135" t="s">
        <v>1249</v>
      </c>
      <c r="G4855" s="135" t="s">
        <v>9781</v>
      </c>
      <c r="H4855" s="135" t="s">
        <v>12843</v>
      </c>
      <c r="I4855" s="135" t="s">
        <v>12848</v>
      </c>
    </row>
    <row r="4856" spans="1:9" x14ac:dyDescent="0.2">
      <c r="A4856" s="135" t="s">
        <v>2918</v>
      </c>
      <c r="D4856" s="135" t="s">
        <v>12849</v>
      </c>
      <c r="E4856" s="135">
        <f t="shared" si="75"/>
        <v>30301004</v>
      </c>
      <c r="F4856" s="135" t="s">
        <v>1249</v>
      </c>
      <c r="G4856" s="135" t="s">
        <v>9781</v>
      </c>
      <c r="H4856" s="135" t="s">
        <v>12843</v>
      </c>
      <c r="I4856" s="135" t="s">
        <v>12850</v>
      </c>
    </row>
    <row r="4857" spans="1:9" x14ac:dyDescent="0.2">
      <c r="A4857" s="135" t="s">
        <v>2918</v>
      </c>
      <c r="D4857" s="135" t="s">
        <v>12851</v>
      </c>
      <c r="E4857" s="135">
        <f t="shared" si="75"/>
        <v>30301005</v>
      </c>
      <c r="F4857" s="135" t="s">
        <v>1249</v>
      </c>
      <c r="G4857" s="135" t="s">
        <v>9781</v>
      </c>
      <c r="H4857" s="135" t="s">
        <v>12843</v>
      </c>
      <c r="I4857" s="135" t="s">
        <v>12852</v>
      </c>
    </row>
    <row r="4858" spans="1:9" x14ac:dyDescent="0.2">
      <c r="A4858" s="135" t="s">
        <v>2918</v>
      </c>
      <c r="D4858" s="135" t="s">
        <v>12853</v>
      </c>
      <c r="E4858" s="135">
        <f t="shared" si="75"/>
        <v>30301006</v>
      </c>
      <c r="F4858" s="135" t="s">
        <v>1249</v>
      </c>
      <c r="G4858" s="135" t="s">
        <v>9781</v>
      </c>
      <c r="H4858" s="135" t="s">
        <v>12843</v>
      </c>
      <c r="I4858" s="135" t="s">
        <v>12854</v>
      </c>
    </row>
    <row r="4859" spans="1:9" x14ac:dyDescent="0.2">
      <c r="A4859" s="135" t="s">
        <v>2918</v>
      </c>
      <c r="D4859" s="135" t="s">
        <v>12855</v>
      </c>
      <c r="E4859" s="135">
        <f t="shared" si="75"/>
        <v>30301007</v>
      </c>
      <c r="F4859" s="135" t="s">
        <v>1249</v>
      </c>
      <c r="G4859" s="135" t="s">
        <v>9781</v>
      </c>
      <c r="H4859" s="135" t="s">
        <v>12843</v>
      </c>
      <c r="I4859" s="135" t="s">
        <v>12856</v>
      </c>
    </row>
    <row r="4860" spans="1:9" x14ac:dyDescent="0.2">
      <c r="A4860" s="135" t="s">
        <v>2918</v>
      </c>
      <c r="D4860" s="135" t="s">
        <v>12857</v>
      </c>
      <c r="E4860" s="135">
        <f t="shared" si="75"/>
        <v>30301008</v>
      </c>
      <c r="F4860" s="135" t="s">
        <v>1249</v>
      </c>
      <c r="G4860" s="135" t="s">
        <v>9781</v>
      </c>
      <c r="H4860" s="135" t="s">
        <v>12843</v>
      </c>
      <c r="I4860" s="135" t="s">
        <v>12858</v>
      </c>
    </row>
    <row r="4861" spans="1:9" x14ac:dyDescent="0.2">
      <c r="A4861" s="135" t="s">
        <v>2918</v>
      </c>
      <c r="D4861" s="135" t="s">
        <v>12859</v>
      </c>
      <c r="E4861" s="135">
        <f t="shared" si="75"/>
        <v>30301009</v>
      </c>
      <c r="F4861" s="135" t="s">
        <v>1249</v>
      </c>
      <c r="G4861" s="135" t="s">
        <v>9781</v>
      </c>
      <c r="H4861" s="135" t="s">
        <v>12843</v>
      </c>
      <c r="I4861" s="135" t="s">
        <v>12860</v>
      </c>
    </row>
    <row r="4862" spans="1:9" x14ac:dyDescent="0.2">
      <c r="A4862" s="135" t="s">
        <v>2918</v>
      </c>
      <c r="D4862" s="135" t="s">
        <v>12861</v>
      </c>
      <c r="E4862" s="135">
        <f t="shared" si="75"/>
        <v>30301010</v>
      </c>
      <c r="F4862" s="135" t="s">
        <v>1249</v>
      </c>
      <c r="G4862" s="135" t="s">
        <v>9781</v>
      </c>
      <c r="H4862" s="135" t="s">
        <v>12843</v>
      </c>
      <c r="I4862" s="135" t="s">
        <v>12862</v>
      </c>
    </row>
    <row r="4863" spans="1:9" x14ac:dyDescent="0.2">
      <c r="A4863" s="135" t="s">
        <v>2918</v>
      </c>
      <c r="D4863" s="135" t="s">
        <v>12863</v>
      </c>
      <c r="E4863" s="135">
        <f t="shared" si="75"/>
        <v>30301011</v>
      </c>
      <c r="F4863" s="135" t="s">
        <v>1249</v>
      </c>
      <c r="G4863" s="135" t="s">
        <v>9781</v>
      </c>
      <c r="H4863" s="135" t="s">
        <v>12843</v>
      </c>
      <c r="I4863" s="135" t="s">
        <v>7638</v>
      </c>
    </row>
    <row r="4864" spans="1:9" x14ac:dyDescent="0.2">
      <c r="A4864" s="135" t="s">
        <v>2918</v>
      </c>
      <c r="D4864" s="135" t="s">
        <v>12864</v>
      </c>
      <c r="E4864" s="135">
        <f t="shared" si="75"/>
        <v>30301012</v>
      </c>
      <c r="F4864" s="135" t="s">
        <v>1249</v>
      </c>
      <c r="G4864" s="135" t="s">
        <v>9781</v>
      </c>
      <c r="H4864" s="135" t="s">
        <v>12843</v>
      </c>
      <c r="I4864" s="135" t="s">
        <v>12865</v>
      </c>
    </row>
    <row r="4865" spans="1:9" x14ac:dyDescent="0.2">
      <c r="A4865" s="135" t="s">
        <v>2918</v>
      </c>
      <c r="D4865" s="135" t="s">
        <v>12866</v>
      </c>
      <c r="E4865" s="135">
        <f t="shared" si="75"/>
        <v>30301013</v>
      </c>
      <c r="F4865" s="135" t="s">
        <v>1249</v>
      </c>
      <c r="G4865" s="135" t="s">
        <v>9781</v>
      </c>
      <c r="H4865" s="135" t="s">
        <v>12843</v>
      </c>
      <c r="I4865" s="135" t="s">
        <v>4019</v>
      </c>
    </row>
    <row r="4866" spans="1:9" x14ac:dyDescent="0.2">
      <c r="A4866" s="135" t="s">
        <v>2918</v>
      </c>
      <c r="D4866" s="135" t="s">
        <v>12867</v>
      </c>
      <c r="E4866" s="135">
        <f t="shared" ref="E4866:E4929" si="76">VALUE(D4866)</f>
        <v>30301014</v>
      </c>
      <c r="F4866" s="135" t="s">
        <v>1249</v>
      </c>
      <c r="G4866" s="135" t="s">
        <v>9781</v>
      </c>
      <c r="H4866" s="135" t="s">
        <v>12843</v>
      </c>
      <c r="I4866" s="135" t="s">
        <v>12868</v>
      </c>
    </row>
    <row r="4867" spans="1:9" x14ac:dyDescent="0.2">
      <c r="A4867" s="135" t="s">
        <v>2918</v>
      </c>
      <c r="D4867" s="135" t="s">
        <v>12869</v>
      </c>
      <c r="E4867" s="135">
        <f t="shared" si="76"/>
        <v>30301015</v>
      </c>
      <c r="F4867" s="135" t="s">
        <v>1249</v>
      </c>
      <c r="G4867" s="135" t="s">
        <v>9781</v>
      </c>
      <c r="H4867" s="135" t="s">
        <v>12843</v>
      </c>
      <c r="I4867" s="135" t="s">
        <v>12870</v>
      </c>
    </row>
    <row r="4868" spans="1:9" x14ac:dyDescent="0.2">
      <c r="A4868" s="135" t="s">
        <v>2918</v>
      </c>
      <c r="D4868" s="135" t="s">
        <v>12871</v>
      </c>
      <c r="E4868" s="135">
        <f t="shared" si="76"/>
        <v>30301016</v>
      </c>
      <c r="F4868" s="135" t="s">
        <v>1249</v>
      </c>
      <c r="G4868" s="135" t="s">
        <v>9781</v>
      </c>
      <c r="H4868" s="135" t="s">
        <v>12843</v>
      </c>
      <c r="I4868" s="135" t="s">
        <v>12872</v>
      </c>
    </row>
    <row r="4869" spans="1:9" x14ac:dyDescent="0.2">
      <c r="A4869" s="135" t="s">
        <v>2918</v>
      </c>
      <c r="D4869" s="135" t="s">
        <v>12873</v>
      </c>
      <c r="E4869" s="135">
        <f t="shared" si="76"/>
        <v>30301017</v>
      </c>
      <c r="F4869" s="135" t="s">
        <v>1249</v>
      </c>
      <c r="G4869" s="135" t="s">
        <v>9781</v>
      </c>
      <c r="H4869" s="135" t="s">
        <v>12843</v>
      </c>
      <c r="I4869" s="135" t="s">
        <v>12874</v>
      </c>
    </row>
    <row r="4870" spans="1:9" x14ac:dyDescent="0.2">
      <c r="A4870" s="135" t="s">
        <v>2918</v>
      </c>
      <c r="D4870" s="135" t="s">
        <v>12875</v>
      </c>
      <c r="E4870" s="135">
        <f t="shared" si="76"/>
        <v>30301018</v>
      </c>
      <c r="F4870" s="135" t="s">
        <v>1249</v>
      </c>
      <c r="G4870" s="135" t="s">
        <v>9781</v>
      </c>
      <c r="H4870" s="135" t="s">
        <v>12843</v>
      </c>
      <c r="I4870" s="135" t="s">
        <v>12876</v>
      </c>
    </row>
    <row r="4871" spans="1:9" x14ac:dyDescent="0.2">
      <c r="A4871" s="135" t="s">
        <v>2918</v>
      </c>
      <c r="D4871" s="135" t="s">
        <v>12877</v>
      </c>
      <c r="E4871" s="135">
        <f t="shared" si="76"/>
        <v>30301019</v>
      </c>
      <c r="F4871" s="135" t="s">
        <v>1249</v>
      </c>
      <c r="G4871" s="135" t="s">
        <v>9781</v>
      </c>
      <c r="H4871" s="135" t="s">
        <v>12843</v>
      </c>
      <c r="I4871" s="135" t="s">
        <v>12878</v>
      </c>
    </row>
    <row r="4872" spans="1:9" x14ac:dyDescent="0.2">
      <c r="A4872" s="135" t="s">
        <v>2918</v>
      </c>
      <c r="D4872" s="135" t="s">
        <v>12879</v>
      </c>
      <c r="E4872" s="135">
        <f t="shared" si="76"/>
        <v>30301020</v>
      </c>
      <c r="F4872" s="135" t="s">
        <v>1249</v>
      </c>
      <c r="G4872" s="135" t="s">
        <v>9781</v>
      </c>
      <c r="H4872" s="135" t="s">
        <v>12843</v>
      </c>
      <c r="I4872" s="135" t="s">
        <v>12880</v>
      </c>
    </row>
    <row r="4873" spans="1:9" x14ac:dyDescent="0.2">
      <c r="A4873" s="135" t="s">
        <v>2918</v>
      </c>
      <c r="D4873" s="135" t="s">
        <v>12881</v>
      </c>
      <c r="E4873" s="135">
        <f t="shared" si="76"/>
        <v>30301021</v>
      </c>
      <c r="F4873" s="135" t="s">
        <v>1249</v>
      </c>
      <c r="G4873" s="135" t="s">
        <v>9781</v>
      </c>
      <c r="H4873" s="135" t="s">
        <v>12843</v>
      </c>
      <c r="I4873" s="135" t="s">
        <v>12882</v>
      </c>
    </row>
    <row r="4874" spans="1:9" x14ac:dyDescent="0.2">
      <c r="A4874" s="135" t="s">
        <v>2918</v>
      </c>
      <c r="D4874" s="135" t="s">
        <v>12883</v>
      </c>
      <c r="E4874" s="135">
        <f t="shared" si="76"/>
        <v>30301022</v>
      </c>
      <c r="F4874" s="135" t="s">
        <v>1249</v>
      </c>
      <c r="G4874" s="135" t="s">
        <v>9781</v>
      </c>
      <c r="H4874" s="135" t="s">
        <v>12843</v>
      </c>
      <c r="I4874" s="135" t="s">
        <v>12884</v>
      </c>
    </row>
    <row r="4875" spans="1:9" x14ac:dyDescent="0.2">
      <c r="A4875" s="135" t="s">
        <v>2918</v>
      </c>
      <c r="D4875" s="135" t="s">
        <v>12885</v>
      </c>
      <c r="E4875" s="135">
        <f t="shared" si="76"/>
        <v>30301023</v>
      </c>
      <c r="F4875" s="135" t="s">
        <v>1249</v>
      </c>
      <c r="G4875" s="135" t="s">
        <v>9781</v>
      </c>
      <c r="H4875" s="135" t="s">
        <v>12843</v>
      </c>
      <c r="I4875" s="135" t="s">
        <v>12886</v>
      </c>
    </row>
    <row r="4876" spans="1:9" x14ac:dyDescent="0.2">
      <c r="A4876" s="135" t="s">
        <v>2918</v>
      </c>
      <c r="D4876" s="135" t="s">
        <v>12887</v>
      </c>
      <c r="E4876" s="135">
        <f t="shared" si="76"/>
        <v>30301024</v>
      </c>
      <c r="F4876" s="135" t="s">
        <v>1249</v>
      </c>
      <c r="G4876" s="135" t="s">
        <v>9781</v>
      </c>
      <c r="H4876" s="135" t="s">
        <v>12843</v>
      </c>
      <c r="I4876" s="135" t="s">
        <v>12888</v>
      </c>
    </row>
    <row r="4877" spans="1:9" x14ac:dyDescent="0.2">
      <c r="A4877" s="135" t="s">
        <v>2918</v>
      </c>
      <c r="D4877" s="135" t="s">
        <v>12889</v>
      </c>
      <c r="E4877" s="135">
        <f t="shared" si="76"/>
        <v>30301025</v>
      </c>
      <c r="F4877" s="135" t="s">
        <v>1249</v>
      </c>
      <c r="G4877" s="135" t="s">
        <v>9781</v>
      </c>
      <c r="H4877" s="135" t="s">
        <v>12843</v>
      </c>
      <c r="I4877" s="135" t="s">
        <v>12890</v>
      </c>
    </row>
    <row r="4878" spans="1:9" x14ac:dyDescent="0.2">
      <c r="A4878" s="135" t="s">
        <v>2918</v>
      </c>
      <c r="D4878" s="135" t="s">
        <v>12891</v>
      </c>
      <c r="E4878" s="135">
        <f t="shared" si="76"/>
        <v>30301026</v>
      </c>
      <c r="F4878" s="135" t="s">
        <v>1249</v>
      </c>
      <c r="G4878" s="135" t="s">
        <v>9781</v>
      </c>
      <c r="H4878" s="135" t="s">
        <v>12843</v>
      </c>
      <c r="I4878" s="135" t="s">
        <v>12892</v>
      </c>
    </row>
    <row r="4879" spans="1:9" x14ac:dyDescent="0.2">
      <c r="A4879" s="135" t="s">
        <v>2918</v>
      </c>
      <c r="D4879" s="135" t="s">
        <v>12893</v>
      </c>
      <c r="E4879" s="135">
        <f t="shared" si="76"/>
        <v>30301027</v>
      </c>
      <c r="F4879" s="135" t="s">
        <v>1249</v>
      </c>
      <c r="G4879" s="135" t="s">
        <v>9781</v>
      </c>
      <c r="H4879" s="135" t="s">
        <v>12843</v>
      </c>
      <c r="I4879" s="135" t="s">
        <v>15566</v>
      </c>
    </row>
    <row r="4880" spans="1:9" x14ac:dyDescent="0.2">
      <c r="A4880" s="135" t="s">
        <v>2918</v>
      </c>
      <c r="D4880" s="135" t="s">
        <v>15567</v>
      </c>
      <c r="E4880" s="135">
        <f t="shared" si="76"/>
        <v>30301028</v>
      </c>
      <c r="F4880" s="135" t="s">
        <v>1249</v>
      </c>
      <c r="G4880" s="135" t="s">
        <v>9781</v>
      </c>
      <c r="H4880" s="135" t="s">
        <v>12843</v>
      </c>
      <c r="I4880" s="135" t="s">
        <v>15568</v>
      </c>
    </row>
    <row r="4881" spans="1:9" x14ac:dyDescent="0.2">
      <c r="A4881" s="135" t="s">
        <v>2918</v>
      </c>
      <c r="D4881" s="135" t="s">
        <v>15569</v>
      </c>
      <c r="E4881" s="135">
        <f t="shared" si="76"/>
        <v>30301029</v>
      </c>
      <c r="F4881" s="135" t="s">
        <v>1249</v>
      </c>
      <c r="G4881" s="135" t="s">
        <v>9781</v>
      </c>
      <c r="H4881" s="135" t="s">
        <v>12843</v>
      </c>
      <c r="I4881" s="135" t="s">
        <v>15570</v>
      </c>
    </row>
    <row r="4882" spans="1:9" x14ac:dyDescent="0.2">
      <c r="A4882" s="135" t="s">
        <v>2918</v>
      </c>
      <c r="D4882" s="135" t="s">
        <v>15571</v>
      </c>
      <c r="E4882" s="135">
        <f t="shared" si="76"/>
        <v>30301030</v>
      </c>
      <c r="F4882" s="135" t="s">
        <v>1249</v>
      </c>
      <c r="G4882" s="135" t="s">
        <v>9781</v>
      </c>
      <c r="H4882" s="135" t="s">
        <v>12843</v>
      </c>
      <c r="I4882" s="135" t="s">
        <v>15572</v>
      </c>
    </row>
    <row r="4883" spans="1:9" x14ac:dyDescent="0.2">
      <c r="A4883" s="135" t="s">
        <v>2918</v>
      </c>
      <c r="D4883" s="135" t="s">
        <v>15573</v>
      </c>
      <c r="E4883" s="135">
        <f t="shared" si="76"/>
        <v>30301031</v>
      </c>
      <c r="F4883" s="135" t="s">
        <v>1249</v>
      </c>
      <c r="G4883" s="135" t="s">
        <v>9781</v>
      </c>
      <c r="H4883" s="135" t="s">
        <v>12843</v>
      </c>
      <c r="I4883" s="135" t="s">
        <v>15574</v>
      </c>
    </row>
    <row r="4884" spans="1:9" x14ac:dyDescent="0.2">
      <c r="A4884" s="135" t="s">
        <v>2918</v>
      </c>
      <c r="D4884" s="135" t="s">
        <v>15575</v>
      </c>
      <c r="E4884" s="135">
        <f t="shared" si="76"/>
        <v>30301032</v>
      </c>
      <c r="F4884" s="135" t="s">
        <v>1249</v>
      </c>
      <c r="G4884" s="135" t="s">
        <v>9781</v>
      </c>
      <c r="H4884" s="135" t="s">
        <v>12843</v>
      </c>
      <c r="I4884" s="135" t="s">
        <v>4015</v>
      </c>
    </row>
    <row r="4885" spans="1:9" x14ac:dyDescent="0.2">
      <c r="A4885" s="135" t="s">
        <v>2918</v>
      </c>
      <c r="D4885" s="135" t="s">
        <v>15576</v>
      </c>
      <c r="E4885" s="135">
        <f t="shared" si="76"/>
        <v>30301099</v>
      </c>
      <c r="F4885" s="135" t="s">
        <v>1249</v>
      </c>
      <c r="G4885" s="135" t="s">
        <v>9781</v>
      </c>
      <c r="H4885" s="135" t="s">
        <v>12843</v>
      </c>
      <c r="I4885" s="135" t="s">
        <v>6238</v>
      </c>
    </row>
    <row r="4886" spans="1:9" x14ac:dyDescent="0.2">
      <c r="A4886" s="135" t="s">
        <v>2918</v>
      </c>
      <c r="D4886" s="135" t="s">
        <v>15577</v>
      </c>
      <c r="E4886" s="135">
        <f t="shared" si="76"/>
        <v>30301101</v>
      </c>
      <c r="F4886" s="135" t="s">
        <v>1249</v>
      </c>
      <c r="G4886" s="135" t="s">
        <v>9781</v>
      </c>
      <c r="H4886" s="135" t="s">
        <v>15578</v>
      </c>
      <c r="I4886" s="135" t="s">
        <v>15579</v>
      </c>
    </row>
    <row r="4887" spans="1:9" x14ac:dyDescent="0.2">
      <c r="A4887" s="135" t="s">
        <v>2918</v>
      </c>
      <c r="D4887" s="135" t="s">
        <v>12904</v>
      </c>
      <c r="E4887" s="135">
        <f t="shared" si="76"/>
        <v>30301102</v>
      </c>
      <c r="F4887" s="135" t="s">
        <v>1249</v>
      </c>
      <c r="G4887" s="135" t="s">
        <v>9781</v>
      </c>
      <c r="H4887" s="135" t="s">
        <v>15578</v>
      </c>
      <c r="I4887" s="135" t="s">
        <v>12905</v>
      </c>
    </row>
    <row r="4888" spans="1:9" x14ac:dyDescent="0.2">
      <c r="A4888" s="135" t="s">
        <v>2918</v>
      </c>
      <c r="D4888" s="135" t="s">
        <v>12906</v>
      </c>
      <c r="E4888" s="135">
        <f t="shared" si="76"/>
        <v>30301199</v>
      </c>
      <c r="F4888" s="135" t="s">
        <v>1249</v>
      </c>
      <c r="G4888" s="135" t="s">
        <v>9781</v>
      </c>
      <c r="H4888" s="135" t="s">
        <v>15578</v>
      </c>
      <c r="I4888" s="135" t="s">
        <v>6238</v>
      </c>
    </row>
    <row r="4889" spans="1:9" x14ac:dyDescent="0.2">
      <c r="A4889" s="135" t="s">
        <v>2918</v>
      </c>
      <c r="D4889" s="135" t="s">
        <v>12907</v>
      </c>
      <c r="E4889" s="135">
        <f t="shared" si="76"/>
        <v>30301201</v>
      </c>
      <c r="F4889" s="135" t="s">
        <v>1249</v>
      </c>
      <c r="G4889" s="135" t="s">
        <v>9781</v>
      </c>
      <c r="H4889" s="135" t="s">
        <v>12908</v>
      </c>
      <c r="I4889" s="135" t="s">
        <v>12909</v>
      </c>
    </row>
    <row r="4890" spans="1:9" x14ac:dyDescent="0.2">
      <c r="A4890" s="135" t="s">
        <v>2918</v>
      </c>
      <c r="D4890" s="135" t="s">
        <v>12910</v>
      </c>
      <c r="E4890" s="135">
        <f t="shared" si="76"/>
        <v>30301202</v>
      </c>
      <c r="F4890" s="135" t="s">
        <v>1249</v>
      </c>
      <c r="G4890" s="135" t="s">
        <v>9781</v>
      </c>
      <c r="H4890" s="135" t="s">
        <v>12908</v>
      </c>
      <c r="I4890" s="135" t="s">
        <v>12911</v>
      </c>
    </row>
    <row r="4891" spans="1:9" x14ac:dyDescent="0.2">
      <c r="A4891" s="135" t="s">
        <v>2918</v>
      </c>
      <c r="D4891" s="135" t="s">
        <v>12912</v>
      </c>
      <c r="E4891" s="135">
        <f t="shared" si="76"/>
        <v>30301299</v>
      </c>
      <c r="F4891" s="135" t="s">
        <v>1249</v>
      </c>
      <c r="G4891" s="135" t="s">
        <v>9781</v>
      </c>
      <c r="H4891" s="135" t="s">
        <v>12908</v>
      </c>
      <c r="I4891" s="135" t="s">
        <v>6238</v>
      </c>
    </row>
    <row r="4892" spans="1:9" x14ac:dyDescent="0.2">
      <c r="A4892" s="135" t="s">
        <v>2918</v>
      </c>
      <c r="D4892" s="135" t="s">
        <v>12913</v>
      </c>
      <c r="E4892" s="135">
        <f t="shared" si="76"/>
        <v>30301301</v>
      </c>
      <c r="F4892" s="135" t="s">
        <v>1249</v>
      </c>
      <c r="G4892" s="135" t="s">
        <v>9781</v>
      </c>
      <c r="H4892" s="135" t="s">
        <v>12914</v>
      </c>
      <c r="I4892" s="135" t="s">
        <v>2654</v>
      </c>
    </row>
    <row r="4893" spans="1:9" x14ac:dyDescent="0.2">
      <c r="A4893" s="135" t="s">
        <v>2918</v>
      </c>
      <c r="D4893" s="135" t="s">
        <v>12915</v>
      </c>
      <c r="E4893" s="135">
        <f t="shared" si="76"/>
        <v>30301302</v>
      </c>
      <c r="F4893" s="135" t="s">
        <v>1249</v>
      </c>
      <c r="G4893" s="135" t="s">
        <v>9781</v>
      </c>
      <c r="H4893" s="135" t="s">
        <v>12914</v>
      </c>
      <c r="I4893" s="135" t="s">
        <v>12916</v>
      </c>
    </row>
    <row r="4894" spans="1:9" x14ac:dyDescent="0.2">
      <c r="A4894" s="135" t="s">
        <v>2918</v>
      </c>
      <c r="D4894" s="135" t="s">
        <v>12917</v>
      </c>
      <c r="E4894" s="135">
        <f t="shared" si="76"/>
        <v>30301401</v>
      </c>
      <c r="F4894" s="135" t="s">
        <v>1249</v>
      </c>
      <c r="G4894" s="135" t="s">
        <v>9781</v>
      </c>
      <c r="H4894" s="135" t="s">
        <v>12918</v>
      </c>
      <c r="I4894" s="135" t="s">
        <v>1674</v>
      </c>
    </row>
    <row r="4895" spans="1:9" x14ac:dyDescent="0.2">
      <c r="A4895" s="135" t="s">
        <v>2918</v>
      </c>
      <c r="D4895" s="135" t="s">
        <v>10152</v>
      </c>
      <c r="E4895" s="135">
        <f t="shared" si="76"/>
        <v>30301402</v>
      </c>
      <c r="F4895" s="135" t="s">
        <v>1249</v>
      </c>
      <c r="G4895" s="135" t="s">
        <v>9781</v>
      </c>
      <c r="H4895" s="135" t="s">
        <v>12918</v>
      </c>
      <c r="I4895" s="135" t="s">
        <v>10153</v>
      </c>
    </row>
    <row r="4896" spans="1:9" x14ac:dyDescent="0.2">
      <c r="A4896" s="135" t="s">
        <v>2918</v>
      </c>
      <c r="D4896" s="135" t="s">
        <v>10154</v>
      </c>
      <c r="E4896" s="135">
        <f t="shared" si="76"/>
        <v>30301403</v>
      </c>
      <c r="F4896" s="135" t="s">
        <v>1249</v>
      </c>
      <c r="G4896" s="135" t="s">
        <v>9781</v>
      </c>
      <c r="H4896" s="135" t="s">
        <v>12918</v>
      </c>
      <c r="I4896" s="135" t="s">
        <v>10155</v>
      </c>
    </row>
    <row r="4897" spans="1:9" x14ac:dyDescent="0.2">
      <c r="A4897" s="135" t="s">
        <v>2918</v>
      </c>
      <c r="D4897" s="135" t="s">
        <v>10156</v>
      </c>
      <c r="E4897" s="135">
        <f t="shared" si="76"/>
        <v>30301499</v>
      </c>
      <c r="F4897" s="135" t="s">
        <v>1249</v>
      </c>
      <c r="G4897" s="135" t="s">
        <v>9781</v>
      </c>
      <c r="H4897" s="135" t="s">
        <v>12918</v>
      </c>
      <c r="I4897" s="135" t="s">
        <v>6238</v>
      </c>
    </row>
    <row r="4898" spans="1:9" x14ac:dyDescent="0.2">
      <c r="A4898" s="135" t="s">
        <v>2918</v>
      </c>
      <c r="D4898" s="135" t="s">
        <v>10157</v>
      </c>
      <c r="E4898" s="135">
        <f t="shared" si="76"/>
        <v>30301501</v>
      </c>
      <c r="F4898" s="135" t="s">
        <v>1249</v>
      </c>
      <c r="G4898" s="135" t="s">
        <v>9781</v>
      </c>
      <c r="H4898" s="135" t="s">
        <v>10158</v>
      </c>
      <c r="I4898" s="135" t="s">
        <v>10159</v>
      </c>
    </row>
    <row r="4899" spans="1:9" x14ac:dyDescent="0.2">
      <c r="A4899" s="135" t="s">
        <v>2918</v>
      </c>
      <c r="D4899" s="135" t="s">
        <v>10160</v>
      </c>
      <c r="E4899" s="135">
        <f t="shared" si="76"/>
        <v>30301502</v>
      </c>
      <c r="F4899" s="135" t="s">
        <v>1249</v>
      </c>
      <c r="G4899" s="135" t="s">
        <v>9781</v>
      </c>
      <c r="H4899" s="135" t="s">
        <v>10158</v>
      </c>
      <c r="I4899" s="135" t="s">
        <v>10161</v>
      </c>
    </row>
    <row r="4900" spans="1:9" x14ac:dyDescent="0.2">
      <c r="A4900" s="135" t="s">
        <v>2918</v>
      </c>
      <c r="D4900" s="135" t="s">
        <v>10162</v>
      </c>
      <c r="E4900" s="135">
        <f t="shared" si="76"/>
        <v>30301503</v>
      </c>
      <c r="F4900" s="135" t="s">
        <v>1249</v>
      </c>
      <c r="G4900" s="135" t="s">
        <v>9781</v>
      </c>
      <c r="H4900" s="135" t="s">
        <v>10158</v>
      </c>
      <c r="I4900" s="135" t="s">
        <v>10163</v>
      </c>
    </row>
    <row r="4901" spans="1:9" x14ac:dyDescent="0.2">
      <c r="A4901" s="135" t="s">
        <v>2918</v>
      </c>
      <c r="D4901" s="135" t="s">
        <v>10164</v>
      </c>
      <c r="E4901" s="135">
        <f t="shared" si="76"/>
        <v>30301504</v>
      </c>
      <c r="F4901" s="135" t="s">
        <v>1249</v>
      </c>
      <c r="G4901" s="135" t="s">
        <v>9781</v>
      </c>
      <c r="H4901" s="135" t="s">
        <v>10158</v>
      </c>
      <c r="I4901" s="135" t="s">
        <v>10165</v>
      </c>
    </row>
    <row r="4902" spans="1:9" x14ac:dyDescent="0.2">
      <c r="A4902" s="135" t="s">
        <v>2918</v>
      </c>
      <c r="D4902" s="135" t="s">
        <v>10166</v>
      </c>
      <c r="E4902" s="135">
        <f t="shared" si="76"/>
        <v>30301505</v>
      </c>
      <c r="F4902" s="135" t="s">
        <v>1249</v>
      </c>
      <c r="G4902" s="135" t="s">
        <v>9781</v>
      </c>
      <c r="H4902" s="135" t="s">
        <v>10158</v>
      </c>
      <c r="I4902" s="135" t="s">
        <v>10167</v>
      </c>
    </row>
    <row r="4903" spans="1:9" x14ac:dyDescent="0.2">
      <c r="A4903" s="135" t="s">
        <v>2918</v>
      </c>
      <c r="D4903" s="135" t="s">
        <v>10168</v>
      </c>
      <c r="E4903" s="135">
        <f t="shared" si="76"/>
        <v>30301506</v>
      </c>
      <c r="F4903" s="135" t="s">
        <v>1249</v>
      </c>
      <c r="G4903" s="135" t="s">
        <v>9781</v>
      </c>
      <c r="H4903" s="135" t="s">
        <v>10158</v>
      </c>
      <c r="I4903" s="135" t="s">
        <v>10169</v>
      </c>
    </row>
    <row r="4904" spans="1:9" x14ac:dyDescent="0.2">
      <c r="A4904" s="135" t="s">
        <v>2918</v>
      </c>
      <c r="D4904" s="135" t="s">
        <v>10170</v>
      </c>
      <c r="E4904" s="135">
        <f t="shared" si="76"/>
        <v>30301510</v>
      </c>
      <c r="F4904" s="135" t="s">
        <v>1249</v>
      </c>
      <c r="G4904" s="135" t="s">
        <v>9781</v>
      </c>
      <c r="H4904" s="135" t="s">
        <v>10158</v>
      </c>
      <c r="I4904" s="135" t="s">
        <v>10171</v>
      </c>
    </row>
    <row r="4905" spans="1:9" x14ac:dyDescent="0.2">
      <c r="A4905" s="135" t="s">
        <v>2918</v>
      </c>
      <c r="D4905" s="135" t="s">
        <v>10172</v>
      </c>
      <c r="E4905" s="135">
        <f t="shared" si="76"/>
        <v>30301511</v>
      </c>
      <c r="F4905" s="135" t="s">
        <v>1249</v>
      </c>
      <c r="G4905" s="135" t="s">
        <v>9781</v>
      </c>
      <c r="H4905" s="135" t="s">
        <v>10158</v>
      </c>
      <c r="I4905" s="135" t="s">
        <v>10173</v>
      </c>
    </row>
    <row r="4906" spans="1:9" x14ac:dyDescent="0.2">
      <c r="A4906" s="135" t="s">
        <v>2918</v>
      </c>
      <c r="D4906" s="135" t="s">
        <v>10174</v>
      </c>
      <c r="E4906" s="135">
        <f t="shared" si="76"/>
        <v>30301512</v>
      </c>
      <c r="F4906" s="135" t="s">
        <v>1249</v>
      </c>
      <c r="G4906" s="135" t="s">
        <v>9781</v>
      </c>
      <c r="H4906" s="135" t="s">
        <v>10158</v>
      </c>
      <c r="I4906" s="135" t="s">
        <v>10175</v>
      </c>
    </row>
    <row r="4907" spans="1:9" x14ac:dyDescent="0.2">
      <c r="A4907" s="135" t="s">
        <v>2918</v>
      </c>
      <c r="D4907" s="135" t="s">
        <v>10176</v>
      </c>
      <c r="E4907" s="135">
        <f t="shared" si="76"/>
        <v>30301513</v>
      </c>
      <c r="F4907" s="135" t="s">
        <v>1249</v>
      </c>
      <c r="G4907" s="135" t="s">
        <v>9781</v>
      </c>
      <c r="H4907" s="135" t="s">
        <v>10158</v>
      </c>
      <c r="I4907" s="135" t="s">
        <v>10177</v>
      </c>
    </row>
    <row r="4908" spans="1:9" x14ac:dyDescent="0.2">
      <c r="A4908" s="135" t="s">
        <v>2918</v>
      </c>
      <c r="D4908" s="135" t="s">
        <v>10178</v>
      </c>
      <c r="E4908" s="135">
        <f t="shared" si="76"/>
        <v>30301514</v>
      </c>
      <c r="F4908" s="135" t="s">
        <v>1249</v>
      </c>
      <c r="G4908" s="135" t="s">
        <v>9781</v>
      </c>
      <c r="H4908" s="135" t="s">
        <v>10158</v>
      </c>
      <c r="I4908" s="135" t="s">
        <v>10179</v>
      </c>
    </row>
    <row r="4909" spans="1:9" x14ac:dyDescent="0.2">
      <c r="A4909" s="135" t="s">
        <v>2918</v>
      </c>
      <c r="D4909" s="135" t="s">
        <v>10180</v>
      </c>
      <c r="E4909" s="135">
        <f t="shared" si="76"/>
        <v>30301518</v>
      </c>
      <c r="F4909" s="135" t="s">
        <v>1249</v>
      </c>
      <c r="G4909" s="135" t="s">
        <v>9781</v>
      </c>
      <c r="H4909" s="135" t="s">
        <v>10158</v>
      </c>
      <c r="I4909" s="135" t="s">
        <v>10033</v>
      </c>
    </row>
    <row r="4910" spans="1:9" x14ac:dyDescent="0.2">
      <c r="A4910" s="135" t="s">
        <v>2918</v>
      </c>
      <c r="D4910" s="135" t="s">
        <v>10181</v>
      </c>
      <c r="E4910" s="135">
        <f t="shared" si="76"/>
        <v>30301520</v>
      </c>
      <c r="F4910" s="135" t="s">
        <v>1249</v>
      </c>
      <c r="G4910" s="135" t="s">
        <v>9781</v>
      </c>
      <c r="H4910" s="135" t="s">
        <v>10158</v>
      </c>
      <c r="I4910" s="135" t="s">
        <v>10182</v>
      </c>
    </row>
    <row r="4911" spans="1:9" x14ac:dyDescent="0.2">
      <c r="A4911" s="135" t="s">
        <v>2918</v>
      </c>
      <c r="D4911" s="135" t="s">
        <v>10183</v>
      </c>
      <c r="E4911" s="135">
        <f t="shared" si="76"/>
        <v>30301521</v>
      </c>
      <c r="F4911" s="135" t="s">
        <v>1249</v>
      </c>
      <c r="G4911" s="135" t="s">
        <v>9781</v>
      </c>
      <c r="H4911" s="135" t="s">
        <v>10158</v>
      </c>
      <c r="I4911" s="135" t="s">
        <v>10184</v>
      </c>
    </row>
    <row r="4912" spans="1:9" x14ac:dyDescent="0.2">
      <c r="A4912" s="135" t="s">
        <v>2918</v>
      </c>
      <c r="D4912" s="135" t="s">
        <v>10185</v>
      </c>
      <c r="E4912" s="135">
        <f t="shared" si="76"/>
        <v>30301522</v>
      </c>
      <c r="F4912" s="135" t="s">
        <v>1249</v>
      </c>
      <c r="G4912" s="135" t="s">
        <v>9781</v>
      </c>
      <c r="H4912" s="135" t="s">
        <v>10158</v>
      </c>
      <c r="I4912" s="135" t="s">
        <v>10186</v>
      </c>
    </row>
    <row r="4913" spans="1:9" x14ac:dyDescent="0.2">
      <c r="A4913" s="135" t="s">
        <v>2918</v>
      </c>
      <c r="D4913" s="135" t="s">
        <v>10187</v>
      </c>
      <c r="E4913" s="135">
        <f t="shared" si="76"/>
        <v>30301523</v>
      </c>
      <c r="F4913" s="135" t="s">
        <v>1249</v>
      </c>
      <c r="G4913" s="135" t="s">
        <v>9781</v>
      </c>
      <c r="H4913" s="135" t="s">
        <v>10158</v>
      </c>
      <c r="I4913" s="135" t="s">
        <v>10188</v>
      </c>
    </row>
    <row r="4914" spans="1:9" x14ac:dyDescent="0.2">
      <c r="A4914" s="135" t="s">
        <v>2918</v>
      </c>
      <c r="D4914" s="135" t="s">
        <v>10189</v>
      </c>
      <c r="E4914" s="135">
        <f t="shared" si="76"/>
        <v>30301524</v>
      </c>
      <c r="F4914" s="135" t="s">
        <v>1249</v>
      </c>
      <c r="G4914" s="135" t="s">
        <v>9781</v>
      </c>
      <c r="H4914" s="135" t="s">
        <v>10158</v>
      </c>
      <c r="I4914" s="135" t="s">
        <v>10190</v>
      </c>
    </row>
    <row r="4915" spans="1:9" x14ac:dyDescent="0.2">
      <c r="A4915" s="135" t="s">
        <v>2918</v>
      </c>
      <c r="D4915" s="135" t="s">
        <v>10191</v>
      </c>
      <c r="E4915" s="135">
        <f t="shared" si="76"/>
        <v>30301530</v>
      </c>
      <c r="F4915" s="135" t="s">
        <v>1249</v>
      </c>
      <c r="G4915" s="135" t="s">
        <v>9781</v>
      </c>
      <c r="H4915" s="135" t="s">
        <v>10158</v>
      </c>
      <c r="I4915" s="135" t="s">
        <v>10192</v>
      </c>
    </row>
    <row r="4916" spans="1:9" x14ac:dyDescent="0.2">
      <c r="A4916" s="135" t="s">
        <v>2918</v>
      </c>
      <c r="D4916" s="135" t="s">
        <v>10193</v>
      </c>
      <c r="E4916" s="135">
        <f t="shared" si="76"/>
        <v>30301540</v>
      </c>
      <c r="F4916" s="135" t="s">
        <v>1249</v>
      </c>
      <c r="G4916" s="135" t="s">
        <v>9781</v>
      </c>
      <c r="H4916" s="135" t="s">
        <v>10158</v>
      </c>
      <c r="I4916" s="135" t="s">
        <v>10194</v>
      </c>
    </row>
    <row r="4917" spans="1:9" x14ac:dyDescent="0.2">
      <c r="A4917" s="135" t="s">
        <v>2918</v>
      </c>
      <c r="D4917" s="135" t="s">
        <v>10195</v>
      </c>
      <c r="E4917" s="135">
        <f t="shared" si="76"/>
        <v>30301541</v>
      </c>
      <c r="F4917" s="135" t="s">
        <v>1249</v>
      </c>
      <c r="G4917" s="135" t="s">
        <v>9781</v>
      </c>
      <c r="H4917" s="135" t="s">
        <v>10158</v>
      </c>
      <c r="I4917" s="135" t="s">
        <v>10196</v>
      </c>
    </row>
    <row r="4918" spans="1:9" x14ac:dyDescent="0.2">
      <c r="A4918" s="135" t="s">
        <v>2918</v>
      </c>
      <c r="D4918" s="135" t="s">
        <v>10197</v>
      </c>
      <c r="E4918" s="135">
        <f t="shared" si="76"/>
        <v>30301542</v>
      </c>
      <c r="F4918" s="135" t="s">
        <v>1249</v>
      </c>
      <c r="G4918" s="135" t="s">
        <v>9781</v>
      </c>
      <c r="H4918" s="135" t="s">
        <v>10158</v>
      </c>
      <c r="I4918" s="135" t="s">
        <v>10198</v>
      </c>
    </row>
    <row r="4919" spans="1:9" x14ac:dyDescent="0.2">
      <c r="A4919" s="135" t="s">
        <v>2918</v>
      </c>
      <c r="D4919" s="135" t="s">
        <v>10199</v>
      </c>
      <c r="E4919" s="135">
        <f t="shared" si="76"/>
        <v>30301543</v>
      </c>
      <c r="F4919" s="135" t="s">
        <v>1249</v>
      </c>
      <c r="G4919" s="135" t="s">
        <v>9781</v>
      </c>
      <c r="H4919" s="135" t="s">
        <v>10158</v>
      </c>
      <c r="I4919" s="135" t="s">
        <v>10200</v>
      </c>
    </row>
    <row r="4920" spans="1:9" x14ac:dyDescent="0.2">
      <c r="A4920" s="135" t="s">
        <v>2918</v>
      </c>
      <c r="D4920" s="135" t="s">
        <v>10201</v>
      </c>
      <c r="E4920" s="135">
        <f t="shared" si="76"/>
        <v>30301550</v>
      </c>
      <c r="F4920" s="135" t="s">
        <v>1249</v>
      </c>
      <c r="G4920" s="135" t="s">
        <v>9781</v>
      </c>
      <c r="H4920" s="135" t="s">
        <v>10158</v>
      </c>
      <c r="I4920" s="135" t="s">
        <v>10202</v>
      </c>
    </row>
    <row r="4921" spans="1:9" x14ac:dyDescent="0.2">
      <c r="A4921" s="135" t="s">
        <v>2918</v>
      </c>
      <c r="D4921" s="135" t="s">
        <v>10203</v>
      </c>
      <c r="E4921" s="135">
        <f t="shared" si="76"/>
        <v>30301551</v>
      </c>
      <c r="F4921" s="135" t="s">
        <v>1249</v>
      </c>
      <c r="G4921" s="135" t="s">
        <v>9781</v>
      </c>
      <c r="H4921" s="135" t="s">
        <v>10158</v>
      </c>
      <c r="I4921" s="135" t="s">
        <v>10204</v>
      </c>
    </row>
    <row r="4922" spans="1:9" x14ac:dyDescent="0.2">
      <c r="A4922" s="135" t="s">
        <v>2918</v>
      </c>
      <c r="D4922" s="135" t="s">
        <v>10205</v>
      </c>
      <c r="E4922" s="135">
        <f t="shared" si="76"/>
        <v>30301552</v>
      </c>
      <c r="F4922" s="135" t="s">
        <v>1249</v>
      </c>
      <c r="G4922" s="135" t="s">
        <v>9781</v>
      </c>
      <c r="H4922" s="135" t="s">
        <v>10158</v>
      </c>
      <c r="I4922" s="135" t="s">
        <v>10206</v>
      </c>
    </row>
    <row r="4923" spans="1:9" x14ac:dyDescent="0.2">
      <c r="A4923" s="135" t="s">
        <v>2918</v>
      </c>
      <c r="D4923" s="135" t="s">
        <v>10207</v>
      </c>
      <c r="E4923" s="135">
        <f t="shared" si="76"/>
        <v>30301553</v>
      </c>
      <c r="F4923" s="135" t="s">
        <v>1249</v>
      </c>
      <c r="G4923" s="135" t="s">
        <v>9781</v>
      </c>
      <c r="H4923" s="135" t="s">
        <v>10158</v>
      </c>
      <c r="I4923" s="135" t="s">
        <v>10208</v>
      </c>
    </row>
    <row r="4924" spans="1:9" x14ac:dyDescent="0.2">
      <c r="A4924" s="135" t="s">
        <v>2918</v>
      </c>
      <c r="D4924" s="135" t="s">
        <v>10209</v>
      </c>
      <c r="E4924" s="135">
        <f t="shared" si="76"/>
        <v>30301554</v>
      </c>
      <c r="F4924" s="135" t="s">
        <v>1249</v>
      </c>
      <c r="G4924" s="135" t="s">
        <v>9781</v>
      </c>
      <c r="H4924" s="135" t="s">
        <v>10158</v>
      </c>
      <c r="I4924" s="135" t="s">
        <v>10210</v>
      </c>
    </row>
    <row r="4925" spans="1:9" x14ac:dyDescent="0.2">
      <c r="A4925" s="135" t="s">
        <v>2918</v>
      </c>
      <c r="D4925" s="135" t="s">
        <v>10211</v>
      </c>
      <c r="E4925" s="135">
        <f t="shared" si="76"/>
        <v>30301560</v>
      </c>
      <c r="F4925" s="135" t="s">
        <v>1249</v>
      </c>
      <c r="G4925" s="135" t="s">
        <v>9781</v>
      </c>
      <c r="H4925" s="135" t="s">
        <v>10158</v>
      </c>
      <c r="I4925" s="135" t="s">
        <v>10212</v>
      </c>
    </row>
    <row r="4926" spans="1:9" x14ac:dyDescent="0.2">
      <c r="A4926" s="135" t="s">
        <v>2918</v>
      </c>
      <c r="D4926" s="135" t="s">
        <v>10213</v>
      </c>
      <c r="E4926" s="135">
        <f t="shared" si="76"/>
        <v>30301561</v>
      </c>
      <c r="F4926" s="135" t="s">
        <v>1249</v>
      </c>
      <c r="G4926" s="135" t="s">
        <v>9781</v>
      </c>
      <c r="H4926" s="135" t="s">
        <v>10158</v>
      </c>
      <c r="I4926" s="135" t="s">
        <v>10214</v>
      </c>
    </row>
    <row r="4927" spans="1:9" x14ac:dyDescent="0.2">
      <c r="A4927" s="135" t="s">
        <v>2918</v>
      </c>
      <c r="D4927" s="135" t="s">
        <v>10215</v>
      </c>
      <c r="E4927" s="135">
        <f t="shared" si="76"/>
        <v>30301570</v>
      </c>
      <c r="F4927" s="135" t="s">
        <v>1249</v>
      </c>
      <c r="G4927" s="135" t="s">
        <v>9781</v>
      </c>
      <c r="H4927" s="135" t="s">
        <v>10158</v>
      </c>
      <c r="I4927" s="135" t="s">
        <v>10216</v>
      </c>
    </row>
    <row r="4928" spans="1:9" x14ac:dyDescent="0.2">
      <c r="A4928" s="135" t="s">
        <v>2918</v>
      </c>
      <c r="D4928" s="135" t="s">
        <v>10217</v>
      </c>
      <c r="E4928" s="135">
        <f t="shared" si="76"/>
        <v>30301571</v>
      </c>
      <c r="F4928" s="135" t="s">
        <v>1249</v>
      </c>
      <c r="G4928" s="135" t="s">
        <v>9781</v>
      </c>
      <c r="H4928" s="135" t="s">
        <v>10158</v>
      </c>
      <c r="I4928" s="135" t="s">
        <v>10218</v>
      </c>
    </row>
    <row r="4929" spans="1:9" x14ac:dyDescent="0.2">
      <c r="A4929" s="135" t="s">
        <v>2918</v>
      </c>
      <c r="D4929" s="135" t="s">
        <v>4313</v>
      </c>
      <c r="E4929" s="135">
        <f t="shared" si="76"/>
        <v>30301580</v>
      </c>
      <c r="F4929" s="135" t="s">
        <v>1249</v>
      </c>
      <c r="G4929" s="135" t="s">
        <v>9781</v>
      </c>
      <c r="H4929" s="135" t="s">
        <v>10158</v>
      </c>
      <c r="I4929" s="135" t="s">
        <v>4314</v>
      </c>
    </row>
    <row r="4930" spans="1:9" x14ac:dyDescent="0.2">
      <c r="A4930" s="135" t="s">
        <v>2918</v>
      </c>
      <c r="D4930" s="135" t="s">
        <v>4315</v>
      </c>
      <c r="E4930" s="135">
        <f t="shared" ref="E4930:E4993" si="77">VALUE(D4930)</f>
        <v>30301581</v>
      </c>
      <c r="F4930" s="135" t="s">
        <v>1249</v>
      </c>
      <c r="G4930" s="135" t="s">
        <v>9781</v>
      </c>
      <c r="H4930" s="135" t="s">
        <v>10158</v>
      </c>
      <c r="I4930" s="135" t="s">
        <v>4316</v>
      </c>
    </row>
    <row r="4931" spans="1:9" x14ac:dyDescent="0.2">
      <c r="A4931" s="135" t="s">
        <v>2918</v>
      </c>
      <c r="D4931" s="135" t="s">
        <v>4317</v>
      </c>
      <c r="E4931" s="135">
        <f t="shared" si="77"/>
        <v>30301582</v>
      </c>
      <c r="F4931" s="135" t="s">
        <v>1249</v>
      </c>
      <c r="G4931" s="135" t="s">
        <v>9781</v>
      </c>
      <c r="H4931" s="135" t="s">
        <v>10158</v>
      </c>
      <c r="I4931" s="135" t="s">
        <v>4318</v>
      </c>
    </row>
    <row r="4932" spans="1:9" x14ac:dyDescent="0.2">
      <c r="A4932" s="135" t="s">
        <v>2918</v>
      </c>
      <c r="D4932" s="135" t="s">
        <v>4319</v>
      </c>
      <c r="E4932" s="135">
        <f t="shared" si="77"/>
        <v>30301583</v>
      </c>
      <c r="F4932" s="135" t="s">
        <v>1249</v>
      </c>
      <c r="G4932" s="135" t="s">
        <v>9781</v>
      </c>
      <c r="H4932" s="135" t="s">
        <v>10158</v>
      </c>
      <c r="I4932" s="135" t="s">
        <v>4320</v>
      </c>
    </row>
    <row r="4933" spans="1:9" x14ac:dyDescent="0.2">
      <c r="A4933" s="135" t="s">
        <v>2918</v>
      </c>
      <c r="D4933" s="135" t="s">
        <v>4321</v>
      </c>
      <c r="E4933" s="135">
        <f t="shared" si="77"/>
        <v>30301584</v>
      </c>
      <c r="F4933" s="135" t="s">
        <v>1249</v>
      </c>
      <c r="G4933" s="135" t="s">
        <v>9781</v>
      </c>
      <c r="H4933" s="135" t="s">
        <v>10158</v>
      </c>
      <c r="I4933" s="135" t="s">
        <v>4322</v>
      </c>
    </row>
    <row r="4934" spans="1:9" x14ac:dyDescent="0.2">
      <c r="A4934" s="135" t="s">
        <v>2918</v>
      </c>
      <c r="D4934" s="135" t="s">
        <v>4323</v>
      </c>
      <c r="E4934" s="135">
        <f t="shared" si="77"/>
        <v>30301590</v>
      </c>
      <c r="F4934" s="135" t="s">
        <v>1249</v>
      </c>
      <c r="G4934" s="135" t="s">
        <v>9781</v>
      </c>
      <c r="H4934" s="135" t="s">
        <v>10158</v>
      </c>
      <c r="I4934" s="135" t="s">
        <v>4324</v>
      </c>
    </row>
    <row r="4935" spans="1:9" x14ac:dyDescent="0.2">
      <c r="A4935" s="135" t="s">
        <v>2918</v>
      </c>
      <c r="D4935" s="135" t="s">
        <v>4325</v>
      </c>
      <c r="E4935" s="135">
        <f t="shared" si="77"/>
        <v>30301591</v>
      </c>
      <c r="F4935" s="135" t="s">
        <v>1249</v>
      </c>
      <c r="G4935" s="135" t="s">
        <v>9781</v>
      </c>
      <c r="H4935" s="135" t="s">
        <v>10158</v>
      </c>
      <c r="I4935" s="135" t="s">
        <v>4326</v>
      </c>
    </row>
    <row r="4936" spans="1:9" x14ac:dyDescent="0.2">
      <c r="A4936" s="135" t="s">
        <v>2918</v>
      </c>
      <c r="D4936" s="135" t="s">
        <v>4327</v>
      </c>
      <c r="E4936" s="135">
        <f t="shared" si="77"/>
        <v>30301592</v>
      </c>
      <c r="F4936" s="135" t="s">
        <v>1249</v>
      </c>
      <c r="G4936" s="135" t="s">
        <v>9781</v>
      </c>
      <c r="H4936" s="135" t="s">
        <v>10158</v>
      </c>
      <c r="I4936" s="135" t="s">
        <v>4328</v>
      </c>
    </row>
    <row r="4937" spans="1:9" x14ac:dyDescent="0.2">
      <c r="A4937" s="135" t="s">
        <v>2918</v>
      </c>
      <c r="D4937" s="135" t="s">
        <v>4329</v>
      </c>
      <c r="E4937" s="135">
        <f t="shared" si="77"/>
        <v>30301593</v>
      </c>
      <c r="F4937" s="135" t="s">
        <v>1249</v>
      </c>
      <c r="G4937" s="135" t="s">
        <v>9781</v>
      </c>
      <c r="H4937" s="135" t="s">
        <v>10158</v>
      </c>
      <c r="I4937" s="135" t="s">
        <v>4330</v>
      </c>
    </row>
    <row r="4938" spans="1:9" x14ac:dyDescent="0.2">
      <c r="A4938" s="135" t="s">
        <v>2918</v>
      </c>
      <c r="D4938" s="135" t="s">
        <v>4331</v>
      </c>
      <c r="E4938" s="135">
        <f t="shared" si="77"/>
        <v>30301594</v>
      </c>
      <c r="F4938" s="135" t="s">
        <v>1249</v>
      </c>
      <c r="G4938" s="135" t="s">
        <v>9781</v>
      </c>
      <c r="H4938" s="135" t="s">
        <v>10158</v>
      </c>
      <c r="I4938" s="135" t="s">
        <v>7412</v>
      </c>
    </row>
    <row r="4939" spans="1:9" x14ac:dyDescent="0.2">
      <c r="A4939" s="135" t="s">
        <v>2918</v>
      </c>
      <c r="D4939" s="135" t="s">
        <v>7413</v>
      </c>
      <c r="E4939" s="135">
        <f t="shared" si="77"/>
        <v>30301595</v>
      </c>
      <c r="F4939" s="135" t="s">
        <v>1249</v>
      </c>
      <c r="G4939" s="135" t="s">
        <v>9781</v>
      </c>
      <c r="H4939" s="135" t="s">
        <v>10158</v>
      </c>
      <c r="I4939" s="135" t="s">
        <v>7414</v>
      </c>
    </row>
    <row r="4940" spans="1:9" x14ac:dyDescent="0.2">
      <c r="A4940" s="135" t="s">
        <v>2918</v>
      </c>
      <c r="D4940" s="135" t="s">
        <v>7415</v>
      </c>
      <c r="E4940" s="135">
        <f t="shared" si="77"/>
        <v>30301596</v>
      </c>
      <c r="F4940" s="135" t="s">
        <v>1249</v>
      </c>
      <c r="G4940" s="135" t="s">
        <v>9781</v>
      </c>
      <c r="H4940" s="135" t="s">
        <v>10158</v>
      </c>
      <c r="I4940" s="135" t="s">
        <v>7416</v>
      </c>
    </row>
    <row r="4941" spans="1:9" x14ac:dyDescent="0.2">
      <c r="A4941" s="135" t="s">
        <v>2918</v>
      </c>
      <c r="D4941" s="135" t="s">
        <v>7417</v>
      </c>
      <c r="E4941" s="135">
        <f t="shared" si="77"/>
        <v>30302301</v>
      </c>
      <c r="F4941" s="135" t="s">
        <v>1249</v>
      </c>
      <c r="G4941" s="135" t="s">
        <v>9781</v>
      </c>
      <c r="H4941" s="135" t="s">
        <v>7418</v>
      </c>
      <c r="I4941" s="135" t="s">
        <v>7419</v>
      </c>
    </row>
    <row r="4942" spans="1:9" x14ac:dyDescent="0.2">
      <c r="A4942" s="135" t="s">
        <v>2918</v>
      </c>
      <c r="D4942" s="135" t="s">
        <v>7420</v>
      </c>
      <c r="E4942" s="135">
        <f t="shared" si="77"/>
        <v>30302302</v>
      </c>
      <c r="F4942" s="135" t="s">
        <v>1249</v>
      </c>
      <c r="G4942" s="135" t="s">
        <v>9781</v>
      </c>
      <c r="H4942" s="135" t="s">
        <v>7418</v>
      </c>
      <c r="I4942" s="135" t="s">
        <v>7421</v>
      </c>
    </row>
    <row r="4943" spans="1:9" x14ac:dyDescent="0.2">
      <c r="A4943" s="135" t="s">
        <v>2918</v>
      </c>
      <c r="D4943" s="135" t="s">
        <v>7422</v>
      </c>
      <c r="E4943" s="135">
        <f t="shared" si="77"/>
        <v>30302303</v>
      </c>
      <c r="F4943" s="135" t="s">
        <v>1249</v>
      </c>
      <c r="G4943" s="135" t="s">
        <v>9781</v>
      </c>
      <c r="H4943" s="135" t="s">
        <v>7418</v>
      </c>
      <c r="I4943" s="135" t="s">
        <v>4015</v>
      </c>
    </row>
    <row r="4944" spans="1:9" x14ac:dyDescent="0.2">
      <c r="A4944" s="135" t="s">
        <v>2918</v>
      </c>
      <c r="D4944" s="135" t="s">
        <v>7423</v>
      </c>
      <c r="E4944" s="135">
        <f t="shared" si="77"/>
        <v>30302304</v>
      </c>
      <c r="F4944" s="135" t="s">
        <v>1249</v>
      </c>
      <c r="G4944" s="135" t="s">
        <v>9781</v>
      </c>
      <c r="H4944" s="135" t="s">
        <v>7418</v>
      </c>
      <c r="I4944" s="135" t="s">
        <v>4065</v>
      </c>
    </row>
    <row r="4945" spans="1:9" x14ac:dyDescent="0.2">
      <c r="A4945" s="135" t="s">
        <v>2918</v>
      </c>
      <c r="D4945" s="135" t="s">
        <v>7424</v>
      </c>
      <c r="E4945" s="135">
        <f t="shared" si="77"/>
        <v>30302305</v>
      </c>
      <c r="F4945" s="135" t="s">
        <v>1249</v>
      </c>
      <c r="G4945" s="135" t="s">
        <v>9781</v>
      </c>
      <c r="H4945" s="135" t="s">
        <v>7418</v>
      </c>
      <c r="I4945" s="135" t="s">
        <v>7425</v>
      </c>
    </row>
    <row r="4946" spans="1:9" x14ac:dyDescent="0.2">
      <c r="A4946" s="135" t="s">
        <v>2918</v>
      </c>
      <c r="D4946" s="135" t="s">
        <v>7426</v>
      </c>
      <c r="E4946" s="135">
        <f t="shared" si="77"/>
        <v>30302306</v>
      </c>
      <c r="F4946" s="135" t="s">
        <v>1249</v>
      </c>
      <c r="G4946" s="135" t="s">
        <v>9781</v>
      </c>
      <c r="H4946" s="135" t="s">
        <v>7418</v>
      </c>
      <c r="I4946" s="135" t="s">
        <v>7427</v>
      </c>
    </row>
    <row r="4947" spans="1:9" x14ac:dyDescent="0.2">
      <c r="A4947" s="135" t="s">
        <v>2918</v>
      </c>
      <c r="D4947" s="135" t="s">
        <v>7428</v>
      </c>
      <c r="E4947" s="135">
        <f t="shared" si="77"/>
        <v>30302307</v>
      </c>
      <c r="F4947" s="135" t="s">
        <v>1249</v>
      </c>
      <c r="G4947" s="135" t="s">
        <v>9781</v>
      </c>
      <c r="H4947" s="135" t="s">
        <v>7418</v>
      </c>
      <c r="I4947" s="135" t="s">
        <v>70</v>
      </c>
    </row>
    <row r="4948" spans="1:9" x14ac:dyDescent="0.2">
      <c r="A4948" s="135" t="s">
        <v>2918</v>
      </c>
      <c r="D4948" s="135" t="s">
        <v>4332</v>
      </c>
      <c r="E4948" s="135">
        <f t="shared" si="77"/>
        <v>30302308</v>
      </c>
      <c r="F4948" s="135" t="s">
        <v>1249</v>
      </c>
      <c r="G4948" s="135" t="s">
        <v>9781</v>
      </c>
      <c r="H4948" s="135" t="s">
        <v>7418</v>
      </c>
      <c r="I4948" s="135" t="s">
        <v>4333</v>
      </c>
    </row>
    <row r="4949" spans="1:9" x14ac:dyDescent="0.2">
      <c r="A4949" s="135" t="s">
        <v>2918</v>
      </c>
      <c r="D4949" s="135" t="s">
        <v>4334</v>
      </c>
      <c r="E4949" s="135">
        <f t="shared" si="77"/>
        <v>30302309</v>
      </c>
      <c r="F4949" s="135" t="s">
        <v>1249</v>
      </c>
      <c r="G4949" s="135" t="s">
        <v>9781</v>
      </c>
      <c r="H4949" s="135" t="s">
        <v>7418</v>
      </c>
      <c r="I4949" s="135" t="s">
        <v>4335</v>
      </c>
    </row>
    <row r="4950" spans="1:9" x14ac:dyDescent="0.2">
      <c r="A4950" s="135" t="s">
        <v>2918</v>
      </c>
      <c r="D4950" s="135" t="s">
        <v>4336</v>
      </c>
      <c r="E4950" s="135">
        <f t="shared" si="77"/>
        <v>30302310</v>
      </c>
      <c r="F4950" s="135" t="s">
        <v>1249</v>
      </c>
      <c r="G4950" s="135" t="s">
        <v>9781</v>
      </c>
      <c r="H4950" s="135" t="s">
        <v>7418</v>
      </c>
      <c r="I4950" s="135" t="s">
        <v>4337</v>
      </c>
    </row>
    <row r="4951" spans="1:9" x14ac:dyDescent="0.2">
      <c r="A4951" s="135" t="s">
        <v>2918</v>
      </c>
      <c r="D4951" s="135" t="s">
        <v>4338</v>
      </c>
      <c r="E4951" s="135">
        <f t="shared" si="77"/>
        <v>30302311</v>
      </c>
      <c r="F4951" s="135" t="s">
        <v>1249</v>
      </c>
      <c r="G4951" s="135" t="s">
        <v>9781</v>
      </c>
      <c r="H4951" s="135" t="s">
        <v>7418</v>
      </c>
      <c r="I4951" s="135" t="s">
        <v>4339</v>
      </c>
    </row>
    <row r="4952" spans="1:9" x14ac:dyDescent="0.2">
      <c r="A4952" s="135" t="s">
        <v>2918</v>
      </c>
      <c r="D4952" s="135" t="s">
        <v>4340</v>
      </c>
      <c r="E4952" s="135">
        <f t="shared" si="77"/>
        <v>30302312</v>
      </c>
      <c r="F4952" s="135" t="s">
        <v>1249</v>
      </c>
      <c r="G4952" s="135" t="s">
        <v>9781</v>
      </c>
      <c r="H4952" s="135" t="s">
        <v>7418</v>
      </c>
      <c r="I4952" s="135" t="s">
        <v>4341</v>
      </c>
    </row>
    <row r="4953" spans="1:9" x14ac:dyDescent="0.2">
      <c r="A4953" s="135" t="s">
        <v>2918</v>
      </c>
      <c r="D4953" s="135" t="s">
        <v>4342</v>
      </c>
      <c r="E4953" s="135">
        <f t="shared" si="77"/>
        <v>30302313</v>
      </c>
      <c r="F4953" s="135" t="s">
        <v>1249</v>
      </c>
      <c r="G4953" s="135" t="s">
        <v>9781</v>
      </c>
      <c r="H4953" s="135" t="s">
        <v>7418</v>
      </c>
      <c r="I4953" s="135" t="s">
        <v>1615</v>
      </c>
    </row>
    <row r="4954" spans="1:9" x14ac:dyDescent="0.2">
      <c r="A4954" s="135" t="s">
        <v>2918</v>
      </c>
      <c r="D4954" s="135" t="s">
        <v>1616</v>
      </c>
      <c r="E4954" s="135">
        <f t="shared" si="77"/>
        <v>30302314</v>
      </c>
      <c r="F4954" s="135" t="s">
        <v>1249</v>
      </c>
      <c r="G4954" s="135" t="s">
        <v>9781</v>
      </c>
      <c r="H4954" s="135" t="s">
        <v>7418</v>
      </c>
      <c r="I4954" s="135" t="s">
        <v>1617</v>
      </c>
    </row>
    <row r="4955" spans="1:9" x14ac:dyDescent="0.2">
      <c r="A4955" s="135" t="s">
        <v>2918</v>
      </c>
      <c r="D4955" s="135" t="s">
        <v>1618</v>
      </c>
      <c r="E4955" s="135">
        <f t="shared" si="77"/>
        <v>30302315</v>
      </c>
      <c r="F4955" s="135" t="s">
        <v>1249</v>
      </c>
      <c r="G4955" s="135" t="s">
        <v>9781</v>
      </c>
      <c r="H4955" s="135" t="s">
        <v>7418</v>
      </c>
      <c r="I4955" s="135" t="s">
        <v>6392</v>
      </c>
    </row>
    <row r="4956" spans="1:9" x14ac:dyDescent="0.2">
      <c r="A4956" s="135" t="s">
        <v>2918</v>
      </c>
      <c r="D4956" s="135" t="s">
        <v>1619</v>
      </c>
      <c r="E4956" s="135">
        <f t="shared" si="77"/>
        <v>30302316</v>
      </c>
      <c r="F4956" s="135" t="s">
        <v>1249</v>
      </c>
      <c r="G4956" s="135" t="s">
        <v>9781</v>
      </c>
      <c r="H4956" s="135" t="s">
        <v>7418</v>
      </c>
      <c r="I4956" s="135" t="s">
        <v>1620</v>
      </c>
    </row>
    <row r="4957" spans="1:9" x14ac:dyDescent="0.2">
      <c r="A4957" s="135" t="s">
        <v>2918</v>
      </c>
      <c r="D4957" s="135" t="s">
        <v>1621</v>
      </c>
      <c r="E4957" s="135">
        <f t="shared" si="77"/>
        <v>30302317</v>
      </c>
      <c r="F4957" s="135" t="s">
        <v>1249</v>
      </c>
      <c r="G4957" s="135" t="s">
        <v>9781</v>
      </c>
      <c r="H4957" s="135" t="s">
        <v>7418</v>
      </c>
      <c r="I4957" s="135" t="s">
        <v>1622</v>
      </c>
    </row>
    <row r="4958" spans="1:9" x14ac:dyDescent="0.2">
      <c r="A4958" s="135" t="s">
        <v>2918</v>
      </c>
      <c r="D4958" s="135" t="s">
        <v>1623</v>
      </c>
      <c r="E4958" s="135">
        <f t="shared" si="77"/>
        <v>30302318</v>
      </c>
      <c r="F4958" s="135" t="s">
        <v>1249</v>
      </c>
      <c r="G4958" s="135" t="s">
        <v>9781</v>
      </c>
      <c r="H4958" s="135" t="s">
        <v>7418</v>
      </c>
      <c r="I4958" s="135" t="s">
        <v>1624</v>
      </c>
    </row>
    <row r="4959" spans="1:9" x14ac:dyDescent="0.2">
      <c r="A4959" s="135" t="s">
        <v>2918</v>
      </c>
      <c r="D4959" s="135" t="s">
        <v>1625</v>
      </c>
      <c r="E4959" s="135">
        <f t="shared" si="77"/>
        <v>30302319</v>
      </c>
      <c r="F4959" s="135" t="s">
        <v>1249</v>
      </c>
      <c r="G4959" s="135" t="s">
        <v>9781</v>
      </c>
      <c r="H4959" s="135" t="s">
        <v>7418</v>
      </c>
      <c r="I4959" s="135" t="s">
        <v>1626</v>
      </c>
    </row>
    <row r="4960" spans="1:9" x14ac:dyDescent="0.2">
      <c r="A4960" s="135" t="s">
        <v>2918</v>
      </c>
      <c r="D4960" s="135" t="s">
        <v>1627</v>
      </c>
      <c r="E4960" s="135">
        <f t="shared" si="77"/>
        <v>30302320</v>
      </c>
      <c r="F4960" s="135" t="s">
        <v>1249</v>
      </c>
      <c r="G4960" s="135" t="s">
        <v>9781</v>
      </c>
      <c r="H4960" s="135" t="s">
        <v>7418</v>
      </c>
      <c r="I4960" s="135" t="s">
        <v>1628</v>
      </c>
    </row>
    <row r="4961" spans="1:9" x14ac:dyDescent="0.2">
      <c r="A4961" s="135" t="s">
        <v>2918</v>
      </c>
      <c r="D4961" s="135" t="s">
        <v>1629</v>
      </c>
      <c r="E4961" s="135">
        <f t="shared" si="77"/>
        <v>30302321</v>
      </c>
      <c r="F4961" s="135" t="s">
        <v>1249</v>
      </c>
      <c r="G4961" s="135" t="s">
        <v>9781</v>
      </c>
      <c r="H4961" s="135" t="s">
        <v>7418</v>
      </c>
      <c r="I4961" s="135" t="s">
        <v>1630</v>
      </c>
    </row>
    <row r="4962" spans="1:9" x14ac:dyDescent="0.2">
      <c r="A4962" s="135" t="s">
        <v>2918</v>
      </c>
      <c r="D4962" s="135" t="s">
        <v>1631</v>
      </c>
      <c r="E4962" s="135">
        <f t="shared" si="77"/>
        <v>30302322</v>
      </c>
      <c r="F4962" s="135" t="s">
        <v>1249</v>
      </c>
      <c r="G4962" s="135" t="s">
        <v>9781</v>
      </c>
      <c r="H4962" s="135" t="s">
        <v>7418</v>
      </c>
      <c r="I4962" s="135" t="s">
        <v>1632</v>
      </c>
    </row>
    <row r="4963" spans="1:9" x14ac:dyDescent="0.2">
      <c r="A4963" s="135" t="s">
        <v>2918</v>
      </c>
      <c r="D4963" s="135" t="s">
        <v>1633</v>
      </c>
      <c r="E4963" s="135">
        <f t="shared" si="77"/>
        <v>30302325</v>
      </c>
      <c r="F4963" s="135" t="s">
        <v>1249</v>
      </c>
      <c r="G4963" s="135" t="s">
        <v>9781</v>
      </c>
      <c r="H4963" s="135" t="s">
        <v>7418</v>
      </c>
      <c r="I4963" s="135" t="s">
        <v>1634</v>
      </c>
    </row>
    <row r="4964" spans="1:9" x14ac:dyDescent="0.2">
      <c r="A4964" s="135" t="s">
        <v>2918</v>
      </c>
      <c r="D4964" s="135" t="s">
        <v>1635</v>
      </c>
      <c r="E4964" s="135">
        <f t="shared" si="77"/>
        <v>30302327</v>
      </c>
      <c r="F4964" s="135" t="s">
        <v>1249</v>
      </c>
      <c r="G4964" s="135" t="s">
        <v>9781</v>
      </c>
      <c r="H4964" s="135" t="s">
        <v>7418</v>
      </c>
      <c r="I4964" s="135" t="s">
        <v>1636</v>
      </c>
    </row>
    <row r="4965" spans="1:9" x14ac:dyDescent="0.2">
      <c r="A4965" s="135" t="s">
        <v>2918</v>
      </c>
      <c r="D4965" s="135" t="s">
        <v>1637</v>
      </c>
      <c r="E4965" s="135">
        <f t="shared" si="77"/>
        <v>30302328</v>
      </c>
      <c r="F4965" s="135" t="s">
        <v>1249</v>
      </c>
      <c r="G4965" s="135" t="s">
        <v>9781</v>
      </c>
      <c r="H4965" s="135" t="s">
        <v>7418</v>
      </c>
      <c r="I4965" s="135" t="s">
        <v>1638</v>
      </c>
    </row>
    <row r="4966" spans="1:9" x14ac:dyDescent="0.2">
      <c r="A4966" s="135" t="s">
        <v>2918</v>
      </c>
      <c r="D4966" s="135" t="s">
        <v>1639</v>
      </c>
      <c r="E4966" s="135">
        <f t="shared" si="77"/>
        <v>30302330</v>
      </c>
      <c r="F4966" s="135" t="s">
        <v>1249</v>
      </c>
      <c r="G4966" s="135" t="s">
        <v>9781</v>
      </c>
      <c r="H4966" s="135" t="s">
        <v>7418</v>
      </c>
      <c r="I4966" s="135" t="s">
        <v>1640</v>
      </c>
    </row>
    <row r="4967" spans="1:9" x14ac:dyDescent="0.2">
      <c r="A4967" s="135" t="s">
        <v>2918</v>
      </c>
      <c r="D4967" s="135" t="s">
        <v>1641</v>
      </c>
      <c r="E4967" s="135">
        <f t="shared" si="77"/>
        <v>30302331</v>
      </c>
      <c r="F4967" s="135" t="s">
        <v>1249</v>
      </c>
      <c r="G4967" s="135" t="s">
        <v>9781</v>
      </c>
      <c r="H4967" s="135" t="s">
        <v>7418</v>
      </c>
      <c r="I4967" s="135" t="s">
        <v>1642</v>
      </c>
    </row>
    <row r="4968" spans="1:9" x14ac:dyDescent="0.2">
      <c r="A4968" s="135" t="s">
        <v>2918</v>
      </c>
      <c r="D4968" s="135" t="s">
        <v>1643</v>
      </c>
      <c r="E4968" s="135">
        <f t="shared" si="77"/>
        <v>30302334</v>
      </c>
      <c r="F4968" s="135" t="s">
        <v>1249</v>
      </c>
      <c r="G4968" s="135" t="s">
        <v>9781</v>
      </c>
      <c r="H4968" s="135" t="s">
        <v>7418</v>
      </c>
      <c r="I4968" s="135" t="s">
        <v>1644</v>
      </c>
    </row>
    <row r="4969" spans="1:9" x14ac:dyDescent="0.2">
      <c r="A4969" s="135" t="s">
        <v>2918</v>
      </c>
      <c r="D4969" s="135" t="s">
        <v>1645</v>
      </c>
      <c r="E4969" s="135">
        <f t="shared" si="77"/>
        <v>30302336</v>
      </c>
      <c r="F4969" s="135" t="s">
        <v>1249</v>
      </c>
      <c r="G4969" s="135" t="s">
        <v>9781</v>
      </c>
      <c r="H4969" s="135" t="s">
        <v>7418</v>
      </c>
      <c r="I4969" s="135" t="s">
        <v>1646</v>
      </c>
    </row>
    <row r="4970" spans="1:9" x14ac:dyDescent="0.2">
      <c r="A4970" s="135" t="s">
        <v>2918</v>
      </c>
      <c r="D4970" s="135" t="s">
        <v>1647</v>
      </c>
      <c r="E4970" s="135">
        <f t="shared" si="77"/>
        <v>30302338</v>
      </c>
      <c r="F4970" s="135" t="s">
        <v>1249</v>
      </c>
      <c r="G4970" s="135" t="s">
        <v>9781</v>
      </c>
      <c r="H4970" s="135" t="s">
        <v>7418</v>
      </c>
      <c r="I4970" s="135" t="s">
        <v>1648</v>
      </c>
    </row>
    <row r="4971" spans="1:9" x14ac:dyDescent="0.2">
      <c r="A4971" s="135" t="s">
        <v>2918</v>
      </c>
      <c r="D4971" s="135" t="s">
        <v>1649</v>
      </c>
      <c r="E4971" s="135">
        <f t="shared" si="77"/>
        <v>30302340</v>
      </c>
      <c r="F4971" s="135" t="s">
        <v>1249</v>
      </c>
      <c r="G4971" s="135" t="s">
        <v>9781</v>
      </c>
      <c r="H4971" s="135" t="s">
        <v>7418</v>
      </c>
      <c r="I4971" s="135" t="s">
        <v>1650</v>
      </c>
    </row>
    <row r="4972" spans="1:9" x14ac:dyDescent="0.2">
      <c r="A4972" s="135" t="s">
        <v>2918</v>
      </c>
      <c r="D4972" s="135" t="s">
        <v>1651</v>
      </c>
      <c r="E4972" s="135">
        <f t="shared" si="77"/>
        <v>30302341</v>
      </c>
      <c r="F4972" s="135" t="s">
        <v>1249</v>
      </c>
      <c r="G4972" s="135" t="s">
        <v>9781</v>
      </c>
      <c r="H4972" s="135" t="s">
        <v>7418</v>
      </c>
      <c r="I4972" s="135" t="s">
        <v>1652</v>
      </c>
    </row>
    <row r="4973" spans="1:9" x14ac:dyDescent="0.2">
      <c r="A4973" s="135" t="s">
        <v>2918</v>
      </c>
      <c r="D4973" s="135" t="s">
        <v>1653</v>
      </c>
      <c r="E4973" s="135">
        <f t="shared" si="77"/>
        <v>30302344</v>
      </c>
      <c r="F4973" s="135" t="s">
        <v>1249</v>
      </c>
      <c r="G4973" s="135" t="s">
        <v>9781</v>
      </c>
      <c r="H4973" s="135" t="s">
        <v>7418</v>
      </c>
      <c r="I4973" s="135" t="s">
        <v>1654</v>
      </c>
    </row>
    <row r="4974" spans="1:9" x14ac:dyDescent="0.2">
      <c r="A4974" s="135" t="s">
        <v>2918</v>
      </c>
      <c r="D4974" s="135" t="s">
        <v>1655</v>
      </c>
      <c r="E4974" s="135">
        <f t="shared" si="77"/>
        <v>30302345</v>
      </c>
      <c r="F4974" s="135" t="s">
        <v>1249</v>
      </c>
      <c r="G4974" s="135" t="s">
        <v>9781</v>
      </c>
      <c r="H4974" s="135" t="s">
        <v>7418</v>
      </c>
      <c r="I4974" s="135" t="s">
        <v>1656</v>
      </c>
    </row>
    <row r="4975" spans="1:9" x14ac:dyDescent="0.2">
      <c r="A4975" s="135" t="s">
        <v>2918</v>
      </c>
      <c r="D4975" s="135" t="s">
        <v>1657</v>
      </c>
      <c r="E4975" s="135">
        <f t="shared" si="77"/>
        <v>30302347</v>
      </c>
      <c r="F4975" s="135" t="s">
        <v>1249</v>
      </c>
      <c r="G4975" s="135" t="s">
        <v>9781</v>
      </c>
      <c r="H4975" s="135" t="s">
        <v>7418</v>
      </c>
      <c r="I4975" s="135" t="s">
        <v>1658</v>
      </c>
    </row>
    <row r="4976" spans="1:9" x14ac:dyDescent="0.2">
      <c r="A4976" s="135" t="s">
        <v>2918</v>
      </c>
      <c r="D4976" s="135" t="s">
        <v>1659</v>
      </c>
      <c r="E4976" s="135">
        <f t="shared" si="77"/>
        <v>30302348</v>
      </c>
      <c r="F4976" s="135" t="s">
        <v>1249</v>
      </c>
      <c r="G4976" s="135" t="s">
        <v>9781</v>
      </c>
      <c r="H4976" s="135" t="s">
        <v>7418</v>
      </c>
      <c r="I4976" s="135" t="s">
        <v>1660</v>
      </c>
    </row>
    <row r="4977" spans="1:9" x14ac:dyDescent="0.2">
      <c r="A4977" s="135" t="s">
        <v>2918</v>
      </c>
      <c r="D4977" s="135" t="s">
        <v>1661</v>
      </c>
      <c r="E4977" s="135">
        <f t="shared" si="77"/>
        <v>30302349</v>
      </c>
      <c r="F4977" s="135" t="s">
        <v>1249</v>
      </c>
      <c r="G4977" s="135" t="s">
        <v>9781</v>
      </c>
      <c r="H4977" s="135" t="s">
        <v>7418</v>
      </c>
      <c r="I4977" s="135" t="s">
        <v>1662</v>
      </c>
    </row>
    <row r="4978" spans="1:9" x14ac:dyDescent="0.2">
      <c r="A4978" s="135" t="s">
        <v>2918</v>
      </c>
      <c r="D4978" s="135" t="s">
        <v>1663</v>
      </c>
      <c r="E4978" s="135">
        <f t="shared" si="77"/>
        <v>30302350</v>
      </c>
      <c r="F4978" s="135" t="s">
        <v>1249</v>
      </c>
      <c r="G4978" s="135" t="s">
        <v>9781</v>
      </c>
      <c r="H4978" s="135" t="s">
        <v>7418</v>
      </c>
      <c r="I4978" s="135" t="s">
        <v>1664</v>
      </c>
    </row>
    <row r="4979" spans="1:9" x14ac:dyDescent="0.2">
      <c r="A4979" s="135" t="s">
        <v>2918</v>
      </c>
      <c r="D4979" s="135" t="s">
        <v>1665</v>
      </c>
      <c r="E4979" s="135">
        <f t="shared" si="77"/>
        <v>30302351</v>
      </c>
      <c r="F4979" s="135" t="s">
        <v>1249</v>
      </c>
      <c r="G4979" s="135" t="s">
        <v>9781</v>
      </c>
      <c r="H4979" s="135" t="s">
        <v>7418</v>
      </c>
      <c r="I4979" s="135" t="s">
        <v>1666</v>
      </c>
    </row>
    <row r="4980" spans="1:9" x14ac:dyDescent="0.2">
      <c r="A4980" s="135" t="s">
        <v>2918</v>
      </c>
      <c r="D4980" s="135" t="s">
        <v>1667</v>
      </c>
      <c r="E4980" s="135">
        <f t="shared" si="77"/>
        <v>30302352</v>
      </c>
      <c r="F4980" s="135" t="s">
        <v>1249</v>
      </c>
      <c r="G4980" s="135" t="s">
        <v>9781</v>
      </c>
      <c r="H4980" s="135" t="s">
        <v>7418</v>
      </c>
      <c r="I4980" s="135" t="s">
        <v>4387</v>
      </c>
    </row>
    <row r="4981" spans="1:9" x14ac:dyDescent="0.2">
      <c r="A4981" s="135" t="s">
        <v>2918</v>
      </c>
      <c r="D4981" s="135" t="s">
        <v>4388</v>
      </c>
      <c r="E4981" s="135">
        <f t="shared" si="77"/>
        <v>30302353</v>
      </c>
      <c r="F4981" s="135" t="s">
        <v>1249</v>
      </c>
      <c r="G4981" s="135" t="s">
        <v>9781</v>
      </c>
      <c r="H4981" s="135" t="s">
        <v>7418</v>
      </c>
      <c r="I4981" s="135" t="s">
        <v>4389</v>
      </c>
    </row>
    <row r="4982" spans="1:9" x14ac:dyDescent="0.2">
      <c r="A4982" s="135" t="s">
        <v>2918</v>
      </c>
      <c r="D4982" s="135" t="s">
        <v>4390</v>
      </c>
      <c r="E4982" s="135">
        <f t="shared" si="77"/>
        <v>30302354</v>
      </c>
      <c r="F4982" s="135" t="s">
        <v>1249</v>
      </c>
      <c r="G4982" s="135" t="s">
        <v>9781</v>
      </c>
      <c r="H4982" s="135" t="s">
        <v>7418</v>
      </c>
      <c r="I4982" s="135" t="s">
        <v>4391</v>
      </c>
    </row>
    <row r="4983" spans="1:9" x14ac:dyDescent="0.2">
      <c r="A4983" s="135" t="s">
        <v>2918</v>
      </c>
      <c r="D4983" s="135" t="s">
        <v>4392</v>
      </c>
      <c r="E4983" s="135">
        <f t="shared" si="77"/>
        <v>30302355</v>
      </c>
      <c r="F4983" s="135" t="s">
        <v>1249</v>
      </c>
      <c r="G4983" s="135" t="s">
        <v>9781</v>
      </c>
      <c r="H4983" s="135" t="s">
        <v>7418</v>
      </c>
      <c r="I4983" s="135" t="s">
        <v>4393</v>
      </c>
    </row>
    <row r="4984" spans="1:9" x14ac:dyDescent="0.2">
      <c r="A4984" s="135" t="s">
        <v>2918</v>
      </c>
      <c r="D4984" s="135" t="s">
        <v>4394</v>
      </c>
      <c r="E4984" s="135">
        <f t="shared" si="77"/>
        <v>30302356</v>
      </c>
      <c r="F4984" s="135" t="s">
        <v>1249</v>
      </c>
      <c r="G4984" s="135" t="s">
        <v>9781</v>
      </c>
      <c r="H4984" s="135" t="s">
        <v>7418</v>
      </c>
      <c r="I4984" s="135" t="s">
        <v>7499</v>
      </c>
    </row>
    <row r="4985" spans="1:9" x14ac:dyDescent="0.2">
      <c r="A4985" s="135" t="s">
        <v>2918</v>
      </c>
      <c r="D4985" s="135" t="s">
        <v>7500</v>
      </c>
      <c r="E4985" s="135">
        <f t="shared" si="77"/>
        <v>30302357</v>
      </c>
      <c r="F4985" s="135" t="s">
        <v>1249</v>
      </c>
      <c r="G4985" s="135" t="s">
        <v>9781</v>
      </c>
      <c r="H4985" s="135" t="s">
        <v>7418</v>
      </c>
      <c r="I4985" s="135" t="s">
        <v>7501</v>
      </c>
    </row>
    <row r="4986" spans="1:9" x14ac:dyDescent="0.2">
      <c r="A4986" s="135" t="s">
        <v>2918</v>
      </c>
      <c r="D4986" s="135" t="s">
        <v>7502</v>
      </c>
      <c r="E4986" s="135">
        <f t="shared" si="77"/>
        <v>30302358</v>
      </c>
      <c r="F4986" s="135" t="s">
        <v>1249</v>
      </c>
      <c r="G4986" s="135" t="s">
        <v>9781</v>
      </c>
      <c r="H4986" s="135" t="s">
        <v>7418</v>
      </c>
      <c r="I4986" s="135" t="s">
        <v>7503</v>
      </c>
    </row>
    <row r="4987" spans="1:9" x14ac:dyDescent="0.2">
      <c r="A4987" s="135" t="s">
        <v>2918</v>
      </c>
      <c r="D4987" s="135" t="s">
        <v>7504</v>
      </c>
      <c r="E4987" s="135">
        <f t="shared" si="77"/>
        <v>30302359</v>
      </c>
      <c r="F4987" s="135" t="s">
        <v>1249</v>
      </c>
      <c r="G4987" s="135" t="s">
        <v>9781</v>
      </c>
      <c r="H4987" s="135" t="s">
        <v>7418</v>
      </c>
      <c r="I4987" s="135" t="s">
        <v>7505</v>
      </c>
    </row>
    <row r="4988" spans="1:9" x14ac:dyDescent="0.2">
      <c r="A4988" s="135" t="s">
        <v>2918</v>
      </c>
      <c r="D4988" s="135" t="s">
        <v>7506</v>
      </c>
      <c r="E4988" s="135">
        <f t="shared" si="77"/>
        <v>30302360</v>
      </c>
      <c r="F4988" s="135" t="s">
        <v>1249</v>
      </c>
      <c r="G4988" s="135" t="s">
        <v>9781</v>
      </c>
      <c r="H4988" s="135" t="s">
        <v>7418</v>
      </c>
      <c r="I4988" s="135" t="s">
        <v>7507</v>
      </c>
    </row>
    <row r="4989" spans="1:9" x14ac:dyDescent="0.2">
      <c r="A4989" s="135" t="s">
        <v>2918</v>
      </c>
      <c r="D4989" s="135" t="s">
        <v>7508</v>
      </c>
      <c r="E4989" s="135">
        <f t="shared" si="77"/>
        <v>30302361</v>
      </c>
      <c r="F4989" s="135" t="s">
        <v>1249</v>
      </c>
      <c r="G4989" s="135" t="s">
        <v>9781</v>
      </c>
      <c r="H4989" s="135" t="s">
        <v>7418</v>
      </c>
      <c r="I4989" s="135" t="s">
        <v>7509</v>
      </c>
    </row>
    <row r="4990" spans="1:9" x14ac:dyDescent="0.2">
      <c r="A4990" s="135" t="s">
        <v>2918</v>
      </c>
      <c r="D4990" s="135" t="s">
        <v>7510</v>
      </c>
      <c r="E4990" s="135">
        <f t="shared" si="77"/>
        <v>30302362</v>
      </c>
      <c r="F4990" s="135" t="s">
        <v>1249</v>
      </c>
      <c r="G4990" s="135" t="s">
        <v>9781</v>
      </c>
      <c r="H4990" s="135" t="s">
        <v>7418</v>
      </c>
      <c r="I4990" s="135" t="s">
        <v>7511</v>
      </c>
    </row>
    <row r="4991" spans="1:9" x14ac:dyDescent="0.2">
      <c r="A4991" s="135" t="s">
        <v>2918</v>
      </c>
      <c r="D4991" s="135" t="s">
        <v>7512</v>
      </c>
      <c r="E4991" s="135">
        <f t="shared" si="77"/>
        <v>30302369</v>
      </c>
      <c r="F4991" s="135" t="s">
        <v>1249</v>
      </c>
      <c r="G4991" s="135" t="s">
        <v>9781</v>
      </c>
      <c r="H4991" s="135" t="s">
        <v>7418</v>
      </c>
      <c r="I4991" s="135" t="s">
        <v>7513</v>
      </c>
    </row>
    <row r="4992" spans="1:9" x14ac:dyDescent="0.2">
      <c r="A4992" s="135" t="s">
        <v>2918</v>
      </c>
      <c r="D4992" s="135" t="s">
        <v>7514</v>
      </c>
      <c r="E4992" s="135">
        <f t="shared" si="77"/>
        <v>30302370</v>
      </c>
      <c r="F4992" s="135" t="s">
        <v>1249</v>
      </c>
      <c r="G4992" s="135" t="s">
        <v>9781</v>
      </c>
      <c r="H4992" s="135" t="s">
        <v>7418</v>
      </c>
      <c r="I4992" s="135" t="s">
        <v>7515</v>
      </c>
    </row>
    <row r="4993" spans="1:9" x14ac:dyDescent="0.2">
      <c r="A4993" s="135" t="s">
        <v>2918</v>
      </c>
      <c r="D4993" s="135" t="s">
        <v>7516</v>
      </c>
      <c r="E4993" s="135">
        <f t="shared" si="77"/>
        <v>30302371</v>
      </c>
      <c r="F4993" s="135" t="s">
        <v>1249</v>
      </c>
      <c r="G4993" s="135" t="s">
        <v>9781</v>
      </c>
      <c r="H4993" s="135" t="s">
        <v>7418</v>
      </c>
      <c r="I4993" s="135" t="s">
        <v>7517</v>
      </c>
    </row>
    <row r="4994" spans="1:9" x14ac:dyDescent="0.2">
      <c r="A4994" s="135" t="s">
        <v>2918</v>
      </c>
      <c r="D4994" s="135" t="s">
        <v>7518</v>
      </c>
      <c r="E4994" s="135">
        <f t="shared" ref="E4994:E5057" si="78">VALUE(D4994)</f>
        <v>30302372</v>
      </c>
      <c r="F4994" s="135" t="s">
        <v>1249</v>
      </c>
      <c r="G4994" s="135" t="s">
        <v>9781</v>
      </c>
      <c r="H4994" s="135" t="s">
        <v>7418</v>
      </c>
      <c r="I4994" s="135" t="s">
        <v>7519</v>
      </c>
    </row>
    <row r="4995" spans="1:9" x14ac:dyDescent="0.2">
      <c r="A4995" s="135" t="s">
        <v>2918</v>
      </c>
      <c r="D4995" s="135" t="s">
        <v>7520</v>
      </c>
      <c r="E4995" s="135">
        <f t="shared" si="78"/>
        <v>30302373</v>
      </c>
      <c r="F4995" s="135" t="s">
        <v>1249</v>
      </c>
      <c r="G4995" s="135" t="s">
        <v>9781</v>
      </c>
      <c r="H4995" s="135" t="s">
        <v>7418</v>
      </c>
      <c r="I4995" s="135" t="s">
        <v>7521</v>
      </c>
    </row>
    <row r="4996" spans="1:9" x14ac:dyDescent="0.2">
      <c r="A4996" s="135" t="s">
        <v>2918</v>
      </c>
      <c r="D4996" s="135" t="s">
        <v>7522</v>
      </c>
      <c r="E4996" s="135">
        <f t="shared" si="78"/>
        <v>30302374</v>
      </c>
      <c r="F4996" s="135" t="s">
        <v>1249</v>
      </c>
      <c r="G4996" s="135" t="s">
        <v>9781</v>
      </c>
      <c r="H4996" s="135" t="s">
        <v>7418</v>
      </c>
      <c r="I4996" s="135" t="s">
        <v>7523</v>
      </c>
    </row>
    <row r="4997" spans="1:9" x14ac:dyDescent="0.2">
      <c r="A4997" s="135" t="s">
        <v>2918</v>
      </c>
      <c r="D4997" s="135" t="s">
        <v>7524</v>
      </c>
      <c r="E4997" s="135">
        <f t="shared" si="78"/>
        <v>30302379</v>
      </c>
      <c r="F4997" s="135" t="s">
        <v>1249</v>
      </c>
      <c r="G4997" s="135" t="s">
        <v>9781</v>
      </c>
      <c r="H4997" s="135" t="s">
        <v>7418</v>
      </c>
      <c r="I4997" s="135" t="s">
        <v>7525</v>
      </c>
    </row>
    <row r="4998" spans="1:9" x14ac:dyDescent="0.2">
      <c r="A4998" s="135" t="s">
        <v>2918</v>
      </c>
      <c r="D4998" s="135" t="s">
        <v>7526</v>
      </c>
      <c r="E4998" s="135">
        <f t="shared" si="78"/>
        <v>30302380</v>
      </c>
      <c r="F4998" s="135" t="s">
        <v>1249</v>
      </c>
      <c r="G4998" s="135" t="s">
        <v>9781</v>
      </c>
      <c r="H4998" s="135" t="s">
        <v>7418</v>
      </c>
      <c r="I4998" s="135" t="s">
        <v>7527</v>
      </c>
    </row>
    <row r="4999" spans="1:9" x14ac:dyDescent="0.2">
      <c r="A4999" s="135" t="s">
        <v>2918</v>
      </c>
      <c r="D4999" s="135" t="s">
        <v>7528</v>
      </c>
      <c r="E4999" s="135">
        <f t="shared" si="78"/>
        <v>30302381</v>
      </c>
      <c r="F4999" s="135" t="s">
        <v>1249</v>
      </c>
      <c r="G4999" s="135" t="s">
        <v>9781</v>
      </c>
      <c r="H4999" s="135" t="s">
        <v>7418</v>
      </c>
      <c r="I4999" s="135" t="s">
        <v>7529</v>
      </c>
    </row>
    <row r="5000" spans="1:9" x14ac:dyDescent="0.2">
      <c r="A5000" s="135" t="s">
        <v>2918</v>
      </c>
      <c r="D5000" s="135" t="s">
        <v>7530</v>
      </c>
      <c r="E5000" s="135">
        <f t="shared" si="78"/>
        <v>30302382</v>
      </c>
      <c r="F5000" s="135" t="s">
        <v>1249</v>
      </c>
      <c r="G5000" s="135" t="s">
        <v>9781</v>
      </c>
      <c r="H5000" s="135" t="s">
        <v>7418</v>
      </c>
      <c r="I5000" s="135" t="s">
        <v>7531</v>
      </c>
    </row>
    <row r="5001" spans="1:9" x14ac:dyDescent="0.2">
      <c r="A5001" s="135" t="s">
        <v>2918</v>
      </c>
      <c r="D5001" s="135" t="s">
        <v>7532</v>
      </c>
      <c r="E5001" s="135">
        <f t="shared" si="78"/>
        <v>30302383</v>
      </c>
      <c r="F5001" s="135" t="s">
        <v>1249</v>
      </c>
      <c r="G5001" s="135" t="s">
        <v>9781</v>
      </c>
      <c r="H5001" s="135" t="s">
        <v>7418</v>
      </c>
      <c r="I5001" s="135" t="s">
        <v>7533</v>
      </c>
    </row>
    <row r="5002" spans="1:9" x14ac:dyDescent="0.2">
      <c r="A5002" s="135" t="s">
        <v>2918</v>
      </c>
      <c r="D5002" s="135" t="s">
        <v>7534</v>
      </c>
      <c r="E5002" s="135">
        <f t="shared" si="78"/>
        <v>30302384</v>
      </c>
      <c r="F5002" s="135" t="s">
        <v>1249</v>
      </c>
      <c r="G5002" s="135" t="s">
        <v>9781</v>
      </c>
      <c r="H5002" s="135" t="s">
        <v>7418</v>
      </c>
      <c r="I5002" s="135" t="s">
        <v>7535</v>
      </c>
    </row>
    <row r="5003" spans="1:9" x14ac:dyDescent="0.2">
      <c r="A5003" s="135" t="s">
        <v>2918</v>
      </c>
      <c r="D5003" s="135" t="s">
        <v>7536</v>
      </c>
      <c r="E5003" s="135">
        <f t="shared" si="78"/>
        <v>30302385</v>
      </c>
      <c r="F5003" s="135" t="s">
        <v>1249</v>
      </c>
      <c r="G5003" s="135" t="s">
        <v>9781</v>
      </c>
      <c r="H5003" s="135" t="s">
        <v>7418</v>
      </c>
      <c r="I5003" s="135" t="s">
        <v>7537</v>
      </c>
    </row>
    <row r="5004" spans="1:9" x14ac:dyDescent="0.2">
      <c r="A5004" s="135" t="s">
        <v>2918</v>
      </c>
      <c r="D5004" s="135" t="s">
        <v>7538</v>
      </c>
      <c r="E5004" s="135">
        <f t="shared" si="78"/>
        <v>30302386</v>
      </c>
      <c r="F5004" s="135" t="s">
        <v>1249</v>
      </c>
      <c r="G5004" s="135" t="s">
        <v>9781</v>
      </c>
      <c r="H5004" s="135" t="s">
        <v>7418</v>
      </c>
      <c r="I5004" s="135" t="s">
        <v>7539</v>
      </c>
    </row>
    <row r="5005" spans="1:9" x14ac:dyDescent="0.2">
      <c r="A5005" s="135" t="s">
        <v>2918</v>
      </c>
      <c r="D5005" s="135" t="s">
        <v>7540</v>
      </c>
      <c r="E5005" s="135">
        <f t="shared" si="78"/>
        <v>30302387</v>
      </c>
      <c r="F5005" s="135" t="s">
        <v>1249</v>
      </c>
      <c r="G5005" s="135" t="s">
        <v>9781</v>
      </c>
      <c r="H5005" s="135" t="s">
        <v>7418</v>
      </c>
      <c r="I5005" s="135" t="s">
        <v>7541</v>
      </c>
    </row>
    <row r="5006" spans="1:9" x14ac:dyDescent="0.2">
      <c r="A5006" s="135" t="s">
        <v>2918</v>
      </c>
      <c r="D5006" s="135" t="s">
        <v>7542</v>
      </c>
      <c r="E5006" s="135">
        <f t="shared" si="78"/>
        <v>30302388</v>
      </c>
      <c r="F5006" s="135" t="s">
        <v>1249</v>
      </c>
      <c r="G5006" s="135" t="s">
        <v>9781</v>
      </c>
      <c r="H5006" s="135" t="s">
        <v>7418</v>
      </c>
      <c r="I5006" s="135" t="s">
        <v>7543</v>
      </c>
    </row>
    <row r="5007" spans="1:9" x14ac:dyDescent="0.2">
      <c r="A5007" s="135" t="s">
        <v>2918</v>
      </c>
      <c r="D5007" s="135" t="s">
        <v>7544</v>
      </c>
      <c r="E5007" s="135">
        <f t="shared" si="78"/>
        <v>30302393</v>
      </c>
      <c r="F5007" s="135" t="s">
        <v>1249</v>
      </c>
      <c r="G5007" s="135" t="s">
        <v>9781</v>
      </c>
      <c r="H5007" s="135" t="s">
        <v>7418</v>
      </c>
      <c r="I5007" s="135" t="s">
        <v>7545</v>
      </c>
    </row>
    <row r="5008" spans="1:9" x14ac:dyDescent="0.2">
      <c r="A5008" s="135" t="s">
        <v>2918</v>
      </c>
      <c r="D5008" s="135" t="s">
        <v>7546</v>
      </c>
      <c r="E5008" s="135">
        <f t="shared" si="78"/>
        <v>30302395</v>
      </c>
      <c r="F5008" s="135" t="s">
        <v>1249</v>
      </c>
      <c r="G5008" s="135" t="s">
        <v>9781</v>
      </c>
      <c r="H5008" s="135" t="s">
        <v>7418</v>
      </c>
      <c r="I5008" s="135" t="s">
        <v>7547</v>
      </c>
    </row>
    <row r="5009" spans="1:9" x14ac:dyDescent="0.2">
      <c r="A5009" s="135" t="s">
        <v>2918</v>
      </c>
      <c r="D5009" s="135" t="s">
        <v>7548</v>
      </c>
      <c r="E5009" s="135">
        <f t="shared" si="78"/>
        <v>30302396</v>
      </c>
      <c r="F5009" s="135" t="s">
        <v>1249</v>
      </c>
      <c r="G5009" s="135" t="s">
        <v>9781</v>
      </c>
      <c r="H5009" s="135" t="s">
        <v>7418</v>
      </c>
      <c r="I5009" s="135" t="s">
        <v>7549</v>
      </c>
    </row>
    <row r="5010" spans="1:9" x14ac:dyDescent="0.2">
      <c r="A5010" s="135" t="s">
        <v>2918</v>
      </c>
      <c r="D5010" s="135" t="s">
        <v>10385</v>
      </c>
      <c r="E5010" s="135">
        <f t="shared" si="78"/>
        <v>30302397</v>
      </c>
      <c r="F5010" s="135" t="s">
        <v>1249</v>
      </c>
      <c r="G5010" s="135" t="s">
        <v>9781</v>
      </c>
      <c r="H5010" s="135" t="s">
        <v>7418</v>
      </c>
      <c r="I5010" s="135" t="s">
        <v>10386</v>
      </c>
    </row>
    <row r="5011" spans="1:9" x14ac:dyDescent="0.2">
      <c r="A5011" s="135" t="s">
        <v>2918</v>
      </c>
      <c r="D5011" s="135" t="s">
        <v>10387</v>
      </c>
      <c r="E5011" s="135">
        <f t="shared" si="78"/>
        <v>30302398</v>
      </c>
      <c r="F5011" s="135" t="s">
        <v>1249</v>
      </c>
      <c r="G5011" s="135" t="s">
        <v>9781</v>
      </c>
      <c r="H5011" s="135" t="s">
        <v>7418</v>
      </c>
      <c r="I5011" s="135" t="s">
        <v>10388</v>
      </c>
    </row>
    <row r="5012" spans="1:9" x14ac:dyDescent="0.2">
      <c r="A5012" s="135" t="s">
        <v>2918</v>
      </c>
      <c r="D5012" s="135" t="s">
        <v>10389</v>
      </c>
      <c r="E5012" s="135">
        <f t="shared" si="78"/>
        <v>30302399</v>
      </c>
      <c r="F5012" s="135" t="s">
        <v>1249</v>
      </c>
      <c r="G5012" s="135" t="s">
        <v>9781</v>
      </c>
      <c r="H5012" s="135" t="s">
        <v>7418</v>
      </c>
      <c r="I5012" s="135" t="s">
        <v>6238</v>
      </c>
    </row>
    <row r="5013" spans="1:9" x14ac:dyDescent="0.2">
      <c r="A5013" s="135" t="s">
        <v>2918</v>
      </c>
      <c r="D5013" s="135" t="s">
        <v>10390</v>
      </c>
      <c r="E5013" s="135">
        <f t="shared" si="78"/>
        <v>30302401</v>
      </c>
      <c r="F5013" s="135" t="s">
        <v>1249</v>
      </c>
      <c r="G5013" s="135" t="s">
        <v>9781</v>
      </c>
      <c r="H5013" s="135" t="s">
        <v>10391</v>
      </c>
      <c r="I5013" s="135" t="s">
        <v>10392</v>
      </c>
    </row>
    <row r="5014" spans="1:9" x14ac:dyDescent="0.2">
      <c r="A5014" s="135" t="s">
        <v>2918</v>
      </c>
      <c r="D5014" s="135" t="s">
        <v>10393</v>
      </c>
      <c r="E5014" s="135">
        <f t="shared" si="78"/>
        <v>30302402</v>
      </c>
      <c r="F5014" s="135" t="s">
        <v>1249</v>
      </c>
      <c r="G5014" s="135" t="s">
        <v>9781</v>
      </c>
      <c r="H5014" s="135" t="s">
        <v>10391</v>
      </c>
      <c r="I5014" s="135" t="s">
        <v>10394</v>
      </c>
    </row>
    <row r="5015" spans="1:9" x14ac:dyDescent="0.2">
      <c r="A5015" s="135" t="s">
        <v>2918</v>
      </c>
      <c r="D5015" s="135" t="s">
        <v>10395</v>
      </c>
      <c r="E5015" s="135">
        <f t="shared" si="78"/>
        <v>30302403</v>
      </c>
      <c r="F5015" s="135" t="s">
        <v>1249</v>
      </c>
      <c r="G5015" s="135" t="s">
        <v>9781</v>
      </c>
      <c r="H5015" s="135" t="s">
        <v>10391</v>
      </c>
      <c r="I5015" s="135" t="s">
        <v>10396</v>
      </c>
    </row>
    <row r="5016" spans="1:9" x14ac:dyDescent="0.2">
      <c r="A5016" s="135" t="s">
        <v>2918</v>
      </c>
      <c r="D5016" s="135" t="s">
        <v>10397</v>
      </c>
      <c r="E5016" s="135">
        <f t="shared" si="78"/>
        <v>30302404</v>
      </c>
      <c r="F5016" s="135" t="s">
        <v>1249</v>
      </c>
      <c r="G5016" s="135" t="s">
        <v>9781</v>
      </c>
      <c r="H5016" s="135" t="s">
        <v>10391</v>
      </c>
      <c r="I5016" s="135" t="s">
        <v>10398</v>
      </c>
    </row>
    <row r="5017" spans="1:9" x14ac:dyDescent="0.2">
      <c r="A5017" s="135" t="s">
        <v>2918</v>
      </c>
      <c r="D5017" s="135" t="s">
        <v>10399</v>
      </c>
      <c r="E5017" s="135">
        <f t="shared" si="78"/>
        <v>30302405</v>
      </c>
      <c r="F5017" s="135" t="s">
        <v>1249</v>
      </c>
      <c r="G5017" s="135" t="s">
        <v>9781</v>
      </c>
      <c r="H5017" s="135" t="s">
        <v>10391</v>
      </c>
      <c r="I5017" s="135" t="s">
        <v>10400</v>
      </c>
    </row>
    <row r="5018" spans="1:9" x14ac:dyDescent="0.2">
      <c r="A5018" s="135" t="s">
        <v>2918</v>
      </c>
      <c r="D5018" s="135" t="s">
        <v>13129</v>
      </c>
      <c r="E5018" s="135">
        <f t="shared" si="78"/>
        <v>30302406</v>
      </c>
      <c r="F5018" s="135" t="s">
        <v>1249</v>
      </c>
      <c r="G5018" s="135" t="s">
        <v>9781</v>
      </c>
      <c r="H5018" s="135" t="s">
        <v>10391</v>
      </c>
      <c r="I5018" s="135" t="s">
        <v>13130</v>
      </c>
    </row>
    <row r="5019" spans="1:9" x14ac:dyDescent="0.2">
      <c r="A5019" s="135" t="s">
        <v>2918</v>
      </c>
      <c r="D5019" s="135" t="s">
        <v>13131</v>
      </c>
      <c r="E5019" s="135">
        <f t="shared" si="78"/>
        <v>30302407</v>
      </c>
      <c r="F5019" s="135" t="s">
        <v>1249</v>
      </c>
      <c r="G5019" s="135" t="s">
        <v>9781</v>
      </c>
      <c r="H5019" s="135" t="s">
        <v>10391</v>
      </c>
      <c r="I5019" s="135" t="s">
        <v>13132</v>
      </c>
    </row>
    <row r="5020" spans="1:9" x14ac:dyDescent="0.2">
      <c r="A5020" s="135" t="s">
        <v>2918</v>
      </c>
      <c r="D5020" s="135" t="s">
        <v>13133</v>
      </c>
      <c r="E5020" s="135">
        <f t="shared" si="78"/>
        <v>30302408</v>
      </c>
      <c r="F5020" s="135" t="s">
        <v>1249</v>
      </c>
      <c r="G5020" s="135" t="s">
        <v>9781</v>
      </c>
      <c r="H5020" s="135" t="s">
        <v>10391</v>
      </c>
      <c r="I5020" s="135" t="s">
        <v>13134</v>
      </c>
    </row>
    <row r="5021" spans="1:9" x14ac:dyDescent="0.2">
      <c r="A5021" s="135" t="s">
        <v>2918</v>
      </c>
      <c r="D5021" s="135" t="s">
        <v>13135</v>
      </c>
      <c r="E5021" s="135">
        <f t="shared" si="78"/>
        <v>30302409</v>
      </c>
      <c r="F5021" s="135" t="s">
        <v>1249</v>
      </c>
      <c r="G5021" s="135" t="s">
        <v>9781</v>
      </c>
      <c r="H5021" s="135" t="s">
        <v>10391</v>
      </c>
      <c r="I5021" s="135" t="s">
        <v>13136</v>
      </c>
    </row>
    <row r="5022" spans="1:9" x14ac:dyDescent="0.2">
      <c r="A5022" s="135" t="s">
        <v>2918</v>
      </c>
      <c r="D5022" s="135" t="s">
        <v>13137</v>
      </c>
      <c r="E5022" s="135">
        <f t="shared" si="78"/>
        <v>30302410</v>
      </c>
      <c r="F5022" s="135" t="s">
        <v>1249</v>
      </c>
      <c r="G5022" s="135" t="s">
        <v>9781</v>
      </c>
      <c r="H5022" s="135" t="s">
        <v>10391</v>
      </c>
      <c r="I5022" s="135" t="s">
        <v>13138</v>
      </c>
    </row>
    <row r="5023" spans="1:9" x14ac:dyDescent="0.2">
      <c r="A5023" s="135" t="s">
        <v>2918</v>
      </c>
      <c r="D5023" s="135" t="s">
        <v>13139</v>
      </c>
      <c r="E5023" s="135">
        <f t="shared" si="78"/>
        <v>30302411</v>
      </c>
      <c r="F5023" s="135" t="s">
        <v>1249</v>
      </c>
      <c r="G5023" s="135" t="s">
        <v>9781</v>
      </c>
      <c r="H5023" s="135" t="s">
        <v>10391</v>
      </c>
      <c r="I5023" s="135" t="s">
        <v>13140</v>
      </c>
    </row>
    <row r="5024" spans="1:9" x14ac:dyDescent="0.2">
      <c r="A5024" s="135" t="s">
        <v>2918</v>
      </c>
      <c r="D5024" s="135" t="s">
        <v>13141</v>
      </c>
      <c r="E5024" s="135">
        <f t="shared" si="78"/>
        <v>30303002</v>
      </c>
      <c r="F5024" s="135" t="s">
        <v>1249</v>
      </c>
      <c r="G5024" s="135" t="s">
        <v>9781</v>
      </c>
      <c r="H5024" s="135" t="s">
        <v>13142</v>
      </c>
      <c r="I5024" s="135" t="s">
        <v>3907</v>
      </c>
    </row>
    <row r="5025" spans="1:9" x14ac:dyDescent="0.2">
      <c r="A5025" s="135" t="s">
        <v>2918</v>
      </c>
      <c r="D5025" s="135" t="s">
        <v>13143</v>
      </c>
      <c r="E5025" s="135">
        <f t="shared" si="78"/>
        <v>30303003</v>
      </c>
      <c r="F5025" s="135" t="s">
        <v>1249</v>
      </c>
      <c r="G5025" s="135" t="s">
        <v>9781</v>
      </c>
      <c r="H5025" s="135" t="s">
        <v>13142</v>
      </c>
      <c r="I5025" s="135" t="s">
        <v>13144</v>
      </c>
    </row>
    <row r="5026" spans="1:9" x14ac:dyDescent="0.2">
      <c r="A5026" s="135" t="s">
        <v>2918</v>
      </c>
      <c r="D5026" s="135" t="s">
        <v>13145</v>
      </c>
      <c r="E5026" s="135">
        <f t="shared" si="78"/>
        <v>30303005</v>
      </c>
      <c r="F5026" s="135" t="s">
        <v>1249</v>
      </c>
      <c r="G5026" s="135" t="s">
        <v>9781</v>
      </c>
      <c r="H5026" s="135" t="s">
        <v>13142</v>
      </c>
      <c r="I5026" s="135" t="s">
        <v>13146</v>
      </c>
    </row>
    <row r="5027" spans="1:9" x14ac:dyDescent="0.2">
      <c r="A5027" s="135" t="s">
        <v>2918</v>
      </c>
      <c r="D5027" s="135" t="s">
        <v>13147</v>
      </c>
      <c r="E5027" s="135">
        <f t="shared" si="78"/>
        <v>30303006</v>
      </c>
      <c r="F5027" s="135" t="s">
        <v>1249</v>
      </c>
      <c r="G5027" s="135" t="s">
        <v>9781</v>
      </c>
      <c r="H5027" s="135" t="s">
        <v>13142</v>
      </c>
      <c r="I5027" s="135" t="s">
        <v>13148</v>
      </c>
    </row>
    <row r="5028" spans="1:9" x14ac:dyDescent="0.2">
      <c r="A5028" s="135" t="s">
        <v>2918</v>
      </c>
      <c r="D5028" s="135" t="s">
        <v>13149</v>
      </c>
      <c r="E5028" s="135">
        <f t="shared" si="78"/>
        <v>30303007</v>
      </c>
      <c r="F5028" s="135" t="s">
        <v>1249</v>
      </c>
      <c r="G5028" s="135" t="s">
        <v>9781</v>
      </c>
      <c r="H5028" s="135" t="s">
        <v>13142</v>
      </c>
      <c r="I5028" s="135" t="s">
        <v>13150</v>
      </c>
    </row>
    <row r="5029" spans="1:9" x14ac:dyDescent="0.2">
      <c r="A5029" s="135" t="s">
        <v>2918</v>
      </c>
      <c r="D5029" s="135" t="s">
        <v>13151</v>
      </c>
      <c r="E5029" s="135">
        <f t="shared" si="78"/>
        <v>30303008</v>
      </c>
      <c r="F5029" s="135" t="s">
        <v>1249</v>
      </c>
      <c r="G5029" s="135" t="s">
        <v>9781</v>
      </c>
      <c r="H5029" s="135" t="s">
        <v>13142</v>
      </c>
      <c r="I5029" s="135" t="s">
        <v>13152</v>
      </c>
    </row>
    <row r="5030" spans="1:9" x14ac:dyDescent="0.2">
      <c r="A5030" s="135" t="s">
        <v>2918</v>
      </c>
      <c r="D5030" s="135" t="s">
        <v>13153</v>
      </c>
      <c r="E5030" s="135">
        <f t="shared" si="78"/>
        <v>30303009</v>
      </c>
      <c r="F5030" s="135" t="s">
        <v>1249</v>
      </c>
      <c r="G5030" s="135" t="s">
        <v>9781</v>
      </c>
      <c r="H5030" s="135" t="s">
        <v>13142</v>
      </c>
      <c r="I5030" s="135" t="s">
        <v>13154</v>
      </c>
    </row>
    <row r="5031" spans="1:9" x14ac:dyDescent="0.2">
      <c r="A5031" s="135" t="s">
        <v>2918</v>
      </c>
      <c r="D5031" s="135" t="s">
        <v>13155</v>
      </c>
      <c r="E5031" s="135">
        <f t="shared" si="78"/>
        <v>30303010</v>
      </c>
      <c r="F5031" s="135" t="s">
        <v>1249</v>
      </c>
      <c r="G5031" s="135" t="s">
        <v>9781</v>
      </c>
      <c r="H5031" s="135" t="s">
        <v>13142</v>
      </c>
      <c r="I5031" s="135" t="s">
        <v>15913</v>
      </c>
    </row>
    <row r="5032" spans="1:9" x14ac:dyDescent="0.2">
      <c r="A5032" s="135" t="s">
        <v>2918</v>
      </c>
      <c r="D5032" s="135" t="s">
        <v>15914</v>
      </c>
      <c r="E5032" s="135">
        <f t="shared" si="78"/>
        <v>30303011</v>
      </c>
      <c r="F5032" s="135" t="s">
        <v>1249</v>
      </c>
      <c r="G5032" s="135" t="s">
        <v>9781</v>
      </c>
      <c r="H5032" s="135" t="s">
        <v>13142</v>
      </c>
      <c r="I5032" s="135" t="s">
        <v>15915</v>
      </c>
    </row>
    <row r="5033" spans="1:9" x14ac:dyDescent="0.2">
      <c r="A5033" s="135" t="s">
        <v>2918</v>
      </c>
      <c r="D5033" s="135" t="s">
        <v>15916</v>
      </c>
      <c r="E5033" s="135">
        <f t="shared" si="78"/>
        <v>30303012</v>
      </c>
      <c r="F5033" s="135" t="s">
        <v>1249</v>
      </c>
      <c r="G5033" s="135" t="s">
        <v>9781</v>
      </c>
      <c r="H5033" s="135" t="s">
        <v>13142</v>
      </c>
      <c r="I5033" s="135" t="s">
        <v>7638</v>
      </c>
    </row>
    <row r="5034" spans="1:9" x14ac:dyDescent="0.2">
      <c r="A5034" s="135" t="s">
        <v>2918</v>
      </c>
      <c r="D5034" s="135" t="s">
        <v>15917</v>
      </c>
      <c r="E5034" s="135">
        <f t="shared" si="78"/>
        <v>30303013</v>
      </c>
      <c r="F5034" s="135" t="s">
        <v>1249</v>
      </c>
      <c r="G5034" s="135" t="s">
        <v>9781</v>
      </c>
      <c r="H5034" s="135" t="s">
        <v>13142</v>
      </c>
      <c r="I5034" s="135" t="s">
        <v>15918</v>
      </c>
    </row>
    <row r="5035" spans="1:9" x14ac:dyDescent="0.2">
      <c r="A5035" s="135" t="s">
        <v>2918</v>
      </c>
      <c r="D5035" s="135" t="s">
        <v>15919</v>
      </c>
      <c r="E5035" s="135">
        <f t="shared" si="78"/>
        <v>30303014</v>
      </c>
      <c r="F5035" s="135" t="s">
        <v>1249</v>
      </c>
      <c r="G5035" s="135" t="s">
        <v>9781</v>
      </c>
      <c r="H5035" s="135" t="s">
        <v>13142</v>
      </c>
      <c r="I5035" s="135" t="s">
        <v>15920</v>
      </c>
    </row>
    <row r="5036" spans="1:9" x14ac:dyDescent="0.2">
      <c r="A5036" s="135" t="s">
        <v>2918</v>
      </c>
      <c r="D5036" s="135" t="s">
        <v>15921</v>
      </c>
      <c r="E5036" s="135">
        <f t="shared" si="78"/>
        <v>30303015</v>
      </c>
      <c r="F5036" s="135" t="s">
        <v>1249</v>
      </c>
      <c r="G5036" s="135" t="s">
        <v>9781</v>
      </c>
      <c r="H5036" s="135" t="s">
        <v>13142</v>
      </c>
      <c r="I5036" s="135" t="s">
        <v>15922</v>
      </c>
    </row>
    <row r="5037" spans="1:9" x14ac:dyDescent="0.2">
      <c r="A5037" s="135" t="s">
        <v>2918</v>
      </c>
      <c r="D5037" s="135" t="s">
        <v>15923</v>
      </c>
      <c r="E5037" s="135">
        <f t="shared" si="78"/>
        <v>30303016</v>
      </c>
      <c r="F5037" s="135" t="s">
        <v>1249</v>
      </c>
      <c r="G5037" s="135" t="s">
        <v>9781</v>
      </c>
      <c r="H5037" s="135" t="s">
        <v>13142</v>
      </c>
      <c r="I5037" s="135" t="s">
        <v>15924</v>
      </c>
    </row>
    <row r="5038" spans="1:9" x14ac:dyDescent="0.2">
      <c r="A5038" s="135" t="s">
        <v>2918</v>
      </c>
      <c r="D5038" s="135" t="s">
        <v>15925</v>
      </c>
      <c r="E5038" s="135">
        <f t="shared" si="78"/>
        <v>30303017</v>
      </c>
      <c r="F5038" s="135" t="s">
        <v>1249</v>
      </c>
      <c r="G5038" s="135" t="s">
        <v>9781</v>
      </c>
      <c r="H5038" s="135" t="s">
        <v>13142</v>
      </c>
      <c r="I5038" s="135" t="s">
        <v>10015</v>
      </c>
    </row>
    <row r="5039" spans="1:9" x14ac:dyDescent="0.2">
      <c r="A5039" s="135" t="s">
        <v>2918</v>
      </c>
      <c r="D5039" s="135" t="s">
        <v>15926</v>
      </c>
      <c r="E5039" s="135">
        <f t="shared" si="78"/>
        <v>30303018</v>
      </c>
      <c r="F5039" s="135" t="s">
        <v>1249</v>
      </c>
      <c r="G5039" s="135" t="s">
        <v>9781</v>
      </c>
      <c r="H5039" s="135" t="s">
        <v>13142</v>
      </c>
      <c r="I5039" s="135" t="s">
        <v>15927</v>
      </c>
    </row>
    <row r="5040" spans="1:9" x14ac:dyDescent="0.2">
      <c r="A5040" s="135" t="s">
        <v>2918</v>
      </c>
      <c r="D5040" s="135" t="s">
        <v>15928</v>
      </c>
      <c r="E5040" s="135">
        <f t="shared" si="78"/>
        <v>30303019</v>
      </c>
      <c r="F5040" s="135" t="s">
        <v>1249</v>
      </c>
      <c r="G5040" s="135" t="s">
        <v>9781</v>
      </c>
      <c r="H5040" s="135" t="s">
        <v>13142</v>
      </c>
      <c r="I5040" s="135" t="s">
        <v>15929</v>
      </c>
    </row>
    <row r="5041" spans="1:9" x14ac:dyDescent="0.2">
      <c r="A5041" s="135" t="s">
        <v>2918</v>
      </c>
      <c r="D5041" s="135" t="s">
        <v>15930</v>
      </c>
      <c r="E5041" s="135">
        <f t="shared" si="78"/>
        <v>30303020</v>
      </c>
      <c r="F5041" s="135" t="s">
        <v>1249</v>
      </c>
      <c r="G5041" s="135" t="s">
        <v>9781</v>
      </c>
      <c r="H5041" s="135" t="s">
        <v>13142</v>
      </c>
      <c r="I5041" s="135" t="s">
        <v>15931</v>
      </c>
    </row>
    <row r="5042" spans="1:9" x14ac:dyDescent="0.2">
      <c r="A5042" s="135" t="s">
        <v>2918</v>
      </c>
      <c r="D5042" s="135" t="s">
        <v>15932</v>
      </c>
      <c r="E5042" s="135">
        <f t="shared" si="78"/>
        <v>30303021</v>
      </c>
      <c r="F5042" s="135" t="s">
        <v>1249</v>
      </c>
      <c r="G5042" s="135" t="s">
        <v>9781</v>
      </c>
      <c r="H5042" s="135" t="s">
        <v>13142</v>
      </c>
      <c r="I5042" s="135" t="s">
        <v>15933</v>
      </c>
    </row>
    <row r="5043" spans="1:9" x14ac:dyDescent="0.2">
      <c r="A5043" s="135" t="s">
        <v>2918</v>
      </c>
      <c r="D5043" s="135" t="s">
        <v>15934</v>
      </c>
      <c r="E5043" s="135">
        <f t="shared" si="78"/>
        <v>30303022</v>
      </c>
      <c r="F5043" s="135" t="s">
        <v>1249</v>
      </c>
      <c r="G5043" s="135" t="s">
        <v>9781</v>
      </c>
      <c r="H5043" s="135" t="s">
        <v>13142</v>
      </c>
      <c r="I5043" s="135" t="s">
        <v>15935</v>
      </c>
    </row>
    <row r="5044" spans="1:9" x14ac:dyDescent="0.2">
      <c r="A5044" s="135" t="s">
        <v>2918</v>
      </c>
      <c r="D5044" s="135" t="s">
        <v>15936</v>
      </c>
      <c r="E5044" s="135">
        <f t="shared" si="78"/>
        <v>30303023</v>
      </c>
      <c r="F5044" s="135" t="s">
        <v>1249</v>
      </c>
      <c r="G5044" s="135" t="s">
        <v>9781</v>
      </c>
      <c r="H5044" s="135" t="s">
        <v>13142</v>
      </c>
      <c r="I5044" s="135" t="s">
        <v>15937</v>
      </c>
    </row>
    <row r="5045" spans="1:9" x14ac:dyDescent="0.2">
      <c r="A5045" s="135" t="s">
        <v>2918</v>
      </c>
      <c r="D5045" s="135" t="s">
        <v>15938</v>
      </c>
      <c r="E5045" s="135">
        <f t="shared" si="78"/>
        <v>30303024</v>
      </c>
      <c r="F5045" s="135" t="s">
        <v>1249</v>
      </c>
      <c r="G5045" s="135" t="s">
        <v>9781</v>
      </c>
      <c r="H5045" s="135" t="s">
        <v>13142</v>
      </c>
      <c r="I5045" s="135" t="s">
        <v>3929</v>
      </c>
    </row>
    <row r="5046" spans="1:9" x14ac:dyDescent="0.2">
      <c r="A5046" s="135" t="s">
        <v>2918</v>
      </c>
      <c r="D5046" s="135" t="s">
        <v>15939</v>
      </c>
      <c r="E5046" s="135">
        <f t="shared" si="78"/>
        <v>30303025</v>
      </c>
      <c r="F5046" s="135" t="s">
        <v>1249</v>
      </c>
      <c r="G5046" s="135" t="s">
        <v>9781</v>
      </c>
      <c r="H5046" s="135" t="s">
        <v>13142</v>
      </c>
      <c r="I5046" s="135" t="s">
        <v>13247</v>
      </c>
    </row>
    <row r="5047" spans="1:9" x14ac:dyDescent="0.2">
      <c r="A5047" s="135" t="s">
        <v>2918</v>
      </c>
      <c r="D5047" s="135" t="s">
        <v>13248</v>
      </c>
      <c r="E5047" s="135">
        <f t="shared" si="78"/>
        <v>30303026</v>
      </c>
      <c r="F5047" s="135" t="s">
        <v>1249</v>
      </c>
      <c r="G5047" s="135" t="s">
        <v>9781</v>
      </c>
      <c r="H5047" s="135" t="s">
        <v>13142</v>
      </c>
      <c r="I5047" s="135" t="s">
        <v>13249</v>
      </c>
    </row>
    <row r="5048" spans="1:9" x14ac:dyDescent="0.2">
      <c r="A5048" s="135" t="s">
        <v>2918</v>
      </c>
      <c r="D5048" s="135" t="s">
        <v>13250</v>
      </c>
      <c r="E5048" s="135">
        <f t="shared" si="78"/>
        <v>30303027</v>
      </c>
      <c r="F5048" s="135" t="s">
        <v>1249</v>
      </c>
      <c r="G5048" s="135" t="s">
        <v>9781</v>
      </c>
      <c r="H5048" s="135" t="s">
        <v>13142</v>
      </c>
      <c r="I5048" s="135" t="s">
        <v>13251</v>
      </c>
    </row>
    <row r="5049" spans="1:9" x14ac:dyDescent="0.2">
      <c r="A5049" s="135" t="s">
        <v>2918</v>
      </c>
      <c r="D5049" s="135" t="s">
        <v>13252</v>
      </c>
      <c r="E5049" s="135">
        <f t="shared" si="78"/>
        <v>30303028</v>
      </c>
      <c r="F5049" s="135" t="s">
        <v>1249</v>
      </c>
      <c r="G5049" s="135" t="s">
        <v>9781</v>
      </c>
      <c r="H5049" s="135" t="s">
        <v>13142</v>
      </c>
      <c r="I5049" s="135" t="s">
        <v>10475</v>
      </c>
    </row>
    <row r="5050" spans="1:9" x14ac:dyDescent="0.2">
      <c r="A5050" s="135" t="s">
        <v>2918</v>
      </c>
      <c r="D5050" s="135" t="s">
        <v>10476</v>
      </c>
      <c r="E5050" s="135">
        <f t="shared" si="78"/>
        <v>30303029</v>
      </c>
      <c r="F5050" s="135" t="s">
        <v>1249</v>
      </c>
      <c r="G5050" s="135" t="s">
        <v>9781</v>
      </c>
      <c r="H5050" s="135" t="s">
        <v>13142</v>
      </c>
      <c r="I5050" s="135" t="s">
        <v>10477</v>
      </c>
    </row>
    <row r="5051" spans="1:9" x14ac:dyDescent="0.2">
      <c r="A5051" s="135" t="s">
        <v>2918</v>
      </c>
      <c r="D5051" s="135" t="s">
        <v>10478</v>
      </c>
      <c r="E5051" s="135">
        <f t="shared" si="78"/>
        <v>30303099</v>
      </c>
      <c r="F5051" s="135" t="s">
        <v>1249</v>
      </c>
      <c r="G5051" s="135" t="s">
        <v>9781</v>
      </c>
      <c r="H5051" s="135" t="s">
        <v>13142</v>
      </c>
      <c r="I5051" s="135" t="s">
        <v>6238</v>
      </c>
    </row>
    <row r="5052" spans="1:9" x14ac:dyDescent="0.2">
      <c r="A5052" s="135" t="s">
        <v>2918</v>
      </c>
      <c r="D5052" s="135" t="s">
        <v>10479</v>
      </c>
      <c r="E5052" s="135">
        <f t="shared" si="78"/>
        <v>30303101</v>
      </c>
      <c r="F5052" s="135" t="s">
        <v>1249</v>
      </c>
      <c r="G5052" s="135" t="s">
        <v>9781</v>
      </c>
      <c r="H5052" s="135" t="s">
        <v>10480</v>
      </c>
      <c r="I5052" s="135" t="s">
        <v>10481</v>
      </c>
    </row>
    <row r="5053" spans="1:9" x14ac:dyDescent="0.2">
      <c r="A5053" s="135" t="s">
        <v>2918</v>
      </c>
      <c r="D5053" s="135" t="s">
        <v>10482</v>
      </c>
      <c r="E5053" s="135">
        <f t="shared" si="78"/>
        <v>30303102</v>
      </c>
      <c r="F5053" s="135" t="s">
        <v>1249</v>
      </c>
      <c r="G5053" s="135" t="s">
        <v>9781</v>
      </c>
      <c r="H5053" s="135" t="s">
        <v>10480</v>
      </c>
      <c r="I5053" s="135" t="s">
        <v>10483</v>
      </c>
    </row>
    <row r="5054" spans="1:9" x14ac:dyDescent="0.2">
      <c r="A5054" s="135" t="s">
        <v>2918</v>
      </c>
      <c r="D5054" s="135" t="s">
        <v>10484</v>
      </c>
      <c r="E5054" s="135">
        <f t="shared" si="78"/>
        <v>30303103</v>
      </c>
      <c r="F5054" s="135" t="s">
        <v>1249</v>
      </c>
      <c r="G5054" s="135" t="s">
        <v>9781</v>
      </c>
      <c r="H5054" s="135" t="s">
        <v>10480</v>
      </c>
      <c r="I5054" s="135" t="s">
        <v>10485</v>
      </c>
    </row>
    <row r="5055" spans="1:9" x14ac:dyDescent="0.2">
      <c r="A5055" s="135" t="s">
        <v>2918</v>
      </c>
      <c r="D5055" s="135" t="s">
        <v>10486</v>
      </c>
      <c r="E5055" s="135">
        <f t="shared" si="78"/>
        <v>30303104</v>
      </c>
      <c r="F5055" s="135" t="s">
        <v>1249</v>
      </c>
      <c r="G5055" s="135" t="s">
        <v>9781</v>
      </c>
      <c r="H5055" s="135" t="s">
        <v>10480</v>
      </c>
      <c r="I5055" s="135" t="s">
        <v>10487</v>
      </c>
    </row>
    <row r="5056" spans="1:9" x14ac:dyDescent="0.2">
      <c r="A5056" s="135" t="s">
        <v>2918</v>
      </c>
      <c r="D5056" s="135" t="s">
        <v>10488</v>
      </c>
      <c r="E5056" s="135">
        <f t="shared" si="78"/>
        <v>30303105</v>
      </c>
      <c r="F5056" s="135" t="s">
        <v>1249</v>
      </c>
      <c r="G5056" s="135" t="s">
        <v>9781</v>
      </c>
      <c r="H5056" s="135" t="s">
        <v>10480</v>
      </c>
      <c r="I5056" s="135" t="s">
        <v>10489</v>
      </c>
    </row>
    <row r="5057" spans="1:9" x14ac:dyDescent="0.2">
      <c r="A5057" s="135" t="s">
        <v>2918</v>
      </c>
      <c r="D5057" s="135" t="s">
        <v>10490</v>
      </c>
      <c r="E5057" s="135">
        <f t="shared" si="78"/>
        <v>30303106</v>
      </c>
      <c r="F5057" s="135" t="s">
        <v>1249</v>
      </c>
      <c r="G5057" s="135" t="s">
        <v>9781</v>
      </c>
      <c r="H5057" s="135" t="s">
        <v>10480</v>
      </c>
      <c r="I5057" s="135" t="s">
        <v>10491</v>
      </c>
    </row>
    <row r="5058" spans="1:9" x14ac:dyDescent="0.2">
      <c r="A5058" s="135" t="s">
        <v>2918</v>
      </c>
      <c r="D5058" s="135" t="s">
        <v>10492</v>
      </c>
      <c r="E5058" s="135">
        <f t="shared" ref="E5058:E5121" si="79">VALUE(D5058)</f>
        <v>30303107</v>
      </c>
      <c r="F5058" s="135" t="s">
        <v>1249</v>
      </c>
      <c r="G5058" s="135" t="s">
        <v>9781</v>
      </c>
      <c r="H5058" s="135" t="s">
        <v>10480</v>
      </c>
      <c r="I5058" s="135" t="s">
        <v>10493</v>
      </c>
    </row>
    <row r="5059" spans="1:9" x14ac:dyDescent="0.2">
      <c r="A5059" s="135" t="s">
        <v>2918</v>
      </c>
      <c r="D5059" s="135" t="s">
        <v>10494</v>
      </c>
      <c r="E5059" s="135">
        <f t="shared" si="79"/>
        <v>30304001</v>
      </c>
      <c r="F5059" s="135" t="s">
        <v>1249</v>
      </c>
      <c r="G5059" s="135" t="s">
        <v>9781</v>
      </c>
      <c r="H5059" s="135" t="s">
        <v>10495</v>
      </c>
      <c r="I5059" s="135" t="s">
        <v>10496</v>
      </c>
    </row>
    <row r="5060" spans="1:9" x14ac:dyDescent="0.2">
      <c r="A5060" s="135" t="s">
        <v>2918</v>
      </c>
      <c r="D5060" s="135" t="s">
        <v>10497</v>
      </c>
      <c r="E5060" s="135">
        <f t="shared" si="79"/>
        <v>30304010</v>
      </c>
      <c r="F5060" s="135" t="s">
        <v>1249</v>
      </c>
      <c r="G5060" s="135" t="s">
        <v>9781</v>
      </c>
      <c r="H5060" s="135" t="s">
        <v>10495</v>
      </c>
      <c r="I5060" s="135" t="s">
        <v>10498</v>
      </c>
    </row>
    <row r="5061" spans="1:9" x14ac:dyDescent="0.2">
      <c r="A5061" s="135" t="s">
        <v>2918</v>
      </c>
      <c r="D5061" s="135" t="s">
        <v>10499</v>
      </c>
      <c r="E5061" s="135">
        <f t="shared" si="79"/>
        <v>30304011</v>
      </c>
      <c r="F5061" s="135" t="s">
        <v>1249</v>
      </c>
      <c r="G5061" s="135" t="s">
        <v>9781</v>
      </c>
      <c r="H5061" s="135" t="s">
        <v>10495</v>
      </c>
      <c r="I5061" s="135" t="s">
        <v>10500</v>
      </c>
    </row>
    <row r="5062" spans="1:9" x14ac:dyDescent="0.2">
      <c r="A5062" s="135" t="s">
        <v>2918</v>
      </c>
      <c r="D5062" s="135" t="s">
        <v>10501</v>
      </c>
      <c r="E5062" s="135">
        <f t="shared" si="79"/>
        <v>30304012</v>
      </c>
      <c r="F5062" s="135" t="s">
        <v>1249</v>
      </c>
      <c r="G5062" s="135" t="s">
        <v>9781</v>
      </c>
      <c r="H5062" s="135" t="s">
        <v>10495</v>
      </c>
      <c r="I5062" s="135" t="s">
        <v>10502</v>
      </c>
    </row>
    <row r="5063" spans="1:9" x14ac:dyDescent="0.2">
      <c r="A5063" s="135" t="s">
        <v>2918</v>
      </c>
      <c r="D5063" s="135" t="s">
        <v>10503</v>
      </c>
      <c r="E5063" s="135">
        <f t="shared" si="79"/>
        <v>30304013</v>
      </c>
      <c r="F5063" s="135" t="s">
        <v>1249</v>
      </c>
      <c r="G5063" s="135" t="s">
        <v>9781</v>
      </c>
      <c r="H5063" s="135" t="s">
        <v>10495</v>
      </c>
      <c r="I5063" s="135" t="s">
        <v>10504</v>
      </c>
    </row>
    <row r="5064" spans="1:9" x14ac:dyDescent="0.2">
      <c r="A5064" s="135" t="s">
        <v>2918</v>
      </c>
      <c r="D5064" s="135" t="s">
        <v>10505</v>
      </c>
      <c r="E5064" s="135">
        <f t="shared" si="79"/>
        <v>30304014</v>
      </c>
      <c r="F5064" s="135" t="s">
        <v>1249</v>
      </c>
      <c r="G5064" s="135" t="s">
        <v>9781</v>
      </c>
      <c r="H5064" s="135" t="s">
        <v>10495</v>
      </c>
      <c r="I5064" s="135" t="s">
        <v>10506</v>
      </c>
    </row>
    <row r="5065" spans="1:9" x14ac:dyDescent="0.2">
      <c r="A5065" s="135" t="s">
        <v>2918</v>
      </c>
      <c r="D5065" s="135" t="s">
        <v>10507</v>
      </c>
      <c r="E5065" s="135">
        <f t="shared" si="79"/>
        <v>30304015</v>
      </c>
      <c r="F5065" s="135" t="s">
        <v>1249</v>
      </c>
      <c r="G5065" s="135" t="s">
        <v>9781</v>
      </c>
      <c r="H5065" s="135" t="s">
        <v>10495</v>
      </c>
      <c r="I5065" s="135" t="s">
        <v>10508</v>
      </c>
    </row>
    <row r="5066" spans="1:9" x14ac:dyDescent="0.2">
      <c r="A5066" s="135" t="s">
        <v>2918</v>
      </c>
      <c r="D5066" s="135" t="s">
        <v>10509</v>
      </c>
      <c r="E5066" s="135">
        <f t="shared" si="79"/>
        <v>30304016</v>
      </c>
      <c r="F5066" s="135" t="s">
        <v>1249</v>
      </c>
      <c r="G5066" s="135" t="s">
        <v>9781</v>
      </c>
      <c r="H5066" s="135" t="s">
        <v>10495</v>
      </c>
      <c r="I5066" s="135" t="s">
        <v>10510</v>
      </c>
    </row>
    <row r="5067" spans="1:9" x14ac:dyDescent="0.2">
      <c r="A5067" s="135" t="s">
        <v>2918</v>
      </c>
      <c r="D5067" s="135" t="s">
        <v>10511</v>
      </c>
      <c r="E5067" s="135">
        <f t="shared" si="79"/>
        <v>30304017</v>
      </c>
      <c r="F5067" s="135" t="s">
        <v>1249</v>
      </c>
      <c r="G5067" s="135" t="s">
        <v>9781</v>
      </c>
      <c r="H5067" s="135" t="s">
        <v>10495</v>
      </c>
      <c r="I5067" s="135" t="s">
        <v>10512</v>
      </c>
    </row>
    <row r="5068" spans="1:9" x14ac:dyDescent="0.2">
      <c r="A5068" s="135" t="s">
        <v>2918</v>
      </c>
      <c r="D5068" s="135" t="s">
        <v>10513</v>
      </c>
      <c r="E5068" s="135">
        <f t="shared" si="79"/>
        <v>30380001</v>
      </c>
      <c r="F5068" s="135" t="s">
        <v>1249</v>
      </c>
      <c r="G5068" s="135" t="s">
        <v>9781</v>
      </c>
      <c r="H5068" s="135" t="s">
        <v>3295</v>
      </c>
      <c r="I5068" s="135" t="s">
        <v>3295</v>
      </c>
    </row>
    <row r="5069" spans="1:9" x14ac:dyDescent="0.2">
      <c r="A5069" s="135" t="s">
        <v>2918</v>
      </c>
      <c r="D5069" s="135" t="s">
        <v>10514</v>
      </c>
      <c r="E5069" s="135">
        <f t="shared" si="79"/>
        <v>30382001</v>
      </c>
      <c r="F5069" s="135" t="s">
        <v>1249</v>
      </c>
      <c r="G5069" s="135" t="s">
        <v>9781</v>
      </c>
      <c r="H5069" s="135" t="s">
        <v>3297</v>
      </c>
      <c r="I5069" s="135" t="s">
        <v>3298</v>
      </c>
    </row>
    <row r="5070" spans="1:9" x14ac:dyDescent="0.2">
      <c r="A5070" s="135" t="s">
        <v>2918</v>
      </c>
      <c r="D5070" s="135" t="s">
        <v>10515</v>
      </c>
      <c r="E5070" s="135">
        <f t="shared" si="79"/>
        <v>30382002</v>
      </c>
      <c r="F5070" s="135" t="s">
        <v>1249</v>
      </c>
      <c r="G5070" s="135" t="s">
        <v>9781</v>
      </c>
      <c r="H5070" s="135" t="s">
        <v>3297</v>
      </c>
      <c r="I5070" s="135" t="s">
        <v>3300</v>
      </c>
    </row>
    <row r="5071" spans="1:9" x14ac:dyDescent="0.2">
      <c r="A5071" s="135" t="s">
        <v>2918</v>
      </c>
      <c r="D5071" s="135" t="s">
        <v>10516</v>
      </c>
      <c r="E5071" s="135">
        <f t="shared" si="79"/>
        <v>30382599</v>
      </c>
      <c r="F5071" s="135" t="s">
        <v>1249</v>
      </c>
      <c r="G5071" s="135" t="s">
        <v>9781</v>
      </c>
      <c r="H5071" s="135" t="s">
        <v>3302</v>
      </c>
      <c r="I5071" s="135" t="s">
        <v>3303</v>
      </c>
    </row>
    <row r="5072" spans="1:9" x14ac:dyDescent="0.2">
      <c r="A5072" s="135" t="s">
        <v>2918</v>
      </c>
      <c r="D5072" s="135" t="s">
        <v>10517</v>
      </c>
      <c r="E5072" s="135">
        <f t="shared" si="79"/>
        <v>30388801</v>
      </c>
      <c r="F5072" s="135" t="s">
        <v>1249</v>
      </c>
      <c r="G5072" s="135" t="s">
        <v>9781</v>
      </c>
      <c r="H5072" s="135" t="s">
        <v>6488</v>
      </c>
      <c r="I5072" s="135" t="s">
        <v>8826</v>
      </c>
    </row>
    <row r="5073" spans="1:12" x14ac:dyDescent="0.2">
      <c r="A5073" s="135" t="s">
        <v>2918</v>
      </c>
      <c r="D5073" s="135" t="s">
        <v>10518</v>
      </c>
      <c r="E5073" s="135">
        <f t="shared" si="79"/>
        <v>30388802</v>
      </c>
      <c r="F5073" s="135" t="s">
        <v>1249</v>
      </c>
      <c r="G5073" s="135" t="s">
        <v>9781</v>
      </c>
      <c r="H5073" s="135" t="s">
        <v>6488</v>
      </c>
      <c r="I5073" s="135" t="s">
        <v>8826</v>
      </c>
    </row>
    <row r="5074" spans="1:12" x14ac:dyDescent="0.2">
      <c r="A5074" s="135" t="s">
        <v>2918</v>
      </c>
      <c r="D5074" s="135" t="s">
        <v>10519</v>
      </c>
      <c r="E5074" s="135">
        <f t="shared" si="79"/>
        <v>30388803</v>
      </c>
      <c r="F5074" s="135" t="s">
        <v>1249</v>
      </c>
      <c r="G5074" s="135" t="s">
        <v>9781</v>
      </c>
      <c r="H5074" s="135" t="s">
        <v>6488</v>
      </c>
      <c r="I5074" s="135" t="s">
        <v>8826</v>
      </c>
    </row>
    <row r="5075" spans="1:12" x14ac:dyDescent="0.2">
      <c r="A5075" s="135" t="s">
        <v>2918</v>
      </c>
      <c r="D5075" s="135" t="s">
        <v>10520</v>
      </c>
      <c r="E5075" s="135">
        <f t="shared" si="79"/>
        <v>30388804</v>
      </c>
      <c r="F5075" s="135" t="s">
        <v>1249</v>
      </c>
      <c r="G5075" s="135" t="s">
        <v>9781</v>
      </c>
      <c r="H5075" s="135" t="s">
        <v>6488</v>
      </c>
      <c r="I5075" s="135" t="s">
        <v>8826</v>
      </c>
    </row>
    <row r="5076" spans="1:12" x14ac:dyDescent="0.2">
      <c r="A5076" s="135" t="s">
        <v>2918</v>
      </c>
      <c r="D5076" s="135" t="s">
        <v>10521</v>
      </c>
      <c r="E5076" s="135">
        <f t="shared" si="79"/>
        <v>30388805</v>
      </c>
      <c r="F5076" s="135" t="s">
        <v>1249</v>
      </c>
      <c r="G5076" s="135" t="s">
        <v>9781</v>
      </c>
      <c r="H5076" s="135" t="s">
        <v>6488</v>
      </c>
      <c r="I5076" s="135" t="s">
        <v>8826</v>
      </c>
    </row>
    <row r="5077" spans="1:12" x14ac:dyDescent="0.2">
      <c r="A5077" s="135" t="s">
        <v>2918</v>
      </c>
      <c r="D5077" s="135" t="s">
        <v>10522</v>
      </c>
      <c r="E5077" s="135">
        <f t="shared" si="79"/>
        <v>30390001</v>
      </c>
      <c r="F5077" s="135" t="s">
        <v>1249</v>
      </c>
      <c r="G5077" s="135" t="s">
        <v>9781</v>
      </c>
      <c r="H5077" s="135" t="s">
        <v>2945</v>
      </c>
      <c r="I5077" s="135" t="s">
        <v>2946</v>
      </c>
    </row>
    <row r="5078" spans="1:12" x14ac:dyDescent="0.2">
      <c r="A5078" s="135" t="s">
        <v>2918</v>
      </c>
      <c r="D5078" s="135" t="s">
        <v>10523</v>
      </c>
      <c r="E5078" s="135">
        <f t="shared" si="79"/>
        <v>30390002</v>
      </c>
      <c r="F5078" s="135" t="s">
        <v>1249</v>
      </c>
      <c r="G5078" s="135" t="s">
        <v>9781</v>
      </c>
      <c r="H5078" s="135" t="s">
        <v>2945</v>
      </c>
      <c r="I5078" s="135" t="s">
        <v>2949</v>
      </c>
    </row>
    <row r="5079" spans="1:12" x14ac:dyDescent="0.2">
      <c r="A5079" s="135" t="s">
        <v>2918</v>
      </c>
      <c r="D5079" s="135" t="s">
        <v>10524</v>
      </c>
      <c r="E5079" s="135">
        <f t="shared" si="79"/>
        <v>30390003</v>
      </c>
      <c r="F5079" s="135" t="s">
        <v>1249</v>
      </c>
      <c r="G5079" s="135" t="s">
        <v>9781</v>
      </c>
      <c r="H5079" s="135" t="s">
        <v>2945</v>
      </c>
      <c r="I5079" s="135" t="s">
        <v>2951</v>
      </c>
    </row>
    <row r="5080" spans="1:12" x14ac:dyDescent="0.2">
      <c r="A5080" s="135" t="s">
        <v>2918</v>
      </c>
      <c r="D5080" s="135" t="s">
        <v>10525</v>
      </c>
      <c r="E5080" s="135">
        <f t="shared" si="79"/>
        <v>30390004</v>
      </c>
      <c r="F5080" s="135" t="s">
        <v>1249</v>
      </c>
      <c r="G5080" s="135" t="s">
        <v>9781</v>
      </c>
      <c r="H5080" s="135" t="s">
        <v>2945</v>
      </c>
      <c r="I5080" s="135" t="s">
        <v>2953</v>
      </c>
    </row>
    <row r="5081" spans="1:12" x14ac:dyDescent="0.2">
      <c r="A5081" s="135" t="s">
        <v>2918</v>
      </c>
      <c r="D5081" s="135" t="s">
        <v>10526</v>
      </c>
      <c r="E5081" s="135">
        <f t="shared" si="79"/>
        <v>30390011</v>
      </c>
      <c r="F5081" s="135" t="s">
        <v>1249</v>
      </c>
      <c r="G5081" s="135" t="s">
        <v>9781</v>
      </c>
      <c r="H5081" s="135" t="s">
        <v>2945</v>
      </c>
      <c r="I5081" s="135" t="s">
        <v>318</v>
      </c>
    </row>
    <row r="5082" spans="1:12" x14ac:dyDescent="0.2">
      <c r="A5082" s="135" t="s">
        <v>2918</v>
      </c>
      <c r="D5082" s="135" t="s">
        <v>10527</v>
      </c>
      <c r="E5082" s="135">
        <f t="shared" si="79"/>
        <v>30390012</v>
      </c>
      <c r="F5082" s="135" t="s">
        <v>1249</v>
      </c>
      <c r="G5082" s="135" t="s">
        <v>9781</v>
      </c>
      <c r="H5082" s="135" t="s">
        <v>2945</v>
      </c>
      <c r="I5082" s="135" t="s">
        <v>320</v>
      </c>
    </row>
    <row r="5083" spans="1:12" x14ac:dyDescent="0.2">
      <c r="A5083" s="135" t="s">
        <v>2918</v>
      </c>
      <c r="D5083" s="135" t="s">
        <v>10528</v>
      </c>
      <c r="E5083" s="135">
        <f t="shared" si="79"/>
        <v>30390013</v>
      </c>
      <c r="F5083" s="135" t="s">
        <v>1249</v>
      </c>
      <c r="G5083" s="135" t="s">
        <v>9781</v>
      </c>
      <c r="H5083" s="135" t="s">
        <v>2945</v>
      </c>
      <c r="I5083" s="135" t="s">
        <v>322</v>
      </c>
    </row>
    <row r="5084" spans="1:12" x14ac:dyDescent="0.2">
      <c r="A5084" s="135" t="s">
        <v>2918</v>
      </c>
      <c r="D5084" s="135" t="s">
        <v>10529</v>
      </c>
      <c r="E5084" s="135">
        <f t="shared" si="79"/>
        <v>30390014</v>
      </c>
      <c r="F5084" s="135" t="s">
        <v>1249</v>
      </c>
      <c r="G5084" s="135" t="s">
        <v>9781</v>
      </c>
      <c r="H5084" s="135" t="s">
        <v>2945</v>
      </c>
      <c r="I5084" s="135" t="s">
        <v>324</v>
      </c>
    </row>
    <row r="5085" spans="1:12" x14ac:dyDescent="0.2">
      <c r="A5085" s="135" t="s">
        <v>2918</v>
      </c>
      <c r="D5085" s="135" t="s">
        <v>10530</v>
      </c>
      <c r="E5085" s="135">
        <f t="shared" si="79"/>
        <v>30390021</v>
      </c>
      <c r="F5085" s="135" t="s">
        <v>1249</v>
      </c>
      <c r="G5085" s="135" t="s">
        <v>9781</v>
      </c>
      <c r="H5085" s="135" t="s">
        <v>2945</v>
      </c>
      <c r="I5085" s="135" t="s">
        <v>326</v>
      </c>
      <c r="K5085" s="137">
        <v>36265</v>
      </c>
      <c r="L5085" s="135" t="s">
        <v>10531</v>
      </c>
    </row>
    <row r="5086" spans="1:12" x14ac:dyDescent="0.2">
      <c r="A5086" s="135" t="s">
        <v>2918</v>
      </c>
      <c r="D5086" s="135" t="s">
        <v>10532</v>
      </c>
      <c r="E5086" s="135">
        <f t="shared" si="79"/>
        <v>30390022</v>
      </c>
      <c r="F5086" s="135" t="s">
        <v>1249</v>
      </c>
      <c r="G5086" s="135" t="s">
        <v>9781</v>
      </c>
      <c r="H5086" s="135" t="s">
        <v>2945</v>
      </c>
      <c r="I5086" s="135" t="s">
        <v>5919</v>
      </c>
    </row>
    <row r="5087" spans="1:12" x14ac:dyDescent="0.2">
      <c r="A5087" s="135" t="s">
        <v>2918</v>
      </c>
      <c r="D5087" s="135" t="s">
        <v>10533</v>
      </c>
      <c r="E5087" s="135">
        <f t="shared" si="79"/>
        <v>30390023</v>
      </c>
      <c r="F5087" s="135" t="s">
        <v>1249</v>
      </c>
      <c r="G5087" s="135" t="s">
        <v>9781</v>
      </c>
      <c r="H5087" s="135" t="s">
        <v>2945</v>
      </c>
      <c r="I5087" s="135" t="s">
        <v>5921</v>
      </c>
    </row>
    <row r="5088" spans="1:12" x14ac:dyDescent="0.2">
      <c r="A5088" s="135" t="s">
        <v>2918</v>
      </c>
      <c r="D5088" s="135" t="s">
        <v>10534</v>
      </c>
      <c r="E5088" s="135">
        <f t="shared" si="79"/>
        <v>30390024</v>
      </c>
      <c r="F5088" s="135" t="s">
        <v>1249</v>
      </c>
      <c r="G5088" s="135" t="s">
        <v>9781</v>
      </c>
      <c r="H5088" s="135" t="s">
        <v>2945</v>
      </c>
      <c r="I5088" s="135" t="s">
        <v>10535</v>
      </c>
    </row>
    <row r="5089" spans="1:12" x14ac:dyDescent="0.2">
      <c r="A5089" s="135" t="s">
        <v>2918</v>
      </c>
      <c r="D5089" s="135" t="s">
        <v>7689</v>
      </c>
      <c r="E5089" s="135">
        <f t="shared" si="79"/>
        <v>30399999</v>
      </c>
      <c r="F5089" s="135" t="s">
        <v>1249</v>
      </c>
      <c r="G5089" s="135" t="s">
        <v>9781</v>
      </c>
      <c r="H5089" s="135" t="s">
        <v>6238</v>
      </c>
      <c r="I5089" s="135" t="s">
        <v>6238</v>
      </c>
    </row>
    <row r="5090" spans="1:12" x14ac:dyDescent="0.2">
      <c r="A5090" s="135" t="s">
        <v>2918</v>
      </c>
      <c r="D5090" s="135" t="s">
        <v>7690</v>
      </c>
      <c r="E5090" s="135">
        <f t="shared" si="79"/>
        <v>30400101</v>
      </c>
      <c r="F5090" s="135" t="s">
        <v>1249</v>
      </c>
      <c r="G5090" s="135" t="s">
        <v>7691</v>
      </c>
      <c r="H5090" s="135" t="s">
        <v>7692</v>
      </c>
      <c r="I5090" s="135" t="s">
        <v>7693</v>
      </c>
    </row>
    <row r="5091" spans="1:12" x14ac:dyDescent="0.2">
      <c r="A5091" s="135" t="s">
        <v>2918</v>
      </c>
      <c r="D5091" s="135" t="s">
        <v>7694</v>
      </c>
      <c r="E5091" s="135">
        <f t="shared" si="79"/>
        <v>30400102</v>
      </c>
      <c r="F5091" s="135" t="s">
        <v>1249</v>
      </c>
      <c r="G5091" s="135" t="s">
        <v>7691</v>
      </c>
      <c r="H5091" s="135" t="s">
        <v>7692</v>
      </c>
      <c r="I5091" s="135" t="s">
        <v>7695</v>
      </c>
    </row>
    <row r="5092" spans="1:12" x14ac:dyDescent="0.2">
      <c r="A5092" s="135" t="s">
        <v>2918</v>
      </c>
      <c r="D5092" s="135" t="s">
        <v>7696</v>
      </c>
      <c r="E5092" s="135">
        <f t="shared" si="79"/>
        <v>30400103</v>
      </c>
      <c r="F5092" s="135" t="s">
        <v>1249</v>
      </c>
      <c r="G5092" s="135" t="s">
        <v>7691</v>
      </c>
      <c r="H5092" s="135" t="s">
        <v>7692</v>
      </c>
      <c r="I5092" s="135" t="s">
        <v>7697</v>
      </c>
    </row>
    <row r="5093" spans="1:12" x14ac:dyDescent="0.2">
      <c r="A5093" s="135" t="s">
        <v>2918</v>
      </c>
      <c r="D5093" s="135" t="s">
        <v>7698</v>
      </c>
      <c r="E5093" s="135">
        <f t="shared" si="79"/>
        <v>30400104</v>
      </c>
      <c r="F5093" s="135" t="s">
        <v>1249</v>
      </c>
      <c r="G5093" s="135" t="s">
        <v>7691</v>
      </c>
      <c r="H5093" s="135" t="s">
        <v>7692</v>
      </c>
      <c r="I5093" s="135" t="s">
        <v>7699</v>
      </c>
      <c r="K5093" s="137">
        <v>37096</v>
      </c>
      <c r="L5093" s="135" t="s">
        <v>7700</v>
      </c>
    </row>
    <row r="5094" spans="1:12" x14ac:dyDescent="0.2">
      <c r="A5094" s="135" t="s">
        <v>2918</v>
      </c>
      <c r="D5094" s="135" t="s">
        <v>7701</v>
      </c>
      <c r="E5094" s="135">
        <f t="shared" si="79"/>
        <v>30400105</v>
      </c>
      <c r="F5094" s="135" t="s">
        <v>1249</v>
      </c>
      <c r="G5094" s="135" t="s">
        <v>7691</v>
      </c>
      <c r="H5094" s="135" t="s">
        <v>7692</v>
      </c>
      <c r="I5094" s="135" t="s">
        <v>7702</v>
      </c>
    </row>
    <row r="5095" spans="1:12" x14ac:dyDescent="0.2">
      <c r="A5095" s="135" t="s">
        <v>2918</v>
      </c>
      <c r="D5095" s="135" t="s">
        <v>7703</v>
      </c>
      <c r="E5095" s="135">
        <f t="shared" si="79"/>
        <v>30400106</v>
      </c>
      <c r="F5095" s="135" t="s">
        <v>1249</v>
      </c>
      <c r="G5095" s="135" t="s">
        <v>7691</v>
      </c>
      <c r="H5095" s="135" t="s">
        <v>7692</v>
      </c>
      <c r="I5095" s="135" t="s">
        <v>9802</v>
      </c>
    </row>
    <row r="5096" spans="1:12" x14ac:dyDescent="0.2">
      <c r="A5096" s="135" t="s">
        <v>2918</v>
      </c>
      <c r="D5096" s="135" t="s">
        <v>7704</v>
      </c>
      <c r="E5096" s="135">
        <f t="shared" si="79"/>
        <v>30400107</v>
      </c>
      <c r="F5096" s="135" t="s">
        <v>1249</v>
      </c>
      <c r="G5096" s="135" t="s">
        <v>7691</v>
      </c>
      <c r="H5096" s="135" t="s">
        <v>7692</v>
      </c>
      <c r="I5096" s="135" t="s">
        <v>7705</v>
      </c>
    </row>
    <row r="5097" spans="1:12" x14ac:dyDescent="0.2">
      <c r="A5097" s="135" t="s">
        <v>2918</v>
      </c>
      <c r="D5097" s="135" t="s">
        <v>7706</v>
      </c>
      <c r="E5097" s="135">
        <f t="shared" si="79"/>
        <v>30400108</v>
      </c>
      <c r="F5097" s="135" t="s">
        <v>1249</v>
      </c>
      <c r="G5097" s="135" t="s">
        <v>7691</v>
      </c>
      <c r="H5097" s="135" t="s">
        <v>7692</v>
      </c>
      <c r="I5097" s="135" t="s">
        <v>15920</v>
      </c>
    </row>
    <row r="5098" spans="1:12" x14ac:dyDescent="0.2">
      <c r="A5098" s="135" t="s">
        <v>2918</v>
      </c>
      <c r="D5098" s="135" t="s">
        <v>7707</v>
      </c>
      <c r="E5098" s="135">
        <f t="shared" si="79"/>
        <v>30400109</v>
      </c>
      <c r="F5098" s="135" t="s">
        <v>1249</v>
      </c>
      <c r="G5098" s="135" t="s">
        <v>7691</v>
      </c>
      <c r="H5098" s="135" t="s">
        <v>7692</v>
      </c>
      <c r="I5098" s="135" t="s">
        <v>7708</v>
      </c>
    </row>
    <row r="5099" spans="1:12" x14ac:dyDescent="0.2">
      <c r="A5099" s="135" t="s">
        <v>2918</v>
      </c>
      <c r="D5099" s="135" t="s">
        <v>7709</v>
      </c>
      <c r="E5099" s="135">
        <f t="shared" si="79"/>
        <v>30400110</v>
      </c>
      <c r="F5099" s="135" t="s">
        <v>1249</v>
      </c>
      <c r="G5099" s="135" t="s">
        <v>7691</v>
      </c>
      <c r="H5099" s="135" t="s">
        <v>7692</v>
      </c>
      <c r="I5099" s="135" t="s">
        <v>7710</v>
      </c>
    </row>
    <row r="5100" spans="1:12" x14ac:dyDescent="0.2">
      <c r="A5100" s="135" t="s">
        <v>2918</v>
      </c>
      <c r="D5100" s="135" t="s">
        <v>7711</v>
      </c>
      <c r="E5100" s="135">
        <f t="shared" si="79"/>
        <v>30400111</v>
      </c>
      <c r="F5100" s="135" t="s">
        <v>1249</v>
      </c>
      <c r="G5100" s="135" t="s">
        <v>7691</v>
      </c>
      <c r="H5100" s="135" t="s">
        <v>7692</v>
      </c>
      <c r="I5100" s="135" t="s">
        <v>7712</v>
      </c>
    </row>
    <row r="5101" spans="1:12" x14ac:dyDescent="0.2">
      <c r="A5101" s="135" t="s">
        <v>2918</v>
      </c>
      <c r="D5101" s="135" t="s">
        <v>7713</v>
      </c>
      <c r="E5101" s="135">
        <f t="shared" si="79"/>
        <v>30400112</v>
      </c>
      <c r="F5101" s="135" t="s">
        <v>1249</v>
      </c>
      <c r="G5101" s="135" t="s">
        <v>7691</v>
      </c>
      <c r="H5101" s="135" t="s">
        <v>7692</v>
      </c>
      <c r="I5101" s="135" t="s">
        <v>7714</v>
      </c>
    </row>
    <row r="5102" spans="1:12" x14ac:dyDescent="0.2">
      <c r="A5102" s="135" t="s">
        <v>2918</v>
      </c>
      <c r="D5102" s="135" t="s">
        <v>7715</v>
      </c>
      <c r="E5102" s="135">
        <f t="shared" si="79"/>
        <v>30400113</v>
      </c>
      <c r="F5102" s="135" t="s">
        <v>1249</v>
      </c>
      <c r="G5102" s="135" t="s">
        <v>7691</v>
      </c>
      <c r="H5102" s="135" t="s">
        <v>7692</v>
      </c>
      <c r="I5102" s="135" t="s">
        <v>7716</v>
      </c>
    </row>
    <row r="5103" spans="1:12" x14ac:dyDescent="0.2">
      <c r="A5103" s="135" t="s">
        <v>2918</v>
      </c>
      <c r="D5103" s="135" t="s">
        <v>7717</v>
      </c>
      <c r="E5103" s="135">
        <f t="shared" si="79"/>
        <v>30400114</v>
      </c>
      <c r="F5103" s="135" t="s">
        <v>1249</v>
      </c>
      <c r="G5103" s="135" t="s">
        <v>7691</v>
      </c>
      <c r="H5103" s="135" t="s">
        <v>7692</v>
      </c>
      <c r="I5103" s="135" t="s">
        <v>7718</v>
      </c>
    </row>
    <row r="5104" spans="1:12" x14ac:dyDescent="0.2">
      <c r="A5104" s="135" t="s">
        <v>2918</v>
      </c>
      <c r="D5104" s="135" t="s">
        <v>7719</v>
      </c>
      <c r="E5104" s="135">
        <f t="shared" si="79"/>
        <v>30400115</v>
      </c>
      <c r="F5104" s="135" t="s">
        <v>1249</v>
      </c>
      <c r="G5104" s="135" t="s">
        <v>7691</v>
      </c>
      <c r="H5104" s="135" t="s">
        <v>7692</v>
      </c>
      <c r="I5104" s="135" t="s">
        <v>7720</v>
      </c>
    </row>
    <row r="5105" spans="1:9" x14ac:dyDescent="0.2">
      <c r="A5105" s="135" t="s">
        <v>2918</v>
      </c>
      <c r="D5105" s="135" t="s">
        <v>7721</v>
      </c>
      <c r="E5105" s="135">
        <f t="shared" si="79"/>
        <v>30400116</v>
      </c>
      <c r="F5105" s="135" t="s">
        <v>1249</v>
      </c>
      <c r="G5105" s="135" t="s">
        <v>7691</v>
      </c>
      <c r="H5105" s="135" t="s">
        <v>7692</v>
      </c>
      <c r="I5105" s="135" t="s">
        <v>7722</v>
      </c>
    </row>
    <row r="5106" spans="1:9" x14ac:dyDescent="0.2">
      <c r="A5106" s="135" t="s">
        <v>2918</v>
      </c>
      <c r="D5106" s="135" t="s">
        <v>7723</v>
      </c>
      <c r="E5106" s="135">
        <f t="shared" si="79"/>
        <v>30400117</v>
      </c>
      <c r="F5106" s="135" t="s">
        <v>1249</v>
      </c>
      <c r="G5106" s="135" t="s">
        <v>7691</v>
      </c>
      <c r="H5106" s="135" t="s">
        <v>7692</v>
      </c>
      <c r="I5106" s="135" t="s">
        <v>7724</v>
      </c>
    </row>
    <row r="5107" spans="1:9" x14ac:dyDescent="0.2">
      <c r="A5107" s="135" t="s">
        <v>2918</v>
      </c>
      <c r="D5107" s="135" t="s">
        <v>7725</v>
      </c>
      <c r="E5107" s="135">
        <f t="shared" si="79"/>
        <v>30400118</v>
      </c>
      <c r="F5107" s="135" t="s">
        <v>1249</v>
      </c>
      <c r="G5107" s="135" t="s">
        <v>7691</v>
      </c>
      <c r="H5107" s="135" t="s">
        <v>7692</v>
      </c>
      <c r="I5107" s="135" t="s">
        <v>10015</v>
      </c>
    </row>
    <row r="5108" spans="1:9" x14ac:dyDescent="0.2">
      <c r="A5108" s="135" t="s">
        <v>2918</v>
      </c>
      <c r="D5108" s="135" t="s">
        <v>7726</v>
      </c>
      <c r="E5108" s="135">
        <f t="shared" si="79"/>
        <v>30400120</v>
      </c>
      <c r="F5108" s="135" t="s">
        <v>1249</v>
      </c>
      <c r="G5108" s="135" t="s">
        <v>7691</v>
      </c>
      <c r="H5108" s="135" t="s">
        <v>7692</v>
      </c>
      <c r="I5108" s="135" t="s">
        <v>7727</v>
      </c>
    </row>
    <row r="5109" spans="1:9" x14ac:dyDescent="0.2">
      <c r="A5109" s="135" t="s">
        <v>2918</v>
      </c>
      <c r="D5109" s="135" t="s">
        <v>7728</v>
      </c>
      <c r="E5109" s="135">
        <f t="shared" si="79"/>
        <v>30400121</v>
      </c>
      <c r="F5109" s="135" t="s">
        <v>1249</v>
      </c>
      <c r="G5109" s="135" t="s">
        <v>7691</v>
      </c>
      <c r="H5109" s="135" t="s">
        <v>7692</v>
      </c>
      <c r="I5109" s="135" t="s">
        <v>7729</v>
      </c>
    </row>
    <row r="5110" spans="1:9" x14ac:dyDescent="0.2">
      <c r="A5110" s="135" t="s">
        <v>2918</v>
      </c>
      <c r="D5110" s="135" t="s">
        <v>7730</v>
      </c>
      <c r="E5110" s="135">
        <f t="shared" si="79"/>
        <v>30400130</v>
      </c>
      <c r="F5110" s="135" t="s">
        <v>1249</v>
      </c>
      <c r="G5110" s="135" t="s">
        <v>7691</v>
      </c>
      <c r="H5110" s="135" t="s">
        <v>7692</v>
      </c>
      <c r="I5110" s="135" t="s">
        <v>7731</v>
      </c>
    </row>
    <row r="5111" spans="1:9" x14ac:dyDescent="0.2">
      <c r="A5111" s="135" t="s">
        <v>2918</v>
      </c>
      <c r="D5111" s="135" t="s">
        <v>7732</v>
      </c>
      <c r="E5111" s="135">
        <f t="shared" si="79"/>
        <v>30400131</v>
      </c>
      <c r="F5111" s="135" t="s">
        <v>1249</v>
      </c>
      <c r="G5111" s="135" t="s">
        <v>7691</v>
      </c>
      <c r="H5111" s="135" t="s">
        <v>7692</v>
      </c>
      <c r="I5111" s="135" t="s">
        <v>4029</v>
      </c>
    </row>
    <row r="5112" spans="1:9" x14ac:dyDescent="0.2">
      <c r="A5112" s="135" t="s">
        <v>2918</v>
      </c>
      <c r="D5112" s="135" t="s">
        <v>7733</v>
      </c>
      <c r="E5112" s="135">
        <f t="shared" si="79"/>
        <v>30400132</v>
      </c>
      <c r="F5112" s="135" t="s">
        <v>1249</v>
      </c>
      <c r="G5112" s="135" t="s">
        <v>7691</v>
      </c>
      <c r="H5112" s="135" t="s">
        <v>7692</v>
      </c>
      <c r="I5112" s="135" t="s">
        <v>6496</v>
      </c>
    </row>
    <row r="5113" spans="1:9" x14ac:dyDescent="0.2">
      <c r="A5113" s="135" t="s">
        <v>2918</v>
      </c>
      <c r="D5113" s="135" t="s">
        <v>7734</v>
      </c>
      <c r="E5113" s="135">
        <f t="shared" si="79"/>
        <v>30400133</v>
      </c>
      <c r="F5113" s="135" t="s">
        <v>1249</v>
      </c>
      <c r="G5113" s="135" t="s">
        <v>7691</v>
      </c>
      <c r="H5113" s="135" t="s">
        <v>7692</v>
      </c>
      <c r="I5113" s="135" t="s">
        <v>4031</v>
      </c>
    </row>
    <row r="5114" spans="1:9" x14ac:dyDescent="0.2">
      <c r="A5114" s="135" t="s">
        <v>2918</v>
      </c>
      <c r="D5114" s="135" t="s">
        <v>7735</v>
      </c>
      <c r="E5114" s="135">
        <f t="shared" si="79"/>
        <v>30400150</v>
      </c>
      <c r="F5114" s="135" t="s">
        <v>1249</v>
      </c>
      <c r="G5114" s="135" t="s">
        <v>7691</v>
      </c>
      <c r="H5114" s="135" t="s">
        <v>7692</v>
      </c>
      <c r="I5114" s="135" t="s">
        <v>7736</v>
      </c>
    </row>
    <row r="5115" spans="1:9" x14ac:dyDescent="0.2">
      <c r="A5115" s="135" t="s">
        <v>2918</v>
      </c>
      <c r="D5115" s="135" t="s">
        <v>7737</v>
      </c>
      <c r="E5115" s="135">
        <f t="shared" si="79"/>
        <v>30400160</v>
      </c>
      <c r="F5115" s="135" t="s">
        <v>1249</v>
      </c>
      <c r="G5115" s="135" t="s">
        <v>7691</v>
      </c>
      <c r="H5115" s="135" t="s">
        <v>7692</v>
      </c>
      <c r="I5115" s="135" t="s">
        <v>9743</v>
      </c>
    </row>
    <row r="5116" spans="1:9" x14ac:dyDescent="0.2">
      <c r="A5116" s="135" t="s">
        <v>2918</v>
      </c>
      <c r="D5116" s="135" t="s">
        <v>7738</v>
      </c>
      <c r="E5116" s="135">
        <f t="shared" si="79"/>
        <v>30400199</v>
      </c>
      <c r="F5116" s="135" t="s">
        <v>1249</v>
      </c>
      <c r="G5116" s="135" t="s">
        <v>7691</v>
      </c>
      <c r="H5116" s="135" t="s">
        <v>7692</v>
      </c>
      <c r="I5116" s="135" t="s">
        <v>6238</v>
      </c>
    </row>
    <row r="5117" spans="1:9" x14ac:dyDescent="0.2">
      <c r="A5117" s="135" t="s">
        <v>2918</v>
      </c>
      <c r="D5117" s="135" t="s">
        <v>7739</v>
      </c>
      <c r="E5117" s="135">
        <f t="shared" si="79"/>
        <v>30400204</v>
      </c>
      <c r="F5117" s="135" t="s">
        <v>1249</v>
      </c>
      <c r="G5117" s="135" t="s">
        <v>7691</v>
      </c>
      <c r="H5117" s="135" t="s">
        <v>7740</v>
      </c>
      <c r="I5117" s="135" t="s">
        <v>7741</v>
      </c>
    </row>
    <row r="5118" spans="1:9" x14ac:dyDescent="0.2">
      <c r="A5118" s="135" t="s">
        <v>2918</v>
      </c>
      <c r="D5118" s="135" t="s">
        <v>7742</v>
      </c>
      <c r="E5118" s="135">
        <f t="shared" si="79"/>
        <v>30400207</v>
      </c>
      <c r="F5118" s="135" t="s">
        <v>1249</v>
      </c>
      <c r="G5118" s="135" t="s">
        <v>7691</v>
      </c>
      <c r="H5118" s="135" t="s">
        <v>7740</v>
      </c>
      <c r="I5118" s="135" t="s">
        <v>7743</v>
      </c>
    </row>
    <row r="5119" spans="1:9" x14ac:dyDescent="0.2">
      <c r="A5119" s="135" t="s">
        <v>2918</v>
      </c>
      <c r="D5119" s="135" t="s">
        <v>7744</v>
      </c>
      <c r="E5119" s="135">
        <f t="shared" si="79"/>
        <v>30400208</v>
      </c>
      <c r="F5119" s="135" t="s">
        <v>1249</v>
      </c>
      <c r="G5119" s="135" t="s">
        <v>7691</v>
      </c>
      <c r="H5119" s="135" t="s">
        <v>7740</v>
      </c>
      <c r="I5119" s="135" t="s">
        <v>7745</v>
      </c>
    </row>
    <row r="5120" spans="1:9" x14ac:dyDescent="0.2">
      <c r="A5120" s="135" t="s">
        <v>2918</v>
      </c>
      <c r="D5120" s="135" t="s">
        <v>7746</v>
      </c>
      <c r="E5120" s="135">
        <f t="shared" si="79"/>
        <v>30400209</v>
      </c>
      <c r="F5120" s="135" t="s">
        <v>1249</v>
      </c>
      <c r="G5120" s="135" t="s">
        <v>7691</v>
      </c>
      <c r="H5120" s="135" t="s">
        <v>7740</v>
      </c>
      <c r="I5120" s="135" t="s">
        <v>7693</v>
      </c>
    </row>
    <row r="5121" spans="1:9" x14ac:dyDescent="0.2">
      <c r="A5121" s="135" t="s">
        <v>2918</v>
      </c>
      <c r="D5121" s="135" t="s">
        <v>7747</v>
      </c>
      <c r="E5121" s="135">
        <f t="shared" si="79"/>
        <v>30400210</v>
      </c>
      <c r="F5121" s="135" t="s">
        <v>1249</v>
      </c>
      <c r="G5121" s="135" t="s">
        <v>7691</v>
      </c>
      <c r="H5121" s="135" t="s">
        <v>7740</v>
      </c>
      <c r="I5121" s="135" t="s">
        <v>7748</v>
      </c>
    </row>
    <row r="5122" spans="1:9" x14ac:dyDescent="0.2">
      <c r="A5122" s="135" t="s">
        <v>2918</v>
      </c>
      <c r="D5122" s="135" t="s">
        <v>7749</v>
      </c>
      <c r="E5122" s="135">
        <f t="shared" ref="E5122:E5185" si="80">VALUE(D5122)</f>
        <v>30400211</v>
      </c>
      <c r="F5122" s="135" t="s">
        <v>1249</v>
      </c>
      <c r="G5122" s="135" t="s">
        <v>7691</v>
      </c>
      <c r="H5122" s="135" t="s">
        <v>7740</v>
      </c>
      <c r="I5122" s="135" t="s">
        <v>7750</v>
      </c>
    </row>
    <row r="5123" spans="1:9" x14ac:dyDescent="0.2">
      <c r="A5123" s="135" t="s">
        <v>2918</v>
      </c>
      <c r="D5123" s="135" t="s">
        <v>7751</v>
      </c>
      <c r="E5123" s="135">
        <f t="shared" si="80"/>
        <v>30400212</v>
      </c>
      <c r="F5123" s="135" t="s">
        <v>1249</v>
      </c>
      <c r="G5123" s="135" t="s">
        <v>7691</v>
      </c>
      <c r="H5123" s="135" t="s">
        <v>7740</v>
      </c>
      <c r="I5123" s="135" t="s">
        <v>7752</v>
      </c>
    </row>
    <row r="5124" spans="1:9" x14ac:dyDescent="0.2">
      <c r="A5124" s="135" t="s">
        <v>2918</v>
      </c>
      <c r="D5124" s="135" t="s">
        <v>7753</v>
      </c>
      <c r="E5124" s="135">
        <f t="shared" si="80"/>
        <v>30400213</v>
      </c>
      <c r="F5124" s="135" t="s">
        <v>1249</v>
      </c>
      <c r="G5124" s="135" t="s">
        <v>7691</v>
      </c>
      <c r="H5124" s="135" t="s">
        <v>7740</v>
      </c>
      <c r="I5124" s="135" t="s">
        <v>7754</v>
      </c>
    </row>
    <row r="5125" spans="1:9" x14ac:dyDescent="0.2">
      <c r="A5125" s="135" t="s">
        <v>2918</v>
      </c>
      <c r="D5125" s="135" t="s">
        <v>7755</v>
      </c>
      <c r="E5125" s="135">
        <f t="shared" si="80"/>
        <v>30400214</v>
      </c>
      <c r="F5125" s="135" t="s">
        <v>1249</v>
      </c>
      <c r="G5125" s="135" t="s">
        <v>7691</v>
      </c>
      <c r="H5125" s="135" t="s">
        <v>7740</v>
      </c>
      <c r="I5125" s="135" t="s">
        <v>7756</v>
      </c>
    </row>
    <row r="5126" spans="1:9" x14ac:dyDescent="0.2">
      <c r="A5126" s="135" t="s">
        <v>2918</v>
      </c>
      <c r="D5126" s="135" t="s">
        <v>7757</v>
      </c>
      <c r="E5126" s="135">
        <f t="shared" si="80"/>
        <v>30400215</v>
      </c>
      <c r="F5126" s="135" t="s">
        <v>1249</v>
      </c>
      <c r="G5126" s="135" t="s">
        <v>7691</v>
      </c>
      <c r="H5126" s="135" t="s">
        <v>7740</v>
      </c>
      <c r="I5126" s="135" t="s">
        <v>7758</v>
      </c>
    </row>
    <row r="5127" spans="1:9" x14ac:dyDescent="0.2">
      <c r="A5127" s="135" t="s">
        <v>2918</v>
      </c>
      <c r="D5127" s="135" t="s">
        <v>7759</v>
      </c>
      <c r="E5127" s="135">
        <f t="shared" si="80"/>
        <v>30400216</v>
      </c>
      <c r="F5127" s="135" t="s">
        <v>1249</v>
      </c>
      <c r="G5127" s="135" t="s">
        <v>7691</v>
      </c>
      <c r="H5127" s="135" t="s">
        <v>7740</v>
      </c>
      <c r="I5127" s="135" t="s">
        <v>7760</v>
      </c>
    </row>
    <row r="5128" spans="1:9" x14ac:dyDescent="0.2">
      <c r="A5128" s="135" t="s">
        <v>2918</v>
      </c>
      <c r="D5128" s="135" t="s">
        <v>7761</v>
      </c>
      <c r="E5128" s="135">
        <f t="shared" si="80"/>
        <v>30400217</v>
      </c>
      <c r="F5128" s="135" t="s">
        <v>1249</v>
      </c>
      <c r="G5128" s="135" t="s">
        <v>7691</v>
      </c>
      <c r="H5128" s="135" t="s">
        <v>7740</v>
      </c>
      <c r="I5128" s="135" t="s">
        <v>7762</v>
      </c>
    </row>
    <row r="5129" spans="1:9" x14ac:dyDescent="0.2">
      <c r="A5129" s="135" t="s">
        <v>2918</v>
      </c>
      <c r="D5129" s="135" t="s">
        <v>7763</v>
      </c>
      <c r="E5129" s="135">
        <f t="shared" si="80"/>
        <v>30400218</v>
      </c>
      <c r="F5129" s="135" t="s">
        <v>1249</v>
      </c>
      <c r="G5129" s="135" t="s">
        <v>7691</v>
      </c>
      <c r="H5129" s="135" t="s">
        <v>7740</v>
      </c>
      <c r="I5129" s="135" t="s">
        <v>7764</v>
      </c>
    </row>
    <row r="5130" spans="1:9" x14ac:dyDescent="0.2">
      <c r="A5130" s="135" t="s">
        <v>2918</v>
      </c>
      <c r="D5130" s="135" t="s">
        <v>7765</v>
      </c>
      <c r="E5130" s="135">
        <f t="shared" si="80"/>
        <v>30400219</v>
      </c>
      <c r="F5130" s="135" t="s">
        <v>1249</v>
      </c>
      <c r="G5130" s="135" t="s">
        <v>7691</v>
      </c>
      <c r="H5130" s="135" t="s">
        <v>7740</v>
      </c>
      <c r="I5130" s="135" t="s">
        <v>7766</v>
      </c>
    </row>
    <row r="5131" spans="1:9" x14ac:dyDescent="0.2">
      <c r="A5131" s="135" t="s">
        <v>2918</v>
      </c>
      <c r="D5131" s="135" t="s">
        <v>7767</v>
      </c>
      <c r="E5131" s="135">
        <f t="shared" si="80"/>
        <v>30400220</v>
      </c>
      <c r="F5131" s="135" t="s">
        <v>1249</v>
      </c>
      <c r="G5131" s="135" t="s">
        <v>7691</v>
      </c>
      <c r="H5131" s="135" t="s">
        <v>7740</v>
      </c>
      <c r="I5131" s="135" t="s">
        <v>4722</v>
      </c>
    </row>
    <row r="5132" spans="1:9" x14ac:dyDescent="0.2">
      <c r="A5132" s="135" t="s">
        <v>2918</v>
      </c>
      <c r="D5132" s="135" t="s">
        <v>4723</v>
      </c>
      <c r="E5132" s="135">
        <f t="shared" si="80"/>
        <v>30400221</v>
      </c>
      <c r="F5132" s="135" t="s">
        <v>1249</v>
      </c>
      <c r="G5132" s="135" t="s">
        <v>7691</v>
      </c>
      <c r="H5132" s="135" t="s">
        <v>7740</v>
      </c>
      <c r="I5132" s="135" t="s">
        <v>4724</v>
      </c>
    </row>
    <row r="5133" spans="1:9" x14ac:dyDescent="0.2">
      <c r="A5133" s="135" t="s">
        <v>2918</v>
      </c>
      <c r="D5133" s="135" t="s">
        <v>4725</v>
      </c>
      <c r="E5133" s="135">
        <f t="shared" si="80"/>
        <v>30400223</v>
      </c>
      <c r="F5133" s="135" t="s">
        <v>1249</v>
      </c>
      <c r="G5133" s="135" t="s">
        <v>7691</v>
      </c>
      <c r="H5133" s="135" t="s">
        <v>7740</v>
      </c>
      <c r="I5133" s="135" t="s">
        <v>4726</v>
      </c>
    </row>
    <row r="5134" spans="1:9" x14ac:dyDescent="0.2">
      <c r="A5134" s="135" t="s">
        <v>2918</v>
      </c>
      <c r="D5134" s="135" t="s">
        <v>4727</v>
      </c>
      <c r="E5134" s="135">
        <f t="shared" si="80"/>
        <v>30400224</v>
      </c>
      <c r="F5134" s="135" t="s">
        <v>1249</v>
      </c>
      <c r="G5134" s="135" t="s">
        <v>7691</v>
      </c>
      <c r="H5134" s="135" t="s">
        <v>7740</v>
      </c>
      <c r="I5134" s="135" t="s">
        <v>4728</v>
      </c>
    </row>
    <row r="5135" spans="1:9" x14ac:dyDescent="0.2">
      <c r="A5135" s="135" t="s">
        <v>2918</v>
      </c>
      <c r="D5135" s="135" t="s">
        <v>4729</v>
      </c>
      <c r="E5135" s="135">
        <f t="shared" si="80"/>
        <v>30400230</v>
      </c>
      <c r="F5135" s="135" t="s">
        <v>1249</v>
      </c>
      <c r="G5135" s="135" t="s">
        <v>7691</v>
      </c>
      <c r="H5135" s="135" t="s">
        <v>7740</v>
      </c>
      <c r="I5135" s="135" t="s">
        <v>4730</v>
      </c>
    </row>
    <row r="5136" spans="1:9" x14ac:dyDescent="0.2">
      <c r="A5136" s="135" t="s">
        <v>2918</v>
      </c>
      <c r="D5136" s="135" t="s">
        <v>4731</v>
      </c>
      <c r="E5136" s="135">
        <f t="shared" si="80"/>
        <v>30400231</v>
      </c>
      <c r="F5136" s="135" t="s">
        <v>1249</v>
      </c>
      <c r="G5136" s="135" t="s">
        <v>7691</v>
      </c>
      <c r="H5136" s="135" t="s">
        <v>7740</v>
      </c>
      <c r="I5136" s="135" t="s">
        <v>4732</v>
      </c>
    </row>
    <row r="5137" spans="1:9" x14ac:dyDescent="0.2">
      <c r="A5137" s="135" t="s">
        <v>2918</v>
      </c>
      <c r="D5137" s="135" t="s">
        <v>4733</v>
      </c>
      <c r="E5137" s="135">
        <f t="shared" si="80"/>
        <v>30400232</v>
      </c>
      <c r="F5137" s="135" t="s">
        <v>1249</v>
      </c>
      <c r="G5137" s="135" t="s">
        <v>7691</v>
      </c>
      <c r="H5137" s="135" t="s">
        <v>7740</v>
      </c>
      <c r="I5137" s="135" t="s">
        <v>4734</v>
      </c>
    </row>
    <row r="5138" spans="1:9" x14ac:dyDescent="0.2">
      <c r="A5138" s="135" t="s">
        <v>2918</v>
      </c>
      <c r="D5138" s="135" t="s">
        <v>4735</v>
      </c>
      <c r="E5138" s="135">
        <f t="shared" si="80"/>
        <v>30400233</v>
      </c>
      <c r="F5138" s="135" t="s">
        <v>1249</v>
      </c>
      <c r="G5138" s="135" t="s">
        <v>7691</v>
      </c>
      <c r="H5138" s="135" t="s">
        <v>7740</v>
      </c>
      <c r="I5138" s="135" t="s">
        <v>7693</v>
      </c>
    </row>
    <row r="5139" spans="1:9" x14ac:dyDescent="0.2">
      <c r="A5139" s="135" t="s">
        <v>2918</v>
      </c>
      <c r="D5139" s="135" t="s">
        <v>4736</v>
      </c>
      <c r="E5139" s="135">
        <f t="shared" si="80"/>
        <v>30400234</v>
      </c>
      <c r="F5139" s="135" t="s">
        <v>1249</v>
      </c>
      <c r="G5139" s="135" t="s">
        <v>7691</v>
      </c>
      <c r="H5139" s="135" t="s">
        <v>7740</v>
      </c>
      <c r="I5139" s="135" t="s">
        <v>4737</v>
      </c>
    </row>
    <row r="5140" spans="1:9" x14ac:dyDescent="0.2">
      <c r="A5140" s="135" t="s">
        <v>2918</v>
      </c>
      <c r="D5140" s="135" t="s">
        <v>4738</v>
      </c>
      <c r="E5140" s="135">
        <f t="shared" si="80"/>
        <v>30400235</v>
      </c>
      <c r="F5140" s="135" t="s">
        <v>1249</v>
      </c>
      <c r="G5140" s="135" t="s">
        <v>7691</v>
      </c>
      <c r="H5140" s="135" t="s">
        <v>7740</v>
      </c>
      <c r="I5140" s="135" t="s">
        <v>4739</v>
      </c>
    </row>
    <row r="5141" spans="1:9" x14ac:dyDescent="0.2">
      <c r="A5141" s="135" t="s">
        <v>2918</v>
      </c>
      <c r="D5141" s="135" t="s">
        <v>4740</v>
      </c>
      <c r="E5141" s="135">
        <f t="shared" si="80"/>
        <v>30400236</v>
      </c>
      <c r="F5141" s="135" t="s">
        <v>1249</v>
      </c>
      <c r="G5141" s="135" t="s">
        <v>7691</v>
      </c>
      <c r="H5141" s="135" t="s">
        <v>7740</v>
      </c>
      <c r="I5141" s="135" t="s">
        <v>4741</v>
      </c>
    </row>
    <row r="5142" spans="1:9" x14ac:dyDescent="0.2">
      <c r="A5142" s="135" t="s">
        <v>2918</v>
      </c>
      <c r="D5142" s="135" t="s">
        <v>4742</v>
      </c>
      <c r="E5142" s="135">
        <f t="shared" si="80"/>
        <v>30400237</v>
      </c>
      <c r="F5142" s="135" t="s">
        <v>1249</v>
      </c>
      <c r="G5142" s="135" t="s">
        <v>7691</v>
      </c>
      <c r="H5142" s="135" t="s">
        <v>7740</v>
      </c>
      <c r="I5142" s="135" t="s">
        <v>4743</v>
      </c>
    </row>
    <row r="5143" spans="1:9" x14ac:dyDescent="0.2">
      <c r="A5143" s="135" t="s">
        <v>2918</v>
      </c>
      <c r="D5143" s="135" t="s">
        <v>4744</v>
      </c>
      <c r="E5143" s="135">
        <f t="shared" si="80"/>
        <v>30400238</v>
      </c>
      <c r="F5143" s="135" t="s">
        <v>1249</v>
      </c>
      <c r="G5143" s="135" t="s">
        <v>7691</v>
      </c>
      <c r="H5143" s="135" t="s">
        <v>7740</v>
      </c>
      <c r="I5143" s="135" t="s">
        <v>10045</v>
      </c>
    </row>
    <row r="5144" spans="1:9" x14ac:dyDescent="0.2">
      <c r="A5144" s="135" t="s">
        <v>2918</v>
      </c>
      <c r="D5144" s="135" t="s">
        <v>4745</v>
      </c>
      <c r="E5144" s="135">
        <f t="shared" si="80"/>
        <v>30400239</v>
      </c>
      <c r="F5144" s="135" t="s">
        <v>1249</v>
      </c>
      <c r="G5144" s="135" t="s">
        <v>7691</v>
      </c>
      <c r="H5144" s="135" t="s">
        <v>7740</v>
      </c>
      <c r="I5144" s="135" t="s">
        <v>4746</v>
      </c>
    </row>
    <row r="5145" spans="1:9" x14ac:dyDescent="0.2">
      <c r="A5145" s="135" t="s">
        <v>2918</v>
      </c>
      <c r="D5145" s="135" t="s">
        <v>4747</v>
      </c>
      <c r="E5145" s="135">
        <f t="shared" si="80"/>
        <v>30400240</v>
      </c>
      <c r="F5145" s="135" t="s">
        <v>1249</v>
      </c>
      <c r="G5145" s="135" t="s">
        <v>7691</v>
      </c>
      <c r="H5145" s="135" t="s">
        <v>7740</v>
      </c>
      <c r="I5145" s="135" t="s">
        <v>4748</v>
      </c>
    </row>
    <row r="5146" spans="1:9" x14ac:dyDescent="0.2">
      <c r="A5146" s="135" t="s">
        <v>2918</v>
      </c>
      <c r="D5146" s="135" t="s">
        <v>4749</v>
      </c>
      <c r="E5146" s="135">
        <f t="shared" si="80"/>
        <v>30400241</v>
      </c>
      <c r="F5146" s="135" t="s">
        <v>1249</v>
      </c>
      <c r="G5146" s="135" t="s">
        <v>7691</v>
      </c>
      <c r="H5146" s="135" t="s">
        <v>7740</v>
      </c>
      <c r="I5146" s="135" t="s">
        <v>4748</v>
      </c>
    </row>
    <row r="5147" spans="1:9" x14ac:dyDescent="0.2">
      <c r="A5147" s="135" t="s">
        <v>2918</v>
      </c>
      <c r="D5147" s="135" t="s">
        <v>4750</v>
      </c>
      <c r="E5147" s="135">
        <f t="shared" si="80"/>
        <v>30400242</v>
      </c>
      <c r="F5147" s="135" t="s">
        <v>1249</v>
      </c>
      <c r="G5147" s="135" t="s">
        <v>7691</v>
      </c>
      <c r="H5147" s="135" t="s">
        <v>7740</v>
      </c>
      <c r="I5147" s="135" t="s">
        <v>4751</v>
      </c>
    </row>
    <row r="5148" spans="1:9" x14ac:dyDescent="0.2">
      <c r="A5148" s="135" t="s">
        <v>2918</v>
      </c>
      <c r="D5148" s="135" t="s">
        <v>4752</v>
      </c>
      <c r="E5148" s="135">
        <f t="shared" si="80"/>
        <v>30400243</v>
      </c>
      <c r="F5148" s="135" t="s">
        <v>1249</v>
      </c>
      <c r="G5148" s="135" t="s">
        <v>7691</v>
      </c>
      <c r="H5148" s="135" t="s">
        <v>7740</v>
      </c>
      <c r="I5148" s="135" t="s">
        <v>7817</v>
      </c>
    </row>
    <row r="5149" spans="1:9" x14ac:dyDescent="0.2">
      <c r="A5149" s="135" t="s">
        <v>2918</v>
      </c>
      <c r="D5149" s="135" t="s">
        <v>7818</v>
      </c>
      <c r="E5149" s="135">
        <f t="shared" si="80"/>
        <v>30400244</v>
      </c>
      <c r="F5149" s="135" t="s">
        <v>1249</v>
      </c>
      <c r="G5149" s="135" t="s">
        <v>7691</v>
      </c>
      <c r="H5149" s="135" t="s">
        <v>7740</v>
      </c>
      <c r="I5149" s="135" t="s">
        <v>7819</v>
      </c>
    </row>
    <row r="5150" spans="1:9" x14ac:dyDescent="0.2">
      <c r="A5150" s="135" t="s">
        <v>2918</v>
      </c>
      <c r="D5150" s="135" t="s">
        <v>7820</v>
      </c>
      <c r="E5150" s="135">
        <f t="shared" si="80"/>
        <v>30400250</v>
      </c>
      <c r="F5150" s="135" t="s">
        <v>1249</v>
      </c>
      <c r="G5150" s="135" t="s">
        <v>7691</v>
      </c>
      <c r="H5150" s="135" t="s">
        <v>7740</v>
      </c>
      <c r="I5150" s="135" t="s">
        <v>7821</v>
      </c>
    </row>
    <row r="5151" spans="1:9" x14ac:dyDescent="0.2">
      <c r="A5151" s="135" t="s">
        <v>2918</v>
      </c>
      <c r="D5151" s="135" t="s">
        <v>7822</v>
      </c>
      <c r="E5151" s="135">
        <f t="shared" si="80"/>
        <v>30400251</v>
      </c>
      <c r="F5151" s="135" t="s">
        <v>1249</v>
      </c>
      <c r="G5151" s="135" t="s">
        <v>7691</v>
      </c>
      <c r="H5151" s="135" t="s">
        <v>7740</v>
      </c>
      <c r="I5151" s="135" t="s">
        <v>7823</v>
      </c>
    </row>
    <row r="5152" spans="1:9" x14ac:dyDescent="0.2">
      <c r="A5152" s="135" t="s">
        <v>2918</v>
      </c>
      <c r="D5152" s="135" t="s">
        <v>7824</v>
      </c>
      <c r="E5152" s="135">
        <f t="shared" si="80"/>
        <v>30400299</v>
      </c>
      <c r="F5152" s="135" t="s">
        <v>1249</v>
      </c>
      <c r="G5152" s="135" t="s">
        <v>7691</v>
      </c>
      <c r="H5152" s="135" t="s">
        <v>7740</v>
      </c>
      <c r="I5152" s="135" t="s">
        <v>6238</v>
      </c>
    </row>
    <row r="5153" spans="1:9" x14ac:dyDescent="0.2">
      <c r="A5153" s="135" t="s">
        <v>2918</v>
      </c>
      <c r="D5153" s="135" t="s">
        <v>7825</v>
      </c>
      <c r="E5153" s="135">
        <f t="shared" si="80"/>
        <v>30400301</v>
      </c>
      <c r="F5153" s="135" t="s">
        <v>1249</v>
      </c>
      <c r="G5153" s="135" t="s">
        <v>7691</v>
      </c>
      <c r="H5153" s="135" t="s">
        <v>7826</v>
      </c>
      <c r="I5153" s="135" t="s">
        <v>7827</v>
      </c>
    </row>
    <row r="5154" spans="1:9" x14ac:dyDescent="0.2">
      <c r="A5154" s="135" t="s">
        <v>2918</v>
      </c>
      <c r="D5154" s="135" t="s">
        <v>7828</v>
      </c>
      <c r="E5154" s="135">
        <f t="shared" si="80"/>
        <v>30400302</v>
      </c>
      <c r="F5154" s="135" t="s">
        <v>1249</v>
      </c>
      <c r="G5154" s="135" t="s">
        <v>7691</v>
      </c>
      <c r="H5154" s="135" t="s">
        <v>7826</v>
      </c>
      <c r="I5154" s="135" t="s">
        <v>4739</v>
      </c>
    </row>
    <row r="5155" spans="1:9" x14ac:dyDescent="0.2">
      <c r="A5155" s="135" t="s">
        <v>2918</v>
      </c>
      <c r="D5155" s="135" t="s">
        <v>7829</v>
      </c>
      <c r="E5155" s="135">
        <f t="shared" si="80"/>
        <v>30400303</v>
      </c>
      <c r="F5155" s="135" t="s">
        <v>1249</v>
      </c>
      <c r="G5155" s="135" t="s">
        <v>7691</v>
      </c>
      <c r="H5155" s="135" t="s">
        <v>7826</v>
      </c>
      <c r="I5155" s="135" t="s">
        <v>10045</v>
      </c>
    </row>
    <row r="5156" spans="1:9" x14ac:dyDescent="0.2">
      <c r="A5156" s="135" t="s">
        <v>2918</v>
      </c>
      <c r="D5156" s="135" t="s">
        <v>7830</v>
      </c>
      <c r="E5156" s="135">
        <f t="shared" si="80"/>
        <v>30400304</v>
      </c>
      <c r="F5156" s="135" t="s">
        <v>1249</v>
      </c>
      <c r="G5156" s="135" t="s">
        <v>7691</v>
      </c>
      <c r="H5156" s="135" t="s">
        <v>7826</v>
      </c>
      <c r="I5156" s="135" t="s">
        <v>4760</v>
      </c>
    </row>
    <row r="5157" spans="1:9" x14ac:dyDescent="0.2">
      <c r="A5157" s="135" t="s">
        <v>2918</v>
      </c>
      <c r="D5157" s="135" t="s">
        <v>4761</v>
      </c>
      <c r="E5157" s="135">
        <f t="shared" si="80"/>
        <v>30400305</v>
      </c>
      <c r="F5157" s="135" t="s">
        <v>1249</v>
      </c>
      <c r="G5157" s="135" t="s">
        <v>7691</v>
      </c>
      <c r="H5157" s="135" t="s">
        <v>7826</v>
      </c>
      <c r="I5157" s="135" t="s">
        <v>4762</v>
      </c>
    </row>
    <row r="5158" spans="1:9" x14ac:dyDescent="0.2">
      <c r="A5158" s="135" t="s">
        <v>2918</v>
      </c>
      <c r="D5158" s="135" t="s">
        <v>10674</v>
      </c>
      <c r="E5158" s="135">
        <f t="shared" si="80"/>
        <v>30400310</v>
      </c>
      <c r="F5158" s="135" t="s">
        <v>1249</v>
      </c>
      <c r="G5158" s="135" t="s">
        <v>7691</v>
      </c>
      <c r="H5158" s="135" t="s">
        <v>7826</v>
      </c>
      <c r="I5158" s="135" t="s">
        <v>10675</v>
      </c>
    </row>
    <row r="5159" spans="1:9" x14ac:dyDescent="0.2">
      <c r="A5159" s="135" t="s">
        <v>2918</v>
      </c>
      <c r="D5159" s="135" t="s">
        <v>10676</v>
      </c>
      <c r="E5159" s="135">
        <f t="shared" si="80"/>
        <v>30400314</v>
      </c>
      <c r="F5159" s="135" t="s">
        <v>1249</v>
      </c>
      <c r="G5159" s="135" t="s">
        <v>7691</v>
      </c>
      <c r="H5159" s="135" t="s">
        <v>7826</v>
      </c>
      <c r="I5159" s="135" t="s">
        <v>10677</v>
      </c>
    </row>
    <row r="5160" spans="1:9" x14ac:dyDescent="0.2">
      <c r="A5160" s="135" t="s">
        <v>2918</v>
      </c>
      <c r="D5160" s="135" t="s">
        <v>10681</v>
      </c>
      <c r="E5160" s="135">
        <f t="shared" si="80"/>
        <v>30400315</v>
      </c>
      <c r="F5160" s="135" t="s">
        <v>1249</v>
      </c>
      <c r="G5160" s="135" t="s">
        <v>7691</v>
      </c>
      <c r="H5160" s="135" t="s">
        <v>7826</v>
      </c>
      <c r="I5160" s="135" t="s">
        <v>10682</v>
      </c>
    </row>
    <row r="5161" spans="1:9" x14ac:dyDescent="0.2">
      <c r="A5161" s="135" t="s">
        <v>2918</v>
      </c>
      <c r="D5161" s="135" t="s">
        <v>10683</v>
      </c>
      <c r="E5161" s="135">
        <f t="shared" si="80"/>
        <v>30400316</v>
      </c>
      <c r="F5161" s="135" t="s">
        <v>1249</v>
      </c>
      <c r="G5161" s="135" t="s">
        <v>7691</v>
      </c>
      <c r="H5161" s="135" t="s">
        <v>7826</v>
      </c>
      <c r="I5161" s="135" t="s">
        <v>4031</v>
      </c>
    </row>
    <row r="5162" spans="1:9" x14ac:dyDescent="0.2">
      <c r="A5162" s="135" t="s">
        <v>2918</v>
      </c>
      <c r="D5162" s="135" t="s">
        <v>4781</v>
      </c>
      <c r="E5162" s="135">
        <f t="shared" si="80"/>
        <v>30400317</v>
      </c>
      <c r="F5162" s="135" t="s">
        <v>1249</v>
      </c>
      <c r="G5162" s="135" t="s">
        <v>7691</v>
      </c>
      <c r="H5162" s="135" t="s">
        <v>7826</v>
      </c>
      <c r="I5162" s="135" t="s">
        <v>4782</v>
      </c>
    </row>
    <row r="5163" spans="1:9" x14ac:dyDescent="0.2">
      <c r="A5163" s="135" t="s">
        <v>2918</v>
      </c>
      <c r="D5163" s="135" t="s">
        <v>4783</v>
      </c>
      <c r="E5163" s="135">
        <f t="shared" si="80"/>
        <v>30400318</v>
      </c>
      <c r="F5163" s="135" t="s">
        <v>1249</v>
      </c>
      <c r="G5163" s="135" t="s">
        <v>7691</v>
      </c>
      <c r="H5163" s="135" t="s">
        <v>7826</v>
      </c>
      <c r="I5163" s="135" t="s">
        <v>4784</v>
      </c>
    </row>
    <row r="5164" spans="1:9" x14ac:dyDescent="0.2">
      <c r="A5164" s="135" t="s">
        <v>2918</v>
      </c>
      <c r="D5164" s="135" t="s">
        <v>4785</v>
      </c>
      <c r="E5164" s="135">
        <f t="shared" si="80"/>
        <v>30400319</v>
      </c>
      <c r="F5164" s="135" t="s">
        <v>1249</v>
      </c>
      <c r="G5164" s="135" t="s">
        <v>7691</v>
      </c>
      <c r="H5164" s="135" t="s">
        <v>7826</v>
      </c>
      <c r="I5164" s="135" t="s">
        <v>4786</v>
      </c>
    </row>
    <row r="5165" spans="1:9" x14ac:dyDescent="0.2">
      <c r="A5165" s="135" t="s">
        <v>2918</v>
      </c>
      <c r="D5165" s="135" t="s">
        <v>4787</v>
      </c>
      <c r="E5165" s="135">
        <f t="shared" si="80"/>
        <v>30400320</v>
      </c>
      <c r="F5165" s="135" t="s">
        <v>1249</v>
      </c>
      <c r="G5165" s="135" t="s">
        <v>7691</v>
      </c>
      <c r="H5165" s="135" t="s">
        <v>7826</v>
      </c>
      <c r="I5165" s="135" t="s">
        <v>7718</v>
      </c>
    </row>
    <row r="5166" spans="1:9" x14ac:dyDescent="0.2">
      <c r="A5166" s="135" t="s">
        <v>2918</v>
      </c>
      <c r="D5166" s="135" t="s">
        <v>4788</v>
      </c>
      <c r="E5166" s="135">
        <f t="shared" si="80"/>
        <v>30400321</v>
      </c>
      <c r="F5166" s="135" t="s">
        <v>1249</v>
      </c>
      <c r="G5166" s="135" t="s">
        <v>7691</v>
      </c>
      <c r="H5166" s="135" t="s">
        <v>7826</v>
      </c>
      <c r="I5166" s="135" t="s">
        <v>4789</v>
      </c>
    </row>
    <row r="5167" spans="1:9" x14ac:dyDescent="0.2">
      <c r="A5167" s="135" t="s">
        <v>2918</v>
      </c>
      <c r="D5167" s="135" t="s">
        <v>4790</v>
      </c>
      <c r="E5167" s="135">
        <f t="shared" si="80"/>
        <v>30400322</v>
      </c>
      <c r="F5167" s="135" t="s">
        <v>1249</v>
      </c>
      <c r="G5167" s="135" t="s">
        <v>7691</v>
      </c>
      <c r="H5167" s="135" t="s">
        <v>7826</v>
      </c>
      <c r="I5167" s="135" t="s">
        <v>4791</v>
      </c>
    </row>
    <row r="5168" spans="1:9" x14ac:dyDescent="0.2">
      <c r="A5168" s="135" t="s">
        <v>2918</v>
      </c>
      <c r="D5168" s="135" t="s">
        <v>4792</v>
      </c>
      <c r="E5168" s="135">
        <f t="shared" si="80"/>
        <v>30400325</v>
      </c>
      <c r="F5168" s="135" t="s">
        <v>1249</v>
      </c>
      <c r="G5168" s="135" t="s">
        <v>7691</v>
      </c>
      <c r="H5168" s="135" t="s">
        <v>7826</v>
      </c>
      <c r="I5168" s="135" t="s">
        <v>4793</v>
      </c>
    </row>
    <row r="5169" spans="1:9" x14ac:dyDescent="0.2">
      <c r="A5169" s="135" t="s">
        <v>2918</v>
      </c>
      <c r="D5169" s="135" t="s">
        <v>4794</v>
      </c>
      <c r="E5169" s="135">
        <f t="shared" si="80"/>
        <v>30400330</v>
      </c>
      <c r="F5169" s="135" t="s">
        <v>1249</v>
      </c>
      <c r="G5169" s="135" t="s">
        <v>7691</v>
      </c>
      <c r="H5169" s="135" t="s">
        <v>7826</v>
      </c>
      <c r="I5169" s="135" t="s">
        <v>4795</v>
      </c>
    </row>
    <row r="5170" spans="1:9" x14ac:dyDescent="0.2">
      <c r="A5170" s="135" t="s">
        <v>2918</v>
      </c>
      <c r="D5170" s="135" t="s">
        <v>4796</v>
      </c>
      <c r="E5170" s="135">
        <f t="shared" si="80"/>
        <v>30400331</v>
      </c>
      <c r="F5170" s="135" t="s">
        <v>1249</v>
      </c>
      <c r="G5170" s="135" t="s">
        <v>7691</v>
      </c>
      <c r="H5170" s="135" t="s">
        <v>7826</v>
      </c>
      <c r="I5170" s="135" t="s">
        <v>4797</v>
      </c>
    </row>
    <row r="5171" spans="1:9" x14ac:dyDescent="0.2">
      <c r="A5171" s="135" t="s">
        <v>2918</v>
      </c>
      <c r="D5171" s="135" t="s">
        <v>4798</v>
      </c>
      <c r="E5171" s="135">
        <f t="shared" si="80"/>
        <v>30400332</v>
      </c>
      <c r="F5171" s="135" t="s">
        <v>1249</v>
      </c>
      <c r="G5171" s="135" t="s">
        <v>7691</v>
      </c>
      <c r="H5171" s="135" t="s">
        <v>7826</v>
      </c>
      <c r="I5171" s="135" t="s">
        <v>4799</v>
      </c>
    </row>
    <row r="5172" spans="1:9" x14ac:dyDescent="0.2">
      <c r="A5172" s="135" t="s">
        <v>2918</v>
      </c>
      <c r="D5172" s="135" t="s">
        <v>4800</v>
      </c>
      <c r="E5172" s="135">
        <f t="shared" si="80"/>
        <v>30400333</v>
      </c>
      <c r="F5172" s="135" t="s">
        <v>1249</v>
      </c>
      <c r="G5172" s="135" t="s">
        <v>7691</v>
      </c>
      <c r="H5172" s="135" t="s">
        <v>7826</v>
      </c>
      <c r="I5172" s="135" t="s">
        <v>4801</v>
      </c>
    </row>
    <row r="5173" spans="1:9" x14ac:dyDescent="0.2">
      <c r="A5173" s="135" t="s">
        <v>2918</v>
      </c>
      <c r="D5173" s="135" t="s">
        <v>4802</v>
      </c>
      <c r="E5173" s="135">
        <f t="shared" si="80"/>
        <v>30400340</v>
      </c>
      <c r="F5173" s="135" t="s">
        <v>1249</v>
      </c>
      <c r="G5173" s="135" t="s">
        <v>7691</v>
      </c>
      <c r="H5173" s="135" t="s">
        <v>7826</v>
      </c>
      <c r="I5173" s="135" t="s">
        <v>4803</v>
      </c>
    </row>
    <row r="5174" spans="1:9" x14ac:dyDescent="0.2">
      <c r="A5174" s="135" t="s">
        <v>2918</v>
      </c>
      <c r="D5174" s="135" t="s">
        <v>4804</v>
      </c>
      <c r="E5174" s="135">
        <f t="shared" si="80"/>
        <v>30400341</v>
      </c>
      <c r="F5174" s="135" t="s">
        <v>1249</v>
      </c>
      <c r="G5174" s="135" t="s">
        <v>7691</v>
      </c>
      <c r="H5174" s="135" t="s">
        <v>7826</v>
      </c>
      <c r="I5174" s="135" t="s">
        <v>4805</v>
      </c>
    </row>
    <row r="5175" spans="1:9" x14ac:dyDescent="0.2">
      <c r="A5175" s="135" t="s">
        <v>2918</v>
      </c>
      <c r="D5175" s="135" t="s">
        <v>4806</v>
      </c>
      <c r="E5175" s="135">
        <f t="shared" si="80"/>
        <v>30400342</v>
      </c>
      <c r="F5175" s="135" t="s">
        <v>1249</v>
      </c>
      <c r="G5175" s="135" t="s">
        <v>7691</v>
      </c>
      <c r="H5175" s="135" t="s">
        <v>7826</v>
      </c>
      <c r="I5175" s="135" t="s">
        <v>4807</v>
      </c>
    </row>
    <row r="5176" spans="1:9" x14ac:dyDescent="0.2">
      <c r="A5176" s="135" t="s">
        <v>2918</v>
      </c>
      <c r="D5176" s="135" t="s">
        <v>4808</v>
      </c>
      <c r="E5176" s="135">
        <f t="shared" si="80"/>
        <v>30400350</v>
      </c>
      <c r="F5176" s="135" t="s">
        <v>1249</v>
      </c>
      <c r="G5176" s="135" t="s">
        <v>7691</v>
      </c>
      <c r="H5176" s="135" t="s">
        <v>7826</v>
      </c>
      <c r="I5176" s="135" t="s">
        <v>4809</v>
      </c>
    </row>
    <row r="5177" spans="1:9" x14ac:dyDescent="0.2">
      <c r="A5177" s="135" t="s">
        <v>2918</v>
      </c>
      <c r="D5177" s="135" t="s">
        <v>4810</v>
      </c>
      <c r="E5177" s="135">
        <f t="shared" si="80"/>
        <v>30400351</v>
      </c>
      <c r="F5177" s="135" t="s">
        <v>1249</v>
      </c>
      <c r="G5177" s="135" t="s">
        <v>7691</v>
      </c>
      <c r="H5177" s="135" t="s">
        <v>7826</v>
      </c>
      <c r="I5177" s="135" t="s">
        <v>4811</v>
      </c>
    </row>
    <row r="5178" spans="1:9" x14ac:dyDescent="0.2">
      <c r="A5178" s="135" t="s">
        <v>2918</v>
      </c>
      <c r="D5178" s="135" t="s">
        <v>4812</v>
      </c>
      <c r="E5178" s="135">
        <f t="shared" si="80"/>
        <v>30400352</v>
      </c>
      <c r="F5178" s="135" t="s">
        <v>1249</v>
      </c>
      <c r="G5178" s="135" t="s">
        <v>7691</v>
      </c>
      <c r="H5178" s="135" t="s">
        <v>7826</v>
      </c>
      <c r="I5178" s="135" t="s">
        <v>4809</v>
      </c>
    </row>
    <row r="5179" spans="1:9" x14ac:dyDescent="0.2">
      <c r="A5179" s="135" t="s">
        <v>2918</v>
      </c>
      <c r="D5179" s="135" t="s">
        <v>4813</v>
      </c>
      <c r="E5179" s="135">
        <f t="shared" si="80"/>
        <v>30400353</v>
      </c>
      <c r="F5179" s="135" t="s">
        <v>1249</v>
      </c>
      <c r="G5179" s="135" t="s">
        <v>7691</v>
      </c>
      <c r="H5179" s="135" t="s">
        <v>7826</v>
      </c>
      <c r="I5179" s="135" t="s">
        <v>4811</v>
      </c>
    </row>
    <row r="5180" spans="1:9" x14ac:dyDescent="0.2">
      <c r="A5180" s="135" t="s">
        <v>2918</v>
      </c>
      <c r="D5180" s="135" t="s">
        <v>4814</v>
      </c>
      <c r="E5180" s="135">
        <f t="shared" si="80"/>
        <v>30400354</v>
      </c>
      <c r="F5180" s="135" t="s">
        <v>1249</v>
      </c>
      <c r="G5180" s="135" t="s">
        <v>7691</v>
      </c>
      <c r="H5180" s="135" t="s">
        <v>7826</v>
      </c>
      <c r="I5180" s="135" t="s">
        <v>4811</v>
      </c>
    </row>
    <row r="5181" spans="1:9" x14ac:dyDescent="0.2">
      <c r="A5181" s="135" t="s">
        <v>2918</v>
      </c>
      <c r="D5181" s="135" t="s">
        <v>4815</v>
      </c>
      <c r="E5181" s="135">
        <f t="shared" si="80"/>
        <v>30400355</v>
      </c>
      <c r="F5181" s="135" t="s">
        <v>1249</v>
      </c>
      <c r="G5181" s="135" t="s">
        <v>7691</v>
      </c>
      <c r="H5181" s="135" t="s">
        <v>7826</v>
      </c>
      <c r="I5181" s="135" t="s">
        <v>4816</v>
      </c>
    </row>
    <row r="5182" spans="1:9" x14ac:dyDescent="0.2">
      <c r="A5182" s="135" t="s">
        <v>2918</v>
      </c>
      <c r="D5182" s="135" t="s">
        <v>4817</v>
      </c>
      <c r="E5182" s="135">
        <f t="shared" si="80"/>
        <v>30400356</v>
      </c>
      <c r="F5182" s="135" t="s">
        <v>1249</v>
      </c>
      <c r="G5182" s="135" t="s">
        <v>7691</v>
      </c>
      <c r="H5182" s="135" t="s">
        <v>7826</v>
      </c>
      <c r="I5182" s="135" t="s">
        <v>4818</v>
      </c>
    </row>
    <row r="5183" spans="1:9" x14ac:dyDescent="0.2">
      <c r="A5183" s="135" t="s">
        <v>2918</v>
      </c>
      <c r="D5183" s="135" t="s">
        <v>4819</v>
      </c>
      <c r="E5183" s="135">
        <f t="shared" si="80"/>
        <v>30400357</v>
      </c>
      <c r="F5183" s="135" t="s">
        <v>1249</v>
      </c>
      <c r="G5183" s="135" t="s">
        <v>7691</v>
      </c>
      <c r="H5183" s="135" t="s">
        <v>7826</v>
      </c>
      <c r="I5183" s="135" t="s">
        <v>4820</v>
      </c>
    </row>
    <row r="5184" spans="1:9" x14ac:dyDescent="0.2">
      <c r="A5184" s="135" t="s">
        <v>2918</v>
      </c>
      <c r="D5184" s="135" t="s">
        <v>10678</v>
      </c>
      <c r="E5184" s="135">
        <f t="shared" si="80"/>
        <v>30400358</v>
      </c>
      <c r="F5184" s="135" t="s">
        <v>1249</v>
      </c>
      <c r="G5184" s="135" t="s">
        <v>7691</v>
      </c>
      <c r="H5184" s="135" t="s">
        <v>7826</v>
      </c>
      <c r="I5184" s="135" t="s">
        <v>7831</v>
      </c>
    </row>
    <row r="5185" spans="1:9" x14ac:dyDescent="0.2">
      <c r="A5185" s="135" t="s">
        <v>2918</v>
      </c>
      <c r="D5185" s="135" t="s">
        <v>7832</v>
      </c>
      <c r="E5185" s="135">
        <f t="shared" si="80"/>
        <v>30400360</v>
      </c>
      <c r="F5185" s="135" t="s">
        <v>1249</v>
      </c>
      <c r="G5185" s="135" t="s">
        <v>7691</v>
      </c>
      <c r="H5185" s="135" t="s">
        <v>7826</v>
      </c>
      <c r="I5185" s="135" t="s">
        <v>7833</v>
      </c>
    </row>
    <row r="5186" spans="1:9" x14ac:dyDescent="0.2">
      <c r="A5186" s="135" t="s">
        <v>2918</v>
      </c>
      <c r="D5186" s="135" t="s">
        <v>7834</v>
      </c>
      <c r="E5186" s="135">
        <f t="shared" ref="E5186:E5249" si="81">VALUE(D5186)</f>
        <v>30400370</v>
      </c>
      <c r="F5186" s="135" t="s">
        <v>1249</v>
      </c>
      <c r="G5186" s="135" t="s">
        <v>7691</v>
      </c>
      <c r="H5186" s="135" t="s">
        <v>7826</v>
      </c>
      <c r="I5186" s="135" t="s">
        <v>7835</v>
      </c>
    </row>
    <row r="5187" spans="1:9" x14ac:dyDescent="0.2">
      <c r="A5187" s="135" t="s">
        <v>2918</v>
      </c>
      <c r="D5187" s="135" t="s">
        <v>7836</v>
      </c>
      <c r="E5187" s="135">
        <f t="shared" si="81"/>
        <v>30400371</v>
      </c>
      <c r="F5187" s="135" t="s">
        <v>1249</v>
      </c>
      <c r="G5187" s="135" t="s">
        <v>7691</v>
      </c>
      <c r="H5187" s="135" t="s">
        <v>7826</v>
      </c>
      <c r="I5187" s="135" t="s">
        <v>7837</v>
      </c>
    </row>
    <row r="5188" spans="1:9" x14ac:dyDescent="0.2">
      <c r="A5188" s="135" t="s">
        <v>2918</v>
      </c>
      <c r="D5188" s="135" t="s">
        <v>7838</v>
      </c>
      <c r="E5188" s="135">
        <f t="shared" si="81"/>
        <v>30400398</v>
      </c>
      <c r="F5188" s="135" t="s">
        <v>1249</v>
      </c>
      <c r="G5188" s="135" t="s">
        <v>7691</v>
      </c>
      <c r="H5188" s="135" t="s">
        <v>7826</v>
      </c>
      <c r="I5188" s="135" t="s">
        <v>6238</v>
      </c>
    </row>
    <row r="5189" spans="1:9" x14ac:dyDescent="0.2">
      <c r="A5189" s="135" t="s">
        <v>2918</v>
      </c>
      <c r="D5189" s="135" t="s">
        <v>7839</v>
      </c>
      <c r="E5189" s="135">
        <f t="shared" si="81"/>
        <v>30400399</v>
      </c>
      <c r="F5189" s="135" t="s">
        <v>1249</v>
      </c>
      <c r="G5189" s="135" t="s">
        <v>7691</v>
      </c>
      <c r="H5189" s="135" t="s">
        <v>7826</v>
      </c>
      <c r="I5189" s="135" t="s">
        <v>6238</v>
      </c>
    </row>
    <row r="5190" spans="1:9" x14ac:dyDescent="0.2">
      <c r="A5190" s="135" t="s">
        <v>2918</v>
      </c>
      <c r="D5190" s="135" t="s">
        <v>7840</v>
      </c>
      <c r="E5190" s="135">
        <f t="shared" si="81"/>
        <v>30400401</v>
      </c>
      <c r="F5190" s="135" t="s">
        <v>1249</v>
      </c>
      <c r="G5190" s="135" t="s">
        <v>7691</v>
      </c>
      <c r="H5190" s="135" t="s">
        <v>7841</v>
      </c>
      <c r="I5190" s="135" t="s">
        <v>7842</v>
      </c>
    </row>
    <row r="5191" spans="1:9" x14ac:dyDescent="0.2">
      <c r="A5191" s="135" t="s">
        <v>2918</v>
      </c>
      <c r="D5191" s="135" t="s">
        <v>7843</v>
      </c>
      <c r="E5191" s="135">
        <f t="shared" si="81"/>
        <v>30400402</v>
      </c>
      <c r="F5191" s="135" t="s">
        <v>1249</v>
      </c>
      <c r="G5191" s="135" t="s">
        <v>7691</v>
      </c>
      <c r="H5191" s="135" t="s">
        <v>7841</v>
      </c>
      <c r="I5191" s="135" t="s">
        <v>4739</v>
      </c>
    </row>
    <row r="5192" spans="1:9" x14ac:dyDescent="0.2">
      <c r="A5192" s="135" t="s">
        <v>2918</v>
      </c>
      <c r="D5192" s="135" t="s">
        <v>7844</v>
      </c>
      <c r="E5192" s="135">
        <f t="shared" si="81"/>
        <v>30400403</v>
      </c>
      <c r="F5192" s="135" t="s">
        <v>1249</v>
      </c>
      <c r="G5192" s="135" t="s">
        <v>7691</v>
      </c>
      <c r="H5192" s="135" t="s">
        <v>7841</v>
      </c>
      <c r="I5192" s="135" t="s">
        <v>7845</v>
      </c>
    </row>
    <row r="5193" spans="1:9" x14ac:dyDescent="0.2">
      <c r="A5193" s="135" t="s">
        <v>2918</v>
      </c>
      <c r="D5193" s="135" t="s">
        <v>7846</v>
      </c>
      <c r="E5193" s="135">
        <f t="shared" si="81"/>
        <v>30400404</v>
      </c>
      <c r="F5193" s="135" t="s">
        <v>1249</v>
      </c>
      <c r="G5193" s="135" t="s">
        <v>7691</v>
      </c>
      <c r="H5193" s="135" t="s">
        <v>7841</v>
      </c>
      <c r="I5193" s="135" t="s">
        <v>7847</v>
      </c>
    </row>
    <row r="5194" spans="1:9" x14ac:dyDescent="0.2">
      <c r="A5194" s="135" t="s">
        <v>2918</v>
      </c>
      <c r="D5194" s="135" t="s">
        <v>7848</v>
      </c>
      <c r="E5194" s="135">
        <f t="shared" si="81"/>
        <v>30400405</v>
      </c>
      <c r="F5194" s="135" t="s">
        <v>1249</v>
      </c>
      <c r="G5194" s="135" t="s">
        <v>7691</v>
      </c>
      <c r="H5194" s="135" t="s">
        <v>7841</v>
      </c>
      <c r="I5194" s="135" t="s">
        <v>7849</v>
      </c>
    </row>
    <row r="5195" spans="1:9" x14ac:dyDescent="0.2">
      <c r="A5195" s="135" t="s">
        <v>2918</v>
      </c>
      <c r="D5195" s="135" t="s">
        <v>7850</v>
      </c>
      <c r="E5195" s="135">
        <f t="shared" si="81"/>
        <v>30400406</v>
      </c>
      <c r="F5195" s="135" t="s">
        <v>1249</v>
      </c>
      <c r="G5195" s="135" t="s">
        <v>7691</v>
      </c>
      <c r="H5195" s="135" t="s">
        <v>7841</v>
      </c>
      <c r="I5195" s="135" t="s">
        <v>7851</v>
      </c>
    </row>
    <row r="5196" spans="1:9" x14ac:dyDescent="0.2">
      <c r="A5196" s="135" t="s">
        <v>2918</v>
      </c>
      <c r="D5196" s="135" t="s">
        <v>7852</v>
      </c>
      <c r="E5196" s="135">
        <f t="shared" si="81"/>
        <v>30400407</v>
      </c>
      <c r="F5196" s="135" t="s">
        <v>1249</v>
      </c>
      <c r="G5196" s="135" t="s">
        <v>7691</v>
      </c>
      <c r="H5196" s="135" t="s">
        <v>7841</v>
      </c>
      <c r="I5196" s="135" t="s">
        <v>7853</v>
      </c>
    </row>
    <row r="5197" spans="1:9" x14ac:dyDescent="0.2">
      <c r="A5197" s="135" t="s">
        <v>2918</v>
      </c>
      <c r="D5197" s="135" t="s">
        <v>7854</v>
      </c>
      <c r="E5197" s="135">
        <f t="shared" si="81"/>
        <v>30400408</v>
      </c>
      <c r="F5197" s="135" t="s">
        <v>1249</v>
      </c>
      <c r="G5197" s="135" t="s">
        <v>7691</v>
      </c>
      <c r="H5197" s="135" t="s">
        <v>7841</v>
      </c>
      <c r="I5197" s="135" t="s">
        <v>7855</v>
      </c>
    </row>
    <row r="5198" spans="1:9" x14ac:dyDescent="0.2">
      <c r="A5198" s="135" t="s">
        <v>2918</v>
      </c>
      <c r="D5198" s="135" t="s">
        <v>7856</v>
      </c>
      <c r="E5198" s="135">
        <f t="shared" si="81"/>
        <v>30400409</v>
      </c>
      <c r="F5198" s="135" t="s">
        <v>1249</v>
      </c>
      <c r="G5198" s="135" t="s">
        <v>7691</v>
      </c>
      <c r="H5198" s="135" t="s">
        <v>7841</v>
      </c>
      <c r="I5198" s="135" t="s">
        <v>4033</v>
      </c>
    </row>
    <row r="5199" spans="1:9" x14ac:dyDescent="0.2">
      <c r="A5199" s="135" t="s">
        <v>2918</v>
      </c>
      <c r="D5199" s="135" t="s">
        <v>7857</v>
      </c>
      <c r="E5199" s="135">
        <f t="shared" si="81"/>
        <v>30400410</v>
      </c>
      <c r="F5199" s="135" t="s">
        <v>1249</v>
      </c>
      <c r="G5199" s="135" t="s">
        <v>7691</v>
      </c>
      <c r="H5199" s="135" t="s">
        <v>7841</v>
      </c>
      <c r="I5199" s="135" t="s">
        <v>7858</v>
      </c>
    </row>
    <row r="5200" spans="1:9" x14ac:dyDescent="0.2">
      <c r="A5200" s="135" t="s">
        <v>2918</v>
      </c>
      <c r="D5200" s="135" t="s">
        <v>7859</v>
      </c>
      <c r="E5200" s="135">
        <f t="shared" si="81"/>
        <v>30400411</v>
      </c>
      <c r="F5200" s="135" t="s">
        <v>1249</v>
      </c>
      <c r="G5200" s="135" t="s">
        <v>7691</v>
      </c>
      <c r="H5200" s="135" t="s">
        <v>7841</v>
      </c>
      <c r="I5200" s="135" t="s">
        <v>7860</v>
      </c>
    </row>
    <row r="5201" spans="1:9" x14ac:dyDescent="0.2">
      <c r="A5201" s="135" t="s">
        <v>2918</v>
      </c>
      <c r="D5201" s="135" t="s">
        <v>7861</v>
      </c>
      <c r="E5201" s="135">
        <f t="shared" si="81"/>
        <v>30400412</v>
      </c>
      <c r="F5201" s="135" t="s">
        <v>1249</v>
      </c>
      <c r="G5201" s="135" t="s">
        <v>7691</v>
      </c>
      <c r="H5201" s="135" t="s">
        <v>7841</v>
      </c>
      <c r="I5201" s="135" t="s">
        <v>7862</v>
      </c>
    </row>
    <row r="5202" spans="1:9" x14ac:dyDescent="0.2">
      <c r="A5202" s="135" t="s">
        <v>2918</v>
      </c>
      <c r="D5202" s="135" t="s">
        <v>7863</v>
      </c>
      <c r="E5202" s="135">
        <f t="shared" si="81"/>
        <v>30400413</v>
      </c>
      <c r="F5202" s="135" t="s">
        <v>1249</v>
      </c>
      <c r="G5202" s="135" t="s">
        <v>7691</v>
      </c>
      <c r="H5202" s="135" t="s">
        <v>7841</v>
      </c>
      <c r="I5202" s="135" t="s">
        <v>7864</v>
      </c>
    </row>
    <row r="5203" spans="1:9" x14ac:dyDescent="0.2">
      <c r="A5203" s="135" t="s">
        <v>2918</v>
      </c>
      <c r="D5203" s="135" t="s">
        <v>7865</v>
      </c>
      <c r="E5203" s="135">
        <f t="shared" si="81"/>
        <v>30400414</v>
      </c>
      <c r="F5203" s="135" t="s">
        <v>1249</v>
      </c>
      <c r="G5203" s="135" t="s">
        <v>7691</v>
      </c>
      <c r="H5203" s="135" t="s">
        <v>7841</v>
      </c>
      <c r="I5203" s="135" t="s">
        <v>7866</v>
      </c>
    </row>
    <row r="5204" spans="1:9" x14ac:dyDescent="0.2">
      <c r="A5204" s="135" t="s">
        <v>2918</v>
      </c>
      <c r="D5204" s="135" t="s">
        <v>7867</v>
      </c>
      <c r="E5204" s="135">
        <f t="shared" si="81"/>
        <v>30400415</v>
      </c>
      <c r="F5204" s="135" t="s">
        <v>1249</v>
      </c>
      <c r="G5204" s="135" t="s">
        <v>7691</v>
      </c>
      <c r="H5204" s="135" t="s">
        <v>7841</v>
      </c>
      <c r="I5204" s="135" t="s">
        <v>7868</v>
      </c>
    </row>
    <row r="5205" spans="1:9" x14ac:dyDescent="0.2">
      <c r="A5205" s="135" t="s">
        <v>2918</v>
      </c>
      <c r="D5205" s="135" t="s">
        <v>7869</v>
      </c>
      <c r="E5205" s="135">
        <f t="shared" si="81"/>
        <v>30400416</v>
      </c>
      <c r="F5205" s="135" t="s">
        <v>1249</v>
      </c>
      <c r="G5205" s="135" t="s">
        <v>7691</v>
      </c>
      <c r="H5205" s="135" t="s">
        <v>7841</v>
      </c>
      <c r="I5205" s="135" t="s">
        <v>7870</v>
      </c>
    </row>
    <row r="5206" spans="1:9" x14ac:dyDescent="0.2">
      <c r="A5206" s="135" t="s">
        <v>2918</v>
      </c>
      <c r="D5206" s="135" t="s">
        <v>7871</v>
      </c>
      <c r="E5206" s="135">
        <f t="shared" si="81"/>
        <v>30400417</v>
      </c>
      <c r="F5206" s="135" t="s">
        <v>1249</v>
      </c>
      <c r="G5206" s="135" t="s">
        <v>7691</v>
      </c>
      <c r="H5206" s="135" t="s">
        <v>7841</v>
      </c>
      <c r="I5206" s="135" t="s">
        <v>7872</v>
      </c>
    </row>
    <row r="5207" spans="1:9" x14ac:dyDescent="0.2">
      <c r="A5207" s="135" t="s">
        <v>2918</v>
      </c>
      <c r="D5207" s="135" t="s">
        <v>7873</v>
      </c>
      <c r="E5207" s="135">
        <f t="shared" si="81"/>
        <v>30400418</v>
      </c>
      <c r="F5207" s="135" t="s">
        <v>1249</v>
      </c>
      <c r="G5207" s="135" t="s">
        <v>7691</v>
      </c>
      <c r="H5207" s="135" t="s">
        <v>7841</v>
      </c>
      <c r="I5207" s="135" t="s">
        <v>10699</v>
      </c>
    </row>
    <row r="5208" spans="1:9" x14ac:dyDescent="0.2">
      <c r="A5208" s="135" t="s">
        <v>2918</v>
      </c>
      <c r="D5208" s="135" t="s">
        <v>10700</v>
      </c>
      <c r="E5208" s="135">
        <f t="shared" si="81"/>
        <v>30400419</v>
      </c>
      <c r="F5208" s="135" t="s">
        <v>1249</v>
      </c>
      <c r="G5208" s="135" t="s">
        <v>7691</v>
      </c>
      <c r="H5208" s="135" t="s">
        <v>7841</v>
      </c>
      <c r="I5208" s="135" t="s">
        <v>10701</v>
      </c>
    </row>
    <row r="5209" spans="1:9" x14ac:dyDescent="0.2">
      <c r="A5209" s="135" t="s">
        <v>2918</v>
      </c>
      <c r="D5209" s="135" t="s">
        <v>10702</v>
      </c>
      <c r="E5209" s="135">
        <f t="shared" si="81"/>
        <v>30400420</v>
      </c>
      <c r="F5209" s="135" t="s">
        <v>1249</v>
      </c>
      <c r="G5209" s="135" t="s">
        <v>7691</v>
      </c>
      <c r="H5209" s="135" t="s">
        <v>7841</v>
      </c>
      <c r="I5209" s="135" t="s">
        <v>7638</v>
      </c>
    </row>
    <row r="5210" spans="1:9" x14ac:dyDescent="0.2">
      <c r="A5210" s="135" t="s">
        <v>2918</v>
      </c>
      <c r="D5210" s="135" t="s">
        <v>10703</v>
      </c>
      <c r="E5210" s="135">
        <f t="shared" si="81"/>
        <v>30400421</v>
      </c>
      <c r="F5210" s="135" t="s">
        <v>1249</v>
      </c>
      <c r="G5210" s="135" t="s">
        <v>7691</v>
      </c>
      <c r="H5210" s="135" t="s">
        <v>7841</v>
      </c>
      <c r="I5210" s="135" t="s">
        <v>10704</v>
      </c>
    </row>
    <row r="5211" spans="1:9" x14ac:dyDescent="0.2">
      <c r="A5211" s="135" t="s">
        <v>2918</v>
      </c>
      <c r="D5211" s="135" t="s">
        <v>10705</v>
      </c>
      <c r="E5211" s="135">
        <f t="shared" si="81"/>
        <v>30400422</v>
      </c>
      <c r="F5211" s="135" t="s">
        <v>1249</v>
      </c>
      <c r="G5211" s="135" t="s">
        <v>7691</v>
      </c>
      <c r="H5211" s="135" t="s">
        <v>7841</v>
      </c>
      <c r="I5211" s="135" t="s">
        <v>10706</v>
      </c>
    </row>
    <row r="5212" spans="1:9" x14ac:dyDescent="0.2">
      <c r="A5212" s="135" t="s">
        <v>2918</v>
      </c>
      <c r="D5212" s="135" t="s">
        <v>10707</v>
      </c>
      <c r="E5212" s="135">
        <f t="shared" si="81"/>
        <v>30400423</v>
      </c>
      <c r="F5212" s="135" t="s">
        <v>1249</v>
      </c>
      <c r="G5212" s="135" t="s">
        <v>7691</v>
      </c>
      <c r="H5212" s="135" t="s">
        <v>7841</v>
      </c>
      <c r="I5212" s="135" t="s">
        <v>10708</v>
      </c>
    </row>
    <row r="5213" spans="1:9" x14ac:dyDescent="0.2">
      <c r="A5213" s="135" t="s">
        <v>2918</v>
      </c>
      <c r="D5213" s="135" t="s">
        <v>10709</v>
      </c>
      <c r="E5213" s="135">
        <f t="shared" si="81"/>
        <v>30400424</v>
      </c>
      <c r="F5213" s="135" t="s">
        <v>1249</v>
      </c>
      <c r="G5213" s="135" t="s">
        <v>7691</v>
      </c>
      <c r="H5213" s="135" t="s">
        <v>7841</v>
      </c>
      <c r="I5213" s="135" t="s">
        <v>10710</v>
      </c>
    </row>
    <row r="5214" spans="1:9" x14ac:dyDescent="0.2">
      <c r="A5214" s="135" t="s">
        <v>2918</v>
      </c>
      <c r="D5214" s="135" t="s">
        <v>10711</v>
      </c>
      <c r="E5214" s="135">
        <f t="shared" si="81"/>
        <v>30400425</v>
      </c>
      <c r="F5214" s="135" t="s">
        <v>1249</v>
      </c>
      <c r="G5214" s="135" t="s">
        <v>7691</v>
      </c>
      <c r="H5214" s="135" t="s">
        <v>7841</v>
      </c>
      <c r="I5214" s="135" t="s">
        <v>10475</v>
      </c>
    </row>
    <row r="5215" spans="1:9" x14ac:dyDescent="0.2">
      <c r="A5215" s="135" t="s">
        <v>2918</v>
      </c>
      <c r="D5215" s="135" t="s">
        <v>10712</v>
      </c>
      <c r="E5215" s="135">
        <f t="shared" si="81"/>
        <v>30400426</v>
      </c>
      <c r="F5215" s="135" t="s">
        <v>1249</v>
      </c>
      <c r="G5215" s="135" t="s">
        <v>7691</v>
      </c>
      <c r="H5215" s="135" t="s">
        <v>7841</v>
      </c>
      <c r="I5215" s="135" t="s">
        <v>10713</v>
      </c>
    </row>
    <row r="5216" spans="1:9" x14ac:dyDescent="0.2">
      <c r="A5216" s="135" t="s">
        <v>2918</v>
      </c>
      <c r="D5216" s="135" t="s">
        <v>10714</v>
      </c>
      <c r="E5216" s="135">
        <f t="shared" si="81"/>
        <v>30400499</v>
      </c>
      <c r="F5216" s="135" t="s">
        <v>1249</v>
      </c>
      <c r="G5216" s="135" t="s">
        <v>7691</v>
      </c>
      <c r="H5216" s="135" t="s">
        <v>7841</v>
      </c>
      <c r="I5216" s="135" t="s">
        <v>6238</v>
      </c>
    </row>
    <row r="5217" spans="1:9" x14ac:dyDescent="0.2">
      <c r="A5217" s="135" t="s">
        <v>2918</v>
      </c>
      <c r="D5217" s="135" t="s">
        <v>10715</v>
      </c>
      <c r="E5217" s="135">
        <f t="shared" si="81"/>
        <v>30400501</v>
      </c>
      <c r="F5217" s="135" t="s">
        <v>1249</v>
      </c>
      <c r="G5217" s="135" t="s">
        <v>7691</v>
      </c>
      <c r="H5217" s="135" t="s">
        <v>10716</v>
      </c>
      <c r="I5217" s="135" t="s">
        <v>10717</v>
      </c>
    </row>
    <row r="5218" spans="1:9" x14ac:dyDescent="0.2">
      <c r="A5218" s="135" t="s">
        <v>2918</v>
      </c>
      <c r="D5218" s="135" t="s">
        <v>10718</v>
      </c>
      <c r="E5218" s="135">
        <f t="shared" si="81"/>
        <v>30400502</v>
      </c>
      <c r="F5218" s="135" t="s">
        <v>1249</v>
      </c>
      <c r="G5218" s="135" t="s">
        <v>7691</v>
      </c>
      <c r="H5218" s="135" t="s">
        <v>10716</v>
      </c>
      <c r="I5218" s="135" t="s">
        <v>10719</v>
      </c>
    </row>
    <row r="5219" spans="1:9" x14ac:dyDescent="0.2">
      <c r="A5219" s="135" t="s">
        <v>2918</v>
      </c>
      <c r="D5219" s="135" t="s">
        <v>10720</v>
      </c>
      <c r="E5219" s="135">
        <f t="shared" si="81"/>
        <v>30400503</v>
      </c>
      <c r="F5219" s="135" t="s">
        <v>1249</v>
      </c>
      <c r="G5219" s="135" t="s">
        <v>7691</v>
      </c>
      <c r="H5219" s="135" t="s">
        <v>10716</v>
      </c>
      <c r="I5219" s="135" t="s">
        <v>10721</v>
      </c>
    </row>
    <row r="5220" spans="1:9" x14ac:dyDescent="0.2">
      <c r="A5220" s="135" t="s">
        <v>2918</v>
      </c>
      <c r="D5220" s="135" t="s">
        <v>10722</v>
      </c>
      <c r="E5220" s="135">
        <f t="shared" si="81"/>
        <v>30400504</v>
      </c>
      <c r="F5220" s="135" t="s">
        <v>1249</v>
      </c>
      <c r="G5220" s="135" t="s">
        <v>7691</v>
      </c>
      <c r="H5220" s="135" t="s">
        <v>10716</v>
      </c>
      <c r="I5220" s="135" t="s">
        <v>10723</v>
      </c>
    </row>
    <row r="5221" spans="1:9" x14ac:dyDescent="0.2">
      <c r="A5221" s="135" t="s">
        <v>2918</v>
      </c>
      <c r="D5221" s="135" t="s">
        <v>10724</v>
      </c>
      <c r="E5221" s="135">
        <f t="shared" si="81"/>
        <v>30400505</v>
      </c>
      <c r="F5221" s="135" t="s">
        <v>1249</v>
      </c>
      <c r="G5221" s="135" t="s">
        <v>7691</v>
      </c>
      <c r="H5221" s="135" t="s">
        <v>10716</v>
      </c>
      <c r="I5221" s="135" t="s">
        <v>6939</v>
      </c>
    </row>
    <row r="5222" spans="1:9" x14ac:dyDescent="0.2">
      <c r="A5222" s="135" t="s">
        <v>2918</v>
      </c>
      <c r="D5222" s="135" t="s">
        <v>10725</v>
      </c>
      <c r="E5222" s="135">
        <f t="shared" si="81"/>
        <v>30400506</v>
      </c>
      <c r="F5222" s="135" t="s">
        <v>1249</v>
      </c>
      <c r="G5222" s="135" t="s">
        <v>7691</v>
      </c>
      <c r="H5222" s="135" t="s">
        <v>10716</v>
      </c>
      <c r="I5222" s="135" t="s">
        <v>10726</v>
      </c>
    </row>
    <row r="5223" spans="1:9" x14ac:dyDescent="0.2">
      <c r="A5223" s="135" t="s">
        <v>2918</v>
      </c>
      <c r="D5223" s="135" t="s">
        <v>10727</v>
      </c>
      <c r="E5223" s="135">
        <f t="shared" si="81"/>
        <v>30400507</v>
      </c>
      <c r="F5223" s="135" t="s">
        <v>1249</v>
      </c>
      <c r="G5223" s="135" t="s">
        <v>7691</v>
      </c>
      <c r="H5223" s="135" t="s">
        <v>10716</v>
      </c>
      <c r="I5223" s="135" t="s">
        <v>10728</v>
      </c>
    </row>
    <row r="5224" spans="1:9" x14ac:dyDescent="0.2">
      <c r="A5224" s="135" t="s">
        <v>2918</v>
      </c>
      <c r="D5224" s="135" t="s">
        <v>10729</v>
      </c>
      <c r="E5224" s="135">
        <f t="shared" si="81"/>
        <v>30400508</v>
      </c>
      <c r="F5224" s="135" t="s">
        <v>1249</v>
      </c>
      <c r="G5224" s="135" t="s">
        <v>7691</v>
      </c>
      <c r="H5224" s="135" t="s">
        <v>10716</v>
      </c>
      <c r="I5224" s="135" t="s">
        <v>10730</v>
      </c>
    </row>
    <row r="5225" spans="1:9" x14ac:dyDescent="0.2">
      <c r="A5225" s="135" t="s">
        <v>2918</v>
      </c>
      <c r="D5225" s="135" t="s">
        <v>10731</v>
      </c>
      <c r="E5225" s="135">
        <f t="shared" si="81"/>
        <v>30400509</v>
      </c>
      <c r="F5225" s="135" t="s">
        <v>1249</v>
      </c>
      <c r="G5225" s="135" t="s">
        <v>7691</v>
      </c>
      <c r="H5225" s="135" t="s">
        <v>10716</v>
      </c>
      <c r="I5225" s="135" t="s">
        <v>10732</v>
      </c>
    </row>
    <row r="5226" spans="1:9" x14ac:dyDescent="0.2">
      <c r="A5226" s="135" t="s">
        <v>2918</v>
      </c>
      <c r="D5226" s="135" t="s">
        <v>10733</v>
      </c>
      <c r="E5226" s="135">
        <f t="shared" si="81"/>
        <v>30400510</v>
      </c>
      <c r="F5226" s="135" t="s">
        <v>1249</v>
      </c>
      <c r="G5226" s="135" t="s">
        <v>7691</v>
      </c>
      <c r="H5226" s="135" t="s">
        <v>10716</v>
      </c>
      <c r="I5226" s="135" t="s">
        <v>10734</v>
      </c>
    </row>
    <row r="5227" spans="1:9" x14ac:dyDescent="0.2">
      <c r="A5227" s="135" t="s">
        <v>2918</v>
      </c>
      <c r="D5227" s="135" t="s">
        <v>10735</v>
      </c>
      <c r="E5227" s="135">
        <f t="shared" si="81"/>
        <v>30400511</v>
      </c>
      <c r="F5227" s="135" t="s">
        <v>1249</v>
      </c>
      <c r="G5227" s="135" t="s">
        <v>7691</v>
      </c>
      <c r="H5227" s="135" t="s">
        <v>10716</v>
      </c>
      <c r="I5227" s="135" t="s">
        <v>10736</v>
      </c>
    </row>
    <row r="5228" spans="1:9" x14ac:dyDescent="0.2">
      <c r="A5228" s="135" t="s">
        <v>2918</v>
      </c>
      <c r="D5228" s="135" t="s">
        <v>10737</v>
      </c>
      <c r="E5228" s="135">
        <f t="shared" si="81"/>
        <v>30400512</v>
      </c>
      <c r="F5228" s="135" t="s">
        <v>1249</v>
      </c>
      <c r="G5228" s="135" t="s">
        <v>7691</v>
      </c>
      <c r="H5228" s="135" t="s">
        <v>10716</v>
      </c>
      <c r="I5228" s="135" t="s">
        <v>10738</v>
      </c>
    </row>
    <row r="5229" spans="1:9" x14ac:dyDescent="0.2">
      <c r="A5229" s="135" t="s">
        <v>2918</v>
      </c>
      <c r="D5229" s="135" t="s">
        <v>10739</v>
      </c>
      <c r="E5229" s="135">
        <f t="shared" si="81"/>
        <v>30400513</v>
      </c>
      <c r="F5229" s="135" t="s">
        <v>1249</v>
      </c>
      <c r="G5229" s="135" t="s">
        <v>7691</v>
      </c>
      <c r="H5229" s="135" t="s">
        <v>10716</v>
      </c>
      <c r="I5229" s="135" t="s">
        <v>10740</v>
      </c>
    </row>
    <row r="5230" spans="1:9" x14ac:dyDescent="0.2">
      <c r="A5230" s="135" t="s">
        <v>2918</v>
      </c>
      <c r="D5230" s="135" t="s">
        <v>10741</v>
      </c>
      <c r="E5230" s="135">
        <f t="shared" si="81"/>
        <v>30400521</v>
      </c>
      <c r="F5230" s="135" t="s">
        <v>1249</v>
      </c>
      <c r="G5230" s="135" t="s">
        <v>7691</v>
      </c>
      <c r="H5230" s="135" t="s">
        <v>10716</v>
      </c>
      <c r="I5230" s="135" t="s">
        <v>6939</v>
      </c>
    </row>
    <row r="5231" spans="1:9" x14ac:dyDescent="0.2">
      <c r="A5231" s="135" t="s">
        <v>2918</v>
      </c>
      <c r="D5231" s="135" t="s">
        <v>10742</v>
      </c>
      <c r="E5231" s="135">
        <f t="shared" si="81"/>
        <v>30400522</v>
      </c>
      <c r="F5231" s="135" t="s">
        <v>1249</v>
      </c>
      <c r="G5231" s="135" t="s">
        <v>7691</v>
      </c>
      <c r="H5231" s="135" t="s">
        <v>10716</v>
      </c>
      <c r="I5231" s="135" t="s">
        <v>10726</v>
      </c>
    </row>
    <row r="5232" spans="1:9" x14ac:dyDescent="0.2">
      <c r="A5232" s="135" t="s">
        <v>2918</v>
      </c>
      <c r="D5232" s="135" t="s">
        <v>10743</v>
      </c>
      <c r="E5232" s="135">
        <f t="shared" si="81"/>
        <v>30400523</v>
      </c>
      <c r="F5232" s="135" t="s">
        <v>1249</v>
      </c>
      <c r="G5232" s="135" t="s">
        <v>7691</v>
      </c>
      <c r="H5232" s="135" t="s">
        <v>10716</v>
      </c>
      <c r="I5232" s="135" t="s">
        <v>10728</v>
      </c>
    </row>
    <row r="5233" spans="1:9" x14ac:dyDescent="0.2">
      <c r="A5233" s="135" t="s">
        <v>2918</v>
      </c>
      <c r="D5233" s="135" t="s">
        <v>10744</v>
      </c>
      <c r="E5233" s="135">
        <f t="shared" si="81"/>
        <v>30400524</v>
      </c>
      <c r="F5233" s="135" t="s">
        <v>1249</v>
      </c>
      <c r="G5233" s="135" t="s">
        <v>7691</v>
      </c>
      <c r="H5233" s="135" t="s">
        <v>10716</v>
      </c>
      <c r="I5233" s="135" t="s">
        <v>10730</v>
      </c>
    </row>
    <row r="5234" spans="1:9" x14ac:dyDescent="0.2">
      <c r="A5234" s="135" t="s">
        <v>2918</v>
      </c>
      <c r="D5234" s="135" t="s">
        <v>10745</v>
      </c>
      <c r="E5234" s="135">
        <f t="shared" si="81"/>
        <v>30400525</v>
      </c>
      <c r="F5234" s="135" t="s">
        <v>1249</v>
      </c>
      <c r="G5234" s="135" t="s">
        <v>7691</v>
      </c>
      <c r="H5234" s="135" t="s">
        <v>10716</v>
      </c>
      <c r="I5234" s="135" t="s">
        <v>10732</v>
      </c>
    </row>
    <row r="5235" spans="1:9" x14ac:dyDescent="0.2">
      <c r="A5235" s="135" t="s">
        <v>2918</v>
      </c>
      <c r="D5235" s="135" t="s">
        <v>10746</v>
      </c>
      <c r="E5235" s="135">
        <f t="shared" si="81"/>
        <v>30400526</v>
      </c>
      <c r="F5235" s="135" t="s">
        <v>1249</v>
      </c>
      <c r="G5235" s="135" t="s">
        <v>7691</v>
      </c>
      <c r="H5235" s="135" t="s">
        <v>10716</v>
      </c>
      <c r="I5235" s="135" t="s">
        <v>10734</v>
      </c>
    </row>
    <row r="5236" spans="1:9" x14ac:dyDescent="0.2">
      <c r="A5236" s="135" t="s">
        <v>2918</v>
      </c>
      <c r="D5236" s="135" t="s">
        <v>10747</v>
      </c>
      <c r="E5236" s="135">
        <f t="shared" si="81"/>
        <v>30400527</v>
      </c>
      <c r="F5236" s="135" t="s">
        <v>1249</v>
      </c>
      <c r="G5236" s="135" t="s">
        <v>7691</v>
      </c>
      <c r="H5236" s="135" t="s">
        <v>10716</v>
      </c>
      <c r="I5236" s="135" t="s">
        <v>10736</v>
      </c>
    </row>
    <row r="5237" spans="1:9" x14ac:dyDescent="0.2">
      <c r="A5237" s="135" t="s">
        <v>2918</v>
      </c>
      <c r="D5237" s="135" t="s">
        <v>10748</v>
      </c>
      <c r="E5237" s="135">
        <f t="shared" si="81"/>
        <v>30400528</v>
      </c>
      <c r="F5237" s="135" t="s">
        <v>1249</v>
      </c>
      <c r="G5237" s="135" t="s">
        <v>7691</v>
      </c>
      <c r="H5237" s="135" t="s">
        <v>10716</v>
      </c>
      <c r="I5237" s="135" t="s">
        <v>10738</v>
      </c>
    </row>
    <row r="5238" spans="1:9" x14ac:dyDescent="0.2">
      <c r="A5238" s="135" t="s">
        <v>2918</v>
      </c>
      <c r="D5238" s="135" t="s">
        <v>10749</v>
      </c>
      <c r="E5238" s="135">
        <f t="shared" si="81"/>
        <v>30400529</v>
      </c>
      <c r="F5238" s="135" t="s">
        <v>1249</v>
      </c>
      <c r="G5238" s="135" t="s">
        <v>7691</v>
      </c>
      <c r="H5238" s="135" t="s">
        <v>10716</v>
      </c>
      <c r="I5238" s="135" t="s">
        <v>10750</v>
      </c>
    </row>
    <row r="5239" spans="1:9" x14ac:dyDescent="0.2">
      <c r="A5239" s="135" t="s">
        <v>2918</v>
      </c>
      <c r="D5239" s="135" t="s">
        <v>10751</v>
      </c>
      <c r="E5239" s="135">
        <f t="shared" si="81"/>
        <v>30400530</v>
      </c>
      <c r="F5239" s="135" t="s">
        <v>1249</v>
      </c>
      <c r="G5239" s="135" t="s">
        <v>7691</v>
      </c>
      <c r="H5239" s="135" t="s">
        <v>10716</v>
      </c>
      <c r="I5239" s="135" t="s">
        <v>10752</v>
      </c>
    </row>
    <row r="5240" spans="1:9" x14ac:dyDescent="0.2">
      <c r="A5240" s="135" t="s">
        <v>2918</v>
      </c>
      <c r="D5240" s="135" t="s">
        <v>10753</v>
      </c>
      <c r="E5240" s="135">
        <f t="shared" si="81"/>
        <v>30400531</v>
      </c>
      <c r="F5240" s="135" t="s">
        <v>1249</v>
      </c>
      <c r="G5240" s="135" t="s">
        <v>7691</v>
      </c>
      <c r="H5240" s="135" t="s">
        <v>10716</v>
      </c>
      <c r="I5240" s="135" t="s">
        <v>10754</v>
      </c>
    </row>
    <row r="5241" spans="1:9" x14ac:dyDescent="0.2">
      <c r="A5241" s="135" t="s">
        <v>2918</v>
      </c>
      <c r="D5241" s="135" t="s">
        <v>10755</v>
      </c>
      <c r="E5241" s="135">
        <f t="shared" si="81"/>
        <v>30400599</v>
      </c>
      <c r="F5241" s="135" t="s">
        <v>1249</v>
      </c>
      <c r="G5241" s="135" t="s">
        <v>7691</v>
      </c>
      <c r="H5241" s="135" t="s">
        <v>10716</v>
      </c>
      <c r="I5241" s="135" t="s">
        <v>6238</v>
      </c>
    </row>
    <row r="5242" spans="1:9" x14ac:dyDescent="0.2">
      <c r="A5242" s="135" t="s">
        <v>2918</v>
      </c>
      <c r="D5242" s="135" t="s">
        <v>10756</v>
      </c>
      <c r="E5242" s="135">
        <f t="shared" si="81"/>
        <v>30400601</v>
      </c>
      <c r="F5242" s="135" t="s">
        <v>1249</v>
      </c>
      <c r="G5242" s="135" t="s">
        <v>7691</v>
      </c>
      <c r="H5242" s="135" t="s">
        <v>10757</v>
      </c>
      <c r="I5242" s="135" t="s">
        <v>7842</v>
      </c>
    </row>
    <row r="5243" spans="1:9" x14ac:dyDescent="0.2">
      <c r="A5243" s="135" t="s">
        <v>2918</v>
      </c>
      <c r="D5243" s="135" t="s">
        <v>10758</v>
      </c>
      <c r="E5243" s="135">
        <f t="shared" si="81"/>
        <v>30400602</v>
      </c>
      <c r="F5243" s="135" t="s">
        <v>1249</v>
      </c>
      <c r="G5243" s="135" t="s">
        <v>7691</v>
      </c>
      <c r="H5243" s="135" t="s">
        <v>10757</v>
      </c>
      <c r="I5243" s="135" t="s">
        <v>10759</v>
      </c>
    </row>
    <row r="5244" spans="1:9" x14ac:dyDescent="0.2">
      <c r="A5244" s="135" t="s">
        <v>2918</v>
      </c>
      <c r="D5244" s="135" t="s">
        <v>10760</v>
      </c>
      <c r="E5244" s="135">
        <f t="shared" si="81"/>
        <v>30400605</v>
      </c>
      <c r="F5244" s="135" t="s">
        <v>1249</v>
      </c>
      <c r="G5244" s="135" t="s">
        <v>7691</v>
      </c>
      <c r="H5244" s="135" t="s">
        <v>10757</v>
      </c>
      <c r="I5244" s="135" t="s">
        <v>10761</v>
      </c>
    </row>
    <row r="5245" spans="1:9" x14ac:dyDescent="0.2">
      <c r="A5245" s="135" t="s">
        <v>2918</v>
      </c>
      <c r="D5245" s="135" t="s">
        <v>10762</v>
      </c>
      <c r="E5245" s="135">
        <f t="shared" si="81"/>
        <v>30400606</v>
      </c>
      <c r="F5245" s="135" t="s">
        <v>1249</v>
      </c>
      <c r="G5245" s="135" t="s">
        <v>7691</v>
      </c>
      <c r="H5245" s="135" t="s">
        <v>10757</v>
      </c>
      <c r="I5245" s="135" t="s">
        <v>10763</v>
      </c>
    </row>
    <row r="5246" spans="1:9" x14ac:dyDescent="0.2">
      <c r="A5246" s="135" t="s">
        <v>2918</v>
      </c>
      <c r="D5246" s="135" t="s">
        <v>10764</v>
      </c>
      <c r="E5246" s="135">
        <f t="shared" si="81"/>
        <v>30400607</v>
      </c>
      <c r="F5246" s="135" t="s">
        <v>1249</v>
      </c>
      <c r="G5246" s="135" t="s">
        <v>7691</v>
      </c>
      <c r="H5246" s="135" t="s">
        <v>10757</v>
      </c>
      <c r="I5246" s="135" t="s">
        <v>10765</v>
      </c>
    </row>
    <row r="5247" spans="1:9" x14ac:dyDescent="0.2">
      <c r="A5247" s="135" t="s">
        <v>2918</v>
      </c>
      <c r="D5247" s="135" t="s">
        <v>10766</v>
      </c>
      <c r="E5247" s="135">
        <f t="shared" si="81"/>
        <v>30400608</v>
      </c>
      <c r="F5247" s="135" t="s">
        <v>1249</v>
      </c>
      <c r="G5247" s="135" t="s">
        <v>7691</v>
      </c>
      <c r="H5247" s="135" t="s">
        <v>10757</v>
      </c>
      <c r="I5247" s="135" t="s">
        <v>10767</v>
      </c>
    </row>
    <row r="5248" spans="1:9" x14ac:dyDescent="0.2">
      <c r="A5248" s="135" t="s">
        <v>2918</v>
      </c>
      <c r="D5248" s="135" t="s">
        <v>10768</v>
      </c>
      <c r="E5248" s="135">
        <f t="shared" si="81"/>
        <v>30400609</v>
      </c>
      <c r="F5248" s="135" t="s">
        <v>1249</v>
      </c>
      <c r="G5248" s="135" t="s">
        <v>7691</v>
      </c>
      <c r="H5248" s="135" t="s">
        <v>10757</v>
      </c>
      <c r="I5248" s="135" t="s">
        <v>10769</v>
      </c>
    </row>
    <row r="5249" spans="1:9" x14ac:dyDescent="0.2">
      <c r="A5249" s="135" t="s">
        <v>2918</v>
      </c>
      <c r="D5249" s="135" t="s">
        <v>10770</v>
      </c>
      <c r="E5249" s="135">
        <f t="shared" si="81"/>
        <v>30400610</v>
      </c>
      <c r="F5249" s="135" t="s">
        <v>1249</v>
      </c>
      <c r="G5249" s="135" t="s">
        <v>7691</v>
      </c>
      <c r="H5249" s="135" t="s">
        <v>10757</v>
      </c>
      <c r="I5249" s="135" t="s">
        <v>10771</v>
      </c>
    </row>
    <row r="5250" spans="1:9" x14ac:dyDescent="0.2">
      <c r="A5250" s="135" t="s">
        <v>2918</v>
      </c>
      <c r="D5250" s="135" t="s">
        <v>10772</v>
      </c>
      <c r="E5250" s="135">
        <f t="shared" ref="E5250:E5313" si="82">VALUE(D5250)</f>
        <v>30400611</v>
      </c>
      <c r="F5250" s="135" t="s">
        <v>1249</v>
      </c>
      <c r="G5250" s="135" t="s">
        <v>7691</v>
      </c>
      <c r="H5250" s="135" t="s">
        <v>10757</v>
      </c>
      <c r="I5250" s="135" t="s">
        <v>10773</v>
      </c>
    </row>
    <row r="5251" spans="1:9" x14ac:dyDescent="0.2">
      <c r="A5251" s="135" t="s">
        <v>2918</v>
      </c>
      <c r="D5251" s="135" t="s">
        <v>10774</v>
      </c>
      <c r="E5251" s="135">
        <f t="shared" si="82"/>
        <v>30400612</v>
      </c>
      <c r="F5251" s="135" t="s">
        <v>1249</v>
      </c>
      <c r="G5251" s="135" t="s">
        <v>7691</v>
      </c>
      <c r="H5251" s="135" t="s">
        <v>10757</v>
      </c>
      <c r="I5251" s="135" t="s">
        <v>10775</v>
      </c>
    </row>
    <row r="5252" spans="1:9" x14ac:dyDescent="0.2">
      <c r="A5252" s="135" t="s">
        <v>2918</v>
      </c>
      <c r="D5252" s="135" t="s">
        <v>10776</v>
      </c>
      <c r="E5252" s="135">
        <f t="shared" si="82"/>
        <v>30400613</v>
      </c>
      <c r="F5252" s="135" t="s">
        <v>1249</v>
      </c>
      <c r="G5252" s="135" t="s">
        <v>7691</v>
      </c>
      <c r="H5252" s="135" t="s">
        <v>10757</v>
      </c>
      <c r="I5252" s="135" t="s">
        <v>10777</v>
      </c>
    </row>
    <row r="5253" spans="1:9" x14ac:dyDescent="0.2">
      <c r="A5253" s="135" t="s">
        <v>2918</v>
      </c>
      <c r="D5253" s="135" t="s">
        <v>10778</v>
      </c>
      <c r="E5253" s="135">
        <f t="shared" si="82"/>
        <v>30400614</v>
      </c>
      <c r="F5253" s="135" t="s">
        <v>1249</v>
      </c>
      <c r="G5253" s="135" t="s">
        <v>7691</v>
      </c>
      <c r="H5253" s="135" t="s">
        <v>10757</v>
      </c>
      <c r="I5253" s="135" t="s">
        <v>10779</v>
      </c>
    </row>
    <row r="5254" spans="1:9" x14ac:dyDescent="0.2">
      <c r="A5254" s="135" t="s">
        <v>2918</v>
      </c>
      <c r="D5254" s="135" t="s">
        <v>10780</v>
      </c>
      <c r="E5254" s="135">
        <f t="shared" si="82"/>
        <v>30400630</v>
      </c>
      <c r="F5254" s="135" t="s">
        <v>1249</v>
      </c>
      <c r="G5254" s="135" t="s">
        <v>7691</v>
      </c>
      <c r="H5254" s="135" t="s">
        <v>10757</v>
      </c>
      <c r="I5254" s="135" t="s">
        <v>10781</v>
      </c>
    </row>
    <row r="5255" spans="1:9" x14ac:dyDescent="0.2">
      <c r="A5255" s="135" t="s">
        <v>2918</v>
      </c>
      <c r="D5255" s="135" t="s">
        <v>10782</v>
      </c>
      <c r="E5255" s="135">
        <f t="shared" si="82"/>
        <v>30400635</v>
      </c>
      <c r="F5255" s="135" t="s">
        <v>1249</v>
      </c>
      <c r="G5255" s="135" t="s">
        <v>7691</v>
      </c>
      <c r="H5255" s="135" t="s">
        <v>10757</v>
      </c>
      <c r="I5255" s="135" t="s">
        <v>10783</v>
      </c>
    </row>
    <row r="5256" spans="1:9" x14ac:dyDescent="0.2">
      <c r="A5256" s="135" t="s">
        <v>2918</v>
      </c>
      <c r="D5256" s="135" t="s">
        <v>10784</v>
      </c>
      <c r="E5256" s="135">
        <f t="shared" si="82"/>
        <v>30400636</v>
      </c>
      <c r="F5256" s="135" t="s">
        <v>1249</v>
      </c>
      <c r="G5256" s="135" t="s">
        <v>7691</v>
      </c>
      <c r="H5256" s="135" t="s">
        <v>10757</v>
      </c>
      <c r="I5256" s="135" t="s">
        <v>10785</v>
      </c>
    </row>
    <row r="5257" spans="1:9" x14ac:dyDescent="0.2">
      <c r="A5257" s="135" t="s">
        <v>2918</v>
      </c>
      <c r="D5257" s="135" t="s">
        <v>10786</v>
      </c>
      <c r="E5257" s="135">
        <f t="shared" si="82"/>
        <v>30400637</v>
      </c>
      <c r="F5257" s="135" t="s">
        <v>1249</v>
      </c>
      <c r="G5257" s="135" t="s">
        <v>7691</v>
      </c>
      <c r="H5257" s="135" t="s">
        <v>10757</v>
      </c>
      <c r="I5257" s="135" t="s">
        <v>10787</v>
      </c>
    </row>
    <row r="5258" spans="1:9" x14ac:dyDescent="0.2">
      <c r="A5258" s="135" t="s">
        <v>2918</v>
      </c>
      <c r="D5258" s="135" t="s">
        <v>10788</v>
      </c>
      <c r="E5258" s="135">
        <f t="shared" si="82"/>
        <v>30400650</v>
      </c>
      <c r="F5258" s="135" t="s">
        <v>1249</v>
      </c>
      <c r="G5258" s="135" t="s">
        <v>7691</v>
      </c>
      <c r="H5258" s="135" t="s">
        <v>10757</v>
      </c>
      <c r="I5258" s="135" t="s">
        <v>10789</v>
      </c>
    </row>
    <row r="5259" spans="1:9" x14ac:dyDescent="0.2">
      <c r="A5259" s="135" t="s">
        <v>2918</v>
      </c>
      <c r="D5259" s="135" t="s">
        <v>10790</v>
      </c>
      <c r="E5259" s="135">
        <f t="shared" si="82"/>
        <v>30400655</v>
      </c>
      <c r="F5259" s="135" t="s">
        <v>1249</v>
      </c>
      <c r="G5259" s="135" t="s">
        <v>7691</v>
      </c>
      <c r="H5259" s="135" t="s">
        <v>10757</v>
      </c>
      <c r="I5259" s="135" t="s">
        <v>10791</v>
      </c>
    </row>
    <row r="5260" spans="1:9" x14ac:dyDescent="0.2">
      <c r="A5260" s="135" t="s">
        <v>2918</v>
      </c>
      <c r="D5260" s="135" t="s">
        <v>10792</v>
      </c>
      <c r="E5260" s="135">
        <f t="shared" si="82"/>
        <v>30400656</v>
      </c>
      <c r="F5260" s="135" t="s">
        <v>1249</v>
      </c>
      <c r="G5260" s="135" t="s">
        <v>7691</v>
      </c>
      <c r="H5260" s="135" t="s">
        <v>10757</v>
      </c>
      <c r="I5260" s="135" t="s">
        <v>10793</v>
      </c>
    </row>
    <row r="5261" spans="1:9" x14ac:dyDescent="0.2">
      <c r="A5261" s="135" t="s">
        <v>2918</v>
      </c>
      <c r="D5261" s="135" t="s">
        <v>10794</v>
      </c>
      <c r="E5261" s="135">
        <f t="shared" si="82"/>
        <v>30400660</v>
      </c>
      <c r="F5261" s="135" t="s">
        <v>1249</v>
      </c>
      <c r="G5261" s="135" t="s">
        <v>7691</v>
      </c>
      <c r="H5261" s="135" t="s">
        <v>10757</v>
      </c>
      <c r="I5261" s="135" t="s">
        <v>10795</v>
      </c>
    </row>
    <row r="5262" spans="1:9" x14ac:dyDescent="0.2">
      <c r="A5262" s="135" t="s">
        <v>2918</v>
      </c>
      <c r="D5262" s="135" t="s">
        <v>10796</v>
      </c>
      <c r="E5262" s="135">
        <f t="shared" si="82"/>
        <v>30400699</v>
      </c>
      <c r="F5262" s="135" t="s">
        <v>1249</v>
      </c>
      <c r="G5262" s="135" t="s">
        <v>7691</v>
      </c>
      <c r="H5262" s="135" t="s">
        <v>10757</v>
      </c>
      <c r="I5262" s="135" t="s">
        <v>6238</v>
      </c>
    </row>
    <row r="5263" spans="1:9" x14ac:dyDescent="0.2">
      <c r="A5263" s="135" t="s">
        <v>2918</v>
      </c>
      <c r="D5263" s="135" t="s">
        <v>10797</v>
      </c>
      <c r="E5263" s="135">
        <f t="shared" si="82"/>
        <v>30400701</v>
      </c>
      <c r="F5263" s="135" t="s">
        <v>1249</v>
      </c>
      <c r="G5263" s="135" t="s">
        <v>7691</v>
      </c>
      <c r="H5263" s="135" t="s">
        <v>10798</v>
      </c>
      <c r="I5263" s="135" t="s">
        <v>4760</v>
      </c>
    </row>
    <row r="5264" spans="1:9" x14ac:dyDescent="0.2">
      <c r="A5264" s="135" t="s">
        <v>2918</v>
      </c>
      <c r="D5264" s="135" t="s">
        <v>10799</v>
      </c>
      <c r="E5264" s="135">
        <f t="shared" si="82"/>
        <v>30400702</v>
      </c>
      <c r="F5264" s="135" t="s">
        <v>1249</v>
      </c>
      <c r="G5264" s="135" t="s">
        <v>7691</v>
      </c>
      <c r="H5264" s="135" t="s">
        <v>10798</v>
      </c>
      <c r="I5264" s="135" t="s">
        <v>10800</v>
      </c>
    </row>
    <row r="5265" spans="1:9" x14ac:dyDescent="0.2">
      <c r="A5265" s="135" t="s">
        <v>2918</v>
      </c>
      <c r="D5265" s="135" t="s">
        <v>10801</v>
      </c>
      <c r="E5265" s="135">
        <f t="shared" si="82"/>
        <v>30400703</v>
      </c>
      <c r="F5265" s="135" t="s">
        <v>1249</v>
      </c>
      <c r="G5265" s="135" t="s">
        <v>7691</v>
      </c>
      <c r="H5265" s="135" t="s">
        <v>10798</v>
      </c>
      <c r="I5265" s="135" t="s">
        <v>10802</v>
      </c>
    </row>
    <row r="5266" spans="1:9" x14ac:dyDescent="0.2">
      <c r="A5266" s="135" t="s">
        <v>2918</v>
      </c>
      <c r="D5266" s="135" t="s">
        <v>10803</v>
      </c>
      <c r="E5266" s="135">
        <f t="shared" si="82"/>
        <v>30400704</v>
      </c>
      <c r="F5266" s="135" t="s">
        <v>1249</v>
      </c>
      <c r="G5266" s="135" t="s">
        <v>7691</v>
      </c>
      <c r="H5266" s="135" t="s">
        <v>10798</v>
      </c>
      <c r="I5266" s="135" t="s">
        <v>10804</v>
      </c>
    </row>
    <row r="5267" spans="1:9" x14ac:dyDescent="0.2">
      <c r="A5267" s="135" t="s">
        <v>2918</v>
      </c>
      <c r="D5267" s="135" t="s">
        <v>10805</v>
      </c>
      <c r="E5267" s="135">
        <f t="shared" si="82"/>
        <v>30400705</v>
      </c>
      <c r="F5267" s="135" t="s">
        <v>1249</v>
      </c>
      <c r="G5267" s="135" t="s">
        <v>7691</v>
      </c>
      <c r="H5267" s="135" t="s">
        <v>10798</v>
      </c>
      <c r="I5267" s="135" t="s">
        <v>10045</v>
      </c>
    </row>
    <row r="5268" spans="1:9" x14ac:dyDescent="0.2">
      <c r="A5268" s="135" t="s">
        <v>2918</v>
      </c>
      <c r="D5268" s="135" t="s">
        <v>10806</v>
      </c>
      <c r="E5268" s="135">
        <f t="shared" si="82"/>
        <v>30400706</v>
      </c>
      <c r="F5268" s="135" t="s">
        <v>1249</v>
      </c>
      <c r="G5268" s="135" t="s">
        <v>7691</v>
      </c>
      <c r="H5268" s="135" t="s">
        <v>10798</v>
      </c>
      <c r="I5268" s="135" t="s">
        <v>4809</v>
      </c>
    </row>
    <row r="5269" spans="1:9" x14ac:dyDescent="0.2">
      <c r="A5269" s="135" t="s">
        <v>2918</v>
      </c>
      <c r="D5269" s="135" t="s">
        <v>10807</v>
      </c>
      <c r="E5269" s="135">
        <f t="shared" si="82"/>
        <v>30400707</v>
      </c>
      <c r="F5269" s="135" t="s">
        <v>1249</v>
      </c>
      <c r="G5269" s="135" t="s">
        <v>7691</v>
      </c>
      <c r="H5269" s="135" t="s">
        <v>10798</v>
      </c>
      <c r="I5269" s="135" t="s">
        <v>4811</v>
      </c>
    </row>
    <row r="5270" spans="1:9" x14ac:dyDescent="0.2">
      <c r="A5270" s="135" t="s">
        <v>2918</v>
      </c>
      <c r="D5270" s="135" t="s">
        <v>10808</v>
      </c>
      <c r="E5270" s="135">
        <f t="shared" si="82"/>
        <v>30400708</v>
      </c>
      <c r="F5270" s="135" t="s">
        <v>1249</v>
      </c>
      <c r="G5270" s="135" t="s">
        <v>7691</v>
      </c>
      <c r="H5270" s="135" t="s">
        <v>10798</v>
      </c>
      <c r="I5270" s="135" t="s">
        <v>7718</v>
      </c>
    </row>
    <row r="5271" spans="1:9" x14ac:dyDescent="0.2">
      <c r="A5271" s="135" t="s">
        <v>2918</v>
      </c>
      <c r="D5271" s="135" t="s">
        <v>10809</v>
      </c>
      <c r="E5271" s="135">
        <f t="shared" si="82"/>
        <v>30400709</v>
      </c>
      <c r="F5271" s="135" t="s">
        <v>1249</v>
      </c>
      <c r="G5271" s="135" t="s">
        <v>7691</v>
      </c>
      <c r="H5271" s="135" t="s">
        <v>10798</v>
      </c>
      <c r="I5271" s="135" t="s">
        <v>4797</v>
      </c>
    </row>
    <row r="5272" spans="1:9" x14ac:dyDescent="0.2">
      <c r="A5272" s="135" t="s">
        <v>2918</v>
      </c>
      <c r="D5272" s="135" t="s">
        <v>10810</v>
      </c>
      <c r="E5272" s="135">
        <f t="shared" si="82"/>
        <v>30400710</v>
      </c>
      <c r="F5272" s="135" t="s">
        <v>1249</v>
      </c>
      <c r="G5272" s="135" t="s">
        <v>7691</v>
      </c>
      <c r="H5272" s="135" t="s">
        <v>10798</v>
      </c>
      <c r="I5272" s="135" t="s">
        <v>4799</v>
      </c>
    </row>
    <row r="5273" spans="1:9" x14ac:dyDescent="0.2">
      <c r="A5273" s="135" t="s">
        <v>2918</v>
      </c>
      <c r="D5273" s="135" t="s">
        <v>10811</v>
      </c>
      <c r="E5273" s="135">
        <f t="shared" si="82"/>
        <v>30400711</v>
      </c>
      <c r="F5273" s="135" t="s">
        <v>1249</v>
      </c>
      <c r="G5273" s="135" t="s">
        <v>7691</v>
      </c>
      <c r="H5273" s="135" t="s">
        <v>10798</v>
      </c>
      <c r="I5273" s="135" t="s">
        <v>6051</v>
      </c>
    </row>
    <row r="5274" spans="1:9" x14ac:dyDescent="0.2">
      <c r="A5274" s="135" t="s">
        <v>2918</v>
      </c>
      <c r="D5274" s="135" t="s">
        <v>10812</v>
      </c>
      <c r="E5274" s="135">
        <f t="shared" si="82"/>
        <v>30400712</v>
      </c>
      <c r="F5274" s="135" t="s">
        <v>1249</v>
      </c>
      <c r="G5274" s="135" t="s">
        <v>7691</v>
      </c>
      <c r="H5274" s="135" t="s">
        <v>10798</v>
      </c>
      <c r="I5274" s="135" t="s">
        <v>10682</v>
      </c>
    </row>
    <row r="5275" spans="1:9" x14ac:dyDescent="0.2">
      <c r="A5275" s="135" t="s">
        <v>2918</v>
      </c>
      <c r="D5275" s="135" t="s">
        <v>10813</v>
      </c>
      <c r="E5275" s="135">
        <f t="shared" si="82"/>
        <v>30400713</v>
      </c>
      <c r="F5275" s="135" t="s">
        <v>1249</v>
      </c>
      <c r="G5275" s="135" t="s">
        <v>7691</v>
      </c>
      <c r="H5275" s="135" t="s">
        <v>10798</v>
      </c>
      <c r="I5275" s="135" t="s">
        <v>4793</v>
      </c>
    </row>
    <row r="5276" spans="1:9" x14ac:dyDescent="0.2">
      <c r="A5276" s="135" t="s">
        <v>2918</v>
      </c>
      <c r="D5276" s="135" t="s">
        <v>10814</v>
      </c>
      <c r="E5276" s="135">
        <f t="shared" si="82"/>
        <v>30400714</v>
      </c>
      <c r="F5276" s="135" t="s">
        <v>1249</v>
      </c>
      <c r="G5276" s="135" t="s">
        <v>7691</v>
      </c>
      <c r="H5276" s="135" t="s">
        <v>10798</v>
      </c>
      <c r="I5276" s="135" t="s">
        <v>4801</v>
      </c>
    </row>
    <row r="5277" spans="1:9" x14ac:dyDescent="0.2">
      <c r="A5277" s="135" t="s">
        <v>2918</v>
      </c>
      <c r="D5277" s="135" t="s">
        <v>10815</v>
      </c>
      <c r="E5277" s="135">
        <f t="shared" si="82"/>
        <v>30400715</v>
      </c>
      <c r="F5277" s="135" t="s">
        <v>1249</v>
      </c>
      <c r="G5277" s="135" t="s">
        <v>7691</v>
      </c>
      <c r="H5277" s="135" t="s">
        <v>10798</v>
      </c>
      <c r="I5277" s="135" t="s">
        <v>10816</v>
      </c>
    </row>
    <row r="5278" spans="1:9" x14ac:dyDescent="0.2">
      <c r="A5278" s="135" t="s">
        <v>2918</v>
      </c>
      <c r="D5278" s="135" t="s">
        <v>10817</v>
      </c>
      <c r="E5278" s="135">
        <f t="shared" si="82"/>
        <v>30400716</v>
      </c>
      <c r="F5278" s="135" t="s">
        <v>1249</v>
      </c>
      <c r="G5278" s="135" t="s">
        <v>7691</v>
      </c>
      <c r="H5278" s="135" t="s">
        <v>10798</v>
      </c>
      <c r="I5278" s="135" t="s">
        <v>4809</v>
      </c>
    </row>
    <row r="5279" spans="1:9" x14ac:dyDescent="0.2">
      <c r="A5279" s="135" t="s">
        <v>2918</v>
      </c>
      <c r="D5279" s="135" t="s">
        <v>10818</v>
      </c>
      <c r="E5279" s="135">
        <f t="shared" si="82"/>
        <v>30400717</v>
      </c>
      <c r="F5279" s="135" t="s">
        <v>1249</v>
      </c>
      <c r="G5279" s="135" t="s">
        <v>7691</v>
      </c>
      <c r="H5279" s="135" t="s">
        <v>10798</v>
      </c>
      <c r="I5279" s="135" t="s">
        <v>4811</v>
      </c>
    </row>
    <row r="5280" spans="1:9" x14ac:dyDescent="0.2">
      <c r="A5280" s="135" t="s">
        <v>2918</v>
      </c>
      <c r="D5280" s="135" t="s">
        <v>10819</v>
      </c>
      <c r="E5280" s="135">
        <f t="shared" si="82"/>
        <v>30400718</v>
      </c>
      <c r="F5280" s="135" t="s">
        <v>1249</v>
      </c>
      <c r="G5280" s="135" t="s">
        <v>7691</v>
      </c>
      <c r="H5280" s="135" t="s">
        <v>10798</v>
      </c>
      <c r="I5280" s="135" t="s">
        <v>4811</v>
      </c>
    </row>
    <row r="5281" spans="1:9" x14ac:dyDescent="0.2">
      <c r="A5281" s="135" t="s">
        <v>2918</v>
      </c>
      <c r="D5281" s="135" t="s">
        <v>10820</v>
      </c>
      <c r="E5281" s="135">
        <f t="shared" si="82"/>
        <v>30400720</v>
      </c>
      <c r="F5281" s="135" t="s">
        <v>1249</v>
      </c>
      <c r="G5281" s="135" t="s">
        <v>7691</v>
      </c>
      <c r="H5281" s="135" t="s">
        <v>10798</v>
      </c>
      <c r="I5281" s="135" t="s">
        <v>4816</v>
      </c>
    </row>
    <row r="5282" spans="1:9" x14ac:dyDescent="0.2">
      <c r="A5282" s="135" t="s">
        <v>2918</v>
      </c>
      <c r="D5282" s="135" t="s">
        <v>10821</v>
      </c>
      <c r="E5282" s="135">
        <f t="shared" si="82"/>
        <v>30400721</v>
      </c>
      <c r="F5282" s="135" t="s">
        <v>1249</v>
      </c>
      <c r="G5282" s="135" t="s">
        <v>7691</v>
      </c>
      <c r="H5282" s="135" t="s">
        <v>10798</v>
      </c>
      <c r="I5282" s="135" t="s">
        <v>4818</v>
      </c>
    </row>
    <row r="5283" spans="1:9" x14ac:dyDescent="0.2">
      <c r="A5283" s="135" t="s">
        <v>2918</v>
      </c>
      <c r="D5283" s="135" t="s">
        <v>10822</v>
      </c>
      <c r="E5283" s="135">
        <f t="shared" si="82"/>
        <v>30400722</v>
      </c>
      <c r="F5283" s="135" t="s">
        <v>1249</v>
      </c>
      <c r="G5283" s="135" t="s">
        <v>7691</v>
      </c>
      <c r="H5283" s="135" t="s">
        <v>10798</v>
      </c>
      <c r="I5283" s="135" t="s">
        <v>10823</v>
      </c>
    </row>
    <row r="5284" spans="1:9" x14ac:dyDescent="0.2">
      <c r="A5284" s="135" t="s">
        <v>2918</v>
      </c>
      <c r="D5284" s="135" t="s">
        <v>10824</v>
      </c>
      <c r="E5284" s="135">
        <f t="shared" si="82"/>
        <v>30400723</v>
      </c>
      <c r="F5284" s="135" t="s">
        <v>1249</v>
      </c>
      <c r="G5284" s="135" t="s">
        <v>7691</v>
      </c>
      <c r="H5284" s="135" t="s">
        <v>10798</v>
      </c>
      <c r="I5284" s="135" t="s">
        <v>4820</v>
      </c>
    </row>
    <row r="5285" spans="1:9" x14ac:dyDescent="0.2">
      <c r="A5285" s="135" t="s">
        <v>2918</v>
      </c>
      <c r="D5285" s="135" t="s">
        <v>10825</v>
      </c>
      <c r="E5285" s="135">
        <f t="shared" si="82"/>
        <v>30400724</v>
      </c>
      <c r="F5285" s="135" t="s">
        <v>1249</v>
      </c>
      <c r="G5285" s="135" t="s">
        <v>7691</v>
      </c>
      <c r="H5285" s="135" t="s">
        <v>10798</v>
      </c>
      <c r="I5285" s="135" t="s">
        <v>7831</v>
      </c>
    </row>
    <row r="5286" spans="1:9" x14ac:dyDescent="0.2">
      <c r="A5286" s="135" t="s">
        <v>2918</v>
      </c>
      <c r="D5286" s="135" t="s">
        <v>10842</v>
      </c>
      <c r="E5286" s="135">
        <f t="shared" si="82"/>
        <v>30400725</v>
      </c>
      <c r="F5286" s="135" t="s">
        <v>1249</v>
      </c>
      <c r="G5286" s="135" t="s">
        <v>7691</v>
      </c>
      <c r="H5286" s="135" t="s">
        <v>10798</v>
      </c>
      <c r="I5286" s="135" t="s">
        <v>4805</v>
      </c>
    </row>
    <row r="5287" spans="1:9" x14ac:dyDescent="0.2">
      <c r="A5287" s="135" t="s">
        <v>2918</v>
      </c>
      <c r="D5287" s="135" t="s">
        <v>10843</v>
      </c>
      <c r="E5287" s="135">
        <f t="shared" si="82"/>
        <v>30400726</v>
      </c>
      <c r="F5287" s="135" t="s">
        <v>1249</v>
      </c>
      <c r="G5287" s="135" t="s">
        <v>7691</v>
      </c>
      <c r="H5287" s="135" t="s">
        <v>10798</v>
      </c>
      <c r="I5287" s="135" t="s">
        <v>4807</v>
      </c>
    </row>
    <row r="5288" spans="1:9" x14ac:dyDescent="0.2">
      <c r="A5288" s="135" t="s">
        <v>2918</v>
      </c>
      <c r="D5288" s="135" t="s">
        <v>10844</v>
      </c>
      <c r="E5288" s="135">
        <f t="shared" si="82"/>
        <v>30400730</v>
      </c>
      <c r="F5288" s="135" t="s">
        <v>1249</v>
      </c>
      <c r="G5288" s="135" t="s">
        <v>7691</v>
      </c>
      <c r="H5288" s="135" t="s">
        <v>10798</v>
      </c>
      <c r="I5288" s="135" t="s">
        <v>7835</v>
      </c>
    </row>
    <row r="5289" spans="1:9" x14ac:dyDescent="0.2">
      <c r="A5289" s="135" t="s">
        <v>2918</v>
      </c>
      <c r="D5289" s="135" t="s">
        <v>10845</v>
      </c>
      <c r="E5289" s="135">
        <f t="shared" si="82"/>
        <v>30400731</v>
      </c>
      <c r="F5289" s="135" t="s">
        <v>1249</v>
      </c>
      <c r="G5289" s="135" t="s">
        <v>7691</v>
      </c>
      <c r="H5289" s="135" t="s">
        <v>10798</v>
      </c>
      <c r="I5289" s="135" t="s">
        <v>7837</v>
      </c>
    </row>
    <row r="5290" spans="1:9" x14ac:dyDescent="0.2">
      <c r="A5290" s="135" t="s">
        <v>2918</v>
      </c>
      <c r="D5290" s="135" t="s">
        <v>10846</v>
      </c>
      <c r="E5290" s="135">
        <f t="shared" si="82"/>
        <v>30400732</v>
      </c>
      <c r="F5290" s="135" t="s">
        <v>1249</v>
      </c>
      <c r="G5290" s="135" t="s">
        <v>7691</v>
      </c>
      <c r="H5290" s="135" t="s">
        <v>10798</v>
      </c>
      <c r="I5290" s="135" t="s">
        <v>10847</v>
      </c>
    </row>
    <row r="5291" spans="1:9" x14ac:dyDescent="0.2">
      <c r="A5291" s="135" t="s">
        <v>2918</v>
      </c>
      <c r="D5291" s="135" t="s">
        <v>10848</v>
      </c>
      <c r="E5291" s="135">
        <f t="shared" si="82"/>
        <v>30400733</v>
      </c>
      <c r="F5291" s="135" t="s">
        <v>1249</v>
      </c>
      <c r="G5291" s="135" t="s">
        <v>7691</v>
      </c>
      <c r="H5291" s="135" t="s">
        <v>10798</v>
      </c>
      <c r="I5291" s="135" t="s">
        <v>10849</v>
      </c>
    </row>
    <row r="5292" spans="1:9" x14ac:dyDescent="0.2">
      <c r="A5292" s="135" t="s">
        <v>2918</v>
      </c>
      <c r="D5292" s="135" t="s">
        <v>10850</v>
      </c>
      <c r="E5292" s="135">
        <f t="shared" si="82"/>
        <v>30400735</v>
      </c>
      <c r="F5292" s="135" t="s">
        <v>1249</v>
      </c>
      <c r="G5292" s="135" t="s">
        <v>7691</v>
      </c>
      <c r="H5292" s="135" t="s">
        <v>10798</v>
      </c>
      <c r="I5292" s="135" t="s">
        <v>7638</v>
      </c>
    </row>
    <row r="5293" spans="1:9" x14ac:dyDescent="0.2">
      <c r="A5293" s="135" t="s">
        <v>2918</v>
      </c>
      <c r="D5293" s="135" t="s">
        <v>10851</v>
      </c>
      <c r="E5293" s="135">
        <f t="shared" si="82"/>
        <v>30400736</v>
      </c>
      <c r="F5293" s="135" t="s">
        <v>1249</v>
      </c>
      <c r="G5293" s="135" t="s">
        <v>7691</v>
      </c>
      <c r="H5293" s="135" t="s">
        <v>10798</v>
      </c>
      <c r="I5293" s="135" t="s">
        <v>10852</v>
      </c>
    </row>
    <row r="5294" spans="1:9" x14ac:dyDescent="0.2">
      <c r="A5294" s="135" t="s">
        <v>2918</v>
      </c>
      <c r="D5294" s="135" t="s">
        <v>10853</v>
      </c>
      <c r="E5294" s="135">
        <f t="shared" si="82"/>
        <v>30400737</v>
      </c>
      <c r="F5294" s="135" t="s">
        <v>1249</v>
      </c>
      <c r="G5294" s="135" t="s">
        <v>7691</v>
      </c>
      <c r="H5294" s="135" t="s">
        <v>10798</v>
      </c>
      <c r="I5294" s="135" t="s">
        <v>10854</v>
      </c>
    </row>
    <row r="5295" spans="1:9" x14ac:dyDescent="0.2">
      <c r="A5295" s="135" t="s">
        <v>2918</v>
      </c>
      <c r="D5295" s="135" t="s">
        <v>10855</v>
      </c>
      <c r="E5295" s="135">
        <f t="shared" si="82"/>
        <v>30400739</v>
      </c>
      <c r="F5295" s="135" t="s">
        <v>1249</v>
      </c>
      <c r="G5295" s="135" t="s">
        <v>7691</v>
      </c>
      <c r="H5295" s="135" t="s">
        <v>10798</v>
      </c>
      <c r="I5295" s="135" t="s">
        <v>10856</v>
      </c>
    </row>
    <row r="5296" spans="1:9" x14ac:dyDescent="0.2">
      <c r="A5296" s="135" t="s">
        <v>2918</v>
      </c>
      <c r="D5296" s="135" t="s">
        <v>10857</v>
      </c>
      <c r="E5296" s="135">
        <f t="shared" si="82"/>
        <v>30400740</v>
      </c>
      <c r="F5296" s="135" t="s">
        <v>1249</v>
      </c>
      <c r="G5296" s="135" t="s">
        <v>7691</v>
      </c>
      <c r="H5296" s="135" t="s">
        <v>10798</v>
      </c>
      <c r="I5296" s="135" t="s">
        <v>8004</v>
      </c>
    </row>
    <row r="5297" spans="1:9" x14ac:dyDescent="0.2">
      <c r="A5297" s="135" t="s">
        <v>2918</v>
      </c>
      <c r="D5297" s="135" t="s">
        <v>8005</v>
      </c>
      <c r="E5297" s="135">
        <f t="shared" si="82"/>
        <v>30400741</v>
      </c>
      <c r="F5297" s="135" t="s">
        <v>1249</v>
      </c>
      <c r="G5297" s="135" t="s">
        <v>7691</v>
      </c>
      <c r="H5297" s="135" t="s">
        <v>10798</v>
      </c>
      <c r="I5297" s="135" t="s">
        <v>8006</v>
      </c>
    </row>
    <row r="5298" spans="1:9" x14ac:dyDescent="0.2">
      <c r="A5298" s="135" t="s">
        <v>2918</v>
      </c>
      <c r="D5298" s="135" t="s">
        <v>8007</v>
      </c>
      <c r="E5298" s="135">
        <f t="shared" si="82"/>
        <v>30400742</v>
      </c>
      <c r="F5298" s="135" t="s">
        <v>1249</v>
      </c>
      <c r="G5298" s="135" t="s">
        <v>7691</v>
      </c>
      <c r="H5298" s="135" t="s">
        <v>10798</v>
      </c>
      <c r="I5298" s="135" t="s">
        <v>8008</v>
      </c>
    </row>
    <row r="5299" spans="1:9" x14ac:dyDescent="0.2">
      <c r="A5299" s="135" t="s">
        <v>2918</v>
      </c>
      <c r="D5299" s="135" t="s">
        <v>8009</v>
      </c>
      <c r="E5299" s="135">
        <f t="shared" si="82"/>
        <v>30400743</v>
      </c>
      <c r="F5299" s="135" t="s">
        <v>1249</v>
      </c>
      <c r="G5299" s="135" t="s">
        <v>7691</v>
      </c>
      <c r="H5299" s="135" t="s">
        <v>10798</v>
      </c>
      <c r="I5299" s="135" t="s">
        <v>8010</v>
      </c>
    </row>
    <row r="5300" spans="1:9" x14ac:dyDescent="0.2">
      <c r="A5300" s="135" t="s">
        <v>2918</v>
      </c>
      <c r="D5300" s="135" t="s">
        <v>8011</v>
      </c>
      <c r="E5300" s="135">
        <f t="shared" si="82"/>
        <v>30400744</v>
      </c>
      <c r="F5300" s="135" t="s">
        <v>1249</v>
      </c>
      <c r="G5300" s="135" t="s">
        <v>7691</v>
      </c>
      <c r="H5300" s="135" t="s">
        <v>10798</v>
      </c>
      <c r="I5300" s="135" t="s">
        <v>8012</v>
      </c>
    </row>
    <row r="5301" spans="1:9" x14ac:dyDescent="0.2">
      <c r="A5301" s="135" t="s">
        <v>2918</v>
      </c>
      <c r="D5301" s="135" t="s">
        <v>8013</v>
      </c>
      <c r="E5301" s="135">
        <f t="shared" si="82"/>
        <v>30400745</v>
      </c>
      <c r="F5301" s="135" t="s">
        <v>1249</v>
      </c>
      <c r="G5301" s="135" t="s">
        <v>7691</v>
      </c>
      <c r="H5301" s="135" t="s">
        <v>10798</v>
      </c>
      <c r="I5301" s="135" t="s">
        <v>4998</v>
      </c>
    </row>
    <row r="5302" spans="1:9" x14ac:dyDescent="0.2">
      <c r="A5302" s="135" t="s">
        <v>2918</v>
      </c>
      <c r="D5302" s="135" t="s">
        <v>4999</v>
      </c>
      <c r="E5302" s="135">
        <f t="shared" si="82"/>
        <v>30400760</v>
      </c>
      <c r="F5302" s="135" t="s">
        <v>1249</v>
      </c>
      <c r="G5302" s="135" t="s">
        <v>7691</v>
      </c>
      <c r="H5302" s="135" t="s">
        <v>10798</v>
      </c>
      <c r="I5302" s="135" t="s">
        <v>5000</v>
      </c>
    </row>
    <row r="5303" spans="1:9" x14ac:dyDescent="0.2">
      <c r="A5303" s="135" t="s">
        <v>2918</v>
      </c>
      <c r="D5303" s="135" t="s">
        <v>5001</v>
      </c>
      <c r="E5303" s="135">
        <f t="shared" si="82"/>
        <v>30400765</v>
      </c>
      <c r="F5303" s="135" t="s">
        <v>1249</v>
      </c>
      <c r="G5303" s="135" t="s">
        <v>7691</v>
      </c>
      <c r="H5303" s="135" t="s">
        <v>10798</v>
      </c>
      <c r="I5303" s="135" t="s">
        <v>5002</v>
      </c>
    </row>
    <row r="5304" spans="1:9" x14ac:dyDescent="0.2">
      <c r="A5304" s="135" t="s">
        <v>2918</v>
      </c>
      <c r="D5304" s="135" t="s">
        <v>5003</v>
      </c>
      <c r="E5304" s="135">
        <f t="shared" si="82"/>
        <v>30400768</v>
      </c>
      <c r="F5304" s="135" t="s">
        <v>1249</v>
      </c>
      <c r="G5304" s="135" t="s">
        <v>7691</v>
      </c>
      <c r="H5304" s="135" t="s">
        <v>10798</v>
      </c>
      <c r="I5304" s="135" t="s">
        <v>5004</v>
      </c>
    </row>
    <row r="5305" spans="1:9" x14ac:dyDescent="0.2">
      <c r="A5305" s="135" t="s">
        <v>2918</v>
      </c>
      <c r="D5305" s="135" t="s">
        <v>5005</v>
      </c>
      <c r="E5305" s="135">
        <f t="shared" si="82"/>
        <v>30400770</v>
      </c>
      <c r="F5305" s="135" t="s">
        <v>1249</v>
      </c>
      <c r="G5305" s="135" t="s">
        <v>7691</v>
      </c>
      <c r="H5305" s="135" t="s">
        <v>10798</v>
      </c>
      <c r="I5305" s="135" t="s">
        <v>5006</v>
      </c>
    </row>
    <row r="5306" spans="1:9" x14ac:dyDescent="0.2">
      <c r="A5306" s="135" t="s">
        <v>2918</v>
      </c>
      <c r="D5306" s="135" t="s">
        <v>5007</v>
      </c>
      <c r="E5306" s="135">
        <f t="shared" si="82"/>
        <v>30400775</v>
      </c>
      <c r="F5306" s="135" t="s">
        <v>1249</v>
      </c>
      <c r="G5306" s="135" t="s">
        <v>7691</v>
      </c>
      <c r="H5306" s="135" t="s">
        <v>10798</v>
      </c>
      <c r="I5306" s="135" t="s">
        <v>5008</v>
      </c>
    </row>
    <row r="5307" spans="1:9" x14ac:dyDescent="0.2">
      <c r="A5307" s="135" t="s">
        <v>2918</v>
      </c>
      <c r="D5307" s="135" t="s">
        <v>5009</v>
      </c>
      <c r="E5307" s="135">
        <f t="shared" si="82"/>
        <v>30400780</v>
      </c>
      <c r="F5307" s="135" t="s">
        <v>1249</v>
      </c>
      <c r="G5307" s="135" t="s">
        <v>7691</v>
      </c>
      <c r="H5307" s="135" t="s">
        <v>10798</v>
      </c>
      <c r="I5307" s="135" t="s">
        <v>5010</v>
      </c>
    </row>
    <row r="5308" spans="1:9" x14ac:dyDescent="0.2">
      <c r="A5308" s="135" t="s">
        <v>2918</v>
      </c>
      <c r="D5308" s="135" t="s">
        <v>5011</v>
      </c>
      <c r="E5308" s="135">
        <f t="shared" si="82"/>
        <v>30400785</v>
      </c>
      <c r="F5308" s="135" t="s">
        <v>1249</v>
      </c>
      <c r="G5308" s="135" t="s">
        <v>7691</v>
      </c>
      <c r="H5308" s="135" t="s">
        <v>10798</v>
      </c>
      <c r="I5308" s="135" t="s">
        <v>5012</v>
      </c>
    </row>
    <row r="5309" spans="1:9" x14ac:dyDescent="0.2">
      <c r="A5309" s="135" t="s">
        <v>2918</v>
      </c>
      <c r="D5309" s="135" t="s">
        <v>5013</v>
      </c>
      <c r="E5309" s="135">
        <f t="shared" si="82"/>
        <v>30400799</v>
      </c>
      <c r="F5309" s="135" t="s">
        <v>1249</v>
      </c>
      <c r="G5309" s="135" t="s">
        <v>7691</v>
      </c>
      <c r="H5309" s="135" t="s">
        <v>10798</v>
      </c>
      <c r="I5309" s="135" t="s">
        <v>6238</v>
      </c>
    </row>
    <row r="5310" spans="1:9" x14ac:dyDescent="0.2">
      <c r="A5310" s="135" t="s">
        <v>2918</v>
      </c>
      <c r="D5310" s="135" t="s">
        <v>5014</v>
      </c>
      <c r="E5310" s="135">
        <f t="shared" si="82"/>
        <v>30400801</v>
      </c>
      <c r="F5310" s="135" t="s">
        <v>1249</v>
      </c>
      <c r="G5310" s="135" t="s">
        <v>7691</v>
      </c>
      <c r="H5310" s="135" t="s">
        <v>5015</v>
      </c>
      <c r="I5310" s="135" t="s">
        <v>15933</v>
      </c>
    </row>
    <row r="5311" spans="1:9" x14ac:dyDescent="0.2">
      <c r="A5311" s="135" t="s">
        <v>2918</v>
      </c>
      <c r="D5311" s="135" t="s">
        <v>5016</v>
      </c>
      <c r="E5311" s="135">
        <f t="shared" si="82"/>
        <v>30400802</v>
      </c>
      <c r="F5311" s="135" t="s">
        <v>1249</v>
      </c>
      <c r="G5311" s="135" t="s">
        <v>7691</v>
      </c>
      <c r="H5311" s="135" t="s">
        <v>5015</v>
      </c>
      <c r="I5311" s="135" t="s">
        <v>5017</v>
      </c>
    </row>
    <row r="5312" spans="1:9" x14ac:dyDescent="0.2">
      <c r="A5312" s="135" t="s">
        <v>2918</v>
      </c>
      <c r="D5312" s="135" t="s">
        <v>5018</v>
      </c>
      <c r="E5312" s="135">
        <f t="shared" si="82"/>
        <v>30400803</v>
      </c>
      <c r="F5312" s="135" t="s">
        <v>1249</v>
      </c>
      <c r="G5312" s="135" t="s">
        <v>7691</v>
      </c>
      <c r="H5312" s="135" t="s">
        <v>5015</v>
      </c>
      <c r="I5312" s="135" t="s">
        <v>7842</v>
      </c>
    </row>
    <row r="5313" spans="1:9" x14ac:dyDescent="0.2">
      <c r="A5313" s="135" t="s">
        <v>2918</v>
      </c>
      <c r="D5313" s="135" t="s">
        <v>5019</v>
      </c>
      <c r="E5313" s="135">
        <f t="shared" si="82"/>
        <v>30400805</v>
      </c>
      <c r="F5313" s="135" t="s">
        <v>1249</v>
      </c>
      <c r="G5313" s="135" t="s">
        <v>7691</v>
      </c>
      <c r="H5313" s="135" t="s">
        <v>5015</v>
      </c>
      <c r="I5313" s="135" t="s">
        <v>5020</v>
      </c>
    </row>
    <row r="5314" spans="1:9" x14ac:dyDescent="0.2">
      <c r="A5314" s="135" t="s">
        <v>2918</v>
      </c>
      <c r="D5314" s="135" t="s">
        <v>5021</v>
      </c>
      <c r="E5314" s="135">
        <f t="shared" ref="E5314:E5377" si="83">VALUE(D5314)</f>
        <v>30400806</v>
      </c>
      <c r="F5314" s="135" t="s">
        <v>1249</v>
      </c>
      <c r="G5314" s="135" t="s">
        <v>7691</v>
      </c>
      <c r="H5314" s="135" t="s">
        <v>5015</v>
      </c>
      <c r="I5314" s="135" t="s">
        <v>5022</v>
      </c>
    </row>
    <row r="5315" spans="1:9" x14ac:dyDescent="0.2">
      <c r="A5315" s="135" t="s">
        <v>2918</v>
      </c>
      <c r="D5315" s="135" t="s">
        <v>5023</v>
      </c>
      <c r="E5315" s="135">
        <f t="shared" si="83"/>
        <v>30400807</v>
      </c>
      <c r="F5315" s="135" t="s">
        <v>1249</v>
      </c>
      <c r="G5315" s="135" t="s">
        <v>7691</v>
      </c>
      <c r="H5315" s="135" t="s">
        <v>5015</v>
      </c>
      <c r="I5315" s="135" t="s">
        <v>5024</v>
      </c>
    </row>
    <row r="5316" spans="1:9" x14ac:dyDescent="0.2">
      <c r="A5316" s="135" t="s">
        <v>2918</v>
      </c>
      <c r="D5316" s="135" t="s">
        <v>5025</v>
      </c>
      <c r="E5316" s="135">
        <f t="shared" si="83"/>
        <v>30400809</v>
      </c>
      <c r="F5316" s="135" t="s">
        <v>1249</v>
      </c>
      <c r="G5316" s="135" t="s">
        <v>7691</v>
      </c>
      <c r="H5316" s="135" t="s">
        <v>5015</v>
      </c>
      <c r="I5316" s="135" t="s">
        <v>5026</v>
      </c>
    </row>
    <row r="5317" spans="1:9" x14ac:dyDescent="0.2">
      <c r="A5317" s="135" t="s">
        <v>2918</v>
      </c>
      <c r="D5317" s="135" t="s">
        <v>5027</v>
      </c>
      <c r="E5317" s="135">
        <f t="shared" si="83"/>
        <v>30400810</v>
      </c>
      <c r="F5317" s="135" t="s">
        <v>1249</v>
      </c>
      <c r="G5317" s="135" t="s">
        <v>7691</v>
      </c>
      <c r="H5317" s="135" t="s">
        <v>5015</v>
      </c>
      <c r="I5317" s="135" t="s">
        <v>5028</v>
      </c>
    </row>
    <row r="5318" spans="1:9" x14ac:dyDescent="0.2">
      <c r="A5318" s="135" t="s">
        <v>2918</v>
      </c>
      <c r="D5318" s="135" t="s">
        <v>5029</v>
      </c>
      <c r="E5318" s="135">
        <f t="shared" si="83"/>
        <v>30400811</v>
      </c>
      <c r="F5318" s="135" t="s">
        <v>1249</v>
      </c>
      <c r="G5318" s="135" t="s">
        <v>7691</v>
      </c>
      <c r="H5318" s="135" t="s">
        <v>5015</v>
      </c>
      <c r="I5318" s="135" t="s">
        <v>5030</v>
      </c>
    </row>
    <row r="5319" spans="1:9" x14ac:dyDescent="0.2">
      <c r="A5319" s="135" t="s">
        <v>2918</v>
      </c>
      <c r="D5319" s="135" t="s">
        <v>5031</v>
      </c>
      <c r="E5319" s="135">
        <f t="shared" si="83"/>
        <v>30400812</v>
      </c>
      <c r="F5319" s="135" t="s">
        <v>1249</v>
      </c>
      <c r="G5319" s="135" t="s">
        <v>7691</v>
      </c>
      <c r="H5319" s="135" t="s">
        <v>5015</v>
      </c>
      <c r="I5319" s="135" t="s">
        <v>5032</v>
      </c>
    </row>
    <row r="5320" spans="1:9" x14ac:dyDescent="0.2">
      <c r="A5320" s="135" t="s">
        <v>2918</v>
      </c>
      <c r="D5320" s="135" t="s">
        <v>5033</v>
      </c>
      <c r="E5320" s="135">
        <f t="shared" si="83"/>
        <v>30400814</v>
      </c>
      <c r="F5320" s="135" t="s">
        <v>1249</v>
      </c>
      <c r="G5320" s="135" t="s">
        <v>7691</v>
      </c>
      <c r="H5320" s="135" t="s">
        <v>5015</v>
      </c>
      <c r="I5320" s="135" t="s">
        <v>2225</v>
      </c>
    </row>
    <row r="5321" spans="1:9" x14ac:dyDescent="0.2">
      <c r="A5321" s="135" t="s">
        <v>2918</v>
      </c>
      <c r="D5321" s="135" t="s">
        <v>2226</v>
      </c>
      <c r="E5321" s="135">
        <f t="shared" si="83"/>
        <v>30400818</v>
      </c>
      <c r="F5321" s="135" t="s">
        <v>1249</v>
      </c>
      <c r="G5321" s="135" t="s">
        <v>7691</v>
      </c>
      <c r="H5321" s="135" t="s">
        <v>5015</v>
      </c>
      <c r="I5321" s="135" t="s">
        <v>2227</v>
      </c>
    </row>
    <row r="5322" spans="1:9" x14ac:dyDescent="0.2">
      <c r="A5322" s="135" t="s">
        <v>2918</v>
      </c>
      <c r="D5322" s="135" t="s">
        <v>2228</v>
      </c>
      <c r="E5322" s="135">
        <f t="shared" si="83"/>
        <v>30400824</v>
      </c>
      <c r="F5322" s="135" t="s">
        <v>1249</v>
      </c>
      <c r="G5322" s="135" t="s">
        <v>7691</v>
      </c>
      <c r="H5322" s="135" t="s">
        <v>5015</v>
      </c>
      <c r="I5322" s="135" t="s">
        <v>2229</v>
      </c>
    </row>
    <row r="5323" spans="1:9" x14ac:dyDescent="0.2">
      <c r="A5323" s="135" t="s">
        <v>2918</v>
      </c>
      <c r="D5323" s="135" t="s">
        <v>2230</v>
      </c>
      <c r="E5323" s="135">
        <f t="shared" si="83"/>
        <v>30400828</v>
      </c>
      <c r="F5323" s="135" t="s">
        <v>1249</v>
      </c>
      <c r="G5323" s="135" t="s">
        <v>7691</v>
      </c>
      <c r="H5323" s="135" t="s">
        <v>5015</v>
      </c>
      <c r="I5323" s="135" t="s">
        <v>2231</v>
      </c>
    </row>
    <row r="5324" spans="1:9" x14ac:dyDescent="0.2">
      <c r="A5324" s="135" t="s">
        <v>2918</v>
      </c>
      <c r="D5324" s="135" t="s">
        <v>2232</v>
      </c>
      <c r="E5324" s="135">
        <f t="shared" si="83"/>
        <v>30400834</v>
      </c>
      <c r="F5324" s="135" t="s">
        <v>1249</v>
      </c>
      <c r="G5324" s="135" t="s">
        <v>7691</v>
      </c>
      <c r="H5324" s="135" t="s">
        <v>5015</v>
      </c>
      <c r="I5324" s="135" t="s">
        <v>2233</v>
      </c>
    </row>
    <row r="5325" spans="1:9" x14ac:dyDescent="0.2">
      <c r="A5325" s="135" t="s">
        <v>2918</v>
      </c>
      <c r="D5325" s="135" t="s">
        <v>2234</v>
      </c>
      <c r="E5325" s="135">
        <f t="shared" si="83"/>
        <v>30400838</v>
      </c>
      <c r="F5325" s="135" t="s">
        <v>1249</v>
      </c>
      <c r="G5325" s="135" t="s">
        <v>7691</v>
      </c>
      <c r="H5325" s="135" t="s">
        <v>5015</v>
      </c>
      <c r="I5325" s="135" t="s">
        <v>2235</v>
      </c>
    </row>
    <row r="5326" spans="1:9" x14ac:dyDescent="0.2">
      <c r="A5326" s="135" t="s">
        <v>2918</v>
      </c>
      <c r="D5326" s="135" t="s">
        <v>2236</v>
      </c>
      <c r="E5326" s="135">
        <f t="shared" si="83"/>
        <v>30400840</v>
      </c>
      <c r="F5326" s="135" t="s">
        <v>1249</v>
      </c>
      <c r="G5326" s="135" t="s">
        <v>7691</v>
      </c>
      <c r="H5326" s="135" t="s">
        <v>5015</v>
      </c>
      <c r="I5326" s="135" t="s">
        <v>15924</v>
      </c>
    </row>
    <row r="5327" spans="1:9" x14ac:dyDescent="0.2">
      <c r="A5327" s="135" t="s">
        <v>2918</v>
      </c>
      <c r="D5327" s="135" t="s">
        <v>2237</v>
      </c>
      <c r="E5327" s="135">
        <f t="shared" si="83"/>
        <v>30400841</v>
      </c>
      <c r="F5327" s="135" t="s">
        <v>1249</v>
      </c>
      <c r="G5327" s="135" t="s">
        <v>7691</v>
      </c>
      <c r="H5327" s="135" t="s">
        <v>5015</v>
      </c>
      <c r="I5327" s="135" t="s">
        <v>2238</v>
      </c>
    </row>
    <row r="5328" spans="1:9" x14ac:dyDescent="0.2">
      <c r="A5328" s="135" t="s">
        <v>2918</v>
      </c>
      <c r="D5328" s="135" t="s">
        <v>2239</v>
      </c>
      <c r="E5328" s="135">
        <f t="shared" si="83"/>
        <v>30400842</v>
      </c>
      <c r="F5328" s="135" t="s">
        <v>1249</v>
      </c>
      <c r="G5328" s="135" t="s">
        <v>7691</v>
      </c>
      <c r="H5328" s="135" t="s">
        <v>5015</v>
      </c>
      <c r="I5328" s="135" t="s">
        <v>2240</v>
      </c>
    </row>
    <row r="5329" spans="1:9" x14ac:dyDescent="0.2">
      <c r="A5329" s="135" t="s">
        <v>2918</v>
      </c>
      <c r="D5329" s="135" t="s">
        <v>2241</v>
      </c>
      <c r="E5329" s="135">
        <f t="shared" si="83"/>
        <v>30400843</v>
      </c>
      <c r="F5329" s="135" t="s">
        <v>1249</v>
      </c>
      <c r="G5329" s="135" t="s">
        <v>7691</v>
      </c>
      <c r="H5329" s="135" t="s">
        <v>5015</v>
      </c>
      <c r="I5329" s="135" t="s">
        <v>2242</v>
      </c>
    </row>
    <row r="5330" spans="1:9" x14ac:dyDescent="0.2">
      <c r="A5330" s="135" t="s">
        <v>2918</v>
      </c>
      <c r="D5330" s="135" t="s">
        <v>5059</v>
      </c>
      <c r="E5330" s="135">
        <f t="shared" si="83"/>
        <v>30400851</v>
      </c>
      <c r="F5330" s="135" t="s">
        <v>1249</v>
      </c>
      <c r="G5330" s="135" t="s">
        <v>7691</v>
      </c>
      <c r="H5330" s="135" t="s">
        <v>5015</v>
      </c>
      <c r="I5330" s="135" t="s">
        <v>5060</v>
      </c>
    </row>
    <row r="5331" spans="1:9" x14ac:dyDescent="0.2">
      <c r="A5331" s="135" t="s">
        <v>2918</v>
      </c>
      <c r="D5331" s="135" t="s">
        <v>5061</v>
      </c>
      <c r="E5331" s="135">
        <f t="shared" si="83"/>
        <v>30400852</v>
      </c>
      <c r="F5331" s="135" t="s">
        <v>1249</v>
      </c>
      <c r="G5331" s="135" t="s">
        <v>7691</v>
      </c>
      <c r="H5331" s="135" t="s">
        <v>5015</v>
      </c>
      <c r="I5331" s="135" t="s">
        <v>5062</v>
      </c>
    </row>
    <row r="5332" spans="1:9" x14ac:dyDescent="0.2">
      <c r="A5332" s="135" t="s">
        <v>2918</v>
      </c>
      <c r="D5332" s="135" t="s">
        <v>5063</v>
      </c>
      <c r="E5332" s="135">
        <f t="shared" si="83"/>
        <v>30400853</v>
      </c>
      <c r="F5332" s="135" t="s">
        <v>1249</v>
      </c>
      <c r="G5332" s="135" t="s">
        <v>7691</v>
      </c>
      <c r="H5332" s="135" t="s">
        <v>5015</v>
      </c>
      <c r="I5332" s="135" t="s">
        <v>5064</v>
      </c>
    </row>
    <row r="5333" spans="1:9" x14ac:dyDescent="0.2">
      <c r="A5333" s="135" t="s">
        <v>2918</v>
      </c>
      <c r="D5333" s="135" t="s">
        <v>5065</v>
      </c>
      <c r="E5333" s="135">
        <f t="shared" si="83"/>
        <v>30400854</v>
      </c>
      <c r="F5333" s="135" t="s">
        <v>1249</v>
      </c>
      <c r="G5333" s="135" t="s">
        <v>7691</v>
      </c>
      <c r="H5333" s="135" t="s">
        <v>5015</v>
      </c>
      <c r="I5333" s="135" t="s">
        <v>5066</v>
      </c>
    </row>
    <row r="5334" spans="1:9" x14ac:dyDescent="0.2">
      <c r="A5334" s="135" t="s">
        <v>2918</v>
      </c>
      <c r="D5334" s="135" t="s">
        <v>5067</v>
      </c>
      <c r="E5334" s="135">
        <f t="shared" si="83"/>
        <v>30400855</v>
      </c>
      <c r="F5334" s="135" t="s">
        <v>1249</v>
      </c>
      <c r="G5334" s="135" t="s">
        <v>7691</v>
      </c>
      <c r="H5334" s="135" t="s">
        <v>5015</v>
      </c>
      <c r="I5334" s="135" t="s">
        <v>5068</v>
      </c>
    </row>
    <row r="5335" spans="1:9" x14ac:dyDescent="0.2">
      <c r="A5335" s="135" t="s">
        <v>2918</v>
      </c>
      <c r="D5335" s="135" t="s">
        <v>5069</v>
      </c>
      <c r="E5335" s="135">
        <f t="shared" si="83"/>
        <v>30400861</v>
      </c>
      <c r="F5335" s="135" t="s">
        <v>1249</v>
      </c>
      <c r="G5335" s="135" t="s">
        <v>7691</v>
      </c>
      <c r="H5335" s="135" t="s">
        <v>5015</v>
      </c>
      <c r="I5335" s="135" t="s">
        <v>5070</v>
      </c>
    </row>
    <row r="5336" spans="1:9" x14ac:dyDescent="0.2">
      <c r="A5336" s="135" t="s">
        <v>2918</v>
      </c>
      <c r="D5336" s="135" t="s">
        <v>5071</v>
      </c>
      <c r="E5336" s="135">
        <f t="shared" si="83"/>
        <v>30400862</v>
      </c>
      <c r="F5336" s="135" t="s">
        <v>1249</v>
      </c>
      <c r="G5336" s="135" t="s">
        <v>7691</v>
      </c>
      <c r="H5336" s="135" t="s">
        <v>5015</v>
      </c>
      <c r="I5336" s="135" t="s">
        <v>5072</v>
      </c>
    </row>
    <row r="5337" spans="1:9" x14ac:dyDescent="0.2">
      <c r="A5337" s="135" t="s">
        <v>2918</v>
      </c>
      <c r="D5337" s="135" t="s">
        <v>5073</v>
      </c>
      <c r="E5337" s="135">
        <f t="shared" si="83"/>
        <v>30400863</v>
      </c>
      <c r="F5337" s="135" t="s">
        <v>1249</v>
      </c>
      <c r="G5337" s="135" t="s">
        <v>7691</v>
      </c>
      <c r="H5337" s="135" t="s">
        <v>5015</v>
      </c>
      <c r="I5337" s="135" t="s">
        <v>5074</v>
      </c>
    </row>
    <row r="5338" spans="1:9" x14ac:dyDescent="0.2">
      <c r="A5338" s="135" t="s">
        <v>2918</v>
      </c>
      <c r="D5338" s="135" t="s">
        <v>5075</v>
      </c>
      <c r="E5338" s="135">
        <f t="shared" si="83"/>
        <v>30400864</v>
      </c>
      <c r="F5338" s="135" t="s">
        <v>1249</v>
      </c>
      <c r="G5338" s="135" t="s">
        <v>7691</v>
      </c>
      <c r="H5338" s="135" t="s">
        <v>5015</v>
      </c>
      <c r="I5338" s="135" t="s">
        <v>5076</v>
      </c>
    </row>
    <row r="5339" spans="1:9" x14ac:dyDescent="0.2">
      <c r="A5339" s="135" t="s">
        <v>2918</v>
      </c>
      <c r="D5339" s="135" t="s">
        <v>5077</v>
      </c>
      <c r="E5339" s="135">
        <f t="shared" si="83"/>
        <v>30400865</v>
      </c>
      <c r="F5339" s="135" t="s">
        <v>1249</v>
      </c>
      <c r="G5339" s="135" t="s">
        <v>7691</v>
      </c>
      <c r="H5339" s="135" t="s">
        <v>5015</v>
      </c>
      <c r="I5339" s="135" t="s">
        <v>5078</v>
      </c>
    </row>
    <row r="5340" spans="1:9" x14ac:dyDescent="0.2">
      <c r="A5340" s="135" t="s">
        <v>2918</v>
      </c>
      <c r="D5340" s="135" t="s">
        <v>5079</v>
      </c>
      <c r="E5340" s="135">
        <f t="shared" si="83"/>
        <v>30400866</v>
      </c>
      <c r="F5340" s="135" t="s">
        <v>1249</v>
      </c>
      <c r="G5340" s="135" t="s">
        <v>7691</v>
      </c>
      <c r="H5340" s="135" t="s">
        <v>5015</v>
      </c>
      <c r="I5340" s="135" t="s">
        <v>5080</v>
      </c>
    </row>
    <row r="5341" spans="1:9" x14ac:dyDescent="0.2">
      <c r="A5341" s="135" t="s">
        <v>2918</v>
      </c>
      <c r="D5341" s="135" t="s">
        <v>5081</v>
      </c>
      <c r="E5341" s="135">
        <f t="shared" si="83"/>
        <v>30400867</v>
      </c>
      <c r="F5341" s="135" t="s">
        <v>1249</v>
      </c>
      <c r="G5341" s="135" t="s">
        <v>7691</v>
      </c>
      <c r="H5341" s="135" t="s">
        <v>5015</v>
      </c>
      <c r="I5341" s="135" t="s">
        <v>5082</v>
      </c>
    </row>
    <row r="5342" spans="1:9" x14ac:dyDescent="0.2">
      <c r="A5342" s="135" t="s">
        <v>2918</v>
      </c>
      <c r="D5342" s="135" t="s">
        <v>5083</v>
      </c>
      <c r="E5342" s="135">
        <f t="shared" si="83"/>
        <v>30400868</v>
      </c>
      <c r="F5342" s="135" t="s">
        <v>1249</v>
      </c>
      <c r="G5342" s="135" t="s">
        <v>7691</v>
      </c>
      <c r="H5342" s="135" t="s">
        <v>5015</v>
      </c>
      <c r="I5342" s="135" t="s">
        <v>5084</v>
      </c>
    </row>
    <row r="5343" spans="1:9" x14ac:dyDescent="0.2">
      <c r="A5343" s="135" t="s">
        <v>2918</v>
      </c>
      <c r="D5343" s="135" t="s">
        <v>5085</v>
      </c>
      <c r="E5343" s="135">
        <f t="shared" si="83"/>
        <v>30400869</v>
      </c>
      <c r="F5343" s="135" t="s">
        <v>1249</v>
      </c>
      <c r="G5343" s="135" t="s">
        <v>7691</v>
      </c>
      <c r="H5343" s="135" t="s">
        <v>5015</v>
      </c>
      <c r="I5343" s="135" t="s">
        <v>5086</v>
      </c>
    </row>
    <row r="5344" spans="1:9" x14ac:dyDescent="0.2">
      <c r="A5344" s="135" t="s">
        <v>2918</v>
      </c>
      <c r="D5344" s="135" t="s">
        <v>5087</v>
      </c>
      <c r="E5344" s="135">
        <f t="shared" si="83"/>
        <v>30400870</v>
      </c>
      <c r="F5344" s="135" t="s">
        <v>1249</v>
      </c>
      <c r="G5344" s="135" t="s">
        <v>7691</v>
      </c>
      <c r="H5344" s="135" t="s">
        <v>5015</v>
      </c>
      <c r="I5344" s="135" t="s">
        <v>5088</v>
      </c>
    </row>
    <row r="5345" spans="1:9" x14ac:dyDescent="0.2">
      <c r="A5345" s="135" t="s">
        <v>2918</v>
      </c>
      <c r="D5345" s="135" t="s">
        <v>5089</v>
      </c>
      <c r="E5345" s="135">
        <f t="shared" si="83"/>
        <v>30400871</v>
      </c>
      <c r="F5345" s="135" t="s">
        <v>1249</v>
      </c>
      <c r="G5345" s="135" t="s">
        <v>7691</v>
      </c>
      <c r="H5345" s="135" t="s">
        <v>5015</v>
      </c>
      <c r="I5345" s="135" t="s">
        <v>5090</v>
      </c>
    </row>
    <row r="5346" spans="1:9" x14ac:dyDescent="0.2">
      <c r="A5346" s="135" t="s">
        <v>2918</v>
      </c>
      <c r="D5346" s="135" t="s">
        <v>5091</v>
      </c>
      <c r="E5346" s="135">
        <f t="shared" si="83"/>
        <v>30400872</v>
      </c>
      <c r="F5346" s="135" t="s">
        <v>1249</v>
      </c>
      <c r="G5346" s="135" t="s">
        <v>7691</v>
      </c>
      <c r="H5346" s="135" t="s">
        <v>5015</v>
      </c>
      <c r="I5346" s="135" t="s">
        <v>5092</v>
      </c>
    </row>
    <row r="5347" spans="1:9" x14ac:dyDescent="0.2">
      <c r="A5347" s="135" t="s">
        <v>2918</v>
      </c>
      <c r="D5347" s="135" t="s">
        <v>5093</v>
      </c>
      <c r="E5347" s="135">
        <f t="shared" si="83"/>
        <v>30400873</v>
      </c>
      <c r="F5347" s="135" t="s">
        <v>1249</v>
      </c>
      <c r="G5347" s="135" t="s">
        <v>7691</v>
      </c>
      <c r="H5347" s="135" t="s">
        <v>5015</v>
      </c>
      <c r="I5347" s="135" t="s">
        <v>4033</v>
      </c>
    </row>
    <row r="5348" spans="1:9" x14ac:dyDescent="0.2">
      <c r="A5348" s="135" t="s">
        <v>2918</v>
      </c>
      <c r="D5348" s="135" t="s">
        <v>5094</v>
      </c>
      <c r="E5348" s="135">
        <f t="shared" si="83"/>
        <v>30400874</v>
      </c>
      <c r="F5348" s="135" t="s">
        <v>1249</v>
      </c>
      <c r="G5348" s="135" t="s">
        <v>7691</v>
      </c>
      <c r="H5348" s="135" t="s">
        <v>5015</v>
      </c>
      <c r="I5348" s="135" t="s">
        <v>5064</v>
      </c>
    </row>
    <row r="5349" spans="1:9" x14ac:dyDescent="0.2">
      <c r="A5349" s="135" t="s">
        <v>2918</v>
      </c>
      <c r="D5349" s="135" t="s">
        <v>5095</v>
      </c>
      <c r="E5349" s="135">
        <f t="shared" si="83"/>
        <v>30400875</v>
      </c>
      <c r="F5349" s="135" t="s">
        <v>1249</v>
      </c>
      <c r="G5349" s="135" t="s">
        <v>7691</v>
      </c>
      <c r="H5349" s="135" t="s">
        <v>5015</v>
      </c>
      <c r="I5349" s="135" t="s">
        <v>5066</v>
      </c>
    </row>
    <row r="5350" spans="1:9" x14ac:dyDescent="0.2">
      <c r="A5350" s="135" t="s">
        <v>2918</v>
      </c>
      <c r="D5350" s="135" t="s">
        <v>5096</v>
      </c>
      <c r="E5350" s="135">
        <f t="shared" si="83"/>
        <v>30400876</v>
      </c>
      <c r="F5350" s="135" t="s">
        <v>1249</v>
      </c>
      <c r="G5350" s="135" t="s">
        <v>7691</v>
      </c>
      <c r="H5350" s="135" t="s">
        <v>5015</v>
      </c>
      <c r="I5350" s="135" t="s">
        <v>5068</v>
      </c>
    </row>
    <row r="5351" spans="1:9" x14ac:dyDescent="0.2">
      <c r="A5351" s="135" t="s">
        <v>2918</v>
      </c>
      <c r="D5351" s="135" t="s">
        <v>5097</v>
      </c>
      <c r="E5351" s="135">
        <f t="shared" si="83"/>
        <v>30400877</v>
      </c>
      <c r="F5351" s="135" t="s">
        <v>1249</v>
      </c>
      <c r="G5351" s="135" t="s">
        <v>7691</v>
      </c>
      <c r="H5351" s="135" t="s">
        <v>5015</v>
      </c>
      <c r="I5351" s="135" t="s">
        <v>5098</v>
      </c>
    </row>
    <row r="5352" spans="1:9" x14ac:dyDescent="0.2">
      <c r="A5352" s="135" t="s">
        <v>2918</v>
      </c>
      <c r="D5352" s="135" t="s">
        <v>5099</v>
      </c>
      <c r="E5352" s="135">
        <f t="shared" si="83"/>
        <v>30400899</v>
      </c>
      <c r="F5352" s="135" t="s">
        <v>1249</v>
      </c>
      <c r="G5352" s="135" t="s">
        <v>7691</v>
      </c>
      <c r="H5352" s="135" t="s">
        <v>5015</v>
      </c>
      <c r="I5352" s="135" t="s">
        <v>6238</v>
      </c>
    </row>
    <row r="5353" spans="1:9" x14ac:dyDescent="0.2">
      <c r="A5353" s="135" t="s">
        <v>2918</v>
      </c>
      <c r="D5353" s="135" t="s">
        <v>5100</v>
      </c>
      <c r="E5353" s="135">
        <f t="shared" si="83"/>
        <v>30400901</v>
      </c>
      <c r="F5353" s="135" t="s">
        <v>1249</v>
      </c>
      <c r="G5353" s="135" t="s">
        <v>7691</v>
      </c>
      <c r="H5353" s="135" t="s">
        <v>5101</v>
      </c>
      <c r="I5353" s="135" t="s">
        <v>5102</v>
      </c>
    </row>
    <row r="5354" spans="1:9" x14ac:dyDescent="0.2">
      <c r="A5354" s="135" t="s">
        <v>2918</v>
      </c>
      <c r="D5354" s="135" t="s">
        <v>5103</v>
      </c>
      <c r="E5354" s="135">
        <f t="shared" si="83"/>
        <v>30400999</v>
      </c>
      <c r="F5354" s="135" t="s">
        <v>1249</v>
      </c>
      <c r="G5354" s="135" t="s">
        <v>7691</v>
      </c>
      <c r="H5354" s="135" t="s">
        <v>5101</v>
      </c>
      <c r="I5354" s="135" t="s">
        <v>6238</v>
      </c>
    </row>
    <row r="5355" spans="1:9" x14ac:dyDescent="0.2">
      <c r="A5355" s="135" t="s">
        <v>2918</v>
      </c>
      <c r="D5355" s="135" t="s">
        <v>5104</v>
      </c>
      <c r="E5355" s="135">
        <f t="shared" si="83"/>
        <v>30401001</v>
      </c>
      <c r="F5355" s="135" t="s">
        <v>1249</v>
      </c>
      <c r="G5355" s="135" t="s">
        <v>7691</v>
      </c>
      <c r="H5355" s="135" t="s">
        <v>5105</v>
      </c>
      <c r="I5355" s="135" t="s">
        <v>5106</v>
      </c>
    </row>
    <row r="5356" spans="1:9" x14ac:dyDescent="0.2">
      <c r="A5356" s="135" t="s">
        <v>2918</v>
      </c>
      <c r="D5356" s="135" t="s">
        <v>5107</v>
      </c>
      <c r="E5356" s="135">
        <f t="shared" si="83"/>
        <v>30401002</v>
      </c>
      <c r="F5356" s="135" t="s">
        <v>1249</v>
      </c>
      <c r="G5356" s="135" t="s">
        <v>7691</v>
      </c>
      <c r="H5356" s="135" t="s">
        <v>5105</v>
      </c>
      <c r="I5356" s="135" t="s">
        <v>5108</v>
      </c>
    </row>
    <row r="5357" spans="1:9" x14ac:dyDescent="0.2">
      <c r="A5357" s="135" t="s">
        <v>2918</v>
      </c>
      <c r="D5357" s="135" t="s">
        <v>5109</v>
      </c>
      <c r="E5357" s="135">
        <f t="shared" si="83"/>
        <v>30401004</v>
      </c>
      <c r="F5357" s="135" t="s">
        <v>1249</v>
      </c>
      <c r="G5357" s="135" t="s">
        <v>7691</v>
      </c>
      <c r="H5357" s="135" t="s">
        <v>5105</v>
      </c>
      <c r="I5357" s="135" t="s">
        <v>5110</v>
      </c>
    </row>
    <row r="5358" spans="1:9" x14ac:dyDescent="0.2">
      <c r="A5358" s="135" t="s">
        <v>2918</v>
      </c>
      <c r="D5358" s="135" t="s">
        <v>5111</v>
      </c>
      <c r="E5358" s="135">
        <f t="shared" si="83"/>
        <v>30401005</v>
      </c>
      <c r="F5358" s="135" t="s">
        <v>1249</v>
      </c>
      <c r="G5358" s="135" t="s">
        <v>7691</v>
      </c>
      <c r="H5358" s="135" t="s">
        <v>5105</v>
      </c>
      <c r="I5358" s="135" t="s">
        <v>5112</v>
      </c>
    </row>
    <row r="5359" spans="1:9" x14ac:dyDescent="0.2">
      <c r="A5359" s="135" t="s">
        <v>2918</v>
      </c>
      <c r="D5359" s="135" t="s">
        <v>5113</v>
      </c>
      <c r="E5359" s="135">
        <f t="shared" si="83"/>
        <v>30401006</v>
      </c>
      <c r="F5359" s="135" t="s">
        <v>1249</v>
      </c>
      <c r="G5359" s="135" t="s">
        <v>7691</v>
      </c>
      <c r="H5359" s="135" t="s">
        <v>5105</v>
      </c>
      <c r="I5359" s="135" t="s">
        <v>5114</v>
      </c>
    </row>
    <row r="5360" spans="1:9" x14ac:dyDescent="0.2">
      <c r="A5360" s="135" t="s">
        <v>2918</v>
      </c>
      <c r="D5360" s="135" t="s">
        <v>5115</v>
      </c>
      <c r="E5360" s="135">
        <f t="shared" si="83"/>
        <v>30401007</v>
      </c>
      <c r="F5360" s="135" t="s">
        <v>1249</v>
      </c>
      <c r="G5360" s="135" t="s">
        <v>7691</v>
      </c>
      <c r="H5360" s="135" t="s">
        <v>5105</v>
      </c>
      <c r="I5360" s="135" t="s">
        <v>5116</v>
      </c>
    </row>
    <row r="5361" spans="1:9" x14ac:dyDescent="0.2">
      <c r="A5361" s="135" t="s">
        <v>2918</v>
      </c>
      <c r="D5361" s="135" t="s">
        <v>5117</v>
      </c>
      <c r="E5361" s="135">
        <f t="shared" si="83"/>
        <v>30401008</v>
      </c>
      <c r="F5361" s="135" t="s">
        <v>1249</v>
      </c>
      <c r="G5361" s="135" t="s">
        <v>7691</v>
      </c>
      <c r="H5361" s="135" t="s">
        <v>5105</v>
      </c>
      <c r="I5361" s="135" t="s">
        <v>4760</v>
      </c>
    </row>
    <row r="5362" spans="1:9" x14ac:dyDescent="0.2">
      <c r="A5362" s="135" t="s">
        <v>2918</v>
      </c>
      <c r="D5362" s="135" t="s">
        <v>5118</v>
      </c>
      <c r="E5362" s="135">
        <f t="shared" si="83"/>
        <v>30401010</v>
      </c>
      <c r="F5362" s="135" t="s">
        <v>1249</v>
      </c>
      <c r="G5362" s="135" t="s">
        <v>7691</v>
      </c>
      <c r="H5362" s="135" t="s">
        <v>5105</v>
      </c>
      <c r="I5362" s="135" t="s">
        <v>5119</v>
      </c>
    </row>
    <row r="5363" spans="1:9" x14ac:dyDescent="0.2">
      <c r="A5363" s="135" t="s">
        <v>2918</v>
      </c>
      <c r="D5363" s="135" t="s">
        <v>5120</v>
      </c>
      <c r="E5363" s="135">
        <f t="shared" si="83"/>
        <v>30401011</v>
      </c>
      <c r="F5363" s="135" t="s">
        <v>1249</v>
      </c>
      <c r="G5363" s="135" t="s">
        <v>7691</v>
      </c>
      <c r="H5363" s="135" t="s">
        <v>5105</v>
      </c>
      <c r="I5363" s="135" t="s">
        <v>5121</v>
      </c>
    </row>
    <row r="5364" spans="1:9" x14ac:dyDescent="0.2">
      <c r="A5364" s="135" t="s">
        <v>2918</v>
      </c>
      <c r="D5364" s="135" t="s">
        <v>5122</v>
      </c>
      <c r="E5364" s="135">
        <f t="shared" si="83"/>
        <v>30401015</v>
      </c>
      <c r="F5364" s="135" t="s">
        <v>1249</v>
      </c>
      <c r="G5364" s="135" t="s">
        <v>7691</v>
      </c>
      <c r="H5364" s="135" t="s">
        <v>5105</v>
      </c>
      <c r="I5364" s="135" t="s">
        <v>3907</v>
      </c>
    </row>
    <row r="5365" spans="1:9" x14ac:dyDescent="0.2">
      <c r="A5365" s="135" t="s">
        <v>2918</v>
      </c>
      <c r="D5365" s="135" t="s">
        <v>5123</v>
      </c>
      <c r="E5365" s="135">
        <f t="shared" si="83"/>
        <v>30401016</v>
      </c>
      <c r="F5365" s="135" t="s">
        <v>1249</v>
      </c>
      <c r="G5365" s="135" t="s">
        <v>7691</v>
      </c>
      <c r="H5365" s="135" t="s">
        <v>5105</v>
      </c>
      <c r="I5365" s="135" t="s">
        <v>5124</v>
      </c>
    </row>
    <row r="5366" spans="1:9" x14ac:dyDescent="0.2">
      <c r="A5366" s="135" t="s">
        <v>2918</v>
      </c>
      <c r="D5366" s="135" t="s">
        <v>5125</v>
      </c>
      <c r="E5366" s="135">
        <f t="shared" si="83"/>
        <v>30401017</v>
      </c>
      <c r="F5366" s="135" t="s">
        <v>1249</v>
      </c>
      <c r="G5366" s="135" t="s">
        <v>7691</v>
      </c>
      <c r="H5366" s="135" t="s">
        <v>5105</v>
      </c>
      <c r="I5366" s="135" t="s">
        <v>4739</v>
      </c>
    </row>
    <row r="5367" spans="1:9" x14ac:dyDescent="0.2">
      <c r="A5367" s="135" t="s">
        <v>2918</v>
      </c>
      <c r="D5367" s="135" t="s">
        <v>5126</v>
      </c>
      <c r="E5367" s="135">
        <f t="shared" si="83"/>
        <v>30401018</v>
      </c>
      <c r="F5367" s="135" t="s">
        <v>1249</v>
      </c>
      <c r="G5367" s="135" t="s">
        <v>7691</v>
      </c>
      <c r="H5367" s="135" t="s">
        <v>5105</v>
      </c>
      <c r="I5367" s="135" t="s">
        <v>10699</v>
      </c>
    </row>
    <row r="5368" spans="1:9" x14ac:dyDescent="0.2">
      <c r="A5368" s="135" t="s">
        <v>2918</v>
      </c>
      <c r="D5368" s="135" t="s">
        <v>5127</v>
      </c>
      <c r="E5368" s="135">
        <f t="shared" si="83"/>
        <v>30401019</v>
      </c>
      <c r="F5368" s="135" t="s">
        <v>1249</v>
      </c>
      <c r="G5368" s="135" t="s">
        <v>7691</v>
      </c>
      <c r="H5368" s="135" t="s">
        <v>5105</v>
      </c>
      <c r="I5368" s="135" t="s">
        <v>5128</v>
      </c>
    </row>
    <row r="5369" spans="1:9" x14ac:dyDescent="0.2">
      <c r="A5369" s="135" t="s">
        <v>2918</v>
      </c>
      <c r="D5369" s="135" t="s">
        <v>5129</v>
      </c>
      <c r="E5369" s="135">
        <f t="shared" si="83"/>
        <v>30401061</v>
      </c>
      <c r="F5369" s="135" t="s">
        <v>1249</v>
      </c>
      <c r="G5369" s="135" t="s">
        <v>7691</v>
      </c>
      <c r="H5369" s="135" t="s">
        <v>5105</v>
      </c>
      <c r="I5369" s="135" t="s">
        <v>3929</v>
      </c>
    </row>
    <row r="5370" spans="1:9" x14ac:dyDescent="0.2">
      <c r="A5370" s="135" t="s">
        <v>2918</v>
      </c>
      <c r="D5370" s="135" t="s">
        <v>8138</v>
      </c>
      <c r="E5370" s="135">
        <f t="shared" si="83"/>
        <v>30401062</v>
      </c>
      <c r="F5370" s="135" t="s">
        <v>1249</v>
      </c>
      <c r="G5370" s="135" t="s">
        <v>7691</v>
      </c>
      <c r="H5370" s="135" t="s">
        <v>5105</v>
      </c>
      <c r="I5370" s="135" t="s">
        <v>3931</v>
      </c>
    </row>
    <row r="5371" spans="1:9" x14ac:dyDescent="0.2">
      <c r="A5371" s="135" t="s">
        <v>2918</v>
      </c>
      <c r="D5371" s="135" t="s">
        <v>8139</v>
      </c>
      <c r="E5371" s="135">
        <f t="shared" si="83"/>
        <v>30401063</v>
      </c>
      <c r="F5371" s="135" t="s">
        <v>1249</v>
      </c>
      <c r="G5371" s="135" t="s">
        <v>7691</v>
      </c>
      <c r="H5371" s="135" t="s">
        <v>5105</v>
      </c>
      <c r="I5371" s="135" t="s">
        <v>3933</v>
      </c>
    </row>
    <row r="5372" spans="1:9" x14ac:dyDescent="0.2">
      <c r="A5372" s="135" t="s">
        <v>2918</v>
      </c>
      <c r="D5372" s="135" t="s">
        <v>8140</v>
      </c>
      <c r="E5372" s="135">
        <f t="shared" si="83"/>
        <v>30401099</v>
      </c>
      <c r="F5372" s="135" t="s">
        <v>1249</v>
      </c>
      <c r="G5372" s="135" t="s">
        <v>7691</v>
      </c>
      <c r="H5372" s="135" t="s">
        <v>5105</v>
      </c>
      <c r="I5372" s="135" t="s">
        <v>6238</v>
      </c>
    </row>
    <row r="5373" spans="1:9" x14ac:dyDescent="0.2">
      <c r="A5373" s="135" t="s">
        <v>2918</v>
      </c>
      <c r="D5373" s="135" t="s">
        <v>8141</v>
      </c>
      <c r="E5373" s="135">
        <f t="shared" si="83"/>
        <v>30402001</v>
      </c>
      <c r="F5373" s="135" t="s">
        <v>1249</v>
      </c>
      <c r="G5373" s="135" t="s">
        <v>7691</v>
      </c>
      <c r="H5373" s="135" t="s">
        <v>8142</v>
      </c>
      <c r="I5373" s="135" t="s">
        <v>8143</v>
      </c>
    </row>
    <row r="5374" spans="1:9" x14ac:dyDescent="0.2">
      <c r="A5374" s="135" t="s">
        <v>2918</v>
      </c>
      <c r="D5374" s="135" t="s">
        <v>8144</v>
      </c>
      <c r="E5374" s="135">
        <f t="shared" si="83"/>
        <v>30402002</v>
      </c>
      <c r="F5374" s="135" t="s">
        <v>1249</v>
      </c>
      <c r="G5374" s="135" t="s">
        <v>7691</v>
      </c>
      <c r="H5374" s="135" t="s">
        <v>8142</v>
      </c>
      <c r="I5374" s="135" t="s">
        <v>10017</v>
      </c>
    </row>
    <row r="5375" spans="1:9" x14ac:dyDescent="0.2">
      <c r="A5375" s="135" t="s">
        <v>2918</v>
      </c>
      <c r="D5375" s="135" t="s">
        <v>8145</v>
      </c>
      <c r="E5375" s="135">
        <f t="shared" si="83"/>
        <v>30402003</v>
      </c>
      <c r="F5375" s="135" t="s">
        <v>1249</v>
      </c>
      <c r="G5375" s="135" t="s">
        <v>7691</v>
      </c>
      <c r="H5375" s="135" t="s">
        <v>8142</v>
      </c>
      <c r="I5375" s="135" t="s">
        <v>8146</v>
      </c>
    </row>
    <row r="5376" spans="1:9" x14ac:dyDescent="0.2">
      <c r="A5376" s="135" t="s">
        <v>2918</v>
      </c>
      <c r="D5376" s="135" t="s">
        <v>8147</v>
      </c>
      <c r="E5376" s="135">
        <f t="shared" si="83"/>
        <v>30402004</v>
      </c>
      <c r="F5376" s="135" t="s">
        <v>1249</v>
      </c>
      <c r="G5376" s="135" t="s">
        <v>7691</v>
      </c>
      <c r="H5376" s="135" t="s">
        <v>8142</v>
      </c>
      <c r="I5376" s="135" t="s">
        <v>8148</v>
      </c>
    </row>
    <row r="5377" spans="1:9" x14ac:dyDescent="0.2">
      <c r="A5377" s="135" t="s">
        <v>2918</v>
      </c>
      <c r="D5377" s="135" t="s">
        <v>8149</v>
      </c>
      <c r="E5377" s="135">
        <f t="shared" si="83"/>
        <v>30402005</v>
      </c>
      <c r="F5377" s="135" t="s">
        <v>1249</v>
      </c>
      <c r="G5377" s="135" t="s">
        <v>7691</v>
      </c>
      <c r="H5377" s="135" t="s">
        <v>8142</v>
      </c>
      <c r="I5377" s="135" t="s">
        <v>8150</v>
      </c>
    </row>
    <row r="5378" spans="1:9" x14ac:dyDescent="0.2">
      <c r="A5378" s="135" t="s">
        <v>2918</v>
      </c>
      <c r="D5378" s="135" t="s">
        <v>8151</v>
      </c>
      <c r="E5378" s="135">
        <f t="shared" ref="E5378:E5441" si="84">VALUE(D5378)</f>
        <v>30402099</v>
      </c>
      <c r="F5378" s="135" t="s">
        <v>1249</v>
      </c>
      <c r="G5378" s="135" t="s">
        <v>7691</v>
      </c>
      <c r="H5378" s="135" t="s">
        <v>8142</v>
      </c>
      <c r="I5378" s="135" t="s">
        <v>6238</v>
      </c>
    </row>
    <row r="5379" spans="1:9" x14ac:dyDescent="0.2">
      <c r="A5379" s="135" t="s">
        <v>2918</v>
      </c>
      <c r="D5379" s="135" t="s">
        <v>8152</v>
      </c>
      <c r="E5379" s="135">
        <f t="shared" si="84"/>
        <v>30402201</v>
      </c>
      <c r="F5379" s="135" t="s">
        <v>1249</v>
      </c>
      <c r="G5379" s="135" t="s">
        <v>7691</v>
      </c>
      <c r="H5379" s="135" t="s">
        <v>8153</v>
      </c>
      <c r="I5379" s="135" t="s">
        <v>8154</v>
      </c>
    </row>
    <row r="5380" spans="1:9" x14ac:dyDescent="0.2">
      <c r="A5380" s="135" t="s">
        <v>2918</v>
      </c>
      <c r="D5380" s="135" t="s">
        <v>8155</v>
      </c>
      <c r="E5380" s="135">
        <f t="shared" si="84"/>
        <v>30402210</v>
      </c>
      <c r="F5380" s="135" t="s">
        <v>1249</v>
      </c>
      <c r="G5380" s="135" t="s">
        <v>7691</v>
      </c>
      <c r="H5380" s="135" t="s">
        <v>8153</v>
      </c>
      <c r="I5380" s="135" t="s">
        <v>8156</v>
      </c>
    </row>
    <row r="5381" spans="1:9" x14ac:dyDescent="0.2">
      <c r="A5381" s="135" t="s">
        <v>2918</v>
      </c>
      <c r="D5381" s="135" t="s">
        <v>8157</v>
      </c>
      <c r="E5381" s="135">
        <f t="shared" si="84"/>
        <v>30402211</v>
      </c>
      <c r="F5381" s="135" t="s">
        <v>1249</v>
      </c>
      <c r="G5381" s="135" t="s">
        <v>7691</v>
      </c>
      <c r="H5381" s="135" t="s">
        <v>8153</v>
      </c>
      <c r="I5381" s="135" t="s">
        <v>6946</v>
      </c>
    </row>
    <row r="5382" spans="1:9" x14ac:dyDescent="0.2">
      <c r="A5382" s="135" t="s">
        <v>2918</v>
      </c>
      <c r="D5382" s="135" t="s">
        <v>8158</v>
      </c>
      <c r="E5382" s="135">
        <f t="shared" si="84"/>
        <v>30404001</v>
      </c>
      <c r="F5382" s="135" t="s">
        <v>1249</v>
      </c>
      <c r="G5382" s="135" t="s">
        <v>7691</v>
      </c>
      <c r="H5382" s="135" t="s">
        <v>8159</v>
      </c>
      <c r="I5382" s="135" t="s">
        <v>2382</v>
      </c>
    </row>
    <row r="5383" spans="1:9" x14ac:dyDescent="0.2">
      <c r="A5383" s="135" t="s">
        <v>2918</v>
      </c>
      <c r="D5383" s="135" t="s">
        <v>8160</v>
      </c>
      <c r="E5383" s="135">
        <f t="shared" si="84"/>
        <v>30404901</v>
      </c>
      <c r="F5383" s="135" t="s">
        <v>1249</v>
      </c>
      <c r="G5383" s="135" t="s">
        <v>7691</v>
      </c>
      <c r="H5383" s="135" t="s">
        <v>8161</v>
      </c>
      <c r="I5383" s="135" t="s">
        <v>8162</v>
      </c>
    </row>
    <row r="5384" spans="1:9" x14ac:dyDescent="0.2">
      <c r="A5384" s="135" t="s">
        <v>2918</v>
      </c>
      <c r="D5384" s="135" t="s">
        <v>8163</v>
      </c>
      <c r="E5384" s="135">
        <f t="shared" si="84"/>
        <v>30404902</v>
      </c>
      <c r="F5384" s="135" t="s">
        <v>1249</v>
      </c>
      <c r="G5384" s="135" t="s">
        <v>7691</v>
      </c>
      <c r="H5384" s="135" t="s">
        <v>8161</v>
      </c>
      <c r="I5384" s="135" t="s">
        <v>8162</v>
      </c>
    </row>
    <row r="5385" spans="1:9" x14ac:dyDescent="0.2">
      <c r="A5385" s="135" t="s">
        <v>2918</v>
      </c>
      <c r="D5385" s="135" t="s">
        <v>8164</v>
      </c>
      <c r="E5385" s="135">
        <f t="shared" si="84"/>
        <v>30404999</v>
      </c>
      <c r="F5385" s="135" t="s">
        <v>1249</v>
      </c>
      <c r="G5385" s="135" t="s">
        <v>7691</v>
      </c>
      <c r="H5385" s="135" t="s">
        <v>8161</v>
      </c>
      <c r="I5385" s="135" t="s">
        <v>8162</v>
      </c>
    </row>
    <row r="5386" spans="1:9" x14ac:dyDescent="0.2">
      <c r="A5386" s="135" t="s">
        <v>2918</v>
      </c>
      <c r="D5386" s="135" t="s">
        <v>8165</v>
      </c>
      <c r="E5386" s="135">
        <f t="shared" si="84"/>
        <v>30405001</v>
      </c>
      <c r="F5386" s="135" t="s">
        <v>1249</v>
      </c>
      <c r="G5386" s="135" t="s">
        <v>7691</v>
      </c>
      <c r="H5386" s="135" t="s">
        <v>8166</v>
      </c>
      <c r="I5386" s="135" t="s">
        <v>6238</v>
      </c>
    </row>
    <row r="5387" spans="1:9" x14ac:dyDescent="0.2">
      <c r="A5387" s="135" t="s">
        <v>2918</v>
      </c>
      <c r="D5387" s="135" t="s">
        <v>8167</v>
      </c>
      <c r="E5387" s="135">
        <f t="shared" si="84"/>
        <v>30405099</v>
      </c>
      <c r="F5387" s="135" t="s">
        <v>1249</v>
      </c>
      <c r="G5387" s="135" t="s">
        <v>7691</v>
      </c>
      <c r="H5387" s="135" t="s">
        <v>8166</v>
      </c>
      <c r="I5387" s="135" t="s">
        <v>6238</v>
      </c>
    </row>
    <row r="5388" spans="1:9" x14ac:dyDescent="0.2">
      <c r="A5388" s="135" t="s">
        <v>2918</v>
      </c>
      <c r="D5388" s="135" t="s">
        <v>8168</v>
      </c>
      <c r="E5388" s="135">
        <f t="shared" si="84"/>
        <v>30405101</v>
      </c>
      <c r="F5388" s="135" t="s">
        <v>1249</v>
      </c>
      <c r="G5388" s="135" t="s">
        <v>7691</v>
      </c>
      <c r="H5388" s="135" t="s">
        <v>8169</v>
      </c>
      <c r="I5388" s="135" t="s">
        <v>8170</v>
      </c>
    </row>
    <row r="5389" spans="1:9" x14ac:dyDescent="0.2">
      <c r="A5389" s="135" t="s">
        <v>2918</v>
      </c>
      <c r="D5389" s="135" t="s">
        <v>8171</v>
      </c>
      <c r="E5389" s="135">
        <f t="shared" si="84"/>
        <v>30405102</v>
      </c>
      <c r="F5389" s="135" t="s">
        <v>1249</v>
      </c>
      <c r="G5389" s="135" t="s">
        <v>7691</v>
      </c>
      <c r="H5389" s="135" t="s">
        <v>8169</v>
      </c>
      <c r="I5389" s="135" t="s">
        <v>8172</v>
      </c>
    </row>
    <row r="5390" spans="1:9" x14ac:dyDescent="0.2">
      <c r="A5390" s="135" t="s">
        <v>2918</v>
      </c>
      <c r="D5390" s="135" t="s">
        <v>8173</v>
      </c>
      <c r="E5390" s="135">
        <f t="shared" si="84"/>
        <v>30405103</v>
      </c>
      <c r="F5390" s="135" t="s">
        <v>1249</v>
      </c>
      <c r="G5390" s="135" t="s">
        <v>7691</v>
      </c>
      <c r="H5390" s="135" t="s">
        <v>8169</v>
      </c>
      <c r="I5390" s="135" t="s">
        <v>8174</v>
      </c>
    </row>
    <row r="5391" spans="1:9" x14ac:dyDescent="0.2">
      <c r="A5391" s="135" t="s">
        <v>2918</v>
      </c>
      <c r="D5391" s="135" t="s">
        <v>8175</v>
      </c>
      <c r="E5391" s="135">
        <f t="shared" si="84"/>
        <v>30480001</v>
      </c>
      <c r="F5391" s="135" t="s">
        <v>1249</v>
      </c>
      <c r="G5391" s="135" t="s">
        <v>7691</v>
      </c>
      <c r="H5391" s="135" t="s">
        <v>3295</v>
      </c>
      <c r="I5391" s="135" t="s">
        <v>3295</v>
      </c>
    </row>
    <row r="5392" spans="1:9" x14ac:dyDescent="0.2">
      <c r="A5392" s="135" t="s">
        <v>2918</v>
      </c>
      <c r="D5392" s="135" t="s">
        <v>8176</v>
      </c>
      <c r="E5392" s="135">
        <f t="shared" si="84"/>
        <v>30482001</v>
      </c>
      <c r="F5392" s="135" t="s">
        <v>1249</v>
      </c>
      <c r="G5392" s="135" t="s">
        <v>7691</v>
      </c>
      <c r="H5392" s="135" t="s">
        <v>3297</v>
      </c>
      <c r="I5392" s="135" t="s">
        <v>3298</v>
      </c>
    </row>
    <row r="5393" spans="1:12" x14ac:dyDescent="0.2">
      <c r="A5393" s="135" t="s">
        <v>2918</v>
      </c>
      <c r="D5393" s="135" t="s">
        <v>8177</v>
      </c>
      <c r="E5393" s="135">
        <f t="shared" si="84"/>
        <v>30482002</v>
      </c>
      <c r="F5393" s="135" t="s">
        <v>1249</v>
      </c>
      <c r="G5393" s="135" t="s">
        <v>7691</v>
      </c>
      <c r="H5393" s="135" t="s">
        <v>3297</v>
      </c>
      <c r="I5393" s="135" t="s">
        <v>3300</v>
      </c>
    </row>
    <row r="5394" spans="1:12" x14ac:dyDescent="0.2">
      <c r="A5394" s="135" t="s">
        <v>2918</v>
      </c>
      <c r="D5394" s="135" t="s">
        <v>8178</v>
      </c>
      <c r="E5394" s="135">
        <f t="shared" si="84"/>
        <v>30482599</v>
      </c>
      <c r="F5394" s="135" t="s">
        <v>1249</v>
      </c>
      <c r="G5394" s="135" t="s">
        <v>7691</v>
      </c>
      <c r="H5394" s="135" t="s">
        <v>3302</v>
      </c>
      <c r="I5394" s="135" t="s">
        <v>3303</v>
      </c>
    </row>
    <row r="5395" spans="1:12" x14ac:dyDescent="0.2">
      <c r="A5395" s="135" t="s">
        <v>2918</v>
      </c>
      <c r="D5395" s="135" t="s">
        <v>8179</v>
      </c>
      <c r="E5395" s="135">
        <f t="shared" si="84"/>
        <v>30488801</v>
      </c>
      <c r="F5395" s="135" t="s">
        <v>1249</v>
      </c>
      <c r="G5395" s="135" t="s">
        <v>7691</v>
      </c>
      <c r="H5395" s="135" t="s">
        <v>6488</v>
      </c>
      <c r="I5395" s="135" t="s">
        <v>8826</v>
      </c>
    </row>
    <row r="5396" spans="1:12" x14ac:dyDescent="0.2">
      <c r="A5396" s="135" t="s">
        <v>2918</v>
      </c>
      <c r="D5396" s="135" t="s">
        <v>8180</v>
      </c>
      <c r="E5396" s="135">
        <f t="shared" si="84"/>
        <v>30488802</v>
      </c>
      <c r="F5396" s="135" t="s">
        <v>1249</v>
      </c>
      <c r="G5396" s="135" t="s">
        <v>7691</v>
      </c>
      <c r="H5396" s="135" t="s">
        <v>6488</v>
      </c>
      <c r="I5396" s="135" t="s">
        <v>8826</v>
      </c>
    </row>
    <row r="5397" spans="1:12" x14ac:dyDescent="0.2">
      <c r="A5397" s="135" t="s">
        <v>2918</v>
      </c>
      <c r="D5397" s="135" t="s">
        <v>8181</v>
      </c>
      <c r="E5397" s="135">
        <f t="shared" si="84"/>
        <v>30488803</v>
      </c>
      <c r="F5397" s="135" t="s">
        <v>1249</v>
      </c>
      <c r="G5397" s="135" t="s">
        <v>7691</v>
      </c>
      <c r="H5397" s="135" t="s">
        <v>6488</v>
      </c>
      <c r="I5397" s="135" t="s">
        <v>8826</v>
      </c>
    </row>
    <row r="5398" spans="1:12" x14ac:dyDescent="0.2">
      <c r="A5398" s="135" t="s">
        <v>2918</v>
      </c>
      <c r="D5398" s="135" t="s">
        <v>8182</v>
      </c>
      <c r="E5398" s="135">
        <f t="shared" si="84"/>
        <v>30488804</v>
      </c>
      <c r="F5398" s="135" t="s">
        <v>1249</v>
      </c>
      <c r="G5398" s="135" t="s">
        <v>7691</v>
      </c>
      <c r="H5398" s="135" t="s">
        <v>6488</v>
      </c>
      <c r="I5398" s="135" t="s">
        <v>8826</v>
      </c>
    </row>
    <row r="5399" spans="1:12" x14ac:dyDescent="0.2">
      <c r="A5399" s="135" t="s">
        <v>2918</v>
      </c>
      <c r="D5399" s="135" t="s">
        <v>8183</v>
      </c>
      <c r="E5399" s="135">
        <f t="shared" si="84"/>
        <v>30488805</v>
      </c>
      <c r="F5399" s="135" t="s">
        <v>1249</v>
      </c>
      <c r="G5399" s="135" t="s">
        <v>7691</v>
      </c>
      <c r="H5399" s="135" t="s">
        <v>6488</v>
      </c>
      <c r="I5399" s="135" t="s">
        <v>8826</v>
      </c>
    </row>
    <row r="5400" spans="1:12" x14ac:dyDescent="0.2">
      <c r="A5400" s="135" t="s">
        <v>2918</v>
      </c>
      <c r="D5400" s="135" t="s">
        <v>8184</v>
      </c>
      <c r="E5400" s="135">
        <f t="shared" si="84"/>
        <v>30490001</v>
      </c>
      <c r="F5400" s="135" t="s">
        <v>1249</v>
      </c>
      <c r="G5400" s="135" t="s">
        <v>7691</v>
      </c>
      <c r="H5400" s="135" t="s">
        <v>2945</v>
      </c>
      <c r="I5400" s="135" t="s">
        <v>2946</v>
      </c>
    </row>
    <row r="5401" spans="1:12" x14ac:dyDescent="0.2">
      <c r="A5401" s="135" t="s">
        <v>2918</v>
      </c>
      <c r="D5401" s="135" t="s">
        <v>8185</v>
      </c>
      <c r="E5401" s="135">
        <f t="shared" si="84"/>
        <v>30490002</v>
      </c>
      <c r="F5401" s="135" t="s">
        <v>1249</v>
      </c>
      <c r="G5401" s="135" t="s">
        <v>7691</v>
      </c>
      <c r="H5401" s="135" t="s">
        <v>2945</v>
      </c>
      <c r="I5401" s="135" t="s">
        <v>2949</v>
      </c>
    </row>
    <row r="5402" spans="1:12" x14ac:dyDescent="0.2">
      <c r="A5402" s="135" t="s">
        <v>2918</v>
      </c>
      <c r="D5402" s="135" t="s">
        <v>8186</v>
      </c>
      <c r="E5402" s="135">
        <f t="shared" si="84"/>
        <v>30490003</v>
      </c>
      <c r="F5402" s="135" t="s">
        <v>1249</v>
      </c>
      <c r="G5402" s="135" t="s">
        <v>7691</v>
      </c>
      <c r="H5402" s="135" t="s">
        <v>2945</v>
      </c>
      <c r="I5402" s="135" t="s">
        <v>2951</v>
      </c>
      <c r="K5402" s="137">
        <v>36265</v>
      </c>
      <c r="L5402" s="135" t="s">
        <v>2954</v>
      </c>
    </row>
    <row r="5403" spans="1:12" x14ac:dyDescent="0.2">
      <c r="A5403" s="135" t="s">
        <v>2918</v>
      </c>
      <c r="D5403" s="135" t="s">
        <v>8187</v>
      </c>
      <c r="E5403" s="135">
        <f t="shared" si="84"/>
        <v>30490004</v>
      </c>
      <c r="F5403" s="135" t="s">
        <v>1249</v>
      </c>
      <c r="G5403" s="135" t="s">
        <v>7691</v>
      </c>
      <c r="H5403" s="135" t="s">
        <v>2945</v>
      </c>
      <c r="I5403" s="135" t="s">
        <v>2953</v>
      </c>
    </row>
    <row r="5404" spans="1:12" x14ac:dyDescent="0.2">
      <c r="A5404" s="135" t="s">
        <v>2918</v>
      </c>
      <c r="D5404" s="135" t="s">
        <v>8188</v>
      </c>
      <c r="E5404" s="135">
        <f t="shared" si="84"/>
        <v>30490011</v>
      </c>
      <c r="F5404" s="135" t="s">
        <v>1249</v>
      </c>
      <c r="G5404" s="135" t="s">
        <v>7691</v>
      </c>
      <c r="H5404" s="135" t="s">
        <v>2945</v>
      </c>
      <c r="I5404" s="135" t="s">
        <v>318</v>
      </c>
    </row>
    <row r="5405" spans="1:12" x14ac:dyDescent="0.2">
      <c r="A5405" s="135" t="s">
        <v>2918</v>
      </c>
      <c r="D5405" s="135" t="s">
        <v>8189</v>
      </c>
      <c r="E5405" s="135">
        <f t="shared" si="84"/>
        <v>30490012</v>
      </c>
      <c r="F5405" s="135" t="s">
        <v>1249</v>
      </c>
      <c r="G5405" s="135" t="s">
        <v>7691</v>
      </c>
      <c r="H5405" s="135" t="s">
        <v>2945</v>
      </c>
      <c r="I5405" s="135" t="s">
        <v>320</v>
      </c>
    </row>
    <row r="5406" spans="1:12" x14ac:dyDescent="0.2">
      <c r="A5406" s="135" t="s">
        <v>2918</v>
      </c>
      <c r="D5406" s="135" t="s">
        <v>8190</v>
      </c>
      <c r="E5406" s="135">
        <f t="shared" si="84"/>
        <v>30490013</v>
      </c>
      <c r="F5406" s="135" t="s">
        <v>1249</v>
      </c>
      <c r="G5406" s="135" t="s">
        <v>7691</v>
      </c>
      <c r="H5406" s="135" t="s">
        <v>2945</v>
      </c>
      <c r="I5406" s="135" t="s">
        <v>322</v>
      </c>
    </row>
    <row r="5407" spans="1:12" x14ac:dyDescent="0.2">
      <c r="A5407" s="135" t="s">
        <v>2918</v>
      </c>
      <c r="D5407" s="135" t="s">
        <v>8191</v>
      </c>
      <c r="E5407" s="135">
        <f t="shared" si="84"/>
        <v>30490014</v>
      </c>
      <c r="F5407" s="135" t="s">
        <v>1249</v>
      </c>
      <c r="G5407" s="135" t="s">
        <v>7691</v>
      </c>
      <c r="H5407" s="135" t="s">
        <v>2945</v>
      </c>
      <c r="I5407" s="135" t="s">
        <v>324</v>
      </c>
    </row>
    <row r="5408" spans="1:12" x14ac:dyDescent="0.2">
      <c r="A5408" s="135" t="s">
        <v>2918</v>
      </c>
      <c r="D5408" s="135" t="s">
        <v>8192</v>
      </c>
      <c r="E5408" s="135">
        <f t="shared" si="84"/>
        <v>30490021</v>
      </c>
      <c r="F5408" s="135" t="s">
        <v>1249</v>
      </c>
      <c r="G5408" s="135" t="s">
        <v>7691</v>
      </c>
      <c r="H5408" s="135" t="s">
        <v>2945</v>
      </c>
      <c r="I5408" s="135" t="s">
        <v>326</v>
      </c>
      <c r="K5408" s="137">
        <v>36265</v>
      </c>
      <c r="L5408" s="135" t="s">
        <v>8193</v>
      </c>
    </row>
    <row r="5409" spans="1:12" x14ac:dyDescent="0.2">
      <c r="A5409" s="135" t="s">
        <v>2918</v>
      </c>
      <c r="D5409" s="135" t="s">
        <v>8194</v>
      </c>
      <c r="E5409" s="135">
        <f t="shared" si="84"/>
        <v>30490022</v>
      </c>
      <c r="F5409" s="135" t="s">
        <v>1249</v>
      </c>
      <c r="G5409" s="135" t="s">
        <v>7691</v>
      </c>
      <c r="H5409" s="135" t="s">
        <v>2945</v>
      </c>
      <c r="I5409" s="135" t="s">
        <v>5919</v>
      </c>
      <c r="K5409" s="137">
        <v>36265</v>
      </c>
      <c r="L5409" s="135" t="s">
        <v>8193</v>
      </c>
    </row>
    <row r="5410" spans="1:12" x14ac:dyDescent="0.2">
      <c r="A5410" s="135" t="s">
        <v>2918</v>
      </c>
      <c r="D5410" s="135" t="s">
        <v>8195</v>
      </c>
      <c r="E5410" s="135">
        <f t="shared" si="84"/>
        <v>30490023</v>
      </c>
      <c r="F5410" s="135" t="s">
        <v>1249</v>
      </c>
      <c r="G5410" s="135" t="s">
        <v>7691</v>
      </c>
      <c r="H5410" s="135" t="s">
        <v>2945</v>
      </c>
      <c r="I5410" s="135" t="s">
        <v>5921</v>
      </c>
      <c r="K5410" s="137">
        <v>36265</v>
      </c>
      <c r="L5410" s="135" t="s">
        <v>8193</v>
      </c>
    </row>
    <row r="5411" spans="1:12" x14ac:dyDescent="0.2">
      <c r="A5411" s="135" t="s">
        <v>2918</v>
      </c>
      <c r="D5411" s="135" t="s">
        <v>8196</v>
      </c>
      <c r="E5411" s="135">
        <f t="shared" si="84"/>
        <v>30490024</v>
      </c>
      <c r="F5411" s="135" t="s">
        <v>1249</v>
      </c>
      <c r="G5411" s="135" t="s">
        <v>7691</v>
      </c>
      <c r="H5411" s="135" t="s">
        <v>2945</v>
      </c>
      <c r="I5411" s="135" t="s">
        <v>10535</v>
      </c>
    </row>
    <row r="5412" spans="1:12" x14ac:dyDescent="0.2">
      <c r="A5412" s="135" t="s">
        <v>2918</v>
      </c>
      <c r="D5412" s="135" t="s">
        <v>8197</v>
      </c>
      <c r="E5412" s="135">
        <f t="shared" si="84"/>
        <v>30490031</v>
      </c>
      <c r="F5412" s="135" t="s">
        <v>1249</v>
      </c>
      <c r="G5412" s="135" t="s">
        <v>7691</v>
      </c>
      <c r="H5412" s="135" t="s">
        <v>2945</v>
      </c>
      <c r="I5412" s="135" t="s">
        <v>8198</v>
      </c>
      <c r="K5412" s="137"/>
      <c r="L5412" s="135"/>
    </row>
    <row r="5413" spans="1:12" x14ac:dyDescent="0.2">
      <c r="A5413" s="135" t="s">
        <v>2918</v>
      </c>
      <c r="D5413" s="135" t="s">
        <v>8199</v>
      </c>
      <c r="E5413" s="135">
        <f t="shared" si="84"/>
        <v>30490032</v>
      </c>
      <c r="F5413" s="135" t="s">
        <v>1249</v>
      </c>
      <c r="G5413" s="135" t="s">
        <v>7691</v>
      </c>
      <c r="H5413" s="135" t="s">
        <v>2945</v>
      </c>
      <c r="I5413" s="135" t="s">
        <v>8200</v>
      </c>
    </row>
    <row r="5414" spans="1:12" x14ac:dyDescent="0.2">
      <c r="A5414" s="135" t="s">
        <v>2918</v>
      </c>
      <c r="D5414" s="135" t="s">
        <v>8201</v>
      </c>
      <c r="E5414" s="135">
        <f t="shared" si="84"/>
        <v>30490033</v>
      </c>
      <c r="F5414" s="135" t="s">
        <v>1249</v>
      </c>
      <c r="G5414" s="135" t="s">
        <v>7691</v>
      </c>
      <c r="H5414" s="135" t="s">
        <v>2945</v>
      </c>
      <c r="I5414" s="135" t="s">
        <v>8202</v>
      </c>
    </row>
    <row r="5415" spans="1:12" x14ac:dyDescent="0.2">
      <c r="A5415" s="135" t="s">
        <v>2918</v>
      </c>
      <c r="D5415" s="135" t="s">
        <v>8203</v>
      </c>
      <c r="E5415" s="135">
        <f t="shared" si="84"/>
        <v>30490034</v>
      </c>
      <c r="F5415" s="135" t="s">
        <v>1249</v>
      </c>
      <c r="G5415" s="135" t="s">
        <v>7691</v>
      </c>
      <c r="H5415" s="135" t="s">
        <v>2945</v>
      </c>
      <c r="I5415" s="135" t="s">
        <v>8204</v>
      </c>
    </row>
    <row r="5416" spans="1:12" x14ac:dyDescent="0.2">
      <c r="A5416" s="135" t="s">
        <v>2918</v>
      </c>
      <c r="D5416" s="135" t="s">
        <v>8205</v>
      </c>
      <c r="E5416" s="135">
        <f t="shared" si="84"/>
        <v>30490035</v>
      </c>
      <c r="F5416" s="135" t="s">
        <v>1249</v>
      </c>
      <c r="G5416" s="135" t="s">
        <v>7691</v>
      </c>
      <c r="H5416" s="135" t="s">
        <v>2945</v>
      </c>
      <c r="I5416" s="135" t="s">
        <v>8206</v>
      </c>
      <c r="K5416" s="137">
        <v>36265</v>
      </c>
      <c r="L5416" s="135" t="s">
        <v>8207</v>
      </c>
    </row>
    <row r="5417" spans="1:12" x14ac:dyDescent="0.2">
      <c r="A5417" s="135" t="s">
        <v>2918</v>
      </c>
      <c r="D5417" s="135" t="s">
        <v>8208</v>
      </c>
      <c r="E5417" s="135">
        <f t="shared" si="84"/>
        <v>30499999</v>
      </c>
      <c r="F5417" s="135" t="s">
        <v>1249</v>
      </c>
      <c r="G5417" s="135" t="s">
        <v>7691</v>
      </c>
      <c r="H5417" s="135" t="s">
        <v>6238</v>
      </c>
      <c r="I5417" s="135" t="s">
        <v>8826</v>
      </c>
    </row>
    <row r="5418" spans="1:12" x14ac:dyDescent="0.2">
      <c r="A5418" s="135" t="s">
        <v>2918</v>
      </c>
      <c r="D5418" s="135" t="s">
        <v>8209</v>
      </c>
      <c r="E5418" s="135">
        <f t="shared" si="84"/>
        <v>30500101</v>
      </c>
      <c r="F5418" s="135" t="s">
        <v>1249</v>
      </c>
      <c r="G5418" s="135" t="s">
        <v>8210</v>
      </c>
      <c r="H5418" s="135" t="s">
        <v>8211</v>
      </c>
      <c r="I5418" s="135" t="s">
        <v>8212</v>
      </c>
      <c r="K5418" s="137"/>
      <c r="L5418" s="135"/>
    </row>
    <row r="5419" spans="1:12" x14ac:dyDescent="0.2">
      <c r="A5419" s="135" t="s">
        <v>2918</v>
      </c>
      <c r="D5419" s="135" t="s">
        <v>8213</v>
      </c>
      <c r="E5419" s="135">
        <f t="shared" si="84"/>
        <v>30500102</v>
      </c>
      <c r="F5419" s="135" t="s">
        <v>1249</v>
      </c>
      <c r="G5419" s="135" t="s">
        <v>8210</v>
      </c>
      <c r="H5419" s="135" t="s">
        <v>8211</v>
      </c>
      <c r="I5419" s="135" t="s">
        <v>8214</v>
      </c>
      <c r="K5419" s="137"/>
      <c r="L5419" s="135"/>
    </row>
    <row r="5420" spans="1:12" x14ac:dyDescent="0.2">
      <c r="A5420" s="135" t="s">
        <v>2918</v>
      </c>
      <c r="D5420" s="135" t="s">
        <v>8215</v>
      </c>
      <c r="E5420" s="135">
        <f t="shared" si="84"/>
        <v>30500103</v>
      </c>
      <c r="F5420" s="135" t="s">
        <v>1249</v>
      </c>
      <c r="G5420" s="135" t="s">
        <v>8210</v>
      </c>
      <c r="H5420" s="135" t="s">
        <v>8211</v>
      </c>
      <c r="I5420" s="135" t="s">
        <v>11021</v>
      </c>
    </row>
    <row r="5421" spans="1:12" x14ac:dyDescent="0.2">
      <c r="A5421" s="135" t="s">
        <v>2918</v>
      </c>
      <c r="D5421" s="135" t="s">
        <v>11022</v>
      </c>
      <c r="E5421" s="135">
        <f t="shared" si="84"/>
        <v>30500104</v>
      </c>
      <c r="F5421" s="135" t="s">
        <v>1249</v>
      </c>
      <c r="G5421" s="135" t="s">
        <v>8210</v>
      </c>
      <c r="H5421" s="135" t="s">
        <v>8211</v>
      </c>
      <c r="I5421" s="135" t="s">
        <v>11023</v>
      </c>
    </row>
    <row r="5422" spans="1:12" x14ac:dyDescent="0.2">
      <c r="A5422" s="135" t="s">
        <v>2918</v>
      </c>
      <c r="D5422" s="135" t="s">
        <v>11024</v>
      </c>
      <c r="E5422" s="135">
        <f t="shared" si="84"/>
        <v>30500105</v>
      </c>
      <c r="F5422" s="135" t="s">
        <v>1249</v>
      </c>
      <c r="G5422" s="135" t="s">
        <v>8210</v>
      </c>
      <c r="H5422" s="135" t="s">
        <v>8211</v>
      </c>
      <c r="I5422" s="135" t="s">
        <v>14605</v>
      </c>
    </row>
    <row r="5423" spans="1:12" x14ac:dyDescent="0.2">
      <c r="A5423" s="135" t="s">
        <v>2918</v>
      </c>
      <c r="D5423" s="135" t="s">
        <v>8249</v>
      </c>
      <c r="E5423" s="135">
        <f t="shared" si="84"/>
        <v>30500106</v>
      </c>
      <c r="F5423" s="135" t="s">
        <v>1249</v>
      </c>
      <c r="G5423" s="135" t="s">
        <v>8210</v>
      </c>
      <c r="H5423" s="135" t="s">
        <v>8211</v>
      </c>
      <c r="I5423" s="135" t="s">
        <v>8250</v>
      </c>
    </row>
    <row r="5424" spans="1:12" x14ac:dyDescent="0.2">
      <c r="A5424" s="135" t="s">
        <v>2918</v>
      </c>
      <c r="D5424" s="135" t="s">
        <v>8251</v>
      </c>
      <c r="E5424" s="135">
        <f t="shared" si="84"/>
        <v>30500107</v>
      </c>
      <c r="F5424" s="135" t="s">
        <v>1249</v>
      </c>
      <c r="G5424" s="135" t="s">
        <v>8210</v>
      </c>
      <c r="H5424" s="135" t="s">
        <v>8211</v>
      </c>
      <c r="I5424" s="135" t="s">
        <v>8252</v>
      </c>
    </row>
    <row r="5425" spans="1:9" x14ac:dyDescent="0.2">
      <c r="A5425" s="135" t="s">
        <v>2918</v>
      </c>
      <c r="D5425" s="135" t="s">
        <v>8253</v>
      </c>
      <c r="E5425" s="135">
        <f t="shared" si="84"/>
        <v>30500108</v>
      </c>
      <c r="F5425" s="135" t="s">
        <v>1249</v>
      </c>
      <c r="G5425" s="135" t="s">
        <v>8210</v>
      </c>
      <c r="H5425" s="135" t="s">
        <v>8211</v>
      </c>
      <c r="I5425" s="135" t="s">
        <v>8254</v>
      </c>
    </row>
    <row r="5426" spans="1:9" x14ac:dyDescent="0.2">
      <c r="A5426" s="135" t="s">
        <v>2918</v>
      </c>
      <c r="D5426" s="135" t="s">
        <v>8255</v>
      </c>
      <c r="E5426" s="135">
        <f t="shared" si="84"/>
        <v>30500110</v>
      </c>
      <c r="F5426" s="135" t="s">
        <v>1249</v>
      </c>
      <c r="G5426" s="135" t="s">
        <v>8210</v>
      </c>
      <c r="H5426" s="135" t="s">
        <v>8211</v>
      </c>
      <c r="I5426" s="135" t="s">
        <v>8256</v>
      </c>
    </row>
    <row r="5427" spans="1:9" x14ac:dyDescent="0.2">
      <c r="A5427" s="135" t="s">
        <v>2918</v>
      </c>
      <c r="D5427" s="135" t="s">
        <v>8257</v>
      </c>
      <c r="E5427" s="135">
        <f t="shared" si="84"/>
        <v>30500111</v>
      </c>
      <c r="F5427" s="135" t="s">
        <v>1249</v>
      </c>
      <c r="G5427" s="135" t="s">
        <v>8210</v>
      </c>
      <c r="H5427" s="135" t="s">
        <v>8211</v>
      </c>
      <c r="I5427" s="135" t="s">
        <v>8258</v>
      </c>
    </row>
    <row r="5428" spans="1:9" x14ac:dyDescent="0.2">
      <c r="A5428" s="135" t="s">
        <v>2918</v>
      </c>
      <c r="D5428" s="135" t="s">
        <v>8259</v>
      </c>
      <c r="E5428" s="135">
        <f t="shared" si="84"/>
        <v>30500112</v>
      </c>
      <c r="F5428" s="135" t="s">
        <v>1249</v>
      </c>
      <c r="G5428" s="135" t="s">
        <v>8210</v>
      </c>
      <c r="H5428" s="135" t="s">
        <v>8211</v>
      </c>
      <c r="I5428" s="135" t="s">
        <v>8260</v>
      </c>
    </row>
    <row r="5429" spans="1:9" x14ac:dyDescent="0.2">
      <c r="A5429" s="135" t="s">
        <v>2918</v>
      </c>
      <c r="D5429" s="135" t="s">
        <v>8261</v>
      </c>
      <c r="E5429" s="135">
        <f t="shared" si="84"/>
        <v>30500113</v>
      </c>
      <c r="F5429" s="135" t="s">
        <v>1249</v>
      </c>
      <c r="G5429" s="135" t="s">
        <v>8210</v>
      </c>
      <c r="H5429" s="135" t="s">
        <v>8211</v>
      </c>
      <c r="I5429" s="135" t="s">
        <v>8262</v>
      </c>
    </row>
    <row r="5430" spans="1:9" x14ac:dyDescent="0.2">
      <c r="A5430" s="135" t="s">
        <v>2918</v>
      </c>
      <c r="D5430" s="135" t="s">
        <v>8263</v>
      </c>
      <c r="E5430" s="135">
        <f t="shared" si="84"/>
        <v>30500114</v>
      </c>
      <c r="F5430" s="135" t="s">
        <v>1249</v>
      </c>
      <c r="G5430" s="135" t="s">
        <v>8210</v>
      </c>
      <c r="H5430" s="135" t="s">
        <v>8211</v>
      </c>
      <c r="I5430" s="135" t="s">
        <v>8264</v>
      </c>
    </row>
    <row r="5431" spans="1:9" x14ac:dyDescent="0.2">
      <c r="A5431" s="135" t="s">
        <v>2918</v>
      </c>
      <c r="D5431" s="135" t="s">
        <v>8265</v>
      </c>
      <c r="E5431" s="135">
        <f t="shared" si="84"/>
        <v>30500115</v>
      </c>
      <c r="F5431" s="135" t="s">
        <v>1249</v>
      </c>
      <c r="G5431" s="135" t="s">
        <v>8210</v>
      </c>
      <c r="H5431" s="135" t="s">
        <v>8211</v>
      </c>
      <c r="I5431" s="135" t="s">
        <v>8266</v>
      </c>
    </row>
    <row r="5432" spans="1:9" x14ac:dyDescent="0.2">
      <c r="A5432" s="135" t="s">
        <v>2918</v>
      </c>
      <c r="D5432" s="135" t="s">
        <v>8267</v>
      </c>
      <c r="E5432" s="135">
        <f t="shared" si="84"/>
        <v>30500116</v>
      </c>
      <c r="F5432" s="135" t="s">
        <v>1249</v>
      </c>
      <c r="G5432" s="135" t="s">
        <v>8210</v>
      </c>
      <c r="H5432" s="135" t="s">
        <v>8211</v>
      </c>
      <c r="I5432" s="135" t="s">
        <v>8268</v>
      </c>
    </row>
    <row r="5433" spans="1:9" x14ac:dyDescent="0.2">
      <c r="A5433" s="135" t="s">
        <v>2918</v>
      </c>
      <c r="D5433" s="135" t="s">
        <v>8269</v>
      </c>
      <c r="E5433" s="135">
        <f t="shared" si="84"/>
        <v>30500117</v>
      </c>
      <c r="F5433" s="135" t="s">
        <v>1249</v>
      </c>
      <c r="G5433" s="135" t="s">
        <v>8210</v>
      </c>
      <c r="H5433" s="135" t="s">
        <v>8211</v>
      </c>
      <c r="I5433" s="135" t="s">
        <v>11048</v>
      </c>
    </row>
    <row r="5434" spans="1:9" x14ac:dyDescent="0.2">
      <c r="A5434" s="135" t="s">
        <v>2918</v>
      </c>
      <c r="D5434" s="135" t="s">
        <v>11049</v>
      </c>
      <c r="E5434" s="135">
        <f t="shared" si="84"/>
        <v>30500118</v>
      </c>
      <c r="F5434" s="135" t="s">
        <v>1249</v>
      </c>
      <c r="G5434" s="135" t="s">
        <v>8210</v>
      </c>
      <c r="H5434" s="135" t="s">
        <v>8211</v>
      </c>
      <c r="I5434" s="135" t="s">
        <v>11050</v>
      </c>
    </row>
    <row r="5435" spans="1:9" x14ac:dyDescent="0.2">
      <c r="A5435" s="135" t="s">
        <v>2918</v>
      </c>
      <c r="D5435" s="135" t="s">
        <v>11051</v>
      </c>
      <c r="E5435" s="135">
        <f t="shared" si="84"/>
        <v>30500119</v>
      </c>
      <c r="F5435" s="135" t="s">
        <v>1249</v>
      </c>
      <c r="G5435" s="135" t="s">
        <v>8210</v>
      </c>
      <c r="H5435" s="135" t="s">
        <v>8211</v>
      </c>
      <c r="I5435" s="135" t="s">
        <v>11052</v>
      </c>
    </row>
    <row r="5436" spans="1:9" x14ac:dyDescent="0.2">
      <c r="A5436" s="135" t="s">
        <v>2918</v>
      </c>
      <c r="D5436" s="135" t="s">
        <v>11053</v>
      </c>
      <c r="E5436" s="135">
        <f t="shared" si="84"/>
        <v>30500120</v>
      </c>
      <c r="F5436" s="135" t="s">
        <v>1249</v>
      </c>
      <c r="G5436" s="135" t="s">
        <v>8210</v>
      </c>
      <c r="H5436" s="135" t="s">
        <v>8211</v>
      </c>
      <c r="I5436" s="135" t="s">
        <v>11054</v>
      </c>
    </row>
    <row r="5437" spans="1:9" x14ac:dyDescent="0.2">
      <c r="A5437" s="135" t="s">
        <v>2918</v>
      </c>
      <c r="D5437" s="135" t="s">
        <v>11055</v>
      </c>
      <c r="E5437" s="135">
        <f t="shared" si="84"/>
        <v>30500121</v>
      </c>
      <c r="F5437" s="135" t="s">
        <v>1249</v>
      </c>
      <c r="G5437" s="135" t="s">
        <v>8210</v>
      </c>
      <c r="H5437" s="135" t="s">
        <v>8211</v>
      </c>
      <c r="I5437" s="135" t="s">
        <v>11056</v>
      </c>
    </row>
    <row r="5438" spans="1:9" x14ac:dyDescent="0.2">
      <c r="A5438" s="135" t="s">
        <v>2918</v>
      </c>
      <c r="D5438" s="135" t="s">
        <v>11057</v>
      </c>
      <c r="E5438" s="135">
        <f t="shared" si="84"/>
        <v>30500130</v>
      </c>
      <c r="F5438" s="135" t="s">
        <v>1249</v>
      </c>
      <c r="G5438" s="135" t="s">
        <v>8210</v>
      </c>
      <c r="H5438" s="135" t="s">
        <v>8211</v>
      </c>
      <c r="I5438" s="135" t="s">
        <v>11058</v>
      </c>
    </row>
    <row r="5439" spans="1:9" x14ac:dyDescent="0.2">
      <c r="A5439" s="135" t="s">
        <v>2918</v>
      </c>
      <c r="D5439" s="135" t="s">
        <v>11059</v>
      </c>
      <c r="E5439" s="135">
        <f t="shared" si="84"/>
        <v>30500131</v>
      </c>
      <c r="F5439" s="135" t="s">
        <v>1249</v>
      </c>
      <c r="G5439" s="135" t="s">
        <v>8210</v>
      </c>
      <c r="H5439" s="135" t="s">
        <v>8211</v>
      </c>
      <c r="I5439" s="135" t="s">
        <v>11060</v>
      </c>
    </row>
    <row r="5440" spans="1:9" x14ac:dyDescent="0.2">
      <c r="A5440" s="135" t="s">
        <v>2918</v>
      </c>
      <c r="D5440" s="135" t="s">
        <v>11061</v>
      </c>
      <c r="E5440" s="135">
        <f t="shared" si="84"/>
        <v>30500132</v>
      </c>
      <c r="F5440" s="135" t="s">
        <v>1249</v>
      </c>
      <c r="G5440" s="135" t="s">
        <v>8210</v>
      </c>
      <c r="H5440" s="135" t="s">
        <v>8211</v>
      </c>
      <c r="I5440" s="135" t="s">
        <v>11062</v>
      </c>
    </row>
    <row r="5441" spans="1:9" x14ac:dyDescent="0.2">
      <c r="A5441" s="135" t="s">
        <v>2918</v>
      </c>
      <c r="D5441" s="135" t="s">
        <v>11063</v>
      </c>
      <c r="E5441" s="135">
        <f t="shared" si="84"/>
        <v>30500133</v>
      </c>
      <c r="F5441" s="135" t="s">
        <v>1249</v>
      </c>
      <c r="G5441" s="135" t="s">
        <v>8210</v>
      </c>
      <c r="H5441" s="135" t="s">
        <v>8211</v>
      </c>
      <c r="I5441" s="135" t="s">
        <v>11064</v>
      </c>
    </row>
    <row r="5442" spans="1:9" x14ac:dyDescent="0.2">
      <c r="A5442" s="135" t="s">
        <v>2918</v>
      </c>
      <c r="D5442" s="135" t="s">
        <v>11065</v>
      </c>
      <c r="E5442" s="135">
        <f t="shared" ref="E5442:E5505" si="85">VALUE(D5442)</f>
        <v>30500134</v>
      </c>
      <c r="F5442" s="135" t="s">
        <v>1249</v>
      </c>
      <c r="G5442" s="135" t="s">
        <v>8210</v>
      </c>
      <c r="H5442" s="135" t="s">
        <v>8211</v>
      </c>
      <c r="I5442" s="135" t="s">
        <v>11066</v>
      </c>
    </row>
    <row r="5443" spans="1:9" x14ac:dyDescent="0.2">
      <c r="A5443" s="135" t="s">
        <v>2918</v>
      </c>
      <c r="D5443" s="135" t="s">
        <v>11067</v>
      </c>
      <c r="E5443" s="135">
        <f t="shared" si="85"/>
        <v>30500135</v>
      </c>
      <c r="F5443" s="135" t="s">
        <v>1249</v>
      </c>
      <c r="G5443" s="135" t="s">
        <v>8210</v>
      </c>
      <c r="H5443" s="135" t="s">
        <v>8211</v>
      </c>
      <c r="I5443" s="135" t="s">
        <v>11068</v>
      </c>
    </row>
    <row r="5444" spans="1:9" x14ac:dyDescent="0.2">
      <c r="A5444" s="135" t="s">
        <v>2918</v>
      </c>
      <c r="D5444" s="135" t="s">
        <v>11069</v>
      </c>
      <c r="E5444" s="135">
        <f t="shared" si="85"/>
        <v>30500140</v>
      </c>
      <c r="F5444" s="135" t="s">
        <v>1249</v>
      </c>
      <c r="G5444" s="135" t="s">
        <v>8210</v>
      </c>
      <c r="H5444" s="135" t="s">
        <v>8211</v>
      </c>
      <c r="I5444" s="135" t="s">
        <v>11070</v>
      </c>
    </row>
    <row r="5445" spans="1:9" x14ac:dyDescent="0.2">
      <c r="A5445" s="135" t="s">
        <v>2918</v>
      </c>
      <c r="D5445" s="135" t="s">
        <v>11071</v>
      </c>
      <c r="E5445" s="135">
        <f t="shared" si="85"/>
        <v>30500141</v>
      </c>
      <c r="F5445" s="135" t="s">
        <v>1249</v>
      </c>
      <c r="G5445" s="135" t="s">
        <v>8210</v>
      </c>
      <c r="H5445" s="135" t="s">
        <v>8211</v>
      </c>
      <c r="I5445" s="135" t="s">
        <v>11072</v>
      </c>
    </row>
    <row r="5446" spans="1:9" x14ac:dyDescent="0.2">
      <c r="A5446" s="135" t="s">
        <v>2918</v>
      </c>
      <c r="D5446" s="135" t="s">
        <v>11073</v>
      </c>
      <c r="E5446" s="135">
        <f t="shared" si="85"/>
        <v>30500142</v>
      </c>
      <c r="F5446" s="135" t="s">
        <v>1249</v>
      </c>
      <c r="G5446" s="135" t="s">
        <v>8210</v>
      </c>
      <c r="H5446" s="135" t="s">
        <v>8211</v>
      </c>
      <c r="I5446" s="135" t="s">
        <v>11074</v>
      </c>
    </row>
    <row r="5447" spans="1:9" x14ac:dyDescent="0.2">
      <c r="A5447" s="135" t="s">
        <v>2918</v>
      </c>
      <c r="D5447" s="135" t="s">
        <v>11075</v>
      </c>
      <c r="E5447" s="135">
        <f t="shared" si="85"/>
        <v>30500143</v>
      </c>
      <c r="F5447" s="135" t="s">
        <v>1249</v>
      </c>
      <c r="G5447" s="135" t="s">
        <v>8210</v>
      </c>
      <c r="H5447" s="135" t="s">
        <v>8211</v>
      </c>
      <c r="I5447" s="135" t="s">
        <v>13763</v>
      </c>
    </row>
    <row r="5448" spans="1:9" x14ac:dyDescent="0.2">
      <c r="A5448" s="135" t="s">
        <v>2918</v>
      </c>
      <c r="D5448" s="135" t="s">
        <v>13764</v>
      </c>
      <c r="E5448" s="135">
        <f t="shared" si="85"/>
        <v>30500144</v>
      </c>
      <c r="F5448" s="135" t="s">
        <v>1249</v>
      </c>
      <c r="G5448" s="135" t="s">
        <v>8210</v>
      </c>
      <c r="H5448" s="135" t="s">
        <v>8211</v>
      </c>
      <c r="I5448" s="135" t="s">
        <v>13765</v>
      </c>
    </row>
    <row r="5449" spans="1:9" x14ac:dyDescent="0.2">
      <c r="A5449" s="135" t="s">
        <v>2918</v>
      </c>
      <c r="D5449" s="135" t="s">
        <v>13766</v>
      </c>
      <c r="E5449" s="135">
        <f t="shared" si="85"/>
        <v>30500145</v>
      </c>
      <c r="F5449" s="135" t="s">
        <v>1249</v>
      </c>
      <c r="G5449" s="135" t="s">
        <v>8210</v>
      </c>
      <c r="H5449" s="135" t="s">
        <v>8211</v>
      </c>
      <c r="I5449" s="135" t="s">
        <v>13767</v>
      </c>
    </row>
    <row r="5450" spans="1:9" x14ac:dyDescent="0.2">
      <c r="A5450" s="135" t="s">
        <v>2918</v>
      </c>
      <c r="D5450" s="135" t="s">
        <v>13768</v>
      </c>
      <c r="E5450" s="135">
        <f t="shared" si="85"/>
        <v>30500146</v>
      </c>
      <c r="F5450" s="135" t="s">
        <v>1249</v>
      </c>
      <c r="G5450" s="135" t="s">
        <v>8210</v>
      </c>
      <c r="H5450" s="135" t="s">
        <v>8211</v>
      </c>
      <c r="I5450" s="135" t="s">
        <v>13769</v>
      </c>
    </row>
    <row r="5451" spans="1:9" x14ac:dyDescent="0.2">
      <c r="A5451" s="135" t="s">
        <v>2918</v>
      </c>
      <c r="D5451" s="135" t="s">
        <v>13770</v>
      </c>
      <c r="E5451" s="135">
        <f t="shared" si="85"/>
        <v>30500147</v>
      </c>
      <c r="F5451" s="135" t="s">
        <v>1249</v>
      </c>
      <c r="G5451" s="135" t="s">
        <v>8210</v>
      </c>
      <c r="H5451" s="135" t="s">
        <v>8211</v>
      </c>
      <c r="I5451" s="135" t="s">
        <v>13771</v>
      </c>
    </row>
    <row r="5452" spans="1:9" x14ac:dyDescent="0.2">
      <c r="A5452" s="135" t="s">
        <v>2918</v>
      </c>
      <c r="D5452" s="135" t="s">
        <v>13772</v>
      </c>
      <c r="E5452" s="135">
        <f t="shared" si="85"/>
        <v>30500150</v>
      </c>
      <c r="F5452" s="135" t="s">
        <v>1249</v>
      </c>
      <c r="G5452" s="135" t="s">
        <v>8210</v>
      </c>
      <c r="H5452" s="135" t="s">
        <v>8211</v>
      </c>
      <c r="I5452" s="135" t="s">
        <v>13773</v>
      </c>
    </row>
    <row r="5453" spans="1:9" x14ac:dyDescent="0.2">
      <c r="A5453" s="135" t="s">
        <v>2918</v>
      </c>
      <c r="D5453" s="135" t="s">
        <v>13774</v>
      </c>
      <c r="E5453" s="135">
        <f t="shared" si="85"/>
        <v>30500151</v>
      </c>
      <c r="F5453" s="135" t="s">
        <v>1249</v>
      </c>
      <c r="G5453" s="135" t="s">
        <v>8210</v>
      </c>
      <c r="H5453" s="135" t="s">
        <v>8211</v>
      </c>
      <c r="I5453" s="135" t="s">
        <v>13775</v>
      </c>
    </row>
    <row r="5454" spans="1:9" x14ac:dyDescent="0.2">
      <c r="A5454" s="135" t="s">
        <v>2918</v>
      </c>
      <c r="D5454" s="135" t="s">
        <v>13776</v>
      </c>
      <c r="E5454" s="135">
        <f t="shared" si="85"/>
        <v>30500152</v>
      </c>
      <c r="F5454" s="135" t="s">
        <v>1249</v>
      </c>
      <c r="G5454" s="135" t="s">
        <v>8210</v>
      </c>
      <c r="H5454" s="135" t="s">
        <v>8211</v>
      </c>
      <c r="I5454" s="135" t="s">
        <v>13777</v>
      </c>
    </row>
    <row r="5455" spans="1:9" x14ac:dyDescent="0.2">
      <c r="A5455" s="135" t="s">
        <v>2918</v>
      </c>
      <c r="D5455" s="135" t="s">
        <v>13778</v>
      </c>
      <c r="E5455" s="135">
        <f t="shared" si="85"/>
        <v>30500153</v>
      </c>
      <c r="F5455" s="135" t="s">
        <v>1249</v>
      </c>
      <c r="G5455" s="135" t="s">
        <v>8210</v>
      </c>
      <c r="H5455" s="135" t="s">
        <v>8211</v>
      </c>
      <c r="I5455" s="135" t="s">
        <v>13779</v>
      </c>
    </row>
    <row r="5456" spans="1:9" x14ac:dyDescent="0.2">
      <c r="A5456" s="135" t="s">
        <v>2918</v>
      </c>
      <c r="D5456" s="135" t="s">
        <v>13780</v>
      </c>
      <c r="E5456" s="135">
        <f t="shared" si="85"/>
        <v>30500154</v>
      </c>
      <c r="F5456" s="135" t="s">
        <v>1249</v>
      </c>
      <c r="G5456" s="135" t="s">
        <v>8210</v>
      </c>
      <c r="H5456" s="135" t="s">
        <v>8211</v>
      </c>
      <c r="I5456" s="135" t="s">
        <v>13781</v>
      </c>
    </row>
    <row r="5457" spans="1:12" x14ac:dyDescent="0.2">
      <c r="A5457" s="135" t="s">
        <v>2918</v>
      </c>
      <c r="D5457" s="135" t="s">
        <v>13782</v>
      </c>
      <c r="E5457" s="135">
        <f t="shared" si="85"/>
        <v>30500198</v>
      </c>
      <c r="F5457" s="135" t="s">
        <v>1249</v>
      </c>
      <c r="G5457" s="135" t="s">
        <v>8210</v>
      </c>
      <c r="H5457" s="135" t="s">
        <v>8211</v>
      </c>
      <c r="I5457" s="135" t="s">
        <v>6238</v>
      </c>
    </row>
    <row r="5458" spans="1:12" x14ac:dyDescent="0.2">
      <c r="A5458" s="135" t="s">
        <v>2918</v>
      </c>
      <c r="D5458" s="135" t="s">
        <v>13783</v>
      </c>
      <c r="E5458" s="135">
        <f t="shared" si="85"/>
        <v>30500199</v>
      </c>
      <c r="F5458" s="135" t="s">
        <v>1249</v>
      </c>
      <c r="G5458" s="135" t="s">
        <v>8210</v>
      </c>
      <c r="H5458" s="135" t="s">
        <v>8211</v>
      </c>
      <c r="I5458" s="135" t="s">
        <v>10007</v>
      </c>
    </row>
    <row r="5459" spans="1:12" x14ac:dyDescent="0.2">
      <c r="A5459" s="135" t="s">
        <v>2918</v>
      </c>
      <c r="D5459" s="135" t="s">
        <v>13784</v>
      </c>
      <c r="E5459" s="135">
        <f t="shared" si="85"/>
        <v>30500201</v>
      </c>
      <c r="F5459" s="135" t="s">
        <v>1249</v>
      </c>
      <c r="G5459" s="135" t="s">
        <v>8210</v>
      </c>
      <c r="H5459" s="135" t="s">
        <v>13785</v>
      </c>
      <c r="I5459" s="135" t="s">
        <v>13786</v>
      </c>
    </row>
    <row r="5460" spans="1:12" x14ac:dyDescent="0.2">
      <c r="A5460" s="135" t="s">
        <v>2918</v>
      </c>
      <c r="D5460" s="135" t="s">
        <v>13787</v>
      </c>
      <c r="E5460" s="135">
        <f t="shared" si="85"/>
        <v>30500202</v>
      </c>
      <c r="F5460" s="135" t="s">
        <v>1249</v>
      </c>
      <c r="G5460" s="135" t="s">
        <v>8210</v>
      </c>
      <c r="H5460" s="135" t="s">
        <v>13785</v>
      </c>
      <c r="I5460" s="135" t="s">
        <v>13788</v>
      </c>
      <c r="K5460" s="137">
        <v>36866</v>
      </c>
      <c r="L5460" s="135" t="s">
        <v>13789</v>
      </c>
    </row>
    <row r="5461" spans="1:12" x14ac:dyDescent="0.2">
      <c r="A5461" s="135" t="s">
        <v>2918</v>
      </c>
      <c r="D5461" s="135" t="s">
        <v>13790</v>
      </c>
      <c r="E5461" s="135">
        <f t="shared" si="85"/>
        <v>30500203</v>
      </c>
      <c r="F5461" s="135" t="s">
        <v>1249</v>
      </c>
      <c r="G5461" s="135" t="s">
        <v>8210</v>
      </c>
      <c r="H5461" s="135" t="s">
        <v>13785</v>
      </c>
      <c r="I5461" s="135" t="s">
        <v>2375</v>
      </c>
    </row>
    <row r="5462" spans="1:12" x14ac:dyDescent="0.2">
      <c r="A5462" s="135" t="s">
        <v>2918</v>
      </c>
      <c r="D5462" s="135" t="s">
        <v>13791</v>
      </c>
      <c r="E5462" s="135">
        <f t="shared" si="85"/>
        <v>30500204</v>
      </c>
      <c r="F5462" s="135" t="s">
        <v>1249</v>
      </c>
      <c r="G5462" s="135" t="s">
        <v>8210</v>
      </c>
      <c r="H5462" s="135" t="s">
        <v>13785</v>
      </c>
      <c r="I5462" s="135" t="s">
        <v>13792</v>
      </c>
    </row>
    <row r="5463" spans="1:12" x14ac:dyDescent="0.2">
      <c r="A5463" s="135" t="s">
        <v>2918</v>
      </c>
      <c r="D5463" s="135" t="s">
        <v>13793</v>
      </c>
      <c r="E5463" s="135">
        <f t="shared" si="85"/>
        <v>30500205</v>
      </c>
      <c r="F5463" s="135" t="s">
        <v>1249</v>
      </c>
      <c r="G5463" s="135" t="s">
        <v>8210</v>
      </c>
      <c r="H5463" s="135" t="s">
        <v>13785</v>
      </c>
      <c r="I5463" s="135" t="s">
        <v>13794</v>
      </c>
      <c r="K5463" s="137">
        <v>36866</v>
      </c>
      <c r="L5463" s="135" t="s">
        <v>13795</v>
      </c>
    </row>
    <row r="5464" spans="1:12" x14ac:dyDescent="0.2">
      <c r="A5464" s="135" t="s">
        <v>2918</v>
      </c>
      <c r="D5464" s="135" t="s">
        <v>13796</v>
      </c>
      <c r="E5464" s="135">
        <f t="shared" si="85"/>
        <v>30500206</v>
      </c>
      <c r="F5464" s="135" t="s">
        <v>1249</v>
      </c>
      <c r="G5464" s="135" t="s">
        <v>8210</v>
      </c>
      <c r="H5464" s="135" t="s">
        <v>13785</v>
      </c>
      <c r="I5464" s="135" t="s">
        <v>13797</v>
      </c>
      <c r="K5464" s="137">
        <v>36866</v>
      </c>
      <c r="L5464" s="135" t="s">
        <v>13798</v>
      </c>
    </row>
    <row r="5465" spans="1:12" x14ac:dyDescent="0.2">
      <c r="A5465" s="135" t="s">
        <v>2918</v>
      </c>
      <c r="D5465" s="135" t="s">
        <v>13799</v>
      </c>
      <c r="E5465" s="135">
        <f t="shared" si="85"/>
        <v>30500207</v>
      </c>
      <c r="F5465" s="135" t="s">
        <v>1249</v>
      </c>
      <c r="G5465" s="135" t="s">
        <v>8210</v>
      </c>
      <c r="H5465" s="135" t="s">
        <v>13785</v>
      </c>
      <c r="I5465" s="135" t="s">
        <v>11098</v>
      </c>
      <c r="K5465" s="137">
        <v>36866</v>
      </c>
      <c r="L5465" s="135" t="s">
        <v>13798</v>
      </c>
    </row>
    <row r="5466" spans="1:12" x14ac:dyDescent="0.2">
      <c r="A5466" s="135" t="s">
        <v>2918</v>
      </c>
      <c r="D5466" s="135" t="s">
        <v>11099</v>
      </c>
      <c r="E5466" s="135">
        <f t="shared" si="85"/>
        <v>30500208</v>
      </c>
      <c r="F5466" s="135" t="s">
        <v>1249</v>
      </c>
      <c r="G5466" s="135" t="s">
        <v>8210</v>
      </c>
      <c r="H5466" s="135" t="s">
        <v>13785</v>
      </c>
      <c r="I5466" s="135" t="s">
        <v>11100</v>
      </c>
      <c r="K5466" s="137">
        <v>36866</v>
      </c>
      <c r="L5466" s="135" t="s">
        <v>13798</v>
      </c>
    </row>
    <row r="5467" spans="1:12" x14ac:dyDescent="0.2">
      <c r="A5467" s="135" t="s">
        <v>2918</v>
      </c>
      <c r="D5467" s="135" t="s">
        <v>11101</v>
      </c>
      <c r="E5467" s="135">
        <f t="shared" si="85"/>
        <v>30500209</v>
      </c>
      <c r="F5467" s="135" t="s">
        <v>1249</v>
      </c>
      <c r="G5467" s="135" t="s">
        <v>8210</v>
      </c>
      <c r="H5467" s="135" t="s">
        <v>13785</v>
      </c>
      <c r="I5467" s="135" t="s">
        <v>11102</v>
      </c>
      <c r="K5467" s="137">
        <v>36866</v>
      </c>
      <c r="L5467" s="135" t="s">
        <v>13798</v>
      </c>
    </row>
    <row r="5468" spans="1:12" x14ac:dyDescent="0.2">
      <c r="A5468" s="135" t="s">
        <v>2918</v>
      </c>
      <c r="D5468" s="135" t="s">
        <v>11103</v>
      </c>
      <c r="E5468" s="135">
        <f t="shared" si="85"/>
        <v>30500210</v>
      </c>
      <c r="F5468" s="135" t="s">
        <v>1249</v>
      </c>
      <c r="G5468" s="135" t="s">
        <v>8210</v>
      </c>
      <c r="H5468" s="135" t="s">
        <v>13785</v>
      </c>
      <c r="I5468" s="135" t="s">
        <v>11104</v>
      </c>
    </row>
    <row r="5469" spans="1:12" x14ac:dyDescent="0.2">
      <c r="A5469" s="135" t="s">
        <v>2918</v>
      </c>
      <c r="D5469" s="135" t="s">
        <v>11105</v>
      </c>
      <c r="E5469" s="135">
        <f t="shared" si="85"/>
        <v>30500211</v>
      </c>
      <c r="F5469" s="135" t="s">
        <v>1249</v>
      </c>
      <c r="G5469" s="135" t="s">
        <v>8210</v>
      </c>
      <c r="H5469" s="135" t="s">
        <v>13785</v>
      </c>
      <c r="I5469" s="135" t="s">
        <v>11106</v>
      </c>
    </row>
    <row r="5470" spans="1:12" x14ac:dyDescent="0.2">
      <c r="A5470" s="135" t="s">
        <v>2918</v>
      </c>
      <c r="D5470" s="135" t="s">
        <v>11107</v>
      </c>
      <c r="E5470" s="135">
        <f t="shared" si="85"/>
        <v>30500212</v>
      </c>
      <c r="F5470" s="135" t="s">
        <v>1249</v>
      </c>
      <c r="G5470" s="135" t="s">
        <v>8210</v>
      </c>
      <c r="H5470" s="135" t="s">
        <v>13785</v>
      </c>
      <c r="I5470" s="135" t="s">
        <v>11108</v>
      </c>
      <c r="K5470" s="137">
        <v>36866</v>
      </c>
      <c r="L5470" s="135" t="s">
        <v>11109</v>
      </c>
    </row>
    <row r="5471" spans="1:12" x14ac:dyDescent="0.2">
      <c r="A5471" s="135" t="s">
        <v>2918</v>
      </c>
      <c r="D5471" s="135" t="s">
        <v>11110</v>
      </c>
      <c r="E5471" s="135">
        <f t="shared" si="85"/>
        <v>30500213</v>
      </c>
      <c r="F5471" s="135" t="s">
        <v>1249</v>
      </c>
      <c r="G5471" s="135" t="s">
        <v>8210</v>
      </c>
      <c r="H5471" s="135" t="s">
        <v>13785</v>
      </c>
      <c r="I5471" s="135" t="s">
        <v>11111</v>
      </c>
    </row>
    <row r="5472" spans="1:12" x14ac:dyDescent="0.2">
      <c r="A5472" s="135" t="s">
        <v>2918</v>
      </c>
      <c r="D5472" s="135" t="s">
        <v>11112</v>
      </c>
      <c r="E5472" s="135">
        <f t="shared" si="85"/>
        <v>30500214</v>
      </c>
      <c r="F5472" s="135" t="s">
        <v>1249</v>
      </c>
      <c r="G5472" s="135" t="s">
        <v>8210</v>
      </c>
      <c r="H5472" s="135" t="s">
        <v>13785</v>
      </c>
      <c r="I5472" s="135" t="s">
        <v>11113</v>
      </c>
    </row>
    <row r="5473" spans="1:12" x14ac:dyDescent="0.2">
      <c r="A5473" s="135" t="s">
        <v>2918</v>
      </c>
      <c r="D5473" s="135" t="s">
        <v>11114</v>
      </c>
      <c r="E5473" s="135">
        <f t="shared" si="85"/>
        <v>30500215</v>
      </c>
      <c r="F5473" s="135" t="s">
        <v>1249</v>
      </c>
      <c r="G5473" s="135" t="s">
        <v>8210</v>
      </c>
      <c r="H5473" s="135" t="s">
        <v>13785</v>
      </c>
      <c r="I5473" s="135" t="s">
        <v>11115</v>
      </c>
    </row>
    <row r="5474" spans="1:12" x14ac:dyDescent="0.2">
      <c r="A5474" s="135" t="s">
        <v>2918</v>
      </c>
      <c r="D5474" s="135" t="s">
        <v>11116</v>
      </c>
      <c r="E5474" s="135">
        <f t="shared" si="85"/>
        <v>30500216</v>
      </c>
      <c r="F5474" s="135" t="s">
        <v>1249</v>
      </c>
      <c r="G5474" s="135" t="s">
        <v>8210</v>
      </c>
      <c r="H5474" s="135" t="s">
        <v>13785</v>
      </c>
      <c r="I5474" s="135" t="s">
        <v>11117</v>
      </c>
    </row>
    <row r="5475" spans="1:12" x14ac:dyDescent="0.2">
      <c r="A5475" s="135" t="s">
        <v>2918</v>
      </c>
      <c r="D5475" s="135" t="s">
        <v>11118</v>
      </c>
      <c r="E5475" s="135">
        <f t="shared" si="85"/>
        <v>30500217</v>
      </c>
      <c r="F5475" s="135" t="s">
        <v>1249</v>
      </c>
      <c r="G5475" s="135" t="s">
        <v>8210</v>
      </c>
      <c r="H5475" s="135" t="s">
        <v>13785</v>
      </c>
      <c r="I5475" s="135" t="s">
        <v>11119</v>
      </c>
    </row>
    <row r="5476" spans="1:12" x14ac:dyDescent="0.2">
      <c r="A5476" s="135" t="s">
        <v>2918</v>
      </c>
      <c r="D5476" s="135" t="s">
        <v>11120</v>
      </c>
      <c r="E5476" s="135">
        <f t="shared" si="85"/>
        <v>30500220</v>
      </c>
      <c r="F5476" s="135" t="s">
        <v>1249</v>
      </c>
      <c r="G5476" s="135" t="s">
        <v>8210</v>
      </c>
      <c r="H5476" s="135" t="s">
        <v>13785</v>
      </c>
      <c r="I5476" s="135" t="s">
        <v>11121</v>
      </c>
      <c r="K5476" s="137">
        <v>36866</v>
      </c>
      <c r="L5476" s="135" t="s">
        <v>13789</v>
      </c>
    </row>
    <row r="5477" spans="1:12" x14ac:dyDescent="0.2">
      <c r="A5477" s="135" t="s">
        <v>2918</v>
      </c>
      <c r="D5477" s="135" t="s">
        <v>11122</v>
      </c>
      <c r="E5477" s="135">
        <f t="shared" si="85"/>
        <v>30500221</v>
      </c>
      <c r="F5477" s="135" t="s">
        <v>1249</v>
      </c>
      <c r="G5477" s="135" t="s">
        <v>8210</v>
      </c>
      <c r="H5477" s="135" t="s">
        <v>13785</v>
      </c>
      <c r="I5477" s="135" t="s">
        <v>11123</v>
      </c>
    </row>
    <row r="5478" spans="1:12" x14ac:dyDescent="0.2">
      <c r="A5478" s="135" t="s">
        <v>2918</v>
      </c>
      <c r="D5478" s="135" t="s">
        <v>11124</v>
      </c>
      <c r="E5478" s="135">
        <f t="shared" si="85"/>
        <v>30500230</v>
      </c>
      <c r="F5478" s="135" t="s">
        <v>1249</v>
      </c>
      <c r="G5478" s="135" t="s">
        <v>8210</v>
      </c>
      <c r="H5478" s="135" t="s">
        <v>13785</v>
      </c>
      <c r="I5478" s="135" t="s">
        <v>11125</v>
      </c>
      <c r="K5478" s="137">
        <v>36866</v>
      </c>
      <c r="L5478" s="135" t="s">
        <v>13789</v>
      </c>
    </row>
    <row r="5479" spans="1:12" x14ac:dyDescent="0.2">
      <c r="A5479" s="135" t="s">
        <v>2918</v>
      </c>
      <c r="D5479" s="135" t="s">
        <v>11126</v>
      </c>
      <c r="E5479" s="135">
        <f t="shared" si="85"/>
        <v>30500231</v>
      </c>
      <c r="F5479" s="135" t="s">
        <v>1249</v>
      </c>
      <c r="G5479" s="135" t="s">
        <v>8210</v>
      </c>
      <c r="H5479" s="135" t="s">
        <v>13785</v>
      </c>
      <c r="I5479" s="135" t="s">
        <v>11127</v>
      </c>
    </row>
    <row r="5480" spans="1:12" x14ac:dyDescent="0.2">
      <c r="A5480" s="135" t="s">
        <v>2918</v>
      </c>
      <c r="D5480" s="135" t="s">
        <v>11128</v>
      </c>
      <c r="E5480" s="135">
        <f t="shared" si="85"/>
        <v>30500240</v>
      </c>
      <c r="F5480" s="135" t="s">
        <v>1249</v>
      </c>
      <c r="G5480" s="135" t="s">
        <v>8210</v>
      </c>
      <c r="H5480" s="135" t="s">
        <v>13785</v>
      </c>
      <c r="I5480" s="135" t="s">
        <v>11129</v>
      </c>
      <c r="K5480" s="137">
        <v>36866</v>
      </c>
      <c r="L5480" s="135" t="s">
        <v>13789</v>
      </c>
    </row>
    <row r="5481" spans="1:12" x14ac:dyDescent="0.2">
      <c r="A5481" s="135" t="s">
        <v>2918</v>
      </c>
      <c r="D5481" s="135" t="s">
        <v>11130</v>
      </c>
      <c r="E5481" s="135">
        <f t="shared" si="85"/>
        <v>30500241</v>
      </c>
      <c r="F5481" s="135" t="s">
        <v>1249</v>
      </c>
      <c r="G5481" s="135" t="s">
        <v>8210</v>
      </c>
      <c r="H5481" s="135" t="s">
        <v>13785</v>
      </c>
      <c r="I5481" s="135" t="s">
        <v>8330</v>
      </c>
    </row>
    <row r="5482" spans="1:12" x14ac:dyDescent="0.2">
      <c r="A5482" s="135" t="s">
        <v>2918</v>
      </c>
      <c r="D5482" s="135" t="s">
        <v>8331</v>
      </c>
      <c r="E5482" s="135">
        <f t="shared" si="85"/>
        <v>30500242</v>
      </c>
      <c r="F5482" s="135" t="s">
        <v>1249</v>
      </c>
      <c r="G5482" s="135" t="s">
        <v>8210</v>
      </c>
      <c r="H5482" s="135" t="s">
        <v>13785</v>
      </c>
      <c r="I5482" s="135" t="s">
        <v>8332</v>
      </c>
    </row>
    <row r="5483" spans="1:12" x14ac:dyDescent="0.2">
      <c r="A5483" s="135" t="s">
        <v>2918</v>
      </c>
      <c r="D5483" s="135" t="s">
        <v>8333</v>
      </c>
      <c r="E5483" s="135">
        <f t="shared" si="85"/>
        <v>30500245</v>
      </c>
      <c r="F5483" s="135" t="s">
        <v>1249</v>
      </c>
      <c r="G5483" s="135" t="s">
        <v>8210</v>
      </c>
      <c r="H5483" s="135" t="s">
        <v>13785</v>
      </c>
      <c r="I5483" s="135" t="s">
        <v>8334</v>
      </c>
      <c r="J5483" s="137">
        <v>36866</v>
      </c>
    </row>
    <row r="5484" spans="1:12" x14ac:dyDescent="0.2">
      <c r="A5484" s="135" t="s">
        <v>2918</v>
      </c>
      <c r="D5484" s="135" t="s">
        <v>8335</v>
      </c>
      <c r="E5484" s="135">
        <f t="shared" si="85"/>
        <v>30500246</v>
      </c>
      <c r="F5484" s="135" t="s">
        <v>1249</v>
      </c>
      <c r="G5484" s="135" t="s">
        <v>8210</v>
      </c>
      <c r="H5484" s="135" t="s">
        <v>13785</v>
      </c>
      <c r="I5484" s="135" t="s">
        <v>8336</v>
      </c>
      <c r="J5484" s="137">
        <v>36866</v>
      </c>
    </row>
    <row r="5485" spans="1:12" x14ac:dyDescent="0.2">
      <c r="A5485" s="135" t="s">
        <v>2918</v>
      </c>
      <c r="D5485" s="135" t="s">
        <v>8337</v>
      </c>
      <c r="E5485" s="135">
        <f t="shared" si="85"/>
        <v>30500247</v>
      </c>
      <c r="F5485" s="135" t="s">
        <v>1249</v>
      </c>
      <c r="G5485" s="135" t="s">
        <v>8210</v>
      </c>
      <c r="H5485" s="135" t="s">
        <v>13785</v>
      </c>
      <c r="I5485" s="135" t="s">
        <v>8338</v>
      </c>
      <c r="J5485" s="137">
        <v>36866</v>
      </c>
    </row>
    <row r="5486" spans="1:12" x14ac:dyDescent="0.2">
      <c r="A5486" s="135" t="s">
        <v>2918</v>
      </c>
      <c r="D5486" s="135" t="s">
        <v>8339</v>
      </c>
      <c r="E5486" s="135">
        <f t="shared" si="85"/>
        <v>30500250</v>
      </c>
      <c r="F5486" s="135" t="s">
        <v>1249</v>
      </c>
      <c r="G5486" s="135" t="s">
        <v>8210</v>
      </c>
      <c r="H5486" s="135" t="s">
        <v>13785</v>
      </c>
      <c r="I5486" s="135" t="s">
        <v>8340</v>
      </c>
    </row>
    <row r="5487" spans="1:12" x14ac:dyDescent="0.2">
      <c r="A5487" s="135" t="s">
        <v>2918</v>
      </c>
      <c r="D5487" s="135" t="s">
        <v>8341</v>
      </c>
      <c r="E5487" s="135">
        <f t="shared" si="85"/>
        <v>30500251</v>
      </c>
      <c r="F5487" s="135" t="s">
        <v>1249</v>
      </c>
      <c r="G5487" s="135" t="s">
        <v>8210</v>
      </c>
      <c r="H5487" s="135" t="s">
        <v>13785</v>
      </c>
      <c r="I5487" s="135" t="s">
        <v>8342</v>
      </c>
      <c r="K5487" s="137">
        <v>36866</v>
      </c>
      <c r="L5487" s="135" t="s">
        <v>8343</v>
      </c>
    </row>
    <row r="5488" spans="1:12" x14ac:dyDescent="0.2">
      <c r="A5488" s="135" t="s">
        <v>2918</v>
      </c>
      <c r="D5488" s="135" t="s">
        <v>8344</v>
      </c>
      <c r="E5488" s="135">
        <f t="shared" si="85"/>
        <v>30500252</v>
      </c>
      <c r="F5488" s="135" t="s">
        <v>1249</v>
      </c>
      <c r="G5488" s="135" t="s">
        <v>8210</v>
      </c>
      <c r="H5488" s="135" t="s">
        <v>13785</v>
      </c>
      <c r="I5488" s="135" t="s">
        <v>8345</v>
      </c>
      <c r="K5488" s="137">
        <v>36866</v>
      </c>
      <c r="L5488" s="135" t="s">
        <v>8346</v>
      </c>
    </row>
    <row r="5489" spans="1:12" x14ac:dyDescent="0.2">
      <c r="A5489" s="135" t="s">
        <v>2918</v>
      </c>
      <c r="D5489" s="135" t="s">
        <v>8347</v>
      </c>
      <c r="E5489" s="135">
        <f t="shared" si="85"/>
        <v>30500253</v>
      </c>
      <c r="F5489" s="135" t="s">
        <v>1249</v>
      </c>
      <c r="G5489" s="135" t="s">
        <v>8210</v>
      </c>
      <c r="H5489" s="135" t="s">
        <v>13785</v>
      </c>
      <c r="I5489" s="135" t="s">
        <v>8348</v>
      </c>
      <c r="J5489" s="137">
        <v>36866</v>
      </c>
    </row>
    <row r="5490" spans="1:12" x14ac:dyDescent="0.2">
      <c r="A5490" s="135" t="s">
        <v>2918</v>
      </c>
      <c r="D5490" s="135" t="s">
        <v>8349</v>
      </c>
      <c r="E5490" s="135">
        <f t="shared" si="85"/>
        <v>30500255</v>
      </c>
      <c r="F5490" s="135" t="s">
        <v>1249</v>
      </c>
      <c r="G5490" s="135" t="s">
        <v>8210</v>
      </c>
      <c r="H5490" s="135" t="s">
        <v>13785</v>
      </c>
      <c r="I5490" s="135" t="s">
        <v>8350</v>
      </c>
    </row>
    <row r="5491" spans="1:12" x14ac:dyDescent="0.2">
      <c r="A5491" s="135" t="s">
        <v>2918</v>
      </c>
      <c r="D5491" s="135" t="s">
        <v>8351</v>
      </c>
      <c r="E5491" s="135">
        <f t="shared" si="85"/>
        <v>30500256</v>
      </c>
      <c r="F5491" s="135" t="s">
        <v>1249</v>
      </c>
      <c r="G5491" s="135" t="s">
        <v>8210</v>
      </c>
      <c r="H5491" s="135" t="s">
        <v>13785</v>
      </c>
      <c r="I5491" s="135" t="s">
        <v>8352</v>
      </c>
    </row>
    <row r="5492" spans="1:12" x14ac:dyDescent="0.2">
      <c r="A5492" s="135" t="s">
        <v>2918</v>
      </c>
      <c r="D5492" s="135" t="s">
        <v>8353</v>
      </c>
      <c r="E5492" s="135">
        <f t="shared" si="85"/>
        <v>30500257</v>
      </c>
      <c r="F5492" s="135" t="s">
        <v>1249</v>
      </c>
      <c r="G5492" s="135" t="s">
        <v>8210</v>
      </c>
      <c r="H5492" s="135" t="s">
        <v>13785</v>
      </c>
      <c r="I5492" s="135" t="s">
        <v>8354</v>
      </c>
    </row>
    <row r="5493" spans="1:12" x14ac:dyDescent="0.2">
      <c r="A5493" s="135" t="s">
        <v>2918</v>
      </c>
      <c r="D5493" s="135" t="s">
        <v>8355</v>
      </c>
      <c r="E5493" s="135">
        <f t="shared" si="85"/>
        <v>30500258</v>
      </c>
      <c r="F5493" s="135" t="s">
        <v>1249</v>
      </c>
      <c r="G5493" s="135" t="s">
        <v>8210</v>
      </c>
      <c r="H5493" s="135" t="s">
        <v>13785</v>
      </c>
      <c r="I5493" s="135" t="s">
        <v>8356</v>
      </c>
      <c r="K5493" s="137">
        <v>36866</v>
      </c>
      <c r="L5493" s="135" t="s">
        <v>8357</v>
      </c>
    </row>
    <row r="5494" spans="1:12" x14ac:dyDescent="0.2">
      <c r="A5494" s="135" t="s">
        <v>2918</v>
      </c>
      <c r="D5494" s="135" t="s">
        <v>8358</v>
      </c>
      <c r="E5494" s="135">
        <f t="shared" si="85"/>
        <v>30500259</v>
      </c>
      <c r="F5494" s="135" t="s">
        <v>1249</v>
      </c>
      <c r="G5494" s="135" t="s">
        <v>8210</v>
      </c>
      <c r="H5494" s="135" t="s">
        <v>13785</v>
      </c>
      <c r="I5494" s="135" t="s">
        <v>8359</v>
      </c>
      <c r="K5494" s="137">
        <v>36866</v>
      </c>
      <c r="L5494" s="135" t="s">
        <v>8357</v>
      </c>
    </row>
    <row r="5495" spans="1:12" x14ac:dyDescent="0.2">
      <c r="A5495" s="135" t="s">
        <v>2918</v>
      </c>
      <c r="D5495" s="135" t="s">
        <v>8360</v>
      </c>
      <c r="E5495" s="135">
        <f t="shared" si="85"/>
        <v>30500260</v>
      </c>
      <c r="F5495" s="135" t="s">
        <v>1249</v>
      </c>
      <c r="G5495" s="135" t="s">
        <v>8210</v>
      </c>
      <c r="H5495" s="135" t="s">
        <v>13785</v>
      </c>
      <c r="I5495" s="135" t="s">
        <v>8361</v>
      </c>
      <c r="K5495" s="137">
        <v>36866</v>
      </c>
      <c r="L5495" s="135" t="s">
        <v>8357</v>
      </c>
    </row>
    <row r="5496" spans="1:12" x14ac:dyDescent="0.2">
      <c r="A5496" s="135" t="s">
        <v>2918</v>
      </c>
      <c r="D5496" s="135" t="s">
        <v>5417</v>
      </c>
      <c r="E5496" s="135">
        <f t="shared" si="85"/>
        <v>30500261</v>
      </c>
      <c r="F5496" s="135" t="s">
        <v>1249</v>
      </c>
      <c r="G5496" s="135" t="s">
        <v>8210</v>
      </c>
      <c r="H5496" s="135" t="s">
        <v>13785</v>
      </c>
      <c r="I5496" s="135" t="s">
        <v>5418</v>
      </c>
      <c r="J5496" s="137">
        <v>36866</v>
      </c>
    </row>
    <row r="5497" spans="1:12" x14ac:dyDescent="0.2">
      <c r="A5497" s="135" t="s">
        <v>2918</v>
      </c>
      <c r="D5497" s="135" t="s">
        <v>5419</v>
      </c>
      <c r="E5497" s="135">
        <f t="shared" si="85"/>
        <v>30500262</v>
      </c>
      <c r="F5497" s="135" t="s">
        <v>1249</v>
      </c>
      <c r="G5497" s="135" t="s">
        <v>8210</v>
      </c>
      <c r="H5497" s="135" t="s">
        <v>13785</v>
      </c>
      <c r="I5497" s="135" t="s">
        <v>5420</v>
      </c>
      <c r="J5497" s="137">
        <v>36866</v>
      </c>
    </row>
    <row r="5498" spans="1:12" x14ac:dyDescent="0.2">
      <c r="A5498" s="135" t="s">
        <v>2918</v>
      </c>
      <c r="D5498" s="135" t="s">
        <v>5421</v>
      </c>
      <c r="E5498" s="135">
        <f t="shared" si="85"/>
        <v>30500263</v>
      </c>
      <c r="F5498" s="135" t="s">
        <v>1249</v>
      </c>
      <c r="G5498" s="135" t="s">
        <v>8210</v>
      </c>
      <c r="H5498" s="135" t="s">
        <v>13785</v>
      </c>
      <c r="I5498" s="135" t="s">
        <v>5422</v>
      </c>
      <c r="J5498" s="137">
        <v>36866</v>
      </c>
    </row>
    <row r="5499" spans="1:12" x14ac:dyDescent="0.2">
      <c r="A5499" s="135" t="s">
        <v>2918</v>
      </c>
      <c r="D5499" s="135" t="s">
        <v>5423</v>
      </c>
      <c r="E5499" s="135">
        <f t="shared" si="85"/>
        <v>30500270</v>
      </c>
      <c r="F5499" s="135" t="s">
        <v>1249</v>
      </c>
      <c r="G5499" s="135" t="s">
        <v>8210</v>
      </c>
      <c r="H5499" s="135" t="s">
        <v>13785</v>
      </c>
      <c r="I5499" s="135" t="s">
        <v>5424</v>
      </c>
      <c r="J5499" s="137">
        <v>36866</v>
      </c>
    </row>
    <row r="5500" spans="1:12" x14ac:dyDescent="0.2">
      <c r="A5500" s="135" t="s">
        <v>2918</v>
      </c>
      <c r="D5500" s="135" t="s">
        <v>5425</v>
      </c>
      <c r="E5500" s="135">
        <f t="shared" si="85"/>
        <v>30500290</v>
      </c>
      <c r="F5500" s="135" t="s">
        <v>1249</v>
      </c>
      <c r="G5500" s="135" t="s">
        <v>8210</v>
      </c>
      <c r="H5500" s="135" t="s">
        <v>13785</v>
      </c>
      <c r="I5500" s="135" t="s">
        <v>5426</v>
      </c>
    </row>
    <row r="5501" spans="1:12" x14ac:dyDescent="0.2">
      <c r="A5501" s="135" t="s">
        <v>2918</v>
      </c>
      <c r="D5501" s="135" t="s">
        <v>5427</v>
      </c>
      <c r="E5501" s="135">
        <f t="shared" si="85"/>
        <v>30500298</v>
      </c>
      <c r="F5501" s="135" t="s">
        <v>1249</v>
      </c>
      <c r="G5501" s="135" t="s">
        <v>8210</v>
      </c>
      <c r="H5501" s="135" t="s">
        <v>13785</v>
      </c>
      <c r="I5501" s="135" t="s">
        <v>6238</v>
      </c>
    </row>
    <row r="5502" spans="1:12" x14ac:dyDescent="0.2">
      <c r="A5502" s="135" t="s">
        <v>2918</v>
      </c>
      <c r="D5502" s="135" t="s">
        <v>5428</v>
      </c>
      <c r="E5502" s="135">
        <f t="shared" si="85"/>
        <v>30500299</v>
      </c>
      <c r="F5502" s="135" t="s">
        <v>1249</v>
      </c>
      <c r="G5502" s="135" t="s">
        <v>8210</v>
      </c>
      <c r="H5502" s="135" t="s">
        <v>13785</v>
      </c>
      <c r="I5502" s="135" t="s">
        <v>10007</v>
      </c>
    </row>
    <row r="5503" spans="1:12" x14ac:dyDescent="0.2">
      <c r="A5503" s="135" t="s">
        <v>2918</v>
      </c>
      <c r="D5503" s="135" t="s">
        <v>5429</v>
      </c>
      <c r="E5503" s="135">
        <f t="shared" si="85"/>
        <v>30500301</v>
      </c>
      <c r="F5503" s="135" t="s">
        <v>1249</v>
      </c>
      <c r="G5503" s="135" t="s">
        <v>8210</v>
      </c>
      <c r="H5503" s="135" t="s">
        <v>5430</v>
      </c>
      <c r="I5503" s="135" t="s">
        <v>5448</v>
      </c>
    </row>
    <row r="5504" spans="1:12" x14ac:dyDescent="0.2">
      <c r="A5504" s="135" t="s">
        <v>2918</v>
      </c>
      <c r="D5504" s="135" t="s">
        <v>5449</v>
      </c>
      <c r="E5504" s="135">
        <f t="shared" si="85"/>
        <v>30500302</v>
      </c>
      <c r="F5504" s="135" t="s">
        <v>1249</v>
      </c>
      <c r="G5504" s="135" t="s">
        <v>8210</v>
      </c>
      <c r="H5504" s="135" t="s">
        <v>5430</v>
      </c>
      <c r="I5504" s="135" t="s">
        <v>5450</v>
      </c>
    </row>
    <row r="5505" spans="1:9" x14ac:dyDescent="0.2">
      <c r="A5505" s="135" t="s">
        <v>2918</v>
      </c>
      <c r="D5505" s="135" t="s">
        <v>5451</v>
      </c>
      <c r="E5505" s="135">
        <f t="shared" si="85"/>
        <v>30500303</v>
      </c>
      <c r="F5505" s="135" t="s">
        <v>1249</v>
      </c>
      <c r="G5505" s="135" t="s">
        <v>8210</v>
      </c>
      <c r="H5505" s="135" t="s">
        <v>5430</v>
      </c>
      <c r="I5505" s="135" t="s">
        <v>5452</v>
      </c>
    </row>
    <row r="5506" spans="1:9" x14ac:dyDescent="0.2">
      <c r="A5506" s="135" t="s">
        <v>2918</v>
      </c>
      <c r="D5506" s="135" t="s">
        <v>5453</v>
      </c>
      <c r="E5506" s="135">
        <f t="shared" ref="E5506:E5569" si="86">VALUE(D5506)</f>
        <v>30500304</v>
      </c>
      <c r="F5506" s="135" t="s">
        <v>1249</v>
      </c>
      <c r="G5506" s="135" t="s">
        <v>8210</v>
      </c>
      <c r="H5506" s="135" t="s">
        <v>5430</v>
      </c>
      <c r="I5506" s="135" t="s">
        <v>5454</v>
      </c>
    </row>
    <row r="5507" spans="1:9" x14ac:dyDescent="0.2">
      <c r="A5507" s="135" t="s">
        <v>2918</v>
      </c>
      <c r="D5507" s="135" t="s">
        <v>5455</v>
      </c>
      <c r="E5507" s="135">
        <f t="shared" si="86"/>
        <v>30500305</v>
      </c>
      <c r="F5507" s="135" t="s">
        <v>1249</v>
      </c>
      <c r="G5507" s="135" t="s">
        <v>8210</v>
      </c>
      <c r="H5507" s="135" t="s">
        <v>5430</v>
      </c>
      <c r="I5507" s="135" t="s">
        <v>5456</v>
      </c>
    </row>
    <row r="5508" spans="1:9" x14ac:dyDescent="0.2">
      <c r="A5508" s="135" t="s">
        <v>2918</v>
      </c>
      <c r="D5508" s="135" t="s">
        <v>5457</v>
      </c>
      <c r="E5508" s="135">
        <f t="shared" si="86"/>
        <v>30500306</v>
      </c>
      <c r="F5508" s="135" t="s">
        <v>1249</v>
      </c>
      <c r="G5508" s="135" t="s">
        <v>8210</v>
      </c>
      <c r="H5508" s="135" t="s">
        <v>5430</v>
      </c>
      <c r="I5508" s="135" t="s">
        <v>5458</v>
      </c>
    </row>
    <row r="5509" spans="1:9" x14ac:dyDescent="0.2">
      <c r="A5509" s="135" t="s">
        <v>2918</v>
      </c>
      <c r="D5509" s="135" t="s">
        <v>5459</v>
      </c>
      <c r="E5509" s="135">
        <f t="shared" si="86"/>
        <v>30500307</v>
      </c>
      <c r="F5509" s="135" t="s">
        <v>1249</v>
      </c>
      <c r="G5509" s="135" t="s">
        <v>8210</v>
      </c>
      <c r="H5509" s="135" t="s">
        <v>5430</v>
      </c>
      <c r="I5509" s="135" t="s">
        <v>5460</v>
      </c>
    </row>
    <row r="5510" spans="1:9" x14ac:dyDescent="0.2">
      <c r="A5510" s="135" t="s">
        <v>2918</v>
      </c>
      <c r="D5510" s="135" t="s">
        <v>5461</v>
      </c>
      <c r="E5510" s="135">
        <f t="shared" si="86"/>
        <v>30500308</v>
      </c>
      <c r="F5510" s="135" t="s">
        <v>1249</v>
      </c>
      <c r="G5510" s="135" t="s">
        <v>8210</v>
      </c>
      <c r="H5510" s="135" t="s">
        <v>5430</v>
      </c>
      <c r="I5510" s="135" t="s">
        <v>9422</v>
      </c>
    </row>
    <row r="5511" spans="1:9" x14ac:dyDescent="0.2">
      <c r="A5511" s="135" t="s">
        <v>2918</v>
      </c>
      <c r="D5511" s="135" t="s">
        <v>5462</v>
      </c>
      <c r="E5511" s="135">
        <f t="shared" si="86"/>
        <v>30500309</v>
      </c>
      <c r="F5511" s="135" t="s">
        <v>1249</v>
      </c>
      <c r="G5511" s="135" t="s">
        <v>8210</v>
      </c>
      <c r="H5511" s="135" t="s">
        <v>5430</v>
      </c>
      <c r="I5511" s="135" t="s">
        <v>5463</v>
      </c>
    </row>
    <row r="5512" spans="1:9" x14ac:dyDescent="0.2">
      <c r="A5512" s="135" t="s">
        <v>2918</v>
      </c>
      <c r="D5512" s="135" t="s">
        <v>5464</v>
      </c>
      <c r="E5512" s="135">
        <f t="shared" si="86"/>
        <v>30500310</v>
      </c>
      <c r="F5512" s="135" t="s">
        <v>1249</v>
      </c>
      <c r="G5512" s="135" t="s">
        <v>8210</v>
      </c>
      <c r="H5512" s="135" t="s">
        <v>5430</v>
      </c>
      <c r="I5512" s="135" t="s">
        <v>8418</v>
      </c>
    </row>
    <row r="5513" spans="1:9" x14ac:dyDescent="0.2">
      <c r="A5513" s="135" t="s">
        <v>2918</v>
      </c>
      <c r="D5513" s="135" t="s">
        <v>8419</v>
      </c>
      <c r="E5513" s="135">
        <f t="shared" si="86"/>
        <v>30500311</v>
      </c>
      <c r="F5513" s="135" t="s">
        <v>1249</v>
      </c>
      <c r="G5513" s="135" t="s">
        <v>8210</v>
      </c>
      <c r="H5513" s="135" t="s">
        <v>5430</v>
      </c>
      <c r="I5513" s="135" t="s">
        <v>8420</v>
      </c>
    </row>
    <row r="5514" spans="1:9" x14ac:dyDescent="0.2">
      <c r="A5514" s="135" t="s">
        <v>2918</v>
      </c>
      <c r="D5514" s="135" t="s">
        <v>8421</v>
      </c>
      <c r="E5514" s="135">
        <f t="shared" si="86"/>
        <v>30500312</v>
      </c>
      <c r="F5514" s="135" t="s">
        <v>1249</v>
      </c>
      <c r="G5514" s="135" t="s">
        <v>8210</v>
      </c>
      <c r="H5514" s="135" t="s">
        <v>5430</v>
      </c>
      <c r="I5514" s="135" t="s">
        <v>8422</v>
      </c>
    </row>
    <row r="5515" spans="1:9" x14ac:dyDescent="0.2">
      <c r="A5515" s="135" t="s">
        <v>2918</v>
      </c>
      <c r="D5515" s="135" t="s">
        <v>8423</v>
      </c>
      <c r="E5515" s="135">
        <f t="shared" si="86"/>
        <v>30500313</v>
      </c>
      <c r="F5515" s="135" t="s">
        <v>1249</v>
      </c>
      <c r="G5515" s="135" t="s">
        <v>8210</v>
      </c>
      <c r="H5515" s="135" t="s">
        <v>5430</v>
      </c>
      <c r="I5515" s="135" t="s">
        <v>8424</v>
      </c>
    </row>
    <row r="5516" spans="1:9" x14ac:dyDescent="0.2">
      <c r="A5516" s="135" t="s">
        <v>2918</v>
      </c>
      <c r="D5516" s="135" t="s">
        <v>8425</v>
      </c>
      <c r="E5516" s="135">
        <f t="shared" si="86"/>
        <v>30500314</v>
      </c>
      <c r="F5516" s="135" t="s">
        <v>1249</v>
      </c>
      <c r="G5516" s="135" t="s">
        <v>8210</v>
      </c>
      <c r="H5516" s="135" t="s">
        <v>5430</v>
      </c>
      <c r="I5516" s="135" t="s">
        <v>8426</v>
      </c>
    </row>
    <row r="5517" spans="1:9" x14ac:dyDescent="0.2">
      <c r="A5517" s="135" t="s">
        <v>2918</v>
      </c>
      <c r="D5517" s="135" t="s">
        <v>8427</v>
      </c>
      <c r="E5517" s="135">
        <f t="shared" si="86"/>
        <v>30500315</v>
      </c>
      <c r="F5517" s="135" t="s">
        <v>1249</v>
      </c>
      <c r="G5517" s="135" t="s">
        <v>8210</v>
      </c>
      <c r="H5517" s="135" t="s">
        <v>5430</v>
      </c>
      <c r="I5517" s="135" t="s">
        <v>8428</v>
      </c>
    </row>
    <row r="5518" spans="1:9" x14ac:dyDescent="0.2">
      <c r="A5518" s="135" t="s">
        <v>2918</v>
      </c>
      <c r="D5518" s="135" t="s">
        <v>8429</v>
      </c>
      <c r="E5518" s="135">
        <f t="shared" si="86"/>
        <v>30500316</v>
      </c>
      <c r="F5518" s="135" t="s">
        <v>1249</v>
      </c>
      <c r="G5518" s="135" t="s">
        <v>8210</v>
      </c>
      <c r="H5518" s="135" t="s">
        <v>5430</v>
      </c>
      <c r="I5518" s="135" t="s">
        <v>8430</v>
      </c>
    </row>
    <row r="5519" spans="1:9" x14ac:dyDescent="0.2">
      <c r="A5519" s="135" t="s">
        <v>2918</v>
      </c>
      <c r="D5519" s="135" t="s">
        <v>8431</v>
      </c>
      <c r="E5519" s="135">
        <f t="shared" si="86"/>
        <v>30500317</v>
      </c>
      <c r="F5519" s="135" t="s">
        <v>1249</v>
      </c>
      <c r="G5519" s="135" t="s">
        <v>8210</v>
      </c>
      <c r="H5519" s="135" t="s">
        <v>5430</v>
      </c>
      <c r="I5519" s="135" t="s">
        <v>7638</v>
      </c>
    </row>
    <row r="5520" spans="1:9" x14ac:dyDescent="0.2">
      <c r="A5520" s="135" t="s">
        <v>2918</v>
      </c>
      <c r="D5520" s="135" t="s">
        <v>8432</v>
      </c>
      <c r="E5520" s="135">
        <f t="shared" si="86"/>
        <v>30500318</v>
      </c>
      <c r="F5520" s="135" t="s">
        <v>1249</v>
      </c>
      <c r="G5520" s="135" t="s">
        <v>8210</v>
      </c>
      <c r="H5520" s="135" t="s">
        <v>5430</v>
      </c>
      <c r="I5520" s="135" t="s">
        <v>8433</v>
      </c>
    </row>
    <row r="5521" spans="1:9" x14ac:dyDescent="0.2">
      <c r="A5521" s="135" t="s">
        <v>2918</v>
      </c>
      <c r="D5521" s="135" t="s">
        <v>8434</v>
      </c>
      <c r="E5521" s="135">
        <f t="shared" si="86"/>
        <v>30500319</v>
      </c>
      <c r="F5521" s="135" t="s">
        <v>1249</v>
      </c>
      <c r="G5521" s="135" t="s">
        <v>8210</v>
      </c>
      <c r="H5521" s="135" t="s">
        <v>5430</v>
      </c>
      <c r="I5521" s="135" t="s">
        <v>8435</v>
      </c>
    </row>
    <row r="5522" spans="1:9" x14ac:dyDescent="0.2">
      <c r="A5522" s="135" t="s">
        <v>2918</v>
      </c>
      <c r="D5522" s="135" t="s">
        <v>8436</v>
      </c>
      <c r="E5522" s="135">
        <f t="shared" si="86"/>
        <v>30500321</v>
      </c>
      <c r="F5522" s="135" t="s">
        <v>1249</v>
      </c>
      <c r="G5522" s="135" t="s">
        <v>8210</v>
      </c>
      <c r="H5522" s="135" t="s">
        <v>5430</v>
      </c>
      <c r="I5522" s="135" t="s">
        <v>2382</v>
      </c>
    </row>
    <row r="5523" spans="1:9" x14ac:dyDescent="0.2">
      <c r="A5523" s="135" t="s">
        <v>2918</v>
      </c>
      <c r="D5523" s="135" t="s">
        <v>8437</v>
      </c>
      <c r="E5523" s="135">
        <f t="shared" si="86"/>
        <v>30500322</v>
      </c>
      <c r="F5523" s="135" t="s">
        <v>1249</v>
      </c>
      <c r="G5523" s="135" t="s">
        <v>8210</v>
      </c>
      <c r="H5523" s="135" t="s">
        <v>5430</v>
      </c>
      <c r="I5523" s="135" t="s">
        <v>8438</v>
      </c>
    </row>
    <row r="5524" spans="1:9" x14ac:dyDescent="0.2">
      <c r="A5524" s="135" t="s">
        <v>2918</v>
      </c>
      <c r="D5524" s="135" t="s">
        <v>8439</v>
      </c>
      <c r="E5524" s="135">
        <f t="shared" si="86"/>
        <v>30500330</v>
      </c>
      <c r="F5524" s="135" t="s">
        <v>1249</v>
      </c>
      <c r="G5524" s="135" t="s">
        <v>8210</v>
      </c>
      <c r="H5524" s="135" t="s">
        <v>5430</v>
      </c>
      <c r="I5524" s="135" t="s">
        <v>5495</v>
      </c>
    </row>
    <row r="5525" spans="1:9" x14ac:dyDescent="0.2">
      <c r="A5525" s="135" t="s">
        <v>2918</v>
      </c>
      <c r="D5525" s="135" t="s">
        <v>5496</v>
      </c>
      <c r="E5525" s="135">
        <f t="shared" si="86"/>
        <v>30500331</v>
      </c>
      <c r="F5525" s="135" t="s">
        <v>1249</v>
      </c>
      <c r="G5525" s="135" t="s">
        <v>8210</v>
      </c>
      <c r="H5525" s="135" t="s">
        <v>5430</v>
      </c>
      <c r="I5525" s="135" t="s">
        <v>5497</v>
      </c>
    </row>
    <row r="5526" spans="1:9" x14ac:dyDescent="0.2">
      <c r="A5526" s="135" t="s">
        <v>2918</v>
      </c>
      <c r="D5526" s="135" t="s">
        <v>5498</v>
      </c>
      <c r="E5526" s="135">
        <f t="shared" si="86"/>
        <v>30500332</v>
      </c>
      <c r="F5526" s="135" t="s">
        <v>1249</v>
      </c>
      <c r="G5526" s="135" t="s">
        <v>8210</v>
      </c>
      <c r="H5526" s="135" t="s">
        <v>5430</v>
      </c>
      <c r="I5526" s="135" t="s">
        <v>5499</v>
      </c>
    </row>
    <row r="5527" spans="1:9" x14ac:dyDescent="0.2">
      <c r="A5527" s="135" t="s">
        <v>2918</v>
      </c>
      <c r="D5527" s="135" t="s">
        <v>5500</v>
      </c>
      <c r="E5527" s="135">
        <f t="shared" si="86"/>
        <v>30500333</v>
      </c>
      <c r="F5527" s="135" t="s">
        <v>1249</v>
      </c>
      <c r="G5527" s="135" t="s">
        <v>8210</v>
      </c>
      <c r="H5527" s="135" t="s">
        <v>5430</v>
      </c>
      <c r="I5527" s="135" t="s">
        <v>5501</v>
      </c>
    </row>
    <row r="5528" spans="1:9" x14ac:dyDescent="0.2">
      <c r="A5528" s="135" t="s">
        <v>2918</v>
      </c>
      <c r="D5528" s="135" t="s">
        <v>5502</v>
      </c>
      <c r="E5528" s="135">
        <f t="shared" si="86"/>
        <v>30500334</v>
      </c>
      <c r="F5528" s="135" t="s">
        <v>1249</v>
      </c>
      <c r="G5528" s="135" t="s">
        <v>8210</v>
      </c>
      <c r="H5528" s="135" t="s">
        <v>5430</v>
      </c>
      <c r="I5528" s="135" t="s">
        <v>5503</v>
      </c>
    </row>
    <row r="5529" spans="1:9" x14ac:dyDescent="0.2">
      <c r="A5529" s="135" t="s">
        <v>2918</v>
      </c>
      <c r="D5529" s="135" t="s">
        <v>5504</v>
      </c>
      <c r="E5529" s="135">
        <f t="shared" si="86"/>
        <v>30500335</v>
      </c>
      <c r="F5529" s="135" t="s">
        <v>1249</v>
      </c>
      <c r="G5529" s="135" t="s">
        <v>8210</v>
      </c>
      <c r="H5529" s="135" t="s">
        <v>5430</v>
      </c>
      <c r="I5529" s="135" t="s">
        <v>5505</v>
      </c>
    </row>
    <row r="5530" spans="1:9" x14ac:dyDescent="0.2">
      <c r="A5530" s="135" t="s">
        <v>2918</v>
      </c>
      <c r="D5530" s="135" t="s">
        <v>5506</v>
      </c>
      <c r="E5530" s="135">
        <f t="shared" si="86"/>
        <v>30500340</v>
      </c>
      <c r="F5530" s="135" t="s">
        <v>1249</v>
      </c>
      <c r="G5530" s="135" t="s">
        <v>8210</v>
      </c>
      <c r="H5530" s="135" t="s">
        <v>5430</v>
      </c>
      <c r="I5530" s="135" t="s">
        <v>5507</v>
      </c>
    </row>
    <row r="5531" spans="1:9" x14ac:dyDescent="0.2">
      <c r="A5531" s="135" t="s">
        <v>2918</v>
      </c>
      <c r="D5531" s="135" t="s">
        <v>5508</v>
      </c>
      <c r="E5531" s="135">
        <f t="shared" si="86"/>
        <v>30500342</v>
      </c>
      <c r="F5531" s="135" t="s">
        <v>1249</v>
      </c>
      <c r="G5531" s="135" t="s">
        <v>8210</v>
      </c>
      <c r="H5531" s="135" t="s">
        <v>5430</v>
      </c>
      <c r="I5531" s="135" t="s">
        <v>5509</v>
      </c>
    </row>
    <row r="5532" spans="1:9" x14ac:dyDescent="0.2">
      <c r="A5532" s="135" t="s">
        <v>2918</v>
      </c>
      <c r="D5532" s="135" t="s">
        <v>5510</v>
      </c>
      <c r="E5532" s="135">
        <f t="shared" si="86"/>
        <v>30500350</v>
      </c>
      <c r="F5532" s="135" t="s">
        <v>1249</v>
      </c>
      <c r="G5532" s="135" t="s">
        <v>8210</v>
      </c>
      <c r="H5532" s="135" t="s">
        <v>5430</v>
      </c>
      <c r="I5532" s="135" t="s">
        <v>5511</v>
      </c>
    </row>
    <row r="5533" spans="1:9" x14ac:dyDescent="0.2">
      <c r="A5533" s="135" t="s">
        <v>2918</v>
      </c>
      <c r="D5533" s="135" t="s">
        <v>5512</v>
      </c>
      <c r="E5533" s="135">
        <f t="shared" si="86"/>
        <v>30500351</v>
      </c>
      <c r="F5533" s="135" t="s">
        <v>1249</v>
      </c>
      <c r="G5533" s="135" t="s">
        <v>8210</v>
      </c>
      <c r="H5533" s="135" t="s">
        <v>5430</v>
      </c>
      <c r="I5533" s="135" t="s">
        <v>5513</v>
      </c>
    </row>
    <row r="5534" spans="1:9" x14ac:dyDescent="0.2">
      <c r="A5534" s="135" t="s">
        <v>2918</v>
      </c>
      <c r="D5534" s="135" t="s">
        <v>5514</v>
      </c>
      <c r="E5534" s="135">
        <f t="shared" si="86"/>
        <v>30500355</v>
      </c>
      <c r="F5534" s="135" t="s">
        <v>1249</v>
      </c>
      <c r="G5534" s="135" t="s">
        <v>8210</v>
      </c>
      <c r="H5534" s="135" t="s">
        <v>5430</v>
      </c>
      <c r="I5534" s="135" t="s">
        <v>5515</v>
      </c>
    </row>
    <row r="5535" spans="1:9" x14ac:dyDescent="0.2">
      <c r="A5535" s="135" t="s">
        <v>2918</v>
      </c>
      <c r="D5535" s="135" t="s">
        <v>5516</v>
      </c>
      <c r="E5535" s="135">
        <f t="shared" si="86"/>
        <v>30500360</v>
      </c>
      <c r="F5535" s="135" t="s">
        <v>1249</v>
      </c>
      <c r="G5535" s="135" t="s">
        <v>8210</v>
      </c>
      <c r="H5535" s="135" t="s">
        <v>5430</v>
      </c>
      <c r="I5535" s="135" t="s">
        <v>5517</v>
      </c>
    </row>
    <row r="5536" spans="1:9" x14ac:dyDescent="0.2">
      <c r="A5536" s="135" t="s">
        <v>2918</v>
      </c>
      <c r="D5536" s="135" t="s">
        <v>5518</v>
      </c>
      <c r="E5536" s="135">
        <f t="shared" si="86"/>
        <v>30500361</v>
      </c>
      <c r="F5536" s="135" t="s">
        <v>1249</v>
      </c>
      <c r="G5536" s="135" t="s">
        <v>8210</v>
      </c>
      <c r="H5536" s="135" t="s">
        <v>5430</v>
      </c>
      <c r="I5536" s="135" t="s">
        <v>5519</v>
      </c>
    </row>
    <row r="5537" spans="1:9" x14ac:dyDescent="0.2">
      <c r="A5537" s="135" t="s">
        <v>2918</v>
      </c>
      <c r="D5537" s="135" t="s">
        <v>5520</v>
      </c>
      <c r="E5537" s="135">
        <f t="shared" si="86"/>
        <v>30500370</v>
      </c>
      <c r="F5537" s="135" t="s">
        <v>1249</v>
      </c>
      <c r="G5537" s="135" t="s">
        <v>8210</v>
      </c>
      <c r="H5537" s="135" t="s">
        <v>5430</v>
      </c>
      <c r="I5537" s="135" t="s">
        <v>5521</v>
      </c>
    </row>
    <row r="5538" spans="1:9" x14ac:dyDescent="0.2">
      <c r="A5538" s="135" t="s">
        <v>2918</v>
      </c>
      <c r="D5538" s="135" t="s">
        <v>5522</v>
      </c>
      <c r="E5538" s="135">
        <f t="shared" si="86"/>
        <v>30500397</v>
      </c>
      <c r="F5538" s="135" t="s">
        <v>1249</v>
      </c>
      <c r="G5538" s="135" t="s">
        <v>8210</v>
      </c>
      <c r="H5538" s="135" t="s">
        <v>5430</v>
      </c>
      <c r="I5538" s="135" t="s">
        <v>6238</v>
      </c>
    </row>
    <row r="5539" spans="1:9" x14ac:dyDescent="0.2">
      <c r="A5539" s="135" t="s">
        <v>2918</v>
      </c>
      <c r="D5539" s="135" t="s">
        <v>5523</v>
      </c>
      <c r="E5539" s="135">
        <f t="shared" si="86"/>
        <v>30500398</v>
      </c>
      <c r="F5539" s="135" t="s">
        <v>1249</v>
      </c>
      <c r="G5539" s="135" t="s">
        <v>8210</v>
      </c>
      <c r="H5539" s="135" t="s">
        <v>5430</v>
      </c>
      <c r="I5539" s="135" t="s">
        <v>6238</v>
      </c>
    </row>
    <row r="5540" spans="1:9" x14ac:dyDescent="0.2">
      <c r="A5540" s="135" t="s">
        <v>2918</v>
      </c>
      <c r="D5540" s="135" t="s">
        <v>5524</v>
      </c>
      <c r="E5540" s="135">
        <f t="shared" si="86"/>
        <v>30500399</v>
      </c>
      <c r="F5540" s="135" t="s">
        <v>1249</v>
      </c>
      <c r="G5540" s="135" t="s">
        <v>8210</v>
      </c>
      <c r="H5540" s="135" t="s">
        <v>5430</v>
      </c>
      <c r="I5540" s="135" t="s">
        <v>6238</v>
      </c>
    </row>
    <row r="5541" spans="1:9" x14ac:dyDescent="0.2">
      <c r="A5541" s="135" t="s">
        <v>2918</v>
      </c>
      <c r="D5541" s="135" t="s">
        <v>5525</v>
      </c>
      <c r="E5541" s="135">
        <f t="shared" si="86"/>
        <v>30500401</v>
      </c>
      <c r="F5541" s="135" t="s">
        <v>1249</v>
      </c>
      <c r="G5541" s="135" t="s">
        <v>8210</v>
      </c>
      <c r="H5541" s="135" t="s">
        <v>5526</v>
      </c>
      <c r="I5541" s="135" t="s">
        <v>5527</v>
      </c>
    </row>
    <row r="5542" spans="1:9" x14ac:dyDescent="0.2">
      <c r="A5542" s="135" t="s">
        <v>2918</v>
      </c>
      <c r="D5542" s="135" t="s">
        <v>5528</v>
      </c>
      <c r="E5542" s="135">
        <f t="shared" si="86"/>
        <v>30500402</v>
      </c>
      <c r="F5542" s="135" t="s">
        <v>1249</v>
      </c>
      <c r="G5542" s="135" t="s">
        <v>8210</v>
      </c>
      <c r="H5542" s="135" t="s">
        <v>5526</v>
      </c>
      <c r="I5542" s="135" t="s">
        <v>5529</v>
      </c>
    </row>
    <row r="5543" spans="1:9" x14ac:dyDescent="0.2">
      <c r="A5543" s="135" t="s">
        <v>2918</v>
      </c>
      <c r="D5543" s="135" t="s">
        <v>5530</v>
      </c>
      <c r="E5543" s="135">
        <f t="shared" si="86"/>
        <v>30500403</v>
      </c>
      <c r="F5543" s="135" t="s">
        <v>1249</v>
      </c>
      <c r="G5543" s="135" t="s">
        <v>8210</v>
      </c>
      <c r="H5543" s="135" t="s">
        <v>5526</v>
      </c>
      <c r="I5543" s="135" t="s">
        <v>5531</v>
      </c>
    </row>
    <row r="5544" spans="1:9" x14ac:dyDescent="0.2">
      <c r="A5544" s="135" t="s">
        <v>2918</v>
      </c>
      <c r="D5544" s="135" t="s">
        <v>5532</v>
      </c>
      <c r="E5544" s="135">
        <f t="shared" si="86"/>
        <v>30500404</v>
      </c>
      <c r="F5544" s="135" t="s">
        <v>1249</v>
      </c>
      <c r="G5544" s="135" t="s">
        <v>8210</v>
      </c>
      <c r="H5544" s="135" t="s">
        <v>5526</v>
      </c>
      <c r="I5544" s="135" t="s">
        <v>5533</v>
      </c>
    </row>
    <row r="5545" spans="1:9" x14ac:dyDescent="0.2">
      <c r="A5545" s="135" t="s">
        <v>2918</v>
      </c>
      <c r="D5545" s="135" t="s">
        <v>5534</v>
      </c>
      <c r="E5545" s="135">
        <f t="shared" si="86"/>
        <v>30500405</v>
      </c>
      <c r="F5545" s="135" t="s">
        <v>1249</v>
      </c>
      <c r="G5545" s="135" t="s">
        <v>8210</v>
      </c>
      <c r="H5545" s="135" t="s">
        <v>5526</v>
      </c>
      <c r="I5545" s="135" t="s">
        <v>5535</v>
      </c>
    </row>
    <row r="5546" spans="1:9" x14ac:dyDescent="0.2">
      <c r="A5546" s="135" t="s">
        <v>2918</v>
      </c>
      <c r="D5546" s="135" t="s">
        <v>5536</v>
      </c>
      <c r="E5546" s="135">
        <f t="shared" si="86"/>
        <v>30500406</v>
      </c>
      <c r="F5546" s="135" t="s">
        <v>1249</v>
      </c>
      <c r="G5546" s="135" t="s">
        <v>8210</v>
      </c>
      <c r="H5546" s="135" t="s">
        <v>5526</v>
      </c>
      <c r="I5546" s="135" t="s">
        <v>5537</v>
      </c>
    </row>
    <row r="5547" spans="1:9" x14ac:dyDescent="0.2">
      <c r="A5547" s="135" t="s">
        <v>2918</v>
      </c>
      <c r="D5547" s="135" t="s">
        <v>5538</v>
      </c>
      <c r="E5547" s="135">
        <f t="shared" si="86"/>
        <v>30500499</v>
      </c>
      <c r="F5547" s="135" t="s">
        <v>1249</v>
      </c>
      <c r="G5547" s="135" t="s">
        <v>8210</v>
      </c>
      <c r="H5547" s="135" t="s">
        <v>5526</v>
      </c>
      <c r="I5547" s="135" t="s">
        <v>6238</v>
      </c>
    </row>
    <row r="5548" spans="1:9" x14ac:dyDescent="0.2">
      <c r="A5548" s="135" t="s">
        <v>2918</v>
      </c>
      <c r="D5548" s="135" t="s">
        <v>5539</v>
      </c>
      <c r="E5548" s="135">
        <f t="shared" si="86"/>
        <v>30500501</v>
      </c>
      <c r="F5548" s="135" t="s">
        <v>1249</v>
      </c>
      <c r="G5548" s="135" t="s">
        <v>8210</v>
      </c>
      <c r="H5548" s="135" t="s">
        <v>5540</v>
      </c>
      <c r="I5548" s="135" t="s">
        <v>5541</v>
      </c>
    </row>
    <row r="5549" spans="1:9" x14ac:dyDescent="0.2">
      <c r="A5549" s="135" t="s">
        <v>2918</v>
      </c>
      <c r="D5549" s="135" t="s">
        <v>5542</v>
      </c>
      <c r="E5549" s="135">
        <f t="shared" si="86"/>
        <v>30500502</v>
      </c>
      <c r="F5549" s="135" t="s">
        <v>1249</v>
      </c>
      <c r="G5549" s="135" t="s">
        <v>8210</v>
      </c>
      <c r="H5549" s="135" t="s">
        <v>5540</v>
      </c>
      <c r="I5549" s="135" t="s">
        <v>5543</v>
      </c>
    </row>
    <row r="5550" spans="1:9" x14ac:dyDescent="0.2">
      <c r="A5550" s="135" t="s">
        <v>2918</v>
      </c>
      <c r="D5550" s="135" t="s">
        <v>5544</v>
      </c>
      <c r="E5550" s="135">
        <f t="shared" si="86"/>
        <v>30500503</v>
      </c>
      <c r="F5550" s="135" t="s">
        <v>1249</v>
      </c>
      <c r="G5550" s="135" t="s">
        <v>8210</v>
      </c>
      <c r="H5550" s="135" t="s">
        <v>5540</v>
      </c>
      <c r="I5550" s="135" t="s">
        <v>5545</v>
      </c>
    </row>
    <row r="5551" spans="1:9" x14ac:dyDescent="0.2">
      <c r="A5551" s="135" t="s">
        <v>2918</v>
      </c>
      <c r="D5551" s="135" t="s">
        <v>5546</v>
      </c>
      <c r="E5551" s="135">
        <f t="shared" si="86"/>
        <v>30500504</v>
      </c>
      <c r="F5551" s="135" t="s">
        <v>1249</v>
      </c>
      <c r="G5551" s="135" t="s">
        <v>8210</v>
      </c>
      <c r="H5551" s="135" t="s">
        <v>5540</v>
      </c>
      <c r="I5551" s="135" t="s">
        <v>5547</v>
      </c>
    </row>
    <row r="5552" spans="1:9" x14ac:dyDescent="0.2">
      <c r="A5552" s="135" t="s">
        <v>2918</v>
      </c>
      <c r="D5552" s="135" t="s">
        <v>5548</v>
      </c>
      <c r="E5552" s="135">
        <f t="shared" si="86"/>
        <v>30500505</v>
      </c>
      <c r="F5552" s="135" t="s">
        <v>1249</v>
      </c>
      <c r="G5552" s="135" t="s">
        <v>8210</v>
      </c>
      <c r="H5552" s="135" t="s">
        <v>5540</v>
      </c>
      <c r="I5552" s="135" t="s">
        <v>5549</v>
      </c>
    </row>
    <row r="5553" spans="1:9" x14ac:dyDescent="0.2">
      <c r="A5553" s="135" t="s">
        <v>2918</v>
      </c>
      <c r="D5553" s="135" t="s">
        <v>5550</v>
      </c>
      <c r="E5553" s="135">
        <f t="shared" si="86"/>
        <v>30500506</v>
      </c>
      <c r="F5553" s="135" t="s">
        <v>1249</v>
      </c>
      <c r="G5553" s="135" t="s">
        <v>8210</v>
      </c>
      <c r="H5553" s="135" t="s">
        <v>5540</v>
      </c>
      <c r="I5553" s="135" t="s">
        <v>5551</v>
      </c>
    </row>
    <row r="5554" spans="1:9" x14ac:dyDescent="0.2">
      <c r="A5554" s="135" t="s">
        <v>2918</v>
      </c>
      <c r="D5554" s="135" t="s">
        <v>5552</v>
      </c>
      <c r="E5554" s="135">
        <f t="shared" si="86"/>
        <v>30500507</v>
      </c>
      <c r="F5554" s="135" t="s">
        <v>1249</v>
      </c>
      <c r="G5554" s="135" t="s">
        <v>8210</v>
      </c>
      <c r="H5554" s="135" t="s">
        <v>5540</v>
      </c>
      <c r="I5554" s="135" t="s">
        <v>5553</v>
      </c>
    </row>
    <row r="5555" spans="1:9" x14ac:dyDescent="0.2">
      <c r="A5555" s="135" t="s">
        <v>2918</v>
      </c>
      <c r="D5555" s="135" t="s">
        <v>5554</v>
      </c>
      <c r="E5555" s="135">
        <f t="shared" si="86"/>
        <v>30500508</v>
      </c>
      <c r="F5555" s="135" t="s">
        <v>1249</v>
      </c>
      <c r="G5555" s="135" t="s">
        <v>8210</v>
      </c>
      <c r="H5555" s="135" t="s">
        <v>5540</v>
      </c>
      <c r="I5555" s="135" t="s">
        <v>5555</v>
      </c>
    </row>
    <row r="5556" spans="1:9" x14ac:dyDescent="0.2">
      <c r="A5556" s="135" t="s">
        <v>2918</v>
      </c>
      <c r="D5556" s="135" t="s">
        <v>5556</v>
      </c>
      <c r="E5556" s="135">
        <f t="shared" si="86"/>
        <v>30500509</v>
      </c>
      <c r="F5556" s="135" t="s">
        <v>1249</v>
      </c>
      <c r="G5556" s="135" t="s">
        <v>8210</v>
      </c>
      <c r="H5556" s="135" t="s">
        <v>5540</v>
      </c>
      <c r="I5556" s="135" t="s">
        <v>5557</v>
      </c>
    </row>
    <row r="5557" spans="1:9" x14ac:dyDescent="0.2">
      <c r="A5557" s="135" t="s">
        <v>2918</v>
      </c>
      <c r="D5557" s="135" t="s">
        <v>5558</v>
      </c>
      <c r="E5557" s="135">
        <f t="shared" si="86"/>
        <v>30500598</v>
      </c>
      <c r="F5557" s="135" t="s">
        <v>1249</v>
      </c>
      <c r="G5557" s="135" t="s">
        <v>8210</v>
      </c>
      <c r="H5557" s="135" t="s">
        <v>5540</v>
      </c>
      <c r="I5557" s="135" t="s">
        <v>6238</v>
      </c>
    </row>
    <row r="5558" spans="1:9" x14ac:dyDescent="0.2">
      <c r="A5558" s="135" t="s">
        <v>2918</v>
      </c>
      <c r="D5558" s="135" t="s">
        <v>5559</v>
      </c>
      <c r="E5558" s="135">
        <f t="shared" si="86"/>
        <v>30500599</v>
      </c>
      <c r="F5558" s="135" t="s">
        <v>1249</v>
      </c>
      <c r="G5558" s="135" t="s">
        <v>8210</v>
      </c>
      <c r="H5558" s="135" t="s">
        <v>5540</v>
      </c>
      <c r="I5558" s="135" t="s">
        <v>6238</v>
      </c>
    </row>
    <row r="5559" spans="1:9" x14ac:dyDescent="0.2">
      <c r="A5559" s="135" t="s">
        <v>2918</v>
      </c>
      <c r="D5559" s="135" t="s">
        <v>5560</v>
      </c>
      <c r="E5559" s="135">
        <f t="shared" si="86"/>
        <v>30500606</v>
      </c>
      <c r="F5559" s="135" t="s">
        <v>1249</v>
      </c>
      <c r="G5559" s="135" t="s">
        <v>8210</v>
      </c>
      <c r="H5559" s="135" t="s">
        <v>5561</v>
      </c>
      <c r="I5559" s="135" t="s">
        <v>5562</v>
      </c>
    </row>
    <row r="5560" spans="1:9" x14ac:dyDescent="0.2">
      <c r="A5560" s="135" t="s">
        <v>2918</v>
      </c>
      <c r="D5560" s="135" t="s">
        <v>8505</v>
      </c>
      <c r="E5560" s="135">
        <f t="shared" si="86"/>
        <v>30500607</v>
      </c>
      <c r="F5560" s="135" t="s">
        <v>1249</v>
      </c>
      <c r="G5560" s="135" t="s">
        <v>8210</v>
      </c>
      <c r="H5560" s="135" t="s">
        <v>5561</v>
      </c>
      <c r="I5560" s="135" t="s">
        <v>7638</v>
      </c>
    </row>
    <row r="5561" spans="1:9" x14ac:dyDescent="0.2">
      <c r="A5561" s="135" t="s">
        <v>2918</v>
      </c>
      <c r="D5561" s="135" t="s">
        <v>8506</v>
      </c>
      <c r="E5561" s="135">
        <f t="shared" si="86"/>
        <v>30500608</v>
      </c>
      <c r="F5561" s="135" t="s">
        <v>1249</v>
      </c>
      <c r="G5561" s="135" t="s">
        <v>8210</v>
      </c>
      <c r="H5561" s="135" t="s">
        <v>5561</v>
      </c>
      <c r="I5561" s="135" t="s">
        <v>8507</v>
      </c>
    </row>
    <row r="5562" spans="1:9" x14ac:dyDescent="0.2">
      <c r="A5562" s="135" t="s">
        <v>2918</v>
      </c>
      <c r="D5562" s="135" t="s">
        <v>8508</v>
      </c>
      <c r="E5562" s="135">
        <f t="shared" si="86"/>
        <v>30500609</v>
      </c>
      <c r="F5562" s="135" t="s">
        <v>1249</v>
      </c>
      <c r="G5562" s="135" t="s">
        <v>8210</v>
      </c>
      <c r="H5562" s="135" t="s">
        <v>5561</v>
      </c>
      <c r="I5562" s="135" t="s">
        <v>7419</v>
      </c>
    </row>
    <row r="5563" spans="1:9" x14ac:dyDescent="0.2">
      <c r="A5563" s="135" t="s">
        <v>2918</v>
      </c>
      <c r="D5563" s="135" t="s">
        <v>8509</v>
      </c>
      <c r="E5563" s="135">
        <f t="shared" si="86"/>
        <v>30500610</v>
      </c>
      <c r="F5563" s="135" t="s">
        <v>1249</v>
      </c>
      <c r="G5563" s="135" t="s">
        <v>8210</v>
      </c>
      <c r="H5563" s="135" t="s">
        <v>5561</v>
      </c>
      <c r="I5563" s="135" t="s">
        <v>8510</v>
      </c>
    </row>
    <row r="5564" spans="1:9" x14ac:dyDescent="0.2">
      <c r="A5564" s="135" t="s">
        <v>2918</v>
      </c>
      <c r="D5564" s="135" t="s">
        <v>8511</v>
      </c>
      <c r="E5564" s="135">
        <f t="shared" si="86"/>
        <v>30500611</v>
      </c>
      <c r="F5564" s="135" t="s">
        <v>1249</v>
      </c>
      <c r="G5564" s="135" t="s">
        <v>8210</v>
      </c>
      <c r="H5564" s="135" t="s">
        <v>5561</v>
      </c>
      <c r="I5564" s="135" t="s">
        <v>9422</v>
      </c>
    </row>
    <row r="5565" spans="1:9" x14ac:dyDescent="0.2">
      <c r="A5565" s="135" t="s">
        <v>2918</v>
      </c>
      <c r="D5565" s="135" t="s">
        <v>8512</v>
      </c>
      <c r="E5565" s="135">
        <f t="shared" si="86"/>
        <v>30500612</v>
      </c>
      <c r="F5565" s="135" t="s">
        <v>1249</v>
      </c>
      <c r="G5565" s="135" t="s">
        <v>8210</v>
      </c>
      <c r="H5565" s="135" t="s">
        <v>5561</v>
      </c>
      <c r="I5565" s="135" t="s">
        <v>4019</v>
      </c>
    </row>
    <row r="5566" spans="1:9" x14ac:dyDescent="0.2">
      <c r="A5566" s="135" t="s">
        <v>2918</v>
      </c>
      <c r="D5566" s="135" t="s">
        <v>8513</v>
      </c>
      <c r="E5566" s="135">
        <f t="shared" si="86"/>
        <v>30500613</v>
      </c>
      <c r="F5566" s="135" t="s">
        <v>1249</v>
      </c>
      <c r="G5566" s="135" t="s">
        <v>8210</v>
      </c>
      <c r="H5566" s="135" t="s">
        <v>5561</v>
      </c>
      <c r="I5566" s="135" t="s">
        <v>8514</v>
      </c>
    </row>
    <row r="5567" spans="1:9" x14ac:dyDescent="0.2">
      <c r="A5567" s="135" t="s">
        <v>2918</v>
      </c>
      <c r="D5567" s="135" t="s">
        <v>8515</v>
      </c>
      <c r="E5567" s="135">
        <f t="shared" si="86"/>
        <v>30500614</v>
      </c>
      <c r="F5567" s="135" t="s">
        <v>1249</v>
      </c>
      <c r="G5567" s="135" t="s">
        <v>8210</v>
      </c>
      <c r="H5567" s="135" t="s">
        <v>5561</v>
      </c>
      <c r="I5567" s="135" t="s">
        <v>8516</v>
      </c>
    </row>
    <row r="5568" spans="1:9" x14ac:dyDescent="0.2">
      <c r="A5568" s="135" t="s">
        <v>2918</v>
      </c>
      <c r="D5568" s="135" t="s">
        <v>8517</v>
      </c>
      <c r="E5568" s="135">
        <f t="shared" si="86"/>
        <v>30500615</v>
      </c>
      <c r="F5568" s="135" t="s">
        <v>1249</v>
      </c>
      <c r="G5568" s="135" t="s">
        <v>8210</v>
      </c>
      <c r="H5568" s="135" t="s">
        <v>5561</v>
      </c>
      <c r="I5568" s="135" t="s">
        <v>8518</v>
      </c>
    </row>
    <row r="5569" spans="1:9" x14ac:dyDescent="0.2">
      <c r="A5569" s="135" t="s">
        <v>2918</v>
      </c>
      <c r="D5569" s="135" t="s">
        <v>8519</v>
      </c>
      <c r="E5569" s="135">
        <f t="shared" si="86"/>
        <v>30500616</v>
      </c>
      <c r="F5569" s="135" t="s">
        <v>1249</v>
      </c>
      <c r="G5569" s="135" t="s">
        <v>8210</v>
      </c>
      <c r="H5569" s="135" t="s">
        <v>5561</v>
      </c>
      <c r="I5569" s="135" t="s">
        <v>8520</v>
      </c>
    </row>
    <row r="5570" spans="1:9" x14ac:dyDescent="0.2">
      <c r="A5570" s="135" t="s">
        <v>2918</v>
      </c>
      <c r="D5570" s="135" t="s">
        <v>8521</v>
      </c>
      <c r="E5570" s="135">
        <f t="shared" ref="E5570:E5633" si="87">VALUE(D5570)</f>
        <v>30500617</v>
      </c>
      <c r="F5570" s="135" t="s">
        <v>1249</v>
      </c>
      <c r="G5570" s="135" t="s">
        <v>8210</v>
      </c>
      <c r="H5570" s="135" t="s">
        <v>5561</v>
      </c>
      <c r="I5570" s="135" t="s">
        <v>8522</v>
      </c>
    </row>
    <row r="5571" spans="1:9" x14ac:dyDescent="0.2">
      <c r="A5571" s="135" t="s">
        <v>2918</v>
      </c>
      <c r="D5571" s="135" t="s">
        <v>8523</v>
      </c>
      <c r="E5571" s="135">
        <f t="shared" si="87"/>
        <v>30500618</v>
      </c>
      <c r="F5571" s="135" t="s">
        <v>1249</v>
      </c>
      <c r="G5571" s="135" t="s">
        <v>8210</v>
      </c>
      <c r="H5571" s="135" t="s">
        <v>5561</v>
      </c>
      <c r="I5571" s="135" t="s">
        <v>8524</v>
      </c>
    </row>
    <row r="5572" spans="1:9" x14ac:dyDescent="0.2">
      <c r="A5572" s="135" t="s">
        <v>2918</v>
      </c>
      <c r="D5572" s="135" t="s">
        <v>8525</v>
      </c>
      <c r="E5572" s="135">
        <f t="shared" si="87"/>
        <v>30500619</v>
      </c>
      <c r="F5572" s="135" t="s">
        <v>1249</v>
      </c>
      <c r="G5572" s="135" t="s">
        <v>8210</v>
      </c>
      <c r="H5572" s="135" t="s">
        <v>5561</v>
      </c>
      <c r="I5572" s="135" t="s">
        <v>8526</v>
      </c>
    </row>
    <row r="5573" spans="1:9" x14ac:dyDescent="0.2">
      <c r="A5573" s="135" t="s">
        <v>2918</v>
      </c>
      <c r="D5573" s="135" t="s">
        <v>8527</v>
      </c>
      <c r="E5573" s="135">
        <f t="shared" si="87"/>
        <v>30500620</v>
      </c>
      <c r="F5573" s="135" t="s">
        <v>1249</v>
      </c>
      <c r="G5573" s="135" t="s">
        <v>8210</v>
      </c>
      <c r="H5573" s="135" t="s">
        <v>5561</v>
      </c>
      <c r="I5573" s="135" t="s">
        <v>8528</v>
      </c>
    </row>
    <row r="5574" spans="1:9" x14ac:dyDescent="0.2">
      <c r="A5574" s="135" t="s">
        <v>2918</v>
      </c>
      <c r="D5574" s="135" t="s">
        <v>8529</v>
      </c>
      <c r="E5574" s="135">
        <f t="shared" si="87"/>
        <v>30500621</v>
      </c>
      <c r="F5574" s="135" t="s">
        <v>1249</v>
      </c>
      <c r="G5574" s="135" t="s">
        <v>8210</v>
      </c>
      <c r="H5574" s="135" t="s">
        <v>5561</v>
      </c>
      <c r="I5574" s="135" t="s">
        <v>8530</v>
      </c>
    </row>
    <row r="5575" spans="1:9" x14ac:dyDescent="0.2">
      <c r="A5575" s="135" t="s">
        <v>2918</v>
      </c>
      <c r="D5575" s="135" t="s">
        <v>11348</v>
      </c>
      <c r="E5575" s="135">
        <f t="shared" si="87"/>
        <v>30500622</v>
      </c>
      <c r="F5575" s="135" t="s">
        <v>1249</v>
      </c>
      <c r="G5575" s="135" t="s">
        <v>8210</v>
      </c>
      <c r="H5575" s="135" t="s">
        <v>5561</v>
      </c>
      <c r="I5575" s="135" t="s">
        <v>11349</v>
      </c>
    </row>
    <row r="5576" spans="1:9" x14ac:dyDescent="0.2">
      <c r="A5576" s="135" t="s">
        <v>2918</v>
      </c>
      <c r="D5576" s="135" t="s">
        <v>11350</v>
      </c>
      <c r="E5576" s="135">
        <f t="shared" si="87"/>
        <v>30500623</v>
      </c>
      <c r="F5576" s="135" t="s">
        <v>1249</v>
      </c>
      <c r="G5576" s="135" t="s">
        <v>8210</v>
      </c>
      <c r="H5576" s="135" t="s">
        <v>5561</v>
      </c>
      <c r="I5576" s="135" t="s">
        <v>11351</v>
      </c>
    </row>
    <row r="5577" spans="1:9" x14ac:dyDescent="0.2">
      <c r="A5577" s="135" t="s">
        <v>2918</v>
      </c>
      <c r="D5577" s="135" t="s">
        <v>11352</v>
      </c>
      <c r="E5577" s="135">
        <f t="shared" si="87"/>
        <v>30500624</v>
      </c>
      <c r="F5577" s="135" t="s">
        <v>1249</v>
      </c>
      <c r="G5577" s="135" t="s">
        <v>8210</v>
      </c>
      <c r="H5577" s="135" t="s">
        <v>5561</v>
      </c>
      <c r="I5577" s="135" t="s">
        <v>11353</v>
      </c>
    </row>
    <row r="5578" spans="1:9" x14ac:dyDescent="0.2">
      <c r="A5578" s="135" t="s">
        <v>2918</v>
      </c>
      <c r="D5578" s="135" t="s">
        <v>11354</v>
      </c>
      <c r="E5578" s="135">
        <f t="shared" si="87"/>
        <v>30500625</v>
      </c>
      <c r="F5578" s="135" t="s">
        <v>1249</v>
      </c>
      <c r="G5578" s="135" t="s">
        <v>8210</v>
      </c>
      <c r="H5578" s="135" t="s">
        <v>5561</v>
      </c>
      <c r="I5578" s="135" t="s">
        <v>11355</v>
      </c>
    </row>
    <row r="5579" spans="1:9" x14ac:dyDescent="0.2">
      <c r="A5579" s="135" t="s">
        <v>2918</v>
      </c>
      <c r="D5579" s="135" t="s">
        <v>11356</v>
      </c>
      <c r="E5579" s="135">
        <f t="shared" si="87"/>
        <v>30500626</v>
      </c>
      <c r="F5579" s="135" t="s">
        <v>1249</v>
      </c>
      <c r="G5579" s="135" t="s">
        <v>8210</v>
      </c>
      <c r="H5579" s="135" t="s">
        <v>5561</v>
      </c>
      <c r="I5579" s="135" t="s">
        <v>11357</v>
      </c>
    </row>
    <row r="5580" spans="1:9" x14ac:dyDescent="0.2">
      <c r="A5580" s="135" t="s">
        <v>2918</v>
      </c>
      <c r="D5580" s="135" t="s">
        <v>11358</v>
      </c>
      <c r="E5580" s="135">
        <f t="shared" si="87"/>
        <v>30500627</v>
      </c>
      <c r="F5580" s="135" t="s">
        <v>1249</v>
      </c>
      <c r="G5580" s="135" t="s">
        <v>8210</v>
      </c>
      <c r="H5580" s="135" t="s">
        <v>5561</v>
      </c>
      <c r="I5580" s="135" t="s">
        <v>11359</v>
      </c>
    </row>
    <row r="5581" spans="1:9" x14ac:dyDescent="0.2">
      <c r="A5581" s="135" t="s">
        <v>2918</v>
      </c>
      <c r="D5581" s="135" t="s">
        <v>11360</v>
      </c>
      <c r="E5581" s="135">
        <f t="shared" si="87"/>
        <v>30500628</v>
      </c>
      <c r="F5581" s="135" t="s">
        <v>1249</v>
      </c>
      <c r="G5581" s="135" t="s">
        <v>8210</v>
      </c>
      <c r="H5581" s="135" t="s">
        <v>5561</v>
      </c>
      <c r="I5581" s="135" t="s">
        <v>11361</v>
      </c>
    </row>
    <row r="5582" spans="1:9" x14ac:dyDescent="0.2">
      <c r="A5582" s="135" t="s">
        <v>2918</v>
      </c>
      <c r="D5582" s="135" t="s">
        <v>11362</v>
      </c>
      <c r="E5582" s="135">
        <f t="shared" si="87"/>
        <v>30500629</v>
      </c>
      <c r="F5582" s="135" t="s">
        <v>1249</v>
      </c>
      <c r="G5582" s="135" t="s">
        <v>8210</v>
      </c>
      <c r="H5582" s="135" t="s">
        <v>5561</v>
      </c>
      <c r="I5582" s="135" t="s">
        <v>11363</v>
      </c>
    </row>
    <row r="5583" spans="1:9" x14ac:dyDescent="0.2">
      <c r="A5583" s="135" t="s">
        <v>2918</v>
      </c>
      <c r="D5583" s="135" t="s">
        <v>11364</v>
      </c>
      <c r="E5583" s="135">
        <f t="shared" si="87"/>
        <v>30500699</v>
      </c>
      <c r="F5583" s="135" t="s">
        <v>1249</v>
      </c>
      <c r="G5583" s="135" t="s">
        <v>8210</v>
      </c>
      <c r="H5583" s="135" t="s">
        <v>5561</v>
      </c>
      <c r="I5583" s="135" t="s">
        <v>6238</v>
      </c>
    </row>
    <row r="5584" spans="1:9" x14ac:dyDescent="0.2">
      <c r="A5584" s="135" t="s">
        <v>2918</v>
      </c>
      <c r="D5584" s="135" t="s">
        <v>11365</v>
      </c>
      <c r="E5584" s="135">
        <f t="shared" si="87"/>
        <v>30500706</v>
      </c>
      <c r="F5584" s="135" t="s">
        <v>1249</v>
      </c>
      <c r="G5584" s="135" t="s">
        <v>8210</v>
      </c>
      <c r="H5584" s="135" t="s">
        <v>11366</v>
      </c>
      <c r="I5584" s="135" t="s">
        <v>5562</v>
      </c>
    </row>
    <row r="5585" spans="1:9" x14ac:dyDescent="0.2">
      <c r="A5585" s="135" t="s">
        <v>2918</v>
      </c>
      <c r="D5585" s="135" t="s">
        <v>11367</v>
      </c>
      <c r="E5585" s="135">
        <f t="shared" si="87"/>
        <v>30500707</v>
      </c>
      <c r="F5585" s="135" t="s">
        <v>1249</v>
      </c>
      <c r="G5585" s="135" t="s">
        <v>8210</v>
      </c>
      <c r="H5585" s="135" t="s">
        <v>11366</v>
      </c>
      <c r="I5585" s="135" t="s">
        <v>7638</v>
      </c>
    </row>
    <row r="5586" spans="1:9" x14ac:dyDescent="0.2">
      <c r="A5586" s="135" t="s">
        <v>2918</v>
      </c>
      <c r="D5586" s="135" t="s">
        <v>11368</v>
      </c>
      <c r="E5586" s="135">
        <f t="shared" si="87"/>
        <v>30500708</v>
      </c>
      <c r="F5586" s="135" t="s">
        <v>1249</v>
      </c>
      <c r="G5586" s="135" t="s">
        <v>8210</v>
      </c>
      <c r="H5586" s="135" t="s">
        <v>11366</v>
      </c>
      <c r="I5586" s="135" t="s">
        <v>8507</v>
      </c>
    </row>
    <row r="5587" spans="1:9" x14ac:dyDescent="0.2">
      <c r="A5587" s="135" t="s">
        <v>2918</v>
      </c>
      <c r="D5587" s="135" t="s">
        <v>11369</v>
      </c>
      <c r="E5587" s="135">
        <f t="shared" si="87"/>
        <v>30500709</v>
      </c>
      <c r="F5587" s="135" t="s">
        <v>1249</v>
      </c>
      <c r="G5587" s="135" t="s">
        <v>8210</v>
      </c>
      <c r="H5587" s="135" t="s">
        <v>11366</v>
      </c>
      <c r="I5587" s="135" t="s">
        <v>7419</v>
      </c>
    </row>
    <row r="5588" spans="1:9" x14ac:dyDescent="0.2">
      <c r="A5588" s="135" t="s">
        <v>2918</v>
      </c>
      <c r="D5588" s="135" t="s">
        <v>11370</v>
      </c>
      <c r="E5588" s="135">
        <f t="shared" si="87"/>
        <v>30500710</v>
      </c>
      <c r="F5588" s="135" t="s">
        <v>1249</v>
      </c>
      <c r="G5588" s="135" t="s">
        <v>8210</v>
      </c>
      <c r="H5588" s="135" t="s">
        <v>11366</v>
      </c>
      <c r="I5588" s="135" t="s">
        <v>8510</v>
      </c>
    </row>
    <row r="5589" spans="1:9" x14ac:dyDescent="0.2">
      <c r="A5589" s="135" t="s">
        <v>2918</v>
      </c>
      <c r="D5589" s="135" t="s">
        <v>8538</v>
      </c>
      <c r="E5589" s="135">
        <f t="shared" si="87"/>
        <v>30500711</v>
      </c>
      <c r="F5589" s="135" t="s">
        <v>1249</v>
      </c>
      <c r="G5589" s="135" t="s">
        <v>8210</v>
      </c>
      <c r="H5589" s="135" t="s">
        <v>11366</v>
      </c>
      <c r="I5589" s="135" t="s">
        <v>9422</v>
      </c>
    </row>
    <row r="5590" spans="1:9" x14ac:dyDescent="0.2">
      <c r="A5590" s="135" t="s">
        <v>2918</v>
      </c>
      <c r="D5590" s="135" t="s">
        <v>8539</v>
      </c>
      <c r="E5590" s="135">
        <f t="shared" si="87"/>
        <v>30500712</v>
      </c>
      <c r="F5590" s="135" t="s">
        <v>1249</v>
      </c>
      <c r="G5590" s="135" t="s">
        <v>8210</v>
      </c>
      <c r="H5590" s="135" t="s">
        <v>11366</v>
      </c>
      <c r="I5590" s="135" t="s">
        <v>4019</v>
      </c>
    </row>
    <row r="5591" spans="1:9" x14ac:dyDescent="0.2">
      <c r="A5591" s="135" t="s">
        <v>2918</v>
      </c>
      <c r="D5591" s="135" t="s">
        <v>8540</v>
      </c>
      <c r="E5591" s="135">
        <f t="shared" si="87"/>
        <v>30500714</v>
      </c>
      <c r="F5591" s="135" t="s">
        <v>1249</v>
      </c>
      <c r="G5591" s="135" t="s">
        <v>8210</v>
      </c>
      <c r="H5591" s="135" t="s">
        <v>11366</v>
      </c>
      <c r="I5591" s="135" t="s">
        <v>8516</v>
      </c>
    </row>
    <row r="5592" spans="1:9" x14ac:dyDescent="0.2">
      <c r="A5592" s="135" t="s">
        <v>2918</v>
      </c>
      <c r="D5592" s="135" t="s">
        <v>8541</v>
      </c>
      <c r="E5592" s="135">
        <f t="shared" si="87"/>
        <v>30500715</v>
      </c>
      <c r="F5592" s="135" t="s">
        <v>1249</v>
      </c>
      <c r="G5592" s="135" t="s">
        <v>8210</v>
      </c>
      <c r="H5592" s="135" t="s">
        <v>11366</v>
      </c>
      <c r="I5592" s="135" t="s">
        <v>8518</v>
      </c>
    </row>
    <row r="5593" spans="1:9" x14ac:dyDescent="0.2">
      <c r="A5593" s="135" t="s">
        <v>2918</v>
      </c>
      <c r="D5593" s="135" t="s">
        <v>8542</v>
      </c>
      <c r="E5593" s="135">
        <f t="shared" si="87"/>
        <v>30500716</v>
      </c>
      <c r="F5593" s="135" t="s">
        <v>1249</v>
      </c>
      <c r="G5593" s="135" t="s">
        <v>8210</v>
      </c>
      <c r="H5593" s="135" t="s">
        <v>11366</v>
      </c>
      <c r="I5593" s="135" t="s">
        <v>8520</v>
      </c>
    </row>
    <row r="5594" spans="1:9" x14ac:dyDescent="0.2">
      <c r="A5594" s="135" t="s">
        <v>2918</v>
      </c>
      <c r="D5594" s="135" t="s">
        <v>8543</v>
      </c>
      <c r="E5594" s="135">
        <f t="shared" si="87"/>
        <v>30500717</v>
      </c>
      <c r="F5594" s="135" t="s">
        <v>1249</v>
      </c>
      <c r="G5594" s="135" t="s">
        <v>8210</v>
      </c>
      <c r="H5594" s="135" t="s">
        <v>11366</v>
      </c>
      <c r="I5594" s="135" t="s">
        <v>8522</v>
      </c>
    </row>
    <row r="5595" spans="1:9" x14ac:dyDescent="0.2">
      <c r="A5595" s="135" t="s">
        <v>2918</v>
      </c>
      <c r="D5595" s="135" t="s">
        <v>8544</v>
      </c>
      <c r="E5595" s="135">
        <f t="shared" si="87"/>
        <v>30500718</v>
      </c>
      <c r="F5595" s="135" t="s">
        <v>1249</v>
      </c>
      <c r="G5595" s="135" t="s">
        <v>8210</v>
      </c>
      <c r="H5595" s="135" t="s">
        <v>11366</v>
      </c>
      <c r="I5595" s="135" t="s">
        <v>8524</v>
      </c>
    </row>
    <row r="5596" spans="1:9" x14ac:dyDescent="0.2">
      <c r="A5596" s="135" t="s">
        <v>2918</v>
      </c>
      <c r="D5596" s="135" t="s">
        <v>8545</v>
      </c>
      <c r="E5596" s="135">
        <f t="shared" si="87"/>
        <v>30500719</v>
      </c>
      <c r="F5596" s="135" t="s">
        <v>1249</v>
      </c>
      <c r="G5596" s="135" t="s">
        <v>8210</v>
      </c>
      <c r="H5596" s="135" t="s">
        <v>11366</v>
      </c>
      <c r="I5596" s="135" t="s">
        <v>8526</v>
      </c>
    </row>
    <row r="5597" spans="1:9" x14ac:dyDescent="0.2">
      <c r="A5597" s="135" t="s">
        <v>2918</v>
      </c>
      <c r="D5597" s="135" t="s">
        <v>8546</v>
      </c>
      <c r="E5597" s="135">
        <f t="shared" si="87"/>
        <v>30500727</v>
      </c>
      <c r="F5597" s="135" t="s">
        <v>1249</v>
      </c>
      <c r="G5597" s="135" t="s">
        <v>8210</v>
      </c>
      <c r="H5597" s="135" t="s">
        <v>11366</v>
      </c>
      <c r="I5597" s="135" t="s">
        <v>11359</v>
      </c>
    </row>
    <row r="5598" spans="1:9" x14ac:dyDescent="0.2">
      <c r="A5598" s="135" t="s">
        <v>2918</v>
      </c>
      <c r="D5598" s="135" t="s">
        <v>8547</v>
      </c>
      <c r="E5598" s="135">
        <f t="shared" si="87"/>
        <v>30500728</v>
      </c>
      <c r="F5598" s="135" t="s">
        <v>1249</v>
      </c>
      <c r="G5598" s="135" t="s">
        <v>8210</v>
      </c>
      <c r="H5598" s="135" t="s">
        <v>11366</v>
      </c>
      <c r="I5598" s="135" t="s">
        <v>11361</v>
      </c>
    </row>
    <row r="5599" spans="1:9" x14ac:dyDescent="0.2">
      <c r="A5599" s="135" t="s">
        <v>2918</v>
      </c>
      <c r="D5599" s="135" t="s">
        <v>14125</v>
      </c>
      <c r="E5599" s="135">
        <f t="shared" si="87"/>
        <v>30500729</v>
      </c>
      <c r="F5599" s="135" t="s">
        <v>1249</v>
      </c>
      <c r="G5599" s="135" t="s">
        <v>8210</v>
      </c>
      <c r="H5599" s="135" t="s">
        <v>11366</v>
      </c>
      <c r="I5599" s="135" t="s">
        <v>11363</v>
      </c>
    </row>
    <row r="5600" spans="1:9" x14ac:dyDescent="0.2">
      <c r="A5600" s="135" t="s">
        <v>2918</v>
      </c>
      <c r="D5600" s="135" t="s">
        <v>14126</v>
      </c>
      <c r="E5600" s="135">
        <f t="shared" si="87"/>
        <v>30500799</v>
      </c>
      <c r="F5600" s="135" t="s">
        <v>1249</v>
      </c>
      <c r="G5600" s="135" t="s">
        <v>8210</v>
      </c>
      <c r="H5600" s="135" t="s">
        <v>11366</v>
      </c>
      <c r="I5600" s="135" t="s">
        <v>6238</v>
      </c>
    </row>
    <row r="5601" spans="1:9" x14ac:dyDescent="0.2">
      <c r="A5601" s="135" t="s">
        <v>2918</v>
      </c>
      <c r="D5601" s="135" t="s">
        <v>14127</v>
      </c>
      <c r="E5601" s="135">
        <f t="shared" si="87"/>
        <v>30500801</v>
      </c>
      <c r="F5601" s="135" t="s">
        <v>1249</v>
      </c>
      <c r="G5601" s="135" t="s">
        <v>8210</v>
      </c>
      <c r="H5601" s="135" t="s">
        <v>14128</v>
      </c>
      <c r="I5601" s="135" t="s">
        <v>14129</v>
      </c>
    </row>
    <row r="5602" spans="1:9" x14ac:dyDescent="0.2">
      <c r="A5602" s="135" t="s">
        <v>2918</v>
      </c>
      <c r="D5602" s="135" t="s">
        <v>14130</v>
      </c>
      <c r="E5602" s="135">
        <f t="shared" si="87"/>
        <v>30500802</v>
      </c>
      <c r="F5602" s="135" t="s">
        <v>1249</v>
      </c>
      <c r="G5602" s="135" t="s">
        <v>8210</v>
      </c>
      <c r="H5602" s="135" t="s">
        <v>14128</v>
      </c>
      <c r="I5602" s="135" t="s">
        <v>14131</v>
      </c>
    </row>
    <row r="5603" spans="1:9" x14ac:dyDescent="0.2">
      <c r="A5603" s="135" t="s">
        <v>2918</v>
      </c>
      <c r="D5603" s="135" t="s">
        <v>14132</v>
      </c>
      <c r="E5603" s="135">
        <f t="shared" si="87"/>
        <v>30500803</v>
      </c>
      <c r="F5603" s="135" t="s">
        <v>1249</v>
      </c>
      <c r="G5603" s="135" t="s">
        <v>8210</v>
      </c>
      <c r="H5603" s="135" t="s">
        <v>14128</v>
      </c>
      <c r="I5603" s="135" t="s">
        <v>6496</v>
      </c>
    </row>
    <row r="5604" spans="1:9" x14ac:dyDescent="0.2">
      <c r="A5604" s="135" t="s">
        <v>2918</v>
      </c>
      <c r="D5604" s="135" t="s">
        <v>14133</v>
      </c>
      <c r="E5604" s="135">
        <f t="shared" si="87"/>
        <v>30500804</v>
      </c>
      <c r="F5604" s="135" t="s">
        <v>1249</v>
      </c>
      <c r="G5604" s="135" t="s">
        <v>8210</v>
      </c>
      <c r="H5604" s="135" t="s">
        <v>14128</v>
      </c>
      <c r="I5604" s="135" t="s">
        <v>14134</v>
      </c>
    </row>
    <row r="5605" spans="1:9" x14ac:dyDescent="0.2">
      <c r="A5605" s="135" t="s">
        <v>2918</v>
      </c>
      <c r="D5605" s="135" t="s">
        <v>14135</v>
      </c>
      <c r="E5605" s="135">
        <f t="shared" si="87"/>
        <v>30500805</v>
      </c>
      <c r="F5605" s="135" t="s">
        <v>1249</v>
      </c>
      <c r="G5605" s="135" t="s">
        <v>8210</v>
      </c>
      <c r="H5605" s="135" t="s">
        <v>14128</v>
      </c>
      <c r="I5605" s="135" t="s">
        <v>11413</v>
      </c>
    </row>
    <row r="5606" spans="1:9" x14ac:dyDescent="0.2">
      <c r="A5606" s="135" t="s">
        <v>2918</v>
      </c>
      <c r="D5606" s="135" t="s">
        <v>11414</v>
      </c>
      <c r="E5606" s="135">
        <f t="shared" si="87"/>
        <v>30500806</v>
      </c>
      <c r="F5606" s="135" t="s">
        <v>1249</v>
      </c>
      <c r="G5606" s="135" t="s">
        <v>8210</v>
      </c>
      <c r="H5606" s="135" t="s">
        <v>14128</v>
      </c>
      <c r="I5606" s="135" t="s">
        <v>13154</v>
      </c>
    </row>
    <row r="5607" spans="1:9" x14ac:dyDescent="0.2">
      <c r="A5607" s="135" t="s">
        <v>2918</v>
      </c>
      <c r="D5607" s="135" t="s">
        <v>11415</v>
      </c>
      <c r="E5607" s="135">
        <f t="shared" si="87"/>
        <v>30500807</v>
      </c>
      <c r="F5607" s="135" t="s">
        <v>1249</v>
      </c>
      <c r="G5607" s="135" t="s">
        <v>8210</v>
      </c>
      <c r="H5607" s="135" t="s">
        <v>14128</v>
      </c>
      <c r="I5607" s="135" t="s">
        <v>11416</v>
      </c>
    </row>
    <row r="5608" spans="1:9" x14ac:dyDescent="0.2">
      <c r="A5608" s="135" t="s">
        <v>2918</v>
      </c>
      <c r="D5608" s="135" t="s">
        <v>11417</v>
      </c>
      <c r="E5608" s="135">
        <f t="shared" si="87"/>
        <v>30500810</v>
      </c>
      <c r="F5608" s="135" t="s">
        <v>1249</v>
      </c>
      <c r="G5608" s="135" t="s">
        <v>8210</v>
      </c>
      <c r="H5608" s="135" t="s">
        <v>14128</v>
      </c>
      <c r="I5608" s="135" t="s">
        <v>11418</v>
      </c>
    </row>
    <row r="5609" spans="1:9" x14ac:dyDescent="0.2">
      <c r="A5609" s="135" t="s">
        <v>2918</v>
      </c>
      <c r="D5609" s="135" t="s">
        <v>11419</v>
      </c>
      <c r="E5609" s="135">
        <f t="shared" si="87"/>
        <v>30500811</v>
      </c>
      <c r="F5609" s="135" t="s">
        <v>1249</v>
      </c>
      <c r="G5609" s="135" t="s">
        <v>8210</v>
      </c>
      <c r="H5609" s="135" t="s">
        <v>14128</v>
      </c>
      <c r="I5609" s="135" t="s">
        <v>11420</v>
      </c>
    </row>
    <row r="5610" spans="1:9" x14ac:dyDescent="0.2">
      <c r="A5610" s="135" t="s">
        <v>2918</v>
      </c>
      <c r="D5610" s="135" t="s">
        <v>11421</v>
      </c>
      <c r="E5610" s="135">
        <f t="shared" si="87"/>
        <v>30500812</v>
      </c>
      <c r="F5610" s="135" t="s">
        <v>1249</v>
      </c>
      <c r="G5610" s="135" t="s">
        <v>8210</v>
      </c>
      <c r="H5610" s="135" t="s">
        <v>14128</v>
      </c>
      <c r="I5610" s="135" t="s">
        <v>11422</v>
      </c>
    </row>
    <row r="5611" spans="1:9" x14ac:dyDescent="0.2">
      <c r="A5611" s="135" t="s">
        <v>2918</v>
      </c>
      <c r="D5611" s="135" t="s">
        <v>11423</v>
      </c>
      <c r="E5611" s="135">
        <f t="shared" si="87"/>
        <v>30500813</v>
      </c>
      <c r="F5611" s="135" t="s">
        <v>1249</v>
      </c>
      <c r="G5611" s="135" t="s">
        <v>8210</v>
      </c>
      <c r="H5611" s="135" t="s">
        <v>14128</v>
      </c>
      <c r="I5611" s="135" t="s">
        <v>11424</v>
      </c>
    </row>
    <row r="5612" spans="1:9" x14ac:dyDescent="0.2">
      <c r="A5612" s="135" t="s">
        <v>2918</v>
      </c>
      <c r="D5612" s="135" t="s">
        <v>11425</v>
      </c>
      <c r="E5612" s="135">
        <f t="shared" si="87"/>
        <v>30500816</v>
      </c>
      <c r="F5612" s="135" t="s">
        <v>1249</v>
      </c>
      <c r="G5612" s="135" t="s">
        <v>8210</v>
      </c>
      <c r="H5612" s="135" t="s">
        <v>14128</v>
      </c>
      <c r="I5612" s="135" t="s">
        <v>11426</v>
      </c>
    </row>
    <row r="5613" spans="1:9" x14ac:dyDescent="0.2">
      <c r="A5613" s="135" t="s">
        <v>2918</v>
      </c>
      <c r="D5613" s="135" t="s">
        <v>11427</v>
      </c>
      <c r="E5613" s="135">
        <f t="shared" si="87"/>
        <v>30500818</v>
      </c>
      <c r="F5613" s="135" t="s">
        <v>1249</v>
      </c>
      <c r="G5613" s="135" t="s">
        <v>8210</v>
      </c>
      <c r="H5613" s="135" t="s">
        <v>14128</v>
      </c>
      <c r="I5613" s="135" t="s">
        <v>11428</v>
      </c>
    </row>
    <row r="5614" spans="1:9" x14ac:dyDescent="0.2">
      <c r="A5614" s="135" t="s">
        <v>2918</v>
      </c>
      <c r="D5614" s="135" t="s">
        <v>11429</v>
      </c>
      <c r="E5614" s="135">
        <f t="shared" si="87"/>
        <v>30500821</v>
      </c>
      <c r="F5614" s="135" t="s">
        <v>1249</v>
      </c>
      <c r="G5614" s="135" t="s">
        <v>8210</v>
      </c>
      <c r="H5614" s="135" t="s">
        <v>14128</v>
      </c>
      <c r="I5614" s="135" t="s">
        <v>11430</v>
      </c>
    </row>
    <row r="5615" spans="1:9" x14ac:dyDescent="0.2">
      <c r="A5615" s="135" t="s">
        <v>2918</v>
      </c>
      <c r="D5615" s="135" t="s">
        <v>11431</v>
      </c>
      <c r="E5615" s="135">
        <f t="shared" si="87"/>
        <v>30500822</v>
      </c>
      <c r="F5615" s="135" t="s">
        <v>1249</v>
      </c>
      <c r="G5615" s="135" t="s">
        <v>8210</v>
      </c>
      <c r="H5615" s="135" t="s">
        <v>14128</v>
      </c>
      <c r="I5615" s="135" t="s">
        <v>11432</v>
      </c>
    </row>
    <row r="5616" spans="1:9" x14ac:dyDescent="0.2">
      <c r="A5616" s="135" t="s">
        <v>2918</v>
      </c>
      <c r="D5616" s="135" t="s">
        <v>11433</v>
      </c>
      <c r="E5616" s="135">
        <f t="shared" si="87"/>
        <v>30500823</v>
      </c>
      <c r="F5616" s="135" t="s">
        <v>1249</v>
      </c>
      <c r="G5616" s="135" t="s">
        <v>8210</v>
      </c>
      <c r="H5616" s="135" t="s">
        <v>14128</v>
      </c>
      <c r="I5616" s="135" t="s">
        <v>11434</v>
      </c>
    </row>
    <row r="5617" spans="1:9" x14ac:dyDescent="0.2">
      <c r="A5617" s="135" t="s">
        <v>2918</v>
      </c>
      <c r="D5617" s="135" t="s">
        <v>11435</v>
      </c>
      <c r="E5617" s="135">
        <f t="shared" si="87"/>
        <v>30500824</v>
      </c>
      <c r="F5617" s="135" t="s">
        <v>1249</v>
      </c>
      <c r="G5617" s="135" t="s">
        <v>8210</v>
      </c>
      <c r="H5617" s="135" t="s">
        <v>14128</v>
      </c>
      <c r="I5617" s="135" t="s">
        <v>14178</v>
      </c>
    </row>
    <row r="5618" spans="1:9" x14ac:dyDescent="0.2">
      <c r="A5618" s="135" t="s">
        <v>2918</v>
      </c>
      <c r="D5618" s="135" t="s">
        <v>14179</v>
      </c>
      <c r="E5618" s="135">
        <f t="shared" si="87"/>
        <v>30500828</v>
      </c>
      <c r="F5618" s="135" t="s">
        <v>1249</v>
      </c>
      <c r="G5618" s="135" t="s">
        <v>8210</v>
      </c>
      <c r="H5618" s="135" t="s">
        <v>14128</v>
      </c>
      <c r="I5618" s="135" t="s">
        <v>14180</v>
      </c>
    </row>
    <row r="5619" spans="1:9" x14ac:dyDescent="0.2">
      <c r="A5619" s="135" t="s">
        <v>2918</v>
      </c>
      <c r="D5619" s="135" t="s">
        <v>14181</v>
      </c>
      <c r="E5619" s="135">
        <f t="shared" si="87"/>
        <v>30500830</v>
      </c>
      <c r="F5619" s="135" t="s">
        <v>1249</v>
      </c>
      <c r="G5619" s="135" t="s">
        <v>8210</v>
      </c>
      <c r="H5619" s="135" t="s">
        <v>14128</v>
      </c>
      <c r="I5619" s="135" t="s">
        <v>14182</v>
      </c>
    </row>
    <row r="5620" spans="1:9" x14ac:dyDescent="0.2">
      <c r="A5620" s="135" t="s">
        <v>2918</v>
      </c>
      <c r="D5620" s="135" t="s">
        <v>14183</v>
      </c>
      <c r="E5620" s="135">
        <f t="shared" si="87"/>
        <v>30500831</v>
      </c>
      <c r="F5620" s="135" t="s">
        <v>1249</v>
      </c>
      <c r="G5620" s="135" t="s">
        <v>8210</v>
      </c>
      <c r="H5620" s="135" t="s">
        <v>14128</v>
      </c>
      <c r="I5620" s="135" t="s">
        <v>14184</v>
      </c>
    </row>
    <row r="5621" spans="1:9" x14ac:dyDescent="0.2">
      <c r="A5621" s="135" t="s">
        <v>2918</v>
      </c>
      <c r="D5621" s="135" t="s">
        <v>14185</v>
      </c>
      <c r="E5621" s="135">
        <f t="shared" si="87"/>
        <v>30500835</v>
      </c>
      <c r="F5621" s="135" t="s">
        <v>1249</v>
      </c>
      <c r="G5621" s="135" t="s">
        <v>8210</v>
      </c>
      <c r="H5621" s="135" t="s">
        <v>14128</v>
      </c>
      <c r="I5621" s="135" t="s">
        <v>14186</v>
      </c>
    </row>
    <row r="5622" spans="1:9" x14ac:dyDescent="0.2">
      <c r="A5622" s="135" t="s">
        <v>2918</v>
      </c>
      <c r="D5622" s="135" t="s">
        <v>14187</v>
      </c>
      <c r="E5622" s="135">
        <f t="shared" si="87"/>
        <v>30500840</v>
      </c>
      <c r="F5622" s="135" t="s">
        <v>1249</v>
      </c>
      <c r="G5622" s="135" t="s">
        <v>8210</v>
      </c>
      <c r="H5622" s="135" t="s">
        <v>14128</v>
      </c>
      <c r="I5622" s="135" t="s">
        <v>14188</v>
      </c>
    </row>
    <row r="5623" spans="1:9" x14ac:dyDescent="0.2">
      <c r="A5623" s="135" t="s">
        <v>2918</v>
      </c>
      <c r="D5623" s="135" t="s">
        <v>14189</v>
      </c>
      <c r="E5623" s="135">
        <f t="shared" si="87"/>
        <v>30500841</v>
      </c>
      <c r="F5623" s="135" t="s">
        <v>1249</v>
      </c>
      <c r="G5623" s="135" t="s">
        <v>8210</v>
      </c>
      <c r="H5623" s="135" t="s">
        <v>14128</v>
      </c>
      <c r="I5623" s="135" t="s">
        <v>14190</v>
      </c>
    </row>
    <row r="5624" spans="1:9" x14ac:dyDescent="0.2">
      <c r="A5624" s="135" t="s">
        <v>2918</v>
      </c>
      <c r="D5624" s="135" t="s">
        <v>14191</v>
      </c>
      <c r="E5624" s="135">
        <f t="shared" si="87"/>
        <v>30500843</v>
      </c>
      <c r="F5624" s="135" t="s">
        <v>1249</v>
      </c>
      <c r="G5624" s="135" t="s">
        <v>8210</v>
      </c>
      <c r="H5624" s="135" t="s">
        <v>14128</v>
      </c>
      <c r="I5624" s="135" t="s">
        <v>14192</v>
      </c>
    </row>
    <row r="5625" spans="1:9" x14ac:dyDescent="0.2">
      <c r="A5625" s="135" t="s">
        <v>2918</v>
      </c>
      <c r="D5625" s="135" t="s">
        <v>14193</v>
      </c>
      <c r="E5625" s="135">
        <f t="shared" si="87"/>
        <v>30500845</v>
      </c>
      <c r="F5625" s="135" t="s">
        <v>1249</v>
      </c>
      <c r="G5625" s="135" t="s">
        <v>8210</v>
      </c>
      <c r="H5625" s="135" t="s">
        <v>14128</v>
      </c>
      <c r="I5625" s="135" t="s">
        <v>14194</v>
      </c>
    </row>
    <row r="5626" spans="1:9" x14ac:dyDescent="0.2">
      <c r="A5626" s="135" t="s">
        <v>2918</v>
      </c>
      <c r="D5626" s="135" t="s">
        <v>14195</v>
      </c>
      <c r="E5626" s="135">
        <f t="shared" si="87"/>
        <v>30500850</v>
      </c>
      <c r="F5626" s="135" t="s">
        <v>1249</v>
      </c>
      <c r="G5626" s="135" t="s">
        <v>8210</v>
      </c>
      <c r="H5626" s="135" t="s">
        <v>14128</v>
      </c>
      <c r="I5626" s="135" t="s">
        <v>14196</v>
      </c>
    </row>
    <row r="5627" spans="1:9" x14ac:dyDescent="0.2">
      <c r="A5627" s="135" t="s">
        <v>2918</v>
      </c>
      <c r="D5627" s="135" t="s">
        <v>14197</v>
      </c>
      <c r="E5627" s="135">
        <f t="shared" si="87"/>
        <v>30500854</v>
      </c>
      <c r="F5627" s="135" t="s">
        <v>1249</v>
      </c>
      <c r="G5627" s="135" t="s">
        <v>8210</v>
      </c>
      <c r="H5627" s="135" t="s">
        <v>14128</v>
      </c>
      <c r="I5627" s="135" t="s">
        <v>14198</v>
      </c>
    </row>
    <row r="5628" spans="1:9" x14ac:dyDescent="0.2">
      <c r="A5628" s="135" t="s">
        <v>2918</v>
      </c>
      <c r="D5628" s="135" t="s">
        <v>14199</v>
      </c>
      <c r="E5628" s="135">
        <f t="shared" si="87"/>
        <v>30500856</v>
      </c>
      <c r="F5628" s="135" t="s">
        <v>1249</v>
      </c>
      <c r="G5628" s="135" t="s">
        <v>8210</v>
      </c>
      <c r="H5628" s="135" t="s">
        <v>14128</v>
      </c>
      <c r="I5628" s="135" t="s">
        <v>14200</v>
      </c>
    </row>
    <row r="5629" spans="1:9" x14ac:dyDescent="0.2">
      <c r="A5629" s="135" t="s">
        <v>2918</v>
      </c>
      <c r="D5629" s="135" t="s">
        <v>14201</v>
      </c>
      <c r="E5629" s="135">
        <f t="shared" si="87"/>
        <v>30500858</v>
      </c>
      <c r="F5629" s="135" t="s">
        <v>1249</v>
      </c>
      <c r="G5629" s="135" t="s">
        <v>8210</v>
      </c>
      <c r="H5629" s="135" t="s">
        <v>14128</v>
      </c>
      <c r="I5629" s="135" t="s">
        <v>14202</v>
      </c>
    </row>
    <row r="5630" spans="1:9" x14ac:dyDescent="0.2">
      <c r="A5630" s="135" t="s">
        <v>2918</v>
      </c>
      <c r="D5630" s="135" t="s">
        <v>14203</v>
      </c>
      <c r="E5630" s="135">
        <f t="shared" si="87"/>
        <v>30500860</v>
      </c>
      <c r="F5630" s="135" t="s">
        <v>1249</v>
      </c>
      <c r="G5630" s="135" t="s">
        <v>8210</v>
      </c>
      <c r="H5630" s="135" t="s">
        <v>14128</v>
      </c>
      <c r="I5630" s="135" t="s">
        <v>14204</v>
      </c>
    </row>
    <row r="5631" spans="1:9" x14ac:dyDescent="0.2">
      <c r="A5631" s="135" t="s">
        <v>2918</v>
      </c>
      <c r="D5631" s="135" t="s">
        <v>14205</v>
      </c>
      <c r="E5631" s="135">
        <f t="shared" si="87"/>
        <v>30500870</v>
      </c>
      <c r="F5631" s="135" t="s">
        <v>1249</v>
      </c>
      <c r="G5631" s="135" t="s">
        <v>8210</v>
      </c>
      <c r="H5631" s="135" t="s">
        <v>14128</v>
      </c>
      <c r="I5631" s="135" t="s">
        <v>14206</v>
      </c>
    </row>
    <row r="5632" spans="1:9" x14ac:dyDescent="0.2">
      <c r="A5632" s="135" t="s">
        <v>2918</v>
      </c>
      <c r="D5632" s="135" t="s">
        <v>14207</v>
      </c>
      <c r="E5632" s="135">
        <f t="shared" si="87"/>
        <v>30500880</v>
      </c>
      <c r="F5632" s="135" t="s">
        <v>1249</v>
      </c>
      <c r="G5632" s="135" t="s">
        <v>8210</v>
      </c>
      <c r="H5632" s="135" t="s">
        <v>14128</v>
      </c>
      <c r="I5632" s="135" t="s">
        <v>14208</v>
      </c>
    </row>
    <row r="5633" spans="1:9" x14ac:dyDescent="0.2">
      <c r="A5633" s="135" t="s">
        <v>2918</v>
      </c>
      <c r="D5633" s="135" t="s">
        <v>14209</v>
      </c>
      <c r="E5633" s="135">
        <f t="shared" si="87"/>
        <v>30500899</v>
      </c>
      <c r="F5633" s="135" t="s">
        <v>1249</v>
      </c>
      <c r="G5633" s="135" t="s">
        <v>8210</v>
      </c>
      <c r="H5633" s="135" t="s">
        <v>14128</v>
      </c>
      <c r="I5633" s="135" t="s">
        <v>6238</v>
      </c>
    </row>
    <row r="5634" spans="1:9" x14ac:dyDescent="0.2">
      <c r="A5634" s="135" t="s">
        <v>2918</v>
      </c>
      <c r="D5634" s="135" t="s">
        <v>14210</v>
      </c>
      <c r="E5634" s="135">
        <f t="shared" ref="E5634:E5697" si="88">VALUE(D5634)</f>
        <v>30500901</v>
      </c>
      <c r="F5634" s="135" t="s">
        <v>1249</v>
      </c>
      <c r="G5634" s="135" t="s">
        <v>8210</v>
      </c>
      <c r="H5634" s="135" t="s">
        <v>14211</v>
      </c>
      <c r="I5634" s="135" t="s">
        <v>14212</v>
      </c>
    </row>
    <row r="5635" spans="1:9" x14ac:dyDescent="0.2">
      <c r="A5635" s="135" t="s">
        <v>2918</v>
      </c>
      <c r="D5635" s="135" t="s">
        <v>14213</v>
      </c>
      <c r="E5635" s="135">
        <f t="shared" si="88"/>
        <v>30500902</v>
      </c>
      <c r="F5635" s="135" t="s">
        <v>1249</v>
      </c>
      <c r="G5635" s="135" t="s">
        <v>8210</v>
      </c>
      <c r="H5635" s="135" t="s">
        <v>14211</v>
      </c>
      <c r="I5635" s="135" t="s">
        <v>14214</v>
      </c>
    </row>
    <row r="5636" spans="1:9" x14ac:dyDescent="0.2">
      <c r="A5636" s="135" t="s">
        <v>2918</v>
      </c>
      <c r="D5636" s="135" t="s">
        <v>14215</v>
      </c>
      <c r="E5636" s="135">
        <f t="shared" si="88"/>
        <v>30500903</v>
      </c>
      <c r="F5636" s="135" t="s">
        <v>1249</v>
      </c>
      <c r="G5636" s="135" t="s">
        <v>8210</v>
      </c>
      <c r="H5636" s="135" t="s">
        <v>14211</v>
      </c>
      <c r="I5636" s="135" t="s">
        <v>14216</v>
      </c>
    </row>
    <row r="5637" spans="1:9" x14ac:dyDescent="0.2">
      <c r="A5637" s="135" t="s">
        <v>2918</v>
      </c>
      <c r="D5637" s="135" t="s">
        <v>14217</v>
      </c>
      <c r="E5637" s="135">
        <f t="shared" si="88"/>
        <v>30500904</v>
      </c>
      <c r="F5637" s="135" t="s">
        <v>1249</v>
      </c>
      <c r="G5637" s="135" t="s">
        <v>8210</v>
      </c>
      <c r="H5637" s="135" t="s">
        <v>14211</v>
      </c>
      <c r="I5637" s="135" t="s">
        <v>14218</v>
      </c>
    </row>
    <row r="5638" spans="1:9" x14ac:dyDescent="0.2">
      <c r="A5638" s="135" t="s">
        <v>2918</v>
      </c>
      <c r="D5638" s="135" t="s">
        <v>14219</v>
      </c>
      <c r="E5638" s="135">
        <f t="shared" si="88"/>
        <v>30500905</v>
      </c>
      <c r="F5638" s="135" t="s">
        <v>1249</v>
      </c>
      <c r="G5638" s="135" t="s">
        <v>8210</v>
      </c>
      <c r="H5638" s="135" t="s">
        <v>14211</v>
      </c>
      <c r="I5638" s="135" t="s">
        <v>14220</v>
      </c>
    </row>
    <row r="5639" spans="1:9" x14ac:dyDescent="0.2">
      <c r="A5639" s="135" t="s">
        <v>2918</v>
      </c>
      <c r="D5639" s="135" t="s">
        <v>14221</v>
      </c>
      <c r="E5639" s="135">
        <f t="shared" si="88"/>
        <v>30500906</v>
      </c>
      <c r="F5639" s="135" t="s">
        <v>1249</v>
      </c>
      <c r="G5639" s="135" t="s">
        <v>8210</v>
      </c>
      <c r="H5639" s="135" t="s">
        <v>14211</v>
      </c>
      <c r="I5639" s="135" t="s">
        <v>14222</v>
      </c>
    </row>
    <row r="5640" spans="1:9" x14ac:dyDescent="0.2">
      <c r="A5640" s="135" t="s">
        <v>2918</v>
      </c>
      <c r="D5640" s="135" t="s">
        <v>14223</v>
      </c>
      <c r="E5640" s="135">
        <f t="shared" si="88"/>
        <v>30500907</v>
      </c>
      <c r="F5640" s="135" t="s">
        <v>1249</v>
      </c>
      <c r="G5640" s="135" t="s">
        <v>8210</v>
      </c>
      <c r="H5640" s="135" t="s">
        <v>14211</v>
      </c>
      <c r="I5640" s="135" t="s">
        <v>14224</v>
      </c>
    </row>
    <row r="5641" spans="1:9" x14ac:dyDescent="0.2">
      <c r="A5641" s="135" t="s">
        <v>2918</v>
      </c>
      <c r="D5641" s="135" t="s">
        <v>14225</v>
      </c>
      <c r="E5641" s="135">
        <f t="shared" si="88"/>
        <v>30500908</v>
      </c>
      <c r="F5641" s="135" t="s">
        <v>1249</v>
      </c>
      <c r="G5641" s="135" t="s">
        <v>8210</v>
      </c>
      <c r="H5641" s="135" t="s">
        <v>14211</v>
      </c>
      <c r="I5641" s="135" t="s">
        <v>14226</v>
      </c>
    </row>
    <row r="5642" spans="1:9" x14ac:dyDescent="0.2">
      <c r="A5642" s="135" t="s">
        <v>2918</v>
      </c>
      <c r="D5642" s="135" t="s">
        <v>14227</v>
      </c>
      <c r="E5642" s="135">
        <f t="shared" si="88"/>
        <v>30500909</v>
      </c>
      <c r="F5642" s="135" t="s">
        <v>1249</v>
      </c>
      <c r="G5642" s="135" t="s">
        <v>8210</v>
      </c>
      <c r="H5642" s="135" t="s">
        <v>14211</v>
      </c>
      <c r="I5642" s="135" t="s">
        <v>14228</v>
      </c>
    </row>
    <row r="5643" spans="1:9" x14ac:dyDescent="0.2">
      <c r="A5643" s="135" t="s">
        <v>2918</v>
      </c>
      <c r="D5643" s="135" t="s">
        <v>14229</v>
      </c>
      <c r="E5643" s="135">
        <f t="shared" si="88"/>
        <v>30500910</v>
      </c>
      <c r="F5643" s="135" t="s">
        <v>1249</v>
      </c>
      <c r="G5643" s="135" t="s">
        <v>8210</v>
      </c>
      <c r="H5643" s="135" t="s">
        <v>14211</v>
      </c>
      <c r="I5643" s="135" t="s">
        <v>14230</v>
      </c>
    </row>
    <row r="5644" spans="1:9" x14ac:dyDescent="0.2">
      <c r="A5644" s="135" t="s">
        <v>2918</v>
      </c>
      <c r="D5644" s="135" t="s">
        <v>14231</v>
      </c>
      <c r="E5644" s="135">
        <f t="shared" si="88"/>
        <v>30500915</v>
      </c>
      <c r="F5644" s="135" t="s">
        <v>1249</v>
      </c>
      <c r="G5644" s="135" t="s">
        <v>8210</v>
      </c>
      <c r="H5644" s="135" t="s">
        <v>14211</v>
      </c>
      <c r="I5644" s="135" t="s">
        <v>14232</v>
      </c>
    </row>
    <row r="5645" spans="1:9" x14ac:dyDescent="0.2">
      <c r="A5645" s="135" t="s">
        <v>2918</v>
      </c>
      <c r="D5645" s="135" t="s">
        <v>14233</v>
      </c>
      <c r="E5645" s="135">
        <f t="shared" si="88"/>
        <v>30500916</v>
      </c>
      <c r="F5645" s="135" t="s">
        <v>1249</v>
      </c>
      <c r="G5645" s="135" t="s">
        <v>8210</v>
      </c>
      <c r="H5645" s="135" t="s">
        <v>14211</v>
      </c>
      <c r="I5645" s="135" t="s">
        <v>6508</v>
      </c>
    </row>
    <row r="5646" spans="1:9" x14ac:dyDescent="0.2">
      <c r="A5646" s="135" t="s">
        <v>2918</v>
      </c>
      <c r="D5646" s="135" t="s">
        <v>14234</v>
      </c>
      <c r="E5646" s="135">
        <f t="shared" si="88"/>
        <v>30500917</v>
      </c>
      <c r="F5646" s="135" t="s">
        <v>1249</v>
      </c>
      <c r="G5646" s="135" t="s">
        <v>8210</v>
      </c>
      <c r="H5646" s="135" t="s">
        <v>14211</v>
      </c>
      <c r="I5646" s="135" t="s">
        <v>16912</v>
      </c>
    </row>
    <row r="5647" spans="1:9" x14ac:dyDescent="0.2">
      <c r="A5647" s="135" t="s">
        <v>2918</v>
      </c>
      <c r="D5647" s="135" t="s">
        <v>16913</v>
      </c>
      <c r="E5647" s="135">
        <f t="shared" si="88"/>
        <v>30500999</v>
      </c>
      <c r="F5647" s="135" t="s">
        <v>1249</v>
      </c>
      <c r="G5647" s="135" t="s">
        <v>8210</v>
      </c>
      <c r="H5647" s="135" t="s">
        <v>14211</v>
      </c>
      <c r="I5647" s="135" t="s">
        <v>6238</v>
      </c>
    </row>
    <row r="5648" spans="1:9" x14ac:dyDescent="0.2">
      <c r="A5648" s="135" t="s">
        <v>2918</v>
      </c>
      <c r="D5648" s="135" t="s">
        <v>16914</v>
      </c>
      <c r="E5648" s="135">
        <f t="shared" si="88"/>
        <v>30501001</v>
      </c>
      <c r="F5648" s="135" t="s">
        <v>1249</v>
      </c>
      <c r="G5648" s="135" t="s">
        <v>8210</v>
      </c>
      <c r="H5648" s="135" t="s">
        <v>16915</v>
      </c>
      <c r="I5648" s="135" t="s">
        <v>16916</v>
      </c>
    </row>
    <row r="5649" spans="1:9" x14ac:dyDescent="0.2">
      <c r="A5649" s="135" t="s">
        <v>2918</v>
      </c>
      <c r="D5649" s="135" t="s">
        <v>16917</v>
      </c>
      <c r="E5649" s="135">
        <f t="shared" si="88"/>
        <v>30501002</v>
      </c>
      <c r="F5649" s="135" t="s">
        <v>1249</v>
      </c>
      <c r="G5649" s="135" t="s">
        <v>8210</v>
      </c>
      <c r="H5649" s="135" t="s">
        <v>16915</v>
      </c>
      <c r="I5649" s="135" t="s">
        <v>16918</v>
      </c>
    </row>
    <row r="5650" spans="1:9" x14ac:dyDescent="0.2">
      <c r="A5650" s="135" t="s">
        <v>2918</v>
      </c>
      <c r="D5650" s="135" t="s">
        <v>16919</v>
      </c>
      <c r="E5650" s="135">
        <f t="shared" si="88"/>
        <v>30501003</v>
      </c>
      <c r="F5650" s="135" t="s">
        <v>1249</v>
      </c>
      <c r="G5650" s="135" t="s">
        <v>8210</v>
      </c>
      <c r="H5650" s="135" t="s">
        <v>16915</v>
      </c>
      <c r="I5650" s="135" t="s">
        <v>16920</v>
      </c>
    </row>
    <row r="5651" spans="1:9" x14ac:dyDescent="0.2">
      <c r="A5651" s="135" t="s">
        <v>2918</v>
      </c>
      <c r="D5651" s="135" t="s">
        <v>16921</v>
      </c>
      <c r="E5651" s="135">
        <f t="shared" si="88"/>
        <v>30501004</v>
      </c>
      <c r="F5651" s="135" t="s">
        <v>1249</v>
      </c>
      <c r="G5651" s="135" t="s">
        <v>8210</v>
      </c>
      <c r="H5651" s="135" t="s">
        <v>16915</v>
      </c>
      <c r="I5651" s="135" t="s">
        <v>16922</v>
      </c>
    </row>
    <row r="5652" spans="1:9" x14ac:dyDescent="0.2">
      <c r="A5652" s="135" t="s">
        <v>2918</v>
      </c>
      <c r="D5652" s="135" t="s">
        <v>16923</v>
      </c>
      <c r="E5652" s="135">
        <f t="shared" si="88"/>
        <v>30501005</v>
      </c>
      <c r="F5652" s="135" t="s">
        <v>1249</v>
      </c>
      <c r="G5652" s="135" t="s">
        <v>8210</v>
      </c>
      <c r="H5652" s="135" t="s">
        <v>16915</v>
      </c>
      <c r="I5652" s="135" t="s">
        <v>16924</v>
      </c>
    </row>
    <row r="5653" spans="1:9" x14ac:dyDescent="0.2">
      <c r="A5653" s="135" t="s">
        <v>2918</v>
      </c>
      <c r="D5653" s="135" t="s">
        <v>16925</v>
      </c>
      <c r="E5653" s="135">
        <f t="shared" si="88"/>
        <v>30501006</v>
      </c>
      <c r="F5653" s="135" t="s">
        <v>1249</v>
      </c>
      <c r="G5653" s="135" t="s">
        <v>8210</v>
      </c>
      <c r="H5653" s="135" t="s">
        <v>16915</v>
      </c>
      <c r="I5653" s="135" t="s">
        <v>16926</v>
      </c>
    </row>
    <row r="5654" spans="1:9" x14ac:dyDescent="0.2">
      <c r="A5654" s="135" t="s">
        <v>2918</v>
      </c>
      <c r="D5654" s="135" t="s">
        <v>16927</v>
      </c>
      <c r="E5654" s="135">
        <f t="shared" si="88"/>
        <v>30501007</v>
      </c>
      <c r="F5654" s="135" t="s">
        <v>1249</v>
      </c>
      <c r="G5654" s="135" t="s">
        <v>8210</v>
      </c>
      <c r="H5654" s="135" t="s">
        <v>16915</v>
      </c>
      <c r="I5654" s="135" t="s">
        <v>9463</v>
      </c>
    </row>
    <row r="5655" spans="1:9" x14ac:dyDescent="0.2">
      <c r="A5655" s="135" t="s">
        <v>2918</v>
      </c>
      <c r="D5655" s="135" t="s">
        <v>16928</v>
      </c>
      <c r="E5655" s="135">
        <f t="shared" si="88"/>
        <v>30501008</v>
      </c>
      <c r="F5655" s="135" t="s">
        <v>1249</v>
      </c>
      <c r="G5655" s="135" t="s">
        <v>8210</v>
      </c>
      <c r="H5655" s="135" t="s">
        <v>16915</v>
      </c>
      <c r="I5655" s="135" t="s">
        <v>6785</v>
      </c>
    </row>
    <row r="5656" spans="1:9" x14ac:dyDescent="0.2">
      <c r="A5656" s="135" t="s">
        <v>2918</v>
      </c>
      <c r="D5656" s="135" t="s">
        <v>14237</v>
      </c>
      <c r="E5656" s="135">
        <f t="shared" si="88"/>
        <v>30501009</v>
      </c>
      <c r="F5656" s="135" t="s">
        <v>1249</v>
      </c>
      <c r="G5656" s="135" t="s">
        <v>8210</v>
      </c>
      <c r="H5656" s="135" t="s">
        <v>16915</v>
      </c>
      <c r="I5656" s="135" t="s">
        <v>14238</v>
      </c>
    </row>
    <row r="5657" spans="1:9" x14ac:dyDescent="0.2">
      <c r="A5657" s="135" t="s">
        <v>2918</v>
      </c>
      <c r="D5657" s="135" t="s">
        <v>14239</v>
      </c>
      <c r="E5657" s="135">
        <f t="shared" si="88"/>
        <v>30501010</v>
      </c>
      <c r="F5657" s="135" t="s">
        <v>1249</v>
      </c>
      <c r="G5657" s="135" t="s">
        <v>8210</v>
      </c>
      <c r="H5657" s="135" t="s">
        <v>16915</v>
      </c>
      <c r="I5657" s="135" t="s">
        <v>2367</v>
      </c>
    </row>
    <row r="5658" spans="1:9" x14ac:dyDescent="0.2">
      <c r="A5658" s="135" t="s">
        <v>2918</v>
      </c>
      <c r="D5658" s="135" t="s">
        <v>14240</v>
      </c>
      <c r="E5658" s="135">
        <f t="shared" si="88"/>
        <v>30501011</v>
      </c>
      <c r="F5658" s="135" t="s">
        <v>1249</v>
      </c>
      <c r="G5658" s="135" t="s">
        <v>8210</v>
      </c>
      <c r="H5658" s="135" t="s">
        <v>16915</v>
      </c>
      <c r="I5658" s="135" t="s">
        <v>14241</v>
      </c>
    </row>
    <row r="5659" spans="1:9" x14ac:dyDescent="0.2">
      <c r="A5659" s="135" t="s">
        <v>2918</v>
      </c>
      <c r="D5659" s="135" t="s">
        <v>14242</v>
      </c>
      <c r="E5659" s="135">
        <f t="shared" si="88"/>
        <v>30501012</v>
      </c>
      <c r="F5659" s="135" t="s">
        <v>1249</v>
      </c>
      <c r="G5659" s="135" t="s">
        <v>8210</v>
      </c>
      <c r="H5659" s="135" t="s">
        <v>16915</v>
      </c>
      <c r="I5659" s="135" t="s">
        <v>9422</v>
      </c>
    </row>
    <row r="5660" spans="1:9" x14ac:dyDescent="0.2">
      <c r="A5660" s="135" t="s">
        <v>2918</v>
      </c>
      <c r="D5660" s="135" t="s">
        <v>14243</v>
      </c>
      <c r="E5660" s="135">
        <f t="shared" si="88"/>
        <v>30501013</v>
      </c>
      <c r="F5660" s="135" t="s">
        <v>1249</v>
      </c>
      <c r="G5660" s="135" t="s">
        <v>8210</v>
      </c>
      <c r="H5660" s="135" t="s">
        <v>16915</v>
      </c>
      <c r="I5660" s="135" t="s">
        <v>14244</v>
      </c>
    </row>
    <row r="5661" spans="1:9" x14ac:dyDescent="0.2">
      <c r="A5661" s="135" t="s">
        <v>2918</v>
      </c>
      <c r="D5661" s="135" t="s">
        <v>14245</v>
      </c>
      <c r="E5661" s="135">
        <f t="shared" si="88"/>
        <v>30501014</v>
      </c>
      <c r="F5661" s="135" t="s">
        <v>1249</v>
      </c>
      <c r="G5661" s="135" t="s">
        <v>8210</v>
      </c>
      <c r="H5661" s="135" t="s">
        <v>16915</v>
      </c>
      <c r="I5661" s="135" t="s">
        <v>14246</v>
      </c>
    </row>
    <row r="5662" spans="1:9" x14ac:dyDescent="0.2">
      <c r="A5662" s="135" t="s">
        <v>2918</v>
      </c>
      <c r="D5662" s="135" t="s">
        <v>14247</v>
      </c>
      <c r="E5662" s="135">
        <f t="shared" si="88"/>
        <v>30501015</v>
      </c>
      <c r="F5662" s="135" t="s">
        <v>1249</v>
      </c>
      <c r="G5662" s="135" t="s">
        <v>8210</v>
      </c>
      <c r="H5662" s="135" t="s">
        <v>16915</v>
      </c>
      <c r="I5662" s="135" t="s">
        <v>1274</v>
      </c>
    </row>
    <row r="5663" spans="1:9" x14ac:dyDescent="0.2">
      <c r="A5663" s="135" t="s">
        <v>2918</v>
      </c>
      <c r="D5663" s="135" t="s">
        <v>14248</v>
      </c>
      <c r="E5663" s="135">
        <f t="shared" si="88"/>
        <v>30501016</v>
      </c>
      <c r="F5663" s="135" t="s">
        <v>1249</v>
      </c>
      <c r="G5663" s="135" t="s">
        <v>8210</v>
      </c>
      <c r="H5663" s="135" t="s">
        <v>16915</v>
      </c>
      <c r="I5663" s="135" t="s">
        <v>14249</v>
      </c>
    </row>
    <row r="5664" spans="1:9" x14ac:dyDescent="0.2">
      <c r="A5664" s="135" t="s">
        <v>2918</v>
      </c>
      <c r="D5664" s="135" t="s">
        <v>14250</v>
      </c>
      <c r="E5664" s="135">
        <f t="shared" si="88"/>
        <v>30501017</v>
      </c>
      <c r="F5664" s="135" t="s">
        <v>1249</v>
      </c>
      <c r="G5664" s="135" t="s">
        <v>8210</v>
      </c>
      <c r="H5664" s="135" t="s">
        <v>16915</v>
      </c>
      <c r="I5664" s="135" t="s">
        <v>8510</v>
      </c>
    </row>
    <row r="5665" spans="1:12" x14ac:dyDescent="0.2">
      <c r="A5665" s="135" t="s">
        <v>2918</v>
      </c>
      <c r="D5665" s="135" t="s">
        <v>14251</v>
      </c>
      <c r="E5665" s="135">
        <f t="shared" si="88"/>
        <v>30501021</v>
      </c>
      <c r="F5665" s="135" t="s">
        <v>1249</v>
      </c>
      <c r="G5665" s="135" t="s">
        <v>8210</v>
      </c>
      <c r="H5665" s="135" t="s">
        <v>16915</v>
      </c>
      <c r="I5665" s="135" t="s">
        <v>14252</v>
      </c>
    </row>
    <row r="5666" spans="1:12" x14ac:dyDescent="0.2">
      <c r="A5666" s="135" t="s">
        <v>2918</v>
      </c>
      <c r="D5666" s="135" t="s">
        <v>14253</v>
      </c>
      <c r="E5666" s="135">
        <f t="shared" si="88"/>
        <v>30501022</v>
      </c>
      <c r="F5666" s="135" t="s">
        <v>1249</v>
      </c>
      <c r="G5666" s="135" t="s">
        <v>8210</v>
      </c>
      <c r="H5666" s="135" t="s">
        <v>16915</v>
      </c>
      <c r="I5666" s="135" t="s">
        <v>14254</v>
      </c>
    </row>
    <row r="5667" spans="1:12" x14ac:dyDescent="0.2">
      <c r="A5667" s="135" t="s">
        <v>2918</v>
      </c>
      <c r="D5667" s="135" t="s">
        <v>14255</v>
      </c>
      <c r="E5667" s="135">
        <f t="shared" si="88"/>
        <v>30501023</v>
      </c>
      <c r="F5667" s="135" t="s">
        <v>1249</v>
      </c>
      <c r="G5667" s="135" t="s">
        <v>8210</v>
      </c>
      <c r="H5667" s="135" t="s">
        <v>16915</v>
      </c>
      <c r="I5667" s="135" t="s">
        <v>1274</v>
      </c>
    </row>
    <row r="5668" spans="1:12" x14ac:dyDescent="0.2">
      <c r="A5668" s="135" t="s">
        <v>2918</v>
      </c>
      <c r="D5668" s="135" t="s">
        <v>14256</v>
      </c>
      <c r="E5668" s="135">
        <f t="shared" si="88"/>
        <v>30501024</v>
      </c>
      <c r="F5668" s="135" t="s">
        <v>1249</v>
      </c>
      <c r="G5668" s="135" t="s">
        <v>8210</v>
      </c>
      <c r="H5668" s="135" t="s">
        <v>16915</v>
      </c>
      <c r="I5668" s="135" t="s">
        <v>14257</v>
      </c>
    </row>
    <row r="5669" spans="1:12" x14ac:dyDescent="0.2">
      <c r="A5669" s="135" t="s">
        <v>2918</v>
      </c>
      <c r="D5669" s="135" t="s">
        <v>14258</v>
      </c>
      <c r="E5669" s="135">
        <f t="shared" si="88"/>
        <v>30501030</v>
      </c>
      <c r="F5669" s="135" t="s">
        <v>1249</v>
      </c>
      <c r="G5669" s="135" t="s">
        <v>8210</v>
      </c>
      <c r="H5669" s="135" t="s">
        <v>16915</v>
      </c>
      <c r="I5669" s="135" t="s">
        <v>11550</v>
      </c>
    </row>
    <row r="5670" spans="1:12" x14ac:dyDescent="0.2">
      <c r="A5670" s="135" t="s">
        <v>2918</v>
      </c>
      <c r="D5670" s="135" t="s">
        <v>11551</v>
      </c>
      <c r="E5670" s="135">
        <f t="shared" si="88"/>
        <v>30501031</v>
      </c>
      <c r="F5670" s="135" t="s">
        <v>1249</v>
      </c>
      <c r="G5670" s="135" t="s">
        <v>8210</v>
      </c>
      <c r="H5670" s="135" t="s">
        <v>16915</v>
      </c>
      <c r="I5670" s="135" t="s">
        <v>11552</v>
      </c>
    </row>
    <row r="5671" spans="1:12" x14ac:dyDescent="0.2">
      <c r="A5671" s="135" t="s">
        <v>2918</v>
      </c>
      <c r="D5671" s="135" t="s">
        <v>11553</v>
      </c>
      <c r="E5671" s="135">
        <f t="shared" si="88"/>
        <v>30501032</v>
      </c>
      <c r="F5671" s="135" t="s">
        <v>1249</v>
      </c>
      <c r="G5671" s="135" t="s">
        <v>8210</v>
      </c>
      <c r="H5671" s="135" t="s">
        <v>16915</v>
      </c>
      <c r="I5671" s="135" t="s">
        <v>11554</v>
      </c>
    </row>
    <row r="5672" spans="1:12" x14ac:dyDescent="0.2">
      <c r="A5672" s="135" t="s">
        <v>2918</v>
      </c>
      <c r="D5672" s="135" t="s">
        <v>11555</v>
      </c>
      <c r="E5672" s="135">
        <f t="shared" si="88"/>
        <v>30501033</v>
      </c>
      <c r="F5672" s="135" t="s">
        <v>1249</v>
      </c>
      <c r="G5672" s="135" t="s">
        <v>8210</v>
      </c>
      <c r="H5672" s="135" t="s">
        <v>16915</v>
      </c>
      <c r="I5672" s="135" t="s">
        <v>11556</v>
      </c>
    </row>
    <row r="5673" spans="1:12" x14ac:dyDescent="0.2">
      <c r="A5673" s="135" t="s">
        <v>2918</v>
      </c>
      <c r="D5673" s="135" t="s">
        <v>11557</v>
      </c>
      <c r="E5673" s="135">
        <f t="shared" si="88"/>
        <v>30501034</v>
      </c>
      <c r="F5673" s="135" t="s">
        <v>1249</v>
      </c>
      <c r="G5673" s="135" t="s">
        <v>8210</v>
      </c>
      <c r="H5673" s="135" t="s">
        <v>16915</v>
      </c>
      <c r="I5673" s="135" t="s">
        <v>11558</v>
      </c>
    </row>
    <row r="5674" spans="1:12" x14ac:dyDescent="0.2">
      <c r="A5674" s="135" t="s">
        <v>2918</v>
      </c>
      <c r="D5674" s="135" t="s">
        <v>11559</v>
      </c>
      <c r="E5674" s="135">
        <f t="shared" si="88"/>
        <v>30501035</v>
      </c>
      <c r="F5674" s="135" t="s">
        <v>1249</v>
      </c>
      <c r="G5674" s="135" t="s">
        <v>8210</v>
      </c>
      <c r="H5674" s="135" t="s">
        <v>16915</v>
      </c>
      <c r="I5674" s="135" t="s">
        <v>11560</v>
      </c>
    </row>
    <row r="5675" spans="1:12" x14ac:dyDescent="0.2">
      <c r="A5675" s="135" t="s">
        <v>2918</v>
      </c>
      <c r="D5675" s="135" t="s">
        <v>11561</v>
      </c>
      <c r="E5675" s="135">
        <f t="shared" si="88"/>
        <v>30501036</v>
      </c>
      <c r="F5675" s="135" t="s">
        <v>1249</v>
      </c>
      <c r="G5675" s="135" t="s">
        <v>8210</v>
      </c>
      <c r="H5675" s="135" t="s">
        <v>16915</v>
      </c>
      <c r="I5675" s="135" t="s">
        <v>11562</v>
      </c>
    </row>
    <row r="5676" spans="1:12" x14ac:dyDescent="0.2">
      <c r="A5676" s="135" t="s">
        <v>2918</v>
      </c>
      <c r="D5676" s="135" t="s">
        <v>11563</v>
      </c>
      <c r="E5676" s="135">
        <f t="shared" si="88"/>
        <v>30501037</v>
      </c>
      <c r="F5676" s="135" t="s">
        <v>1249</v>
      </c>
      <c r="G5676" s="135" t="s">
        <v>8210</v>
      </c>
      <c r="H5676" s="135" t="s">
        <v>16915</v>
      </c>
      <c r="I5676" s="135" t="s">
        <v>11564</v>
      </c>
    </row>
    <row r="5677" spans="1:12" x14ac:dyDescent="0.2">
      <c r="A5677" s="135" t="s">
        <v>2918</v>
      </c>
      <c r="D5677" s="135" t="s">
        <v>11565</v>
      </c>
      <c r="E5677" s="135">
        <f t="shared" si="88"/>
        <v>30501038</v>
      </c>
      <c r="F5677" s="135" t="s">
        <v>1249</v>
      </c>
      <c r="G5677" s="135" t="s">
        <v>8210</v>
      </c>
      <c r="H5677" s="135" t="s">
        <v>16915</v>
      </c>
      <c r="I5677" s="135" t="s">
        <v>11566</v>
      </c>
    </row>
    <row r="5678" spans="1:12" x14ac:dyDescent="0.2">
      <c r="A5678" s="135" t="s">
        <v>2918</v>
      </c>
      <c r="D5678" s="135" t="s">
        <v>11567</v>
      </c>
      <c r="E5678" s="135">
        <f t="shared" si="88"/>
        <v>30501039</v>
      </c>
      <c r="F5678" s="135" t="s">
        <v>1249</v>
      </c>
      <c r="G5678" s="135" t="s">
        <v>8210</v>
      </c>
      <c r="H5678" s="135" t="s">
        <v>16915</v>
      </c>
      <c r="I5678" s="135" t="s">
        <v>11568</v>
      </c>
      <c r="K5678" s="137"/>
      <c r="L5678" s="135"/>
    </row>
    <row r="5679" spans="1:12" x14ac:dyDescent="0.2">
      <c r="A5679" s="135" t="s">
        <v>2918</v>
      </c>
      <c r="D5679" s="135" t="s">
        <v>11569</v>
      </c>
      <c r="E5679" s="135">
        <f t="shared" si="88"/>
        <v>30501040</v>
      </c>
      <c r="F5679" s="135" t="s">
        <v>1249</v>
      </c>
      <c r="G5679" s="135" t="s">
        <v>8210</v>
      </c>
      <c r="H5679" s="135" t="s">
        <v>16915</v>
      </c>
      <c r="I5679" s="135" t="s">
        <v>11570</v>
      </c>
    </row>
    <row r="5680" spans="1:12" x14ac:dyDescent="0.2">
      <c r="A5680" s="135" t="s">
        <v>2918</v>
      </c>
      <c r="D5680" s="135" t="s">
        <v>11571</v>
      </c>
      <c r="E5680" s="135">
        <f t="shared" si="88"/>
        <v>30501041</v>
      </c>
      <c r="F5680" s="135" t="s">
        <v>1249</v>
      </c>
      <c r="G5680" s="135" t="s">
        <v>8210</v>
      </c>
      <c r="H5680" s="135" t="s">
        <v>16915</v>
      </c>
      <c r="I5680" s="135" t="s">
        <v>11572</v>
      </c>
    </row>
    <row r="5681" spans="1:9" x14ac:dyDescent="0.2">
      <c r="A5681" s="135" t="s">
        <v>2918</v>
      </c>
      <c r="D5681" s="135" t="s">
        <v>11573</v>
      </c>
      <c r="E5681" s="135">
        <f t="shared" si="88"/>
        <v>30501042</v>
      </c>
      <c r="F5681" s="135" t="s">
        <v>1249</v>
      </c>
      <c r="G5681" s="135" t="s">
        <v>8210</v>
      </c>
      <c r="H5681" s="135" t="s">
        <v>16915</v>
      </c>
      <c r="I5681" s="135" t="s">
        <v>11574</v>
      </c>
    </row>
    <row r="5682" spans="1:9" x14ac:dyDescent="0.2">
      <c r="A5682" s="135" t="s">
        <v>2918</v>
      </c>
      <c r="D5682" s="135" t="s">
        <v>11575</v>
      </c>
      <c r="E5682" s="135">
        <f t="shared" si="88"/>
        <v>30501043</v>
      </c>
      <c r="F5682" s="135" t="s">
        <v>1249</v>
      </c>
      <c r="G5682" s="135" t="s">
        <v>8210</v>
      </c>
      <c r="H5682" s="135" t="s">
        <v>16915</v>
      </c>
      <c r="I5682" s="135" t="s">
        <v>11576</v>
      </c>
    </row>
    <row r="5683" spans="1:9" x14ac:dyDescent="0.2">
      <c r="A5683" s="135" t="s">
        <v>2918</v>
      </c>
      <c r="D5683" s="135" t="s">
        <v>11577</v>
      </c>
      <c r="E5683" s="135">
        <f t="shared" si="88"/>
        <v>30501044</v>
      </c>
      <c r="F5683" s="135" t="s">
        <v>1249</v>
      </c>
      <c r="G5683" s="135" t="s">
        <v>8210</v>
      </c>
      <c r="H5683" s="135" t="s">
        <v>16915</v>
      </c>
      <c r="I5683" s="135" t="s">
        <v>11578</v>
      </c>
    </row>
    <row r="5684" spans="1:9" x14ac:dyDescent="0.2">
      <c r="A5684" s="135" t="s">
        <v>2918</v>
      </c>
      <c r="D5684" s="135" t="s">
        <v>11579</v>
      </c>
      <c r="E5684" s="135">
        <f t="shared" si="88"/>
        <v>30501045</v>
      </c>
      <c r="F5684" s="135" t="s">
        <v>1249</v>
      </c>
      <c r="G5684" s="135" t="s">
        <v>8210</v>
      </c>
      <c r="H5684" s="135" t="s">
        <v>16915</v>
      </c>
      <c r="I5684" s="135" t="s">
        <v>11580</v>
      </c>
    </row>
    <row r="5685" spans="1:9" x14ac:dyDescent="0.2">
      <c r="A5685" s="135" t="s">
        <v>2918</v>
      </c>
      <c r="D5685" s="135" t="s">
        <v>11581</v>
      </c>
      <c r="E5685" s="135">
        <f t="shared" si="88"/>
        <v>30501046</v>
      </c>
      <c r="F5685" s="135" t="s">
        <v>1249</v>
      </c>
      <c r="G5685" s="135" t="s">
        <v>8210</v>
      </c>
      <c r="H5685" s="135" t="s">
        <v>16915</v>
      </c>
      <c r="I5685" s="135" t="s">
        <v>11582</v>
      </c>
    </row>
    <row r="5686" spans="1:9" x14ac:dyDescent="0.2">
      <c r="A5686" s="135" t="s">
        <v>2918</v>
      </c>
      <c r="D5686" s="135" t="s">
        <v>11583</v>
      </c>
      <c r="E5686" s="135">
        <f t="shared" si="88"/>
        <v>30501047</v>
      </c>
      <c r="F5686" s="135" t="s">
        <v>1249</v>
      </c>
      <c r="G5686" s="135" t="s">
        <v>8210</v>
      </c>
      <c r="H5686" s="135" t="s">
        <v>16915</v>
      </c>
      <c r="I5686" s="135" t="s">
        <v>11584</v>
      </c>
    </row>
    <row r="5687" spans="1:9" x14ac:dyDescent="0.2">
      <c r="A5687" s="135" t="s">
        <v>2918</v>
      </c>
      <c r="D5687" s="135" t="s">
        <v>11585</v>
      </c>
      <c r="E5687" s="135">
        <f t="shared" si="88"/>
        <v>30501048</v>
      </c>
      <c r="F5687" s="135" t="s">
        <v>1249</v>
      </c>
      <c r="G5687" s="135" t="s">
        <v>8210</v>
      </c>
      <c r="H5687" s="135" t="s">
        <v>16915</v>
      </c>
      <c r="I5687" s="135" t="s">
        <v>11586</v>
      </c>
    </row>
    <row r="5688" spans="1:9" x14ac:dyDescent="0.2">
      <c r="A5688" s="135" t="s">
        <v>2918</v>
      </c>
      <c r="D5688" s="135" t="s">
        <v>11587</v>
      </c>
      <c r="E5688" s="135">
        <f t="shared" si="88"/>
        <v>30501049</v>
      </c>
      <c r="F5688" s="135" t="s">
        <v>1249</v>
      </c>
      <c r="G5688" s="135" t="s">
        <v>8210</v>
      </c>
      <c r="H5688" s="135" t="s">
        <v>16915</v>
      </c>
      <c r="I5688" s="135" t="s">
        <v>11588</v>
      </c>
    </row>
    <row r="5689" spans="1:9" x14ac:dyDescent="0.2">
      <c r="A5689" s="135" t="s">
        <v>2918</v>
      </c>
      <c r="D5689" s="135" t="s">
        <v>11589</v>
      </c>
      <c r="E5689" s="135">
        <f t="shared" si="88"/>
        <v>30501050</v>
      </c>
      <c r="F5689" s="135" t="s">
        <v>1249</v>
      </c>
      <c r="G5689" s="135" t="s">
        <v>8210</v>
      </c>
      <c r="H5689" s="135" t="s">
        <v>16915</v>
      </c>
      <c r="I5689" s="135" t="s">
        <v>11590</v>
      </c>
    </row>
    <row r="5690" spans="1:9" x14ac:dyDescent="0.2">
      <c r="A5690" s="135" t="s">
        <v>2918</v>
      </c>
      <c r="D5690" s="135" t="s">
        <v>11591</v>
      </c>
      <c r="E5690" s="135">
        <f t="shared" si="88"/>
        <v>30501051</v>
      </c>
      <c r="F5690" s="135" t="s">
        <v>1249</v>
      </c>
      <c r="G5690" s="135" t="s">
        <v>8210</v>
      </c>
      <c r="H5690" s="135" t="s">
        <v>16915</v>
      </c>
      <c r="I5690" s="135" t="s">
        <v>11592</v>
      </c>
    </row>
    <row r="5691" spans="1:9" x14ac:dyDescent="0.2">
      <c r="A5691" s="135" t="s">
        <v>2918</v>
      </c>
      <c r="D5691" s="135" t="s">
        <v>11593</v>
      </c>
      <c r="E5691" s="135">
        <f t="shared" si="88"/>
        <v>30501060</v>
      </c>
      <c r="F5691" s="135" t="s">
        <v>1249</v>
      </c>
      <c r="G5691" s="135" t="s">
        <v>8210</v>
      </c>
      <c r="H5691" s="135" t="s">
        <v>16915</v>
      </c>
      <c r="I5691" s="135" t="s">
        <v>11594</v>
      </c>
    </row>
    <row r="5692" spans="1:9" x14ac:dyDescent="0.2">
      <c r="A5692" s="135" t="s">
        <v>2918</v>
      </c>
      <c r="D5692" s="135" t="s">
        <v>11595</v>
      </c>
      <c r="E5692" s="135">
        <f t="shared" si="88"/>
        <v>30501061</v>
      </c>
      <c r="F5692" s="135" t="s">
        <v>1249</v>
      </c>
      <c r="G5692" s="135" t="s">
        <v>8210</v>
      </c>
      <c r="H5692" s="135" t="s">
        <v>16915</v>
      </c>
      <c r="I5692" s="135" t="s">
        <v>11596</v>
      </c>
    </row>
    <row r="5693" spans="1:9" x14ac:dyDescent="0.2">
      <c r="A5693" s="135" t="s">
        <v>2918</v>
      </c>
      <c r="D5693" s="135" t="s">
        <v>11597</v>
      </c>
      <c r="E5693" s="135">
        <f t="shared" si="88"/>
        <v>30501062</v>
      </c>
      <c r="F5693" s="135" t="s">
        <v>1249</v>
      </c>
      <c r="G5693" s="135" t="s">
        <v>8210</v>
      </c>
      <c r="H5693" s="135" t="s">
        <v>16915</v>
      </c>
      <c r="I5693" s="135" t="s">
        <v>11598</v>
      </c>
    </row>
    <row r="5694" spans="1:9" x14ac:dyDescent="0.2">
      <c r="A5694" s="135" t="s">
        <v>2918</v>
      </c>
      <c r="D5694" s="135" t="s">
        <v>11599</v>
      </c>
      <c r="E5694" s="135">
        <f t="shared" si="88"/>
        <v>30501090</v>
      </c>
      <c r="F5694" s="135" t="s">
        <v>1249</v>
      </c>
      <c r="G5694" s="135" t="s">
        <v>8210</v>
      </c>
      <c r="H5694" s="135" t="s">
        <v>16915</v>
      </c>
      <c r="I5694" s="135" t="s">
        <v>5426</v>
      </c>
    </row>
    <row r="5695" spans="1:9" x14ac:dyDescent="0.2">
      <c r="A5695" s="135" t="s">
        <v>2918</v>
      </c>
      <c r="D5695" s="135" t="s">
        <v>11600</v>
      </c>
      <c r="E5695" s="135">
        <f t="shared" si="88"/>
        <v>30501099</v>
      </c>
      <c r="F5695" s="135" t="s">
        <v>1249</v>
      </c>
      <c r="G5695" s="135" t="s">
        <v>8210</v>
      </c>
      <c r="H5695" s="135" t="s">
        <v>16915</v>
      </c>
      <c r="I5695" s="135" t="s">
        <v>6238</v>
      </c>
    </row>
    <row r="5696" spans="1:9" x14ac:dyDescent="0.2">
      <c r="A5696" s="135" t="s">
        <v>2918</v>
      </c>
      <c r="D5696" s="135" t="s">
        <v>11601</v>
      </c>
      <c r="E5696" s="135">
        <f t="shared" si="88"/>
        <v>30501101</v>
      </c>
      <c r="F5696" s="135" t="s">
        <v>1249</v>
      </c>
      <c r="G5696" s="135" t="s">
        <v>8210</v>
      </c>
      <c r="H5696" s="135" t="s">
        <v>11602</v>
      </c>
      <c r="I5696" s="135" t="s">
        <v>11603</v>
      </c>
    </row>
    <row r="5697" spans="1:12" x14ac:dyDescent="0.2">
      <c r="A5697" s="135" t="s">
        <v>2918</v>
      </c>
      <c r="D5697" s="135" t="s">
        <v>11604</v>
      </c>
      <c r="E5697" s="135">
        <f t="shared" si="88"/>
        <v>30501106</v>
      </c>
      <c r="F5697" s="135" t="s">
        <v>1249</v>
      </c>
      <c r="G5697" s="135" t="s">
        <v>8210</v>
      </c>
      <c r="H5697" s="135" t="s">
        <v>11602</v>
      </c>
      <c r="I5697" s="135" t="s">
        <v>11605</v>
      </c>
    </row>
    <row r="5698" spans="1:12" x14ac:dyDescent="0.2">
      <c r="A5698" s="135" t="s">
        <v>2918</v>
      </c>
      <c r="D5698" s="135" t="s">
        <v>11606</v>
      </c>
      <c r="E5698" s="135">
        <f t="shared" ref="E5698:E5761" si="89">VALUE(D5698)</f>
        <v>30501107</v>
      </c>
      <c r="F5698" s="135" t="s">
        <v>1249</v>
      </c>
      <c r="G5698" s="135" t="s">
        <v>8210</v>
      </c>
      <c r="H5698" s="135" t="s">
        <v>11602</v>
      </c>
      <c r="I5698" s="135" t="s">
        <v>11607</v>
      </c>
    </row>
    <row r="5699" spans="1:12" x14ac:dyDescent="0.2">
      <c r="A5699" s="135" t="s">
        <v>2918</v>
      </c>
      <c r="D5699" s="135" t="s">
        <v>11608</v>
      </c>
      <c r="E5699" s="135">
        <f t="shared" si="89"/>
        <v>30501108</v>
      </c>
      <c r="F5699" s="135" t="s">
        <v>1249</v>
      </c>
      <c r="G5699" s="135" t="s">
        <v>8210</v>
      </c>
      <c r="H5699" s="135" t="s">
        <v>11602</v>
      </c>
      <c r="I5699" s="135" t="s">
        <v>11609</v>
      </c>
    </row>
    <row r="5700" spans="1:12" x14ac:dyDescent="0.2">
      <c r="A5700" s="135" t="s">
        <v>2918</v>
      </c>
      <c r="D5700" s="135" t="s">
        <v>8830</v>
      </c>
      <c r="E5700" s="135">
        <f t="shared" si="89"/>
        <v>30501109</v>
      </c>
      <c r="F5700" s="135" t="s">
        <v>1249</v>
      </c>
      <c r="G5700" s="135" t="s">
        <v>8210</v>
      </c>
      <c r="H5700" s="135" t="s">
        <v>11602</v>
      </c>
      <c r="I5700" s="135" t="s">
        <v>8831</v>
      </c>
    </row>
    <row r="5701" spans="1:12" x14ac:dyDescent="0.2">
      <c r="A5701" s="135" t="s">
        <v>2918</v>
      </c>
      <c r="D5701" s="135" t="s">
        <v>8832</v>
      </c>
      <c r="E5701" s="135">
        <f t="shared" si="89"/>
        <v>30501110</v>
      </c>
      <c r="F5701" s="135" t="s">
        <v>1249</v>
      </c>
      <c r="G5701" s="135" t="s">
        <v>8210</v>
      </c>
      <c r="H5701" s="135" t="s">
        <v>11602</v>
      </c>
      <c r="I5701" s="135" t="s">
        <v>8833</v>
      </c>
    </row>
    <row r="5702" spans="1:12" x14ac:dyDescent="0.2">
      <c r="A5702" s="135" t="s">
        <v>2918</v>
      </c>
      <c r="D5702" s="135" t="s">
        <v>8834</v>
      </c>
      <c r="E5702" s="135">
        <f t="shared" si="89"/>
        <v>30501111</v>
      </c>
      <c r="F5702" s="135" t="s">
        <v>1249</v>
      </c>
      <c r="G5702" s="135" t="s">
        <v>8210</v>
      </c>
      <c r="H5702" s="135" t="s">
        <v>11602</v>
      </c>
      <c r="I5702" s="135" t="s">
        <v>8835</v>
      </c>
      <c r="K5702" s="137"/>
      <c r="L5702" s="135"/>
    </row>
    <row r="5703" spans="1:12" x14ac:dyDescent="0.2">
      <c r="A5703" s="135" t="s">
        <v>2918</v>
      </c>
      <c r="D5703" s="135" t="s">
        <v>8836</v>
      </c>
      <c r="E5703" s="135">
        <f t="shared" si="89"/>
        <v>30501112</v>
      </c>
      <c r="F5703" s="135" t="s">
        <v>1249</v>
      </c>
      <c r="G5703" s="135" t="s">
        <v>8210</v>
      </c>
      <c r="H5703" s="135" t="s">
        <v>11602</v>
      </c>
      <c r="I5703" s="135" t="s">
        <v>5899</v>
      </c>
    </row>
    <row r="5704" spans="1:12" x14ac:dyDescent="0.2">
      <c r="A5704" s="135" t="s">
        <v>2918</v>
      </c>
      <c r="D5704" s="135" t="s">
        <v>5900</v>
      </c>
      <c r="E5704" s="135">
        <f t="shared" si="89"/>
        <v>30501113</v>
      </c>
      <c r="F5704" s="135" t="s">
        <v>1249</v>
      </c>
      <c r="G5704" s="135" t="s">
        <v>8210</v>
      </c>
      <c r="H5704" s="135" t="s">
        <v>11602</v>
      </c>
      <c r="I5704" s="135" t="s">
        <v>5901</v>
      </c>
    </row>
    <row r="5705" spans="1:12" x14ac:dyDescent="0.2">
      <c r="A5705" s="135" t="s">
        <v>2918</v>
      </c>
      <c r="D5705" s="135" t="s">
        <v>5902</v>
      </c>
      <c r="E5705" s="135">
        <f t="shared" si="89"/>
        <v>30501114</v>
      </c>
      <c r="F5705" s="135" t="s">
        <v>1249</v>
      </c>
      <c r="G5705" s="135" t="s">
        <v>8210</v>
      </c>
      <c r="H5705" s="135" t="s">
        <v>11602</v>
      </c>
      <c r="I5705" s="135" t="s">
        <v>5903</v>
      </c>
    </row>
    <row r="5706" spans="1:12" x14ac:dyDescent="0.2">
      <c r="A5706" s="135" t="s">
        <v>2918</v>
      </c>
      <c r="D5706" s="135" t="s">
        <v>5904</v>
      </c>
      <c r="E5706" s="135">
        <f t="shared" si="89"/>
        <v>30501115</v>
      </c>
      <c r="F5706" s="135" t="s">
        <v>1249</v>
      </c>
      <c r="G5706" s="135" t="s">
        <v>8210</v>
      </c>
      <c r="H5706" s="135" t="s">
        <v>11602</v>
      </c>
      <c r="I5706" s="135" t="s">
        <v>5905</v>
      </c>
    </row>
    <row r="5707" spans="1:12" x14ac:dyDescent="0.2">
      <c r="A5707" s="135" t="s">
        <v>2918</v>
      </c>
      <c r="D5707" s="135" t="s">
        <v>5906</v>
      </c>
      <c r="E5707" s="135">
        <f t="shared" si="89"/>
        <v>30501120</v>
      </c>
      <c r="F5707" s="135" t="s">
        <v>1249</v>
      </c>
      <c r="G5707" s="135" t="s">
        <v>8210</v>
      </c>
      <c r="H5707" s="135" t="s">
        <v>11602</v>
      </c>
      <c r="I5707" s="135" t="s">
        <v>5907</v>
      </c>
    </row>
    <row r="5708" spans="1:12" x14ac:dyDescent="0.2">
      <c r="A5708" s="135" t="s">
        <v>2918</v>
      </c>
      <c r="D5708" s="135" t="s">
        <v>5908</v>
      </c>
      <c r="E5708" s="135">
        <f t="shared" si="89"/>
        <v>30501199</v>
      </c>
      <c r="F5708" s="135" t="s">
        <v>1249</v>
      </c>
      <c r="G5708" s="135" t="s">
        <v>8210</v>
      </c>
      <c r="H5708" s="135" t="s">
        <v>11602</v>
      </c>
      <c r="I5708" s="135" t="s">
        <v>6238</v>
      </c>
    </row>
    <row r="5709" spans="1:12" x14ac:dyDescent="0.2">
      <c r="A5709" s="135" t="s">
        <v>2918</v>
      </c>
      <c r="D5709" s="135" t="s">
        <v>5909</v>
      </c>
      <c r="E5709" s="135">
        <f t="shared" si="89"/>
        <v>30501201</v>
      </c>
      <c r="F5709" s="135" t="s">
        <v>1249</v>
      </c>
      <c r="G5709" s="135" t="s">
        <v>8210</v>
      </c>
      <c r="H5709" s="135" t="s">
        <v>5910</v>
      </c>
      <c r="I5709" s="135" t="s">
        <v>5911</v>
      </c>
    </row>
    <row r="5710" spans="1:12" x14ac:dyDescent="0.2">
      <c r="A5710" s="135" t="s">
        <v>2918</v>
      </c>
      <c r="D5710" s="135" t="s">
        <v>5912</v>
      </c>
      <c r="E5710" s="135">
        <f t="shared" si="89"/>
        <v>30501202</v>
      </c>
      <c r="F5710" s="135" t="s">
        <v>1249</v>
      </c>
      <c r="G5710" s="135" t="s">
        <v>8210</v>
      </c>
      <c r="H5710" s="135" t="s">
        <v>5910</v>
      </c>
      <c r="I5710" s="135" t="s">
        <v>5913</v>
      </c>
    </row>
    <row r="5711" spans="1:12" x14ac:dyDescent="0.2">
      <c r="A5711" s="135" t="s">
        <v>2918</v>
      </c>
      <c r="D5711" s="135" t="s">
        <v>5914</v>
      </c>
      <c r="E5711" s="135">
        <f t="shared" si="89"/>
        <v>30501203</v>
      </c>
      <c r="F5711" s="135" t="s">
        <v>1249</v>
      </c>
      <c r="G5711" s="135" t="s">
        <v>8210</v>
      </c>
      <c r="H5711" s="135" t="s">
        <v>5910</v>
      </c>
      <c r="I5711" s="135" t="s">
        <v>5915</v>
      </c>
    </row>
    <row r="5712" spans="1:12" x14ac:dyDescent="0.2">
      <c r="A5712" s="135" t="s">
        <v>2918</v>
      </c>
      <c r="D5712" s="135" t="s">
        <v>5916</v>
      </c>
      <c r="E5712" s="135">
        <f t="shared" si="89"/>
        <v>30501204</v>
      </c>
      <c r="F5712" s="135" t="s">
        <v>1249</v>
      </c>
      <c r="G5712" s="135" t="s">
        <v>8210</v>
      </c>
      <c r="H5712" s="135" t="s">
        <v>5910</v>
      </c>
      <c r="I5712" s="135" t="s">
        <v>8837</v>
      </c>
    </row>
    <row r="5713" spans="1:9" x14ac:dyDescent="0.2">
      <c r="A5713" s="135" t="s">
        <v>2918</v>
      </c>
      <c r="D5713" s="135" t="s">
        <v>8838</v>
      </c>
      <c r="E5713" s="135">
        <f t="shared" si="89"/>
        <v>30501205</v>
      </c>
      <c r="F5713" s="135" t="s">
        <v>1249</v>
      </c>
      <c r="G5713" s="135" t="s">
        <v>8210</v>
      </c>
      <c r="H5713" s="135" t="s">
        <v>5910</v>
      </c>
      <c r="I5713" s="135" t="s">
        <v>8839</v>
      </c>
    </row>
    <row r="5714" spans="1:9" x14ac:dyDescent="0.2">
      <c r="A5714" s="135" t="s">
        <v>2918</v>
      </c>
      <c r="D5714" s="135" t="s">
        <v>8840</v>
      </c>
      <c r="E5714" s="135">
        <f t="shared" si="89"/>
        <v>30501206</v>
      </c>
      <c r="F5714" s="135" t="s">
        <v>1249</v>
      </c>
      <c r="G5714" s="135" t="s">
        <v>8210</v>
      </c>
      <c r="H5714" s="135" t="s">
        <v>5910</v>
      </c>
      <c r="I5714" s="135" t="s">
        <v>8841</v>
      </c>
    </row>
    <row r="5715" spans="1:9" x14ac:dyDescent="0.2">
      <c r="A5715" s="135" t="s">
        <v>2918</v>
      </c>
      <c r="D5715" s="135" t="s">
        <v>8842</v>
      </c>
      <c r="E5715" s="135">
        <f t="shared" si="89"/>
        <v>30501207</v>
      </c>
      <c r="F5715" s="135" t="s">
        <v>1249</v>
      </c>
      <c r="G5715" s="135" t="s">
        <v>8210</v>
      </c>
      <c r="H5715" s="135" t="s">
        <v>5910</v>
      </c>
      <c r="I5715" s="135" t="s">
        <v>8843</v>
      </c>
    </row>
    <row r="5716" spans="1:9" x14ac:dyDescent="0.2">
      <c r="A5716" s="135" t="s">
        <v>2918</v>
      </c>
      <c r="D5716" s="135" t="s">
        <v>8844</v>
      </c>
      <c r="E5716" s="135">
        <f t="shared" si="89"/>
        <v>30501208</v>
      </c>
      <c r="F5716" s="135" t="s">
        <v>1249</v>
      </c>
      <c r="G5716" s="135" t="s">
        <v>8210</v>
      </c>
      <c r="H5716" s="135" t="s">
        <v>5910</v>
      </c>
      <c r="I5716" s="135" t="s">
        <v>8845</v>
      </c>
    </row>
    <row r="5717" spans="1:9" x14ac:dyDescent="0.2">
      <c r="A5717" s="135" t="s">
        <v>2918</v>
      </c>
      <c r="D5717" s="135" t="s">
        <v>8846</v>
      </c>
      <c r="E5717" s="135">
        <f t="shared" si="89"/>
        <v>30501209</v>
      </c>
      <c r="F5717" s="135" t="s">
        <v>1249</v>
      </c>
      <c r="G5717" s="135" t="s">
        <v>8210</v>
      </c>
      <c r="H5717" s="135" t="s">
        <v>5910</v>
      </c>
      <c r="I5717" s="135" t="s">
        <v>8847</v>
      </c>
    </row>
    <row r="5718" spans="1:9" x14ac:dyDescent="0.2">
      <c r="A5718" s="135" t="s">
        <v>2918</v>
      </c>
      <c r="D5718" s="135" t="s">
        <v>8848</v>
      </c>
      <c r="E5718" s="135">
        <f t="shared" si="89"/>
        <v>30501211</v>
      </c>
      <c r="F5718" s="135" t="s">
        <v>1249</v>
      </c>
      <c r="G5718" s="135" t="s">
        <v>8210</v>
      </c>
      <c r="H5718" s="135" t="s">
        <v>5910</v>
      </c>
      <c r="I5718" s="135" t="s">
        <v>5930</v>
      </c>
    </row>
    <row r="5719" spans="1:9" x14ac:dyDescent="0.2">
      <c r="A5719" s="135" t="s">
        <v>2918</v>
      </c>
      <c r="D5719" s="135" t="s">
        <v>5931</v>
      </c>
      <c r="E5719" s="135">
        <f t="shared" si="89"/>
        <v>30501212</v>
      </c>
      <c r="F5719" s="135" t="s">
        <v>1249</v>
      </c>
      <c r="G5719" s="135" t="s">
        <v>8210</v>
      </c>
      <c r="H5719" s="135" t="s">
        <v>5910</v>
      </c>
      <c r="I5719" s="135" t="s">
        <v>5932</v>
      </c>
    </row>
    <row r="5720" spans="1:9" x14ac:dyDescent="0.2">
      <c r="A5720" s="135" t="s">
        <v>2918</v>
      </c>
      <c r="D5720" s="135" t="s">
        <v>5933</v>
      </c>
      <c r="E5720" s="135">
        <f t="shared" si="89"/>
        <v>30501213</v>
      </c>
      <c r="F5720" s="135" t="s">
        <v>1249</v>
      </c>
      <c r="G5720" s="135" t="s">
        <v>8210</v>
      </c>
      <c r="H5720" s="135" t="s">
        <v>5910</v>
      </c>
      <c r="I5720" s="135" t="s">
        <v>5934</v>
      </c>
    </row>
    <row r="5721" spans="1:9" x14ac:dyDescent="0.2">
      <c r="A5721" s="135" t="s">
        <v>2918</v>
      </c>
      <c r="D5721" s="135" t="s">
        <v>5935</v>
      </c>
      <c r="E5721" s="135">
        <f t="shared" si="89"/>
        <v>30501214</v>
      </c>
      <c r="F5721" s="135" t="s">
        <v>1249</v>
      </c>
      <c r="G5721" s="135" t="s">
        <v>8210</v>
      </c>
      <c r="H5721" s="135" t="s">
        <v>5910</v>
      </c>
      <c r="I5721" s="135" t="s">
        <v>5936</v>
      </c>
    </row>
    <row r="5722" spans="1:9" x14ac:dyDescent="0.2">
      <c r="A5722" s="135" t="s">
        <v>2918</v>
      </c>
      <c r="D5722" s="135" t="s">
        <v>5937</v>
      </c>
      <c r="E5722" s="135">
        <f t="shared" si="89"/>
        <v>30501215</v>
      </c>
      <c r="F5722" s="135" t="s">
        <v>1249</v>
      </c>
      <c r="G5722" s="135" t="s">
        <v>8210</v>
      </c>
      <c r="H5722" s="135" t="s">
        <v>5910</v>
      </c>
      <c r="I5722" s="135" t="s">
        <v>5938</v>
      </c>
    </row>
    <row r="5723" spans="1:9" x14ac:dyDescent="0.2">
      <c r="A5723" s="135" t="s">
        <v>2918</v>
      </c>
      <c r="D5723" s="135" t="s">
        <v>5939</v>
      </c>
      <c r="E5723" s="135">
        <f t="shared" si="89"/>
        <v>30501221</v>
      </c>
      <c r="F5723" s="135" t="s">
        <v>1249</v>
      </c>
      <c r="G5723" s="135" t="s">
        <v>8210</v>
      </c>
      <c r="H5723" s="135" t="s">
        <v>5910</v>
      </c>
      <c r="I5723" s="135" t="s">
        <v>5940</v>
      </c>
    </row>
    <row r="5724" spans="1:9" x14ac:dyDescent="0.2">
      <c r="A5724" s="135" t="s">
        <v>2918</v>
      </c>
      <c r="D5724" s="135" t="s">
        <v>5941</v>
      </c>
      <c r="E5724" s="135">
        <f t="shared" si="89"/>
        <v>30501222</v>
      </c>
      <c r="F5724" s="135" t="s">
        <v>1249</v>
      </c>
      <c r="G5724" s="135" t="s">
        <v>8210</v>
      </c>
      <c r="H5724" s="135" t="s">
        <v>5910</v>
      </c>
      <c r="I5724" s="135" t="s">
        <v>5942</v>
      </c>
    </row>
    <row r="5725" spans="1:9" x14ac:dyDescent="0.2">
      <c r="A5725" s="135" t="s">
        <v>2918</v>
      </c>
      <c r="D5725" s="135" t="s">
        <v>2956</v>
      </c>
      <c r="E5725" s="135">
        <f t="shared" si="89"/>
        <v>30501223</v>
      </c>
      <c r="F5725" s="135" t="s">
        <v>1249</v>
      </c>
      <c r="G5725" s="135" t="s">
        <v>8210</v>
      </c>
      <c r="H5725" s="135" t="s">
        <v>5910</v>
      </c>
      <c r="I5725" s="135" t="s">
        <v>2957</v>
      </c>
    </row>
    <row r="5726" spans="1:9" x14ac:dyDescent="0.2">
      <c r="A5726" s="135" t="s">
        <v>2918</v>
      </c>
      <c r="D5726" s="135" t="s">
        <v>2958</v>
      </c>
      <c r="E5726" s="135">
        <f t="shared" si="89"/>
        <v>30501224</v>
      </c>
      <c r="F5726" s="135" t="s">
        <v>1249</v>
      </c>
      <c r="G5726" s="135" t="s">
        <v>8210</v>
      </c>
      <c r="H5726" s="135" t="s">
        <v>5910</v>
      </c>
      <c r="I5726" s="135" t="s">
        <v>2959</v>
      </c>
    </row>
    <row r="5727" spans="1:9" x14ac:dyDescent="0.2">
      <c r="A5727" s="135" t="s">
        <v>2918</v>
      </c>
      <c r="D5727" s="135" t="s">
        <v>2960</v>
      </c>
      <c r="E5727" s="135">
        <f t="shared" si="89"/>
        <v>30501299</v>
      </c>
      <c r="F5727" s="135" t="s">
        <v>1249</v>
      </c>
      <c r="G5727" s="135" t="s">
        <v>8210</v>
      </c>
      <c r="H5727" s="135" t="s">
        <v>5910</v>
      </c>
      <c r="I5727" s="135" t="s">
        <v>6238</v>
      </c>
    </row>
    <row r="5728" spans="1:9" x14ac:dyDescent="0.2">
      <c r="A5728" s="135" t="s">
        <v>2918</v>
      </c>
      <c r="D5728" s="135" t="s">
        <v>2961</v>
      </c>
      <c r="E5728" s="135">
        <f t="shared" si="89"/>
        <v>30501301</v>
      </c>
      <c r="F5728" s="135" t="s">
        <v>1249</v>
      </c>
      <c r="G5728" s="135" t="s">
        <v>8210</v>
      </c>
      <c r="H5728" s="135" t="s">
        <v>2962</v>
      </c>
      <c r="I5728" s="135" t="s">
        <v>2963</v>
      </c>
    </row>
    <row r="5729" spans="1:9" x14ac:dyDescent="0.2">
      <c r="A5729" s="135" t="s">
        <v>2918</v>
      </c>
      <c r="D5729" s="135" t="s">
        <v>2964</v>
      </c>
      <c r="E5729" s="135">
        <f t="shared" si="89"/>
        <v>30501302</v>
      </c>
      <c r="F5729" s="135" t="s">
        <v>1249</v>
      </c>
      <c r="G5729" s="135" t="s">
        <v>8210</v>
      </c>
      <c r="H5729" s="135" t="s">
        <v>2962</v>
      </c>
      <c r="I5729" s="135" t="s">
        <v>2965</v>
      </c>
    </row>
    <row r="5730" spans="1:9" x14ac:dyDescent="0.2">
      <c r="A5730" s="135" t="s">
        <v>2918</v>
      </c>
      <c r="D5730" s="135" t="s">
        <v>2966</v>
      </c>
      <c r="E5730" s="135">
        <f t="shared" si="89"/>
        <v>30501303</v>
      </c>
      <c r="F5730" s="135" t="s">
        <v>1249</v>
      </c>
      <c r="G5730" s="135" t="s">
        <v>8210</v>
      </c>
      <c r="H5730" s="135" t="s">
        <v>2962</v>
      </c>
      <c r="I5730" s="135" t="s">
        <v>2967</v>
      </c>
    </row>
    <row r="5731" spans="1:9" x14ac:dyDescent="0.2">
      <c r="A5731" s="135" t="s">
        <v>2918</v>
      </c>
      <c r="D5731" s="135" t="s">
        <v>2968</v>
      </c>
      <c r="E5731" s="135">
        <f t="shared" si="89"/>
        <v>30501304</v>
      </c>
      <c r="F5731" s="135" t="s">
        <v>1249</v>
      </c>
      <c r="G5731" s="135" t="s">
        <v>8210</v>
      </c>
      <c r="H5731" s="135" t="s">
        <v>2962</v>
      </c>
      <c r="I5731" s="135" t="s">
        <v>2969</v>
      </c>
    </row>
    <row r="5732" spans="1:9" x14ac:dyDescent="0.2">
      <c r="A5732" s="135" t="s">
        <v>2918</v>
      </c>
      <c r="D5732" s="135" t="s">
        <v>2970</v>
      </c>
      <c r="E5732" s="135">
        <f t="shared" si="89"/>
        <v>30501305</v>
      </c>
      <c r="F5732" s="135" t="s">
        <v>1249</v>
      </c>
      <c r="G5732" s="135" t="s">
        <v>8210</v>
      </c>
      <c r="H5732" s="135" t="s">
        <v>2962</v>
      </c>
      <c r="I5732" s="135" t="s">
        <v>2971</v>
      </c>
    </row>
    <row r="5733" spans="1:9" x14ac:dyDescent="0.2">
      <c r="A5733" s="135" t="s">
        <v>2918</v>
      </c>
      <c r="D5733" s="135" t="s">
        <v>2972</v>
      </c>
      <c r="E5733" s="135">
        <f t="shared" si="89"/>
        <v>30501306</v>
      </c>
      <c r="F5733" s="135" t="s">
        <v>1249</v>
      </c>
      <c r="G5733" s="135" t="s">
        <v>8210</v>
      </c>
      <c r="H5733" s="135" t="s">
        <v>2962</v>
      </c>
      <c r="I5733" s="135" t="s">
        <v>2973</v>
      </c>
    </row>
    <row r="5734" spans="1:9" x14ac:dyDescent="0.2">
      <c r="A5734" s="135" t="s">
        <v>2918</v>
      </c>
      <c r="D5734" s="135" t="s">
        <v>2974</v>
      </c>
      <c r="E5734" s="135">
        <f t="shared" si="89"/>
        <v>30501310</v>
      </c>
      <c r="F5734" s="135" t="s">
        <v>1249</v>
      </c>
      <c r="G5734" s="135" t="s">
        <v>8210</v>
      </c>
      <c r="H5734" s="135" t="s">
        <v>2962</v>
      </c>
      <c r="I5734" s="135" t="s">
        <v>2975</v>
      </c>
    </row>
    <row r="5735" spans="1:9" x14ac:dyDescent="0.2">
      <c r="A5735" s="135" t="s">
        <v>2918</v>
      </c>
      <c r="D5735" s="135" t="s">
        <v>2976</v>
      </c>
      <c r="E5735" s="135">
        <f t="shared" si="89"/>
        <v>30501311</v>
      </c>
      <c r="F5735" s="135" t="s">
        <v>1249</v>
      </c>
      <c r="G5735" s="135" t="s">
        <v>8210</v>
      </c>
      <c r="H5735" s="135" t="s">
        <v>2962</v>
      </c>
      <c r="I5735" s="135" t="s">
        <v>2977</v>
      </c>
    </row>
    <row r="5736" spans="1:9" x14ac:dyDescent="0.2">
      <c r="A5736" s="135" t="s">
        <v>2918</v>
      </c>
      <c r="D5736" s="135" t="s">
        <v>2978</v>
      </c>
      <c r="E5736" s="135">
        <f t="shared" si="89"/>
        <v>30501315</v>
      </c>
      <c r="F5736" s="135" t="s">
        <v>1249</v>
      </c>
      <c r="G5736" s="135" t="s">
        <v>8210</v>
      </c>
      <c r="H5736" s="135" t="s">
        <v>2962</v>
      </c>
      <c r="I5736" s="135" t="s">
        <v>2979</v>
      </c>
    </row>
    <row r="5737" spans="1:9" x14ac:dyDescent="0.2">
      <c r="A5737" s="135" t="s">
        <v>2918</v>
      </c>
      <c r="D5737" s="135" t="s">
        <v>2980</v>
      </c>
      <c r="E5737" s="135">
        <f t="shared" si="89"/>
        <v>30501316</v>
      </c>
      <c r="F5737" s="135" t="s">
        <v>1249</v>
      </c>
      <c r="G5737" s="135" t="s">
        <v>8210</v>
      </c>
      <c r="H5737" s="135" t="s">
        <v>2962</v>
      </c>
      <c r="I5737" s="135" t="s">
        <v>2981</v>
      </c>
    </row>
    <row r="5738" spans="1:9" x14ac:dyDescent="0.2">
      <c r="A5738" s="135" t="s">
        <v>2918</v>
      </c>
      <c r="D5738" s="135" t="s">
        <v>2982</v>
      </c>
      <c r="E5738" s="135">
        <f t="shared" si="89"/>
        <v>30501399</v>
      </c>
      <c r="F5738" s="135" t="s">
        <v>1249</v>
      </c>
      <c r="G5738" s="135" t="s">
        <v>8210</v>
      </c>
      <c r="H5738" s="135" t="s">
        <v>2962</v>
      </c>
      <c r="I5738" s="135" t="s">
        <v>6238</v>
      </c>
    </row>
    <row r="5739" spans="1:9" x14ac:dyDescent="0.2">
      <c r="A5739" s="135" t="s">
        <v>2918</v>
      </c>
      <c r="D5739" s="135" t="s">
        <v>2983</v>
      </c>
      <c r="E5739" s="135">
        <f t="shared" si="89"/>
        <v>30501401</v>
      </c>
      <c r="F5739" s="135" t="s">
        <v>1249</v>
      </c>
      <c r="G5739" s="135" t="s">
        <v>8210</v>
      </c>
      <c r="H5739" s="135" t="s">
        <v>2984</v>
      </c>
      <c r="I5739" s="135" t="s">
        <v>2985</v>
      </c>
    </row>
    <row r="5740" spans="1:9" x14ac:dyDescent="0.2">
      <c r="A5740" s="135" t="s">
        <v>2918</v>
      </c>
      <c r="D5740" s="135" t="s">
        <v>2986</v>
      </c>
      <c r="E5740" s="135">
        <f t="shared" si="89"/>
        <v>30501402</v>
      </c>
      <c r="F5740" s="135" t="s">
        <v>1249</v>
      </c>
      <c r="G5740" s="135" t="s">
        <v>8210</v>
      </c>
      <c r="H5740" s="135" t="s">
        <v>2984</v>
      </c>
      <c r="I5740" s="135" t="s">
        <v>2987</v>
      </c>
    </row>
    <row r="5741" spans="1:9" x14ac:dyDescent="0.2">
      <c r="A5741" s="135" t="s">
        <v>2918</v>
      </c>
      <c r="D5741" s="135" t="s">
        <v>2988</v>
      </c>
      <c r="E5741" s="135">
        <f t="shared" si="89"/>
        <v>30501403</v>
      </c>
      <c r="F5741" s="135" t="s">
        <v>1249</v>
      </c>
      <c r="G5741" s="135" t="s">
        <v>8210</v>
      </c>
      <c r="H5741" s="135" t="s">
        <v>2984</v>
      </c>
      <c r="I5741" s="135" t="s">
        <v>2989</v>
      </c>
    </row>
    <row r="5742" spans="1:9" x14ac:dyDescent="0.2">
      <c r="A5742" s="135" t="s">
        <v>2918</v>
      </c>
      <c r="D5742" s="135" t="s">
        <v>2990</v>
      </c>
      <c r="E5742" s="135">
        <f t="shared" si="89"/>
        <v>30501404</v>
      </c>
      <c r="F5742" s="135" t="s">
        <v>1249</v>
      </c>
      <c r="G5742" s="135" t="s">
        <v>8210</v>
      </c>
      <c r="H5742" s="135" t="s">
        <v>2984</v>
      </c>
      <c r="I5742" s="135" t="s">
        <v>2991</v>
      </c>
    </row>
    <row r="5743" spans="1:9" x14ac:dyDescent="0.2">
      <c r="A5743" s="135" t="s">
        <v>2918</v>
      </c>
      <c r="D5743" s="135" t="s">
        <v>2992</v>
      </c>
      <c r="E5743" s="135">
        <f t="shared" si="89"/>
        <v>30501405</v>
      </c>
      <c r="F5743" s="135" t="s">
        <v>1249</v>
      </c>
      <c r="G5743" s="135" t="s">
        <v>8210</v>
      </c>
      <c r="H5743" s="135" t="s">
        <v>2984</v>
      </c>
      <c r="I5743" s="135" t="s">
        <v>2993</v>
      </c>
    </row>
    <row r="5744" spans="1:9" x14ac:dyDescent="0.2">
      <c r="A5744" s="135" t="s">
        <v>2918</v>
      </c>
      <c r="D5744" s="135" t="s">
        <v>2994</v>
      </c>
      <c r="E5744" s="135">
        <f t="shared" si="89"/>
        <v>30501406</v>
      </c>
      <c r="F5744" s="135" t="s">
        <v>1249</v>
      </c>
      <c r="G5744" s="135" t="s">
        <v>8210</v>
      </c>
      <c r="H5744" s="135" t="s">
        <v>2984</v>
      </c>
      <c r="I5744" s="135" t="s">
        <v>2995</v>
      </c>
    </row>
    <row r="5745" spans="1:9" x14ac:dyDescent="0.2">
      <c r="A5745" s="135" t="s">
        <v>2918</v>
      </c>
      <c r="D5745" s="135" t="s">
        <v>2996</v>
      </c>
      <c r="E5745" s="135">
        <f t="shared" si="89"/>
        <v>30501407</v>
      </c>
      <c r="F5745" s="135" t="s">
        <v>1249</v>
      </c>
      <c r="G5745" s="135" t="s">
        <v>8210</v>
      </c>
      <c r="H5745" s="135" t="s">
        <v>2984</v>
      </c>
      <c r="I5745" s="135" t="s">
        <v>2997</v>
      </c>
    </row>
    <row r="5746" spans="1:9" x14ac:dyDescent="0.2">
      <c r="A5746" s="135" t="s">
        <v>2918</v>
      </c>
      <c r="D5746" s="135" t="s">
        <v>2998</v>
      </c>
      <c r="E5746" s="135">
        <f t="shared" si="89"/>
        <v>30501408</v>
      </c>
      <c r="F5746" s="135" t="s">
        <v>1249</v>
      </c>
      <c r="G5746" s="135" t="s">
        <v>8210</v>
      </c>
      <c r="H5746" s="135" t="s">
        <v>2984</v>
      </c>
      <c r="I5746" s="135" t="s">
        <v>2999</v>
      </c>
    </row>
    <row r="5747" spans="1:9" x14ac:dyDescent="0.2">
      <c r="A5747" s="135" t="s">
        <v>2918</v>
      </c>
      <c r="D5747" s="135" t="s">
        <v>3000</v>
      </c>
      <c r="E5747" s="135">
        <f t="shared" si="89"/>
        <v>30501410</v>
      </c>
      <c r="F5747" s="135" t="s">
        <v>1249</v>
      </c>
      <c r="G5747" s="135" t="s">
        <v>8210</v>
      </c>
      <c r="H5747" s="135" t="s">
        <v>2984</v>
      </c>
      <c r="I5747" s="135" t="s">
        <v>3001</v>
      </c>
    </row>
    <row r="5748" spans="1:9" x14ac:dyDescent="0.2">
      <c r="A5748" s="135" t="s">
        <v>2918</v>
      </c>
      <c r="D5748" s="135" t="s">
        <v>3002</v>
      </c>
      <c r="E5748" s="135">
        <f t="shared" si="89"/>
        <v>30501411</v>
      </c>
      <c r="F5748" s="135" t="s">
        <v>1249</v>
      </c>
      <c r="G5748" s="135" t="s">
        <v>8210</v>
      </c>
      <c r="H5748" s="135" t="s">
        <v>2984</v>
      </c>
      <c r="I5748" s="135" t="s">
        <v>14605</v>
      </c>
    </row>
    <row r="5749" spans="1:9" x14ac:dyDescent="0.2">
      <c r="A5749" s="135" t="s">
        <v>2918</v>
      </c>
      <c r="D5749" s="135" t="s">
        <v>3003</v>
      </c>
      <c r="E5749" s="135">
        <f t="shared" si="89"/>
        <v>30501412</v>
      </c>
      <c r="F5749" s="135" t="s">
        <v>1249</v>
      </c>
      <c r="G5749" s="135" t="s">
        <v>8210</v>
      </c>
      <c r="H5749" s="135" t="s">
        <v>2984</v>
      </c>
      <c r="I5749" s="135" t="s">
        <v>3004</v>
      </c>
    </row>
    <row r="5750" spans="1:9" x14ac:dyDescent="0.2">
      <c r="A5750" s="135" t="s">
        <v>2918</v>
      </c>
      <c r="D5750" s="135" t="s">
        <v>3005</v>
      </c>
      <c r="E5750" s="135">
        <f t="shared" si="89"/>
        <v>30501413</v>
      </c>
      <c r="F5750" s="135" t="s">
        <v>1249</v>
      </c>
      <c r="G5750" s="135" t="s">
        <v>8210</v>
      </c>
      <c r="H5750" s="135" t="s">
        <v>2984</v>
      </c>
      <c r="I5750" s="135" t="s">
        <v>3006</v>
      </c>
    </row>
    <row r="5751" spans="1:9" x14ac:dyDescent="0.2">
      <c r="A5751" s="135" t="s">
        <v>2918</v>
      </c>
      <c r="D5751" s="135" t="s">
        <v>3007</v>
      </c>
      <c r="E5751" s="135">
        <f t="shared" si="89"/>
        <v>30501414</v>
      </c>
      <c r="F5751" s="135" t="s">
        <v>1249</v>
      </c>
      <c r="G5751" s="135" t="s">
        <v>8210</v>
      </c>
      <c r="H5751" s="135" t="s">
        <v>2984</v>
      </c>
      <c r="I5751" s="135" t="s">
        <v>3008</v>
      </c>
    </row>
    <row r="5752" spans="1:9" x14ac:dyDescent="0.2">
      <c r="A5752" s="135" t="s">
        <v>2918</v>
      </c>
      <c r="D5752" s="135" t="s">
        <v>3009</v>
      </c>
      <c r="E5752" s="135">
        <f t="shared" si="89"/>
        <v>30501415</v>
      </c>
      <c r="F5752" s="135" t="s">
        <v>1249</v>
      </c>
      <c r="G5752" s="135" t="s">
        <v>8210</v>
      </c>
      <c r="H5752" s="135" t="s">
        <v>2984</v>
      </c>
      <c r="I5752" s="135" t="s">
        <v>5999</v>
      </c>
    </row>
    <row r="5753" spans="1:9" x14ac:dyDescent="0.2">
      <c r="A5753" s="135" t="s">
        <v>2918</v>
      </c>
      <c r="D5753" s="135" t="s">
        <v>6000</v>
      </c>
      <c r="E5753" s="135">
        <f t="shared" si="89"/>
        <v>30501416</v>
      </c>
      <c r="F5753" s="135" t="s">
        <v>1249</v>
      </c>
      <c r="G5753" s="135" t="s">
        <v>8210</v>
      </c>
      <c r="H5753" s="135" t="s">
        <v>2984</v>
      </c>
      <c r="I5753" s="135" t="s">
        <v>6001</v>
      </c>
    </row>
    <row r="5754" spans="1:9" x14ac:dyDescent="0.2">
      <c r="A5754" s="135" t="s">
        <v>2918</v>
      </c>
      <c r="D5754" s="135" t="s">
        <v>6002</v>
      </c>
      <c r="E5754" s="135">
        <f t="shared" si="89"/>
        <v>30501417</v>
      </c>
      <c r="F5754" s="135" t="s">
        <v>1249</v>
      </c>
      <c r="G5754" s="135" t="s">
        <v>8210</v>
      </c>
      <c r="H5754" s="135" t="s">
        <v>2984</v>
      </c>
      <c r="I5754" s="135" t="s">
        <v>3547</v>
      </c>
    </row>
    <row r="5755" spans="1:9" x14ac:dyDescent="0.2">
      <c r="A5755" s="135" t="s">
        <v>2918</v>
      </c>
      <c r="D5755" s="135" t="s">
        <v>6003</v>
      </c>
      <c r="E5755" s="135">
        <f t="shared" si="89"/>
        <v>30501418</v>
      </c>
      <c r="F5755" s="135" t="s">
        <v>1249</v>
      </c>
      <c r="G5755" s="135" t="s">
        <v>8210</v>
      </c>
      <c r="H5755" s="135" t="s">
        <v>2984</v>
      </c>
      <c r="I5755" s="135" t="s">
        <v>6004</v>
      </c>
    </row>
    <row r="5756" spans="1:9" x14ac:dyDescent="0.2">
      <c r="A5756" s="135" t="s">
        <v>2918</v>
      </c>
      <c r="D5756" s="135" t="s">
        <v>6005</v>
      </c>
      <c r="E5756" s="135">
        <f t="shared" si="89"/>
        <v>30501420</v>
      </c>
      <c r="F5756" s="135" t="s">
        <v>1249</v>
      </c>
      <c r="G5756" s="135" t="s">
        <v>8210</v>
      </c>
      <c r="H5756" s="135" t="s">
        <v>2984</v>
      </c>
      <c r="I5756" s="135" t="s">
        <v>6006</v>
      </c>
    </row>
    <row r="5757" spans="1:9" x14ac:dyDescent="0.2">
      <c r="A5757" s="135" t="s">
        <v>2918</v>
      </c>
      <c r="D5757" s="135" t="s">
        <v>6007</v>
      </c>
      <c r="E5757" s="135">
        <f t="shared" si="89"/>
        <v>30501421</v>
      </c>
      <c r="F5757" s="135" t="s">
        <v>1249</v>
      </c>
      <c r="G5757" s="135" t="s">
        <v>8210</v>
      </c>
      <c r="H5757" s="135" t="s">
        <v>2984</v>
      </c>
      <c r="I5757" s="135" t="s">
        <v>6008</v>
      </c>
    </row>
    <row r="5758" spans="1:9" x14ac:dyDescent="0.2">
      <c r="A5758" s="135" t="s">
        <v>2918</v>
      </c>
      <c r="D5758" s="135" t="s">
        <v>6009</v>
      </c>
      <c r="E5758" s="135">
        <f t="shared" si="89"/>
        <v>30501499</v>
      </c>
      <c r="F5758" s="135" t="s">
        <v>1249</v>
      </c>
      <c r="G5758" s="135" t="s">
        <v>8210</v>
      </c>
      <c r="H5758" s="135" t="s">
        <v>2984</v>
      </c>
      <c r="I5758" s="135" t="s">
        <v>10007</v>
      </c>
    </row>
    <row r="5759" spans="1:9" x14ac:dyDescent="0.2">
      <c r="A5759" s="135" t="s">
        <v>2918</v>
      </c>
      <c r="D5759" s="135" t="s">
        <v>6010</v>
      </c>
      <c r="E5759" s="135">
        <f t="shared" si="89"/>
        <v>30501501</v>
      </c>
      <c r="F5759" s="135" t="s">
        <v>1249</v>
      </c>
      <c r="G5759" s="135" t="s">
        <v>8210</v>
      </c>
      <c r="H5759" s="135" t="s">
        <v>8953</v>
      </c>
      <c r="I5759" s="135" t="s">
        <v>8954</v>
      </c>
    </row>
    <row r="5760" spans="1:9" x14ac:dyDescent="0.2">
      <c r="A5760" s="135" t="s">
        <v>2918</v>
      </c>
      <c r="D5760" s="135" t="s">
        <v>8955</v>
      </c>
      <c r="E5760" s="135">
        <f t="shared" si="89"/>
        <v>30501502</v>
      </c>
      <c r="F5760" s="135" t="s">
        <v>1249</v>
      </c>
      <c r="G5760" s="135" t="s">
        <v>8210</v>
      </c>
      <c r="H5760" s="135" t="s">
        <v>8953</v>
      </c>
      <c r="I5760" s="135" t="s">
        <v>8956</v>
      </c>
    </row>
    <row r="5761" spans="1:9" x14ac:dyDescent="0.2">
      <c r="A5761" s="135" t="s">
        <v>2918</v>
      </c>
      <c r="D5761" s="135" t="s">
        <v>8957</v>
      </c>
      <c r="E5761" s="135">
        <f t="shared" si="89"/>
        <v>30501503</v>
      </c>
      <c r="F5761" s="135" t="s">
        <v>1249</v>
      </c>
      <c r="G5761" s="135" t="s">
        <v>8210</v>
      </c>
      <c r="H5761" s="135" t="s">
        <v>8953</v>
      </c>
      <c r="I5761" s="135" t="s">
        <v>7684</v>
      </c>
    </row>
    <row r="5762" spans="1:9" x14ac:dyDescent="0.2">
      <c r="A5762" s="135" t="s">
        <v>2918</v>
      </c>
      <c r="D5762" s="135" t="s">
        <v>8958</v>
      </c>
      <c r="E5762" s="135">
        <f t="shared" ref="E5762:E5825" si="90">VALUE(D5762)</f>
        <v>30501504</v>
      </c>
      <c r="F5762" s="135" t="s">
        <v>1249</v>
      </c>
      <c r="G5762" s="135" t="s">
        <v>8210</v>
      </c>
      <c r="H5762" s="135" t="s">
        <v>8953</v>
      </c>
      <c r="I5762" s="135" t="s">
        <v>3881</v>
      </c>
    </row>
    <row r="5763" spans="1:9" x14ac:dyDescent="0.2">
      <c r="A5763" s="135" t="s">
        <v>2918</v>
      </c>
      <c r="D5763" s="135" t="s">
        <v>8959</v>
      </c>
      <c r="E5763" s="135">
        <f t="shared" si="90"/>
        <v>30501505</v>
      </c>
      <c r="F5763" s="135" t="s">
        <v>1249</v>
      </c>
      <c r="G5763" s="135" t="s">
        <v>8210</v>
      </c>
      <c r="H5763" s="135" t="s">
        <v>8953</v>
      </c>
      <c r="I5763" s="135" t="s">
        <v>8960</v>
      </c>
    </row>
    <row r="5764" spans="1:9" x14ac:dyDescent="0.2">
      <c r="A5764" s="135" t="s">
        <v>2918</v>
      </c>
      <c r="D5764" s="135" t="s">
        <v>8961</v>
      </c>
      <c r="E5764" s="135">
        <f t="shared" si="90"/>
        <v>30501506</v>
      </c>
      <c r="F5764" s="135" t="s">
        <v>1249</v>
      </c>
      <c r="G5764" s="135" t="s">
        <v>8210</v>
      </c>
      <c r="H5764" s="135" t="s">
        <v>8953</v>
      </c>
      <c r="I5764" s="135" t="s">
        <v>8962</v>
      </c>
    </row>
    <row r="5765" spans="1:9" x14ac:dyDescent="0.2">
      <c r="A5765" s="135" t="s">
        <v>2918</v>
      </c>
      <c r="D5765" s="135" t="s">
        <v>8963</v>
      </c>
      <c r="E5765" s="135">
        <f t="shared" si="90"/>
        <v>30501507</v>
      </c>
      <c r="F5765" s="135" t="s">
        <v>1249</v>
      </c>
      <c r="G5765" s="135" t="s">
        <v>8210</v>
      </c>
      <c r="H5765" s="135" t="s">
        <v>8953</v>
      </c>
      <c r="I5765" s="135" t="s">
        <v>8964</v>
      </c>
    </row>
    <row r="5766" spans="1:9" x14ac:dyDescent="0.2">
      <c r="A5766" s="135" t="s">
        <v>2918</v>
      </c>
      <c r="D5766" s="135" t="s">
        <v>8965</v>
      </c>
      <c r="E5766" s="135">
        <f t="shared" si="90"/>
        <v>30501508</v>
      </c>
      <c r="F5766" s="135" t="s">
        <v>1249</v>
      </c>
      <c r="G5766" s="135" t="s">
        <v>8210</v>
      </c>
      <c r="H5766" s="135" t="s">
        <v>8953</v>
      </c>
      <c r="I5766" s="135" t="s">
        <v>8966</v>
      </c>
    </row>
    <row r="5767" spans="1:9" x14ac:dyDescent="0.2">
      <c r="A5767" s="135" t="s">
        <v>2918</v>
      </c>
      <c r="D5767" s="135" t="s">
        <v>8967</v>
      </c>
      <c r="E5767" s="135">
        <f t="shared" si="90"/>
        <v>30501509</v>
      </c>
      <c r="F5767" s="135" t="s">
        <v>1249</v>
      </c>
      <c r="G5767" s="135" t="s">
        <v>8210</v>
      </c>
      <c r="H5767" s="135" t="s">
        <v>8953</v>
      </c>
      <c r="I5767" s="135" t="s">
        <v>8968</v>
      </c>
    </row>
    <row r="5768" spans="1:9" x14ac:dyDescent="0.2">
      <c r="A5768" s="135" t="s">
        <v>2918</v>
      </c>
      <c r="D5768" s="135" t="s">
        <v>8969</v>
      </c>
      <c r="E5768" s="135">
        <f t="shared" si="90"/>
        <v>30501510</v>
      </c>
      <c r="F5768" s="135" t="s">
        <v>1249</v>
      </c>
      <c r="G5768" s="135" t="s">
        <v>8210</v>
      </c>
      <c r="H5768" s="135" t="s">
        <v>8953</v>
      </c>
      <c r="I5768" s="135" t="s">
        <v>8970</v>
      </c>
    </row>
    <row r="5769" spans="1:9" x14ac:dyDescent="0.2">
      <c r="A5769" s="135" t="s">
        <v>2918</v>
      </c>
      <c r="D5769" s="135" t="s">
        <v>8971</v>
      </c>
      <c r="E5769" s="135">
        <f t="shared" si="90"/>
        <v>30501511</v>
      </c>
      <c r="F5769" s="135" t="s">
        <v>1249</v>
      </c>
      <c r="G5769" s="135" t="s">
        <v>8210</v>
      </c>
      <c r="H5769" s="135" t="s">
        <v>8953</v>
      </c>
      <c r="I5769" s="135" t="s">
        <v>8972</v>
      </c>
    </row>
    <row r="5770" spans="1:9" x14ac:dyDescent="0.2">
      <c r="A5770" s="135" t="s">
        <v>2918</v>
      </c>
      <c r="D5770" s="135" t="s">
        <v>8973</v>
      </c>
      <c r="E5770" s="135">
        <f t="shared" si="90"/>
        <v>30501512</v>
      </c>
      <c r="F5770" s="135" t="s">
        <v>1249</v>
      </c>
      <c r="G5770" s="135" t="s">
        <v>8210</v>
      </c>
      <c r="H5770" s="135" t="s">
        <v>8953</v>
      </c>
      <c r="I5770" s="135" t="s">
        <v>8974</v>
      </c>
    </row>
    <row r="5771" spans="1:9" x14ac:dyDescent="0.2">
      <c r="A5771" s="135" t="s">
        <v>2918</v>
      </c>
      <c r="D5771" s="135" t="s">
        <v>8975</v>
      </c>
      <c r="E5771" s="135">
        <f t="shared" si="90"/>
        <v>30501513</v>
      </c>
      <c r="F5771" s="135" t="s">
        <v>1249</v>
      </c>
      <c r="G5771" s="135" t="s">
        <v>8210</v>
      </c>
      <c r="H5771" s="135" t="s">
        <v>8953</v>
      </c>
      <c r="I5771" s="135" t="s">
        <v>8976</v>
      </c>
    </row>
    <row r="5772" spans="1:9" x14ac:dyDescent="0.2">
      <c r="A5772" s="135" t="s">
        <v>2918</v>
      </c>
      <c r="D5772" s="135" t="s">
        <v>8977</v>
      </c>
      <c r="E5772" s="135">
        <f t="shared" si="90"/>
        <v>30501514</v>
      </c>
      <c r="F5772" s="135" t="s">
        <v>1249</v>
      </c>
      <c r="G5772" s="135" t="s">
        <v>8210</v>
      </c>
      <c r="H5772" s="135" t="s">
        <v>8953</v>
      </c>
      <c r="I5772" s="135" t="s">
        <v>8978</v>
      </c>
    </row>
    <row r="5773" spans="1:9" x14ac:dyDescent="0.2">
      <c r="A5773" s="135" t="s">
        <v>2918</v>
      </c>
      <c r="D5773" s="135" t="s">
        <v>8979</v>
      </c>
      <c r="E5773" s="135">
        <f t="shared" si="90"/>
        <v>30501515</v>
      </c>
      <c r="F5773" s="135" t="s">
        <v>1249</v>
      </c>
      <c r="G5773" s="135" t="s">
        <v>8210</v>
      </c>
      <c r="H5773" s="135" t="s">
        <v>8953</v>
      </c>
      <c r="I5773" s="135" t="s">
        <v>8980</v>
      </c>
    </row>
    <row r="5774" spans="1:9" x14ac:dyDescent="0.2">
      <c r="A5774" s="135" t="s">
        <v>2918</v>
      </c>
      <c r="D5774" s="135" t="s">
        <v>8981</v>
      </c>
      <c r="E5774" s="135">
        <f t="shared" si="90"/>
        <v>30501516</v>
      </c>
      <c r="F5774" s="135" t="s">
        <v>1249</v>
      </c>
      <c r="G5774" s="135" t="s">
        <v>8210</v>
      </c>
      <c r="H5774" s="135" t="s">
        <v>8953</v>
      </c>
      <c r="I5774" s="135" t="s">
        <v>8982</v>
      </c>
    </row>
    <row r="5775" spans="1:9" x14ac:dyDescent="0.2">
      <c r="A5775" s="135" t="s">
        <v>2918</v>
      </c>
      <c r="D5775" s="135" t="s">
        <v>8983</v>
      </c>
      <c r="E5775" s="135">
        <f t="shared" si="90"/>
        <v>30501517</v>
      </c>
      <c r="F5775" s="135" t="s">
        <v>1249</v>
      </c>
      <c r="G5775" s="135" t="s">
        <v>8210</v>
      </c>
      <c r="H5775" s="135" t="s">
        <v>8953</v>
      </c>
      <c r="I5775" s="135" t="s">
        <v>4431</v>
      </c>
    </row>
    <row r="5776" spans="1:9" x14ac:dyDescent="0.2">
      <c r="A5776" s="135" t="s">
        <v>2918</v>
      </c>
      <c r="D5776" s="135" t="s">
        <v>8984</v>
      </c>
      <c r="E5776" s="135">
        <f t="shared" si="90"/>
        <v>30501518</v>
      </c>
      <c r="F5776" s="135" t="s">
        <v>1249</v>
      </c>
      <c r="G5776" s="135" t="s">
        <v>8210</v>
      </c>
      <c r="H5776" s="135" t="s">
        <v>8953</v>
      </c>
      <c r="I5776" s="135" t="s">
        <v>8985</v>
      </c>
    </row>
    <row r="5777" spans="1:9" x14ac:dyDescent="0.2">
      <c r="A5777" s="135" t="s">
        <v>2918</v>
      </c>
      <c r="D5777" s="135" t="s">
        <v>8986</v>
      </c>
      <c r="E5777" s="135">
        <f t="shared" si="90"/>
        <v>30501519</v>
      </c>
      <c r="F5777" s="135" t="s">
        <v>1249</v>
      </c>
      <c r="G5777" s="135" t="s">
        <v>8210</v>
      </c>
      <c r="H5777" s="135" t="s">
        <v>8953</v>
      </c>
      <c r="I5777" s="135" t="s">
        <v>8987</v>
      </c>
    </row>
    <row r="5778" spans="1:9" x14ac:dyDescent="0.2">
      <c r="A5778" s="135" t="s">
        <v>2918</v>
      </c>
      <c r="D5778" s="135" t="s">
        <v>8988</v>
      </c>
      <c r="E5778" s="135">
        <f t="shared" si="90"/>
        <v>30501520</v>
      </c>
      <c r="F5778" s="135" t="s">
        <v>1249</v>
      </c>
      <c r="G5778" s="135" t="s">
        <v>8210</v>
      </c>
      <c r="H5778" s="135" t="s">
        <v>8953</v>
      </c>
      <c r="I5778" s="135" t="s">
        <v>8989</v>
      </c>
    </row>
    <row r="5779" spans="1:9" x14ac:dyDescent="0.2">
      <c r="A5779" s="135" t="s">
        <v>2918</v>
      </c>
      <c r="D5779" s="135" t="s">
        <v>8990</v>
      </c>
      <c r="E5779" s="135">
        <f t="shared" si="90"/>
        <v>30501521</v>
      </c>
      <c r="F5779" s="135" t="s">
        <v>1249</v>
      </c>
      <c r="G5779" s="135" t="s">
        <v>8210</v>
      </c>
      <c r="H5779" s="135" t="s">
        <v>8953</v>
      </c>
      <c r="I5779" s="135" t="s">
        <v>8991</v>
      </c>
    </row>
    <row r="5780" spans="1:9" x14ac:dyDescent="0.2">
      <c r="A5780" s="135" t="s">
        <v>2918</v>
      </c>
      <c r="D5780" s="135" t="s">
        <v>8992</v>
      </c>
      <c r="E5780" s="135">
        <f t="shared" si="90"/>
        <v>30501522</v>
      </c>
      <c r="F5780" s="135" t="s">
        <v>1249</v>
      </c>
      <c r="G5780" s="135" t="s">
        <v>8210</v>
      </c>
      <c r="H5780" s="135" t="s">
        <v>8953</v>
      </c>
      <c r="I5780" s="135" t="s">
        <v>8993</v>
      </c>
    </row>
    <row r="5781" spans="1:9" x14ac:dyDescent="0.2">
      <c r="A5781" s="135" t="s">
        <v>2918</v>
      </c>
      <c r="D5781" s="135" t="s">
        <v>8994</v>
      </c>
      <c r="E5781" s="135">
        <f t="shared" si="90"/>
        <v>30501599</v>
      </c>
      <c r="F5781" s="135" t="s">
        <v>1249</v>
      </c>
      <c r="G5781" s="135" t="s">
        <v>8210</v>
      </c>
      <c r="H5781" s="135" t="s">
        <v>8953</v>
      </c>
      <c r="I5781" s="135" t="s">
        <v>10007</v>
      </c>
    </row>
    <row r="5782" spans="1:9" x14ac:dyDescent="0.2">
      <c r="A5782" s="135" t="s">
        <v>2918</v>
      </c>
      <c r="D5782" s="135" t="s">
        <v>8995</v>
      </c>
      <c r="E5782" s="135">
        <f t="shared" si="90"/>
        <v>30501601</v>
      </c>
      <c r="F5782" s="135" t="s">
        <v>1249</v>
      </c>
      <c r="G5782" s="135" t="s">
        <v>8210</v>
      </c>
      <c r="H5782" s="135" t="s">
        <v>8996</v>
      </c>
      <c r="I5782" s="135" t="s">
        <v>7419</v>
      </c>
    </row>
    <row r="5783" spans="1:9" x14ac:dyDescent="0.2">
      <c r="A5783" s="135" t="s">
        <v>2918</v>
      </c>
      <c r="D5783" s="135" t="s">
        <v>8997</v>
      </c>
      <c r="E5783" s="135">
        <f t="shared" si="90"/>
        <v>30501602</v>
      </c>
      <c r="F5783" s="135" t="s">
        <v>1249</v>
      </c>
      <c r="G5783" s="135" t="s">
        <v>8210</v>
      </c>
      <c r="H5783" s="135" t="s">
        <v>8996</v>
      </c>
      <c r="I5783" s="135" t="s">
        <v>8998</v>
      </c>
    </row>
    <row r="5784" spans="1:9" x14ac:dyDescent="0.2">
      <c r="A5784" s="135" t="s">
        <v>2918</v>
      </c>
      <c r="D5784" s="135" t="s">
        <v>8999</v>
      </c>
      <c r="E5784" s="135">
        <f t="shared" si="90"/>
        <v>30501603</v>
      </c>
      <c r="F5784" s="135" t="s">
        <v>1249</v>
      </c>
      <c r="G5784" s="135" t="s">
        <v>8210</v>
      </c>
      <c r="H5784" s="135" t="s">
        <v>8996</v>
      </c>
      <c r="I5784" s="135" t="s">
        <v>9000</v>
      </c>
    </row>
    <row r="5785" spans="1:9" x14ac:dyDescent="0.2">
      <c r="A5785" s="135" t="s">
        <v>2918</v>
      </c>
      <c r="D5785" s="135" t="s">
        <v>9001</v>
      </c>
      <c r="E5785" s="135">
        <f t="shared" si="90"/>
        <v>30501604</v>
      </c>
      <c r="F5785" s="135" t="s">
        <v>1249</v>
      </c>
      <c r="G5785" s="135" t="s">
        <v>8210</v>
      </c>
      <c r="H5785" s="135" t="s">
        <v>8996</v>
      </c>
      <c r="I5785" s="135" t="s">
        <v>9002</v>
      </c>
    </row>
    <row r="5786" spans="1:9" x14ac:dyDescent="0.2">
      <c r="A5786" s="135" t="s">
        <v>2918</v>
      </c>
      <c r="D5786" s="135" t="s">
        <v>9003</v>
      </c>
      <c r="E5786" s="135">
        <f t="shared" si="90"/>
        <v>30501605</v>
      </c>
      <c r="F5786" s="135" t="s">
        <v>1249</v>
      </c>
      <c r="G5786" s="135" t="s">
        <v>8210</v>
      </c>
      <c r="H5786" s="135" t="s">
        <v>8996</v>
      </c>
      <c r="I5786" s="135" t="s">
        <v>9004</v>
      </c>
    </row>
    <row r="5787" spans="1:9" x14ac:dyDescent="0.2">
      <c r="A5787" s="135" t="s">
        <v>2918</v>
      </c>
      <c r="D5787" s="135" t="s">
        <v>9005</v>
      </c>
      <c r="E5787" s="135">
        <f t="shared" si="90"/>
        <v>30501606</v>
      </c>
      <c r="F5787" s="135" t="s">
        <v>1249</v>
      </c>
      <c r="G5787" s="135" t="s">
        <v>8210</v>
      </c>
      <c r="H5787" s="135" t="s">
        <v>8996</v>
      </c>
      <c r="I5787" s="135" t="s">
        <v>9006</v>
      </c>
    </row>
    <row r="5788" spans="1:9" x14ac:dyDescent="0.2">
      <c r="A5788" s="135" t="s">
        <v>2918</v>
      </c>
      <c r="D5788" s="135" t="s">
        <v>9007</v>
      </c>
      <c r="E5788" s="135">
        <f t="shared" si="90"/>
        <v>30501607</v>
      </c>
      <c r="F5788" s="135" t="s">
        <v>1249</v>
      </c>
      <c r="G5788" s="135" t="s">
        <v>8210</v>
      </c>
      <c r="H5788" s="135" t="s">
        <v>8996</v>
      </c>
      <c r="I5788" s="135" t="s">
        <v>9008</v>
      </c>
    </row>
    <row r="5789" spans="1:9" x14ac:dyDescent="0.2">
      <c r="A5789" s="135" t="s">
        <v>2918</v>
      </c>
      <c r="D5789" s="135" t="s">
        <v>9009</v>
      </c>
      <c r="E5789" s="135">
        <f t="shared" si="90"/>
        <v>30501608</v>
      </c>
      <c r="F5789" s="135" t="s">
        <v>1249</v>
      </c>
      <c r="G5789" s="135" t="s">
        <v>8210</v>
      </c>
      <c r="H5789" s="135" t="s">
        <v>8996</v>
      </c>
      <c r="I5789" s="135" t="s">
        <v>7638</v>
      </c>
    </row>
    <row r="5790" spans="1:9" x14ac:dyDescent="0.2">
      <c r="A5790" s="135" t="s">
        <v>2918</v>
      </c>
      <c r="D5790" s="135" t="s">
        <v>9010</v>
      </c>
      <c r="E5790" s="135">
        <f t="shared" si="90"/>
        <v>30501609</v>
      </c>
      <c r="F5790" s="135" t="s">
        <v>1249</v>
      </c>
      <c r="G5790" s="135" t="s">
        <v>8210</v>
      </c>
      <c r="H5790" s="135" t="s">
        <v>8996</v>
      </c>
      <c r="I5790" s="135" t="s">
        <v>9011</v>
      </c>
    </row>
    <row r="5791" spans="1:9" x14ac:dyDescent="0.2">
      <c r="A5791" s="135" t="s">
        <v>2918</v>
      </c>
      <c r="D5791" s="135" t="s">
        <v>9012</v>
      </c>
      <c r="E5791" s="135">
        <f t="shared" si="90"/>
        <v>30501610</v>
      </c>
      <c r="F5791" s="135" t="s">
        <v>1249</v>
      </c>
      <c r="G5791" s="135" t="s">
        <v>8210</v>
      </c>
      <c r="H5791" s="135" t="s">
        <v>8996</v>
      </c>
      <c r="I5791" s="135" t="s">
        <v>12865</v>
      </c>
    </row>
    <row r="5792" spans="1:9" x14ac:dyDescent="0.2">
      <c r="A5792" s="135" t="s">
        <v>2918</v>
      </c>
      <c r="D5792" s="135" t="s">
        <v>9013</v>
      </c>
      <c r="E5792" s="135">
        <f t="shared" si="90"/>
        <v>30501611</v>
      </c>
      <c r="F5792" s="135" t="s">
        <v>1249</v>
      </c>
      <c r="G5792" s="135" t="s">
        <v>8210</v>
      </c>
      <c r="H5792" s="135" t="s">
        <v>8996</v>
      </c>
      <c r="I5792" s="135" t="s">
        <v>9014</v>
      </c>
    </row>
    <row r="5793" spans="1:9" x14ac:dyDescent="0.2">
      <c r="A5793" s="135" t="s">
        <v>2918</v>
      </c>
      <c r="D5793" s="135" t="s">
        <v>9015</v>
      </c>
      <c r="E5793" s="135">
        <f t="shared" si="90"/>
        <v>30501612</v>
      </c>
      <c r="F5793" s="135" t="s">
        <v>1249</v>
      </c>
      <c r="G5793" s="135" t="s">
        <v>8210</v>
      </c>
      <c r="H5793" s="135" t="s">
        <v>8996</v>
      </c>
      <c r="I5793" s="135" t="s">
        <v>9016</v>
      </c>
    </row>
    <row r="5794" spans="1:9" x14ac:dyDescent="0.2">
      <c r="A5794" s="135" t="s">
        <v>2918</v>
      </c>
      <c r="D5794" s="135" t="s">
        <v>9017</v>
      </c>
      <c r="E5794" s="135">
        <f t="shared" si="90"/>
        <v>30501613</v>
      </c>
      <c r="F5794" s="135" t="s">
        <v>1249</v>
      </c>
      <c r="G5794" s="135" t="s">
        <v>8210</v>
      </c>
      <c r="H5794" s="135" t="s">
        <v>8996</v>
      </c>
      <c r="I5794" s="135" t="s">
        <v>9018</v>
      </c>
    </row>
    <row r="5795" spans="1:9" x14ac:dyDescent="0.2">
      <c r="A5795" s="135" t="s">
        <v>2918</v>
      </c>
      <c r="D5795" s="135" t="s">
        <v>9019</v>
      </c>
      <c r="E5795" s="135">
        <f t="shared" si="90"/>
        <v>30501614</v>
      </c>
      <c r="F5795" s="135" t="s">
        <v>1249</v>
      </c>
      <c r="G5795" s="135" t="s">
        <v>8210</v>
      </c>
      <c r="H5795" s="135" t="s">
        <v>8996</v>
      </c>
      <c r="I5795" s="135" t="s">
        <v>1222</v>
      </c>
    </row>
    <row r="5796" spans="1:9" x14ac:dyDescent="0.2">
      <c r="A5796" s="135" t="s">
        <v>2918</v>
      </c>
      <c r="D5796" s="135" t="s">
        <v>9020</v>
      </c>
      <c r="E5796" s="135">
        <f t="shared" si="90"/>
        <v>30501615</v>
      </c>
      <c r="F5796" s="135" t="s">
        <v>1249</v>
      </c>
      <c r="G5796" s="135" t="s">
        <v>8210</v>
      </c>
      <c r="H5796" s="135" t="s">
        <v>8996</v>
      </c>
      <c r="I5796" s="135" t="s">
        <v>9021</v>
      </c>
    </row>
    <row r="5797" spans="1:9" x14ac:dyDescent="0.2">
      <c r="A5797" s="135" t="s">
        <v>2918</v>
      </c>
      <c r="D5797" s="135" t="s">
        <v>9022</v>
      </c>
      <c r="E5797" s="135">
        <f t="shared" si="90"/>
        <v>30501616</v>
      </c>
      <c r="F5797" s="135" t="s">
        <v>1249</v>
      </c>
      <c r="G5797" s="135" t="s">
        <v>8210</v>
      </c>
      <c r="H5797" s="135" t="s">
        <v>8996</v>
      </c>
      <c r="I5797" s="135" t="s">
        <v>9023</v>
      </c>
    </row>
    <row r="5798" spans="1:9" x14ac:dyDescent="0.2">
      <c r="A5798" s="135" t="s">
        <v>2918</v>
      </c>
      <c r="D5798" s="135" t="s">
        <v>9024</v>
      </c>
      <c r="E5798" s="135">
        <f t="shared" si="90"/>
        <v>30501617</v>
      </c>
      <c r="F5798" s="135" t="s">
        <v>1249</v>
      </c>
      <c r="G5798" s="135" t="s">
        <v>8210</v>
      </c>
      <c r="H5798" s="135" t="s">
        <v>8996</v>
      </c>
      <c r="I5798" s="135" t="s">
        <v>9025</v>
      </c>
    </row>
    <row r="5799" spans="1:9" x14ac:dyDescent="0.2">
      <c r="A5799" s="135" t="s">
        <v>2918</v>
      </c>
      <c r="D5799" s="135" t="s">
        <v>9026</v>
      </c>
      <c r="E5799" s="135">
        <f t="shared" si="90"/>
        <v>30501618</v>
      </c>
      <c r="F5799" s="135" t="s">
        <v>1249</v>
      </c>
      <c r="G5799" s="135" t="s">
        <v>8210</v>
      </c>
      <c r="H5799" s="135" t="s">
        <v>8996</v>
      </c>
      <c r="I5799" s="135" t="s">
        <v>9027</v>
      </c>
    </row>
    <row r="5800" spans="1:9" x14ac:dyDescent="0.2">
      <c r="A5800" s="135" t="s">
        <v>2918</v>
      </c>
      <c r="D5800" s="135" t="s">
        <v>9028</v>
      </c>
      <c r="E5800" s="135">
        <f t="shared" si="90"/>
        <v>30501619</v>
      </c>
      <c r="F5800" s="135" t="s">
        <v>1249</v>
      </c>
      <c r="G5800" s="135" t="s">
        <v>8210</v>
      </c>
      <c r="H5800" s="135" t="s">
        <v>8996</v>
      </c>
      <c r="I5800" s="135" t="s">
        <v>9029</v>
      </c>
    </row>
    <row r="5801" spans="1:9" x14ac:dyDescent="0.2">
      <c r="A5801" s="135" t="s">
        <v>2918</v>
      </c>
      <c r="D5801" s="135" t="s">
        <v>9030</v>
      </c>
      <c r="E5801" s="135">
        <f t="shared" si="90"/>
        <v>30501620</v>
      </c>
      <c r="F5801" s="135" t="s">
        <v>1249</v>
      </c>
      <c r="G5801" s="135" t="s">
        <v>8210</v>
      </c>
      <c r="H5801" s="135" t="s">
        <v>8996</v>
      </c>
      <c r="I5801" s="135" t="s">
        <v>9031</v>
      </c>
    </row>
    <row r="5802" spans="1:9" x14ac:dyDescent="0.2">
      <c r="A5802" s="135" t="s">
        <v>2918</v>
      </c>
      <c r="D5802" s="135" t="s">
        <v>9032</v>
      </c>
      <c r="E5802" s="135">
        <f t="shared" si="90"/>
        <v>30501621</v>
      </c>
      <c r="F5802" s="135" t="s">
        <v>1249</v>
      </c>
      <c r="G5802" s="135" t="s">
        <v>8210</v>
      </c>
      <c r="H5802" s="135" t="s">
        <v>8996</v>
      </c>
      <c r="I5802" s="135" t="s">
        <v>9033</v>
      </c>
    </row>
    <row r="5803" spans="1:9" x14ac:dyDescent="0.2">
      <c r="A5803" s="135" t="s">
        <v>2918</v>
      </c>
      <c r="D5803" s="135" t="s">
        <v>9034</v>
      </c>
      <c r="E5803" s="135">
        <f t="shared" si="90"/>
        <v>30501622</v>
      </c>
      <c r="F5803" s="135" t="s">
        <v>1249</v>
      </c>
      <c r="G5803" s="135" t="s">
        <v>8210</v>
      </c>
      <c r="H5803" s="135" t="s">
        <v>8996</v>
      </c>
      <c r="I5803" s="135" t="s">
        <v>9035</v>
      </c>
    </row>
    <row r="5804" spans="1:9" x14ac:dyDescent="0.2">
      <c r="A5804" s="135" t="s">
        <v>2918</v>
      </c>
      <c r="D5804" s="135" t="s">
        <v>11798</v>
      </c>
      <c r="E5804" s="135">
        <f t="shared" si="90"/>
        <v>30501623</v>
      </c>
      <c r="F5804" s="135" t="s">
        <v>1249</v>
      </c>
      <c r="G5804" s="135" t="s">
        <v>8210</v>
      </c>
      <c r="H5804" s="135" t="s">
        <v>8996</v>
      </c>
      <c r="I5804" s="135" t="s">
        <v>11799</v>
      </c>
    </row>
    <row r="5805" spans="1:9" x14ac:dyDescent="0.2">
      <c r="A5805" s="135" t="s">
        <v>2918</v>
      </c>
      <c r="D5805" s="135" t="s">
        <v>11800</v>
      </c>
      <c r="E5805" s="135">
        <f t="shared" si="90"/>
        <v>30501624</v>
      </c>
      <c r="F5805" s="135" t="s">
        <v>1249</v>
      </c>
      <c r="G5805" s="135" t="s">
        <v>8210</v>
      </c>
      <c r="H5805" s="135" t="s">
        <v>8996</v>
      </c>
      <c r="I5805" s="135" t="s">
        <v>14466</v>
      </c>
    </row>
    <row r="5806" spans="1:9" x14ac:dyDescent="0.2">
      <c r="A5806" s="135" t="s">
        <v>2918</v>
      </c>
      <c r="D5806" s="135" t="s">
        <v>14467</v>
      </c>
      <c r="E5806" s="135">
        <f t="shared" si="90"/>
        <v>30501625</v>
      </c>
      <c r="F5806" s="135" t="s">
        <v>1249</v>
      </c>
      <c r="G5806" s="135" t="s">
        <v>8210</v>
      </c>
      <c r="H5806" s="135" t="s">
        <v>8996</v>
      </c>
      <c r="I5806" s="135" t="s">
        <v>14468</v>
      </c>
    </row>
    <row r="5807" spans="1:9" x14ac:dyDescent="0.2">
      <c r="A5807" s="135" t="s">
        <v>2918</v>
      </c>
      <c r="D5807" s="135" t="s">
        <v>14469</v>
      </c>
      <c r="E5807" s="135">
        <f t="shared" si="90"/>
        <v>30501626</v>
      </c>
      <c r="F5807" s="135" t="s">
        <v>1249</v>
      </c>
      <c r="G5807" s="135" t="s">
        <v>8210</v>
      </c>
      <c r="H5807" s="135" t="s">
        <v>8996</v>
      </c>
      <c r="I5807" s="135" t="s">
        <v>14470</v>
      </c>
    </row>
    <row r="5808" spans="1:9" x14ac:dyDescent="0.2">
      <c r="A5808" s="135" t="s">
        <v>2918</v>
      </c>
      <c r="D5808" s="135" t="s">
        <v>14471</v>
      </c>
      <c r="E5808" s="135">
        <f t="shared" si="90"/>
        <v>30501627</v>
      </c>
      <c r="F5808" s="135" t="s">
        <v>1249</v>
      </c>
      <c r="G5808" s="135" t="s">
        <v>8210</v>
      </c>
      <c r="H5808" s="135" t="s">
        <v>8996</v>
      </c>
      <c r="I5808" s="135" t="s">
        <v>14472</v>
      </c>
    </row>
    <row r="5809" spans="1:9" x14ac:dyDescent="0.2">
      <c r="A5809" s="135" t="s">
        <v>2918</v>
      </c>
      <c r="D5809" s="135" t="s">
        <v>14473</v>
      </c>
      <c r="E5809" s="135">
        <f t="shared" si="90"/>
        <v>30501628</v>
      </c>
      <c r="F5809" s="135" t="s">
        <v>1249</v>
      </c>
      <c r="G5809" s="135" t="s">
        <v>8210</v>
      </c>
      <c r="H5809" s="135" t="s">
        <v>8996</v>
      </c>
      <c r="I5809" s="135" t="s">
        <v>5458</v>
      </c>
    </row>
    <row r="5810" spans="1:9" x14ac:dyDescent="0.2">
      <c r="A5810" s="135" t="s">
        <v>2918</v>
      </c>
      <c r="D5810" s="135" t="s">
        <v>14474</v>
      </c>
      <c r="E5810" s="135">
        <f t="shared" si="90"/>
        <v>30501629</v>
      </c>
      <c r="F5810" s="135" t="s">
        <v>1249</v>
      </c>
      <c r="G5810" s="135" t="s">
        <v>8210</v>
      </c>
      <c r="H5810" s="135" t="s">
        <v>8996</v>
      </c>
      <c r="I5810" s="135" t="s">
        <v>14475</v>
      </c>
    </row>
    <row r="5811" spans="1:9" x14ac:dyDescent="0.2">
      <c r="A5811" s="135" t="s">
        <v>2918</v>
      </c>
      <c r="D5811" s="135" t="s">
        <v>14476</v>
      </c>
      <c r="E5811" s="135">
        <f t="shared" si="90"/>
        <v>30501630</v>
      </c>
      <c r="F5811" s="135" t="s">
        <v>1249</v>
      </c>
      <c r="G5811" s="135" t="s">
        <v>8210</v>
      </c>
      <c r="H5811" s="135" t="s">
        <v>8996</v>
      </c>
      <c r="I5811" s="135" t="s">
        <v>14477</v>
      </c>
    </row>
    <row r="5812" spans="1:9" x14ac:dyDescent="0.2">
      <c r="A5812" s="135" t="s">
        <v>2918</v>
      </c>
      <c r="D5812" s="135" t="s">
        <v>14478</v>
      </c>
      <c r="E5812" s="135">
        <f t="shared" si="90"/>
        <v>30501631</v>
      </c>
      <c r="F5812" s="135" t="s">
        <v>1249</v>
      </c>
      <c r="G5812" s="135" t="s">
        <v>8210</v>
      </c>
      <c r="H5812" s="135" t="s">
        <v>8996</v>
      </c>
      <c r="I5812" s="135" t="s">
        <v>14479</v>
      </c>
    </row>
    <row r="5813" spans="1:9" x14ac:dyDescent="0.2">
      <c r="A5813" s="135" t="s">
        <v>2918</v>
      </c>
      <c r="D5813" s="135" t="s">
        <v>14480</v>
      </c>
      <c r="E5813" s="135">
        <f t="shared" si="90"/>
        <v>30501632</v>
      </c>
      <c r="F5813" s="135" t="s">
        <v>1249</v>
      </c>
      <c r="G5813" s="135" t="s">
        <v>8210</v>
      </c>
      <c r="H5813" s="135" t="s">
        <v>8996</v>
      </c>
      <c r="I5813" s="135" t="s">
        <v>6379</v>
      </c>
    </row>
    <row r="5814" spans="1:9" x14ac:dyDescent="0.2">
      <c r="A5814" s="135" t="s">
        <v>2918</v>
      </c>
      <c r="D5814" s="135" t="s">
        <v>14481</v>
      </c>
      <c r="E5814" s="135">
        <f t="shared" si="90"/>
        <v>30501633</v>
      </c>
      <c r="F5814" s="135" t="s">
        <v>1249</v>
      </c>
      <c r="G5814" s="135" t="s">
        <v>8210</v>
      </c>
      <c r="H5814" s="135" t="s">
        <v>8996</v>
      </c>
      <c r="I5814" s="135" t="s">
        <v>14482</v>
      </c>
    </row>
    <row r="5815" spans="1:9" x14ac:dyDescent="0.2">
      <c r="A5815" s="135" t="s">
        <v>2918</v>
      </c>
      <c r="D5815" s="135" t="s">
        <v>14483</v>
      </c>
      <c r="E5815" s="135">
        <f t="shared" si="90"/>
        <v>30501640</v>
      </c>
      <c r="F5815" s="135" t="s">
        <v>1249</v>
      </c>
      <c r="G5815" s="135" t="s">
        <v>8210</v>
      </c>
      <c r="H5815" s="135" t="s">
        <v>8996</v>
      </c>
      <c r="I5815" s="135" t="s">
        <v>2893</v>
      </c>
    </row>
    <row r="5816" spans="1:9" x14ac:dyDescent="0.2">
      <c r="A5816" s="135" t="s">
        <v>2918</v>
      </c>
      <c r="D5816" s="135" t="s">
        <v>14484</v>
      </c>
      <c r="E5816" s="135">
        <f t="shared" si="90"/>
        <v>30501650</v>
      </c>
      <c r="F5816" s="135" t="s">
        <v>1249</v>
      </c>
      <c r="G5816" s="135" t="s">
        <v>8210</v>
      </c>
      <c r="H5816" s="135" t="s">
        <v>8996</v>
      </c>
      <c r="I5816" s="135" t="s">
        <v>14485</v>
      </c>
    </row>
    <row r="5817" spans="1:9" x14ac:dyDescent="0.2">
      <c r="A5817" s="135" t="s">
        <v>2918</v>
      </c>
      <c r="D5817" s="135" t="s">
        <v>14486</v>
      </c>
      <c r="E5817" s="135">
        <f t="shared" si="90"/>
        <v>30501660</v>
      </c>
      <c r="F5817" s="135" t="s">
        <v>1249</v>
      </c>
      <c r="G5817" s="135" t="s">
        <v>8210</v>
      </c>
      <c r="H5817" s="135" t="s">
        <v>8996</v>
      </c>
      <c r="I5817" s="135" t="s">
        <v>14487</v>
      </c>
    </row>
    <row r="5818" spans="1:9" x14ac:dyDescent="0.2">
      <c r="A5818" s="135" t="s">
        <v>2918</v>
      </c>
      <c r="D5818" s="135" t="s">
        <v>14488</v>
      </c>
      <c r="E5818" s="135">
        <f t="shared" si="90"/>
        <v>30501699</v>
      </c>
      <c r="F5818" s="135" t="s">
        <v>1249</v>
      </c>
      <c r="G5818" s="135" t="s">
        <v>8210</v>
      </c>
      <c r="H5818" s="135" t="s">
        <v>8996</v>
      </c>
      <c r="I5818" s="135" t="s">
        <v>10007</v>
      </c>
    </row>
    <row r="5819" spans="1:9" x14ac:dyDescent="0.2">
      <c r="A5819" s="135" t="s">
        <v>2918</v>
      </c>
      <c r="D5819" s="135" t="s">
        <v>14489</v>
      </c>
      <c r="E5819" s="135">
        <f t="shared" si="90"/>
        <v>30501701</v>
      </c>
      <c r="F5819" s="135" t="s">
        <v>1249</v>
      </c>
      <c r="G5819" s="135" t="s">
        <v>8210</v>
      </c>
      <c r="H5819" s="135" t="s">
        <v>14490</v>
      </c>
      <c r="I5819" s="135" t="s">
        <v>7827</v>
      </c>
    </row>
    <row r="5820" spans="1:9" x14ac:dyDescent="0.2">
      <c r="A5820" s="135" t="s">
        <v>2918</v>
      </c>
      <c r="D5820" s="135" t="s">
        <v>14491</v>
      </c>
      <c r="E5820" s="135">
        <f t="shared" si="90"/>
        <v>30501702</v>
      </c>
      <c r="F5820" s="135" t="s">
        <v>1249</v>
      </c>
      <c r="G5820" s="135" t="s">
        <v>8210</v>
      </c>
      <c r="H5820" s="135" t="s">
        <v>14490</v>
      </c>
      <c r="I5820" s="135" t="s">
        <v>4739</v>
      </c>
    </row>
    <row r="5821" spans="1:9" x14ac:dyDescent="0.2">
      <c r="A5821" s="135" t="s">
        <v>2918</v>
      </c>
      <c r="D5821" s="135" t="s">
        <v>14492</v>
      </c>
      <c r="E5821" s="135">
        <f t="shared" si="90"/>
        <v>30501703</v>
      </c>
      <c r="F5821" s="135" t="s">
        <v>1249</v>
      </c>
      <c r="G5821" s="135" t="s">
        <v>8210</v>
      </c>
      <c r="H5821" s="135" t="s">
        <v>14490</v>
      </c>
      <c r="I5821" s="135" t="s">
        <v>14493</v>
      </c>
    </row>
    <row r="5822" spans="1:9" x14ac:dyDescent="0.2">
      <c r="A5822" s="135" t="s">
        <v>2918</v>
      </c>
      <c r="D5822" s="135" t="s">
        <v>14494</v>
      </c>
      <c r="E5822" s="135">
        <f t="shared" si="90"/>
        <v>30501704</v>
      </c>
      <c r="F5822" s="135" t="s">
        <v>1249</v>
      </c>
      <c r="G5822" s="135" t="s">
        <v>8210</v>
      </c>
      <c r="H5822" s="135" t="s">
        <v>14490</v>
      </c>
      <c r="I5822" s="135" t="s">
        <v>5547</v>
      </c>
    </row>
    <row r="5823" spans="1:9" x14ac:dyDescent="0.2">
      <c r="A5823" s="135" t="s">
        <v>2918</v>
      </c>
      <c r="D5823" s="135" t="s">
        <v>14495</v>
      </c>
      <c r="E5823" s="135">
        <f t="shared" si="90"/>
        <v>30501705</v>
      </c>
      <c r="F5823" s="135" t="s">
        <v>1249</v>
      </c>
      <c r="G5823" s="135" t="s">
        <v>8210</v>
      </c>
      <c r="H5823" s="135" t="s">
        <v>14490</v>
      </c>
      <c r="I5823" s="135" t="s">
        <v>6510</v>
      </c>
    </row>
    <row r="5824" spans="1:9" x14ac:dyDescent="0.2">
      <c r="A5824" s="135" t="s">
        <v>2918</v>
      </c>
      <c r="D5824" s="135" t="s">
        <v>14496</v>
      </c>
      <c r="E5824" s="135">
        <f t="shared" si="90"/>
        <v>30501706</v>
      </c>
      <c r="F5824" s="135" t="s">
        <v>1249</v>
      </c>
      <c r="G5824" s="135" t="s">
        <v>8210</v>
      </c>
      <c r="H5824" s="135" t="s">
        <v>14490</v>
      </c>
      <c r="I5824" s="135" t="s">
        <v>14497</v>
      </c>
    </row>
    <row r="5825" spans="1:9" x14ac:dyDescent="0.2">
      <c r="A5825" s="135" t="s">
        <v>2918</v>
      </c>
      <c r="D5825" s="135" t="s">
        <v>14498</v>
      </c>
      <c r="E5825" s="135">
        <f t="shared" si="90"/>
        <v>30501707</v>
      </c>
      <c r="F5825" s="135" t="s">
        <v>1249</v>
      </c>
      <c r="G5825" s="135" t="s">
        <v>8210</v>
      </c>
      <c r="H5825" s="135" t="s">
        <v>14490</v>
      </c>
      <c r="I5825" s="135" t="s">
        <v>14499</v>
      </c>
    </row>
    <row r="5826" spans="1:9" x14ac:dyDescent="0.2">
      <c r="A5826" s="135" t="s">
        <v>2918</v>
      </c>
      <c r="D5826" s="135" t="s">
        <v>14500</v>
      </c>
      <c r="E5826" s="135">
        <f t="shared" ref="E5826:E5889" si="91">VALUE(D5826)</f>
        <v>30501708</v>
      </c>
      <c r="F5826" s="135" t="s">
        <v>1249</v>
      </c>
      <c r="G5826" s="135" t="s">
        <v>8210</v>
      </c>
      <c r="H5826" s="135" t="s">
        <v>14490</v>
      </c>
      <c r="I5826" s="135" t="s">
        <v>14501</v>
      </c>
    </row>
    <row r="5827" spans="1:9" x14ac:dyDescent="0.2">
      <c r="A5827" s="135" t="s">
        <v>2918</v>
      </c>
      <c r="D5827" s="135" t="s">
        <v>14502</v>
      </c>
      <c r="E5827" s="135">
        <f t="shared" si="91"/>
        <v>30501709</v>
      </c>
      <c r="F5827" s="135" t="s">
        <v>1249</v>
      </c>
      <c r="G5827" s="135" t="s">
        <v>8210</v>
      </c>
      <c r="H5827" s="135" t="s">
        <v>14490</v>
      </c>
      <c r="I5827" s="135" t="s">
        <v>14503</v>
      </c>
    </row>
    <row r="5828" spans="1:9" x14ac:dyDescent="0.2">
      <c r="A5828" s="135" t="s">
        <v>2918</v>
      </c>
      <c r="D5828" s="135" t="s">
        <v>14504</v>
      </c>
      <c r="E5828" s="135">
        <f t="shared" si="91"/>
        <v>30501710</v>
      </c>
      <c r="F5828" s="135" t="s">
        <v>1249</v>
      </c>
      <c r="G5828" s="135" t="s">
        <v>8210</v>
      </c>
      <c r="H5828" s="135" t="s">
        <v>14490</v>
      </c>
      <c r="I5828" s="135" t="s">
        <v>14505</v>
      </c>
    </row>
    <row r="5829" spans="1:9" x14ac:dyDescent="0.2">
      <c r="A5829" s="135" t="s">
        <v>2918</v>
      </c>
      <c r="D5829" s="135" t="s">
        <v>14506</v>
      </c>
      <c r="E5829" s="135">
        <f t="shared" si="91"/>
        <v>30501711</v>
      </c>
      <c r="F5829" s="135" t="s">
        <v>1249</v>
      </c>
      <c r="G5829" s="135" t="s">
        <v>8210</v>
      </c>
      <c r="H5829" s="135" t="s">
        <v>14490</v>
      </c>
      <c r="I5829" s="135" t="s">
        <v>14507</v>
      </c>
    </row>
    <row r="5830" spans="1:9" x14ac:dyDescent="0.2">
      <c r="A5830" s="135" t="s">
        <v>2918</v>
      </c>
      <c r="D5830" s="135" t="s">
        <v>14508</v>
      </c>
      <c r="E5830" s="135">
        <f t="shared" si="91"/>
        <v>30501799</v>
      </c>
      <c r="F5830" s="135" t="s">
        <v>1249</v>
      </c>
      <c r="G5830" s="135" t="s">
        <v>8210</v>
      </c>
      <c r="H5830" s="135" t="s">
        <v>14490</v>
      </c>
      <c r="I5830" s="135" t="s">
        <v>6238</v>
      </c>
    </row>
    <row r="5831" spans="1:9" x14ac:dyDescent="0.2">
      <c r="A5831" s="135" t="s">
        <v>2918</v>
      </c>
      <c r="D5831" s="135" t="s">
        <v>14509</v>
      </c>
      <c r="E5831" s="135">
        <f t="shared" si="91"/>
        <v>30501801</v>
      </c>
      <c r="F5831" s="135" t="s">
        <v>1249</v>
      </c>
      <c r="G5831" s="135" t="s">
        <v>8210</v>
      </c>
      <c r="H5831" s="135" t="s">
        <v>14510</v>
      </c>
      <c r="I5831" s="135" t="s">
        <v>14511</v>
      </c>
    </row>
    <row r="5832" spans="1:9" x14ac:dyDescent="0.2">
      <c r="A5832" s="135" t="s">
        <v>2918</v>
      </c>
      <c r="D5832" s="135" t="s">
        <v>14512</v>
      </c>
      <c r="E5832" s="135">
        <f t="shared" si="91"/>
        <v>30501899</v>
      </c>
      <c r="F5832" s="135" t="s">
        <v>1249</v>
      </c>
      <c r="G5832" s="135" t="s">
        <v>8210</v>
      </c>
      <c r="H5832" s="135" t="s">
        <v>14510</v>
      </c>
      <c r="I5832" s="135" t="s">
        <v>6238</v>
      </c>
    </row>
    <row r="5833" spans="1:9" x14ac:dyDescent="0.2">
      <c r="A5833" s="135" t="s">
        <v>2918</v>
      </c>
      <c r="D5833" s="135" t="s">
        <v>14513</v>
      </c>
      <c r="E5833" s="135">
        <f t="shared" si="91"/>
        <v>30501901</v>
      </c>
      <c r="F5833" s="135" t="s">
        <v>1249</v>
      </c>
      <c r="G5833" s="135" t="s">
        <v>8210</v>
      </c>
      <c r="H5833" s="135" t="s">
        <v>871</v>
      </c>
      <c r="I5833" s="135" t="s">
        <v>1272</v>
      </c>
    </row>
    <row r="5834" spans="1:9" x14ac:dyDescent="0.2">
      <c r="A5834" s="135" t="s">
        <v>2918</v>
      </c>
      <c r="D5834" s="135" t="s">
        <v>14514</v>
      </c>
      <c r="E5834" s="135">
        <f t="shared" si="91"/>
        <v>30501902</v>
      </c>
      <c r="F5834" s="135" t="s">
        <v>1249</v>
      </c>
      <c r="G5834" s="135" t="s">
        <v>8210</v>
      </c>
      <c r="H5834" s="135" t="s">
        <v>871</v>
      </c>
      <c r="I5834" s="135" t="s">
        <v>6373</v>
      </c>
    </row>
    <row r="5835" spans="1:9" x14ac:dyDescent="0.2">
      <c r="A5835" s="135" t="s">
        <v>2918</v>
      </c>
      <c r="D5835" s="135" t="s">
        <v>14515</v>
      </c>
      <c r="E5835" s="135">
        <f t="shared" si="91"/>
        <v>30501903</v>
      </c>
      <c r="F5835" s="135" t="s">
        <v>1249</v>
      </c>
      <c r="G5835" s="135" t="s">
        <v>8210</v>
      </c>
      <c r="H5835" s="135" t="s">
        <v>871</v>
      </c>
      <c r="I5835" s="135" t="s">
        <v>14516</v>
      </c>
    </row>
    <row r="5836" spans="1:9" x14ac:dyDescent="0.2">
      <c r="A5836" s="135" t="s">
        <v>2918</v>
      </c>
      <c r="D5836" s="135" t="s">
        <v>14517</v>
      </c>
      <c r="E5836" s="135">
        <f t="shared" si="91"/>
        <v>30501904</v>
      </c>
      <c r="F5836" s="135" t="s">
        <v>1249</v>
      </c>
      <c r="G5836" s="135" t="s">
        <v>8210</v>
      </c>
      <c r="H5836" s="135" t="s">
        <v>871</v>
      </c>
      <c r="I5836" s="135" t="s">
        <v>14518</v>
      </c>
    </row>
    <row r="5837" spans="1:9" x14ac:dyDescent="0.2">
      <c r="A5837" s="135" t="s">
        <v>2918</v>
      </c>
      <c r="D5837" s="135" t="s">
        <v>14519</v>
      </c>
      <c r="E5837" s="135">
        <f t="shared" si="91"/>
        <v>30501905</v>
      </c>
      <c r="F5837" s="135" t="s">
        <v>1249</v>
      </c>
      <c r="G5837" s="135" t="s">
        <v>8210</v>
      </c>
      <c r="H5837" s="135" t="s">
        <v>871</v>
      </c>
      <c r="I5837" s="135" t="s">
        <v>5460</v>
      </c>
    </row>
    <row r="5838" spans="1:9" x14ac:dyDescent="0.2">
      <c r="A5838" s="135" t="s">
        <v>2918</v>
      </c>
      <c r="D5838" s="135" t="s">
        <v>14520</v>
      </c>
      <c r="E5838" s="135">
        <f t="shared" si="91"/>
        <v>30501906</v>
      </c>
      <c r="F5838" s="135" t="s">
        <v>1249</v>
      </c>
      <c r="G5838" s="135" t="s">
        <v>8210</v>
      </c>
      <c r="H5838" s="135" t="s">
        <v>871</v>
      </c>
      <c r="I5838" s="135" t="s">
        <v>14580</v>
      </c>
    </row>
    <row r="5839" spans="1:9" x14ac:dyDescent="0.2">
      <c r="A5839" s="135" t="s">
        <v>2918</v>
      </c>
      <c r="D5839" s="135" t="s">
        <v>14581</v>
      </c>
      <c r="E5839" s="135">
        <f t="shared" si="91"/>
        <v>30501907</v>
      </c>
      <c r="F5839" s="135" t="s">
        <v>1249</v>
      </c>
      <c r="G5839" s="135" t="s">
        <v>8210</v>
      </c>
      <c r="H5839" s="135" t="s">
        <v>871</v>
      </c>
      <c r="I5839" s="135" t="s">
        <v>14582</v>
      </c>
    </row>
    <row r="5840" spans="1:9" x14ac:dyDescent="0.2">
      <c r="A5840" s="135" t="s">
        <v>2918</v>
      </c>
      <c r="D5840" s="135" t="s">
        <v>14583</v>
      </c>
      <c r="E5840" s="135">
        <f t="shared" si="91"/>
        <v>30501908</v>
      </c>
      <c r="F5840" s="135" t="s">
        <v>1249</v>
      </c>
      <c r="G5840" s="135" t="s">
        <v>8210</v>
      </c>
      <c r="H5840" s="135" t="s">
        <v>871</v>
      </c>
      <c r="I5840" s="135" t="s">
        <v>14584</v>
      </c>
    </row>
    <row r="5841" spans="1:9" x14ac:dyDescent="0.2">
      <c r="A5841" s="135" t="s">
        <v>2918</v>
      </c>
      <c r="D5841" s="135" t="s">
        <v>14537</v>
      </c>
      <c r="E5841" s="135">
        <f t="shared" si="91"/>
        <v>30501999</v>
      </c>
      <c r="F5841" s="135" t="s">
        <v>1249</v>
      </c>
      <c r="G5841" s="135" t="s">
        <v>8210</v>
      </c>
      <c r="H5841" s="135" t="s">
        <v>871</v>
      </c>
      <c r="I5841" s="135" t="s">
        <v>6238</v>
      </c>
    </row>
    <row r="5842" spans="1:9" x14ac:dyDescent="0.2">
      <c r="A5842" s="135" t="s">
        <v>2918</v>
      </c>
      <c r="D5842" s="135" t="s">
        <v>14538</v>
      </c>
      <c r="E5842" s="135">
        <f t="shared" si="91"/>
        <v>30502001</v>
      </c>
      <c r="F5842" s="135" t="s">
        <v>1249</v>
      </c>
      <c r="G5842" s="135" t="s">
        <v>8210</v>
      </c>
      <c r="H5842" s="135" t="s">
        <v>14539</v>
      </c>
      <c r="I5842" s="135" t="s">
        <v>7419</v>
      </c>
    </row>
    <row r="5843" spans="1:9" x14ac:dyDescent="0.2">
      <c r="A5843" s="135" t="s">
        <v>2918</v>
      </c>
      <c r="D5843" s="135" t="s">
        <v>14540</v>
      </c>
      <c r="E5843" s="135">
        <f t="shared" si="91"/>
        <v>30502002</v>
      </c>
      <c r="F5843" s="135" t="s">
        <v>1249</v>
      </c>
      <c r="G5843" s="135" t="s">
        <v>8210</v>
      </c>
      <c r="H5843" s="135" t="s">
        <v>14539</v>
      </c>
      <c r="I5843" s="135" t="s">
        <v>8998</v>
      </c>
    </row>
    <row r="5844" spans="1:9" x14ac:dyDescent="0.2">
      <c r="A5844" s="135" t="s">
        <v>2918</v>
      </c>
      <c r="D5844" s="135" t="s">
        <v>14541</v>
      </c>
      <c r="E5844" s="135">
        <f t="shared" si="91"/>
        <v>30502003</v>
      </c>
      <c r="F5844" s="135" t="s">
        <v>1249</v>
      </c>
      <c r="G5844" s="135" t="s">
        <v>8210</v>
      </c>
      <c r="H5844" s="135" t="s">
        <v>14539</v>
      </c>
      <c r="I5844" s="135" t="s">
        <v>14542</v>
      </c>
    </row>
    <row r="5845" spans="1:9" x14ac:dyDescent="0.2">
      <c r="A5845" s="135" t="s">
        <v>2918</v>
      </c>
      <c r="D5845" s="135" t="s">
        <v>14543</v>
      </c>
      <c r="E5845" s="135">
        <f t="shared" si="91"/>
        <v>30502004</v>
      </c>
      <c r="F5845" s="135" t="s">
        <v>1249</v>
      </c>
      <c r="G5845" s="135" t="s">
        <v>8210</v>
      </c>
      <c r="H5845" s="135" t="s">
        <v>14539</v>
      </c>
      <c r="I5845" s="135" t="s">
        <v>14544</v>
      </c>
    </row>
    <row r="5846" spans="1:9" x14ac:dyDescent="0.2">
      <c r="A5846" s="135" t="s">
        <v>2918</v>
      </c>
      <c r="D5846" s="135" t="s">
        <v>14545</v>
      </c>
      <c r="E5846" s="135">
        <f t="shared" si="91"/>
        <v>30502005</v>
      </c>
      <c r="F5846" s="135" t="s">
        <v>1249</v>
      </c>
      <c r="G5846" s="135" t="s">
        <v>8210</v>
      </c>
      <c r="H5846" s="135" t="s">
        <v>14539</v>
      </c>
      <c r="I5846" s="135" t="s">
        <v>14546</v>
      </c>
    </row>
    <row r="5847" spans="1:9" x14ac:dyDescent="0.2">
      <c r="A5847" s="135" t="s">
        <v>2918</v>
      </c>
      <c r="D5847" s="135" t="s">
        <v>14547</v>
      </c>
      <c r="E5847" s="135">
        <f t="shared" si="91"/>
        <v>30502006</v>
      </c>
      <c r="F5847" s="135" t="s">
        <v>1249</v>
      </c>
      <c r="G5847" s="135" t="s">
        <v>8210</v>
      </c>
      <c r="H5847" s="135" t="s">
        <v>14539</v>
      </c>
      <c r="I5847" s="135" t="s">
        <v>14548</v>
      </c>
    </row>
    <row r="5848" spans="1:9" x14ac:dyDescent="0.2">
      <c r="A5848" s="135" t="s">
        <v>2918</v>
      </c>
      <c r="D5848" s="135" t="s">
        <v>14549</v>
      </c>
      <c r="E5848" s="135">
        <f t="shared" si="91"/>
        <v>30502007</v>
      </c>
      <c r="F5848" s="135" t="s">
        <v>1249</v>
      </c>
      <c r="G5848" s="135" t="s">
        <v>8210</v>
      </c>
      <c r="H5848" s="135" t="s">
        <v>14539</v>
      </c>
      <c r="I5848" s="135" t="s">
        <v>14518</v>
      </c>
    </row>
    <row r="5849" spans="1:9" x14ac:dyDescent="0.2">
      <c r="A5849" s="135" t="s">
        <v>2918</v>
      </c>
      <c r="D5849" s="135" t="s">
        <v>14550</v>
      </c>
      <c r="E5849" s="135">
        <f t="shared" si="91"/>
        <v>30502008</v>
      </c>
      <c r="F5849" s="135" t="s">
        <v>1249</v>
      </c>
      <c r="G5849" s="135" t="s">
        <v>8210</v>
      </c>
      <c r="H5849" s="135" t="s">
        <v>14539</v>
      </c>
      <c r="I5849" s="135" t="s">
        <v>14551</v>
      </c>
    </row>
    <row r="5850" spans="1:9" x14ac:dyDescent="0.2">
      <c r="A5850" s="135" t="s">
        <v>2918</v>
      </c>
      <c r="D5850" s="135" t="s">
        <v>14552</v>
      </c>
      <c r="E5850" s="135">
        <f t="shared" si="91"/>
        <v>30502009</v>
      </c>
      <c r="F5850" s="135" t="s">
        <v>1249</v>
      </c>
      <c r="G5850" s="135" t="s">
        <v>8210</v>
      </c>
      <c r="H5850" s="135" t="s">
        <v>14539</v>
      </c>
      <c r="I5850" s="135" t="s">
        <v>14553</v>
      </c>
    </row>
    <row r="5851" spans="1:9" x14ac:dyDescent="0.2">
      <c r="A5851" s="135" t="s">
        <v>2918</v>
      </c>
      <c r="D5851" s="135" t="s">
        <v>14554</v>
      </c>
      <c r="E5851" s="135">
        <f t="shared" si="91"/>
        <v>30502010</v>
      </c>
      <c r="F5851" s="135" t="s">
        <v>1249</v>
      </c>
      <c r="G5851" s="135" t="s">
        <v>8210</v>
      </c>
      <c r="H5851" s="135" t="s">
        <v>14539</v>
      </c>
      <c r="I5851" s="135" t="s">
        <v>14555</v>
      </c>
    </row>
    <row r="5852" spans="1:9" x14ac:dyDescent="0.2">
      <c r="A5852" s="135" t="s">
        <v>2918</v>
      </c>
      <c r="D5852" s="135" t="s">
        <v>14556</v>
      </c>
      <c r="E5852" s="135">
        <f t="shared" si="91"/>
        <v>30502011</v>
      </c>
      <c r="F5852" s="135" t="s">
        <v>1249</v>
      </c>
      <c r="G5852" s="135" t="s">
        <v>8210</v>
      </c>
      <c r="H5852" s="135" t="s">
        <v>14539</v>
      </c>
      <c r="I5852" s="135" t="s">
        <v>14257</v>
      </c>
    </row>
    <row r="5853" spans="1:9" x14ac:dyDescent="0.2">
      <c r="A5853" s="135" t="s">
        <v>2918</v>
      </c>
      <c r="D5853" s="135" t="s">
        <v>14557</v>
      </c>
      <c r="E5853" s="135">
        <f t="shared" si="91"/>
        <v>30502012</v>
      </c>
      <c r="F5853" s="135" t="s">
        <v>1249</v>
      </c>
      <c r="G5853" s="135" t="s">
        <v>8210</v>
      </c>
      <c r="H5853" s="135" t="s">
        <v>14539</v>
      </c>
      <c r="I5853" s="135" t="s">
        <v>1272</v>
      </c>
    </row>
    <row r="5854" spans="1:9" x14ac:dyDescent="0.2">
      <c r="A5854" s="135" t="s">
        <v>2918</v>
      </c>
      <c r="D5854" s="135" t="s">
        <v>14558</v>
      </c>
      <c r="E5854" s="135">
        <f t="shared" si="91"/>
        <v>30502013</v>
      </c>
      <c r="F5854" s="135" t="s">
        <v>1249</v>
      </c>
      <c r="G5854" s="135" t="s">
        <v>8210</v>
      </c>
      <c r="H5854" s="135" t="s">
        <v>14539</v>
      </c>
      <c r="I5854" s="135" t="s">
        <v>14559</v>
      </c>
    </row>
    <row r="5855" spans="1:9" x14ac:dyDescent="0.2">
      <c r="A5855" s="135" t="s">
        <v>2918</v>
      </c>
      <c r="D5855" s="135" t="s">
        <v>14560</v>
      </c>
      <c r="E5855" s="135">
        <f t="shared" si="91"/>
        <v>30502014</v>
      </c>
      <c r="F5855" s="135" t="s">
        <v>1249</v>
      </c>
      <c r="G5855" s="135" t="s">
        <v>8210</v>
      </c>
      <c r="H5855" s="135" t="s">
        <v>14539</v>
      </c>
      <c r="I5855" s="135" t="s">
        <v>15675</v>
      </c>
    </row>
    <row r="5856" spans="1:9" x14ac:dyDescent="0.2">
      <c r="A5856" s="135" t="s">
        <v>2918</v>
      </c>
      <c r="D5856" s="135" t="s">
        <v>15676</v>
      </c>
      <c r="E5856" s="135">
        <f t="shared" si="91"/>
        <v>30502015</v>
      </c>
      <c r="F5856" s="135" t="s">
        <v>1249</v>
      </c>
      <c r="G5856" s="135" t="s">
        <v>8210</v>
      </c>
      <c r="H5856" s="135" t="s">
        <v>14539</v>
      </c>
      <c r="I5856" s="135" t="s">
        <v>15677</v>
      </c>
    </row>
    <row r="5857" spans="1:9" x14ac:dyDescent="0.2">
      <c r="A5857" s="135" t="s">
        <v>2918</v>
      </c>
      <c r="D5857" s="135" t="s">
        <v>15678</v>
      </c>
      <c r="E5857" s="135">
        <f t="shared" si="91"/>
        <v>30502016</v>
      </c>
      <c r="F5857" s="135" t="s">
        <v>1249</v>
      </c>
      <c r="G5857" s="135" t="s">
        <v>8210</v>
      </c>
      <c r="H5857" s="135" t="s">
        <v>14539</v>
      </c>
      <c r="I5857" s="135" t="s">
        <v>15679</v>
      </c>
    </row>
    <row r="5858" spans="1:9" x14ac:dyDescent="0.2">
      <c r="A5858" s="135" t="s">
        <v>2918</v>
      </c>
      <c r="D5858" s="135" t="s">
        <v>15680</v>
      </c>
      <c r="E5858" s="135">
        <f t="shared" si="91"/>
        <v>30502017</v>
      </c>
      <c r="F5858" s="135" t="s">
        <v>1249</v>
      </c>
      <c r="G5858" s="135" t="s">
        <v>8210</v>
      </c>
      <c r="H5858" s="135" t="s">
        <v>14539</v>
      </c>
      <c r="I5858" s="135" t="s">
        <v>15681</v>
      </c>
    </row>
    <row r="5859" spans="1:9" x14ac:dyDescent="0.2">
      <c r="A5859" s="135" t="s">
        <v>2918</v>
      </c>
      <c r="D5859" s="135" t="s">
        <v>15682</v>
      </c>
      <c r="E5859" s="135">
        <f t="shared" si="91"/>
        <v>30502018</v>
      </c>
      <c r="F5859" s="135" t="s">
        <v>1249</v>
      </c>
      <c r="G5859" s="135" t="s">
        <v>8210</v>
      </c>
      <c r="H5859" s="135" t="s">
        <v>14539</v>
      </c>
      <c r="I5859" s="135" t="s">
        <v>15683</v>
      </c>
    </row>
    <row r="5860" spans="1:9" x14ac:dyDescent="0.2">
      <c r="A5860" s="135" t="s">
        <v>2918</v>
      </c>
      <c r="D5860" s="135" t="s">
        <v>15684</v>
      </c>
      <c r="E5860" s="135">
        <f t="shared" si="91"/>
        <v>30502020</v>
      </c>
      <c r="F5860" s="135" t="s">
        <v>1249</v>
      </c>
      <c r="G5860" s="135" t="s">
        <v>8210</v>
      </c>
      <c r="H5860" s="135" t="s">
        <v>14539</v>
      </c>
      <c r="I5860" s="135" t="s">
        <v>14555</v>
      </c>
    </row>
    <row r="5861" spans="1:9" x14ac:dyDescent="0.2">
      <c r="A5861" s="135" t="s">
        <v>2918</v>
      </c>
      <c r="D5861" s="135" t="s">
        <v>15685</v>
      </c>
      <c r="E5861" s="135">
        <f t="shared" si="91"/>
        <v>30502021</v>
      </c>
      <c r="F5861" s="135" t="s">
        <v>1249</v>
      </c>
      <c r="G5861" s="135" t="s">
        <v>8210</v>
      </c>
      <c r="H5861" s="135" t="s">
        <v>14539</v>
      </c>
      <c r="I5861" s="135" t="s">
        <v>15686</v>
      </c>
    </row>
    <row r="5862" spans="1:9" x14ac:dyDescent="0.2">
      <c r="A5862" s="135" t="s">
        <v>2918</v>
      </c>
      <c r="D5862" s="135" t="s">
        <v>15687</v>
      </c>
      <c r="E5862" s="135">
        <f t="shared" si="91"/>
        <v>30502031</v>
      </c>
      <c r="F5862" s="135" t="s">
        <v>1249</v>
      </c>
      <c r="G5862" s="135" t="s">
        <v>8210</v>
      </c>
      <c r="H5862" s="135" t="s">
        <v>14539</v>
      </c>
      <c r="I5862" s="135" t="s">
        <v>15688</v>
      </c>
    </row>
    <row r="5863" spans="1:9" x14ac:dyDescent="0.2">
      <c r="A5863" s="135" t="s">
        <v>2918</v>
      </c>
      <c r="D5863" s="135" t="s">
        <v>15689</v>
      </c>
      <c r="E5863" s="135">
        <f t="shared" si="91"/>
        <v>30502032</v>
      </c>
      <c r="F5863" s="135" t="s">
        <v>1249</v>
      </c>
      <c r="G5863" s="135" t="s">
        <v>8210</v>
      </c>
      <c r="H5863" s="135" t="s">
        <v>14539</v>
      </c>
      <c r="I5863" s="135" t="s">
        <v>15690</v>
      </c>
    </row>
    <row r="5864" spans="1:9" x14ac:dyDescent="0.2">
      <c r="A5864" s="135" t="s">
        <v>2918</v>
      </c>
      <c r="D5864" s="135" t="s">
        <v>15691</v>
      </c>
      <c r="E5864" s="135">
        <f t="shared" si="91"/>
        <v>30502033</v>
      </c>
      <c r="F5864" s="135" t="s">
        <v>1249</v>
      </c>
      <c r="G5864" s="135" t="s">
        <v>8210</v>
      </c>
      <c r="H5864" s="135" t="s">
        <v>14539</v>
      </c>
      <c r="I5864" s="135" t="s">
        <v>14609</v>
      </c>
    </row>
    <row r="5865" spans="1:9" x14ac:dyDescent="0.2">
      <c r="A5865" s="135" t="s">
        <v>2918</v>
      </c>
      <c r="D5865" s="135" t="s">
        <v>14610</v>
      </c>
      <c r="E5865" s="135">
        <f t="shared" si="91"/>
        <v>30502099</v>
      </c>
      <c r="F5865" s="135" t="s">
        <v>1249</v>
      </c>
      <c r="G5865" s="135" t="s">
        <v>8210</v>
      </c>
      <c r="H5865" s="135" t="s">
        <v>14539</v>
      </c>
      <c r="I5865" s="135" t="s">
        <v>7684</v>
      </c>
    </row>
    <row r="5866" spans="1:9" x14ac:dyDescent="0.2">
      <c r="A5866" s="135" t="s">
        <v>2918</v>
      </c>
      <c r="D5866" s="135" t="s">
        <v>14611</v>
      </c>
      <c r="E5866" s="135">
        <f t="shared" si="91"/>
        <v>30502101</v>
      </c>
      <c r="F5866" s="135" t="s">
        <v>1249</v>
      </c>
      <c r="G5866" s="135" t="s">
        <v>8210</v>
      </c>
      <c r="H5866" s="135" t="s">
        <v>14612</v>
      </c>
      <c r="I5866" s="135" t="s">
        <v>2382</v>
      </c>
    </row>
    <row r="5867" spans="1:9" x14ac:dyDescent="0.2">
      <c r="A5867" s="135" t="s">
        <v>2918</v>
      </c>
      <c r="D5867" s="135" t="s">
        <v>14613</v>
      </c>
      <c r="E5867" s="135">
        <f t="shared" si="91"/>
        <v>30502102</v>
      </c>
      <c r="F5867" s="135" t="s">
        <v>1249</v>
      </c>
      <c r="G5867" s="135" t="s">
        <v>8210</v>
      </c>
      <c r="H5867" s="135" t="s">
        <v>14612</v>
      </c>
      <c r="I5867" s="135" t="s">
        <v>14614</v>
      </c>
    </row>
    <row r="5868" spans="1:9" x14ac:dyDescent="0.2">
      <c r="A5868" s="135" t="s">
        <v>2918</v>
      </c>
      <c r="D5868" s="135" t="s">
        <v>14615</v>
      </c>
      <c r="E5868" s="135">
        <f t="shared" si="91"/>
        <v>30502103</v>
      </c>
      <c r="F5868" s="135" t="s">
        <v>1249</v>
      </c>
      <c r="G5868" s="135" t="s">
        <v>8210</v>
      </c>
      <c r="H5868" s="135" t="s">
        <v>14612</v>
      </c>
      <c r="I5868" s="135" t="s">
        <v>14616</v>
      </c>
    </row>
    <row r="5869" spans="1:9" x14ac:dyDescent="0.2">
      <c r="A5869" s="135" t="s">
        <v>2918</v>
      </c>
      <c r="D5869" s="135" t="s">
        <v>14617</v>
      </c>
      <c r="E5869" s="135">
        <f t="shared" si="91"/>
        <v>30502104</v>
      </c>
      <c r="F5869" s="135" t="s">
        <v>1249</v>
      </c>
      <c r="G5869" s="135" t="s">
        <v>8210</v>
      </c>
      <c r="H5869" s="135" t="s">
        <v>14612</v>
      </c>
      <c r="I5869" s="135" t="s">
        <v>2367</v>
      </c>
    </row>
    <row r="5870" spans="1:9" x14ac:dyDescent="0.2">
      <c r="A5870" s="135" t="s">
        <v>2918</v>
      </c>
      <c r="D5870" s="135" t="s">
        <v>14618</v>
      </c>
      <c r="E5870" s="135">
        <f t="shared" si="91"/>
        <v>30502105</v>
      </c>
      <c r="F5870" s="135" t="s">
        <v>1249</v>
      </c>
      <c r="G5870" s="135" t="s">
        <v>8210</v>
      </c>
      <c r="H5870" s="135" t="s">
        <v>14612</v>
      </c>
      <c r="I5870" s="135" t="s">
        <v>9422</v>
      </c>
    </row>
    <row r="5871" spans="1:9" x14ac:dyDescent="0.2">
      <c r="A5871" s="135" t="s">
        <v>2918</v>
      </c>
      <c r="D5871" s="135" t="s">
        <v>11888</v>
      </c>
      <c r="E5871" s="135">
        <f t="shared" si="91"/>
        <v>30502106</v>
      </c>
      <c r="F5871" s="135" t="s">
        <v>1249</v>
      </c>
      <c r="G5871" s="135" t="s">
        <v>8210</v>
      </c>
      <c r="H5871" s="135" t="s">
        <v>14612</v>
      </c>
      <c r="I5871" s="135" t="s">
        <v>3881</v>
      </c>
    </row>
    <row r="5872" spans="1:9" x14ac:dyDescent="0.2">
      <c r="A5872" s="135" t="s">
        <v>2918</v>
      </c>
      <c r="D5872" s="135" t="s">
        <v>11889</v>
      </c>
      <c r="E5872" s="135">
        <f t="shared" si="91"/>
        <v>30502201</v>
      </c>
      <c r="F5872" s="135" t="s">
        <v>1249</v>
      </c>
      <c r="G5872" s="135" t="s">
        <v>8210</v>
      </c>
      <c r="H5872" s="135" t="s">
        <v>11890</v>
      </c>
      <c r="I5872" s="135" t="s">
        <v>11891</v>
      </c>
    </row>
    <row r="5873" spans="1:9" x14ac:dyDescent="0.2">
      <c r="A5873" s="135" t="s">
        <v>2918</v>
      </c>
      <c r="D5873" s="135" t="s">
        <v>11892</v>
      </c>
      <c r="E5873" s="135">
        <f t="shared" si="91"/>
        <v>30502299</v>
      </c>
      <c r="F5873" s="135" t="s">
        <v>1249</v>
      </c>
      <c r="G5873" s="135" t="s">
        <v>8210</v>
      </c>
      <c r="H5873" s="135" t="s">
        <v>11890</v>
      </c>
      <c r="I5873" s="135" t="s">
        <v>6238</v>
      </c>
    </row>
    <row r="5874" spans="1:9" x14ac:dyDescent="0.2">
      <c r="A5874" s="135" t="s">
        <v>2918</v>
      </c>
      <c r="D5874" s="135" t="s">
        <v>11893</v>
      </c>
      <c r="E5874" s="135">
        <f t="shared" si="91"/>
        <v>30502401</v>
      </c>
      <c r="F5874" s="135" t="s">
        <v>1249</v>
      </c>
      <c r="G5874" s="135" t="s">
        <v>8210</v>
      </c>
      <c r="H5874" s="135" t="s">
        <v>11894</v>
      </c>
      <c r="I5874" s="135" t="s">
        <v>11895</v>
      </c>
    </row>
    <row r="5875" spans="1:9" x14ac:dyDescent="0.2">
      <c r="A5875" s="135" t="s">
        <v>2918</v>
      </c>
      <c r="D5875" s="135" t="s">
        <v>11896</v>
      </c>
      <c r="E5875" s="135">
        <f t="shared" si="91"/>
        <v>30502499</v>
      </c>
      <c r="F5875" s="135" t="s">
        <v>1249</v>
      </c>
      <c r="G5875" s="135" t="s">
        <v>8210</v>
      </c>
      <c r="H5875" s="135" t="s">
        <v>11894</v>
      </c>
      <c r="I5875" s="135" t="s">
        <v>6238</v>
      </c>
    </row>
    <row r="5876" spans="1:9" x14ac:dyDescent="0.2">
      <c r="A5876" s="135" t="s">
        <v>2918</v>
      </c>
      <c r="D5876" s="135" t="s">
        <v>11897</v>
      </c>
      <c r="E5876" s="135">
        <f t="shared" si="91"/>
        <v>30502501</v>
      </c>
      <c r="F5876" s="135" t="s">
        <v>1249</v>
      </c>
      <c r="G5876" s="135" t="s">
        <v>8210</v>
      </c>
      <c r="H5876" s="135" t="s">
        <v>11898</v>
      </c>
      <c r="I5876" s="135" t="s">
        <v>11899</v>
      </c>
    </row>
    <row r="5877" spans="1:9" x14ac:dyDescent="0.2">
      <c r="A5877" s="135" t="s">
        <v>2918</v>
      </c>
      <c r="D5877" s="135" t="s">
        <v>11900</v>
      </c>
      <c r="E5877" s="135">
        <f t="shared" si="91"/>
        <v>30502502</v>
      </c>
      <c r="F5877" s="135" t="s">
        <v>1249</v>
      </c>
      <c r="G5877" s="135" t="s">
        <v>8210</v>
      </c>
      <c r="H5877" s="135" t="s">
        <v>11898</v>
      </c>
      <c r="I5877" s="135" t="s">
        <v>11901</v>
      </c>
    </row>
    <row r="5878" spans="1:9" x14ac:dyDescent="0.2">
      <c r="A5878" s="135" t="s">
        <v>2918</v>
      </c>
      <c r="D5878" s="135" t="s">
        <v>11902</v>
      </c>
      <c r="E5878" s="135">
        <f t="shared" si="91"/>
        <v>30502503</v>
      </c>
      <c r="F5878" s="135" t="s">
        <v>1249</v>
      </c>
      <c r="G5878" s="135" t="s">
        <v>8210</v>
      </c>
      <c r="H5878" s="135" t="s">
        <v>11898</v>
      </c>
      <c r="I5878" s="135" t="s">
        <v>11903</v>
      </c>
    </row>
    <row r="5879" spans="1:9" x14ac:dyDescent="0.2">
      <c r="A5879" s="135" t="s">
        <v>2918</v>
      </c>
      <c r="D5879" s="135" t="s">
        <v>11904</v>
      </c>
      <c r="E5879" s="135">
        <f t="shared" si="91"/>
        <v>30502504</v>
      </c>
      <c r="F5879" s="135" t="s">
        <v>1249</v>
      </c>
      <c r="G5879" s="135" t="s">
        <v>8210</v>
      </c>
      <c r="H5879" s="135" t="s">
        <v>11898</v>
      </c>
      <c r="I5879" s="135" t="s">
        <v>14257</v>
      </c>
    </row>
    <row r="5880" spans="1:9" x14ac:dyDescent="0.2">
      <c r="A5880" s="135" t="s">
        <v>2918</v>
      </c>
      <c r="D5880" s="135" t="s">
        <v>11905</v>
      </c>
      <c r="E5880" s="135">
        <f t="shared" si="91"/>
        <v>30502505</v>
      </c>
      <c r="F5880" s="135" t="s">
        <v>1249</v>
      </c>
      <c r="G5880" s="135" t="s">
        <v>8210</v>
      </c>
      <c r="H5880" s="135" t="s">
        <v>11898</v>
      </c>
      <c r="I5880" s="135" t="s">
        <v>11906</v>
      </c>
    </row>
    <row r="5881" spans="1:9" x14ac:dyDescent="0.2">
      <c r="A5881" s="135" t="s">
        <v>2918</v>
      </c>
      <c r="D5881" s="135" t="s">
        <v>11907</v>
      </c>
      <c r="E5881" s="135">
        <f t="shared" si="91"/>
        <v>30502506</v>
      </c>
      <c r="F5881" s="135" t="s">
        <v>1249</v>
      </c>
      <c r="G5881" s="135" t="s">
        <v>8210</v>
      </c>
      <c r="H5881" s="135" t="s">
        <v>11898</v>
      </c>
      <c r="I5881" s="135" t="s">
        <v>4433</v>
      </c>
    </row>
    <row r="5882" spans="1:9" x14ac:dyDescent="0.2">
      <c r="A5882" s="135" t="s">
        <v>2918</v>
      </c>
      <c r="D5882" s="135" t="s">
        <v>11908</v>
      </c>
      <c r="E5882" s="135">
        <f t="shared" si="91"/>
        <v>30502507</v>
      </c>
      <c r="F5882" s="135" t="s">
        <v>1249</v>
      </c>
      <c r="G5882" s="135" t="s">
        <v>8210</v>
      </c>
      <c r="H5882" s="135" t="s">
        <v>11898</v>
      </c>
      <c r="I5882" s="135" t="s">
        <v>2375</v>
      </c>
    </row>
    <row r="5883" spans="1:9" x14ac:dyDescent="0.2">
      <c r="A5883" s="135" t="s">
        <v>2918</v>
      </c>
      <c r="D5883" s="135" t="s">
        <v>11909</v>
      </c>
      <c r="E5883" s="135">
        <f t="shared" si="91"/>
        <v>30502508</v>
      </c>
      <c r="F5883" s="135" t="s">
        <v>1249</v>
      </c>
      <c r="G5883" s="135" t="s">
        <v>8210</v>
      </c>
      <c r="H5883" s="135" t="s">
        <v>11898</v>
      </c>
      <c r="I5883" s="135" t="s">
        <v>11910</v>
      </c>
    </row>
    <row r="5884" spans="1:9" x14ac:dyDescent="0.2">
      <c r="A5884" s="135" t="s">
        <v>2918</v>
      </c>
      <c r="D5884" s="135" t="s">
        <v>11911</v>
      </c>
      <c r="E5884" s="135">
        <f t="shared" si="91"/>
        <v>30502509</v>
      </c>
      <c r="F5884" s="135" t="s">
        <v>1249</v>
      </c>
      <c r="G5884" s="135" t="s">
        <v>8210</v>
      </c>
      <c r="H5884" s="135" t="s">
        <v>11898</v>
      </c>
      <c r="I5884" s="135" t="s">
        <v>11912</v>
      </c>
    </row>
    <row r="5885" spans="1:9" x14ac:dyDescent="0.2">
      <c r="A5885" s="135" t="s">
        <v>2918</v>
      </c>
      <c r="D5885" s="135" t="s">
        <v>11913</v>
      </c>
      <c r="E5885" s="135">
        <f t="shared" si="91"/>
        <v>30502510</v>
      </c>
      <c r="F5885" s="135" t="s">
        <v>1249</v>
      </c>
      <c r="G5885" s="135" t="s">
        <v>8210</v>
      </c>
      <c r="H5885" s="135" t="s">
        <v>11898</v>
      </c>
      <c r="I5885" s="135" t="s">
        <v>2367</v>
      </c>
    </row>
    <row r="5886" spans="1:9" x14ac:dyDescent="0.2">
      <c r="A5886" s="135" t="s">
        <v>2918</v>
      </c>
      <c r="D5886" s="135" t="s">
        <v>11914</v>
      </c>
      <c r="E5886" s="135">
        <f t="shared" si="91"/>
        <v>30502511</v>
      </c>
      <c r="F5886" s="135" t="s">
        <v>1249</v>
      </c>
      <c r="G5886" s="135" t="s">
        <v>8210</v>
      </c>
      <c r="H5886" s="135" t="s">
        <v>11898</v>
      </c>
      <c r="I5886" s="135" t="s">
        <v>9422</v>
      </c>
    </row>
    <row r="5887" spans="1:9" x14ac:dyDescent="0.2">
      <c r="A5887" s="135" t="s">
        <v>2918</v>
      </c>
      <c r="D5887" s="135" t="s">
        <v>11915</v>
      </c>
      <c r="E5887" s="135">
        <f t="shared" si="91"/>
        <v>30502512</v>
      </c>
      <c r="F5887" s="135" t="s">
        <v>1249</v>
      </c>
      <c r="G5887" s="135" t="s">
        <v>8210</v>
      </c>
      <c r="H5887" s="135" t="s">
        <v>11898</v>
      </c>
      <c r="I5887" s="135" t="s">
        <v>14252</v>
      </c>
    </row>
    <row r="5888" spans="1:9" x14ac:dyDescent="0.2">
      <c r="A5888" s="135" t="s">
        <v>2918</v>
      </c>
      <c r="D5888" s="135" t="s">
        <v>11916</v>
      </c>
      <c r="E5888" s="135">
        <f t="shared" si="91"/>
        <v>30502513</v>
      </c>
      <c r="F5888" s="135" t="s">
        <v>1249</v>
      </c>
      <c r="G5888" s="135" t="s">
        <v>8210</v>
      </c>
      <c r="H5888" s="135" t="s">
        <v>11898</v>
      </c>
      <c r="I5888" s="135" t="s">
        <v>11917</v>
      </c>
    </row>
    <row r="5889" spans="1:9" x14ac:dyDescent="0.2">
      <c r="A5889" s="135" t="s">
        <v>2918</v>
      </c>
      <c r="D5889" s="135" t="s">
        <v>11918</v>
      </c>
      <c r="E5889" s="135">
        <f t="shared" si="91"/>
        <v>30502514</v>
      </c>
      <c r="F5889" s="135" t="s">
        <v>1249</v>
      </c>
      <c r="G5889" s="135" t="s">
        <v>8210</v>
      </c>
      <c r="H5889" s="135" t="s">
        <v>11898</v>
      </c>
      <c r="I5889" s="135" t="s">
        <v>9163</v>
      </c>
    </row>
    <row r="5890" spans="1:9" x14ac:dyDescent="0.2">
      <c r="A5890" s="135" t="s">
        <v>2918</v>
      </c>
      <c r="D5890" s="135" t="s">
        <v>9164</v>
      </c>
      <c r="E5890" s="135">
        <f t="shared" ref="E5890:E5953" si="92">VALUE(D5890)</f>
        <v>30502522</v>
      </c>
      <c r="F5890" s="135" t="s">
        <v>1249</v>
      </c>
      <c r="G5890" s="135" t="s">
        <v>8210</v>
      </c>
      <c r="H5890" s="135" t="s">
        <v>11898</v>
      </c>
      <c r="I5890" s="135" t="s">
        <v>9165</v>
      </c>
    </row>
    <row r="5891" spans="1:9" x14ac:dyDescent="0.2">
      <c r="A5891" s="135" t="s">
        <v>2918</v>
      </c>
      <c r="D5891" s="135" t="s">
        <v>9166</v>
      </c>
      <c r="E5891" s="135">
        <f t="shared" si="92"/>
        <v>30502523</v>
      </c>
      <c r="F5891" s="135" t="s">
        <v>1249</v>
      </c>
      <c r="G5891" s="135" t="s">
        <v>8210</v>
      </c>
      <c r="H5891" s="135" t="s">
        <v>11898</v>
      </c>
      <c r="I5891" s="135" t="s">
        <v>9167</v>
      </c>
    </row>
    <row r="5892" spans="1:9" x14ac:dyDescent="0.2">
      <c r="A5892" s="135" t="s">
        <v>2918</v>
      </c>
      <c r="D5892" s="135" t="s">
        <v>9168</v>
      </c>
      <c r="E5892" s="135">
        <f t="shared" si="92"/>
        <v>30502599</v>
      </c>
      <c r="F5892" s="135" t="s">
        <v>1249</v>
      </c>
      <c r="G5892" s="135" t="s">
        <v>8210</v>
      </c>
      <c r="H5892" s="135" t="s">
        <v>11898</v>
      </c>
      <c r="I5892" s="135" t="s">
        <v>7684</v>
      </c>
    </row>
    <row r="5893" spans="1:9" x14ac:dyDescent="0.2">
      <c r="A5893" s="135" t="s">
        <v>2918</v>
      </c>
      <c r="D5893" s="135" t="s">
        <v>9169</v>
      </c>
      <c r="E5893" s="135">
        <f t="shared" si="92"/>
        <v>30502601</v>
      </c>
      <c r="F5893" s="135" t="s">
        <v>1249</v>
      </c>
      <c r="G5893" s="135" t="s">
        <v>8210</v>
      </c>
      <c r="H5893" s="135" t="s">
        <v>9170</v>
      </c>
      <c r="I5893" s="135" t="s">
        <v>6371</v>
      </c>
    </row>
    <row r="5894" spans="1:9" x14ac:dyDescent="0.2">
      <c r="A5894" s="135" t="s">
        <v>2918</v>
      </c>
      <c r="D5894" s="135" t="s">
        <v>9171</v>
      </c>
      <c r="E5894" s="135">
        <f t="shared" si="92"/>
        <v>30502699</v>
      </c>
      <c r="F5894" s="135" t="s">
        <v>1249</v>
      </c>
      <c r="G5894" s="135" t="s">
        <v>8210</v>
      </c>
      <c r="H5894" s="135" t="s">
        <v>9170</v>
      </c>
      <c r="I5894" s="135" t="s">
        <v>6238</v>
      </c>
    </row>
    <row r="5895" spans="1:9" x14ac:dyDescent="0.2">
      <c r="A5895" s="135" t="s">
        <v>2918</v>
      </c>
      <c r="D5895" s="135" t="s">
        <v>9172</v>
      </c>
      <c r="E5895" s="135">
        <f t="shared" si="92"/>
        <v>30502701</v>
      </c>
      <c r="F5895" s="135" t="s">
        <v>1249</v>
      </c>
      <c r="G5895" s="135" t="s">
        <v>8210</v>
      </c>
      <c r="H5895" s="135" t="s">
        <v>9173</v>
      </c>
      <c r="I5895" s="135" t="s">
        <v>9174</v>
      </c>
    </row>
    <row r="5896" spans="1:9" x14ac:dyDescent="0.2">
      <c r="A5896" s="135" t="s">
        <v>2918</v>
      </c>
      <c r="D5896" s="135" t="s">
        <v>9175</v>
      </c>
      <c r="E5896" s="135">
        <f t="shared" si="92"/>
        <v>30502705</v>
      </c>
      <c r="F5896" s="135" t="s">
        <v>1249</v>
      </c>
      <c r="G5896" s="135" t="s">
        <v>8210</v>
      </c>
      <c r="H5896" s="135" t="s">
        <v>9173</v>
      </c>
      <c r="I5896" s="135" t="s">
        <v>8510</v>
      </c>
    </row>
    <row r="5897" spans="1:9" x14ac:dyDescent="0.2">
      <c r="A5897" s="135" t="s">
        <v>2918</v>
      </c>
      <c r="D5897" s="135" t="s">
        <v>9176</v>
      </c>
      <c r="E5897" s="135">
        <f t="shared" si="92"/>
        <v>30502709</v>
      </c>
      <c r="F5897" s="135" t="s">
        <v>1249</v>
      </c>
      <c r="G5897" s="135" t="s">
        <v>8210</v>
      </c>
      <c r="H5897" s="135" t="s">
        <v>9173</v>
      </c>
      <c r="I5897" s="135" t="s">
        <v>9177</v>
      </c>
    </row>
    <row r="5898" spans="1:9" x14ac:dyDescent="0.2">
      <c r="A5898" s="135" t="s">
        <v>2918</v>
      </c>
      <c r="D5898" s="135" t="s">
        <v>9178</v>
      </c>
      <c r="E5898" s="135">
        <f t="shared" si="92"/>
        <v>30502713</v>
      </c>
      <c r="F5898" s="135" t="s">
        <v>1249</v>
      </c>
      <c r="G5898" s="135" t="s">
        <v>8210</v>
      </c>
      <c r="H5898" s="135" t="s">
        <v>9173</v>
      </c>
      <c r="I5898" s="135" t="s">
        <v>9179</v>
      </c>
    </row>
    <row r="5899" spans="1:9" x14ac:dyDescent="0.2">
      <c r="A5899" s="135" t="s">
        <v>2918</v>
      </c>
      <c r="D5899" s="135" t="s">
        <v>9180</v>
      </c>
      <c r="E5899" s="135">
        <f t="shared" si="92"/>
        <v>30502717</v>
      </c>
      <c r="F5899" s="135" t="s">
        <v>1249</v>
      </c>
      <c r="G5899" s="135" t="s">
        <v>8210</v>
      </c>
      <c r="H5899" s="135" t="s">
        <v>9173</v>
      </c>
      <c r="I5899" s="135" t="s">
        <v>9181</v>
      </c>
    </row>
    <row r="5900" spans="1:9" x14ac:dyDescent="0.2">
      <c r="A5900" s="135" t="s">
        <v>2918</v>
      </c>
      <c r="D5900" s="135" t="s">
        <v>9182</v>
      </c>
      <c r="E5900" s="135">
        <f t="shared" si="92"/>
        <v>30502720</v>
      </c>
      <c r="F5900" s="135" t="s">
        <v>1249</v>
      </c>
      <c r="G5900" s="135" t="s">
        <v>8210</v>
      </c>
      <c r="H5900" s="135" t="s">
        <v>9173</v>
      </c>
      <c r="I5900" s="135" t="s">
        <v>9183</v>
      </c>
    </row>
    <row r="5901" spans="1:9" x14ac:dyDescent="0.2">
      <c r="A5901" s="135" t="s">
        <v>2918</v>
      </c>
      <c r="D5901" s="135" t="s">
        <v>9184</v>
      </c>
      <c r="E5901" s="135">
        <f t="shared" si="92"/>
        <v>30502721</v>
      </c>
      <c r="F5901" s="135" t="s">
        <v>1249</v>
      </c>
      <c r="G5901" s="135" t="s">
        <v>8210</v>
      </c>
      <c r="H5901" s="135" t="s">
        <v>9173</v>
      </c>
      <c r="I5901" s="135" t="s">
        <v>9185</v>
      </c>
    </row>
    <row r="5902" spans="1:9" x14ac:dyDescent="0.2">
      <c r="A5902" s="135" t="s">
        <v>2918</v>
      </c>
      <c r="D5902" s="135" t="s">
        <v>9186</v>
      </c>
      <c r="E5902" s="135">
        <f t="shared" si="92"/>
        <v>30502722</v>
      </c>
      <c r="F5902" s="135" t="s">
        <v>1249</v>
      </c>
      <c r="G5902" s="135" t="s">
        <v>8210</v>
      </c>
      <c r="H5902" s="135" t="s">
        <v>9173</v>
      </c>
      <c r="I5902" s="135" t="s">
        <v>9187</v>
      </c>
    </row>
    <row r="5903" spans="1:9" x14ac:dyDescent="0.2">
      <c r="A5903" s="135" t="s">
        <v>2918</v>
      </c>
      <c r="D5903" s="135" t="s">
        <v>9188</v>
      </c>
      <c r="E5903" s="135">
        <f t="shared" si="92"/>
        <v>30502723</v>
      </c>
      <c r="F5903" s="135" t="s">
        <v>1249</v>
      </c>
      <c r="G5903" s="135" t="s">
        <v>8210</v>
      </c>
      <c r="H5903" s="135" t="s">
        <v>9173</v>
      </c>
      <c r="I5903" s="135" t="s">
        <v>9189</v>
      </c>
    </row>
    <row r="5904" spans="1:9" x14ac:dyDescent="0.2">
      <c r="A5904" s="135" t="s">
        <v>2918</v>
      </c>
      <c r="D5904" s="135" t="s">
        <v>9190</v>
      </c>
      <c r="E5904" s="135">
        <f t="shared" si="92"/>
        <v>30502724</v>
      </c>
      <c r="F5904" s="135" t="s">
        <v>1249</v>
      </c>
      <c r="G5904" s="135" t="s">
        <v>8210</v>
      </c>
      <c r="H5904" s="135" t="s">
        <v>9173</v>
      </c>
      <c r="I5904" s="135" t="s">
        <v>9191</v>
      </c>
    </row>
    <row r="5905" spans="1:9" x14ac:dyDescent="0.2">
      <c r="A5905" s="135" t="s">
        <v>2918</v>
      </c>
      <c r="D5905" s="135" t="s">
        <v>9192</v>
      </c>
      <c r="E5905" s="135">
        <f t="shared" si="92"/>
        <v>30502730</v>
      </c>
      <c r="F5905" s="135" t="s">
        <v>1249</v>
      </c>
      <c r="G5905" s="135" t="s">
        <v>8210</v>
      </c>
      <c r="H5905" s="135" t="s">
        <v>9173</v>
      </c>
      <c r="I5905" s="135" t="s">
        <v>9193</v>
      </c>
    </row>
    <row r="5906" spans="1:9" x14ac:dyDescent="0.2">
      <c r="A5906" s="135" t="s">
        <v>2918</v>
      </c>
      <c r="D5906" s="135" t="s">
        <v>9194</v>
      </c>
      <c r="E5906" s="135">
        <f t="shared" si="92"/>
        <v>30502740</v>
      </c>
      <c r="F5906" s="135" t="s">
        <v>1249</v>
      </c>
      <c r="G5906" s="135" t="s">
        <v>8210</v>
      </c>
      <c r="H5906" s="135" t="s">
        <v>9173</v>
      </c>
      <c r="I5906" s="135" t="s">
        <v>9195</v>
      </c>
    </row>
    <row r="5907" spans="1:9" x14ac:dyDescent="0.2">
      <c r="A5907" s="135" t="s">
        <v>2918</v>
      </c>
      <c r="D5907" s="135" t="s">
        <v>9196</v>
      </c>
      <c r="E5907" s="135">
        <f t="shared" si="92"/>
        <v>30502760</v>
      </c>
      <c r="F5907" s="135" t="s">
        <v>1249</v>
      </c>
      <c r="G5907" s="135" t="s">
        <v>8210</v>
      </c>
      <c r="H5907" s="135" t="s">
        <v>9173</v>
      </c>
      <c r="I5907" s="135" t="s">
        <v>9197</v>
      </c>
    </row>
    <row r="5908" spans="1:9" x14ac:dyDescent="0.2">
      <c r="A5908" s="135" t="s">
        <v>2918</v>
      </c>
      <c r="D5908" s="135" t="s">
        <v>9198</v>
      </c>
      <c r="E5908" s="135">
        <f t="shared" si="92"/>
        <v>30502910</v>
      </c>
      <c r="F5908" s="135" t="s">
        <v>1249</v>
      </c>
      <c r="G5908" s="135" t="s">
        <v>8210</v>
      </c>
      <c r="H5908" s="135" t="s">
        <v>9199</v>
      </c>
      <c r="I5908" s="135" t="s">
        <v>14232</v>
      </c>
    </row>
    <row r="5909" spans="1:9" x14ac:dyDescent="0.2">
      <c r="A5909" s="135" t="s">
        <v>2918</v>
      </c>
      <c r="D5909" s="135" t="s">
        <v>9200</v>
      </c>
      <c r="E5909" s="135">
        <f t="shared" si="92"/>
        <v>30502920</v>
      </c>
      <c r="F5909" s="135" t="s">
        <v>1249</v>
      </c>
      <c r="G5909" s="135" t="s">
        <v>8210</v>
      </c>
      <c r="H5909" s="135" t="s">
        <v>9199</v>
      </c>
      <c r="I5909" s="135" t="s">
        <v>8516</v>
      </c>
    </row>
    <row r="5910" spans="1:9" x14ac:dyDescent="0.2">
      <c r="A5910" s="135" t="s">
        <v>2918</v>
      </c>
      <c r="D5910" s="135" t="s">
        <v>9201</v>
      </c>
      <c r="E5910" s="135">
        <f t="shared" si="92"/>
        <v>30503099</v>
      </c>
      <c r="F5910" s="135" t="s">
        <v>1249</v>
      </c>
      <c r="G5910" s="135" t="s">
        <v>8210</v>
      </c>
      <c r="H5910" s="135" t="s">
        <v>9202</v>
      </c>
      <c r="I5910" s="135" t="s">
        <v>6238</v>
      </c>
    </row>
    <row r="5911" spans="1:9" x14ac:dyDescent="0.2">
      <c r="A5911" s="135" t="s">
        <v>2918</v>
      </c>
      <c r="D5911" s="135" t="s">
        <v>9203</v>
      </c>
      <c r="E5911" s="135">
        <f t="shared" si="92"/>
        <v>30503101</v>
      </c>
      <c r="F5911" s="135" t="s">
        <v>1249</v>
      </c>
      <c r="G5911" s="135" t="s">
        <v>8210</v>
      </c>
      <c r="H5911" s="135" t="s">
        <v>9204</v>
      </c>
      <c r="I5911" s="135" t="s">
        <v>9205</v>
      </c>
    </row>
    <row r="5912" spans="1:9" x14ac:dyDescent="0.2">
      <c r="A5912" s="135" t="s">
        <v>2918</v>
      </c>
      <c r="D5912" s="135" t="s">
        <v>9206</v>
      </c>
      <c r="E5912" s="135">
        <f t="shared" si="92"/>
        <v>30503102</v>
      </c>
      <c r="F5912" s="135" t="s">
        <v>1249</v>
      </c>
      <c r="G5912" s="135" t="s">
        <v>8210</v>
      </c>
      <c r="H5912" s="135" t="s">
        <v>9204</v>
      </c>
      <c r="I5912" s="135" t="s">
        <v>9207</v>
      </c>
    </row>
    <row r="5913" spans="1:9" x14ac:dyDescent="0.2">
      <c r="A5913" s="135" t="s">
        <v>2918</v>
      </c>
      <c r="D5913" s="135" t="s">
        <v>9208</v>
      </c>
      <c r="E5913" s="135">
        <f t="shared" si="92"/>
        <v>30503103</v>
      </c>
      <c r="F5913" s="135" t="s">
        <v>1249</v>
      </c>
      <c r="G5913" s="135" t="s">
        <v>8210</v>
      </c>
      <c r="H5913" s="135" t="s">
        <v>9204</v>
      </c>
      <c r="I5913" s="135" t="s">
        <v>9209</v>
      </c>
    </row>
    <row r="5914" spans="1:9" x14ac:dyDescent="0.2">
      <c r="A5914" s="135" t="s">
        <v>2918</v>
      </c>
      <c r="D5914" s="135" t="s">
        <v>9210</v>
      </c>
      <c r="E5914" s="135">
        <f t="shared" si="92"/>
        <v>30503104</v>
      </c>
      <c r="F5914" s="135" t="s">
        <v>1249</v>
      </c>
      <c r="G5914" s="135" t="s">
        <v>8210</v>
      </c>
      <c r="H5914" s="135" t="s">
        <v>9204</v>
      </c>
      <c r="I5914" s="135" t="s">
        <v>1274</v>
      </c>
    </row>
    <row r="5915" spans="1:9" x14ac:dyDescent="0.2">
      <c r="A5915" s="135" t="s">
        <v>2918</v>
      </c>
      <c r="D5915" s="135" t="s">
        <v>9211</v>
      </c>
      <c r="E5915" s="135">
        <f t="shared" si="92"/>
        <v>30503105</v>
      </c>
      <c r="F5915" s="135" t="s">
        <v>1249</v>
      </c>
      <c r="G5915" s="135" t="s">
        <v>8210</v>
      </c>
      <c r="H5915" s="135" t="s">
        <v>9204</v>
      </c>
      <c r="I5915" s="135" t="s">
        <v>9212</v>
      </c>
    </row>
    <row r="5916" spans="1:9" x14ac:dyDescent="0.2">
      <c r="A5916" s="135" t="s">
        <v>2918</v>
      </c>
      <c r="D5916" s="135" t="s">
        <v>9213</v>
      </c>
      <c r="E5916" s="135">
        <f t="shared" si="92"/>
        <v>30503106</v>
      </c>
      <c r="F5916" s="135" t="s">
        <v>1249</v>
      </c>
      <c r="G5916" s="135" t="s">
        <v>8210</v>
      </c>
      <c r="H5916" s="135" t="s">
        <v>9204</v>
      </c>
      <c r="I5916" s="135" t="s">
        <v>9214</v>
      </c>
    </row>
    <row r="5917" spans="1:9" x14ac:dyDescent="0.2">
      <c r="A5917" s="135" t="s">
        <v>2918</v>
      </c>
      <c r="D5917" s="135" t="s">
        <v>9215</v>
      </c>
      <c r="E5917" s="135">
        <f t="shared" si="92"/>
        <v>30503107</v>
      </c>
      <c r="F5917" s="135" t="s">
        <v>1249</v>
      </c>
      <c r="G5917" s="135" t="s">
        <v>8210</v>
      </c>
      <c r="H5917" s="135" t="s">
        <v>9204</v>
      </c>
      <c r="I5917" s="135" t="s">
        <v>6785</v>
      </c>
    </row>
    <row r="5918" spans="1:9" x14ac:dyDescent="0.2">
      <c r="A5918" s="135" t="s">
        <v>2918</v>
      </c>
      <c r="D5918" s="135" t="s">
        <v>9216</v>
      </c>
      <c r="E5918" s="135">
        <f t="shared" si="92"/>
        <v>30503108</v>
      </c>
      <c r="F5918" s="135" t="s">
        <v>1249</v>
      </c>
      <c r="G5918" s="135" t="s">
        <v>8210</v>
      </c>
      <c r="H5918" s="135" t="s">
        <v>9204</v>
      </c>
      <c r="I5918" s="135" t="s">
        <v>9217</v>
      </c>
    </row>
    <row r="5919" spans="1:9" x14ac:dyDescent="0.2">
      <c r="A5919" s="135" t="s">
        <v>2918</v>
      </c>
      <c r="D5919" s="135" t="s">
        <v>9218</v>
      </c>
      <c r="E5919" s="135">
        <f t="shared" si="92"/>
        <v>30503109</v>
      </c>
      <c r="F5919" s="135" t="s">
        <v>1249</v>
      </c>
      <c r="G5919" s="135" t="s">
        <v>8210</v>
      </c>
      <c r="H5919" s="135" t="s">
        <v>9204</v>
      </c>
      <c r="I5919" s="135" t="s">
        <v>9219</v>
      </c>
    </row>
    <row r="5920" spans="1:9" x14ac:dyDescent="0.2">
      <c r="A5920" s="135" t="s">
        <v>2918</v>
      </c>
      <c r="D5920" s="135" t="s">
        <v>9220</v>
      </c>
      <c r="E5920" s="135">
        <f t="shared" si="92"/>
        <v>30503110</v>
      </c>
      <c r="F5920" s="135" t="s">
        <v>1249</v>
      </c>
      <c r="G5920" s="135" t="s">
        <v>8210</v>
      </c>
      <c r="H5920" s="135" t="s">
        <v>9204</v>
      </c>
      <c r="I5920" s="135" t="s">
        <v>9221</v>
      </c>
    </row>
    <row r="5921" spans="1:9" x14ac:dyDescent="0.2">
      <c r="A5921" s="135" t="s">
        <v>2918</v>
      </c>
      <c r="D5921" s="135" t="s">
        <v>9222</v>
      </c>
      <c r="E5921" s="135">
        <f t="shared" si="92"/>
        <v>30503111</v>
      </c>
      <c r="F5921" s="135" t="s">
        <v>1249</v>
      </c>
      <c r="G5921" s="135" t="s">
        <v>8210</v>
      </c>
      <c r="H5921" s="135" t="s">
        <v>9204</v>
      </c>
      <c r="I5921" s="135" t="s">
        <v>9223</v>
      </c>
    </row>
    <row r="5922" spans="1:9" x14ac:dyDescent="0.2">
      <c r="A5922" s="135" t="s">
        <v>2918</v>
      </c>
      <c r="D5922" s="135" t="s">
        <v>9224</v>
      </c>
      <c r="E5922" s="135">
        <f t="shared" si="92"/>
        <v>30503199</v>
      </c>
      <c r="F5922" s="135" t="s">
        <v>1249</v>
      </c>
      <c r="G5922" s="135" t="s">
        <v>8210</v>
      </c>
      <c r="H5922" s="135" t="s">
        <v>9204</v>
      </c>
      <c r="I5922" s="135" t="s">
        <v>6238</v>
      </c>
    </row>
    <row r="5923" spans="1:9" x14ac:dyDescent="0.2">
      <c r="A5923" s="135" t="s">
        <v>2918</v>
      </c>
      <c r="D5923" s="135" t="s">
        <v>9225</v>
      </c>
      <c r="E5923" s="135">
        <f t="shared" si="92"/>
        <v>30503201</v>
      </c>
      <c r="F5923" s="135" t="s">
        <v>1249</v>
      </c>
      <c r="G5923" s="135" t="s">
        <v>8210</v>
      </c>
      <c r="H5923" s="135" t="s">
        <v>9226</v>
      </c>
      <c r="I5923" s="135" t="s">
        <v>2367</v>
      </c>
    </row>
    <row r="5924" spans="1:9" x14ac:dyDescent="0.2">
      <c r="A5924" s="135" t="s">
        <v>2918</v>
      </c>
      <c r="D5924" s="135" t="s">
        <v>9227</v>
      </c>
      <c r="E5924" s="135">
        <f t="shared" si="92"/>
        <v>30503202</v>
      </c>
      <c r="F5924" s="135" t="s">
        <v>1249</v>
      </c>
      <c r="G5924" s="135" t="s">
        <v>8210</v>
      </c>
      <c r="H5924" s="135" t="s">
        <v>9226</v>
      </c>
      <c r="I5924" s="135" t="s">
        <v>1272</v>
      </c>
    </row>
    <row r="5925" spans="1:9" x14ac:dyDescent="0.2">
      <c r="A5925" s="135" t="s">
        <v>2918</v>
      </c>
      <c r="D5925" s="135" t="s">
        <v>9228</v>
      </c>
      <c r="E5925" s="135">
        <f t="shared" si="92"/>
        <v>30503203</v>
      </c>
      <c r="F5925" s="135" t="s">
        <v>1249</v>
      </c>
      <c r="G5925" s="135" t="s">
        <v>8210</v>
      </c>
      <c r="H5925" s="135" t="s">
        <v>9226</v>
      </c>
      <c r="I5925" s="135" t="s">
        <v>9229</v>
      </c>
    </row>
    <row r="5926" spans="1:9" x14ac:dyDescent="0.2">
      <c r="A5926" s="135" t="s">
        <v>2918</v>
      </c>
      <c r="D5926" s="135" t="s">
        <v>9230</v>
      </c>
      <c r="E5926" s="135">
        <f t="shared" si="92"/>
        <v>30503204</v>
      </c>
      <c r="F5926" s="135" t="s">
        <v>1249</v>
      </c>
      <c r="G5926" s="135" t="s">
        <v>8210</v>
      </c>
      <c r="H5926" s="135" t="s">
        <v>9226</v>
      </c>
      <c r="I5926" s="135" t="s">
        <v>9422</v>
      </c>
    </row>
    <row r="5927" spans="1:9" x14ac:dyDescent="0.2">
      <c r="A5927" s="135" t="s">
        <v>2918</v>
      </c>
      <c r="D5927" s="135" t="s">
        <v>9231</v>
      </c>
      <c r="E5927" s="135">
        <f t="shared" si="92"/>
        <v>30503205</v>
      </c>
      <c r="F5927" s="135" t="s">
        <v>1249</v>
      </c>
      <c r="G5927" s="135" t="s">
        <v>8210</v>
      </c>
      <c r="H5927" s="135" t="s">
        <v>9226</v>
      </c>
      <c r="I5927" s="135" t="s">
        <v>9232</v>
      </c>
    </row>
    <row r="5928" spans="1:9" x14ac:dyDescent="0.2">
      <c r="A5928" s="135" t="s">
        <v>2918</v>
      </c>
      <c r="D5928" s="135" t="s">
        <v>9233</v>
      </c>
      <c r="E5928" s="135">
        <f t="shared" si="92"/>
        <v>30503206</v>
      </c>
      <c r="F5928" s="135" t="s">
        <v>1249</v>
      </c>
      <c r="G5928" s="135" t="s">
        <v>8210</v>
      </c>
      <c r="H5928" s="135" t="s">
        <v>9226</v>
      </c>
      <c r="I5928" s="135" t="s">
        <v>4431</v>
      </c>
    </row>
    <row r="5929" spans="1:9" x14ac:dyDescent="0.2">
      <c r="A5929" s="135" t="s">
        <v>2918</v>
      </c>
      <c r="D5929" s="135" t="s">
        <v>6345</v>
      </c>
      <c r="E5929" s="135">
        <f t="shared" si="92"/>
        <v>30503299</v>
      </c>
      <c r="F5929" s="135" t="s">
        <v>1249</v>
      </c>
      <c r="G5929" s="135" t="s">
        <v>8210</v>
      </c>
      <c r="H5929" s="135" t="s">
        <v>9226</v>
      </c>
      <c r="I5929" s="135" t="s">
        <v>6238</v>
      </c>
    </row>
    <row r="5930" spans="1:9" x14ac:dyDescent="0.2">
      <c r="A5930" s="135" t="s">
        <v>2918</v>
      </c>
      <c r="D5930" s="135" t="s">
        <v>6346</v>
      </c>
      <c r="E5930" s="135">
        <f t="shared" si="92"/>
        <v>30503301</v>
      </c>
      <c r="F5930" s="135" t="s">
        <v>1249</v>
      </c>
      <c r="G5930" s="135" t="s">
        <v>8210</v>
      </c>
      <c r="H5930" s="135" t="s">
        <v>6347</v>
      </c>
      <c r="I5930" s="135" t="s">
        <v>2382</v>
      </c>
    </row>
    <row r="5931" spans="1:9" x14ac:dyDescent="0.2">
      <c r="A5931" s="135" t="s">
        <v>2918</v>
      </c>
      <c r="D5931" s="135" t="s">
        <v>6348</v>
      </c>
      <c r="E5931" s="135">
        <f t="shared" si="92"/>
        <v>30503312</v>
      </c>
      <c r="F5931" s="135" t="s">
        <v>1249</v>
      </c>
      <c r="G5931" s="135" t="s">
        <v>8210</v>
      </c>
      <c r="H5931" s="135" t="s">
        <v>6347</v>
      </c>
      <c r="I5931" s="135" t="s">
        <v>6349</v>
      </c>
    </row>
    <row r="5932" spans="1:9" x14ac:dyDescent="0.2">
      <c r="A5932" s="135" t="s">
        <v>2918</v>
      </c>
      <c r="D5932" s="135" t="s">
        <v>6350</v>
      </c>
      <c r="E5932" s="135">
        <f t="shared" si="92"/>
        <v>30503319</v>
      </c>
      <c r="F5932" s="135" t="s">
        <v>1249</v>
      </c>
      <c r="G5932" s="135" t="s">
        <v>8210</v>
      </c>
      <c r="H5932" s="135" t="s">
        <v>6347</v>
      </c>
      <c r="I5932" s="135" t="s">
        <v>6351</v>
      </c>
    </row>
    <row r="5933" spans="1:9" x14ac:dyDescent="0.2">
      <c r="A5933" s="135" t="s">
        <v>2918</v>
      </c>
      <c r="D5933" s="135" t="s">
        <v>6352</v>
      </c>
      <c r="E5933" s="135">
        <f t="shared" si="92"/>
        <v>30503321</v>
      </c>
      <c r="F5933" s="135" t="s">
        <v>1249</v>
      </c>
      <c r="G5933" s="135" t="s">
        <v>8210</v>
      </c>
      <c r="H5933" s="135" t="s">
        <v>6347</v>
      </c>
      <c r="I5933" s="135" t="s">
        <v>6353</v>
      </c>
    </row>
    <row r="5934" spans="1:9" x14ac:dyDescent="0.2">
      <c r="A5934" s="135" t="s">
        <v>2918</v>
      </c>
      <c r="D5934" s="135" t="s">
        <v>6354</v>
      </c>
      <c r="E5934" s="135">
        <f t="shared" si="92"/>
        <v>30503322</v>
      </c>
      <c r="F5934" s="135" t="s">
        <v>1249</v>
      </c>
      <c r="G5934" s="135" t="s">
        <v>8210</v>
      </c>
      <c r="H5934" s="135" t="s">
        <v>6347</v>
      </c>
      <c r="I5934" s="135" t="s">
        <v>6355</v>
      </c>
    </row>
    <row r="5935" spans="1:9" x14ac:dyDescent="0.2">
      <c r="A5935" s="135" t="s">
        <v>2918</v>
      </c>
      <c r="D5935" s="135" t="s">
        <v>6356</v>
      </c>
      <c r="E5935" s="135">
        <f t="shared" si="92"/>
        <v>30503326</v>
      </c>
      <c r="F5935" s="135" t="s">
        <v>1249</v>
      </c>
      <c r="G5935" s="135" t="s">
        <v>8210</v>
      </c>
      <c r="H5935" s="135" t="s">
        <v>6347</v>
      </c>
      <c r="I5935" s="135" t="s">
        <v>6357</v>
      </c>
    </row>
    <row r="5936" spans="1:9" x14ac:dyDescent="0.2">
      <c r="A5936" s="135" t="s">
        <v>2918</v>
      </c>
      <c r="D5936" s="135" t="s">
        <v>6358</v>
      </c>
      <c r="E5936" s="135">
        <f t="shared" si="92"/>
        <v>30503327</v>
      </c>
      <c r="F5936" s="135" t="s">
        <v>1249</v>
      </c>
      <c r="G5936" s="135" t="s">
        <v>8210</v>
      </c>
      <c r="H5936" s="135" t="s">
        <v>6347</v>
      </c>
      <c r="I5936" s="135" t="s">
        <v>6359</v>
      </c>
    </row>
    <row r="5937" spans="1:9" x14ac:dyDescent="0.2">
      <c r="A5937" s="135" t="s">
        <v>2918</v>
      </c>
      <c r="D5937" s="135" t="s">
        <v>6360</v>
      </c>
      <c r="E5937" s="135">
        <f t="shared" si="92"/>
        <v>30503331</v>
      </c>
      <c r="F5937" s="135" t="s">
        <v>1249</v>
      </c>
      <c r="G5937" s="135" t="s">
        <v>8210</v>
      </c>
      <c r="H5937" s="135" t="s">
        <v>6347</v>
      </c>
      <c r="I5937" s="135" t="s">
        <v>6361</v>
      </c>
    </row>
    <row r="5938" spans="1:9" x14ac:dyDescent="0.2">
      <c r="A5938" s="135" t="s">
        <v>2918</v>
      </c>
      <c r="D5938" s="135" t="s">
        <v>6362</v>
      </c>
      <c r="E5938" s="135">
        <f t="shared" si="92"/>
        <v>30503336</v>
      </c>
      <c r="F5938" s="135" t="s">
        <v>1249</v>
      </c>
      <c r="G5938" s="135" t="s">
        <v>8210</v>
      </c>
      <c r="H5938" s="135" t="s">
        <v>6347</v>
      </c>
      <c r="I5938" s="135" t="s">
        <v>6363</v>
      </c>
    </row>
    <row r="5939" spans="1:9" x14ac:dyDescent="0.2">
      <c r="A5939" s="135" t="s">
        <v>2918</v>
      </c>
      <c r="D5939" s="135" t="s">
        <v>6364</v>
      </c>
      <c r="E5939" s="135">
        <f t="shared" si="92"/>
        <v>30503341</v>
      </c>
      <c r="F5939" s="135" t="s">
        <v>1249</v>
      </c>
      <c r="G5939" s="135" t="s">
        <v>8210</v>
      </c>
      <c r="H5939" s="135" t="s">
        <v>6347</v>
      </c>
      <c r="I5939" s="135" t="s">
        <v>6365</v>
      </c>
    </row>
    <row r="5940" spans="1:9" x14ac:dyDescent="0.2">
      <c r="A5940" s="135" t="s">
        <v>2918</v>
      </c>
      <c r="D5940" s="135" t="s">
        <v>6366</v>
      </c>
      <c r="E5940" s="135">
        <f t="shared" si="92"/>
        <v>30503351</v>
      </c>
      <c r="F5940" s="135" t="s">
        <v>1249</v>
      </c>
      <c r="G5940" s="135" t="s">
        <v>8210</v>
      </c>
      <c r="H5940" s="135" t="s">
        <v>6347</v>
      </c>
      <c r="I5940" s="135" t="s">
        <v>6367</v>
      </c>
    </row>
    <row r="5941" spans="1:9" x14ac:dyDescent="0.2">
      <c r="A5941" s="135" t="s">
        <v>2918</v>
      </c>
      <c r="D5941" s="135" t="s">
        <v>6368</v>
      </c>
      <c r="E5941" s="135">
        <f t="shared" si="92"/>
        <v>30503352</v>
      </c>
      <c r="F5941" s="135" t="s">
        <v>1249</v>
      </c>
      <c r="G5941" s="135" t="s">
        <v>8210</v>
      </c>
      <c r="H5941" s="135" t="s">
        <v>6347</v>
      </c>
      <c r="I5941" s="135" t="s">
        <v>6369</v>
      </c>
    </row>
    <row r="5942" spans="1:9" x14ac:dyDescent="0.2">
      <c r="A5942" s="135" t="s">
        <v>2918</v>
      </c>
      <c r="D5942" s="135" t="s">
        <v>6370</v>
      </c>
      <c r="E5942" s="135">
        <f t="shared" si="92"/>
        <v>30503361</v>
      </c>
      <c r="F5942" s="135" t="s">
        <v>1249</v>
      </c>
      <c r="G5942" s="135" t="s">
        <v>8210</v>
      </c>
      <c r="H5942" s="135" t="s">
        <v>6347</v>
      </c>
      <c r="I5942" s="135" t="s">
        <v>9260</v>
      </c>
    </row>
    <row r="5943" spans="1:9" x14ac:dyDescent="0.2">
      <c r="A5943" s="135" t="s">
        <v>2918</v>
      </c>
      <c r="D5943" s="135" t="s">
        <v>9261</v>
      </c>
      <c r="E5943" s="135">
        <f t="shared" si="92"/>
        <v>30503366</v>
      </c>
      <c r="F5943" s="135" t="s">
        <v>1249</v>
      </c>
      <c r="G5943" s="135" t="s">
        <v>8210</v>
      </c>
      <c r="H5943" s="135" t="s">
        <v>6347</v>
      </c>
      <c r="I5943" s="135" t="s">
        <v>9262</v>
      </c>
    </row>
    <row r="5944" spans="1:9" x14ac:dyDescent="0.2">
      <c r="A5944" s="135" t="s">
        <v>2918</v>
      </c>
      <c r="D5944" s="135" t="s">
        <v>9263</v>
      </c>
      <c r="E5944" s="135">
        <f t="shared" si="92"/>
        <v>30503401</v>
      </c>
      <c r="F5944" s="135" t="s">
        <v>1249</v>
      </c>
      <c r="G5944" s="135" t="s">
        <v>8210</v>
      </c>
      <c r="H5944" s="135" t="s">
        <v>9264</v>
      </c>
      <c r="I5944" s="135" t="s">
        <v>14582</v>
      </c>
    </row>
    <row r="5945" spans="1:9" x14ac:dyDescent="0.2">
      <c r="A5945" s="135" t="s">
        <v>2918</v>
      </c>
      <c r="D5945" s="135" t="s">
        <v>9265</v>
      </c>
      <c r="E5945" s="135">
        <f t="shared" si="92"/>
        <v>30503402</v>
      </c>
      <c r="F5945" s="135" t="s">
        <v>1249</v>
      </c>
      <c r="G5945" s="135" t="s">
        <v>8210</v>
      </c>
      <c r="H5945" s="135" t="s">
        <v>9264</v>
      </c>
      <c r="I5945" s="135" t="s">
        <v>6508</v>
      </c>
    </row>
    <row r="5946" spans="1:9" x14ac:dyDescent="0.2">
      <c r="A5946" s="135" t="s">
        <v>2918</v>
      </c>
      <c r="D5946" s="135" t="s">
        <v>9266</v>
      </c>
      <c r="E5946" s="135">
        <f t="shared" si="92"/>
        <v>30503501</v>
      </c>
      <c r="F5946" s="135" t="s">
        <v>1249</v>
      </c>
      <c r="G5946" s="135" t="s">
        <v>8210</v>
      </c>
      <c r="H5946" s="135" t="s">
        <v>9267</v>
      </c>
      <c r="I5946" s="135" t="s">
        <v>7419</v>
      </c>
    </row>
    <row r="5947" spans="1:9" x14ac:dyDescent="0.2">
      <c r="A5947" s="135" t="s">
        <v>2918</v>
      </c>
      <c r="D5947" s="135" t="s">
        <v>9268</v>
      </c>
      <c r="E5947" s="135">
        <f t="shared" si="92"/>
        <v>30503502</v>
      </c>
      <c r="F5947" s="135" t="s">
        <v>1249</v>
      </c>
      <c r="G5947" s="135" t="s">
        <v>8210</v>
      </c>
      <c r="H5947" s="135" t="s">
        <v>9267</v>
      </c>
      <c r="I5947" s="135" t="s">
        <v>8510</v>
      </c>
    </row>
    <row r="5948" spans="1:9" x14ac:dyDescent="0.2">
      <c r="A5948" s="135" t="s">
        <v>2918</v>
      </c>
      <c r="D5948" s="135" t="s">
        <v>9269</v>
      </c>
      <c r="E5948" s="135">
        <f t="shared" si="92"/>
        <v>30503503</v>
      </c>
      <c r="F5948" s="135" t="s">
        <v>1249</v>
      </c>
      <c r="G5948" s="135" t="s">
        <v>8210</v>
      </c>
      <c r="H5948" s="135" t="s">
        <v>9267</v>
      </c>
      <c r="I5948" s="135" t="s">
        <v>9270</v>
      </c>
    </row>
    <row r="5949" spans="1:9" x14ac:dyDescent="0.2">
      <c r="A5949" s="135" t="s">
        <v>2918</v>
      </c>
      <c r="D5949" s="135" t="s">
        <v>9271</v>
      </c>
      <c r="E5949" s="135">
        <f t="shared" si="92"/>
        <v>30503504</v>
      </c>
      <c r="F5949" s="135" t="s">
        <v>1249</v>
      </c>
      <c r="G5949" s="135" t="s">
        <v>8210</v>
      </c>
      <c r="H5949" s="135" t="s">
        <v>9267</v>
      </c>
      <c r="I5949" s="135" t="s">
        <v>9272</v>
      </c>
    </row>
    <row r="5950" spans="1:9" x14ac:dyDescent="0.2">
      <c r="A5950" s="135" t="s">
        <v>2918</v>
      </c>
      <c r="D5950" s="135" t="s">
        <v>9273</v>
      </c>
      <c r="E5950" s="135">
        <f t="shared" si="92"/>
        <v>30503505</v>
      </c>
      <c r="F5950" s="135" t="s">
        <v>1249</v>
      </c>
      <c r="G5950" s="135" t="s">
        <v>8210</v>
      </c>
      <c r="H5950" s="135" t="s">
        <v>9267</v>
      </c>
      <c r="I5950" s="135" t="s">
        <v>9274</v>
      </c>
    </row>
    <row r="5951" spans="1:9" x14ac:dyDescent="0.2">
      <c r="A5951" s="135" t="s">
        <v>2918</v>
      </c>
      <c r="D5951" s="135" t="s">
        <v>9275</v>
      </c>
      <c r="E5951" s="135">
        <f t="shared" si="92"/>
        <v>30503506</v>
      </c>
      <c r="F5951" s="135" t="s">
        <v>1249</v>
      </c>
      <c r="G5951" s="135" t="s">
        <v>8210</v>
      </c>
      <c r="H5951" s="135" t="s">
        <v>9267</v>
      </c>
      <c r="I5951" s="135" t="s">
        <v>9276</v>
      </c>
    </row>
    <row r="5952" spans="1:9" x14ac:dyDescent="0.2">
      <c r="A5952" s="135" t="s">
        <v>2918</v>
      </c>
      <c r="D5952" s="135" t="s">
        <v>9277</v>
      </c>
      <c r="E5952" s="135">
        <f t="shared" si="92"/>
        <v>30503507</v>
      </c>
      <c r="F5952" s="135" t="s">
        <v>1249</v>
      </c>
      <c r="G5952" s="135" t="s">
        <v>8210</v>
      </c>
      <c r="H5952" s="135" t="s">
        <v>9267</v>
      </c>
      <c r="I5952" s="135" t="s">
        <v>9278</v>
      </c>
    </row>
    <row r="5953" spans="1:10" x14ac:dyDescent="0.2">
      <c r="A5953" s="135" t="s">
        <v>2918</v>
      </c>
      <c r="D5953" s="135" t="s">
        <v>9279</v>
      </c>
      <c r="E5953" s="135">
        <f t="shared" si="92"/>
        <v>30503601</v>
      </c>
      <c r="F5953" s="135" t="s">
        <v>1249</v>
      </c>
      <c r="G5953" s="135" t="s">
        <v>8210</v>
      </c>
      <c r="H5953" s="135" t="s">
        <v>9280</v>
      </c>
      <c r="I5953" s="135" t="s">
        <v>10017</v>
      </c>
    </row>
    <row r="5954" spans="1:10" x14ac:dyDescent="0.2">
      <c r="A5954" s="135" t="s">
        <v>2918</v>
      </c>
      <c r="D5954" s="135" t="s">
        <v>12080</v>
      </c>
      <c r="E5954" s="135">
        <f t="shared" ref="E5954:E6017" si="93">VALUE(D5954)</f>
        <v>30503602</v>
      </c>
      <c r="F5954" s="135" t="s">
        <v>1249</v>
      </c>
      <c r="G5954" s="135" t="s">
        <v>8210</v>
      </c>
      <c r="H5954" s="135" t="s">
        <v>9280</v>
      </c>
      <c r="I5954" s="135" t="s">
        <v>9286</v>
      </c>
    </row>
    <row r="5955" spans="1:10" x14ac:dyDescent="0.2">
      <c r="A5955" s="135" t="s">
        <v>2918</v>
      </c>
      <c r="D5955" s="135" t="s">
        <v>9287</v>
      </c>
      <c r="E5955" s="135">
        <f t="shared" si="93"/>
        <v>30503603</v>
      </c>
      <c r="F5955" s="135" t="s">
        <v>1249</v>
      </c>
      <c r="G5955" s="135" t="s">
        <v>8210</v>
      </c>
      <c r="H5955" s="135" t="s">
        <v>9280</v>
      </c>
      <c r="I5955" s="135" t="s">
        <v>9288</v>
      </c>
    </row>
    <row r="5956" spans="1:10" x14ac:dyDescent="0.2">
      <c r="A5956" s="135" t="s">
        <v>2918</v>
      </c>
      <c r="D5956" s="135" t="s">
        <v>9289</v>
      </c>
      <c r="E5956" s="135">
        <f t="shared" si="93"/>
        <v>30503604</v>
      </c>
      <c r="F5956" s="135" t="s">
        <v>1249</v>
      </c>
      <c r="G5956" s="135" t="s">
        <v>8210</v>
      </c>
      <c r="H5956" s="135" t="s">
        <v>9280</v>
      </c>
      <c r="I5956" s="135" t="s">
        <v>1272</v>
      </c>
    </row>
    <row r="5957" spans="1:10" x14ac:dyDescent="0.2">
      <c r="A5957" s="135" t="s">
        <v>2918</v>
      </c>
      <c r="D5957" s="135" t="s">
        <v>9290</v>
      </c>
      <c r="E5957" s="135">
        <f t="shared" si="93"/>
        <v>30503605</v>
      </c>
      <c r="F5957" s="135" t="s">
        <v>1249</v>
      </c>
      <c r="G5957" s="135" t="s">
        <v>8210</v>
      </c>
      <c r="H5957" s="135" t="s">
        <v>9280</v>
      </c>
      <c r="I5957" s="135" t="s">
        <v>12074</v>
      </c>
    </row>
    <row r="5958" spans="1:10" x14ac:dyDescent="0.2">
      <c r="A5958" s="135" t="s">
        <v>2918</v>
      </c>
      <c r="D5958" s="135" t="s">
        <v>12075</v>
      </c>
      <c r="E5958" s="135">
        <f t="shared" si="93"/>
        <v>30503606</v>
      </c>
      <c r="F5958" s="135" t="s">
        <v>1249</v>
      </c>
      <c r="G5958" s="135" t="s">
        <v>8210</v>
      </c>
      <c r="H5958" s="135" t="s">
        <v>9280</v>
      </c>
      <c r="I5958" s="135" t="s">
        <v>4035</v>
      </c>
    </row>
    <row r="5959" spans="1:10" x14ac:dyDescent="0.2">
      <c r="A5959" s="135" t="s">
        <v>2918</v>
      </c>
      <c r="D5959" s="135" t="s">
        <v>12076</v>
      </c>
      <c r="E5959" s="135">
        <f t="shared" si="93"/>
        <v>30503607</v>
      </c>
      <c r="F5959" s="135" t="s">
        <v>1249</v>
      </c>
      <c r="G5959" s="135" t="s">
        <v>8210</v>
      </c>
      <c r="H5959" s="135" t="s">
        <v>9280</v>
      </c>
      <c r="I5959" s="135" t="s">
        <v>12077</v>
      </c>
    </row>
    <row r="5960" spans="1:10" x14ac:dyDescent="0.2">
      <c r="A5960" s="135" t="s">
        <v>2918</v>
      </c>
      <c r="D5960" s="135" t="s">
        <v>12078</v>
      </c>
      <c r="E5960" s="135">
        <f t="shared" si="93"/>
        <v>30503701</v>
      </c>
      <c r="F5960" s="135" t="s">
        <v>1249</v>
      </c>
      <c r="G5960" s="135" t="s">
        <v>8210</v>
      </c>
      <c r="H5960" s="135" t="s">
        <v>12079</v>
      </c>
      <c r="I5960" s="135" t="s">
        <v>14801</v>
      </c>
    </row>
    <row r="5961" spans="1:10" x14ac:dyDescent="0.2">
      <c r="A5961" s="135" t="s">
        <v>2918</v>
      </c>
      <c r="D5961" s="135" t="s">
        <v>14802</v>
      </c>
      <c r="E5961" s="135">
        <f t="shared" si="93"/>
        <v>30503702</v>
      </c>
      <c r="F5961" s="135" t="s">
        <v>1249</v>
      </c>
      <c r="G5961" s="135" t="s">
        <v>8210</v>
      </c>
      <c r="H5961" s="135" t="s">
        <v>12079</v>
      </c>
      <c r="I5961" s="135" t="s">
        <v>14803</v>
      </c>
    </row>
    <row r="5962" spans="1:10" x14ac:dyDescent="0.2">
      <c r="A5962" s="135" t="s">
        <v>2918</v>
      </c>
      <c r="D5962" s="135" t="s">
        <v>12081</v>
      </c>
      <c r="E5962" s="135">
        <f t="shared" si="93"/>
        <v>30503703</v>
      </c>
      <c r="F5962" s="135" t="s">
        <v>1249</v>
      </c>
      <c r="G5962" s="135" t="s">
        <v>8210</v>
      </c>
      <c r="H5962" s="135" t="s">
        <v>12079</v>
      </c>
      <c r="I5962" s="135" t="s">
        <v>12082</v>
      </c>
    </row>
    <row r="5963" spans="1:10" x14ac:dyDescent="0.2">
      <c r="A5963" s="135" t="s">
        <v>2918</v>
      </c>
      <c r="D5963" s="135" t="s">
        <v>6402</v>
      </c>
      <c r="E5963" s="135">
        <f t="shared" si="93"/>
        <v>30503704</v>
      </c>
      <c r="F5963" s="135" t="s">
        <v>1249</v>
      </c>
      <c r="G5963" s="135" t="s">
        <v>8210</v>
      </c>
      <c r="H5963" s="135" t="s">
        <v>12079</v>
      </c>
      <c r="I5963" s="135" t="s">
        <v>1272</v>
      </c>
    </row>
    <row r="5964" spans="1:10" x14ac:dyDescent="0.2">
      <c r="A5964" s="135" t="s">
        <v>2918</v>
      </c>
      <c r="D5964" s="135" t="s">
        <v>6403</v>
      </c>
      <c r="E5964" s="135">
        <f t="shared" si="93"/>
        <v>30503705</v>
      </c>
      <c r="F5964" s="135" t="s">
        <v>1249</v>
      </c>
      <c r="G5964" s="135" t="s">
        <v>8210</v>
      </c>
      <c r="H5964" s="135" t="s">
        <v>12079</v>
      </c>
      <c r="I5964" s="135" t="s">
        <v>6404</v>
      </c>
    </row>
    <row r="5965" spans="1:10" x14ac:dyDescent="0.2">
      <c r="A5965" s="135" t="s">
        <v>2918</v>
      </c>
      <c r="D5965" s="135" t="s">
        <v>6405</v>
      </c>
      <c r="E5965" s="135">
        <f t="shared" si="93"/>
        <v>30503706</v>
      </c>
      <c r="F5965" s="135" t="s">
        <v>1249</v>
      </c>
      <c r="G5965" s="135" t="s">
        <v>8210</v>
      </c>
      <c r="H5965" s="135" t="s">
        <v>12079</v>
      </c>
      <c r="I5965" s="135" t="s">
        <v>6406</v>
      </c>
    </row>
    <row r="5966" spans="1:10" x14ac:dyDescent="0.2">
      <c r="A5966" s="135" t="s">
        <v>2918</v>
      </c>
      <c r="D5966" s="135" t="s">
        <v>6407</v>
      </c>
      <c r="E5966" s="135">
        <f t="shared" si="93"/>
        <v>30503707</v>
      </c>
      <c r="F5966" s="135" t="s">
        <v>1249</v>
      </c>
      <c r="G5966" s="135" t="s">
        <v>8210</v>
      </c>
      <c r="H5966" s="135" t="s">
        <v>12079</v>
      </c>
      <c r="I5966" s="135" t="s">
        <v>6408</v>
      </c>
    </row>
    <row r="5967" spans="1:10" x14ac:dyDescent="0.2">
      <c r="A5967" s="135" t="s">
        <v>2918</v>
      </c>
      <c r="D5967" s="135" t="s">
        <v>6409</v>
      </c>
      <c r="E5967" s="135">
        <f t="shared" si="93"/>
        <v>30503708</v>
      </c>
      <c r="F5967" s="135" t="s">
        <v>1249</v>
      </c>
      <c r="G5967" s="135" t="s">
        <v>8210</v>
      </c>
      <c r="H5967" s="135" t="s">
        <v>12079</v>
      </c>
      <c r="I5967" s="135" t="s">
        <v>6410</v>
      </c>
    </row>
    <row r="5968" spans="1:10" x14ac:dyDescent="0.2">
      <c r="A5968" s="135" t="s">
        <v>2918</v>
      </c>
      <c r="D5968" s="135" t="s">
        <v>6411</v>
      </c>
      <c r="E5968" s="135">
        <f t="shared" si="93"/>
        <v>30503811</v>
      </c>
      <c r="F5968" s="135" t="s">
        <v>1249</v>
      </c>
      <c r="G5968" s="135" t="s">
        <v>8210</v>
      </c>
      <c r="H5968" s="135" t="s">
        <v>6412</v>
      </c>
      <c r="I5968" s="135" t="s">
        <v>6413</v>
      </c>
      <c r="J5968" s="137">
        <v>37771</v>
      </c>
    </row>
    <row r="5969" spans="1:10" x14ac:dyDescent="0.2">
      <c r="A5969" s="135" t="s">
        <v>2918</v>
      </c>
      <c r="D5969" s="135" t="s">
        <v>6414</v>
      </c>
      <c r="E5969" s="135">
        <f t="shared" si="93"/>
        <v>30503812</v>
      </c>
      <c r="F5969" s="135" t="s">
        <v>1249</v>
      </c>
      <c r="G5969" s="135" t="s">
        <v>8210</v>
      </c>
      <c r="H5969" s="135" t="s">
        <v>6412</v>
      </c>
      <c r="I5969" s="135" t="s">
        <v>6415</v>
      </c>
      <c r="J5969" s="137">
        <v>37771</v>
      </c>
    </row>
    <row r="5970" spans="1:10" x14ac:dyDescent="0.2">
      <c r="A5970" s="135" t="s">
        <v>2918</v>
      </c>
      <c r="D5970" s="135" t="s">
        <v>6416</v>
      </c>
      <c r="E5970" s="135">
        <f t="shared" si="93"/>
        <v>30503813</v>
      </c>
      <c r="F5970" s="135" t="s">
        <v>1249</v>
      </c>
      <c r="G5970" s="135" t="s">
        <v>8210</v>
      </c>
      <c r="H5970" s="135" t="s">
        <v>6412</v>
      </c>
      <c r="I5970" s="135" t="s">
        <v>4039</v>
      </c>
      <c r="J5970" s="137">
        <v>37771</v>
      </c>
    </row>
    <row r="5971" spans="1:10" x14ac:dyDescent="0.2">
      <c r="A5971" s="135" t="s">
        <v>2918</v>
      </c>
      <c r="D5971" s="135" t="s">
        <v>6417</v>
      </c>
      <c r="E5971" s="135">
        <f t="shared" si="93"/>
        <v>30503814</v>
      </c>
      <c r="F5971" s="135" t="s">
        <v>1249</v>
      </c>
      <c r="G5971" s="135" t="s">
        <v>8210</v>
      </c>
      <c r="H5971" s="135" t="s">
        <v>6412</v>
      </c>
      <c r="I5971" s="135" t="s">
        <v>6418</v>
      </c>
      <c r="J5971" s="137">
        <v>37771</v>
      </c>
    </row>
    <row r="5972" spans="1:10" x14ac:dyDescent="0.2">
      <c r="A5972" s="135" t="s">
        <v>2918</v>
      </c>
      <c r="D5972" s="135" t="s">
        <v>6419</v>
      </c>
      <c r="E5972" s="135">
        <f t="shared" si="93"/>
        <v>30503831</v>
      </c>
      <c r="F5972" s="135" t="s">
        <v>1249</v>
      </c>
      <c r="G5972" s="135" t="s">
        <v>8210</v>
      </c>
      <c r="H5972" s="135" t="s">
        <v>6412</v>
      </c>
      <c r="I5972" s="135" t="s">
        <v>6420</v>
      </c>
      <c r="J5972" s="137">
        <v>37771</v>
      </c>
    </row>
    <row r="5973" spans="1:10" x14ac:dyDescent="0.2">
      <c r="A5973" s="135" t="s">
        <v>2918</v>
      </c>
      <c r="D5973" s="135" t="s">
        <v>9291</v>
      </c>
      <c r="E5973" s="135">
        <f t="shared" si="93"/>
        <v>30503832</v>
      </c>
      <c r="F5973" s="135" t="s">
        <v>1249</v>
      </c>
      <c r="G5973" s="135" t="s">
        <v>8210</v>
      </c>
      <c r="H5973" s="135" t="s">
        <v>6412</v>
      </c>
      <c r="I5973" s="135" t="s">
        <v>9292</v>
      </c>
      <c r="J5973" s="137">
        <v>37771</v>
      </c>
    </row>
    <row r="5974" spans="1:10" x14ac:dyDescent="0.2">
      <c r="A5974" s="135" t="s">
        <v>2918</v>
      </c>
      <c r="D5974" s="135" t="s">
        <v>9293</v>
      </c>
      <c r="E5974" s="135">
        <f t="shared" si="93"/>
        <v>30503833</v>
      </c>
      <c r="F5974" s="135" t="s">
        <v>1249</v>
      </c>
      <c r="G5974" s="135" t="s">
        <v>8210</v>
      </c>
      <c r="H5974" s="135" t="s">
        <v>6412</v>
      </c>
      <c r="I5974" s="135" t="s">
        <v>9294</v>
      </c>
      <c r="J5974" s="137">
        <v>37771</v>
      </c>
    </row>
    <row r="5975" spans="1:10" x14ac:dyDescent="0.2">
      <c r="A5975" s="135" t="s">
        <v>2918</v>
      </c>
      <c r="D5975" s="135" t="s">
        <v>9295</v>
      </c>
      <c r="E5975" s="135">
        <f t="shared" si="93"/>
        <v>30503834</v>
      </c>
      <c r="F5975" s="135" t="s">
        <v>1249</v>
      </c>
      <c r="G5975" s="135" t="s">
        <v>8210</v>
      </c>
      <c r="H5975" s="135" t="s">
        <v>6412</v>
      </c>
      <c r="I5975" s="135" t="s">
        <v>9296</v>
      </c>
      <c r="J5975" s="137">
        <v>37771</v>
      </c>
    </row>
    <row r="5976" spans="1:10" x14ac:dyDescent="0.2">
      <c r="A5976" s="135" t="s">
        <v>2918</v>
      </c>
      <c r="D5976" s="135" t="s">
        <v>9297</v>
      </c>
      <c r="E5976" s="135">
        <f t="shared" si="93"/>
        <v>30503835</v>
      </c>
      <c r="F5976" s="135" t="s">
        <v>1249</v>
      </c>
      <c r="G5976" s="135" t="s">
        <v>8210</v>
      </c>
      <c r="H5976" s="135" t="s">
        <v>6412</v>
      </c>
      <c r="I5976" s="135" t="s">
        <v>9298</v>
      </c>
      <c r="J5976" s="137">
        <v>37771</v>
      </c>
    </row>
    <row r="5977" spans="1:10" x14ac:dyDescent="0.2">
      <c r="A5977" s="135" t="s">
        <v>2918</v>
      </c>
      <c r="D5977" s="135" t="s">
        <v>9299</v>
      </c>
      <c r="E5977" s="135">
        <f t="shared" si="93"/>
        <v>30503901</v>
      </c>
      <c r="F5977" s="135" t="s">
        <v>1249</v>
      </c>
      <c r="G5977" s="135" t="s">
        <v>8210</v>
      </c>
      <c r="H5977" s="135" t="s">
        <v>9300</v>
      </c>
      <c r="I5977" s="135" t="s">
        <v>13152</v>
      </c>
    </row>
    <row r="5978" spans="1:10" x14ac:dyDescent="0.2">
      <c r="A5978" s="135" t="s">
        <v>2918</v>
      </c>
      <c r="D5978" s="135" t="s">
        <v>9301</v>
      </c>
      <c r="E5978" s="135">
        <f t="shared" si="93"/>
        <v>30503902</v>
      </c>
      <c r="F5978" s="135" t="s">
        <v>1249</v>
      </c>
      <c r="G5978" s="135" t="s">
        <v>8210</v>
      </c>
      <c r="H5978" s="135" t="s">
        <v>9300</v>
      </c>
      <c r="I5978" s="135" t="s">
        <v>10153</v>
      </c>
    </row>
    <row r="5979" spans="1:10" x14ac:dyDescent="0.2">
      <c r="A5979" s="135" t="s">
        <v>2918</v>
      </c>
      <c r="D5979" s="135" t="s">
        <v>9302</v>
      </c>
      <c r="E5979" s="135">
        <f t="shared" si="93"/>
        <v>30504001</v>
      </c>
      <c r="F5979" s="135" t="s">
        <v>1249</v>
      </c>
      <c r="G5979" s="135" t="s">
        <v>8210</v>
      </c>
      <c r="H5979" s="135" t="s">
        <v>9303</v>
      </c>
      <c r="I5979" s="135" t="s">
        <v>9304</v>
      </c>
    </row>
    <row r="5980" spans="1:10" x14ac:dyDescent="0.2">
      <c r="A5980" s="135" t="s">
        <v>2918</v>
      </c>
      <c r="D5980" s="135" t="s">
        <v>9305</v>
      </c>
      <c r="E5980" s="135">
        <f t="shared" si="93"/>
        <v>30504002</v>
      </c>
      <c r="F5980" s="135" t="s">
        <v>1249</v>
      </c>
      <c r="G5980" s="135" t="s">
        <v>8210</v>
      </c>
      <c r="H5980" s="135" t="s">
        <v>9303</v>
      </c>
      <c r="I5980" s="135" t="s">
        <v>9306</v>
      </c>
    </row>
    <row r="5981" spans="1:10" x14ac:dyDescent="0.2">
      <c r="A5981" s="135" t="s">
        <v>2918</v>
      </c>
      <c r="D5981" s="135" t="s">
        <v>9307</v>
      </c>
      <c r="E5981" s="135">
        <f t="shared" si="93"/>
        <v>30504003</v>
      </c>
      <c r="F5981" s="135" t="s">
        <v>1249</v>
      </c>
      <c r="G5981" s="135" t="s">
        <v>8210</v>
      </c>
      <c r="H5981" s="135" t="s">
        <v>9303</v>
      </c>
      <c r="I5981" s="135" t="s">
        <v>9308</v>
      </c>
    </row>
    <row r="5982" spans="1:10" x14ac:dyDescent="0.2">
      <c r="A5982" s="135" t="s">
        <v>2918</v>
      </c>
      <c r="D5982" s="135" t="s">
        <v>9309</v>
      </c>
      <c r="E5982" s="135">
        <f t="shared" si="93"/>
        <v>30504010</v>
      </c>
      <c r="F5982" s="135" t="s">
        <v>1249</v>
      </c>
      <c r="G5982" s="135" t="s">
        <v>8210</v>
      </c>
      <c r="H5982" s="135" t="s">
        <v>9303</v>
      </c>
      <c r="I5982" s="135" t="s">
        <v>9310</v>
      </c>
    </row>
    <row r="5983" spans="1:10" x14ac:dyDescent="0.2">
      <c r="A5983" s="135" t="s">
        <v>2918</v>
      </c>
      <c r="D5983" s="135" t="s">
        <v>9311</v>
      </c>
      <c r="E5983" s="135">
        <f t="shared" si="93"/>
        <v>30504020</v>
      </c>
      <c r="F5983" s="135" t="s">
        <v>1249</v>
      </c>
      <c r="G5983" s="135" t="s">
        <v>8210</v>
      </c>
      <c r="H5983" s="135" t="s">
        <v>9303</v>
      </c>
      <c r="I5983" s="135" t="s">
        <v>1274</v>
      </c>
    </row>
    <row r="5984" spans="1:10" x14ac:dyDescent="0.2">
      <c r="A5984" s="135" t="s">
        <v>2918</v>
      </c>
      <c r="D5984" s="135" t="s">
        <v>9312</v>
      </c>
      <c r="E5984" s="135">
        <f t="shared" si="93"/>
        <v>30504021</v>
      </c>
      <c r="F5984" s="135" t="s">
        <v>1249</v>
      </c>
      <c r="G5984" s="135" t="s">
        <v>8210</v>
      </c>
      <c r="H5984" s="135" t="s">
        <v>9303</v>
      </c>
      <c r="I5984" s="135" t="s">
        <v>9313</v>
      </c>
    </row>
    <row r="5985" spans="1:9" x14ac:dyDescent="0.2">
      <c r="A5985" s="135" t="s">
        <v>2918</v>
      </c>
      <c r="D5985" s="135" t="s">
        <v>9314</v>
      </c>
      <c r="E5985" s="135">
        <f t="shared" si="93"/>
        <v>30504022</v>
      </c>
      <c r="F5985" s="135" t="s">
        <v>1249</v>
      </c>
      <c r="G5985" s="135" t="s">
        <v>8210</v>
      </c>
      <c r="H5985" s="135" t="s">
        <v>9303</v>
      </c>
      <c r="I5985" s="135" t="s">
        <v>9214</v>
      </c>
    </row>
    <row r="5986" spans="1:9" x14ac:dyDescent="0.2">
      <c r="A5986" s="135" t="s">
        <v>2918</v>
      </c>
      <c r="D5986" s="135" t="s">
        <v>9315</v>
      </c>
      <c r="E5986" s="135">
        <f t="shared" si="93"/>
        <v>30504023</v>
      </c>
      <c r="F5986" s="135" t="s">
        <v>1249</v>
      </c>
      <c r="G5986" s="135" t="s">
        <v>8210</v>
      </c>
      <c r="H5986" s="135" t="s">
        <v>9303</v>
      </c>
      <c r="I5986" s="135" t="s">
        <v>6785</v>
      </c>
    </row>
    <row r="5987" spans="1:9" x14ac:dyDescent="0.2">
      <c r="A5987" s="135" t="s">
        <v>2918</v>
      </c>
      <c r="D5987" s="135" t="s">
        <v>9316</v>
      </c>
      <c r="E5987" s="135">
        <f t="shared" si="93"/>
        <v>30504024</v>
      </c>
      <c r="F5987" s="135" t="s">
        <v>1249</v>
      </c>
      <c r="G5987" s="135" t="s">
        <v>8210</v>
      </c>
      <c r="H5987" s="135" t="s">
        <v>9303</v>
      </c>
      <c r="I5987" s="135" t="s">
        <v>9217</v>
      </c>
    </row>
    <row r="5988" spans="1:9" x14ac:dyDescent="0.2">
      <c r="A5988" s="135" t="s">
        <v>2918</v>
      </c>
      <c r="D5988" s="135" t="s">
        <v>9317</v>
      </c>
      <c r="E5988" s="135">
        <f t="shared" si="93"/>
        <v>30504025</v>
      </c>
      <c r="F5988" s="135" t="s">
        <v>1249</v>
      </c>
      <c r="G5988" s="135" t="s">
        <v>8210</v>
      </c>
      <c r="H5988" s="135" t="s">
        <v>9303</v>
      </c>
      <c r="I5988" s="135" t="s">
        <v>9221</v>
      </c>
    </row>
    <row r="5989" spans="1:9" x14ac:dyDescent="0.2">
      <c r="A5989" s="135" t="s">
        <v>2918</v>
      </c>
      <c r="D5989" s="135" t="s">
        <v>9318</v>
      </c>
      <c r="E5989" s="135">
        <f t="shared" si="93"/>
        <v>30504030</v>
      </c>
      <c r="F5989" s="135" t="s">
        <v>1249</v>
      </c>
      <c r="G5989" s="135" t="s">
        <v>8210</v>
      </c>
      <c r="H5989" s="135" t="s">
        <v>9303</v>
      </c>
      <c r="I5989" s="135" t="s">
        <v>5507</v>
      </c>
    </row>
    <row r="5990" spans="1:9" x14ac:dyDescent="0.2">
      <c r="A5990" s="135" t="s">
        <v>2918</v>
      </c>
      <c r="D5990" s="135" t="s">
        <v>9319</v>
      </c>
      <c r="E5990" s="135">
        <f t="shared" si="93"/>
        <v>30504031</v>
      </c>
      <c r="F5990" s="135" t="s">
        <v>1249</v>
      </c>
      <c r="G5990" s="135" t="s">
        <v>8210</v>
      </c>
      <c r="H5990" s="135" t="s">
        <v>9303</v>
      </c>
      <c r="I5990" s="135" t="s">
        <v>9320</v>
      </c>
    </row>
    <row r="5991" spans="1:9" x14ac:dyDescent="0.2">
      <c r="A5991" s="135" t="s">
        <v>2918</v>
      </c>
      <c r="D5991" s="135" t="s">
        <v>9321</v>
      </c>
      <c r="E5991" s="135">
        <f t="shared" si="93"/>
        <v>30504032</v>
      </c>
      <c r="F5991" s="135" t="s">
        <v>1249</v>
      </c>
      <c r="G5991" s="135" t="s">
        <v>8210</v>
      </c>
      <c r="H5991" s="135" t="s">
        <v>9303</v>
      </c>
      <c r="I5991" s="135" t="s">
        <v>9322</v>
      </c>
    </row>
    <row r="5992" spans="1:9" x14ac:dyDescent="0.2">
      <c r="A5992" s="135" t="s">
        <v>2918</v>
      </c>
      <c r="D5992" s="135" t="s">
        <v>9323</v>
      </c>
      <c r="E5992" s="135">
        <f t="shared" si="93"/>
        <v>30504033</v>
      </c>
      <c r="F5992" s="135" t="s">
        <v>1249</v>
      </c>
      <c r="G5992" s="135" t="s">
        <v>8210</v>
      </c>
      <c r="H5992" s="135" t="s">
        <v>9303</v>
      </c>
      <c r="I5992" s="135" t="s">
        <v>1676</v>
      </c>
    </row>
    <row r="5993" spans="1:9" x14ac:dyDescent="0.2">
      <c r="A5993" s="135" t="s">
        <v>2918</v>
      </c>
      <c r="D5993" s="135" t="s">
        <v>9324</v>
      </c>
      <c r="E5993" s="135">
        <f t="shared" si="93"/>
        <v>30504034</v>
      </c>
      <c r="F5993" s="135" t="s">
        <v>1249</v>
      </c>
      <c r="G5993" s="135" t="s">
        <v>8210</v>
      </c>
      <c r="H5993" s="135" t="s">
        <v>9303</v>
      </c>
      <c r="I5993" s="135" t="s">
        <v>9422</v>
      </c>
    </row>
    <row r="5994" spans="1:9" x14ac:dyDescent="0.2">
      <c r="A5994" s="135" t="s">
        <v>2918</v>
      </c>
      <c r="D5994" s="135" t="s">
        <v>12097</v>
      </c>
      <c r="E5994" s="135">
        <f t="shared" si="93"/>
        <v>30504036</v>
      </c>
      <c r="F5994" s="135" t="s">
        <v>1249</v>
      </c>
      <c r="G5994" s="135" t="s">
        <v>8210</v>
      </c>
      <c r="H5994" s="135" t="s">
        <v>9303</v>
      </c>
      <c r="I5994" s="135" t="s">
        <v>9223</v>
      </c>
    </row>
    <row r="5995" spans="1:9" x14ac:dyDescent="0.2">
      <c r="A5995" s="135" t="s">
        <v>2918</v>
      </c>
      <c r="D5995" s="135" t="s">
        <v>12098</v>
      </c>
      <c r="E5995" s="135">
        <f t="shared" si="93"/>
        <v>30504099</v>
      </c>
      <c r="F5995" s="135" t="s">
        <v>1249</v>
      </c>
      <c r="G5995" s="135" t="s">
        <v>8210</v>
      </c>
      <c r="H5995" s="135" t="s">
        <v>9303</v>
      </c>
      <c r="I5995" s="135" t="s">
        <v>6238</v>
      </c>
    </row>
    <row r="5996" spans="1:9" x14ac:dyDescent="0.2">
      <c r="A5996" s="135" t="s">
        <v>2918</v>
      </c>
      <c r="D5996" s="135" t="s">
        <v>12099</v>
      </c>
      <c r="E5996" s="135">
        <f t="shared" si="93"/>
        <v>30504101</v>
      </c>
      <c r="F5996" s="135" t="s">
        <v>1249</v>
      </c>
      <c r="G5996" s="135" t="s">
        <v>8210</v>
      </c>
      <c r="H5996" s="135" t="s">
        <v>12100</v>
      </c>
      <c r="I5996" s="135" t="s">
        <v>12101</v>
      </c>
    </row>
    <row r="5997" spans="1:9" x14ac:dyDescent="0.2">
      <c r="A5997" s="135" t="s">
        <v>2918</v>
      </c>
      <c r="D5997" s="135" t="s">
        <v>12102</v>
      </c>
      <c r="E5997" s="135">
        <f t="shared" si="93"/>
        <v>30504102</v>
      </c>
      <c r="F5997" s="135" t="s">
        <v>1249</v>
      </c>
      <c r="G5997" s="135" t="s">
        <v>8210</v>
      </c>
      <c r="H5997" s="135" t="s">
        <v>12100</v>
      </c>
      <c r="I5997" s="135" t="s">
        <v>12103</v>
      </c>
    </row>
    <row r="5998" spans="1:9" x14ac:dyDescent="0.2">
      <c r="A5998" s="135" t="s">
        <v>2918</v>
      </c>
      <c r="D5998" s="135" t="s">
        <v>12104</v>
      </c>
      <c r="E5998" s="135">
        <f t="shared" si="93"/>
        <v>30504103</v>
      </c>
      <c r="F5998" s="135" t="s">
        <v>1249</v>
      </c>
      <c r="G5998" s="135" t="s">
        <v>8210</v>
      </c>
      <c r="H5998" s="135" t="s">
        <v>12100</v>
      </c>
      <c r="I5998" s="135" t="s">
        <v>12105</v>
      </c>
    </row>
    <row r="5999" spans="1:9" x14ac:dyDescent="0.2">
      <c r="A5999" s="135" t="s">
        <v>2918</v>
      </c>
      <c r="D5999" s="135" t="s">
        <v>12106</v>
      </c>
      <c r="E5999" s="135">
        <f t="shared" si="93"/>
        <v>30504115</v>
      </c>
      <c r="F5999" s="135" t="s">
        <v>1249</v>
      </c>
      <c r="G5999" s="135" t="s">
        <v>8210</v>
      </c>
      <c r="H5999" s="135" t="s">
        <v>12100</v>
      </c>
      <c r="I5999" s="135" t="s">
        <v>12107</v>
      </c>
    </row>
    <row r="6000" spans="1:9" x14ac:dyDescent="0.2">
      <c r="A6000" s="135" t="s">
        <v>2918</v>
      </c>
      <c r="D6000" s="135" t="s">
        <v>12108</v>
      </c>
      <c r="E6000" s="135">
        <f t="shared" si="93"/>
        <v>30504119</v>
      </c>
      <c r="F6000" s="135" t="s">
        <v>1249</v>
      </c>
      <c r="G6000" s="135" t="s">
        <v>8210</v>
      </c>
      <c r="H6000" s="135" t="s">
        <v>12100</v>
      </c>
      <c r="I6000" s="135" t="s">
        <v>12109</v>
      </c>
    </row>
    <row r="6001" spans="1:9" x14ac:dyDescent="0.2">
      <c r="A6001" s="135" t="s">
        <v>2918</v>
      </c>
      <c r="D6001" s="135" t="s">
        <v>12110</v>
      </c>
      <c r="E6001" s="135">
        <f t="shared" si="93"/>
        <v>30504129</v>
      </c>
      <c r="F6001" s="135" t="s">
        <v>1249</v>
      </c>
      <c r="G6001" s="135" t="s">
        <v>8210</v>
      </c>
      <c r="H6001" s="135" t="s">
        <v>12100</v>
      </c>
      <c r="I6001" s="135" t="s">
        <v>12111</v>
      </c>
    </row>
    <row r="6002" spans="1:9" x14ac:dyDescent="0.2">
      <c r="A6002" s="135" t="s">
        <v>2918</v>
      </c>
      <c r="D6002" s="135" t="s">
        <v>12112</v>
      </c>
      <c r="E6002" s="135">
        <f t="shared" si="93"/>
        <v>30504130</v>
      </c>
      <c r="F6002" s="135" t="s">
        <v>1249</v>
      </c>
      <c r="G6002" s="135" t="s">
        <v>8210</v>
      </c>
      <c r="H6002" s="135" t="s">
        <v>12100</v>
      </c>
      <c r="I6002" s="135" t="s">
        <v>12113</v>
      </c>
    </row>
    <row r="6003" spans="1:9" x14ac:dyDescent="0.2">
      <c r="A6003" s="135" t="s">
        <v>2918</v>
      </c>
      <c r="D6003" s="135" t="s">
        <v>12114</v>
      </c>
      <c r="E6003" s="135">
        <f t="shared" si="93"/>
        <v>30504131</v>
      </c>
      <c r="F6003" s="135" t="s">
        <v>1249</v>
      </c>
      <c r="G6003" s="135" t="s">
        <v>8210</v>
      </c>
      <c r="H6003" s="135" t="s">
        <v>12100</v>
      </c>
      <c r="I6003" s="135" t="s">
        <v>12115</v>
      </c>
    </row>
    <row r="6004" spans="1:9" x14ac:dyDescent="0.2">
      <c r="A6004" s="135" t="s">
        <v>2918</v>
      </c>
      <c r="D6004" s="135" t="s">
        <v>12116</v>
      </c>
      <c r="E6004" s="135">
        <f t="shared" si="93"/>
        <v>30504132</v>
      </c>
      <c r="F6004" s="135" t="s">
        <v>1249</v>
      </c>
      <c r="G6004" s="135" t="s">
        <v>8210</v>
      </c>
      <c r="H6004" s="135" t="s">
        <v>12100</v>
      </c>
      <c r="I6004" s="135" t="s">
        <v>12117</v>
      </c>
    </row>
    <row r="6005" spans="1:9" x14ac:dyDescent="0.2">
      <c r="A6005" s="135" t="s">
        <v>2918</v>
      </c>
      <c r="D6005" s="135" t="s">
        <v>12118</v>
      </c>
      <c r="E6005" s="135">
        <f t="shared" si="93"/>
        <v>30504133</v>
      </c>
      <c r="F6005" s="135" t="s">
        <v>1249</v>
      </c>
      <c r="G6005" s="135" t="s">
        <v>8210</v>
      </c>
      <c r="H6005" s="135" t="s">
        <v>12100</v>
      </c>
      <c r="I6005" s="135" t="s">
        <v>12119</v>
      </c>
    </row>
    <row r="6006" spans="1:9" x14ac:dyDescent="0.2">
      <c r="A6006" s="135" t="s">
        <v>2918</v>
      </c>
      <c r="D6006" s="135" t="s">
        <v>12120</v>
      </c>
      <c r="E6006" s="135">
        <f t="shared" si="93"/>
        <v>30504139</v>
      </c>
      <c r="F6006" s="135" t="s">
        <v>1249</v>
      </c>
      <c r="G6006" s="135" t="s">
        <v>8210</v>
      </c>
      <c r="H6006" s="135" t="s">
        <v>12100</v>
      </c>
      <c r="I6006" s="135" t="s">
        <v>12121</v>
      </c>
    </row>
    <row r="6007" spans="1:9" x14ac:dyDescent="0.2">
      <c r="A6007" s="135" t="s">
        <v>2918</v>
      </c>
      <c r="D6007" s="135" t="s">
        <v>12122</v>
      </c>
      <c r="E6007" s="135">
        <f t="shared" si="93"/>
        <v>30504140</v>
      </c>
      <c r="F6007" s="135" t="s">
        <v>1249</v>
      </c>
      <c r="G6007" s="135" t="s">
        <v>8210</v>
      </c>
      <c r="H6007" s="135" t="s">
        <v>12100</v>
      </c>
      <c r="I6007" s="135" t="s">
        <v>12123</v>
      </c>
    </row>
    <row r="6008" spans="1:9" x14ac:dyDescent="0.2">
      <c r="A6008" s="135" t="s">
        <v>2918</v>
      </c>
      <c r="D6008" s="135" t="s">
        <v>12124</v>
      </c>
      <c r="E6008" s="135">
        <f t="shared" si="93"/>
        <v>30504141</v>
      </c>
      <c r="F6008" s="135" t="s">
        <v>1249</v>
      </c>
      <c r="G6008" s="135" t="s">
        <v>8210</v>
      </c>
      <c r="H6008" s="135" t="s">
        <v>12100</v>
      </c>
      <c r="I6008" s="135" t="s">
        <v>12125</v>
      </c>
    </row>
    <row r="6009" spans="1:9" x14ac:dyDescent="0.2">
      <c r="A6009" s="135" t="s">
        <v>2918</v>
      </c>
      <c r="D6009" s="135" t="s">
        <v>12126</v>
      </c>
      <c r="E6009" s="135">
        <f t="shared" si="93"/>
        <v>30504142</v>
      </c>
      <c r="F6009" s="135" t="s">
        <v>1249</v>
      </c>
      <c r="G6009" s="135" t="s">
        <v>8210</v>
      </c>
      <c r="H6009" s="135" t="s">
        <v>12100</v>
      </c>
      <c r="I6009" s="135" t="s">
        <v>12127</v>
      </c>
    </row>
    <row r="6010" spans="1:9" x14ac:dyDescent="0.2">
      <c r="A6010" s="135" t="s">
        <v>2918</v>
      </c>
      <c r="D6010" s="135" t="s">
        <v>12128</v>
      </c>
      <c r="E6010" s="135">
        <f t="shared" si="93"/>
        <v>30504149</v>
      </c>
      <c r="F6010" s="135" t="s">
        <v>1249</v>
      </c>
      <c r="G6010" s="135" t="s">
        <v>8210</v>
      </c>
      <c r="H6010" s="135" t="s">
        <v>12100</v>
      </c>
      <c r="I6010" s="135" t="s">
        <v>12129</v>
      </c>
    </row>
    <row r="6011" spans="1:9" x14ac:dyDescent="0.2">
      <c r="A6011" s="135" t="s">
        <v>2918</v>
      </c>
      <c r="D6011" s="135" t="s">
        <v>12130</v>
      </c>
      <c r="E6011" s="135">
        <f t="shared" si="93"/>
        <v>30504150</v>
      </c>
      <c r="F6011" s="135" t="s">
        <v>1249</v>
      </c>
      <c r="G6011" s="135" t="s">
        <v>8210</v>
      </c>
      <c r="H6011" s="135" t="s">
        <v>12100</v>
      </c>
      <c r="I6011" s="135" t="s">
        <v>12131</v>
      </c>
    </row>
    <row r="6012" spans="1:9" x14ac:dyDescent="0.2">
      <c r="A6012" s="135" t="s">
        <v>2918</v>
      </c>
      <c r="D6012" s="135" t="s">
        <v>12132</v>
      </c>
      <c r="E6012" s="135">
        <f t="shared" si="93"/>
        <v>30504151</v>
      </c>
      <c r="F6012" s="135" t="s">
        <v>1249</v>
      </c>
      <c r="G6012" s="135" t="s">
        <v>8210</v>
      </c>
      <c r="H6012" s="135" t="s">
        <v>12100</v>
      </c>
      <c r="I6012" s="135" t="s">
        <v>12133</v>
      </c>
    </row>
    <row r="6013" spans="1:9" x14ac:dyDescent="0.2">
      <c r="A6013" s="135" t="s">
        <v>2918</v>
      </c>
      <c r="D6013" s="135" t="s">
        <v>12134</v>
      </c>
      <c r="E6013" s="135">
        <f t="shared" si="93"/>
        <v>30504160</v>
      </c>
      <c r="F6013" s="135" t="s">
        <v>1249</v>
      </c>
      <c r="G6013" s="135" t="s">
        <v>8210</v>
      </c>
      <c r="H6013" s="135" t="s">
        <v>12100</v>
      </c>
      <c r="I6013" s="135" t="s">
        <v>12135</v>
      </c>
    </row>
    <row r="6014" spans="1:9" x14ac:dyDescent="0.2">
      <c r="A6014" s="135" t="s">
        <v>2918</v>
      </c>
      <c r="D6014" s="135" t="s">
        <v>12136</v>
      </c>
      <c r="E6014" s="135">
        <f t="shared" si="93"/>
        <v>30504170</v>
      </c>
      <c r="F6014" s="135" t="s">
        <v>1249</v>
      </c>
      <c r="G6014" s="135" t="s">
        <v>8210</v>
      </c>
      <c r="H6014" s="135" t="s">
        <v>12100</v>
      </c>
      <c r="I6014" s="135" t="s">
        <v>12137</v>
      </c>
    </row>
    <row r="6015" spans="1:9" x14ac:dyDescent="0.2">
      <c r="A6015" s="135" t="s">
        <v>2918</v>
      </c>
      <c r="D6015" s="135" t="s">
        <v>12138</v>
      </c>
      <c r="E6015" s="135">
        <f t="shared" si="93"/>
        <v>30504171</v>
      </c>
      <c r="F6015" s="135" t="s">
        <v>1249</v>
      </c>
      <c r="G6015" s="135" t="s">
        <v>8210</v>
      </c>
      <c r="H6015" s="135" t="s">
        <v>12100</v>
      </c>
      <c r="I6015" s="135" t="s">
        <v>12139</v>
      </c>
    </row>
    <row r="6016" spans="1:9" x14ac:dyDescent="0.2">
      <c r="A6016" s="135" t="s">
        <v>2918</v>
      </c>
      <c r="D6016" s="135" t="s">
        <v>12140</v>
      </c>
      <c r="E6016" s="135">
        <f t="shared" si="93"/>
        <v>30504172</v>
      </c>
      <c r="F6016" s="135" t="s">
        <v>1249</v>
      </c>
      <c r="G6016" s="135" t="s">
        <v>8210</v>
      </c>
      <c r="H6016" s="135" t="s">
        <v>12100</v>
      </c>
      <c r="I6016" s="135" t="s">
        <v>12141</v>
      </c>
    </row>
    <row r="6017" spans="1:9" x14ac:dyDescent="0.2">
      <c r="A6017" s="135" t="s">
        <v>2918</v>
      </c>
      <c r="D6017" s="135" t="s">
        <v>12142</v>
      </c>
      <c r="E6017" s="135">
        <f t="shared" si="93"/>
        <v>30504201</v>
      </c>
      <c r="F6017" s="135" t="s">
        <v>1249</v>
      </c>
      <c r="G6017" s="135" t="s">
        <v>8210</v>
      </c>
      <c r="H6017" s="135" t="s">
        <v>12143</v>
      </c>
      <c r="I6017" s="135" t="s">
        <v>12101</v>
      </c>
    </row>
    <row r="6018" spans="1:9" x14ac:dyDescent="0.2">
      <c r="A6018" s="135" t="s">
        <v>2918</v>
      </c>
      <c r="D6018" s="135" t="s">
        <v>12144</v>
      </c>
      <c r="E6018" s="135">
        <f t="shared" ref="E6018:E6081" si="94">VALUE(D6018)</f>
        <v>30504202</v>
      </c>
      <c r="F6018" s="135" t="s">
        <v>1249</v>
      </c>
      <c r="G6018" s="135" t="s">
        <v>8210</v>
      </c>
      <c r="H6018" s="135" t="s">
        <v>12143</v>
      </c>
      <c r="I6018" s="135" t="s">
        <v>12103</v>
      </c>
    </row>
    <row r="6019" spans="1:9" x14ac:dyDescent="0.2">
      <c r="A6019" s="135" t="s">
        <v>2918</v>
      </c>
      <c r="D6019" s="135" t="s">
        <v>12145</v>
      </c>
      <c r="E6019" s="135">
        <f t="shared" si="94"/>
        <v>30504203</v>
      </c>
      <c r="F6019" s="135" t="s">
        <v>1249</v>
      </c>
      <c r="G6019" s="135" t="s">
        <v>8210</v>
      </c>
      <c r="H6019" s="135" t="s">
        <v>12143</v>
      </c>
      <c r="I6019" s="135" t="s">
        <v>12105</v>
      </c>
    </row>
    <row r="6020" spans="1:9" x14ac:dyDescent="0.2">
      <c r="A6020" s="135" t="s">
        <v>2918</v>
      </c>
      <c r="D6020" s="135" t="s">
        <v>12146</v>
      </c>
      <c r="E6020" s="135">
        <f t="shared" si="94"/>
        <v>30504215</v>
      </c>
      <c r="F6020" s="135" t="s">
        <v>1249</v>
      </c>
      <c r="G6020" s="135" t="s">
        <v>8210</v>
      </c>
      <c r="H6020" s="135" t="s">
        <v>12143</v>
      </c>
      <c r="I6020" s="135" t="s">
        <v>12107</v>
      </c>
    </row>
    <row r="6021" spans="1:9" x14ac:dyDescent="0.2">
      <c r="A6021" s="135" t="s">
        <v>2918</v>
      </c>
      <c r="D6021" s="135" t="s">
        <v>12147</v>
      </c>
      <c r="E6021" s="135">
        <f t="shared" si="94"/>
        <v>30504219</v>
      </c>
      <c r="F6021" s="135" t="s">
        <v>1249</v>
      </c>
      <c r="G6021" s="135" t="s">
        <v>8210</v>
      </c>
      <c r="H6021" s="135" t="s">
        <v>12143</v>
      </c>
      <c r="I6021" s="135" t="s">
        <v>12109</v>
      </c>
    </row>
    <row r="6022" spans="1:9" x14ac:dyDescent="0.2">
      <c r="A6022" s="135" t="s">
        <v>2918</v>
      </c>
      <c r="D6022" s="135" t="s">
        <v>12148</v>
      </c>
      <c r="E6022" s="135">
        <f t="shared" si="94"/>
        <v>30504230</v>
      </c>
      <c r="F6022" s="135" t="s">
        <v>1249</v>
      </c>
      <c r="G6022" s="135" t="s">
        <v>8210</v>
      </c>
      <c r="H6022" s="135" t="s">
        <v>12143</v>
      </c>
      <c r="I6022" s="135" t="s">
        <v>12113</v>
      </c>
    </row>
    <row r="6023" spans="1:9" x14ac:dyDescent="0.2">
      <c r="A6023" s="135" t="s">
        <v>2918</v>
      </c>
      <c r="D6023" s="135" t="s">
        <v>12149</v>
      </c>
      <c r="E6023" s="135">
        <f t="shared" si="94"/>
        <v>30504231</v>
      </c>
      <c r="F6023" s="135" t="s">
        <v>1249</v>
      </c>
      <c r="G6023" s="135" t="s">
        <v>8210</v>
      </c>
      <c r="H6023" s="135" t="s">
        <v>12143</v>
      </c>
      <c r="I6023" s="135" t="s">
        <v>12115</v>
      </c>
    </row>
    <row r="6024" spans="1:9" x14ac:dyDescent="0.2">
      <c r="A6024" s="135" t="s">
        <v>2918</v>
      </c>
      <c r="D6024" s="135" t="s">
        <v>12150</v>
      </c>
      <c r="E6024" s="135">
        <f t="shared" si="94"/>
        <v>30504232</v>
      </c>
      <c r="F6024" s="135" t="s">
        <v>1249</v>
      </c>
      <c r="G6024" s="135" t="s">
        <v>8210</v>
      </c>
      <c r="H6024" s="135" t="s">
        <v>12143</v>
      </c>
      <c r="I6024" s="135" t="s">
        <v>12117</v>
      </c>
    </row>
    <row r="6025" spans="1:9" x14ac:dyDescent="0.2">
      <c r="A6025" s="135" t="s">
        <v>2918</v>
      </c>
      <c r="D6025" s="135" t="s">
        <v>12151</v>
      </c>
      <c r="E6025" s="135">
        <f t="shared" si="94"/>
        <v>30504233</v>
      </c>
      <c r="F6025" s="135" t="s">
        <v>1249</v>
      </c>
      <c r="G6025" s="135" t="s">
        <v>8210</v>
      </c>
      <c r="H6025" s="135" t="s">
        <v>12143</v>
      </c>
      <c r="I6025" s="135" t="s">
        <v>12119</v>
      </c>
    </row>
    <row r="6026" spans="1:9" x14ac:dyDescent="0.2">
      <c r="A6026" s="135" t="s">
        <v>2918</v>
      </c>
      <c r="D6026" s="135" t="s">
        <v>12152</v>
      </c>
      <c r="E6026" s="135">
        <f t="shared" si="94"/>
        <v>30504239</v>
      </c>
      <c r="F6026" s="135" t="s">
        <v>1249</v>
      </c>
      <c r="G6026" s="135" t="s">
        <v>8210</v>
      </c>
      <c r="H6026" s="135" t="s">
        <v>12143</v>
      </c>
      <c r="I6026" s="135" t="s">
        <v>12121</v>
      </c>
    </row>
    <row r="6027" spans="1:9" x14ac:dyDescent="0.2">
      <c r="A6027" s="135" t="s">
        <v>2918</v>
      </c>
      <c r="D6027" s="135" t="s">
        <v>12153</v>
      </c>
      <c r="E6027" s="135">
        <f t="shared" si="94"/>
        <v>30504250</v>
      </c>
      <c r="F6027" s="135" t="s">
        <v>1249</v>
      </c>
      <c r="G6027" s="135" t="s">
        <v>8210</v>
      </c>
      <c r="H6027" s="135" t="s">
        <v>12143</v>
      </c>
      <c r="I6027" s="135" t="s">
        <v>12131</v>
      </c>
    </row>
    <row r="6028" spans="1:9" x14ac:dyDescent="0.2">
      <c r="A6028" s="135" t="s">
        <v>2918</v>
      </c>
      <c r="D6028" s="135" t="s">
        <v>12154</v>
      </c>
      <c r="E6028" s="135">
        <f t="shared" si="94"/>
        <v>30504270</v>
      </c>
      <c r="F6028" s="135" t="s">
        <v>1249</v>
      </c>
      <c r="G6028" s="135" t="s">
        <v>8210</v>
      </c>
      <c r="H6028" s="135" t="s">
        <v>12143</v>
      </c>
      <c r="I6028" s="135" t="s">
        <v>12137</v>
      </c>
    </row>
    <row r="6029" spans="1:9" x14ac:dyDescent="0.2">
      <c r="A6029" s="135" t="s">
        <v>2918</v>
      </c>
      <c r="D6029" s="135" t="s">
        <v>12155</v>
      </c>
      <c r="E6029" s="135">
        <f t="shared" si="94"/>
        <v>30504271</v>
      </c>
      <c r="F6029" s="135" t="s">
        <v>1249</v>
      </c>
      <c r="G6029" s="135" t="s">
        <v>8210</v>
      </c>
      <c r="H6029" s="135" t="s">
        <v>12143</v>
      </c>
      <c r="I6029" s="135" t="s">
        <v>12139</v>
      </c>
    </row>
    <row r="6030" spans="1:9" x14ac:dyDescent="0.2">
      <c r="A6030" s="135" t="s">
        <v>2918</v>
      </c>
      <c r="D6030" s="135" t="s">
        <v>12156</v>
      </c>
      <c r="E6030" s="135">
        <f t="shared" si="94"/>
        <v>30504272</v>
      </c>
      <c r="F6030" s="135" t="s">
        <v>1249</v>
      </c>
      <c r="G6030" s="135" t="s">
        <v>8210</v>
      </c>
      <c r="H6030" s="135" t="s">
        <v>12143</v>
      </c>
      <c r="I6030" s="135" t="s">
        <v>12141</v>
      </c>
    </row>
    <row r="6031" spans="1:9" x14ac:dyDescent="0.2">
      <c r="A6031" s="135" t="s">
        <v>2918</v>
      </c>
      <c r="D6031" s="135" t="s">
        <v>12157</v>
      </c>
      <c r="E6031" s="135">
        <f t="shared" si="94"/>
        <v>30504301</v>
      </c>
      <c r="F6031" s="135" t="s">
        <v>1249</v>
      </c>
      <c r="G6031" s="135" t="s">
        <v>8210</v>
      </c>
      <c r="H6031" s="135" t="s">
        <v>12158</v>
      </c>
      <c r="I6031" s="135" t="s">
        <v>12101</v>
      </c>
    </row>
    <row r="6032" spans="1:9" x14ac:dyDescent="0.2">
      <c r="A6032" s="135" t="s">
        <v>2918</v>
      </c>
      <c r="D6032" s="135" t="s">
        <v>12159</v>
      </c>
      <c r="E6032" s="135">
        <f t="shared" si="94"/>
        <v>30504302</v>
      </c>
      <c r="F6032" s="135" t="s">
        <v>1249</v>
      </c>
      <c r="G6032" s="135" t="s">
        <v>8210</v>
      </c>
      <c r="H6032" s="135" t="s">
        <v>12158</v>
      </c>
      <c r="I6032" s="135" t="s">
        <v>12103</v>
      </c>
    </row>
    <row r="6033" spans="1:9" x14ac:dyDescent="0.2">
      <c r="A6033" s="135" t="s">
        <v>2918</v>
      </c>
      <c r="D6033" s="135" t="s">
        <v>12160</v>
      </c>
      <c r="E6033" s="135">
        <f t="shared" si="94"/>
        <v>30504303</v>
      </c>
      <c r="F6033" s="135" t="s">
        <v>1249</v>
      </c>
      <c r="G6033" s="135" t="s">
        <v>8210</v>
      </c>
      <c r="H6033" s="135" t="s">
        <v>12158</v>
      </c>
      <c r="I6033" s="135" t="s">
        <v>12105</v>
      </c>
    </row>
    <row r="6034" spans="1:9" x14ac:dyDescent="0.2">
      <c r="A6034" s="135" t="s">
        <v>2918</v>
      </c>
      <c r="D6034" s="135" t="s">
        <v>12161</v>
      </c>
      <c r="E6034" s="135">
        <f t="shared" si="94"/>
        <v>30504315</v>
      </c>
      <c r="F6034" s="135" t="s">
        <v>1249</v>
      </c>
      <c r="G6034" s="135" t="s">
        <v>8210</v>
      </c>
      <c r="H6034" s="135" t="s">
        <v>12158</v>
      </c>
      <c r="I6034" s="135" t="s">
        <v>12107</v>
      </c>
    </row>
    <row r="6035" spans="1:9" x14ac:dyDescent="0.2">
      <c r="A6035" s="135" t="s">
        <v>2918</v>
      </c>
      <c r="D6035" s="135" t="s">
        <v>12162</v>
      </c>
      <c r="E6035" s="135">
        <f t="shared" si="94"/>
        <v>30504319</v>
      </c>
      <c r="F6035" s="135" t="s">
        <v>1249</v>
      </c>
      <c r="G6035" s="135" t="s">
        <v>8210</v>
      </c>
      <c r="H6035" s="135" t="s">
        <v>12158</v>
      </c>
      <c r="I6035" s="135" t="s">
        <v>12109</v>
      </c>
    </row>
    <row r="6036" spans="1:9" x14ac:dyDescent="0.2">
      <c r="A6036" s="135" t="s">
        <v>2918</v>
      </c>
      <c r="D6036" s="135" t="s">
        <v>12163</v>
      </c>
      <c r="E6036" s="135">
        <f t="shared" si="94"/>
        <v>30504329</v>
      </c>
      <c r="F6036" s="135" t="s">
        <v>1249</v>
      </c>
      <c r="G6036" s="135" t="s">
        <v>8210</v>
      </c>
      <c r="H6036" s="135" t="s">
        <v>12158</v>
      </c>
      <c r="I6036" s="135" t="s">
        <v>12111</v>
      </c>
    </row>
    <row r="6037" spans="1:9" x14ac:dyDescent="0.2">
      <c r="A6037" s="135" t="s">
        <v>2918</v>
      </c>
      <c r="D6037" s="135" t="s">
        <v>12164</v>
      </c>
      <c r="E6037" s="135">
        <f t="shared" si="94"/>
        <v>30504330</v>
      </c>
      <c r="F6037" s="135" t="s">
        <v>1249</v>
      </c>
      <c r="G6037" s="135" t="s">
        <v>8210</v>
      </c>
      <c r="H6037" s="135" t="s">
        <v>12158</v>
      </c>
      <c r="I6037" s="135" t="s">
        <v>12113</v>
      </c>
    </row>
    <row r="6038" spans="1:9" x14ac:dyDescent="0.2">
      <c r="A6038" s="135" t="s">
        <v>2918</v>
      </c>
      <c r="D6038" s="135" t="s">
        <v>12165</v>
      </c>
      <c r="E6038" s="135">
        <f t="shared" si="94"/>
        <v>30504331</v>
      </c>
      <c r="F6038" s="135" t="s">
        <v>1249</v>
      </c>
      <c r="G6038" s="135" t="s">
        <v>8210</v>
      </c>
      <c r="H6038" s="135" t="s">
        <v>12158</v>
      </c>
      <c r="I6038" s="135" t="s">
        <v>12115</v>
      </c>
    </row>
    <row r="6039" spans="1:9" x14ac:dyDescent="0.2">
      <c r="A6039" s="135" t="s">
        <v>2918</v>
      </c>
      <c r="D6039" s="135" t="s">
        <v>12166</v>
      </c>
      <c r="E6039" s="135">
        <f t="shared" si="94"/>
        <v>30504332</v>
      </c>
      <c r="F6039" s="135" t="s">
        <v>1249</v>
      </c>
      <c r="G6039" s="135" t="s">
        <v>8210</v>
      </c>
      <c r="H6039" s="135" t="s">
        <v>12158</v>
      </c>
      <c r="I6039" s="135" t="s">
        <v>12117</v>
      </c>
    </row>
    <row r="6040" spans="1:9" x14ac:dyDescent="0.2">
      <c r="A6040" s="135" t="s">
        <v>2918</v>
      </c>
      <c r="D6040" s="135" t="s">
        <v>12167</v>
      </c>
      <c r="E6040" s="135">
        <f t="shared" si="94"/>
        <v>30504333</v>
      </c>
      <c r="F6040" s="135" t="s">
        <v>1249</v>
      </c>
      <c r="G6040" s="135" t="s">
        <v>8210</v>
      </c>
      <c r="H6040" s="135" t="s">
        <v>12158</v>
      </c>
      <c r="I6040" s="135" t="s">
        <v>12119</v>
      </c>
    </row>
    <row r="6041" spans="1:9" x14ac:dyDescent="0.2">
      <c r="A6041" s="135" t="s">
        <v>2918</v>
      </c>
      <c r="D6041" s="135" t="s">
        <v>12168</v>
      </c>
      <c r="E6041" s="135">
        <f t="shared" si="94"/>
        <v>30504339</v>
      </c>
      <c r="F6041" s="135" t="s">
        <v>1249</v>
      </c>
      <c r="G6041" s="135" t="s">
        <v>8210</v>
      </c>
      <c r="H6041" s="135" t="s">
        <v>12158</v>
      </c>
      <c r="I6041" s="135" t="s">
        <v>12121</v>
      </c>
    </row>
    <row r="6042" spans="1:9" x14ac:dyDescent="0.2">
      <c r="A6042" s="135" t="s">
        <v>2918</v>
      </c>
      <c r="D6042" s="135" t="s">
        <v>12169</v>
      </c>
      <c r="E6042" s="135">
        <f t="shared" si="94"/>
        <v>30504340</v>
      </c>
      <c r="F6042" s="135" t="s">
        <v>1249</v>
      </c>
      <c r="G6042" s="135" t="s">
        <v>8210</v>
      </c>
      <c r="H6042" s="135" t="s">
        <v>12158</v>
      </c>
      <c r="I6042" s="135" t="s">
        <v>12123</v>
      </c>
    </row>
    <row r="6043" spans="1:9" x14ac:dyDescent="0.2">
      <c r="A6043" s="135" t="s">
        <v>2918</v>
      </c>
      <c r="D6043" s="135" t="s">
        <v>12170</v>
      </c>
      <c r="E6043" s="135">
        <f t="shared" si="94"/>
        <v>30504341</v>
      </c>
      <c r="F6043" s="135" t="s">
        <v>1249</v>
      </c>
      <c r="G6043" s="135" t="s">
        <v>8210</v>
      </c>
      <c r="H6043" s="135" t="s">
        <v>12158</v>
      </c>
      <c r="I6043" s="135" t="s">
        <v>12125</v>
      </c>
    </row>
    <row r="6044" spans="1:9" x14ac:dyDescent="0.2">
      <c r="A6044" s="135" t="s">
        <v>2918</v>
      </c>
      <c r="D6044" s="135" t="s">
        <v>12171</v>
      </c>
      <c r="E6044" s="135">
        <f t="shared" si="94"/>
        <v>30504342</v>
      </c>
      <c r="F6044" s="135" t="s">
        <v>1249</v>
      </c>
      <c r="G6044" s="135" t="s">
        <v>8210</v>
      </c>
      <c r="H6044" s="135" t="s">
        <v>12158</v>
      </c>
      <c r="I6044" s="135" t="s">
        <v>12127</v>
      </c>
    </row>
    <row r="6045" spans="1:9" x14ac:dyDescent="0.2">
      <c r="A6045" s="135" t="s">
        <v>2918</v>
      </c>
      <c r="D6045" s="135" t="s">
        <v>12172</v>
      </c>
      <c r="E6045" s="135">
        <f t="shared" si="94"/>
        <v>30504349</v>
      </c>
      <c r="F6045" s="135" t="s">
        <v>1249</v>
      </c>
      <c r="G6045" s="135" t="s">
        <v>8210</v>
      </c>
      <c r="H6045" s="135" t="s">
        <v>12158</v>
      </c>
      <c r="I6045" s="135" t="s">
        <v>12129</v>
      </c>
    </row>
    <row r="6046" spans="1:9" x14ac:dyDescent="0.2">
      <c r="A6046" s="135" t="s">
        <v>2918</v>
      </c>
      <c r="D6046" s="135" t="s">
        <v>12173</v>
      </c>
      <c r="E6046" s="135">
        <f t="shared" si="94"/>
        <v>30504350</v>
      </c>
      <c r="F6046" s="135" t="s">
        <v>1249</v>
      </c>
      <c r="G6046" s="135" t="s">
        <v>8210</v>
      </c>
      <c r="H6046" s="135" t="s">
        <v>12158</v>
      </c>
      <c r="I6046" s="135" t="s">
        <v>12131</v>
      </c>
    </row>
    <row r="6047" spans="1:9" x14ac:dyDescent="0.2">
      <c r="A6047" s="135" t="s">
        <v>2918</v>
      </c>
      <c r="D6047" s="135" t="s">
        <v>12174</v>
      </c>
      <c r="E6047" s="135">
        <f t="shared" si="94"/>
        <v>30504351</v>
      </c>
      <c r="F6047" s="135" t="s">
        <v>1249</v>
      </c>
      <c r="G6047" s="135" t="s">
        <v>8210</v>
      </c>
      <c r="H6047" s="135" t="s">
        <v>12158</v>
      </c>
      <c r="I6047" s="135" t="s">
        <v>12133</v>
      </c>
    </row>
    <row r="6048" spans="1:9" x14ac:dyDescent="0.2">
      <c r="A6048" s="135" t="s">
        <v>2918</v>
      </c>
      <c r="D6048" s="135" t="s">
        <v>12175</v>
      </c>
      <c r="E6048" s="135">
        <f t="shared" si="94"/>
        <v>30504370</v>
      </c>
      <c r="F6048" s="135" t="s">
        <v>1249</v>
      </c>
      <c r="G6048" s="135" t="s">
        <v>8210</v>
      </c>
      <c r="H6048" s="135" t="s">
        <v>12158</v>
      </c>
      <c r="I6048" s="135" t="s">
        <v>12137</v>
      </c>
    </row>
    <row r="6049" spans="1:9" x14ac:dyDescent="0.2">
      <c r="A6049" s="135" t="s">
        <v>2918</v>
      </c>
      <c r="D6049" s="135" t="s">
        <v>12176</v>
      </c>
      <c r="E6049" s="135">
        <f t="shared" si="94"/>
        <v>30504371</v>
      </c>
      <c r="F6049" s="135" t="s">
        <v>1249</v>
      </c>
      <c r="G6049" s="135" t="s">
        <v>8210</v>
      </c>
      <c r="H6049" s="135" t="s">
        <v>12158</v>
      </c>
      <c r="I6049" s="135" t="s">
        <v>12139</v>
      </c>
    </row>
    <row r="6050" spans="1:9" x14ac:dyDescent="0.2">
      <c r="A6050" s="135" t="s">
        <v>2918</v>
      </c>
      <c r="D6050" s="135" t="s">
        <v>12177</v>
      </c>
      <c r="E6050" s="135">
        <f t="shared" si="94"/>
        <v>30504372</v>
      </c>
      <c r="F6050" s="135" t="s">
        <v>1249</v>
      </c>
      <c r="G6050" s="135" t="s">
        <v>8210</v>
      </c>
      <c r="H6050" s="135" t="s">
        <v>12158</v>
      </c>
      <c r="I6050" s="135" t="s">
        <v>12141</v>
      </c>
    </row>
    <row r="6051" spans="1:9" x14ac:dyDescent="0.2">
      <c r="A6051" s="135" t="s">
        <v>2918</v>
      </c>
      <c r="D6051" s="135" t="s">
        <v>12178</v>
      </c>
      <c r="E6051" s="135">
        <f t="shared" si="94"/>
        <v>30504401</v>
      </c>
      <c r="F6051" s="135" t="s">
        <v>1249</v>
      </c>
      <c r="G6051" s="135" t="s">
        <v>8210</v>
      </c>
      <c r="H6051" s="135" t="s">
        <v>12179</v>
      </c>
      <c r="I6051" s="135" t="s">
        <v>12101</v>
      </c>
    </row>
    <row r="6052" spans="1:9" x14ac:dyDescent="0.2">
      <c r="A6052" s="135" t="s">
        <v>2918</v>
      </c>
      <c r="D6052" s="135" t="s">
        <v>12180</v>
      </c>
      <c r="E6052" s="135">
        <f t="shared" si="94"/>
        <v>30504402</v>
      </c>
      <c r="F6052" s="135" t="s">
        <v>1249</v>
      </c>
      <c r="G6052" s="135" t="s">
        <v>8210</v>
      </c>
      <c r="H6052" s="135" t="s">
        <v>12179</v>
      </c>
      <c r="I6052" s="135" t="s">
        <v>12103</v>
      </c>
    </row>
    <row r="6053" spans="1:9" x14ac:dyDescent="0.2">
      <c r="A6053" s="135" t="s">
        <v>2918</v>
      </c>
      <c r="D6053" s="135" t="s">
        <v>12181</v>
      </c>
      <c r="E6053" s="135">
        <f t="shared" si="94"/>
        <v>30504403</v>
      </c>
      <c r="F6053" s="135" t="s">
        <v>1249</v>
      </c>
      <c r="G6053" s="135" t="s">
        <v>8210</v>
      </c>
      <c r="H6053" s="135" t="s">
        <v>12179</v>
      </c>
      <c r="I6053" s="135" t="s">
        <v>12105</v>
      </c>
    </row>
    <row r="6054" spans="1:9" x14ac:dyDescent="0.2">
      <c r="A6054" s="135" t="s">
        <v>2918</v>
      </c>
      <c r="D6054" s="135" t="s">
        <v>12182</v>
      </c>
      <c r="E6054" s="135">
        <f t="shared" si="94"/>
        <v>30504415</v>
      </c>
      <c r="F6054" s="135" t="s">
        <v>1249</v>
      </c>
      <c r="G6054" s="135" t="s">
        <v>8210</v>
      </c>
      <c r="H6054" s="135" t="s">
        <v>12179</v>
      </c>
      <c r="I6054" s="135" t="s">
        <v>12107</v>
      </c>
    </row>
    <row r="6055" spans="1:9" x14ac:dyDescent="0.2">
      <c r="A6055" s="135" t="s">
        <v>2918</v>
      </c>
      <c r="D6055" s="135" t="s">
        <v>12183</v>
      </c>
      <c r="E6055" s="135">
        <f t="shared" si="94"/>
        <v>30504419</v>
      </c>
      <c r="F6055" s="135" t="s">
        <v>1249</v>
      </c>
      <c r="G6055" s="135" t="s">
        <v>8210</v>
      </c>
      <c r="H6055" s="135" t="s">
        <v>12179</v>
      </c>
      <c r="I6055" s="135" t="s">
        <v>12109</v>
      </c>
    </row>
    <row r="6056" spans="1:9" x14ac:dyDescent="0.2">
      <c r="A6056" s="135" t="s">
        <v>2918</v>
      </c>
      <c r="D6056" s="135" t="s">
        <v>12184</v>
      </c>
      <c r="E6056" s="135">
        <f t="shared" si="94"/>
        <v>30504430</v>
      </c>
      <c r="F6056" s="135" t="s">
        <v>1249</v>
      </c>
      <c r="G6056" s="135" t="s">
        <v>8210</v>
      </c>
      <c r="H6056" s="135" t="s">
        <v>12179</v>
      </c>
      <c r="I6056" s="135" t="s">
        <v>12113</v>
      </c>
    </row>
    <row r="6057" spans="1:9" x14ac:dyDescent="0.2">
      <c r="A6057" s="135" t="s">
        <v>2918</v>
      </c>
      <c r="D6057" s="135" t="s">
        <v>12185</v>
      </c>
      <c r="E6057" s="135">
        <f t="shared" si="94"/>
        <v>30504431</v>
      </c>
      <c r="F6057" s="135" t="s">
        <v>1249</v>
      </c>
      <c r="G6057" s="135" t="s">
        <v>8210</v>
      </c>
      <c r="H6057" s="135" t="s">
        <v>12179</v>
      </c>
      <c r="I6057" s="135" t="s">
        <v>12115</v>
      </c>
    </row>
    <row r="6058" spans="1:9" x14ac:dyDescent="0.2">
      <c r="A6058" s="135" t="s">
        <v>2918</v>
      </c>
      <c r="D6058" s="135" t="s">
        <v>12186</v>
      </c>
      <c r="E6058" s="135">
        <f t="shared" si="94"/>
        <v>30504432</v>
      </c>
      <c r="F6058" s="135" t="s">
        <v>1249</v>
      </c>
      <c r="G6058" s="135" t="s">
        <v>8210</v>
      </c>
      <c r="H6058" s="135" t="s">
        <v>12179</v>
      </c>
      <c r="I6058" s="135" t="s">
        <v>12117</v>
      </c>
    </row>
    <row r="6059" spans="1:9" x14ac:dyDescent="0.2">
      <c r="A6059" s="135" t="s">
        <v>2918</v>
      </c>
      <c r="D6059" s="135" t="s">
        <v>12187</v>
      </c>
      <c r="E6059" s="135">
        <f t="shared" si="94"/>
        <v>30504433</v>
      </c>
      <c r="F6059" s="135" t="s">
        <v>1249</v>
      </c>
      <c r="G6059" s="135" t="s">
        <v>8210</v>
      </c>
      <c r="H6059" s="135" t="s">
        <v>12179</v>
      </c>
      <c r="I6059" s="135" t="s">
        <v>12119</v>
      </c>
    </row>
    <row r="6060" spans="1:9" x14ac:dyDescent="0.2">
      <c r="A6060" s="135" t="s">
        <v>2918</v>
      </c>
      <c r="D6060" s="135" t="s">
        <v>12188</v>
      </c>
      <c r="E6060" s="135">
        <f t="shared" si="94"/>
        <v>30504439</v>
      </c>
      <c r="F6060" s="135" t="s">
        <v>1249</v>
      </c>
      <c r="G6060" s="135" t="s">
        <v>8210</v>
      </c>
      <c r="H6060" s="135" t="s">
        <v>12179</v>
      </c>
      <c r="I6060" s="135" t="s">
        <v>12121</v>
      </c>
    </row>
    <row r="6061" spans="1:9" x14ac:dyDescent="0.2">
      <c r="A6061" s="135" t="s">
        <v>2918</v>
      </c>
      <c r="D6061" s="135" t="s">
        <v>12189</v>
      </c>
      <c r="E6061" s="135">
        <f t="shared" si="94"/>
        <v>30504450</v>
      </c>
      <c r="F6061" s="135" t="s">
        <v>1249</v>
      </c>
      <c r="G6061" s="135" t="s">
        <v>8210</v>
      </c>
      <c r="H6061" s="135" t="s">
        <v>12179</v>
      </c>
      <c r="I6061" s="135" t="s">
        <v>12131</v>
      </c>
    </row>
    <row r="6062" spans="1:9" x14ac:dyDescent="0.2">
      <c r="A6062" s="135" t="s">
        <v>2918</v>
      </c>
      <c r="D6062" s="135" t="s">
        <v>12190</v>
      </c>
      <c r="E6062" s="135">
        <f t="shared" si="94"/>
        <v>30504451</v>
      </c>
      <c r="F6062" s="135" t="s">
        <v>1249</v>
      </c>
      <c r="G6062" s="135" t="s">
        <v>8210</v>
      </c>
      <c r="H6062" s="135" t="s">
        <v>12179</v>
      </c>
      <c r="I6062" s="135" t="s">
        <v>12133</v>
      </c>
    </row>
    <row r="6063" spans="1:9" x14ac:dyDescent="0.2">
      <c r="A6063" s="135" t="s">
        <v>2918</v>
      </c>
      <c r="D6063" s="135" t="s">
        <v>12191</v>
      </c>
      <c r="E6063" s="135">
        <f t="shared" si="94"/>
        <v>30504470</v>
      </c>
      <c r="F6063" s="135" t="s">
        <v>1249</v>
      </c>
      <c r="G6063" s="135" t="s">
        <v>8210</v>
      </c>
      <c r="H6063" s="135" t="s">
        <v>12179</v>
      </c>
      <c r="I6063" s="135" t="s">
        <v>12137</v>
      </c>
    </row>
    <row r="6064" spans="1:9" x14ac:dyDescent="0.2">
      <c r="A6064" s="135" t="s">
        <v>2918</v>
      </c>
      <c r="D6064" s="135" t="s">
        <v>12192</v>
      </c>
      <c r="E6064" s="135">
        <f t="shared" si="94"/>
        <v>30504471</v>
      </c>
      <c r="F6064" s="135" t="s">
        <v>1249</v>
      </c>
      <c r="G6064" s="135" t="s">
        <v>8210</v>
      </c>
      <c r="H6064" s="135" t="s">
        <v>12179</v>
      </c>
      <c r="I6064" s="135" t="s">
        <v>12139</v>
      </c>
    </row>
    <row r="6065" spans="1:9" x14ac:dyDescent="0.2">
      <c r="A6065" s="135" t="s">
        <v>2918</v>
      </c>
      <c r="D6065" s="135" t="s">
        <v>12193</v>
      </c>
      <c r="E6065" s="135">
        <f t="shared" si="94"/>
        <v>30504472</v>
      </c>
      <c r="F6065" s="135" t="s">
        <v>1249</v>
      </c>
      <c r="G6065" s="135" t="s">
        <v>8210</v>
      </c>
      <c r="H6065" s="135" t="s">
        <v>12179</v>
      </c>
      <c r="I6065" s="135" t="s">
        <v>12141</v>
      </c>
    </row>
    <row r="6066" spans="1:9" x14ac:dyDescent="0.2">
      <c r="A6066" s="135" t="s">
        <v>2918</v>
      </c>
      <c r="D6066" s="135" t="s">
        <v>12194</v>
      </c>
      <c r="E6066" s="135">
        <f t="shared" si="94"/>
        <v>30504501</v>
      </c>
      <c r="F6066" s="135" t="s">
        <v>1249</v>
      </c>
      <c r="G6066" s="135" t="s">
        <v>8210</v>
      </c>
      <c r="H6066" s="135" t="s">
        <v>12195</v>
      </c>
      <c r="I6066" s="135" t="s">
        <v>12101</v>
      </c>
    </row>
    <row r="6067" spans="1:9" x14ac:dyDescent="0.2">
      <c r="A6067" s="135" t="s">
        <v>2918</v>
      </c>
      <c r="D6067" s="135" t="s">
        <v>12196</v>
      </c>
      <c r="E6067" s="135">
        <f t="shared" si="94"/>
        <v>30504502</v>
      </c>
      <c r="F6067" s="135" t="s">
        <v>1249</v>
      </c>
      <c r="G6067" s="135" t="s">
        <v>8210</v>
      </c>
      <c r="H6067" s="135" t="s">
        <v>12195</v>
      </c>
      <c r="I6067" s="135" t="s">
        <v>12103</v>
      </c>
    </row>
    <row r="6068" spans="1:9" x14ac:dyDescent="0.2">
      <c r="A6068" s="135" t="s">
        <v>2918</v>
      </c>
      <c r="D6068" s="135" t="s">
        <v>12197</v>
      </c>
      <c r="E6068" s="135">
        <f t="shared" si="94"/>
        <v>30504503</v>
      </c>
      <c r="F6068" s="135" t="s">
        <v>1249</v>
      </c>
      <c r="G6068" s="135" t="s">
        <v>8210</v>
      </c>
      <c r="H6068" s="135" t="s">
        <v>12195</v>
      </c>
      <c r="I6068" s="135" t="s">
        <v>12105</v>
      </c>
    </row>
    <row r="6069" spans="1:9" x14ac:dyDescent="0.2">
      <c r="A6069" s="135" t="s">
        <v>2918</v>
      </c>
      <c r="D6069" s="135" t="s">
        <v>12198</v>
      </c>
      <c r="E6069" s="135">
        <f t="shared" si="94"/>
        <v>30504515</v>
      </c>
      <c r="F6069" s="135" t="s">
        <v>1249</v>
      </c>
      <c r="G6069" s="135" t="s">
        <v>8210</v>
      </c>
      <c r="H6069" s="135" t="s">
        <v>12195</v>
      </c>
      <c r="I6069" s="135" t="s">
        <v>12107</v>
      </c>
    </row>
    <row r="6070" spans="1:9" x14ac:dyDescent="0.2">
      <c r="A6070" s="135" t="s">
        <v>2918</v>
      </c>
      <c r="D6070" s="135" t="s">
        <v>12199</v>
      </c>
      <c r="E6070" s="135">
        <f t="shared" si="94"/>
        <v>30504519</v>
      </c>
      <c r="F6070" s="135" t="s">
        <v>1249</v>
      </c>
      <c r="G6070" s="135" t="s">
        <v>8210</v>
      </c>
      <c r="H6070" s="135" t="s">
        <v>12195</v>
      </c>
      <c r="I6070" s="135" t="s">
        <v>12109</v>
      </c>
    </row>
    <row r="6071" spans="1:9" x14ac:dyDescent="0.2">
      <c r="A6071" s="135" t="s">
        <v>2918</v>
      </c>
      <c r="D6071" s="135" t="s">
        <v>12200</v>
      </c>
      <c r="E6071" s="135">
        <f t="shared" si="94"/>
        <v>30504530</v>
      </c>
      <c r="F6071" s="135" t="s">
        <v>1249</v>
      </c>
      <c r="G6071" s="135" t="s">
        <v>8210</v>
      </c>
      <c r="H6071" s="135" t="s">
        <v>12195</v>
      </c>
      <c r="I6071" s="135" t="s">
        <v>12113</v>
      </c>
    </row>
    <row r="6072" spans="1:9" x14ac:dyDescent="0.2">
      <c r="A6072" s="135" t="s">
        <v>2918</v>
      </c>
      <c r="D6072" s="135" t="s">
        <v>12201</v>
      </c>
      <c r="E6072" s="135">
        <f t="shared" si="94"/>
        <v>30504531</v>
      </c>
      <c r="F6072" s="135" t="s">
        <v>1249</v>
      </c>
      <c r="G6072" s="135" t="s">
        <v>8210</v>
      </c>
      <c r="H6072" s="135" t="s">
        <v>12195</v>
      </c>
      <c r="I6072" s="135" t="s">
        <v>12115</v>
      </c>
    </row>
    <row r="6073" spans="1:9" x14ac:dyDescent="0.2">
      <c r="A6073" s="135" t="s">
        <v>2918</v>
      </c>
      <c r="D6073" s="135" t="s">
        <v>12202</v>
      </c>
      <c r="E6073" s="135">
        <f t="shared" si="94"/>
        <v>30504532</v>
      </c>
      <c r="F6073" s="135" t="s">
        <v>1249</v>
      </c>
      <c r="G6073" s="135" t="s">
        <v>8210</v>
      </c>
      <c r="H6073" s="135" t="s">
        <v>12195</v>
      </c>
      <c r="I6073" s="135" t="s">
        <v>12117</v>
      </c>
    </row>
    <row r="6074" spans="1:9" x14ac:dyDescent="0.2">
      <c r="A6074" s="135" t="s">
        <v>2918</v>
      </c>
      <c r="D6074" s="135" t="s">
        <v>12203</v>
      </c>
      <c r="E6074" s="135">
        <f t="shared" si="94"/>
        <v>30504533</v>
      </c>
      <c r="F6074" s="135" t="s">
        <v>1249</v>
      </c>
      <c r="G6074" s="135" t="s">
        <v>8210</v>
      </c>
      <c r="H6074" s="135" t="s">
        <v>12195</v>
      </c>
      <c r="I6074" s="135" t="s">
        <v>12119</v>
      </c>
    </row>
    <row r="6075" spans="1:9" x14ac:dyDescent="0.2">
      <c r="A6075" s="135" t="s">
        <v>2918</v>
      </c>
      <c r="D6075" s="135" t="s">
        <v>12204</v>
      </c>
      <c r="E6075" s="135">
        <f t="shared" si="94"/>
        <v>30504539</v>
      </c>
      <c r="F6075" s="135" t="s">
        <v>1249</v>
      </c>
      <c r="G6075" s="135" t="s">
        <v>8210</v>
      </c>
      <c r="H6075" s="135" t="s">
        <v>12195</v>
      </c>
      <c r="I6075" s="135" t="s">
        <v>12121</v>
      </c>
    </row>
    <row r="6076" spans="1:9" x14ac:dyDescent="0.2">
      <c r="A6076" s="135" t="s">
        <v>2918</v>
      </c>
      <c r="D6076" s="135" t="s">
        <v>12205</v>
      </c>
      <c r="E6076" s="135">
        <f t="shared" si="94"/>
        <v>30504550</v>
      </c>
      <c r="F6076" s="135" t="s">
        <v>1249</v>
      </c>
      <c r="G6076" s="135" t="s">
        <v>8210</v>
      </c>
      <c r="H6076" s="135" t="s">
        <v>12195</v>
      </c>
      <c r="I6076" s="135" t="s">
        <v>12131</v>
      </c>
    </row>
    <row r="6077" spans="1:9" x14ac:dyDescent="0.2">
      <c r="A6077" s="135" t="s">
        <v>2918</v>
      </c>
      <c r="D6077" s="135" t="s">
        <v>12206</v>
      </c>
      <c r="E6077" s="135">
        <f t="shared" si="94"/>
        <v>30504551</v>
      </c>
      <c r="F6077" s="135" t="s">
        <v>1249</v>
      </c>
      <c r="G6077" s="135" t="s">
        <v>8210</v>
      </c>
      <c r="H6077" s="135" t="s">
        <v>12195</v>
      </c>
      <c r="I6077" s="135" t="s">
        <v>12133</v>
      </c>
    </row>
    <row r="6078" spans="1:9" x14ac:dyDescent="0.2">
      <c r="A6078" s="135" t="s">
        <v>2918</v>
      </c>
      <c r="D6078" s="135" t="s">
        <v>12207</v>
      </c>
      <c r="E6078" s="135">
        <f t="shared" si="94"/>
        <v>30504570</v>
      </c>
      <c r="F6078" s="135" t="s">
        <v>1249</v>
      </c>
      <c r="G6078" s="135" t="s">
        <v>8210</v>
      </c>
      <c r="H6078" s="135" t="s">
        <v>12195</v>
      </c>
      <c r="I6078" s="135" t="s">
        <v>12137</v>
      </c>
    </row>
    <row r="6079" spans="1:9" x14ac:dyDescent="0.2">
      <c r="A6079" s="135" t="s">
        <v>2918</v>
      </c>
      <c r="D6079" s="135" t="s">
        <v>12208</v>
      </c>
      <c r="E6079" s="135">
        <f t="shared" si="94"/>
        <v>30504571</v>
      </c>
      <c r="F6079" s="135" t="s">
        <v>1249</v>
      </c>
      <c r="G6079" s="135" t="s">
        <v>8210</v>
      </c>
      <c r="H6079" s="135" t="s">
        <v>12195</v>
      </c>
      <c r="I6079" s="135" t="s">
        <v>12139</v>
      </c>
    </row>
    <row r="6080" spans="1:9" x14ac:dyDescent="0.2">
      <c r="A6080" s="135" t="s">
        <v>2918</v>
      </c>
      <c r="D6080" s="135" t="s">
        <v>12209</v>
      </c>
      <c r="E6080" s="135">
        <f t="shared" si="94"/>
        <v>30504572</v>
      </c>
      <c r="F6080" s="135" t="s">
        <v>1249</v>
      </c>
      <c r="G6080" s="135" t="s">
        <v>8210</v>
      </c>
      <c r="H6080" s="135" t="s">
        <v>12195</v>
      </c>
      <c r="I6080" s="135" t="s">
        <v>12141</v>
      </c>
    </row>
    <row r="6081" spans="1:9" x14ac:dyDescent="0.2">
      <c r="A6081" s="135" t="s">
        <v>2918</v>
      </c>
      <c r="D6081" s="135" t="s">
        <v>12210</v>
      </c>
      <c r="E6081" s="135">
        <f t="shared" si="94"/>
        <v>30504601</v>
      </c>
      <c r="F6081" s="135" t="s">
        <v>1249</v>
      </c>
      <c r="G6081" s="135" t="s">
        <v>8210</v>
      </c>
      <c r="H6081" s="135" t="s">
        <v>12211</v>
      </c>
      <c r="I6081" s="135" t="s">
        <v>12101</v>
      </c>
    </row>
    <row r="6082" spans="1:9" x14ac:dyDescent="0.2">
      <c r="A6082" s="135" t="s">
        <v>2918</v>
      </c>
      <c r="D6082" s="135" t="s">
        <v>12212</v>
      </c>
      <c r="E6082" s="135">
        <f t="shared" ref="E6082:E6145" si="95">VALUE(D6082)</f>
        <v>30504602</v>
      </c>
      <c r="F6082" s="135" t="s">
        <v>1249</v>
      </c>
      <c r="G6082" s="135" t="s">
        <v>8210</v>
      </c>
      <c r="H6082" s="135" t="s">
        <v>12211</v>
      </c>
      <c r="I6082" s="135" t="s">
        <v>12103</v>
      </c>
    </row>
    <row r="6083" spans="1:9" x14ac:dyDescent="0.2">
      <c r="A6083" s="135" t="s">
        <v>2918</v>
      </c>
      <c r="D6083" s="135" t="s">
        <v>12213</v>
      </c>
      <c r="E6083" s="135">
        <f t="shared" si="95"/>
        <v>30504603</v>
      </c>
      <c r="F6083" s="135" t="s">
        <v>1249</v>
      </c>
      <c r="G6083" s="135" t="s">
        <v>8210</v>
      </c>
      <c r="H6083" s="135" t="s">
        <v>12211</v>
      </c>
      <c r="I6083" s="135" t="s">
        <v>12105</v>
      </c>
    </row>
    <row r="6084" spans="1:9" x14ac:dyDescent="0.2">
      <c r="A6084" s="135" t="s">
        <v>2918</v>
      </c>
      <c r="D6084" s="135" t="s">
        <v>12214</v>
      </c>
      <c r="E6084" s="135">
        <f t="shared" si="95"/>
        <v>30504615</v>
      </c>
      <c r="F6084" s="135" t="s">
        <v>1249</v>
      </c>
      <c r="G6084" s="135" t="s">
        <v>8210</v>
      </c>
      <c r="H6084" s="135" t="s">
        <v>12211</v>
      </c>
      <c r="I6084" s="135" t="s">
        <v>12107</v>
      </c>
    </row>
    <row r="6085" spans="1:9" x14ac:dyDescent="0.2">
      <c r="A6085" s="135" t="s">
        <v>2918</v>
      </c>
      <c r="D6085" s="135" t="s">
        <v>12215</v>
      </c>
      <c r="E6085" s="135">
        <f t="shared" si="95"/>
        <v>30504619</v>
      </c>
      <c r="F6085" s="135" t="s">
        <v>1249</v>
      </c>
      <c r="G6085" s="135" t="s">
        <v>8210</v>
      </c>
      <c r="H6085" s="135" t="s">
        <v>12211</v>
      </c>
      <c r="I6085" s="135" t="s">
        <v>12109</v>
      </c>
    </row>
    <row r="6086" spans="1:9" x14ac:dyDescent="0.2">
      <c r="A6086" s="135" t="s">
        <v>2918</v>
      </c>
      <c r="D6086" s="135" t="s">
        <v>12216</v>
      </c>
      <c r="E6086" s="135">
        <f t="shared" si="95"/>
        <v>30504629</v>
      </c>
      <c r="F6086" s="135" t="s">
        <v>1249</v>
      </c>
      <c r="G6086" s="135" t="s">
        <v>8210</v>
      </c>
      <c r="H6086" s="135" t="s">
        <v>12211</v>
      </c>
      <c r="I6086" s="135" t="s">
        <v>12111</v>
      </c>
    </row>
    <row r="6087" spans="1:9" x14ac:dyDescent="0.2">
      <c r="A6087" s="135" t="s">
        <v>2918</v>
      </c>
      <c r="D6087" s="135" t="s">
        <v>12217</v>
      </c>
      <c r="E6087" s="135">
        <f t="shared" si="95"/>
        <v>30504630</v>
      </c>
      <c r="F6087" s="135" t="s">
        <v>1249</v>
      </c>
      <c r="G6087" s="135" t="s">
        <v>8210</v>
      </c>
      <c r="H6087" s="135" t="s">
        <v>12211</v>
      </c>
      <c r="I6087" s="135" t="s">
        <v>12113</v>
      </c>
    </row>
    <row r="6088" spans="1:9" x14ac:dyDescent="0.2">
      <c r="A6088" s="135" t="s">
        <v>2918</v>
      </c>
      <c r="D6088" s="135" t="s">
        <v>12218</v>
      </c>
      <c r="E6088" s="135">
        <f t="shared" si="95"/>
        <v>30504631</v>
      </c>
      <c r="F6088" s="135" t="s">
        <v>1249</v>
      </c>
      <c r="G6088" s="135" t="s">
        <v>8210</v>
      </c>
      <c r="H6088" s="135" t="s">
        <v>12211</v>
      </c>
      <c r="I6088" s="135" t="s">
        <v>12115</v>
      </c>
    </row>
    <row r="6089" spans="1:9" x14ac:dyDescent="0.2">
      <c r="A6089" s="135" t="s">
        <v>2918</v>
      </c>
      <c r="D6089" s="135" t="s">
        <v>12219</v>
      </c>
      <c r="E6089" s="135">
        <f t="shared" si="95"/>
        <v>30504632</v>
      </c>
      <c r="F6089" s="135" t="s">
        <v>1249</v>
      </c>
      <c r="G6089" s="135" t="s">
        <v>8210</v>
      </c>
      <c r="H6089" s="135" t="s">
        <v>12211</v>
      </c>
      <c r="I6089" s="135" t="s">
        <v>12117</v>
      </c>
    </row>
    <row r="6090" spans="1:9" x14ac:dyDescent="0.2">
      <c r="A6090" s="135" t="s">
        <v>2918</v>
      </c>
      <c r="D6090" s="135" t="s">
        <v>12220</v>
      </c>
      <c r="E6090" s="135">
        <f t="shared" si="95"/>
        <v>30504633</v>
      </c>
      <c r="F6090" s="135" t="s">
        <v>1249</v>
      </c>
      <c r="G6090" s="135" t="s">
        <v>8210</v>
      </c>
      <c r="H6090" s="135" t="s">
        <v>12211</v>
      </c>
      <c r="I6090" s="135" t="s">
        <v>12119</v>
      </c>
    </row>
    <row r="6091" spans="1:9" x14ac:dyDescent="0.2">
      <c r="A6091" s="135" t="s">
        <v>2918</v>
      </c>
      <c r="D6091" s="135" t="s">
        <v>12221</v>
      </c>
      <c r="E6091" s="135">
        <f t="shared" si="95"/>
        <v>30504639</v>
      </c>
      <c r="F6091" s="135" t="s">
        <v>1249</v>
      </c>
      <c r="G6091" s="135" t="s">
        <v>8210</v>
      </c>
      <c r="H6091" s="135" t="s">
        <v>12211</v>
      </c>
      <c r="I6091" s="135" t="s">
        <v>12121</v>
      </c>
    </row>
    <row r="6092" spans="1:9" x14ac:dyDescent="0.2">
      <c r="A6092" s="135" t="s">
        <v>2918</v>
      </c>
      <c r="D6092" s="135" t="s">
        <v>12222</v>
      </c>
      <c r="E6092" s="135">
        <f t="shared" si="95"/>
        <v>30504670</v>
      </c>
      <c r="F6092" s="135" t="s">
        <v>1249</v>
      </c>
      <c r="G6092" s="135" t="s">
        <v>8210</v>
      </c>
      <c r="H6092" s="135" t="s">
        <v>12211</v>
      </c>
      <c r="I6092" s="135" t="s">
        <v>12137</v>
      </c>
    </row>
    <row r="6093" spans="1:9" x14ac:dyDescent="0.2">
      <c r="A6093" s="135" t="s">
        <v>2918</v>
      </c>
      <c r="D6093" s="135" t="s">
        <v>12223</v>
      </c>
      <c r="E6093" s="135">
        <f t="shared" si="95"/>
        <v>30504671</v>
      </c>
      <c r="F6093" s="135" t="s">
        <v>1249</v>
      </c>
      <c r="G6093" s="135" t="s">
        <v>8210</v>
      </c>
      <c r="H6093" s="135" t="s">
        <v>12211</v>
      </c>
      <c r="I6093" s="135" t="s">
        <v>12139</v>
      </c>
    </row>
    <row r="6094" spans="1:9" x14ac:dyDescent="0.2">
      <c r="A6094" s="135" t="s">
        <v>2918</v>
      </c>
      <c r="D6094" s="135" t="s">
        <v>12224</v>
      </c>
      <c r="E6094" s="135">
        <f t="shared" si="95"/>
        <v>30504672</v>
      </c>
      <c r="F6094" s="135" t="s">
        <v>1249</v>
      </c>
      <c r="G6094" s="135" t="s">
        <v>8210</v>
      </c>
      <c r="H6094" s="135" t="s">
        <v>12211</v>
      </c>
      <c r="I6094" s="135" t="s">
        <v>12141</v>
      </c>
    </row>
    <row r="6095" spans="1:9" x14ac:dyDescent="0.2">
      <c r="A6095" s="135" t="s">
        <v>2918</v>
      </c>
      <c r="D6095" s="135" t="s">
        <v>12225</v>
      </c>
      <c r="E6095" s="135">
        <f t="shared" si="95"/>
        <v>30505001</v>
      </c>
      <c r="F6095" s="135" t="s">
        <v>1249</v>
      </c>
      <c r="G6095" s="135" t="s">
        <v>8210</v>
      </c>
      <c r="H6095" s="135" t="s">
        <v>12226</v>
      </c>
      <c r="I6095" s="135" t="s">
        <v>12226</v>
      </c>
    </row>
    <row r="6096" spans="1:9" x14ac:dyDescent="0.2">
      <c r="A6096" s="135" t="s">
        <v>2918</v>
      </c>
      <c r="D6096" s="135" t="s">
        <v>12227</v>
      </c>
      <c r="E6096" s="135">
        <f t="shared" si="95"/>
        <v>30505005</v>
      </c>
      <c r="F6096" s="135" t="s">
        <v>1249</v>
      </c>
      <c r="G6096" s="135" t="s">
        <v>8210</v>
      </c>
      <c r="H6096" s="135" t="s">
        <v>12226</v>
      </c>
      <c r="I6096" s="135" t="s">
        <v>12228</v>
      </c>
    </row>
    <row r="6097" spans="1:9" x14ac:dyDescent="0.2">
      <c r="A6097" s="135" t="s">
        <v>2918</v>
      </c>
      <c r="D6097" s="135" t="s">
        <v>12229</v>
      </c>
      <c r="E6097" s="135">
        <f t="shared" si="95"/>
        <v>30505010</v>
      </c>
      <c r="F6097" s="135" t="s">
        <v>1249</v>
      </c>
      <c r="G6097" s="135" t="s">
        <v>8210</v>
      </c>
      <c r="H6097" s="135" t="s">
        <v>12226</v>
      </c>
      <c r="I6097" s="135" t="s">
        <v>12230</v>
      </c>
    </row>
    <row r="6098" spans="1:9" x14ac:dyDescent="0.2">
      <c r="A6098" s="135" t="s">
        <v>2918</v>
      </c>
      <c r="D6098" s="135" t="s">
        <v>12231</v>
      </c>
      <c r="E6098" s="135">
        <f t="shared" si="95"/>
        <v>30505020</v>
      </c>
      <c r="F6098" s="135" t="s">
        <v>1249</v>
      </c>
      <c r="G6098" s="135" t="s">
        <v>8210</v>
      </c>
      <c r="H6098" s="135" t="s">
        <v>12226</v>
      </c>
      <c r="I6098" s="135" t="s">
        <v>13797</v>
      </c>
    </row>
    <row r="6099" spans="1:9" x14ac:dyDescent="0.2">
      <c r="A6099" s="135" t="s">
        <v>2918</v>
      </c>
      <c r="D6099" s="135" t="s">
        <v>12232</v>
      </c>
      <c r="E6099" s="135">
        <f t="shared" si="95"/>
        <v>30505021</v>
      </c>
      <c r="F6099" s="135" t="s">
        <v>1249</v>
      </c>
      <c r="G6099" s="135" t="s">
        <v>8210</v>
      </c>
      <c r="H6099" s="135" t="s">
        <v>12226</v>
      </c>
      <c r="I6099" s="135" t="s">
        <v>11098</v>
      </c>
    </row>
    <row r="6100" spans="1:9" x14ac:dyDescent="0.2">
      <c r="A6100" s="135" t="s">
        <v>2918</v>
      </c>
      <c r="D6100" s="135" t="s">
        <v>12233</v>
      </c>
      <c r="E6100" s="135">
        <f t="shared" si="95"/>
        <v>30505022</v>
      </c>
      <c r="F6100" s="135" t="s">
        <v>1249</v>
      </c>
      <c r="G6100" s="135" t="s">
        <v>8210</v>
      </c>
      <c r="H6100" s="135" t="s">
        <v>12226</v>
      </c>
      <c r="I6100" s="135" t="s">
        <v>11100</v>
      </c>
    </row>
    <row r="6101" spans="1:9" x14ac:dyDescent="0.2">
      <c r="A6101" s="135" t="s">
        <v>2918</v>
      </c>
      <c r="D6101" s="135" t="s">
        <v>12234</v>
      </c>
      <c r="E6101" s="135">
        <f t="shared" si="95"/>
        <v>30505023</v>
      </c>
      <c r="F6101" s="135" t="s">
        <v>1249</v>
      </c>
      <c r="G6101" s="135" t="s">
        <v>8210</v>
      </c>
      <c r="H6101" s="135" t="s">
        <v>12226</v>
      </c>
      <c r="I6101" s="135" t="s">
        <v>12235</v>
      </c>
    </row>
    <row r="6102" spans="1:9" x14ac:dyDescent="0.2">
      <c r="A6102" s="135" t="s">
        <v>2918</v>
      </c>
      <c r="D6102" s="135" t="s">
        <v>12236</v>
      </c>
      <c r="E6102" s="135">
        <f t="shared" si="95"/>
        <v>30508906</v>
      </c>
      <c r="F6102" s="135" t="s">
        <v>1249</v>
      </c>
      <c r="G6102" s="135" t="s">
        <v>8210</v>
      </c>
      <c r="H6102" s="135" t="s">
        <v>12237</v>
      </c>
      <c r="I6102" s="135" t="s">
        <v>12238</v>
      </c>
    </row>
    <row r="6103" spans="1:9" x14ac:dyDescent="0.2">
      <c r="A6103" s="135" t="s">
        <v>2918</v>
      </c>
      <c r="D6103" s="135" t="s">
        <v>12239</v>
      </c>
      <c r="E6103" s="135">
        <f t="shared" si="95"/>
        <v>30508908</v>
      </c>
      <c r="F6103" s="135" t="s">
        <v>1249</v>
      </c>
      <c r="G6103" s="135" t="s">
        <v>8210</v>
      </c>
      <c r="H6103" s="135" t="s">
        <v>12237</v>
      </c>
      <c r="I6103" s="135" t="s">
        <v>12240</v>
      </c>
    </row>
    <row r="6104" spans="1:9" x14ac:dyDescent="0.2">
      <c r="A6104" s="135" t="s">
        <v>2918</v>
      </c>
      <c r="D6104" s="135" t="s">
        <v>12241</v>
      </c>
      <c r="E6104" s="135">
        <f t="shared" si="95"/>
        <v>30508909</v>
      </c>
      <c r="F6104" s="135" t="s">
        <v>1249</v>
      </c>
      <c r="G6104" s="135" t="s">
        <v>8210</v>
      </c>
      <c r="H6104" s="135" t="s">
        <v>12237</v>
      </c>
      <c r="I6104" s="135" t="s">
        <v>12242</v>
      </c>
    </row>
    <row r="6105" spans="1:9" x14ac:dyDescent="0.2">
      <c r="A6105" s="135" t="s">
        <v>2918</v>
      </c>
      <c r="D6105" s="135" t="s">
        <v>12243</v>
      </c>
      <c r="E6105" s="135">
        <f t="shared" si="95"/>
        <v>30508910</v>
      </c>
      <c r="F6105" s="135" t="s">
        <v>1249</v>
      </c>
      <c r="G6105" s="135" t="s">
        <v>8210</v>
      </c>
      <c r="H6105" s="135" t="s">
        <v>12237</v>
      </c>
      <c r="I6105" s="135" t="s">
        <v>12244</v>
      </c>
    </row>
    <row r="6106" spans="1:9" x14ac:dyDescent="0.2">
      <c r="A6106" s="135" t="s">
        <v>2918</v>
      </c>
      <c r="D6106" s="135" t="s">
        <v>12245</v>
      </c>
      <c r="E6106" s="135">
        <f t="shared" si="95"/>
        <v>30508911</v>
      </c>
      <c r="F6106" s="135" t="s">
        <v>1249</v>
      </c>
      <c r="G6106" s="135" t="s">
        <v>8210</v>
      </c>
      <c r="H6106" s="135" t="s">
        <v>12237</v>
      </c>
      <c r="I6106" s="135" t="s">
        <v>12246</v>
      </c>
    </row>
    <row r="6107" spans="1:9" x14ac:dyDescent="0.2">
      <c r="A6107" s="135" t="s">
        <v>2918</v>
      </c>
      <c r="D6107" s="135" t="s">
        <v>12247</v>
      </c>
      <c r="E6107" s="135">
        <f t="shared" si="95"/>
        <v>30508912</v>
      </c>
      <c r="F6107" s="135" t="s">
        <v>1249</v>
      </c>
      <c r="G6107" s="135" t="s">
        <v>8210</v>
      </c>
      <c r="H6107" s="135" t="s">
        <v>12237</v>
      </c>
      <c r="I6107" s="135" t="s">
        <v>12248</v>
      </c>
    </row>
    <row r="6108" spans="1:9" x14ac:dyDescent="0.2">
      <c r="A6108" s="135" t="s">
        <v>2918</v>
      </c>
      <c r="D6108" s="135" t="s">
        <v>12249</v>
      </c>
      <c r="E6108" s="135">
        <f t="shared" si="95"/>
        <v>30508914</v>
      </c>
      <c r="F6108" s="135" t="s">
        <v>1249</v>
      </c>
      <c r="G6108" s="135" t="s">
        <v>8210</v>
      </c>
      <c r="H6108" s="135" t="s">
        <v>12237</v>
      </c>
      <c r="I6108" s="135" t="s">
        <v>12250</v>
      </c>
    </row>
    <row r="6109" spans="1:9" x14ac:dyDescent="0.2">
      <c r="A6109" s="135" t="s">
        <v>2918</v>
      </c>
      <c r="D6109" s="135" t="s">
        <v>9444</v>
      </c>
      <c r="E6109" s="135">
        <f t="shared" si="95"/>
        <v>30508917</v>
      </c>
      <c r="F6109" s="135" t="s">
        <v>1249</v>
      </c>
      <c r="G6109" s="135" t="s">
        <v>8210</v>
      </c>
      <c r="H6109" s="135" t="s">
        <v>12237</v>
      </c>
      <c r="I6109" s="135" t="s">
        <v>9445</v>
      </c>
    </row>
    <row r="6110" spans="1:9" x14ac:dyDescent="0.2">
      <c r="A6110" s="135" t="s">
        <v>2918</v>
      </c>
      <c r="D6110" s="135" t="s">
        <v>9446</v>
      </c>
      <c r="E6110" s="135">
        <f t="shared" si="95"/>
        <v>30508921</v>
      </c>
      <c r="F6110" s="135" t="s">
        <v>1249</v>
      </c>
      <c r="G6110" s="135" t="s">
        <v>8210</v>
      </c>
      <c r="H6110" s="135" t="s">
        <v>12237</v>
      </c>
      <c r="I6110" s="135" t="s">
        <v>14946</v>
      </c>
    </row>
    <row r="6111" spans="1:9" x14ac:dyDescent="0.2">
      <c r="A6111" s="135" t="s">
        <v>2918</v>
      </c>
      <c r="D6111" s="135" t="s">
        <v>14947</v>
      </c>
      <c r="E6111" s="135">
        <f t="shared" si="95"/>
        <v>30508923</v>
      </c>
      <c r="F6111" s="135" t="s">
        <v>1249</v>
      </c>
      <c r="G6111" s="135" t="s">
        <v>8210</v>
      </c>
      <c r="H6111" s="135" t="s">
        <v>12237</v>
      </c>
      <c r="I6111" s="135" t="s">
        <v>14948</v>
      </c>
    </row>
    <row r="6112" spans="1:9" x14ac:dyDescent="0.2">
      <c r="A6112" s="135" t="s">
        <v>2918</v>
      </c>
      <c r="D6112" s="135" t="s">
        <v>14949</v>
      </c>
      <c r="E6112" s="135">
        <f t="shared" si="95"/>
        <v>30508931</v>
      </c>
      <c r="F6112" s="135" t="s">
        <v>1249</v>
      </c>
      <c r="G6112" s="135" t="s">
        <v>8210</v>
      </c>
      <c r="H6112" s="135" t="s">
        <v>12237</v>
      </c>
      <c r="I6112" s="135" t="s">
        <v>14950</v>
      </c>
    </row>
    <row r="6113" spans="1:9" x14ac:dyDescent="0.2">
      <c r="A6113" s="135" t="s">
        <v>2918</v>
      </c>
      <c r="D6113" s="135" t="s">
        <v>14951</v>
      </c>
      <c r="E6113" s="135">
        <f t="shared" si="95"/>
        <v>30508933</v>
      </c>
      <c r="F6113" s="135" t="s">
        <v>1249</v>
      </c>
      <c r="G6113" s="135" t="s">
        <v>8210</v>
      </c>
      <c r="H6113" s="135" t="s">
        <v>12237</v>
      </c>
      <c r="I6113" s="135" t="s">
        <v>14952</v>
      </c>
    </row>
    <row r="6114" spans="1:9" x14ac:dyDescent="0.2">
      <c r="A6114" s="135" t="s">
        <v>2918</v>
      </c>
      <c r="D6114" s="135" t="s">
        <v>14953</v>
      </c>
      <c r="E6114" s="135">
        <f t="shared" si="95"/>
        <v>30508941</v>
      </c>
      <c r="F6114" s="135" t="s">
        <v>1249</v>
      </c>
      <c r="G6114" s="135" t="s">
        <v>8210</v>
      </c>
      <c r="H6114" s="135" t="s">
        <v>12237</v>
      </c>
      <c r="I6114" s="135" t="s">
        <v>14954</v>
      </c>
    </row>
    <row r="6115" spans="1:9" x14ac:dyDescent="0.2">
      <c r="A6115" s="135" t="s">
        <v>2918</v>
      </c>
      <c r="D6115" s="135" t="s">
        <v>14955</v>
      </c>
      <c r="E6115" s="135">
        <f t="shared" si="95"/>
        <v>30508945</v>
      </c>
      <c r="F6115" s="135" t="s">
        <v>1249</v>
      </c>
      <c r="G6115" s="135" t="s">
        <v>8210</v>
      </c>
      <c r="H6115" s="135" t="s">
        <v>12237</v>
      </c>
      <c r="I6115" s="135" t="s">
        <v>14956</v>
      </c>
    </row>
    <row r="6116" spans="1:9" x14ac:dyDescent="0.2">
      <c r="A6116" s="135" t="s">
        <v>2918</v>
      </c>
      <c r="D6116" s="135" t="s">
        <v>14957</v>
      </c>
      <c r="E6116" s="135">
        <f t="shared" si="95"/>
        <v>30508947</v>
      </c>
      <c r="F6116" s="135" t="s">
        <v>1249</v>
      </c>
      <c r="G6116" s="135" t="s">
        <v>8210</v>
      </c>
      <c r="H6116" s="135" t="s">
        <v>12237</v>
      </c>
      <c r="I6116" s="135" t="s">
        <v>12251</v>
      </c>
    </row>
    <row r="6117" spans="1:9" x14ac:dyDescent="0.2">
      <c r="A6117" s="135" t="s">
        <v>2918</v>
      </c>
      <c r="D6117" s="135" t="s">
        <v>12252</v>
      </c>
      <c r="E6117" s="135">
        <f t="shared" si="95"/>
        <v>30508949</v>
      </c>
      <c r="F6117" s="135" t="s">
        <v>1249</v>
      </c>
      <c r="G6117" s="135" t="s">
        <v>8210</v>
      </c>
      <c r="H6117" s="135" t="s">
        <v>12237</v>
      </c>
      <c r="I6117" s="135" t="s">
        <v>9473</v>
      </c>
    </row>
    <row r="6118" spans="1:9" x14ac:dyDescent="0.2">
      <c r="A6118" s="135" t="s">
        <v>2918</v>
      </c>
      <c r="D6118" s="135" t="s">
        <v>9474</v>
      </c>
      <c r="E6118" s="135">
        <f t="shared" si="95"/>
        <v>30508950</v>
      </c>
      <c r="F6118" s="135" t="s">
        <v>1249</v>
      </c>
      <c r="G6118" s="135" t="s">
        <v>8210</v>
      </c>
      <c r="H6118" s="135" t="s">
        <v>12237</v>
      </c>
      <c r="I6118" s="135" t="s">
        <v>9475</v>
      </c>
    </row>
    <row r="6119" spans="1:9" x14ac:dyDescent="0.2">
      <c r="A6119" s="135" t="s">
        <v>2918</v>
      </c>
      <c r="D6119" s="135" t="s">
        <v>9476</v>
      </c>
      <c r="E6119" s="135">
        <f t="shared" si="95"/>
        <v>30508953</v>
      </c>
      <c r="F6119" s="135" t="s">
        <v>1249</v>
      </c>
      <c r="G6119" s="135" t="s">
        <v>8210</v>
      </c>
      <c r="H6119" s="135" t="s">
        <v>12237</v>
      </c>
      <c r="I6119" s="135" t="s">
        <v>9477</v>
      </c>
    </row>
    <row r="6120" spans="1:9" x14ac:dyDescent="0.2">
      <c r="A6120" s="135" t="s">
        <v>2918</v>
      </c>
      <c r="D6120" s="135" t="s">
        <v>9478</v>
      </c>
      <c r="E6120" s="135">
        <f t="shared" si="95"/>
        <v>30508955</v>
      </c>
      <c r="F6120" s="135" t="s">
        <v>1249</v>
      </c>
      <c r="G6120" s="135" t="s">
        <v>8210</v>
      </c>
      <c r="H6120" s="135" t="s">
        <v>12237</v>
      </c>
      <c r="I6120" s="135" t="s">
        <v>6542</v>
      </c>
    </row>
    <row r="6121" spans="1:9" x14ac:dyDescent="0.2">
      <c r="A6121" s="135" t="s">
        <v>2918</v>
      </c>
      <c r="D6121" s="135" t="s">
        <v>9479</v>
      </c>
      <c r="E6121" s="135">
        <f t="shared" si="95"/>
        <v>30508958</v>
      </c>
      <c r="F6121" s="135" t="s">
        <v>1249</v>
      </c>
      <c r="G6121" s="135" t="s">
        <v>8210</v>
      </c>
      <c r="H6121" s="135" t="s">
        <v>12237</v>
      </c>
      <c r="I6121" s="135" t="s">
        <v>9480</v>
      </c>
    </row>
    <row r="6122" spans="1:9" x14ac:dyDescent="0.2">
      <c r="A6122" s="135" t="s">
        <v>2918</v>
      </c>
      <c r="D6122" s="135" t="s">
        <v>9481</v>
      </c>
      <c r="E6122" s="135">
        <f t="shared" si="95"/>
        <v>30508961</v>
      </c>
      <c r="F6122" s="135" t="s">
        <v>1249</v>
      </c>
      <c r="G6122" s="135" t="s">
        <v>8210</v>
      </c>
      <c r="H6122" s="135" t="s">
        <v>12237</v>
      </c>
      <c r="I6122" s="135" t="s">
        <v>9482</v>
      </c>
    </row>
    <row r="6123" spans="1:9" x14ac:dyDescent="0.2">
      <c r="A6123" s="135" t="s">
        <v>2918</v>
      </c>
      <c r="D6123" s="135" t="s">
        <v>9483</v>
      </c>
      <c r="E6123" s="135">
        <f t="shared" si="95"/>
        <v>30508971</v>
      </c>
      <c r="F6123" s="135" t="s">
        <v>1249</v>
      </c>
      <c r="G6123" s="135" t="s">
        <v>8210</v>
      </c>
      <c r="H6123" s="135" t="s">
        <v>12237</v>
      </c>
      <c r="I6123" s="135" t="s">
        <v>6577</v>
      </c>
    </row>
    <row r="6124" spans="1:9" x14ac:dyDescent="0.2">
      <c r="A6124" s="135" t="s">
        <v>2918</v>
      </c>
      <c r="D6124" s="135" t="s">
        <v>6578</v>
      </c>
      <c r="E6124" s="135">
        <f t="shared" si="95"/>
        <v>30508973</v>
      </c>
      <c r="F6124" s="135" t="s">
        <v>1249</v>
      </c>
      <c r="G6124" s="135" t="s">
        <v>8210</v>
      </c>
      <c r="H6124" s="135" t="s">
        <v>12237</v>
      </c>
      <c r="I6124" s="135" t="s">
        <v>6579</v>
      </c>
    </row>
    <row r="6125" spans="1:9" x14ac:dyDescent="0.2">
      <c r="A6125" s="135" t="s">
        <v>2918</v>
      </c>
      <c r="D6125" s="135" t="s">
        <v>6580</v>
      </c>
      <c r="E6125" s="135">
        <f t="shared" si="95"/>
        <v>30508982</v>
      </c>
      <c r="F6125" s="135" t="s">
        <v>1249</v>
      </c>
      <c r="G6125" s="135" t="s">
        <v>8210</v>
      </c>
      <c r="H6125" s="135" t="s">
        <v>12237</v>
      </c>
      <c r="I6125" s="135" t="s">
        <v>6581</v>
      </c>
    </row>
    <row r="6126" spans="1:9" x14ac:dyDescent="0.2">
      <c r="A6126" s="135" t="s">
        <v>2918</v>
      </c>
      <c r="D6126" s="135" t="s">
        <v>6582</v>
      </c>
      <c r="E6126" s="135">
        <f t="shared" si="95"/>
        <v>30508985</v>
      </c>
      <c r="F6126" s="135" t="s">
        <v>1249</v>
      </c>
      <c r="G6126" s="135" t="s">
        <v>8210</v>
      </c>
      <c r="H6126" s="135" t="s">
        <v>12237</v>
      </c>
      <c r="I6126" s="135" t="s">
        <v>6583</v>
      </c>
    </row>
    <row r="6127" spans="1:9" x14ac:dyDescent="0.2">
      <c r="A6127" s="135" t="s">
        <v>2918</v>
      </c>
      <c r="D6127" s="135" t="s">
        <v>6584</v>
      </c>
      <c r="E6127" s="135">
        <f t="shared" si="95"/>
        <v>30508988</v>
      </c>
      <c r="F6127" s="135" t="s">
        <v>1249</v>
      </c>
      <c r="G6127" s="135" t="s">
        <v>8210</v>
      </c>
      <c r="H6127" s="135" t="s">
        <v>12237</v>
      </c>
      <c r="I6127" s="135" t="s">
        <v>6881</v>
      </c>
    </row>
    <row r="6128" spans="1:9" x14ac:dyDescent="0.2">
      <c r="A6128" s="135" t="s">
        <v>2918</v>
      </c>
      <c r="D6128" s="135" t="s">
        <v>6585</v>
      </c>
      <c r="E6128" s="135">
        <f t="shared" si="95"/>
        <v>30509001</v>
      </c>
      <c r="F6128" s="135" t="s">
        <v>1249</v>
      </c>
      <c r="G6128" s="135" t="s">
        <v>8210</v>
      </c>
      <c r="H6128" s="135" t="s">
        <v>6586</v>
      </c>
      <c r="I6128" s="135" t="s">
        <v>14580</v>
      </c>
    </row>
    <row r="6129" spans="1:9" x14ac:dyDescent="0.2">
      <c r="A6129" s="135" t="s">
        <v>2918</v>
      </c>
      <c r="D6129" s="135" t="s">
        <v>6587</v>
      </c>
      <c r="E6129" s="135">
        <f t="shared" si="95"/>
        <v>30509002</v>
      </c>
      <c r="F6129" s="135" t="s">
        <v>1249</v>
      </c>
      <c r="G6129" s="135" t="s">
        <v>8210</v>
      </c>
      <c r="H6129" s="135" t="s">
        <v>6586</v>
      </c>
      <c r="I6129" s="135" t="s">
        <v>6588</v>
      </c>
    </row>
    <row r="6130" spans="1:9" x14ac:dyDescent="0.2">
      <c r="A6130" s="135" t="s">
        <v>2918</v>
      </c>
      <c r="D6130" s="135" t="s">
        <v>6589</v>
      </c>
      <c r="E6130" s="135">
        <f t="shared" si="95"/>
        <v>30509101</v>
      </c>
      <c r="F6130" s="135" t="s">
        <v>1249</v>
      </c>
      <c r="G6130" s="135" t="s">
        <v>8210</v>
      </c>
      <c r="H6130" s="135" t="s">
        <v>6590</v>
      </c>
      <c r="I6130" s="135" t="s">
        <v>14580</v>
      </c>
    </row>
    <row r="6131" spans="1:9" x14ac:dyDescent="0.2">
      <c r="A6131" s="135" t="s">
        <v>2918</v>
      </c>
      <c r="D6131" s="135" t="s">
        <v>6591</v>
      </c>
      <c r="E6131" s="135">
        <f t="shared" si="95"/>
        <v>30509201</v>
      </c>
      <c r="F6131" s="135" t="s">
        <v>1249</v>
      </c>
      <c r="G6131" s="135" t="s">
        <v>8210</v>
      </c>
      <c r="H6131" s="135" t="s">
        <v>6592</v>
      </c>
      <c r="I6131" s="135" t="s">
        <v>6593</v>
      </c>
    </row>
    <row r="6132" spans="1:9" x14ac:dyDescent="0.2">
      <c r="A6132" s="135" t="s">
        <v>2918</v>
      </c>
      <c r="D6132" s="135" t="s">
        <v>6594</v>
      </c>
      <c r="E6132" s="135">
        <f t="shared" si="95"/>
        <v>30509202</v>
      </c>
      <c r="F6132" s="135" t="s">
        <v>1249</v>
      </c>
      <c r="G6132" s="135" t="s">
        <v>8210</v>
      </c>
      <c r="H6132" s="135" t="s">
        <v>6592</v>
      </c>
      <c r="I6132" s="135" t="s">
        <v>6595</v>
      </c>
    </row>
    <row r="6133" spans="1:9" x14ac:dyDescent="0.2">
      <c r="A6133" s="135" t="s">
        <v>2918</v>
      </c>
      <c r="D6133" s="135" t="s">
        <v>6596</v>
      </c>
      <c r="E6133" s="135">
        <f t="shared" si="95"/>
        <v>30509203</v>
      </c>
      <c r="F6133" s="135" t="s">
        <v>1249</v>
      </c>
      <c r="G6133" s="135" t="s">
        <v>8210</v>
      </c>
      <c r="H6133" s="135" t="s">
        <v>6592</v>
      </c>
      <c r="I6133" s="135" t="s">
        <v>6597</v>
      </c>
    </row>
    <row r="6134" spans="1:9" x14ac:dyDescent="0.2">
      <c r="A6134" s="135" t="s">
        <v>2918</v>
      </c>
      <c r="D6134" s="135" t="s">
        <v>6598</v>
      </c>
      <c r="E6134" s="135">
        <f t="shared" si="95"/>
        <v>30509204</v>
      </c>
      <c r="F6134" s="135" t="s">
        <v>1249</v>
      </c>
      <c r="G6134" s="135" t="s">
        <v>8210</v>
      </c>
      <c r="H6134" s="135" t="s">
        <v>6592</v>
      </c>
      <c r="I6134" s="135" t="s">
        <v>1272</v>
      </c>
    </row>
    <row r="6135" spans="1:9" x14ac:dyDescent="0.2">
      <c r="A6135" s="135" t="s">
        <v>2918</v>
      </c>
      <c r="D6135" s="135" t="s">
        <v>6599</v>
      </c>
      <c r="E6135" s="135">
        <f t="shared" si="95"/>
        <v>30509205</v>
      </c>
      <c r="F6135" s="135" t="s">
        <v>1249</v>
      </c>
      <c r="G6135" s="135" t="s">
        <v>8210</v>
      </c>
      <c r="H6135" s="135" t="s">
        <v>6592</v>
      </c>
      <c r="I6135" s="135" t="s">
        <v>3883</v>
      </c>
    </row>
    <row r="6136" spans="1:9" x14ac:dyDescent="0.2">
      <c r="A6136" s="135" t="s">
        <v>2918</v>
      </c>
      <c r="D6136" s="135" t="s">
        <v>6600</v>
      </c>
      <c r="E6136" s="135">
        <f t="shared" si="95"/>
        <v>30510001</v>
      </c>
      <c r="F6136" s="135" t="s">
        <v>1249</v>
      </c>
      <c r="G6136" s="135" t="s">
        <v>8210</v>
      </c>
      <c r="H6136" s="135" t="s">
        <v>6601</v>
      </c>
      <c r="I6136" s="135" t="s">
        <v>6785</v>
      </c>
    </row>
    <row r="6137" spans="1:9" x14ac:dyDescent="0.2">
      <c r="A6137" s="135" t="s">
        <v>2918</v>
      </c>
      <c r="D6137" s="135" t="s">
        <v>6602</v>
      </c>
      <c r="E6137" s="135">
        <f t="shared" si="95"/>
        <v>30510002</v>
      </c>
      <c r="F6137" s="135" t="s">
        <v>1249</v>
      </c>
      <c r="G6137" s="135" t="s">
        <v>8210</v>
      </c>
      <c r="H6137" s="135" t="s">
        <v>6601</v>
      </c>
      <c r="I6137" s="135" t="s">
        <v>1274</v>
      </c>
    </row>
    <row r="6138" spans="1:9" x14ac:dyDescent="0.2">
      <c r="A6138" s="135" t="s">
        <v>2918</v>
      </c>
      <c r="D6138" s="135" t="s">
        <v>6603</v>
      </c>
      <c r="E6138" s="135">
        <f t="shared" si="95"/>
        <v>30510003</v>
      </c>
      <c r="F6138" s="135" t="s">
        <v>1249</v>
      </c>
      <c r="G6138" s="135" t="s">
        <v>8210</v>
      </c>
      <c r="H6138" s="135" t="s">
        <v>6601</v>
      </c>
      <c r="I6138" s="135" t="s">
        <v>6604</v>
      </c>
    </row>
    <row r="6139" spans="1:9" x14ac:dyDescent="0.2">
      <c r="A6139" s="135" t="s">
        <v>2918</v>
      </c>
      <c r="D6139" s="135" t="s">
        <v>6605</v>
      </c>
      <c r="E6139" s="135">
        <f t="shared" si="95"/>
        <v>30510004</v>
      </c>
      <c r="F6139" s="135" t="s">
        <v>1249</v>
      </c>
      <c r="G6139" s="135" t="s">
        <v>8210</v>
      </c>
      <c r="H6139" s="135" t="s">
        <v>6601</v>
      </c>
      <c r="I6139" s="135" t="s">
        <v>1272</v>
      </c>
    </row>
    <row r="6140" spans="1:9" x14ac:dyDescent="0.2">
      <c r="A6140" s="135" t="s">
        <v>2918</v>
      </c>
      <c r="D6140" s="135" t="s">
        <v>3624</v>
      </c>
      <c r="E6140" s="135">
        <f t="shared" si="95"/>
        <v>30510005</v>
      </c>
      <c r="F6140" s="135" t="s">
        <v>1249</v>
      </c>
      <c r="G6140" s="135" t="s">
        <v>8210</v>
      </c>
      <c r="H6140" s="135" t="s">
        <v>6601</v>
      </c>
      <c r="I6140" s="135" t="s">
        <v>6051</v>
      </c>
    </row>
    <row r="6141" spans="1:9" x14ac:dyDescent="0.2">
      <c r="A6141" s="135" t="s">
        <v>2918</v>
      </c>
      <c r="D6141" s="135" t="s">
        <v>3625</v>
      </c>
      <c r="E6141" s="135">
        <f t="shared" si="95"/>
        <v>30510006</v>
      </c>
      <c r="F6141" s="135" t="s">
        <v>1249</v>
      </c>
      <c r="G6141" s="135" t="s">
        <v>8210</v>
      </c>
      <c r="H6141" s="135" t="s">
        <v>6601</v>
      </c>
      <c r="I6141" s="135" t="s">
        <v>6060</v>
      </c>
    </row>
    <row r="6142" spans="1:9" x14ac:dyDescent="0.2">
      <c r="A6142" s="135" t="s">
        <v>2918</v>
      </c>
      <c r="D6142" s="135" t="s">
        <v>3626</v>
      </c>
      <c r="E6142" s="135">
        <f t="shared" si="95"/>
        <v>30510007</v>
      </c>
      <c r="F6142" s="135" t="s">
        <v>1249</v>
      </c>
      <c r="G6142" s="135" t="s">
        <v>8210</v>
      </c>
      <c r="H6142" s="135" t="s">
        <v>6601</v>
      </c>
      <c r="I6142" s="135" t="s">
        <v>6062</v>
      </c>
    </row>
    <row r="6143" spans="1:9" x14ac:dyDescent="0.2">
      <c r="A6143" s="135" t="s">
        <v>2918</v>
      </c>
      <c r="D6143" s="135" t="s">
        <v>3627</v>
      </c>
      <c r="E6143" s="135">
        <f t="shared" si="95"/>
        <v>30510101</v>
      </c>
      <c r="F6143" s="135" t="s">
        <v>1249</v>
      </c>
      <c r="G6143" s="135" t="s">
        <v>8210</v>
      </c>
      <c r="H6143" s="135" t="s">
        <v>3628</v>
      </c>
      <c r="I6143" s="135" t="s">
        <v>4178</v>
      </c>
    </row>
    <row r="6144" spans="1:9" x14ac:dyDescent="0.2">
      <c r="A6144" s="135" t="s">
        <v>2918</v>
      </c>
      <c r="D6144" s="135" t="s">
        <v>3629</v>
      </c>
      <c r="E6144" s="135">
        <f t="shared" si="95"/>
        <v>30510102</v>
      </c>
      <c r="F6144" s="135" t="s">
        <v>1249</v>
      </c>
      <c r="G6144" s="135" t="s">
        <v>8210</v>
      </c>
      <c r="H6144" s="135" t="s">
        <v>3628</v>
      </c>
      <c r="I6144" s="135" t="s">
        <v>685</v>
      </c>
    </row>
    <row r="6145" spans="1:9" x14ac:dyDescent="0.2">
      <c r="A6145" s="135" t="s">
        <v>2918</v>
      </c>
      <c r="D6145" s="135" t="s">
        <v>3630</v>
      </c>
      <c r="E6145" s="135">
        <f t="shared" si="95"/>
        <v>30510103</v>
      </c>
      <c r="F6145" s="135" t="s">
        <v>1249</v>
      </c>
      <c r="G6145" s="135" t="s">
        <v>8210</v>
      </c>
      <c r="H6145" s="135" t="s">
        <v>3628</v>
      </c>
      <c r="I6145" s="135" t="s">
        <v>687</v>
      </c>
    </row>
    <row r="6146" spans="1:9" x14ac:dyDescent="0.2">
      <c r="A6146" s="135" t="s">
        <v>2918</v>
      </c>
      <c r="D6146" s="135" t="s">
        <v>3631</v>
      </c>
      <c r="E6146" s="135">
        <f t="shared" ref="E6146:E6209" si="96">VALUE(D6146)</f>
        <v>30510104</v>
      </c>
      <c r="F6146" s="135" t="s">
        <v>1249</v>
      </c>
      <c r="G6146" s="135" t="s">
        <v>8210</v>
      </c>
      <c r="H6146" s="135" t="s">
        <v>3628</v>
      </c>
      <c r="I6146" s="135" t="s">
        <v>1523</v>
      </c>
    </row>
    <row r="6147" spans="1:9" x14ac:dyDescent="0.2">
      <c r="A6147" s="135" t="s">
        <v>2918</v>
      </c>
      <c r="D6147" s="135" t="s">
        <v>3632</v>
      </c>
      <c r="E6147" s="135">
        <f t="shared" si="96"/>
        <v>30510105</v>
      </c>
      <c r="F6147" s="135" t="s">
        <v>1249</v>
      </c>
      <c r="G6147" s="135" t="s">
        <v>8210</v>
      </c>
      <c r="H6147" s="135" t="s">
        <v>3628</v>
      </c>
      <c r="I6147" s="135" t="s">
        <v>693</v>
      </c>
    </row>
    <row r="6148" spans="1:9" x14ac:dyDescent="0.2">
      <c r="A6148" s="135" t="s">
        <v>2918</v>
      </c>
      <c r="D6148" s="135" t="s">
        <v>3633</v>
      </c>
      <c r="E6148" s="135">
        <f t="shared" si="96"/>
        <v>30510106</v>
      </c>
      <c r="F6148" s="135" t="s">
        <v>1249</v>
      </c>
      <c r="G6148" s="135" t="s">
        <v>8210</v>
      </c>
      <c r="H6148" s="135" t="s">
        <v>3628</v>
      </c>
      <c r="I6148" s="135" t="s">
        <v>871</v>
      </c>
    </row>
    <row r="6149" spans="1:9" x14ac:dyDescent="0.2">
      <c r="A6149" s="135" t="s">
        <v>2918</v>
      </c>
      <c r="D6149" s="135" t="s">
        <v>3634</v>
      </c>
      <c r="E6149" s="135">
        <f t="shared" si="96"/>
        <v>30510107</v>
      </c>
      <c r="F6149" s="135" t="s">
        <v>1249</v>
      </c>
      <c r="G6149" s="135" t="s">
        <v>8210</v>
      </c>
      <c r="H6149" s="135" t="s">
        <v>3628</v>
      </c>
      <c r="I6149" s="135" t="s">
        <v>3635</v>
      </c>
    </row>
    <row r="6150" spans="1:9" x14ac:dyDescent="0.2">
      <c r="A6150" s="135" t="s">
        <v>2918</v>
      </c>
      <c r="D6150" s="135" t="s">
        <v>3636</v>
      </c>
      <c r="E6150" s="135">
        <f t="shared" si="96"/>
        <v>30510108</v>
      </c>
      <c r="F6150" s="135" t="s">
        <v>1249</v>
      </c>
      <c r="G6150" s="135" t="s">
        <v>8210</v>
      </c>
      <c r="H6150" s="135" t="s">
        <v>3628</v>
      </c>
      <c r="I6150" s="135" t="s">
        <v>3637</v>
      </c>
    </row>
    <row r="6151" spans="1:9" x14ac:dyDescent="0.2">
      <c r="A6151" s="135" t="s">
        <v>2918</v>
      </c>
      <c r="D6151" s="135" t="s">
        <v>3638</v>
      </c>
      <c r="E6151" s="135">
        <f t="shared" si="96"/>
        <v>30510196</v>
      </c>
      <c r="F6151" s="135" t="s">
        <v>1249</v>
      </c>
      <c r="G6151" s="135" t="s">
        <v>8210</v>
      </c>
      <c r="H6151" s="135" t="s">
        <v>3628</v>
      </c>
      <c r="I6151" s="135" t="s">
        <v>3639</v>
      </c>
    </row>
    <row r="6152" spans="1:9" x14ac:dyDescent="0.2">
      <c r="A6152" s="135" t="s">
        <v>2918</v>
      </c>
      <c r="D6152" s="135" t="s">
        <v>3640</v>
      </c>
      <c r="E6152" s="135">
        <f t="shared" si="96"/>
        <v>30510197</v>
      </c>
      <c r="F6152" s="135" t="s">
        <v>1249</v>
      </c>
      <c r="G6152" s="135" t="s">
        <v>8210</v>
      </c>
      <c r="H6152" s="135" t="s">
        <v>3628</v>
      </c>
      <c r="I6152" s="135" t="s">
        <v>3641</v>
      </c>
    </row>
    <row r="6153" spans="1:9" x14ac:dyDescent="0.2">
      <c r="A6153" s="135" t="s">
        <v>2918</v>
      </c>
      <c r="D6153" s="135" t="s">
        <v>3642</v>
      </c>
      <c r="E6153" s="135">
        <f t="shared" si="96"/>
        <v>30510198</v>
      </c>
      <c r="F6153" s="135" t="s">
        <v>1249</v>
      </c>
      <c r="G6153" s="135" t="s">
        <v>8210</v>
      </c>
      <c r="H6153" s="135" t="s">
        <v>3628</v>
      </c>
      <c r="I6153" s="135" t="s">
        <v>6652</v>
      </c>
    </row>
    <row r="6154" spans="1:9" x14ac:dyDescent="0.2">
      <c r="A6154" s="135" t="s">
        <v>2918</v>
      </c>
      <c r="D6154" s="135" t="s">
        <v>6653</v>
      </c>
      <c r="E6154" s="135">
        <f t="shared" si="96"/>
        <v>30510199</v>
      </c>
      <c r="F6154" s="135" t="s">
        <v>1249</v>
      </c>
      <c r="G6154" s="135" t="s">
        <v>8210</v>
      </c>
      <c r="H6154" s="135" t="s">
        <v>3628</v>
      </c>
      <c r="I6154" s="135" t="s">
        <v>6238</v>
      </c>
    </row>
    <row r="6155" spans="1:9" x14ac:dyDescent="0.2">
      <c r="A6155" s="135" t="s">
        <v>2918</v>
      </c>
      <c r="D6155" s="135" t="s">
        <v>6654</v>
      </c>
      <c r="E6155" s="135">
        <f t="shared" si="96"/>
        <v>30510201</v>
      </c>
      <c r="F6155" s="135" t="s">
        <v>1249</v>
      </c>
      <c r="G6155" s="135" t="s">
        <v>8210</v>
      </c>
      <c r="H6155" s="135" t="s">
        <v>6655</v>
      </c>
      <c r="I6155" s="135" t="s">
        <v>4178</v>
      </c>
    </row>
    <row r="6156" spans="1:9" x14ac:dyDescent="0.2">
      <c r="A6156" s="135" t="s">
        <v>2918</v>
      </c>
      <c r="D6156" s="135" t="s">
        <v>6656</v>
      </c>
      <c r="E6156" s="135">
        <f t="shared" si="96"/>
        <v>30510202</v>
      </c>
      <c r="F6156" s="135" t="s">
        <v>1249</v>
      </c>
      <c r="G6156" s="135" t="s">
        <v>8210</v>
      </c>
      <c r="H6156" s="135" t="s">
        <v>6655</v>
      </c>
      <c r="I6156" s="135" t="s">
        <v>685</v>
      </c>
    </row>
    <row r="6157" spans="1:9" x14ac:dyDescent="0.2">
      <c r="A6157" s="135" t="s">
        <v>2918</v>
      </c>
      <c r="D6157" s="135" t="s">
        <v>6657</v>
      </c>
      <c r="E6157" s="135">
        <f t="shared" si="96"/>
        <v>30510203</v>
      </c>
      <c r="F6157" s="135" t="s">
        <v>1249</v>
      </c>
      <c r="G6157" s="135" t="s">
        <v>8210</v>
      </c>
      <c r="H6157" s="135" t="s">
        <v>6655</v>
      </c>
      <c r="I6157" s="135" t="s">
        <v>687</v>
      </c>
    </row>
    <row r="6158" spans="1:9" x14ac:dyDescent="0.2">
      <c r="A6158" s="135" t="s">
        <v>2918</v>
      </c>
      <c r="D6158" s="135" t="s">
        <v>6658</v>
      </c>
      <c r="E6158" s="135">
        <f t="shared" si="96"/>
        <v>30510204</v>
      </c>
      <c r="F6158" s="135" t="s">
        <v>1249</v>
      </c>
      <c r="G6158" s="135" t="s">
        <v>8210</v>
      </c>
      <c r="H6158" s="135" t="s">
        <v>6655</v>
      </c>
      <c r="I6158" s="135" t="s">
        <v>1523</v>
      </c>
    </row>
    <row r="6159" spans="1:9" x14ac:dyDescent="0.2">
      <c r="A6159" s="135" t="s">
        <v>2918</v>
      </c>
      <c r="D6159" s="135" t="s">
        <v>6659</v>
      </c>
      <c r="E6159" s="135">
        <f t="shared" si="96"/>
        <v>30510205</v>
      </c>
      <c r="F6159" s="135" t="s">
        <v>1249</v>
      </c>
      <c r="G6159" s="135" t="s">
        <v>8210</v>
      </c>
      <c r="H6159" s="135" t="s">
        <v>6655</v>
      </c>
      <c r="I6159" s="135" t="s">
        <v>693</v>
      </c>
    </row>
    <row r="6160" spans="1:9" x14ac:dyDescent="0.2">
      <c r="A6160" s="135" t="s">
        <v>2918</v>
      </c>
      <c r="D6160" s="135" t="s">
        <v>6660</v>
      </c>
      <c r="E6160" s="135">
        <f t="shared" si="96"/>
        <v>30510206</v>
      </c>
      <c r="F6160" s="135" t="s">
        <v>1249</v>
      </c>
      <c r="G6160" s="135" t="s">
        <v>8210</v>
      </c>
      <c r="H6160" s="135" t="s">
        <v>6655</v>
      </c>
      <c r="I6160" s="135" t="s">
        <v>871</v>
      </c>
    </row>
    <row r="6161" spans="1:9" x14ac:dyDescent="0.2">
      <c r="A6161" s="135" t="s">
        <v>2918</v>
      </c>
      <c r="D6161" s="135" t="s">
        <v>6661</v>
      </c>
      <c r="E6161" s="135">
        <f t="shared" si="96"/>
        <v>30510207</v>
      </c>
      <c r="F6161" s="135" t="s">
        <v>1249</v>
      </c>
      <c r="G6161" s="135" t="s">
        <v>8210</v>
      </c>
      <c r="H6161" s="135" t="s">
        <v>6655</v>
      </c>
      <c r="I6161" s="135" t="s">
        <v>3635</v>
      </c>
    </row>
    <row r="6162" spans="1:9" x14ac:dyDescent="0.2">
      <c r="A6162" s="135" t="s">
        <v>2918</v>
      </c>
      <c r="D6162" s="135" t="s">
        <v>6662</v>
      </c>
      <c r="E6162" s="135">
        <f t="shared" si="96"/>
        <v>30510208</v>
      </c>
      <c r="F6162" s="135" t="s">
        <v>1249</v>
      </c>
      <c r="G6162" s="135" t="s">
        <v>8210</v>
      </c>
      <c r="H6162" s="135" t="s">
        <v>6655</v>
      </c>
      <c r="I6162" s="135" t="s">
        <v>3637</v>
      </c>
    </row>
    <row r="6163" spans="1:9" x14ac:dyDescent="0.2">
      <c r="A6163" s="135" t="s">
        <v>2918</v>
      </c>
      <c r="D6163" s="135" t="s">
        <v>6663</v>
      </c>
      <c r="E6163" s="135">
        <f t="shared" si="96"/>
        <v>30510209</v>
      </c>
      <c r="F6163" s="135" t="s">
        <v>1249</v>
      </c>
      <c r="G6163" s="135" t="s">
        <v>8210</v>
      </c>
      <c r="H6163" s="135" t="s">
        <v>6655</v>
      </c>
      <c r="I6163" s="135" t="s">
        <v>695</v>
      </c>
    </row>
    <row r="6164" spans="1:9" x14ac:dyDescent="0.2">
      <c r="A6164" s="135" t="s">
        <v>2918</v>
      </c>
      <c r="D6164" s="135" t="s">
        <v>6664</v>
      </c>
      <c r="E6164" s="135">
        <f t="shared" si="96"/>
        <v>30510296</v>
      </c>
      <c r="F6164" s="135" t="s">
        <v>1249</v>
      </c>
      <c r="G6164" s="135" t="s">
        <v>8210</v>
      </c>
      <c r="H6164" s="135" t="s">
        <v>6655</v>
      </c>
      <c r="I6164" s="135" t="s">
        <v>3639</v>
      </c>
    </row>
    <row r="6165" spans="1:9" x14ac:dyDescent="0.2">
      <c r="A6165" s="135" t="s">
        <v>2918</v>
      </c>
      <c r="D6165" s="135" t="s">
        <v>6665</v>
      </c>
      <c r="E6165" s="135">
        <f t="shared" si="96"/>
        <v>30510297</v>
      </c>
      <c r="F6165" s="135" t="s">
        <v>1249</v>
      </c>
      <c r="G6165" s="135" t="s">
        <v>8210</v>
      </c>
      <c r="H6165" s="135" t="s">
        <v>6655</v>
      </c>
      <c r="I6165" s="135" t="s">
        <v>3641</v>
      </c>
    </row>
    <row r="6166" spans="1:9" x14ac:dyDescent="0.2">
      <c r="A6166" s="135" t="s">
        <v>2918</v>
      </c>
      <c r="D6166" s="135" t="s">
        <v>6666</v>
      </c>
      <c r="E6166" s="135">
        <f t="shared" si="96"/>
        <v>30510298</v>
      </c>
      <c r="F6166" s="135" t="s">
        <v>1249</v>
      </c>
      <c r="G6166" s="135" t="s">
        <v>8210</v>
      </c>
      <c r="H6166" s="135" t="s">
        <v>6655</v>
      </c>
      <c r="I6166" s="135" t="s">
        <v>6652</v>
      </c>
    </row>
    <row r="6167" spans="1:9" x14ac:dyDescent="0.2">
      <c r="A6167" s="135" t="s">
        <v>2918</v>
      </c>
      <c r="D6167" s="135" t="s">
        <v>6667</v>
      </c>
      <c r="E6167" s="135">
        <f t="shared" si="96"/>
        <v>30510299</v>
      </c>
      <c r="F6167" s="135" t="s">
        <v>1249</v>
      </c>
      <c r="G6167" s="135" t="s">
        <v>8210</v>
      </c>
      <c r="H6167" s="135" t="s">
        <v>6655</v>
      </c>
      <c r="I6167" s="135" t="s">
        <v>6238</v>
      </c>
    </row>
    <row r="6168" spans="1:9" x14ac:dyDescent="0.2">
      <c r="A6168" s="135" t="s">
        <v>2918</v>
      </c>
      <c r="D6168" s="135" t="s">
        <v>6668</v>
      </c>
      <c r="E6168" s="135">
        <f t="shared" si="96"/>
        <v>30510301</v>
      </c>
      <c r="F6168" s="135" t="s">
        <v>1249</v>
      </c>
      <c r="G6168" s="135" t="s">
        <v>8210</v>
      </c>
      <c r="H6168" s="135" t="s">
        <v>6669</v>
      </c>
      <c r="I6168" s="135" t="s">
        <v>4178</v>
      </c>
    </row>
    <row r="6169" spans="1:9" x14ac:dyDescent="0.2">
      <c r="A6169" s="135" t="s">
        <v>2918</v>
      </c>
      <c r="D6169" s="135" t="s">
        <v>6670</v>
      </c>
      <c r="E6169" s="135">
        <f t="shared" si="96"/>
        <v>30510302</v>
      </c>
      <c r="F6169" s="135" t="s">
        <v>1249</v>
      </c>
      <c r="G6169" s="135" t="s">
        <v>8210</v>
      </c>
      <c r="H6169" s="135" t="s">
        <v>6669</v>
      </c>
      <c r="I6169" s="135" t="s">
        <v>685</v>
      </c>
    </row>
    <row r="6170" spans="1:9" x14ac:dyDescent="0.2">
      <c r="A6170" s="135" t="s">
        <v>2918</v>
      </c>
      <c r="D6170" s="135" t="s">
        <v>6671</v>
      </c>
      <c r="E6170" s="135">
        <f t="shared" si="96"/>
        <v>30510303</v>
      </c>
      <c r="F6170" s="135" t="s">
        <v>1249</v>
      </c>
      <c r="G6170" s="135" t="s">
        <v>8210</v>
      </c>
      <c r="H6170" s="135" t="s">
        <v>6669</v>
      </c>
      <c r="I6170" s="135" t="s">
        <v>687</v>
      </c>
    </row>
    <row r="6171" spans="1:9" x14ac:dyDescent="0.2">
      <c r="A6171" s="135" t="s">
        <v>2918</v>
      </c>
      <c r="D6171" s="135" t="s">
        <v>6672</v>
      </c>
      <c r="E6171" s="135">
        <f t="shared" si="96"/>
        <v>30510304</v>
      </c>
      <c r="F6171" s="135" t="s">
        <v>1249</v>
      </c>
      <c r="G6171" s="135" t="s">
        <v>8210</v>
      </c>
      <c r="H6171" s="135" t="s">
        <v>6669</v>
      </c>
      <c r="I6171" s="135" t="s">
        <v>1523</v>
      </c>
    </row>
    <row r="6172" spans="1:9" x14ac:dyDescent="0.2">
      <c r="A6172" s="135" t="s">
        <v>2918</v>
      </c>
      <c r="D6172" s="135" t="s">
        <v>6673</v>
      </c>
      <c r="E6172" s="135">
        <f t="shared" si="96"/>
        <v>30510305</v>
      </c>
      <c r="F6172" s="135" t="s">
        <v>1249</v>
      </c>
      <c r="G6172" s="135" t="s">
        <v>8210</v>
      </c>
      <c r="H6172" s="135" t="s">
        <v>6669</v>
      </c>
      <c r="I6172" s="135" t="s">
        <v>693</v>
      </c>
    </row>
    <row r="6173" spans="1:9" x14ac:dyDescent="0.2">
      <c r="A6173" s="135" t="s">
        <v>2918</v>
      </c>
      <c r="D6173" s="135" t="s">
        <v>6674</v>
      </c>
      <c r="E6173" s="135">
        <f t="shared" si="96"/>
        <v>30510306</v>
      </c>
      <c r="F6173" s="135" t="s">
        <v>1249</v>
      </c>
      <c r="G6173" s="135" t="s">
        <v>8210</v>
      </c>
      <c r="H6173" s="135" t="s">
        <v>6669</v>
      </c>
      <c r="I6173" s="135" t="s">
        <v>871</v>
      </c>
    </row>
    <row r="6174" spans="1:9" x14ac:dyDescent="0.2">
      <c r="A6174" s="135" t="s">
        <v>2918</v>
      </c>
      <c r="D6174" s="135" t="s">
        <v>6675</v>
      </c>
      <c r="E6174" s="135">
        <f t="shared" si="96"/>
        <v>30510307</v>
      </c>
      <c r="F6174" s="135" t="s">
        <v>1249</v>
      </c>
      <c r="G6174" s="135" t="s">
        <v>8210</v>
      </c>
      <c r="H6174" s="135" t="s">
        <v>6669</v>
      </c>
      <c r="I6174" s="135" t="s">
        <v>3635</v>
      </c>
    </row>
    <row r="6175" spans="1:9" x14ac:dyDescent="0.2">
      <c r="A6175" s="135" t="s">
        <v>2918</v>
      </c>
      <c r="D6175" s="135" t="s">
        <v>6676</v>
      </c>
      <c r="E6175" s="135">
        <f t="shared" si="96"/>
        <v>30510308</v>
      </c>
      <c r="F6175" s="135" t="s">
        <v>1249</v>
      </c>
      <c r="G6175" s="135" t="s">
        <v>8210</v>
      </c>
      <c r="H6175" s="135" t="s">
        <v>6669</v>
      </c>
      <c r="I6175" s="135" t="s">
        <v>3637</v>
      </c>
    </row>
    <row r="6176" spans="1:9" x14ac:dyDescent="0.2">
      <c r="A6176" s="135" t="s">
        <v>2918</v>
      </c>
      <c r="D6176" s="135" t="s">
        <v>6677</v>
      </c>
      <c r="E6176" s="135">
        <f t="shared" si="96"/>
        <v>30510309</v>
      </c>
      <c r="F6176" s="135" t="s">
        <v>1249</v>
      </c>
      <c r="G6176" s="135" t="s">
        <v>8210</v>
      </c>
      <c r="H6176" s="135" t="s">
        <v>6669</v>
      </c>
      <c r="I6176" s="135" t="s">
        <v>695</v>
      </c>
    </row>
    <row r="6177" spans="1:9" x14ac:dyDescent="0.2">
      <c r="A6177" s="135" t="s">
        <v>2918</v>
      </c>
      <c r="D6177" s="135" t="s">
        <v>6678</v>
      </c>
      <c r="E6177" s="135">
        <f t="shared" si="96"/>
        <v>30510310</v>
      </c>
      <c r="F6177" s="135" t="s">
        <v>1249</v>
      </c>
      <c r="G6177" s="135" t="s">
        <v>8210</v>
      </c>
      <c r="H6177" s="135" t="s">
        <v>6669</v>
      </c>
      <c r="I6177" s="135" t="s">
        <v>6679</v>
      </c>
    </row>
    <row r="6178" spans="1:9" x14ac:dyDescent="0.2">
      <c r="A6178" s="135" t="s">
        <v>2918</v>
      </c>
      <c r="D6178" s="135" t="s">
        <v>6680</v>
      </c>
      <c r="E6178" s="135">
        <f t="shared" si="96"/>
        <v>30510396</v>
      </c>
      <c r="F6178" s="135" t="s">
        <v>1249</v>
      </c>
      <c r="G6178" s="135" t="s">
        <v>8210</v>
      </c>
      <c r="H6178" s="135" t="s">
        <v>6669</v>
      </c>
      <c r="I6178" s="135" t="s">
        <v>3639</v>
      </c>
    </row>
    <row r="6179" spans="1:9" x14ac:dyDescent="0.2">
      <c r="A6179" s="135" t="s">
        <v>2918</v>
      </c>
      <c r="D6179" s="135" t="s">
        <v>6681</v>
      </c>
      <c r="E6179" s="135">
        <f t="shared" si="96"/>
        <v>30510397</v>
      </c>
      <c r="F6179" s="135" t="s">
        <v>1249</v>
      </c>
      <c r="G6179" s="135" t="s">
        <v>8210</v>
      </c>
      <c r="H6179" s="135" t="s">
        <v>6669</v>
      </c>
      <c r="I6179" s="135" t="s">
        <v>3641</v>
      </c>
    </row>
    <row r="6180" spans="1:9" x14ac:dyDescent="0.2">
      <c r="A6180" s="135" t="s">
        <v>2918</v>
      </c>
      <c r="D6180" s="135" t="s">
        <v>6682</v>
      </c>
      <c r="E6180" s="135">
        <f t="shared" si="96"/>
        <v>30510398</v>
      </c>
      <c r="F6180" s="135" t="s">
        <v>1249</v>
      </c>
      <c r="G6180" s="135" t="s">
        <v>8210</v>
      </c>
      <c r="H6180" s="135" t="s">
        <v>6669</v>
      </c>
      <c r="I6180" s="135" t="s">
        <v>6652</v>
      </c>
    </row>
    <row r="6181" spans="1:9" x14ac:dyDescent="0.2">
      <c r="A6181" s="135" t="s">
        <v>2918</v>
      </c>
      <c r="D6181" s="135" t="s">
        <v>6683</v>
      </c>
      <c r="E6181" s="135">
        <f t="shared" si="96"/>
        <v>30510399</v>
      </c>
      <c r="F6181" s="135" t="s">
        <v>1249</v>
      </c>
      <c r="G6181" s="135" t="s">
        <v>8210</v>
      </c>
      <c r="H6181" s="135" t="s">
        <v>6669</v>
      </c>
      <c r="I6181" s="135" t="s">
        <v>6238</v>
      </c>
    </row>
    <row r="6182" spans="1:9" x14ac:dyDescent="0.2">
      <c r="A6182" s="135" t="s">
        <v>2918</v>
      </c>
      <c r="D6182" s="135" t="s">
        <v>6684</v>
      </c>
      <c r="E6182" s="135">
        <f t="shared" si="96"/>
        <v>30510401</v>
      </c>
      <c r="F6182" s="135" t="s">
        <v>1249</v>
      </c>
      <c r="G6182" s="135" t="s">
        <v>8210</v>
      </c>
      <c r="H6182" s="135" t="s">
        <v>6685</v>
      </c>
      <c r="I6182" s="135" t="s">
        <v>4178</v>
      </c>
    </row>
    <row r="6183" spans="1:9" x14ac:dyDescent="0.2">
      <c r="A6183" s="135" t="s">
        <v>2918</v>
      </c>
      <c r="D6183" s="135" t="s">
        <v>6686</v>
      </c>
      <c r="E6183" s="135">
        <f t="shared" si="96"/>
        <v>30510402</v>
      </c>
      <c r="F6183" s="135" t="s">
        <v>1249</v>
      </c>
      <c r="G6183" s="135" t="s">
        <v>8210</v>
      </c>
      <c r="H6183" s="135" t="s">
        <v>6685</v>
      </c>
      <c r="I6183" s="135" t="s">
        <v>685</v>
      </c>
    </row>
    <row r="6184" spans="1:9" x14ac:dyDescent="0.2">
      <c r="A6184" s="135" t="s">
        <v>2918</v>
      </c>
      <c r="D6184" s="135" t="s">
        <v>6687</v>
      </c>
      <c r="E6184" s="135">
        <f t="shared" si="96"/>
        <v>30510403</v>
      </c>
      <c r="F6184" s="135" t="s">
        <v>1249</v>
      </c>
      <c r="G6184" s="135" t="s">
        <v>8210</v>
      </c>
      <c r="H6184" s="135" t="s">
        <v>6685</v>
      </c>
      <c r="I6184" s="135" t="s">
        <v>687</v>
      </c>
    </row>
    <row r="6185" spans="1:9" x14ac:dyDescent="0.2">
      <c r="A6185" s="135" t="s">
        <v>2918</v>
      </c>
      <c r="D6185" s="135" t="s">
        <v>6688</v>
      </c>
      <c r="E6185" s="135">
        <f t="shared" si="96"/>
        <v>30510404</v>
      </c>
      <c r="F6185" s="135" t="s">
        <v>1249</v>
      </c>
      <c r="G6185" s="135" t="s">
        <v>8210</v>
      </c>
      <c r="H6185" s="135" t="s">
        <v>6685</v>
      </c>
      <c r="I6185" s="135" t="s">
        <v>1523</v>
      </c>
    </row>
    <row r="6186" spans="1:9" x14ac:dyDescent="0.2">
      <c r="A6186" s="135" t="s">
        <v>2918</v>
      </c>
      <c r="D6186" s="135" t="s">
        <v>6689</v>
      </c>
      <c r="E6186" s="135">
        <f t="shared" si="96"/>
        <v>30510405</v>
      </c>
      <c r="F6186" s="135" t="s">
        <v>1249</v>
      </c>
      <c r="G6186" s="135" t="s">
        <v>8210</v>
      </c>
      <c r="H6186" s="135" t="s">
        <v>6685</v>
      </c>
      <c r="I6186" s="135" t="s">
        <v>693</v>
      </c>
    </row>
    <row r="6187" spans="1:9" x14ac:dyDescent="0.2">
      <c r="A6187" s="135" t="s">
        <v>2918</v>
      </c>
      <c r="D6187" s="135" t="s">
        <v>6690</v>
      </c>
      <c r="E6187" s="135">
        <f t="shared" si="96"/>
        <v>30510406</v>
      </c>
      <c r="F6187" s="135" t="s">
        <v>1249</v>
      </c>
      <c r="G6187" s="135" t="s">
        <v>8210</v>
      </c>
      <c r="H6187" s="135" t="s">
        <v>6685</v>
      </c>
      <c r="I6187" s="135" t="s">
        <v>871</v>
      </c>
    </row>
    <row r="6188" spans="1:9" x14ac:dyDescent="0.2">
      <c r="A6188" s="135" t="s">
        <v>2918</v>
      </c>
      <c r="D6188" s="135" t="s">
        <v>6691</v>
      </c>
      <c r="E6188" s="135">
        <f t="shared" si="96"/>
        <v>30510407</v>
      </c>
      <c r="F6188" s="135" t="s">
        <v>1249</v>
      </c>
      <c r="G6188" s="135" t="s">
        <v>8210</v>
      </c>
      <c r="H6188" s="135" t="s">
        <v>6685</v>
      </c>
      <c r="I6188" s="135" t="s">
        <v>3635</v>
      </c>
    </row>
    <row r="6189" spans="1:9" x14ac:dyDescent="0.2">
      <c r="A6189" s="135" t="s">
        <v>2918</v>
      </c>
      <c r="D6189" s="135" t="s">
        <v>6692</v>
      </c>
      <c r="E6189" s="135">
        <f t="shared" si="96"/>
        <v>30510408</v>
      </c>
      <c r="F6189" s="135" t="s">
        <v>1249</v>
      </c>
      <c r="G6189" s="135" t="s">
        <v>8210</v>
      </c>
      <c r="H6189" s="135" t="s">
        <v>6685</v>
      </c>
      <c r="I6189" s="135" t="s">
        <v>3637</v>
      </c>
    </row>
    <row r="6190" spans="1:9" x14ac:dyDescent="0.2">
      <c r="A6190" s="135" t="s">
        <v>2918</v>
      </c>
      <c r="D6190" s="135" t="s">
        <v>6693</v>
      </c>
      <c r="E6190" s="135">
        <f t="shared" si="96"/>
        <v>30510496</v>
      </c>
      <c r="F6190" s="135" t="s">
        <v>1249</v>
      </c>
      <c r="G6190" s="135" t="s">
        <v>8210</v>
      </c>
      <c r="H6190" s="135" t="s">
        <v>6685</v>
      </c>
      <c r="I6190" s="135" t="s">
        <v>3639</v>
      </c>
    </row>
    <row r="6191" spans="1:9" x14ac:dyDescent="0.2">
      <c r="A6191" s="135" t="s">
        <v>2918</v>
      </c>
      <c r="D6191" s="135" t="s">
        <v>6694</v>
      </c>
      <c r="E6191" s="135">
        <f t="shared" si="96"/>
        <v>30510497</v>
      </c>
      <c r="F6191" s="135" t="s">
        <v>1249</v>
      </c>
      <c r="G6191" s="135" t="s">
        <v>8210</v>
      </c>
      <c r="H6191" s="135" t="s">
        <v>6685</v>
      </c>
      <c r="I6191" s="135" t="s">
        <v>3641</v>
      </c>
    </row>
    <row r="6192" spans="1:9" x14ac:dyDescent="0.2">
      <c r="A6192" s="135" t="s">
        <v>2918</v>
      </c>
      <c r="D6192" s="135" t="s">
        <v>6695</v>
      </c>
      <c r="E6192" s="135">
        <f t="shared" si="96"/>
        <v>30510498</v>
      </c>
      <c r="F6192" s="135" t="s">
        <v>1249</v>
      </c>
      <c r="G6192" s="135" t="s">
        <v>8210</v>
      </c>
      <c r="H6192" s="135" t="s">
        <v>6685</v>
      </c>
      <c r="I6192" s="135" t="s">
        <v>6652</v>
      </c>
    </row>
    <row r="6193" spans="1:9" x14ac:dyDescent="0.2">
      <c r="A6193" s="135" t="s">
        <v>2918</v>
      </c>
      <c r="D6193" s="135" t="s">
        <v>6696</v>
      </c>
      <c r="E6193" s="135">
        <f t="shared" si="96"/>
        <v>30510499</v>
      </c>
      <c r="F6193" s="135" t="s">
        <v>1249</v>
      </c>
      <c r="G6193" s="135" t="s">
        <v>8210</v>
      </c>
      <c r="H6193" s="135" t="s">
        <v>6685</v>
      </c>
      <c r="I6193" s="135" t="s">
        <v>6238</v>
      </c>
    </row>
    <row r="6194" spans="1:9" x14ac:dyDescent="0.2">
      <c r="A6194" s="135" t="s">
        <v>2918</v>
      </c>
      <c r="D6194" s="135" t="s">
        <v>6697</v>
      </c>
      <c r="E6194" s="135">
        <f t="shared" si="96"/>
        <v>30510501</v>
      </c>
      <c r="F6194" s="135" t="s">
        <v>1249</v>
      </c>
      <c r="G6194" s="135" t="s">
        <v>8210</v>
      </c>
      <c r="H6194" s="135" t="s">
        <v>6698</v>
      </c>
      <c r="I6194" s="135" t="s">
        <v>4178</v>
      </c>
    </row>
    <row r="6195" spans="1:9" x14ac:dyDescent="0.2">
      <c r="A6195" s="135" t="s">
        <v>2918</v>
      </c>
      <c r="D6195" s="135" t="s">
        <v>6699</v>
      </c>
      <c r="E6195" s="135">
        <f t="shared" si="96"/>
        <v>30510502</v>
      </c>
      <c r="F6195" s="135" t="s">
        <v>1249</v>
      </c>
      <c r="G6195" s="135" t="s">
        <v>8210</v>
      </c>
      <c r="H6195" s="135" t="s">
        <v>6698</v>
      </c>
      <c r="I6195" s="135" t="s">
        <v>685</v>
      </c>
    </row>
    <row r="6196" spans="1:9" x14ac:dyDescent="0.2">
      <c r="A6196" s="135" t="s">
        <v>2918</v>
      </c>
      <c r="D6196" s="135" t="s">
        <v>6700</v>
      </c>
      <c r="E6196" s="135">
        <f t="shared" si="96"/>
        <v>30510503</v>
      </c>
      <c r="F6196" s="135" t="s">
        <v>1249</v>
      </c>
      <c r="G6196" s="135" t="s">
        <v>8210</v>
      </c>
      <c r="H6196" s="135" t="s">
        <v>6698</v>
      </c>
      <c r="I6196" s="135" t="s">
        <v>687</v>
      </c>
    </row>
    <row r="6197" spans="1:9" x14ac:dyDescent="0.2">
      <c r="A6197" s="135" t="s">
        <v>2918</v>
      </c>
      <c r="D6197" s="135" t="s">
        <v>6701</v>
      </c>
      <c r="E6197" s="135">
        <f t="shared" si="96"/>
        <v>30510504</v>
      </c>
      <c r="F6197" s="135" t="s">
        <v>1249</v>
      </c>
      <c r="G6197" s="135" t="s">
        <v>8210</v>
      </c>
      <c r="H6197" s="135" t="s">
        <v>6698</v>
      </c>
      <c r="I6197" s="135" t="s">
        <v>1523</v>
      </c>
    </row>
    <row r="6198" spans="1:9" x14ac:dyDescent="0.2">
      <c r="A6198" s="135" t="s">
        <v>2918</v>
      </c>
      <c r="D6198" s="135" t="s">
        <v>6702</v>
      </c>
      <c r="E6198" s="135">
        <f t="shared" si="96"/>
        <v>30510505</v>
      </c>
      <c r="F6198" s="135" t="s">
        <v>1249</v>
      </c>
      <c r="G6198" s="135" t="s">
        <v>8210</v>
      </c>
      <c r="H6198" s="135" t="s">
        <v>6698</v>
      </c>
      <c r="I6198" s="135" t="s">
        <v>693</v>
      </c>
    </row>
    <row r="6199" spans="1:9" x14ac:dyDescent="0.2">
      <c r="A6199" s="135" t="s">
        <v>2918</v>
      </c>
      <c r="D6199" s="135" t="s">
        <v>6703</v>
      </c>
      <c r="E6199" s="135">
        <f t="shared" si="96"/>
        <v>30510506</v>
      </c>
      <c r="F6199" s="135" t="s">
        <v>1249</v>
      </c>
      <c r="G6199" s="135" t="s">
        <v>8210</v>
      </c>
      <c r="H6199" s="135" t="s">
        <v>6698</v>
      </c>
      <c r="I6199" s="135" t="s">
        <v>871</v>
      </c>
    </row>
    <row r="6200" spans="1:9" x14ac:dyDescent="0.2">
      <c r="A6200" s="135" t="s">
        <v>2918</v>
      </c>
      <c r="D6200" s="135" t="s">
        <v>6704</v>
      </c>
      <c r="E6200" s="135">
        <f t="shared" si="96"/>
        <v>30510507</v>
      </c>
      <c r="F6200" s="135" t="s">
        <v>1249</v>
      </c>
      <c r="G6200" s="135" t="s">
        <v>8210</v>
      </c>
      <c r="H6200" s="135" t="s">
        <v>6698</v>
      </c>
      <c r="I6200" s="135" t="s">
        <v>3635</v>
      </c>
    </row>
    <row r="6201" spans="1:9" x14ac:dyDescent="0.2">
      <c r="A6201" s="135" t="s">
        <v>2918</v>
      </c>
      <c r="D6201" s="135" t="s">
        <v>6705</v>
      </c>
      <c r="E6201" s="135">
        <f t="shared" si="96"/>
        <v>30510508</v>
      </c>
      <c r="F6201" s="135" t="s">
        <v>1249</v>
      </c>
      <c r="G6201" s="135" t="s">
        <v>8210</v>
      </c>
      <c r="H6201" s="135" t="s">
        <v>6698</v>
      </c>
      <c r="I6201" s="135" t="s">
        <v>3637</v>
      </c>
    </row>
    <row r="6202" spans="1:9" x14ac:dyDescent="0.2">
      <c r="A6202" s="135" t="s">
        <v>2918</v>
      </c>
      <c r="D6202" s="135" t="s">
        <v>6706</v>
      </c>
      <c r="E6202" s="135">
        <f t="shared" si="96"/>
        <v>30510596</v>
      </c>
      <c r="F6202" s="135" t="s">
        <v>1249</v>
      </c>
      <c r="G6202" s="135" t="s">
        <v>8210</v>
      </c>
      <c r="H6202" s="135" t="s">
        <v>6698</v>
      </c>
      <c r="I6202" s="135" t="s">
        <v>3639</v>
      </c>
    </row>
    <row r="6203" spans="1:9" x14ac:dyDescent="0.2">
      <c r="A6203" s="135" t="s">
        <v>2918</v>
      </c>
      <c r="D6203" s="135" t="s">
        <v>6707</v>
      </c>
      <c r="E6203" s="135">
        <f t="shared" si="96"/>
        <v>30510597</v>
      </c>
      <c r="F6203" s="135" t="s">
        <v>1249</v>
      </c>
      <c r="G6203" s="135" t="s">
        <v>8210</v>
      </c>
      <c r="H6203" s="135" t="s">
        <v>6698</v>
      </c>
      <c r="I6203" s="135" t="s">
        <v>3641</v>
      </c>
    </row>
    <row r="6204" spans="1:9" x14ac:dyDescent="0.2">
      <c r="A6204" s="135" t="s">
        <v>2918</v>
      </c>
      <c r="D6204" s="135" t="s">
        <v>6708</v>
      </c>
      <c r="E6204" s="135">
        <f t="shared" si="96"/>
        <v>30510598</v>
      </c>
      <c r="F6204" s="135" t="s">
        <v>1249</v>
      </c>
      <c r="G6204" s="135" t="s">
        <v>8210</v>
      </c>
      <c r="H6204" s="135" t="s">
        <v>6698</v>
      </c>
      <c r="I6204" s="135" t="s">
        <v>6652</v>
      </c>
    </row>
    <row r="6205" spans="1:9" x14ac:dyDescent="0.2">
      <c r="A6205" s="135" t="s">
        <v>2918</v>
      </c>
      <c r="D6205" s="135" t="s">
        <v>6709</v>
      </c>
      <c r="E6205" s="135">
        <f t="shared" si="96"/>
        <v>30510599</v>
      </c>
      <c r="F6205" s="135" t="s">
        <v>1249</v>
      </c>
      <c r="G6205" s="135" t="s">
        <v>8210</v>
      </c>
      <c r="H6205" s="135" t="s">
        <v>6698</v>
      </c>
      <c r="I6205" s="135" t="s">
        <v>6238</v>
      </c>
    </row>
    <row r="6206" spans="1:9" x14ac:dyDescent="0.2">
      <c r="A6206" s="135" t="s">
        <v>2918</v>
      </c>
      <c r="D6206" s="135" t="s">
        <v>6710</v>
      </c>
      <c r="E6206" s="135">
        <f t="shared" si="96"/>
        <v>30510604</v>
      </c>
      <c r="F6206" s="135" t="s">
        <v>1249</v>
      </c>
      <c r="G6206" s="135" t="s">
        <v>8210</v>
      </c>
      <c r="H6206" s="135" t="s">
        <v>6711</v>
      </c>
      <c r="I6206" s="135" t="s">
        <v>1523</v>
      </c>
    </row>
    <row r="6207" spans="1:9" x14ac:dyDescent="0.2">
      <c r="A6207" s="135" t="s">
        <v>2918</v>
      </c>
      <c r="D6207" s="135" t="s">
        <v>6712</v>
      </c>
      <c r="E6207" s="135">
        <f t="shared" si="96"/>
        <v>30510708</v>
      </c>
      <c r="F6207" s="135" t="s">
        <v>1249</v>
      </c>
      <c r="G6207" s="135" t="s">
        <v>8210</v>
      </c>
      <c r="H6207" s="135" t="s">
        <v>6713</v>
      </c>
      <c r="I6207" s="135" t="s">
        <v>3637</v>
      </c>
    </row>
    <row r="6208" spans="1:9" x14ac:dyDescent="0.2">
      <c r="A6208" s="135" t="s">
        <v>2918</v>
      </c>
      <c r="D6208" s="135" t="s">
        <v>6714</v>
      </c>
      <c r="E6208" s="135">
        <f t="shared" si="96"/>
        <v>30510709</v>
      </c>
      <c r="F6208" s="135" t="s">
        <v>1249</v>
      </c>
      <c r="G6208" s="135" t="s">
        <v>8210</v>
      </c>
      <c r="H6208" s="135" t="s">
        <v>6713</v>
      </c>
      <c r="I6208" s="135" t="s">
        <v>6715</v>
      </c>
    </row>
    <row r="6209" spans="1:9" x14ac:dyDescent="0.2">
      <c r="A6209" s="135" t="s">
        <v>2918</v>
      </c>
      <c r="D6209" s="135" t="s">
        <v>6716</v>
      </c>
      <c r="E6209" s="135">
        <f t="shared" si="96"/>
        <v>30510808</v>
      </c>
      <c r="F6209" s="135" t="s">
        <v>1249</v>
      </c>
      <c r="G6209" s="135" t="s">
        <v>8210</v>
      </c>
      <c r="H6209" s="135" t="s">
        <v>6717</v>
      </c>
      <c r="I6209" s="135" t="s">
        <v>3637</v>
      </c>
    </row>
    <row r="6210" spans="1:9" x14ac:dyDescent="0.2">
      <c r="A6210" s="135" t="s">
        <v>2918</v>
      </c>
      <c r="D6210" s="135" t="s">
        <v>6718</v>
      </c>
      <c r="E6210" s="135">
        <f t="shared" ref="E6210:E6273" si="97">VALUE(D6210)</f>
        <v>30510809</v>
      </c>
      <c r="F6210" s="135" t="s">
        <v>1249</v>
      </c>
      <c r="G6210" s="135" t="s">
        <v>8210</v>
      </c>
      <c r="H6210" s="135" t="s">
        <v>6717</v>
      </c>
      <c r="I6210" s="135" t="s">
        <v>6715</v>
      </c>
    </row>
    <row r="6211" spans="1:9" x14ac:dyDescent="0.2">
      <c r="A6211" s="135" t="s">
        <v>2918</v>
      </c>
      <c r="D6211" s="135" t="s">
        <v>6719</v>
      </c>
      <c r="E6211" s="135">
        <f t="shared" si="97"/>
        <v>30515001</v>
      </c>
      <c r="F6211" s="135" t="s">
        <v>1249</v>
      </c>
      <c r="G6211" s="135" t="s">
        <v>8210</v>
      </c>
      <c r="H6211" s="135" t="s">
        <v>5460</v>
      </c>
      <c r="I6211" s="135" t="s">
        <v>3549</v>
      </c>
    </row>
    <row r="6212" spans="1:9" x14ac:dyDescent="0.2">
      <c r="A6212" s="135" t="s">
        <v>2918</v>
      </c>
      <c r="D6212" s="135" t="s">
        <v>6720</v>
      </c>
      <c r="E6212" s="135">
        <f t="shared" si="97"/>
        <v>30515002</v>
      </c>
      <c r="F6212" s="135" t="s">
        <v>1249</v>
      </c>
      <c r="G6212" s="135" t="s">
        <v>8210</v>
      </c>
      <c r="H6212" s="135" t="s">
        <v>5460</v>
      </c>
      <c r="I6212" s="135" t="s">
        <v>2382</v>
      </c>
    </row>
    <row r="6213" spans="1:9" x14ac:dyDescent="0.2">
      <c r="A6213" s="135" t="s">
        <v>2918</v>
      </c>
      <c r="D6213" s="135" t="s">
        <v>6721</v>
      </c>
      <c r="E6213" s="135">
        <f t="shared" si="97"/>
        <v>30515003</v>
      </c>
      <c r="F6213" s="135" t="s">
        <v>1249</v>
      </c>
      <c r="G6213" s="135" t="s">
        <v>8210</v>
      </c>
      <c r="H6213" s="135" t="s">
        <v>5460</v>
      </c>
      <c r="I6213" s="135" t="s">
        <v>7927</v>
      </c>
    </row>
    <row r="6214" spans="1:9" x14ac:dyDescent="0.2">
      <c r="A6214" s="135" t="s">
        <v>2918</v>
      </c>
      <c r="D6214" s="135" t="s">
        <v>6722</v>
      </c>
      <c r="E6214" s="135">
        <f t="shared" si="97"/>
        <v>30515004</v>
      </c>
      <c r="F6214" s="135" t="s">
        <v>1249</v>
      </c>
      <c r="G6214" s="135" t="s">
        <v>8210</v>
      </c>
      <c r="H6214" s="135" t="s">
        <v>5460</v>
      </c>
      <c r="I6214" s="135" t="s">
        <v>6723</v>
      </c>
    </row>
    <row r="6215" spans="1:9" x14ac:dyDescent="0.2">
      <c r="A6215" s="135" t="s">
        <v>2918</v>
      </c>
      <c r="D6215" s="135" t="s">
        <v>6724</v>
      </c>
      <c r="E6215" s="135">
        <f t="shared" si="97"/>
        <v>30515005</v>
      </c>
      <c r="F6215" s="135" t="s">
        <v>1249</v>
      </c>
      <c r="G6215" s="135" t="s">
        <v>8210</v>
      </c>
      <c r="H6215" s="135" t="s">
        <v>5460</v>
      </c>
      <c r="I6215" s="135" t="s">
        <v>10017</v>
      </c>
    </row>
    <row r="6216" spans="1:9" x14ac:dyDescent="0.2">
      <c r="A6216" s="135" t="s">
        <v>2918</v>
      </c>
      <c r="D6216" s="135" t="s">
        <v>6725</v>
      </c>
      <c r="E6216" s="135">
        <f t="shared" si="97"/>
        <v>30531001</v>
      </c>
      <c r="F6216" s="135" t="s">
        <v>1249</v>
      </c>
      <c r="G6216" s="135" t="s">
        <v>8210</v>
      </c>
      <c r="H6216" s="135" t="s">
        <v>6726</v>
      </c>
      <c r="I6216" s="135" t="s">
        <v>16916</v>
      </c>
    </row>
    <row r="6217" spans="1:9" x14ac:dyDescent="0.2">
      <c r="A6217" s="135" t="s">
        <v>2918</v>
      </c>
      <c r="D6217" s="135" t="s">
        <v>6727</v>
      </c>
      <c r="E6217" s="135">
        <f t="shared" si="97"/>
        <v>30531002</v>
      </c>
      <c r="F6217" s="135" t="s">
        <v>1249</v>
      </c>
      <c r="G6217" s="135" t="s">
        <v>8210</v>
      </c>
      <c r="H6217" s="135" t="s">
        <v>6726</v>
      </c>
      <c r="I6217" s="135" t="s">
        <v>16918</v>
      </c>
    </row>
    <row r="6218" spans="1:9" x14ac:dyDescent="0.2">
      <c r="A6218" s="135" t="s">
        <v>2918</v>
      </c>
      <c r="D6218" s="135" t="s">
        <v>6728</v>
      </c>
      <c r="E6218" s="135">
        <f t="shared" si="97"/>
        <v>30531003</v>
      </c>
      <c r="F6218" s="135" t="s">
        <v>1249</v>
      </c>
      <c r="G6218" s="135" t="s">
        <v>8210</v>
      </c>
      <c r="H6218" s="135" t="s">
        <v>6726</v>
      </c>
      <c r="I6218" s="135" t="s">
        <v>16920</v>
      </c>
    </row>
    <row r="6219" spans="1:9" x14ac:dyDescent="0.2">
      <c r="A6219" s="135" t="s">
        <v>2918</v>
      </c>
      <c r="D6219" s="135" t="s">
        <v>6729</v>
      </c>
      <c r="E6219" s="135">
        <f t="shared" si="97"/>
        <v>30531004</v>
      </c>
      <c r="F6219" s="135" t="s">
        <v>1249</v>
      </c>
      <c r="G6219" s="135" t="s">
        <v>8210</v>
      </c>
      <c r="H6219" s="135" t="s">
        <v>6726</v>
      </c>
      <c r="I6219" s="135" t="s">
        <v>16922</v>
      </c>
    </row>
    <row r="6220" spans="1:9" x14ac:dyDescent="0.2">
      <c r="A6220" s="135" t="s">
        <v>2918</v>
      </c>
      <c r="D6220" s="135" t="s">
        <v>6730</v>
      </c>
      <c r="E6220" s="135">
        <f t="shared" si="97"/>
        <v>30531005</v>
      </c>
      <c r="F6220" s="135" t="s">
        <v>1249</v>
      </c>
      <c r="G6220" s="135" t="s">
        <v>8210</v>
      </c>
      <c r="H6220" s="135" t="s">
        <v>6726</v>
      </c>
      <c r="I6220" s="135" t="s">
        <v>16924</v>
      </c>
    </row>
    <row r="6221" spans="1:9" x14ac:dyDescent="0.2">
      <c r="A6221" s="135" t="s">
        <v>2918</v>
      </c>
      <c r="D6221" s="135" t="s">
        <v>6731</v>
      </c>
      <c r="E6221" s="135">
        <f t="shared" si="97"/>
        <v>30531006</v>
      </c>
      <c r="F6221" s="135" t="s">
        <v>1249</v>
      </c>
      <c r="G6221" s="135" t="s">
        <v>8210</v>
      </c>
      <c r="H6221" s="135" t="s">
        <v>6726</v>
      </c>
      <c r="I6221" s="135" t="s">
        <v>16926</v>
      </c>
    </row>
    <row r="6222" spans="1:9" x14ac:dyDescent="0.2">
      <c r="A6222" s="135" t="s">
        <v>2918</v>
      </c>
      <c r="D6222" s="135" t="s">
        <v>6732</v>
      </c>
      <c r="E6222" s="135">
        <f t="shared" si="97"/>
        <v>30531007</v>
      </c>
      <c r="F6222" s="135" t="s">
        <v>1249</v>
      </c>
      <c r="G6222" s="135" t="s">
        <v>8210</v>
      </c>
      <c r="H6222" s="135" t="s">
        <v>6726</v>
      </c>
      <c r="I6222" s="135" t="s">
        <v>9463</v>
      </c>
    </row>
    <row r="6223" spans="1:9" x14ac:dyDescent="0.2">
      <c r="A6223" s="135" t="s">
        <v>2918</v>
      </c>
      <c r="D6223" s="135" t="s">
        <v>6733</v>
      </c>
      <c r="E6223" s="135">
        <f t="shared" si="97"/>
        <v>30531008</v>
      </c>
      <c r="F6223" s="135" t="s">
        <v>1249</v>
      </c>
      <c r="G6223" s="135" t="s">
        <v>8210</v>
      </c>
      <c r="H6223" s="135" t="s">
        <v>6726</v>
      </c>
      <c r="I6223" s="135" t="s">
        <v>6785</v>
      </c>
    </row>
    <row r="6224" spans="1:9" x14ac:dyDescent="0.2">
      <c r="A6224" s="135" t="s">
        <v>2918</v>
      </c>
      <c r="D6224" s="135" t="s">
        <v>6734</v>
      </c>
      <c r="E6224" s="135">
        <f t="shared" si="97"/>
        <v>30531009</v>
      </c>
      <c r="F6224" s="135" t="s">
        <v>1249</v>
      </c>
      <c r="G6224" s="135" t="s">
        <v>8210</v>
      </c>
      <c r="H6224" s="135" t="s">
        <v>6726</v>
      </c>
      <c r="I6224" s="135" t="s">
        <v>14238</v>
      </c>
    </row>
    <row r="6225" spans="1:12" x14ac:dyDescent="0.2">
      <c r="A6225" s="135" t="s">
        <v>2918</v>
      </c>
      <c r="D6225" s="135" t="s">
        <v>6735</v>
      </c>
      <c r="E6225" s="135">
        <f t="shared" si="97"/>
        <v>30531010</v>
      </c>
      <c r="F6225" s="135" t="s">
        <v>1249</v>
      </c>
      <c r="G6225" s="135" t="s">
        <v>8210</v>
      </c>
      <c r="H6225" s="135" t="s">
        <v>6726</v>
      </c>
      <c r="I6225" s="135" t="s">
        <v>2367</v>
      </c>
    </row>
    <row r="6226" spans="1:12" x14ac:dyDescent="0.2">
      <c r="A6226" s="135" t="s">
        <v>2918</v>
      </c>
      <c r="D6226" s="135" t="s">
        <v>6736</v>
      </c>
      <c r="E6226" s="135">
        <f t="shared" si="97"/>
        <v>30531011</v>
      </c>
      <c r="F6226" s="135" t="s">
        <v>1249</v>
      </c>
      <c r="G6226" s="135" t="s">
        <v>8210</v>
      </c>
      <c r="H6226" s="135" t="s">
        <v>6726</v>
      </c>
      <c r="I6226" s="135" t="s">
        <v>14241</v>
      </c>
    </row>
    <row r="6227" spans="1:12" x14ac:dyDescent="0.2">
      <c r="A6227" s="135" t="s">
        <v>2918</v>
      </c>
      <c r="D6227" s="135" t="s">
        <v>6737</v>
      </c>
      <c r="E6227" s="135">
        <f t="shared" si="97"/>
        <v>30531012</v>
      </c>
      <c r="F6227" s="135" t="s">
        <v>1249</v>
      </c>
      <c r="G6227" s="135" t="s">
        <v>8210</v>
      </c>
      <c r="H6227" s="135" t="s">
        <v>6726</v>
      </c>
      <c r="I6227" s="135" t="s">
        <v>9422</v>
      </c>
    </row>
    <row r="6228" spans="1:12" x14ac:dyDescent="0.2">
      <c r="A6228" s="135" t="s">
        <v>2918</v>
      </c>
      <c r="D6228" s="135" t="s">
        <v>6738</v>
      </c>
      <c r="E6228" s="135">
        <f t="shared" si="97"/>
        <v>30531013</v>
      </c>
      <c r="F6228" s="135" t="s">
        <v>1249</v>
      </c>
      <c r="G6228" s="135" t="s">
        <v>8210</v>
      </c>
      <c r="H6228" s="135" t="s">
        <v>6726</v>
      </c>
      <c r="I6228" s="135" t="s">
        <v>14244</v>
      </c>
    </row>
    <row r="6229" spans="1:12" x14ac:dyDescent="0.2">
      <c r="A6229" s="135" t="s">
        <v>2918</v>
      </c>
      <c r="D6229" s="135" t="s">
        <v>6739</v>
      </c>
      <c r="E6229" s="135">
        <f t="shared" si="97"/>
        <v>30531014</v>
      </c>
      <c r="F6229" s="135" t="s">
        <v>1249</v>
      </c>
      <c r="G6229" s="135" t="s">
        <v>8210</v>
      </c>
      <c r="H6229" s="135" t="s">
        <v>6726</v>
      </c>
      <c r="I6229" s="135" t="s">
        <v>14246</v>
      </c>
    </row>
    <row r="6230" spans="1:12" x14ac:dyDescent="0.2">
      <c r="A6230" s="135" t="s">
        <v>2918</v>
      </c>
      <c r="D6230" s="135" t="s">
        <v>6740</v>
      </c>
      <c r="E6230" s="135">
        <f t="shared" si="97"/>
        <v>30531015</v>
      </c>
      <c r="F6230" s="135" t="s">
        <v>1249</v>
      </c>
      <c r="G6230" s="135" t="s">
        <v>8210</v>
      </c>
      <c r="H6230" s="135" t="s">
        <v>6726</v>
      </c>
      <c r="I6230" s="135" t="s">
        <v>1274</v>
      </c>
    </row>
    <row r="6231" spans="1:12" x14ac:dyDescent="0.2">
      <c r="A6231" s="135" t="s">
        <v>2918</v>
      </c>
      <c r="D6231" s="135" t="s">
        <v>6741</v>
      </c>
      <c r="E6231" s="135">
        <f t="shared" si="97"/>
        <v>30531016</v>
      </c>
      <c r="F6231" s="135" t="s">
        <v>1249</v>
      </c>
      <c r="G6231" s="135" t="s">
        <v>8210</v>
      </c>
      <c r="H6231" s="135" t="s">
        <v>6726</v>
      </c>
      <c r="I6231" s="135" t="s">
        <v>14249</v>
      </c>
    </row>
    <row r="6232" spans="1:12" x14ac:dyDescent="0.2">
      <c r="A6232" s="135" t="s">
        <v>2918</v>
      </c>
      <c r="D6232" s="135" t="s">
        <v>6742</v>
      </c>
      <c r="E6232" s="135">
        <f t="shared" si="97"/>
        <v>30531017</v>
      </c>
      <c r="F6232" s="135" t="s">
        <v>1249</v>
      </c>
      <c r="G6232" s="135" t="s">
        <v>8210</v>
      </c>
      <c r="H6232" s="135" t="s">
        <v>6726</v>
      </c>
      <c r="I6232" s="135" t="s">
        <v>8510</v>
      </c>
    </row>
    <row r="6233" spans="1:12" x14ac:dyDescent="0.2">
      <c r="A6233" s="135" t="s">
        <v>2918</v>
      </c>
      <c r="D6233" s="135" t="s">
        <v>6743</v>
      </c>
      <c r="E6233" s="135">
        <f t="shared" si="97"/>
        <v>30531090</v>
      </c>
      <c r="F6233" s="135" t="s">
        <v>1249</v>
      </c>
      <c r="G6233" s="135" t="s">
        <v>8210</v>
      </c>
      <c r="H6233" s="135" t="s">
        <v>6726</v>
      </c>
      <c r="I6233" s="135" t="s">
        <v>5426</v>
      </c>
    </row>
    <row r="6234" spans="1:12" x14ac:dyDescent="0.2">
      <c r="A6234" s="135" t="s">
        <v>2918</v>
      </c>
      <c r="D6234" s="135" t="s">
        <v>9611</v>
      </c>
      <c r="E6234" s="135">
        <f t="shared" si="97"/>
        <v>30531099</v>
      </c>
      <c r="F6234" s="135" t="s">
        <v>1249</v>
      </c>
      <c r="G6234" s="135" t="s">
        <v>8210</v>
      </c>
      <c r="H6234" s="135" t="s">
        <v>6726</v>
      </c>
      <c r="I6234" s="135" t="s">
        <v>6238</v>
      </c>
    </row>
    <row r="6235" spans="1:12" x14ac:dyDescent="0.2">
      <c r="A6235" s="135" t="s">
        <v>2918</v>
      </c>
      <c r="B6235" s="138" t="s">
        <v>2900</v>
      </c>
      <c r="C6235" s="135" t="s">
        <v>14538</v>
      </c>
      <c r="D6235" s="135" t="s">
        <v>9612</v>
      </c>
      <c r="E6235" s="135">
        <f t="shared" si="97"/>
        <v>30532001</v>
      </c>
      <c r="F6235" s="135" t="s">
        <v>1249</v>
      </c>
      <c r="G6235" s="135" t="s">
        <v>8210</v>
      </c>
      <c r="H6235" s="135" t="s">
        <v>9613</v>
      </c>
      <c r="I6235" s="135" t="s">
        <v>7419</v>
      </c>
      <c r="K6235" s="137">
        <v>37771</v>
      </c>
      <c r="L6235" s="135" t="s">
        <v>9614</v>
      </c>
    </row>
    <row r="6236" spans="1:12" x14ac:dyDescent="0.2">
      <c r="A6236" s="135" t="s">
        <v>2918</v>
      </c>
      <c r="B6236" s="138" t="s">
        <v>2900</v>
      </c>
      <c r="C6236" s="135" t="s">
        <v>14540</v>
      </c>
      <c r="D6236" s="135" t="s">
        <v>9615</v>
      </c>
      <c r="E6236" s="135">
        <f t="shared" si="97"/>
        <v>30532002</v>
      </c>
      <c r="F6236" s="135" t="s">
        <v>1249</v>
      </c>
      <c r="G6236" s="135" t="s">
        <v>8210</v>
      </c>
      <c r="H6236" s="135" t="s">
        <v>9613</v>
      </c>
      <c r="I6236" s="135" t="s">
        <v>8998</v>
      </c>
      <c r="K6236" s="137">
        <v>37771</v>
      </c>
      <c r="L6236" s="135" t="s">
        <v>9614</v>
      </c>
    </row>
    <row r="6237" spans="1:12" x14ac:dyDescent="0.2">
      <c r="A6237" s="135" t="s">
        <v>2918</v>
      </c>
      <c r="B6237" s="138" t="s">
        <v>2900</v>
      </c>
      <c r="C6237" s="135" t="s">
        <v>14541</v>
      </c>
      <c r="D6237" s="135" t="s">
        <v>9616</v>
      </c>
      <c r="E6237" s="135">
        <f t="shared" si="97"/>
        <v>30532003</v>
      </c>
      <c r="F6237" s="135" t="s">
        <v>1249</v>
      </c>
      <c r="G6237" s="135" t="s">
        <v>8210</v>
      </c>
      <c r="H6237" s="135" t="s">
        <v>9613</v>
      </c>
      <c r="I6237" s="135" t="s">
        <v>14542</v>
      </c>
      <c r="K6237" s="137">
        <v>37771</v>
      </c>
      <c r="L6237" s="135" t="s">
        <v>9614</v>
      </c>
    </row>
    <row r="6238" spans="1:12" x14ac:dyDescent="0.2">
      <c r="A6238" s="135" t="s">
        <v>2918</v>
      </c>
      <c r="B6238" s="138" t="s">
        <v>2900</v>
      </c>
      <c r="C6238" s="135" t="s">
        <v>14543</v>
      </c>
      <c r="D6238" s="135" t="s">
        <v>9617</v>
      </c>
      <c r="E6238" s="135">
        <f t="shared" si="97"/>
        <v>30532004</v>
      </c>
      <c r="F6238" s="135" t="s">
        <v>1249</v>
      </c>
      <c r="G6238" s="135" t="s">
        <v>8210</v>
      </c>
      <c r="H6238" s="135" t="s">
        <v>9613</v>
      </c>
      <c r="I6238" s="135" t="s">
        <v>14544</v>
      </c>
      <c r="K6238" s="137">
        <v>37771</v>
      </c>
      <c r="L6238" s="135" t="s">
        <v>9614</v>
      </c>
    </row>
    <row r="6239" spans="1:12" x14ac:dyDescent="0.2">
      <c r="A6239" s="135" t="s">
        <v>2918</v>
      </c>
      <c r="B6239" s="138" t="s">
        <v>2900</v>
      </c>
      <c r="C6239" s="135" t="s">
        <v>14545</v>
      </c>
      <c r="D6239" s="135" t="s">
        <v>9618</v>
      </c>
      <c r="E6239" s="135">
        <f t="shared" si="97"/>
        <v>30532005</v>
      </c>
      <c r="F6239" s="135" t="s">
        <v>1249</v>
      </c>
      <c r="G6239" s="135" t="s">
        <v>8210</v>
      </c>
      <c r="H6239" s="135" t="s">
        <v>9613</v>
      </c>
      <c r="I6239" s="135" t="s">
        <v>14546</v>
      </c>
      <c r="K6239" s="137">
        <v>37771</v>
      </c>
      <c r="L6239" s="135" t="s">
        <v>9614</v>
      </c>
    </row>
    <row r="6240" spans="1:12" x14ac:dyDescent="0.2">
      <c r="A6240" s="135" t="s">
        <v>2918</v>
      </c>
      <c r="B6240" s="138" t="s">
        <v>2900</v>
      </c>
      <c r="C6240" s="135" t="s">
        <v>14547</v>
      </c>
      <c r="D6240" s="135" t="s">
        <v>9619</v>
      </c>
      <c r="E6240" s="135">
        <f t="shared" si="97"/>
        <v>30532006</v>
      </c>
      <c r="F6240" s="135" t="s">
        <v>1249</v>
      </c>
      <c r="G6240" s="135" t="s">
        <v>8210</v>
      </c>
      <c r="H6240" s="135" t="s">
        <v>9613</v>
      </c>
      <c r="I6240" s="135" t="s">
        <v>14548</v>
      </c>
      <c r="K6240" s="137">
        <v>37771</v>
      </c>
      <c r="L6240" s="135" t="s">
        <v>9614</v>
      </c>
    </row>
    <row r="6241" spans="1:12" x14ac:dyDescent="0.2">
      <c r="A6241" s="135" t="s">
        <v>2918</v>
      </c>
      <c r="B6241" s="138" t="s">
        <v>2900</v>
      </c>
      <c r="C6241" s="135" t="s">
        <v>14549</v>
      </c>
      <c r="D6241" s="135" t="s">
        <v>9620</v>
      </c>
      <c r="E6241" s="135">
        <f t="shared" si="97"/>
        <v>30532007</v>
      </c>
      <c r="F6241" s="135" t="s">
        <v>1249</v>
      </c>
      <c r="G6241" s="135" t="s">
        <v>8210</v>
      </c>
      <c r="H6241" s="135" t="s">
        <v>9613</v>
      </c>
      <c r="I6241" s="135" t="s">
        <v>14518</v>
      </c>
      <c r="K6241" s="137">
        <v>37771</v>
      </c>
      <c r="L6241" s="135" t="s">
        <v>9614</v>
      </c>
    </row>
    <row r="6242" spans="1:12" x14ac:dyDescent="0.2">
      <c r="A6242" s="135" t="s">
        <v>2918</v>
      </c>
      <c r="B6242" s="138" t="s">
        <v>2900</v>
      </c>
      <c r="C6242" s="135" t="s">
        <v>14550</v>
      </c>
      <c r="D6242" s="135" t="s">
        <v>9621</v>
      </c>
      <c r="E6242" s="135">
        <f t="shared" si="97"/>
        <v>30532008</v>
      </c>
      <c r="F6242" s="135" t="s">
        <v>1249</v>
      </c>
      <c r="G6242" s="135" t="s">
        <v>8210</v>
      </c>
      <c r="H6242" s="135" t="s">
        <v>9613</v>
      </c>
      <c r="I6242" s="135" t="s">
        <v>14551</v>
      </c>
      <c r="K6242" s="137">
        <v>37771</v>
      </c>
      <c r="L6242" s="135" t="s">
        <v>9614</v>
      </c>
    </row>
    <row r="6243" spans="1:12" x14ac:dyDescent="0.2">
      <c r="A6243" s="135" t="s">
        <v>2918</v>
      </c>
      <c r="B6243" s="138" t="s">
        <v>2900</v>
      </c>
      <c r="C6243" s="135" t="s">
        <v>14552</v>
      </c>
      <c r="D6243" s="135" t="s">
        <v>9622</v>
      </c>
      <c r="E6243" s="135">
        <f t="shared" si="97"/>
        <v>30532009</v>
      </c>
      <c r="F6243" s="135" t="s">
        <v>1249</v>
      </c>
      <c r="G6243" s="135" t="s">
        <v>8210</v>
      </c>
      <c r="H6243" s="135" t="s">
        <v>9613</v>
      </c>
      <c r="I6243" s="135" t="s">
        <v>14553</v>
      </c>
      <c r="K6243" s="137">
        <v>37771</v>
      </c>
      <c r="L6243" s="135" t="s">
        <v>9614</v>
      </c>
    </row>
    <row r="6244" spans="1:12" x14ac:dyDescent="0.2">
      <c r="A6244" s="135" t="s">
        <v>2918</v>
      </c>
      <c r="B6244" s="138" t="s">
        <v>2900</v>
      </c>
      <c r="C6244" s="135" t="s">
        <v>14554</v>
      </c>
      <c r="D6244" s="135" t="s">
        <v>9623</v>
      </c>
      <c r="E6244" s="135">
        <f t="shared" si="97"/>
        <v>30532010</v>
      </c>
      <c r="F6244" s="135" t="s">
        <v>1249</v>
      </c>
      <c r="G6244" s="135" t="s">
        <v>8210</v>
      </c>
      <c r="H6244" s="135" t="s">
        <v>9613</v>
      </c>
      <c r="I6244" s="135" t="s">
        <v>14555</v>
      </c>
      <c r="K6244" s="137">
        <v>37771</v>
      </c>
      <c r="L6244" s="135" t="s">
        <v>9614</v>
      </c>
    </row>
    <row r="6245" spans="1:12" x14ac:dyDescent="0.2">
      <c r="A6245" s="135" t="s">
        <v>2918</v>
      </c>
      <c r="B6245" s="138" t="s">
        <v>2900</v>
      </c>
      <c r="C6245" s="135" t="s">
        <v>14556</v>
      </c>
      <c r="D6245" s="135" t="s">
        <v>9624</v>
      </c>
      <c r="E6245" s="135">
        <f t="shared" si="97"/>
        <v>30532011</v>
      </c>
      <c r="F6245" s="135" t="s">
        <v>1249</v>
      </c>
      <c r="G6245" s="135" t="s">
        <v>8210</v>
      </c>
      <c r="H6245" s="135" t="s">
        <v>9613</v>
      </c>
      <c r="I6245" s="135" t="s">
        <v>14257</v>
      </c>
      <c r="K6245" s="137">
        <v>37771</v>
      </c>
      <c r="L6245" s="135" t="s">
        <v>9614</v>
      </c>
    </row>
    <row r="6246" spans="1:12" x14ac:dyDescent="0.2">
      <c r="A6246" s="135" t="s">
        <v>2918</v>
      </c>
      <c r="B6246" s="138" t="s">
        <v>2900</v>
      </c>
      <c r="C6246" s="135" t="s">
        <v>14557</v>
      </c>
      <c r="D6246" s="135" t="s">
        <v>9625</v>
      </c>
      <c r="E6246" s="135">
        <f t="shared" si="97"/>
        <v>30532012</v>
      </c>
      <c r="F6246" s="135" t="s">
        <v>1249</v>
      </c>
      <c r="G6246" s="135" t="s">
        <v>8210</v>
      </c>
      <c r="H6246" s="135" t="s">
        <v>9613</v>
      </c>
      <c r="I6246" s="135" t="s">
        <v>1272</v>
      </c>
      <c r="K6246" s="137">
        <v>37771</v>
      </c>
      <c r="L6246" s="135" t="s">
        <v>9614</v>
      </c>
    </row>
    <row r="6247" spans="1:12" x14ac:dyDescent="0.2">
      <c r="A6247" s="135" t="s">
        <v>2918</v>
      </c>
      <c r="B6247" s="138" t="s">
        <v>2900</v>
      </c>
      <c r="C6247" s="135" t="s">
        <v>14558</v>
      </c>
      <c r="D6247" s="135" t="s">
        <v>9626</v>
      </c>
      <c r="E6247" s="135">
        <f t="shared" si="97"/>
        <v>30532013</v>
      </c>
      <c r="F6247" s="135" t="s">
        <v>1249</v>
      </c>
      <c r="G6247" s="135" t="s">
        <v>8210</v>
      </c>
      <c r="H6247" s="135" t="s">
        <v>9613</v>
      </c>
      <c r="I6247" s="135" t="s">
        <v>14559</v>
      </c>
      <c r="K6247" s="137">
        <v>37771</v>
      </c>
      <c r="L6247" s="135" t="s">
        <v>9614</v>
      </c>
    </row>
    <row r="6248" spans="1:12" x14ac:dyDescent="0.2">
      <c r="A6248" s="135" t="s">
        <v>2918</v>
      </c>
      <c r="B6248" s="138" t="s">
        <v>2900</v>
      </c>
      <c r="C6248" s="135" t="s">
        <v>14560</v>
      </c>
      <c r="D6248" s="135" t="s">
        <v>9627</v>
      </c>
      <c r="E6248" s="135">
        <f t="shared" si="97"/>
        <v>30532014</v>
      </c>
      <c r="F6248" s="135" t="s">
        <v>1249</v>
      </c>
      <c r="G6248" s="135" t="s">
        <v>8210</v>
      </c>
      <c r="H6248" s="135" t="s">
        <v>9613</v>
      </c>
      <c r="I6248" s="135" t="s">
        <v>15675</v>
      </c>
      <c r="K6248" s="137">
        <v>37771</v>
      </c>
      <c r="L6248" s="135" t="s">
        <v>9614</v>
      </c>
    </row>
    <row r="6249" spans="1:12" x14ac:dyDescent="0.2">
      <c r="A6249" s="135" t="s">
        <v>2918</v>
      </c>
      <c r="B6249" s="138" t="s">
        <v>2900</v>
      </c>
      <c r="C6249" s="135" t="s">
        <v>15676</v>
      </c>
      <c r="D6249" s="135" t="s">
        <v>9628</v>
      </c>
      <c r="E6249" s="135">
        <f t="shared" si="97"/>
        <v>30532015</v>
      </c>
      <c r="F6249" s="135" t="s">
        <v>1249</v>
      </c>
      <c r="G6249" s="135" t="s">
        <v>8210</v>
      </c>
      <c r="H6249" s="135" t="s">
        <v>9613</v>
      </c>
      <c r="I6249" s="135" t="s">
        <v>15677</v>
      </c>
      <c r="K6249" s="137">
        <v>37771</v>
      </c>
      <c r="L6249" s="135" t="s">
        <v>9614</v>
      </c>
    </row>
    <row r="6250" spans="1:12" x14ac:dyDescent="0.2">
      <c r="A6250" s="135" t="s">
        <v>2918</v>
      </c>
      <c r="B6250" s="138" t="s">
        <v>2900</v>
      </c>
      <c r="C6250" s="135" t="s">
        <v>15678</v>
      </c>
      <c r="D6250" s="135" t="s">
        <v>9629</v>
      </c>
      <c r="E6250" s="135">
        <f t="shared" si="97"/>
        <v>30532016</v>
      </c>
      <c r="F6250" s="135" t="s">
        <v>1249</v>
      </c>
      <c r="G6250" s="135" t="s">
        <v>8210</v>
      </c>
      <c r="H6250" s="135" t="s">
        <v>9613</v>
      </c>
      <c r="I6250" s="135" t="s">
        <v>15679</v>
      </c>
      <c r="K6250" s="137">
        <v>37771</v>
      </c>
      <c r="L6250" s="135" t="s">
        <v>9614</v>
      </c>
    </row>
    <row r="6251" spans="1:12" x14ac:dyDescent="0.2">
      <c r="A6251" s="135" t="s">
        <v>2918</v>
      </c>
      <c r="B6251" s="138" t="s">
        <v>2900</v>
      </c>
      <c r="C6251" s="135" t="s">
        <v>15680</v>
      </c>
      <c r="D6251" s="135" t="s">
        <v>9630</v>
      </c>
      <c r="E6251" s="135">
        <f t="shared" si="97"/>
        <v>30532017</v>
      </c>
      <c r="F6251" s="135" t="s">
        <v>1249</v>
      </c>
      <c r="G6251" s="135" t="s">
        <v>8210</v>
      </c>
      <c r="H6251" s="135" t="s">
        <v>9613</v>
      </c>
      <c r="I6251" s="135" t="s">
        <v>15681</v>
      </c>
      <c r="K6251" s="137">
        <v>37771</v>
      </c>
      <c r="L6251" s="135" t="s">
        <v>9614</v>
      </c>
    </row>
    <row r="6252" spans="1:12" x14ac:dyDescent="0.2">
      <c r="A6252" s="135" t="s">
        <v>2918</v>
      </c>
      <c r="B6252" s="138" t="s">
        <v>2900</v>
      </c>
      <c r="C6252" s="135" t="s">
        <v>15682</v>
      </c>
      <c r="D6252" s="135" t="s">
        <v>9631</v>
      </c>
      <c r="E6252" s="135">
        <f t="shared" si="97"/>
        <v>30532018</v>
      </c>
      <c r="F6252" s="135" t="s">
        <v>1249</v>
      </c>
      <c r="G6252" s="135" t="s">
        <v>8210</v>
      </c>
      <c r="H6252" s="135" t="s">
        <v>9613</v>
      </c>
      <c r="I6252" s="135" t="s">
        <v>15683</v>
      </c>
      <c r="K6252" s="137">
        <v>37771</v>
      </c>
      <c r="L6252" s="135" t="s">
        <v>9614</v>
      </c>
    </row>
    <row r="6253" spans="1:12" x14ac:dyDescent="0.2">
      <c r="A6253" s="135" t="s">
        <v>2918</v>
      </c>
      <c r="B6253" s="138" t="s">
        <v>2900</v>
      </c>
      <c r="C6253" s="135" t="s">
        <v>15684</v>
      </c>
      <c r="D6253" s="135" t="s">
        <v>9632</v>
      </c>
      <c r="E6253" s="135">
        <f t="shared" si="97"/>
        <v>30532020</v>
      </c>
      <c r="F6253" s="135" t="s">
        <v>1249</v>
      </c>
      <c r="G6253" s="135" t="s">
        <v>8210</v>
      </c>
      <c r="H6253" s="135" t="s">
        <v>9613</v>
      </c>
      <c r="I6253" s="135" t="s">
        <v>14555</v>
      </c>
      <c r="K6253" s="137">
        <v>37771</v>
      </c>
      <c r="L6253" s="135" t="s">
        <v>9614</v>
      </c>
    </row>
    <row r="6254" spans="1:12" x14ac:dyDescent="0.2">
      <c r="A6254" s="135" t="s">
        <v>2918</v>
      </c>
      <c r="B6254" s="138" t="s">
        <v>2900</v>
      </c>
      <c r="C6254" s="135" t="s">
        <v>15687</v>
      </c>
      <c r="D6254" s="135" t="s">
        <v>9633</v>
      </c>
      <c r="E6254" s="135">
        <f t="shared" si="97"/>
        <v>30532031</v>
      </c>
      <c r="F6254" s="135" t="s">
        <v>1249</v>
      </c>
      <c r="G6254" s="135" t="s">
        <v>8210</v>
      </c>
      <c r="H6254" s="135" t="s">
        <v>9613</v>
      </c>
      <c r="I6254" s="135" t="s">
        <v>15688</v>
      </c>
      <c r="K6254" s="137">
        <v>37771</v>
      </c>
      <c r="L6254" s="135" t="s">
        <v>9614</v>
      </c>
    </row>
    <row r="6255" spans="1:12" x14ac:dyDescent="0.2">
      <c r="A6255" s="135" t="s">
        <v>2918</v>
      </c>
      <c r="B6255" s="138" t="s">
        <v>2900</v>
      </c>
      <c r="C6255" s="135" t="s">
        <v>15689</v>
      </c>
      <c r="D6255" s="135" t="s">
        <v>9634</v>
      </c>
      <c r="E6255" s="135">
        <f t="shared" si="97"/>
        <v>30532032</v>
      </c>
      <c r="F6255" s="135" t="s">
        <v>1249</v>
      </c>
      <c r="G6255" s="135" t="s">
        <v>8210</v>
      </c>
      <c r="H6255" s="135" t="s">
        <v>9613</v>
      </c>
      <c r="I6255" s="135" t="s">
        <v>15690</v>
      </c>
      <c r="K6255" s="137">
        <v>37771</v>
      </c>
      <c r="L6255" s="135" t="s">
        <v>9614</v>
      </c>
    </row>
    <row r="6256" spans="1:12" x14ac:dyDescent="0.2">
      <c r="A6256" s="135" t="s">
        <v>2918</v>
      </c>
      <c r="B6256" s="138" t="s">
        <v>2900</v>
      </c>
      <c r="C6256" s="135" t="s">
        <v>15691</v>
      </c>
      <c r="D6256" s="135" t="s">
        <v>9635</v>
      </c>
      <c r="E6256" s="135">
        <f t="shared" si="97"/>
        <v>30532033</v>
      </c>
      <c r="F6256" s="135" t="s">
        <v>1249</v>
      </c>
      <c r="G6256" s="135" t="s">
        <v>8210</v>
      </c>
      <c r="H6256" s="135" t="s">
        <v>9613</v>
      </c>
      <c r="I6256" s="135" t="s">
        <v>14609</v>
      </c>
      <c r="K6256" s="137">
        <v>37771</v>
      </c>
      <c r="L6256" s="135" t="s">
        <v>9614</v>
      </c>
    </row>
    <row r="6257" spans="1:12" x14ac:dyDescent="0.2">
      <c r="A6257" s="135" t="s">
        <v>2918</v>
      </c>
      <c r="B6257" s="138" t="s">
        <v>2900</v>
      </c>
      <c r="C6257" s="135" t="s">
        <v>9636</v>
      </c>
      <c r="D6257" s="135" t="s">
        <v>9637</v>
      </c>
      <c r="E6257" s="135">
        <f t="shared" si="97"/>
        <v>30532090</v>
      </c>
      <c r="F6257" s="135" t="s">
        <v>1249</v>
      </c>
      <c r="G6257" s="135" t="s">
        <v>8210</v>
      </c>
      <c r="H6257" s="135" t="s">
        <v>9613</v>
      </c>
      <c r="I6257" s="135" t="s">
        <v>9638</v>
      </c>
      <c r="J6257" s="137">
        <v>36278</v>
      </c>
      <c r="K6257" s="137">
        <v>37771</v>
      </c>
      <c r="L6257" s="135" t="s">
        <v>9614</v>
      </c>
    </row>
    <row r="6258" spans="1:12" x14ac:dyDescent="0.2">
      <c r="A6258" s="135" t="s">
        <v>2918</v>
      </c>
      <c r="D6258" s="135" t="s">
        <v>9639</v>
      </c>
      <c r="E6258" s="135">
        <f t="shared" si="97"/>
        <v>30580001</v>
      </c>
      <c r="F6258" s="135" t="s">
        <v>1249</v>
      </c>
      <c r="G6258" s="135" t="s">
        <v>8210</v>
      </c>
      <c r="H6258" s="135" t="s">
        <v>3295</v>
      </c>
      <c r="I6258" s="135" t="s">
        <v>3295</v>
      </c>
    </row>
    <row r="6259" spans="1:12" x14ac:dyDescent="0.2">
      <c r="A6259" s="135" t="s">
        <v>2918</v>
      </c>
      <c r="D6259" s="135" t="s">
        <v>9640</v>
      </c>
      <c r="E6259" s="135">
        <f t="shared" si="97"/>
        <v>30582001</v>
      </c>
      <c r="F6259" s="135" t="s">
        <v>1249</v>
      </c>
      <c r="G6259" s="135" t="s">
        <v>8210</v>
      </c>
      <c r="H6259" s="135" t="s">
        <v>3297</v>
      </c>
      <c r="I6259" s="135" t="s">
        <v>3298</v>
      </c>
    </row>
    <row r="6260" spans="1:12" x14ac:dyDescent="0.2">
      <c r="A6260" s="135" t="s">
        <v>2918</v>
      </c>
      <c r="D6260" s="135" t="s">
        <v>9641</v>
      </c>
      <c r="E6260" s="135">
        <f t="shared" si="97"/>
        <v>30582002</v>
      </c>
      <c r="F6260" s="135" t="s">
        <v>1249</v>
      </c>
      <c r="G6260" s="135" t="s">
        <v>8210</v>
      </c>
      <c r="H6260" s="135" t="s">
        <v>3297</v>
      </c>
      <c r="I6260" s="135" t="s">
        <v>3300</v>
      </c>
    </row>
    <row r="6261" spans="1:12" x14ac:dyDescent="0.2">
      <c r="A6261" s="135" t="s">
        <v>2918</v>
      </c>
      <c r="D6261" s="135" t="s">
        <v>9642</v>
      </c>
      <c r="E6261" s="135">
        <f t="shared" si="97"/>
        <v>30582599</v>
      </c>
      <c r="F6261" s="135" t="s">
        <v>1249</v>
      </c>
      <c r="G6261" s="135" t="s">
        <v>8210</v>
      </c>
      <c r="H6261" s="135" t="s">
        <v>3302</v>
      </c>
      <c r="I6261" s="135" t="s">
        <v>3303</v>
      </c>
    </row>
    <row r="6262" spans="1:12" x14ac:dyDescent="0.2">
      <c r="A6262" s="135" t="s">
        <v>2918</v>
      </c>
      <c r="D6262" s="135" t="s">
        <v>9643</v>
      </c>
      <c r="E6262" s="135">
        <f t="shared" si="97"/>
        <v>30588801</v>
      </c>
      <c r="F6262" s="135" t="s">
        <v>1249</v>
      </c>
      <c r="G6262" s="135" t="s">
        <v>8210</v>
      </c>
      <c r="H6262" s="135" t="s">
        <v>6488</v>
      </c>
      <c r="I6262" s="135" t="s">
        <v>8826</v>
      </c>
    </row>
    <row r="6263" spans="1:12" x14ac:dyDescent="0.2">
      <c r="A6263" s="135" t="s">
        <v>2918</v>
      </c>
      <c r="D6263" s="135" t="s">
        <v>9644</v>
      </c>
      <c r="E6263" s="135">
        <f t="shared" si="97"/>
        <v>30588802</v>
      </c>
      <c r="F6263" s="135" t="s">
        <v>1249</v>
      </c>
      <c r="G6263" s="135" t="s">
        <v>8210</v>
      </c>
      <c r="H6263" s="135" t="s">
        <v>6488</v>
      </c>
      <c r="I6263" s="135" t="s">
        <v>8826</v>
      </c>
    </row>
    <row r="6264" spans="1:12" x14ac:dyDescent="0.2">
      <c r="A6264" s="135" t="s">
        <v>2918</v>
      </c>
      <c r="D6264" s="135" t="s">
        <v>9645</v>
      </c>
      <c r="E6264" s="135">
        <f t="shared" si="97"/>
        <v>30588803</v>
      </c>
      <c r="F6264" s="135" t="s">
        <v>1249</v>
      </c>
      <c r="G6264" s="135" t="s">
        <v>8210</v>
      </c>
      <c r="H6264" s="135" t="s">
        <v>6488</v>
      </c>
      <c r="I6264" s="135" t="s">
        <v>8826</v>
      </c>
    </row>
    <row r="6265" spans="1:12" x14ac:dyDescent="0.2">
      <c r="A6265" s="135" t="s">
        <v>2918</v>
      </c>
      <c r="D6265" s="135" t="s">
        <v>9646</v>
      </c>
      <c r="E6265" s="135">
        <f t="shared" si="97"/>
        <v>30588804</v>
      </c>
      <c r="F6265" s="135" t="s">
        <v>1249</v>
      </c>
      <c r="G6265" s="135" t="s">
        <v>8210</v>
      </c>
      <c r="H6265" s="135" t="s">
        <v>6488</v>
      </c>
      <c r="I6265" s="135" t="s">
        <v>8826</v>
      </c>
    </row>
    <row r="6266" spans="1:12" x14ac:dyDescent="0.2">
      <c r="A6266" s="135" t="s">
        <v>2918</v>
      </c>
      <c r="D6266" s="135" t="s">
        <v>9647</v>
      </c>
      <c r="E6266" s="135">
        <f t="shared" si="97"/>
        <v>30588805</v>
      </c>
      <c r="F6266" s="135" t="s">
        <v>1249</v>
      </c>
      <c r="G6266" s="135" t="s">
        <v>8210</v>
      </c>
      <c r="H6266" s="135" t="s">
        <v>6488</v>
      </c>
      <c r="I6266" s="135" t="s">
        <v>8826</v>
      </c>
    </row>
    <row r="6267" spans="1:12" x14ac:dyDescent="0.2">
      <c r="A6267" s="135" t="s">
        <v>2918</v>
      </c>
      <c r="D6267" s="135" t="s">
        <v>9648</v>
      </c>
      <c r="E6267" s="135">
        <f t="shared" si="97"/>
        <v>30590001</v>
      </c>
      <c r="F6267" s="135" t="s">
        <v>1249</v>
      </c>
      <c r="G6267" s="135" t="s">
        <v>8210</v>
      </c>
      <c r="H6267" s="135" t="s">
        <v>2945</v>
      </c>
      <c r="I6267" s="135" t="s">
        <v>2946</v>
      </c>
    </row>
    <row r="6268" spans="1:12" x14ac:dyDescent="0.2">
      <c r="A6268" s="135" t="s">
        <v>2918</v>
      </c>
      <c r="D6268" s="135" t="s">
        <v>9649</v>
      </c>
      <c r="E6268" s="135">
        <f t="shared" si="97"/>
        <v>30590002</v>
      </c>
      <c r="F6268" s="135" t="s">
        <v>1249</v>
      </c>
      <c r="G6268" s="135" t="s">
        <v>8210</v>
      </c>
      <c r="H6268" s="135" t="s">
        <v>2945</v>
      </c>
      <c r="I6268" s="135" t="s">
        <v>2949</v>
      </c>
    </row>
    <row r="6269" spans="1:12" x14ac:dyDescent="0.2">
      <c r="A6269" s="135" t="s">
        <v>2918</v>
      </c>
      <c r="D6269" s="135" t="s">
        <v>9650</v>
      </c>
      <c r="E6269" s="135">
        <f t="shared" si="97"/>
        <v>30590003</v>
      </c>
      <c r="F6269" s="135" t="s">
        <v>1249</v>
      </c>
      <c r="G6269" s="135" t="s">
        <v>8210</v>
      </c>
      <c r="H6269" s="135" t="s">
        <v>2945</v>
      </c>
      <c r="I6269" s="135" t="s">
        <v>2951</v>
      </c>
    </row>
    <row r="6270" spans="1:12" x14ac:dyDescent="0.2">
      <c r="A6270" s="135" t="s">
        <v>2918</v>
      </c>
      <c r="D6270" s="135" t="s">
        <v>9651</v>
      </c>
      <c r="E6270" s="135">
        <f t="shared" si="97"/>
        <v>30590005</v>
      </c>
      <c r="F6270" s="135" t="s">
        <v>1249</v>
      </c>
      <c r="G6270" s="135" t="s">
        <v>8210</v>
      </c>
      <c r="H6270" s="135" t="s">
        <v>2945</v>
      </c>
      <c r="I6270" s="135" t="s">
        <v>9773</v>
      </c>
      <c r="K6270" s="137">
        <v>36265</v>
      </c>
      <c r="L6270" s="135" t="s">
        <v>2954</v>
      </c>
    </row>
    <row r="6271" spans="1:12" x14ac:dyDescent="0.2">
      <c r="A6271" s="135" t="s">
        <v>2918</v>
      </c>
      <c r="D6271" s="135" t="s">
        <v>9652</v>
      </c>
      <c r="E6271" s="135">
        <f t="shared" si="97"/>
        <v>30590011</v>
      </c>
      <c r="F6271" s="135" t="s">
        <v>1249</v>
      </c>
      <c r="G6271" s="135" t="s">
        <v>8210</v>
      </c>
      <c r="H6271" s="135" t="s">
        <v>2945</v>
      </c>
      <c r="I6271" s="135" t="s">
        <v>318</v>
      </c>
    </row>
    <row r="6272" spans="1:12" x14ac:dyDescent="0.2">
      <c r="A6272" s="135" t="s">
        <v>2918</v>
      </c>
      <c r="D6272" s="135" t="s">
        <v>9653</v>
      </c>
      <c r="E6272" s="135">
        <f t="shared" si="97"/>
        <v>30590012</v>
      </c>
      <c r="F6272" s="135" t="s">
        <v>1249</v>
      </c>
      <c r="G6272" s="135" t="s">
        <v>8210</v>
      </c>
      <c r="H6272" s="135" t="s">
        <v>2945</v>
      </c>
      <c r="I6272" s="135" t="s">
        <v>320</v>
      </c>
    </row>
    <row r="6273" spans="1:12" x14ac:dyDescent="0.2">
      <c r="A6273" s="135" t="s">
        <v>2918</v>
      </c>
      <c r="D6273" s="135" t="s">
        <v>9654</v>
      </c>
      <c r="E6273" s="135">
        <f t="shared" si="97"/>
        <v>30590013</v>
      </c>
      <c r="F6273" s="135" t="s">
        <v>1249</v>
      </c>
      <c r="G6273" s="135" t="s">
        <v>8210</v>
      </c>
      <c r="H6273" s="135" t="s">
        <v>2945</v>
      </c>
      <c r="I6273" s="135" t="s">
        <v>322</v>
      </c>
    </row>
    <row r="6274" spans="1:12" x14ac:dyDescent="0.2">
      <c r="A6274" s="135" t="s">
        <v>2918</v>
      </c>
      <c r="D6274" s="135" t="s">
        <v>9655</v>
      </c>
      <c r="E6274" s="135">
        <f t="shared" ref="E6274:E6337" si="98">VALUE(D6274)</f>
        <v>30590021</v>
      </c>
      <c r="F6274" s="135" t="s">
        <v>1249</v>
      </c>
      <c r="G6274" s="135" t="s">
        <v>8210</v>
      </c>
      <c r="H6274" s="135" t="s">
        <v>2945</v>
      </c>
      <c r="I6274" s="135" t="s">
        <v>326</v>
      </c>
      <c r="J6274" s="137">
        <v>36278</v>
      </c>
    </row>
    <row r="6275" spans="1:12" x14ac:dyDescent="0.2">
      <c r="A6275" s="135" t="s">
        <v>2918</v>
      </c>
      <c r="D6275" s="135" t="s">
        <v>9656</v>
      </c>
      <c r="E6275" s="135">
        <f t="shared" si="98"/>
        <v>30590023</v>
      </c>
      <c r="F6275" s="135" t="s">
        <v>1249</v>
      </c>
      <c r="G6275" s="135" t="s">
        <v>8210</v>
      </c>
      <c r="H6275" s="135" t="s">
        <v>2945</v>
      </c>
      <c r="I6275" s="135" t="s">
        <v>5921</v>
      </c>
    </row>
    <row r="6276" spans="1:12" x14ac:dyDescent="0.2">
      <c r="A6276" s="135" t="s">
        <v>2918</v>
      </c>
      <c r="D6276" s="135" t="s">
        <v>9657</v>
      </c>
      <c r="E6276" s="135">
        <f t="shared" si="98"/>
        <v>30599999</v>
      </c>
      <c r="F6276" s="135" t="s">
        <v>1249</v>
      </c>
      <c r="G6276" s="135" t="s">
        <v>8210</v>
      </c>
      <c r="H6276" s="135" t="s">
        <v>9658</v>
      </c>
      <c r="I6276" s="135" t="s">
        <v>8826</v>
      </c>
    </row>
    <row r="6277" spans="1:12" x14ac:dyDescent="0.2">
      <c r="A6277" s="135" t="s">
        <v>2918</v>
      </c>
      <c r="D6277" s="135" t="s">
        <v>9659</v>
      </c>
      <c r="E6277" s="135">
        <f t="shared" si="98"/>
        <v>30600101</v>
      </c>
      <c r="F6277" s="135" t="s">
        <v>1249</v>
      </c>
      <c r="G6277" s="135" t="s">
        <v>9660</v>
      </c>
      <c r="H6277" s="135" t="s">
        <v>11</v>
      </c>
      <c r="I6277" s="135" t="s">
        <v>9661</v>
      </c>
    </row>
    <row r="6278" spans="1:12" x14ac:dyDescent="0.2">
      <c r="A6278" s="135" t="s">
        <v>2918</v>
      </c>
      <c r="D6278" s="135" t="s">
        <v>9662</v>
      </c>
      <c r="E6278" s="135">
        <f t="shared" si="98"/>
        <v>30600102</v>
      </c>
      <c r="F6278" s="135" t="s">
        <v>1249</v>
      </c>
      <c r="G6278" s="135" t="s">
        <v>9660</v>
      </c>
      <c r="H6278" s="135" t="s">
        <v>11</v>
      </c>
      <c r="I6278" s="135" t="s">
        <v>9663</v>
      </c>
    </row>
    <row r="6279" spans="1:12" x14ac:dyDescent="0.2">
      <c r="A6279" s="135" t="s">
        <v>2918</v>
      </c>
      <c r="D6279" s="135" t="s">
        <v>9664</v>
      </c>
      <c r="E6279" s="135">
        <f t="shared" si="98"/>
        <v>30600103</v>
      </c>
      <c r="F6279" s="135" t="s">
        <v>1249</v>
      </c>
      <c r="G6279" s="135" t="s">
        <v>9660</v>
      </c>
      <c r="H6279" s="135" t="s">
        <v>11</v>
      </c>
      <c r="I6279" s="135" t="s">
        <v>9665</v>
      </c>
    </row>
    <row r="6280" spans="1:12" x14ac:dyDescent="0.2">
      <c r="A6280" s="135" t="s">
        <v>2918</v>
      </c>
      <c r="D6280" s="135" t="s">
        <v>9666</v>
      </c>
      <c r="E6280" s="135">
        <f t="shared" si="98"/>
        <v>30600104</v>
      </c>
      <c r="F6280" s="135" t="s">
        <v>1249</v>
      </c>
      <c r="G6280" s="135" t="s">
        <v>9660</v>
      </c>
      <c r="H6280" s="135" t="s">
        <v>11</v>
      </c>
      <c r="I6280" s="135" t="s">
        <v>9667</v>
      </c>
    </row>
    <row r="6281" spans="1:12" x14ac:dyDescent="0.2">
      <c r="A6281" s="135" t="s">
        <v>2918</v>
      </c>
      <c r="D6281" s="135" t="s">
        <v>9668</v>
      </c>
      <c r="E6281" s="135">
        <f t="shared" si="98"/>
        <v>30600105</v>
      </c>
      <c r="F6281" s="135" t="s">
        <v>1249</v>
      </c>
      <c r="G6281" s="135" t="s">
        <v>9660</v>
      </c>
      <c r="H6281" s="135" t="s">
        <v>11</v>
      </c>
      <c r="I6281" s="135" t="s">
        <v>9669</v>
      </c>
    </row>
    <row r="6282" spans="1:12" x14ac:dyDescent="0.2">
      <c r="A6282" s="135" t="s">
        <v>2918</v>
      </c>
      <c r="D6282" s="135" t="s">
        <v>9670</v>
      </c>
      <c r="E6282" s="135">
        <f t="shared" si="98"/>
        <v>30600106</v>
      </c>
      <c r="F6282" s="135" t="s">
        <v>1249</v>
      </c>
      <c r="G6282" s="135" t="s">
        <v>9660</v>
      </c>
      <c r="H6282" s="135" t="s">
        <v>11</v>
      </c>
      <c r="I6282" s="135" t="s">
        <v>9671</v>
      </c>
    </row>
    <row r="6283" spans="1:12" x14ac:dyDescent="0.2">
      <c r="A6283" s="135" t="s">
        <v>2918</v>
      </c>
      <c r="D6283" s="135" t="s">
        <v>9672</v>
      </c>
      <c r="E6283" s="135">
        <f t="shared" si="98"/>
        <v>30600107</v>
      </c>
      <c r="F6283" s="135" t="s">
        <v>1249</v>
      </c>
      <c r="G6283" s="135" t="s">
        <v>9660</v>
      </c>
      <c r="H6283" s="135" t="s">
        <v>11</v>
      </c>
      <c r="I6283" s="135" t="s">
        <v>9673</v>
      </c>
    </row>
    <row r="6284" spans="1:12" x14ac:dyDescent="0.2">
      <c r="A6284" s="135" t="s">
        <v>2918</v>
      </c>
      <c r="D6284" s="135" t="s">
        <v>9674</v>
      </c>
      <c r="E6284" s="135">
        <f t="shared" si="98"/>
        <v>30600108</v>
      </c>
      <c r="F6284" s="135" t="s">
        <v>1249</v>
      </c>
      <c r="G6284" s="135" t="s">
        <v>9660</v>
      </c>
      <c r="H6284" s="135" t="s">
        <v>11</v>
      </c>
      <c r="I6284" s="135" t="s">
        <v>9675</v>
      </c>
    </row>
    <row r="6285" spans="1:12" x14ac:dyDescent="0.2">
      <c r="A6285" s="135" t="s">
        <v>2918</v>
      </c>
      <c r="D6285" s="135" t="s">
        <v>9676</v>
      </c>
      <c r="E6285" s="135">
        <f t="shared" si="98"/>
        <v>30600111</v>
      </c>
      <c r="F6285" s="135" t="s">
        <v>1249</v>
      </c>
      <c r="G6285" s="135" t="s">
        <v>9660</v>
      </c>
      <c r="H6285" s="135" t="s">
        <v>11</v>
      </c>
      <c r="I6285" s="135" t="s">
        <v>9677</v>
      </c>
      <c r="K6285" s="137"/>
      <c r="L6285" s="135"/>
    </row>
    <row r="6286" spans="1:12" x14ac:dyDescent="0.2">
      <c r="A6286" s="135" t="s">
        <v>2918</v>
      </c>
      <c r="D6286" s="135" t="s">
        <v>9678</v>
      </c>
      <c r="E6286" s="135">
        <f t="shared" si="98"/>
        <v>30600199</v>
      </c>
      <c r="F6286" s="135" t="s">
        <v>1249</v>
      </c>
      <c r="G6286" s="135" t="s">
        <v>9660</v>
      </c>
      <c r="H6286" s="135" t="s">
        <v>11</v>
      </c>
      <c r="I6286" s="135" t="s">
        <v>6238</v>
      </c>
    </row>
    <row r="6287" spans="1:12" x14ac:dyDescent="0.2">
      <c r="A6287" s="135" t="s">
        <v>2918</v>
      </c>
      <c r="D6287" s="135" t="s">
        <v>9679</v>
      </c>
      <c r="E6287" s="135">
        <f t="shared" si="98"/>
        <v>30600201</v>
      </c>
      <c r="F6287" s="135" t="s">
        <v>1249</v>
      </c>
      <c r="G6287" s="135" t="s">
        <v>9660</v>
      </c>
      <c r="H6287" s="135" t="s">
        <v>9680</v>
      </c>
      <c r="I6287" s="135" t="s">
        <v>9681</v>
      </c>
    </row>
    <row r="6288" spans="1:12" x14ac:dyDescent="0.2">
      <c r="A6288" s="135" t="s">
        <v>2918</v>
      </c>
      <c r="D6288" s="135" t="s">
        <v>9682</v>
      </c>
      <c r="E6288" s="135">
        <f t="shared" si="98"/>
        <v>30600202</v>
      </c>
      <c r="F6288" s="135" t="s">
        <v>1249</v>
      </c>
      <c r="G6288" s="135" t="s">
        <v>9660</v>
      </c>
      <c r="H6288" s="135" t="s">
        <v>9680</v>
      </c>
      <c r="I6288" s="135" t="s">
        <v>9683</v>
      </c>
    </row>
    <row r="6289" spans="1:9" x14ac:dyDescent="0.2">
      <c r="A6289" s="135" t="s">
        <v>2918</v>
      </c>
      <c r="D6289" s="135" t="s">
        <v>9684</v>
      </c>
      <c r="E6289" s="135">
        <f t="shared" si="98"/>
        <v>30600301</v>
      </c>
      <c r="F6289" s="135" t="s">
        <v>1249</v>
      </c>
      <c r="G6289" s="135" t="s">
        <v>9660</v>
      </c>
      <c r="H6289" s="135" t="s">
        <v>9680</v>
      </c>
      <c r="I6289" s="135" t="s">
        <v>9685</v>
      </c>
    </row>
    <row r="6290" spans="1:9" x14ac:dyDescent="0.2">
      <c r="A6290" s="135" t="s">
        <v>2918</v>
      </c>
      <c r="D6290" s="135" t="s">
        <v>9686</v>
      </c>
      <c r="E6290" s="135">
        <f t="shared" si="98"/>
        <v>30600401</v>
      </c>
      <c r="F6290" s="135" t="s">
        <v>1249</v>
      </c>
      <c r="G6290" s="135" t="s">
        <v>9660</v>
      </c>
      <c r="H6290" s="135" t="s">
        <v>9687</v>
      </c>
      <c r="I6290" s="135" t="s">
        <v>9688</v>
      </c>
    </row>
    <row r="6291" spans="1:9" x14ac:dyDescent="0.2">
      <c r="A6291" s="135" t="s">
        <v>2918</v>
      </c>
      <c r="D6291" s="135" t="s">
        <v>9689</v>
      </c>
      <c r="E6291" s="135">
        <f t="shared" si="98"/>
        <v>30600402</v>
      </c>
      <c r="F6291" s="135" t="s">
        <v>1249</v>
      </c>
      <c r="G6291" s="135" t="s">
        <v>9660</v>
      </c>
      <c r="H6291" s="135" t="s">
        <v>9687</v>
      </c>
      <c r="I6291" s="135" t="s">
        <v>9690</v>
      </c>
    </row>
    <row r="6292" spans="1:9" x14ac:dyDescent="0.2">
      <c r="A6292" s="135" t="s">
        <v>2918</v>
      </c>
      <c r="D6292" s="135" t="s">
        <v>9691</v>
      </c>
      <c r="E6292" s="135">
        <f t="shared" si="98"/>
        <v>30600503</v>
      </c>
      <c r="F6292" s="135" t="s">
        <v>1249</v>
      </c>
      <c r="G6292" s="135" t="s">
        <v>9660</v>
      </c>
      <c r="H6292" s="135" t="s">
        <v>2333</v>
      </c>
      <c r="I6292" s="135" t="s">
        <v>9692</v>
      </c>
    </row>
    <row r="6293" spans="1:9" x14ac:dyDescent="0.2">
      <c r="A6293" s="135" t="s">
        <v>2918</v>
      </c>
      <c r="D6293" s="135" t="s">
        <v>9693</v>
      </c>
      <c r="E6293" s="135">
        <f t="shared" si="98"/>
        <v>30600504</v>
      </c>
      <c r="F6293" s="135" t="s">
        <v>1249</v>
      </c>
      <c r="G6293" s="135" t="s">
        <v>9660</v>
      </c>
      <c r="H6293" s="135" t="s">
        <v>2333</v>
      </c>
      <c r="I6293" s="135" t="s">
        <v>9692</v>
      </c>
    </row>
    <row r="6294" spans="1:9" x14ac:dyDescent="0.2">
      <c r="A6294" s="135" t="s">
        <v>2918</v>
      </c>
      <c r="D6294" s="135" t="s">
        <v>9694</v>
      </c>
      <c r="E6294" s="135">
        <f t="shared" si="98"/>
        <v>30600505</v>
      </c>
      <c r="F6294" s="135" t="s">
        <v>1249</v>
      </c>
      <c r="G6294" s="135" t="s">
        <v>9660</v>
      </c>
      <c r="H6294" s="135" t="s">
        <v>2333</v>
      </c>
      <c r="I6294" s="135" t="s">
        <v>12433</v>
      </c>
    </row>
    <row r="6295" spans="1:9" x14ac:dyDescent="0.2">
      <c r="A6295" s="135" t="s">
        <v>2918</v>
      </c>
      <c r="D6295" s="135" t="s">
        <v>12434</v>
      </c>
      <c r="E6295" s="135">
        <f t="shared" si="98"/>
        <v>30600506</v>
      </c>
      <c r="F6295" s="135" t="s">
        <v>1249</v>
      </c>
      <c r="G6295" s="135" t="s">
        <v>9660</v>
      </c>
      <c r="H6295" s="135" t="s">
        <v>2333</v>
      </c>
      <c r="I6295" s="135" t="s">
        <v>12433</v>
      </c>
    </row>
    <row r="6296" spans="1:9" x14ac:dyDescent="0.2">
      <c r="A6296" s="135" t="s">
        <v>2918</v>
      </c>
      <c r="D6296" s="135" t="s">
        <v>12435</v>
      </c>
      <c r="E6296" s="135">
        <f t="shared" si="98"/>
        <v>30600508</v>
      </c>
      <c r="F6296" s="135" t="s">
        <v>1249</v>
      </c>
      <c r="G6296" s="135" t="s">
        <v>9660</v>
      </c>
      <c r="H6296" s="135" t="s">
        <v>2333</v>
      </c>
      <c r="I6296" s="135" t="s">
        <v>12436</v>
      </c>
    </row>
    <row r="6297" spans="1:9" x14ac:dyDescent="0.2">
      <c r="A6297" s="135" t="s">
        <v>2918</v>
      </c>
      <c r="D6297" s="135" t="s">
        <v>12437</v>
      </c>
      <c r="E6297" s="135">
        <f t="shared" si="98"/>
        <v>30600510</v>
      </c>
      <c r="F6297" s="135" t="s">
        <v>1249</v>
      </c>
      <c r="G6297" s="135" t="s">
        <v>9660</v>
      </c>
      <c r="H6297" s="135" t="s">
        <v>2333</v>
      </c>
      <c r="I6297" s="135" t="s">
        <v>12438</v>
      </c>
    </row>
    <row r="6298" spans="1:9" x14ac:dyDescent="0.2">
      <c r="A6298" s="135" t="s">
        <v>2918</v>
      </c>
      <c r="D6298" s="135" t="s">
        <v>9710</v>
      </c>
      <c r="E6298" s="135">
        <f t="shared" si="98"/>
        <v>30600511</v>
      </c>
      <c r="F6298" s="135" t="s">
        <v>1249</v>
      </c>
      <c r="G6298" s="135" t="s">
        <v>9660</v>
      </c>
      <c r="H6298" s="135" t="s">
        <v>2333</v>
      </c>
      <c r="I6298" s="135" t="s">
        <v>9711</v>
      </c>
    </row>
    <row r="6299" spans="1:9" x14ac:dyDescent="0.2">
      <c r="A6299" s="135" t="s">
        <v>2918</v>
      </c>
      <c r="D6299" s="135" t="s">
        <v>9712</v>
      </c>
      <c r="E6299" s="135">
        <f t="shared" si="98"/>
        <v>30600514</v>
      </c>
      <c r="F6299" s="135" t="s">
        <v>1249</v>
      </c>
      <c r="G6299" s="135" t="s">
        <v>9660</v>
      </c>
      <c r="H6299" s="135" t="s">
        <v>2333</v>
      </c>
      <c r="I6299" s="135" t="s">
        <v>9713</v>
      </c>
    </row>
    <row r="6300" spans="1:9" x14ac:dyDescent="0.2">
      <c r="A6300" s="135" t="s">
        <v>2918</v>
      </c>
      <c r="D6300" s="135" t="s">
        <v>9714</v>
      </c>
      <c r="E6300" s="135">
        <f t="shared" si="98"/>
        <v>30600515</v>
      </c>
      <c r="F6300" s="135" t="s">
        <v>1249</v>
      </c>
      <c r="G6300" s="135" t="s">
        <v>9660</v>
      </c>
      <c r="H6300" s="135" t="s">
        <v>2333</v>
      </c>
      <c r="I6300" s="135" t="s">
        <v>9715</v>
      </c>
    </row>
    <row r="6301" spans="1:9" x14ac:dyDescent="0.2">
      <c r="A6301" s="135" t="s">
        <v>2918</v>
      </c>
      <c r="D6301" s="135" t="s">
        <v>9716</v>
      </c>
      <c r="E6301" s="135">
        <f t="shared" si="98"/>
        <v>30600516</v>
      </c>
      <c r="F6301" s="135" t="s">
        <v>1249</v>
      </c>
      <c r="G6301" s="135" t="s">
        <v>9660</v>
      </c>
      <c r="H6301" s="135" t="s">
        <v>2333</v>
      </c>
      <c r="I6301" s="135" t="s">
        <v>9717</v>
      </c>
    </row>
    <row r="6302" spans="1:9" x14ac:dyDescent="0.2">
      <c r="A6302" s="135" t="s">
        <v>2918</v>
      </c>
      <c r="D6302" s="135" t="s">
        <v>9718</v>
      </c>
      <c r="E6302" s="135">
        <f t="shared" si="98"/>
        <v>30600517</v>
      </c>
      <c r="F6302" s="135" t="s">
        <v>1249</v>
      </c>
      <c r="G6302" s="135" t="s">
        <v>9660</v>
      </c>
      <c r="H6302" s="135" t="s">
        <v>2333</v>
      </c>
      <c r="I6302" s="135" t="s">
        <v>9719</v>
      </c>
    </row>
    <row r="6303" spans="1:9" x14ac:dyDescent="0.2">
      <c r="A6303" s="135" t="s">
        <v>2918</v>
      </c>
      <c r="D6303" s="135" t="s">
        <v>9720</v>
      </c>
      <c r="E6303" s="135">
        <f t="shared" si="98"/>
        <v>30600518</v>
      </c>
      <c r="F6303" s="135" t="s">
        <v>1249</v>
      </c>
      <c r="G6303" s="135" t="s">
        <v>9660</v>
      </c>
      <c r="H6303" s="135" t="s">
        <v>2333</v>
      </c>
      <c r="I6303" s="135" t="s">
        <v>9721</v>
      </c>
    </row>
    <row r="6304" spans="1:9" x14ac:dyDescent="0.2">
      <c r="A6304" s="135" t="s">
        <v>2918</v>
      </c>
      <c r="D6304" s="135" t="s">
        <v>9722</v>
      </c>
      <c r="E6304" s="135">
        <f t="shared" si="98"/>
        <v>30600519</v>
      </c>
      <c r="F6304" s="135" t="s">
        <v>1249</v>
      </c>
      <c r="G6304" s="135" t="s">
        <v>9660</v>
      </c>
      <c r="H6304" s="135" t="s">
        <v>2333</v>
      </c>
      <c r="I6304" s="135" t="s">
        <v>9723</v>
      </c>
    </row>
    <row r="6305" spans="1:9" x14ac:dyDescent="0.2">
      <c r="A6305" s="135" t="s">
        <v>2918</v>
      </c>
      <c r="D6305" s="135" t="s">
        <v>9724</v>
      </c>
      <c r="E6305" s="135">
        <f t="shared" si="98"/>
        <v>30600520</v>
      </c>
      <c r="F6305" s="135" t="s">
        <v>1249</v>
      </c>
      <c r="G6305" s="135" t="s">
        <v>9660</v>
      </c>
      <c r="H6305" s="135" t="s">
        <v>2333</v>
      </c>
      <c r="I6305" s="135" t="s">
        <v>9725</v>
      </c>
    </row>
    <row r="6306" spans="1:9" x14ac:dyDescent="0.2">
      <c r="A6306" s="135" t="s">
        <v>2918</v>
      </c>
      <c r="D6306" s="135" t="s">
        <v>9726</v>
      </c>
      <c r="E6306" s="135">
        <f t="shared" si="98"/>
        <v>30600521</v>
      </c>
      <c r="F6306" s="135" t="s">
        <v>1249</v>
      </c>
      <c r="G6306" s="135" t="s">
        <v>9660</v>
      </c>
      <c r="H6306" s="135" t="s">
        <v>2333</v>
      </c>
      <c r="I6306" s="135" t="s">
        <v>9727</v>
      </c>
    </row>
    <row r="6307" spans="1:9" x14ac:dyDescent="0.2">
      <c r="A6307" s="135" t="s">
        <v>2918</v>
      </c>
      <c r="D6307" s="135" t="s">
        <v>9728</v>
      </c>
      <c r="E6307" s="135">
        <f t="shared" si="98"/>
        <v>30600522</v>
      </c>
      <c r="F6307" s="135" t="s">
        <v>1249</v>
      </c>
      <c r="G6307" s="135" t="s">
        <v>9660</v>
      </c>
      <c r="H6307" s="135" t="s">
        <v>2333</v>
      </c>
      <c r="I6307" s="135" t="s">
        <v>12449</v>
      </c>
    </row>
    <row r="6308" spans="1:9" x14ac:dyDescent="0.2">
      <c r="A6308" s="135" t="s">
        <v>2918</v>
      </c>
      <c r="D6308" s="135" t="s">
        <v>12450</v>
      </c>
      <c r="E6308" s="135">
        <f t="shared" si="98"/>
        <v>30600602</v>
      </c>
      <c r="F6308" s="135" t="s">
        <v>1249</v>
      </c>
      <c r="G6308" s="135" t="s">
        <v>9660</v>
      </c>
      <c r="H6308" s="135" t="s">
        <v>12451</v>
      </c>
      <c r="I6308" s="135" t="s">
        <v>12452</v>
      </c>
    </row>
    <row r="6309" spans="1:9" x14ac:dyDescent="0.2">
      <c r="A6309" s="135" t="s">
        <v>2918</v>
      </c>
      <c r="D6309" s="135" t="s">
        <v>12453</v>
      </c>
      <c r="E6309" s="135">
        <f t="shared" si="98"/>
        <v>30600603</v>
      </c>
      <c r="F6309" s="135" t="s">
        <v>1249</v>
      </c>
      <c r="G6309" s="135" t="s">
        <v>9660</v>
      </c>
      <c r="H6309" s="135" t="s">
        <v>12451</v>
      </c>
      <c r="I6309" s="135" t="s">
        <v>12452</v>
      </c>
    </row>
    <row r="6310" spans="1:9" x14ac:dyDescent="0.2">
      <c r="A6310" s="135" t="s">
        <v>2918</v>
      </c>
      <c r="D6310" s="135" t="s">
        <v>12454</v>
      </c>
      <c r="E6310" s="135">
        <f t="shared" si="98"/>
        <v>30600701</v>
      </c>
      <c r="F6310" s="135" t="s">
        <v>1249</v>
      </c>
      <c r="G6310" s="135" t="s">
        <v>9660</v>
      </c>
      <c r="H6310" s="135" t="s">
        <v>4277</v>
      </c>
      <c r="I6310" s="135" t="s">
        <v>4277</v>
      </c>
    </row>
    <row r="6311" spans="1:9" x14ac:dyDescent="0.2">
      <c r="A6311" s="135" t="s">
        <v>2918</v>
      </c>
      <c r="D6311" s="135" t="s">
        <v>12455</v>
      </c>
      <c r="E6311" s="135">
        <f t="shared" si="98"/>
        <v>30600702</v>
      </c>
      <c r="F6311" s="135" t="s">
        <v>1249</v>
      </c>
      <c r="G6311" s="135" t="s">
        <v>9660</v>
      </c>
      <c r="H6311" s="135" t="s">
        <v>4277</v>
      </c>
      <c r="I6311" s="135" t="s">
        <v>4277</v>
      </c>
    </row>
    <row r="6312" spans="1:9" x14ac:dyDescent="0.2">
      <c r="A6312" s="135" t="s">
        <v>2918</v>
      </c>
      <c r="D6312" s="135" t="s">
        <v>12456</v>
      </c>
      <c r="E6312" s="135">
        <f t="shared" si="98"/>
        <v>30600801</v>
      </c>
      <c r="F6312" s="135" t="s">
        <v>1249</v>
      </c>
      <c r="G6312" s="135" t="s">
        <v>9660</v>
      </c>
      <c r="H6312" s="135" t="s">
        <v>6488</v>
      </c>
      <c r="I6312" s="135" t="s">
        <v>12457</v>
      </c>
    </row>
    <row r="6313" spans="1:9" x14ac:dyDescent="0.2">
      <c r="A6313" s="135" t="s">
        <v>2918</v>
      </c>
      <c r="D6313" s="135" t="s">
        <v>12458</v>
      </c>
      <c r="E6313" s="135">
        <f t="shared" si="98"/>
        <v>30600802</v>
      </c>
      <c r="F6313" s="135" t="s">
        <v>1249</v>
      </c>
      <c r="G6313" s="135" t="s">
        <v>9660</v>
      </c>
      <c r="H6313" s="135" t="s">
        <v>6488</v>
      </c>
      <c r="I6313" s="135" t="s">
        <v>12459</v>
      </c>
    </row>
    <row r="6314" spans="1:9" x14ac:dyDescent="0.2">
      <c r="A6314" s="135" t="s">
        <v>2918</v>
      </c>
      <c r="D6314" s="135" t="s">
        <v>12460</v>
      </c>
      <c r="E6314" s="135">
        <f t="shared" si="98"/>
        <v>30600803</v>
      </c>
      <c r="F6314" s="135" t="s">
        <v>1249</v>
      </c>
      <c r="G6314" s="135" t="s">
        <v>9660</v>
      </c>
      <c r="H6314" s="135" t="s">
        <v>6488</v>
      </c>
      <c r="I6314" s="135" t="s">
        <v>12461</v>
      </c>
    </row>
    <row r="6315" spans="1:9" x14ac:dyDescent="0.2">
      <c r="A6315" s="135" t="s">
        <v>2918</v>
      </c>
      <c r="D6315" s="135" t="s">
        <v>12462</v>
      </c>
      <c r="E6315" s="135">
        <f t="shared" si="98"/>
        <v>30600804</v>
      </c>
      <c r="F6315" s="135" t="s">
        <v>1249</v>
      </c>
      <c r="G6315" s="135" t="s">
        <v>9660</v>
      </c>
      <c r="H6315" s="135" t="s">
        <v>6488</v>
      </c>
      <c r="I6315" s="135" t="s">
        <v>12463</v>
      </c>
    </row>
    <row r="6316" spans="1:9" x14ac:dyDescent="0.2">
      <c r="A6316" s="135" t="s">
        <v>2918</v>
      </c>
      <c r="D6316" s="135" t="s">
        <v>12464</v>
      </c>
      <c r="E6316" s="135">
        <f t="shared" si="98"/>
        <v>30600805</v>
      </c>
      <c r="F6316" s="135" t="s">
        <v>1249</v>
      </c>
      <c r="G6316" s="135" t="s">
        <v>9660</v>
      </c>
      <c r="H6316" s="135" t="s">
        <v>6488</v>
      </c>
      <c r="I6316" s="135" t="s">
        <v>12465</v>
      </c>
    </row>
    <row r="6317" spans="1:9" x14ac:dyDescent="0.2">
      <c r="A6317" s="135" t="s">
        <v>2918</v>
      </c>
      <c r="D6317" s="135" t="s">
        <v>12466</v>
      </c>
      <c r="E6317" s="135">
        <f t="shared" si="98"/>
        <v>30600806</v>
      </c>
      <c r="F6317" s="135" t="s">
        <v>1249</v>
      </c>
      <c r="G6317" s="135" t="s">
        <v>9660</v>
      </c>
      <c r="H6317" s="135" t="s">
        <v>6488</v>
      </c>
      <c r="I6317" s="135" t="s">
        <v>12467</v>
      </c>
    </row>
    <row r="6318" spans="1:9" x14ac:dyDescent="0.2">
      <c r="A6318" s="135" t="s">
        <v>2918</v>
      </c>
      <c r="D6318" s="135" t="s">
        <v>12468</v>
      </c>
      <c r="E6318" s="135">
        <f t="shared" si="98"/>
        <v>30600807</v>
      </c>
      <c r="F6318" s="135" t="s">
        <v>1249</v>
      </c>
      <c r="G6318" s="135" t="s">
        <v>9660</v>
      </c>
      <c r="H6318" s="135" t="s">
        <v>6488</v>
      </c>
      <c r="I6318" s="135" t="s">
        <v>12469</v>
      </c>
    </row>
    <row r="6319" spans="1:9" x14ac:dyDescent="0.2">
      <c r="A6319" s="135" t="s">
        <v>2918</v>
      </c>
      <c r="D6319" s="135" t="s">
        <v>12470</v>
      </c>
      <c r="E6319" s="135">
        <f t="shared" si="98"/>
        <v>30600811</v>
      </c>
      <c r="F6319" s="135" t="s">
        <v>1249</v>
      </c>
      <c r="G6319" s="135" t="s">
        <v>9660</v>
      </c>
      <c r="H6319" s="135" t="s">
        <v>6488</v>
      </c>
      <c r="I6319" s="135" t="s">
        <v>12471</v>
      </c>
    </row>
    <row r="6320" spans="1:9" x14ac:dyDescent="0.2">
      <c r="A6320" s="135" t="s">
        <v>2918</v>
      </c>
      <c r="D6320" s="135" t="s">
        <v>12472</v>
      </c>
      <c r="E6320" s="135">
        <f t="shared" si="98"/>
        <v>30600812</v>
      </c>
      <c r="F6320" s="135" t="s">
        <v>1249</v>
      </c>
      <c r="G6320" s="135" t="s">
        <v>9660</v>
      </c>
      <c r="H6320" s="135" t="s">
        <v>6488</v>
      </c>
      <c r="I6320" s="135" t="s">
        <v>12473</v>
      </c>
    </row>
    <row r="6321" spans="1:9" x14ac:dyDescent="0.2">
      <c r="A6321" s="135" t="s">
        <v>2918</v>
      </c>
      <c r="D6321" s="135" t="s">
        <v>12474</v>
      </c>
      <c r="E6321" s="135">
        <f t="shared" si="98"/>
        <v>30600813</v>
      </c>
      <c r="F6321" s="135" t="s">
        <v>1249</v>
      </c>
      <c r="G6321" s="135" t="s">
        <v>9660</v>
      </c>
      <c r="H6321" s="135" t="s">
        <v>6488</v>
      </c>
      <c r="I6321" s="135" t="s">
        <v>12475</v>
      </c>
    </row>
    <row r="6322" spans="1:9" x14ac:dyDescent="0.2">
      <c r="A6322" s="135" t="s">
        <v>2918</v>
      </c>
      <c r="D6322" s="135" t="s">
        <v>12476</v>
      </c>
      <c r="E6322" s="135">
        <f t="shared" si="98"/>
        <v>30600814</v>
      </c>
      <c r="F6322" s="135" t="s">
        <v>1249</v>
      </c>
      <c r="G6322" s="135" t="s">
        <v>9660</v>
      </c>
      <c r="H6322" s="135" t="s">
        <v>6488</v>
      </c>
      <c r="I6322" s="135" t="s">
        <v>12477</v>
      </c>
    </row>
    <row r="6323" spans="1:9" x14ac:dyDescent="0.2">
      <c r="A6323" s="135" t="s">
        <v>2918</v>
      </c>
      <c r="D6323" s="135" t="s">
        <v>12478</v>
      </c>
      <c r="E6323" s="135">
        <f t="shared" si="98"/>
        <v>30600815</v>
      </c>
      <c r="F6323" s="135" t="s">
        <v>1249</v>
      </c>
      <c r="G6323" s="135" t="s">
        <v>9660</v>
      </c>
      <c r="H6323" s="135" t="s">
        <v>6488</v>
      </c>
      <c r="I6323" s="135" t="s">
        <v>2664</v>
      </c>
    </row>
    <row r="6324" spans="1:9" x14ac:dyDescent="0.2">
      <c r="A6324" s="135" t="s">
        <v>2918</v>
      </c>
      <c r="D6324" s="135" t="s">
        <v>12479</v>
      </c>
      <c r="E6324" s="135">
        <f t="shared" si="98"/>
        <v>30600816</v>
      </c>
      <c r="F6324" s="135" t="s">
        <v>1249</v>
      </c>
      <c r="G6324" s="135" t="s">
        <v>9660</v>
      </c>
      <c r="H6324" s="135" t="s">
        <v>6488</v>
      </c>
      <c r="I6324" s="135" t="s">
        <v>2666</v>
      </c>
    </row>
    <row r="6325" spans="1:9" x14ac:dyDescent="0.2">
      <c r="A6325" s="135" t="s">
        <v>2918</v>
      </c>
      <c r="D6325" s="135" t="s">
        <v>12480</v>
      </c>
      <c r="E6325" s="135">
        <f t="shared" si="98"/>
        <v>30600817</v>
      </c>
      <c r="F6325" s="135" t="s">
        <v>1249</v>
      </c>
      <c r="G6325" s="135" t="s">
        <v>9660</v>
      </c>
      <c r="H6325" s="135" t="s">
        <v>6488</v>
      </c>
      <c r="I6325" s="135" t="s">
        <v>12481</v>
      </c>
    </row>
    <row r="6326" spans="1:9" x14ac:dyDescent="0.2">
      <c r="A6326" s="135" t="s">
        <v>2918</v>
      </c>
      <c r="D6326" s="135" t="s">
        <v>12482</v>
      </c>
      <c r="E6326" s="135">
        <f t="shared" si="98"/>
        <v>30600818</v>
      </c>
      <c r="F6326" s="135" t="s">
        <v>1249</v>
      </c>
      <c r="G6326" s="135" t="s">
        <v>9660</v>
      </c>
      <c r="H6326" s="135" t="s">
        <v>6488</v>
      </c>
      <c r="I6326" s="135" t="s">
        <v>15201</v>
      </c>
    </row>
    <row r="6327" spans="1:9" x14ac:dyDescent="0.2">
      <c r="A6327" s="135" t="s">
        <v>2918</v>
      </c>
      <c r="D6327" s="135" t="s">
        <v>15202</v>
      </c>
      <c r="E6327" s="135">
        <f t="shared" si="98"/>
        <v>30600819</v>
      </c>
      <c r="F6327" s="135" t="s">
        <v>1249</v>
      </c>
      <c r="G6327" s="135" t="s">
        <v>9660</v>
      </c>
      <c r="H6327" s="135" t="s">
        <v>6488</v>
      </c>
      <c r="I6327" s="135" t="s">
        <v>15203</v>
      </c>
    </row>
    <row r="6328" spans="1:9" x14ac:dyDescent="0.2">
      <c r="A6328" s="135" t="s">
        <v>2918</v>
      </c>
      <c r="D6328" s="135" t="s">
        <v>15204</v>
      </c>
      <c r="E6328" s="135">
        <f t="shared" si="98"/>
        <v>30600820</v>
      </c>
      <c r="F6328" s="135" t="s">
        <v>1249</v>
      </c>
      <c r="G6328" s="135" t="s">
        <v>9660</v>
      </c>
      <c r="H6328" s="135" t="s">
        <v>6488</v>
      </c>
      <c r="I6328" s="135" t="s">
        <v>15205</v>
      </c>
    </row>
    <row r="6329" spans="1:9" x14ac:dyDescent="0.2">
      <c r="A6329" s="135" t="s">
        <v>2918</v>
      </c>
      <c r="D6329" s="135" t="s">
        <v>15206</v>
      </c>
      <c r="E6329" s="135">
        <f t="shared" si="98"/>
        <v>30600821</v>
      </c>
      <c r="F6329" s="135" t="s">
        <v>1249</v>
      </c>
      <c r="G6329" s="135" t="s">
        <v>9660</v>
      </c>
      <c r="H6329" s="135" t="s">
        <v>6488</v>
      </c>
      <c r="I6329" s="135" t="s">
        <v>2676</v>
      </c>
    </row>
    <row r="6330" spans="1:9" x14ac:dyDescent="0.2">
      <c r="A6330" s="135" t="s">
        <v>2918</v>
      </c>
      <c r="D6330" s="135" t="s">
        <v>15207</v>
      </c>
      <c r="E6330" s="135">
        <f t="shared" si="98"/>
        <v>30600822</v>
      </c>
      <c r="F6330" s="135" t="s">
        <v>1249</v>
      </c>
      <c r="G6330" s="135" t="s">
        <v>9660</v>
      </c>
      <c r="H6330" s="135" t="s">
        <v>6488</v>
      </c>
      <c r="I6330" s="135" t="s">
        <v>2678</v>
      </c>
    </row>
    <row r="6331" spans="1:9" x14ac:dyDescent="0.2">
      <c r="A6331" s="135" t="s">
        <v>2918</v>
      </c>
      <c r="D6331" s="135" t="s">
        <v>15208</v>
      </c>
      <c r="E6331" s="135">
        <f t="shared" si="98"/>
        <v>30600901</v>
      </c>
      <c r="F6331" s="135" t="s">
        <v>1249</v>
      </c>
      <c r="G6331" s="135" t="s">
        <v>9660</v>
      </c>
      <c r="H6331" s="135" t="s">
        <v>3305</v>
      </c>
      <c r="I6331" s="135" t="s">
        <v>1413</v>
      </c>
    </row>
    <row r="6332" spans="1:9" x14ac:dyDescent="0.2">
      <c r="A6332" s="135" t="s">
        <v>2918</v>
      </c>
      <c r="D6332" s="135" t="s">
        <v>15209</v>
      </c>
      <c r="E6332" s="135">
        <f t="shared" si="98"/>
        <v>30600902</v>
      </c>
      <c r="F6332" s="135" t="s">
        <v>1249</v>
      </c>
      <c r="G6332" s="135" t="s">
        <v>9660</v>
      </c>
      <c r="H6332" s="135" t="s">
        <v>3305</v>
      </c>
      <c r="I6332" s="135" t="s">
        <v>1420</v>
      </c>
    </row>
    <row r="6333" spans="1:9" x14ac:dyDescent="0.2">
      <c r="A6333" s="135" t="s">
        <v>2918</v>
      </c>
      <c r="D6333" s="135" t="s">
        <v>15210</v>
      </c>
      <c r="E6333" s="135">
        <f t="shared" si="98"/>
        <v>30600903</v>
      </c>
      <c r="F6333" s="135" t="s">
        <v>1249</v>
      </c>
      <c r="G6333" s="135" t="s">
        <v>9660</v>
      </c>
      <c r="H6333" s="135" t="s">
        <v>3305</v>
      </c>
      <c r="I6333" s="135" t="s">
        <v>1422</v>
      </c>
    </row>
    <row r="6334" spans="1:9" x14ac:dyDescent="0.2">
      <c r="A6334" s="135" t="s">
        <v>2918</v>
      </c>
      <c r="D6334" s="135" t="s">
        <v>15211</v>
      </c>
      <c r="E6334" s="135">
        <f t="shared" si="98"/>
        <v>30600904</v>
      </c>
      <c r="F6334" s="135" t="s">
        <v>1249</v>
      </c>
      <c r="G6334" s="135" t="s">
        <v>9660</v>
      </c>
      <c r="H6334" s="135" t="s">
        <v>3305</v>
      </c>
      <c r="I6334" s="135" t="s">
        <v>1433</v>
      </c>
    </row>
    <row r="6335" spans="1:9" x14ac:dyDescent="0.2">
      <c r="A6335" s="135" t="s">
        <v>2918</v>
      </c>
      <c r="D6335" s="135" t="s">
        <v>15212</v>
      </c>
      <c r="E6335" s="135">
        <f t="shared" si="98"/>
        <v>30600905</v>
      </c>
      <c r="F6335" s="135" t="s">
        <v>1249</v>
      </c>
      <c r="G6335" s="135" t="s">
        <v>9660</v>
      </c>
      <c r="H6335" s="135" t="s">
        <v>3305</v>
      </c>
      <c r="I6335" s="135" t="s">
        <v>15213</v>
      </c>
    </row>
    <row r="6336" spans="1:9" x14ac:dyDescent="0.2">
      <c r="A6336" s="135" t="s">
        <v>2918</v>
      </c>
      <c r="D6336" s="135" t="s">
        <v>15214</v>
      </c>
      <c r="E6336" s="135">
        <f t="shared" si="98"/>
        <v>30600906</v>
      </c>
      <c r="F6336" s="135" t="s">
        <v>1249</v>
      </c>
      <c r="G6336" s="135" t="s">
        <v>9660</v>
      </c>
      <c r="H6336" s="135" t="s">
        <v>3305</v>
      </c>
      <c r="I6336" s="135" t="s">
        <v>15215</v>
      </c>
    </row>
    <row r="6337" spans="1:9" x14ac:dyDescent="0.2">
      <c r="A6337" s="135" t="s">
        <v>2918</v>
      </c>
      <c r="D6337" s="135" t="s">
        <v>15216</v>
      </c>
      <c r="E6337" s="135">
        <f t="shared" si="98"/>
        <v>30600999</v>
      </c>
      <c r="F6337" s="135" t="s">
        <v>1249</v>
      </c>
      <c r="G6337" s="135" t="s">
        <v>9660</v>
      </c>
      <c r="H6337" s="135" t="s">
        <v>3305</v>
      </c>
      <c r="I6337" s="135" t="s">
        <v>7684</v>
      </c>
    </row>
    <row r="6338" spans="1:9" x14ac:dyDescent="0.2">
      <c r="A6338" s="135" t="s">
        <v>2918</v>
      </c>
      <c r="D6338" s="135" t="s">
        <v>15217</v>
      </c>
      <c r="E6338" s="135">
        <f t="shared" ref="E6338:E6401" si="99">VALUE(D6338)</f>
        <v>30601001</v>
      </c>
      <c r="F6338" s="135" t="s">
        <v>1249</v>
      </c>
      <c r="G6338" s="135" t="s">
        <v>9660</v>
      </c>
      <c r="H6338" s="135" t="s">
        <v>15218</v>
      </c>
      <c r="I6338" s="135" t="s">
        <v>2382</v>
      </c>
    </row>
    <row r="6339" spans="1:9" x14ac:dyDescent="0.2">
      <c r="A6339" s="135" t="s">
        <v>2918</v>
      </c>
      <c r="D6339" s="135" t="s">
        <v>15219</v>
      </c>
      <c r="E6339" s="135">
        <f t="shared" si="99"/>
        <v>30601011</v>
      </c>
      <c r="F6339" s="135" t="s">
        <v>1249</v>
      </c>
      <c r="G6339" s="135" t="s">
        <v>9660</v>
      </c>
      <c r="H6339" s="135" t="s">
        <v>15218</v>
      </c>
      <c r="I6339" s="135" t="s">
        <v>15220</v>
      </c>
    </row>
    <row r="6340" spans="1:9" x14ac:dyDescent="0.2">
      <c r="A6340" s="135" t="s">
        <v>2918</v>
      </c>
      <c r="D6340" s="135" t="s">
        <v>15221</v>
      </c>
      <c r="E6340" s="135">
        <f t="shared" si="99"/>
        <v>30601101</v>
      </c>
      <c r="F6340" s="135" t="s">
        <v>1249</v>
      </c>
      <c r="G6340" s="135" t="s">
        <v>9660</v>
      </c>
      <c r="H6340" s="135" t="s">
        <v>15222</v>
      </c>
      <c r="I6340" s="135" t="s">
        <v>2382</v>
      </c>
    </row>
    <row r="6341" spans="1:9" x14ac:dyDescent="0.2">
      <c r="A6341" s="135" t="s">
        <v>2918</v>
      </c>
      <c r="D6341" s="135" t="s">
        <v>15223</v>
      </c>
      <c r="E6341" s="135">
        <f t="shared" si="99"/>
        <v>30601201</v>
      </c>
      <c r="F6341" s="135" t="s">
        <v>1249</v>
      </c>
      <c r="G6341" s="135" t="s">
        <v>9660</v>
      </c>
      <c r="H6341" s="135" t="s">
        <v>15224</v>
      </c>
      <c r="I6341" s="135" t="s">
        <v>2382</v>
      </c>
    </row>
    <row r="6342" spans="1:9" x14ac:dyDescent="0.2">
      <c r="A6342" s="135" t="s">
        <v>2918</v>
      </c>
      <c r="D6342" s="135" t="s">
        <v>15225</v>
      </c>
      <c r="E6342" s="135">
        <f t="shared" si="99"/>
        <v>30601301</v>
      </c>
      <c r="F6342" s="135" t="s">
        <v>1249</v>
      </c>
      <c r="G6342" s="135" t="s">
        <v>9660</v>
      </c>
      <c r="H6342" s="135" t="s">
        <v>15226</v>
      </c>
      <c r="I6342" s="135" t="s">
        <v>15227</v>
      </c>
    </row>
    <row r="6343" spans="1:9" x14ac:dyDescent="0.2">
      <c r="A6343" s="135" t="s">
        <v>2918</v>
      </c>
      <c r="D6343" s="135" t="s">
        <v>15228</v>
      </c>
      <c r="E6343" s="135">
        <f t="shared" si="99"/>
        <v>30601401</v>
      </c>
      <c r="F6343" s="135" t="s">
        <v>1249</v>
      </c>
      <c r="G6343" s="135" t="s">
        <v>9660</v>
      </c>
      <c r="H6343" s="135" t="s">
        <v>15229</v>
      </c>
      <c r="I6343" s="135" t="s">
        <v>15230</v>
      </c>
    </row>
    <row r="6344" spans="1:9" x14ac:dyDescent="0.2">
      <c r="A6344" s="135" t="s">
        <v>2918</v>
      </c>
      <c r="D6344" s="135" t="s">
        <v>15231</v>
      </c>
      <c r="E6344" s="135">
        <f t="shared" si="99"/>
        <v>30601402</v>
      </c>
      <c r="F6344" s="135" t="s">
        <v>1249</v>
      </c>
      <c r="G6344" s="135" t="s">
        <v>9660</v>
      </c>
      <c r="H6344" s="135" t="s">
        <v>15229</v>
      </c>
      <c r="I6344" s="135" t="s">
        <v>15232</v>
      </c>
    </row>
    <row r="6345" spans="1:9" x14ac:dyDescent="0.2">
      <c r="A6345" s="135" t="s">
        <v>2918</v>
      </c>
      <c r="D6345" s="135" t="s">
        <v>15233</v>
      </c>
      <c r="E6345" s="135">
        <f t="shared" si="99"/>
        <v>30601599</v>
      </c>
      <c r="F6345" s="135" t="s">
        <v>1249</v>
      </c>
      <c r="G6345" s="135" t="s">
        <v>9660</v>
      </c>
      <c r="H6345" s="135" t="s">
        <v>15234</v>
      </c>
      <c r="I6345" s="135" t="s">
        <v>6238</v>
      </c>
    </row>
    <row r="6346" spans="1:9" x14ac:dyDescent="0.2">
      <c r="A6346" s="135" t="s">
        <v>2918</v>
      </c>
      <c r="D6346" s="135" t="s">
        <v>12510</v>
      </c>
      <c r="E6346" s="135">
        <f t="shared" si="99"/>
        <v>30601601</v>
      </c>
      <c r="F6346" s="135" t="s">
        <v>1249</v>
      </c>
      <c r="G6346" s="135" t="s">
        <v>9660</v>
      </c>
      <c r="H6346" s="135" t="s">
        <v>12511</v>
      </c>
      <c r="I6346" s="135" t="s">
        <v>2382</v>
      </c>
    </row>
    <row r="6347" spans="1:9" x14ac:dyDescent="0.2">
      <c r="A6347" s="135" t="s">
        <v>2918</v>
      </c>
      <c r="D6347" s="135" t="s">
        <v>12512</v>
      </c>
      <c r="E6347" s="135">
        <f t="shared" si="99"/>
        <v>30601602</v>
      </c>
      <c r="F6347" s="135" t="s">
        <v>1249</v>
      </c>
      <c r="G6347" s="135" t="s">
        <v>9660</v>
      </c>
      <c r="H6347" s="135" t="s">
        <v>12511</v>
      </c>
      <c r="I6347" s="135" t="s">
        <v>12513</v>
      </c>
    </row>
    <row r="6348" spans="1:9" x14ac:dyDescent="0.2">
      <c r="A6348" s="135" t="s">
        <v>2918</v>
      </c>
      <c r="D6348" s="135" t="s">
        <v>12514</v>
      </c>
      <c r="E6348" s="135">
        <f t="shared" si="99"/>
        <v>30601603</v>
      </c>
      <c r="F6348" s="135" t="s">
        <v>1249</v>
      </c>
      <c r="G6348" s="135" t="s">
        <v>9660</v>
      </c>
      <c r="H6348" s="135" t="s">
        <v>12511</v>
      </c>
      <c r="I6348" s="135" t="s">
        <v>12515</v>
      </c>
    </row>
    <row r="6349" spans="1:9" x14ac:dyDescent="0.2">
      <c r="A6349" s="135" t="s">
        <v>2918</v>
      </c>
      <c r="D6349" s="135" t="s">
        <v>12516</v>
      </c>
      <c r="E6349" s="135">
        <f t="shared" si="99"/>
        <v>30601604</v>
      </c>
      <c r="F6349" s="135" t="s">
        <v>1249</v>
      </c>
      <c r="G6349" s="135" t="s">
        <v>9660</v>
      </c>
      <c r="H6349" s="135" t="s">
        <v>12511</v>
      </c>
      <c r="I6349" s="135" t="s">
        <v>12517</v>
      </c>
    </row>
    <row r="6350" spans="1:9" x14ac:dyDescent="0.2">
      <c r="A6350" s="135" t="s">
        <v>2918</v>
      </c>
      <c r="D6350" s="135" t="s">
        <v>12518</v>
      </c>
      <c r="E6350" s="135">
        <f t="shared" si="99"/>
        <v>30601701</v>
      </c>
      <c r="F6350" s="135" t="s">
        <v>1249</v>
      </c>
      <c r="G6350" s="135" t="s">
        <v>9660</v>
      </c>
      <c r="H6350" s="135" t="s">
        <v>12519</v>
      </c>
      <c r="I6350" s="135" t="s">
        <v>2382</v>
      </c>
    </row>
    <row r="6351" spans="1:9" x14ac:dyDescent="0.2">
      <c r="A6351" s="135" t="s">
        <v>2918</v>
      </c>
      <c r="D6351" s="135" t="s">
        <v>12520</v>
      </c>
      <c r="E6351" s="135">
        <f t="shared" si="99"/>
        <v>30601801</v>
      </c>
      <c r="F6351" s="135" t="s">
        <v>1249</v>
      </c>
      <c r="G6351" s="135" t="s">
        <v>9660</v>
      </c>
      <c r="H6351" s="135" t="s">
        <v>12521</v>
      </c>
      <c r="I6351" s="135" t="s">
        <v>2382</v>
      </c>
    </row>
    <row r="6352" spans="1:9" x14ac:dyDescent="0.2">
      <c r="A6352" s="135" t="s">
        <v>2918</v>
      </c>
      <c r="D6352" s="135" t="s">
        <v>12522</v>
      </c>
      <c r="E6352" s="135">
        <f t="shared" si="99"/>
        <v>30601901</v>
      </c>
      <c r="F6352" s="135" t="s">
        <v>1249</v>
      </c>
      <c r="G6352" s="135" t="s">
        <v>9660</v>
      </c>
      <c r="H6352" s="135" t="s">
        <v>12523</v>
      </c>
      <c r="I6352" s="135" t="s">
        <v>2382</v>
      </c>
    </row>
    <row r="6353" spans="1:10" x14ac:dyDescent="0.2">
      <c r="A6353" s="135" t="s">
        <v>2918</v>
      </c>
      <c r="D6353" s="135" t="s">
        <v>12524</v>
      </c>
      <c r="E6353" s="135">
        <f t="shared" si="99"/>
        <v>30602001</v>
      </c>
      <c r="F6353" s="135" t="s">
        <v>1249</v>
      </c>
      <c r="G6353" s="135" t="s">
        <v>9660</v>
      </c>
      <c r="H6353" s="135" t="s">
        <v>12525</v>
      </c>
      <c r="I6353" s="135" t="s">
        <v>2382</v>
      </c>
    </row>
    <row r="6354" spans="1:10" x14ac:dyDescent="0.2">
      <c r="A6354" s="135" t="s">
        <v>2918</v>
      </c>
      <c r="D6354" s="135" t="s">
        <v>12526</v>
      </c>
      <c r="E6354" s="135">
        <f t="shared" si="99"/>
        <v>30602101</v>
      </c>
      <c r="F6354" s="135" t="s">
        <v>1249</v>
      </c>
      <c r="G6354" s="135" t="s">
        <v>9660</v>
      </c>
      <c r="H6354" s="135" t="s">
        <v>12527</v>
      </c>
      <c r="I6354" s="135" t="s">
        <v>2382</v>
      </c>
    </row>
    <row r="6355" spans="1:10" x14ac:dyDescent="0.2">
      <c r="A6355" s="135" t="s">
        <v>2918</v>
      </c>
      <c r="D6355" s="135" t="s">
        <v>12528</v>
      </c>
      <c r="E6355" s="135">
        <f t="shared" si="99"/>
        <v>30602201</v>
      </c>
      <c r="F6355" s="135" t="s">
        <v>1249</v>
      </c>
      <c r="G6355" s="135" t="s">
        <v>9660</v>
      </c>
      <c r="H6355" s="135" t="s">
        <v>12529</v>
      </c>
      <c r="I6355" s="135" t="s">
        <v>2382</v>
      </c>
    </row>
    <row r="6356" spans="1:10" x14ac:dyDescent="0.2">
      <c r="A6356" s="135" t="s">
        <v>2918</v>
      </c>
      <c r="D6356" s="135" t="s">
        <v>12530</v>
      </c>
      <c r="E6356" s="135">
        <f t="shared" si="99"/>
        <v>30602301</v>
      </c>
      <c r="F6356" s="135" t="s">
        <v>1249</v>
      </c>
      <c r="G6356" s="135" t="s">
        <v>9660</v>
      </c>
      <c r="H6356" s="135" t="s">
        <v>12531</v>
      </c>
      <c r="I6356" s="135" t="s">
        <v>2382</v>
      </c>
    </row>
    <row r="6357" spans="1:10" x14ac:dyDescent="0.2">
      <c r="A6357" s="135" t="s">
        <v>2918</v>
      </c>
      <c r="D6357" s="135" t="s">
        <v>12532</v>
      </c>
      <c r="E6357" s="135">
        <f t="shared" si="99"/>
        <v>30602401</v>
      </c>
      <c r="F6357" s="135" t="s">
        <v>1249</v>
      </c>
      <c r="G6357" s="135" t="s">
        <v>9660</v>
      </c>
      <c r="H6357" s="135" t="s">
        <v>12533</v>
      </c>
      <c r="I6357" s="135" t="s">
        <v>12534</v>
      </c>
      <c r="J6357" s="137">
        <v>36797</v>
      </c>
    </row>
    <row r="6358" spans="1:10" x14ac:dyDescent="0.2">
      <c r="A6358" s="135" t="s">
        <v>2918</v>
      </c>
      <c r="D6358" s="135" t="s">
        <v>12535</v>
      </c>
      <c r="E6358" s="135">
        <f t="shared" si="99"/>
        <v>30603201</v>
      </c>
      <c r="F6358" s="135" t="s">
        <v>1249</v>
      </c>
      <c r="G6358" s="135" t="s">
        <v>9660</v>
      </c>
      <c r="H6358" s="135" t="s">
        <v>12536</v>
      </c>
      <c r="I6358" s="135" t="s">
        <v>2382</v>
      </c>
    </row>
    <row r="6359" spans="1:10" x14ac:dyDescent="0.2">
      <c r="A6359" s="135" t="s">
        <v>2918</v>
      </c>
      <c r="D6359" s="135" t="s">
        <v>12537</v>
      </c>
      <c r="E6359" s="135">
        <f t="shared" si="99"/>
        <v>30603301</v>
      </c>
      <c r="F6359" s="135" t="s">
        <v>1249</v>
      </c>
      <c r="G6359" s="135" t="s">
        <v>9660</v>
      </c>
      <c r="H6359" s="135" t="s">
        <v>12538</v>
      </c>
      <c r="I6359" s="135" t="s">
        <v>12539</v>
      </c>
    </row>
    <row r="6360" spans="1:10" x14ac:dyDescent="0.2">
      <c r="A6360" s="135" t="s">
        <v>2918</v>
      </c>
      <c r="D6360" s="135" t="s">
        <v>12540</v>
      </c>
      <c r="E6360" s="135">
        <f t="shared" si="99"/>
        <v>30609901</v>
      </c>
      <c r="F6360" s="135" t="s">
        <v>1249</v>
      </c>
      <c r="G6360" s="135" t="s">
        <v>9660</v>
      </c>
      <c r="H6360" s="135" t="s">
        <v>12541</v>
      </c>
      <c r="I6360" s="135" t="s">
        <v>12542</v>
      </c>
    </row>
    <row r="6361" spans="1:10" x14ac:dyDescent="0.2">
      <c r="A6361" s="135" t="s">
        <v>2918</v>
      </c>
      <c r="D6361" s="135" t="s">
        <v>12543</v>
      </c>
      <c r="E6361" s="135">
        <f t="shared" si="99"/>
        <v>30609902</v>
      </c>
      <c r="F6361" s="135" t="s">
        <v>1249</v>
      </c>
      <c r="G6361" s="135" t="s">
        <v>9660</v>
      </c>
      <c r="H6361" s="135" t="s">
        <v>12541</v>
      </c>
      <c r="I6361" s="135" t="s">
        <v>1420</v>
      </c>
    </row>
    <row r="6362" spans="1:10" x14ac:dyDescent="0.2">
      <c r="A6362" s="135" t="s">
        <v>2918</v>
      </c>
      <c r="D6362" s="135" t="s">
        <v>12544</v>
      </c>
      <c r="E6362" s="135">
        <f t="shared" si="99"/>
        <v>30609903</v>
      </c>
      <c r="F6362" s="135" t="s">
        <v>1249</v>
      </c>
      <c r="G6362" s="135" t="s">
        <v>9660</v>
      </c>
      <c r="H6362" s="135" t="s">
        <v>12541</v>
      </c>
      <c r="I6362" s="135" t="s">
        <v>1422</v>
      </c>
    </row>
    <row r="6363" spans="1:10" x14ac:dyDescent="0.2">
      <c r="A6363" s="135" t="s">
        <v>2918</v>
      </c>
      <c r="D6363" s="135" t="s">
        <v>12545</v>
      </c>
      <c r="E6363" s="135">
        <f t="shared" si="99"/>
        <v>30609904</v>
      </c>
      <c r="F6363" s="135" t="s">
        <v>1249</v>
      </c>
      <c r="G6363" s="135" t="s">
        <v>9660</v>
      </c>
      <c r="H6363" s="135" t="s">
        <v>12541</v>
      </c>
      <c r="I6363" s="135" t="s">
        <v>1433</v>
      </c>
    </row>
    <row r="6364" spans="1:10" x14ac:dyDescent="0.2">
      <c r="A6364" s="135" t="s">
        <v>2918</v>
      </c>
      <c r="D6364" s="135" t="s">
        <v>12546</v>
      </c>
      <c r="E6364" s="135">
        <f t="shared" si="99"/>
        <v>30609905</v>
      </c>
      <c r="F6364" s="135" t="s">
        <v>1249</v>
      </c>
      <c r="G6364" s="135" t="s">
        <v>9660</v>
      </c>
      <c r="H6364" s="135" t="s">
        <v>12541</v>
      </c>
      <c r="I6364" s="135" t="s">
        <v>15213</v>
      </c>
    </row>
    <row r="6365" spans="1:10" x14ac:dyDescent="0.2">
      <c r="A6365" s="135" t="s">
        <v>2918</v>
      </c>
      <c r="D6365" s="135" t="s">
        <v>12547</v>
      </c>
      <c r="E6365" s="135">
        <f t="shared" si="99"/>
        <v>30610001</v>
      </c>
      <c r="F6365" s="135" t="s">
        <v>1249</v>
      </c>
      <c r="G6365" s="135" t="s">
        <v>9660</v>
      </c>
      <c r="H6365" s="135" t="s">
        <v>12548</v>
      </c>
      <c r="I6365" s="135" t="s">
        <v>2382</v>
      </c>
    </row>
    <row r="6366" spans="1:10" x14ac:dyDescent="0.2">
      <c r="A6366" s="135" t="s">
        <v>2918</v>
      </c>
      <c r="D6366" s="135" t="s">
        <v>12549</v>
      </c>
      <c r="E6366" s="135">
        <f t="shared" si="99"/>
        <v>30622001</v>
      </c>
      <c r="F6366" s="135" t="s">
        <v>1249</v>
      </c>
      <c r="G6366" s="135" t="s">
        <v>9660</v>
      </c>
      <c r="I6366" s="135" t="s">
        <v>12550</v>
      </c>
    </row>
    <row r="6367" spans="1:10" x14ac:dyDescent="0.2">
      <c r="A6367" s="135" t="s">
        <v>2918</v>
      </c>
      <c r="D6367" s="135" t="s">
        <v>12551</v>
      </c>
      <c r="E6367" s="135">
        <f t="shared" si="99"/>
        <v>30622002</v>
      </c>
      <c r="F6367" s="135" t="s">
        <v>1249</v>
      </c>
      <c r="G6367" s="135" t="s">
        <v>9660</v>
      </c>
      <c r="I6367" s="135" t="s">
        <v>12552</v>
      </c>
    </row>
    <row r="6368" spans="1:10" x14ac:dyDescent="0.2">
      <c r="A6368" s="135" t="s">
        <v>2918</v>
      </c>
      <c r="D6368" s="135" t="s">
        <v>12553</v>
      </c>
      <c r="E6368" s="135">
        <f t="shared" si="99"/>
        <v>30622003</v>
      </c>
      <c r="F6368" s="135" t="s">
        <v>1249</v>
      </c>
      <c r="G6368" s="135" t="s">
        <v>9660</v>
      </c>
      <c r="I6368" s="135" t="s">
        <v>9812</v>
      </c>
    </row>
    <row r="6369" spans="1:9" x14ac:dyDescent="0.2">
      <c r="A6369" s="135" t="s">
        <v>2918</v>
      </c>
      <c r="D6369" s="135" t="s">
        <v>9813</v>
      </c>
      <c r="E6369" s="135">
        <f t="shared" si="99"/>
        <v>30622004</v>
      </c>
      <c r="F6369" s="135" t="s">
        <v>1249</v>
      </c>
      <c r="G6369" s="135" t="s">
        <v>9660</v>
      </c>
      <c r="I6369" s="135" t="s">
        <v>9814</v>
      </c>
    </row>
    <row r="6370" spans="1:9" x14ac:dyDescent="0.2">
      <c r="A6370" s="135" t="s">
        <v>2918</v>
      </c>
      <c r="D6370" s="135" t="s">
        <v>9815</v>
      </c>
      <c r="E6370" s="135">
        <f t="shared" si="99"/>
        <v>30622005</v>
      </c>
      <c r="F6370" s="135" t="s">
        <v>1249</v>
      </c>
      <c r="G6370" s="135" t="s">
        <v>9660</v>
      </c>
      <c r="I6370" s="135" t="s">
        <v>9816</v>
      </c>
    </row>
    <row r="6371" spans="1:9" x14ac:dyDescent="0.2">
      <c r="A6371" s="135" t="s">
        <v>2918</v>
      </c>
      <c r="D6371" s="135" t="s">
        <v>9817</v>
      </c>
      <c r="E6371" s="135">
        <f t="shared" si="99"/>
        <v>30622006</v>
      </c>
      <c r="F6371" s="135" t="s">
        <v>1249</v>
      </c>
      <c r="G6371" s="135" t="s">
        <v>9660</v>
      </c>
      <c r="I6371" s="135" t="s">
        <v>9818</v>
      </c>
    </row>
    <row r="6372" spans="1:9" x14ac:dyDescent="0.2">
      <c r="A6372" s="135" t="s">
        <v>2918</v>
      </c>
      <c r="D6372" s="135" t="s">
        <v>9819</v>
      </c>
      <c r="E6372" s="135">
        <f t="shared" si="99"/>
        <v>30622201</v>
      </c>
      <c r="F6372" s="135" t="s">
        <v>1249</v>
      </c>
      <c r="G6372" s="135" t="s">
        <v>9660</v>
      </c>
      <c r="I6372" s="135" t="s">
        <v>9820</v>
      </c>
    </row>
    <row r="6373" spans="1:9" x14ac:dyDescent="0.2">
      <c r="A6373" s="135" t="s">
        <v>2918</v>
      </c>
      <c r="D6373" s="135" t="s">
        <v>9821</v>
      </c>
      <c r="E6373" s="135">
        <f t="shared" si="99"/>
        <v>30622202</v>
      </c>
      <c r="F6373" s="135" t="s">
        <v>1249</v>
      </c>
      <c r="G6373" s="135" t="s">
        <v>9660</v>
      </c>
      <c r="I6373" s="135" t="s">
        <v>9822</v>
      </c>
    </row>
    <row r="6374" spans="1:9" x14ac:dyDescent="0.2">
      <c r="A6374" s="135" t="s">
        <v>2918</v>
      </c>
      <c r="D6374" s="135" t="s">
        <v>9823</v>
      </c>
      <c r="E6374" s="135">
        <f t="shared" si="99"/>
        <v>30622203</v>
      </c>
      <c r="F6374" s="135" t="s">
        <v>1249</v>
      </c>
      <c r="G6374" s="135" t="s">
        <v>9660</v>
      </c>
      <c r="I6374" s="135" t="s">
        <v>9824</v>
      </c>
    </row>
    <row r="6375" spans="1:9" x14ac:dyDescent="0.2">
      <c r="A6375" s="135" t="s">
        <v>2918</v>
      </c>
      <c r="D6375" s="135" t="s">
        <v>9825</v>
      </c>
      <c r="E6375" s="135">
        <f t="shared" si="99"/>
        <v>30622204</v>
      </c>
      <c r="F6375" s="135" t="s">
        <v>1249</v>
      </c>
      <c r="G6375" s="135" t="s">
        <v>9660</v>
      </c>
      <c r="I6375" s="135" t="s">
        <v>9826</v>
      </c>
    </row>
    <row r="6376" spans="1:9" x14ac:dyDescent="0.2">
      <c r="A6376" s="135" t="s">
        <v>2918</v>
      </c>
      <c r="D6376" s="135" t="s">
        <v>9827</v>
      </c>
      <c r="E6376" s="135">
        <f t="shared" si="99"/>
        <v>30622205</v>
      </c>
      <c r="F6376" s="135" t="s">
        <v>1249</v>
      </c>
      <c r="G6376" s="135" t="s">
        <v>9660</v>
      </c>
      <c r="I6376" s="135" t="s">
        <v>9828</v>
      </c>
    </row>
    <row r="6377" spans="1:9" x14ac:dyDescent="0.2">
      <c r="A6377" s="135" t="s">
        <v>2918</v>
      </c>
      <c r="D6377" s="135" t="s">
        <v>9829</v>
      </c>
      <c r="E6377" s="135">
        <f t="shared" si="99"/>
        <v>30622206</v>
      </c>
      <c r="F6377" s="135" t="s">
        <v>1249</v>
      </c>
      <c r="G6377" s="135" t="s">
        <v>9660</v>
      </c>
      <c r="I6377" s="135" t="s">
        <v>9830</v>
      </c>
    </row>
    <row r="6378" spans="1:9" x14ac:dyDescent="0.2">
      <c r="A6378" s="135" t="s">
        <v>2918</v>
      </c>
      <c r="D6378" s="135" t="s">
        <v>9831</v>
      </c>
      <c r="E6378" s="135">
        <f t="shared" si="99"/>
        <v>30622401</v>
      </c>
      <c r="F6378" s="135" t="s">
        <v>1249</v>
      </c>
      <c r="G6378" s="135" t="s">
        <v>9660</v>
      </c>
      <c r="I6378" s="135" t="s">
        <v>9832</v>
      </c>
    </row>
    <row r="6379" spans="1:9" x14ac:dyDescent="0.2">
      <c r="A6379" s="135" t="s">
        <v>2918</v>
      </c>
      <c r="D6379" s="135" t="s">
        <v>9833</v>
      </c>
      <c r="E6379" s="135">
        <f t="shared" si="99"/>
        <v>30622402</v>
      </c>
      <c r="F6379" s="135" t="s">
        <v>1249</v>
      </c>
      <c r="G6379" s="135" t="s">
        <v>9660</v>
      </c>
      <c r="I6379" s="135" t="s">
        <v>9834</v>
      </c>
    </row>
    <row r="6380" spans="1:9" x14ac:dyDescent="0.2">
      <c r="A6380" s="135" t="s">
        <v>2918</v>
      </c>
      <c r="D6380" s="135" t="s">
        <v>9835</v>
      </c>
      <c r="E6380" s="135">
        <f t="shared" si="99"/>
        <v>30622403</v>
      </c>
      <c r="F6380" s="135" t="s">
        <v>1249</v>
      </c>
      <c r="G6380" s="135" t="s">
        <v>9660</v>
      </c>
      <c r="I6380" s="135" t="s">
        <v>9836</v>
      </c>
    </row>
    <row r="6381" spans="1:9" x14ac:dyDescent="0.2">
      <c r="A6381" s="135" t="s">
        <v>2918</v>
      </c>
      <c r="D6381" s="135" t="s">
        <v>9837</v>
      </c>
      <c r="E6381" s="135">
        <f t="shared" si="99"/>
        <v>30622404</v>
      </c>
      <c r="F6381" s="135" t="s">
        <v>1249</v>
      </c>
      <c r="G6381" s="135" t="s">
        <v>9660</v>
      </c>
      <c r="I6381" s="135" t="s">
        <v>9838</v>
      </c>
    </row>
    <row r="6382" spans="1:9" x14ac:dyDescent="0.2">
      <c r="A6382" s="135" t="s">
        <v>2918</v>
      </c>
      <c r="D6382" s="135" t="s">
        <v>9839</v>
      </c>
      <c r="E6382" s="135">
        <f t="shared" si="99"/>
        <v>30622405</v>
      </c>
      <c r="F6382" s="135" t="s">
        <v>1249</v>
      </c>
      <c r="G6382" s="135" t="s">
        <v>9660</v>
      </c>
      <c r="I6382" s="135" t="s">
        <v>9840</v>
      </c>
    </row>
    <row r="6383" spans="1:9" x14ac:dyDescent="0.2">
      <c r="A6383" s="135" t="s">
        <v>2918</v>
      </c>
      <c r="D6383" s="135" t="s">
        <v>9841</v>
      </c>
      <c r="E6383" s="135">
        <f t="shared" si="99"/>
        <v>30622406</v>
      </c>
      <c r="F6383" s="135" t="s">
        <v>1249</v>
      </c>
      <c r="G6383" s="135" t="s">
        <v>9660</v>
      </c>
      <c r="I6383" s="135" t="s">
        <v>9842</v>
      </c>
    </row>
    <row r="6384" spans="1:9" x14ac:dyDescent="0.2">
      <c r="A6384" s="135" t="s">
        <v>2918</v>
      </c>
      <c r="D6384" s="135" t="s">
        <v>9843</v>
      </c>
      <c r="E6384" s="135">
        <f t="shared" si="99"/>
        <v>30630005</v>
      </c>
      <c r="F6384" s="135" t="s">
        <v>1249</v>
      </c>
      <c r="G6384" s="135" t="s">
        <v>9660</v>
      </c>
      <c r="H6384" s="135" t="s">
        <v>9844</v>
      </c>
      <c r="I6384" s="135" t="s">
        <v>9845</v>
      </c>
    </row>
    <row r="6385" spans="1:9" x14ac:dyDescent="0.2">
      <c r="A6385" s="135" t="s">
        <v>2918</v>
      </c>
      <c r="D6385" s="135" t="s">
        <v>7002</v>
      </c>
      <c r="E6385" s="135">
        <f t="shared" si="99"/>
        <v>30630006</v>
      </c>
      <c r="F6385" s="135" t="s">
        <v>1249</v>
      </c>
      <c r="G6385" s="135" t="s">
        <v>9660</v>
      </c>
      <c r="H6385" s="135" t="s">
        <v>9844</v>
      </c>
      <c r="I6385" s="135" t="s">
        <v>7003</v>
      </c>
    </row>
    <row r="6386" spans="1:9" x14ac:dyDescent="0.2">
      <c r="A6386" s="135" t="s">
        <v>2918</v>
      </c>
      <c r="D6386" s="135" t="s">
        <v>7004</v>
      </c>
      <c r="E6386" s="135">
        <f t="shared" si="99"/>
        <v>30630007</v>
      </c>
      <c r="F6386" s="135" t="s">
        <v>1249</v>
      </c>
      <c r="G6386" s="135" t="s">
        <v>9660</v>
      </c>
      <c r="H6386" s="135" t="s">
        <v>9844</v>
      </c>
      <c r="I6386" s="135" t="s">
        <v>7005</v>
      </c>
    </row>
    <row r="6387" spans="1:9" x14ac:dyDescent="0.2">
      <c r="A6387" s="135" t="s">
        <v>2918</v>
      </c>
      <c r="D6387" s="135" t="s">
        <v>7006</v>
      </c>
      <c r="E6387" s="135">
        <f t="shared" si="99"/>
        <v>30688801</v>
      </c>
      <c r="F6387" s="135" t="s">
        <v>1249</v>
      </c>
      <c r="G6387" s="135" t="s">
        <v>9660</v>
      </c>
      <c r="H6387" s="135" t="s">
        <v>6488</v>
      </c>
      <c r="I6387" s="135" t="s">
        <v>8826</v>
      </c>
    </row>
    <row r="6388" spans="1:9" x14ac:dyDescent="0.2">
      <c r="A6388" s="135" t="s">
        <v>2918</v>
      </c>
      <c r="B6388" s="138" t="s">
        <v>2900</v>
      </c>
      <c r="C6388" s="135" t="s">
        <v>7006</v>
      </c>
      <c r="D6388" s="135" t="s">
        <v>7007</v>
      </c>
      <c r="E6388" s="135">
        <f t="shared" si="99"/>
        <v>30688802</v>
      </c>
      <c r="F6388" s="135" t="s">
        <v>1249</v>
      </c>
      <c r="G6388" s="135" t="s">
        <v>9660</v>
      </c>
      <c r="H6388" s="135" t="s">
        <v>6488</v>
      </c>
      <c r="I6388" s="135" t="s">
        <v>8826</v>
      </c>
    </row>
    <row r="6389" spans="1:9" x14ac:dyDescent="0.2">
      <c r="A6389" s="135" t="s">
        <v>2918</v>
      </c>
      <c r="B6389" s="138" t="s">
        <v>2900</v>
      </c>
      <c r="C6389" s="135" t="s">
        <v>7006</v>
      </c>
      <c r="D6389" s="135" t="s">
        <v>7008</v>
      </c>
      <c r="E6389" s="135">
        <f t="shared" si="99"/>
        <v>30688803</v>
      </c>
      <c r="F6389" s="135" t="s">
        <v>1249</v>
      </c>
      <c r="G6389" s="135" t="s">
        <v>9660</v>
      </c>
      <c r="H6389" s="135" t="s">
        <v>6488</v>
      </c>
      <c r="I6389" s="135" t="s">
        <v>8826</v>
      </c>
    </row>
    <row r="6390" spans="1:9" x14ac:dyDescent="0.2">
      <c r="A6390" s="135" t="s">
        <v>2918</v>
      </c>
      <c r="B6390" s="138" t="s">
        <v>2900</v>
      </c>
      <c r="C6390" s="135" t="s">
        <v>7006</v>
      </c>
      <c r="D6390" s="135" t="s">
        <v>7009</v>
      </c>
      <c r="E6390" s="135">
        <f t="shared" si="99"/>
        <v>30688804</v>
      </c>
      <c r="F6390" s="135" t="s">
        <v>1249</v>
      </c>
      <c r="G6390" s="135" t="s">
        <v>9660</v>
      </c>
      <c r="H6390" s="135" t="s">
        <v>6488</v>
      </c>
      <c r="I6390" s="135" t="s">
        <v>8826</v>
      </c>
    </row>
    <row r="6391" spans="1:9" x14ac:dyDescent="0.2">
      <c r="A6391" s="135" t="s">
        <v>2918</v>
      </c>
      <c r="B6391" s="138" t="s">
        <v>2900</v>
      </c>
      <c r="C6391" s="135" t="s">
        <v>7006</v>
      </c>
      <c r="D6391" s="135" t="s">
        <v>7010</v>
      </c>
      <c r="E6391" s="135">
        <f t="shared" si="99"/>
        <v>30688805</v>
      </c>
      <c r="F6391" s="135" t="s">
        <v>1249</v>
      </c>
      <c r="G6391" s="135" t="s">
        <v>9660</v>
      </c>
      <c r="H6391" s="135" t="s">
        <v>6488</v>
      </c>
      <c r="I6391" s="135" t="s">
        <v>8826</v>
      </c>
    </row>
    <row r="6392" spans="1:9" x14ac:dyDescent="0.2">
      <c r="A6392" s="135" t="s">
        <v>2918</v>
      </c>
      <c r="B6392" s="138" t="s">
        <v>2900</v>
      </c>
      <c r="C6392" s="135" t="s">
        <v>7011</v>
      </c>
      <c r="D6392" s="135" t="s">
        <v>7011</v>
      </c>
      <c r="E6392" s="135">
        <f t="shared" si="99"/>
        <v>30699998</v>
      </c>
      <c r="F6392" s="135" t="s">
        <v>1249</v>
      </c>
      <c r="G6392" s="135" t="s">
        <v>9660</v>
      </c>
      <c r="H6392" s="135" t="s">
        <v>7012</v>
      </c>
      <c r="I6392" s="135" t="s">
        <v>7684</v>
      </c>
    </row>
    <row r="6393" spans="1:9" x14ac:dyDescent="0.2">
      <c r="A6393" s="135" t="s">
        <v>2918</v>
      </c>
      <c r="D6393" s="135" t="s">
        <v>7013</v>
      </c>
      <c r="E6393" s="135">
        <f t="shared" si="99"/>
        <v>30699999</v>
      </c>
      <c r="F6393" s="135" t="s">
        <v>1249</v>
      </c>
      <c r="G6393" s="135" t="s">
        <v>9660</v>
      </c>
      <c r="H6393" s="135" t="s">
        <v>7012</v>
      </c>
      <c r="I6393" s="135" t="s">
        <v>7684</v>
      </c>
    </row>
    <row r="6394" spans="1:9" x14ac:dyDescent="0.2">
      <c r="A6394" s="135" t="s">
        <v>2918</v>
      </c>
      <c r="D6394" s="135" t="s">
        <v>7014</v>
      </c>
      <c r="E6394" s="135">
        <f t="shared" si="99"/>
        <v>30700101</v>
      </c>
      <c r="F6394" s="135" t="s">
        <v>1249</v>
      </c>
      <c r="G6394" s="135" t="s">
        <v>7015</v>
      </c>
      <c r="H6394" s="135" t="s">
        <v>7016</v>
      </c>
      <c r="I6394" s="135" t="s">
        <v>3941</v>
      </c>
    </row>
    <row r="6395" spans="1:9" x14ac:dyDescent="0.2">
      <c r="A6395" s="135" t="s">
        <v>2918</v>
      </c>
      <c r="D6395" s="135" t="s">
        <v>3942</v>
      </c>
      <c r="E6395" s="135">
        <f t="shared" si="99"/>
        <v>30700102</v>
      </c>
      <c r="F6395" s="135" t="s">
        <v>1249</v>
      </c>
      <c r="G6395" s="135" t="s">
        <v>7015</v>
      </c>
      <c r="H6395" s="135" t="s">
        <v>7016</v>
      </c>
      <c r="I6395" s="135" t="s">
        <v>3943</v>
      </c>
    </row>
    <row r="6396" spans="1:9" x14ac:dyDescent="0.2">
      <c r="A6396" s="135" t="s">
        <v>2918</v>
      </c>
      <c r="D6396" s="135" t="s">
        <v>3944</v>
      </c>
      <c r="E6396" s="135">
        <f t="shared" si="99"/>
        <v>30700103</v>
      </c>
      <c r="F6396" s="135" t="s">
        <v>1249</v>
      </c>
      <c r="G6396" s="135" t="s">
        <v>7015</v>
      </c>
      <c r="H6396" s="135" t="s">
        <v>7016</v>
      </c>
      <c r="I6396" s="135" t="s">
        <v>3945</v>
      </c>
    </row>
    <row r="6397" spans="1:9" x14ac:dyDescent="0.2">
      <c r="A6397" s="135" t="s">
        <v>2918</v>
      </c>
      <c r="D6397" s="135" t="s">
        <v>3946</v>
      </c>
      <c r="E6397" s="135">
        <f t="shared" si="99"/>
        <v>30700104</v>
      </c>
      <c r="F6397" s="135" t="s">
        <v>1249</v>
      </c>
      <c r="G6397" s="135" t="s">
        <v>7015</v>
      </c>
      <c r="H6397" s="135" t="s">
        <v>7016</v>
      </c>
      <c r="I6397" s="135" t="s">
        <v>3947</v>
      </c>
    </row>
    <row r="6398" spans="1:9" x14ac:dyDescent="0.2">
      <c r="A6398" s="135" t="s">
        <v>2918</v>
      </c>
      <c r="D6398" s="135" t="s">
        <v>3948</v>
      </c>
      <c r="E6398" s="135">
        <f t="shared" si="99"/>
        <v>30700105</v>
      </c>
      <c r="F6398" s="135" t="s">
        <v>1249</v>
      </c>
      <c r="G6398" s="135" t="s">
        <v>7015</v>
      </c>
      <c r="H6398" s="135" t="s">
        <v>7016</v>
      </c>
      <c r="I6398" s="135" t="s">
        <v>3949</v>
      </c>
    </row>
    <row r="6399" spans="1:9" x14ac:dyDescent="0.2">
      <c r="A6399" s="135" t="s">
        <v>2918</v>
      </c>
      <c r="D6399" s="135" t="s">
        <v>7028</v>
      </c>
      <c r="E6399" s="135">
        <f t="shared" si="99"/>
        <v>30700106</v>
      </c>
      <c r="F6399" s="135" t="s">
        <v>1249</v>
      </c>
      <c r="G6399" s="135" t="s">
        <v>7015</v>
      </c>
      <c r="H6399" s="135" t="s">
        <v>7016</v>
      </c>
      <c r="I6399" s="135" t="s">
        <v>7029</v>
      </c>
    </row>
    <row r="6400" spans="1:9" x14ac:dyDescent="0.2">
      <c r="A6400" s="135" t="s">
        <v>2918</v>
      </c>
      <c r="D6400" s="135" t="s">
        <v>7030</v>
      </c>
      <c r="E6400" s="135">
        <f t="shared" si="99"/>
        <v>30700107</v>
      </c>
      <c r="F6400" s="135" t="s">
        <v>1249</v>
      </c>
      <c r="G6400" s="135" t="s">
        <v>7015</v>
      </c>
      <c r="H6400" s="135" t="s">
        <v>7016</v>
      </c>
      <c r="I6400" s="135" t="s">
        <v>7031</v>
      </c>
    </row>
    <row r="6401" spans="1:9" x14ac:dyDescent="0.2">
      <c r="A6401" s="135" t="s">
        <v>2918</v>
      </c>
      <c r="D6401" s="135" t="s">
        <v>7032</v>
      </c>
      <c r="E6401" s="135">
        <f t="shared" si="99"/>
        <v>30700108</v>
      </c>
      <c r="F6401" s="135" t="s">
        <v>1249</v>
      </c>
      <c r="G6401" s="135" t="s">
        <v>7015</v>
      </c>
      <c r="H6401" s="135" t="s">
        <v>7016</v>
      </c>
      <c r="I6401" s="135" t="s">
        <v>7033</v>
      </c>
    </row>
    <row r="6402" spans="1:9" x14ac:dyDescent="0.2">
      <c r="A6402" s="135" t="s">
        <v>2918</v>
      </c>
      <c r="D6402" s="135" t="s">
        <v>7034</v>
      </c>
      <c r="E6402" s="135">
        <f t="shared" ref="E6402:E6465" si="100">VALUE(D6402)</f>
        <v>30700109</v>
      </c>
      <c r="F6402" s="135" t="s">
        <v>1249</v>
      </c>
      <c r="G6402" s="135" t="s">
        <v>7015</v>
      </c>
      <c r="H6402" s="135" t="s">
        <v>7016</v>
      </c>
      <c r="I6402" s="135" t="s">
        <v>7035</v>
      </c>
    </row>
    <row r="6403" spans="1:9" x14ac:dyDescent="0.2">
      <c r="A6403" s="135" t="s">
        <v>2918</v>
      </c>
      <c r="D6403" s="135" t="s">
        <v>7036</v>
      </c>
      <c r="E6403" s="135">
        <f t="shared" si="100"/>
        <v>30700110</v>
      </c>
      <c r="F6403" s="135" t="s">
        <v>1249</v>
      </c>
      <c r="G6403" s="135" t="s">
        <v>7015</v>
      </c>
      <c r="H6403" s="135" t="s">
        <v>7016</v>
      </c>
      <c r="I6403" s="135" t="s">
        <v>7037</v>
      </c>
    </row>
    <row r="6404" spans="1:9" x14ac:dyDescent="0.2">
      <c r="A6404" s="135" t="s">
        <v>2918</v>
      </c>
      <c r="D6404" s="135" t="s">
        <v>7038</v>
      </c>
      <c r="E6404" s="135">
        <f t="shared" si="100"/>
        <v>30700111</v>
      </c>
      <c r="F6404" s="135" t="s">
        <v>1249</v>
      </c>
      <c r="G6404" s="135" t="s">
        <v>7015</v>
      </c>
      <c r="H6404" s="135" t="s">
        <v>7016</v>
      </c>
      <c r="I6404" s="135" t="s">
        <v>7039</v>
      </c>
    </row>
    <row r="6405" spans="1:9" x14ac:dyDescent="0.2">
      <c r="A6405" s="135" t="s">
        <v>2918</v>
      </c>
      <c r="D6405" s="135" t="s">
        <v>7040</v>
      </c>
      <c r="E6405" s="135">
        <f t="shared" si="100"/>
        <v>30700112</v>
      </c>
      <c r="F6405" s="135" t="s">
        <v>1249</v>
      </c>
      <c r="G6405" s="135" t="s">
        <v>7015</v>
      </c>
      <c r="H6405" s="135" t="s">
        <v>7016</v>
      </c>
      <c r="I6405" s="135" t="s">
        <v>7041</v>
      </c>
    </row>
    <row r="6406" spans="1:9" x14ac:dyDescent="0.2">
      <c r="A6406" s="135" t="s">
        <v>2918</v>
      </c>
      <c r="D6406" s="135" t="s">
        <v>7042</v>
      </c>
      <c r="E6406" s="135">
        <f t="shared" si="100"/>
        <v>30700113</v>
      </c>
      <c r="F6406" s="135" t="s">
        <v>1249</v>
      </c>
      <c r="G6406" s="135" t="s">
        <v>7015</v>
      </c>
      <c r="H6406" s="135" t="s">
        <v>7016</v>
      </c>
      <c r="I6406" s="135" t="s">
        <v>7043</v>
      </c>
    </row>
    <row r="6407" spans="1:9" x14ac:dyDescent="0.2">
      <c r="A6407" s="135" t="s">
        <v>2918</v>
      </c>
      <c r="D6407" s="135" t="s">
        <v>7044</v>
      </c>
      <c r="E6407" s="135">
        <f t="shared" si="100"/>
        <v>30700114</v>
      </c>
      <c r="F6407" s="135" t="s">
        <v>1249</v>
      </c>
      <c r="G6407" s="135" t="s">
        <v>7015</v>
      </c>
      <c r="H6407" s="135" t="s">
        <v>7016</v>
      </c>
      <c r="I6407" s="135" t="s">
        <v>7045</v>
      </c>
    </row>
    <row r="6408" spans="1:9" x14ac:dyDescent="0.2">
      <c r="A6408" s="135" t="s">
        <v>2918</v>
      </c>
      <c r="D6408" s="135" t="s">
        <v>7046</v>
      </c>
      <c r="E6408" s="135">
        <f t="shared" si="100"/>
        <v>30700115</v>
      </c>
      <c r="F6408" s="135" t="s">
        <v>1249</v>
      </c>
      <c r="G6408" s="135" t="s">
        <v>7015</v>
      </c>
      <c r="H6408" s="135" t="s">
        <v>7016</v>
      </c>
      <c r="I6408" s="135" t="s">
        <v>7047</v>
      </c>
    </row>
    <row r="6409" spans="1:9" x14ac:dyDescent="0.2">
      <c r="A6409" s="135" t="s">
        <v>2918</v>
      </c>
      <c r="D6409" s="135" t="s">
        <v>7048</v>
      </c>
      <c r="E6409" s="135">
        <f t="shared" si="100"/>
        <v>30700116</v>
      </c>
      <c r="F6409" s="135" t="s">
        <v>1249</v>
      </c>
      <c r="G6409" s="135" t="s">
        <v>7015</v>
      </c>
      <c r="H6409" s="135" t="s">
        <v>7016</v>
      </c>
      <c r="I6409" s="135" t="s">
        <v>7049</v>
      </c>
    </row>
    <row r="6410" spans="1:9" x14ac:dyDescent="0.2">
      <c r="A6410" s="135" t="s">
        <v>2918</v>
      </c>
      <c r="D6410" s="135" t="s">
        <v>7050</v>
      </c>
      <c r="E6410" s="135">
        <f t="shared" si="100"/>
        <v>30700117</v>
      </c>
      <c r="F6410" s="135" t="s">
        <v>1249</v>
      </c>
      <c r="G6410" s="135" t="s">
        <v>7015</v>
      </c>
      <c r="H6410" s="135" t="s">
        <v>7016</v>
      </c>
      <c r="I6410" s="135" t="s">
        <v>7051</v>
      </c>
    </row>
    <row r="6411" spans="1:9" x14ac:dyDescent="0.2">
      <c r="A6411" s="135" t="s">
        <v>2918</v>
      </c>
      <c r="D6411" s="135" t="s">
        <v>9880</v>
      </c>
      <c r="E6411" s="135">
        <f t="shared" si="100"/>
        <v>30700118</v>
      </c>
      <c r="F6411" s="135" t="s">
        <v>1249</v>
      </c>
      <c r="G6411" s="135" t="s">
        <v>7015</v>
      </c>
      <c r="H6411" s="135" t="s">
        <v>7016</v>
      </c>
      <c r="I6411" s="135" t="s">
        <v>9881</v>
      </c>
    </row>
    <row r="6412" spans="1:9" x14ac:dyDescent="0.2">
      <c r="A6412" s="135" t="s">
        <v>2918</v>
      </c>
      <c r="D6412" s="135" t="s">
        <v>9882</v>
      </c>
      <c r="E6412" s="135">
        <f t="shared" si="100"/>
        <v>30700119</v>
      </c>
      <c r="F6412" s="135" t="s">
        <v>1249</v>
      </c>
      <c r="G6412" s="135" t="s">
        <v>7015</v>
      </c>
      <c r="H6412" s="135" t="s">
        <v>7016</v>
      </c>
      <c r="I6412" s="135" t="s">
        <v>9883</v>
      </c>
    </row>
    <row r="6413" spans="1:9" x14ac:dyDescent="0.2">
      <c r="A6413" s="135" t="s">
        <v>2918</v>
      </c>
      <c r="D6413" s="135" t="s">
        <v>9884</v>
      </c>
      <c r="E6413" s="135">
        <f t="shared" si="100"/>
        <v>30700120</v>
      </c>
      <c r="F6413" s="135" t="s">
        <v>1249</v>
      </c>
      <c r="G6413" s="135" t="s">
        <v>7015</v>
      </c>
      <c r="H6413" s="135" t="s">
        <v>7016</v>
      </c>
      <c r="I6413" s="135" t="s">
        <v>9885</v>
      </c>
    </row>
    <row r="6414" spans="1:9" x14ac:dyDescent="0.2">
      <c r="A6414" s="135" t="s">
        <v>2918</v>
      </c>
      <c r="D6414" s="135" t="s">
        <v>9886</v>
      </c>
      <c r="E6414" s="135">
        <f t="shared" si="100"/>
        <v>30700121</v>
      </c>
      <c r="F6414" s="135" t="s">
        <v>1249</v>
      </c>
      <c r="G6414" s="135" t="s">
        <v>7015</v>
      </c>
      <c r="H6414" s="135" t="s">
        <v>7016</v>
      </c>
      <c r="I6414" s="135" t="s">
        <v>9887</v>
      </c>
    </row>
    <row r="6415" spans="1:9" x14ac:dyDescent="0.2">
      <c r="A6415" s="135" t="s">
        <v>2918</v>
      </c>
      <c r="D6415" s="135" t="s">
        <v>9888</v>
      </c>
      <c r="E6415" s="135">
        <f t="shared" si="100"/>
        <v>30700122</v>
      </c>
      <c r="F6415" s="135" t="s">
        <v>1249</v>
      </c>
      <c r="G6415" s="135" t="s">
        <v>7015</v>
      </c>
      <c r="H6415" s="135" t="s">
        <v>7016</v>
      </c>
      <c r="I6415" s="135" t="s">
        <v>9889</v>
      </c>
    </row>
    <row r="6416" spans="1:9" x14ac:dyDescent="0.2">
      <c r="A6416" s="135" t="s">
        <v>2918</v>
      </c>
      <c r="D6416" s="135" t="s">
        <v>9890</v>
      </c>
      <c r="E6416" s="135">
        <f t="shared" si="100"/>
        <v>30700199</v>
      </c>
      <c r="F6416" s="135" t="s">
        <v>1249</v>
      </c>
      <c r="G6416" s="135" t="s">
        <v>7015</v>
      </c>
      <c r="H6416" s="135" t="s">
        <v>7016</v>
      </c>
      <c r="I6416" s="135" t="s">
        <v>6238</v>
      </c>
    </row>
    <row r="6417" spans="1:9" x14ac:dyDescent="0.2">
      <c r="A6417" s="135" t="s">
        <v>2918</v>
      </c>
      <c r="D6417" s="135" t="s">
        <v>9891</v>
      </c>
      <c r="E6417" s="135">
        <f t="shared" si="100"/>
        <v>30700203</v>
      </c>
      <c r="F6417" s="135" t="s">
        <v>1249</v>
      </c>
      <c r="G6417" s="135" t="s">
        <v>7015</v>
      </c>
      <c r="H6417" s="135" t="s">
        <v>9892</v>
      </c>
      <c r="I6417" s="135" t="s">
        <v>9893</v>
      </c>
    </row>
    <row r="6418" spans="1:9" x14ac:dyDescent="0.2">
      <c r="A6418" s="135" t="s">
        <v>2918</v>
      </c>
      <c r="D6418" s="135" t="s">
        <v>9894</v>
      </c>
      <c r="E6418" s="135">
        <f t="shared" si="100"/>
        <v>30700211</v>
      </c>
      <c r="F6418" s="135" t="s">
        <v>1249</v>
      </c>
      <c r="G6418" s="135" t="s">
        <v>7015</v>
      </c>
      <c r="H6418" s="135" t="s">
        <v>9892</v>
      </c>
      <c r="I6418" s="135" t="s">
        <v>9895</v>
      </c>
    </row>
    <row r="6419" spans="1:9" x14ac:dyDescent="0.2">
      <c r="A6419" s="135" t="s">
        <v>2918</v>
      </c>
      <c r="D6419" s="135" t="s">
        <v>9896</v>
      </c>
      <c r="E6419" s="135">
        <f t="shared" si="100"/>
        <v>30700212</v>
      </c>
      <c r="F6419" s="135" t="s">
        <v>1249</v>
      </c>
      <c r="G6419" s="135" t="s">
        <v>7015</v>
      </c>
      <c r="H6419" s="135" t="s">
        <v>9892</v>
      </c>
      <c r="I6419" s="135" t="s">
        <v>9897</v>
      </c>
    </row>
    <row r="6420" spans="1:9" x14ac:dyDescent="0.2">
      <c r="A6420" s="135" t="s">
        <v>2918</v>
      </c>
      <c r="D6420" s="135" t="s">
        <v>9898</v>
      </c>
      <c r="E6420" s="135">
        <f t="shared" si="100"/>
        <v>30700213</v>
      </c>
      <c r="F6420" s="135" t="s">
        <v>1249</v>
      </c>
      <c r="G6420" s="135" t="s">
        <v>7015</v>
      </c>
      <c r="H6420" s="135" t="s">
        <v>9892</v>
      </c>
      <c r="I6420" s="135" t="s">
        <v>9899</v>
      </c>
    </row>
    <row r="6421" spans="1:9" x14ac:dyDescent="0.2">
      <c r="A6421" s="135" t="s">
        <v>2918</v>
      </c>
      <c r="D6421" s="135" t="s">
        <v>9900</v>
      </c>
      <c r="E6421" s="135">
        <f t="shared" si="100"/>
        <v>30700214</v>
      </c>
      <c r="F6421" s="135" t="s">
        <v>1249</v>
      </c>
      <c r="G6421" s="135" t="s">
        <v>7015</v>
      </c>
      <c r="H6421" s="135" t="s">
        <v>9892</v>
      </c>
      <c r="I6421" s="135" t="s">
        <v>9901</v>
      </c>
    </row>
    <row r="6422" spans="1:9" x14ac:dyDescent="0.2">
      <c r="A6422" s="135" t="s">
        <v>2918</v>
      </c>
      <c r="D6422" s="135" t="s">
        <v>9902</v>
      </c>
      <c r="E6422" s="135">
        <f t="shared" si="100"/>
        <v>30700215</v>
      </c>
      <c r="F6422" s="135" t="s">
        <v>1249</v>
      </c>
      <c r="G6422" s="135" t="s">
        <v>7015</v>
      </c>
      <c r="H6422" s="135" t="s">
        <v>9892</v>
      </c>
      <c r="I6422" s="135" t="s">
        <v>9903</v>
      </c>
    </row>
    <row r="6423" spans="1:9" x14ac:dyDescent="0.2">
      <c r="A6423" s="135" t="s">
        <v>2918</v>
      </c>
      <c r="D6423" s="135" t="s">
        <v>9904</v>
      </c>
      <c r="E6423" s="135">
        <f t="shared" si="100"/>
        <v>30700221</v>
      </c>
      <c r="F6423" s="135" t="s">
        <v>1249</v>
      </c>
      <c r="G6423" s="135" t="s">
        <v>7015</v>
      </c>
      <c r="H6423" s="135" t="s">
        <v>9892</v>
      </c>
      <c r="I6423" s="135" t="s">
        <v>9905</v>
      </c>
    </row>
    <row r="6424" spans="1:9" x14ac:dyDescent="0.2">
      <c r="A6424" s="135" t="s">
        <v>2918</v>
      </c>
      <c r="D6424" s="135" t="s">
        <v>7077</v>
      </c>
      <c r="E6424" s="135">
        <f t="shared" si="100"/>
        <v>30700222</v>
      </c>
      <c r="F6424" s="135" t="s">
        <v>1249</v>
      </c>
      <c r="G6424" s="135" t="s">
        <v>7015</v>
      </c>
      <c r="H6424" s="135" t="s">
        <v>9892</v>
      </c>
      <c r="I6424" s="135" t="s">
        <v>7078</v>
      </c>
    </row>
    <row r="6425" spans="1:9" x14ac:dyDescent="0.2">
      <c r="A6425" s="135" t="s">
        <v>2918</v>
      </c>
      <c r="D6425" s="135" t="s">
        <v>7079</v>
      </c>
      <c r="E6425" s="135">
        <f t="shared" si="100"/>
        <v>30700223</v>
      </c>
      <c r="F6425" s="135" t="s">
        <v>1249</v>
      </c>
      <c r="G6425" s="135" t="s">
        <v>7015</v>
      </c>
      <c r="H6425" s="135" t="s">
        <v>9892</v>
      </c>
      <c r="I6425" s="135" t="s">
        <v>7080</v>
      </c>
    </row>
    <row r="6426" spans="1:9" x14ac:dyDescent="0.2">
      <c r="A6426" s="135" t="s">
        <v>2918</v>
      </c>
      <c r="D6426" s="135" t="s">
        <v>7081</v>
      </c>
      <c r="E6426" s="135">
        <f t="shared" si="100"/>
        <v>30700231</v>
      </c>
      <c r="F6426" s="135" t="s">
        <v>1249</v>
      </c>
      <c r="G6426" s="135" t="s">
        <v>7015</v>
      </c>
      <c r="H6426" s="135" t="s">
        <v>9892</v>
      </c>
      <c r="I6426" s="135" t="s">
        <v>7082</v>
      </c>
    </row>
    <row r="6427" spans="1:9" x14ac:dyDescent="0.2">
      <c r="A6427" s="135" t="s">
        <v>2918</v>
      </c>
      <c r="D6427" s="135" t="s">
        <v>7083</v>
      </c>
      <c r="E6427" s="135">
        <f t="shared" si="100"/>
        <v>30700232</v>
      </c>
      <c r="F6427" s="135" t="s">
        <v>1249</v>
      </c>
      <c r="G6427" s="135" t="s">
        <v>7015</v>
      </c>
      <c r="H6427" s="135" t="s">
        <v>9892</v>
      </c>
      <c r="I6427" s="135" t="s">
        <v>7084</v>
      </c>
    </row>
    <row r="6428" spans="1:9" x14ac:dyDescent="0.2">
      <c r="A6428" s="135" t="s">
        <v>2918</v>
      </c>
      <c r="D6428" s="135" t="s">
        <v>7085</v>
      </c>
      <c r="E6428" s="135">
        <f t="shared" si="100"/>
        <v>30700233</v>
      </c>
      <c r="F6428" s="135" t="s">
        <v>1249</v>
      </c>
      <c r="G6428" s="135" t="s">
        <v>7015</v>
      </c>
      <c r="H6428" s="135" t="s">
        <v>9892</v>
      </c>
      <c r="I6428" s="135" t="s">
        <v>7086</v>
      </c>
    </row>
    <row r="6429" spans="1:9" x14ac:dyDescent="0.2">
      <c r="A6429" s="135" t="s">
        <v>2918</v>
      </c>
      <c r="D6429" s="135" t="s">
        <v>7087</v>
      </c>
      <c r="E6429" s="135">
        <f t="shared" si="100"/>
        <v>30700234</v>
      </c>
      <c r="F6429" s="135" t="s">
        <v>1249</v>
      </c>
      <c r="G6429" s="135" t="s">
        <v>7015</v>
      </c>
      <c r="H6429" s="135" t="s">
        <v>9892</v>
      </c>
      <c r="I6429" s="135" t="s">
        <v>7088</v>
      </c>
    </row>
    <row r="6430" spans="1:9" x14ac:dyDescent="0.2">
      <c r="A6430" s="135" t="s">
        <v>2918</v>
      </c>
      <c r="D6430" s="135" t="s">
        <v>7089</v>
      </c>
      <c r="E6430" s="135">
        <f t="shared" si="100"/>
        <v>30700299</v>
      </c>
      <c r="F6430" s="135" t="s">
        <v>1249</v>
      </c>
      <c r="G6430" s="135" t="s">
        <v>7015</v>
      </c>
      <c r="H6430" s="135" t="s">
        <v>9892</v>
      </c>
      <c r="I6430" s="135" t="s">
        <v>10007</v>
      </c>
    </row>
    <row r="6431" spans="1:9" x14ac:dyDescent="0.2">
      <c r="A6431" s="135" t="s">
        <v>2918</v>
      </c>
      <c r="D6431" s="135" t="s">
        <v>7090</v>
      </c>
      <c r="E6431" s="135">
        <f t="shared" si="100"/>
        <v>30700301</v>
      </c>
      <c r="F6431" s="135" t="s">
        <v>1249</v>
      </c>
      <c r="G6431" s="135" t="s">
        <v>7015</v>
      </c>
      <c r="H6431" s="135" t="s">
        <v>7091</v>
      </c>
      <c r="I6431" s="135" t="s">
        <v>7092</v>
      </c>
    </row>
    <row r="6432" spans="1:9" x14ac:dyDescent="0.2">
      <c r="A6432" s="135" t="s">
        <v>2918</v>
      </c>
      <c r="D6432" s="135" t="s">
        <v>7093</v>
      </c>
      <c r="E6432" s="135">
        <f t="shared" si="100"/>
        <v>30700302</v>
      </c>
      <c r="F6432" s="135" t="s">
        <v>1249</v>
      </c>
      <c r="G6432" s="135" t="s">
        <v>7015</v>
      </c>
      <c r="H6432" s="135" t="s">
        <v>7091</v>
      </c>
      <c r="I6432" s="135" t="s">
        <v>7991</v>
      </c>
    </row>
    <row r="6433" spans="1:10" x14ac:dyDescent="0.2">
      <c r="A6433" s="135" t="s">
        <v>2918</v>
      </c>
      <c r="D6433" s="135" t="s">
        <v>7094</v>
      </c>
      <c r="E6433" s="135">
        <f t="shared" si="100"/>
        <v>30700303</v>
      </c>
      <c r="F6433" s="135" t="s">
        <v>1249</v>
      </c>
      <c r="G6433" s="135" t="s">
        <v>7015</v>
      </c>
      <c r="H6433" s="135" t="s">
        <v>7091</v>
      </c>
      <c r="I6433" s="135" t="s">
        <v>7095</v>
      </c>
    </row>
    <row r="6434" spans="1:10" x14ac:dyDescent="0.2">
      <c r="A6434" s="135" t="s">
        <v>2918</v>
      </c>
      <c r="D6434" s="135" t="s">
        <v>7096</v>
      </c>
      <c r="E6434" s="135">
        <f t="shared" si="100"/>
        <v>30700304</v>
      </c>
      <c r="F6434" s="135" t="s">
        <v>1249</v>
      </c>
      <c r="G6434" s="135" t="s">
        <v>7015</v>
      </c>
      <c r="H6434" s="135" t="s">
        <v>7091</v>
      </c>
      <c r="I6434" s="135" t="s">
        <v>7097</v>
      </c>
    </row>
    <row r="6435" spans="1:10" x14ac:dyDescent="0.2">
      <c r="A6435" s="135" t="s">
        <v>2918</v>
      </c>
      <c r="D6435" s="135" t="s">
        <v>7098</v>
      </c>
      <c r="E6435" s="135">
        <f t="shared" si="100"/>
        <v>30700399</v>
      </c>
      <c r="F6435" s="135" t="s">
        <v>1249</v>
      </c>
      <c r="G6435" s="135" t="s">
        <v>7015</v>
      </c>
      <c r="H6435" s="135" t="s">
        <v>7091</v>
      </c>
      <c r="I6435" s="135" t="s">
        <v>6238</v>
      </c>
    </row>
    <row r="6436" spans="1:10" x14ac:dyDescent="0.2">
      <c r="A6436" s="135" t="s">
        <v>2918</v>
      </c>
      <c r="D6436" s="135" t="s">
        <v>7099</v>
      </c>
      <c r="E6436" s="135">
        <f t="shared" si="100"/>
        <v>30700401</v>
      </c>
      <c r="F6436" s="135" t="s">
        <v>1249</v>
      </c>
      <c r="G6436" s="135" t="s">
        <v>7015</v>
      </c>
      <c r="H6436" s="135" t="s">
        <v>7100</v>
      </c>
      <c r="I6436" s="135" t="s">
        <v>7101</v>
      </c>
    </row>
    <row r="6437" spans="1:10" x14ac:dyDescent="0.2">
      <c r="A6437" s="135" t="s">
        <v>2918</v>
      </c>
      <c r="D6437" s="135" t="s">
        <v>7102</v>
      </c>
      <c r="E6437" s="135">
        <f t="shared" si="100"/>
        <v>30700402</v>
      </c>
      <c r="F6437" s="135" t="s">
        <v>1249</v>
      </c>
      <c r="G6437" s="135" t="s">
        <v>7015</v>
      </c>
      <c r="H6437" s="135" t="s">
        <v>7100</v>
      </c>
      <c r="I6437" s="135" t="s">
        <v>7103</v>
      </c>
    </row>
    <row r="6438" spans="1:10" x14ac:dyDescent="0.2">
      <c r="A6438" s="135" t="s">
        <v>2918</v>
      </c>
      <c r="D6438" s="135" t="s">
        <v>7104</v>
      </c>
      <c r="E6438" s="135">
        <f t="shared" si="100"/>
        <v>30700403</v>
      </c>
      <c r="F6438" s="135" t="s">
        <v>1249</v>
      </c>
      <c r="G6438" s="135" t="s">
        <v>7015</v>
      </c>
      <c r="H6438" s="135" t="s">
        <v>7100</v>
      </c>
      <c r="I6438" s="135" t="s">
        <v>7105</v>
      </c>
    </row>
    <row r="6439" spans="1:10" x14ac:dyDescent="0.2">
      <c r="A6439" s="135" t="s">
        <v>2918</v>
      </c>
      <c r="D6439" s="135" t="s">
        <v>7106</v>
      </c>
      <c r="E6439" s="135">
        <f t="shared" si="100"/>
        <v>30700404</v>
      </c>
      <c r="F6439" s="135" t="s">
        <v>1249</v>
      </c>
      <c r="G6439" s="135" t="s">
        <v>7015</v>
      </c>
      <c r="H6439" s="135" t="s">
        <v>7100</v>
      </c>
      <c r="I6439" s="135" t="s">
        <v>7107</v>
      </c>
    </row>
    <row r="6440" spans="1:10" x14ac:dyDescent="0.2">
      <c r="A6440" s="135" t="s">
        <v>2918</v>
      </c>
      <c r="D6440" s="135" t="s">
        <v>7108</v>
      </c>
      <c r="E6440" s="135">
        <f t="shared" si="100"/>
        <v>30700405</v>
      </c>
      <c r="F6440" s="135" t="s">
        <v>1249</v>
      </c>
      <c r="G6440" s="135" t="s">
        <v>7015</v>
      </c>
      <c r="H6440" s="135" t="s">
        <v>7100</v>
      </c>
      <c r="I6440" s="135" t="s">
        <v>7109</v>
      </c>
    </row>
    <row r="6441" spans="1:10" x14ac:dyDescent="0.2">
      <c r="A6441" s="135" t="s">
        <v>2918</v>
      </c>
      <c r="D6441" s="135" t="s">
        <v>7110</v>
      </c>
      <c r="E6441" s="135">
        <f t="shared" si="100"/>
        <v>30700406</v>
      </c>
      <c r="F6441" s="135" t="s">
        <v>1249</v>
      </c>
      <c r="G6441" s="135" t="s">
        <v>7015</v>
      </c>
      <c r="H6441" s="135" t="s">
        <v>7100</v>
      </c>
      <c r="I6441" s="135" t="s">
        <v>7111</v>
      </c>
    </row>
    <row r="6442" spans="1:10" x14ac:dyDescent="0.2">
      <c r="A6442" s="135" t="s">
        <v>2918</v>
      </c>
      <c r="D6442" s="135" t="s">
        <v>7112</v>
      </c>
      <c r="E6442" s="135">
        <f t="shared" si="100"/>
        <v>30700407</v>
      </c>
      <c r="F6442" s="135" t="s">
        <v>1249</v>
      </c>
      <c r="G6442" s="135" t="s">
        <v>7015</v>
      </c>
      <c r="H6442" s="135" t="s">
        <v>7100</v>
      </c>
      <c r="I6442" s="135" t="s">
        <v>7113</v>
      </c>
    </row>
    <row r="6443" spans="1:10" x14ac:dyDescent="0.2">
      <c r="A6443" s="135" t="s">
        <v>2918</v>
      </c>
      <c r="D6443" s="135" t="s">
        <v>7114</v>
      </c>
      <c r="E6443" s="135">
        <f t="shared" si="100"/>
        <v>30700499</v>
      </c>
      <c r="F6443" s="135" t="s">
        <v>1249</v>
      </c>
      <c r="G6443" s="135" t="s">
        <v>7015</v>
      </c>
      <c r="H6443" s="135" t="s">
        <v>7100</v>
      </c>
      <c r="I6443" s="135" t="s">
        <v>10007</v>
      </c>
    </row>
    <row r="6444" spans="1:10" x14ac:dyDescent="0.2">
      <c r="A6444" s="135" t="s">
        <v>2918</v>
      </c>
      <c r="D6444" s="135" t="s">
        <v>7115</v>
      </c>
      <c r="E6444" s="135">
        <f t="shared" si="100"/>
        <v>30700501</v>
      </c>
      <c r="F6444" s="135" t="s">
        <v>1249</v>
      </c>
      <c r="G6444" s="135" t="s">
        <v>7015</v>
      </c>
      <c r="H6444" s="135" t="s">
        <v>7116</v>
      </c>
      <c r="I6444" s="135" t="s">
        <v>7117</v>
      </c>
    </row>
    <row r="6445" spans="1:10" x14ac:dyDescent="0.2">
      <c r="A6445" s="135" t="s">
        <v>2918</v>
      </c>
      <c r="D6445" s="135" t="s">
        <v>7118</v>
      </c>
      <c r="E6445" s="135">
        <f t="shared" si="100"/>
        <v>30700505</v>
      </c>
      <c r="F6445" s="135" t="s">
        <v>1249</v>
      </c>
      <c r="G6445" s="135" t="s">
        <v>7015</v>
      </c>
      <c r="H6445" s="135" t="s">
        <v>7116</v>
      </c>
      <c r="I6445" s="135" t="s">
        <v>7119</v>
      </c>
      <c r="J6445" s="137">
        <v>36396</v>
      </c>
    </row>
    <row r="6446" spans="1:10" x14ac:dyDescent="0.2">
      <c r="A6446" s="135" t="s">
        <v>2918</v>
      </c>
      <c r="D6446" s="135" t="s">
        <v>7120</v>
      </c>
      <c r="E6446" s="135">
        <f t="shared" si="100"/>
        <v>30700510</v>
      </c>
      <c r="F6446" s="135" t="s">
        <v>1249</v>
      </c>
      <c r="G6446" s="135" t="s">
        <v>7015</v>
      </c>
      <c r="H6446" s="135" t="s">
        <v>7116</v>
      </c>
      <c r="I6446" s="135" t="s">
        <v>7121</v>
      </c>
      <c r="J6446" s="137">
        <v>36396</v>
      </c>
    </row>
    <row r="6447" spans="1:10" x14ac:dyDescent="0.2">
      <c r="A6447" s="135" t="s">
        <v>2918</v>
      </c>
      <c r="D6447" s="135" t="s">
        <v>7122</v>
      </c>
      <c r="E6447" s="135">
        <f t="shared" si="100"/>
        <v>30700511</v>
      </c>
      <c r="F6447" s="135" t="s">
        <v>1249</v>
      </c>
      <c r="G6447" s="135" t="s">
        <v>7015</v>
      </c>
      <c r="H6447" s="135" t="s">
        <v>7116</v>
      </c>
      <c r="I6447" s="135" t="s">
        <v>7123</v>
      </c>
      <c r="J6447" s="137">
        <v>36396</v>
      </c>
    </row>
    <row r="6448" spans="1:10" x14ac:dyDescent="0.2">
      <c r="A6448" s="135" t="s">
        <v>2918</v>
      </c>
      <c r="D6448" s="135" t="s">
        <v>7124</v>
      </c>
      <c r="E6448" s="135">
        <f t="shared" si="100"/>
        <v>30700512</v>
      </c>
      <c r="F6448" s="135" t="s">
        <v>1249</v>
      </c>
      <c r="G6448" s="135" t="s">
        <v>7015</v>
      </c>
      <c r="H6448" s="135" t="s">
        <v>7116</v>
      </c>
      <c r="I6448" s="135" t="s">
        <v>7125</v>
      </c>
      <c r="J6448" s="137">
        <v>36396</v>
      </c>
    </row>
    <row r="6449" spans="1:10" x14ac:dyDescent="0.2">
      <c r="A6449" s="135" t="s">
        <v>2918</v>
      </c>
      <c r="D6449" s="135" t="s">
        <v>7126</v>
      </c>
      <c r="E6449" s="135">
        <f t="shared" si="100"/>
        <v>30700513</v>
      </c>
      <c r="F6449" s="135" t="s">
        <v>1249</v>
      </c>
      <c r="G6449" s="135" t="s">
        <v>7015</v>
      </c>
      <c r="H6449" s="135" t="s">
        <v>7116</v>
      </c>
      <c r="I6449" s="135" t="s">
        <v>7127</v>
      </c>
      <c r="J6449" s="137">
        <v>36396</v>
      </c>
    </row>
    <row r="6450" spans="1:10" x14ac:dyDescent="0.2">
      <c r="A6450" s="135" t="s">
        <v>2918</v>
      </c>
      <c r="D6450" s="135" t="s">
        <v>7128</v>
      </c>
      <c r="E6450" s="135">
        <f t="shared" si="100"/>
        <v>30700514</v>
      </c>
      <c r="F6450" s="135" t="s">
        <v>1249</v>
      </c>
      <c r="G6450" s="135" t="s">
        <v>7015</v>
      </c>
      <c r="H6450" s="135" t="s">
        <v>7116</v>
      </c>
      <c r="I6450" s="135" t="s">
        <v>7129</v>
      </c>
      <c r="J6450" s="137">
        <v>36396</v>
      </c>
    </row>
    <row r="6451" spans="1:10" x14ac:dyDescent="0.2">
      <c r="A6451" s="135" t="s">
        <v>2918</v>
      </c>
      <c r="D6451" s="135" t="s">
        <v>7130</v>
      </c>
      <c r="E6451" s="135">
        <f t="shared" si="100"/>
        <v>30700520</v>
      </c>
      <c r="F6451" s="135" t="s">
        <v>1249</v>
      </c>
      <c r="G6451" s="135" t="s">
        <v>7015</v>
      </c>
      <c r="H6451" s="135" t="s">
        <v>7116</v>
      </c>
      <c r="I6451" s="135" t="s">
        <v>7131</v>
      </c>
      <c r="J6451" s="137">
        <v>36396</v>
      </c>
    </row>
    <row r="6452" spans="1:10" x14ac:dyDescent="0.2">
      <c r="A6452" s="135" t="s">
        <v>2918</v>
      </c>
      <c r="D6452" s="135" t="s">
        <v>7132</v>
      </c>
      <c r="E6452" s="135">
        <f t="shared" si="100"/>
        <v>30700521</v>
      </c>
      <c r="F6452" s="135" t="s">
        <v>1249</v>
      </c>
      <c r="G6452" s="135" t="s">
        <v>7015</v>
      </c>
      <c r="H6452" s="135" t="s">
        <v>7116</v>
      </c>
      <c r="I6452" s="135" t="s">
        <v>7133</v>
      </c>
      <c r="J6452" s="137">
        <v>36396</v>
      </c>
    </row>
    <row r="6453" spans="1:10" x14ac:dyDescent="0.2">
      <c r="A6453" s="135" t="s">
        <v>2918</v>
      </c>
      <c r="D6453" s="135" t="s">
        <v>7134</v>
      </c>
      <c r="E6453" s="135">
        <f t="shared" si="100"/>
        <v>30700522</v>
      </c>
      <c r="F6453" s="135" t="s">
        <v>1249</v>
      </c>
      <c r="G6453" s="135" t="s">
        <v>7015</v>
      </c>
      <c r="H6453" s="135" t="s">
        <v>7116</v>
      </c>
      <c r="I6453" s="135" t="s">
        <v>7135</v>
      </c>
      <c r="J6453" s="137">
        <v>36396</v>
      </c>
    </row>
    <row r="6454" spans="1:10" x14ac:dyDescent="0.2">
      <c r="A6454" s="135" t="s">
        <v>2918</v>
      </c>
      <c r="D6454" s="135" t="s">
        <v>7136</v>
      </c>
      <c r="E6454" s="135">
        <f t="shared" si="100"/>
        <v>30700523</v>
      </c>
      <c r="F6454" s="135" t="s">
        <v>1249</v>
      </c>
      <c r="G6454" s="135" t="s">
        <v>7015</v>
      </c>
      <c r="H6454" s="135" t="s">
        <v>7116</v>
      </c>
      <c r="I6454" s="135" t="s">
        <v>7137</v>
      </c>
      <c r="J6454" s="137">
        <v>36396</v>
      </c>
    </row>
    <row r="6455" spans="1:10" x14ac:dyDescent="0.2">
      <c r="A6455" s="135" t="s">
        <v>2918</v>
      </c>
      <c r="D6455" s="135" t="s">
        <v>7138</v>
      </c>
      <c r="E6455" s="135">
        <f t="shared" si="100"/>
        <v>30700524</v>
      </c>
      <c r="F6455" s="135" t="s">
        <v>1249</v>
      </c>
      <c r="G6455" s="135" t="s">
        <v>7015</v>
      </c>
      <c r="H6455" s="135" t="s">
        <v>7116</v>
      </c>
      <c r="I6455" s="135" t="s">
        <v>7139</v>
      </c>
      <c r="J6455" s="137">
        <v>36396</v>
      </c>
    </row>
    <row r="6456" spans="1:10" x14ac:dyDescent="0.2">
      <c r="A6456" s="135" t="s">
        <v>2918</v>
      </c>
      <c r="D6456" s="135" t="s">
        <v>7140</v>
      </c>
      <c r="E6456" s="135">
        <f t="shared" si="100"/>
        <v>30700530</v>
      </c>
      <c r="F6456" s="135" t="s">
        <v>1249</v>
      </c>
      <c r="G6456" s="135" t="s">
        <v>7015</v>
      </c>
      <c r="H6456" s="135" t="s">
        <v>7116</v>
      </c>
      <c r="I6456" s="135" t="s">
        <v>7141</v>
      </c>
      <c r="J6456" s="137">
        <v>36396</v>
      </c>
    </row>
    <row r="6457" spans="1:10" x14ac:dyDescent="0.2">
      <c r="A6457" s="135" t="s">
        <v>2918</v>
      </c>
      <c r="D6457" s="135" t="s">
        <v>7142</v>
      </c>
      <c r="E6457" s="135">
        <f t="shared" si="100"/>
        <v>30700531</v>
      </c>
      <c r="F6457" s="135" t="s">
        <v>1249</v>
      </c>
      <c r="G6457" s="135" t="s">
        <v>7015</v>
      </c>
      <c r="H6457" s="135" t="s">
        <v>7116</v>
      </c>
      <c r="I6457" s="135" t="s">
        <v>7143</v>
      </c>
      <c r="J6457" s="137">
        <v>36396</v>
      </c>
    </row>
    <row r="6458" spans="1:10" x14ac:dyDescent="0.2">
      <c r="A6458" s="135" t="s">
        <v>2918</v>
      </c>
      <c r="D6458" s="135" t="s">
        <v>7144</v>
      </c>
      <c r="E6458" s="135">
        <f t="shared" si="100"/>
        <v>30700532</v>
      </c>
      <c r="F6458" s="135" t="s">
        <v>1249</v>
      </c>
      <c r="G6458" s="135" t="s">
        <v>7015</v>
      </c>
      <c r="H6458" s="135" t="s">
        <v>7116</v>
      </c>
      <c r="I6458" s="135" t="s">
        <v>7145</v>
      </c>
      <c r="J6458" s="137">
        <v>36396</v>
      </c>
    </row>
    <row r="6459" spans="1:10" x14ac:dyDescent="0.2">
      <c r="A6459" s="135" t="s">
        <v>2918</v>
      </c>
      <c r="D6459" s="135" t="s">
        <v>7146</v>
      </c>
      <c r="E6459" s="135">
        <f t="shared" si="100"/>
        <v>30700533</v>
      </c>
      <c r="F6459" s="135" t="s">
        <v>1249</v>
      </c>
      <c r="G6459" s="135" t="s">
        <v>7015</v>
      </c>
      <c r="H6459" s="135" t="s">
        <v>7116</v>
      </c>
      <c r="I6459" s="135" t="s">
        <v>7147</v>
      </c>
      <c r="J6459" s="137">
        <v>36396</v>
      </c>
    </row>
    <row r="6460" spans="1:10" x14ac:dyDescent="0.2">
      <c r="A6460" s="135" t="s">
        <v>2918</v>
      </c>
      <c r="D6460" s="135" t="s">
        <v>7148</v>
      </c>
      <c r="E6460" s="135">
        <f t="shared" si="100"/>
        <v>30700534</v>
      </c>
      <c r="F6460" s="135" t="s">
        <v>1249</v>
      </c>
      <c r="G6460" s="135" t="s">
        <v>7015</v>
      </c>
      <c r="H6460" s="135" t="s">
        <v>7116</v>
      </c>
      <c r="I6460" s="135" t="s">
        <v>9955</v>
      </c>
      <c r="J6460" s="137">
        <v>36396</v>
      </c>
    </row>
    <row r="6461" spans="1:10" x14ac:dyDescent="0.2">
      <c r="A6461" s="135" t="s">
        <v>2918</v>
      </c>
      <c r="D6461" s="135" t="s">
        <v>9956</v>
      </c>
      <c r="E6461" s="135">
        <f t="shared" si="100"/>
        <v>30700540</v>
      </c>
      <c r="F6461" s="135" t="s">
        <v>1249</v>
      </c>
      <c r="G6461" s="135" t="s">
        <v>7015</v>
      </c>
      <c r="H6461" s="135" t="s">
        <v>7116</v>
      </c>
      <c r="I6461" s="135" t="s">
        <v>9957</v>
      </c>
      <c r="J6461" s="137">
        <v>36396</v>
      </c>
    </row>
    <row r="6462" spans="1:10" x14ac:dyDescent="0.2">
      <c r="A6462" s="135" t="s">
        <v>2918</v>
      </c>
      <c r="D6462" s="135" t="s">
        <v>9958</v>
      </c>
      <c r="E6462" s="135">
        <f t="shared" si="100"/>
        <v>30700541</v>
      </c>
      <c r="F6462" s="135" t="s">
        <v>1249</v>
      </c>
      <c r="G6462" s="135" t="s">
        <v>7015</v>
      </c>
      <c r="H6462" s="135" t="s">
        <v>7116</v>
      </c>
      <c r="I6462" s="135" t="s">
        <v>9959</v>
      </c>
      <c r="J6462" s="137">
        <v>36396</v>
      </c>
    </row>
    <row r="6463" spans="1:10" x14ac:dyDescent="0.2">
      <c r="A6463" s="135" t="s">
        <v>2918</v>
      </c>
      <c r="D6463" s="135" t="s">
        <v>9960</v>
      </c>
      <c r="E6463" s="135">
        <f t="shared" si="100"/>
        <v>30700542</v>
      </c>
      <c r="F6463" s="135" t="s">
        <v>1249</v>
      </c>
      <c r="G6463" s="135" t="s">
        <v>7015</v>
      </c>
      <c r="H6463" s="135" t="s">
        <v>7116</v>
      </c>
      <c r="I6463" s="135" t="s">
        <v>9961</v>
      </c>
      <c r="J6463" s="137">
        <v>36396</v>
      </c>
    </row>
    <row r="6464" spans="1:10" x14ac:dyDescent="0.2">
      <c r="A6464" s="135" t="s">
        <v>2918</v>
      </c>
      <c r="D6464" s="135" t="s">
        <v>9962</v>
      </c>
      <c r="E6464" s="135">
        <f t="shared" si="100"/>
        <v>30700543</v>
      </c>
      <c r="F6464" s="135" t="s">
        <v>1249</v>
      </c>
      <c r="G6464" s="135" t="s">
        <v>7015</v>
      </c>
      <c r="H6464" s="135" t="s">
        <v>7116</v>
      </c>
      <c r="I6464" s="135" t="s">
        <v>12753</v>
      </c>
      <c r="J6464" s="137">
        <v>36396</v>
      </c>
    </row>
    <row r="6465" spans="1:10" x14ac:dyDescent="0.2">
      <c r="A6465" s="135" t="s">
        <v>2918</v>
      </c>
      <c r="D6465" s="135" t="s">
        <v>12754</v>
      </c>
      <c r="E6465" s="135">
        <f t="shared" si="100"/>
        <v>30700544</v>
      </c>
      <c r="F6465" s="135" t="s">
        <v>1249</v>
      </c>
      <c r="G6465" s="135" t="s">
        <v>7015</v>
      </c>
      <c r="H6465" s="135" t="s">
        <v>7116</v>
      </c>
      <c r="I6465" s="135" t="s">
        <v>12755</v>
      </c>
      <c r="J6465" s="137">
        <v>36396</v>
      </c>
    </row>
    <row r="6466" spans="1:10" x14ac:dyDescent="0.2">
      <c r="A6466" s="135" t="s">
        <v>2918</v>
      </c>
      <c r="D6466" s="135" t="s">
        <v>12756</v>
      </c>
      <c r="E6466" s="135">
        <f t="shared" ref="E6466:E6529" si="101">VALUE(D6466)</f>
        <v>30700550</v>
      </c>
      <c r="F6466" s="135" t="s">
        <v>1249</v>
      </c>
      <c r="G6466" s="135" t="s">
        <v>7015</v>
      </c>
      <c r="H6466" s="135" t="s">
        <v>7116</v>
      </c>
      <c r="I6466" s="135" t="s">
        <v>12757</v>
      </c>
      <c r="J6466" s="137">
        <v>36396</v>
      </c>
    </row>
    <row r="6467" spans="1:10" x14ac:dyDescent="0.2">
      <c r="A6467" s="135" t="s">
        <v>2918</v>
      </c>
      <c r="D6467" s="135" t="s">
        <v>12758</v>
      </c>
      <c r="E6467" s="135">
        <f t="shared" si="101"/>
        <v>30700551</v>
      </c>
      <c r="F6467" s="135" t="s">
        <v>1249</v>
      </c>
      <c r="G6467" s="135" t="s">
        <v>7015</v>
      </c>
      <c r="H6467" s="135" t="s">
        <v>7116</v>
      </c>
      <c r="I6467" s="135" t="s">
        <v>12759</v>
      </c>
      <c r="J6467" s="137">
        <v>36396</v>
      </c>
    </row>
    <row r="6468" spans="1:10" x14ac:dyDescent="0.2">
      <c r="A6468" s="135" t="s">
        <v>2918</v>
      </c>
      <c r="D6468" s="135" t="s">
        <v>12760</v>
      </c>
      <c r="E6468" s="135">
        <f t="shared" si="101"/>
        <v>30700552</v>
      </c>
      <c r="F6468" s="135" t="s">
        <v>1249</v>
      </c>
      <c r="G6468" s="135" t="s">
        <v>7015</v>
      </c>
      <c r="H6468" s="135" t="s">
        <v>7116</v>
      </c>
      <c r="I6468" s="135" t="s">
        <v>12761</v>
      </c>
      <c r="J6468" s="137">
        <v>36396</v>
      </c>
    </row>
    <row r="6469" spans="1:10" x14ac:dyDescent="0.2">
      <c r="A6469" s="135" t="s">
        <v>2918</v>
      </c>
      <c r="D6469" s="135" t="s">
        <v>12762</v>
      </c>
      <c r="E6469" s="135">
        <f t="shared" si="101"/>
        <v>30700553</v>
      </c>
      <c r="F6469" s="135" t="s">
        <v>1249</v>
      </c>
      <c r="G6469" s="135" t="s">
        <v>7015</v>
      </c>
      <c r="H6469" s="135" t="s">
        <v>7116</v>
      </c>
      <c r="I6469" s="135" t="s">
        <v>12763</v>
      </c>
      <c r="J6469" s="137">
        <v>36396</v>
      </c>
    </row>
    <row r="6470" spans="1:10" x14ac:dyDescent="0.2">
      <c r="A6470" s="135" t="s">
        <v>2918</v>
      </c>
      <c r="D6470" s="135" t="s">
        <v>12764</v>
      </c>
      <c r="E6470" s="135">
        <f t="shared" si="101"/>
        <v>30700554</v>
      </c>
      <c r="F6470" s="135" t="s">
        <v>1249</v>
      </c>
      <c r="G6470" s="135" t="s">
        <v>7015</v>
      </c>
      <c r="H6470" s="135" t="s">
        <v>7116</v>
      </c>
      <c r="I6470" s="135" t="s">
        <v>9981</v>
      </c>
      <c r="J6470" s="137">
        <v>36396</v>
      </c>
    </row>
    <row r="6471" spans="1:10" x14ac:dyDescent="0.2">
      <c r="A6471" s="135" t="s">
        <v>2918</v>
      </c>
      <c r="D6471" s="135" t="s">
        <v>9982</v>
      </c>
      <c r="E6471" s="135">
        <f t="shared" si="101"/>
        <v>30700560</v>
      </c>
      <c r="F6471" s="135" t="s">
        <v>1249</v>
      </c>
      <c r="G6471" s="135" t="s">
        <v>7015</v>
      </c>
      <c r="H6471" s="135" t="s">
        <v>7116</v>
      </c>
      <c r="I6471" s="135" t="s">
        <v>9983</v>
      </c>
      <c r="J6471" s="137">
        <v>36396</v>
      </c>
    </row>
    <row r="6472" spans="1:10" x14ac:dyDescent="0.2">
      <c r="A6472" s="135" t="s">
        <v>2918</v>
      </c>
      <c r="D6472" s="135" t="s">
        <v>9984</v>
      </c>
      <c r="E6472" s="135">
        <f t="shared" si="101"/>
        <v>30700561</v>
      </c>
      <c r="F6472" s="135" t="s">
        <v>1249</v>
      </c>
      <c r="G6472" s="135" t="s">
        <v>7015</v>
      </c>
      <c r="H6472" s="135" t="s">
        <v>7116</v>
      </c>
      <c r="I6472" s="135" t="s">
        <v>9985</v>
      </c>
      <c r="J6472" s="137">
        <v>36396</v>
      </c>
    </row>
    <row r="6473" spans="1:10" x14ac:dyDescent="0.2">
      <c r="A6473" s="135" t="s">
        <v>2918</v>
      </c>
      <c r="D6473" s="135" t="s">
        <v>9986</v>
      </c>
      <c r="E6473" s="135">
        <f t="shared" si="101"/>
        <v>30700562</v>
      </c>
      <c r="F6473" s="135" t="s">
        <v>1249</v>
      </c>
      <c r="G6473" s="135" t="s">
        <v>7015</v>
      </c>
      <c r="H6473" s="135" t="s">
        <v>7116</v>
      </c>
      <c r="I6473" s="135" t="s">
        <v>9987</v>
      </c>
      <c r="J6473" s="137">
        <v>36396</v>
      </c>
    </row>
    <row r="6474" spans="1:10" x14ac:dyDescent="0.2">
      <c r="A6474" s="135" t="s">
        <v>2918</v>
      </c>
      <c r="D6474" s="135" t="s">
        <v>9988</v>
      </c>
      <c r="E6474" s="135">
        <f t="shared" si="101"/>
        <v>30700563</v>
      </c>
      <c r="F6474" s="135" t="s">
        <v>1249</v>
      </c>
      <c r="G6474" s="135" t="s">
        <v>7015</v>
      </c>
      <c r="H6474" s="135" t="s">
        <v>7116</v>
      </c>
      <c r="I6474" s="135" t="s">
        <v>12797</v>
      </c>
      <c r="J6474" s="137">
        <v>36396</v>
      </c>
    </row>
    <row r="6475" spans="1:10" x14ac:dyDescent="0.2">
      <c r="A6475" s="135" t="s">
        <v>2918</v>
      </c>
      <c r="D6475" s="135" t="s">
        <v>12798</v>
      </c>
      <c r="E6475" s="135">
        <f t="shared" si="101"/>
        <v>30700564</v>
      </c>
      <c r="F6475" s="135" t="s">
        <v>1249</v>
      </c>
      <c r="G6475" s="135" t="s">
        <v>7015</v>
      </c>
      <c r="H6475" s="135" t="s">
        <v>7116</v>
      </c>
      <c r="I6475" s="135" t="s">
        <v>12799</v>
      </c>
      <c r="J6475" s="137">
        <v>36396</v>
      </c>
    </row>
    <row r="6476" spans="1:10" x14ac:dyDescent="0.2">
      <c r="A6476" s="135" t="s">
        <v>2918</v>
      </c>
      <c r="D6476" s="135" t="s">
        <v>12800</v>
      </c>
      <c r="E6476" s="135">
        <f t="shared" si="101"/>
        <v>30700570</v>
      </c>
      <c r="F6476" s="135" t="s">
        <v>1249</v>
      </c>
      <c r="G6476" s="135" t="s">
        <v>7015</v>
      </c>
      <c r="H6476" s="135" t="s">
        <v>7116</v>
      </c>
      <c r="I6476" s="135" t="s">
        <v>12801</v>
      </c>
      <c r="J6476" s="137">
        <v>36396</v>
      </c>
    </row>
    <row r="6477" spans="1:10" x14ac:dyDescent="0.2">
      <c r="A6477" s="135" t="s">
        <v>2918</v>
      </c>
      <c r="D6477" s="135" t="s">
        <v>12802</v>
      </c>
      <c r="E6477" s="135">
        <f t="shared" si="101"/>
        <v>30700571</v>
      </c>
      <c r="F6477" s="135" t="s">
        <v>1249</v>
      </c>
      <c r="G6477" s="135" t="s">
        <v>7015</v>
      </c>
      <c r="H6477" s="135" t="s">
        <v>7116</v>
      </c>
      <c r="I6477" s="135" t="s">
        <v>12803</v>
      </c>
      <c r="J6477" s="137">
        <v>36396</v>
      </c>
    </row>
    <row r="6478" spans="1:10" x14ac:dyDescent="0.2">
      <c r="A6478" s="135" t="s">
        <v>2918</v>
      </c>
      <c r="D6478" s="135" t="s">
        <v>12804</v>
      </c>
      <c r="E6478" s="135">
        <f t="shared" si="101"/>
        <v>30700572</v>
      </c>
      <c r="F6478" s="135" t="s">
        <v>1249</v>
      </c>
      <c r="G6478" s="135" t="s">
        <v>7015</v>
      </c>
      <c r="H6478" s="135" t="s">
        <v>7116</v>
      </c>
      <c r="I6478" s="135" t="s">
        <v>12805</v>
      </c>
      <c r="J6478" s="137">
        <v>36396</v>
      </c>
    </row>
    <row r="6479" spans="1:10" x14ac:dyDescent="0.2">
      <c r="A6479" s="135" t="s">
        <v>2918</v>
      </c>
      <c r="D6479" s="135" t="s">
        <v>12806</v>
      </c>
      <c r="E6479" s="135">
        <f t="shared" si="101"/>
        <v>30700573</v>
      </c>
      <c r="F6479" s="135" t="s">
        <v>1249</v>
      </c>
      <c r="G6479" s="135" t="s">
        <v>7015</v>
      </c>
      <c r="H6479" s="135" t="s">
        <v>7116</v>
      </c>
      <c r="I6479" s="135" t="s">
        <v>12807</v>
      </c>
      <c r="J6479" s="137">
        <v>36396</v>
      </c>
    </row>
    <row r="6480" spans="1:10" x14ac:dyDescent="0.2">
      <c r="A6480" s="135" t="s">
        <v>2918</v>
      </c>
      <c r="D6480" s="135" t="s">
        <v>12808</v>
      </c>
      <c r="E6480" s="135">
        <f t="shared" si="101"/>
        <v>30700574</v>
      </c>
      <c r="F6480" s="135" t="s">
        <v>1249</v>
      </c>
      <c r="G6480" s="135" t="s">
        <v>7015</v>
      </c>
      <c r="H6480" s="135" t="s">
        <v>7116</v>
      </c>
      <c r="I6480" s="135" t="s">
        <v>12809</v>
      </c>
      <c r="J6480" s="137">
        <v>36396</v>
      </c>
    </row>
    <row r="6481" spans="1:10" x14ac:dyDescent="0.2">
      <c r="A6481" s="135" t="s">
        <v>2918</v>
      </c>
      <c r="D6481" s="135" t="s">
        <v>12810</v>
      </c>
      <c r="E6481" s="135">
        <f t="shared" si="101"/>
        <v>30700580</v>
      </c>
      <c r="F6481" s="135" t="s">
        <v>1249</v>
      </c>
      <c r="G6481" s="135" t="s">
        <v>7015</v>
      </c>
      <c r="H6481" s="135" t="s">
        <v>7116</v>
      </c>
      <c r="I6481" s="135" t="s">
        <v>12811</v>
      </c>
      <c r="J6481" s="137">
        <v>36396</v>
      </c>
    </row>
    <row r="6482" spans="1:10" x14ac:dyDescent="0.2">
      <c r="A6482" s="135" t="s">
        <v>2918</v>
      </c>
      <c r="D6482" s="135" t="s">
        <v>12812</v>
      </c>
      <c r="E6482" s="135">
        <f t="shared" si="101"/>
        <v>30700581</v>
      </c>
      <c r="F6482" s="135" t="s">
        <v>1249</v>
      </c>
      <c r="G6482" s="135" t="s">
        <v>7015</v>
      </c>
      <c r="H6482" s="135" t="s">
        <v>7116</v>
      </c>
      <c r="I6482" s="135" t="s">
        <v>12813</v>
      </c>
      <c r="J6482" s="137">
        <v>36396</v>
      </c>
    </row>
    <row r="6483" spans="1:10" x14ac:dyDescent="0.2">
      <c r="A6483" s="135" t="s">
        <v>2918</v>
      </c>
      <c r="D6483" s="135" t="s">
        <v>12814</v>
      </c>
      <c r="E6483" s="135">
        <f t="shared" si="101"/>
        <v>30700582</v>
      </c>
      <c r="F6483" s="135" t="s">
        <v>1249</v>
      </c>
      <c r="G6483" s="135" t="s">
        <v>7015</v>
      </c>
      <c r="H6483" s="135" t="s">
        <v>7116</v>
      </c>
      <c r="I6483" s="135" t="s">
        <v>12815</v>
      </c>
      <c r="J6483" s="137">
        <v>36396</v>
      </c>
    </row>
    <row r="6484" spans="1:10" x14ac:dyDescent="0.2">
      <c r="A6484" s="135" t="s">
        <v>2918</v>
      </c>
      <c r="D6484" s="135" t="s">
        <v>12816</v>
      </c>
      <c r="E6484" s="135">
        <f t="shared" si="101"/>
        <v>30700583</v>
      </c>
      <c r="F6484" s="135" t="s">
        <v>1249</v>
      </c>
      <c r="G6484" s="135" t="s">
        <v>7015</v>
      </c>
      <c r="H6484" s="135" t="s">
        <v>7116</v>
      </c>
      <c r="I6484" s="135" t="s">
        <v>12817</v>
      </c>
      <c r="J6484" s="137">
        <v>36396</v>
      </c>
    </row>
    <row r="6485" spans="1:10" x14ac:dyDescent="0.2">
      <c r="A6485" s="135" t="s">
        <v>2918</v>
      </c>
      <c r="D6485" s="135" t="s">
        <v>12818</v>
      </c>
      <c r="E6485" s="135">
        <f t="shared" si="101"/>
        <v>30700584</v>
      </c>
      <c r="F6485" s="135" t="s">
        <v>1249</v>
      </c>
      <c r="G6485" s="135" t="s">
        <v>7015</v>
      </c>
      <c r="H6485" s="135" t="s">
        <v>7116</v>
      </c>
      <c r="I6485" s="135" t="s">
        <v>12819</v>
      </c>
      <c r="J6485" s="137">
        <v>36396</v>
      </c>
    </row>
    <row r="6486" spans="1:10" x14ac:dyDescent="0.2">
      <c r="A6486" s="135" t="s">
        <v>2918</v>
      </c>
      <c r="D6486" s="135" t="s">
        <v>15498</v>
      </c>
      <c r="E6486" s="135">
        <f t="shared" si="101"/>
        <v>30700590</v>
      </c>
      <c r="F6486" s="135" t="s">
        <v>1249</v>
      </c>
      <c r="G6486" s="135" t="s">
        <v>7015</v>
      </c>
      <c r="H6486" s="135" t="s">
        <v>7116</v>
      </c>
      <c r="I6486" s="135" t="s">
        <v>15499</v>
      </c>
      <c r="J6486" s="137">
        <v>36396</v>
      </c>
    </row>
    <row r="6487" spans="1:10" x14ac:dyDescent="0.2">
      <c r="A6487" s="135" t="s">
        <v>2918</v>
      </c>
      <c r="D6487" s="135" t="s">
        <v>15500</v>
      </c>
      <c r="E6487" s="135">
        <f t="shared" si="101"/>
        <v>30700591</v>
      </c>
      <c r="F6487" s="135" t="s">
        <v>1249</v>
      </c>
      <c r="G6487" s="135" t="s">
        <v>7015</v>
      </c>
      <c r="H6487" s="135" t="s">
        <v>7116</v>
      </c>
      <c r="I6487" s="135" t="s">
        <v>15501</v>
      </c>
      <c r="J6487" s="137">
        <v>36396</v>
      </c>
    </row>
    <row r="6488" spans="1:10" x14ac:dyDescent="0.2">
      <c r="A6488" s="135" t="s">
        <v>2918</v>
      </c>
      <c r="D6488" s="135" t="s">
        <v>15502</v>
      </c>
      <c r="E6488" s="135">
        <f t="shared" si="101"/>
        <v>30700592</v>
      </c>
      <c r="F6488" s="135" t="s">
        <v>1249</v>
      </c>
      <c r="G6488" s="135" t="s">
        <v>7015</v>
      </c>
      <c r="H6488" s="135" t="s">
        <v>7116</v>
      </c>
      <c r="I6488" s="135" t="s">
        <v>15503</v>
      </c>
      <c r="J6488" s="137">
        <v>36396</v>
      </c>
    </row>
    <row r="6489" spans="1:10" x14ac:dyDescent="0.2">
      <c r="A6489" s="135" t="s">
        <v>2918</v>
      </c>
      <c r="D6489" s="135" t="s">
        <v>15504</v>
      </c>
      <c r="E6489" s="135">
        <f t="shared" si="101"/>
        <v>30700593</v>
      </c>
      <c r="F6489" s="135" t="s">
        <v>1249</v>
      </c>
      <c r="G6489" s="135" t="s">
        <v>7015</v>
      </c>
      <c r="H6489" s="135" t="s">
        <v>7116</v>
      </c>
      <c r="I6489" s="135" t="s">
        <v>15505</v>
      </c>
      <c r="J6489" s="137">
        <v>36396</v>
      </c>
    </row>
    <row r="6490" spans="1:10" x14ac:dyDescent="0.2">
      <c r="A6490" s="135" t="s">
        <v>2918</v>
      </c>
      <c r="D6490" s="135" t="s">
        <v>15506</v>
      </c>
      <c r="E6490" s="135">
        <f t="shared" si="101"/>
        <v>30700594</v>
      </c>
      <c r="F6490" s="135" t="s">
        <v>1249</v>
      </c>
      <c r="G6490" s="135" t="s">
        <v>7015</v>
      </c>
      <c r="H6490" s="135" t="s">
        <v>7116</v>
      </c>
      <c r="I6490" s="135" t="s">
        <v>15507</v>
      </c>
      <c r="J6490" s="137">
        <v>36396</v>
      </c>
    </row>
    <row r="6491" spans="1:10" x14ac:dyDescent="0.2">
      <c r="A6491" s="135" t="s">
        <v>2918</v>
      </c>
      <c r="D6491" s="135" t="s">
        <v>15508</v>
      </c>
      <c r="E6491" s="135">
        <f t="shared" si="101"/>
        <v>30700597</v>
      </c>
      <c r="F6491" s="135" t="s">
        <v>1249</v>
      </c>
      <c r="G6491" s="135" t="s">
        <v>7015</v>
      </c>
      <c r="H6491" s="135" t="s">
        <v>7116</v>
      </c>
      <c r="I6491" s="135" t="s">
        <v>6238</v>
      </c>
    </row>
    <row r="6492" spans="1:10" x14ac:dyDescent="0.2">
      <c r="A6492" s="135" t="s">
        <v>2918</v>
      </c>
      <c r="D6492" s="135" t="s">
        <v>15509</v>
      </c>
      <c r="E6492" s="135">
        <f t="shared" si="101"/>
        <v>30700598</v>
      </c>
      <c r="F6492" s="135" t="s">
        <v>1249</v>
      </c>
      <c r="G6492" s="135" t="s">
        <v>7015</v>
      </c>
      <c r="H6492" s="135" t="s">
        <v>7116</v>
      </c>
      <c r="I6492" s="135" t="s">
        <v>6238</v>
      </c>
    </row>
    <row r="6493" spans="1:10" x14ac:dyDescent="0.2">
      <c r="A6493" s="135" t="s">
        <v>2918</v>
      </c>
      <c r="D6493" s="135" t="s">
        <v>15510</v>
      </c>
      <c r="E6493" s="135">
        <f t="shared" si="101"/>
        <v>30700599</v>
      </c>
      <c r="F6493" s="135" t="s">
        <v>1249</v>
      </c>
      <c r="G6493" s="135" t="s">
        <v>7015</v>
      </c>
      <c r="H6493" s="135" t="s">
        <v>7116</v>
      </c>
      <c r="I6493" s="135" t="s">
        <v>6238</v>
      </c>
    </row>
    <row r="6494" spans="1:10" x14ac:dyDescent="0.2">
      <c r="A6494" s="135" t="s">
        <v>2918</v>
      </c>
      <c r="D6494" s="135" t="s">
        <v>15511</v>
      </c>
      <c r="E6494" s="135">
        <f t="shared" si="101"/>
        <v>30700602</v>
      </c>
      <c r="F6494" s="135" t="s">
        <v>1249</v>
      </c>
      <c r="G6494" s="135" t="s">
        <v>7015</v>
      </c>
      <c r="H6494" s="135" t="s">
        <v>15512</v>
      </c>
      <c r="I6494" s="135" t="s">
        <v>15513</v>
      </c>
    </row>
    <row r="6495" spans="1:10" x14ac:dyDescent="0.2">
      <c r="A6495" s="135" t="s">
        <v>2918</v>
      </c>
      <c r="D6495" s="135" t="s">
        <v>15514</v>
      </c>
      <c r="E6495" s="135">
        <f t="shared" si="101"/>
        <v>30700604</v>
      </c>
      <c r="F6495" s="135" t="s">
        <v>1249</v>
      </c>
      <c r="G6495" s="135" t="s">
        <v>7015</v>
      </c>
      <c r="H6495" s="135" t="s">
        <v>15512</v>
      </c>
      <c r="I6495" s="135" t="s">
        <v>15515</v>
      </c>
    </row>
    <row r="6496" spans="1:10" x14ac:dyDescent="0.2">
      <c r="A6496" s="135" t="s">
        <v>2918</v>
      </c>
      <c r="D6496" s="135" t="s">
        <v>15516</v>
      </c>
      <c r="E6496" s="135">
        <f t="shared" si="101"/>
        <v>30700606</v>
      </c>
      <c r="F6496" s="135" t="s">
        <v>1249</v>
      </c>
      <c r="G6496" s="135" t="s">
        <v>7015</v>
      </c>
      <c r="H6496" s="135" t="s">
        <v>15512</v>
      </c>
      <c r="I6496" s="135" t="s">
        <v>15517</v>
      </c>
    </row>
    <row r="6497" spans="1:12" x14ac:dyDescent="0.2">
      <c r="A6497" s="135" t="s">
        <v>2918</v>
      </c>
      <c r="D6497" s="135" t="s">
        <v>15518</v>
      </c>
      <c r="E6497" s="135">
        <f t="shared" si="101"/>
        <v>30700610</v>
      </c>
      <c r="F6497" s="135" t="s">
        <v>1249</v>
      </c>
      <c r="G6497" s="135" t="s">
        <v>7015</v>
      </c>
      <c r="H6497" s="135" t="s">
        <v>15512</v>
      </c>
      <c r="I6497" s="135" t="s">
        <v>15519</v>
      </c>
    </row>
    <row r="6498" spans="1:12" x14ac:dyDescent="0.2">
      <c r="A6498" s="135" t="s">
        <v>2918</v>
      </c>
      <c r="D6498" s="135" t="s">
        <v>15520</v>
      </c>
      <c r="E6498" s="135">
        <f t="shared" si="101"/>
        <v>30700611</v>
      </c>
      <c r="F6498" s="135" t="s">
        <v>1249</v>
      </c>
      <c r="G6498" s="135" t="s">
        <v>7015</v>
      </c>
      <c r="H6498" s="135" t="s">
        <v>15512</v>
      </c>
      <c r="I6498" s="135" t="s">
        <v>15521</v>
      </c>
    </row>
    <row r="6499" spans="1:12" x14ac:dyDescent="0.2">
      <c r="A6499" s="135" t="s">
        <v>2918</v>
      </c>
      <c r="D6499" s="135" t="s">
        <v>15522</v>
      </c>
      <c r="E6499" s="135">
        <f t="shared" si="101"/>
        <v>30700621</v>
      </c>
      <c r="F6499" s="135" t="s">
        <v>1249</v>
      </c>
      <c r="G6499" s="135" t="s">
        <v>7015</v>
      </c>
      <c r="H6499" s="135" t="s">
        <v>15512</v>
      </c>
      <c r="I6499" s="135" t="s">
        <v>15523</v>
      </c>
    </row>
    <row r="6500" spans="1:12" x14ac:dyDescent="0.2">
      <c r="A6500" s="135" t="s">
        <v>2918</v>
      </c>
      <c r="D6500" s="135" t="s">
        <v>15524</v>
      </c>
      <c r="E6500" s="135">
        <f t="shared" si="101"/>
        <v>30700628</v>
      </c>
      <c r="F6500" s="135" t="s">
        <v>1249</v>
      </c>
      <c r="G6500" s="135" t="s">
        <v>7015</v>
      </c>
      <c r="H6500" s="135" t="s">
        <v>15512</v>
      </c>
      <c r="I6500" s="135" t="s">
        <v>15525</v>
      </c>
    </row>
    <row r="6501" spans="1:12" x14ac:dyDescent="0.2">
      <c r="A6501" s="135" t="s">
        <v>2918</v>
      </c>
      <c r="D6501" s="135" t="s">
        <v>15526</v>
      </c>
      <c r="E6501" s="135">
        <f t="shared" si="101"/>
        <v>30700629</v>
      </c>
      <c r="F6501" s="135" t="s">
        <v>1249</v>
      </c>
      <c r="G6501" s="135" t="s">
        <v>7015</v>
      </c>
      <c r="H6501" s="135" t="s">
        <v>15512</v>
      </c>
      <c r="I6501" s="135" t="s">
        <v>15527</v>
      </c>
    </row>
    <row r="6502" spans="1:12" x14ac:dyDescent="0.2">
      <c r="A6502" s="135" t="s">
        <v>2918</v>
      </c>
      <c r="D6502" s="135" t="s">
        <v>15528</v>
      </c>
      <c r="E6502" s="135">
        <f t="shared" si="101"/>
        <v>30700651</v>
      </c>
      <c r="F6502" s="135" t="s">
        <v>1249</v>
      </c>
      <c r="G6502" s="135" t="s">
        <v>7015</v>
      </c>
      <c r="H6502" s="135" t="s">
        <v>15512</v>
      </c>
      <c r="I6502" s="135" t="s">
        <v>15529</v>
      </c>
    </row>
    <row r="6503" spans="1:12" x14ac:dyDescent="0.2">
      <c r="A6503" s="135" t="s">
        <v>2918</v>
      </c>
      <c r="D6503" s="135" t="s">
        <v>15530</v>
      </c>
      <c r="E6503" s="135">
        <f t="shared" si="101"/>
        <v>30700661</v>
      </c>
      <c r="F6503" s="135" t="s">
        <v>1249</v>
      </c>
      <c r="G6503" s="135" t="s">
        <v>7015</v>
      </c>
      <c r="H6503" s="135" t="s">
        <v>15512</v>
      </c>
      <c r="I6503" s="135" t="s">
        <v>15531</v>
      </c>
    </row>
    <row r="6504" spans="1:12" x14ac:dyDescent="0.2">
      <c r="A6504" s="135" t="s">
        <v>2918</v>
      </c>
      <c r="D6504" s="135" t="s">
        <v>15532</v>
      </c>
      <c r="E6504" s="135">
        <f t="shared" si="101"/>
        <v>30700699</v>
      </c>
      <c r="F6504" s="135" t="s">
        <v>1249</v>
      </c>
      <c r="G6504" s="135" t="s">
        <v>7015</v>
      </c>
      <c r="H6504" s="135" t="s">
        <v>15512</v>
      </c>
      <c r="I6504" s="135" t="s">
        <v>6238</v>
      </c>
      <c r="J6504" s="137">
        <v>37484</v>
      </c>
    </row>
    <row r="6505" spans="1:12" x14ac:dyDescent="0.2">
      <c r="A6505" s="135" t="s">
        <v>2918</v>
      </c>
      <c r="D6505" s="135" t="s">
        <v>15533</v>
      </c>
      <c r="E6505" s="135">
        <f t="shared" si="101"/>
        <v>30700701</v>
      </c>
      <c r="F6505" s="135" t="s">
        <v>1249</v>
      </c>
      <c r="G6505" s="135" t="s">
        <v>7015</v>
      </c>
      <c r="H6505" s="135" t="s">
        <v>15534</v>
      </c>
      <c r="I6505" s="135" t="s">
        <v>15535</v>
      </c>
      <c r="K6505" s="137"/>
      <c r="L6505" s="135"/>
    </row>
    <row r="6506" spans="1:12" x14ac:dyDescent="0.2">
      <c r="A6506" s="135" t="s">
        <v>2918</v>
      </c>
      <c r="D6506" s="135" t="s">
        <v>15536</v>
      </c>
      <c r="E6506" s="135">
        <f t="shared" si="101"/>
        <v>30700702</v>
      </c>
      <c r="F6506" s="135" t="s">
        <v>1249</v>
      </c>
      <c r="G6506" s="135" t="s">
        <v>7015</v>
      </c>
      <c r="H6506" s="135" t="s">
        <v>15534</v>
      </c>
      <c r="I6506" s="135" t="s">
        <v>15537</v>
      </c>
    </row>
    <row r="6507" spans="1:12" x14ac:dyDescent="0.2">
      <c r="A6507" s="135" t="s">
        <v>2918</v>
      </c>
      <c r="D6507" s="135" t="s">
        <v>15538</v>
      </c>
      <c r="E6507" s="135">
        <f t="shared" si="101"/>
        <v>30700703</v>
      </c>
      <c r="F6507" s="135" t="s">
        <v>1249</v>
      </c>
      <c r="G6507" s="135" t="s">
        <v>7015</v>
      </c>
      <c r="H6507" s="135" t="s">
        <v>15534</v>
      </c>
      <c r="I6507" s="135" t="s">
        <v>15539</v>
      </c>
    </row>
    <row r="6508" spans="1:12" x14ac:dyDescent="0.2">
      <c r="A6508" s="135" t="s">
        <v>2918</v>
      </c>
      <c r="D6508" s="135" t="s">
        <v>15540</v>
      </c>
      <c r="E6508" s="135">
        <f t="shared" si="101"/>
        <v>30700704</v>
      </c>
      <c r="F6508" s="135" t="s">
        <v>1249</v>
      </c>
      <c r="G6508" s="135" t="s">
        <v>7015</v>
      </c>
      <c r="H6508" s="135" t="s">
        <v>15534</v>
      </c>
      <c r="I6508" s="135" t="s">
        <v>15541</v>
      </c>
    </row>
    <row r="6509" spans="1:12" x14ac:dyDescent="0.2">
      <c r="A6509" s="135" t="s">
        <v>2918</v>
      </c>
      <c r="D6509" s="135" t="s">
        <v>15542</v>
      </c>
      <c r="E6509" s="135">
        <f t="shared" si="101"/>
        <v>30700705</v>
      </c>
      <c r="F6509" s="135" t="s">
        <v>1249</v>
      </c>
      <c r="G6509" s="135" t="s">
        <v>7015</v>
      </c>
      <c r="H6509" s="135" t="s">
        <v>15534</v>
      </c>
      <c r="I6509" s="135" t="s">
        <v>15543</v>
      </c>
      <c r="K6509" s="137">
        <v>37302</v>
      </c>
      <c r="L6509" s="135" t="s">
        <v>15544</v>
      </c>
    </row>
    <row r="6510" spans="1:12" x14ac:dyDescent="0.2">
      <c r="A6510" s="135" t="s">
        <v>2918</v>
      </c>
      <c r="D6510" s="135" t="s">
        <v>15545</v>
      </c>
      <c r="E6510" s="135">
        <f t="shared" si="101"/>
        <v>30700706</v>
      </c>
      <c r="F6510" s="135" t="s">
        <v>1249</v>
      </c>
      <c r="G6510" s="135" t="s">
        <v>7015</v>
      </c>
      <c r="H6510" s="135" t="s">
        <v>15534</v>
      </c>
      <c r="I6510" s="135" t="s">
        <v>15546</v>
      </c>
    </row>
    <row r="6511" spans="1:12" x14ac:dyDescent="0.2">
      <c r="A6511" s="135" t="s">
        <v>2918</v>
      </c>
      <c r="D6511" s="135" t="s">
        <v>15547</v>
      </c>
      <c r="E6511" s="135">
        <f t="shared" si="101"/>
        <v>30700707</v>
      </c>
      <c r="F6511" s="135" t="s">
        <v>1249</v>
      </c>
      <c r="G6511" s="135" t="s">
        <v>7015</v>
      </c>
      <c r="H6511" s="135" t="s">
        <v>15534</v>
      </c>
      <c r="I6511" s="135" t="s">
        <v>15548</v>
      </c>
    </row>
    <row r="6512" spans="1:12" x14ac:dyDescent="0.2">
      <c r="A6512" s="135" t="s">
        <v>2918</v>
      </c>
      <c r="D6512" s="135" t="s">
        <v>15549</v>
      </c>
      <c r="E6512" s="135">
        <f t="shared" si="101"/>
        <v>30700708</v>
      </c>
      <c r="F6512" s="135" t="s">
        <v>1249</v>
      </c>
      <c r="G6512" s="135" t="s">
        <v>7015</v>
      </c>
      <c r="H6512" s="135" t="s">
        <v>15534</v>
      </c>
      <c r="I6512" s="135" t="s">
        <v>15550</v>
      </c>
    </row>
    <row r="6513" spans="1:12" x14ac:dyDescent="0.2">
      <c r="A6513" s="135" t="s">
        <v>2918</v>
      </c>
      <c r="D6513" s="135" t="s">
        <v>15551</v>
      </c>
      <c r="E6513" s="135">
        <f t="shared" si="101"/>
        <v>30700709</v>
      </c>
      <c r="F6513" s="135" t="s">
        <v>1249</v>
      </c>
      <c r="G6513" s="135" t="s">
        <v>7015</v>
      </c>
      <c r="H6513" s="135" t="s">
        <v>15534</v>
      </c>
      <c r="I6513" s="135" t="s">
        <v>15552</v>
      </c>
    </row>
    <row r="6514" spans="1:12" x14ac:dyDescent="0.2">
      <c r="A6514" s="135" t="s">
        <v>2918</v>
      </c>
      <c r="D6514" s="135" t="s">
        <v>15553</v>
      </c>
      <c r="E6514" s="135">
        <f t="shared" si="101"/>
        <v>30700710</v>
      </c>
      <c r="F6514" s="135" t="s">
        <v>1249</v>
      </c>
      <c r="G6514" s="135" t="s">
        <v>7015</v>
      </c>
      <c r="H6514" s="135" t="s">
        <v>15534</v>
      </c>
      <c r="I6514" s="135" t="s">
        <v>15554</v>
      </c>
    </row>
    <row r="6515" spans="1:12" x14ac:dyDescent="0.2">
      <c r="A6515" s="135" t="s">
        <v>2918</v>
      </c>
      <c r="D6515" s="135" t="s">
        <v>15555</v>
      </c>
      <c r="E6515" s="135">
        <f t="shared" si="101"/>
        <v>30700711</v>
      </c>
      <c r="F6515" s="135" t="s">
        <v>1249</v>
      </c>
      <c r="G6515" s="135" t="s">
        <v>7015</v>
      </c>
      <c r="H6515" s="135" t="s">
        <v>15534</v>
      </c>
      <c r="I6515" s="135" t="s">
        <v>15556</v>
      </c>
      <c r="K6515" s="137"/>
      <c r="L6515" s="135"/>
    </row>
    <row r="6516" spans="1:12" x14ac:dyDescent="0.2">
      <c r="A6516" s="135" t="s">
        <v>2918</v>
      </c>
      <c r="D6516" s="135" t="s">
        <v>15557</v>
      </c>
      <c r="E6516" s="135">
        <f t="shared" si="101"/>
        <v>30700712</v>
      </c>
      <c r="F6516" s="135" t="s">
        <v>1249</v>
      </c>
      <c r="G6516" s="135" t="s">
        <v>7015</v>
      </c>
      <c r="H6516" s="135" t="s">
        <v>15534</v>
      </c>
      <c r="I6516" s="135" t="s">
        <v>15558</v>
      </c>
      <c r="K6516" s="137"/>
      <c r="L6516" s="135"/>
    </row>
    <row r="6517" spans="1:12" x14ac:dyDescent="0.2">
      <c r="A6517" s="135" t="s">
        <v>2918</v>
      </c>
      <c r="D6517" s="135" t="s">
        <v>15559</v>
      </c>
      <c r="E6517" s="135">
        <f t="shared" si="101"/>
        <v>30700713</v>
      </c>
      <c r="F6517" s="135" t="s">
        <v>1249</v>
      </c>
      <c r="G6517" s="135" t="s">
        <v>7015</v>
      </c>
      <c r="H6517" s="135" t="s">
        <v>15534</v>
      </c>
      <c r="I6517" s="135" t="s">
        <v>15560</v>
      </c>
      <c r="K6517" s="137"/>
      <c r="L6517" s="135"/>
    </row>
    <row r="6518" spans="1:12" x14ac:dyDescent="0.2">
      <c r="A6518" s="135" t="s">
        <v>2918</v>
      </c>
      <c r="D6518" s="135" t="s">
        <v>15561</v>
      </c>
      <c r="E6518" s="135">
        <f t="shared" si="101"/>
        <v>30700714</v>
      </c>
      <c r="F6518" s="135" t="s">
        <v>1249</v>
      </c>
      <c r="G6518" s="135" t="s">
        <v>7015</v>
      </c>
      <c r="H6518" s="135" t="s">
        <v>15534</v>
      </c>
      <c r="I6518" s="135" t="s">
        <v>15562</v>
      </c>
      <c r="K6518" s="137"/>
      <c r="L6518" s="135"/>
    </row>
    <row r="6519" spans="1:12" x14ac:dyDescent="0.2">
      <c r="A6519" s="135" t="s">
        <v>2918</v>
      </c>
      <c r="D6519" s="135" t="s">
        <v>15563</v>
      </c>
      <c r="E6519" s="135">
        <f t="shared" si="101"/>
        <v>30700715</v>
      </c>
      <c r="F6519" s="135" t="s">
        <v>1249</v>
      </c>
      <c r="G6519" s="135" t="s">
        <v>7015</v>
      </c>
      <c r="H6519" s="135" t="s">
        <v>15534</v>
      </c>
      <c r="I6519" s="135" t="s">
        <v>15564</v>
      </c>
      <c r="K6519" s="137"/>
      <c r="L6519" s="135"/>
    </row>
    <row r="6520" spans="1:12" x14ac:dyDescent="0.2">
      <c r="A6520" s="135" t="s">
        <v>2918</v>
      </c>
      <c r="D6520" s="135" t="s">
        <v>15565</v>
      </c>
      <c r="E6520" s="135">
        <f t="shared" si="101"/>
        <v>30700716</v>
      </c>
      <c r="F6520" s="135" t="s">
        <v>1249</v>
      </c>
      <c r="G6520" s="135" t="s">
        <v>7015</v>
      </c>
      <c r="H6520" s="135" t="s">
        <v>15534</v>
      </c>
      <c r="I6520" s="135" t="s">
        <v>16715</v>
      </c>
      <c r="K6520" s="137"/>
      <c r="L6520" s="135"/>
    </row>
    <row r="6521" spans="1:12" x14ac:dyDescent="0.2">
      <c r="A6521" s="135" t="s">
        <v>2918</v>
      </c>
      <c r="D6521" s="135" t="s">
        <v>16716</v>
      </c>
      <c r="E6521" s="135">
        <f t="shared" si="101"/>
        <v>30700717</v>
      </c>
      <c r="F6521" s="135" t="s">
        <v>1249</v>
      </c>
      <c r="G6521" s="135" t="s">
        <v>7015</v>
      </c>
      <c r="H6521" s="135" t="s">
        <v>15534</v>
      </c>
      <c r="I6521" s="135" t="s">
        <v>16717</v>
      </c>
    </row>
    <row r="6522" spans="1:12" x14ac:dyDescent="0.2">
      <c r="A6522" s="135" t="s">
        <v>2918</v>
      </c>
      <c r="D6522" s="135" t="s">
        <v>16718</v>
      </c>
      <c r="E6522" s="135">
        <f t="shared" si="101"/>
        <v>30700718</v>
      </c>
      <c r="F6522" s="135" t="s">
        <v>1249</v>
      </c>
      <c r="G6522" s="135" t="s">
        <v>7015</v>
      </c>
      <c r="H6522" s="135" t="s">
        <v>15534</v>
      </c>
      <c r="I6522" s="135" t="s">
        <v>15580</v>
      </c>
    </row>
    <row r="6523" spans="1:12" x14ac:dyDescent="0.2">
      <c r="A6523" s="135" t="s">
        <v>2918</v>
      </c>
      <c r="D6523" s="135" t="s">
        <v>15581</v>
      </c>
      <c r="E6523" s="135">
        <f t="shared" si="101"/>
        <v>30700720</v>
      </c>
      <c r="F6523" s="135" t="s">
        <v>1249</v>
      </c>
      <c r="G6523" s="135" t="s">
        <v>7015</v>
      </c>
      <c r="H6523" s="135" t="s">
        <v>15534</v>
      </c>
      <c r="I6523" s="135" t="s">
        <v>15582</v>
      </c>
      <c r="K6523" s="137">
        <v>36278</v>
      </c>
      <c r="L6523" s="135" t="s">
        <v>15583</v>
      </c>
    </row>
    <row r="6524" spans="1:12" x14ac:dyDescent="0.2">
      <c r="A6524" s="135" t="s">
        <v>2918</v>
      </c>
      <c r="D6524" s="135" t="s">
        <v>15584</v>
      </c>
      <c r="E6524" s="135">
        <f t="shared" si="101"/>
        <v>30700725</v>
      </c>
      <c r="F6524" s="135" t="s">
        <v>1249</v>
      </c>
      <c r="G6524" s="135" t="s">
        <v>7015</v>
      </c>
      <c r="H6524" s="135" t="s">
        <v>15534</v>
      </c>
      <c r="I6524" s="135" t="s">
        <v>15585</v>
      </c>
    </row>
    <row r="6525" spans="1:12" x14ac:dyDescent="0.2">
      <c r="A6525" s="135" t="s">
        <v>2918</v>
      </c>
      <c r="D6525" s="135" t="s">
        <v>15586</v>
      </c>
      <c r="E6525" s="135">
        <f t="shared" si="101"/>
        <v>30700727</v>
      </c>
      <c r="F6525" s="135" t="s">
        <v>1249</v>
      </c>
      <c r="G6525" s="135" t="s">
        <v>7015</v>
      </c>
      <c r="H6525" s="135" t="s">
        <v>15534</v>
      </c>
      <c r="I6525" s="135" t="s">
        <v>15587</v>
      </c>
    </row>
    <row r="6526" spans="1:12" x14ac:dyDescent="0.2">
      <c r="A6526" s="135" t="s">
        <v>2918</v>
      </c>
      <c r="D6526" s="135" t="s">
        <v>15588</v>
      </c>
      <c r="E6526" s="135">
        <f t="shared" si="101"/>
        <v>30700730</v>
      </c>
      <c r="F6526" s="135" t="s">
        <v>1249</v>
      </c>
      <c r="G6526" s="135" t="s">
        <v>7015</v>
      </c>
      <c r="H6526" s="135" t="s">
        <v>15534</v>
      </c>
      <c r="I6526" s="135" t="s">
        <v>15589</v>
      </c>
    </row>
    <row r="6527" spans="1:12" x14ac:dyDescent="0.2">
      <c r="A6527" s="135" t="s">
        <v>2918</v>
      </c>
      <c r="D6527" s="135" t="s">
        <v>15590</v>
      </c>
      <c r="E6527" s="135">
        <f t="shared" si="101"/>
        <v>30700734</v>
      </c>
      <c r="F6527" s="135" t="s">
        <v>1249</v>
      </c>
      <c r="G6527" s="135" t="s">
        <v>7015</v>
      </c>
      <c r="H6527" s="135" t="s">
        <v>15534</v>
      </c>
      <c r="I6527" s="135" t="s">
        <v>15591</v>
      </c>
      <c r="J6527" s="137">
        <v>37302</v>
      </c>
    </row>
    <row r="6528" spans="1:12" x14ac:dyDescent="0.2">
      <c r="A6528" s="135" t="s">
        <v>2918</v>
      </c>
      <c r="D6528" s="135" t="s">
        <v>15592</v>
      </c>
      <c r="E6528" s="135">
        <f t="shared" si="101"/>
        <v>30700735</v>
      </c>
      <c r="F6528" s="135" t="s">
        <v>1249</v>
      </c>
      <c r="G6528" s="135" t="s">
        <v>7015</v>
      </c>
      <c r="H6528" s="135" t="s">
        <v>15534</v>
      </c>
      <c r="I6528" s="135" t="s">
        <v>15593</v>
      </c>
      <c r="J6528" s="137">
        <v>37302</v>
      </c>
    </row>
    <row r="6529" spans="1:10" x14ac:dyDescent="0.2">
      <c r="A6529" s="135" t="s">
        <v>2918</v>
      </c>
      <c r="D6529" s="135" t="s">
        <v>15594</v>
      </c>
      <c r="E6529" s="135">
        <f t="shared" si="101"/>
        <v>30700736</v>
      </c>
      <c r="F6529" s="135" t="s">
        <v>1249</v>
      </c>
      <c r="G6529" s="135" t="s">
        <v>7015</v>
      </c>
      <c r="H6529" s="135" t="s">
        <v>15534</v>
      </c>
      <c r="I6529" s="135" t="s">
        <v>15595</v>
      </c>
      <c r="J6529" s="137">
        <v>37302</v>
      </c>
    </row>
    <row r="6530" spans="1:10" x14ac:dyDescent="0.2">
      <c r="A6530" s="135" t="s">
        <v>2918</v>
      </c>
      <c r="D6530" s="135" t="s">
        <v>12919</v>
      </c>
      <c r="E6530" s="135">
        <f t="shared" ref="E6530:E6593" si="102">VALUE(D6530)</f>
        <v>30700737</v>
      </c>
      <c r="F6530" s="135" t="s">
        <v>1249</v>
      </c>
      <c r="G6530" s="135" t="s">
        <v>7015</v>
      </c>
      <c r="H6530" s="135" t="s">
        <v>15534</v>
      </c>
      <c r="I6530" s="135" t="s">
        <v>12920</v>
      </c>
      <c r="J6530" s="137">
        <v>37302</v>
      </c>
    </row>
    <row r="6531" spans="1:10" x14ac:dyDescent="0.2">
      <c r="A6531" s="135" t="s">
        <v>2918</v>
      </c>
      <c r="D6531" s="135" t="s">
        <v>12921</v>
      </c>
      <c r="E6531" s="135">
        <f t="shared" si="102"/>
        <v>30700740</v>
      </c>
      <c r="F6531" s="135" t="s">
        <v>1249</v>
      </c>
      <c r="G6531" s="135" t="s">
        <v>7015</v>
      </c>
      <c r="H6531" s="135" t="s">
        <v>15534</v>
      </c>
      <c r="I6531" s="135" t="s">
        <v>12922</v>
      </c>
    </row>
    <row r="6532" spans="1:10" x14ac:dyDescent="0.2">
      <c r="A6532" s="135" t="s">
        <v>2918</v>
      </c>
      <c r="D6532" s="135" t="s">
        <v>12923</v>
      </c>
      <c r="E6532" s="135">
        <f t="shared" si="102"/>
        <v>30700744</v>
      </c>
      <c r="F6532" s="135" t="s">
        <v>1249</v>
      </c>
      <c r="G6532" s="135" t="s">
        <v>7015</v>
      </c>
      <c r="H6532" s="135" t="s">
        <v>15534</v>
      </c>
      <c r="I6532" s="135" t="s">
        <v>12924</v>
      </c>
    </row>
    <row r="6533" spans="1:10" x14ac:dyDescent="0.2">
      <c r="A6533" s="135" t="s">
        <v>2918</v>
      </c>
      <c r="D6533" s="135" t="s">
        <v>12925</v>
      </c>
      <c r="E6533" s="135">
        <f t="shared" si="102"/>
        <v>30700746</v>
      </c>
      <c r="F6533" s="135" t="s">
        <v>1249</v>
      </c>
      <c r="G6533" s="135" t="s">
        <v>7015</v>
      </c>
      <c r="H6533" s="135" t="s">
        <v>15534</v>
      </c>
      <c r="I6533" s="135" t="s">
        <v>12926</v>
      </c>
    </row>
    <row r="6534" spans="1:10" x14ac:dyDescent="0.2">
      <c r="A6534" s="135" t="s">
        <v>2918</v>
      </c>
      <c r="D6534" s="135" t="s">
        <v>12927</v>
      </c>
      <c r="E6534" s="135">
        <f t="shared" si="102"/>
        <v>30700747</v>
      </c>
      <c r="F6534" s="135" t="s">
        <v>1249</v>
      </c>
      <c r="G6534" s="135" t="s">
        <v>7015</v>
      </c>
      <c r="H6534" s="135" t="s">
        <v>15534</v>
      </c>
      <c r="I6534" s="135" t="s">
        <v>12928</v>
      </c>
    </row>
    <row r="6535" spans="1:10" x14ac:dyDescent="0.2">
      <c r="A6535" s="135" t="s">
        <v>2918</v>
      </c>
      <c r="D6535" s="135" t="s">
        <v>12929</v>
      </c>
      <c r="E6535" s="135">
        <f t="shared" si="102"/>
        <v>30700750</v>
      </c>
      <c r="F6535" s="135" t="s">
        <v>1249</v>
      </c>
      <c r="G6535" s="135" t="s">
        <v>7015</v>
      </c>
      <c r="H6535" s="135" t="s">
        <v>15534</v>
      </c>
      <c r="I6535" s="135" t="s">
        <v>12930</v>
      </c>
    </row>
    <row r="6536" spans="1:10" x14ac:dyDescent="0.2">
      <c r="A6536" s="135" t="s">
        <v>2918</v>
      </c>
      <c r="D6536" s="135" t="s">
        <v>12931</v>
      </c>
      <c r="E6536" s="135">
        <f t="shared" si="102"/>
        <v>30700752</v>
      </c>
      <c r="F6536" s="135" t="s">
        <v>1249</v>
      </c>
      <c r="G6536" s="135" t="s">
        <v>7015</v>
      </c>
      <c r="H6536" s="135" t="s">
        <v>15534</v>
      </c>
      <c r="I6536" s="135" t="s">
        <v>12932</v>
      </c>
      <c r="J6536" s="137">
        <v>37302</v>
      </c>
    </row>
    <row r="6537" spans="1:10" x14ac:dyDescent="0.2">
      <c r="A6537" s="135" t="s">
        <v>2918</v>
      </c>
      <c r="D6537" s="135" t="s">
        <v>12933</v>
      </c>
      <c r="E6537" s="135">
        <f t="shared" si="102"/>
        <v>30700753</v>
      </c>
      <c r="F6537" s="135" t="s">
        <v>1249</v>
      </c>
      <c r="G6537" s="135" t="s">
        <v>7015</v>
      </c>
      <c r="H6537" s="135" t="s">
        <v>15534</v>
      </c>
      <c r="I6537" s="135" t="s">
        <v>12934</v>
      </c>
      <c r="J6537" s="137">
        <v>37302</v>
      </c>
    </row>
    <row r="6538" spans="1:10" x14ac:dyDescent="0.2">
      <c r="A6538" s="135" t="s">
        <v>2918</v>
      </c>
      <c r="D6538" s="135" t="s">
        <v>12935</v>
      </c>
      <c r="E6538" s="135">
        <f t="shared" si="102"/>
        <v>30700756</v>
      </c>
      <c r="F6538" s="135" t="s">
        <v>1249</v>
      </c>
      <c r="G6538" s="135" t="s">
        <v>7015</v>
      </c>
      <c r="H6538" s="135" t="s">
        <v>15534</v>
      </c>
      <c r="I6538" s="135" t="s">
        <v>12936</v>
      </c>
      <c r="J6538" s="137">
        <v>37302</v>
      </c>
    </row>
    <row r="6539" spans="1:10" x14ac:dyDescent="0.2">
      <c r="A6539" s="135" t="s">
        <v>2918</v>
      </c>
      <c r="D6539" s="135" t="s">
        <v>12937</v>
      </c>
      <c r="E6539" s="135">
        <f t="shared" si="102"/>
        <v>30700757</v>
      </c>
      <c r="F6539" s="135" t="s">
        <v>1249</v>
      </c>
      <c r="G6539" s="135" t="s">
        <v>7015</v>
      </c>
      <c r="H6539" s="135" t="s">
        <v>15534</v>
      </c>
      <c r="I6539" s="135" t="s">
        <v>12938</v>
      </c>
      <c r="J6539" s="137">
        <v>37302</v>
      </c>
    </row>
    <row r="6540" spans="1:10" x14ac:dyDescent="0.2">
      <c r="A6540" s="135" t="s">
        <v>2918</v>
      </c>
      <c r="D6540" s="135" t="s">
        <v>12939</v>
      </c>
      <c r="E6540" s="135">
        <f t="shared" si="102"/>
        <v>30700760</v>
      </c>
      <c r="F6540" s="135" t="s">
        <v>1249</v>
      </c>
      <c r="G6540" s="135" t="s">
        <v>7015</v>
      </c>
      <c r="H6540" s="135" t="s">
        <v>15534</v>
      </c>
      <c r="I6540" s="135" t="s">
        <v>12940</v>
      </c>
    </row>
    <row r="6541" spans="1:10" x14ac:dyDescent="0.2">
      <c r="A6541" s="135" t="s">
        <v>2918</v>
      </c>
      <c r="D6541" s="135" t="s">
        <v>12941</v>
      </c>
      <c r="E6541" s="135">
        <f t="shared" si="102"/>
        <v>30700762</v>
      </c>
      <c r="F6541" s="135" t="s">
        <v>1249</v>
      </c>
      <c r="G6541" s="135" t="s">
        <v>7015</v>
      </c>
      <c r="H6541" s="135" t="s">
        <v>15534</v>
      </c>
      <c r="I6541" s="135" t="s">
        <v>12942</v>
      </c>
      <c r="J6541" s="137">
        <v>37302</v>
      </c>
    </row>
    <row r="6542" spans="1:10" x14ac:dyDescent="0.2">
      <c r="A6542" s="135" t="s">
        <v>2918</v>
      </c>
      <c r="D6542" s="135" t="s">
        <v>12943</v>
      </c>
      <c r="E6542" s="135">
        <f t="shared" si="102"/>
        <v>30700763</v>
      </c>
      <c r="F6542" s="135" t="s">
        <v>1249</v>
      </c>
      <c r="G6542" s="135" t="s">
        <v>7015</v>
      </c>
      <c r="H6542" s="135" t="s">
        <v>15534</v>
      </c>
      <c r="I6542" s="135" t="s">
        <v>12944</v>
      </c>
      <c r="J6542" s="137">
        <v>37302</v>
      </c>
    </row>
    <row r="6543" spans="1:10" x14ac:dyDescent="0.2">
      <c r="A6543" s="135" t="s">
        <v>2918</v>
      </c>
      <c r="D6543" s="135" t="s">
        <v>12945</v>
      </c>
      <c r="E6543" s="135">
        <f t="shared" si="102"/>
        <v>30700766</v>
      </c>
      <c r="F6543" s="135" t="s">
        <v>1249</v>
      </c>
      <c r="G6543" s="135" t="s">
        <v>7015</v>
      </c>
      <c r="H6543" s="135" t="s">
        <v>15534</v>
      </c>
      <c r="I6543" s="135" t="s">
        <v>12946</v>
      </c>
    </row>
    <row r="6544" spans="1:10" x14ac:dyDescent="0.2">
      <c r="A6544" s="135" t="s">
        <v>2918</v>
      </c>
      <c r="D6544" s="135" t="s">
        <v>12947</v>
      </c>
      <c r="E6544" s="135">
        <f t="shared" si="102"/>
        <v>30700767</v>
      </c>
      <c r="F6544" s="135" t="s">
        <v>1249</v>
      </c>
      <c r="G6544" s="135" t="s">
        <v>7015</v>
      </c>
      <c r="H6544" s="135" t="s">
        <v>15534</v>
      </c>
      <c r="I6544" s="135" t="s">
        <v>12948</v>
      </c>
    </row>
    <row r="6545" spans="1:10" x14ac:dyDescent="0.2">
      <c r="A6545" s="135" t="s">
        <v>2918</v>
      </c>
      <c r="D6545" s="135" t="s">
        <v>12949</v>
      </c>
      <c r="E6545" s="135">
        <f t="shared" si="102"/>
        <v>30700769</v>
      </c>
      <c r="F6545" s="135" t="s">
        <v>1249</v>
      </c>
      <c r="G6545" s="135" t="s">
        <v>7015</v>
      </c>
      <c r="H6545" s="135" t="s">
        <v>15534</v>
      </c>
      <c r="I6545" s="135" t="s">
        <v>12950</v>
      </c>
    </row>
    <row r="6546" spans="1:10" x14ac:dyDescent="0.2">
      <c r="A6546" s="135" t="s">
        <v>2918</v>
      </c>
      <c r="D6546" s="135" t="s">
        <v>12951</v>
      </c>
      <c r="E6546" s="135">
        <f t="shared" si="102"/>
        <v>30700770</v>
      </c>
      <c r="F6546" s="135" t="s">
        <v>1249</v>
      </c>
      <c r="G6546" s="135" t="s">
        <v>7015</v>
      </c>
      <c r="H6546" s="135" t="s">
        <v>15534</v>
      </c>
      <c r="I6546" s="135" t="s">
        <v>10219</v>
      </c>
    </row>
    <row r="6547" spans="1:10" x14ac:dyDescent="0.2">
      <c r="A6547" s="135" t="s">
        <v>2918</v>
      </c>
      <c r="D6547" s="135" t="s">
        <v>10220</v>
      </c>
      <c r="E6547" s="135">
        <f t="shared" si="102"/>
        <v>30700771</v>
      </c>
      <c r="F6547" s="135" t="s">
        <v>1249</v>
      </c>
      <c r="G6547" s="135" t="s">
        <v>7015</v>
      </c>
      <c r="H6547" s="135" t="s">
        <v>15534</v>
      </c>
      <c r="I6547" s="135" t="s">
        <v>10221</v>
      </c>
      <c r="J6547" s="137">
        <v>37302</v>
      </c>
    </row>
    <row r="6548" spans="1:10" x14ac:dyDescent="0.2">
      <c r="A6548" s="135" t="s">
        <v>2918</v>
      </c>
      <c r="D6548" s="135" t="s">
        <v>10222</v>
      </c>
      <c r="E6548" s="135">
        <f t="shared" si="102"/>
        <v>30700780</v>
      </c>
      <c r="F6548" s="135" t="s">
        <v>1249</v>
      </c>
      <c r="G6548" s="135" t="s">
        <v>7015</v>
      </c>
      <c r="H6548" s="135" t="s">
        <v>15534</v>
      </c>
      <c r="I6548" s="135" t="s">
        <v>7404</v>
      </c>
    </row>
    <row r="6549" spans="1:10" x14ac:dyDescent="0.2">
      <c r="A6549" s="135" t="s">
        <v>2918</v>
      </c>
      <c r="D6549" s="135" t="s">
        <v>7405</v>
      </c>
      <c r="E6549" s="135">
        <f t="shared" si="102"/>
        <v>30700781</v>
      </c>
      <c r="F6549" s="135" t="s">
        <v>1249</v>
      </c>
      <c r="G6549" s="135" t="s">
        <v>7015</v>
      </c>
      <c r="H6549" s="135" t="s">
        <v>15534</v>
      </c>
      <c r="I6549" s="135" t="s">
        <v>7406</v>
      </c>
    </row>
    <row r="6550" spans="1:10" x14ac:dyDescent="0.2">
      <c r="A6550" s="135" t="s">
        <v>2918</v>
      </c>
      <c r="D6550" s="135" t="s">
        <v>7407</v>
      </c>
      <c r="E6550" s="135">
        <f t="shared" si="102"/>
        <v>30700783</v>
      </c>
      <c r="F6550" s="135" t="s">
        <v>1249</v>
      </c>
      <c r="G6550" s="135" t="s">
        <v>7015</v>
      </c>
      <c r="H6550" s="135" t="s">
        <v>15534</v>
      </c>
      <c r="I6550" s="135" t="s">
        <v>7408</v>
      </c>
      <c r="J6550" s="137">
        <v>37302</v>
      </c>
    </row>
    <row r="6551" spans="1:10" x14ac:dyDescent="0.2">
      <c r="A6551" s="135" t="s">
        <v>2918</v>
      </c>
      <c r="D6551" s="135" t="s">
        <v>7409</v>
      </c>
      <c r="E6551" s="135">
        <f t="shared" si="102"/>
        <v>30700785</v>
      </c>
      <c r="F6551" s="135" t="s">
        <v>1249</v>
      </c>
      <c r="G6551" s="135" t="s">
        <v>7015</v>
      </c>
      <c r="H6551" s="135" t="s">
        <v>15534</v>
      </c>
      <c r="I6551" s="135" t="s">
        <v>7410</v>
      </c>
      <c r="J6551" s="137">
        <v>37302</v>
      </c>
    </row>
    <row r="6552" spans="1:10" x14ac:dyDescent="0.2">
      <c r="A6552" s="135" t="s">
        <v>2918</v>
      </c>
      <c r="D6552" s="135" t="s">
        <v>7411</v>
      </c>
      <c r="E6552" s="135">
        <f t="shared" si="102"/>
        <v>30700788</v>
      </c>
      <c r="F6552" s="135" t="s">
        <v>1249</v>
      </c>
      <c r="G6552" s="135" t="s">
        <v>7015</v>
      </c>
      <c r="H6552" s="135" t="s">
        <v>15534</v>
      </c>
      <c r="I6552" s="135" t="s">
        <v>12952</v>
      </c>
      <c r="J6552" s="137">
        <v>37302</v>
      </c>
    </row>
    <row r="6553" spans="1:10" x14ac:dyDescent="0.2">
      <c r="A6553" s="135" t="s">
        <v>2918</v>
      </c>
      <c r="D6553" s="135" t="s">
        <v>12953</v>
      </c>
      <c r="E6553" s="135">
        <f t="shared" si="102"/>
        <v>30700789</v>
      </c>
      <c r="F6553" s="135" t="s">
        <v>1249</v>
      </c>
      <c r="G6553" s="135" t="s">
        <v>7015</v>
      </c>
      <c r="H6553" s="135" t="s">
        <v>15534</v>
      </c>
      <c r="I6553" s="135" t="s">
        <v>12954</v>
      </c>
      <c r="J6553" s="137">
        <v>37302</v>
      </c>
    </row>
    <row r="6554" spans="1:10" x14ac:dyDescent="0.2">
      <c r="A6554" s="135" t="s">
        <v>2918</v>
      </c>
      <c r="D6554" s="135" t="s">
        <v>12955</v>
      </c>
      <c r="E6554" s="135">
        <f t="shared" si="102"/>
        <v>30700790</v>
      </c>
      <c r="F6554" s="135" t="s">
        <v>1249</v>
      </c>
      <c r="G6554" s="135" t="s">
        <v>7015</v>
      </c>
      <c r="H6554" s="135" t="s">
        <v>15534</v>
      </c>
      <c r="I6554" s="135" t="s">
        <v>12956</v>
      </c>
      <c r="J6554" s="137">
        <v>37302</v>
      </c>
    </row>
    <row r="6555" spans="1:10" x14ac:dyDescent="0.2">
      <c r="A6555" s="135" t="s">
        <v>2918</v>
      </c>
      <c r="D6555" s="135" t="s">
        <v>12957</v>
      </c>
      <c r="E6555" s="135">
        <f t="shared" si="102"/>
        <v>30700791</v>
      </c>
      <c r="F6555" s="135" t="s">
        <v>1249</v>
      </c>
      <c r="G6555" s="135" t="s">
        <v>7015</v>
      </c>
      <c r="H6555" s="135" t="s">
        <v>15534</v>
      </c>
      <c r="I6555" s="135" t="s">
        <v>12958</v>
      </c>
      <c r="J6555" s="137">
        <v>37302</v>
      </c>
    </row>
    <row r="6556" spans="1:10" x14ac:dyDescent="0.2">
      <c r="A6556" s="135" t="s">
        <v>2918</v>
      </c>
      <c r="D6556" s="135" t="s">
        <v>12959</v>
      </c>
      <c r="E6556" s="135">
        <f t="shared" si="102"/>
        <v>30700792</v>
      </c>
      <c r="F6556" s="135" t="s">
        <v>1249</v>
      </c>
      <c r="G6556" s="135" t="s">
        <v>7015</v>
      </c>
      <c r="H6556" s="135" t="s">
        <v>15534</v>
      </c>
      <c r="I6556" s="135" t="s">
        <v>12960</v>
      </c>
      <c r="J6556" s="137">
        <v>37302</v>
      </c>
    </row>
    <row r="6557" spans="1:10" x14ac:dyDescent="0.2">
      <c r="A6557" s="135" t="s">
        <v>2918</v>
      </c>
      <c r="D6557" s="135" t="s">
        <v>12961</v>
      </c>
      <c r="E6557" s="135">
        <f t="shared" si="102"/>
        <v>30700793</v>
      </c>
      <c r="F6557" s="135" t="s">
        <v>1249</v>
      </c>
      <c r="G6557" s="135" t="s">
        <v>7015</v>
      </c>
      <c r="H6557" s="135" t="s">
        <v>15534</v>
      </c>
      <c r="I6557" s="135" t="s">
        <v>12962</v>
      </c>
      <c r="J6557" s="137">
        <v>37302</v>
      </c>
    </row>
    <row r="6558" spans="1:10" x14ac:dyDescent="0.2">
      <c r="A6558" s="135" t="s">
        <v>2918</v>
      </c>
      <c r="B6558" s="138" t="s">
        <v>2900</v>
      </c>
      <c r="C6558" s="135" t="s">
        <v>7429</v>
      </c>
      <c r="D6558" s="135" t="s">
        <v>7430</v>
      </c>
      <c r="E6558" s="135">
        <f t="shared" si="102"/>
        <v>30700798</v>
      </c>
      <c r="F6558" s="135" t="s">
        <v>1249</v>
      </c>
      <c r="G6558" s="135" t="s">
        <v>7015</v>
      </c>
      <c r="H6558" s="135" t="s">
        <v>15534</v>
      </c>
      <c r="I6558" s="135" t="s">
        <v>6238</v>
      </c>
    </row>
    <row r="6559" spans="1:10" x14ac:dyDescent="0.2">
      <c r="A6559" s="135" t="s">
        <v>2918</v>
      </c>
      <c r="D6559" s="135" t="s">
        <v>7429</v>
      </c>
      <c r="E6559" s="135">
        <f t="shared" si="102"/>
        <v>30700799</v>
      </c>
      <c r="F6559" s="135" t="s">
        <v>1249</v>
      </c>
      <c r="G6559" s="135" t="s">
        <v>7015</v>
      </c>
      <c r="H6559" s="135" t="s">
        <v>15534</v>
      </c>
      <c r="I6559" s="135" t="s">
        <v>6238</v>
      </c>
    </row>
    <row r="6560" spans="1:10" x14ac:dyDescent="0.2">
      <c r="A6560" s="135" t="s">
        <v>2918</v>
      </c>
      <c r="D6560" s="135" t="s">
        <v>7431</v>
      </c>
      <c r="E6560" s="135">
        <f t="shared" si="102"/>
        <v>30700801</v>
      </c>
      <c r="F6560" s="135" t="s">
        <v>1249</v>
      </c>
      <c r="G6560" s="135" t="s">
        <v>7015</v>
      </c>
      <c r="H6560" s="135" t="s">
        <v>7432</v>
      </c>
      <c r="I6560" s="135" t="s">
        <v>7433</v>
      </c>
    </row>
    <row r="6561" spans="1:12" x14ac:dyDescent="0.2">
      <c r="A6561" s="135" t="s">
        <v>2918</v>
      </c>
      <c r="D6561" s="135" t="s">
        <v>7434</v>
      </c>
      <c r="E6561" s="135">
        <f t="shared" si="102"/>
        <v>30700802</v>
      </c>
      <c r="F6561" s="135" t="s">
        <v>1249</v>
      </c>
      <c r="G6561" s="135" t="s">
        <v>7015</v>
      </c>
      <c r="H6561" s="135" t="s">
        <v>7432</v>
      </c>
      <c r="I6561" s="135" t="s">
        <v>7435</v>
      </c>
    </row>
    <row r="6562" spans="1:12" x14ac:dyDescent="0.2">
      <c r="A6562" s="135" t="s">
        <v>2918</v>
      </c>
      <c r="D6562" s="135" t="s">
        <v>7436</v>
      </c>
      <c r="E6562" s="135">
        <f t="shared" si="102"/>
        <v>30700803</v>
      </c>
      <c r="F6562" s="135" t="s">
        <v>1249</v>
      </c>
      <c r="G6562" s="135" t="s">
        <v>7015</v>
      </c>
      <c r="H6562" s="135" t="s">
        <v>7432</v>
      </c>
      <c r="I6562" s="135" t="s">
        <v>7437</v>
      </c>
    </row>
    <row r="6563" spans="1:12" x14ac:dyDescent="0.2">
      <c r="A6563" s="135" t="s">
        <v>2918</v>
      </c>
      <c r="D6563" s="135" t="s">
        <v>7438</v>
      </c>
      <c r="E6563" s="135">
        <f t="shared" si="102"/>
        <v>30700804</v>
      </c>
      <c r="F6563" s="135" t="s">
        <v>1249</v>
      </c>
      <c r="G6563" s="135" t="s">
        <v>7015</v>
      </c>
      <c r="H6563" s="135" t="s">
        <v>7432</v>
      </c>
      <c r="I6563" s="135" t="s">
        <v>7439</v>
      </c>
      <c r="K6563" s="137"/>
      <c r="L6563" s="135"/>
    </row>
    <row r="6564" spans="1:12" x14ac:dyDescent="0.2">
      <c r="A6564" s="135" t="s">
        <v>2918</v>
      </c>
      <c r="D6564" s="135" t="s">
        <v>7440</v>
      </c>
      <c r="E6564" s="135">
        <f t="shared" si="102"/>
        <v>30700805</v>
      </c>
      <c r="F6564" s="135" t="s">
        <v>1249</v>
      </c>
      <c r="G6564" s="135" t="s">
        <v>7015</v>
      </c>
      <c r="H6564" s="135" t="s">
        <v>7432</v>
      </c>
      <c r="I6564" s="135" t="s">
        <v>7441</v>
      </c>
      <c r="K6564" s="137"/>
      <c r="L6564" s="135"/>
    </row>
    <row r="6565" spans="1:12" x14ac:dyDescent="0.2">
      <c r="A6565" s="135" t="s">
        <v>2918</v>
      </c>
      <c r="D6565" s="135" t="s">
        <v>7442</v>
      </c>
      <c r="E6565" s="135">
        <f t="shared" si="102"/>
        <v>30700806</v>
      </c>
      <c r="F6565" s="135" t="s">
        <v>1249</v>
      </c>
      <c r="G6565" s="135" t="s">
        <v>7015</v>
      </c>
      <c r="H6565" s="135" t="s">
        <v>7432</v>
      </c>
      <c r="I6565" s="135" t="s">
        <v>7443</v>
      </c>
      <c r="K6565" s="137"/>
      <c r="L6565" s="135"/>
    </row>
    <row r="6566" spans="1:12" x14ac:dyDescent="0.2">
      <c r="A6566" s="135" t="s">
        <v>2918</v>
      </c>
      <c r="D6566" s="135" t="s">
        <v>7444</v>
      </c>
      <c r="E6566" s="135">
        <f t="shared" si="102"/>
        <v>30700807</v>
      </c>
      <c r="F6566" s="135" t="s">
        <v>1249</v>
      </c>
      <c r="G6566" s="135" t="s">
        <v>7015</v>
      </c>
      <c r="H6566" s="135" t="s">
        <v>7432</v>
      </c>
      <c r="I6566" s="135" t="s">
        <v>7445</v>
      </c>
    </row>
    <row r="6567" spans="1:12" x14ac:dyDescent="0.2">
      <c r="A6567" s="135" t="s">
        <v>2918</v>
      </c>
      <c r="D6567" s="135" t="s">
        <v>7446</v>
      </c>
      <c r="E6567" s="135">
        <f t="shared" si="102"/>
        <v>30700808</v>
      </c>
      <c r="F6567" s="135" t="s">
        <v>1249</v>
      </c>
      <c r="G6567" s="135" t="s">
        <v>7015</v>
      </c>
      <c r="H6567" s="135" t="s">
        <v>7432</v>
      </c>
      <c r="I6567" s="135" t="s">
        <v>7447</v>
      </c>
    </row>
    <row r="6568" spans="1:12" x14ac:dyDescent="0.2">
      <c r="A6568" s="135" t="s">
        <v>2918</v>
      </c>
      <c r="D6568" s="135" t="s">
        <v>7448</v>
      </c>
      <c r="E6568" s="135">
        <f t="shared" si="102"/>
        <v>30700820</v>
      </c>
      <c r="F6568" s="135" t="s">
        <v>1249</v>
      </c>
      <c r="G6568" s="135" t="s">
        <v>7015</v>
      </c>
      <c r="H6568" s="135" t="s">
        <v>7432</v>
      </c>
      <c r="I6568" s="135" t="s">
        <v>4343</v>
      </c>
    </row>
    <row r="6569" spans="1:12" x14ac:dyDescent="0.2">
      <c r="A6569" s="135" t="s">
        <v>2918</v>
      </c>
      <c r="D6569" s="135" t="s">
        <v>4344</v>
      </c>
      <c r="E6569" s="135">
        <f t="shared" si="102"/>
        <v>30700821</v>
      </c>
      <c r="F6569" s="135" t="s">
        <v>1249</v>
      </c>
      <c r="G6569" s="135" t="s">
        <v>7015</v>
      </c>
      <c r="H6569" s="135" t="s">
        <v>7432</v>
      </c>
      <c r="I6569" s="135" t="s">
        <v>4345</v>
      </c>
    </row>
    <row r="6570" spans="1:12" x14ac:dyDescent="0.2">
      <c r="A6570" s="135" t="s">
        <v>2918</v>
      </c>
      <c r="D6570" s="135" t="s">
        <v>4346</v>
      </c>
      <c r="E6570" s="135">
        <f t="shared" si="102"/>
        <v>30700822</v>
      </c>
      <c r="F6570" s="135" t="s">
        <v>1249</v>
      </c>
      <c r="G6570" s="135" t="s">
        <v>7015</v>
      </c>
      <c r="H6570" s="135" t="s">
        <v>7432</v>
      </c>
      <c r="I6570" s="135" t="s">
        <v>4347</v>
      </c>
    </row>
    <row r="6571" spans="1:12" x14ac:dyDescent="0.2">
      <c r="A6571" s="135" t="s">
        <v>2918</v>
      </c>
      <c r="D6571" s="135" t="s">
        <v>4348</v>
      </c>
      <c r="E6571" s="135">
        <f t="shared" si="102"/>
        <v>30700895</v>
      </c>
      <c r="F6571" s="135" t="s">
        <v>1249</v>
      </c>
      <c r="G6571" s="135" t="s">
        <v>7015</v>
      </c>
      <c r="H6571" s="135" t="s">
        <v>7432</v>
      </c>
      <c r="I6571" s="135" t="s">
        <v>4349</v>
      </c>
    </row>
    <row r="6572" spans="1:12" x14ac:dyDescent="0.2">
      <c r="A6572" s="135" t="s">
        <v>2918</v>
      </c>
      <c r="D6572" s="135" t="s">
        <v>4350</v>
      </c>
      <c r="E6572" s="135">
        <f t="shared" si="102"/>
        <v>30700896</v>
      </c>
      <c r="F6572" s="135" t="s">
        <v>1249</v>
      </c>
      <c r="G6572" s="135" t="s">
        <v>7015</v>
      </c>
      <c r="H6572" s="135" t="s">
        <v>7432</v>
      </c>
      <c r="I6572" s="135" t="s">
        <v>6238</v>
      </c>
    </row>
    <row r="6573" spans="1:12" x14ac:dyDescent="0.2">
      <c r="A6573" s="135" t="s">
        <v>2918</v>
      </c>
      <c r="D6573" s="135" t="s">
        <v>4351</v>
      </c>
      <c r="E6573" s="135">
        <f t="shared" si="102"/>
        <v>30700897</v>
      </c>
      <c r="F6573" s="135" t="s">
        <v>1249</v>
      </c>
      <c r="G6573" s="135" t="s">
        <v>7015</v>
      </c>
      <c r="H6573" s="135" t="s">
        <v>7432</v>
      </c>
      <c r="I6573" s="135" t="s">
        <v>6238</v>
      </c>
    </row>
    <row r="6574" spans="1:12" x14ac:dyDescent="0.2">
      <c r="A6574" s="135" t="s">
        <v>2918</v>
      </c>
      <c r="D6574" s="135" t="s">
        <v>4352</v>
      </c>
      <c r="E6574" s="135">
        <f t="shared" si="102"/>
        <v>30700898</v>
      </c>
      <c r="F6574" s="135" t="s">
        <v>1249</v>
      </c>
      <c r="G6574" s="135" t="s">
        <v>7015</v>
      </c>
      <c r="H6574" s="135" t="s">
        <v>7432</v>
      </c>
      <c r="I6574" s="135" t="s">
        <v>6238</v>
      </c>
    </row>
    <row r="6575" spans="1:12" x14ac:dyDescent="0.2">
      <c r="A6575" s="135" t="s">
        <v>2918</v>
      </c>
      <c r="D6575" s="135" t="s">
        <v>4353</v>
      </c>
      <c r="E6575" s="135">
        <f t="shared" si="102"/>
        <v>30700899</v>
      </c>
      <c r="F6575" s="135" t="s">
        <v>1249</v>
      </c>
      <c r="G6575" s="135" t="s">
        <v>7015</v>
      </c>
      <c r="H6575" s="135" t="s">
        <v>7432</v>
      </c>
      <c r="I6575" s="135" t="s">
        <v>6238</v>
      </c>
    </row>
    <row r="6576" spans="1:12" x14ac:dyDescent="0.2">
      <c r="A6576" s="135" t="s">
        <v>2918</v>
      </c>
      <c r="D6576" s="135" t="s">
        <v>4354</v>
      </c>
      <c r="E6576" s="135">
        <f t="shared" si="102"/>
        <v>30700921</v>
      </c>
      <c r="F6576" s="135" t="s">
        <v>1249</v>
      </c>
      <c r="G6576" s="135" t="s">
        <v>7015</v>
      </c>
      <c r="H6576" s="135" t="s">
        <v>4355</v>
      </c>
      <c r="I6576" s="135" t="s">
        <v>4356</v>
      </c>
      <c r="K6576" s="137"/>
      <c r="L6576" s="135"/>
    </row>
    <row r="6577" spans="1:12" x14ac:dyDescent="0.2">
      <c r="A6577" s="135" t="s">
        <v>2918</v>
      </c>
      <c r="D6577" s="135" t="s">
        <v>4357</v>
      </c>
      <c r="E6577" s="135">
        <f t="shared" si="102"/>
        <v>30700923</v>
      </c>
      <c r="F6577" s="135" t="s">
        <v>1249</v>
      </c>
      <c r="G6577" s="135" t="s">
        <v>7015</v>
      </c>
      <c r="H6577" s="135" t="s">
        <v>4355</v>
      </c>
      <c r="I6577" s="135" t="s">
        <v>4358</v>
      </c>
      <c r="J6577" s="137">
        <v>38036</v>
      </c>
    </row>
    <row r="6578" spans="1:12" x14ac:dyDescent="0.2">
      <c r="A6578" s="135" t="s">
        <v>2918</v>
      </c>
      <c r="D6578" s="135" t="s">
        <v>4359</v>
      </c>
      <c r="E6578" s="135">
        <f t="shared" si="102"/>
        <v>30700925</v>
      </c>
      <c r="F6578" s="135" t="s">
        <v>1249</v>
      </c>
      <c r="G6578" s="135" t="s">
        <v>7015</v>
      </c>
      <c r="H6578" s="135" t="s">
        <v>4355</v>
      </c>
      <c r="I6578" s="135" t="s">
        <v>4360</v>
      </c>
      <c r="K6578" s="137"/>
      <c r="L6578" s="135"/>
    </row>
    <row r="6579" spans="1:12" x14ac:dyDescent="0.2">
      <c r="A6579" s="135" t="s">
        <v>2918</v>
      </c>
      <c r="D6579" s="135" t="s">
        <v>4361</v>
      </c>
      <c r="E6579" s="135">
        <f t="shared" si="102"/>
        <v>30700927</v>
      </c>
      <c r="F6579" s="135" t="s">
        <v>1249</v>
      </c>
      <c r="G6579" s="135" t="s">
        <v>7015</v>
      </c>
      <c r="H6579" s="135" t="s">
        <v>4355</v>
      </c>
      <c r="I6579" s="135" t="s">
        <v>4362</v>
      </c>
      <c r="J6579" s="137">
        <v>38036</v>
      </c>
    </row>
    <row r="6580" spans="1:12" x14ac:dyDescent="0.2">
      <c r="A6580" s="135" t="s">
        <v>2918</v>
      </c>
      <c r="D6580" s="135" t="s">
        <v>4363</v>
      </c>
      <c r="E6580" s="135">
        <f t="shared" si="102"/>
        <v>30700931</v>
      </c>
      <c r="F6580" s="135" t="s">
        <v>1249</v>
      </c>
      <c r="G6580" s="135" t="s">
        <v>7015</v>
      </c>
      <c r="H6580" s="135" t="s">
        <v>4355</v>
      </c>
      <c r="I6580" s="135" t="s">
        <v>4364</v>
      </c>
      <c r="K6580" s="137"/>
      <c r="L6580" s="135"/>
    </row>
    <row r="6581" spans="1:12" x14ac:dyDescent="0.2">
      <c r="A6581" s="135" t="s">
        <v>2918</v>
      </c>
      <c r="D6581" s="135" t="s">
        <v>4365</v>
      </c>
      <c r="E6581" s="135">
        <f t="shared" si="102"/>
        <v>30700932</v>
      </c>
      <c r="F6581" s="135" t="s">
        <v>1249</v>
      </c>
      <c r="G6581" s="135" t="s">
        <v>7015</v>
      </c>
      <c r="H6581" s="135" t="s">
        <v>4355</v>
      </c>
      <c r="I6581" s="135" t="s">
        <v>4366</v>
      </c>
      <c r="J6581" s="137">
        <v>38036</v>
      </c>
    </row>
    <row r="6582" spans="1:12" x14ac:dyDescent="0.2">
      <c r="A6582" s="135" t="s">
        <v>2918</v>
      </c>
      <c r="D6582" s="135" t="s">
        <v>4367</v>
      </c>
      <c r="E6582" s="135">
        <f t="shared" si="102"/>
        <v>30700933</v>
      </c>
      <c r="F6582" s="135" t="s">
        <v>1249</v>
      </c>
      <c r="G6582" s="135" t="s">
        <v>7015</v>
      </c>
      <c r="H6582" s="135" t="s">
        <v>4355</v>
      </c>
      <c r="I6582" s="135" t="s">
        <v>4368</v>
      </c>
      <c r="J6582" s="137">
        <v>38036</v>
      </c>
    </row>
    <row r="6583" spans="1:12" x14ac:dyDescent="0.2">
      <c r="A6583" s="135" t="s">
        <v>2918</v>
      </c>
      <c r="D6583" s="135" t="s">
        <v>4369</v>
      </c>
      <c r="E6583" s="135">
        <f t="shared" si="102"/>
        <v>30700935</v>
      </c>
      <c r="F6583" s="135" t="s">
        <v>1249</v>
      </c>
      <c r="G6583" s="135" t="s">
        <v>7015</v>
      </c>
      <c r="H6583" s="135" t="s">
        <v>4355</v>
      </c>
      <c r="I6583" s="135" t="s">
        <v>4370</v>
      </c>
      <c r="K6583" s="137"/>
      <c r="L6583" s="135"/>
    </row>
    <row r="6584" spans="1:12" x14ac:dyDescent="0.2">
      <c r="A6584" s="135" t="s">
        <v>2918</v>
      </c>
      <c r="D6584" s="135" t="s">
        <v>4371</v>
      </c>
      <c r="E6584" s="135">
        <f t="shared" si="102"/>
        <v>30700936</v>
      </c>
      <c r="F6584" s="135" t="s">
        <v>1249</v>
      </c>
      <c r="G6584" s="135" t="s">
        <v>7015</v>
      </c>
      <c r="H6584" s="135" t="s">
        <v>4355</v>
      </c>
      <c r="I6584" s="135" t="s">
        <v>4372</v>
      </c>
      <c r="J6584" s="137">
        <v>38036</v>
      </c>
    </row>
    <row r="6585" spans="1:12" x14ac:dyDescent="0.2">
      <c r="A6585" s="135" t="s">
        <v>2918</v>
      </c>
      <c r="D6585" s="135" t="s">
        <v>4373</v>
      </c>
      <c r="E6585" s="135">
        <f t="shared" si="102"/>
        <v>30700937</v>
      </c>
      <c r="F6585" s="135" t="s">
        <v>1249</v>
      </c>
      <c r="G6585" s="135" t="s">
        <v>7015</v>
      </c>
      <c r="H6585" s="135" t="s">
        <v>4355</v>
      </c>
      <c r="I6585" s="135" t="s">
        <v>4374</v>
      </c>
      <c r="J6585" s="137">
        <v>38036</v>
      </c>
    </row>
    <row r="6586" spans="1:12" x14ac:dyDescent="0.2">
      <c r="A6586" s="135" t="s">
        <v>2918</v>
      </c>
      <c r="D6586" s="135" t="s">
        <v>4375</v>
      </c>
      <c r="E6586" s="135">
        <f t="shared" si="102"/>
        <v>30700939</v>
      </c>
      <c r="F6586" s="135" t="s">
        <v>1249</v>
      </c>
      <c r="G6586" s="135" t="s">
        <v>7015</v>
      </c>
      <c r="H6586" s="135" t="s">
        <v>4355</v>
      </c>
      <c r="I6586" s="135" t="s">
        <v>4376</v>
      </c>
      <c r="K6586" s="137"/>
      <c r="L6586" s="135"/>
    </row>
    <row r="6587" spans="1:12" x14ac:dyDescent="0.2">
      <c r="A6587" s="135" t="s">
        <v>2918</v>
      </c>
      <c r="D6587" s="135" t="s">
        <v>4377</v>
      </c>
      <c r="E6587" s="135">
        <f t="shared" si="102"/>
        <v>30700940</v>
      </c>
      <c r="F6587" s="135" t="s">
        <v>1249</v>
      </c>
      <c r="G6587" s="135" t="s">
        <v>7015</v>
      </c>
      <c r="H6587" s="135" t="s">
        <v>4355</v>
      </c>
      <c r="I6587" s="135" t="s">
        <v>4378</v>
      </c>
      <c r="J6587" s="137">
        <v>37484</v>
      </c>
      <c r="K6587" s="137">
        <v>38037</v>
      </c>
      <c r="L6587" s="135" t="s">
        <v>4379</v>
      </c>
    </row>
    <row r="6588" spans="1:12" x14ac:dyDescent="0.2">
      <c r="A6588" s="135" t="s">
        <v>2918</v>
      </c>
      <c r="D6588" s="135" t="s">
        <v>4380</v>
      </c>
      <c r="E6588" s="135">
        <f t="shared" si="102"/>
        <v>30700950</v>
      </c>
      <c r="F6588" s="135" t="s">
        <v>1249</v>
      </c>
      <c r="G6588" s="135" t="s">
        <v>7015</v>
      </c>
      <c r="H6588" s="135" t="s">
        <v>4355</v>
      </c>
      <c r="I6588" s="135" t="s">
        <v>4381</v>
      </c>
      <c r="K6588" s="137"/>
      <c r="L6588" s="135"/>
    </row>
    <row r="6589" spans="1:12" x14ac:dyDescent="0.2">
      <c r="A6589" s="135" t="s">
        <v>2918</v>
      </c>
      <c r="D6589" s="135" t="s">
        <v>4382</v>
      </c>
      <c r="E6589" s="135">
        <f t="shared" si="102"/>
        <v>30700960</v>
      </c>
      <c r="F6589" s="135" t="s">
        <v>1249</v>
      </c>
      <c r="G6589" s="135" t="s">
        <v>7015</v>
      </c>
      <c r="H6589" s="135" t="s">
        <v>4355</v>
      </c>
      <c r="I6589" s="135" t="s">
        <v>4383</v>
      </c>
      <c r="K6589" s="137"/>
      <c r="L6589" s="135"/>
    </row>
    <row r="6590" spans="1:12" x14ac:dyDescent="0.2">
      <c r="A6590" s="135" t="s">
        <v>2918</v>
      </c>
      <c r="D6590" s="135" t="s">
        <v>4384</v>
      </c>
      <c r="E6590" s="135">
        <f t="shared" si="102"/>
        <v>30700971</v>
      </c>
      <c r="F6590" s="135" t="s">
        <v>1249</v>
      </c>
      <c r="G6590" s="135" t="s">
        <v>7015</v>
      </c>
      <c r="H6590" s="135" t="s">
        <v>4355</v>
      </c>
      <c r="I6590" s="135" t="s">
        <v>4385</v>
      </c>
      <c r="K6590" s="137"/>
      <c r="L6590" s="135"/>
    </row>
    <row r="6591" spans="1:12" x14ac:dyDescent="0.2">
      <c r="A6591" s="135" t="s">
        <v>2918</v>
      </c>
      <c r="D6591" s="135" t="s">
        <v>4386</v>
      </c>
      <c r="E6591" s="135">
        <f t="shared" si="102"/>
        <v>30700980</v>
      </c>
      <c r="F6591" s="135" t="s">
        <v>1249</v>
      </c>
      <c r="G6591" s="135" t="s">
        <v>7015</v>
      </c>
      <c r="H6591" s="135" t="s">
        <v>4355</v>
      </c>
      <c r="I6591" s="135" t="s">
        <v>7491</v>
      </c>
      <c r="J6591" s="137">
        <v>38036</v>
      </c>
    </row>
    <row r="6592" spans="1:12" x14ac:dyDescent="0.2">
      <c r="A6592" s="135" t="s">
        <v>2918</v>
      </c>
      <c r="D6592" s="135" t="s">
        <v>7492</v>
      </c>
      <c r="E6592" s="135">
        <f t="shared" si="102"/>
        <v>30700981</v>
      </c>
      <c r="F6592" s="135" t="s">
        <v>1249</v>
      </c>
      <c r="G6592" s="135" t="s">
        <v>7015</v>
      </c>
      <c r="H6592" s="135" t="s">
        <v>4355</v>
      </c>
      <c r="I6592" s="135" t="s">
        <v>7493</v>
      </c>
      <c r="J6592" s="137">
        <v>38036</v>
      </c>
    </row>
    <row r="6593" spans="1:12" x14ac:dyDescent="0.2">
      <c r="A6593" s="135" t="s">
        <v>2918</v>
      </c>
      <c r="D6593" s="135" t="s">
        <v>7494</v>
      </c>
      <c r="E6593" s="135">
        <f t="shared" si="102"/>
        <v>30700982</v>
      </c>
      <c r="F6593" s="135" t="s">
        <v>1249</v>
      </c>
      <c r="G6593" s="135" t="s">
        <v>7015</v>
      </c>
      <c r="H6593" s="135" t="s">
        <v>4355</v>
      </c>
      <c r="I6593" s="135" t="s">
        <v>7495</v>
      </c>
      <c r="J6593" s="137">
        <v>38036</v>
      </c>
    </row>
    <row r="6594" spans="1:12" x14ac:dyDescent="0.2">
      <c r="A6594" s="135" t="s">
        <v>2918</v>
      </c>
      <c r="D6594" s="135" t="s">
        <v>7496</v>
      </c>
      <c r="E6594" s="135">
        <f t="shared" ref="E6594:E6657" si="103">VALUE(D6594)</f>
        <v>30700983</v>
      </c>
      <c r="F6594" s="135" t="s">
        <v>1249</v>
      </c>
      <c r="G6594" s="135" t="s">
        <v>7015</v>
      </c>
      <c r="H6594" s="135" t="s">
        <v>4355</v>
      </c>
      <c r="I6594" s="135" t="s">
        <v>7497</v>
      </c>
      <c r="J6594" s="137">
        <v>38036</v>
      </c>
    </row>
    <row r="6595" spans="1:12" x14ac:dyDescent="0.2">
      <c r="A6595" s="135" t="s">
        <v>2918</v>
      </c>
      <c r="D6595" s="135" t="s">
        <v>7498</v>
      </c>
      <c r="E6595" s="135">
        <f t="shared" si="103"/>
        <v>30700984</v>
      </c>
      <c r="F6595" s="135" t="s">
        <v>1249</v>
      </c>
      <c r="G6595" s="135" t="s">
        <v>7015</v>
      </c>
      <c r="H6595" s="135" t="s">
        <v>4355</v>
      </c>
      <c r="I6595" s="135" t="s">
        <v>10330</v>
      </c>
      <c r="J6595" s="137">
        <v>38036</v>
      </c>
    </row>
    <row r="6596" spans="1:12" x14ac:dyDescent="0.2">
      <c r="A6596" s="135" t="s">
        <v>2918</v>
      </c>
      <c r="D6596" s="135" t="s">
        <v>10331</v>
      </c>
      <c r="E6596" s="135">
        <f t="shared" si="103"/>
        <v>30701001</v>
      </c>
      <c r="F6596" s="135" t="s">
        <v>1249</v>
      </c>
      <c r="G6596" s="135" t="s">
        <v>7015</v>
      </c>
      <c r="H6596" s="135" t="s">
        <v>10332</v>
      </c>
      <c r="I6596" s="135" t="s">
        <v>10333</v>
      </c>
    </row>
    <row r="6597" spans="1:12" x14ac:dyDescent="0.2">
      <c r="A6597" s="135" t="s">
        <v>2918</v>
      </c>
      <c r="D6597" s="135" t="s">
        <v>10334</v>
      </c>
      <c r="E6597" s="135">
        <f t="shared" si="103"/>
        <v>30701008</v>
      </c>
      <c r="F6597" s="135" t="s">
        <v>1249</v>
      </c>
      <c r="G6597" s="135" t="s">
        <v>7015</v>
      </c>
      <c r="H6597" s="135" t="s">
        <v>10332</v>
      </c>
      <c r="I6597" s="135" t="s">
        <v>10335</v>
      </c>
    </row>
    <row r="6598" spans="1:12" x14ac:dyDescent="0.2">
      <c r="A6598" s="135" t="s">
        <v>2918</v>
      </c>
      <c r="D6598" s="135" t="s">
        <v>10336</v>
      </c>
      <c r="E6598" s="135">
        <f t="shared" si="103"/>
        <v>30701009</v>
      </c>
      <c r="F6598" s="135" t="s">
        <v>1249</v>
      </c>
      <c r="G6598" s="135" t="s">
        <v>7015</v>
      </c>
      <c r="H6598" s="135" t="s">
        <v>10332</v>
      </c>
      <c r="I6598" s="135" t="s">
        <v>10337</v>
      </c>
      <c r="J6598" s="137">
        <v>38036</v>
      </c>
    </row>
    <row r="6599" spans="1:12" x14ac:dyDescent="0.2">
      <c r="A6599" s="135" t="s">
        <v>2918</v>
      </c>
      <c r="D6599" s="135" t="s">
        <v>10338</v>
      </c>
      <c r="E6599" s="135">
        <f t="shared" si="103"/>
        <v>30701010</v>
      </c>
      <c r="F6599" s="135" t="s">
        <v>1249</v>
      </c>
      <c r="G6599" s="135" t="s">
        <v>7015</v>
      </c>
      <c r="H6599" s="135" t="s">
        <v>10332</v>
      </c>
      <c r="I6599" s="135" t="s">
        <v>15519</v>
      </c>
    </row>
    <row r="6600" spans="1:12" x14ac:dyDescent="0.2">
      <c r="A6600" s="135" t="s">
        <v>2918</v>
      </c>
      <c r="D6600" s="135" t="s">
        <v>10339</v>
      </c>
      <c r="E6600" s="135">
        <f t="shared" si="103"/>
        <v>30701015</v>
      </c>
      <c r="F6600" s="135" t="s">
        <v>1249</v>
      </c>
      <c r="G6600" s="135" t="s">
        <v>7015</v>
      </c>
      <c r="H6600" s="135" t="s">
        <v>10332</v>
      </c>
      <c r="I6600" s="135" t="s">
        <v>10340</v>
      </c>
      <c r="J6600" s="137">
        <v>38036</v>
      </c>
    </row>
    <row r="6601" spans="1:12" x14ac:dyDescent="0.2">
      <c r="A6601" s="135" t="s">
        <v>2918</v>
      </c>
      <c r="D6601" s="135" t="s">
        <v>10341</v>
      </c>
      <c r="E6601" s="135">
        <f t="shared" si="103"/>
        <v>30701020</v>
      </c>
      <c r="F6601" s="135" t="s">
        <v>1249</v>
      </c>
      <c r="G6601" s="135" t="s">
        <v>7015</v>
      </c>
      <c r="H6601" s="135" t="s">
        <v>10332</v>
      </c>
      <c r="I6601" s="135" t="s">
        <v>10342</v>
      </c>
    </row>
    <row r="6602" spans="1:12" x14ac:dyDescent="0.2">
      <c r="A6602" s="135" t="s">
        <v>2918</v>
      </c>
      <c r="D6602" s="135" t="s">
        <v>10343</v>
      </c>
      <c r="E6602" s="135">
        <f t="shared" si="103"/>
        <v>30701030</v>
      </c>
      <c r="F6602" s="135" t="s">
        <v>1249</v>
      </c>
      <c r="G6602" s="135" t="s">
        <v>7015</v>
      </c>
      <c r="H6602" s="135" t="s">
        <v>10332</v>
      </c>
      <c r="I6602" s="135" t="s">
        <v>10344</v>
      </c>
      <c r="J6602" s="137">
        <v>38036</v>
      </c>
    </row>
    <row r="6603" spans="1:12" x14ac:dyDescent="0.2">
      <c r="A6603" s="135" t="s">
        <v>2918</v>
      </c>
      <c r="D6603" s="135" t="s">
        <v>10345</v>
      </c>
      <c r="E6603" s="135">
        <f t="shared" si="103"/>
        <v>30701040</v>
      </c>
      <c r="F6603" s="135" t="s">
        <v>1249</v>
      </c>
      <c r="G6603" s="135" t="s">
        <v>7015</v>
      </c>
      <c r="H6603" s="135" t="s">
        <v>10332</v>
      </c>
      <c r="I6603" s="135" t="s">
        <v>10346</v>
      </c>
      <c r="J6603" s="137">
        <v>38036</v>
      </c>
    </row>
    <row r="6604" spans="1:12" x14ac:dyDescent="0.2">
      <c r="A6604" s="135" t="s">
        <v>2918</v>
      </c>
      <c r="D6604" s="135" t="s">
        <v>10347</v>
      </c>
      <c r="E6604" s="135">
        <f t="shared" si="103"/>
        <v>30701053</v>
      </c>
      <c r="F6604" s="135" t="s">
        <v>1249</v>
      </c>
      <c r="G6604" s="135" t="s">
        <v>7015</v>
      </c>
      <c r="H6604" s="135" t="s">
        <v>10332</v>
      </c>
      <c r="I6604" s="135" t="s">
        <v>10348</v>
      </c>
      <c r="K6604" s="137"/>
      <c r="L6604" s="135"/>
    </row>
    <row r="6605" spans="1:12" x14ac:dyDescent="0.2">
      <c r="A6605" s="135" t="s">
        <v>2918</v>
      </c>
      <c r="D6605" s="135" t="s">
        <v>10349</v>
      </c>
      <c r="E6605" s="135">
        <f t="shared" si="103"/>
        <v>30701054</v>
      </c>
      <c r="F6605" s="135" t="s">
        <v>1249</v>
      </c>
      <c r="G6605" s="135" t="s">
        <v>7015</v>
      </c>
      <c r="H6605" s="135" t="s">
        <v>10332</v>
      </c>
      <c r="I6605" s="135" t="s">
        <v>10350</v>
      </c>
      <c r="J6605" s="137">
        <v>38036</v>
      </c>
    </row>
    <row r="6606" spans="1:12" x14ac:dyDescent="0.2">
      <c r="A6606" s="135" t="s">
        <v>2918</v>
      </c>
      <c r="D6606" s="135" t="s">
        <v>10351</v>
      </c>
      <c r="E6606" s="135">
        <f t="shared" si="103"/>
        <v>30701055</v>
      </c>
      <c r="F6606" s="135" t="s">
        <v>1249</v>
      </c>
      <c r="G6606" s="135" t="s">
        <v>7015</v>
      </c>
      <c r="H6606" s="135" t="s">
        <v>10332</v>
      </c>
      <c r="I6606" s="135" t="s">
        <v>10352</v>
      </c>
      <c r="K6606" s="137"/>
      <c r="L6606" s="135"/>
    </row>
    <row r="6607" spans="1:12" x14ac:dyDescent="0.2">
      <c r="A6607" s="135" t="s">
        <v>2918</v>
      </c>
      <c r="D6607" s="135" t="s">
        <v>10353</v>
      </c>
      <c r="E6607" s="135">
        <f t="shared" si="103"/>
        <v>30701057</v>
      </c>
      <c r="F6607" s="135" t="s">
        <v>1249</v>
      </c>
      <c r="G6607" s="135" t="s">
        <v>7015</v>
      </c>
      <c r="H6607" s="135" t="s">
        <v>10332</v>
      </c>
      <c r="I6607" s="135" t="s">
        <v>10354</v>
      </c>
      <c r="K6607" s="137"/>
      <c r="L6607" s="135"/>
    </row>
    <row r="6608" spans="1:12" x14ac:dyDescent="0.2">
      <c r="A6608" s="135" t="s">
        <v>2918</v>
      </c>
      <c r="D6608" s="135" t="s">
        <v>10355</v>
      </c>
      <c r="E6608" s="135">
        <f t="shared" si="103"/>
        <v>30701060</v>
      </c>
      <c r="F6608" s="135" t="s">
        <v>1249</v>
      </c>
      <c r="G6608" s="135" t="s">
        <v>7015</v>
      </c>
      <c r="H6608" s="135" t="s">
        <v>10332</v>
      </c>
      <c r="I6608" s="135" t="s">
        <v>10356</v>
      </c>
      <c r="J6608" s="137">
        <v>38036</v>
      </c>
    </row>
    <row r="6609" spans="1:10" x14ac:dyDescent="0.2">
      <c r="A6609" s="135" t="s">
        <v>2918</v>
      </c>
      <c r="D6609" s="135" t="s">
        <v>10357</v>
      </c>
      <c r="E6609" s="135">
        <f t="shared" si="103"/>
        <v>30701062</v>
      </c>
      <c r="F6609" s="135" t="s">
        <v>1249</v>
      </c>
      <c r="G6609" s="135" t="s">
        <v>7015</v>
      </c>
      <c r="H6609" s="135" t="s">
        <v>10332</v>
      </c>
      <c r="I6609" s="135" t="s">
        <v>10358</v>
      </c>
      <c r="J6609" s="137">
        <v>38036</v>
      </c>
    </row>
    <row r="6610" spans="1:10" x14ac:dyDescent="0.2">
      <c r="A6610" s="135" t="s">
        <v>2918</v>
      </c>
      <c r="D6610" s="135" t="s">
        <v>10359</v>
      </c>
      <c r="E6610" s="135">
        <f t="shared" si="103"/>
        <v>30701064</v>
      </c>
      <c r="F6610" s="135" t="s">
        <v>1249</v>
      </c>
      <c r="G6610" s="135" t="s">
        <v>7015</v>
      </c>
      <c r="H6610" s="135" t="s">
        <v>10332</v>
      </c>
      <c r="I6610" s="135" t="s">
        <v>10360</v>
      </c>
      <c r="J6610" s="137">
        <v>38036</v>
      </c>
    </row>
    <row r="6611" spans="1:10" x14ac:dyDescent="0.2">
      <c r="A6611" s="135" t="s">
        <v>2918</v>
      </c>
      <c r="D6611" s="135" t="s">
        <v>10361</v>
      </c>
      <c r="E6611" s="135">
        <f t="shared" si="103"/>
        <v>30701199</v>
      </c>
      <c r="F6611" s="135" t="s">
        <v>1249</v>
      </c>
      <c r="G6611" s="135" t="s">
        <v>7015</v>
      </c>
      <c r="H6611" s="135" t="s">
        <v>10362</v>
      </c>
      <c r="I6611" s="135" t="s">
        <v>10363</v>
      </c>
    </row>
    <row r="6612" spans="1:10" x14ac:dyDescent="0.2">
      <c r="A6612" s="135" t="s">
        <v>2918</v>
      </c>
      <c r="D6612" s="135" t="s">
        <v>10364</v>
      </c>
      <c r="E6612" s="135">
        <f t="shared" si="103"/>
        <v>30701201</v>
      </c>
      <c r="F6612" s="135" t="s">
        <v>1249</v>
      </c>
      <c r="G6612" s="135" t="s">
        <v>7015</v>
      </c>
      <c r="H6612" s="135" t="s">
        <v>10365</v>
      </c>
      <c r="I6612" s="135" t="s">
        <v>10366</v>
      </c>
    </row>
    <row r="6613" spans="1:10" x14ac:dyDescent="0.2">
      <c r="A6613" s="135" t="s">
        <v>2918</v>
      </c>
      <c r="D6613" s="135" t="s">
        <v>10367</v>
      </c>
      <c r="E6613" s="135">
        <f t="shared" si="103"/>
        <v>30701220</v>
      </c>
      <c r="F6613" s="135" t="s">
        <v>1249</v>
      </c>
      <c r="G6613" s="135" t="s">
        <v>7015</v>
      </c>
      <c r="H6613" s="135" t="s">
        <v>10365</v>
      </c>
      <c r="I6613" s="135" t="s">
        <v>10368</v>
      </c>
    </row>
    <row r="6614" spans="1:10" x14ac:dyDescent="0.2">
      <c r="A6614" s="135" t="s">
        <v>2918</v>
      </c>
      <c r="D6614" s="135" t="s">
        <v>10369</v>
      </c>
      <c r="E6614" s="135">
        <f t="shared" si="103"/>
        <v>30701301</v>
      </c>
      <c r="F6614" s="135" t="s">
        <v>1249</v>
      </c>
      <c r="G6614" s="135" t="s">
        <v>7015</v>
      </c>
      <c r="H6614" s="135" t="s">
        <v>10370</v>
      </c>
      <c r="I6614" s="135" t="s">
        <v>10371</v>
      </c>
    </row>
    <row r="6615" spans="1:10" x14ac:dyDescent="0.2">
      <c r="A6615" s="135" t="s">
        <v>2918</v>
      </c>
      <c r="D6615" s="135" t="s">
        <v>10372</v>
      </c>
      <c r="E6615" s="135">
        <f t="shared" si="103"/>
        <v>30701399</v>
      </c>
      <c r="F6615" s="135" t="s">
        <v>1249</v>
      </c>
      <c r="G6615" s="135" t="s">
        <v>7015</v>
      </c>
      <c r="H6615" s="135" t="s">
        <v>10370</v>
      </c>
      <c r="I6615" s="135" t="s">
        <v>6238</v>
      </c>
    </row>
    <row r="6616" spans="1:10" x14ac:dyDescent="0.2">
      <c r="A6616" s="135" t="s">
        <v>2918</v>
      </c>
      <c r="D6616" s="135" t="s">
        <v>10373</v>
      </c>
      <c r="E6616" s="135">
        <f t="shared" si="103"/>
        <v>30701410</v>
      </c>
      <c r="F6616" s="135" t="s">
        <v>1249</v>
      </c>
      <c r="G6616" s="135" t="s">
        <v>7015</v>
      </c>
      <c r="H6616" s="135" t="s">
        <v>10374</v>
      </c>
      <c r="I6616" s="135" t="s">
        <v>10375</v>
      </c>
      <c r="J6616" s="137">
        <v>38036</v>
      </c>
    </row>
    <row r="6617" spans="1:10" x14ac:dyDescent="0.2">
      <c r="A6617" s="135" t="s">
        <v>2918</v>
      </c>
      <c r="D6617" s="135" t="s">
        <v>10376</v>
      </c>
      <c r="E6617" s="135">
        <f t="shared" si="103"/>
        <v>30701415</v>
      </c>
      <c r="F6617" s="135" t="s">
        <v>1249</v>
      </c>
      <c r="G6617" s="135" t="s">
        <v>7015</v>
      </c>
      <c r="H6617" s="135" t="s">
        <v>10374</v>
      </c>
      <c r="I6617" s="135" t="s">
        <v>10377</v>
      </c>
      <c r="J6617" s="137">
        <v>38036</v>
      </c>
    </row>
    <row r="6618" spans="1:10" x14ac:dyDescent="0.2">
      <c r="A6618" s="135" t="s">
        <v>2918</v>
      </c>
      <c r="D6618" s="135" t="s">
        <v>10378</v>
      </c>
      <c r="E6618" s="135">
        <f t="shared" si="103"/>
        <v>30701416</v>
      </c>
      <c r="F6618" s="135" t="s">
        <v>1249</v>
      </c>
      <c r="G6618" s="135" t="s">
        <v>7015</v>
      </c>
      <c r="H6618" s="135" t="s">
        <v>10374</v>
      </c>
      <c r="I6618" s="135" t="s">
        <v>10379</v>
      </c>
      <c r="J6618" s="137">
        <v>38036</v>
      </c>
    </row>
    <row r="6619" spans="1:10" x14ac:dyDescent="0.2">
      <c r="A6619" s="135" t="s">
        <v>2918</v>
      </c>
      <c r="D6619" s="135" t="s">
        <v>10380</v>
      </c>
      <c r="E6619" s="135">
        <f t="shared" si="103"/>
        <v>30701420</v>
      </c>
      <c r="F6619" s="135" t="s">
        <v>1249</v>
      </c>
      <c r="G6619" s="135" t="s">
        <v>7015</v>
      </c>
      <c r="H6619" s="135" t="s">
        <v>10374</v>
      </c>
      <c r="I6619" s="135" t="s">
        <v>10381</v>
      </c>
      <c r="J6619" s="137">
        <v>38036</v>
      </c>
    </row>
    <row r="6620" spans="1:10" x14ac:dyDescent="0.2">
      <c r="A6620" s="135" t="s">
        <v>2918</v>
      </c>
      <c r="D6620" s="135" t="s">
        <v>10382</v>
      </c>
      <c r="E6620" s="135">
        <f t="shared" si="103"/>
        <v>30701425</v>
      </c>
      <c r="F6620" s="135" t="s">
        <v>1249</v>
      </c>
      <c r="G6620" s="135" t="s">
        <v>7015</v>
      </c>
      <c r="H6620" s="135" t="s">
        <v>10374</v>
      </c>
      <c r="I6620" s="135" t="s">
        <v>10383</v>
      </c>
      <c r="J6620" s="137">
        <v>38036</v>
      </c>
    </row>
    <row r="6621" spans="1:10" x14ac:dyDescent="0.2">
      <c r="A6621" s="135" t="s">
        <v>2918</v>
      </c>
      <c r="D6621" s="135" t="s">
        <v>10384</v>
      </c>
      <c r="E6621" s="135">
        <f t="shared" si="103"/>
        <v>30701430</v>
      </c>
      <c r="F6621" s="135" t="s">
        <v>1249</v>
      </c>
      <c r="G6621" s="135" t="s">
        <v>7015</v>
      </c>
      <c r="H6621" s="135" t="s">
        <v>10374</v>
      </c>
      <c r="I6621" s="135" t="s">
        <v>13122</v>
      </c>
      <c r="J6621" s="137">
        <v>38036</v>
      </c>
    </row>
    <row r="6622" spans="1:10" x14ac:dyDescent="0.2">
      <c r="A6622" s="135" t="s">
        <v>2918</v>
      </c>
      <c r="D6622" s="135" t="s">
        <v>13123</v>
      </c>
      <c r="E6622" s="135">
        <f t="shared" si="103"/>
        <v>30701440</v>
      </c>
      <c r="F6622" s="135" t="s">
        <v>1249</v>
      </c>
      <c r="G6622" s="135" t="s">
        <v>7015</v>
      </c>
      <c r="H6622" s="135" t="s">
        <v>10374</v>
      </c>
      <c r="I6622" s="135" t="s">
        <v>13124</v>
      </c>
      <c r="J6622" s="137">
        <v>38036</v>
      </c>
    </row>
    <row r="6623" spans="1:10" x14ac:dyDescent="0.2">
      <c r="A6623" s="135" t="s">
        <v>2918</v>
      </c>
      <c r="D6623" s="135" t="s">
        <v>13125</v>
      </c>
      <c r="E6623" s="135">
        <f t="shared" si="103"/>
        <v>30701442</v>
      </c>
      <c r="F6623" s="135" t="s">
        <v>1249</v>
      </c>
      <c r="G6623" s="135" t="s">
        <v>7015</v>
      </c>
      <c r="H6623" s="135" t="s">
        <v>10374</v>
      </c>
      <c r="I6623" s="135" t="s">
        <v>13126</v>
      </c>
      <c r="J6623" s="137">
        <v>38036</v>
      </c>
    </row>
    <row r="6624" spans="1:10" x14ac:dyDescent="0.2">
      <c r="A6624" s="135" t="s">
        <v>2918</v>
      </c>
      <c r="D6624" s="135" t="s">
        <v>13127</v>
      </c>
      <c r="E6624" s="135">
        <f t="shared" si="103"/>
        <v>30701480</v>
      </c>
      <c r="F6624" s="135" t="s">
        <v>1249</v>
      </c>
      <c r="G6624" s="135" t="s">
        <v>7015</v>
      </c>
      <c r="H6624" s="135" t="s">
        <v>10374</v>
      </c>
      <c r="I6624" s="135" t="s">
        <v>7497</v>
      </c>
      <c r="J6624" s="137">
        <v>38036</v>
      </c>
    </row>
    <row r="6625" spans="1:10" x14ac:dyDescent="0.2">
      <c r="A6625" s="135" t="s">
        <v>2918</v>
      </c>
      <c r="D6625" s="135" t="s">
        <v>13128</v>
      </c>
      <c r="E6625" s="135">
        <f t="shared" si="103"/>
        <v>30701482</v>
      </c>
      <c r="F6625" s="135" t="s">
        <v>1249</v>
      </c>
      <c r="G6625" s="135" t="s">
        <v>7015</v>
      </c>
      <c r="H6625" s="135" t="s">
        <v>10374</v>
      </c>
      <c r="I6625" s="135" t="s">
        <v>13120</v>
      </c>
      <c r="J6625" s="137">
        <v>38036</v>
      </c>
    </row>
    <row r="6626" spans="1:10" x14ac:dyDescent="0.2">
      <c r="A6626" s="135" t="s">
        <v>2918</v>
      </c>
      <c r="D6626" s="135" t="s">
        <v>13121</v>
      </c>
      <c r="E6626" s="135">
        <f t="shared" si="103"/>
        <v>30701484</v>
      </c>
      <c r="F6626" s="135" t="s">
        <v>1249</v>
      </c>
      <c r="G6626" s="135" t="s">
        <v>7015</v>
      </c>
      <c r="H6626" s="135" t="s">
        <v>10374</v>
      </c>
      <c r="I6626" s="135" t="s">
        <v>16995</v>
      </c>
      <c r="J6626" s="137">
        <v>38036</v>
      </c>
    </row>
    <row r="6627" spans="1:10" x14ac:dyDescent="0.2">
      <c r="A6627" s="135" t="s">
        <v>2918</v>
      </c>
      <c r="D6627" s="135" t="s">
        <v>16996</v>
      </c>
      <c r="E6627" s="135">
        <f t="shared" si="103"/>
        <v>30701486</v>
      </c>
      <c r="F6627" s="135" t="s">
        <v>1249</v>
      </c>
      <c r="G6627" s="135" t="s">
        <v>7015</v>
      </c>
      <c r="H6627" s="135" t="s">
        <v>10374</v>
      </c>
      <c r="I6627" s="135" t="s">
        <v>16997</v>
      </c>
      <c r="J6627" s="137">
        <v>38036</v>
      </c>
    </row>
    <row r="6628" spans="1:10" x14ac:dyDescent="0.2">
      <c r="A6628" s="135" t="s">
        <v>2918</v>
      </c>
      <c r="D6628" s="135" t="s">
        <v>16998</v>
      </c>
      <c r="E6628" s="135">
        <f t="shared" si="103"/>
        <v>30701510</v>
      </c>
      <c r="F6628" s="135" t="s">
        <v>1249</v>
      </c>
      <c r="G6628" s="135" t="s">
        <v>7015</v>
      </c>
      <c r="H6628" s="135" t="s">
        <v>16999</v>
      </c>
      <c r="I6628" s="135" t="s">
        <v>17000</v>
      </c>
      <c r="J6628" s="137">
        <v>38036</v>
      </c>
    </row>
    <row r="6629" spans="1:10" x14ac:dyDescent="0.2">
      <c r="A6629" s="135" t="s">
        <v>2918</v>
      </c>
      <c r="D6629" s="135" t="s">
        <v>17001</v>
      </c>
      <c r="E6629" s="135">
        <f t="shared" si="103"/>
        <v>30701512</v>
      </c>
      <c r="F6629" s="135" t="s">
        <v>1249</v>
      </c>
      <c r="G6629" s="135" t="s">
        <v>7015</v>
      </c>
      <c r="H6629" s="135" t="s">
        <v>16999</v>
      </c>
      <c r="I6629" s="135" t="s">
        <v>17002</v>
      </c>
      <c r="J6629" s="137">
        <v>38036</v>
      </c>
    </row>
    <row r="6630" spans="1:10" x14ac:dyDescent="0.2">
      <c r="A6630" s="135" t="s">
        <v>2918</v>
      </c>
      <c r="D6630" s="135" t="s">
        <v>17003</v>
      </c>
      <c r="E6630" s="135">
        <f t="shared" si="103"/>
        <v>30701530</v>
      </c>
      <c r="F6630" s="135" t="s">
        <v>1249</v>
      </c>
      <c r="G6630" s="135" t="s">
        <v>7015</v>
      </c>
      <c r="H6630" s="135" t="s">
        <v>16999</v>
      </c>
      <c r="I6630" s="135" t="s">
        <v>17004</v>
      </c>
      <c r="J6630" s="137">
        <v>38036</v>
      </c>
    </row>
    <row r="6631" spans="1:10" x14ac:dyDescent="0.2">
      <c r="A6631" s="135" t="s">
        <v>2918</v>
      </c>
      <c r="D6631" s="135" t="s">
        <v>17005</v>
      </c>
      <c r="E6631" s="135">
        <f t="shared" si="103"/>
        <v>30701540</v>
      </c>
      <c r="F6631" s="135" t="s">
        <v>1249</v>
      </c>
      <c r="G6631" s="135" t="s">
        <v>7015</v>
      </c>
      <c r="H6631" s="135" t="s">
        <v>16999</v>
      </c>
      <c r="I6631" s="135" t="s">
        <v>17006</v>
      </c>
      <c r="J6631" s="137">
        <v>38036</v>
      </c>
    </row>
    <row r="6632" spans="1:10" x14ac:dyDescent="0.2">
      <c r="A6632" s="135" t="s">
        <v>2918</v>
      </c>
      <c r="D6632" s="135" t="s">
        <v>17007</v>
      </c>
      <c r="E6632" s="135">
        <f t="shared" si="103"/>
        <v>30701550</v>
      </c>
      <c r="F6632" s="135" t="s">
        <v>1249</v>
      </c>
      <c r="G6632" s="135" t="s">
        <v>7015</v>
      </c>
      <c r="H6632" s="135" t="s">
        <v>16999</v>
      </c>
      <c r="I6632" s="135" t="s">
        <v>17008</v>
      </c>
      <c r="J6632" s="137">
        <v>38036</v>
      </c>
    </row>
    <row r="6633" spans="1:10" x14ac:dyDescent="0.2">
      <c r="A6633" s="135" t="s">
        <v>2918</v>
      </c>
      <c r="D6633" s="135" t="s">
        <v>17009</v>
      </c>
      <c r="E6633" s="135">
        <f t="shared" si="103"/>
        <v>30701601</v>
      </c>
      <c r="F6633" s="135" t="s">
        <v>1249</v>
      </c>
      <c r="G6633" s="135" t="s">
        <v>7015</v>
      </c>
      <c r="H6633" s="135" t="s">
        <v>17010</v>
      </c>
      <c r="I6633" s="135" t="s">
        <v>17011</v>
      </c>
      <c r="J6633" s="137">
        <v>38036</v>
      </c>
    </row>
    <row r="6634" spans="1:10" x14ac:dyDescent="0.2">
      <c r="A6634" s="135" t="s">
        <v>2918</v>
      </c>
      <c r="D6634" s="135" t="s">
        <v>17012</v>
      </c>
      <c r="E6634" s="135">
        <f t="shared" si="103"/>
        <v>30701602</v>
      </c>
      <c r="F6634" s="135" t="s">
        <v>1249</v>
      </c>
      <c r="G6634" s="135" t="s">
        <v>7015</v>
      </c>
      <c r="H6634" s="135" t="s">
        <v>17010</v>
      </c>
      <c r="I6634" s="135" t="s">
        <v>14325</v>
      </c>
      <c r="J6634" s="137">
        <v>38036</v>
      </c>
    </row>
    <row r="6635" spans="1:10" x14ac:dyDescent="0.2">
      <c r="A6635" s="135" t="s">
        <v>2918</v>
      </c>
      <c r="D6635" s="135" t="s">
        <v>14326</v>
      </c>
      <c r="E6635" s="135">
        <f t="shared" si="103"/>
        <v>30701612</v>
      </c>
      <c r="F6635" s="135" t="s">
        <v>1249</v>
      </c>
      <c r="G6635" s="135" t="s">
        <v>7015</v>
      </c>
      <c r="H6635" s="135" t="s">
        <v>17010</v>
      </c>
      <c r="I6635" s="135" t="s">
        <v>14327</v>
      </c>
      <c r="J6635" s="137">
        <v>38036</v>
      </c>
    </row>
    <row r="6636" spans="1:10" x14ac:dyDescent="0.2">
      <c r="A6636" s="135" t="s">
        <v>2918</v>
      </c>
      <c r="D6636" s="135" t="s">
        <v>14328</v>
      </c>
      <c r="E6636" s="135">
        <f t="shared" si="103"/>
        <v>30701620</v>
      </c>
      <c r="F6636" s="135" t="s">
        <v>1249</v>
      </c>
      <c r="G6636" s="135" t="s">
        <v>7015</v>
      </c>
      <c r="H6636" s="135" t="s">
        <v>17010</v>
      </c>
      <c r="I6636" s="135" t="s">
        <v>14329</v>
      </c>
      <c r="J6636" s="137">
        <v>38036</v>
      </c>
    </row>
    <row r="6637" spans="1:10" x14ac:dyDescent="0.2">
      <c r="A6637" s="135" t="s">
        <v>2918</v>
      </c>
      <c r="D6637" s="135" t="s">
        <v>14330</v>
      </c>
      <c r="E6637" s="135">
        <f t="shared" si="103"/>
        <v>30701630</v>
      </c>
      <c r="F6637" s="135" t="s">
        <v>1249</v>
      </c>
      <c r="G6637" s="135" t="s">
        <v>7015</v>
      </c>
      <c r="H6637" s="135" t="s">
        <v>17010</v>
      </c>
      <c r="I6637" s="135" t="s">
        <v>14331</v>
      </c>
      <c r="J6637" s="137">
        <v>38036</v>
      </c>
    </row>
    <row r="6638" spans="1:10" x14ac:dyDescent="0.2">
      <c r="A6638" s="135" t="s">
        <v>2918</v>
      </c>
      <c r="D6638" s="135" t="s">
        <v>14332</v>
      </c>
      <c r="E6638" s="135">
        <f t="shared" si="103"/>
        <v>30701640</v>
      </c>
      <c r="F6638" s="135" t="s">
        <v>1249</v>
      </c>
      <c r="G6638" s="135" t="s">
        <v>7015</v>
      </c>
      <c r="H6638" s="135" t="s">
        <v>14333</v>
      </c>
      <c r="I6638" s="135" t="s">
        <v>14334</v>
      </c>
      <c r="J6638" s="137">
        <v>38036</v>
      </c>
    </row>
    <row r="6639" spans="1:10" x14ac:dyDescent="0.2">
      <c r="A6639" s="135" t="s">
        <v>2918</v>
      </c>
      <c r="D6639" s="135" t="s">
        <v>14335</v>
      </c>
      <c r="E6639" s="135">
        <f t="shared" si="103"/>
        <v>30701641</v>
      </c>
      <c r="F6639" s="135" t="s">
        <v>1249</v>
      </c>
      <c r="G6639" s="135" t="s">
        <v>7015</v>
      </c>
      <c r="H6639" s="135" t="s">
        <v>14333</v>
      </c>
      <c r="I6639" s="135" t="s">
        <v>13178</v>
      </c>
      <c r="J6639" s="137">
        <v>38036</v>
      </c>
    </row>
    <row r="6640" spans="1:10" x14ac:dyDescent="0.2">
      <c r="A6640" s="135" t="s">
        <v>2918</v>
      </c>
      <c r="D6640" s="135" t="s">
        <v>13179</v>
      </c>
      <c r="E6640" s="135">
        <f t="shared" si="103"/>
        <v>30701650</v>
      </c>
      <c r="F6640" s="135" t="s">
        <v>1249</v>
      </c>
      <c r="G6640" s="135" t="s">
        <v>7015</v>
      </c>
      <c r="H6640" s="135" t="s">
        <v>14333</v>
      </c>
      <c r="I6640" s="135" t="s">
        <v>13180</v>
      </c>
      <c r="J6640" s="137">
        <v>38036</v>
      </c>
    </row>
    <row r="6641" spans="1:10" x14ac:dyDescent="0.2">
      <c r="A6641" s="135" t="s">
        <v>2918</v>
      </c>
      <c r="D6641" s="135" t="s">
        <v>13181</v>
      </c>
      <c r="E6641" s="135">
        <f t="shared" si="103"/>
        <v>30701660</v>
      </c>
      <c r="F6641" s="135" t="s">
        <v>1249</v>
      </c>
      <c r="G6641" s="135" t="s">
        <v>7015</v>
      </c>
      <c r="H6641" s="135" t="s">
        <v>14333</v>
      </c>
      <c r="I6641" s="135" t="s">
        <v>13182</v>
      </c>
      <c r="J6641" s="137">
        <v>38036</v>
      </c>
    </row>
    <row r="6642" spans="1:10" x14ac:dyDescent="0.2">
      <c r="A6642" s="135" t="s">
        <v>2918</v>
      </c>
      <c r="D6642" s="135" t="s">
        <v>13183</v>
      </c>
      <c r="E6642" s="135">
        <f t="shared" si="103"/>
        <v>30701661</v>
      </c>
      <c r="F6642" s="135" t="s">
        <v>1249</v>
      </c>
      <c r="G6642" s="135" t="s">
        <v>7015</v>
      </c>
      <c r="H6642" s="135" t="s">
        <v>14333</v>
      </c>
      <c r="I6642" s="135" t="s">
        <v>13184</v>
      </c>
      <c r="J6642" s="137">
        <v>38036</v>
      </c>
    </row>
    <row r="6643" spans="1:10" x14ac:dyDescent="0.2">
      <c r="A6643" s="135" t="s">
        <v>2918</v>
      </c>
      <c r="D6643" s="135" t="s">
        <v>13185</v>
      </c>
      <c r="E6643" s="135">
        <f t="shared" si="103"/>
        <v>30702001</v>
      </c>
      <c r="F6643" s="135" t="s">
        <v>1249</v>
      </c>
      <c r="G6643" s="135" t="s">
        <v>7015</v>
      </c>
      <c r="H6643" s="135" t="s">
        <v>13186</v>
      </c>
      <c r="I6643" s="135" t="s">
        <v>13187</v>
      </c>
    </row>
    <row r="6644" spans="1:10" x14ac:dyDescent="0.2">
      <c r="A6644" s="135" t="s">
        <v>2918</v>
      </c>
      <c r="D6644" s="135" t="s">
        <v>13188</v>
      </c>
      <c r="E6644" s="135">
        <f t="shared" si="103"/>
        <v>30702002</v>
      </c>
      <c r="F6644" s="135" t="s">
        <v>1249</v>
      </c>
      <c r="G6644" s="135" t="s">
        <v>7015</v>
      </c>
      <c r="H6644" s="135" t="s">
        <v>13186</v>
      </c>
      <c r="I6644" s="135" t="s">
        <v>13189</v>
      </c>
    </row>
    <row r="6645" spans="1:10" x14ac:dyDescent="0.2">
      <c r="A6645" s="135" t="s">
        <v>2918</v>
      </c>
      <c r="D6645" s="135" t="s">
        <v>13190</v>
      </c>
      <c r="E6645" s="135">
        <f t="shared" si="103"/>
        <v>30702003</v>
      </c>
      <c r="F6645" s="135" t="s">
        <v>1249</v>
      </c>
      <c r="G6645" s="135" t="s">
        <v>7015</v>
      </c>
      <c r="H6645" s="135" t="s">
        <v>13186</v>
      </c>
      <c r="I6645" s="135" t="s">
        <v>13191</v>
      </c>
    </row>
    <row r="6646" spans="1:10" x14ac:dyDescent="0.2">
      <c r="A6646" s="135" t="s">
        <v>2918</v>
      </c>
      <c r="D6646" s="135" t="s">
        <v>14349</v>
      </c>
      <c r="E6646" s="135">
        <f t="shared" si="103"/>
        <v>30702004</v>
      </c>
      <c r="F6646" s="135" t="s">
        <v>1249</v>
      </c>
      <c r="G6646" s="135" t="s">
        <v>7015</v>
      </c>
      <c r="H6646" s="135" t="s">
        <v>13186</v>
      </c>
      <c r="I6646" s="135" t="s">
        <v>14350</v>
      </c>
    </row>
    <row r="6647" spans="1:10" x14ac:dyDescent="0.2">
      <c r="A6647" s="135" t="s">
        <v>2918</v>
      </c>
      <c r="D6647" s="135" t="s">
        <v>14351</v>
      </c>
      <c r="E6647" s="135">
        <f t="shared" si="103"/>
        <v>30702021</v>
      </c>
      <c r="F6647" s="135" t="s">
        <v>1249</v>
      </c>
      <c r="G6647" s="135" t="s">
        <v>7015</v>
      </c>
      <c r="H6647" s="135" t="s">
        <v>13186</v>
      </c>
      <c r="I6647" s="135" t="s">
        <v>14352</v>
      </c>
    </row>
    <row r="6648" spans="1:10" x14ac:dyDescent="0.2">
      <c r="A6648" s="135" t="s">
        <v>2918</v>
      </c>
      <c r="D6648" s="135" t="s">
        <v>14353</v>
      </c>
      <c r="E6648" s="135">
        <f t="shared" si="103"/>
        <v>30702098</v>
      </c>
      <c r="F6648" s="135" t="s">
        <v>1249</v>
      </c>
      <c r="G6648" s="135" t="s">
        <v>7015</v>
      </c>
      <c r="H6648" s="135" t="s">
        <v>13186</v>
      </c>
      <c r="I6648" s="135" t="s">
        <v>6238</v>
      </c>
    </row>
    <row r="6649" spans="1:10" x14ac:dyDescent="0.2">
      <c r="A6649" s="135" t="s">
        <v>2918</v>
      </c>
      <c r="D6649" s="135" t="s">
        <v>14354</v>
      </c>
      <c r="E6649" s="135">
        <f t="shared" si="103"/>
        <v>30702099</v>
      </c>
      <c r="F6649" s="135" t="s">
        <v>1249</v>
      </c>
      <c r="G6649" s="135" t="s">
        <v>7015</v>
      </c>
      <c r="H6649" s="135" t="s">
        <v>13186</v>
      </c>
      <c r="I6649" s="135" t="s">
        <v>6238</v>
      </c>
    </row>
    <row r="6650" spans="1:10" x14ac:dyDescent="0.2">
      <c r="A6650" s="135" t="s">
        <v>2918</v>
      </c>
      <c r="D6650" s="135" t="s">
        <v>14355</v>
      </c>
      <c r="E6650" s="135">
        <f t="shared" si="103"/>
        <v>30703001</v>
      </c>
      <c r="F6650" s="135" t="s">
        <v>1249</v>
      </c>
      <c r="G6650" s="135" t="s">
        <v>7015</v>
      </c>
      <c r="H6650" s="135" t="s">
        <v>14356</v>
      </c>
      <c r="I6650" s="135" t="s">
        <v>14357</v>
      </c>
    </row>
    <row r="6651" spans="1:10" x14ac:dyDescent="0.2">
      <c r="A6651" s="135" t="s">
        <v>2918</v>
      </c>
      <c r="D6651" s="135" t="s">
        <v>14358</v>
      </c>
      <c r="E6651" s="135">
        <f t="shared" si="103"/>
        <v>30703002</v>
      </c>
      <c r="F6651" s="135" t="s">
        <v>1249</v>
      </c>
      <c r="G6651" s="135" t="s">
        <v>7015</v>
      </c>
      <c r="H6651" s="135" t="s">
        <v>14356</v>
      </c>
      <c r="I6651" s="135" t="s">
        <v>14359</v>
      </c>
    </row>
    <row r="6652" spans="1:10" x14ac:dyDescent="0.2">
      <c r="A6652" s="135" t="s">
        <v>2918</v>
      </c>
      <c r="B6652" s="138" t="s">
        <v>2900</v>
      </c>
      <c r="C6652" s="135" t="s">
        <v>14360</v>
      </c>
      <c r="D6652" s="135" t="s">
        <v>14361</v>
      </c>
      <c r="E6652" s="135">
        <f t="shared" si="103"/>
        <v>30703096</v>
      </c>
      <c r="F6652" s="135" t="s">
        <v>1249</v>
      </c>
      <c r="G6652" s="135" t="s">
        <v>7015</v>
      </c>
      <c r="H6652" s="135" t="s">
        <v>14356</v>
      </c>
      <c r="I6652" s="135" t="s">
        <v>14362</v>
      </c>
    </row>
    <row r="6653" spans="1:10" x14ac:dyDescent="0.2">
      <c r="A6653" s="135" t="s">
        <v>2918</v>
      </c>
      <c r="B6653" s="138" t="s">
        <v>2900</v>
      </c>
      <c r="C6653" s="135" t="s">
        <v>14360</v>
      </c>
      <c r="D6653" s="135" t="s">
        <v>14363</v>
      </c>
      <c r="E6653" s="135">
        <f t="shared" si="103"/>
        <v>30703097</v>
      </c>
      <c r="F6653" s="135" t="s">
        <v>1249</v>
      </c>
      <c r="G6653" s="135" t="s">
        <v>7015</v>
      </c>
      <c r="H6653" s="135" t="s">
        <v>14356</v>
      </c>
      <c r="I6653" s="135" t="s">
        <v>14362</v>
      </c>
    </row>
    <row r="6654" spans="1:10" x14ac:dyDescent="0.2">
      <c r="A6654" s="135" t="s">
        <v>2918</v>
      </c>
      <c r="B6654" s="138" t="s">
        <v>2900</v>
      </c>
      <c r="C6654" s="135" t="s">
        <v>14360</v>
      </c>
      <c r="D6654" s="135" t="s">
        <v>14364</v>
      </c>
      <c r="E6654" s="135">
        <f t="shared" si="103"/>
        <v>30703098</v>
      </c>
      <c r="F6654" s="135" t="s">
        <v>1249</v>
      </c>
      <c r="G6654" s="135" t="s">
        <v>7015</v>
      </c>
      <c r="H6654" s="135" t="s">
        <v>14356</v>
      </c>
      <c r="I6654" s="135" t="s">
        <v>14362</v>
      </c>
    </row>
    <row r="6655" spans="1:10" x14ac:dyDescent="0.2">
      <c r="A6655" s="135" t="s">
        <v>2918</v>
      </c>
      <c r="D6655" s="135" t="s">
        <v>14360</v>
      </c>
      <c r="E6655" s="135">
        <f t="shared" si="103"/>
        <v>30703099</v>
      </c>
      <c r="F6655" s="135" t="s">
        <v>1249</v>
      </c>
      <c r="G6655" s="135" t="s">
        <v>7015</v>
      </c>
      <c r="H6655" s="135" t="s">
        <v>14356</v>
      </c>
      <c r="I6655" s="135" t="s">
        <v>14362</v>
      </c>
    </row>
    <row r="6656" spans="1:10" x14ac:dyDescent="0.2">
      <c r="A6656" s="135" t="s">
        <v>2918</v>
      </c>
      <c r="D6656" s="135" t="s">
        <v>14365</v>
      </c>
      <c r="E6656" s="135">
        <f t="shared" si="103"/>
        <v>30704001</v>
      </c>
      <c r="F6656" s="135" t="s">
        <v>1249</v>
      </c>
      <c r="G6656" s="135" t="s">
        <v>7015</v>
      </c>
      <c r="H6656" s="135" t="s">
        <v>14366</v>
      </c>
      <c r="I6656" s="135" t="s">
        <v>14367</v>
      </c>
    </row>
    <row r="6657" spans="1:9" x14ac:dyDescent="0.2">
      <c r="A6657" s="135" t="s">
        <v>2918</v>
      </c>
      <c r="D6657" s="135" t="s">
        <v>14368</v>
      </c>
      <c r="E6657" s="135">
        <f t="shared" si="103"/>
        <v>30704002</v>
      </c>
      <c r="F6657" s="135" t="s">
        <v>1249</v>
      </c>
      <c r="G6657" s="135" t="s">
        <v>7015</v>
      </c>
      <c r="H6657" s="135" t="s">
        <v>14366</v>
      </c>
      <c r="I6657" s="135" t="s">
        <v>14369</v>
      </c>
    </row>
    <row r="6658" spans="1:9" x14ac:dyDescent="0.2">
      <c r="A6658" s="135" t="s">
        <v>2918</v>
      </c>
      <c r="D6658" s="135" t="s">
        <v>14370</v>
      </c>
      <c r="E6658" s="135">
        <f t="shared" ref="E6658:E6721" si="104">VALUE(D6658)</f>
        <v>30704003</v>
      </c>
      <c r="F6658" s="135" t="s">
        <v>1249</v>
      </c>
      <c r="G6658" s="135" t="s">
        <v>7015</v>
      </c>
      <c r="H6658" s="135" t="s">
        <v>14366</v>
      </c>
      <c r="I6658" s="135" t="s">
        <v>6785</v>
      </c>
    </row>
    <row r="6659" spans="1:9" x14ac:dyDescent="0.2">
      <c r="A6659" s="135" t="s">
        <v>2918</v>
      </c>
      <c r="D6659" s="135" t="s">
        <v>14371</v>
      </c>
      <c r="E6659" s="135">
        <f t="shared" si="104"/>
        <v>30704004</v>
      </c>
      <c r="F6659" s="135" t="s">
        <v>1249</v>
      </c>
      <c r="G6659" s="135" t="s">
        <v>7015</v>
      </c>
      <c r="H6659" s="135" t="s">
        <v>14366</v>
      </c>
      <c r="I6659" s="135" t="s">
        <v>1274</v>
      </c>
    </row>
    <row r="6660" spans="1:9" x14ac:dyDescent="0.2">
      <c r="A6660" s="135" t="s">
        <v>2918</v>
      </c>
      <c r="D6660" s="135" t="s">
        <v>14372</v>
      </c>
      <c r="E6660" s="135">
        <f t="shared" si="104"/>
        <v>30704005</v>
      </c>
      <c r="F6660" s="135" t="s">
        <v>1249</v>
      </c>
      <c r="G6660" s="135" t="s">
        <v>7015</v>
      </c>
      <c r="H6660" s="135" t="s">
        <v>14366</v>
      </c>
      <c r="I6660" s="135" t="s">
        <v>14373</v>
      </c>
    </row>
    <row r="6661" spans="1:9" x14ac:dyDescent="0.2">
      <c r="A6661" s="135" t="s">
        <v>2918</v>
      </c>
      <c r="D6661" s="135" t="s">
        <v>14374</v>
      </c>
      <c r="E6661" s="135">
        <f t="shared" si="104"/>
        <v>30788801</v>
      </c>
      <c r="F6661" s="135" t="s">
        <v>1249</v>
      </c>
      <c r="G6661" s="135" t="s">
        <v>7015</v>
      </c>
      <c r="H6661" s="135" t="s">
        <v>6488</v>
      </c>
      <c r="I6661" s="135" t="s">
        <v>8826</v>
      </c>
    </row>
    <row r="6662" spans="1:9" x14ac:dyDescent="0.2">
      <c r="A6662" s="135" t="s">
        <v>2918</v>
      </c>
      <c r="D6662" s="135" t="s">
        <v>14375</v>
      </c>
      <c r="E6662" s="135">
        <f t="shared" si="104"/>
        <v>30788802</v>
      </c>
      <c r="F6662" s="135" t="s">
        <v>1249</v>
      </c>
      <c r="G6662" s="135" t="s">
        <v>7015</v>
      </c>
      <c r="H6662" s="135" t="s">
        <v>6488</v>
      </c>
      <c r="I6662" s="135" t="s">
        <v>8826</v>
      </c>
    </row>
    <row r="6663" spans="1:9" x14ac:dyDescent="0.2">
      <c r="A6663" s="135" t="s">
        <v>2918</v>
      </c>
      <c r="D6663" s="135" t="s">
        <v>14376</v>
      </c>
      <c r="E6663" s="135">
        <f t="shared" si="104"/>
        <v>30788803</v>
      </c>
      <c r="F6663" s="135" t="s">
        <v>1249</v>
      </c>
      <c r="G6663" s="135" t="s">
        <v>7015</v>
      </c>
      <c r="H6663" s="135" t="s">
        <v>6488</v>
      </c>
      <c r="I6663" s="135" t="s">
        <v>8826</v>
      </c>
    </row>
    <row r="6664" spans="1:9" x14ac:dyDescent="0.2">
      <c r="A6664" s="135" t="s">
        <v>2918</v>
      </c>
      <c r="D6664" s="135" t="s">
        <v>14377</v>
      </c>
      <c r="E6664" s="135">
        <f t="shared" si="104"/>
        <v>30788804</v>
      </c>
      <c r="F6664" s="135" t="s">
        <v>1249</v>
      </c>
      <c r="G6664" s="135" t="s">
        <v>7015</v>
      </c>
      <c r="H6664" s="135" t="s">
        <v>6488</v>
      </c>
      <c r="I6664" s="135" t="s">
        <v>8826</v>
      </c>
    </row>
    <row r="6665" spans="1:9" x14ac:dyDescent="0.2">
      <c r="A6665" s="135" t="s">
        <v>2918</v>
      </c>
      <c r="D6665" s="135" t="s">
        <v>14378</v>
      </c>
      <c r="E6665" s="135">
        <f t="shared" si="104"/>
        <v>30788805</v>
      </c>
      <c r="F6665" s="135" t="s">
        <v>1249</v>
      </c>
      <c r="G6665" s="135" t="s">
        <v>7015</v>
      </c>
      <c r="H6665" s="135" t="s">
        <v>6488</v>
      </c>
      <c r="I6665" s="135" t="s">
        <v>8826</v>
      </c>
    </row>
    <row r="6666" spans="1:9" x14ac:dyDescent="0.2">
      <c r="A6666" s="135" t="s">
        <v>2918</v>
      </c>
      <c r="D6666" s="135" t="s">
        <v>14379</v>
      </c>
      <c r="E6666" s="135">
        <f t="shared" si="104"/>
        <v>30788898</v>
      </c>
      <c r="F6666" s="135" t="s">
        <v>1249</v>
      </c>
      <c r="G6666" s="135" t="s">
        <v>7015</v>
      </c>
      <c r="H6666" s="135" t="s">
        <v>6488</v>
      </c>
      <c r="I6666" s="135" t="s">
        <v>8826</v>
      </c>
    </row>
    <row r="6667" spans="1:9" x14ac:dyDescent="0.2">
      <c r="A6667" s="135" t="s">
        <v>2918</v>
      </c>
      <c r="D6667" s="135" t="s">
        <v>14380</v>
      </c>
      <c r="E6667" s="135">
        <f t="shared" si="104"/>
        <v>30790001</v>
      </c>
      <c r="F6667" s="135" t="s">
        <v>1249</v>
      </c>
      <c r="G6667" s="135" t="s">
        <v>7015</v>
      </c>
      <c r="H6667" s="135" t="s">
        <v>2945</v>
      </c>
      <c r="I6667" s="135" t="s">
        <v>2946</v>
      </c>
    </row>
    <row r="6668" spans="1:9" x14ac:dyDescent="0.2">
      <c r="A6668" s="135" t="s">
        <v>2918</v>
      </c>
      <c r="D6668" s="135" t="s">
        <v>14381</v>
      </c>
      <c r="E6668" s="135">
        <f t="shared" si="104"/>
        <v>30790002</v>
      </c>
      <c r="F6668" s="135" t="s">
        <v>1249</v>
      </c>
      <c r="G6668" s="135" t="s">
        <v>7015</v>
      </c>
      <c r="H6668" s="135" t="s">
        <v>2945</v>
      </c>
      <c r="I6668" s="135" t="s">
        <v>2949</v>
      </c>
    </row>
    <row r="6669" spans="1:9" x14ac:dyDescent="0.2">
      <c r="A6669" s="135" t="s">
        <v>2918</v>
      </c>
      <c r="D6669" s="135" t="s">
        <v>14382</v>
      </c>
      <c r="E6669" s="135">
        <f t="shared" si="104"/>
        <v>30790003</v>
      </c>
      <c r="F6669" s="135" t="s">
        <v>1249</v>
      </c>
      <c r="G6669" s="135" t="s">
        <v>7015</v>
      </c>
      <c r="H6669" s="135" t="s">
        <v>2945</v>
      </c>
      <c r="I6669" s="135" t="s">
        <v>2951</v>
      </c>
    </row>
    <row r="6670" spans="1:9" x14ac:dyDescent="0.2">
      <c r="A6670" s="135" t="s">
        <v>2918</v>
      </c>
      <c r="D6670" s="135" t="s">
        <v>14383</v>
      </c>
      <c r="E6670" s="135">
        <f t="shared" si="104"/>
        <v>30790011</v>
      </c>
      <c r="F6670" s="135" t="s">
        <v>1249</v>
      </c>
      <c r="G6670" s="135" t="s">
        <v>7015</v>
      </c>
      <c r="H6670" s="135" t="s">
        <v>2945</v>
      </c>
      <c r="I6670" s="135" t="s">
        <v>318</v>
      </c>
    </row>
    <row r="6671" spans="1:9" x14ac:dyDescent="0.2">
      <c r="A6671" s="135" t="s">
        <v>2918</v>
      </c>
      <c r="D6671" s="135" t="s">
        <v>14384</v>
      </c>
      <c r="E6671" s="135">
        <f t="shared" si="104"/>
        <v>30790012</v>
      </c>
      <c r="F6671" s="135" t="s">
        <v>1249</v>
      </c>
      <c r="G6671" s="135" t="s">
        <v>7015</v>
      </c>
      <c r="H6671" s="135" t="s">
        <v>2945</v>
      </c>
      <c r="I6671" s="135" t="s">
        <v>320</v>
      </c>
    </row>
    <row r="6672" spans="1:9" x14ac:dyDescent="0.2">
      <c r="A6672" s="135" t="s">
        <v>2918</v>
      </c>
      <c r="D6672" s="135" t="s">
        <v>14385</v>
      </c>
      <c r="E6672" s="135">
        <f t="shared" si="104"/>
        <v>30790013</v>
      </c>
      <c r="F6672" s="135" t="s">
        <v>1249</v>
      </c>
      <c r="G6672" s="135" t="s">
        <v>7015</v>
      </c>
      <c r="H6672" s="135" t="s">
        <v>2945</v>
      </c>
      <c r="I6672" s="135" t="s">
        <v>322</v>
      </c>
    </row>
    <row r="6673" spans="1:12" x14ac:dyDescent="0.2">
      <c r="A6673" s="135" t="s">
        <v>2918</v>
      </c>
      <c r="D6673" s="135" t="s">
        <v>14386</v>
      </c>
      <c r="E6673" s="135">
        <f t="shared" si="104"/>
        <v>30790014</v>
      </c>
      <c r="F6673" s="135" t="s">
        <v>1249</v>
      </c>
      <c r="G6673" s="135" t="s">
        <v>7015</v>
      </c>
      <c r="H6673" s="135" t="s">
        <v>2945</v>
      </c>
      <c r="I6673" s="135" t="s">
        <v>324</v>
      </c>
    </row>
    <row r="6674" spans="1:12" x14ac:dyDescent="0.2">
      <c r="A6674" s="135" t="s">
        <v>2918</v>
      </c>
      <c r="D6674" s="135" t="s">
        <v>14387</v>
      </c>
      <c r="E6674" s="135">
        <f t="shared" si="104"/>
        <v>30790021</v>
      </c>
      <c r="F6674" s="135" t="s">
        <v>1249</v>
      </c>
      <c r="G6674" s="135" t="s">
        <v>7015</v>
      </c>
      <c r="H6674" s="135" t="s">
        <v>2945</v>
      </c>
      <c r="I6674" s="135" t="s">
        <v>326</v>
      </c>
      <c r="K6674" s="137"/>
      <c r="L6674" s="135"/>
    </row>
    <row r="6675" spans="1:12" x14ac:dyDescent="0.2">
      <c r="A6675" s="135" t="s">
        <v>2918</v>
      </c>
      <c r="D6675" s="135" t="s">
        <v>14388</v>
      </c>
      <c r="E6675" s="135">
        <f t="shared" si="104"/>
        <v>30790022</v>
      </c>
      <c r="F6675" s="135" t="s">
        <v>1249</v>
      </c>
      <c r="G6675" s="135" t="s">
        <v>7015</v>
      </c>
      <c r="H6675" s="135" t="s">
        <v>2945</v>
      </c>
      <c r="I6675" s="135" t="s">
        <v>5919</v>
      </c>
      <c r="K6675" s="137">
        <v>36265</v>
      </c>
      <c r="L6675" s="135" t="s">
        <v>8193</v>
      </c>
    </row>
    <row r="6676" spans="1:12" x14ac:dyDescent="0.2">
      <c r="A6676" s="135" t="s">
        <v>2918</v>
      </c>
      <c r="D6676" s="135" t="s">
        <v>14389</v>
      </c>
      <c r="E6676" s="135">
        <f t="shared" si="104"/>
        <v>30790023</v>
      </c>
      <c r="F6676" s="135" t="s">
        <v>1249</v>
      </c>
      <c r="G6676" s="135" t="s">
        <v>7015</v>
      </c>
      <c r="H6676" s="135" t="s">
        <v>2945</v>
      </c>
      <c r="I6676" s="135" t="s">
        <v>5921</v>
      </c>
    </row>
    <row r="6677" spans="1:12" x14ac:dyDescent="0.2">
      <c r="A6677" s="135" t="s">
        <v>2918</v>
      </c>
      <c r="D6677" s="135" t="s">
        <v>14390</v>
      </c>
      <c r="E6677" s="135">
        <f t="shared" si="104"/>
        <v>30790024</v>
      </c>
      <c r="F6677" s="135" t="s">
        <v>1249</v>
      </c>
      <c r="G6677" s="135" t="s">
        <v>7015</v>
      </c>
      <c r="H6677" s="135" t="s">
        <v>2945</v>
      </c>
      <c r="I6677" s="135" t="s">
        <v>10535</v>
      </c>
    </row>
    <row r="6678" spans="1:12" x14ac:dyDescent="0.2">
      <c r="A6678" s="135" t="s">
        <v>2918</v>
      </c>
      <c r="D6678" s="135" t="s">
        <v>15955</v>
      </c>
      <c r="E6678" s="135">
        <f t="shared" si="104"/>
        <v>30799901</v>
      </c>
      <c r="F6678" s="135" t="s">
        <v>1249</v>
      </c>
      <c r="G6678" s="135" t="s">
        <v>7015</v>
      </c>
      <c r="H6678" s="135" t="s">
        <v>6238</v>
      </c>
      <c r="I6678" s="135" t="s">
        <v>15956</v>
      </c>
    </row>
    <row r="6679" spans="1:12" x14ac:dyDescent="0.2">
      <c r="A6679" s="135" t="s">
        <v>2918</v>
      </c>
      <c r="D6679" s="135" t="s">
        <v>15957</v>
      </c>
      <c r="E6679" s="135">
        <f t="shared" si="104"/>
        <v>30799998</v>
      </c>
      <c r="F6679" s="135" t="s">
        <v>1249</v>
      </c>
      <c r="G6679" s="135" t="s">
        <v>7015</v>
      </c>
      <c r="H6679" s="135" t="s">
        <v>6238</v>
      </c>
      <c r="I6679" s="135" t="s">
        <v>6238</v>
      </c>
    </row>
    <row r="6680" spans="1:12" x14ac:dyDescent="0.2">
      <c r="A6680" s="135" t="s">
        <v>2918</v>
      </c>
      <c r="D6680" s="135" t="s">
        <v>15958</v>
      </c>
      <c r="E6680" s="135">
        <f t="shared" si="104"/>
        <v>30799999</v>
      </c>
      <c r="F6680" s="135" t="s">
        <v>1249</v>
      </c>
      <c r="G6680" s="135" t="s">
        <v>7015</v>
      </c>
      <c r="H6680" s="135" t="s">
        <v>6238</v>
      </c>
      <c r="I6680" s="135" t="s">
        <v>10007</v>
      </c>
    </row>
    <row r="6681" spans="1:12" x14ac:dyDescent="0.2">
      <c r="A6681" s="135" t="s">
        <v>2918</v>
      </c>
      <c r="D6681" s="135" t="s">
        <v>15959</v>
      </c>
      <c r="E6681" s="135">
        <f t="shared" si="104"/>
        <v>30800101</v>
      </c>
      <c r="F6681" s="135" t="s">
        <v>1249</v>
      </c>
      <c r="G6681" s="135" t="s">
        <v>15960</v>
      </c>
      <c r="H6681" s="135" t="s">
        <v>15940</v>
      </c>
      <c r="I6681" s="135" t="s">
        <v>15941</v>
      </c>
    </row>
    <row r="6682" spans="1:12" x14ac:dyDescent="0.2">
      <c r="A6682" s="135" t="s">
        <v>2918</v>
      </c>
      <c r="D6682" s="135" t="s">
        <v>15942</v>
      </c>
      <c r="E6682" s="135">
        <f t="shared" si="104"/>
        <v>30800102</v>
      </c>
      <c r="F6682" s="135" t="s">
        <v>1249</v>
      </c>
      <c r="G6682" s="135" t="s">
        <v>15960</v>
      </c>
      <c r="H6682" s="135" t="s">
        <v>15940</v>
      </c>
      <c r="I6682" s="135" t="s">
        <v>15943</v>
      </c>
    </row>
    <row r="6683" spans="1:12" x14ac:dyDescent="0.2">
      <c r="A6683" s="135" t="s">
        <v>2918</v>
      </c>
      <c r="D6683" s="135" t="s">
        <v>15944</v>
      </c>
      <c r="E6683" s="135">
        <f t="shared" si="104"/>
        <v>30800103</v>
      </c>
      <c r="F6683" s="135" t="s">
        <v>1249</v>
      </c>
      <c r="G6683" s="135" t="s">
        <v>15960</v>
      </c>
      <c r="H6683" s="135" t="s">
        <v>15940</v>
      </c>
      <c r="I6683" s="135" t="s">
        <v>15945</v>
      </c>
    </row>
    <row r="6684" spans="1:12" x14ac:dyDescent="0.2">
      <c r="A6684" s="135" t="s">
        <v>2918</v>
      </c>
      <c r="D6684" s="135" t="s">
        <v>15946</v>
      </c>
      <c r="E6684" s="135">
        <f t="shared" si="104"/>
        <v>30800104</v>
      </c>
      <c r="F6684" s="135" t="s">
        <v>1249</v>
      </c>
      <c r="G6684" s="135" t="s">
        <v>15960</v>
      </c>
      <c r="H6684" s="135" t="s">
        <v>15940</v>
      </c>
      <c r="I6684" s="135" t="s">
        <v>15947</v>
      </c>
    </row>
    <row r="6685" spans="1:12" x14ac:dyDescent="0.2">
      <c r="A6685" s="135" t="s">
        <v>2918</v>
      </c>
      <c r="D6685" s="135" t="s">
        <v>15948</v>
      </c>
      <c r="E6685" s="135">
        <f t="shared" si="104"/>
        <v>30800105</v>
      </c>
      <c r="F6685" s="135" t="s">
        <v>1249</v>
      </c>
      <c r="G6685" s="135" t="s">
        <v>15960</v>
      </c>
      <c r="H6685" s="135" t="s">
        <v>15940</v>
      </c>
      <c r="I6685" s="135" t="s">
        <v>15949</v>
      </c>
    </row>
    <row r="6686" spans="1:12" x14ac:dyDescent="0.2">
      <c r="A6686" s="135" t="s">
        <v>2918</v>
      </c>
      <c r="D6686" s="135" t="s">
        <v>15950</v>
      </c>
      <c r="E6686" s="135">
        <f t="shared" si="104"/>
        <v>30800106</v>
      </c>
      <c r="F6686" s="135" t="s">
        <v>1249</v>
      </c>
      <c r="G6686" s="135" t="s">
        <v>15960</v>
      </c>
      <c r="H6686" s="135" t="s">
        <v>15940</v>
      </c>
      <c r="I6686" s="135" t="s">
        <v>15951</v>
      </c>
    </row>
    <row r="6687" spans="1:12" x14ac:dyDescent="0.2">
      <c r="A6687" s="135" t="s">
        <v>2918</v>
      </c>
      <c r="D6687" s="135" t="s">
        <v>15952</v>
      </c>
      <c r="E6687" s="135">
        <f t="shared" si="104"/>
        <v>30800107</v>
      </c>
      <c r="F6687" s="135" t="s">
        <v>1249</v>
      </c>
      <c r="G6687" s="135" t="s">
        <v>15960</v>
      </c>
      <c r="H6687" s="135" t="s">
        <v>15940</v>
      </c>
      <c r="I6687" s="135" t="s">
        <v>15953</v>
      </c>
    </row>
    <row r="6688" spans="1:12" x14ac:dyDescent="0.2">
      <c r="A6688" s="135" t="s">
        <v>2918</v>
      </c>
      <c r="D6688" s="135" t="s">
        <v>15954</v>
      </c>
      <c r="E6688" s="135">
        <f t="shared" si="104"/>
        <v>30800108</v>
      </c>
      <c r="F6688" s="135" t="s">
        <v>1249</v>
      </c>
      <c r="G6688" s="135" t="s">
        <v>15960</v>
      </c>
      <c r="H6688" s="135" t="s">
        <v>15940</v>
      </c>
      <c r="I6688" s="135" t="s">
        <v>13253</v>
      </c>
    </row>
    <row r="6689" spans="1:12" x14ac:dyDescent="0.2">
      <c r="A6689" s="135" t="s">
        <v>2918</v>
      </c>
      <c r="D6689" s="135" t="s">
        <v>13254</v>
      </c>
      <c r="E6689" s="135">
        <f t="shared" si="104"/>
        <v>30800109</v>
      </c>
      <c r="F6689" s="135" t="s">
        <v>1249</v>
      </c>
      <c r="G6689" s="135" t="s">
        <v>15960</v>
      </c>
      <c r="H6689" s="135" t="s">
        <v>15940</v>
      </c>
      <c r="I6689" s="135" t="s">
        <v>13255</v>
      </c>
    </row>
    <row r="6690" spans="1:12" x14ac:dyDescent="0.2">
      <c r="A6690" s="135" t="s">
        <v>2918</v>
      </c>
      <c r="D6690" s="135" t="s">
        <v>13256</v>
      </c>
      <c r="E6690" s="135">
        <f t="shared" si="104"/>
        <v>30800110</v>
      </c>
      <c r="F6690" s="135" t="s">
        <v>1249</v>
      </c>
      <c r="G6690" s="135" t="s">
        <v>15960</v>
      </c>
      <c r="H6690" s="135" t="s">
        <v>15940</v>
      </c>
      <c r="I6690" s="135" t="s">
        <v>13257</v>
      </c>
    </row>
    <row r="6691" spans="1:12" x14ac:dyDescent="0.2">
      <c r="A6691" s="135" t="s">
        <v>2918</v>
      </c>
      <c r="D6691" s="135" t="s">
        <v>13258</v>
      </c>
      <c r="E6691" s="135">
        <f t="shared" si="104"/>
        <v>30800111</v>
      </c>
      <c r="F6691" s="135" t="s">
        <v>1249</v>
      </c>
      <c r="G6691" s="135" t="s">
        <v>15960</v>
      </c>
      <c r="H6691" s="135" t="s">
        <v>15940</v>
      </c>
      <c r="I6691" s="135" t="s">
        <v>13259</v>
      </c>
    </row>
    <row r="6692" spans="1:12" x14ac:dyDescent="0.2">
      <c r="A6692" s="135" t="s">
        <v>2918</v>
      </c>
      <c r="D6692" s="135" t="s">
        <v>13260</v>
      </c>
      <c r="E6692" s="135">
        <f t="shared" si="104"/>
        <v>30800112</v>
      </c>
      <c r="F6692" s="135" t="s">
        <v>1249</v>
      </c>
      <c r="G6692" s="135" t="s">
        <v>15960</v>
      </c>
      <c r="H6692" s="135" t="s">
        <v>15940</v>
      </c>
      <c r="I6692" s="135" t="s">
        <v>6379</v>
      </c>
    </row>
    <row r="6693" spans="1:12" x14ac:dyDescent="0.2">
      <c r="A6693" s="135" t="s">
        <v>2918</v>
      </c>
      <c r="D6693" s="135" t="s">
        <v>13261</v>
      </c>
      <c r="E6693" s="135">
        <f t="shared" si="104"/>
        <v>30800113</v>
      </c>
      <c r="F6693" s="135" t="s">
        <v>1249</v>
      </c>
      <c r="G6693" s="135" t="s">
        <v>15960</v>
      </c>
      <c r="H6693" s="135" t="s">
        <v>15940</v>
      </c>
      <c r="I6693" s="135" t="s">
        <v>13262</v>
      </c>
    </row>
    <row r="6694" spans="1:12" x14ac:dyDescent="0.2">
      <c r="A6694" s="135" t="s">
        <v>2918</v>
      </c>
      <c r="D6694" s="135" t="s">
        <v>13263</v>
      </c>
      <c r="E6694" s="135">
        <f t="shared" si="104"/>
        <v>30800114</v>
      </c>
      <c r="F6694" s="135" t="s">
        <v>1249</v>
      </c>
      <c r="G6694" s="135" t="s">
        <v>15960</v>
      </c>
      <c r="H6694" s="135" t="s">
        <v>15940</v>
      </c>
      <c r="I6694" s="135" t="s">
        <v>13264</v>
      </c>
    </row>
    <row r="6695" spans="1:12" x14ac:dyDescent="0.2">
      <c r="A6695" s="135" t="s">
        <v>2918</v>
      </c>
      <c r="D6695" s="135" t="s">
        <v>13265</v>
      </c>
      <c r="E6695" s="135">
        <f t="shared" si="104"/>
        <v>30800115</v>
      </c>
      <c r="F6695" s="135" t="s">
        <v>1249</v>
      </c>
      <c r="G6695" s="135" t="s">
        <v>15960</v>
      </c>
      <c r="H6695" s="135" t="s">
        <v>15940</v>
      </c>
      <c r="I6695" s="135" t="s">
        <v>13266</v>
      </c>
    </row>
    <row r="6696" spans="1:12" x14ac:dyDescent="0.2">
      <c r="A6696" s="135" t="s">
        <v>2918</v>
      </c>
      <c r="D6696" s="135" t="s">
        <v>13267</v>
      </c>
      <c r="E6696" s="135">
        <f t="shared" si="104"/>
        <v>30800116</v>
      </c>
      <c r="F6696" s="135" t="s">
        <v>1249</v>
      </c>
      <c r="G6696" s="135" t="s">
        <v>15960</v>
      </c>
      <c r="H6696" s="135" t="s">
        <v>15940</v>
      </c>
      <c r="I6696" s="135" t="s">
        <v>13268</v>
      </c>
    </row>
    <row r="6697" spans="1:12" x14ac:dyDescent="0.2">
      <c r="A6697" s="135" t="s">
        <v>2918</v>
      </c>
      <c r="D6697" s="135" t="s">
        <v>13269</v>
      </c>
      <c r="E6697" s="135">
        <f t="shared" si="104"/>
        <v>30800117</v>
      </c>
      <c r="F6697" s="135" t="s">
        <v>1249</v>
      </c>
      <c r="G6697" s="135" t="s">
        <v>15960</v>
      </c>
      <c r="H6697" s="135" t="s">
        <v>15940</v>
      </c>
      <c r="I6697" s="135" t="s">
        <v>10816</v>
      </c>
    </row>
    <row r="6698" spans="1:12" x14ac:dyDescent="0.2">
      <c r="A6698" s="135" t="s">
        <v>2918</v>
      </c>
      <c r="B6698" s="138" t="s">
        <v>2900</v>
      </c>
      <c r="C6698" s="135" t="s">
        <v>15959</v>
      </c>
      <c r="D6698" s="135" t="s">
        <v>13270</v>
      </c>
      <c r="E6698" s="135">
        <f t="shared" si="104"/>
        <v>30800120</v>
      </c>
      <c r="F6698" s="135" t="s">
        <v>1249</v>
      </c>
      <c r="G6698" s="135" t="s">
        <v>15960</v>
      </c>
      <c r="H6698" s="135" t="s">
        <v>15940</v>
      </c>
      <c r="I6698" s="135" t="s">
        <v>15941</v>
      </c>
      <c r="K6698" s="137">
        <v>37466</v>
      </c>
      <c r="L6698" s="135" t="s">
        <v>13271</v>
      </c>
    </row>
    <row r="6699" spans="1:12" x14ac:dyDescent="0.2">
      <c r="A6699" s="135" t="s">
        <v>2918</v>
      </c>
      <c r="B6699" s="138" t="s">
        <v>2900</v>
      </c>
      <c r="C6699" s="135" t="s">
        <v>15948</v>
      </c>
      <c r="D6699" s="135" t="s">
        <v>13272</v>
      </c>
      <c r="E6699" s="135">
        <f t="shared" si="104"/>
        <v>30800121</v>
      </c>
      <c r="F6699" s="135" t="s">
        <v>1249</v>
      </c>
      <c r="G6699" s="135" t="s">
        <v>15960</v>
      </c>
      <c r="H6699" s="135" t="s">
        <v>15940</v>
      </c>
      <c r="I6699" s="135" t="s">
        <v>15949</v>
      </c>
      <c r="K6699" s="137">
        <v>37466</v>
      </c>
      <c r="L6699" s="135" t="s">
        <v>13271</v>
      </c>
    </row>
    <row r="6700" spans="1:12" x14ac:dyDescent="0.2">
      <c r="A6700" s="135" t="s">
        <v>2918</v>
      </c>
      <c r="B6700" s="138" t="s">
        <v>2900</v>
      </c>
      <c r="C6700" s="135" t="s">
        <v>15942</v>
      </c>
      <c r="D6700" s="135" t="s">
        <v>13273</v>
      </c>
      <c r="E6700" s="135">
        <f t="shared" si="104"/>
        <v>30800122</v>
      </c>
      <c r="F6700" s="135" t="s">
        <v>1249</v>
      </c>
      <c r="G6700" s="135" t="s">
        <v>15960</v>
      </c>
      <c r="H6700" s="135" t="s">
        <v>15940</v>
      </c>
      <c r="I6700" s="135" t="s">
        <v>15943</v>
      </c>
      <c r="K6700" s="137">
        <v>37466</v>
      </c>
      <c r="L6700" s="135" t="s">
        <v>13271</v>
      </c>
    </row>
    <row r="6701" spans="1:12" x14ac:dyDescent="0.2">
      <c r="A6701" s="135" t="s">
        <v>2918</v>
      </c>
      <c r="B6701" s="138" t="s">
        <v>2900</v>
      </c>
      <c r="C6701" s="135" t="s">
        <v>15950</v>
      </c>
      <c r="D6701" s="135" t="s">
        <v>13274</v>
      </c>
      <c r="E6701" s="135">
        <f t="shared" si="104"/>
        <v>30800123</v>
      </c>
      <c r="F6701" s="135" t="s">
        <v>1249</v>
      </c>
      <c r="G6701" s="135" t="s">
        <v>15960</v>
      </c>
      <c r="H6701" s="135" t="s">
        <v>15940</v>
      </c>
      <c r="I6701" s="135" t="s">
        <v>15951</v>
      </c>
      <c r="K6701" s="137">
        <v>37466</v>
      </c>
      <c r="L6701" s="135" t="s">
        <v>13271</v>
      </c>
    </row>
    <row r="6702" spans="1:12" x14ac:dyDescent="0.2">
      <c r="A6702" s="135" t="s">
        <v>2918</v>
      </c>
      <c r="B6702" s="138" t="s">
        <v>2900</v>
      </c>
      <c r="C6702" s="135" t="s">
        <v>15944</v>
      </c>
      <c r="D6702" s="135" t="s">
        <v>13275</v>
      </c>
      <c r="E6702" s="135">
        <f t="shared" si="104"/>
        <v>30800124</v>
      </c>
      <c r="F6702" s="135" t="s">
        <v>1249</v>
      </c>
      <c r="G6702" s="135" t="s">
        <v>15960</v>
      </c>
      <c r="H6702" s="135" t="s">
        <v>15940</v>
      </c>
      <c r="I6702" s="135" t="s">
        <v>15945</v>
      </c>
      <c r="K6702" s="137">
        <v>37466</v>
      </c>
      <c r="L6702" s="135" t="s">
        <v>13271</v>
      </c>
    </row>
    <row r="6703" spans="1:12" x14ac:dyDescent="0.2">
      <c r="A6703" s="135" t="s">
        <v>2918</v>
      </c>
      <c r="B6703" s="138" t="s">
        <v>2900</v>
      </c>
      <c r="C6703" s="135" t="s">
        <v>15946</v>
      </c>
      <c r="D6703" s="135" t="s">
        <v>13276</v>
      </c>
      <c r="E6703" s="135">
        <f t="shared" si="104"/>
        <v>30800125</v>
      </c>
      <c r="F6703" s="135" t="s">
        <v>1249</v>
      </c>
      <c r="G6703" s="135" t="s">
        <v>15960</v>
      </c>
      <c r="H6703" s="135" t="s">
        <v>15940</v>
      </c>
      <c r="I6703" s="135" t="s">
        <v>15947</v>
      </c>
      <c r="K6703" s="137">
        <v>37466</v>
      </c>
      <c r="L6703" s="135" t="s">
        <v>13271</v>
      </c>
    </row>
    <row r="6704" spans="1:12" x14ac:dyDescent="0.2">
      <c r="A6704" s="135" t="s">
        <v>2918</v>
      </c>
      <c r="B6704" s="138" t="s">
        <v>2900</v>
      </c>
      <c r="C6704" s="135" t="s">
        <v>15952</v>
      </c>
      <c r="D6704" s="135" t="s">
        <v>13277</v>
      </c>
      <c r="E6704" s="135">
        <f t="shared" si="104"/>
        <v>30800126</v>
      </c>
      <c r="F6704" s="135" t="s">
        <v>1249</v>
      </c>
      <c r="G6704" s="135" t="s">
        <v>15960</v>
      </c>
      <c r="H6704" s="135" t="s">
        <v>15940</v>
      </c>
      <c r="I6704" s="135" t="s">
        <v>15953</v>
      </c>
      <c r="K6704" s="137">
        <v>37466</v>
      </c>
      <c r="L6704" s="135" t="s">
        <v>13271</v>
      </c>
    </row>
    <row r="6705" spans="1:12" x14ac:dyDescent="0.2">
      <c r="A6705" s="135" t="s">
        <v>2918</v>
      </c>
      <c r="B6705" s="138" t="s">
        <v>2900</v>
      </c>
      <c r="C6705" s="135" t="s">
        <v>13258</v>
      </c>
      <c r="D6705" s="135" t="s">
        <v>13278</v>
      </c>
      <c r="E6705" s="135">
        <f t="shared" si="104"/>
        <v>30800127</v>
      </c>
      <c r="F6705" s="135" t="s">
        <v>1249</v>
      </c>
      <c r="G6705" s="135" t="s">
        <v>15960</v>
      </c>
      <c r="H6705" s="135" t="s">
        <v>15940</v>
      </c>
      <c r="I6705" s="135" t="s">
        <v>13259</v>
      </c>
      <c r="K6705" s="137">
        <v>37466</v>
      </c>
      <c r="L6705" s="135" t="s">
        <v>13271</v>
      </c>
    </row>
    <row r="6706" spans="1:12" x14ac:dyDescent="0.2">
      <c r="A6706" s="135" t="s">
        <v>2918</v>
      </c>
      <c r="B6706" s="138" t="s">
        <v>2900</v>
      </c>
      <c r="C6706" s="135" t="s">
        <v>13260</v>
      </c>
      <c r="D6706" s="135" t="s">
        <v>13279</v>
      </c>
      <c r="E6706" s="135">
        <f t="shared" si="104"/>
        <v>30800128</v>
      </c>
      <c r="F6706" s="135" t="s">
        <v>1249</v>
      </c>
      <c r="G6706" s="135" t="s">
        <v>15960</v>
      </c>
      <c r="H6706" s="135" t="s">
        <v>15940</v>
      </c>
      <c r="I6706" s="135" t="s">
        <v>6379</v>
      </c>
      <c r="K6706" s="137">
        <v>37466</v>
      </c>
      <c r="L6706" s="135" t="s">
        <v>13271</v>
      </c>
    </row>
    <row r="6707" spans="1:12" x14ac:dyDescent="0.2">
      <c r="A6707" s="135" t="s">
        <v>2918</v>
      </c>
      <c r="B6707" s="138" t="s">
        <v>2900</v>
      </c>
      <c r="C6707" s="135" t="s">
        <v>13261</v>
      </c>
      <c r="D6707" s="135" t="s">
        <v>13280</v>
      </c>
      <c r="E6707" s="135">
        <f t="shared" si="104"/>
        <v>30800129</v>
      </c>
      <c r="F6707" s="135" t="s">
        <v>1249</v>
      </c>
      <c r="G6707" s="135" t="s">
        <v>15960</v>
      </c>
      <c r="H6707" s="135" t="s">
        <v>15940</v>
      </c>
      <c r="I6707" s="135" t="s">
        <v>13262</v>
      </c>
      <c r="K6707" s="137">
        <v>37466</v>
      </c>
      <c r="L6707" s="135" t="s">
        <v>13271</v>
      </c>
    </row>
    <row r="6708" spans="1:12" x14ac:dyDescent="0.2">
      <c r="A6708" s="135" t="s">
        <v>2918</v>
      </c>
      <c r="B6708" s="138" t="s">
        <v>2900</v>
      </c>
      <c r="C6708" s="135" t="s">
        <v>13263</v>
      </c>
      <c r="D6708" s="135" t="s">
        <v>13281</v>
      </c>
      <c r="E6708" s="135">
        <f t="shared" si="104"/>
        <v>30800130</v>
      </c>
      <c r="F6708" s="135" t="s">
        <v>1249</v>
      </c>
      <c r="G6708" s="135" t="s">
        <v>15960</v>
      </c>
      <c r="H6708" s="135" t="s">
        <v>15940</v>
      </c>
      <c r="I6708" s="135" t="s">
        <v>13264</v>
      </c>
      <c r="K6708" s="137">
        <v>37466</v>
      </c>
      <c r="L6708" s="135" t="s">
        <v>13271</v>
      </c>
    </row>
    <row r="6709" spans="1:12" x14ac:dyDescent="0.2">
      <c r="A6709" s="135" t="s">
        <v>2918</v>
      </c>
      <c r="B6709" s="138" t="s">
        <v>2900</v>
      </c>
      <c r="C6709" s="135" t="s">
        <v>13265</v>
      </c>
      <c r="D6709" s="135" t="s">
        <v>13282</v>
      </c>
      <c r="E6709" s="135">
        <f t="shared" si="104"/>
        <v>30800131</v>
      </c>
      <c r="F6709" s="135" t="s">
        <v>1249</v>
      </c>
      <c r="G6709" s="135" t="s">
        <v>15960</v>
      </c>
      <c r="H6709" s="135" t="s">
        <v>15940</v>
      </c>
      <c r="I6709" s="135" t="s">
        <v>13266</v>
      </c>
      <c r="K6709" s="137">
        <v>37466</v>
      </c>
      <c r="L6709" s="135" t="s">
        <v>13271</v>
      </c>
    </row>
    <row r="6710" spans="1:12" x14ac:dyDescent="0.2">
      <c r="A6710" s="135" t="s">
        <v>2918</v>
      </c>
      <c r="B6710" s="138" t="s">
        <v>2900</v>
      </c>
      <c r="C6710" s="135" t="s">
        <v>13267</v>
      </c>
      <c r="D6710" s="135" t="s">
        <v>13283</v>
      </c>
      <c r="E6710" s="135">
        <f t="shared" si="104"/>
        <v>30800132</v>
      </c>
      <c r="F6710" s="135" t="s">
        <v>1249</v>
      </c>
      <c r="G6710" s="135" t="s">
        <v>15960</v>
      </c>
      <c r="H6710" s="135" t="s">
        <v>15940</v>
      </c>
      <c r="I6710" s="135" t="s">
        <v>13268</v>
      </c>
      <c r="K6710" s="137">
        <v>37466</v>
      </c>
      <c r="L6710" s="135" t="s">
        <v>13271</v>
      </c>
    </row>
    <row r="6711" spans="1:12" x14ac:dyDescent="0.2">
      <c r="A6711" s="135" t="s">
        <v>2918</v>
      </c>
      <c r="B6711" s="138" t="s">
        <v>2900</v>
      </c>
      <c r="C6711" s="135" t="s">
        <v>13269</v>
      </c>
      <c r="D6711" s="135" t="s">
        <v>13284</v>
      </c>
      <c r="E6711" s="135">
        <f t="shared" si="104"/>
        <v>30800133</v>
      </c>
      <c r="F6711" s="135" t="s">
        <v>1249</v>
      </c>
      <c r="G6711" s="135" t="s">
        <v>15960</v>
      </c>
      <c r="H6711" s="135" t="s">
        <v>15940</v>
      </c>
      <c r="I6711" s="135" t="s">
        <v>10816</v>
      </c>
      <c r="K6711" s="137">
        <v>37466</v>
      </c>
      <c r="L6711" s="135" t="s">
        <v>13271</v>
      </c>
    </row>
    <row r="6712" spans="1:12" x14ac:dyDescent="0.2">
      <c r="A6712" s="135" t="s">
        <v>2918</v>
      </c>
      <c r="B6712" s="138" t="s">
        <v>2900</v>
      </c>
      <c r="C6712" s="135" t="s">
        <v>10536</v>
      </c>
      <c r="D6712" s="135" t="s">
        <v>10537</v>
      </c>
      <c r="E6712" s="135">
        <f t="shared" si="104"/>
        <v>30800197</v>
      </c>
      <c r="F6712" s="135" t="s">
        <v>1249</v>
      </c>
      <c r="G6712" s="135" t="s">
        <v>15960</v>
      </c>
      <c r="H6712" s="135" t="s">
        <v>15940</v>
      </c>
      <c r="I6712" s="135" t="s">
        <v>6238</v>
      </c>
      <c r="K6712" s="137">
        <v>37725</v>
      </c>
      <c r="L6712" s="135" t="s">
        <v>13271</v>
      </c>
    </row>
    <row r="6713" spans="1:12" x14ac:dyDescent="0.2">
      <c r="A6713" s="135" t="s">
        <v>2918</v>
      </c>
      <c r="B6713" s="138" t="s">
        <v>2900</v>
      </c>
      <c r="C6713" s="135" t="s">
        <v>10536</v>
      </c>
      <c r="D6713" s="135" t="s">
        <v>10538</v>
      </c>
      <c r="E6713" s="135">
        <f t="shared" si="104"/>
        <v>30800198</v>
      </c>
      <c r="F6713" s="135" t="s">
        <v>1249</v>
      </c>
      <c r="G6713" s="135" t="s">
        <v>15960</v>
      </c>
      <c r="H6713" s="135" t="s">
        <v>15940</v>
      </c>
      <c r="I6713" s="135" t="s">
        <v>6238</v>
      </c>
      <c r="K6713" s="137">
        <v>37725</v>
      </c>
      <c r="L6713" s="135" t="s">
        <v>13271</v>
      </c>
    </row>
    <row r="6714" spans="1:12" x14ac:dyDescent="0.2">
      <c r="A6714" s="135" t="s">
        <v>2918</v>
      </c>
      <c r="D6714" s="135" t="s">
        <v>10536</v>
      </c>
      <c r="E6714" s="135">
        <f t="shared" si="104"/>
        <v>30800199</v>
      </c>
      <c r="F6714" s="135" t="s">
        <v>1249</v>
      </c>
      <c r="G6714" s="135" t="s">
        <v>15960</v>
      </c>
      <c r="H6714" s="135" t="s">
        <v>15940</v>
      </c>
      <c r="I6714" s="135" t="s">
        <v>6238</v>
      </c>
    </row>
    <row r="6715" spans="1:12" x14ac:dyDescent="0.2">
      <c r="A6715" s="135" t="s">
        <v>2918</v>
      </c>
      <c r="D6715" s="135" t="s">
        <v>10539</v>
      </c>
      <c r="E6715" s="135">
        <f t="shared" si="104"/>
        <v>30800501</v>
      </c>
      <c r="F6715" s="135" t="s">
        <v>1249</v>
      </c>
      <c r="G6715" s="135" t="s">
        <v>15960</v>
      </c>
      <c r="H6715" s="135" t="s">
        <v>10540</v>
      </c>
      <c r="I6715" s="135" t="s">
        <v>10541</v>
      </c>
    </row>
    <row r="6716" spans="1:12" x14ac:dyDescent="0.2">
      <c r="A6716" s="135" t="s">
        <v>2918</v>
      </c>
      <c r="D6716" s="135" t="s">
        <v>10542</v>
      </c>
      <c r="E6716" s="135">
        <f t="shared" si="104"/>
        <v>30800699</v>
      </c>
      <c r="F6716" s="135" t="s">
        <v>1249</v>
      </c>
      <c r="G6716" s="135" t="s">
        <v>15960</v>
      </c>
      <c r="H6716" s="135" t="s">
        <v>10543</v>
      </c>
      <c r="I6716" s="135" t="s">
        <v>6238</v>
      </c>
    </row>
    <row r="6717" spans="1:12" x14ac:dyDescent="0.2">
      <c r="A6717" s="135" t="s">
        <v>2918</v>
      </c>
      <c r="D6717" s="135" t="s">
        <v>10544</v>
      </c>
      <c r="E6717" s="135">
        <f t="shared" si="104"/>
        <v>30800701</v>
      </c>
      <c r="F6717" s="135" t="s">
        <v>1249</v>
      </c>
      <c r="G6717" s="135" t="s">
        <v>15960</v>
      </c>
      <c r="H6717" s="135" t="s">
        <v>10545</v>
      </c>
      <c r="I6717" s="135" t="s">
        <v>10546</v>
      </c>
    </row>
    <row r="6718" spans="1:12" x14ac:dyDescent="0.2">
      <c r="A6718" s="135" t="s">
        <v>2918</v>
      </c>
      <c r="D6718" s="135" t="s">
        <v>10547</v>
      </c>
      <c r="E6718" s="135">
        <f t="shared" si="104"/>
        <v>30800702</v>
      </c>
      <c r="F6718" s="135" t="s">
        <v>1249</v>
      </c>
      <c r="G6718" s="135" t="s">
        <v>15960</v>
      </c>
      <c r="H6718" s="135" t="s">
        <v>10545</v>
      </c>
      <c r="I6718" s="135" t="s">
        <v>10548</v>
      </c>
    </row>
    <row r="6719" spans="1:12" x14ac:dyDescent="0.2">
      <c r="A6719" s="135" t="s">
        <v>2918</v>
      </c>
      <c r="D6719" s="135" t="s">
        <v>10549</v>
      </c>
      <c r="E6719" s="135">
        <f t="shared" si="104"/>
        <v>30800703</v>
      </c>
      <c r="F6719" s="135" t="s">
        <v>1249</v>
      </c>
      <c r="G6719" s="135" t="s">
        <v>15960</v>
      </c>
      <c r="H6719" s="135" t="s">
        <v>10545</v>
      </c>
      <c r="I6719" s="135" t="s">
        <v>10550</v>
      </c>
    </row>
    <row r="6720" spans="1:12" x14ac:dyDescent="0.2">
      <c r="A6720" s="135" t="s">
        <v>2918</v>
      </c>
      <c r="D6720" s="135" t="s">
        <v>10551</v>
      </c>
      <c r="E6720" s="135">
        <f t="shared" si="104"/>
        <v>30800704</v>
      </c>
      <c r="F6720" s="135" t="s">
        <v>1249</v>
      </c>
      <c r="G6720" s="135" t="s">
        <v>15960</v>
      </c>
      <c r="H6720" s="135" t="s">
        <v>10545</v>
      </c>
      <c r="I6720" s="135" t="s">
        <v>10552</v>
      </c>
    </row>
    <row r="6721" spans="1:9" x14ac:dyDescent="0.2">
      <c r="A6721" s="135" t="s">
        <v>2918</v>
      </c>
      <c r="D6721" s="135" t="s">
        <v>10553</v>
      </c>
      <c r="E6721" s="135">
        <f t="shared" si="104"/>
        <v>30800705</v>
      </c>
      <c r="F6721" s="135" t="s">
        <v>1249</v>
      </c>
      <c r="G6721" s="135" t="s">
        <v>15960</v>
      </c>
      <c r="H6721" s="135" t="s">
        <v>10545</v>
      </c>
      <c r="I6721" s="135" t="s">
        <v>8162</v>
      </c>
    </row>
    <row r="6722" spans="1:9" x14ac:dyDescent="0.2">
      <c r="A6722" s="135" t="s">
        <v>2918</v>
      </c>
      <c r="D6722" s="135" t="s">
        <v>10554</v>
      </c>
      <c r="E6722" s="135">
        <f t="shared" ref="E6722:E6785" si="105">VALUE(D6722)</f>
        <v>30800720</v>
      </c>
      <c r="F6722" s="135" t="s">
        <v>1249</v>
      </c>
      <c r="G6722" s="135" t="s">
        <v>15960</v>
      </c>
      <c r="H6722" s="135" t="s">
        <v>10545</v>
      </c>
      <c r="I6722" s="135" t="s">
        <v>2382</v>
      </c>
    </row>
    <row r="6723" spans="1:9" x14ac:dyDescent="0.2">
      <c r="A6723" s="135" t="s">
        <v>2918</v>
      </c>
      <c r="D6723" s="135" t="s">
        <v>10555</v>
      </c>
      <c r="E6723" s="135">
        <f t="shared" si="105"/>
        <v>30800721</v>
      </c>
      <c r="F6723" s="135" t="s">
        <v>1249</v>
      </c>
      <c r="G6723" s="135" t="s">
        <v>15960</v>
      </c>
      <c r="H6723" s="135" t="s">
        <v>10545</v>
      </c>
      <c r="I6723" s="135" t="s">
        <v>10556</v>
      </c>
    </row>
    <row r="6724" spans="1:9" x14ac:dyDescent="0.2">
      <c r="A6724" s="135" t="s">
        <v>2918</v>
      </c>
      <c r="D6724" s="135" t="s">
        <v>10557</v>
      </c>
      <c r="E6724" s="135">
        <f t="shared" si="105"/>
        <v>30800722</v>
      </c>
      <c r="F6724" s="135" t="s">
        <v>1249</v>
      </c>
      <c r="G6724" s="135" t="s">
        <v>15960</v>
      </c>
      <c r="H6724" s="135" t="s">
        <v>10545</v>
      </c>
      <c r="I6724" s="135" t="s">
        <v>10558</v>
      </c>
    </row>
    <row r="6725" spans="1:9" x14ac:dyDescent="0.2">
      <c r="A6725" s="135" t="s">
        <v>2918</v>
      </c>
      <c r="D6725" s="135" t="s">
        <v>10559</v>
      </c>
      <c r="E6725" s="135">
        <f t="shared" si="105"/>
        <v>30800723</v>
      </c>
      <c r="F6725" s="135" t="s">
        <v>1249</v>
      </c>
      <c r="G6725" s="135" t="s">
        <v>15960</v>
      </c>
      <c r="H6725" s="135" t="s">
        <v>10545</v>
      </c>
      <c r="I6725" s="135" t="s">
        <v>10560</v>
      </c>
    </row>
    <row r="6726" spans="1:9" x14ac:dyDescent="0.2">
      <c r="A6726" s="135" t="s">
        <v>2918</v>
      </c>
      <c r="D6726" s="135" t="s">
        <v>10561</v>
      </c>
      <c r="E6726" s="135">
        <f t="shared" si="105"/>
        <v>30800724</v>
      </c>
      <c r="F6726" s="135" t="s">
        <v>1249</v>
      </c>
      <c r="G6726" s="135" t="s">
        <v>15960</v>
      </c>
      <c r="H6726" s="135" t="s">
        <v>10545</v>
      </c>
      <c r="I6726" s="135" t="s">
        <v>10562</v>
      </c>
    </row>
    <row r="6727" spans="1:9" x14ac:dyDescent="0.2">
      <c r="A6727" s="135" t="s">
        <v>2918</v>
      </c>
      <c r="D6727" s="135" t="s">
        <v>10563</v>
      </c>
      <c r="E6727" s="135">
        <f t="shared" si="105"/>
        <v>30800730</v>
      </c>
      <c r="F6727" s="135" t="s">
        <v>1249</v>
      </c>
      <c r="G6727" s="135" t="s">
        <v>15960</v>
      </c>
      <c r="H6727" s="135" t="s">
        <v>10545</v>
      </c>
      <c r="I6727" s="135" t="s">
        <v>10564</v>
      </c>
    </row>
    <row r="6728" spans="1:9" x14ac:dyDescent="0.2">
      <c r="A6728" s="135" t="s">
        <v>2918</v>
      </c>
      <c r="D6728" s="135" t="s">
        <v>10565</v>
      </c>
      <c r="E6728" s="135">
        <f t="shared" si="105"/>
        <v>30800731</v>
      </c>
      <c r="F6728" s="135" t="s">
        <v>1249</v>
      </c>
      <c r="G6728" s="135" t="s">
        <v>15960</v>
      </c>
      <c r="H6728" s="135" t="s">
        <v>10545</v>
      </c>
      <c r="I6728" s="135" t="s">
        <v>10566</v>
      </c>
    </row>
    <row r="6729" spans="1:9" x14ac:dyDescent="0.2">
      <c r="A6729" s="135" t="s">
        <v>2918</v>
      </c>
      <c r="D6729" s="135" t="s">
        <v>10567</v>
      </c>
      <c r="E6729" s="135">
        <f t="shared" si="105"/>
        <v>30800732</v>
      </c>
      <c r="F6729" s="135" t="s">
        <v>1249</v>
      </c>
      <c r="G6729" s="135" t="s">
        <v>15960</v>
      </c>
      <c r="H6729" s="135" t="s">
        <v>10545</v>
      </c>
      <c r="I6729" s="135" t="s">
        <v>10568</v>
      </c>
    </row>
    <row r="6730" spans="1:9" x14ac:dyDescent="0.2">
      <c r="A6730" s="135" t="s">
        <v>2918</v>
      </c>
      <c r="D6730" s="135" t="s">
        <v>10569</v>
      </c>
      <c r="E6730" s="135">
        <f t="shared" si="105"/>
        <v>30800736</v>
      </c>
      <c r="F6730" s="135" t="s">
        <v>1249</v>
      </c>
      <c r="G6730" s="135" t="s">
        <v>15960</v>
      </c>
      <c r="H6730" s="135" t="s">
        <v>10545</v>
      </c>
      <c r="I6730" s="135" t="s">
        <v>10570</v>
      </c>
    </row>
    <row r="6731" spans="1:9" x14ac:dyDescent="0.2">
      <c r="A6731" s="135" t="s">
        <v>2918</v>
      </c>
      <c r="D6731" s="135" t="s">
        <v>10571</v>
      </c>
      <c r="E6731" s="135">
        <f t="shared" si="105"/>
        <v>30800799</v>
      </c>
      <c r="F6731" s="135" t="s">
        <v>1249</v>
      </c>
      <c r="G6731" s="135" t="s">
        <v>15960</v>
      </c>
      <c r="H6731" s="135" t="s">
        <v>10545</v>
      </c>
      <c r="I6731" s="135" t="s">
        <v>6238</v>
      </c>
    </row>
    <row r="6732" spans="1:9" x14ac:dyDescent="0.2">
      <c r="A6732" s="135" t="s">
        <v>2918</v>
      </c>
      <c r="D6732" s="135" t="s">
        <v>10572</v>
      </c>
      <c r="E6732" s="135">
        <f t="shared" si="105"/>
        <v>30800801</v>
      </c>
      <c r="F6732" s="135" t="s">
        <v>1249</v>
      </c>
      <c r="G6732" s="135" t="s">
        <v>15960</v>
      </c>
      <c r="H6732" s="135" t="s">
        <v>10573</v>
      </c>
      <c r="I6732" s="135" t="s">
        <v>10574</v>
      </c>
    </row>
    <row r="6733" spans="1:9" x14ac:dyDescent="0.2">
      <c r="A6733" s="135" t="s">
        <v>2918</v>
      </c>
      <c r="D6733" s="135" t="s">
        <v>10575</v>
      </c>
      <c r="E6733" s="135">
        <f t="shared" si="105"/>
        <v>30800802</v>
      </c>
      <c r="F6733" s="135" t="s">
        <v>1249</v>
      </c>
      <c r="G6733" s="135" t="s">
        <v>15960</v>
      </c>
      <c r="H6733" s="135" t="s">
        <v>10573</v>
      </c>
      <c r="I6733" s="135" t="s">
        <v>9286</v>
      </c>
    </row>
    <row r="6734" spans="1:9" x14ac:dyDescent="0.2">
      <c r="A6734" s="135" t="s">
        <v>2918</v>
      </c>
      <c r="D6734" s="135" t="s">
        <v>10576</v>
      </c>
      <c r="E6734" s="135">
        <f t="shared" si="105"/>
        <v>30800803</v>
      </c>
      <c r="F6734" s="135" t="s">
        <v>1249</v>
      </c>
      <c r="G6734" s="135" t="s">
        <v>15960</v>
      </c>
      <c r="H6734" s="135" t="s">
        <v>10573</v>
      </c>
      <c r="I6734" s="135" t="s">
        <v>10577</v>
      </c>
    </row>
    <row r="6735" spans="1:9" x14ac:dyDescent="0.2">
      <c r="A6735" s="135" t="s">
        <v>2918</v>
      </c>
      <c r="D6735" s="135" t="s">
        <v>10578</v>
      </c>
      <c r="E6735" s="135">
        <f t="shared" si="105"/>
        <v>30800901</v>
      </c>
      <c r="F6735" s="135" t="s">
        <v>1249</v>
      </c>
      <c r="G6735" s="135" t="s">
        <v>15960</v>
      </c>
      <c r="H6735" s="135" t="s">
        <v>10579</v>
      </c>
      <c r="I6735" s="135" t="s">
        <v>10580</v>
      </c>
    </row>
    <row r="6736" spans="1:9" x14ac:dyDescent="0.2">
      <c r="A6736" s="135" t="s">
        <v>2918</v>
      </c>
      <c r="D6736" s="135" t="s">
        <v>10581</v>
      </c>
      <c r="E6736" s="135">
        <f t="shared" si="105"/>
        <v>30801001</v>
      </c>
      <c r="F6736" s="135" t="s">
        <v>1249</v>
      </c>
      <c r="G6736" s="135" t="s">
        <v>15960</v>
      </c>
      <c r="H6736" s="135" t="s">
        <v>10582</v>
      </c>
      <c r="I6736" s="135" t="s">
        <v>10583</v>
      </c>
    </row>
    <row r="6737" spans="1:9" x14ac:dyDescent="0.2">
      <c r="A6737" s="135" t="s">
        <v>2918</v>
      </c>
      <c r="D6737" s="135" t="s">
        <v>10584</v>
      </c>
      <c r="E6737" s="135">
        <f t="shared" si="105"/>
        <v>30801002</v>
      </c>
      <c r="F6737" s="135" t="s">
        <v>1249</v>
      </c>
      <c r="G6737" s="135" t="s">
        <v>15960</v>
      </c>
      <c r="H6737" s="135" t="s">
        <v>10582</v>
      </c>
      <c r="I6737" s="135" t="s">
        <v>3879</v>
      </c>
    </row>
    <row r="6738" spans="1:9" x14ac:dyDescent="0.2">
      <c r="A6738" s="135" t="s">
        <v>2918</v>
      </c>
      <c r="D6738" s="135" t="s">
        <v>10585</v>
      </c>
      <c r="E6738" s="135">
        <f t="shared" si="105"/>
        <v>30801003</v>
      </c>
      <c r="F6738" s="135" t="s">
        <v>1249</v>
      </c>
      <c r="G6738" s="135" t="s">
        <v>15960</v>
      </c>
      <c r="H6738" s="135" t="s">
        <v>10582</v>
      </c>
      <c r="I6738" s="135" t="s">
        <v>10586</v>
      </c>
    </row>
    <row r="6739" spans="1:9" x14ac:dyDescent="0.2">
      <c r="A6739" s="135" t="s">
        <v>2918</v>
      </c>
      <c r="D6739" s="135" t="s">
        <v>10587</v>
      </c>
      <c r="E6739" s="135">
        <f t="shared" si="105"/>
        <v>30801004</v>
      </c>
      <c r="F6739" s="135" t="s">
        <v>1249</v>
      </c>
      <c r="G6739" s="135" t="s">
        <v>15960</v>
      </c>
      <c r="H6739" s="135" t="s">
        <v>10582</v>
      </c>
      <c r="I6739" s="135" t="s">
        <v>10588</v>
      </c>
    </row>
    <row r="6740" spans="1:9" x14ac:dyDescent="0.2">
      <c r="A6740" s="135" t="s">
        <v>2918</v>
      </c>
      <c r="D6740" s="135" t="s">
        <v>10589</v>
      </c>
      <c r="E6740" s="135">
        <f t="shared" si="105"/>
        <v>30801005</v>
      </c>
      <c r="F6740" s="135" t="s">
        <v>1249</v>
      </c>
      <c r="G6740" s="135" t="s">
        <v>15960</v>
      </c>
      <c r="H6740" s="135" t="s">
        <v>10582</v>
      </c>
      <c r="I6740" s="135" t="s">
        <v>10590</v>
      </c>
    </row>
    <row r="6741" spans="1:9" x14ac:dyDescent="0.2">
      <c r="A6741" s="135" t="s">
        <v>2918</v>
      </c>
      <c r="D6741" s="135" t="s">
        <v>10591</v>
      </c>
      <c r="E6741" s="135">
        <f t="shared" si="105"/>
        <v>30801006</v>
      </c>
      <c r="F6741" s="135" t="s">
        <v>1249</v>
      </c>
      <c r="G6741" s="135" t="s">
        <v>15960</v>
      </c>
      <c r="H6741" s="135" t="s">
        <v>10582</v>
      </c>
      <c r="I6741" s="135" t="s">
        <v>10592</v>
      </c>
    </row>
    <row r="6742" spans="1:9" x14ac:dyDescent="0.2">
      <c r="A6742" s="135" t="s">
        <v>2918</v>
      </c>
      <c r="D6742" s="135" t="s">
        <v>10593</v>
      </c>
      <c r="E6742" s="135">
        <f t="shared" si="105"/>
        <v>30801007</v>
      </c>
      <c r="F6742" s="135" t="s">
        <v>1249</v>
      </c>
      <c r="G6742" s="135" t="s">
        <v>15960</v>
      </c>
      <c r="H6742" s="135" t="s">
        <v>10582</v>
      </c>
      <c r="I6742" s="135" t="s">
        <v>10594</v>
      </c>
    </row>
    <row r="6743" spans="1:9" x14ac:dyDescent="0.2">
      <c r="A6743" s="135" t="s">
        <v>2918</v>
      </c>
      <c r="D6743" s="135" t="s">
        <v>10595</v>
      </c>
      <c r="E6743" s="135">
        <f t="shared" si="105"/>
        <v>30801008</v>
      </c>
      <c r="F6743" s="135" t="s">
        <v>1249</v>
      </c>
      <c r="G6743" s="135" t="s">
        <v>15960</v>
      </c>
      <c r="H6743" s="135" t="s">
        <v>10582</v>
      </c>
      <c r="I6743" s="135" t="s">
        <v>10596</v>
      </c>
    </row>
    <row r="6744" spans="1:9" x14ac:dyDescent="0.2">
      <c r="A6744" s="135" t="s">
        <v>2918</v>
      </c>
      <c r="D6744" s="135" t="s">
        <v>10597</v>
      </c>
      <c r="E6744" s="135">
        <f t="shared" si="105"/>
        <v>30805001</v>
      </c>
      <c r="F6744" s="135" t="s">
        <v>1249</v>
      </c>
      <c r="G6744" s="135" t="s">
        <v>15960</v>
      </c>
      <c r="H6744" s="135" t="s">
        <v>10598</v>
      </c>
      <c r="I6744" s="135" t="s">
        <v>10599</v>
      </c>
    </row>
    <row r="6745" spans="1:9" x14ac:dyDescent="0.2">
      <c r="A6745" s="135" t="s">
        <v>2918</v>
      </c>
      <c r="D6745" s="135" t="s">
        <v>10600</v>
      </c>
      <c r="E6745" s="135">
        <f t="shared" si="105"/>
        <v>30805002</v>
      </c>
      <c r="F6745" s="135" t="s">
        <v>1249</v>
      </c>
      <c r="G6745" s="135" t="s">
        <v>15960</v>
      </c>
      <c r="H6745" s="135" t="s">
        <v>10598</v>
      </c>
      <c r="I6745" s="135" t="s">
        <v>10601</v>
      </c>
    </row>
    <row r="6746" spans="1:9" x14ac:dyDescent="0.2">
      <c r="A6746" s="135" t="s">
        <v>2918</v>
      </c>
      <c r="D6746" s="135" t="s">
        <v>10602</v>
      </c>
      <c r="E6746" s="135">
        <f t="shared" si="105"/>
        <v>30805003</v>
      </c>
      <c r="F6746" s="135" t="s">
        <v>1249</v>
      </c>
      <c r="G6746" s="135" t="s">
        <v>15960</v>
      </c>
      <c r="H6746" s="135" t="s">
        <v>10598</v>
      </c>
      <c r="I6746" s="135" t="s">
        <v>10603</v>
      </c>
    </row>
    <row r="6747" spans="1:9" x14ac:dyDescent="0.2">
      <c r="A6747" s="135" t="s">
        <v>2918</v>
      </c>
      <c r="D6747" s="135" t="s">
        <v>7768</v>
      </c>
      <c r="E6747" s="135">
        <f t="shared" si="105"/>
        <v>30805004</v>
      </c>
      <c r="F6747" s="135" t="s">
        <v>1249</v>
      </c>
      <c r="G6747" s="135" t="s">
        <v>15960</v>
      </c>
      <c r="H6747" s="135" t="s">
        <v>10598</v>
      </c>
      <c r="I6747" s="135" t="s">
        <v>7769</v>
      </c>
    </row>
    <row r="6748" spans="1:9" x14ac:dyDescent="0.2">
      <c r="A6748" s="135" t="s">
        <v>2918</v>
      </c>
      <c r="D6748" s="135" t="s">
        <v>7770</v>
      </c>
      <c r="E6748" s="135">
        <f t="shared" si="105"/>
        <v>30805005</v>
      </c>
      <c r="F6748" s="135" t="s">
        <v>1249</v>
      </c>
      <c r="G6748" s="135" t="s">
        <v>15960</v>
      </c>
      <c r="H6748" s="135" t="s">
        <v>10598</v>
      </c>
      <c r="I6748" s="135" t="s">
        <v>7771</v>
      </c>
    </row>
    <row r="6749" spans="1:9" x14ac:dyDescent="0.2">
      <c r="A6749" s="135" t="s">
        <v>2918</v>
      </c>
      <c r="D6749" s="135" t="s">
        <v>7772</v>
      </c>
      <c r="E6749" s="135">
        <f t="shared" si="105"/>
        <v>30805006</v>
      </c>
      <c r="F6749" s="135" t="s">
        <v>1249</v>
      </c>
      <c r="G6749" s="135" t="s">
        <v>15960</v>
      </c>
      <c r="H6749" s="135" t="s">
        <v>10598</v>
      </c>
      <c r="I6749" s="135" t="s">
        <v>10500</v>
      </c>
    </row>
    <row r="6750" spans="1:9" x14ac:dyDescent="0.2">
      <c r="A6750" s="135" t="s">
        <v>2918</v>
      </c>
      <c r="D6750" s="135" t="s">
        <v>7773</v>
      </c>
      <c r="E6750" s="135">
        <f t="shared" si="105"/>
        <v>30805007</v>
      </c>
      <c r="F6750" s="135" t="s">
        <v>1249</v>
      </c>
      <c r="G6750" s="135" t="s">
        <v>15960</v>
      </c>
      <c r="H6750" s="135" t="s">
        <v>10598</v>
      </c>
      <c r="I6750" s="135" t="s">
        <v>7774</v>
      </c>
    </row>
    <row r="6751" spans="1:9" x14ac:dyDescent="0.2">
      <c r="A6751" s="135" t="s">
        <v>2918</v>
      </c>
      <c r="D6751" s="135" t="s">
        <v>7775</v>
      </c>
      <c r="E6751" s="135">
        <f t="shared" si="105"/>
        <v>30805008</v>
      </c>
      <c r="F6751" s="135" t="s">
        <v>1249</v>
      </c>
      <c r="G6751" s="135" t="s">
        <v>15960</v>
      </c>
      <c r="H6751" s="135" t="s">
        <v>10598</v>
      </c>
      <c r="I6751" s="135" t="s">
        <v>7776</v>
      </c>
    </row>
    <row r="6752" spans="1:9" x14ac:dyDescent="0.2">
      <c r="A6752" s="135" t="s">
        <v>2918</v>
      </c>
      <c r="D6752" s="135" t="s">
        <v>7777</v>
      </c>
      <c r="E6752" s="135">
        <f t="shared" si="105"/>
        <v>30805009</v>
      </c>
      <c r="F6752" s="135" t="s">
        <v>1249</v>
      </c>
      <c r="G6752" s="135" t="s">
        <v>15960</v>
      </c>
      <c r="H6752" s="135" t="s">
        <v>10598</v>
      </c>
      <c r="I6752" s="135" t="s">
        <v>14373</v>
      </c>
    </row>
    <row r="6753" spans="1:12" x14ac:dyDescent="0.2">
      <c r="A6753" s="135" t="s">
        <v>2918</v>
      </c>
      <c r="D6753" s="135" t="s">
        <v>7778</v>
      </c>
      <c r="E6753" s="135">
        <f t="shared" si="105"/>
        <v>30805010</v>
      </c>
      <c r="F6753" s="135" t="s">
        <v>1249</v>
      </c>
      <c r="G6753" s="135" t="s">
        <v>15960</v>
      </c>
      <c r="H6753" s="135" t="s">
        <v>10598</v>
      </c>
      <c r="I6753" s="135" t="s">
        <v>7779</v>
      </c>
    </row>
    <row r="6754" spans="1:12" x14ac:dyDescent="0.2">
      <c r="A6754" s="135" t="s">
        <v>2918</v>
      </c>
      <c r="D6754" s="135" t="s">
        <v>7780</v>
      </c>
      <c r="E6754" s="135">
        <f t="shared" si="105"/>
        <v>30805011</v>
      </c>
      <c r="F6754" s="135" t="s">
        <v>1249</v>
      </c>
      <c r="G6754" s="135" t="s">
        <v>15960</v>
      </c>
      <c r="H6754" s="135" t="s">
        <v>10598</v>
      </c>
      <c r="I6754" s="135" t="s">
        <v>7781</v>
      </c>
    </row>
    <row r="6755" spans="1:12" x14ac:dyDescent="0.2">
      <c r="A6755" s="135" t="s">
        <v>2918</v>
      </c>
      <c r="D6755" s="135" t="s">
        <v>7782</v>
      </c>
      <c r="E6755" s="135">
        <f t="shared" si="105"/>
        <v>30805012</v>
      </c>
      <c r="F6755" s="135" t="s">
        <v>1249</v>
      </c>
      <c r="G6755" s="135" t="s">
        <v>15960</v>
      </c>
      <c r="H6755" s="135" t="s">
        <v>10598</v>
      </c>
      <c r="I6755" s="135" t="s">
        <v>7783</v>
      </c>
    </row>
    <row r="6756" spans="1:12" x14ac:dyDescent="0.2">
      <c r="A6756" s="135" t="s">
        <v>2918</v>
      </c>
      <c r="D6756" s="135" t="s">
        <v>7784</v>
      </c>
      <c r="E6756" s="135">
        <f t="shared" si="105"/>
        <v>30805013</v>
      </c>
      <c r="F6756" s="135" t="s">
        <v>1249</v>
      </c>
      <c r="G6756" s="135" t="s">
        <v>15960</v>
      </c>
      <c r="H6756" s="135" t="s">
        <v>10598</v>
      </c>
      <c r="I6756" s="135" t="s">
        <v>7785</v>
      </c>
    </row>
    <row r="6757" spans="1:12" x14ac:dyDescent="0.2">
      <c r="A6757" s="135" t="s">
        <v>2918</v>
      </c>
      <c r="D6757" s="135" t="s">
        <v>7786</v>
      </c>
      <c r="E6757" s="135">
        <f t="shared" si="105"/>
        <v>30805014</v>
      </c>
      <c r="F6757" s="135" t="s">
        <v>1249</v>
      </c>
      <c r="G6757" s="135" t="s">
        <v>15960</v>
      </c>
      <c r="H6757" s="135" t="s">
        <v>10598</v>
      </c>
      <c r="I6757" s="135" t="s">
        <v>7787</v>
      </c>
    </row>
    <row r="6758" spans="1:12" x14ac:dyDescent="0.2">
      <c r="A6758" s="135" t="s">
        <v>2918</v>
      </c>
      <c r="D6758" s="135" t="s">
        <v>7788</v>
      </c>
      <c r="E6758" s="135">
        <f t="shared" si="105"/>
        <v>30805015</v>
      </c>
      <c r="F6758" s="135" t="s">
        <v>1249</v>
      </c>
      <c r="G6758" s="135" t="s">
        <v>15960</v>
      </c>
      <c r="H6758" s="135" t="s">
        <v>10598</v>
      </c>
      <c r="I6758" s="135" t="s">
        <v>7789</v>
      </c>
    </row>
    <row r="6759" spans="1:12" x14ac:dyDescent="0.2">
      <c r="A6759" s="135" t="s">
        <v>2918</v>
      </c>
      <c r="D6759" s="135" t="s">
        <v>7790</v>
      </c>
      <c r="E6759" s="135">
        <f t="shared" si="105"/>
        <v>30805016</v>
      </c>
      <c r="F6759" s="135" t="s">
        <v>1249</v>
      </c>
      <c r="G6759" s="135" t="s">
        <v>15960</v>
      </c>
      <c r="H6759" s="135" t="s">
        <v>10598</v>
      </c>
      <c r="I6759" s="135" t="s">
        <v>7791</v>
      </c>
    </row>
    <row r="6760" spans="1:12" x14ac:dyDescent="0.2">
      <c r="A6760" s="135" t="s">
        <v>2918</v>
      </c>
      <c r="D6760" s="135" t="s">
        <v>7792</v>
      </c>
      <c r="E6760" s="135">
        <f t="shared" si="105"/>
        <v>30805017</v>
      </c>
      <c r="F6760" s="135" t="s">
        <v>1249</v>
      </c>
      <c r="G6760" s="135" t="s">
        <v>15960</v>
      </c>
      <c r="H6760" s="135" t="s">
        <v>10598</v>
      </c>
      <c r="I6760" s="135" t="s">
        <v>7793</v>
      </c>
    </row>
    <row r="6761" spans="1:12" x14ac:dyDescent="0.2">
      <c r="A6761" s="135" t="s">
        <v>2918</v>
      </c>
      <c r="D6761" s="135" t="s">
        <v>7794</v>
      </c>
      <c r="E6761" s="135">
        <f t="shared" si="105"/>
        <v>30805018</v>
      </c>
      <c r="F6761" s="135" t="s">
        <v>1249</v>
      </c>
      <c r="G6761" s="135" t="s">
        <v>15960</v>
      </c>
      <c r="H6761" s="135" t="s">
        <v>10598</v>
      </c>
      <c r="I6761" s="135" t="s">
        <v>7795</v>
      </c>
    </row>
    <row r="6762" spans="1:12" x14ac:dyDescent="0.2">
      <c r="A6762" s="135" t="s">
        <v>2918</v>
      </c>
      <c r="D6762" s="135" t="s">
        <v>7796</v>
      </c>
      <c r="E6762" s="135">
        <f t="shared" si="105"/>
        <v>30805019</v>
      </c>
      <c r="F6762" s="135" t="s">
        <v>1249</v>
      </c>
      <c r="G6762" s="135" t="s">
        <v>15960</v>
      </c>
      <c r="H6762" s="135" t="s">
        <v>10598</v>
      </c>
      <c r="I6762" s="135" t="s">
        <v>7797</v>
      </c>
    </row>
    <row r="6763" spans="1:12" x14ac:dyDescent="0.2">
      <c r="A6763" s="135" t="s">
        <v>2918</v>
      </c>
      <c r="D6763" s="135" t="s">
        <v>7798</v>
      </c>
      <c r="E6763" s="135">
        <f t="shared" si="105"/>
        <v>30805099</v>
      </c>
      <c r="F6763" s="135" t="s">
        <v>1249</v>
      </c>
      <c r="G6763" s="135" t="s">
        <v>15960</v>
      </c>
      <c r="H6763" s="135" t="s">
        <v>10598</v>
      </c>
      <c r="I6763" s="135" t="s">
        <v>7799</v>
      </c>
    </row>
    <row r="6764" spans="1:12" x14ac:dyDescent="0.2">
      <c r="A6764" s="135" t="s">
        <v>2918</v>
      </c>
      <c r="D6764" s="135" t="s">
        <v>7800</v>
      </c>
      <c r="E6764" s="135">
        <f t="shared" si="105"/>
        <v>30880001</v>
      </c>
      <c r="F6764" s="135" t="s">
        <v>1249</v>
      </c>
      <c r="G6764" s="135" t="s">
        <v>15960</v>
      </c>
      <c r="H6764" s="135" t="s">
        <v>3295</v>
      </c>
      <c r="I6764" s="135" t="s">
        <v>3295</v>
      </c>
    </row>
    <row r="6765" spans="1:12" x14ac:dyDescent="0.2">
      <c r="A6765" s="135" t="s">
        <v>2918</v>
      </c>
      <c r="D6765" s="135" t="s">
        <v>7801</v>
      </c>
      <c r="E6765" s="135">
        <f t="shared" si="105"/>
        <v>30882001</v>
      </c>
      <c r="F6765" s="135" t="s">
        <v>1249</v>
      </c>
      <c r="G6765" s="135" t="s">
        <v>15960</v>
      </c>
      <c r="H6765" s="135" t="s">
        <v>3297</v>
      </c>
      <c r="I6765" s="135" t="s">
        <v>3298</v>
      </c>
    </row>
    <row r="6766" spans="1:12" x14ac:dyDescent="0.2">
      <c r="A6766" s="135" t="s">
        <v>2918</v>
      </c>
      <c r="D6766" s="135" t="s">
        <v>7802</v>
      </c>
      <c r="E6766" s="135">
        <f t="shared" si="105"/>
        <v>30882002</v>
      </c>
      <c r="F6766" s="135" t="s">
        <v>1249</v>
      </c>
      <c r="G6766" s="135" t="s">
        <v>15960</v>
      </c>
      <c r="H6766" s="135" t="s">
        <v>3297</v>
      </c>
      <c r="I6766" s="135" t="s">
        <v>3300</v>
      </c>
    </row>
    <row r="6767" spans="1:12" x14ac:dyDescent="0.2">
      <c r="A6767" s="135" t="s">
        <v>2918</v>
      </c>
      <c r="D6767" s="135" t="s">
        <v>7803</v>
      </c>
      <c r="E6767" s="135">
        <f t="shared" si="105"/>
        <v>30882599</v>
      </c>
      <c r="F6767" s="135" t="s">
        <v>1249</v>
      </c>
      <c r="G6767" s="135" t="s">
        <v>15960</v>
      </c>
      <c r="H6767" s="135" t="s">
        <v>3302</v>
      </c>
      <c r="I6767" s="135" t="s">
        <v>3303</v>
      </c>
    </row>
    <row r="6768" spans="1:12" x14ac:dyDescent="0.2">
      <c r="A6768" s="135" t="s">
        <v>2918</v>
      </c>
      <c r="D6768" s="135" t="s">
        <v>7804</v>
      </c>
      <c r="E6768" s="135">
        <f t="shared" si="105"/>
        <v>30890001</v>
      </c>
      <c r="F6768" s="135" t="s">
        <v>1249</v>
      </c>
      <c r="G6768" s="135" t="s">
        <v>15960</v>
      </c>
      <c r="H6768" s="135" t="s">
        <v>2945</v>
      </c>
      <c r="I6768" s="135" t="s">
        <v>2946</v>
      </c>
      <c r="K6768" s="137">
        <v>36265</v>
      </c>
      <c r="L6768" s="135" t="s">
        <v>7805</v>
      </c>
    </row>
    <row r="6769" spans="1:12" x14ac:dyDescent="0.2">
      <c r="A6769" s="135" t="s">
        <v>2918</v>
      </c>
      <c r="D6769" s="135" t="s">
        <v>7806</v>
      </c>
      <c r="E6769" s="135">
        <f t="shared" si="105"/>
        <v>30890002</v>
      </c>
      <c r="F6769" s="135" t="s">
        <v>1249</v>
      </c>
      <c r="G6769" s="135" t="s">
        <v>15960</v>
      </c>
      <c r="H6769" s="135" t="s">
        <v>2945</v>
      </c>
      <c r="I6769" s="135" t="s">
        <v>2949</v>
      </c>
      <c r="K6769" s="137">
        <v>36265</v>
      </c>
      <c r="L6769" s="135" t="s">
        <v>7805</v>
      </c>
    </row>
    <row r="6770" spans="1:12" x14ac:dyDescent="0.2">
      <c r="A6770" s="135" t="s">
        <v>2918</v>
      </c>
      <c r="D6770" s="135" t="s">
        <v>7807</v>
      </c>
      <c r="E6770" s="135">
        <f t="shared" si="105"/>
        <v>30890003</v>
      </c>
      <c r="F6770" s="135" t="s">
        <v>1249</v>
      </c>
      <c r="G6770" s="135" t="s">
        <v>15960</v>
      </c>
      <c r="H6770" s="135" t="s">
        <v>2945</v>
      </c>
      <c r="I6770" s="135" t="s">
        <v>2951</v>
      </c>
      <c r="K6770" s="137">
        <v>36265</v>
      </c>
      <c r="L6770" s="135" t="s">
        <v>7805</v>
      </c>
    </row>
    <row r="6771" spans="1:12" x14ac:dyDescent="0.2">
      <c r="A6771" s="135" t="s">
        <v>2918</v>
      </c>
      <c r="D6771" s="135" t="s">
        <v>7808</v>
      </c>
      <c r="E6771" s="135">
        <f t="shared" si="105"/>
        <v>30890004</v>
      </c>
      <c r="F6771" s="135" t="s">
        <v>1249</v>
      </c>
      <c r="G6771" s="135" t="s">
        <v>15960</v>
      </c>
      <c r="H6771" s="135" t="s">
        <v>2945</v>
      </c>
      <c r="I6771" s="135" t="s">
        <v>9773</v>
      </c>
      <c r="K6771" s="137">
        <v>36265</v>
      </c>
      <c r="L6771" s="135" t="s">
        <v>7805</v>
      </c>
    </row>
    <row r="6772" spans="1:12" x14ac:dyDescent="0.2">
      <c r="A6772" s="135" t="s">
        <v>2918</v>
      </c>
      <c r="D6772" s="135" t="s">
        <v>7809</v>
      </c>
      <c r="E6772" s="135">
        <f t="shared" si="105"/>
        <v>30890011</v>
      </c>
      <c r="F6772" s="135" t="s">
        <v>1249</v>
      </c>
      <c r="G6772" s="135" t="s">
        <v>15960</v>
      </c>
      <c r="H6772" s="135" t="s">
        <v>2945</v>
      </c>
      <c r="I6772" s="135" t="s">
        <v>318</v>
      </c>
      <c r="K6772" s="137">
        <v>36265</v>
      </c>
      <c r="L6772" s="135" t="s">
        <v>7810</v>
      </c>
    </row>
    <row r="6773" spans="1:12" x14ac:dyDescent="0.2">
      <c r="A6773" s="135" t="s">
        <v>2918</v>
      </c>
      <c r="D6773" s="135" t="s">
        <v>7811</v>
      </c>
      <c r="E6773" s="135">
        <f t="shared" si="105"/>
        <v>30890012</v>
      </c>
      <c r="F6773" s="135" t="s">
        <v>1249</v>
      </c>
      <c r="G6773" s="135" t="s">
        <v>15960</v>
      </c>
      <c r="H6773" s="135" t="s">
        <v>2945</v>
      </c>
      <c r="I6773" s="135" t="s">
        <v>320</v>
      </c>
      <c r="K6773" s="137">
        <v>36265</v>
      </c>
      <c r="L6773" s="135" t="s">
        <v>7810</v>
      </c>
    </row>
    <row r="6774" spans="1:12" x14ac:dyDescent="0.2">
      <c r="A6774" s="135" t="s">
        <v>2918</v>
      </c>
      <c r="D6774" s="135" t="s">
        <v>7812</v>
      </c>
      <c r="E6774" s="135">
        <f t="shared" si="105"/>
        <v>30890013</v>
      </c>
      <c r="F6774" s="135" t="s">
        <v>1249</v>
      </c>
      <c r="G6774" s="135" t="s">
        <v>15960</v>
      </c>
      <c r="H6774" s="135" t="s">
        <v>2945</v>
      </c>
      <c r="I6774" s="135" t="s">
        <v>322</v>
      </c>
      <c r="K6774" s="137">
        <v>36265</v>
      </c>
      <c r="L6774" s="135" t="s">
        <v>7810</v>
      </c>
    </row>
    <row r="6775" spans="1:12" x14ac:dyDescent="0.2">
      <c r="A6775" s="135" t="s">
        <v>2918</v>
      </c>
      <c r="D6775" s="135" t="s">
        <v>7813</v>
      </c>
      <c r="E6775" s="135">
        <f t="shared" si="105"/>
        <v>30890021</v>
      </c>
      <c r="F6775" s="135" t="s">
        <v>1249</v>
      </c>
      <c r="G6775" s="135" t="s">
        <v>15960</v>
      </c>
      <c r="H6775" s="135" t="s">
        <v>2945</v>
      </c>
      <c r="I6775" s="135" t="s">
        <v>326</v>
      </c>
      <c r="J6775" s="137">
        <v>36278</v>
      </c>
    </row>
    <row r="6776" spans="1:12" x14ac:dyDescent="0.2">
      <c r="A6776" s="135" t="s">
        <v>2918</v>
      </c>
      <c r="D6776" s="135" t="s">
        <v>7814</v>
      </c>
      <c r="E6776" s="135">
        <f t="shared" si="105"/>
        <v>30890022</v>
      </c>
      <c r="F6776" s="135" t="s">
        <v>1249</v>
      </c>
      <c r="G6776" s="135" t="s">
        <v>15960</v>
      </c>
      <c r="H6776" s="135" t="s">
        <v>2945</v>
      </c>
      <c r="I6776" s="135" t="s">
        <v>5919</v>
      </c>
      <c r="J6776" s="137">
        <v>36278</v>
      </c>
    </row>
    <row r="6777" spans="1:12" x14ac:dyDescent="0.2">
      <c r="A6777" s="135" t="s">
        <v>2918</v>
      </c>
      <c r="D6777" s="135" t="s">
        <v>7815</v>
      </c>
      <c r="E6777" s="135">
        <f t="shared" si="105"/>
        <v>30890023</v>
      </c>
      <c r="F6777" s="135" t="s">
        <v>1249</v>
      </c>
      <c r="G6777" s="135" t="s">
        <v>15960</v>
      </c>
      <c r="H6777" s="135" t="s">
        <v>2945</v>
      </c>
      <c r="I6777" s="135" t="s">
        <v>5921</v>
      </c>
      <c r="K6777" s="137">
        <v>36265</v>
      </c>
      <c r="L6777" s="135" t="s">
        <v>7810</v>
      </c>
    </row>
    <row r="6778" spans="1:12" x14ac:dyDescent="0.2">
      <c r="A6778" s="135" t="s">
        <v>2918</v>
      </c>
      <c r="D6778" s="135" t="s">
        <v>7816</v>
      </c>
      <c r="E6778" s="135">
        <f t="shared" si="105"/>
        <v>30899999</v>
      </c>
      <c r="F6778" s="135" t="s">
        <v>1249</v>
      </c>
      <c r="G6778" s="135" t="s">
        <v>15960</v>
      </c>
      <c r="H6778" s="135" t="s">
        <v>9778</v>
      </c>
      <c r="I6778" s="135" t="s">
        <v>6238</v>
      </c>
    </row>
    <row r="6779" spans="1:12" x14ac:dyDescent="0.2">
      <c r="A6779" s="135" t="s">
        <v>2918</v>
      </c>
      <c r="D6779" s="135" t="s">
        <v>10652</v>
      </c>
      <c r="E6779" s="135">
        <f t="shared" si="105"/>
        <v>30900198</v>
      </c>
      <c r="F6779" s="135" t="s">
        <v>1249</v>
      </c>
      <c r="G6779" s="135" t="s">
        <v>10653</v>
      </c>
      <c r="H6779" s="135" t="s">
        <v>2654</v>
      </c>
      <c r="I6779" s="135" t="s">
        <v>6238</v>
      </c>
    </row>
    <row r="6780" spans="1:12" x14ac:dyDescent="0.2">
      <c r="A6780" s="135" t="s">
        <v>2918</v>
      </c>
      <c r="D6780" s="135" t="s">
        <v>10654</v>
      </c>
      <c r="E6780" s="135">
        <f t="shared" si="105"/>
        <v>30900199</v>
      </c>
      <c r="F6780" s="135" t="s">
        <v>1249</v>
      </c>
      <c r="G6780" s="135" t="s">
        <v>10653</v>
      </c>
      <c r="H6780" s="135" t="s">
        <v>2654</v>
      </c>
      <c r="I6780" s="135" t="s">
        <v>6238</v>
      </c>
    </row>
    <row r="6781" spans="1:12" x14ac:dyDescent="0.2">
      <c r="A6781" s="135" t="s">
        <v>2918</v>
      </c>
      <c r="D6781" s="135" t="s">
        <v>10655</v>
      </c>
      <c r="E6781" s="135">
        <f t="shared" si="105"/>
        <v>30900201</v>
      </c>
      <c r="F6781" s="135" t="s">
        <v>1249</v>
      </c>
      <c r="G6781" s="135" t="s">
        <v>10653</v>
      </c>
      <c r="H6781" s="135" t="s">
        <v>10656</v>
      </c>
      <c r="I6781" s="135" t="s">
        <v>2382</v>
      </c>
    </row>
    <row r="6782" spans="1:12" x14ac:dyDescent="0.2">
      <c r="A6782" s="135" t="s">
        <v>2918</v>
      </c>
      <c r="D6782" s="135" t="s">
        <v>10657</v>
      </c>
      <c r="E6782" s="135">
        <f t="shared" si="105"/>
        <v>30900202</v>
      </c>
      <c r="F6782" s="135" t="s">
        <v>1249</v>
      </c>
      <c r="G6782" s="135" t="s">
        <v>10653</v>
      </c>
      <c r="H6782" s="135" t="s">
        <v>10656</v>
      </c>
      <c r="I6782" s="135" t="s">
        <v>10658</v>
      </c>
    </row>
    <row r="6783" spans="1:12" x14ac:dyDescent="0.2">
      <c r="A6783" s="135" t="s">
        <v>2918</v>
      </c>
      <c r="D6783" s="135" t="s">
        <v>10659</v>
      </c>
      <c r="E6783" s="135">
        <f t="shared" si="105"/>
        <v>30900203</v>
      </c>
      <c r="F6783" s="135" t="s">
        <v>1249</v>
      </c>
      <c r="G6783" s="135" t="s">
        <v>10653</v>
      </c>
      <c r="H6783" s="135" t="s">
        <v>10656</v>
      </c>
      <c r="I6783" s="135" t="s">
        <v>10660</v>
      </c>
    </row>
    <row r="6784" spans="1:12" x14ac:dyDescent="0.2">
      <c r="A6784" s="135" t="s">
        <v>2918</v>
      </c>
      <c r="D6784" s="135" t="s">
        <v>10661</v>
      </c>
      <c r="E6784" s="135">
        <f t="shared" si="105"/>
        <v>30900204</v>
      </c>
      <c r="F6784" s="135" t="s">
        <v>1249</v>
      </c>
      <c r="G6784" s="135" t="s">
        <v>10653</v>
      </c>
      <c r="H6784" s="135" t="s">
        <v>10656</v>
      </c>
      <c r="I6784" s="135" t="s">
        <v>10662</v>
      </c>
    </row>
    <row r="6785" spans="1:9" x14ac:dyDescent="0.2">
      <c r="A6785" s="135" t="s">
        <v>2918</v>
      </c>
      <c r="D6785" s="135" t="s">
        <v>10663</v>
      </c>
      <c r="E6785" s="135">
        <f t="shared" si="105"/>
        <v>30900205</v>
      </c>
      <c r="F6785" s="135" t="s">
        <v>1249</v>
      </c>
      <c r="G6785" s="135" t="s">
        <v>10653</v>
      </c>
      <c r="H6785" s="135" t="s">
        <v>10656</v>
      </c>
      <c r="I6785" s="135" t="s">
        <v>10664</v>
      </c>
    </row>
    <row r="6786" spans="1:9" x14ac:dyDescent="0.2">
      <c r="A6786" s="135" t="s">
        <v>2918</v>
      </c>
      <c r="D6786" s="135" t="s">
        <v>10665</v>
      </c>
      <c r="E6786" s="135">
        <f t="shared" ref="E6786:E6849" si="106">VALUE(D6786)</f>
        <v>30900206</v>
      </c>
      <c r="F6786" s="135" t="s">
        <v>1249</v>
      </c>
      <c r="G6786" s="135" t="s">
        <v>10653</v>
      </c>
      <c r="H6786" s="135" t="s">
        <v>10656</v>
      </c>
      <c r="I6786" s="135" t="s">
        <v>10666</v>
      </c>
    </row>
    <row r="6787" spans="1:9" x14ac:dyDescent="0.2">
      <c r="A6787" s="135" t="s">
        <v>2918</v>
      </c>
      <c r="D6787" s="135" t="s">
        <v>10667</v>
      </c>
      <c r="E6787" s="135">
        <f t="shared" si="106"/>
        <v>30900207</v>
      </c>
      <c r="F6787" s="135" t="s">
        <v>1249</v>
      </c>
      <c r="G6787" s="135" t="s">
        <v>10653</v>
      </c>
      <c r="H6787" s="135" t="s">
        <v>10656</v>
      </c>
      <c r="I6787" s="135" t="s">
        <v>10668</v>
      </c>
    </row>
    <row r="6788" spans="1:9" x14ac:dyDescent="0.2">
      <c r="A6788" s="135" t="s">
        <v>2918</v>
      </c>
      <c r="D6788" s="135" t="s">
        <v>10669</v>
      </c>
      <c r="E6788" s="135">
        <f t="shared" si="106"/>
        <v>30900208</v>
      </c>
      <c r="F6788" s="135" t="s">
        <v>1249</v>
      </c>
      <c r="G6788" s="135" t="s">
        <v>10653</v>
      </c>
      <c r="H6788" s="135" t="s">
        <v>10656</v>
      </c>
      <c r="I6788" s="135" t="s">
        <v>10670</v>
      </c>
    </row>
    <row r="6789" spans="1:9" x14ac:dyDescent="0.2">
      <c r="A6789" s="135" t="s">
        <v>2918</v>
      </c>
      <c r="D6789" s="135" t="s">
        <v>10671</v>
      </c>
      <c r="E6789" s="135">
        <f t="shared" si="106"/>
        <v>30900298</v>
      </c>
      <c r="F6789" s="135" t="s">
        <v>1249</v>
      </c>
      <c r="G6789" s="135" t="s">
        <v>10653</v>
      </c>
      <c r="H6789" s="135" t="s">
        <v>10656</v>
      </c>
      <c r="I6789" s="135" t="s">
        <v>2382</v>
      </c>
    </row>
    <row r="6790" spans="1:9" x14ac:dyDescent="0.2">
      <c r="A6790" s="135" t="s">
        <v>2918</v>
      </c>
      <c r="D6790" s="135" t="s">
        <v>10672</v>
      </c>
      <c r="E6790" s="135">
        <f t="shared" si="106"/>
        <v>30900299</v>
      </c>
      <c r="F6790" s="135" t="s">
        <v>1249</v>
      </c>
      <c r="G6790" s="135" t="s">
        <v>10653</v>
      </c>
      <c r="H6790" s="135" t="s">
        <v>10656</v>
      </c>
      <c r="I6790" s="135" t="s">
        <v>2382</v>
      </c>
    </row>
    <row r="6791" spans="1:9" x14ac:dyDescent="0.2">
      <c r="A6791" s="135" t="s">
        <v>2918</v>
      </c>
      <c r="D6791" s="135" t="s">
        <v>10673</v>
      </c>
      <c r="E6791" s="135">
        <f t="shared" si="106"/>
        <v>30900301</v>
      </c>
      <c r="F6791" s="135" t="s">
        <v>1249</v>
      </c>
      <c r="G6791" s="135" t="s">
        <v>10653</v>
      </c>
      <c r="H6791" s="135" t="s">
        <v>10679</v>
      </c>
      <c r="I6791" s="135" t="s">
        <v>10680</v>
      </c>
    </row>
    <row r="6792" spans="1:9" x14ac:dyDescent="0.2">
      <c r="A6792" s="135" t="s">
        <v>2918</v>
      </c>
      <c r="D6792" s="135" t="s">
        <v>10634</v>
      </c>
      <c r="E6792" s="135">
        <f t="shared" si="106"/>
        <v>30900302</v>
      </c>
      <c r="F6792" s="135" t="s">
        <v>1249</v>
      </c>
      <c r="G6792" s="135" t="s">
        <v>10653</v>
      </c>
      <c r="H6792" s="135" t="s">
        <v>10679</v>
      </c>
      <c r="I6792" s="135" t="s">
        <v>10635</v>
      </c>
    </row>
    <row r="6793" spans="1:9" x14ac:dyDescent="0.2">
      <c r="A6793" s="135" t="s">
        <v>2918</v>
      </c>
      <c r="D6793" s="135" t="s">
        <v>10636</v>
      </c>
      <c r="E6793" s="135">
        <f t="shared" si="106"/>
        <v>30900303</v>
      </c>
      <c r="F6793" s="135" t="s">
        <v>1249</v>
      </c>
      <c r="G6793" s="135" t="s">
        <v>10653</v>
      </c>
      <c r="H6793" s="135" t="s">
        <v>10679</v>
      </c>
      <c r="I6793" s="135" t="s">
        <v>10637</v>
      </c>
    </row>
    <row r="6794" spans="1:9" x14ac:dyDescent="0.2">
      <c r="A6794" s="135" t="s">
        <v>2918</v>
      </c>
      <c r="D6794" s="135" t="s">
        <v>10638</v>
      </c>
      <c r="E6794" s="135">
        <f t="shared" si="106"/>
        <v>30900304</v>
      </c>
      <c r="F6794" s="135" t="s">
        <v>1249</v>
      </c>
      <c r="G6794" s="135" t="s">
        <v>10653</v>
      </c>
      <c r="H6794" s="135" t="s">
        <v>10679</v>
      </c>
      <c r="I6794" s="135" t="s">
        <v>10639</v>
      </c>
    </row>
    <row r="6795" spans="1:9" x14ac:dyDescent="0.2">
      <c r="A6795" s="135" t="s">
        <v>2918</v>
      </c>
      <c r="D6795" s="135" t="s">
        <v>10640</v>
      </c>
      <c r="E6795" s="135">
        <f t="shared" si="106"/>
        <v>30900500</v>
      </c>
      <c r="F6795" s="135" t="s">
        <v>1249</v>
      </c>
      <c r="G6795" s="135" t="s">
        <v>10653</v>
      </c>
      <c r="H6795" s="135" t="s">
        <v>10641</v>
      </c>
      <c r="I6795" s="135" t="s">
        <v>2382</v>
      </c>
    </row>
    <row r="6796" spans="1:9" x14ac:dyDescent="0.2">
      <c r="A6796" s="135" t="s">
        <v>2918</v>
      </c>
      <c r="D6796" s="135" t="s">
        <v>10642</v>
      </c>
      <c r="E6796" s="135">
        <f t="shared" si="106"/>
        <v>30900501</v>
      </c>
      <c r="F6796" s="135" t="s">
        <v>1249</v>
      </c>
      <c r="G6796" s="135" t="s">
        <v>10653</v>
      </c>
      <c r="H6796" s="135" t="s">
        <v>10641</v>
      </c>
      <c r="I6796" s="135" t="s">
        <v>10643</v>
      </c>
    </row>
    <row r="6797" spans="1:9" x14ac:dyDescent="0.2">
      <c r="A6797" s="135" t="s">
        <v>2918</v>
      </c>
      <c r="D6797" s="135" t="s">
        <v>10644</v>
      </c>
      <c r="E6797" s="135">
        <f t="shared" si="106"/>
        <v>30900502</v>
      </c>
      <c r="F6797" s="135" t="s">
        <v>1249</v>
      </c>
      <c r="G6797" s="135" t="s">
        <v>10653</v>
      </c>
      <c r="H6797" s="135" t="s">
        <v>10641</v>
      </c>
      <c r="I6797" s="135" t="s">
        <v>10645</v>
      </c>
    </row>
    <row r="6798" spans="1:9" x14ac:dyDescent="0.2">
      <c r="A6798" s="135" t="s">
        <v>2918</v>
      </c>
      <c r="D6798" s="135" t="s">
        <v>10646</v>
      </c>
      <c r="E6798" s="135">
        <f t="shared" si="106"/>
        <v>30901001</v>
      </c>
      <c r="F6798" s="135" t="s">
        <v>1249</v>
      </c>
      <c r="G6798" s="135" t="s">
        <v>10653</v>
      </c>
      <c r="H6798" s="135" t="s">
        <v>10647</v>
      </c>
      <c r="I6798" s="135" t="s">
        <v>10648</v>
      </c>
    </row>
    <row r="6799" spans="1:9" x14ac:dyDescent="0.2">
      <c r="A6799" s="135" t="s">
        <v>2918</v>
      </c>
      <c r="D6799" s="135" t="s">
        <v>10649</v>
      </c>
      <c r="E6799" s="135">
        <f t="shared" si="106"/>
        <v>30901002</v>
      </c>
      <c r="F6799" s="135" t="s">
        <v>1249</v>
      </c>
      <c r="G6799" s="135" t="s">
        <v>10653</v>
      </c>
      <c r="H6799" s="135" t="s">
        <v>10647</v>
      </c>
      <c r="I6799" s="135" t="s">
        <v>10648</v>
      </c>
    </row>
    <row r="6800" spans="1:9" x14ac:dyDescent="0.2">
      <c r="A6800" s="135" t="s">
        <v>2918</v>
      </c>
      <c r="D6800" s="135" t="s">
        <v>10650</v>
      </c>
      <c r="E6800" s="135">
        <f t="shared" si="106"/>
        <v>30901003</v>
      </c>
      <c r="F6800" s="135" t="s">
        <v>1249</v>
      </c>
      <c r="G6800" s="135" t="s">
        <v>10653</v>
      </c>
      <c r="H6800" s="135" t="s">
        <v>10647</v>
      </c>
      <c r="I6800" s="135" t="s">
        <v>10651</v>
      </c>
    </row>
    <row r="6801" spans="1:9" x14ac:dyDescent="0.2">
      <c r="A6801" s="135" t="s">
        <v>2918</v>
      </c>
      <c r="D6801" s="135" t="s">
        <v>13399</v>
      </c>
      <c r="E6801" s="135">
        <f t="shared" si="106"/>
        <v>30901004</v>
      </c>
      <c r="F6801" s="135" t="s">
        <v>1249</v>
      </c>
      <c r="G6801" s="135" t="s">
        <v>10653</v>
      </c>
      <c r="H6801" s="135" t="s">
        <v>10647</v>
      </c>
      <c r="I6801" s="135" t="s">
        <v>13400</v>
      </c>
    </row>
    <row r="6802" spans="1:9" x14ac:dyDescent="0.2">
      <c r="A6802" s="135" t="s">
        <v>2918</v>
      </c>
      <c r="D6802" s="135" t="s">
        <v>13401</v>
      </c>
      <c r="E6802" s="135">
        <f t="shared" si="106"/>
        <v>30901005</v>
      </c>
      <c r="F6802" s="135" t="s">
        <v>1249</v>
      </c>
      <c r="G6802" s="135" t="s">
        <v>10653</v>
      </c>
      <c r="H6802" s="135" t="s">
        <v>10647</v>
      </c>
      <c r="I6802" s="135" t="s">
        <v>13402</v>
      </c>
    </row>
    <row r="6803" spans="1:9" x14ac:dyDescent="0.2">
      <c r="A6803" s="135" t="s">
        <v>2918</v>
      </c>
      <c r="D6803" s="135" t="s">
        <v>13403</v>
      </c>
      <c r="E6803" s="135">
        <f t="shared" si="106"/>
        <v>30901006</v>
      </c>
      <c r="F6803" s="135" t="s">
        <v>1249</v>
      </c>
      <c r="G6803" s="135" t="s">
        <v>10653</v>
      </c>
      <c r="H6803" s="135" t="s">
        <v>10647</v>
      </c>
      <c r="I6803" s="135" t="s">
        <v>13404</v>
      </c>
    </row>
    <row r="6804" spans="1:9" x14ac:dyDescent="0.2">
      <c r="A6804" s="135" t="s">
        <v>2918</v>
      </c>
      <c r="D6804" s="135" t="s">
        <v>13405</v>
      </c>
      <c r="E6804" s="135">
        <f t="shared" si="106"/>
        <v>30901007</v>
      </c>
      <c r="F6804" s="135" t="s">
        <v>1249</v>
      </c>
      <c r="G6804" s="135" t="s">
        <v>10653</v>
      </c>
      <c r="H6804" s="135" t="s">
        <v>10647</v>
      </c>
      <c r="I6804" s="135" t="s">
        <v>13406</v>
      </c>
    </row>
    <row r="6805" spans="1:9" x14ac:dyDescent="0.2">
      <c r="A6805" s="135" t="s">
        <v>2918</v>
      </c>
      <c r="D6805" s="135" t="s">
        <v>13407</v>
      </c>
      <c r="E6805" s="135">
        <f t="shared" si="106"/>
        <v>30901014</v>
      </c>
      <c r="F6805" s="135" t="s">
        <v>1249</v>
      </c>
      <c r="G6805" s="135" t="s">
        <v>10653</v>
      </c>
      <c r="H6805" s="135" t="s">
        <v>10647</v>
      </c>
      <c r="I6805" s="135" t="s">
        <v>10684</v>
      </c>
    </row>
    <row r="6806" spans="1:9" x14ac:dyDescent="0.2">
      <c r="A6806" s="135" t="s">
        <v>2918</v>
      </c>
      <c r="D6806" s="135" t="s">
        <v>10685</v>
      </c>
      <c r="E6806" s="135">
        <f t="shared" si="106"/>
        <v>30901015</v>
      </c>
      <c r="F6806" s="135" t="s">
        <v>1249</v>
      </c>
      <c r="G6806" s="135" t="s">
        <v>10653</v>
      </c>
      <c r="H6806" s="135" t="s">
        <v>10647</v>
      </c>
      <c r="I6806" s="135" t="s">
        <v>10686</v>
      </c>
    </row>
    <row r="6807" spans="1:9" x14ac:dyDescent="0.2">
      <c r="A6807" s="135" t="s">
        <v>2918</v>
      </c>
      <c r="D6807" s="135" t="s">
        <v>10687</v>
      </c>
      <c r="E6807" s="135">
        <f t="shared" si="106"/>
        <v>30901016</v>
      </c>
      <c r="F6807" s="135" t="s">
        <v>1249</v>
      </c>
      <c r="G6807" s="135" t="s">
        <v>10653</v>
      </c>
      <c r="H6807" s="135" t="s">
        <v>10647</v>
      </c>
      <c r="I6807" s="135" t="s">
        <v>10688</v>
      </c>
    </row>
    <row r="6808" spans="1:9" x14ac:dyDescent="0.2">
      <c r="A6808" s="135" t="s">
        <v>2918</v>
      </c>
      <c r="D6808" s="135" t="s">
        <v>10689</v>
      </c>
      <c r="E6808" s="135">
        <f t="shared" si="106"/>
        <v>30901018</v>
      </c>
      <c r="F6808" s="135" t="s">
        <v>1249</v>
      </c>
      <c r="G6808" s="135" t="s">
        <v>10653</v>
      </c>
      <c r="H6808" s="135" t="s">
        <v>10647</v>
      </c>
      <c r="I6808" s="135" t="s">
        <v>10690</v>
      </c>
    </row>
    <row r="6809" spans="1:9" x14ac:dyDescent="0.2">
      <c r="A6809" s="135" t="s">
        <v>2918</v>
      </c>
      <c r="D6809" s="135" t="s">
        <v>10691</v>
      </c>
      <c r="E6809" s="135">
        <f t="shared" si="106"/>
        <v>30901028</v>
      </c>
      <c r="F6809" s="135" t="s">
        <v>1249</v>
      </c>
      <c r="G6809" s="135" t="s">
        <v>10653</v>
      </c>
      <c r="H6809" s="135" t="s">
        <v>10647</v>
      </c>
      <c r="I6809" s="135" t="s">
        <v>10692</v>
      </c>
    </row>
    <row r="6810" spans="1:9" x14ac:dyDescent="0.2">
      <c r="A6810" s="135" t="s">
        <v>2918</v>
      </c>
      <c r="D6810" s="135" t="s">
        <v>10693</v>
      </c>
      <c r="E6810" s="135">
        <f t="shared" si="106"/>
        <v>30901038</v>
      </c>
      <c r="F6810" s="135" t="s">
        <v>1249</v>
      </c>
      <c r="G6810" s="135" t="s">
        <v>10653</v>
      </c>
      <c r="H6810" s="135" t="s">
        <v>10647</v>
      </c>
      <c r="I6810" s="135" t="s">
        <v>10694</v>
      </c>
    </row>
    <row r="6811" spans="1:9" x14ac:dyDescent="0.2">
      <c r="A6811" s="135" t="s">
        <v>2918</v>
      </c>
      <c r="D6811" s="135" t="s">
        <v>10695</v>
      </c>
      <c r="E6811" s="135">
        <f t="shared" si="106"/>
        <v>30901042</v>
      </c>
      <c r="F6811" s="135" t="s">
        <v>1249</v>
      </c>
      <c r="G6811" s="135" t="s">
        <v>10653</v>
      </c>
      <c r="H6811" s="135" t="s">
        <v>10647</v>
      </c>
      <c r="I6811" s="135" t="s">
        <v>10696</v>
      </c>
    </row>
    <row r="6812" spans="1:9" x14ac:dyDescent="0.2">
      <c r="A6812" s="135" t="s">
        <v>2918</v>
      </c>
      <c r="D6812" s="135" t="s">
        <v>10697</v>
      </c>
      <c r="E6812" s="135">
        <f t="shared" si="106"/>
        <v>30901045</v>
      </c>
      <c r="F6812" s="135" t="s">
        <v>1249</v>
      </c>
      <c r="G6812" s="135" t="s">
        <v>10653</v>
      </c>
      <c r="H6812" s="135" t="s">
        <v>10647</v>
      </c>
      <c r="I6812" s="135" t="s">
        <v>10698</v>
      </c>
    </row>
    <row r="6813" spans="1:9" x14ac:dyDescent="0.2">
      <c r="A6813" s="135" t="s">
        <v>2918</v>
      </c>
      <c r="D6813" s="135" t="s">
        <v>16145</v>
      </c>
      <c r="E6813" s="135">
        <f t="shared" si="106"/>
        <v>30901048</v>
      </c>
      <c r="F6813" s="135" t="s">
        <v>1249</v>
      </c>
      <c r="G6813" s="135" t="s">
        <v>10653</v>
      </c>
      <c r="H6813" s="135" t="s">
        <v>10647</v>
      </c>
      <c r="I6813" s="135" t="s">
        <v>13422</v>
      </c>
    </row>
    <row r="6814" spans="1:9" x14ac:dyDescent="0.2">
      <c r="A6814" s="135" t="s">
        <v>2918</v>
      </c>
      <c r="D6814" s="135" t="s">
        <v>13423</v>
      </c>
      <c r="E6814" s="135">
        <f t="shared" si="106"/>
        <v>30901052</v>
      </c>
      <c r="F6814" s="135" t="s">
        <v>1249</v>
      </c>
      <c r="G6814" s="135" t="s">
        <v>10653</v>
      </c>
      <c r="H6814" s="135" t="s">
        <v>10647</v>
      </c>
      <c r="I6814" s="135" t="s">
        <v>13424</v>
      </c>
    </row>
    <row r="6815" spans="1:9" x14ac:dyDescent="0.2">
      <c r="A6815" s="135" t="s">
        <v>2918</v>
      </c>
      <c r="D6815" s="135" t="s">
        <v>13425</v>
      </c>
      <c r="E6815" s="135">
        <f t="shared" si="106"/>
        <v>30901054</v>
      </c>
      <c r="F6815" s="135" t="s">
        <v>1249</v>
      </c>
      <c r="G6815" s="135" t="s">
        <v>10653</v>
      </c>
      <c r="H6815" s="135" t="s">
        <v>10647</v>
      </c>
      <c r="I6815" s="135" t="s">
        <v>13426</v>
      </c>
    </row>
    <row r="6816" spans="1:9" x14ac:dyDescent="0.2">
      <c r="A6816" s="135" t="s">
        <v>2918</v>
      </c>
      <c r="D6816" s="135" t="s">
        <v>13427</v>
      </c>
      <c r="E6816" s="135">
        <f t="shared" si="106"/>
        <v>30901058</v>
      </c>
      <c r="F6816" s="135" t="s">
        <v>1249</v>
      </c>
      <c r="G6816" s="135" t="s">
        <v>10653</v>
      </c>
      <c r="H6816" s="135" t="s">
        <v>10647</v>
      </c>
      <c r="I6816" s="135" t="s">
        <v>13428</v>
      </c>
    </row>
    <row r="6817" spans="1:9" x14ac:dyDescent="0.2">
      <c r="A6817" s="135" t="s">
        <v>2918</v>
      </c>
      <c r="D6817" s="135" t="s">
        <v>13429</v>
      </c>
      <c r="E6817" s="135">
        <f t="shared" si="106"/>
        <v>30901061</v>
      </c>
      <c r="F6817" s="135" t="s">
        <v>1249</v>
      </c>
      <c r="G6817" s="135" t="s">
        <v>10653</v>
      </c>
      <c r="H6817" s="135" t="s">
        <v>10647</v>
      </c>
      <c r="I6817" s="135" t="s">
        <v>13430</v>
      </c>
    </row>
    <row r="6818" spans="1:9" x14ac:dyDescent="0.2">
      <c r="A6818" s="135" t="s">
        <v>2918</v>
      </c>
      <c r="D6818" s="135" t="s">
        <v>13431</v>
      </c>
      <c r="E6818" s="135">
        <f t="shared" si="106"/>
        <v>30901063</v>
      </c>
      <c r="F6818" s="135" t="s">
        <v>1249</v>
      </c>
      <c r="G6818" s="135" t="s">
        <v>10653</v>
      </c>
      <c r="H6818" s="135" t="s">
        <v>10647</v>
      </c>
      <c r="I6818" s="135" t="s">
        <v>13432</v>
      </c>
    </row>
    <row r="6819" spans="1:9" x14ac:dyDescent="0.2">
      <c r="A6819" s="135" t="s">
        <v>2918</v>
      </c>
      <c r="D6819" s="135" t="s">
        <v>13433</v>
      </c>
      <c r="E6819" s="135">
        <f t="shared" si="106"/>
        <v>30901065</v>
      </c>
      <c r="F6819" s="135" t="s">
        <v>1249</v>
      </c>
      <c r="G6819" s="135" t="s">
        <v>10653</v>
      </c>
      <c r="H6819" s="135" t="s">
        <v>10647</v>
      </c>
      <c r="I6819" s="135" t="s">
        <v>13434</v>
      </c>
    </row>
    <row r="6820" spans="1:9" x14ac:dyDescent="0.2">
      <c r="A6820" s="135" t="s">
        <v>2918</v>
      </c>
      <c r="D6820" s="135" t="s">
        <v>13435</v>
      </c>
      <c r="E6820" s="135">
        <f t="shared" si="106"/>
        <v>30901067</v>
      </c>
      <c r="F6820" s="135" t="s">
        <v>1249</v>
      </c>
      <c r="G6820" s="135" t="s">
        <v>10653</v>
      </c>
      <c r="H6820" s="135" t="s">
        <v>10647</v>
      </c>
      <c r="I6820" s="135" t="s">
        <v>13436</v>
      </c>
    </row>
    <row r="6821" spans="1:9" x14ac:dyDescent="0.2">
      <c r="A6821" s="135" t="s">
        <v>2918</v>
      </c>
      <c r="D6821" s="135" t="s">
        <v>13437</v>
      </c>
      <c r="E6821" s="135">
        <f t="shared" si="106"/>
        <v>30901068</v>
      </c>
      <c r="F6821" s="135" t="s">
        <v>1249</v>
      </c>
      <c r="G6821" s="135" t="s">
        <v>10653</v>
      </c>
      <c r="H6821" s="135" t="s">
        <v>10647</v>
      </c>
      <c r="I6821" s="135" t="s">
        <v>13438</v>
      </c>
    </row>
    <row r="6822" spans="1:9" x14ac:dyDescent="0.2">
      <c r="A6822" s="135" t="s">
        <v>2918</v>
      </c>
      <c r="D6822" s="135" t="s">
        <v>13439</v>
      </c>
      <c r="E6822" s="135">
        <f t="shared" si="106"/>
        <v>30901078</v>
      </c>
      <c r="F6822" s="135" t="s">
        <v>1249</v>
      </c>
      <c r="G6822" s="135" t="s">
        <v>10653</v>
      </c>
      <c r="H6822" s="135" t="s">
        <v>10647</v>
      </c>
      <c r="I6822" s="135" t="s">
        <v>13440</v>
      </c>
    </row>
    <row r="6823" spans="1:9" x14ac:dyDescent="0.2">
      <c r="A6823" s="135" t="s">
        <v>2918</v>
      </c>
      <c r="D6823" s="135" t="s">
        <v>13441</v>
      </c>
      <c r="E6823" s="135">
        <f t="shared" si="106"/>
        <v>30901097</v>
      </c>
      <c r="F6823" s="135" t="s">
        <v>1249</v>
      </c>
      <c r="G6823" s="135" t="s">
        <v>10653</v>
      </c>
      <c r="H6823" s="135" t="s">
        <v>10647</v>
      </c>
      <c r="I6823" s="135" t="s">
        <v>6238</v>
      </c>
    </row>
    <row r="6824" spans="1:9" x14ac:dyDescent="0.2">
      <c r="A6824" s="135" t="s">
        <v>2918</v>
      </c>
      <c r="D6824" s="135" t="s">
        <v>13442</v>
      </c>
      <c r="E6824" s="135">
        <f t="shared" si="106"/>
        <v>30901098</v>
      </c>
      <c r="F6824" s="135" t="s">
        <v>1249</v>
      </c>
      <c r="G6824" s="135" t="s">
        <v>10653</v>
      </c>
      <c r="H6824" s="135" t="s">
        <v>10647</v>
      </c>
      <c r="I6824" s="135" t="s">
        <v>6238</v>
      </c>
    </row>
    <row r="6825" spans="1:9" x14ac:dyDescent="0.2">
      <c r="A6825" s="135" t="s">
        <v>2918</v>
      </c>
      <c r="D6825" s="135" t="s">
        <v>13443</v>
      </c>
      <c r="E6825" s="135">
        <f t="shared" si="106"/>
        <v>30901099</v>
      </c>
      <c r="F6825" s="135" t="s">
        <v>1249</v>
      </c>
      <c r="G6825" s="135" t="s">
        <v>10653</v>
      </c>
      <c r="H6825" s="135" t="s">
        <v>10647</v>
      </c>
      <c r="I6825" s="135" t="s">
        <v>10007</v>
      </c>
    </row>
    <row r="6826" spans="1:9" x14ac:dyDescent="0.2">
      <c r="A6826" s="135" t="s">
        <v>2918</v>
      </c>
      <c r="D6826" s="135" t="s">
        <v>13444</v>
      </c>
      <c r="E6826" s="135">
        <f t="shared" si="106"/>
        <v>30901101</v>
      </c>
      <c r="F6826" s="135" t="s">
        <v>1249</v>
      </c>
      <c r="G6826" s="135" t="s">
        <v>10653</v>
      </c>
      <c r="H6826" s="135" t="s">
        <v>13445</v>
      </c>
      <c r="I6826" s="135" t="s">
        <v>13446</v>
      </c>
    </row>
    <row r="6827" spans="1:9" x14ac:dyDescent="0.2">
      <c r="A6827" s="135" t="s">
        <v>2918</v>
      </c>
      <c r="D6827" s="135" t="s">
        <v>13447</v>
      </c>
      <c r="E6827" s="135">
        <f t="shared" si="106"/>
        <v>30901102</v>
      </c>
      <c r="F6827" s="135" t="s">
        <v>1249</v>
      </c>
      <c r="G6827" s="135" t="s">
        <v>10653</v>
      </c>
      <c r="H6827" s="135" t="s">
        <v>13445</v>
      </c>
      <c r="I6827" s="135" t="s">
        <v>13448</v>
      </c>
    </row>
    <row r="6828" spans="1:9" x14ac:dyDescent="0.2">
      <c r="A6828" s="135" t="s">
        <v>2918</v>
      </c>
      <c r="D6828" s="135" t="s">
        <v>13449</v>
      </c>
      <c r="E6828" s="135">
        <f t="shared" si="106"/>
        <v>30901103</v>
      </c>
      <c r="F6828" s="135" t="s">
        <v>1249</v>
      </c>
      <c r="G6828" s="135" t="s">
        <v>10653</v>
      </c>
      <c r="H6828" s="135" t="s">
        <v>13445</v>
      </c>
      <c r="I6828" s="135" t="s">
        <v>13450</v>
      </c>
    </row>
    <row r="6829" spans="1:9" x14ac:dyDescent="0.2">
      <c r="A6829" s="135" t="s">
        <v>2918</v>
      </c>
      <c r="D6829" s="135" t="s">
        <v>13451</v>
      </c>
      <c r="E6829" s="135">
        <f t="shared" si="106"/>
        <v>30901104</v>
      </c>
      <c r="F6829" s="135" t="s">
        <v>1249</v>
      </c>
      <c r="G6829" s="135" t="s">
        <v>10653</v>
      </c>
      <c r="H6829" s="135" t="s">
        <v>13445</v>
      </c>
      <c r="I6829" s="135" t="s">
        <v>13452</v>
      </c>
    </row>
    <row r="6830" spans="1:9" x14ac:dyDescent="0.2">
      <c r="A6830" s="135" t="s">
        <v>2918</v>
      </c>
      <c r="D6830" s="135" t="s">
        <v>13453</v>
      </c>
      <c r="E6830" s="135">
        <f t="shared" si="106"/>
        <v>30901199</v>
      </c>
      <c r="F6830" s="135" t="s">
        <v>1249</v>
      </c>
      <c r="G6830" s="135" t="s">
        <v>10653</v>
      </c>
      <c r="H6830" s="135" t="s">
        <v>13445</v>
      </c>
      <c r="I6830" s="135" t="s">
        <v>6238</v>
      </c>
    </row>
    <row r="6831" spans="1:9" x14ac:dyDescent="0.2">
      <c r="A6831" s="135" t="s">
        <v>2918</v>
      </c>
      <c r="D6831" s="135" t="s">
        <v>13454</v>
      </c>
      <c r="E6831" s="135">
        <f t="shared" si="106"/>
        <v>30901201</v>
      </c>
      <c r="F6831" s="135" t="s">
        <v>1249</v>
      </c>
      <c r="G6831" s="135" t="s">
        <v>10653</v>
      </c>
      <c r="H6831" s="135" t="s">
        <v>13455</v>
      </c>
      <c r="I6831" s="135" t="s">
        <v>13456</v>
      </c>
    </row>
    <row r="6832" spans="1:9" x14ac:dyDescent="0.2">
      <c r="A6832" s="135" t="s">
        <v>2918</v>
      </c>
      <c r="D6832" s="135" t="s">
        <v>13457</v>
      </c>
      <c r="E6832" s="135">
        <f t="shared" si="106"/>
        <v>30901202</v>
      </c>
      <c r="F6832" s="135" t="s">
        <v>1249</v>
      </c>
      <c r="G6832" s="135" t="s">
        <v>10653</v>
      </c>
      <c r="H6832" s="135" t="s">
        <v>13455</v>
      </c>
      <c r="I6832" s="135" t="s">
        <v>4743</v>
      </c>
    </row>
    <row r="6833" spans="1:9" x14ac:dyDescent="0.2">
      <c r="A6833" s="135" t="s">
        <v>2918</v>
      </c>
      <c r="D6833" s="135" t="s">
        <v>13458</v>
      </c>
      <c r="E6833" s="135">
        <f t="shared" si="106"/>
        <v>30901203</v>
      </c>
      <c r="F6833" s="135" t="s">
        <v>1249</v>
      </c>
      <c r="G6833" s="135" t="s">
        <v>10653</v>
      </c>
      <c r="H6833" s="135" t="s">
        <v>13455</v>
      </c>
      <c r="I6833" s="135" t="s">
        <v>9739</v>
      </c>
    </row>
    <row r="6834" spans="1:9" x14ac:dyDescent="0.2">
      <c r="A6834" s="135" t="s">
        <v>2918</v>
      </c>
      <c r="D6834" s="135" t="s">
        <v>13459</v>
      </c>
      <c r="E6834" s="135">
        <f t="shared" si="106"/>
        <v>30901204</v>
      </c>
      <c r="F6834" s="135" t="s">
        <v>1249</v>
      </c>
      <c r="G6834" s="135" t="s">
        <v>10653</v>
      </c>
      <c r="H6834" s="135" t="s">
        <v>13455</v>
      </c>
      <c r="I6834" s="135" t="s">
        <v>6933</v>
      </c>
    </row>
    <row r="6835" spans="1:9" x14ac:dyDescent="0.2">
      <c r="A6835" s="135" t="s">
        <v>2918</v>
      </c>
      <c r="D6835" s="135" t="s">
        <v>13460</v>
      </c>
      <c r="E6835" s="135">
        <f t="shared" si="106"/>
        <v>30901205</v>
      </c>
      <c r="F6835" s="135" t="s">
        <v>1249</v>
      </c>
      <c r="G6835" s="135" t="s">
        <v>10653</v>
      </c>
      <c r="H6835" s="135" t="s">
        <v>13455</v>
      </c>
      <c r="I6835" s="135" t="s">
        <v>1272</v>
      </c>
    </row>
    <row r="6836" spans="1:9" x14ac:dyDescent="0.2">
      <c r="A6836" s="135" t="s">
        <v>2918</v>
      </c>
      <c r="D6836" s="135" t="s">
        <v>13461</v>
      </c>
      <c r="E6836" s="135">
        <f t="shared" si="106"/>
        <v>30901501</v>
      </c>
      <c r="F6836" s="135" t="s">
        <v>1249</v>
      </c>
      <c r="G6836" s="135" t="s">
        <v>10653</v>
      </c>
      <c r="H6836" s="135" t="s">
        <v>13462</v>
      </c>
      <c r="I6836" s="135" t="s">
        <v>13463</v>
      </c>
    </row>
    <row r="6837" spans="1:9" x14ac:dyDescent="0.2">
      <c r="A6837" s="135" t="s">
        <v>2918</v>
      </c>
      <c r="D6837" s="135" t="s">
        <v>13464</v>
      </c>
      <c r="E6837" s="135">
        <f t="shared" si="106"/>
        <v>30901601</v>
      </c>
      <c r="F6837" s="135" t="s">
        <v>1249</v>
      </c>
      <c r="G6837" s="135" t="s">
        <v>10653</v>
      </c>
      <c r="H6837" s="135" t="s">
        <v>13465</v>
      </c>
      <c r="I6837" s="135" t="s">
        <v>13466</v>
      </c>
    </row>
    <row r="6838" spans="1:9" x14ac:dyDescent="0.2">
      <c r="A6838" s="135" t="s">
        <v>2918</v>
      </c>
      <c r="D6838" s="135" t="s">
        <v>13467</v>
      </c>
      <c r="E6838" s="135">
        <f t="shared" si="106"/>
        <v>30901602</v>
      </c>
      <c r="F6838" s="135" t="s">
        <v>1249</v>
      </c>
      <c r="G6838" s="135" t="s">
        <v>10653</v>
      </c>
      <c r="H6838" s="135" t="s">
        <v>13465</v>
      </c>
      <c r="I6838" s="135" t="s">
        <v>13468</v>
      </c>
    </row>
    <row r="6839" spans="1:9" x14ac:dyDescent="0.2">
      <c r="A6839" s="135" t="s">
        <v>2918</v>
      </c>
      <c r="D6839" s="135" t="s">
        <v>13469</v>
      </c>
      <c r="E6839" s="135">
        <f t="shared" si="106"/>
        <v>30901603</v>
      </c>
      <c r="F6839" s="135" t="s">
        <v>1249</v>
      </c>
      <c r="G6839" s="135" t="s">
        <v>10653</v>
      </c>
      <c r="H6839" s="135" t="s">
        <v>13465</v>
      </c>
      <c r="I6839" s="135" t="s">
        <v>13470</v>
      </c>
    </row>
    <row r="6840" spans="1:9" x14ac:dyDescent="0.2">
      <c r="A6840" s="135" t="s">
        <v>2918</v>
      </c>
      <c r="D6840" s="135" t="s">
        <v>13471</v>
      </c>
      <c r="E6840" s="135">
        <f t="shared" si="106"/>
        <v>30901604</v>
      </c>
      <c r="F6840" s="135" t="s">
        <v>1249</v>
      </c>
      <c r="G6840" s="135" t="s">
        <v>10653</v>
      </c>
      <c r="H6840" s="135" t="s">
        <v>13465</v>
      </c>
      <c r="I6840" s="135" t="s">
        <v>13472</v>
      </c>
    </row>
    <row r="6841" spans="1:9" x14ac:dyDescent="0.2">
      <c r="A6841" s="135" t="s">
        <v>2918</v>
      </c>
      <c r="D6841" s="135" t="s">
        <v>13473</v>
      </c>
      <c r="E6841" s="135">
        <f t="shared" si="106"/>
        <v>30901605</v>
      </c>
      <c r="F6841" s="135" t="s">
        <v>1249</v>
      </c>
      <c r="G6841" s="135" t="s">
        <v>10653</v>
      </c>
      <c r="H6841" s="135" t="s">
        <v>13465</v>
      </c>
      <c r="I6841" s="135" t="s">
        <v>13466</v>
      </c>
    </row>
    <row r="6842" spans="1:9" x14ac:dyDescent="0.2">
      <c r="A6842" s="135" t="s">
        <v>2918</v>
      </c>
      <c r="D6842" s="135" t="s">
        <v>13474</v>
      </c>
      <c r="E6842" s="135">
        <f t="shared" si="106"/>
        <v>30901606</v>
      </c>
      <c r="F6842" s="135" t="s">
        <v>1249</v>
      </c>
      <c r="G6842" s="135" t="s">
        <v>10653</v>
      </c>
      <c r="H6842" s="135" t="s">
        <v>13465</v>
      </c>
      <c r="I6842" s="135" t="s">
        <v>13468</v>
      </c>
    </row>
    <row r="6843" spans="1:9" x14ac:dyDescent="0.2">
      <c r="A6843" s="135" t="s">
        <v>2918</v>
      </c>
      <c r="D6843" s="135" t="s">
        <v>13475</v>
      </c>
      <c r="E6843" s="135">
        <f t="shared" si="106"/>
        <v>30901607</v>
      </c>
      <c r="F6843" s="135" t="s">
        <v>1249</v>
      </c>
      <c r="G6843" s="135" t="s">
        <v>10653</v>
      </c>
      <c r="H6843" s="135" t="s">
        <v>13465</v>
      </c>
      <c r="I6843" s="135" t="s">
        <v>13470</v>
      </c>
    </row>
    <row r="6844" spans="1:9" x14ac:dyDescent="0.2">
      <c r="A6844" s="135" t="s">
        <v>2918</v>
      </c>
      <c r="D6844" s="135" t="s">
        <v>13476</v>
      </c>
      <c r="E6844" s="135">
        <f t="shared" si="106"/>
        <v>30901610</v>
      </c>
      <c r="F6844" s="135" t="s">
        <v>1249</v>
      </c>
      <c r="G6844" s="135" t="s">
        <v>10653</v>
      </c>
      <c r="H6844" s="135" t="s">
        <v>13465</v>
      </c>
      <c r="I6844" s="135" t="s">
        <v>13477</v>
      </c>
    </row>
    <row r="6845" spans="1:9" x14ac:dyDescent="0.2">
      <c r="A6845" s="135" t="s">
        <v>2918</v>
      </c>
      <c r="D6845" s="135" t="s">
        <v>13478</v>
      </c>
      <c r="E6845" s="135">
        <f t="shared" si="106"/>
        <v>30901611</v>
      </c>
      <c r="F6845" s="135" t="s">
        <v>1249</v>
      </c>
      <c r="G6845" s="135" t="s">
        <v>10653</v>
      </c>
      <c r="H6845" s="135" t="s">
        <v>13465</v>
      </c>
      <c r="I6845" s="135" t="s">
        <v>13479</v>
      </c>
    </row>
    <row r="6846" spans="1:9" x14ac:dyDescent="0.2">
      <c r="A6846" s="135" t="s">
        <v>2918</v>
      </c>
      <c r="D6846" s="135" t="s">
        <v>13480</v>
      </c>
      <c r="E6846" s="135">
        <f t="shared" si="106"/>
        <v>30901699</v>
      </c>
      <c r="F6846" s="135" t="s">
        <v>1249</v>
      </c>
      <c r="G6846" s="135" t="s">
        <v>10653</v>
      </c>
      <c r="H6846" s="135" t="s">
        <v>13465</v>
      </c>
      <c r="I6846" s="135" t="s">
        <v>6238</v>
      </c>
    </row>
    <row r="6847" spans="1:9" x14ac:dyDescent="0.2">
      <c r="A6847" s="135" t="s">
        <v>2918</v>
      </c>
      <c r="D6847" s="135" t="s">
        <v>13481</v>
      </c>
      <c r="E6847" s="135">
        <f t="shared" si="106"/>
        <v>30902099</v>
      </c>
      <c r="F6847" s="135" t="s">
        <v>1249</v>
      </c>
      <c r="G6847" s="135" t="s">
        <v>10653</v>
      </c>
      <c r="H6847" s="135" t="s">
        <v>6238</v>
      </c>
      <c r="I6847" s="135" t="s">
        <v>10007</v>
      </c>
    </row>
    <row r="6848" spans="1:9" x14ac:dyDescent="0.2">
      <c r="A6848" s="135" t="s">
        <v>2918</v>
      </c>
      <c r="D6848" s="135" t="s">
        <v>13482</v>
      </c>
      <c r="E6848" s="135">
        <f t="shared" si="106"/>
        <v>30902501</v>
      </c>
      <c r="F6848" s="135" t="s">
        <v>1249</v>
      </c>
      <c r="G6848" s="135" t="s">
        <v>10653</v>
      </c>
      <c r="H6848" s="135" t="s">
        <v>13483</v>
      </c>
      <c r="I6848" s="135" t="s">
        <v>13484</v>
      </c>
    </row>
    <row r="6849" spans="1:10" x14ac:dyDescent="0.2">
      <c r="A6849" s="135" t="s">
        <v>2918</v>
      </c>
      <c r="D6849" s="135" t="s">
        <v>13485</v>
      </c>
      <c r="E6849" s="135">
        <f t="shared" si="106"/>
        <v>30903004</v>
      </c>
      <c r="F6849" s="135" t="s">
        <v>1249</v>
      </c>
      <c r="G6849" s="135" t="s">
        <v>10653</v>
      </c>
      <c r="H6849" s="135" t="s">
        <v>13486</v>
      </c>
      <c r="I6849" s="135" t="s">
        <v>13487</v>
      </c>
    </row>
    <row r="6850" spans="1:10" x14ac:dyDescent="0.2">
      <c r="A6850" s="135" t="s">
        <v>2918</v>
      </c>
      <c r="D6850" s="135" t="s">
        <v>13488</v>
      </c>
      <c r="E6850" s="135">
        <f t="shared" ref="E6850:E6913" si="107">VALUE(D6850)</f>
        <v>30903005</v>
      </c>
      <c r="F6850" s="135" t="s">
        <v>1249</v>
      </c>
      <c r="G6850" s="135" t="s">
        <v>10653</v>
      </c>
      <c r="H6850" s="135" t="s">
        <v>13486</v>
      </c>
      <c r="I6850" s="135" t="s">
        <v>13489</v>
      </c>
    </row>
    <row r="6851" spans="1:10" x14ac:dyDescent="0.2">
      <c r="A6851" s="135" t="s">
        <v>2918</v>
      </c>
      <c r="D6851" s="135" t="s">
        <v>13490</v>
      </c>
      <c r="E6851" s="135">
        <f t="shared" si="107"/>
        <v>30903006</v>
      </c>
      <c r="F6851" s="135" t="s">
        <v>1249</v>
      </c>
      <c r="G6851" s="135" t="s">
        <v>10653</v>
      </c>
      <c r="H6851" s="135" t="s">
        <v>13486</v>
      </c>
      <c r="I6851" s="135" t="s">
        <v>13491</v>
      </c>
    </row>
    <row r="6852" spans="1:10" x14ac:dyDescent="0.2">
      <c r="A6852" s="135" t="s">
        <v>2918</v>
      </c>
      <c r="D6852" s="135" t="s">
        <v>13492</v>
      </c>
      <c r="E6852" s="135">
        <f t="shared" si="107"/>
        <v>30903007</v>
      </c>
      <c r="F6852" s="135" t="s">
        <v>1249</v>
      </c>
      <c r="G6852" s="135" t="s">
        <v>10653</v>
      </c>
      <c r="H6852" s="135" t="s">
        <v>13486</v>
      </c>
      <c r="I6852" s="135" t="s">
        <v>13493</v>
      </c>
    </row>
    <row r="6853" spans="1:10" x14ac:dyDescent="0.2">
      <c r="A6853" s="135" t="s">
        <v>2918</v>
      </c>
      <c r="D6853" s="135" t="s">
        <v>13494</v>
      </c>
      <c r="E6853" s="135">
        <f t="shared" si="107"/>
        <v>30903008</v>
      </c>
      <c r="F6853" s="135" t="s">
        <v>1249</v>
      </c>
      <c r="G6853" s="135" t="s">
        <v>10653</v>
      </c>
      <c r="H6853" s="135" t="s">
        <v>13486</v>
      </c>
      <c r="I6853" s="135" t="s">
        <v>13495</v>
      </c>
    </row>
    <row r="6854" spans="1:10" x14ac:dyDescent="0.2">
      <c r="A6854" s="135" t="s">
        <v>2918</v>
      </c>
      <c r="D6854" s="135" t="s">
        <v>13496</v>
      </c>
      <c r="E6854" s="135">
        <f t="shared" si="107"/>
        <v>30903010</v>
      </c>
      <c r="F6854" s="135" t="s">
        <v>1249</v>
      </c>
      <c r="G6854" s="135" t="s">
        <v>10653</v>
      </c>
      <c r="H6854" s="135" t="s">
        <v>13486</v>
      </c>
      <c r="I6854" s="135" t="s">
        <v>13497</v>
      </c>
    </row>
    <row r="6855" spans="1:10" x14ac:dyDescent="0.2">
      <c r="A6855" s="135" t="s">
        <v>2918</v>
      </c>
      <c r="D6855" s="135" t="s">
        <v>13498</v>
      </c>
      <c r="E6855" s="135">
        <f t="shared" si="107"/>
        <v>30903099</v>
      </c>
      <c r="F6855" s="135" t="s">
        <v>1249</v>
      </c>
      <c r="G6855" s="135" t="s">
        <v>10653</v>
      </c>
      <c r="H6855" s="135" t="s">
        <v>13486</v>
      </c>
      <c r="I6855" s="135" t="s">
        <v>10007</v>
      </c>
    </row>
    <row r="6856" spans="1:10" x14ac:dyDescent="0.2">
      <c r="A6856" s="135" t="s">
        <v>2918</v>
      </c>
      <c r="D6856" s="135" t="s">
        <v>13499</v>
      </c>
      <c r="E6856" s="135">
        <f t="shared" si="107"/>
        <v>30903901</v>
      </c>
      <c r="F6856" s="135" t="s">
        <v>1249</v>
      </c>
      <c r="G6856" s="135" t="s">
        <v>10653</v>
      </c>
      <c r="H6856" s="135" t="s">
        <v>13500</v>
      </c>
      <c r="I6856" s="135" t="s">
        <v>13501</v>
      </c>
      <c r="J6856" s="137">
        <v>36797</v>
      </c>
    </row>
    <row r="6857" spans="1:10" x14ac:dyDescent="0.2">
      <c r="A6857" s="135" t="s">
        <v>2918</v>
      </c>
      <c r="D6857" s="135" t="s">
        <v>13502</v>
      </c>
      <c r="E6857" s="135">
        <f t="shared" si="107"/>
        <v>30903902</v>
      </c>
      <c r="F6857" s="135" t="s">
        <v>1249</v>
      </c>
      <c r="G6857" s="135" t="s">
        <v>10653</v>
      </c>
      <c r="H6857" s="135" t="s">
        <v>13500</v>
      </c>
      <c r="I6857" s="135" t="s">
        <v>13503</v>
      </c>
      <c r="J6857" s="137">
        <v>36797</v>
      </c>
    </row>
    <row r="6858" spans="1:10" x14ac:dyDescent="0.2">
      <c r="A6858" s="135" t="s">
        <v>2918</v>
      </c>
      <c r="D6858" s="135" t="s">
        <v>13504</v>
      </c>
      <c r="E6858" s="135">
        <f t="shared" si="107"/>
        <v>30903951</v>
      </c>
      <c r="F6858" s="135" t="s">
        <v>1249</v>
      </c>
      <c r="G6858" s="135" t="s">
        <v>10653</v>
      </c>
      <c r="H6858" s="135" t="s">
        <v>13500</v>
      </c>
      <c r="I6858" s="135" t="s">
        <v>13505</v>
      </c>
      <c r="J6858" s="137">
        <v>36797</v>
      </c>
    </row>
    <row r="6859" spans="1:10" x14ac:dyDescent="0.2">
      <c r="A6859" s="135" t="s">
        <v>2918</v>
      </c>
      <c r="D6859" s="135" t="s">
        <v>13506</v>
      </c>
      <c r="E6859" s="135">
        <f t="shared" si="107"/>
        <v>30904001</v>
      </c>
      <c r="F6859" s="135" t="s">
        <v>1249</v>
      </c>
      <c r="G6859" s="135" t="s">
        <v>10653</v>
      </c>
      <c r="H6859" s="135" t="s">
        <v>13507</v>
      </c>
      <c r="I6859" s="135" t="s">
        <v>13508</v>
      </c>
    </row>
    <row r="6860" spans="1:10" x14ac:dyDescent="0.2">
      <c r="A6860" s="135" t="s">
        <v>2918</v>
      </c>
      <c r="D6860" s="135" t="s">
        <v>13509</v>
      </c>
      <c r="E6860" s="135">
        <f t="shared" si="107"/>
        <v>30904010</v>
      </c>
      <c r="F6860" s="135" t="s">
        <v>1249</v>
      </c>
      <c r="G6860" s="135" t="s">
        <v>10653</v>
      </c>
      <c r="H6860" s="135" t="s">
        <v>13507</v>
      </c>
      <c r="I6860" s="135" t="s">
        <v>13510</v>
      </c>
    </row>
    <row r="6861" spans="1:10" x14ac:dyDescent="0.2">
      <c r="A6861" s="135" t="s">
        <v>2918</v>
      </c>
      <c r="D6861" s="135" t="s">
        <v>13511</v>
      </c>
      <c r="E6861" s="135">
        <f t="shared" si="107"/>
        <v>30904020</v>
      </c>
      <c r="F6861" s="135" t="s">
        <v>1249</v>
      </c>
      <c r="G6861" s="135" t="s">
        <v>10653</v>
      </c>
      <c r="H6861" s="135" t="s">
        <v>13507</v>
      </c>
      <c r="I6861" s="135" t="s">
        <v>13512</v>
      </c>
    </row>
    <row r="6862" spans="1:10" x14ac:dyDescent="0.2">
      <c r="A6862" s="135" t="s">
        <v>2918</v>
      </c>
      <c r="D6862" s="135" t="s">
        <v>13513</v>
      </c>
      <c r="E6862" s="135">
        <f t="shared" si="107"/>
        <v>30904030</v>
      </c>
      <c r="F6862" s="135" t="s">
        <v>1249</v>
      </c>
      <c r="G6862" s="135" t="s">
        <v>10653</v>
      </c>
      <c r="H6862" s="135" t="s">
        <v>13507</v>
      </c>
      <c r="I6862" s="135" t="s">
        <v>13514</v>
      </c>
    </row>
    <row r="6863" spans="1:10" x14ac:dyDescent="0.2">
      <c r="A6863" s="135" t="s">
        <v>2918</v>
      </c>
      <c r="D6863" s="135" t="s">
        <v>13515</v>
      </c>
      <c r="E6863" s="135">
        <f t="shared" si="107"/>
        <v>30904100</v>
      </c>
      <c r="F6863" s="135" t="s">
        <v>1249</v>
      </c>
      <c r="G6863" s="135" t="s">
        <v>10653</v>
      </c>
      <c r="H6863" s="135" t="s">
        <v>13516</v>
      </c>
      <c r="I6863" s="135" t="s">
        <v>2382</v>
      </c>
    </row>
    <row r="6864" spans="1:10" x14ac:dyDescent="0.2">
      <c r="A6864" s="135" t="s">
        <v>2918</v>
      </c>
      <c r="D6864" s="135" t="s">
        <v>13517</v>
      </c>
      <c r="E6864" s="135">
        <f t="shared" si="107"/>
        <v>30904200</v>
      </c>
      <c r="F6864" s="135" t="s">
        <v>1249</v>
      </c>
      <c r="G6864" s="135" t="s">
        <v>10653</v>
      </c>
      <c r="H6864" s="135" t="s">
        <v>13518</v>
      </c>
      <c r="I6864" s="135" t="s">
        <v>2382</v>
      </c>
    </row>
    <row r="6865" spans="1:9" x14ac:dyDescent="0.2">
      <c r="A6865" s="135" t="s">
        <v>2918</v>
      </c>
      <c r="D6865" s="135" t="s">
        <v>13519</v>
      </c>
      <c r="E6865" s="135">
        <f t="shared" si="107"/>
        <v>30904300</v>
      </c>
      <c r="F6865" s="135" t="s">
        <v>1249</v>
      </c>
      <c r="G6865" s="135" t="s">
        <v>10653</v>
      </c>
      <c r="H6865" s="135" t="s">
        <v>13520</v>
      </c>
      <c r="I6865" s="135" t="s">
        <v>2382</v>
      </c>
    </row>
    <row r="6866" spans="1:9" x14ac:dyDescent="0.2">
      <c r="A6866" s="135" t="s">
        <v>2918</v>
      </c>
      <c r="D6866" s="135" t="s">
        <v>13521</v>
      </c>
      <c r="E6866" s="135">
        <f t="shared" si="107"/>
        <v>30904400</v>
      </c>
      <c r="F6866" s="135" t="s">
        <v>1249</v>
      </c>
      <c r="G6866" s="135" t="s">
        <v>10653</v>
      </c>
      <c r="H6866" s="135" t="s">
        <v>13522</v>
      </c>
      <c r="I6866" s="135" t="s">
        <v>2382</v>
      </c>
    </row>
    <row r="6867" spans="1:9" x14ac:dyDescent="0.2">
      <c r="A6867" s="135" t="s">
        <v>2918</v>
      </c>
      <c r="D6867" s="135" t="s">
        <v>13523</v>
      </c>
      <c r="E6867" s="135">
        <f t="shared" si="107"/>
        <v>30904500</v>
      </c>
      <c r="F6867" s="135" t="s">
        <v>1249</v>
      </c>
      <c r="G6867" s="135" t="s">
        <v>10653</v>
      </c>
      <c r="H6867" s="135" t="s">
        <v>13524</v>
      </c>
      <c r="I6867" s="135" t="s">
        <v>2382</v>
      </c>
    </row>
    <row r="6868" spans="1:9" x14ac:dyDescent="0.2">
      <c r="A6868" s="135" t="s">
        <v>2918</v>
      </c>
      <c r="D6868" s="135" t="s">
        <v>13525</v>
      </c>
      <c r="E6868" s="135">
        <f t="shared" si="107"/>
        <v>30904600</v>
      </c>
      <c r="F6868" s="135" t="s">
        <v>1249</v>
      </c>
      <c r="G6868" s="135" t="s">
        <v>10653</v>
      </c>
      <c r="H6868" s="135" t="s">
        <v>13526</v>
      </c>
      <c r="I6868" s="135" t="s">
        <v>2382</v>
      </c>
    </row>
    <row r="6869" spans="1:9" x14ac:dyDescent="0.2">
      <c r="A6869" s="135" t="s">
        <v>2918</v>
      </c>
      <c r="D6869" s="135" t="s">
        <v>13527</v>
      </c>
      <c r="E6869" s="135">
        <f t="shared" si="107"/>
        <v>30904700</v>
      </c>
      <c r="F6869" s="135" t="s">
        <v>1249</v>
      </c>
      <c r="G6869" s="135" t="s">
        <v>10653</v>
      </c>
      <c r="H6869" s="135" t="s">
        <v>13528</v>
      </c>
      <c r="I6869" s="135" t="s">
        <v>2382</v>
      </c>
    </row>
    <row r="6870" spans="1:9" x14ac:dyDescent="0.2">
      <c r="A6870" s="135" t="s">
        <v>2918</v>
      </c>
      <c r="D6870" s="135" t="s">
        <v>13529</v>
      </c>
      <c r="E6870" s="135">
        <f t="shared" si="107"/>
        <v>30905000</v>
      </c>
      <c r="F6870" s="135" t="s">
        <v>1249</v>
      </c>
      <c r="G6870" s="135" t="s">
        <v>10653</v>
      </c>
      <c r="H6870" s="135" t="s">
        <v>13530</v>
      </c>
      <c r="I6870" s="135" t="s">
        <v>13531</v>
      </c>
    </row>
    <row r="6871" spans="1:9" x14ac:dyDescent="0.2">
      <c r="A6871" s="135" t="s">
        <v>2918</v>
      </c>
      <c r="D6871" s="135" t="s">
        <v>13532</v>
      </c>
      <c r="E6871" s="135">
        <f t="shared" si="107"/>
        <v>30905100</v>
      </c>
      <c r="F6871" s="135" t="s">
        <v>1249</v>
      </c>
      <c r="G6871" s="135" t="s">
        <v>10653</v>
      </c>
      <c r="H6871" s="135" t="s">
        <v>13533</v>
      </c>
      <c r="I6871" s="135" t="s">
        <v>2382</v>
      </c>
    </row>
    <row r="6872" spans="1:9" x14ac:dyDescent="0.2">
      <c r="A6872" s="135" t="s">
        <v>2918</v>
      </c>
      <c r="D6872" s="135" t="s">
        <v>13534</v>
      </c>
      <c r="E6872" s="135">
        <f t="shared" si="107"/>
        <v>30905104</v>
      </c>
      <c r="F6872" s="135" t="s">
        <v>1249</v>
      </c>
      <c r="G6872" s="135" t="s">
        <v>10653</v>
      </c>
      <c r="H6872" s="135" t="s">
        <v>13533</v>
      </c>
      <c r="I6872" s="135" t="s">
        <v>13535</v>
      </c>
    </row>
    <row r="6873" spans="1:9" x14ac:dyDescent="0.2">
      <c r="A6873" s="135" t="s">
        <v>2918</v>
      </c>
      <c r="D6873" s="135" t="s">
        <v>13536</v>
      </c>
      <c r="E6873" s="135">
        <f t="shared" si="107"/>
        <v>30905108</v>
      </c>
      <c r="F6873" s="135" t="s">
        <v>1249</v>
      </c>
      <c r="G6873" s="135" t="s">
        <v>10653</v>
      </c>
      <c r="H6873" s="135" t="s">
        <v>13533</v>
      </c>
      <c r="I6873" s="135" t="s">
        <v>13537</v>
      </c>
    </row>
    <row r="6874" spans="1:9" x14ac:dyDescent="0.2">
      <c r="A6874" s="135" t="s">
        <v>2918</v>
      </c>
      <c r="D6874" s="135" t="s">
        <v>10833</v>
      </c>
      <c r="E6874" s="135">
        <f t="shared" si="107"/>
        <v>30905112</v>
      </c>
      <c r="F6874" s="135" t="s">
        <v>1249</v>
      </c>
      <c r="G6874" s="135" t="s">
        <v>10653</v>
      </c>
      <c r="H6874" s="135" t="s">
        <v>13533</v>
      </c>
      <c r="I6874" s="135" t="s">
        <v>10834</v>
      </c>
    </row>
    <row r="6875" spans="1:9" x14ac:dyDescent="0.2">
      <c r="A6875" s="135" t="s">
        <v>2918</v>
      </c>
      <c r="D6875" s="135" t="s">
        <v>10835</v>
      </c>
      <c r="E6875" s="135">
        <f t="shared" si="107"/>
        <v>30905116</v>
      </c>
      <c r="F6875" s="135" t="s">
        <v>1249</v>
      </c>
      <c r="G6875" s="135" t="s">
        <v>10653</v>
      </c>
      <c r="H6875" s="135" t="s">
        <v>13533</v>
      </c>
      <c r="I6875" s="135" t="s">
        <v>10836</v>
      </c>
    </row>
    <row r="6876" spans="1:9" x14ac:dyDescent="0.2">
      <c r="A6876" s="135" t="s">
        <v>2918</v>
      </c>
      <c r="D6876" s="135" t="s">
        <v>10837</v>
      </c>
      <c r="E6876" s="135">
        <f t="shared" si="107"/>
        <v>30905120</v>
      </c>
      <c r="F6876" s="135" t="s">
        <v>1249</v>
      </c>
      <c r="G6876" s="135" t="s">
        <v>10653</v>
      </c>
      <c r="H6876" s="135" t="s">
        <v>13533</v>
      </c>
      <c r="I6876" s="135" t="s">
        <v>10838</v>
      </c>
    </row>
    <row r="6877" spans="1:9" x14ac:dyDescent="0.2">
      <c r="A6877" s="135" t="s">
        <v>2918</v>
      </c>
      <c r="D6877" s="135" t="s">
        <v>10839</v>
      </c>
      <c r="E6877" s="135">
        <f t="shared" si="107"/>
        <v>30905124</v>
      </c>
      <c r="F6877" s="135" t="s">
        <v>1249</v>
      </c>
      <c r="G6877" s="135" t="s">
        <v>10653</v>
      </c>
      <c r="H6877" s="135" t="s">
        <v>13533</v>
      </c>
      <c r="I6877" s="135" t="s">
        <v>10840</v>
      </c>
    </row>
    <row r="6878" spans="1:9" x14ac:dyDescent="0.2">
      <c r="A6878" s="135" t="s">
        <v>2918</v>
      </c>
      <c r="D6878" s="135" t="s">
        <v>10841</v>
      </c>
      <c r="E6878" s="135">
        <f t="shared" si="107"/>
        <v>30905128</v>
      </c>
      <c r="F6878" s="135" t="s">
        <v>1249</v>
      </c>
      <c r="G6878" s="135" t="s">
        <v>10653</v>
      </c>
      <c r="H6878" s="135" t="s">
        <v>13533</v>
      </c>
      <c r="I6878" s="135" t="s">
        <v>15827</v>
      </c>
    </row>
    <row r="6879" spans="1:9" x14ac:dyDescent="0.2">
      <c r="A6879" s="135" t="s">
        <v>2918</v>
      </c>
      <c r="D6879" s="135" t="s">
        <v>15828</v>
      </c>
      <c r="E6879" s="135">
        <f t="shared" si="107"/>
        <v>30905132</v>
      </c>
      <c r="F6879" s="135" t="s">
        <v>1249</v>
      </c>
      <c r="G6879" s="135" t="s">
        <v>10653</v>
      </c>
      <c r="H6879" s="135" t="s">
        <v>13533</v>
      </c>
      <c r="I6879" s="135" t="s">
        <v>15829</v>
      </c>
    </row>
    <row r="6880" spans="1:9" x14ac:dyDescent="0.2">
      <c r="A6880" s="135" t="s">
        <v>2918</v>
      </c>
      <c r="D6880" s="135" t="s">
        <v>15830</v>
      </c>
      <c r="E6880" s="135">
        <f t="shared" si="107"/>
        <v>30905136</v>
      </c>
      <c r="F6880" s="135" t="s">
        <v>1249</v>
      </c>
      <c r="G6880" s="135" t="s">
        <v>10653</v>
      </c>
      <c r="H6880" s="135" t="s">
        <v>13533</v>
      </c>
      <c r="I6880" s="135" t="s">
        <v>15831</v>
      </c>
    </row>
    <row r="6881" spans="1:9" x14ac:dyDescent="0.2">
      <c r="A6881" s="135" t="s">
        <v>2918</v>
      </c>
      <c r="D6881" s="135" t="s">
        <v>15832</v>
      </c>
      <c r="E6881" s="135">
        <f t="shared" si="107"/>
        <v>30905140</v>
      </c>
      <c r="F6881" s="135" t="s">
        <v>1249</v>
      </c>
      <c r="G6881" s="135" t="s">
        <v>10653</v>
      </c>
      <c r="H6881" s="135" t="s">
        <v>13533</v>
      </c>
      <c r="I6881" s="135" t="s">
        <v>15833</v>
      </c>
    </row>
    <row r="6882" spans="1:9" x14ac:dyDescent="0.2">
      <c r="A6882" s="135" t="s">
        <v>2918</v>
      </c>
      <c r="D6882" s="135" t="s">
        <v>15834</v>
      </c>
      <c r="E6882" s="135">
        <f t="shared" si="107"/>
        <v>30905144</v>
      </c>
      <c r="F6882" s="135" t="s">
        <v>1249</v>
      </c>
      <c r="G6882" s="135" t="s">
        <v>10653</v>
      </c>
      <c r="H6882" s="135" t="s">
        <v>13533</v>
      </c>
      <c r="I6882" s="135" t="s">
        <v>15835</v>
      </c>
    </row>
    <row r="6883" spans="1:9" x14ac:dyDescent="0.2">
      <c r="A6883" s="135" t="s">
        <v>2918</v>
      </c>
      <c r="D6883" s="135" t="s">
        <v>15836</v>
      </c>
      <c r="E6883" s="135">
        <f t="shared" si="107"/>
        <v>30905148</v>
      </c>
      <c r="F6883" s="135" t="s">
        <v>1249</v>
      </c>
      <c r="G6883" s="135" t="s">
        <v>10653</v>
      </c>
      <c r="H6883" s="135" t="s">
        <v>13533</v>
      </c>
      <c r="I6883" s="135" t="s">
        <v>15837</v>
      </c>
    </row>
    <row r="6884" spans="1:9" x14ac:dyDescent="0.2">
      <c r="A6884" s="135" t="s">
        <v>2918</v>
      </c>
      <c r="D6884" s="135" t="s">
        <v>15838</v>
      </c>
      <c r="E6884" s="135">
        <f t="shared" si="107"/>
        <v>30905152</v>
      </c>
      <c r="F6884" s="135" t="s">
        <v>1249</v>
      </c>
      <c r="G6884" s="135" t="s">
        <v>10653</v>
      </c>
      <c r="H6884" s="135" t="s">
        <v>13533</v>
      </c>
      <c r="I6884" s="135" t="s">
        <v>15839</v>
      </c>
    </row>
    <row r="6885" spans="1:9" x14ac:dyDescent="0.2">
      <c r="A6885" s="135" t="s">
        <v>2918</v>
      </c>
      <c r="D6885" s="135" t="s">
        <v>15840</v>
      </c>
      <c r="E6885" s="135">
        <f t="shared" si="107"/>
        <v>30905156</v>
      </c>
      <c r="F6885" s="135" t="s">
        <v>1249</v>
      </c>
      <c r="G6885" s="135" t="s">
        <v>10653</v>
      </c>
      <c r="H6885" s="135" t="s">
        <v>13533</v>
      </c>
      <c r="I6885" s="135" t="s">
        <v>15841</v>
      </c>
    </row>
    <row r="6886" spans="1:9" x14ac:dyDescent="0.2">
      <c r="A6886" s="135" t="s">
        <v>2918</v>
      </c>
      <c r="D6886" s="135" t="s">
        <v>15842</v>
      </c>
      <c r="E6886" s="135">
        <f t="shared" si="107"/>
        <v>30905160</v>
      </c>
      <c r="F6886" s="135" t="s">
        <v>1249</v>
      </c>
      <c r="G6886" s="135" t="s">
        <v>10653</v>
      </c>
      <c r="H6886" s="135" t="s">
        <v>13533</v>
      </c>
      <c r="I6886" s="135" t="s">
        <v>15843</v>
      </c>
    </row>
    <row r="6887" spans="1:9" x14ac:dyDescent="0.2">
      <c r="A6887" s="135" t="s">
        <v>2918</v>
      </c>
      <c r="D6887" s="135" t="s">
        <v>15844</v>
      </c>
      <c r="E6887" s="135">
        <f t="shared" si="107"/>
        <v>30905164</v>
      </c>
      <c r="F6887" s="135" t="s">
        <v>1249</v>
      </c>
      <c r="G6887" s="135" t="s">
        <v>10653</v>
      </c>
      <c r="H6887" s="135" t="s">
        <v>13533</v>
      </c>
      <c r="I6887" s="135" t="s">
        <v>15845</v>
      </c>
    </row>
    <row r="6888" spans="1:9" x14ac:dyDescent="0.2">
      <c r="A6888" s="135" t="s">
        <v>2918</v>
      </c>
      <c r="D6888" s="135" t="s">
        <v>15846</v>
      </c>
      <c r="E6888" s="135">
        <f t="shared" si="107"/>
        <v>30905168</v>
      </c>
      <c r="F6888" s="135" t="s">
        <v>1249</v>
      </c>
      <c r="G6888" s="135" t="s">
        <v>10653</v>
      </c>
      <c r="H6888" s="135" t="s">
        <v>13533</v>
      </c>
      <c r="I6888" s="135" t="s">
        <v>15847</v>
      </c>
    </row>
    <row r="6889" spans="1:9" x14ac:dyDescent="0.2">
      <c r="A6889" s="135" t="s">
        <v>2918</v>
      </c>
      <c r="D6889" s="135" t="s">
        <v>15848</v>
      </c>
      <c r="E6889" s="135">
        <f t="shared" si="107"/>
        <v>30905172</v>
      </c>
      <c r="F6889" s="135" t="s">
        <v>1249</v>
      </c>
      <c r="G6889" s="135" t="s">
        <v>10653</v>
      </c>
      <c r="H6889" s="135" t="s">
        <v>13533</v>
      </c>
      <c r="I6889" s="135" t="s">
        <v>15849</v>
      </c>
    </row>
    <row r="6890" spans="1:9" x14ac:dyDescent="0.2">
      <c r="A6890" s="135" t="s">
        <v>2918</v>
      </c>
      <c r="D6890" s="135" t="s">
        <v>15850</v>
      </c>
      <c r="E6890" s="135">
        <f t="shared" si="107"/>
        <v>30905176</v>
      </c>
      <c r="F6890" s="135" t="s">
        <v>1249</v>
      </c>
      <c r="G6890" s="135" t="s">
        <v>10653</v>
      </c>
      <c r="H6890" s="135" t="s">
        <v>13533</v>
      </c>
      <c r="I6890" s="135" t="s">
        <v>15851</v>
      </c>
    </row>
    <row r="6891" spans="1:9" x14ac:dyDescent="0.2">
      <c r="A6891" s="135" t="s">
        <v>2918</v>
      </c>
      <c r="D6891" s="135" t="s">
        <v>15852</v>
      </c>
      <c r="E6891" s="135">
        <f t="shared" si="107"/>
        <v>30905180</v>
      </c>
      <c r="F6891" s="135" t="s">
        <v>1249</v>
      </c>
      <c r="G6891" s="135" t="s">
        <v>10653</v>
      </c>
      <c r="H6891" s="135" t="s">
        <v>13533</v>
      </c>
      <c r="I6891" s="135" t="s">
        <v>15853</v>
      </c>
    </row>
    <row r="6892" spans="1:9" x14ac:dyDescent="0.2">
      <c r="A6892" s="135" t="s">
        <v>2918</v>
      </c>
      <c r="D6892" s="135" t="s">
        <v>15854</v>
      </c>
      <c r="E6892" s="135">
        <f t="shared" si="107"/>
        <v>30905200</v>
      </c>
      <c r="F6892" s="135" t="s">
        <v>1249</v>
      </c>
      <c r="G6892" s="135" t="s">
        <v>10653</v>
      </c>
      <c r="H6892" s="135" t="s">
        <v>13538</v>
      </c>
      <c r="I6892" s="135" t="s">
        <v>2382</v>
      </c>
    </row>
    <row r="6893" spans="1:9" x14ac:dyDescent="0.2">
      <c r="A6893" s="135" t="s">
        <v>2918</v>
      </c>
      <c r="D6893" s="135" t="s">
        <v>13539</v>
      </c>
      <c r="E6893" s="135">
        <f t="shared" si="107"/>
        <v>30905210</v>
      </c>
      <c r="F6893" s="135" t="s">
        <v>1249</v>
      </c>
      <c r="G6893" s="135" t="s">
        <v>10653</v>
      </c>
      <c r="H6893" s="135" t="s">
        <v>13538</v>
      </c>
      <c r="I6893" s="135" t="s">
        <v>13540</v>
      </c>
    </row>
    <row r="6894" spans="1:9" x14ac:dyDescent="0.2">
      <c r="A6894" s="135" t="s">
        <v>2918</v>
      </c>
      <c r="D6894" s="135" t="s">
        <v>13541</v>
      </c>
      <c r="E6894" s="135">
        <f t="shared" si="107"/>
        <v>30905212</v>
      </c>
      <c r="F6894" s="135" t="s">
        <v>1249</v>
      </c>
      <c r="G6894" s="135" t="s">
        <v>10653</v>
      </c>
      <c r="H6894" s="135" t="s">
        <v>13538</v>
      </c>
      <c r="I6894" s="135" t="s">
        <v>13542</v>
      </c>
    </row>
    <row r="6895" spans="1:9" x14ac:dyDescent="0.2">
      <c r="A6895" s="135" t="s">
        <v>2918</v>
      </c>
      <c r="D6895" s="135" t="s">
        <v>13543</v>
      </c>
      <c r="E6895" s="135">
        <f t="shared" si="107"/>
        <v>30905220</v>
      </c>
      <c r="F6895" s="135" t="s">
        <v>1249</v>
      </c>
      <c r="G6895" s="135" t="s">
        <v>10653</v>
      </c>
      <c r="H6895" s="135" t="s">
        <v>13538</v>
      </c>
      <c r="I6895" s="135" t="s">
        <v>13544</v>
      </c>
    </row>
    <row r="6896" spans="1:9" x14ac:dyDescent="0.2">
      <c r="A6896" s="135" t="s">
        <v>2918</v>
      </c>
      <c r="D6896" s="135" t="s">
        <v>13545</v>
      </c>
      <c r="E6896" s="135">
        <f t="shared" si="107"/>
        <v>30905226</v>
      </c>
      <c r="F6896" s="135" t="s">
        <v>1249</v>
      </c>
      <c r="G6896" s="135" t="s">
        <v>10653</v>
      </c>
      <c r="H6896" s="135" t="s">
        <v>13538</v>
      </c>
      <c r="I6896" s="135" t="s">
        <v>10858</v>
      </c>
    </row>
    <row r="6897" spans="1:9" x14ac:dyDescent="0.2">
      <c r="A6897" s="135" t="s">
        <v>2918</v>
      </c>
      <c r="D6897" s="135" t="s">
        <v>10859</v>
      </c>
      <c r="E6897" s="135">
        <f t="shared" si="107"/>
        <v>30905254</v>
      </c>
      <c r="F6897" s="135" t="s">
        <v>1249</v>
      </c>
      <c r="G6897" s="135" t="s">
        <v>10653</v>
      </c>
      <c r="H6897" s="135" t="s">
        <v>13538</v>
      </c>
      <c r="I6897" s="135" t="s">
        <v>10860</v>
      </c>
    </row>
    <row r="6898" spans="1:9" x14ac:dyDescent="0.2">
      <c r="A6898" s="135" t="s">
        <v>2918</v>
      </c>
      <c r="D6898" s="135" t="s">
        <v>10861</v>
      </c>
      <c r="E6898" s="135">
        <f t="shared" si="107"/>
        <v>30905276</v>
      </c>
      <c r="F6898" s="135" t="s">
        <v>1249</v>
      </c>
      <c r="G6898" s="135" t="s">
        <v>10653</v>
      </c>
      <c r="H6898" s="135" t="s">
        <v>13538</v>
      </c>
      <c r="I6898" s="135" t="s">
        <v>10862</v>
      </c>
    </row>
    <row r="6899" spans="1:9" x14ac:dyDescent="0.2">
      <c r="A6899" s="135" t="s">
        <v>2918</v>
      </c>
      <c r="D6899" s="135" t="s">
        <v>10863</v>
      </c>
      <c r="E6899" s="135">
        <f t="shared" si="107"/>
        <v>30905280</v>
      </c>
      <c r="F6899" s="135" t="s">
        <v>1249</v>
      </c>
      <c r="G6899" s="135" t="s">
        <v>10653</v>
      </c>
      <c r="H6899" s="135" t="s">
        <v>13538</v>
      </c>
      <c r="I6899" s="135" t="s">
        <v>10864</v>
      </c>
    </row>
    <row r="6900" spans="1:9" x14ac:dyDescent="0.2">
      <c r="A6900" s="135" t="s">
        <v>2918</v>
      </c>
      <c r="D6900" s="135" t="s">
        <v>10865</v>
      </c>
      <c r="E6900" s="135">
        <f t="shared" si="107"/>
        <v>30905300</v>
      </c>
      <c r="F6900" s="135" t="s">
        <v>1249</v>
      </c>
      <c r="G6900" s="135" t="s">
        <v>10653</v>
      </c>
      <c r="H6900" s="135" t="s">
        <v>10866</v>
      </c>
      <c r="I6900" s="135" t="s">
        <v>2382</v>
      </c>
    </row>
    <row r="6901" spans="1:9" x14ac:dyDescent="0.2">
      <c r="A6901" s="135" t="s">
        <v>2918</v>
      </c>
      <c r="D6901" s="135" t="s">
        <v>10867</v>
      </c>
      <c r="E6901" s="135">
        <f t="shared" si="107"/>
        <v>30905306</v>
      </c>
      <c r="F6901" s="135" t="s">
        <v>1249</v>
      </c>
      <c r="G6901" s="135" t="s">
        <v>10653</v>
      </c>
      <c r="H6901" s="135" t="s">
        <v>10866</v>
      </c>
      <c r="I6901" s="135" t="s">
        <v>10868</v>
      </c>
    </row>
    <row r="6902" spans="1:9" x14ac:dyDescent="0.2">
      <c r="A6902" s="135" t="s">
        <v>2918</v>
      </c>
      <c r="D6902" s="135" t="s">
        <v>10869</v>
      </c>
      <c r="E6902" s="135">
        <f t="shared" si="107"/>
        <v>30905308</v>
      </c>
      <c r="F6902" s="135" t="s">
        <v>1249</v>
      </c>
      <c r="G6902" s="135" t="s">
        <v>10653</v>
      </c>
      <c r="H6902" s="135" t="s">
        <v>10866</v>
      </c>
      <c r="I6902" s="135" t="s">
        <v>13537</v>
      </c>
    </row>
    <row r="6903" spans="1:9" x14ac:dyDescent="0.2">
      <c r="A6903" s="135" t="s">
        <v>2918</v>
      </c>
      <c r="D6903" s="135" t="s">
        <v>10870</v>
      </c>
      <c r="E6903" s="135">
        <f t="shared" si="107"/>
        <v>30905312</v>
      </c>
      <c r="F6903" s="135" t="s">
        <v>1249</v>
      </c>
      <c r="G6903" s="135" t="s">
        <v>10653</v>
      </c>
      <c r="H6903" s="135" t="s">
        <v>10866</v>
      </c>
      <c r="I6903" s="135" t="s">
        <v>10871</v>
      </c>
    </row>
    <row r="6904" spans="1:9" x14ac:dyDescent="0.2">
      <c r="A6904" s="135" t="s">
        <v>2918</v>
      </c>
      <c r="D6904" s="135" t="s">
        <v>10872</v>
      </c>
      <c r="E6904" s="135">
        <f t="shared" si="107"/>
        <v>30905320</v>
      </c>
      <c r="F6904" s="135" t="s">
        <v>1249</v>
      </c>
      <c r="G6904" s="135" t="s">
        <v>10653</v>
      </c>
      <c r="H6904" s="135" t="s">
        <v>10866</v>
      </c>
      <c r="I6904" s="135" t="s">
        <v>10873</v>
      </c>
    </row>
    <row r="6905" spans="1:9" x14ac:dyDescent="0.2">
      <c r="A6905" s="135" t="s">
        <v>2918</v>
      </c>
      <c r="D6905" s="135" t="s">
        <v>10874</v>
      </c>
      <c r="E6905" s="135">
        <f t="shared" si="107"/>
        <v>30905354</v>
      </c>
      <c r="F6905" s="135" t="s">
        <v>1249</v>
      </c>
      <c r="G6905" s="135" t="s">
        <v>10653</v>
      </c>
      <c r="H6905" s="135" t="s">
        <v>10866</v>
      </c>
      <c r="I6905" s="135" t="s">
        <v>10875</v>
      </c>
    </row>
    <row r="6906" spans="1:9" x14ac:dyDescent="0.2">
      <c r="A6906" s="135" t="s">
        <v>2918</v>
      </c>
      <c r="D6906" s="135" t="s">
        <v>8014</v>
      </c>
      <c r="E6906" s="135">
        <f t="shared" si="107"/>
        <v>30905355</v>
      </c>
      <c r="F6906" s="135" t="s">
        <v>1249</v>
      </c>
      <c r="G6906" s="135" t="s">
        <v>10653</v>
      </c>
      <c r="H6906" s="135" t="s">
        <v>10866</v>
      </c>
      <c r="I6906" s="135" t="s">
        <v>8015</v>
      </c>
    </row>
    <row r="6907" spans="1:9" x14ac:dyDescent="0.2">
      <c r="A6907" s="135" t="s">
        <v>2918</v>
      </c>
      <c r="D6907" s="135" t="s">
        <v>8016</v>
      </c>
      <c r="E6907" s="135">
        <f t="shared" si="107"/>
        <v>30905400</v>
      </c>
      <c r="F6907" s="135" t="s">
        <v>1249</v>
      </c>
      <c r="G6907" s="135" t="s">
        <v>10653</v>
      </c>
      <c r="H6907" s="135" t="s">
        <v>8017</v>
      </c>
      <c r="I6907" s="135" t="s">
        <v>2382</v>
      </c>
    </row>
    <row r="6908" spans="1:9" x14ac:dyDescent="0.2">
      <c r="A6908" s="135" t="s">
        <v>2918</v>
      </c>
      <c r="D6908" s="135" t="s">
        <v>8018</v>
      </c>
      <c r="E6908" s="135">
        <f t="shared" si="107"/>
        <v>30905410</v>
      </c>
      <c r="F6908" s="135" t="s">
        <v>1249</v>
      </c>
      <c r="G6908" s="135" t="s">
        <v>10653</v>
      </c>
      <c r="H6908" s="135" t="s">
        <v>8017</v>
      </c>
      <c r="I6908" s="135" t="s">
        <v>8019</v>
      </c>
    </row>
    <row r="6909" spans="1:9" x14ac:dyDescent="0.2">
      <c r="A6909" s="135" t="s">
        <v>2918</v>
      </c>
      <c r="D6909" s="135" t="s">
        <v>8020</v>
      </c>
      <c r="E6909" s="135">
        <f t="shared" si="107"/>
        <v>30905500</v>
      </c>
      <c r="F6909" s="135" t="s">
        <v>1249</v>
      </c>
      <c r="G6909" s="135" t="s">
        <v>10653</v>
      </c>
      <c r="H6909" s="135" t="s">
        <v>8021</v>
      </c>
      <c r="I6909" s="135" t="s">
        <v>2382</v>
      </c>
    </row>
    <row r="6910" spans="1:9" x14ac:dyDescent="0.2">
      <c r="A6910" s="135" t="s">
        <v>2918</v>
      </c>
      <c r="D6910" s="135" t="s">
        <v>8022</v>
      </c>
      <c r="E6910" s="135">
        <f t="shared" si="107"/>
        <v>30905600</v>
      </c>
      <c r="F6910" s="135" t="s">
        <v>1249</v>
      </c>
      <c r="G6910" s="135" t="s">
        <v>10653</v>
      </c>
      <c r="H6910" s="135" t="s">
        <v>8023</v>
      </c>
      <c r="I6910" s="135" t="s">
        <v>2382</v>
      </c>
    </row>
    <row r="6911" spans="1:9" x14ac:dyDescent="0.2">
      <c r="A6911" s="135" t="s">
        <v>2918</v>
      </c>
      <c r="D6911" s="135" t="s">
        <v>8024</v>
      </c>
      <c r="E6911" s="135">
        <f t="shared" si="107"/>
        <v>30905800</v>
      </c>
      <c r="F6911" s="135" t="s">
        <v>1249</v>
      </c>
      <c r="G6911" s="135" t="s">
        <v>10653</v>
      </c>
      <c r="H6911" s="135" t="s">
        <v>8025</v>
      </c>
      <c r="I6911" s="135" t="s">
        <v>2382</v>
      </c>
    </row>
    <row r="6912" spans="1:9" x14ac:dyDescent="0.2">
      <c r="A6912" s="135" t="s">
        <v>2918</v>
      </c>
      <c r="D6912" s="135" t="s">
        <v>8026</v>
      </c>
      <c r="E6912" s="135">
        <f t="shared" si="107"/>
        <v>30905900</v>
      </c>
      <c r="F6912" s="135" t="s">
        <v>1249</v>
      </c>
      <c r="G6912" s="135" t="s">
        <v>10653</v>
      </c>
      <c r="H6912" s="135" t="s">
        <v>5034</v>
      </c>
      <c r="I6912" s="135" t="s">
        <v>2382</v>
      </c>
    </row>
    <row r="6913" spans="1:9" x14ac:dyDescent="0.2">
      <c r="A6913" s="135" t="s">
        <v>2918</v>
      </c>
      <c r="D6913" s="135" t="s">
        <v>5035</v>
      </c>
      <c r="E6913" s="135">
        <f t="shared" si="107"/>
        <v>30906001</v>
      </c>
      <c r="F6913" s="135" t="s">
        <v>1249</v>
      </c>
      <c r="G6913" s="135" t="s">
        <v>10653</v>
      </c>
      <c r="H6913" s="135" t="s">
        <v>5036</v>
      </c>
      <c r="I6913" s="135" t="s">
        <v>5037</v>
      </c>
    </row>
    <row r="6914" spans="1:9" x14ac:dyDescent="0.2">
      <c r="A6914" s="135" t="s">
        <v>2918</v>
      </c>
      <c r="D6914" s="135" t="s">
        <v>5038</v>
      </c>
      <c r="E6914" s="135">
        <f t="shared" ref="E6914:E6977" si="108">VALUE(D6914)</f>
        <v>30906002</v>
      </c>
      <c r="F6914" s="135" t="s">
        <v>1249</v>
      </c>
      <c r="G6914" s="135" t="s">
        <v>10653</v>
      </c>
      <c r="H6914" s="135" t="s">
        <v>5036</v>
      </c>
      <c r="I6914" s="135" t="s">
        <v>5039</v>
      </c>
    </row>
    <row r="6915" spans="1:9" x14ac:dyDescent="0.2">
      <c r="A6915" s="135" t="s">
        <v>2918</v>
      </c>
      <c r="D6915" s="135" t="s">
        <v>5040</v>
      </c>
      <c r="E6915" s="135">
        <f t="shared" si="108"/>
        <v>30906003</v>
      </c>
      <c r="F6915" s="135" t="s">
        <v>1249</v>
      </c>
      <c r="G6915" s="135" t="s">
        <v>10653</v>
      </c>
      <c r="H6915" s="135" t="s">
        <v>5036</v>
      </c>
      <c r="I6915" s="135" t="s">
        <v>5041</v>
      </c>
    </row>
    <row r="6916" spans="1:9" x14ac:dyDescent="0.2">
      <c r="A6916" s="135" t="s">
        <v>2918</v>
      </c>
      <c r="D6916" s="135" t="s">
        <v>5042</v>
      </c>
      <c r="E6916" s="135">
        <f t="shared" si="108"/>
        <v>30906004</v>
      </c>
      <c r="F6916" s="135" t="s">
        <v>1249</v>
      </c>
      <c r="G6916" s="135" t="s">
        <v>10653</v>
      </c>
      <c r="H6916" s="135" t="s">
        <v>5036</v>
      </c>
      <c r="I6916" s="135" t="s">
        <v>5043</v>
      </c>
    </row>
    <row r="6917" spans="1:9" x14ac:dyDescent="0.2">
      <c r="A6917" s="135" t="s">
        <v>2918</v>
      </c>
      <c r="D6917" s="135" t="s">
        <v>5044</v>
      </c>
      <c r="E6917" s="135">
        <f t="shared" si="108"/>
        <v>30906005</v>
      </c>
      <c r="F6917" s="135" t="s">
        <v>1249</v>
      </c>
      <c r="G6917" s="135" t="s">
        <v>10653</v>
      </c>
      <c r="H6917" s="135" t="s">
        <v>5036</v>
      </c>
      <c r="I6917" s="135" t="s">
        <v>5045</v>
      </c>
    </row>
    <row r="6918" spans="1:9" x14ac:dyDescent="0.2">
      <c r="A6918" s="135" t="s">
        <v>2918</v>
      </c>
      <c r="D6918" s="135" t="s">
        <v>5046</v>
      </c>
      <c r="E6918" s="135">
        <f t="shared" si="108"/>
        <v>30906006</v>
      </c>
      <c r="F6918" s="135" t="s">
        <v>1249</v>
      </c>
      <c r="G6918" s="135" t="s">
        <v>10653</v>
      </c>
      <c r="H6918" s="135" t="s">
        <v>5036</v>
      </c>
      <c r="I6918" s="135" t="s">
        <v>5047</v>
      </c>
    </row>
    <row r="6919" spans="1:9" x14ac:dyDescent="0.2">
      <c r="A6919" s="135" t="s">
        <v>2918</v>
      </c>
      <c r="D6919" s="135" t="s">
        <v>5048</v>
      </c>
      <c r="E6919" s="135">
        <f t="shared" si="108"/>
        <v>30906007</v>
      </c>
      <c r="F6919" s="135" t="s">
        <v>1249</v>
      </c>
      <c r="G6919" s="135" t="s">
        <v>10653</v>
      </c>
      <c r="H6919" s="135" t="s">
        <v>5036</v>
      </c>
      <c r="I6919" s="135" t="s">
        <v>5049</v>
      </c>
    </row>
    <row r="6920" spans="1:9" x14ac:dyDescent="0.2">
      <c r="A6920" s="135" t="s">
        <v>2918</v>
      </c>
      <c r="D6920" s="135" t="s">
        <v>5050</v>
      </c>
      <c r="E6920" s="135">
        <f t="shared" si="108"/>
        <v>30906099</v>
      </c>
      <c r="F6920" s="135" t="s">
        <v>1249</v>
      </c>
      <c r="G6920" s="135" t="s">
        <v>10653</v>
      </c>
      <c r="H6920" s="135" t="s">
        <v>5036</v>
      </c>
      <c r="I6920" s="135" t="s">
        <v>5037</v>
      </c>
    </row>
    <row r="6921" spans="1:9" x14ac:dyDescent="0.2">
      <c r="A6921" s="135" t="s">
        <v>2918</v>
      </c>
      <c r="D6921" s="135" t="s">
        <v>5051</v>
      </c>
      <c r="E6921" s="135">
        <f t="shared" si="108"/>
        <v>30980001</v>
      </c>
      <c r="F6921" s="135" t="s">
        <v>1249</v>
      </c>
      <c r="G6921" s="135" t="s">
        <v>10653</v>
      </c>
      <c r="H6921" s="135" t="s">
        <v>3295</v>
      </c>
      <c r="I6921" s="135" t="s">
        <v>3295</v>
      </c>
    </row>
    <row r="6922" spans="1:9" x14ac:dyDescent="0.2">
      <c r="A6922" s="135" t="s">
        <v>2918</v>
      </c>
      <c r="D6922" s="135" t="s">
        <v>5052</v>
      </c>
      <c r="E6922" s="135">
        <f t="shared" si="108"/>
        <v>30982001</v>
      </c>
      <c r="F6922" s="135" t="s">
        <v>1249</v>
      </c>
      <c r="G6922" s="135" t="s">
        <v>10653</v>
      </c>
      <c r="H6922" s="135" t="s">
        <v>3297</v>
      </c>
      <c r="I6922" s="135" t="s">
        <v>3298</v>
      </c>
    </row>
    <row r="6923" spans="1:9" x14ac:dyDescent="0.2">
      <c r="A6923" s="135" t="s">
        <v>2918</v>
      </c>
      <c r="D6923" s="135" t="s">
        <v>5053</v>
      </c>
      <c r="E6923" s="135">
        <f t="shared" si="108"/>
        <v>30982002</v>
      </c>
      <c r="F6923" s="135" t="s">
        <v>1249</v>
      </c>
      <c r="G6923" s="135" t="s">
        <v>10653</v>
      </c>
      <c r="H6923" s="135" t="s">
        <v>3297</v>
      </c>
      <c r="I6923" s="135" t="s">
        <v>3300</v>
      </c>
    </row>
    <row r="6924" spans="1:9" x14ac:dyDescent="0.2">
      <c r="A6924" s="135" t="s">
        <v>2918</v>
      </c>
      <c r="D6924" s="135" t="s">
        <v>5054</v>
      </c>
      <c r="E6924" s="135">
        <f t="shared" si="108"/>
        <v>30982599</v>
      </c>
      <c r="F6924" s="135" t="s">
        <v>1249</v>
      </c>
      <c r="G6924" s="135" t="s">
        <v>10653</v>
      </c>
      <c r="H6924" s="135" t="s">
        <v>3302</v>
      </c>
      <c r="I6924" s="135" t="s">
        <v>3303</v>
      </c>
    </row>
    <row r="6925" spans="1:9" x14ac:dyDescent="0.2">
      <c r="A6925" s="135" t="s">
        <v>2918</v>
      </c>
      <c r="D6925" s="135" t="s">
        <v>5055</v>
      </c>
      <c r="E6925" s="135">
        <f t="shared" si="108"/>
        <v>30988801</v>
      </c>
      <c r="F6925" s="135" t="s">
        <v>1249</v>
      </c>
      <c r="G6925" s="135" t="s">
        <v>10653</v>
      </c>
      <c r="H6925" s="135" t="s">
        <v>6488</v>
      </c>
      <c r="I6925" s="135" t="s">
        <v>8826</v>
      </c>
    </row>
    <row r="6926" spans="1:9" x14ac:dyDescent="0.2">
      <c r="A6926" s="135" t="s">
        <v>2918</v>
      </c>
      <c r="D6926" s="135" t="s">
        <v>5056</v>
      </c>
      <c r="E6926" s="135">
        <f t="shared" si="108"/>
        <v>30988802</v>
      </c>
      <c r="F6926" s="135" t="s">
        <v>1249</v>
      </c>
      <c r="G6926" s="135" t="s">
        <v>10653</v>
      </c>
      <c r="H6926" s="135" t="s">
        <v>6488</v>
      </c>
      <c r="I6926" s="135" t="s">
        <v>8826</v>
      </c>
    </row>
    <row r="6927" spans="1:9" x14ac:dyDescent="0.2">
      <c r="A6927" s="135" t="s">
        <v>2918</v>
      </c>
      <c r="D6927" s="135" t="s">
        <v>5057</v>
      </c>
      <c r="E6927" s="135">
        <f t="shared" si="108"/>
        <v>30988803</v>
      </c>
      <c r="F6927" s="135" t="s">
        <v>1249</v>
      </c>
      <c r="G6927" s="135" t="s">
        <v>10653</v>
      </c>
      <c r="H6927" s="135" t="s">
        <v>6488</v>
      </c>
      <c r="I6927" s="135" t="s">
        <v>8826</v>
      </c>
    </row>
    <row r="6928" spans="1:9" x14ac:dyDescent="0.2">
      <c r="A6928" s="135" t="s">
        <v>2918</v>
      </c>
      <c r="D6928" s="135" t="s">
        <v>5058</v>
      </c>
      <c r="E6928" s="135">
        <f t="shared" si="108"/>
        <v>30988804</v>
      </c>
      <c r="F6928" s="135" t="s">
        <v>1249</v>
      </c>
      <c r="G6928" s="135" t="s">
        <v>10653</v>
      </c>
      <c r="H6928" s="135" t="s">
        <v>6488</v>
      </c>
      <c r="I6928" s="135" t="s">
        <v>8826</v>
      </c>
    </row>
    <row r="6929" spans="1:12" x14ac:dyDescent="0.2">
      <c r="A6929" s="135" t="s">
        <v>2918</v>
      </c>
      <c r="D6929" s="135" t="s">
        <v>8069</v>
      </c>
      <c r="E6929" s="135">
        <f t="shared" si="108"/>
        <v>30988805</v>
      </c>
      <c r="F6929" s="135" t="s">
        <v>1249</v>
      </c>
      <c r="G6929" s="135" t="s">
        <v>10653</v>
      </c>
      <c r="H6929" s="135" t="s">
        <v>6488</v>
      </c>
      <c r="I6929" s="135" t="s">
        <v>8826</v>
      </c>
    </row>
    <row r="6930" spans="1:12" x14ac:dyDescent="0.2">
      <c r="A6930" s="135" t="s">
        <v>2918</v>
      </c>
      <c r="D6930" s="135" t="s">
        <v>8070</v>
      </c>
      <c r="E6930" s="135">
        <f t="shared" si="108"/>
        <v>30988806</v>
      </c>
      <c r="F6930" s="135" t="s">
        <v>1249</v>
      </c>
      <c r="G6930" s="135" t="s">
        <v>10653</v>
      </c>
      <c r="H6930" s="135" t="s">
        <v>6488</v>
      </c>
      <c r="I6930" s="135" t="s">
        <v>6238</v>
      </c>
    </row>
    <row r="6931" spans="1:12" x14ac:dyDescent="0.2">
      <c r="A6931" s="135" t="s">
        <v>2918</v>
      </c>
      <c r="D6931" s="135" t="s">
        <v>8071</v>
      </c>
      <c r="E6931" s="135">
        <f t="shared" si="108"/>
        <v>30990001</v>
      </c>
      <c r="F6931" s="135" t="s">
        <v>1249</v>
      </c>
      <c r="G6931" s="135" t="s">
        <v>10653</v>
      </c>
      <c r="H6931" s="135" t="s">
        <v>2945</v>
      </c>
      <c r="I6931" s="135" t="s">
        <v>2946</v>
      </c>
    </row>
    <row r="6932" spans="1:12" x14ac:dyDescent="0.2">
      <c r="A6932" s="135" t="s">
        <v>2918</v>
      </c>
      <c r="D6932" s="135" t="s">
        <v>8072</v>
      </c>
      <c r="E6932" s="135">
        <f t="shared" si="108"/>
        <v>30990002</v>
      </c>
      <c r="F6932" s="135" t="s">
        <v>1249</v>
      </c>
      <c r="G6932" s="135" t="s">
        <v>10653</v>
      </c>
      <c r="H6932" s="135" t="s">
        <v>2945</v>
      </c>
      <c r="I6932" s="135" t="s">
        <v>2949</v>
      </c>
    </row>
    <row r="6933" spans="1:12" x14ac:dyDescent="0.2">
      <c r="A6933" s="135" t="s">
        <v>2918</v>
      </c>
      <c r="D6933" s="135" t="s">
        <v>8073</v>
      </c>
      <c r="E6933" s="135">
        <f t="shared" si="108"/>
        <v>30990003</v>
      </c>
      <c r="F6933" s="135" t="s">
        <v>1249</v>
      </c>
      <c r="G6933" s="135" t="s">
        <v>10653</v>
      </c>
      <c r="H6933" s="135" t="s">
        <v>2945</v>
      </c>
      <c r="I6933" s="135" t="s">
        <v>2951</v>
      </c>
    </row>
    <row r="6934" spans="1:12" x14ac:dyDescent="0.2">
      <c r="A6934" s="135" t="s">
        <v>2918</v>
      </c>
      <c r="D6934" s="135" t="s">
        <v>8074</v>
      </c>
      <c r="E6934" s="135">
        <f t="shared" si="108"/>
        <v>30990011</v>
      </c>
      <c r="F6934" s="135" t="s">
        <v>1249</v>
      </c>
      <c r="G6934" s="135" t="s">
        <v>10653</v>
      </c>
      <c r="H6934" s="135" t="s">
        <v>2945</v>
      </c>
      <c r="I6934" s="135" t="s">
        <v>318</v>
      </c>
    </row>
    <row r="6935" spans="1:12" x14ac:dyDescent="0.2">
      <c r="A6935" s="135" t="s">
        <v>2918</v>
      </c>
      <c r="D6935" s="135" t="s">
        <v>8075</v>
      </c>
      <c r="E6935" s="135">
        <f t="shared" si="108"/>
        <v>30990012</v>
      </c>
      <c r="F6935" s="135" t="s">
        <v>1249</v>
      </c>
      <c r="G6935" s="135" t="s">
        <v>10653</v>
      </c>
      <c r="H6935" s="135" t="s">
        <v>2945</v>
      </c>
      <c r="I6935" s="135" t="s">
        <v>320</v>
      </c>
    </row>
    <row r="6936" spans="1:12" x14ac:dyDescent="0.2">
      <c r="A6936" s="135" t="s">
        <v>2918</v>
      </c>
      <c r="D6936" s="135" t="s">
        <v>8076</v>
      </c>
      <c r="E6936" s="135">
        <f t="shared" si="108"/>
        <v>30990013</v>
      </c>
      <c r="F6936" s="135" t="s">
        <v>1249</v>
      </c>
      <c r="G6936" s="135" t="s">
        <v>10653</v>
      </c>
      <c r="H6936" s="135" t="s">
        <v>2945</v>
      </c>
      <c r="I6936" s="135" t="s">
        <v>322</v>
      </c>
    </row>
    <row r="6937" spans="1:12" x14ac:dyDescent="0.2">
      <c r="A6937" s="135" t="s">
        <v>2918</v>
      </c>
      <c r="D6937" s="135" t="s">
        <v>8077</v>
      </c>
      <c r="E6937" s="135">
        <f t="shared" si="108"/>
        <v>30990023</v>
      </c>
      <c r="F6937" s="135" t="s">
        <v>1249</v>
      </c>
      <c r="G6937" s="135" t="s">
        <v>10653</v>
      </c>
      <c r="H6937" s="135" t="s">
        <v>2945</v>
      </c>
      <c r="I6937" s="135" t="s">
        <v>5921</v>
      </c>
    </row>
    <row r="6938" spans="1:12" x14ac:dyDescent="0.2">
      <c r="A6938" s="135" t="s">
        <v>2918</v>
      </c>
      <c r="D6938" s="135" t="s">
        <v>8078</v>
      </c>
      <c r="E6938" s="135">
        <f t="shared" si="108"/>
        <v>30999997</v>
      </c>
      <c r="F6938" s="135" t="s">
        <v>1249</v>
      </c>
      <c r="G6938" s="135" t="s">
        <v>10653</v>
      </c>
      <c r="H6938" s="135" t="s">
        <v>6238</v>
      </c>
      <c r="I6938" s="135" t="s">
        <v>6238</v>
      </c>
    </row>
    <row r="6939" spans="1:12" x14ac:dyDescent="0.2">
      <c r="A6939" s="135" t="s">
        <v>2918</v>
      </c>
      <c r="D6939" s="135" t="s">
        <v>8079</v>
      </c>
      <c r="E6939" s="135">
        <f t="shared" si="108"/>
        <v>30999998</v>
      </c>
      <c r="F6939" s="135" t="s">
        <v>1249</v>
      </c>
      <c r="G6939" s="135" t="s">
        <v>10653</v>
      </c>
      <c r="H6939" s="135" t="s">
        <v>6238</v>
      </c>
      <c r="I6939" s="135" t="s">
        <v>6238</v>
      </c>
    </row>
    <row r="6940" spans="1:12" x14ac:dyDescent="0.2">
      <c r="A6940" s="135" t="s">
        <v>2918</v>
      </c>
      <c r="D6940" s="135" t="s">
        <v>8080</v>
      </c>
      <c r="E6940" s="135">
        <f t="shared" si="108"/>
        <v>30999999</v>
      </c>
      <c r="F6940" s="135" t="s">
        <v>1249</v>
      </c>
      <c r="G6940" s="135" t="s">
        <v>10653</v>
      </c>
      <c r="H6940" s="135" t="s">
        <v>6238</v>
      </c>
      <c r="I6940" s="135" t="s">
        <v>6238</v>
      </c>
    </row>
    <row r="6941" spans="1:12" x14ac:dyDescent="0.2">
      <c r="A6941" s="135" t="s">
        <v>2918</v>
      </c>
      <c r="D6941" s="135" t="s">
        <v>4244</v>
      </c>
      <c r="E6941" s="135">
        <f t="shared" si="108"/>
        <v>31000101</v>
      </c>
      <c r="F6941" s="135" t="s">
        <v>1249</v>
      </c>
      <c r="G6941" s="135" t="s">
        <v>8081</v>
      </c>
      <c r="H6941" s="135" t="s">
        <v>8082</v>
      </c>
      <c r="I6941" s="135" t="s">
        <v>8083</v>
      </c>
    </row>
    <row r="6942" spans="1:12" x14ac:dyDescent="0.2">
      <c r="A6942" s="135" t="s">
        <v>2918</v>
      </c>
      <c r="D6942" s="135" t="s">
        <v>4246</v>
      </c>
      <c r="E6942" s="135">
        <f t="shared" si="108"/>
        <v>31000102</v>
      </c>
      <c r="F6942" s="135" t="s">
        <v>1249</v>
      </c>
      <c r="G6942" s="135" t="s">
        <v>8081</v>
      </c>
      <c r="H6942" s="135" t="s">
        <v>8082</v>
      </c>
      <c r="I6942" s="135" t="s">
        <v>8084</v>
      </c>
    </row>
    <row r="6943" spans="1:12" x14ac:dyDescent="0.2">
      <c r="A6943" s="135" t="s">
        <v>2918</v>
      </c>
      <c r="D6943" s="135" t="s">
        <v>8085</v>
      </c>
      <c r="E6943" s="135">
        <f t="shared" si="108"/>
        <v>31000103</v>
      </c>
      <c r="F6943" s="135" t="s">
        <v>1249</v>
      </c>
      <c r="G6943" s="135" t="s">
        <v>8081</v>
      </c>
      <c r="H6943" s="135" t="s">
        <v>8082</v>
      </c>
      <c r="I6943" s="135" t="s">
        <v>8086</v>
      </c>
    </row>
    <row r="6944" spans="1:12" x14ac:dyDescent="0.2">
      <c r="A6944" s="135" t="s">
        <v>2918</v>
      </c>
      <c r="D6944" s="135" t="s">
        <v>8087</v>
      </c>
      <c r="E6944" s="135">
        <f t="shared" si="108"/>
        <v>31000104</v>
      </c>
      <c r="F6944" s="135" t="s">
        <v>1249</v>
      </c>
      <c r="G6944" s="135" t="s">
        <v>8081</v>
      </c>
      <c r="H6944" s="135" t="s">
        <v>8082</v>
      </c>
      <c r="I6944" s="135" t="s">
        <v>8088</v>
      </c>
      <c r="K6944" s="137"/>
      <c r="L6944" s="135"/>
    </row>
    <row r="6945" spans="1:12" x14ac:dyDescent="0.2">
      <c r="A6945" s="135" t="s">
        <v>2918</v>
      </c>
      <c r="D6945" s="135" t="s">
        <v>8089</v>
      </c>
      <c r="E6945" s="135">
        <f t="shared" si="108"/>
        <v>31000105</v>
      </c>
      <c r="F6945" s="135" t="s">
        <v>1249</v>
      </c>
      <c r="G6945" s="135" t="s">
        <v>8081</v>
      </c>
      <c r="H6945" s="135" t="s">
        <v>8082</v>
      </c>
      <c r="I6945" s="135" t="s">
        <v>8090</v>
      </c>
      <c r="K6945" s="137"/>
      <c r="L6945" s="135"/>
    </row>
    <row r="6946" spans="1:12" x14ac:dyDescent="0.2">
      <c r="A6946" s="135" t="s">
        <v>2918</v>
      </c>
      <c r="D6946" s="135" t="s">
        <v>8091</v>
      </c>
      <c r="E6946" s="135">
        <f t="shared" si="108"/>
        <v>31000106</v>
      </c>
      <c r="F6946" s="135" t="s">
        <v>1249</v>
      </c>
      <c r="G6946" s="135" t="s">
        <v>8081</v>
      </c>
      <c r="H6946" s="135" t="s">
        <v>8082</v>
      </c>
      <c r="I6946" s="135" t="s">
        <v>8092</v>
      </c>
    </row>
    <row r="6947" spans="1:12" x14ac:dyDescent="0.2">
      <c r="A6947" s="135" t="s">
        <v>2918</v>
      </c>
      <c r="D6947" s="135" t="s">
        <v>8093</v>
      </c>
      <c r="E6947" s="135">
        <f t="shared" si="108"/>
        <v>31000107</v>
      </c>
      <c r="F6947" s="135" t="s">
        <v>1249</v>
      </c>
      <c r="G6947" s="135" t="s">
        <v>8081</v>
      </c>
      <c r="H6947" s="135" t="s">
        <v>8082</v>
      </c>
      <c r="I6947" s="135" t="s">
        <v>8094</v>
      </c>
    </row>
    <row r="6948" spans="1:12" x14ac:dyDescent="0.2">
      <c r="A6948" s="135" t="s">
        <v>2918</v>
      </c>
      <c r="D6948" s="135" t="s">
        <v>8095</v>
      </c>
      <c r="E6948" s="135">
        <f t="shared" si="108"/>
        <v>31000108</v>
      </c>
      <c r="F6948" s="135" t="s">
        <v>1249</v>
      </c>
      <c r="G6948" s="135" t="s">
        <v>8081</v>
      </c>
      <c r="H6948" s="135" t="s">
        <v>8082</v>
      </c>
      <c r="I6948" s="135" t="s">
        <v>8096</v>
      </c>
    </row>
    <row r="6949" spans="1:12" x14ac:dyDescent="0.2">
      <c r="A6949" s="135" t="s">
        <v>2918</v>
      </c>
      <c r="D6949" s="135" t="s">
        <v>8097</v>
      </c>
      <c r="E6949" s="135">
        <f t="shared" si="108"/>
        <v>31000121</v>
      </c>
      <c r="F6949" s="135" t="s">
        <v>1249</v>
      </c>
      <c r="G6949" s="135" t="s">
        <v>8081</v>
      </c>
      <c r="H6949" s="135" t="s">
        <v>8082</v>
      </c>
      <c r="I6949" s="135" t="s">
        <v>8098</v>
      </c>
    </row>
    <row r="6950" spans="1:12" x14ac:dyDescent="0.2">
      <c r="A6950" s="135" t="s">
        <v>2918</v>
      </c>
      <c r="D6950" s="135" t="s">
        <v>8099</v>
      </c>
      <c r="E6950" s="135">
        <f t="shared" si="108"/>
        <v>31000122</v>
      </c>
      <c r="F6950" s="135" t="s">
        <v>1249</v>
      </c>
      <c r="G6950" s="135" t="s">
        <v>8081</v>
      </c>
      <c r="H6950" s="135" t="s">
        <v>8082</v>
      </c>
      <c r="I6950" s="135" t="s">
        <v>8100</v>
      </c>
    </row>
    <row r="6951" spans="1:12" x14ac:dyDescent="0.2">
      <c r="A6951" s="135" t="s">
        <v>2918</v>
      </c>
      <c r="D6951" s="135" t="s">
        <v>4248</v>
      </c>
      <c r="E6951" s="135">
        <f t="shared" si="108"/>
        <v>31000123</v>
      </c>
      <c r="F6951" s="135" t="s">
        <v>1249</v>
      </c>
      <c r="G6951" s="135" t="s">
        <v>8081</v>
      </c>
      <c r="H6951" s="135" t="s">
        <v>8082</v>
      </c>
      <c r="I6951" s="135" t="s">
        <v>8101</v>
      </c>
    </row>
    <row r="6952" spans="1:12" x14ac:dyDescent="0.2">
      <c r="A6952" s="135" t="s">
        <v>2918</v>
      </c>
      <c r="D6952" s="135" t="s">
        <v>8102</v>
      </c>
      <c r="E6952" s="135">
        <f t="shared" si="108"/>
        <v>31000124</v>
      </c>
      <c r="F6952" s="135" t="s">
        <v>1249</v>
      </c>
      <c r="G6952" s="135" t="s">
        <v>8081</v>
      </c>
      <c r="H6952" s="135" t="s">
        <v>8082</v>
      </c>
      <c r="I6952" s="135" t="s">
        <v>8103</v>
      </c>
    </row>
    <row r="6953" spans="1:12" x14ac:dyDescent="0.2">
      <c r="A6953" s="135" t="s">
        <v>2918</v>
      </c>
      <c r="D6953" s="135" t="s">
        <v>8104</v>
      </c>
      <c r="E6953" s="135">
        <f t="shared" si="108"/>
        <v>31000125</v>
      </c>
      <c r="F6953" s="135" t="s">
        <v>1249</v>
      </c>
      <c r="G6953" s="135" t="s">
        <v>8081</v>
      </c>
      <c r="H6953" s="135" t="s">
        <v>8082</v>
      </c>
      <c r="I6953" s="135" t="s">
        <v>8105</v>
      </c>
    </row>
    <row r="6954" spans="1:12" x14ac:dyDescent="0.2">
      <c r="A6954" s="135" t="s">
        <v>2918</v>
      </c>
      <c r="D6954" s="135" t="s">
        <v>8106</v>
      </c>
      <c r="E6954" s="135">
        <f t="shared" si="108"/>
        <v>31000126</v>
      </c>
      <c r="F6954" s="135" t="s">
        <v>1249</v>
      </c>
      <c r="G6954" s="135" t="s">
        <v>8081</v>
      </c>
      <c r="H6954" s="135" t="s">
        <v>8082</v>
      </c>
      <c r="I6954" s="135" t="s">
        <v>8107</v>
      </c>
    </row>
    <row r="6955" spans="1:12" x14ac:dyDescent="0.2">
      <c r="A6955" s="135" t="s">
        <v>2918</v>
      </c>
      <c r="D6955" s="135" t="s">
        <v>8108</v>
      </c>
      <c r="E6955" s="135">
        <f t="shared" si="108"/>
        <v>31000127</v>
      </c>
      <c r="F6955" s="135" t="s">
        <v>1249</v>
      </c>
      <c r="G6955" s="135" t="s">
        <v>8081</v>
      </c>
      <c r="H6955" s="135" t="s">
        <v>8082</v>
      </c>
      <c r="I6955" s="135" t="s">
        <v>8109</v>
      </c>
    </row>
    <row r="6956" spans="1:12" x14ac:dyDescent="0.2">
      <c r="A6956" s="135" t="s">
        <v>2918</v>
      </c>
      <c r="D6956" s="135" t="s">
        <v>8110</v>
      </c>
      <c r="E6956" s="135">
        <f t="shared" si="108"/>
        <v>31000128</v>
      </c>
      <c r="F6956" s="135" t="s">
        <v>1249</v>
      </c>
      <c r="G6956" s="135" t="s">
        <v>8081</v>
      </c>
      <c r="H6956" s="135" t="s">
        <v>8082</v>
      </c>
      <c r="I6956" s="135" t="s">
        <v>8111</v>
      </c>
    </row>
    <row r="6957" spans="1:12" x14ac:dyDescent="0.2">
      <c r="A6957" s="135" t="s">
        <v>2918</v>
      </c>
      <c r="D6957" s="135" t="s">
        <v>7300</v>
      </c>
      <c r="E6957" s="135">
        <f t="shared" si="108"/>
        <v>31000129</v>
      </c>
      <c r="F6957" s="135" t="s">
        <v>1249</v>
      </c>
      <c r="G6957" s="135" t="s">
        <v>8081</v>
      </c>
      <c r="H6957" s="135" t="s">
        <v>8082</v>
      </c>
      <c r="I6957" s="135" t="s">
        <v>8112</v>
      </c>
    </row>
    <row r="6958" spans="1:12" x14ac:dyDescent="0.2">
      <c r="A6958" s="135" t="s">
        <v>2918</v>
      </c>
      <c r="D6958" s="135" t="s">
        <v>7302</v>
      </c>
      <c r="E6958" s="135">
        <f t="shared" si="108"/>
        <v>31000130</v>
      </c>
      <c r="F6958" s="135" t="s">
        <v>1249</v>
      </c>
      <c r="G6958" s="135" t="s">
        <v>8081</v>
      </c>
      <c r="H6958" s="135" t="s">
        <v>8082</v>
      </c>
      <c r="I6958" s="135" t="s">
        <v>8113</v>
      </c>
    </row>
    <row r="6959" spans="1:12" x14ac:dyDescent="0.2">
      <c r="A6959" s="135" t="s">
        <v>2918</v>
      </c>
      <c r="D6959" s="135" t="s">
        <v>8114</v>
      </c>
      <c r="E6959" s="135">
        <f t="shared" si="108"/>
        <v>31000131</v>
      </c>
      <c r="F6959" s="135" t="s">
        <v>1249</v>
      </c>
      <c r="G6959" s="135" t="s">
        <v>8081</v>
      </c>
      <c r="H6959" s="135" t="s">
        <v>8082</v>
      </c>
      <c r="I6959" s="135" t="s">
        <v>8115</v>
      </c>
    </row>
    <row r="6960" spans="1:12" x14ac:dyDescent="0.2">
      <c r="A6960" s="135" t="s">
        <v>2918</v>
      </c>
      <c r="D6960" s="135" t="s">
        <v>7304</v>
      </c>
      <c r="E6960" s="135">
        <f t="shared" si="108"/>
        <v>31000132</v>
      </c>
      <c r="F6960" s="135" t="s">
        <v>1249</v>
      </c>
      <c r="G6960" s="135" t="s">
        <v>8081</v>
      </c>
      <c r="H6960" s="135" t="s">
        <v>8082</v>
      </c>
      <c r="I6960" s="135" t="s">
        <v>8116</v>
      </c>
    </row>
    <row r="6961" spans="1:9" x14ac:dyDescent="0.2">
      <c r="A6961" s="135" t="s">
        <v>2918</v>
      </c>
      <c r="D6961" s="135" t="s">
        <v>8117</v>
      </c>
      <c r="E6961" s="135">
        <f t="shared" si="108"/>
        <v>31000140</v>
      </c>
      <c r="F6961" s="135" t="s">
        <v>1249</v>
      </c>
      <c r="G6961" s="135" t="s">
        <v>8081</v>
      </c>
      <c r="H6961" s="135" t="s">
        <v>8082</v>
      </c>
      <c r="I6961" s="135" t="s">
        <v>8118</v>
      </c>
    </row>
    <row r="6962" spans="1:9" x14ac:dyDescent="0.2">
      <c r="A6962" s="135" t="s">
        <v>2918</v>
      </c>
      <c r="D6962" s="135" t="s">
        <v>8119</v>
      </c>
      <c r="E6962" s="135">
        <f t="shared" si="108"/>
        <v>31000141</v>
      </c>
      <c r="F6962" s="135" t="s">
        <v>1249</v>
      </c>
      <c r="G6962" s="135" t="s">
        <v>8081</v>
      </c>
      <c r="H6962" s="135" t="s">
        <v>8082</v>
      </c>
      <c r="I6962" s="135" t="s">
        <v>8120</v>
      </c>
    </row>
    <row r="6963" spans="1:9" x14ac:dyDescent="0.2">
      <c r="A6963" s="135" t="s">
        <v>2918</v>
      </c>
      <c r="D6963" s="135" t="s">
        <v>8121</v>
      </c>
      <c r="E6963" s="135">
        <f t="shared" si="108"/>
        <v>31000142</v>
      </c>
      <c r="F6963" s="135" t="s">
        <v>1249</v>
      </c>
      <c r="G6963" s="135" t="s">
        <v>8081</v>
      </c>
      <c r="H6963" s="135" t="s">
        <v>8082</v>
      </c>
      <c r="I6963" s="135" t="s">
        <v>8122</v>
      </c>
    </row>
    <row r="6964" spans="1:9" x14ac:dyDescent="0.2">
      <c r="A6964" s="135" t="s">
        <v>2918</v>
      </c>
      <c r="D6964" s="135" t="s">
        <v>8123</v>
      </c>
      <c r="E6964" s="135">
        <f t="shared" si="108"/>
        <v>31000143</v>
      </c>
      <c r="F6964" s="135" t="s">
        <v>1249</v>
      </c>
      <c r="G6964" s="135" t="s">
        <v>8081</v>
      </c>
      <c r="H6964" s="135" t="s">
        <v>8082</v>
      </c>
      <c r="I6964" s="135" t="s">
        <v>8124</v>
      </c>
    </row>
    <row r="6965" spans="1:9" x14ac:dyDescent="0.2">
      <c r="A6965" s="135" t="s">
        <v>2918</v>
      </c>
      <c r="D6965" s="135" t="s">
        <v>8125</v>
      </c>
      <c r="E6965" s="135">
        <f t="shared" si="108"/>
        <v>31000144</v>
      </c>
      <c r="F6965" s="135" t="s">
        <v>1249</v>
      </c>
      <c r="G6965" s="135" t="s">
        <v>8081</v>
      </c>
      <c r="H6965" s="135" t="s">
        <v>8082</v>
      </c>
      <c r="I6965" s="135" t="s">
        <v>8126</v>
      </c>
    </row>
    <row r="6966" spans="1:9" x14ac:dyDescent="0.2">
      <c r="A6966" s="135" t="s">
        <v>2918</v>
      </c>
      <c r="D6966" s="135" t="s">
        <v>8127</v>
      </c>
      <c r="E6966" s="135">
        <f t="shared" si="108"/>
        <v>31000145</v>
      </c>
      <c r="F6966" s="135" t="s">
        <v>1249</v>
      </c>
      <c r="G6966" s="135" t="s">
        <v>8081</v>
      </c>
      <c r="H6966" s="135" t="s">
        <v>8082</v>
      </c>
      <c r="I6966" s="135" t="s">
        <v>8128</v>
      </c>
    </row>
    <row r="6967" spans="1:9" x14ac:dyDescent="0.2">
      <c r="A6967" s="135" t="s">
        <v>2918</v>
      </c>
      <c r="D6967" s="135" t="s">
        <v>8129</v>
      </c>
      <c r="E6967" s="135">
        <f t="shared" si="108"/>
        <v>31000146</v>
      </c>
      <c r="F6967" s="135" t="s">
        <v>1249</v>
      </c>
      <c r="G6967" s="135" t="s">
        <v>8081</v>
      </c>
      <c r="H6967" s="135" t="s">
        <v>8082</v>
      </c>
      <c r="I6967" s="135" t="s">
        <v>8130</v>
      </c>
    </row>
    <row r="6968" spans="1:9" x14ac:dyDescent="0.2">
      <c r="A6968" s="135" t="s">
        <v>2918</v>
      </c>
      <c r="D6968" s="135" t="s">
        <v>8131</v>
      </c>
      <c r="E6968" s="135">
        <f t="shared" si="108"/>
        <v>31000160</v>
      </c>
      <c r="F6968" s="135" t="s">
        <v>1249</v>
      </c>
      <c r="G6968" s="135" t="s">
        <v>8081</v>
      </c>
      <c r="H6968" s="135" t="s">
        <v>8082</v>
      </c>
      <c r="I6968" s="135" t="s">
        <v>3305</v>
      </c>
    </row>
    <row r="6969" spans="1:9" x14ac:dyDescent="0.2">
      <c r="A6969" s="135" t="s">
        <v>2918</v>
      </c>
      <c r="D6969" s="135" t="s">
        <v>7306</v>
      </c>
      <c r="E6969" s="135">
        <f t="shared" si="108"/>
        <v>31000199</v>
      </c>
      <c r="F6969" s="135" t="s">
        <v>1249</v>
      </c>
      <c r="G6969" s="135" t="s">
        <v>8081</v>
      </c>
      <c r="H6969" s="135" t="s">
        <v>8082</v>
      </c>
      <c r="I6969" s="135" t="s">
        <v>8132</v>
      </c>
    </row>
    <row r="6970" spans="1:9" x14ac:dyDescent="0.2">
      <c r="A6970" s="135" t="s">
        <v>2918</v>
      </c>
      <c r="D6970" s="135" t="s">
        <v>7308</v>
      </c>
      <c r="E6970" s="135">
        <f t="shared" si="108"/>
        <v>31000201</v>
      </c>
      <c r="F6970" s="135" t="s">
        <v>1249</v>
      </c>
      <c r="G6970" s="135" t="s">
        <v>8081</v>
      </c>
      <c r="H6970" s="135" t="s">
        <v>8133</v>
      </c>
      <c r="I6970" s="135" t="s">
        <v>8134</v>
      </c>
    </row>
    <row r="6971" spans="1:9" x14ac:dyDescent="0.2">
      <c r="A6971" s="135" t="s">
        <v>2918</v>
      </c>
      <c r="D6971" s="135" t="s">
        <v>7310</v>
      </c>
      <c r="E6971" s="135">
        <f t="shared" si="108"/>
        <v>31000202</v>
      </c>
      <c r="F6971" s="135" t="s">
        <v>1249</v>
      </c>
      <c r="G6971" s="135" t="s">
        <v>8081</v>
      </c>
      <c r="H6971" s="135" t="s">
        <v>8133</v>
      </c>
      <c r="I6971" s="135" t="s">
        <v>8135</v>
      </c>
    </row>
    <row r="6972" spans="1:9" x14ac:dyDescent="0.2">
      <c r="A6972" s="135" t="s">
        <v>2918</v>
      </c>
      <c r="D6972" s="135" t="s">
        <v>4250</v>
      </c>
      <c r="E6972" s="135">
        <f t="shared" si="108"/>
        <v>31000203</v>
      </c>
      <c r="F6972" s="135" t="s">
        <v>1249</v>
      </c>
      <c r="G6972" s="135" t="s">
        <v>8081</v>
      </c>
      <c r="H6972" s="135" t="s">
        <v>8133</v>
      </c>
      <c r="I6972" s="135" t="s">
        <v>8136</v>
      </c>
    </row>
    <row r="6973" spans="1:9" x14ac:dyDescent="0.2">
      <c r="A6973" s="135" t="s">
        <v>2918</v>
      </c>
      <c r="D6973" s="135" t="s">
        <v>8137</v>
      </c>
      <c r="E6973" s="135">
        <f t="shared" si="108"/>
        <v>31000204</v>
      </c>
      <c r="F6973" s="135" t="s">
        <v>1249</v>
      </c>
      <c r="G6973" s="135" t="s">
        <v>8081</v>
      </c>
      <c r="H6973" s="135" t="s">
        <v>8133</v>
      </c>
      <c r="I6973" s="135" t="s">
        <v>10975</v>
      </c>
    </row>
    <row r="6974" spans="1:9" x14ac:dyDescent="0.2">
      <c r="A6974" s="135" t="s">
        <v>2918</v>
      </c>
      <c r="D6974" s="135" t="s">
        <v>4252</v>
      </c>
      <c r="E6974" s="135">
        <f t="shared" si="108"/>
        <v>31000205</v>
      </c>
      <c r="F6974" s="135" t="s">
        <v>1249</v>
      </c>
      <c r="G6974" s="135" t="s">
        <v>8081</v>
      </c>
      <c r="H6974" s="135" t="s">
        <v>8133</v>
      </c>
      <c r="I6974" s="135" t="s">
        <v>3305</v>
      </c>
    </row>
    <row r="6975" spans="1:9" x14ac:dyDescent="0.2">
      <c r="A6975" s="135" t="s">
        <v>2918</v>
      </c>
      <c r="D6975" s="135" t="s">
        <v>10976</v>
      </c>
      <c r="E6975" s="135">
        <f t="shared" si="108"/>
        <v>31000206</v>
      </c>
      <c r="F6975" s="135" t="s">
        <v>1249</v>
      </c>
      <c r="G6975" s="135" t="s">
        <v>8081</v>
      </c>
      <c r="H6975" s="135" t="s">
        <v>8133</v>
      </c>
      <c r="I6975" s="135" t="s">
        <v>10977</v>
      </c>
    </row>
    <row r="6976" spans="1:9" x14ac:dyDescent="0.2">
      <c r="A6976" s="135" t="s">
        <v>2918</v>
      </c>
      <c r="D6976" s="135" t="s">
        <v>4254</v>
      </c>
      <c r="E6976" s="135">
        <f t="shared" si="108"/>
        <v>31000207</v>
      </c>
      <c r="F6976" s="135" t="s">
        <v>1249</v>
      </c>
      <c r="G6976" s="135" t="s">
        <v>8081</v>
      </c>
      <c r="H6976" s="135" t="s">
        <v>8133</v>
      </c>
      <c r="I6976" s="135" t="s">
        <v>10978</v>
      </c>
    </row>
    <row r="6977" spans="1:9" x14ac:dyDescent="0.2">
      <c r="A6977" s="135" t="s">
        <v>2918</v>
      </c>
      <c r="D6977" s="135" t="s">
        <v>10979</v>
      </c>
      <c r="E6977" s="135">
        <f t="shared" si="108"/>
        <v>31000208</v>
      </c>
      <c r="F6977" s="135" t="s">
        <v>1249</v>
      </c>
      <c r="G6977" s="135" t="s">
        <v>8081</v>
      </c>
      <c r="H6977" s="135" t="s">
        <v>8133</v>
      </c>
      <c r="I6977" s="135" t="s">
        <v>12539</v>
      </c>
    </row>
    <row r="6978" spans="1:9" x14ac:dyDescent="0.2">
      <c r="A6978" s="135" t="s">
        <v>2918</v>
      </c>
      <c r="D6978" s="135" t="s">
        <v>1542</v>
      </c>
      <c r="E6978" s="135">
        <f t="shared" ref="E6978:E7041" si="109">VALUE(D6978)</f>
        <v>31000209</v>
      </c>
      <c r="F6978" s="135" t="s">
        <v>1249</v>
      </c>
      <c r="G6978" s="135" t="s">
        <v>8081</v>
      </c>
      <c r="H6978" s="135" t="s">
        <v>8133</v>
      </c>
      <c r="I6978" s="135" t="s">
        <v>10980</v>
      </c>
    </row>
    <row r="6979" spans="1:9" x14ac:dyDescent="0.2">
      <c r="A6979" s="135" t="s">
        <v>2918</v>
      </c>
      <c r="D6979" s="135" t="s">
        <v>10981</v>
      </c>
      <c r="E6979" s="135">
        <f t="shared" si="109"/>
        <v>31000211</v>
      </c>
      <c r="F6979" s="135" t="s">
        <v>1249</v>
      </c>
      <c r="G6979" s="135" t="s">
        <v>8081</v>
      </c>
      <c r="H6979" s="135" t="s">
        <v>8133</v>
      </c>
      <c r="I6979" s="135" t="s">
        <v>10982</v>
      </c>
    </row>
    <row r="6980" spans="1:9" x14ac:dyDescent="0.2">
      <c r="A6980" s="135" t="s">
        <v>2918</v>
      </c>
      <c r="D6980" s="135" t="s">
        <v>1544</v>
      </c>
      <c r="E6980" s="135">
        <f t="shared" si="109"/>
        <v>31000215</v>
      </c>
      <c r="F6980" s="135" t="s">
        <v>1249</v>
      </c>
      <c r="G6980" s="135" t="s">
        <v>8081</v>
      </c>
      <c r="H6980" s="135" t="s">
        <v>8133</v>
      </c>
      <c r="I6980" s="135" t="s">
        <v>10983</v>
      </c>
    </row>
    <row r="6981" spans="1:9" x14ac:dyDescent="0.2">
      <c r="A6981" s="135" t="s">
        <v>2918</v>
      </c>
      <c r="D6981" s="135" t="s">
        <v>1546</v>
      </c>
      <c r="E6981" s="135">
        <f t="shared" si="109"/>
        <v>31000216</v>
      </c>
      <c r="F6981" s="135" t="s">
        <v>1249</v>
      </c>
      <c r="G6981" s="135" t="s">
        <v>8081</v>
      </c>
      <c r="H6981" s="135" t="s">
        <v>8133</v>
      </c>
      <c r="I6981" s="135" t="s">
        <v>10984</v>
      </c>
    </row>
    <row r="6982" spans="1:9" x14ac:dyDescent="0.2">
      <c r="A6982" s="135" t="s">
        <v>2918</v>
      </c>
      <c r="D6982" s="135" t="s">
        <v>1548</v>
      </c>
      <c r="E6982" s="135">
        <f t="shared" si="109"/>
        <v>31000220</v>
      </c>
      <c r="F6982" s="135" t="s">
        <v>1249</v>
      </c>
      <c r="G6982" s="135" t="s">
        <v>8081</v>
      </c>
      <c r="H6982" s="135" t="s">
        <v>8133</v>
      </c>
      <c r="I6982" s="135" t="s">
        <v>10985</v>
      </c>
    </row>
    <row r="6983" spans="1:9" x14ac:dyDescent="0.2">
      <c r="A6983" s="135" t="s">
        <v>2918</v>
      </c>
      <c r="D6983" s="135" t="s">
        <v>10986</v>
      </c>
      <c r="E6983" s="135">
        <f t="shared" si="109"/>
        <v>31000221</v>
      </c>
      <c r="F6983" s="135" t="s">
        <v>1249</v>
      </c>
      <c r="G6983" s="135" t="s">
        <v>8081</v>
      </c>
      <c r="H6983" s="135" t="s">
        <v>8133</v>
      </c>
      <c r="I6983" s="135" t="s">
        <v>8098</v>
      </c>
    </row>
    <row r="6984" spans="1:9" x14ac:dyDescent="0.2">
      <c r="A6984" s="135" t="s">
        <v>2918</v>
      </c>
      <c r="D6984" s="135" t="s">
        <v>10987</v>
      </c>
      <c r="E6984" s="135">
        <f t="shared" si="109"/>
        <v>31000222</v>
      </c>
      <c r="F6984" s="135" t="s">
        <v>1249</v>
      </c>
      <c r="G6984" s="135" t="s">
        <v>8081</v>
      </c>
      <c r="H6984" s="135" t="s">
        <v>8133</v>
      </c>
      <c r="I6984" s="135" t="s">
        <v>8100</v>
      </c>
    </row>
    <row r="6985" spans="1:9" x14ac:dyDescent="0.2">
      <c r="A6985" s="135" t="s">
        <v>2918</v>
      </c>
      <c r="D6985" s="135" t="s">
        <v>10988</v>
      </c>
      <c r="E6985" s="135">
        <f t="shared" si="109"/>
        <v>31000223</v>
      </c>
      <c r="F6985" s="135" t="s">
        <v>1249</v>
      </c>
      <c r="G6985" s="135" t="s">
        <v>8081</v>
      </c>
      <c r="H6985" s="135" t="s">
        <v>8133</v>
      </c>
      <c r="I6985" s="135" t="s">
        <v>8105</v>
      </c>
    </row>
    <row r="6986" spans="1:9" x14ac:dyDescent="0.2">
      <c r="A6986" s="135" t="s">
        <v>2918</v>
      </c>
      <c r="D6986" s="135" t="s">
        <v>10989</v>
      </c>
      <c r="E6986" s="135">
        <f t="shared" si="109"/>
        <v>31000224</v>
      </c>
      <c r="F6986" s="135" t="s">
        <v>1249</v>
      </c>
      <c r="G6986" s="135" t="s">
        <v>8081</v>
      </c>
      <c r="H6986" s="135" t="s">
        <v>8133</v>
      </c>
      <c r="I6986" s="135" t="s">
        <v>8107</v>
      </c>
    </row>
    <row r="6987" spans="1:9" x14ac:dyDescent="0.2">
      <c r="A6987" s="135" t="s">
        <v>2918</v>
      </c>
      <c r="D6987" s="135" t="s">
        <v>1550</v>
      </c>
      <c r="E6987" s="135">
        <f t="shared" si="109"/>
        <v>31000225</v>
      </c>
      <c r="F6987" s="135" t="s">
        <v>1249</v>
      </c>
      <c r="G6987" s="135" t="s">
        <v>8081</v>
      </c>
      <c r="H6987" s="135" t="s">
        <v>8133</v>
      </c>
      <c r="I6987" s="135" t="s">
        <v>12463</v>
      </c>
    </row>
    <row r="6988" spans="1:9" x14ac:dyDescent="0.2">
      <c r="A6988" s="135" t="s">
        <v>2918</v>
      </c>
      <c r="D6988" s="135" t="s">
        <v>1</v>
      </c>
      <c r="E6988" s="135">
        <f t="shared" si="109"/>
        <v>31000226</v>
      </c>
      <c r="F6988" s="135" t="s">
        <v>1249</v>
      </c>
      <c r="G6988" s="135" t="s">
        <v>8081</v>
      </c>
      <c r="H6988" s="135" t="s">
        <v>8133</v>
      </c>
      <c r="I6988" s="135" t="s">
        <v>10990</v>
      </c>
    </row>
    <row r="6989" spans="1:9" x14ac:dyDescent="0.2">
      <c r="A6989" s="135" t="s">
        <v>2918</v>
      </c>
      <c r="D6989" s="135" t="s">
        <v>3</v>
      </c>
      <c r="E6989" s="135">
        <f t="shared" si="109"/>
        <v>31000227</v>
      </c>
      <c r="F6989" s="135" t="s">
        <v>1249</v>
      </c>
      <c r="G6989" s="135" t="s">
        <v>8081</v>
      </c>
      <c r="H6989" s="135" t="s">
        <v>8133</v>
      </c>
      <c r="I6989" s="135" t="s">
        <v>10991</v>
      </c>
    </row>
    <row r="6990" spans="1:9" x14ac:dyDescent="0.2">
      <c r="A6990" s="135" t="s">
        <v>2918</v>
      </c>
      <c r="D6990" s="135" t="s">
        <v>5</v>
      </c>
      <c r="E6990" s="135">
        <f t="shared" si="109"/>
        <v>31000228</v>
      </c>
      <c r="F6990" s="135" t="s">
        <v>1249</v>
      </c>
      <c r="G6990" s="135" t="s">
        <v>8081</v>
      </c>
      <c r="H6990" s="135" t="s">
        <v>8133</v>
      </c>
      <c r="I6990" s="135" t="s">
        <v>10992</v>
      </c>
    </row>
    <row r="6991" spans="1:9" x14ac:dyDescent="0.2">
      <c r="A6991" s="135" t="s">
        <v>2918</v>
      </c>
      <c r="D6991" s="135" t="s">
        <v>7</v>
      </c>
      <c r="E6991" s="135">
        <f t="shared" si="109"/>
        <v>31000229</v>
      </c>
      <c r="F6991" s="135" t="s">
        <v>1249</v>
      </c>
      <c r="G6991" s="135" t="s">
        <v>8081</v>
      </c>
      <c r="H6991" s="135" t="s">
        <v>8133</v>
      </c>
      <c r="I6991" s="135" t="s">
        <v>8130</v>
      </c>
    </row>
    <row r="6992" spans="1:9" x14ac:dyDescent="0.2">
      <c r="A6992" s="135" t="s">
        <v>2918</v>
      </c>
      <c r="D6992" s="135" t="s">
        <v>26</v>
      </c>
      <c r="E6992" s="135">
        <f t="shared" si="109"/>
        <v>31000230</v>
      </c>
      <c r="F6992" s="135" t="s">
        <v>1249</v>
      </c>
      <c r="G6992" s="135" t="s">
        <v>8081</v>
      </c>
      <c r="H6992" s="135" t="s">
        <v>8133</v>
      </c>
      <c r="I6992" s="135" t="s">
        <v>10993</v>
      </c>
    </row>
    <row r="6993" spans="1:9" x14ac:dyDescent="0.2">
      <c r="A6993" s="135" t="s">
        <v>2918</v>
      </c>
      <c r="D6993" s="135" t="s">
        <v>10994</v>
      </c>
      <c r="E6993" s="135">
        <f t="shared" si="109"/>
        <v>31000231</v>
      </c>
      <c r="F6993" s="135" t="s">
        <v>1249</v>
      </c>
      <c r="G6993" s="135" t="s">
        <v>8081</v>
      </c>
      <c r="H6993" s="135" t="s">
        <v>8133</v>
      </c>
      <c r="I6993" s="135" t="s">
        <v>8115</v>
      </c>
    </row>
    <row r="6994" spans="1:9" x14ac:dyDescent="0.2">
      <c r="A6994" s="135" t="s">
        <v>2918</v>
      </c>
      <c r="D6994" s="179" t="s">
        <v>28</v>
      </c>
      <c r="E6994" s="135">
        <f t="shared" si="109"/>
        <v>31000299</v>
      </c>
      <c r="F6994" s="135" t="s">
        <v>1249</v>
      </c>
      <c r="G6994" s="135" t="s">
        <v>8081</v>
      </c>
      <c r="H6994" s="135" t="s">
        <v>8133</v>
      </c>
      <c r="I6994" s="135" t="s">
        <v>6238</v>
      </c>
    </row>
    <row r="6995" spans="1:9" x14ac:dyDescent="0.2">
      <c r="A6995" s="135" t="s">
        <v>2918</v>
      </c>
      <c r="D6995" s="135" t="s">
        <v>1257</v>
      </c>
      <c r="E6995" s="135">
        <f t="shared" si="109"/>
        <v>31000301</v>
      </c>
      <c r="F6995" s="135" t="s">
        <v>1249</v>
      </c>
      <c r="G6995" s="135" t="s">
        <v>8081</v>
      </c>
      <c r="H6995" s="135" t="s">
        <v>10995</v>
      </c>
      <c r="I6995" s="135" t="s">
        <v>10996</v>
      </c>
    </row>
    <row r="6996" spans="1:9" x14ac:dyDescent="0.2">
      <c r="A6996" s="135" t="s">
        <v>2918</v>
      </c>
      <c r="D6996" s="135" t="s">
        <v>1259</v>
      </c>
      <c r="E6996" s="135">
        <f t="shared" si="109"/>
        <v>31000302</v>
      </c>
      <c r="F6996" s="135" t="s">
        <v>1249</v>
      </c>
      <c r="G6996" s="135" t="s">
        <v>8081</v>
      </c>
      <c r="H6996" s="135" t="s">
        <v>10995</v>
      </c>
      <c r="I6996" s="135" t="s">
        <v>10997</v>
      </c>
    </row>
    <row r="6997" spans="1:9" x14ac:dyDescent="0.2">
      <c r="A6997" s="135" t="s">
        <v>2918</v>
      </c>
      <c r="D6997" s="135" t="s">
        <v>1261</v>
      </c>
      <c r="E6997" s="135">
        <f t="shared" si="109"/>
        <v>31000303</v>
      </c>
      <c r="F6997" s="135" t="s">
        <v>1249</v>
      </c>
      <c r="G6997" s="135" t="s">
        <v>8081</v>
      </c>
      <c r="H6997" s="135" t="s">
        <v>10995</v>
      </c>
      <c r="I6997" s="135" t="s">
        <v>10998</v>
      </c>
    </row>
    <row r="6998" spans="1:9" x14ac:dyDescent="0.2">
      <c r="A6998" s="135" t="s">
        <v>2918</v>
      </c>
      <c r="D6998" s="135" t="s">
        <v>3809</v>
      </c>
      <c r="E6998" s="135">
        <f t="shared" si="109"/>
        <v>31000304</v>
      </c>
      <c r="F6998" s="135" t="s">
        <v>1249</v>
      </c>
      <c r="G6998" s="135" t="s">
        <v>8081</v>
      </c>
      <c r="H6998" s="135" t="s">
        <v>10995</v>
      </c>
      <c r="I6998" s="135" t="s">
        <v>10999</v>
      </c>
    </row>
    <row r="6999" spans="1:9" x14ac:dyDescent="0.2">
      <c r="A6999" s="135" t="s">
        <v>2918</v>
      </c>
      <c r="D6999" s="135" t="s">
        <v>3811</v>
      </c>
      <c r="E6999" s="135">
        <f t="shared" si="109"/>
        <v>31000305</v>
      </c>
      <c r="F6999" s="135" t="s">
        <v>1249</v>
      </c>
      <c r="G6999" s="135" t="s">
        <v>8081</v>
      </c>
      <c r="H6999" s="135" t="s">
        <v>10995</v>
      </c>
      <c r="I6999" s="135" t="s">
        <v>11000</v>
      </c>
    </row>
    <row r="7000" spans="1:9" x14ac:dyDescent="0.2">
      <c r="A7000" s="135" t="s">
        <v>2918</v>
      </c>
      <c r="D7000" s="135" t="s">
        <v>3813</v>
      </c>
      <c r="E7000" s="135">
        <f t="shared" si="109"/>
        <v>31000306</v>
      </c>
      <c r="F7000" s="135" t="s">
        <v>1249</v>
      </c>
      <c r="G7000" s="135" t="s">
        <v>8081</v>
      </c>
      <c r="H7000" s="135" t="s">
        <v>10995</v>
      </c>
      <c r="I7000" s="135" t="s">
        <v>11001</v>
      </c>
    </row>
    <row r="7001" spans="1:9" x14ac:dyDescent="0.2">
      <c r="A7001" s="135" t="s">
        <v>2918</v>
      </c>
      <c r="D7001" s="135" t="s">
        <v>3815</v>
      </c>
      <c r="E7001" s="135">
        <f t="shared" si="109"/>
        <v>31000307</v>
      </c>
      <c r="F7001" s="135" t="s">
        <v>1249</v>
      </c>
      <c r="G7001" s="135" t="s">
        <v>8081</v>
      </c>
      <c r="H7001" s="135" t="s">
        <v>10995</v>
      </c>
      <c r="I7001" s="135" t="s">
        <v>8105</v>
      </c>
    </row>
    <row r="7002" spans="1:9" x14ac:dyDescent="0.2">
      <c r="A7002" s="135" t="s">
        <v>2918</v>
      </c>
      <c r="D7002" s="135" t="s">
        <v>11002</v>
      </c>
      <c r="E7002" s="135">
        <f t="shared" si="109"/>
        <v>31000308</v>
      </c>
      <c r="F7002" s="135" t="s">
        <v>1249</v>
      </c>
      <c r="G7002" s="135" t="s">
        <v>8081</v>
      </c>
      <c r="H7002" s="135" t="s">
        <v>10995</v>
      </c>
      <c r="I7002" s="135" t="s">
        <v>11003</v>
      </c>
    </row>
    <row r="7003" spans="1:9" x14ac:dyDescent="0.2">
      <c r="A7003" s="135" t="s">
        <v>2918</v>
      </c>
      <c r="D7003" s="135" t="s">
        <v>3817</v>
      </c>
      <c r="E7003" s="135">
        <f t="shared" si="109"/>
        <v>31000309</v>
      </c>
      <c r="F7003" s="135" t="s">
        <v>1249</v>
      </c>
      <c r="G7003" s="135" t="s">
        <v>8081</v>
      </c>
      <c r="H7003" s="135" t="s">
        <v>10995</v>
      </c>
      <c r="I7003" s="135" t="s">
        <v>12463</v>
      </c>
    </row>
    <row r="7004" spans="1:9" x14ac:dyDescent="0.2">
      <c r="A7004" s="135" t="s">
        <v>2918</v>
      </c>
      <c r="D7004" s="135" t="s">
        <v>3819</v>
      </c>
      <c r="E7004" s="135">
        <f t="shared" si="109"/>
        <v>31000310</v>
      </c>
      <c r="F7004" s="135" t="s">
        <v>1249</v>
      </c>
      <c r="G7004" s="135" t="s">
        <v>8081</v>
      </c>
      <c r="H7004" s="135" t="s">
        <v>10995</v>
      </c>
      <c r="I7004" s="135" t="s">
        <v>8107</v>
      </c>
    </row>
    <row r="7005" spans="1:9" x14ac:dyDescent="0.2">
      <c r="A7005" s="135" t="s">
        <v>2918</v>
      </c>
      <c r="D7005" s="135" t="s">
        <v>3821</v>
      </c>
      <c r="E7005" s="135">
        <f t="shared" si="109"/>
        <v>31000311</v>
      </c>
      <c r="F7005" s="135" t="s">
        <v>1249</v>
      </c>
      <c r="G7005" s="135" t="s">
        <v>8081</v>
      </c>
      <c r="H7005" s="135" t="s">
        <v>10995</v>
      </c>
      <c r="I7005" s="135" t="s">
        <v>10990</v>
      </c>
    </row>
    <row r="7006" spans="1:9" x14ac:dyDescent="0.2">
      <c r="A7006" s="135" t="s">
        <v>2918</v>
      </c>
      <c r="D7006" s="135" t="s">
        <v>11004</v>
      </c>
      <c r="E7006" s="135">
        <f t="shared" si="109"/>
        <v>31000321</v>
      </c>
      <c r="F7006" s="135" t="s">
        <v>1249</v>
      </c>
      <c r="G7006" s="135" t="s">
        <v>8081</v>
      </c>
      <c r="H7006" s="135" t="s">
        <v>10995</v>
      </c>
      <c r="I7006" s="135" t="s">
        <v>11005</v>
      </c>
    </row>
    <row r="7007" spans="1:9" x14ac:dyDescent="0.2">
      <c r="A7007" s="135" t="s">
        <v>2918</v>
      </c>
      <c r="D7007" s="135" t="s">
        <v>11006</v>
      </c>
      <c r="E7007" s="135">
        <f t="shared" si="109"/>
        <v>31000322</v>
      </c>
      <c r="F7007" s="135" t="s">
        <v>1249</v>
      </c>
      <c r="G7007" s="135" t="s">
        <v>8081</v>
      </c>
      <c r="H7007" s="135" t="s">
        <v>10995</v>
      </c>
      <c r="I7007" s="135" t="s">
        <v>11007</v>
      </c>
    </row>
    <row r="7008" spans="1:9" x14ac:dyDescent="0.2">
      <c r="A7008" s="135" t="s">
        <v>2918</v>
      </c>
      <c r="D7008" s="135" t="s">
        <v>11008</v>
      </c>
      <c r="E7008" s="135">
        <f t="shared" si="109"/>
        <v>31000323</v>
      </c>
      <c r="F7008" s="135" t="s">
        <v>1249</v>
      </c>
      <c r="G7008" s="135" t="s">
        <v>8081</v>
      </c>
      <c r="H7008" s="135" t="s">
        <v>10995</v>
      </c>
      <c r="I7008" s="135" t="s">
        <v>11009</v>
      </c>
    </row>
    <row r="7009" spans="1:12" x14ac:dyDescent="0.2">
      <c r="A7009" s="135" t="s">
        <v>2918</v>
      </c>
      <c r="D7009" s="135" t="s">
        <v>11010</v>
      </c>
      <c r="E7009" s="135">
        <f t="shared" si="109"/>
        <v>31000401</v>
      </c>
      <c r="F7009" s="135" t="s">
        <v>1249</v>
      </c>
      <c r="G7009" s="135" t="s">
        <v>8081</v>
      </c>
      <c r="H7009" s="135" t="s">
        <v>11</v>
      </c>
      <c r="I7009" s="135" t="s">
        <v>12542</v>
      </c>
    </row>
    <row r="7010" spans="1:12" x14ac:dyDescent="0.2">
      <c r="A7010" s="135" t="s">
        <v>2918</v>
      </c>
      <c r="D7010" s="135" t="s">
        <v>11011</v>
      </c>
      <c r="E7010" s="135">
        <f t="shared" si="109"/>
        <v>31000402</v>
      </c>
      <c r="F7010" s="135" t="s">
        <v>1249</v>
      </c>
      <c r="G7010" s="135" t="s">
        <v>8081</v>
      </c>
      <c r="H7010" s="135" t="s">
        <v>11</v>
      </c>
      <c r="I7010" s="135" t="s">
        <v>1420</v>
      </c>
    </row>
    <row r="7011" spans="1:12" x14ac:dyDescent="0.2">
      <c r="A7011" s="135" t="s">
        <v>2918</v>
      </c>
      <c r="D7011" s="135" t="s">
        <v>11012</v>
      </c>
      <c r="E7011" s="135">
        <f t="shared" si="109"/>
        <v>31000403</v>
      </c>
      <c r="F7011" s="135" t="s">
        <v>1249</v>
      </c>
      <c r="G7011" s="135" t="s">
        <v>8081</v>
      </c>
      <c r="H7011" s="135" t="s">
        <v>11</v>
      </c>
      <c r="I7011" s="135" t="s">
        <v>3439</v>
      </c>
    </row>
    <row r="7012" spans="1:12" x14ac:dyDescent="0.2">
      <c r="A7012" s="135" t="s">
        <v>2918</v>
      </c>
      <c r="D7012" s="135" t="s">
        <v>3823</v>
      </c>
      <c r="E7012" s="135">
        <f t="shared" si="109"/>
        <v>31000404</v>
      </c>
      <c r="F7012" s="135" t="s">
        <v>1249</v>
      </c>
      <c r="G7012" s="135" t="s">
        <v>8081</v>
      </c>
      <c r="H7012" s="135" t="s">
        <v>11</v>
      </c>
      <c r="I7012" s="135" t="s">
        <v>1422</v>
      </c>
    </row>
    <row r="7013" spans="1:12" x14ac:dyDescent="0.2">
      <c r="A7013" s="135" t="s">
        <v>2918</v>
      </c>
      <c r="D7013" s="135" t="s">
        <v>3825</v>
      </c>
      <c r="E7013" s="135">
        <f t="shared" si="109"/>
        <v>31000405</v>
      </c>
      <c r="F7013" s="135" t="s">
        <v>1249</v>
      </c>
      <c r="G7013" s="135" t="s">
        <v>8081</v>
      </c>
      <c r="H7013" s="135" t="s">
        <v>11</v>
      </c>
      <c r="I7013" s="135" t="s">
        <v>1433</v>
      </c>
    </row>
    <row r="7014" spans="1:12" x14ac:dyDescent="0.2">
      <c r="A7014" s="135" t="s">
        <v>2918</v>
      </c>
      <c r="D7014" s="135" t="s">
        <v>1116</v>
      </c>
      <c r="E7014" s="135">
        <f t="shared" si="109"/>
        <v>31000406</v>
      </c>
      <c r="F7014" s="135" t="s">
        <v>1249</v>
      </c>
      <c r="G7014" s="135" t="s">
        <v>8081</v>
      </c>
      <c r="H7014" s="135" t="s">
        <v>11</v>
      </c>
      <c r="I7014" s="135" t="s">
        <v>11013</v>
      </c>
      <c r="K7014" s="137"/>
      <c r="L7014" s="135"/>
    </row>
    <row r="7015" spans="1:12" x14ac:dyDescent="0.2">
      <c r="A7015" s="135" t="s">
        <v>2918</v>
      </c>
      <c r="D7015" s="135" t="s">
        <v>11014</v>
      </c>
      <c r="E7015" s="135">
        <f t="shared" si="109"/>
        <v>31000411</v>
      </c>
      <c r="F7015" s="135" t="s">
        <v>1249</v>
      </c>
      <c r="G7015" s="135" t="s">
        <v>8081</v>
      </c>
      <c r="H7015" s="135" t="s">
        <v>11</v>
      </c>
      <c r="I7015" s="135" t="s">
        <v>11015</v>
      </c>
    </row>
    <row r="7016" spans="1:12" x14ac:dyDescent="0.2">
      <c r="A7016" s="135" t="s">
        <v>2918</v>
      </c>
      <c r="D7016" s="135" t="s">
        <v>11016</v>
      </c>
      <c r="E7016" s="135">
        <f t="shared" si="109"/>
        <v>31000412</v>
      </c>
      <c r="F7016" s="135" t="s">
        <v>1249</v>
      </c>
      <c r="G7016" s="135" t="s">
        <v>8081</v>
      </c>
      <c r="H7016" s="135" t="s">
        <v>11</v>
      </c>
      <c r="I7016" s="135" t="s">
        <v>11017</v>
      </c>
    </row>
    <row r="7017" spans="1:12" x14ac:dyDescent="0.2">
      <c r="A7017" s="135" t="s">
        <v>2918</v>
      </c>
      <c r="D7017" s="135" t="s">
        <v>11018</v>
      </c>
      <c r="E7017" s="135">
        <f t="shared" si="109"/>
        <v>31000413</v>
      </c>
      <c r="F7017" s="135" t="s">
        <v>1249</v>
      </c>
      <c r="G7017" s="135" t="s">
        <v>8081</v>
      </c>
      <c r="H7017" s="135" t="s">
        <v>11</v>
      </c>
      <c r="I7017" s="135" t="s">
        <v>11019</v>
      </c>
    </row>
    <row r="7018" spans="1:12" x14ac:dyDescent="0.2">
      <c r="A7018" s="135" t="s">
        <v>2918</v>
      </c>
      <c r="D7018" s="135" t="s">
        <v>11020</v>
      </c>
      <c r="E7018" s="135">
        <f t="shared" si="109"/>
        <v>31000414</v>
      </c>
      <c r="F7018" s="135" t="s">
        <v>1249</v>
      </c>
      <c r="G7018" s="135" t="s">
        <v>8081</v>
      </c>
      <c r="H7018" s="135" t="s">
        <v>11</v>
      </c>
      <c r="I7018" s="135" t="s">
        <v>13729</v>
      </c>
    </row>
    <row r="7019" spans="1:12" x14ac:dyDescent="0.2">
      <c r="A7019" s="135" t="s">
        <v>2918</v>
      </c>
      <c r="D7019" s="135" t="s">
        <v>13730</v>
      </c>
      <c r="E7019" s="135">
        <f t="shared" si="109"/>
        <v>31000415</v>
      </c>
      <c r="F7019" s="135" t="s">
        <v>1249</v>
      </c>
      <c r="G7019" s="135" t="s">
        <v>8081</v>
      </c>
      <c r="H7019" s="135" t="s">
        <v>11</v>
      </c>
      <c r="I7019" s="135" t="s">
        <v>13731</v>
      </c>
    </row>
    <row r="7020" spans="1:12" x14ac:dyDescent="0.2">
      <c r="A7020" s="135" t="s">
        <v>2918</v>
      </c>
      <c r="D7020" s="135" t="s">
        <v>13732</v>
      </c>
      <c r="E7020" s="135">
        <f t="shared" si="109"/>
        <v>31000501</v>
      </c>
      <c r="F7020" s="135" t="s">
        <v>1249</v>
      </c>
      <c r="G7020" s="135" t="s">
        <v>8081</v>
      </c>
      <c r="H7020" s="135" t="s">
        <v>13733</v>
      </c>
      <c r="I7020" s="135" t="s">
        <v>13734</v>
      </c>
    </row>
    <row r="7021" spans="1:12" x14ac:dyDescent="0.2">
      <c r="A7021" s="135" t="s">
        <v>2918</v>
      </c>
      <c r="D7021" s="135" t="s">
        <v>1118</v>
      </c>
      <c r="E7021" s="135">
        <f t="shared" si="109"/>
        <v>31000502</v>
      </c>
      <c r="F7021" s="135" t="s">
        <v>1249</v>
      </c>
      <c r="G7021" s="135" t="s">
        <v>8081</v>
      </c>
      <c r="H7021" s="135" t="s">
        <v>13733</v>
      </c>
      <c r="I7021" s="135" t="s">
        <v>13735</v>
      </c>
    </row>
    <row r="7022" spans="1:12" x14ac:dyDescent="0.2">
      <c r="A7022" s="135" t="s">
        <v>2918</v>
      </c>
      <c r="D7022" s="135" t="s">
        <v>13736</v>
      </c>
      <c r="E7022" s="135">
        <f t="shared" si="109"/>
        <v>31000503</v>
      </c>
      <c r="F7022" s="135" t="s">
        <v>1249</v>
      </c>
      <c r="G7022" s="135" t="s">
        <v>8081</v>
      </c>
      <c r="H7022" s="135" t="s">
        <v>13733</v>
      </c>
      <c r="I7022" s="135" t="s">
        <v>13737</v>
      </c>
    </row>
    <row r="7023" spans="1:12" x14ac:dyDescent="0.2">
      <c r="A7023" s="135" t="s">
        <v>2918</v>
      </c>
      <c r="D7023" s="135" t="s">
        <v>13738</v>
      </c>
      <c r="E7023" s="135">
        <f t="shared" si="109"/>
        <v>31000504</v>
      </c>
      <c r="F7023" s="135" t="s">
        <v>1249</v>
      </c>
      <c r="G7023" s="135" t="s">
        <v>8081</v>
      </c>
      <c r="H7023" s="135" t="s">
        <v>13733</v>
      </c>
      <c r="I7023" s="135" t="s">
        <v>13739</v>
      </c>
    </row>
    <row r="7024" spans="1:12" x14ac:dyDescent="0.2">
      <c r="A7024" s="135" t="s">
        <v>2918</v>
      </c>
      <c r="D7024" s="135" t="s">
        <v>13740</v>
      </c>
      <c r="E7024" s="135">
        <f t="shared" si="109"/>
        <v>31000505</v>
      </c>
      <c r="F7024" s="135" t="s">
        <v>1249</v>
      </c>
      <c r="G7024" s="135" t="s">
        <v>8081</v>
      </c>
      <c r="H7024" s="135" t="s">
        <v>13733</v>
      </c>
      <c r="I7024" s="135" t="s">
        <v>11025</v>
      </c>
    </row>
    <row r="7025" spans="1:9" x14ac:dyDescent="0.2">
      <c r="A7025" s="135" t="s">
        <v>2918</v>
      </c>
      <c r="D7025" s="135" t="s">
        <v>11026</v>
      </c>
      <c r="E7025" s="135">
        <f t="shared" si="109"/>
        <v>31000506</v>
      </c>
      <c r="F7025" s="135" t="s">
        <v>1249</v>
      </c>
      <c r="G7025" s="135" t="s">
        <v>8081</v>
      </c>
      <c r="H7025" s="135" t="s">
        <v>13733</v>
      </c>
      <c r="I7025" s="135" t="s">
        <v>11027</v>
      </c>
    </row>
    <row r="7026" spans="1:9" x14ac:dyDescent="0.2">
      <c r="A7026" s="135" t="s">
        <v>2918</v>
      </c>
      <c r="D7026" s="135" t="s">
        <v>1120</v>
      </c>
      <c r="E7026" s="135">
        <f t="shared" si="109"/>
        <v>31088801</v>
      </c>
      <c r="F7026" s="135" t="s">
        <v>1249</v>
      </c>
      <c r="G7026" s="135" t="s">
        <v>8081</v>
      </c>
      <c r="H7026" s="135" t="s">
        <v>6488</v>
      </c>
      <c r="I7026" s="135" t="s">
        <v>8826</v>
      </c>
    </row>
    <row r="7027" spans="1:9" x14ac:dyDescent="0.2">
      <c r="A7027" s="135" t="s">
        <v>2918</v>
      </c>
      <c r="D7027" s="135" t="s">
        <v>1122</v>
      </c>
      <c r="E7027" s="135">
        <f t="shared" si="109"/>
        <v>31088802</v>
      </c>
      <c r="F7027" s="135" t="s">
        <v>1249</v>
      </c>
      <c r="G7027" s="135" t="s">
        <v>8081</v>
      </c>
      <c r="H7027" s="135" t="s">
        <v>6488</v>
      </c>
      <c r="I7027" s="135" t="s">
        <v>8826</v>
      </c>
    </row>
    <row r="7028" spans="1:9" x14ac:dyDescent="0.2">
      <c r="A7028" s="135" t="s">
        <v>2918</v>
      </c>
      <c r="D7028" s="135" t="s">
        <v>1123</v>
      </c>
      <c r="E7028" s="135">
        <f t="shared" si="109"/>
        <v>31088803</v>
      </c>
      <c r="F7028" s="135" t="s">
        <v>1249</v>
      </c>
      <c r="G7028" s="135" t="s">
        <v>8081</v>
      </c>
      <c r="H7028" s="135" t="s">
        <v>6488</v>
      </c>
      <c r="I7028" s="135" t="s">
        <v>8826</v>
      </c>
    </row>
    <row r="7029" spans="1:9" x14ac:dyDescent="0.2">
      <c r="A7029" s="135" t="s">
        <v>2918</v>
      </c>
      <c r="D7029" s="135" t="s">
        <v>1124</v>
      </c>
      <c r="E7029" s="135">
        <f t="shared" si="109"/>
        <v>31088804</v>
      </c>
      <c r="F7029" s="135" t="s">
        <v>1249</v>
      </c>
      <c r="G7029" s="135" t="s">
        <v>8081</v>
      </c>
      <c r="H7029" s="135" t="s">
        <v>6488</v>
      </c>
      <c r="I7029" s="135" t="s">
        <v>8826</v>
      </c>
    </row>
    <row r="7030" spans="1:9" x14ac:dyDescent="0.2">
      <c r="A7030" s="135" t="s">
        <v>2918</v>
      </c>
      <c r="D7030" s="135" t="s">
        <v>1125</v>
      </c>
      <c r="E7030" s="135">
        <f t="shared" si="109"/>
        <v>31088805</v>
      </c>
      <c r="F7030" s="135" t="s">
        <v>1249</v>
      </c>
      <c r="G7030" s="135" t="s">
        <v>8081</v>
      </c>
      <c r="H7030" s="135" t="s">
        <v>6488</v>
      </c>
      <c r="I7030" s="135" t="s">
        <v>8826</v>
      </c>
    </row>
    <row r="7031" spans="1:9" x14ac:dyDescent="0.2">
      <c r="A7031" s="135" t="s">
        <v>2918</v>
      </c>
      <c r="D7031" s="135" t="s">
        <v>1126</v>
      </c>
      <c r="E7031" s="135">
        <f t="shared" si="109"/>
        <v>31088811</v>
      </c>
      <c r="F7031" s="135" t="s">
        <v>1249</v>
      </c>
      <c r="G7031" s="135" t="s">
        <v>8081</v>
      </c>
      <c r="H7031" s="135" t="s">
        <v>6488</v>
      </c>
      <c r="I7031" s="135" t="s">
        <v>6488</v>
      </c>
    </row>
    <row r="7032" spans="1:9" x14ac:dyDescent="0.2">
      <c r="A7032" s="135" t="s">
        <v>2918</v>
      </c>
      <c r="D7032" s="135" t="s">
        <v>11028</v>
      </c>
      <c r="E7032" s="135">
        <f t="shared" si="109"/>
        <v>31100101</v>
      </c>
      <c r="F7032" s="135" t="s">
        <v>1249</v>
      </c>
      <c r="G7032" s="135" t="s">
        <v>11029</v>
      </c>
      <c r="H7032" s="135" t="s">
        <v>11030</v>
      </c>
      <c r="I7032" s="135" t="s">
        <v>11031</v>
      </c>
    </row>
    <row r="7033" spans="1:9" x14ac:dyDescent="0.2">
      <c r="A7033" s="135" t="s">
        <v>2918</v>
      </c>
      <c r="D7033" s="135" t="s">
        <v>11032</v>
      </c>
      <c r="E7033" s="135">
        <f t="shared" si="109"/>
        <v>31100102</v>
      </c>
      <c r="F7033" s="135" t="s">
        <v>1249</v>
      </c>
      <c r="G7033" s="135" t="s">
        <v>11029</v>
      </c>
      <c r="H7033" s="135" t="s">
        <v>11030</v>
      </c>
      <c r="I7033" s="135" t="s">
        <v>11033</v>
      </c>
    </row>
    <row r="7034" spans="1:9" x14ac:dyDescent="0.2">
      <c r="A7034" s="135" t="s">
        <v>2918</v>
      </c>
      <c r="D7034" s="135" t="s">
        <v>11034</v>
      </c>
      <c r="E7034" s="135">
        <f t="shared" si="109"/>
        <v>31100103</v>
      </c>
      <c r="F7034" s="135" t="s">
        <v>1249</v>
      </c>
      <c r="G7034" s="135" t="s">
        <v>11029</v>
      </c>
      <c r="H7034" s="135" t="s">
        <v>11030</v>
      </c>
      <c r="I7034" s="135" t="s">
        <v>11035</v>
      </c>
    </row>
    <row r="7035" spans="1:9" x14ac:dyDescent="0.2">
      <c r="A7035" s="135" t="s">
        <v>2918</v>
      </c>
      <c r="D7035" s="135" t="s">
        <v>11036</v>
      </c>
      <c r="E7035" s="135">
        <f t="shared" si="109"/>
        <v>31100199</v>
      </c>
      <c r="F7035" s="135" t="s">
        <v>1249</v>
      </c>
      <c r="G7035" s="135" t="s">
        <v>11029</v>
      </c>
      <c r="H7035" s="135" t="s">
        <v>11030</v>
      </c>
      <c r="I7035" s="135" t="s">
        <v>6238</v>
      </c>
    </row>
    <row r="7036" spans="1:9" x14ac:dyDescent="0.2">
      <c r="A7036" s="135" t="s">
        <v>2918</v>
      </c>
      <c r="D7036" s="135" t="s">
        <v>11037</v>
      </c>
      <c r="E7036" s="135">
        <f t="shared" si="109"/>
        <v>31100201</v>
      </c>
      <c r="F7036" s="135" t="s">
        <v>1249</v>
      </c>
      <c r="G7036" s="135" t="s">
        <v>11029</v>
      </c>
      <c r="H7036" s="135" t="s">
        <v>11038</v>
      </c>
      <c r="I7036" s="135" t="s">
        <v>11039</v>
      </c>
    </row>
    <row r="7037" spans="1:9" x14ac:dyDescent="0.2">
      <c r="A7037" s="135" t="s">
        <v>2918</v>
      </c>
      <c r="D7037" s="135" t="s">
        <v>11040</v>
      </c>
      <c r="E7037" s="135">
        <f t="shared" si="109"/>
        <v>31100202</v>
      </c>
      <c r="F7037" s="135" t="s">
        <v>1249</v>
      </c>
      <c r="G7037" s="135" t="s">
        <v>11029</v>
      </c>
      <c r="H7037" s="135" t="s">
        <v>11038</v>
      </c>
      <c r="I7037" s="135" t="s">
        <v>11039</v>
      </c>
    </row>
    <row r="7038" spans="1:9" x14ac:dyDescent="0.2">
      <c r="A7038" s="135" t="s">
        <v>2918</v>
      </c>
      <c r="D7038" s="135" t="s">
        <v>11041</v>
      </c>
      <c r="E7038" s="135">
        <f t="shared" si="109"/>
        <v>31100203</v>
      </c>
      <c r="F7038" s="135" t="s">
        <v>1249</v>
      </c>
      <c r="G7038" s="135" t="s">
        <v>11029</v>
      </c>
      <c r="H7038" s="135" t="s">
        <v>11038</v>
      </c>
      <c r="I7038" s="135" t="s">
        <v>11042</v>
      </c>
    </row>
    <row r="7039" spans="1:9" x14ac:dyDescent="0.2">
      <c r="A7039" s="135" t="s">
        <v>2918</v>
      </c>
      <c r="D7039" s="135" t="s">
        <v>11043</v>
      </c>
      <c r="E7039" s="135">
        <f t="shared" si="109"/>
        <v>31100204</v>
      </c>
      <c r="F7039" s="135" t="s">
        <v>1249</v>
      </c>
      <c r="G7039" s="135" t="s">
        <v>11029</v>
      </c>
      <c r="H7039" s="135" t="s">
        <v>11038</v>
      </c>
      <c r="I7039" s="135" t="s">
        <v>11042</v>
      </c>
    </row>
    <row r="7040" spans="1:9" x14ac:dyDescent="0.2">
      <c r="A7040" s="135" t="s">
        <v>2918</v>
      </c>
      <c r="D7040" s="135" t="s">
        <v>11044</v>
      </c>
      <c r="E7040" s="135">
        <f t="shared" si="109"/>
        <v>31100205</v>
      </c>
      <c r="F7040" s="135" t="s">
        <v>1249</v>
      </c>
      <c r="G7040" s="135" t="s">
        <v>11029</v>
      </c>
      <c r="H7040" s="135" t="s">
        <v>11038</v>
      </c>
      <c r="I7040" s="135" t="s">
        <v>11045</v>
      </c>
    </row>
    <row r="7041" spans="1:9" x14ac:dyDescent="0.2">
      <c r="A7041" s="135" t="s">
        <v>2918</v>
      </c>
      <c r="D7041" s="135" t="s">
        <v>11046</v>
      </c>
      <c r="E7041" s="135">
        <f t="shared" si="109"/>
        <v>31100206</v>
      </c>
      <c r="F7041" s="135" t="s">
        <v>1249</v>
      </c>
      <c r="G7041" s="135" t="s">
        <v>11029</v>
      </c>
      <c r="H7041" s="135" t="s">
        <v>11038</v>
      </c>
      <c r="I7041" s="135" t="s">
        <v>11045</v>
      </c>
    </row>
    <row r="7042" spans="1:9" x14ac:dyDescent="0.2">
      <c r="A7042" s="135" t="s">
        <v>2918</v>
      </c>
      <c r="D7042" s="135" t="s">
        <v>11047</v>
      </c>
      <c r="E7042" s="135">
        <f t="shared" ref="E7042:E7105" si="110">VALUE(D7042)</f>
        <v>31100299</v>
      </c>
      <c r="F7042" s="135" t="s">
        <v>1249</v>
      </c>
      <c r="G7042" s="135" t="s">
        <v>11029</v>
      </c>
      <c r="H7042" s="135" t="s">
        <v>11038</v>
      </c>
      <c r="I7042" s="135" t="s">
        <v>13741</v>
      </c>
    </row>
    <row r="7043" spans="1:9" x14ac:dyDescent="0.2">
      <c r="A7043" s="135" t="s">
        <v>2918</v>
      </c>
      <c r="D7043" s="135" t="s">
        <v>13742</v>
      </c>
      <c r="E7043" s="135">
        <f t="shared" si="110"/>
        <v>31299999</v>
      </c>
      <c r="F7043" s="135" t="s">
        <v>1249</v>
      </c>
      <c r="G7043" s="135" t="s">
        <v>13743</v>
      </c>
      <c r="H7043" s="135" t="s">
        <v>13744</v>
      </c>
      <c r="I7043" s="135" t="s">
        <v>6238</v>
      </c>
    </row>
    <row r="7044" spans="1:9" x14ac:dyDescent="0.2">
      <c r="A7044" s="135" t="s">
        <v>2918</v>
      </c>
      <c r="D7044" s="135" t="s">
        <v>13745</v>
      </c>
      <c r="E7044" s="135">
        <f t="shared" si="110"/>
        <v>31300500</v>
      </c>
      <c r="F7044" s="135" t="s">
        <v>1249</v>
      </c>
      <c r="G7044" s="135" t="s">
        <v>13746</v>
      </c>
      <c r="H7044" s="135" t="s">
        <v>13747</v>
      </c>
      <c r="I7044" s="135" t="s">
        <v>13748</v>
      </c>
    </row>
    <row r="7045" spans="1:9" x14ac:dyDescent="0.2">
      <c r="A7045" s="135" t="s">
        <v>2918</v>
      </c>
      <c r="D7045" s="135" t="s">
        <v>13749</v>
      </c>
      <c r="E7045" s="135">
        <f t="shared" si="110"/>
        <v>31301001</v>
      </c>
      <c r="F7045" s="135" t="s">
        <v>1249</v>
      </c>
      <c r="G7045" s="135" t="s">
        <v>13746</v>
      </c>
      <c r="H7045" s="135" t="s">
        <v>13750</v>
      </c>
      <c r="I7045" s="135" t="s">
        <v>13751</v>
      </c>
    </row>
    <row r="7046" spans="1:9" x14ac:dyDescent="0.2">
      <c r="A7046" s="135" t="s">
        <v>2918</v>
      </c>
      <c r="D7046" s="135" t="s">
        <v>13752</v>
      </c>
      <c r="E7046" s="135">
        <f t="shared" si="110"/>
        <v>31301100</v>
      </c>
      <c r="F7046" s="135" t="s">
        <v>1249</v>
      </c>
      <c r="G7046" s="135" t="s">
        <v>13746</v>
      </c>
      <c r="H7046" s="135" t="s">
        <v>13753</v>
      </c>
      <c r="I7046" s="135" t="s">
        <v>13754</v>
      </c>
    </row>
    <row r="7047" spans="1:9" x14ac:dyDescent="0.2">
      <c r="A7047" s="135" t="s">
        <v>2918</v>
      </c>
      <c r="D7047" s="135" t="s">
        <v>13755</v>
      </c>
      <c r="E7047" s="135">
        <f t="shared" si="110"/>
        <v>31301200</v>
      </c>
      <c r="F7047" s="135" t="s">
        <v>1249</v>
      </c>
      <c r="G7047" s="135" t="s">
        <v>13746</v>
      </c>
      <c r="H7047" s="135" t="s">
        <v>13756</v>
      </c>
      <c r="I7047" s="135" t="s">
        <v>13757</v>
      </c>
    </row>
    <row r="7048" spans="1:9" x14ac:dyDescent="0.2">
      <c r="A7048" s="135" t="s">
        <v>2918</v>
      </c>
      <c r="D7048" s="135" t="s">
        <v>13758</v>
      </c>
      <c r="E7048" s="135">
        <f t="shared" si="110"/>
        <v>31302000</v>
      </c>
      <c r="F7048" s="135" t="s">
        <v>1249</v>
      </c>
      <c r="G7048" s="135" t="s">
        <v>13746</v>
      </c>
      <c r="H7048" s="135" t="s">
        <v>13759</v>
      </c>
      <c r="I7048" s="135" t="s">
        <v>13760</v>
      </c>
    </row>
    <row r="7049" spans="1:9" x14ac:dyDescent="0.2">
      <c r="A7049" s="135" t="s">
        <v>2918</v>
      </c>
      <c r="D7049" s="135" t="s">
        <v>13761</v>
      </c>
      <c r="E7049" s="135">
        <f t="shared" si="110"/>
        <v>31303001</v>
      </c>
      <c r="F7049" s="135" t="s">
        <v>1249</v>
      </c>
      <c r="G7049" s="135" t="s">
        <v>13746</v>
      </c>
      <c r="H7049" s="135" t="s">
        <v>13762</v>
      </c>
      <c r="I7049" s="135" t="s">
        <v>16494</v>
      </c>
    </row>
    <row r="7050" spans="1:9" x14ac:dyDescent="0.2">
      <c r="A7050" s="135" t="s">
        <v>2918</v>
      </c>
      <c r="D7050" s="135" t="s">
        <v>16495</v>
      </c>
      <c r="E7050" s="135">
        <f t="shared" si="110"/>
        <v>31303061</v>
      </c>
      <c r="F7050" s="135" t="s">
        <v>1249</v>
      </c>
      <c r="G7050" s="135" t="s">
        <v>13746</v>
      </c>
      <c r="H7050" s="135" t="s">
        <v>13762</v>
      </c>
      <c r="I7050" s="135" t="s">
        <v>16496</v>
      </c>
    </row>
    <row r="7051" spans="1:9" x14ac:dyDescent="0.2">
      <c r="A7051" s="135" t="s">
        <v>2918</v>
      </c>
      <c r="D7051" s="135" t="s">
        <v>16497</v>
      </c>
      <c r="E7051" s="135">
        <f t="shared" si="110"/>
        <v>31303062</v>
      </c>
      <c r="F7051" s="135" t="s">
        <v>1249</v>
      </c>
      <c r="G7051" s="135" t="s">
        <v>13746</v>
      </c>
      <c r="H7051" s="135" t="s">
        <v>13762</v>
      </c>
      <c r="I7051" s="135" t="s">
        <v>16498</v>
      </c>
    </row>
    <row r="7052" spans="1:9" x14ac:dyDescent="0.2">
      <c r="A7052" s="135" t="s">
        <v>2918</v>
      </c>
      <c r="D7052" s="135" t="s">
        <v>16499</v>
      </c>
      <c r="E7052" s="135">
        <f t="shared" si="110"/>
        <v>31303063</v>
      </c>
      <c r="F7052" s="135" t="s">
        <v>1249</v>
      </c>
      <c r="G7052" s="135" t="s">
        <v>13746</v>
      </c>
      <c r="H7052" s="135" t="s">
        <v>13762</v>
      </c>
      <c r="I7052" s="135" t="s">
        <v>16500</v>
      </c>
    </row>
    <row r="7053" spans="1:9" x14ac:dyDescent="0.2">
      <c r="A7053" s="135" t="s">
        <v>2918</v>
      </c>
      <c r="D7053" s="135" t="s">
        <v>16501</v>
      </c>
      <c r="E7053" s="135">
        <f t="shared" si="110"/>
        <v>31303501</v>
      </c>
      <c r="F7053" s="135" t="s">
        <v>1249</v>
      </c>
      <c r="G7053" s="135" t="s">
        <v>13746</v>
      </c>
      <c r="H7053" s="135" t="s">
        <v>16502</v>
      </c>
      <c r="I7053" s="135" t="s">
        <v>13520</v>
      </c>
    </row>
    <row r="7054" spans="1:9" x14ac:dyDescent="0.2">
      <c r="A7054" s="135" t="s">
        <v>2918</v>
      </c>
      <c r="D7054" s="135" t="s">
        <v>16503</v>
      </c>
      <c r="E7054" s="135">
        <f t="shared" si="110"/>
        <v>31303502</v>
      </c>
      <c r="F7054" s="135" t="s">
        <v>1249</v>
      </c>
      <c r="G7054" s="135" t="s">
        <v>13746</v>
      </c>
      <c r="H7054" s="135" t="s">
        <v>16502</v>
      </c>
      <c r="I7054" s="135" t="s">
        <v>6051</v>
      </c>
    </row>
    <row r="7055" spans="1:9" x14ac:dyDescent="0.2">
      <c r="A7055" s="135" t="s">
        <v>2918</v>
      </c>
      <c r="D7055" s="135" t="s">
        <v>16504</v>
      </c>
      <c r="E7055" s="135">
        <f t="shared" si="110"/>
        <v>31306500</v>
      </c>
      <c r="F7055" s="135" t="s">
        <v>1249</v>
      </c>
      <c r="G7055" s="135" t="s">
        <v>13746</v>
      </c>
      <c r="H7055" s="135" t="s">
        <v>16505</v>
      </c>
      <c r="I7055" s="135" t="s">
        <v>16506</v>
      </c>
    </row>
    <row r="7056" spans="1:9" x14ac:dyDescent="0.2">
      <c r="A7056" s="135" t="s">
        <v>2918</v>
      </c>
      <c r="D7056" s="135" t="s">
        <v>16507</v>
      </c>
      <c r="E7056" s="135">
        <f t="shared" si="110"/>
        <v>31306501</v>
      </c>
      <c r="F7056" s="135" t="s">
        <v>1249</v>
      </c>
      <c r="G7056" s="135" t="s">
        <v>13746</v>
      </c>
      <c r="H7056" s="135" t="s">
        <v>16505</v>
      </c>
      <c r="I7056" s="135" t="s">
        <v>13800</v>
      </c>
    </row>
    <row r="7057" spans="1:9" x14ac:dyDescent="0.2">
      <c r="A7057" s="135" t="s">
        <v>2918</v>
      </c>
      <c r="D7057" s="135" t="s">
        <v>13801</v>
      </c>
      <c r="E7057" s="135">
        <f t="shared" si="110"/>
        <v>31306502</v>
      </c>
      <c r="F7057" s="135" t="s">
        <v>1249</v>
      </c>
      <c r="G7057" s="135" t="s">
        <v>13746</v>
      </c>
      <c r="H7057" s="135" t="s">
        <v>16505</v>
      </c>
      <c r="I7057" s="135" t="s">
        <v>13802</v>
      </c>
    </row>
    <row r="7058" spans="1:9" x14ac:dyDescent="0.2">
      <c r="A7058" s="135" t="s">
        <v>2918</v>
      </c>
      <c r="D7058" s="135" t="s">
        <v>13803</v>
      </c>
      <c r="E7058" s="135">
        <f t="shared" si="110"/>
        <v>31306505</v>
      </c>
      <c r="F7058" s="135" t="s">
        <v>1249</v>
      </c>
      <c r="G7058" s="135" t="s">
        <v>13746</v>
      </c>
      <c r="H7058" s="135" t="s">
        <v>16505</v>
      </c>
      <c r="I7058" s="135" t="s">
        <v>13804</v>
      </c>
    </row>
    <row r="7059" spans="1:9" x14ac:dyDescent="0.2">
      <c r="A7059" s="135" t="s">
        <v>2918</v>
      </c>
      <c r="D7059" s="135" t="s">
        <v>13805</v>
      </c>
      <c r="E7059" s="135">
        <f t="shared" si="110"/>
        <v>31306510</v>
      </c>
      <c r="F7059" s="135" t="s">
        <v>1249</v>
      </c>
      <c r="G7059" s="135" t="s">
        <v>13746</v>
      </c>
      <c r="H7059" s="135" t="s">
        <v>16505</v>
      </c>
      <c r="I7059" s="135" t="s">
        <v>13806</v>
      </c>
    </row>
    <row r="7060" spans="1:9" x14ac:dyDescent="0.2">
      <c r="A7060" s="135" t="s">
        <v>2918</v>
      </c>
      <c r="D7060" s="135" t="s">
        <v>13807</v>
      </c>
      <c r="E7060" s="135">
        <f t="shared" si="110"/>
        <v>31306520</v>
      </c>
      <c r="F7060" s="135" t="s">
        <v>1249</v>
      </c>
      <c r="G7060" s="135" t="s">
        <v>13746</v>
      </c>
      <c r="H7060" s="135" t="s">
        <v>16505</v>
      </c>
      <c r="I7060" s="135" t="s">
        <v>13808</v>
      </c>
    </row>
    <row r="7061" spans="1:9" x14ac:dyDescent="0.2">
      <c r="A7061" s="135" t="s">
        <v>2918</v>
      </c>
      <c r="D7061" s="135" t="s">
        <v>13809</v>
      </c>
      <c r="E7061" s="135">
        <f t="shared" si="110"/>
        <v>31306530</v>
      </c>
      <c r="F7061" s="135" t="s">
        <v>1249</v>
      </c>
      <c r="G7061" s="135" t="s">
        <v>13746</v>
      </c>
      <c r="H7061" s="135" t="s">
        <v>16505</v>
      </c>
      <c r="I7061" s="135" t="s">
        <v>13810</v>
      </c>
    </row>
    <row r="7062" spans="1:9" x14ac:dyDescent="0.2">
      <c r="A7062" s="135" t="s">
        <v>2918</v>
      </c>
      <c r="D7062" s="135" t="s">
        <v>13811</v>
      </c>
      <c r="E7062" s="135">
        <f t="shared" si="110"/>
        <v>31306531</v>
      </c>
      <c r="F7062" s="135" t="s">
        <v>1249</v>
      </c>
      <c r="G7062" s="135" t="s">
        <v>13746</v>
      </c>
      <c r="H7062" s="135" t="s">
        <v>16505</v>
      </c>
      <c r="I7062" s="135" t="s">
        <v>13812</v>
      </c>
    </row>
    <row r="7063" spans="1:9" x14ac:dyDescent="0.2">
      <c r="A7063" s="135" t="s">
        <v>2918</v>
      </c>
      <c r="D7063" s="135" t="s">
        <v>13813</v>
      </c>
      <c r="E7063" s="135">
        <f t="shared" si="110"/>
        <v>31306599</v>
      </c>
      <c r="F7063" s="135" t="s">
        <v>1249</v>
      </c>
      <c r="G7063" s="135" t="s">
        <v>13746</v>
      </c>
      <c r="H7063" s="135" t="s">
        <v>16505</v>
      </c>
      <c r="I7063" s="135" t="s">
        <v>13814</v>
      </c>
    </row>
    <row r="7064" spans="1:9" x14ac:dyDescent="0.2">
      <c r="A7064" s="135" t="s">
        <v>2918</v>
      </c>
      <c r="D7064" s="135" t="s">
        <v>13815</v>
      </c>
      <c r="E7064" s="135">
        <f t="shared" si="110"/>
        <v>31307001</v>
      </c>
      <c r="F7064" s="135" t="s">
        <v>1249</v>
      </c>
      <c r="G7064" s="135" t="s">
        <v>13746</v>
      </c>
      <c r="H7064" s="135" t="s">
        <v>13816</v>
      </c>
      <c r="I7064" s="135" t="s">
        <v>13817</v>
      </c>
    </row>
    <row r="7065" spans="1:9" x14ac:dyDescent="0.2">
      <c r="A7065" s="135" t="s">
        <v>2918</v>
      </c>
      <c r="D7065" s="135" t="s">
        <v>13818</v>
      </c>
      <c r="E7065" s="135">
        <f t="shared" si="110"/>
        <v>31307002</v>
      </c>
      <c r="F7065" s="135" t="s">
        <v>1249</v>
      </c>
      <c r="G7065" s="135" t="s">
        <v>13746</v>
      </c>
      <c r="H7065" s="135" t="s">
        <v>13816</v>
      </c>
      <c r="I7065" s="135" t="s">
        <v>13819</v>
      </c>
    </row>
    <row r="7066" spans="1:9" x14ac:dyDescent="0.2">
      <c r="A7066" s="135" t="s">
        <v>2918</v>
      </c>
      <c r="D7066" s="135" t="s">
        <v>13820</v>
      </c>
      <c r="E7066" s="135">
        <f t="shared" si="110"/>
        <v>31380001</v>
      </c>
      <c r="F7066" s="135" t="s">
        <v>1249</v>
      </c>
      <c r="G7066" s="135" t="s">
        <v>13746</v>
      </c>
      <c r="H7066" s="135" t="s">
        <v>3295</v>
      </c>
      <c r="I7066" s="135" t="s">
        <v>3295</v>
      </c>
    </row>
    <row r="7067" spans="1:9" x14ac:dyDescent="0.2">
      <c r="A7067" s="135" t="s">
        <v>2918</v>
      </c>
      <c r="D7067" s="135" t="s">
        <v>13821</v>
      </c>
      <c r="E7067" s="135">
        <f t="shared" si="110"/>
        <v>31382001</v>
      </c>
      <c r="F7067" s="135" t="s">
        <v>1249</v>
      </c>
      <c r="G7067" s="135" t="s">
        <v>13746</v>
      </c>
      <c r="H7067" s="135" t="s">
        <v>3297</v>
      </c>
      <c r="I7067" s="135" t="s">
        <v>3298</v>
      </c>
    </row>
    <row r="7068" spans="1:9" x14ac:dyDescent="0.2">
      <c r="A7068" s="135" t="s">
        <v>2918</v>
      </c>
      <c r="D7068" s="135" t="s">
        <v>13822</v>
      </c>
      <c r="E7068" s="135">
        <f t="shared" si="110"/>
        <v>31382002</v>
      </c>
      <c r="F7068" s="135" t="s">
        <v>1249</v>
      </c>
      <c r="G7068" s="135" t="s">
        <v>13746</v>
      </c>
      <c r="H7068" s="135" t="s">
        <v>3297</v>
      </c>
      <c r="I7068" s="135" t="s">
        <v>3300</v>
      </c>
    </row>
    <row r="7069" spans="1:9" x14ac:dyDescent="0.2">
      <c r="A7069" s="135" t="s">
        <v>2918</v>
      </c>
      <c r="D7069" s="135" t="s">
        <v>13823</v>
      </c>
      <c r="E7069" s="135">
        <f t="shared" si="110"/>
        <v>31382599</v>
      </c>
      <c r="F7069" s="135" t="s">
        <v>1249</v>
      </c>
      <c r="G7069" s="135" t="s">
        <v>13746</v>
      </c>
      <c r="H7069" s="135" t="s">
        <v>3302</v>
      </c>
      <c r="I7069" s="135" t="s">
        <v>3303</v>
      </c>
    </row>
    <row r="7070" spans="1:9" x14ac:dyDescent="0.2">
      <c r="A7070" s="135" t="s">
        <v>2918</v>
      </c>
      <c r="D7070" s="135" t="s">
        <v>13824</v>
      </c>
      <c r="E7070" s="135">
        <f t="shared" si="110"/>
        <v>31390001</v>
      </c>
      <c r="F7070" s="135" t="s">
        <v>1249</v>
      </c>
      <c r="G7070" s="135" t="s">
        <v>13746</v>
      </c>
      <c r="H7070" s="135" t="s">
        <v>11</v>
      </c>
      <c r="I7070" s="135" t="s">
        <v>12542</v>
      </c>
    </row>
    <row r="7071" spans="1:9" x14ac:dyDescent="0.2">
      <c r="A7071" s="135" t="s">
        <v>2918</v>
      </c>
      <c r="D7071" s="135" t="s">
        <v>13825</v>
      </c>
      <c r="E7071" s="135">
        <f t="shared" si="110"/>
        <v>31390002</v>
      </c>
      <c r="F7071" s="135" t="s">
        <v>1249</v>
      </c>
      <c r="G7071" s="135" t="s">
        <v>13746</v>
      </c>
      <c r="H7071" s="135" t="s">
        <v>11</v>
      </c>
      <c r="I7071" s="135" t="s">
        <v>1420</v>
      </c>
    </row>
    <row r="7072" spans="1:9" x14ac:dyDescent="0.2">
      <c r="A7072" s="135" t="s">
        <v>2918</v>
      </c>
      <c r="D7072" s="135" t="s">
        <v>13826</v>
      </c>
      <c r="E7072" s="135">
        <f t="shared" si="110"/>
        <v>31390003</v>
      </c>
      <c r="F7072" s="135" t="s">
        <v>1249</v>
      </c>
      <c r="G7072" s="135" t="s">
        <v>13746</v>
      </c>
      <c r="H7072" s="135" t="s">
        <v>11</v>
      </c>
      <c r="I7072" s="135" t="s">
        <v>1422</v>
      </c>
    </row>
    <row r="7073" spans="1:9" x14ac:dyDescent="0.2">
      <c r="A7073" s="135" t="s">
        <v>2918</v>
      </c>
      <c r="D7073" s="135" t="s">
        <v>11131</v>
      </c>
      <c r="E7073" s="135">
        <f t="shared" si="110"/>
        <v>31399999</v>
      </c>
      <c r="F7073" s="135" t="s">
        <v>1249</v>
      </c>
      <c r="G7073" s="135" t="s">
        <v>13746</v>
      </c>
      <c r="H7073" s="135" t="s">
        <v>6238</v>
      </c>
      <c r="I7073" s="135" t="s">
        <v>6238</v>
      </c>
    </row>
    <row r="7074" spans="1:9" x14ac:dyDescent="0.2">
      <c r="A7074" s="135" t="s">
        <v>2918</v>
      </c>
      <c r="D7074" s="135" t="s">
        <v>11132</v>
      </c>
      <c r="E7074" s="135">
        <f t="shared" si="110"/>
        <v>31400901</v>
      </c>
      <c r="F7074" s="135" t="s">
        <v>1249</v>
      </c>
      <c r="G7074" s="135" t="s">
        <v>11133</v>
      </c>
      <c r="H7074" s="135" t="s">
        <v>11134</v>
      </c>
      <c r="I7074" s="135" t="s">
        <v>11135</v>
      </c>
    </row>
    <row r="7075" spans="1:9" x14ac:dyDescent="0.2">
      <c r="A7075" s="135" t="s">
        <v>2918</v>
      </c>
      <c r="D7075" s="135" t="s">
        <v>11136</v>
      </c>
      <c r="E7075" s="135">
        <f t="shared" si="110"/>
        <v>31400902</v>
      </c>
      <c r="F7075" s="135" t="s">
        <v>1249</v>
      </c>
      <c r="G7075" s="135" t="s">
        <v>11133</v>
      </c>
      <c r="H7075" s="135" t="s">
        <v>11134</v>
      </c>
      <c r="I7075" s="135" t="s">
        <v>11137</v>
      </c>
    </row>
    <row r="7076" spans="1:9" x14ac:dyDescent="0.2">
      <c r="A7076" s="135" t="s">
        <v>2918</v>
      </c>
      <c r="D7076" s="135" t="s">
        <v>11138</v>
      </c>
      <c r="E7076" s="135">
        <f t="shared" si="110"/>
        <v>31400903</v>
      </c>
      <c r="F7076" s="135" t="s">
        <v>1249</v>
      </c>
      <c r="G7076" s="135" t="s">
        <v>11133</v>
      </c>
      <c r="H7076" s="135" t="s">
        <v>11134</v>
      </c>
      <c r="I7076" s="135" t="s">
        <v>11139</v>
      </c>
    </row>
    <row r="7077" spans="1:9" x14ac:dyDescent="0.2">
      <c r="A7077" s="135" t="s">
        <v>2918</v>
      </c>
      <c r="D7077" s="135" t="s">
        <v>11140</v>
      </c>
      <c r="E7077" s="135">
        <f t="shared" si="110"/>
        <v>31401001</v>
      </c>
      <c r="F7077" s="135" t="s">
        <v>1249</v>
      </c>
      <c r="G7077" s="135" t="s">
        <v>11133</v>
      </c>
      <c r="H7077" s="135" t="s">
        <v>11141</v>
      </c>
      <c r="I7077" s="135" t="s">
        <v>11142</v>
      </c>
    </row>
    <row r="7078" spans="1:9" x14ac:dyDescent="0.2">
      <c r="A7078" s="135" t="s">
        <v>2918</v>
      </c>
      <c r="D7078" s="135" t="s">
        <v>11143</v>
      </c>
      <c r="E7078" s="135">
        <f t="shared" si="110"/>
        <v>31401002</v>
      </c>
      <c r="F7078" s="135" t="s">
        <v>1249</v>
      </c>
      <c r="G7078" s="135" t="s">
        <v>11133</v>
      </c>
      <c r="H7078" s="135" t="s">
        <v>11141</v>
      </c>
      <c r="I7078" s="135" t="s">
        <v>11144</v>
      </c>
    </row>
    <row r="7079" spans="1:9" x14ac:dyDescent="0.2">
      <c r="A7079" s="135" t="s">
        <v>2918</v>
      </c>
      <c r="D7079" s="135" t="s">
        <v>11145</v>
      </c>
      <c r="E7079" s="135">
        <f t="shared" si="110"/>
        <v>31401101</v>
      </c>
      <c r="F7079" s="135" t="s">
        <v>1249</v>
      </c>
      <c r="G7079" s="135" t="s">
        <v>11133</v>
      </c>
      <c r="H7079" s="135" t="s">
        <v>11146</v>
      </c>
      <c r="I7079" s="135" t="s">
        <v>11147</v>
      </c>
    </row>
    <row r="7080" spans="1:9" x14ac:dyDescent="0.2">
      <c r="A7080" s="135" t="s">
        <v>2918</v>
      </c>
      <c r="D7080" s="135" t="s">
        <v>11148</v>
      </c>
      <c r="E7080" s="135">
        <f t="shared" si="110"/>
        <v>31401102</v>
      </c>
      <c r="F7080" s="135" t="s">
        <v>1249</v>
      </c>
      <c r="G7080" s="135" t="s">
        <v>11133</v>
      </c>
      <c r="H7080" s="135" t="s">
        <v>11146</v>
      </c>
      <c r="I7080" s="135" t="s">
        <v>11149</v>
      </c>
    </row>
    <row r="7081" spans="1:9" x14ac:dyDescent="0.2">
      <c r="A7081" s="135" t="s">
        <v>2918</v>
      </c>
      <c r="D7081" s="135" t="s">
        <v>11150</v>
      </c>
      <c r="E7081" s="135">
        <f t="shared" si="110"/>
        <v>31401201</v>
      </c>
      <c r="F7081" s="135" t="s">
        <v>1249</v>
      </c>
      <c r="G7081" s="135" t="s">
        <v>11133</v>
      </c>
      <c r="H7081" s="135" t="s">
        <v>11151</v>
      </c>
      <c r="I7081" s="135" t="s">
        <v>13520</v>
      </c>
    </row>
    <row r="7082" spans="1:9" x14ac:dyDescent="0.2">
      <c r="A7082" s="135" t="s">
        <v>2918</v>
      </c>
      <c r="D7082" s="135" t="s">
        <v>11152</v>
      </c>
      <c r="E7082" s="135">
        <f t="shared" si="110"/>
        <v>31401501</v>
      </c>
      <c r="F7082" s="135" t="s">
        <v>1249</v>
      </c>
      <c r="G7082" s="135" t="s">
        <v>11133</v>
      </c>
      <c r="H7082" s="135" t="s">
        <v>11153</v>
      </c>
      <c r="I7082" s="135" t="s">
        <v>2382</v>
      </c>
    </row>
    <row r="7083" spans="1:9" x14ac:dyDescent="0.2">
      <c r="A7083" s="135" t="s">
        <v>2918</v>
      </c>
      <c r="D7083" s="135" t="s">
        <v>11154</v>
      </c>
      <c r="E7083" s="135">
        <f t="shared" si="110"/>
        <v>31401503</v>
      </c>
      <c r="F7083" s="135" t="s">
        <v>1249</v>
      </c>
      <c r="G7083" s="135" t="s">
        <v>11133</v>
      </c>
      <c r="H7083" s="135" t="s">
        <v>11153</v>
      </c>
      <c r="I7083" s="135" t="s">
        <v>11155</v>
      </c>
    </row>
    <row r="7084" spans="1:9" x14ac:dyDescent="0.2">
      <c r="A7084" s="135" t="s">
        <v>2918</v>
      </c>
      <c r="D7084" s="135" t="s">
        <v>11156</v>
      </c>
      <c r="E7084" s="135">
        <f t="shared" si="110"/>
        <v>31401504</v>
      </c>
      <c r="F7084" s="135" t="s">
        <v>1249</v>
      </c>
      <c r="G7084" s="135" t="s">
        <v>11133</v>
      </c>
      <c r="H7084" s="135" t="s">
        <v>11153</v>
      </c>
      <c r="I7084" s="135" t="s">
        <v>11157</v>
      </c>
    </row>
    <row r="7085" spans="1:9" x14ac:dyDescent="0.2">
      <c r="A7085" s="135" t="s">
        <v>2918</v>
      </c>
      <c r="D7085" s="135" t="s">
        <v>11158</v>
      </c>
      <c r="E7085" s="135">
        <f t="shared" si="110"/>
        <v>31401510</v>
      </c>
      <c r="F7085" s="135" t="s">
        <v>1249</v>
      </c>
      <c r="G7085" s="135" t="s">
        <v>11133</v>
      </c>
      <c r="H7085" s="135" t="s">
        <v>11153</v>
      </c>
      <c r="I7085" s="135" t="s">
        <v>11159</v>
      </c>
    </row>
    <row r="7086" spans="1:9" x14ac:dyDescent="0.2">
      <c r="A7086" s="135" t="s">
        <v>2918</v>
      </c>
      <c r="D7086" s="135" t="s">
        <v>11160</v>
      </c>
      <c r="E7086" s="135">
        <f t="shared" si="110"/>
        <v>31401511</v>
      </c>
      <c r="F7086" s="135" t="s">
        <v>1249</v>
      </c>
      <c r="G7086" s="135" t="s">
        <v>11133</v>
      </c>
      <c r="H7086" s="135" t="s">
        <v>11153</v>
      </c>
      <c r="I7086" s="135" t="s">
        <v>11161</v>
      </c>
    </row>
    <row r="7087" spans="1:9" x14ac:dyDescent="0.2">
      <c r="A7087" s="135" t="s">
        <v>2918</v>
      </c>
      <c r="D7087" s="135" t="s">
        <v>11162</v>
      </c>
      <c r="E7087" s="135">
        <f t="shared" si="110"/>
        <v>31401512</v>
      </c>
      <c r="F7087" s="135" t="s">
        <v>1249</v>
      </c>
      <c r="G7087" s="135" t="s">
        <v>11133</v>
      </c>
      <c r="H7087" s="135" t="s">
        <v>11153</v>
      </c>
      <c r="I7087" s="135" t="s">
        <v>11163</v>
      </c>
    </row>
    <row r="7088" spans="1:9" x14ac:dyDescent="0.2">
      <c r="A7088" s="135" t="s">
        <v>2918</v>
      </c>
      <c r="D7088" s="135" t="s">
        <v>11164</v>
      </c>
      <c r="E7088" s="135">
        <f t="shared" si="110"/>
        <v>31401513</v>
      </c>
      <c r="F7088" s="135" t="s">
        <v>1249</v>
      </c>
      <c r="G7088" s="135" t="s">
        <v>11133</v>
      </c>
      <c r="H7088" s="135" t="s">
        <v>11153</v>
      </c>
      <c r="I7088" s="135" t="s">
        <v>11165</v>
      </c>
    </row>
    <row r="7089" spans="1:9" x14ac:dyDescent="0.2">
      <c r="A7089" s="135" t="s">
        <v>2918</v>
      </c>
      <c r="D7089" s="135" t="s">
        <v>11166</v>
      </c>
      <c r="E7089" s="135">
        <f t="shared" si="110"/>
        <v>31401514</v>
      </c>
      <c r="F7089" s="135" t="s">
        <v>1249</v>
      </c>
      <c r="G7089" s="135" t="s">
        <v>11133</v>
      </c>
      <c r="H7089" s="135" t="s">
        <v>11153</v>
      </c>
      <c r="I7089" s="135" t="s">
        <v>11167</v>
      </c>
    </row>
    <row r="7090" spans="1:9" x14ac:dyDescent="0.2">
      <c r="A7090" s="135" t="s">
        <v>2918</v>
      </c>
      <c r="D7090" s="135" t="s">
        <v>11168</v>
      </c>
      <c r="E7090" s="135">
        <f t="shared" si="110"/>
        <v>31401515</v>
      </c>
      <c r="F7090" s="135" t="s">
        <v>1249</v>
      </c>
      <c r="G7090" s="135" t="s">
        <v>11133</v>
      </c>
      <c r="H7090" s="135" t="s">
        <v>11153</v>
      </c>
      <c r="I7090" s="135" t="s">
        <v>11169</v>
      </c>
    </row>
    <row r="7091" spans="1:9" x14ac:dyDescent="0.2">
      <c r="A7091" s="135" t="s">
        <v>2918</v>
      </c>
      <c r="D7091" s="135" t="s">
        <v>11170</v>
      </c>
      <c r="E7091" s="135">
        <f t="shared" si="110"/>
        <v>31401516</v>
      </c>
      <c r="F7091" s="135" t="s">
        <v>1249</v>
      </c>
      <c r="G7091" s="135" t="s">
        <v>11133</v>
      </c>
      <c r="H7091" s="135" t="s">
        <v>11153</v>
      </c>
      <c r="I7091" s="135" t="s">
        <v>11171</v>
      </c>
    </row>
    <row r="7092" spans="1:9" x14ac:dyDescent="0.2">
      <c r="A7092" s="135" t="s">
        <v>2918</v>
      </c>
      <c r="D7092" s="135" t="s">
        <v>11172</v>
      </c>
      <c r="E7092" s="135">
        <f t="shared" si="110"/>
        <v>31401517</v>
      </c>
      <c r="F7092" s="135" t="s">
        <v>1249</v>
      </c>
      <c r="G7092" s="135" t="s">
        <v>11133</v>
      </c>
      <c r="H7092" s="135" t="s">
        <v>11153</v>
      </c>
      <c r="I7092" s="135" t="s">
        <v>11173</v>
      </c>
    </row>
    <row r="7093" spans="1:9" x14ac:dyDescent="0.2">
      <c r="A7093" s="135" t="s">
        <v>2918</v>
      </c>
      <c r="D7093" s="135" t="s">
        <v>11174</v>
      </c>
      <c r="E7093" s="135">
        <f t="shared" si="110"/>
        <v>31401518</v>
      </c>
      <c r="F7093" s="135" t="s">
        <v>1249</v>
      </c>
      <c r="G7093" s="135" t="s">
        <v>11133</v>
      </c>
      <c r="H7093" s="135" t="s">
        <v>11153</v>
      </c>
      <c r="I7093" s="135" t="s">
        <v>11175</v>
      </c>
    </row>
    <row r="7094" spans="1:9" x14ac:dyDescent="0.2">
      <c r="A7094" s="135" t="s">
        <v>2918</v>
      </c>
      <c r="D7094" s="135" t="s">
        <v>11176</v>
      </c>
      <c r="E7094" s="135">
        <f t="shared" si="110"/>
        <v>31401525</v>
      </c>
      <c r="F7094" s="135" t="s">
        <v>1249</v>
      </c>
      <c r="G7094" s="135" t="s">
        <v>11133</v>
      </c>
      <c r="H7094" s="135" t="s">
        <v>11153</v>
      </c>
      <c r="I7094" s="135" t="s">
        <v>11177</v>
      </c>
    </row>
    <row r="7095" spans="1:9" x14ac:dyDescent="0.2">
      <c r="A7095" s="135" t="s">
        <v>2918</v>
      </c>
      <c r="D7095" s="135" t="s">
        <v>11178</v>
      </c>
      <c r="E7095" s="135">
        <f t="shared" si="110"/>
        <v>31401530</v>
      </c>
      <c r="F7095" s="135" t="s">
        <v>1249</v>
      </c>
      <c r="G7095" s="135" t="s">
        <v>11133</v>
      </c>
      <c r="H7095" s="135" t="s">
        <v>11153</v>
      </c>
      <c r="I7095" s="135" t="s">
        <v>11179</v>
      </c>
    </row>
    <row r="7096" spans="1:9" x14ac:dyDescent="0.2">
      <c r="A7096" s="135" t="s">
        <v>2918</v>
      </c>
      <c r="D7096" s="135" t="s">
        <v>11180</v>
      </c>
      <c r="E7096" s="135">
        <f t="shared" si="110"/>
        <v>31401531</v>
      </c>
      <c r="F7096" s="135" t="s">
        <v>1249</v>
      </c>
      <c r="G7096" s="135" t="s">
        <v>11133</v>
      </c>
      <c r="H7096" s="135" t="s">
        <v>11153</v>
      </c>
      <c r="I7096" s="135" t="s">
        <v>11181</v>
      </c>
    </row>
    <row r="7097" spans="1:9" x14ac:dyDescent="0.2">
      <c r="A7097" s="135" t="s">
        <v>2918</v>
      </c>
      <c r="D7097" s="135" t="s">
        <v>11182</v>
      </c>
      <c r="E7097" s="135">
        <f t="shared" si="110"/>
        <v>31401540</v>
      </c>
      <c r="F7097" s="135" t="s">
        <v>1249</v>
      </c>
      <c r="G7097" s="135" t="s">
        <v>11133</v>
      </c>
      <c r="H7097" s="135" t="s">
        <v>11153</v>
      </c>
      <c r="I7097" s="135" t="s">
        <v>8362</v>
      </c>
    </row>
    <row r="7098" spans="1:9" x14ac:dyDescent="0.2">
      <c r="A7098" s="135" t="s">
        <v>2918</v>
      </c>
      <c r="D7098" s="135" t="s">
        <v>8363</v>
      </c>
      <c r="E7098" s="135">
        <f t="shared" si="110"/>
        <v>31401541</v>
      </c>
      <c r="F7098" s="135" t="s">
        <v>1249</v>
      </c>
      <c r="G7098" s="135" t="s">
        <v>11133</v>
      </c>
      <c r="H7098" s="135" t="s">
        <v>11153</v>
      </c>
      <c r="I7098" s="135" t="s">
        <v>8364</v>
      </c>
    </row>
    <row r="7099" spans="1:9" x14ac:dyDescent="0.2">
      <c r="A7099" s="135" t="s">
        <v>2918</v>
      </c>
      <c r="D7099" s="135" t="s">
        <v>8365</v>
      </c>
      <c r="E7099" s="135">
        <f t="shared" si="110"/>
        <v>31401550</v>
      </c>
      <c r="F7099" s="135" t="s">
        <v>1249</v>
      </c>
      <c r="G7099" s="135" t="s">
        <v>11133</v>
      </c>
      <c r="H7099" s="135" t="s">
        <v>11153</v>
      </c>
      <c r="I7099" s="135" t="s">
        <v>8366</v>
      </c>
    </row>
    <row r="7100" spans="1:9" x14ac:dyDescent="0.2">
      <c r="A7100" s="135" t="s">
        <v>2918</v>
      </c>
      <c r="D7100" s="135" t="s">
        <v>8367</v>
      </c>
      <c r="E7100" s="135">
        <f t="shared" si="110"/>
        <v>31401551</v>
      </c>
      <c r="F7100" s="135" t="s">
        <v>1249</v>
      </c>
      <c r="G7100" s="135" t="s">
        <v>11133</v>
      </c>
      <c r="H7100" s="135" t="s">
        <v>11153</v>
      </c>
      <c r="I7100" s="135" t="s">
        <v>8368</v>
      </c>
    </row>
    <row r="7101" spans="1:9" x14ac:dyDescent="0.2">
      <c r="A7101" s="135" t="s">
        <v>2918</v>
      </c>
      <c r="D7101" s="135" t="s">
        <v>8369</v>
      </c>
      <c r="E7101" s="135">
        <f t="shared" si="110"/>
        <v>31401552</v>
      </c>
      <c r="F7101" s="135" t="s">
        <v>1249</v>
      </c>
      <c r="G7101" s="135" t="s">
        <v>11133</v>
      </c>
      <c r="H7101" s="135" t="s">
        <v>11153</v>
      </c>
      <c r="I7101" s="135" t="s">
        <v>8370</v>
      </c>
    </row>
    <row r="7102" spans="1:9" x14ac:dyDescent="0.2">
      <c r="A7102" s="135" t="s">
        <v>2918</v>
      </c>
      <c r="D7102" s="135" t="s">
        <v>8371</v>
      </c>
      <c r="E7102" s="135">
        <f t="shared" si="110"/>
        <v>31401553</v>
      </c>
      <c r="F7102" s="135" t="s">
        <v>1249</v>
      </c>
      <c r="G7102" s="135" t="s">
        <v>11133</v>
      </c>
      <c r="H7102" s="135" t="s">
        <v>11153</v>
      </c>
      <c r="I7102" s="135" t="s">
        <v>8372</v>
      </c>
    </row>
    <row r="7103" spans="1:9" x14ac:dyDescent="0.2">
      <c r="A7103" s="135" t="s">
        <v>2918</v>
      </c>
      <c r="D7103" s="135" t="s">
        <v>8373</v>
      </c>
      <c r="E7103" s="135">
        <f t="shared" si="110"/>
        <v>31401560</v>
      </c>
      <c r="F7103" s="135" t="s">
        <v>1249</v>
      </c>
      <c r="G7103" s="135" t="s">
        <v>11133</v>
      </c>
      <c r="H7103" s="135" t="s">
        <v>11153</v>
      </c>
      <c r="I7103" s="135" t="s">
        <v>8374</v>
      </c>
    </row>
    <row r="7104" spans="1:9" x14ac:dyDescent="0.2">
      <c r="A7104" s="135" t="s">
        <v>2918</v>
      </c>
      <c r="D7104" s="135" t="s">
        <v>8375</v>
      </c>
      <c r="E7104" s="135">
        <f t="shared" si="110"/>
        <v>31401561</v>
      </c>
      <c r="F7104" s="135" t="s">
        <v>1249</v>
      </c>
      <c r="G7104" s="135" t="s">
        <v>11133</v>
      </c>
      <c r="H7104" s="135" t="s">
        <v>11153</v>
      </c>
      <c r="I7104" s="135" t="s">
        <v>8376</v>
      </c>
    </row>
    <row r="7105" spans="1:10" x14ac:dyDescent="0.2">
      <c r="A7105" s="135" t="s">
        <v>2918</v>
      </c>
      <c r="D7105" s="135" t="s">
        <v>8377</v>
      </c>
      <c r="E7105" s="135">
        <f t="shared" si="110"/>
        <v>31401562</v>
      </c>
      <c r="F7105" s="135" t="s">
        <v>1249</v>
      </c>
      <c r="G7105" s="135" t="s">
        <v>11133</v>
      </c>
      <c r="H7105" s="135" t="s">
        <v>11153</v>
      </c>
      <c r="I7105" s="135" t="s">
        <v>8378</v>
      </c>
    </row>
    <row r="7106" spans="1:10" x14ac:dyDescent="0.2">
      <c r="A7106" s="135" t="s">
        <v>2918</v>
      </c>
      <c r="D7106" s="135" t="s">
        <v>8379</v>
      </c>
      <c r="E7106" s="135">
        <f t="shared" ref="E7106:E7169" si="111">VALUE(D7106)</f>
        <v>31401563</v>
      </c>
      <c r="F7106" s="135" t="s">
        <v>1249</v>
      </c>
      <c r="G7106" s="135" t="s">
        <v>11133</v>
      </c>
      <c r="H7106" s="135" t="s">
        <v>11153</v>
      </c>
      <c r="I7106" s="135" t="s">
        <v>8380</v>
      </c>
    </row>
    <row r="7107" spans="1:10" x14ac:dyDescent="0.2">
      <c r="A7107" s="135" t="s">
        <v>2918</v>
      </c>
      <c r="D7107" s="135" t="s">
        <v>8381</v>
      </c>
      <c r="E7107" s="135">
        <f t="shared" si="111"/>
        <v>31401570</v>
      </c>
      <c r="F7107" s="135" t="s">
        <v>1249</v>
      </c>
      <c r="G7107" s="135" t="s">
        <v>11133</v>
      </c>
      <c r="H7107" s="135" t="s">
        <v>11153</v>
      </c>
      <c r="I7107" s="135" t="s">
        <v>8382</v>
      </c>
    </row>
    <row r="7108" spans="1:10" x14ac:dyDescent="0.2">
      <c r="A7108" s="135" t="s">
        <v>2918</v>
      </c>
      <c r="D7108" s="135" t="s">
        <v>8383</v>
      </c>
      <c r="E7108" s="135">
        <f t="shared" si="111"/>
        <v>31401571</v>
      </c>
      <c r="F7108" s="135" t="s">
        <v>1249</v>
      </c>
      <c r="G7108" s="135" t="s">
        <v>11133</v>
      </c>
      <c r="H7108" s="135" t="s">
        <v>11153</v>
      </c>
      <c r="I7108" s="135" t="s">
        <v>8384</v>
      </c>
    </row>
    <row r="7109" spans="1:10" x14ac:dyDescent="0.2">
      <c r="A7109" s="135" t="s">
        <v>2918</v>
      </c>
      <c r="D7109" s="135" t="s">
        <v>8385</v>
      </c>
      <c r="E7109" s="135">
        <f t="shared" si="111"/>
        <v>31480001</v>
      </c>
      <c r="F7109" s="135" t="s">
        <v>1249</v>
      </c>
      <c r="G7109" s="135" t="s">
        <v>11133</v>
      </c>
      <c r="H7109" s="135" t="s">
        <v>3295</v>
      </c>
      <c r="I7109" s="135" t="s">
        <v>3295</v>
      </c>
    </row>
    <row r="7110" spans="1:10" x14ac:dyDescent="0.2">
      <c r="A7110" s="135" t="s">
        <v>2918</v>
      </c>
      <c r="D7110" s="135" t="s">
        <v>8386</v>
      </c>
      <c r="E7110" s="135">
        <f t="shared" si="111"/>
        <v>31482001</v>
      </c>
      <c r="F7110" s="135" t="s">
        <v>1249</v>
      </c>
      <c r="G7110" s="135" t="s">
        <v>11133</v>
      </c>
      <c r="H7110" s="135" t="s">
        <v>3297</v>
      </c>
      <c r="I7110" s="135" t="s">
        <v>3298</v>
      </c>
    </row>
    <row r="7111" spans="1:10" x14ac:dyDescent="0.2">
      <c r="A7111" s="135" t="s">
        <v>2918</v>
      </c>
      <c r="D7111" s="135" t="s">
        <v>8387</v>
      </c>
      <c r="E7111" s="135">
        <f t="shared" si="111"/>
        <v>31482002</v>
      </c>
      <c r="F7111" s="135" t="s">
        <v>1249</v>
      </c>
      <c r="G7111" s="135" t="s">
        <v>11133</v>
      </c>
      <c r="H7111" s="135" t="s">
        <v>3297</v>
      </c>
      <c r="I7111" s="135" t="s">
        <v>3300</v>
      </c>
    </row>
    <row r="7112" spans="1:10" x14ac:dyDescent="0.2">
      <c r="A7112" s="135" t="s">
        <v>2918</v>
      </c>
      <c r="D7112" s="135" t="s">
        <v>8388</v>
      </c>
      <c r="E7112" s="135">
        <f t="shared" si="111"/>
        <v>31482599</v>
      </c>
      <c r="F7112" s="135" t="s">
        <v>1249</v>
      </c>
      <c r="G7112" s="135" t="s">
        <v>11133</v>
      </c>
      <c r="H7112" s="135" t="s">
        <v>5431</v>
      </c>
      <c r="I7112" s="135" t="s">
        <v>3303</v>
      </c>
    </row>
    <row r="7113" spans="1:10" x14ac:dyDescent="0.2">
      <c r="A7113" s="135" t="s">
        <v>2918</v>
      </c>
      <c r="D7113" s="135" t="s">
        <v>5432</v>
      </c>
      <c r="E7113" s="135">
        <f t="shared" si="111"/>
        <v>31499999</v>
      </c>
      <c r="F7113" s="135" t="s">
        <v>1249</v>
      </c>
      <c r="G7113" s="135" t="s">
        <v>11133</v>
      </c>
      <c r="H7113" s="135" t="s">
        <v>6238</v>
      </c>
      <c r="I7113" s="135" t="s">
        <v>6238</v>
      </c>
    </row>
    <row r="7114" spans="1:10" x14ac:dyDescent="0.2">
      <c r="A7114" s="135" t="s">
        <v>2918</v>
      </c>
      <c r="D7114" s="135" t="s">
        <v>5433</v>
      </c>
      <c r="E7114" s="135">
        <f t="shared" si="111"/>
        <v>31501001</v>
      </c>
      <c r="F7114" s="135" t="s">
        <v>1249</v>
      </c>
      <c r="G7114" s="135" t="s">
        <v>5434</v>
      </c>
      <c r="H7114" s="135" t="s">
        <v>5435</v>
      </c>
      <c r="I7114" s="135" t="s">
        <v>5436</v>
      </c>
    </row>
    <row r="7115" spans="1:10" x14ac:dyDescent="0.2">
      <c r="A7115" s="135" t="s">
        <v>2918</v>
      </c>
      <c r="D7115" s="135" t="s">
        <v>5437</v>
      </c>
      <c r="E7115" s="135">
        <f t="shared" si="111"/>
        <v>31501002</v>
      </c>
      <c r="F7115" s="135" t="s">
        <v>1249</v>
      </c>
      <c r="G7115" s="135" t="s">
        <v>5434</v>
      </c>
      <c r="H7115" s="135" t="s">
        <v>5435</v>
      </c>
      <c r="I7115" s="135" t="s">
        <v>5438</v>
      </c>
    </row>
    <row r="7116" spans="1:10" x14ac:dyDescent="0.2">
      <c r="A7116" s="135" t="s">
        <v>2918</v>
      </c>
      <c r="D7116" s="135" t="s">
        <v>5439</v>
      </c>
      <c r="E7116" s="135">
        <f t="shared" si="111"/>
        <v>31501003</v>
      </c>
      <c r="F7116" s="135" t="s">
        <v>1249</v>
      </c>
      <c r="G7116" s="135" t="s">
        <v>5434</v>
      </c>
      <c r="H7116" s="135" t="s">
        <v>5435</v>
      </c>
      <c r="I7116" s="135" t="s">
        <v>5440</v>
      </c>
    </row>
    <row r="7117" spans="1:10" x14ac:dyDescent="0.2">
      <c r="A7117" s="135" t="s">
        <v>2918</v>
      </c>
      <c r="D7117" s="135" t="s">
        <v>5441</v>
      </c>
      <c r="E7117" s="135">
        <f t="shared" si="111"/>
        <v>31502001</v>
      </c>
      <c r="F7117" s="135" t="s">
        <v>1249</v>
      </c>
      <c r="G7117" s="135" t="s">
        <v>5434</v>
      </c>
      <c r="H7117" s="135" t="s">
        <v>5442</v>
      </c>
      <c r="I7117" s="135" t="s">
        <v>5443</v>
      </c>
    </row>
    <row r="7118" spans="1:10" x14ac:dyDescent="0.2">
      <c r="A7118" s="135" t="s">
        <v>2918</v>
      </c>
      <c r="D7118" s="135" t="s">
        <v>5444</v>
      </c>
      <c r="E7118" s="135">
        <f t="shared" si="111"/>
        <v>31502002</v>
      </c>
      <c r="F7118" s="135" t="s">
        <v>1249</v>
      </c>
      <c r="G7118" s="135" t="s">
        <v>5434</v>
      </c>
      <c r="H7118" s="135" t="s">
        <v>5442</v>
      </c>
      <c r="I7118" s="135" t="s">
        <v>5445</v>
      </c>
    </row>
    <row r="7119" spans="1:10" x14ac:dyDescent="0.2">
      <c r="A7119" s="135" t="s">
        <v>2918</v>
      </c>
      <c r="D7119" s="135" t="s">
        <v>5446</v>
      </c>
      <c r="E7119" s="135">
        <f t="shared" si="111"/>
        <v>31502003</v>
      </c>
      <c r="F7119" s="135" t="s">
        <v>1249</v>
      </c>
      <c r="G7119" s="135" t="s">
        <v>5434</v>
      </c>
      <c r="H7119" s="135" t="s">
        <v>5442</v>
      </c>
      <c r="I7119" s="135" t="s">
        <v>5447</v>
      </c>
    </row>
    <row r="7120" spans="1:10" x14ac:dyDescent="0.2">
      <c r="A7120" s="135" t="s">
        <v>2918</v>
      </c>
      <c r="D7120" s="135" t="s">
        <v>8393</v>
      </c>
      <c r="E7120" s="135">
        <f t="shared" si="111"/>
        <v>31502004</v>
      </c>
      <c r="F7120" s="135" t="s">
        <v>1249</v>
      </c>
      <c r="G7120" s="135" t="s">
        <v>5434</v>
      </c>
      <c r="H7120" s="135" t="s">
        <v>5442</v>
      </c>
      <c r="I7120" s="135" t="s">
        <v>8394</v>
      </c>
      <c r="J7120" s="137">
        <v>36797</v>
      </c>
    </row>
    <row r="7121" spans="1:12" x14ac:dyDescent="0.2">
      <c r="A7121" s="135" t="s">
        <v>2918</v>
      </c>
      <c r="D7121" s="135" t="s">
        <v>8395</v>
      </c>
      <c r="E7121" s="135">
        <f t="shared" si="111"/>
        <v>31502021</v>
      </c>
      <c r="F7121" s="135" t="s">
        <v>1249</v>
      </c>
      <c r="G7121" s="135" t="s">
        <v>5434</v>
      </c>
      <c r="H7121" s="135" t="s">
        <v>5442</v>
      </c>
      <c r="I7121" s="135" t="s">
        <v>8396</v>
      </c>
      <c r="J7121" s="137">
        <v>36797</v>
      </c>
    </row>
    <row r="7122" spans="1:12" x14ac:dyDescent="0.2">
      <c r="A7122" s="135" t="s">
        <v>2918</v>
      </c>
      <c r="D7122" s="135" t="s">
        <v>8397</v>
      </c>
      <c r="E7122" s="135">
        <f t="shared" si="111"/>
        <v>31502088</v>
      </c>
      <c r="F7122" s="135" t="s">
        <v>1249</v>
      </c>
      <c r="G7122" s="135" t="s">
        <v>5434</v>
      </c>
      <c r="H7122" s="135" t="s">
        <v>5442</v>
      </c>
      <c r="I7122" s="135" t="s">
        <v>8398</v>
      </c>
    </row>
    <row r="7123" spans="1:12" x14ac:dyDescent="0.2">
      <c r="A7123" s="135" t="s">
        <v>2918</v>
      </c>
      <c r="D7123" s="135" t="s">
        <v>8399</v>
      </c>
      <c r="E7123" s="135">
        <f t="shared" si="111"/>
        <v>31502089</v>
      </c>
      <c r="F7123" s="135" t="s">
        <v>1249</v>
      </c>
      <c r="G7123" s="135" t="s">
        <v>5434</v>
      </c>
      <c r="H7123" s="135" t="s">
        <v>5442</v>
      </c>
      <c r="I7123" s="135" t="s">
        <v>8400</v>
      </c>
    </row>
    <row r="7124" spans="1:12" x14ac:dyDescent="0.2">
      <c r="A7124" s="135" t="s">
        <v>2918</v>
      </c>
      <c r="D7124" s="135" t="s">
        <v>8401</v>
      </c>
      <c r="E7124" s="135">
        <f t="shared" si="111"/>
        <v>31502101</v>
      </c>
      <c r="F7124" s="135" t="s">
        <v>1249</v>
      </c>
      <c r="G7124" s="135" t="s">
        <v>5434</v>
      </c>
      <c r="H7124" s="135" t="s">
        <v>8402</v>
      </c>
      <c r="I7124" s="135" t="s">
        <v>8403</v>
      </c>
    </row>
    <row r="7125" spans="1:12" x14ac:dyDescent="0.2">
      <c r="A7125" s="135" t="s">
        <v>2918</v>
      </c>
      <c r="D7125" s="135" t="s">
        <v>8404</v>
      </c>
      <c r="E7125" s="135">
        <f t="shared" si="111"/>
        <v>31502102</v>
      </c>
      <c r="F7125" s="135" t="s">
        <v>1249</v>
      </c>
      <c r="G7125" s="135" t="s">
        <v>5434</v>
      </c>
      <c r="H7125" s="135" t="s">
        <v>8402</v>
      </c>
      <c r="I7125" s="135" t="s">
        <v>8405</v>
      </c>
    </row>
    <row r="7126" spans="1:12" x14ac:dyDescent="0.2">
      <c r="A7126" s="135" t="s">
        <v>2918</v>
      </c>
      <c r="D7126" s="135" t="s">
        <v>8406</v>
      </c>
      <c r="E7126" s="135">
        <f t="shared" si="111"/>
        <v>31502500</v>
      </c>
      <c r="F7126" s="135" t="s">
        <v>1249</v>
      </c>
      <c r="G7126" s="135" t="s">
        <v>5434</v>
      </c>
      <c r="H7126" s="135" t="s">
        <v>8407</v>
      </c>
      <c r="I7126" s="135" t="s">
        <v>8408</v>
      </c>
    </row>
    <row r="7127" spans="1:12" x14ac:dyDescent="0.2">
      <c r="A7127" s="135" t="s">
        <v>2918</v>
      </c>
      <c r="D7127" s="135" t="s">
        <v>8409</v>
      </c>
      <c r="E7127" s="135">
        <f t="shared" si="111"/>
        <v>31502700</v>
      </c>
      <c r="F7127" s="135" t="s">
        <v>1249</v>
      </c>
      <c r="G7127" s="135" t="s">
        <v>5434</v>
      </c>
      <c r="H7127" s="135" t="s">
        <v>8410</v>
      </c>
      <c r="I7127" s="135" t="s">
        <v>8411</v>
      </c>
    </row>
    <row r="7128" spans="1:12" x14ac:dyDescent="0.2">
      <c r="A7128" s="135" t="s">
        <v>2918</v>
      </c>
      <c r="D7128" s="135" t="s">
        <v>8412</v>
      </c>
      <c r="E7128" s="135">
        <f t="shared" si="111"/>
        <v>31503001</v>
      </c>
      <c r="F7128" s="135" t="s">
        <v>1249</v>
      </c>
      <c r="G7128" s="135" t="s">
        <v>5434</v>
      </c>
      <c r="H7128" s="135" t="s">
        <v>8413</v>
      </c>
      <c r="I7128" s="135" t="s">
        <v>8414</v>
      </c>
    </row>
    <row r="7129" spans="1:12" x14ac:dyDescent="0.2">
      <c r="A7129" s="135" t="s">
        <v>2918</v>
      </c>
      <c r="D7129" s="135" t="s">
        <v>8415</v>
      </c>
      <c r="E7129" s="135">
        <f t="shared" si="111"/>
        <v>31503002</v>
      </c>
      <c r="F7129" s="135" t="s">
        <v>1249</v>
      </c>
      <c r="G7129" s="135" t="s">
        <v>5434</v>
      </c>
      <c r="H7129" s="135" t="s">
        <v>8413</v>
      </c>
      <c r="I7129" s="135" t="s">
        <v>8416</v>
      </c>
    </row>
    <row r="7130" spans="1:12" x14ac:dyDescent="0.2">
      <c r="A7130" s="135" t="s">
        <v>2918</v>
      </c>
      <c r="D7130" s="135" t="s">
        <v>8417</v>
      </c>
      <c r="E7130" s="135">
        <f t="shared" si="111"/>
        <v>31503003</v>
      </c>
      <c r="F7130" s="135" t="s">
        <v>1249</v>
      </c>
      <c r="G7130" s="135" t="s">
        <v>5434</v>
      </c>
      <c r="H7130" s="135" t="s">
        <v>8413</v>
      </c>
      <c r="I7130" s="135" t="s">
        <v>11225</v>
      </c>
    </row>
    <row r="7131" spans="1:12" x14ac:dyDescent="0.2">
      <c r="A7131" s="135" t="s">
        <v>2918</v>
      </c>
      <c r="D7131" s="135" t="s">
        <v>11226</v>
      </c>
      <c r="E7131" s="135">
        <f t="shared" si="111"/>
        <v>31503101</v>
      </c>
      <c r="F7131" s="135" t="s">
        <v>1249</v>
      </c>
      <c r="G7131" s="135" t="s">
        <v>5434</v>
      </c>
      <c r="H7131" s="135" t="s">
        <v>11227</v>
      </c>
      <c r="I7131" s="135" t="s">
        <v>11228</v>
      </c>
    </row>
    <row r="7132" spans="1:12" x14ac:dyDescent="0.2">
      <c r="A7132" s="135" t="s">
        <v>2918</v>
      </c>
      <c r="D7132" s="135" t="s">
        <v>11229</v>
      </c>
      <c r="E7132" s="135">
        <f t="shared" si="111"/>
        <v>31503102</v>
      </c>
      <c r="F7132" s="135" t="s">
        <v>1249</v>
      </c>
      <c r="G7132" s="135" t="s">
        <v>5434</v>
      </c>
      <c r="H7132" s="135" t="s">
        <v>11227</v>
      </c>
      <c r="I7132" s="135" t="s">
        <v>11230</v>
      </c>
    </row>
    <row r="7133" spans="1:12" x14ac:dyDescent="0.2">
      <c r="A7133" s="135" t="s">
        <v>2918</v>
      </c>
      <c r="D7133" s="135" t="s">
        <v>11231</v>
      </c>
      <c r="E7133" s="135">
        <f t="shared" si="111"/>
        <v>31504001</v>
      </c>
      <c r="F7133" s="135" t="s">
        <v>1249</v>
      </c>
      <c r="G7133" s="135" t="s">
        <v>5434</v>
      </c>
      <c r="H7133" s="135" t="s">
        <v>11232</v>
      </c>
      <c r="I7133" s="135" t="s">
        <v>11233</v>
      </c>
    </row>
    <row r="7134" spans="1:12" x14ac:dyDescent="0.2">
      <c r="A7134" s="135" t="s">
        <v>2918</v>
      </c>
      <c r="D7134" s="135" t="s">
        <v>11234</v>
      </c>
      <c r="E7134" s="135">
        <f t="shared" si="111"/>
        <v>31505001</v>
      </c>
      <c r="F7134" s="135" t="s">
        <v>1249</v>
      </c>
      <c r="G7134" s="135" t="s">
        <v>5434</v>
      </c>
      <c r="H7134" s="135" t="s">
        <v>11235</v>
      </c>
      <c r="I7134" s="135" t="s">
        <v>11236</v>
      </c>
      <c r="K7134" s="137">
        <v>38040</v>
      </c>
      <c r="L7134" s="135" t="s">
        <v>11237</v>
      </c>
    </row>
    <row r="7135" spans="1:12" x14ac:dyDescent="0.2">
      <c r="A7135" s="135" t="s">
        <v>2918</v>
      </c>
      <c r="D7135" s="135" t="s">
        <v>11238</v>
      </c>
      <c r="E7135" s="135">
        <f t="shared" si="111"/>
        <v>31505002</v>
      </c>
      <c r="F7135" s="135" t="s">
        <v>1249</v>
      </c>
      <c r="G7135" s="135" t="s">
        <v>5434</v>
      </c>
      <c r="H7135" s="135" t="s">
        <v>11235</v>
      </c>
      <c r="I7135" s="135" t="s">
        <v>11239</v>
      </c>
      <c r="K7135" s="137">
        <v>38040</v>
      </c>
      <c r="L7135" s="135" t="s">
        <v>11237</v>
      </c>
    </row>
    <row r="7136" spans="1:12" x14ac:dyDescent="0.2">
      <c r="A7136" s="135" t="s">
        <v>2918</v>
      </c>
      <c r="D7136" s="135" t="s">
        <v>11240</v>
      </c>
      <c r="E7136" s="135">
        <f t="shared" si="111"/>
        <v>31505003</v>
      </c>
      <c r="F7136" s="135" t="s">
        <v>1249</v>
      </c>
      <c r="G7136" s="135" t="s">
        <v>5434</v>
      </c>
      <c r="H7136" s="135" t="s">
        <v>11235</v>
      </c>
      <c r="I7136" s="135" t="s">
        <v>11241</v>
      </c>
      <c r="K7136" s="137">
        <v>38040</v>
      </c>
      <c r="L7136" s="135" t="s">
        <v>11237</v>
      </c>
    </row>
    <row r="7137" spans="1:10" x14ac:dyDescent="0.2">
      <c r="A7137" s="135" t="s">
        <v>2918</v>
      </c>
      <c r="D7137" s="135" t="s">
        <v>11242</v>
      </c>
      <c r="E7137" s="135">
        <f t="shared" si="111"/>
        <v>31603001</v>
      </c>
      <c r="F7137" s="135" t="s">
        <v>1249</v>
      </c>
      <c r="G7137" s="135" t="s">
        <v>8440</v>
      </c>
      <c r="H7137" s="135" t="s">
        <v>8441</v>
      </c>
      <c r="I7137" s="135" t="s">
        <v>8442</v>
      </c>
      <c r="J7137" s="137">
        <v>36797</v>
      </c>
    </row>
    <row r="7138" spans="1:10" x14ac:dyDescent="0.2">
      <c r="A7138" s="135" t="s">
        <v>2918</v>
      </c>
      <c r="D7138" s="135" t="s">
        <v>8443</v>
      </c>
      <c r="E7138" s="135">
        <f t="shared" si="111"/>
        <v>31603002</v>
      </c>
      <c r="F7138" s="135" t="s">
        <v>1249</v>
      </c>
      <c r="G7138" s="135" t="s">
        <v>8440</v>
      </c>
      <c r="H7138" s="135" t="s">
        <v>8441</v>
      </c>
      <c r="I7138" s="135" t="s">
        <v>8444</v>
      </c>
      <c r="J7138" s="137">
        <v>36797</v>
      </c>
    </row>
    <row r="7139" spans="1:10" x14ac:dyDescent="0.2">
      <c r="A7139" s="135" t="s">
        <v>2918</v>
      </c>
      <c r="D7139" s="135" t="s">
        <v>8445</v>
      </c>
      <c r="E7139" s="135">
        <f t="shared" si="111"/>
        <v>31604001</v>
      </c>
      <c r="F7139" s="135" t="s">
        <v>1249</v>
      </c>
      <c r="G7139" s="135" t="s">
        <v>8440</v>
      </c>
      <c r="H7139" s="135" t="s">
        <v>8446</v>
      </c>
      <c r="I7139" s="135" t="s">
        <v>6493</v>
      </c>
      <c r="J7139" s="137">
        <v>36797</v>
      </c>
    </row>
    <row r="7140" spans="1:10" x14ac:dyDescent="0.2">
      <c r="A7140" s="135" t="s">
        <v>2918</v>
      </c>
      <c r="D7140" s="135" t="s">
        <v>8447</v>
      </c>
      <c r="E7140" s="135">
        <f t="shared" si="111"/>
        <v>31604002</v>
      </c>
      <c r="F7140" s="135" t="s">
        <v>1249</v>
      </c>
      <c r="G7140" s="135" t="s">
        <v>8440</v>
      </c>
      <c r="H7140" s="135" t="s">
        <v>8446</v>
      </c>
      <c r="I7140" s="135" t="s">
        <v>8448</v>
      </c>
      <c r="J7140" s="137">
        <v>36797</v>
      </c>
    </row>
    <row r="7141" spans="1:10" x14ac:dyDescent="0.2">
      <c r="A7141" s="135" t="s">
        <v>2918</v>
      </c>
      <c r="D7141" s="135" t="s">
        <v>8449</v>
      </c>
      <c r="E7141" s="135">
        <f t="shared" si="111"/>
        <v>31604003</v>
      </c>
      <c r="F7141" s="135" t="s">
        <v>1249</v>
      </c>
      <c r="G7141" s="135" t="s">
        <v>8440</v>
      </c>
      <c r="H7141" s="135" t="s">
        <v>8446</v>
      </c>
      <c r="I7141" s="135" t="s">
        <v>8450</v>
      </c>
      <c r="J7141" s="137">
        <v>36797</v>
      </c>
    </row>
    <row r="7142" spans="1:10" x14ac:dyDescent="0.2">
      <c r="A7142" s="135" t="s">
        <v>2918</v>
      </c>
      <c r="D7142" s="135" t="s">
        <v>8451</v>
      </c>
      <c r="E7142" s="135">
        <f t="shared" si="111"/>
        <v>31605001</v>
      </c>
      <c r="F7142" s="135" t="s">
        <v>1249</v>
      </c>
      <c r="G7142" s="135" t="s">
        <v>8440</v>
      </c>
      <c r="H7142" s="135" t="s">
        <v>8452</v>
      </c>
      <c r="I7142" s="135" t="s">
        <v>8453</v>
      </c>
      <c r="J7142" s="137">
        <v>36797</v>
      </c>
    </row>
    <row r="7143" spans="1:10" x14ac:dyDescent="0.2">
      <c r="A7143" s="135" t="s">
        <v>2918</v>
      </c>
      <c r="D7143" s="135" t="s">
        <v>8454</v>
      </c>
      <c r="E7143" s="135">
        <f t="shared" si="111"/>
        <v>31605002</v>
      </c>
      <c r="F7143" s="135" t="s">
        <v>1249</v>
      </c>
      <c r="G7143" s="135" t="s">
        <v>8440</v>
      </c>
      <c r="H7143" s="135" t="s">
        <v>8452</v>
      </c>
      <c r="I7143" s="135" t="s">
        <v>8455</v>
      </c>
      <c r="J7143" s="137">
        <v>36797</v>
      </c>
    </row>
    <row r="7144" spans="1:10" x14ac:dyDescent="0.2">
      <c r="A7144" s="135" t="s">
        <v>2918</v>
      </c>
      <c r="D7144" s="135" t="s">
        <v>8456</v>
      </c>
      <c r="E7144" s="135">
        <f t="shared" si="111"/>
        <v>31605003</v>
      </c>
      <c r="F7144" s="135" t="s">
        <v>1249</v>
      </c>
      <c r="G7144" s="135" t="s">
        <v>8440</v>
      </c>
      <c r="H7144" s="135" t="s">
        <v>8452</v>
      </c>
      <c r="I7144" s="135" t="s">
        <v>8457</v>
      </c>
      <c r="J7144" s="137">
        <v>36797</v>
      </c>
    </row>
    <row r="7145" spans="1:10" x14ac:dyDescent="0.2">
      <c r="A7145" s="135" t="s">
        <v>2918</v>
      </c>
      <c r="D7145" s="135" t="s">
        <v>8458</v>
      </c>
      <c r="E7145" s="135">
        <f t="shared" si="111"/>
        <v>31605004</v>
      </c>
      <c r="F7145" s="135" t="s">
        <v>1249</v>
      </c>
      <c r="G7145" s="135" t="s">
        <v>8440</v>
      </c>
      <c r="H7145" s="135" t="s">
        <v>8452</v>
      </c>
      <c r="I7145" s="135" t="s">
        <v>8459</v>
      </c>
      <c r="J7145" s="137">
        <v>36797</v>
      </c>
    </row>
    <row r="7146" spans="1:10" x14ac:dyDescent="0.2">
      <c r="A7146" s="135" t="s">
        <v>2918</v>
      </c>
      <c r="D7146" s="135" t="s">
        <v>8460</v>
      </c>
      <c r="E7146" s="135">
        <f t="shared" si="111"/>
        <v>31606001</v>
      </c>
      <c r="F7146" s="135" t="s">
        <v>1249</v>
      </c>
      <c r="G7146" s="135" t="s">
        <v>8440</v>
      </c>
      <c r="H7146" s="135" t="s">
        <v>8461</v>
      </c>
      <c r="I7146" s="135" t="s">
        <v>8462</v>
      </c>
      <c r="J7146" s="137">
        <v>36797</v>
      </c>
    </row>
    <row r="7147" spans="1:10" x14ac:dyDescent="0.2">
      <c r="A7147" s="135" t="s">
        <v>2918</v>
      </c>
      <c r="D7147" s="135" t="s">
        <v>8463</v>
      </c>
      <c r="E7147" s="135">
        <f t="shared" si="111"/>
        <v>31606002</v>
      </c>
      <c r="F7147" s="135" t="s">
        <v>1249</v>
      </c>
      <c r="G7147" s="135" t="s">
        <v>8440</v>
      </c>
      <c r="H7147" s="135" t="s">
        <v>8461</v>
      </c>
      <c r="I7147" s="135" t="s">
        <v>8464</v>
      </c>
      <c r="J7147" s="137">
        <v>36797</v>
      </c>
    </row>
    <row r="7148" spans="1:10" x14ac:dyDescent="0.2">
      <c r="A7148" s="135" t="s">
        <v>2918</v>
      </c>
      <c r="D7148" s="135" t="s">
        <v>8465</v>
      </c>
      <c r="E7148" s="135">
        <f t="shared" si="111"/>
        <v>31612001</v>
      </c>
      <c r="F7148" s="135" t="s">
        <v>1249</v>
      </c>
      <c r="G7148" s="135" t="s">
        <v>8440</v>
      </c>
      <c r="H7148" s="135" t="s">
        <v>8466</v>
      </c>
      <c r="I7148" s="135" t="s">
        <v>8467</v>
      </c>
      <c r="J7148" s="137">
        <v>36797</v>
      </c>
    </row>
    <row r="7149" spans="1:10" x14ac:dyDescent="0.2">
      <c r="A7149" s="135" t="s">
        <v>2918</v>
      </c>
      <c r="D7149" s="135" t="s">
        <v>8468</v>
      </c>
      <c r="E7149" s="135">
        <f t="shared" si="111"/>
        <v>31612002</v>
      </c>
      <c r="F7149" s="135" t="s">
        <v>1249</v>
      </c>
      <c r="G7149" s="135" t="s">
        <v>8440</v>
      </c>
      <c r="H7149" s="135" t="s">
        <v>8466</v>
      </c>
      <c r="I7149" s="135" t="s">
        <v>8469</v>
      </c>
      <c r="J7149" s="137">
        <v>36797</v>
      </c>
    </row>
    <row r="7150" spans="1:10" x14ac:dyDescent="0.2">
      <c r="A7150" s="135" t="s">
        <v>2918</v>
      </c>
      <c r="D7150" s="135" t="s">
        <v>8470</v>
      </c>
      <c r="E7150" s="135">
        <f t="shared" si="111"/>
        <v>31612003</v>
      </c>
      <c r="F7150" s="135" t="s">
        <v>1249</v>
      </c>
      <c r="G7150" s="135" t="s">
        <v>8440</v>
      </c>
      <c r="H7150" s="135" t="s">
        <v>8466</v>
      </c>
      <c r="I7150" s="135" t="s">
        <v>8471</v>
      </c>
      <c r="J7150" s="137">
        <v>36797</v>
      </c>
    </row>
    <row r="7151" spans="1:10" x14ac:dyDescent="0.2">
      <c r="A7151" s="135" t="s">
        <v>2918</v>
      </c>
      <c r="D7151" s="135" t="s">
        <v>8472</v>
      </c>
      <c r="E7151" s="135">
        <f t="shared" si="111"/>
        <v>31613001</v>
      </c>
      <c r="F7151" s="135" t="s">
        <v>1249</v>
      </c>
      <c r="G7151" s="135" t="s">
        <v>8440</v>
      </c>
      <c r="H7151" s="135" t="s">
        <v>8473</v>
      </c>
      <c r="I7151" s="135" t="s">
        <v>8474</v>
      </c>
      <c r="J7151" s="137">
        <v>36797</v>
      </c>
    </row>
    <row r="7152" spans="1:10" x14ac:dyDescent="0.2">
      <c r="A7152" s="135" t="s">
        <v>2918</v>
      </c>
      <c r="D7152" s="135" t="s">
        <v>8475</v>
      </c>
      <c r="E7152" s="135">
        <f t="shared" si="111"/>
        <v>31613002</v>
      </c>
      <c r="F7152" s="135" t="s">
        <v>1249</v>
      </c>
      <c r="G7152" s="135" t="s">
        <v>8440</v>
      </c>
      <c r="H7152" s="135" t="s">
        <v>8473</v>
      </c>
      <c r="I7152" s="135" t="s">
        <v>8476</v>
      </c>
      <c r="J7152" s="137">
        <v>36797</v>
      </c>
    </row>
    <row r="7153" spans="1:10" x14ac:dyDescent="0.2">
      <c r="A7153" s="135" t="s">
        <v>2918</v>
      </c>
      <c r="D7153" s="135" t="s">
        <v>8477</v>
      </c>
      <c r="E7153" s="135">
        <f t="shared" si="111"/>
        <v>31613003</v>
      </c>
      <c r="F7153" s="135" t="s">
        <v>1249</v>
      </c>
      <c r="G7153" s="135" t="s">
        <v>8440</v>
      </c>
      <c r="H7153" s="135" t="s">
        <v>8473</v>
      </c>
      <c r="I7153" s="135" t="s">
        <v>8478</v>
      </c>
      <c r="J7153" s="137">
        <v>36797</v>
      </c>
    </row>
    <row r="7154" spans="1:10" x14ac:dyDescent="0.2">
      <c r="A7154" s="135" t="s">
        <v>2918</v>
      </c>
      <c r="D7154" s="135" t="s">
        <v>8479</v>
      </c>
      <c r="E7154" s="135">
        <f t="shared" si="111"/>
        <v>31613004</v>
      </c>
      <c r="F7154" s="135" t="s">
        <v>1249</v>
      </c>
      <c r="G7154" s="135" t="s">
        <v>8440</v>
      </c>
      <c r="H7154" s="135" t="s">
        <v>8473</v>
      </c>
      <c r="I7154" s="135" t="s">
        <v>8480</v>
      </c>
      <c r="J7154" s="137">
        <v>36797</v>
      </c>
    </row>
    <row r="7155" spans="1:10" x14ac:dyDescent="0.2">
      <c r="A7155" s="135" t="s">
        <v>2918</v>
      </c>
      <c r="D7155" s="135" t="s">
        <v>8481</v>
      </c>
      <c r="E7155" s="135">
        <f t="shared" si="111"/>
        <v>31614001</v>
      </c>
      <c r="F7155" s="135" t="s">
        <v>1249</v>
      </c>
      <c r="G7155" s="135" t="s">
        <v>8440</v>
      </c>
      <c r="H7155" s="135" t="s">
        <v>8482</v>
      </c>
      <c r="I7155" s="135" t="s">
        <v>8483</v>
      </c>
      <c r="J7155" s="137">
        <v>36797</v>
      </c>
    </row>
    <row r="7156" spans="1:10" x14ac:dyDescent="0.2">
      <c r="A7156" s="135" t="s">
        <v>2918</v>
      </c>
      <c r="D7156" s="135" t="s">
        <v>8484</v>
      </c>
      <c r="E7156" s="135">
        <f t="shared" si="111"/>
        <v>31614002</v>
      </c>
      <c r="F7156" s="135" t="s">
        <v>1249</v>
      </c>
      <c r="G7156" s="135" t="s">
        <v>8440</v>
      </c>
      <c r="H7156" s="135" t="s">
        <v>8482</v>
      </c>
      <c r="I7156" s="135" t="s">
        <v>8485</v>
      </c>
      <c r="J7156" s="137">
        <v>36797</v>
      </c>
    </row>
    <row r="7157" spans="1:10" x14ac:dyDescent="0.2">
      <c r="A7157" s="135" t="s">
        <v>2918</v>
      </c>
      <c r="D7157" s="135" t="s">
        <v>8486</v>
      </c>
      <c r="E7157" s="135">
        <f t="shared" si="111"/>
        <v>31615001</v>
      </c>
      <c r="F7157" s="135" t="s">
        <v>1249</v>
      </c>
      <c r="G7157" s="135" t="s">
        <v>8440</v>
      </c>
      <c r="H7157" s="135" t="s">
        <v>8487</v>
      </c>
      <c r="I7157" s="135" t="s">
        <v>8488</v>
      </c>
      <c r="J7157" s="137">
        <v>36797</v>
      </c>
    </row>
    <row r="7158" spans="1:10" x14ac:dyDescent="0.2">
      <c r="A7158" s="135" t="s">
        <v>2918</v>
      </c>
      <c r="D7158" s="135" t="s">
        <v>8489</v>
      </c>
      <c r="E7158" s="135">
        <f t="shared" si="111"/>
        <v>31615002</v>
      </c>
      <c r="F7158" s="135" t="s">
        <v>1249</v>
      </c>
      <c r="G7158" s="135" t="s">
        <v>8440</v>
      </c>
      <c r="H7158" s="135" t="s">
        <v>8487</v>
      </c>
      <c r="I7158" s="135" t="s">
        <v>8490</v>
      </c>
      <c r="J7158" s="137">
        <v>36797</v>
      </c>
    </row>
    <row r="7159" spans="1:10" x14ac:dyDescent="0.2">
      <c r="A7159" s="135" t="s">
        <v>2918</v>
      </c>
      <c r="D7159" s="135" t="s">
        <v>8491</v>
      </c>
      <c r="E7159" s="135">
        <f t="shared" si="111"/>
        <v>31615003</v>
      </c>
      <c r="F7159" s="135" t="s">
        <v>1249</v>
      </c>
      <c r="G7159" s="135" t="s">
        <v>8440</v>
      </c>
      <c r="H7159" s="135" t="s">
        <v>8487</v>
      </c>
      <c r="I7159" s="135" t="s">
        <v>8492</v>
      </c>
      <c r="J7159" s="137">
        <v>36797</v>
      </c>
    </row>
    <row r="7160" spans="1:10" x14ac:dyDescent="0.2">
      <c r="A7160" s="135" t="s">
        <v>2918</v>
      </c>
      <c r="D7160" s="135" t="s">
        <v>8493</v>
      </c>
      <c r="E7160" s="135">
        <f t="shared" si="111"/>
        <v>31615004</v>
      </c>
      <c r="F7160" s="135" t="s">
        <v>1249</v>
      </c>
      <c r="G7160" s="135" t="s">
        <v>8440</v>
      </c>
      <c r="H7160" s="135" t="s">
        <v>8487</v>
      </c>
      <c r="I7160" s="135" t="s">
        <v>8494</v>
      </c>
      <c r="J7160" s="137">
        <v>36797</v>
      </c>
    </row>
    <row r="7161" spans="1:10" x14ac:dyDescent="0.2">
      <c r="A7161" s="135" t="s">
        <v>2918</v>
      </c>
      <c r="D7161" s="135" t="s">
        <v>8495</v>
      </c>
      <c r="E7161" s="135">
        <f t="shared" si="111"/>
        <v>31616001</v>
      </c>
      <c r="F7161" s="135" t="s">
        <v>1249</v>
      </c>
      <c r="G7161" s="135" t="s">
        <v>8440</v>
      </c>
      <c r="H7161" s="135" t="s">
        <v>8496</v>
      </c>
      <c r="I7161" s="135" t="s">
        <v>8497</v>
      </c>
      <c r="J7161" s="137">
        <v>36797</v>
      </c>
    </row>
    <row r="7162" spans="1:10" x14ac:dyDescent="0.2">
      <c r="A7162" s="135" t="s">
        <v>2918</v>
      </c>
      <c r="D7162" s="135" t="s">
        <v>8498</v>
      </c>
      <c r="E7162" s="135">
        <f t="shared" si="111"/>
        <v>31616002</v>
      </c>
      <c r="F7162" s="135" t="s">
        <v>1249</v>
      </c>
      <c r="G7162" s="135" t="s">
        <v>8440</v>
      </c>
      <c r="H7162" s="135" t="s">
        <v>8496</v>
      </c>
      <c r="I7162" s="135" t="s">
        <v>8499</v>
      </c>
      <c r="J7162" s="137">
        <v>36797</v>
      </c>
    </row>
    <row r="7163" spans="1:10" x14ac:dyDescent="0.2">
      <c r="A7163" s="135" t="s">
        <v>2918</v>
      </c>
      <c r="D7163" s="135" t="s">
        <v>8500</v>
      </c>
      <c r="E7163" s="135">
        <f t="shared" si="111"/>
        <v>31616003</v>
      </c>
      <c r="F7163" s="135" t="s">
        <v>1249</v>
      </c>
      <c r="G7163" s="135" t="s">
        <v>8440</v>
      </c>
      <c r="H7163" s="135" t="s">
        <v>8496</v>
      </c>
      <c r="I7163" s="135" t="s">
        <v>8501</v>
      </c>
      <c r="J7163" s="137">
        <v>36797</v>
      </c>
    </row>
    <row r="7164" spans="1:10" x14ac:dyDescent="0.2">
      <c r="A7164" s="135" t="s">
        <v>2918</v>
      </c>
      <c r="D7164" s="135" t="s">
        <v>8502</v>
      </c>
      <c r="E7164" s="135">
        <f t="shared" si="111"/>
        <v>31616004</v>
      </c>
      <c r="F7164" s="135" t="s">
        <v>1249</v>
      </c>
      <c r="G7164" s="135" t="s">
        <v>8440</v>
      </c>
      <c r="H7164" s="135" t="s">
        <v>8496</v>
      </c>
      <c r="I7164" s="135" t="s">
        <v>8503</v>
      </c>
      <c r="J7164" s="137">
        <v>36797</v>
      </c>
    </row>
    <row r="7165" spans="1:10" x14ac:dyDescent="0.2">
      <c r="A7165" s="135" t="s">
        <v>2918</v>
      </c>
      <c r="D7165" s="135" t="s">
        <v>8504</v>
      </c>
      <c r="E7165" s="135">
        <f t="shared" si="111"/>
        <v>31616005</v>
      </c>
      <c r="F7165" s="135" t="s">
        <v>1249</v>
      </c>
      <c r="G7165" s="135" t="s">
        <v>8440</v>
      </c>
      <c r="H7165" s="135" t="s">
        <v>8496</v>
      </c>
      <c r="I7165" s="135" t="s">
        <v>11323</v>
      </c>
      <c r="J7165" s="137">
        <v>36797</v>
      </c>
    </row>
    <row r="7166" spans="1:10" x14ac:dyDescent="0.2">
      <c r="A7166" s="135" t="s">
        <v>2918</v>
      </c>
      <c r="D7166" s="135" t="s">
        <v>11324</v>
      </c>
      <c r="E7166" s="135">
        <f t="shared" si="111"/>
        <v>31616006</v>
      </c>
      <c r="F7166" s="135" t="s">
        <v>1249</v>
      </c>
      <c r="G7166" s="135" t="s">
        <v>8440</v>
      </c>
      <c r="H7166" s="135" t="s">
        <v>8496</v>
      </c>
      <c r="I7166" s="135" t="s">
        <v>11325</v>
      </c>
      <c r="J7166" s="137">
        <v>36797</v>
      </c>
    </row>
    <row r="7167" spans="1:10" x14ac:dyDescent="0.2">
      <c r="A7167" s="135" t="s">
        <v>2918</v>
      </c>
      <c r="D7167" s="135" t="s">
        <v>11326</v>
      </c>
      <c r="E7167" s="135">
        <f t="shared" si="111"/>
        <v>32099997</v>
      </c>
      <c r="F7167" s="135" t="s">
        <v>1249</v>
      </c>
      <c r="G7167" s="135" t="s">
        <v>11327</v>
      </c>
      <c r="H7167" s="135" t="s">
        <v>6238</v>
      </c>
      <c r="I7167" s="135" t="s">
        <v>6238</v>
      </c>
    </row>
    <row r="7168" spans="1:10" x14ac:dyDescent="0.2">
      <c r="A7168" s="135" t="s">
        <v>2918</v>
      </c>
      <c r="D7168" s="135" t="s">
        <v>11328</v>
      </c>
      <c r="E7168" s="135">
        <f t="shared" si="111"/>
        <v>32099998</v>
      </c>
      <c r="F7168" s="135" t="s">
        <v>1249</v>
      </c>
      <c r="G7168" s="135" t="s">
        <v>11327</v>
      </c>
      <c r="H7168" s="135" t="s">
        <v>6238</v>
      </c>
      <c r="I7168" s="135" t="s">
        <v>6238</v>
      </c>
    </row>
    <row r="7169" spans="1:9" x14ac:dyDescent="0.2">
      <c r="A7169" s="135" t="s">
        <v>2918</v>
      </c>
      <c r="D7169" s="135" t="s">
        <v>11329</v>
      </c>
      <c r="E7169" s="135">
        <f t="shared" si="111"/>
        <v>32099999</v>
      </c>
      <c r="F7169" s="135" t="s">
        <v>1249</v>
      </c>
      <c r="G7169" s="135" t="s">
        <v>11327</v>
      </c>
      <c r="H7169" s="135" t="s">
        <v>6238</v>
      </c>
      <c r="I7169" s="135" t="s">
        <v>6238</v>
      </c>
    </row>
    <row r="7170" spans="1:9" x14ac:dyDescent="0.2">
      <c r="A7170" s="135" t="s">
        <v>2918</v>
      </c>
      <c r="D7170" s="135" t="s">
        <v>11330</v>
      </c>
      <c r="E7170" s="135">
        <f t="shared" ref="E7170:E7233" si="112">VALUE(D7170)</f>
        <v>33000101</v>
      </c>
      <c r="F7170" s="135" t="s">
        <v>1249</v>
      </c>
      <c r="G7170" s="135" t="s">
        <v>11331</v>
      </c>
      <c r="H7170" s="135" t="s">
        <v>10405</v>
      </c>
      <c r="I7170" s="135" t="s">
        <v>11332</v>
      </c>
    </row>
    <row r="7171" spans="1:9" x14ac:dyDescent="0.2">
      <c r="A7171" s="135" t="s">
        <v>2918</v>
      </c>
      <c r="D7171" s="135" t="s">
        <v>11333</v>
      </c>
      <c r="E7171" s="135">
        <f t="shared" si="112"/>
        <v>33000102</v>
      </c>
      <c r="F7171" s="135" t="s">
        <v>1249</v>
      </c>
      <c r="G7171" s="135" t="s">
        <v>11331</v>
      </c>
      <c r="H7171" s="135" t="s">
        <v>10405</v>
      </c>
      <c r="I7171" s="135" t="s">
        <v>11334</v>
      </c>
    </row>
    <row r="7172" spans="1:9" x14ac:dyDescent="0.2">
      <c r="A7172" s="135" t="s">
        <v>2918</v>
      </c>
      <c r="D7172" s="135" t="s">
        <v>11335</v>
      </c>
      <c r="E7172" s="135">
        <f t="shared" si="112"/>
        <v>33000103</v>
      </c>
      <c r="F7172" s="135" t="s">
        <v>1249</v>
      </c>
      <c r="G7172" s="135" t="s">
        <v>11331</v>
      </c>
      <c r="H7172" s="135" t="s">
        <v>10405</v>
      </c>
      <c r="I7172" s="135" t="s">
        <v>11336</v>
      </c>
    </row>
    <row r="7173" spans="1:9" x14ac:dyDescent="0.2">
      <c r="A7173" s="135" t="s">
        <v>2918</v>
      </c>
      <c r="D7173" s="135" t="s">
        <v>11337</v>
      </c>
      <c r="E7173" s="135">
        <f t="shared" si="112"/>
        <v>33000104</v>
      </c>
      <c r="F7173" s="135" t="s">
        <v>1249</v>
      </c>
      <c r="G7173" s="135" t="s">
        <v>11331</v>
      </c>
      <c r="H7173" s="135" t="s">
        <v>10405</v>
      </c>
      <c r="I7173" s="135" t="s">
        <v>11338</v>
      </c>
    </row>
    <row r="7174" spans="1:9" x14ac:dyDescent="0.2">
      <c r="A7174" s="135" t="s">
        <v>2918</v>
      </c>
      <c r="D7174" s="135" t="s">
        <v>11339</v>
      </c>
      <c r="E7174" s="135">
        <f t="shared" si="112"/>
        <v>33000105</v>
      </c>
      <c r="F7174" s="135" t="s">
        <v>1249</v>
      </c>
      <c r="G7174" s="135" t="s">
        <v>11331</v>
      </c>
      <c r="H7174" s="135" t="s">
        <v>10405</v>
      </c>
      <c r="I7174" s="135" t="s">
        <v>11340</v>
      </c>
    </row>
    <row r="7175" spans="1:9" x14ac:dyDescent="0.2">
      <c r="A7175" s="135" t="s">
        <v>2918</v>
      </c>
      <c r="D7175" s="135" t="s">
        <v>11341</v>
      </c>
      <c r="E7175" s="135">
        <f t="shared" si="112"/>
        <v>33000106</v>
      </c>
      <c r="F7175" s="135" t="s">
        <v>1249</v>
      </c>
      <c r="G7175" s="135" t="s">
        <v>11331</v>
      </c>
      <c r="H7175" s="135" t="s">
        <v>10405</v>
      </c>
      <c r="I7175" s="135" t="s">
        <v>1272</v>
      </c>
    </row>
    <row r="7176" spans="1:9" x14ac:dyDescent="0.2">
      <c r="A7176" s="135" t="s">
        <v>2918</v>
      </c>
      <c r="D7176" s="135" t="s">
        <v>11342</v>
      </c>
      <c r="E7176" s="135">
        <f t="shared" si="112"/>
        <v>33000198</v>
      </c>
      <c r="F7176" s="135" t="s">
        <v>1249</v>
      </c>
      <c r="G7176" s="135" t="s">
        <v>11331</v>
      </c>
      <c r="H7176" s="135" t="s">
        <v>10405</v>
      </c>
      <c r="I7176" s="135" t="s">
        <v>6238</v>
      </c>
    </row>
    <row r="7177" spans="1:9" x14ac:dyDescent="0.2">
      <c r="A7177" s="135" t="s">
        <v>2918</v>
      </c>
      <c r="D7177" s="135" t="s">
        <v>11343</v>
      </c>
      <c r="E7177" s="135">
        <f t="shared" si="112"/>
        <v>33000199</v>
      </c>
      <c r="F7177" s="135" t="s">
        <v>1249</v>
      </c>
      <c r="G7177" s="135" t="s">
        <v>11331</v>
      </c>
      <c r="H7177" s="135" t="s">
        <v>10405</v>
      </c>
      <c r="I7177" s="135" t="s">
        <v>6238</v>
      </c>
    </row>
    <row r="7178" spans="1:9" x14ac:dyDescent="0.2">
      <c r="A7178" s="135" t="s">
        <v>2918</v>
      </c>
      <c r="D7178" s="135" t="s">
        <v>11344</v>
      </c>
      <c r="E7178" s="135">
        <f t="shared" si="112"/>
        <v>33000201</v>
      </c>
      <c r="F7178" s="135" t="s">
        <v>1249</v>
      </c>
      <c r="G7178" s="135" t="s">
        <v>11331</v>
      </c>
      <c r="H7178" s="135" t="s">
        <v>11345</v>
      </c>
      <c r="I7178" s="135" t="s">
        <v>2382</v>
      </c>
    </row>
    <row r="7179" spans="1:9" x14ac:dyDescent="0.2">
      <c r="A7179" s="135" t="s">
        <v>2918</v>
      </c>
      <c r="D7179" s="135" t="s">
        <v>11346</v>
      </c>
      <c r="E7179" s="135">
        <f t="shared" si="112"/>
        <v>33000202</v>
      </c>
      <c r="F7179" s="135" t="s">
        <v>1249</v>
      </c>
      <c r="G7179" s="135" t="s">
        <v>11331</v>
      </c>
      <c r="H7179" s="135" t="s">
        <v>11345</v>
      </c>
      <c r="I7179" s="135" t="s">
        <v>11347</v>
      </c>
    </row>
    <row r="7180" spans="1:9" x14ac:dyDescent="0.2">
      <c r="A7180" s="135" t="s">
        <v>2918</v>
      </c>
      <c r="D7180" s="135" t="s">
        <v>14056</v>
      </c>
      <c r="E7180" s="135">
        <f t="shared" si="112"/>
        <v>33000203</v>
      </c>
      <c r="F7180" s="135" t="s">
        <v>1249</v>
      </c>
      <c r="G7180" s="135" t="s">
        <v>11331</v>
      </c>
      <c r="H7180" s="135" t="s">
        <v>11345</v>
      </c>
      <c r="I7180" s="135" t="s">
        <v>14057</v>
      </c>
    </row>
    <row r="7181" spans="1:9" x14ac:dyDescent="0.2">
      <c r="A7181" s="135" t="s">
        <v>2918</v>
      </c>
      <c r="D7181" s="135" t="s">
        <v>14058</v>
      </c>
      <c r="E7181" s="135">
        <f t="shared" si="112"/>
        <v>33000211</v>
      </c>
      <c r="F7181" s="135" t="s">
        <v>1249</v>
      </c>
      <c r="G7181" s="135" t="s">
        <v>11331</v>
      </c>
      <c r="H7181" s="135" t="s">
        <v>11345</v>
      </c>
      <c r="I7181" s="135" t="s">
        <v>14059</v>
      </c>
    </row>
    <row r="7182" spans="1:9" x14ac:dyDescent="0.2">
      <c r="A7182" s="135" t="s">
        <v>2918</v>
      </c>
      <c r="D7182" s="135" t="s">
        <v>14060</v>
      </c>
      <c r="E7182" s="135">
        <f t="shared" si="112"/>
        <v>33000212</v>
      </c>
      <c r="F7182" s="135" t="s">
        <v>1249</v>
      </c>
      <c r="G7182" s="135" t="s">
        <v>11331</v>
      </c>
      <c r="H7182" s="135" t="s">
        <v>11345</v>
      </c>
      <c r="I7182" s="135" t="s">
        <v>14061</v>
      </c>
    </row>
    <row r="7183" spans="1:9" x14ac:dyDescent="0.2">
      <c r="A7183" s="135" t="s">
        <v>2918</v>
      </c>
      <c r="D7183" s="135" t="s">
        <v>14062</v>
      </c>
      <c r="E7183" s="135">
        <f t="shared" si="112"/>
        <v>33000213</v>
      </c>
      <c r="F7183" s="135" t="s">
        <v>1249</v>
      </c>
      <c r="G7183" s="135" t="s">
        <v>11331</v>
      </c>
      <c r="H7183" s="135" t="s">
        <v>11345</v>
      </c>
      <c r="I7183" s="135" t="s">
        <v>14063</v>
      </c>
    </row>
    <row r="7184" spans="1:9" x14ac:dyDescent="0.2">
      <c r="A7184" s="135" t="s">
        <v>2918</v>
      </c>
      <c r="D7184" s="135" t="s">
        <v>14064</v>
      </c>
      <c r="E7184" s="135">
        <f t="shared" si="112"/>
        <v>33000214</v>
      </c>
      <c r="F7184" s="135" t="s">
        <v>1249</v>
      </c>
      <c r="G7184" s="135" t="s">
        <v>11331</v>
      </c>
      <c r="H7184" s="135" t="s">
        <v>11345</v>
      </c>
      <c r="I7184" s="135" t="s">
        <v>14065</v>
      </c>
    </row>
    <row r="7185" spans="1:9" x14ac:dyDescent="0.2">
      <c r="A7185" s="135" t="s">
        <v>2918</v>
      </c>
      <c r="D7185" s="135" t="s">
        <v>14066</v>
      </c>
      <c r="E7185" s="135">
        <f t="shared" si="112"/>
        <v>33000297</v>
      </c>
      <c r="F7185" s="135" t="s">
        <v>1249</v>
      </c>
      <c r="G7185" s="135" t="s">
        <v>11331</v>
      </c>
      <c r="H7185" s="135" t="s">
        <v>11345</v>
      </c>
      <c r="I7185" s="135" t="s">
        <v>6238</v>
      </c>
    </row>
    <row r="7186" spans="1:9" x14ac:dyDescent="0.2">
      <c r="A7186" s="135" t="s">
        <v>2918</v>
      </c>
      <c r="D7186" s="135" t="s">
        <v>14067</v>
      </c>
      <c r="E7186" s="135">
        <f t="shared" si="112"/>
        <v>33000298</v>
      </c>
      <c r="F7186" s="135" t="s">
        <v>1249</v>
      </c>
      <c r="G7186" s="135" t="s">
        <v>11331</v>
      </c>
      <c r="H7186" s="135" t="s">
        <v>11345</v>
      </c>
      <c r="I7186" s="135" t="s">
        <v>6238</v>
      </c>
    </row>
    <row r="7187" spans="1:9" x14ac:dyDescent="0.2">
      <c r="A7187" s="135" t="s">
        <v>2918</v>
      </c>
      <c r="D7187" s="135" t="s">
        <v>14068</v>
      </c>
      <c r="E7187" s="135">
        <f t="shared" si="112"/>
        <v>33000299</v>
      </c>
      <c r="F7187" s="135" t="s">
        <v>1249</v>
      </c>
      <c r="G7187" s="135" t="s">
        <v>11331</v>
      </c>
      <c r="H7187" s="135" t="s">
        <v>11345</v>
      </c>
      <c r="I7187" s="135" t="s">
        <v>6238</v>
      </c>
    </row>
    <row r="7188" spans="1:9" x14ac:dyDescent="0.2">
      <c r="A7188" s="135" t="s">
        <v>2918</v>
      </c>
      <c r="D7188" s="135" t="s">
        <v>14069</v>
      </c>
      <c r="E7188" s="135">
        <f t="shared" si="112"/>
        <v>33000301</v>
      </c>
      <c r="F7188" s="135" t="s">
        <v>1249</v>
      </c>
      <c r="G7188" s="135" t="s">
        <v>11331</v>
      </c>
      <c r="H7188" s="135" t="s">
        <v>14070</v>
      </c>
      <c r="I7188" s="135" t="s">
        <v>14071</v>
      </c>
    </row>
    <row r="7189" spans="1:9" x14ac:dyDescent="0.2">
      <c r="A7189" s="135" t="s">
        <v>2918</v>
      </c>
      <c r="D7189" s="135" t="s">
        <v>14072</v>
      </c>
      <c r="E7189" s="135">
        <f t="shared" si="112"/>
        <v>33000302</v>
      </c>
      <c r="F7189" s="135" t="s">
        <v>1249</v>
      </c>
      <c r="G7189" s="135" t="s">
        <v>11331</v>
      </c>
      <c r="H7189" s="135" t="s">
        <v>14070</v>
      </c>
      <c r="I7189" s="135" t="s">
        <v>14073</v>
      </c>
    </row>
    <row r="7190" spans="1:9" x14ac:dyDescent="0.2">
      <c r="A7190" s="135" t="s">
        <v>2918</v>
      </c>
      <c r="D7190" s="135" t="s">
        <v>14074</v>
      </c>
      <c r="E7190" s="135">
        <f t="shared" si="112"/>
        <v>33000303</v>
      </c>
      <c r="F7190" s="135" t="s">
        <v>1249</v>
      </c>
      <c r="G7190" s="135" t="s">
        <v>11331</v>
      </c>
      <c r="H7190" s="135" t="s">
        <v>14070</v>
      </c>
      <c r="I7190" s="135" t="s">
        <v>14075</v>
      </c>
    </row>
    <row r="7191" spans="1:9" x14ac:dyDescent="0.2">
      <c r="A7191" s="135" t="s">
        <v>2918</v>
      </c>
      <c r="D7191" s="135" t="s">
        <v>14076</v>
      </c>
      <c r="E7191" s="135">
        <f t="shared" si="112"/>
        <v>33000304</v>
      </c>
      <c r="F7191" s="135" t="s">
        <v>1249</v>
      </c>
      <c r="G7191" s="135" t="s">
        <v>11331</v>
      </c>
      <c r="H7191" s="135" t="s">
        <v>14070</v>
      </c>
      <c r="I7191" s="135" t="s">
        <v>14077</v>
      </c>
    </row>
    <row r="7192" spans="1:9" x14ac:dyDescent="0.2">
      <c r="A7192" s="135" t="s">
        <v>2918</v>
      </c>
      <c r="D7192" s="135" t="s">
        <v>14078</v>
      </c>
      <c r="E7192" s="135">
        <f t="shared" si="112"/>
        <v>33000305</v>
      </c>
      <c r="F7192" s="135" t="s">
        <v>1249</v>
      </c>
      <c r="G7192" s="135" t="s">
        <v>11331</v>
      </c>
      <c r="H7192" s="135" t="s">
        <v>14070</v>
      </c>
      <c r="I7192" s="135" t="s">
        <v>14079</v>
      </c>
    </row>
    <row r="7193" spans="1:9" x14ac:dyDescent="0.2">
      <c r="A7193" s="135" t="s">
        <v>2918</v>
      </c>
      <c r="D7193" s="135" t="s">
        <v>14080</v>
      </c>
      <c r="E7193" s="135">
        <f t="shared" si="112"/>
        <v>33000306</v>
      </c>
      <c r="F7193" s="135" t="s">
        <v>1249</v>
      </c>
      <c r="G7193" s="135" t="s">
        <v>11331</v>
      </c>
      <c r="H7193" s="135" t="s">
        <v>14070</v>
      </c>
      <c r="I7193" s="135" t="s">
        <v>14081</v>
      </c>
    </row>
    <row r="7194" spans="1:9" x14ac:dyDescent="0.2">
      <c r="A7194" s="135" t="s">
        <v>2918</v>
      </c>
      <c r="D7194" s="135" t="s">
        <v>14082</v>
      </c>
      <c r="E7194" s="135">
        <f t="shared" si="112"/>
        <v>33000307</v>
      </c>
      <c r="F7194" s="135" t="s">
        <v>1249</v>
      </c>
      <c r="G7194" s="135" t="s">
        <v>11331</v>
      </c>
      <c r="H7194" s="135" t="s">
        <v>14070</v>
      </c>
      <c r="I7194" s="135" t="s">
        <v>1272</v>
      </c>
    </row>
    <row r="7195" spans="1:9" x14ac:dyDescent="0.2">
      <c r="A7195" s="135" t="s">
        <v>2918</v>
      </c>
      <c r="D7195" s="135" t="s">
        <v>14083</v>
      </c>
      <c r="E7195" s="135">
        <f t="shared" si="112"/>
        <v>33000399</v>
      </c>
      <c r="F7195" s="135" t="s">
        <v>1249</v>
      </c>
      <c r="G7195" s="135" t="s">
        <v>11331</v>
      </c>
      <c r="H7195" s="135" t="s">
        <v>14070</v>
      </c>
      <c r="I7195" s="135" t="s">
        <v>6238</v>
      </c>
    </row>
    <row r="7196" spans="1:9" x14ac:dyDescent="0.2">
      <c r="A7196" s="135" t="s">
        <v>2918</v>
      </c>
      <c r="D7196" s="135" t="s">
        <v>14084</v>
      </c>
      <c r="E7196" s="135">
        <f t="shared" si="112"/>
        <v>33000499</v>
      </c>
      <c r="F7196" s="135" t="s">
        <v>1249</v>
      </c>
      <c r="G7196" s="135" t="s">
        <v>11331</v>
      </c>
      <c r="H7196" s="135" t="s">
        <v>14085</v>
      </c>
      <c r="I7196" s="135" t="s">
        <v>6238</v>
      </c>
    </row>
    <row r="7197" spans="1:9" x14ac:dyDescent="0.2">
      <c r="A7197" s="135" t="s">
        <v>2918</v>
      </c>
      <c r="D7197" s="135" t="s">
        <v>14086</v>
      </c>
      <c r="E7197" s="135">
        <f t="shared" si="112"/>
        <v>33000599</v>
      </c>
      <c r="F7197" s="135" t="s">
        <v>1249</v>
      </c>
      <c r="G7197" s="135" t="s">
        <v>11331</v>
      </c>
      <c r="H7197" s="135" t="s">
        <v>14085</v>
      </c>
      <c r="I7197" s="135" t="s">
        <v>6238</v>
      </c>
    </row>
    <row r="7198" spans="1:9" x14ac:dyDescent="0.2">
      <c r="A7198" s="135" t="s">
        <v>2918</v>
      </c>
      <c r="D7198" s="135" t="s">
        <v>14087</v>
      </c>
      <c r="E7198" s="135">
        <f t="shared" si="112"/>
        <v>33088801</v>
      </c>
      <c r="F7198" s="135" t="s">
        <v>1249</v>
      </c>
      <c r="G7198" s="135" t="s">
        <v>11331</v>
      </c>
      <c r="H7198" s="135" t="s">
        <v>6488</v>
      </c>
      <c r="I7198" s="135" t="s">
        <v>8826</v>
      </c>
    </row>
    <row r="7199" spans="1:9" x14ac:dyDescent="0.2">
      <c r="A7199" s="135" t="s">
        <v>2918</v>
      </c>
      <c r="D7199" s="135" t="s">
        <v>14088</v>
      </c>
      <c r="E7199" s="135">
        <f t="shared" si="112"/>
        <v>33088802</v>
      </c>
      <c r="F7199" s="135" t="s">
        <v>1249</v>
      </c>
      <c r="G7199" s="135" t="s">
        <v>11331</v>
      </c>
      <c r="H7199" s="135" t="s">
        <v>6488</v>
      </c>
      <c r="I7199" s="135" t="s">
        <v>8826</v>
      </c>
    </row>
    <row r="7200" spans="1:9" x14ac:dyDescent="0.2">
      <c r="A7200" s="135" t="s">
        <v>2918</v>
      </c>
      <c r="D7200" s="135" t="s">
        <v>14089</v>
      </c>
      <c r="E7200" s="135">
        <f t="shared" si="112"/>
        <v>33088803</v>
      </c>
      <c r="F7200" s="135" t="s">
        <v>1249</v>
      </c>
      <c r="G7200" s="135" t="s">
        <v>11331</v>
      </c>
      <c r="H7200" s="135" t="s">
        <v>6488</v>
      </c>
      <c r="I7200" s="135" t="s">
        <v>8826</v>
      </c>
    </row>
    <row r="7201" spans="1:9" x14ac:dyDescent="0.2">
      <c r="A7201" s="135" t="s">
        <v>2918</v>
      </c>
      <c r="D7201" s="135" t="s">
        <v>14090</v>
      </c>
      <c r="E7201" s="135">
        <f t="shared" si="112"/>
        <v>33088804</v>
      </c>
      <c r="F7201" s="135" t="s">
        <v>1249</v>
      </c>
      <c r="G7201" s="135" t="s">
        <v>11331</v>
      </c>
      <c r="H7201" s="135" t="s">
        <v>6488</v>
      </c>
      <c r="I7201" s="135" t="s">
        <v>8826</v>
      </c>
    </row>
    <row r="7202" spans="1:9" x14ac:dyDescent="0.2">
      <c r="A7202" s="135" t="s">
        <v>2918</v>
      </c>
      <c r="D7202" s="135" t="s">
        <v>14091</v>
      </c>
      <c r="E7202" s="135">
        <f t="shared" si="112"/>
        <v>33088805</v>
      </c>
      <c r="F7202" s="135" t="s">
        <v>1249</v>
      </c>
      <c r="G7202" s="135" t="s">
        <v>11331</v>
      </c>
      <c r="H7202" s="135" t="s">
        <v>6488</v>
      </c>
      <c r="I7202" s="135" t="s">
        <v>8826</v>
      </c>
    </row>
    <row r="7203" spans="1:9" x14ac:dyDescent="0.2">
      <c r="A7203" s="135" t="s">
        <v>2918</v>
      </c>
      <c r="D7203" s="135" t="s">
        <v>14092</v>
      </c>
      <c r="E7203" s="135">
        <f t="shared" si="112"/>
        <v>36000101</v>
      </c>
      <c r="F7203" s="135" t="s">
        <v>1249</v>
      </c>
      <c r="G7203" s="135" t="s">
        <v>14093</v>
      </c>
      <c r="H7203" s="135" t="s">
        <v>14094</v>
      </c>
      <c r="I7203" s="135" t="s">
        <v>14095</v>
      </c>
    </row>
    <row r="7204" spans="1:9" x14ac:dyDescent="0.2">
      <c r="A7204" s="135" t="s">
        <v>2918</v>
      </c>
      <c r="D7204" s="135" t="s">
        <v>14096</v>
      </c>
      <c r="E7204" s="135">
        <f t="shared" si="112"/>
        <v>38500101</v>
      </c>
      <c r="F7204" s="135" t="s">
        <v>1249</v>
      </c>
      <c r="G7204" s="135" t="s">
        <v>781</v>
      </c>
      <c r="H7204" s="135" t="s">
        <v>11371</v>
      </c>
      <c r="I7204" s="135" t="s">
        <v>11372</v>
      </c>
    </row>
    <row r="7205" spans="1:9" x14ac:dyDescent="0.2">
      <c r="A7205" s="135" t="s">
        <v>2918</v>
      </c>
      <c r="D7205" s="135" t="s">
        <v>11373</v>
      </c>
      <c r="E7205" s="135">
        <f t="shared" si="112"/>
        <v>38500102</v>
      </c>
      <c r="F7205" s="135" t="s">
        <v>1249</v>
      </c>
      <c r="G7205" s="135" t="s">
        <v>781</v>
      </c>
      <c r="H7205" s="135" t="s">
        <v>11371</v>
      </c>
      <c r="I7205" s="135" t="s">
        <v>11374</v>
      </c>
    </row>
    <row r="7206" spans="1:9" x14ac:dyDescent="0.2">
      <c r="A7206" s="135" t="s">
        <v>2918</v>
      </c>
      <c r="D7206" s="135" t="s">
        <v>11375</v>
      </c>
      <c r="E7206" s="135">
        <f t="shared" si="112"/>
        <v>38500110</v>
      </c>
      <c r="F7206" s="135" t="s">
        <v>1249</v>
      </c>
      <c r="G7206" s="135" t="s">
        <v>781</v>
      </c>
      <c r="H7206" s="135" t="s">
        <v>11371</v>
      </c>
      <c r="I7206" s="135" t="s">
        <v>9778</v>
      </c>
    </row>
    <row r="7207" spans="1:9" x14ac:dyDescent="0.2">
      <c r="A7207" s="135" t="s">
        <v>2918</v>
      </c>
      <c r="D7207" s="135" t="s">
        <v>11376</v>
      </c>
      <c r="E7207" s="135">
        <f t="shared" si="112"/>
        <v>39000189</v>
      </c>
      <c r="F7207" s="135" t="s">
        <v>1249</v>
      </c>
      <c r="G7207" s="135" t="s">
        <v>292</v>
      </c>
      <c r="H7207" s="135" t="s">
        <v>1406</v>
      </c>
      <c r="I7207" s="135" t="s">
        <v>2382</v>
      </c>
    </row>
    <row r="7208" spans="1:9" x14ac:dyDescent="0.2">
      <c r="A7208" s="135" t="s">
        <v>2918</v>
      </c>
      <c r="D7208" s="135" t="s">
        <v>11377</v>
      </c>
      <c r="E7208" s="135">
        <f t="shared" si="112"/>
        <v>39000199</v>
      </c>
      <c r="F7208" s="135" t="s">
        <v>1249</v>
      </c>
      <c r="G7208" s="135" t="s">
        <v>292</v>
      </c>
      <c r="H7208" s="135" t="s">
        <v>1406</v>
      </c>
      <c r="I7208" s="135" t="s">
        <v>2382</v>
      </c>
    </row>
    <row r="7209" spans="1:9" x14ac:dyDescent="0.2">
      <c r="A7209" s="135" t="s">
        <v>2918</v>
      </c>
      <c r="D7209" s="135" t="s">
        <v>11378</v>
      </c>
      <c r="E7209" s="135">
        <f t="shared" si="112"/>
        <v>39000201</v>
      </c>
      <c r="F7209" s="135" t="s">
        <v>1249</v>
      </c>
      <c r="G7209" s="135" t="s">
        <v>292</v>
      </c>
      <c r="H7209" s="135" t="s">
        <v>11379</v>
      </c>
      <c r="I7209" s="135" t="s">
        <v>11380</v>
      </c>
    </row>
    <row r="7210" spans="1:9" x14ac:dyDescent="0.2">
      <c r="A7210" s="135" t="s">
        <v>2918</v>
      </c>
      <c r="D7210" s="135" t="s">
        <v>11381</v>
      </c>
      <c r="E7210" s="135">
        <f t="shared" si="112"/>
        <v>39000203</v>
      </c>
      <c r="F7210" s="135" t="s">
        <v>1249</v>
      </c>
      <c r="G7210" s="135" t="s">
        <v>292</v>
      </c>
      <c r="H7210" s="135" t="s">
        <v>11379</v>
      </c>
      <c r="I7210" s="135" t="s">
        <v>11382</v>
      </c>
    </row>
    <row r="7211" spans="1:9" x14ac:dyDescent="0.2">
      <c r="A7211" s="135" t="s">
        <v>2918</v>
      </c>
      <c r="D7211" s="135" t="s">
        <v>11383</v>
      </c>
      <c r="E7211" s="135">
        <f t="shared" si="112"/>
        <v>39000288</v>
      </c>
      <c r="F7211" s="135" t="s">
        <v>1249</v>
      </c>
      <c r="G7211" s="135" t="s">
        <v>292</v>
      </c>
      <c r="H7211" s="135" t="s">
        <v>11379</v>
      </c>
      <c r="I7211" s="135" t="s">
        <v>11384</v>
      </c>
    </row>
    <row r="7212" spans="1:9" x14ac:dyDescent="0.2">
      <c r="A7212" s="135" t="s">
        <v>2918</v>
      </c>
      <c r="D7212" s="135" t="s">
        <v>11385</v>
      </c>
      <c r="E7212" s="135">
        <f t="shared" si="112"/>
        <v>39000289</v>
      </c>
      <c r="F7212" s="135" t="s">
        <v>1249</v>
      </c>
      <c r="G7212" s="135" t="s">
        <v>292</v>
      </c>
      <c r="H7212" s="135" t="s">
        <v>11379</v>
      </c>
      <c r="I7212" s="135" t="s">
        <v>11386</v>
      </c>
    </row>
    <row r="7213" spans="1:9" x14ac:dyDescent="0.2">
      <c r="A7213" s="135" t="s">
        <v>2918</v>
      </c>
      <c r="D7213" s="135" t="s">
        <v>11387</v>
      </c>
      <c r="E7213" s="135">
        <f t="shared" si="112"/>
        <v>39000299</v>
      </c>
      <c r="F7213" s="135" t="s">
        <v>1249</v>
      </c>
      <c r="G7213" s="135" t="s">
        <v>292</v>
      </c>
      <c r="H7213" s="135" t="s">
        <v>11379</v>
      </c>
      <c r="I7213" s="135" t="s">
        <v>11386</v>
      </c>
    </row>
    <row r="7214" spans="1:9" x14ac:dyDescent="0.2">
      <c r="A7214" s="135" t="s">
        <v>2918</v>
      </c>
      <c r="D7214" s="135" t="s">
        <v>11388</v>
      </c>
      <c r="E7214" s="135">
        <f t="shared" si="112"/>
        <v>39000389</v>
      </c>
      <c r="F7214" s="135" t="s">
        <v>1249</v>
      </c>
      <c r="G7214" s="135" t="s">
        <v>292</v>
      </c>
      <c r="H7214" s="135" t="s">
        <v>1520</v>
      </c>
      <c r="I7214" s="135" t="s">
        <v>2382</v>
      </c>
    </row>
    <row r="7215" spans="1:9" x14ac:dyDescent="0.2">
      <c r="A7215" s="135" t="s">
        <v>2918</v>
      </c>
      <c r="D7215" s="135" t="s">
        <v>11389</v>
      </c>
      <c r="E7215" s="135">
        <f t="shared" si="112"/>
        <v>39000399</v>
      </c>
      <c r="F7215" s="135" t="s">
        <v>1249</v>
      </c>
      <c r="G7215" s="135" t="s">
        <v>292</v>
      </c>
      <c r="H7215" s="135" t="s">
        <v>1520</v>
      </c>
      <c r="I7215" s="135" t="s">
        <v>2382</v>
      </c>
    </row>
    <row r="7216" spans="1:9" x14ac:dyDescent="0.2">
      <c r="A7216" s="135" t="s">
        <v>2918</v>
      </c>
      <c r="D7216" s="135" t="s">
        <v>11390</v>
      </c>
      <c r="E7216" s="135">
        <f t="shared" si="112"/>
        <v>39000402</v>
      </c>
      <c r="F7216" s="135" t="s">
        <v>1249</v>
      </c>
      <c r="G7216" s="135" t="s">
        <v>292</v>
      </c>
      <c r="H7216" s="135" t="s">
        <v>1420</v>
      </c>
      <c r="I7216" s="135" t="s">
        <v>11391</v>
      </c>
    </row>
    <row r="7217" spans="1:12" x14ac:dyDescent="0.2">
      <c r="A7217" s="135" t="s">
        <v>2918</v>
      </c>
      <c r="D7217" s="135" t="s">
        <v>11392</v>
      </c>
      <c r="E7217" s="135">
        <f t="shared" si="112"/>
        <v>39000403</v>
      </c>
      <c r="F7217" s="135" t="s">
        <v>1249</v>
      </c>
      <c r="G7217" s="135" t="s">
        <v>292</v>
      </c>
      <c r="H7217" s="135" t="s">
        <v>1420</v>
      </c>
      <c r="I7217" s="135" t="s">
        <v>7029</v>
      </c>
    </row>
    <row r="7218" spans="1:12" x14ac:dyDescent="0.2">
      <c r="A7218" s="135" t="s">
        <v>2918</v>
      </c>
      <c r="D7218" s="135" t="s">
        <v>11393</v>
      </c>
      <c r="E7218" s="135">
        <f t="shared" si="112"/>
        <v>39000489</v>
      </c>
      <c r="F7218" s="135" t="s">
        <v>1249</v>
      </c>
      <c r="G7218" s="135" t="s">
        <v>292</v>
      </c>
      <c r="H7218" s="135" t="s">
        <v>1420</v>
      </c>
      <c r="I7218" s="135" t="s">
        <v>2382</v>
      </c>
    </row>
    <row r="7219" spans="1:12" x14ac:dyDescent="0.2">
      <c r="A7219" s="135" t="s">
        <v>2918</v>
      </c>
      <c r="D7219" s="135" t="s">
        <v>11394</v>
      </c>
      <c r="E7219" s="135">
        <f t="shared" si="112"/>
        <v>39000499</v>
      </c>
      <c r="F7219" s="135" t="s">
        <v>1249</v>
      </c>
      <c r="G7219" s="135" t="s">
        <v>292</v>
      </c>
      <c r="H7219" s="135" t="s">
        <v>1420</v>
      </c>
      <c r="I7219" s="135" t="s">
        <v>2382</v>
      </c>
    </row>
    <row r="7220" spans="1:12" x14ac:dyDescent="0.2">
      <c r="A7220" s="135" t="s">
        <v>2918</v>
      </c>
      <c r="D7220" s="135" t="s">
        <v>11395</v>
      </c>
      <c r="E7220" s="135">
        <f t="shared" si="112"/>
        <v>39000501</v>
      </c>
      <c r="F7220" s="135" t="s">
        <v>1249</v>
      </c>
      <c r="G7220" s="135" t="s">
        <v>292</v>
      </c>
      <c r="H7220" s="135" t="s">
        <v>1413</v>
      </c>
      <c r="I7220" s="135" t="s">
        <v>11396</v>
      </c>
    </row>
    <row r="7221" spans="1:12" x14ac:dyDescent="0.2">
      <c r="A7221" s="135" t="s">
        <v>2918</v>
      </c>
      <c r="D7221" s="135" t="s">
        <v>11397</v>
      </c>
      <c r="E7221" s="135">
        <f t="shared" si="112"/>
        <v>39000502</v>
      </c>
      <c r="F7221" s="135" t="s">
        <v>1249</v>
      </c>
      <c r="G7221" s="135" t="s">
        <v>292</v>
      </c>
      <c r="H7221" s="135" t="s">
        <v>1413</v>
      </c>
      <c r="I7221" s="135" t="s">
        <v>11391</v>
      </c>
    </row>
    <row r="7222" spans="1:12" x14ac:dyDescent="0.2">
      <c r="A7222" s="135" t="s">
        <v>2918</v>
      </c>
      <c r="D7222" s="135" t="s">
        <v>11398</v>
      </c>
      <c r="E7222" s="135">
        <f t="shared" si="112"/>
        <v>39000503</v>
      </c>
      <c r="F7222" s="135" t="s">
        <v>1249</v>
      </c>
      <c r="G7222" s="135" t="s">
        <v>292</v>
      </c>
      <c r="H7222" s="135" t="s">
        <v>1413</v>
      </c>
      <c r="I7222" s="135" t="s">
        <v>7029</v>
      </c>
    </row>
    <row r="7223" spans="1:12" x14ac:dyDescent="0.2">
      <c r="A7223" s="135" t="s">
        <v>2918</v>
      </c>
      <c r="B7223" s="138" t="s">
        <v>2900</v>
      </c>
      <c r="C7223" s="135" t="s">
        <v>11399</v>
      </c>
      <c r="D7223" s="135" t="s">
        <v>11400</v>
      </c>
      <c r="E7223" s="135">
        <f t="shared" si="112"/>
        <v>39000589</v>
      </c>
      <c r="F7223" s="135" t="s">
        <v>1249</v>
      </c>
      <c r="G7223" s="135" t="s">
        <v>292</v>
      </c>
      <c r="H7223" s="135" t="s">
        <v>1413</v>
      </c>
      <c r="I7223" s="135" t="s">
        <v>2382</v>
      </c>
    </row>
    <row r="7224" spans="1:12" x14ac:dyDescent="0.2">
      <c r="A7224" s="135" t="s">
        <v>2918</v>
      </c>
      <c r="D7224" s="135" t="s">
        <v>11401</v>
      </c>
      <c r="E7224" s="135">
        <f t="shared" si="112"/>
        <v>39000598</v>
      </c>
      <c r="F7224" s="135" t="s">
        <v>1249</v>
      </c>
      <c r="G7224" s="135" t="s">
        <v>292</v>
      </c>
      <c r="H7224" s="135" t="s">
        <v>1413</v>
      </c>
      <c r="I7224" s="135" t="s">
        <v>11402</v>
      </c>
      <c r="K7224" s="137"/>
      <c r="L7224" s="135"/>
    </row>
    <row r="7225" spans="1:12" x14ac:dyDescent="0.2">
      <c r="A7225" s="135" t="s">
        <v>2918</v>
      </c>
      <c r="D7225" s="135" t="s">
        <v>11399</v>
      </c>
      <c r="E7225" s="135">
        <f t="shared" si="112"/>
        <v>39000599</v>
      </c>
      <c r="F7225" s="135" t="s">
        <v>1249</v>
      </c>
      <c r="G7225" s="135" t="s">
        <v>292</v>
      </c>
      <c r="H7225" s="135" t="s">
        <v>1413</v>
      </c>
      <c r="I7225" s="135" t="s">
        <v>2382</v>
      </c>
    </row>
    <row r="7226" spans="1:12" x14ac:dyDescent="0.2">
      <c r="A7226" s="135" t="s">
        <v>2918</v>
      </c>
      <c r="D7226" s="135" t="s">
        <v>11403</v>
      </c>
      <c r="E7226" s="135">
        <f t="shared" si="112"/>
        <v>39000602</v>
      </c>
      <c r="F7226" s="135" t="s">
        <v>1249</v>
      </c>
      <c r="G7226" s="135" t="s">
        <v>292</v>
      </c>
      <c r="H7226" s="135" t="s">
        <v>1422</v>
      </c>
      <c r="I7226" s="135" t="s">
        <v>11391</v>
      </c>
    </row>
    <row r="7227" spans="1:12" x14ac:dyDescent="0.2">
      <c r="A7227" s="135" t="s">
        <v>2918</v>
      </c>
      <c r="D7227" s="135" t="s">
        <v>11404</v>
      </c>
      <c r="E7227" s="135">
        <f t="shared" si="112"/>
        <v>39000603</v>
      </c>
      <c r="F7227" s="135" t="s">
        <v>1249</v>
      </c>
      <c r="G7227" s="135" t="s">
        <v>292</v>
      </c>
      <c r="H7227" s="135" t="s">
        <v>1422</v>
      </c>
      <c r="I7227" s="135" t="s">
        <v>7029</v>
      </c>
    </row>
    <row r="7228" spans="1:12" x14ac:dyDescent="0.2">
      <c r="A7228" s="135" t="s">
        <v>2918</v>
      </c>
      <c r="D7228" s="135" t="s">
        <v>14122</v>
      </c>
      <c r="E7228" s="135">
        <f t="shared" si="112"/>
        <v>39000605</v>
      </c>
      <c r="F7228" s="135" t="s">
        <v>1249</v>
      </c>
      <c r="G7228" s="135" t="s">
        <v>292</v>
      </c>
      <c r="H7228" s="135" t="s">
        <v>1422</v>
      </c>
      <c r="I7228" s="135" t="s">
        <v>14123</v>
      </c>
    </row>
    <row r="7229" spans="1:12" x14ac:dyDescent="0.2">
      <c r="A7229" s="135" t="s">
        <v>2918</v>
      </c>
      <c r="D7229" s="135" t="s">
        <v>14124</v>
      </c>
      <c r="E7229" s="135">
        <f t="shared" si="112"/>
        <v>39000689</v>
      </c>
      <c r="F7229" s="135" t="s">
        <v>1249</v>
      </c>
      <c r="G7229" s="135" t="s">
        <v>292</v>
      </c>
      <c r="H7229" s="135" t="s">
        <v>1422</v>
      </c>
      <c r="I7229" s="135" t="s">
        <v>2382</v>
      </c>
    </row>
    <row r="7230" spans="1:12" x14ac:dyDescent="0.2">
      <c r="A7230" s="135" t="s">
        <v>2918</v>
      </c>
      <c r="D7230" s="135" t="s">
        <v>14148</v>
      </c>
      <c r="E7230" s="135">
        <f t="shared" si="112"/>
        <v>39000699</v>
      </c>
      <c r="F7230" s="135" t="s">
        <v>1249</v>
      </c>
      <c r="G7230" s="135" t="s">
        <v>292</v>
      </c>
      <c r="H7230" s="135" t="s">
        <v>1422</v>
      </c>
      <c r="I7230" s="135" t="s">
        <v>2382</v>
      </c>
    </row>
    <row r="7231" spans="1:12" x14ac:dyDescent="0.2">
      <c r="A7231" s="135" t="s">
        <v>2918</v>
      </c>
      <c r="D7231" s="135" t="s">
        <v>14149</v>
      </c>
      <c r="E7231" s="135">
        <f t="shared" si="112"/>
        <v>39000701</v>
      </c>
      <c r="F7231" s="135" t="s">
        <v>1249</v>
      </c>
      <c r="G7231" s="135" t="s">
        <v>292</v>
      </c>
      <c r="H7231" s="135" t="s">
        <v>1433</v>
      </c>
      <c r="I7231" s="135" t="s">
        <v>14150</v>
      </c>
    </row>
    <row r="7232" spans="1:12" x14ac:dyDescent="0.2">
      <c r="A7232" s="135" t="s">
        <v>2918</v>
      </c>
      <c r="D7232" s="135" t="s">
        <v>14151</v>
      </c>
      <c r="E7232" s="135">
        <f t="shared" si="112"/>
        <v>39000702</v>
      </c>
      <c r="F7232" s="135" t="s">
        <v>1249</v>
      </c>
      <c r="G7232" s="135" t="s">
        <v>292</v>
      </c>
      <c r="H7232" s="135" t="s">
        <v>1433</v>
      </c>
      <c r="I7232" s="135" t="s">
        <v>3040</v>
      </c>
    </row>
    <row r="7233" spans="1:9" x14ac:dyDescent="0.2">
      <c r="A7233" s="135" t="s">
        <v>2918</v>
      </c>
      <c r="D7233" s="135" t="s">
        <v>14152</v>
      </c>
      <c r="E7233" s="135">
        <f t="shared" si="112"/>
        <v>39000788</v>
      </c>
      <c r="F7233" s="135" t="s">
        <v>1249</v>
      </c>
      <c r="G7233" s="135" t="s">
        <v>292</v>
      </c>
      <c r="H7233" s="135" t="s">
        <v>1433</v>
      </c>
      <c r="I7233" s="135" t="s">
        <v>2382</v>
      </c>
    </row>
    <row r="7234" spans="1:9" x14ac:dyDescent="0.2">
      <c r="A7234" s="135" t="s">
        <v>2918</v>
      </c>
      <c r="D7234" s="135" t="s">
        <v>14153</v>
      </c>
      <c r="E7234" s="135">
        <f t="shared" ref="E7234:E7297" si="113">VALUE(D7234)</f>
        <v>39000789</v>
      </c>
      <c r="F7234" s="135" t="s">
        <v>1249</v>
      </c>
      <c r="G7234" s="135" t="s">
        <v>292</v>
      </c>
      <c r="H7234" s="135" t="s">
        <v>1433</v>
      </c>
      <c r="I7234" s="135" t="s">
        <v>3040</v>
      </c>
    </row>
    <row r="7235" spans="1:9" x14ac:dyDescent="0.2">
      <c r="A7235" s="135" t="s">
        <v>2918</v>
      </c>
      <c r="D7235" s="135" t="s">
        <v>14154</v>
      </c>
      <c r="E7235" s="135">
        <f t="shared" si="113"/>
        <v>39000797</v>
      </c>
      <c r="F7235" s="135" t="s">
        <v>1249</v>
      </c>
      <c r="G7235" s="135" t="s">
        <v>292</v>
      </c>
      <c r="H7235" s="135" t="s">
        <v>1433</v>
      </c>
      <c r="I7235" s="135" t="s">
        <v>2382</v>
      </c>
    </row>
    <row r="7236" spans="1:9" x14ac:dyDescent="0.2">
      <c r="A7236" s="135" t="s">
        <v>2918</v>
      </c>
      <c r="D7236" s="135" t="s">
        <v>14155</v>
      </c>
      <c r="E7236" s="135">
        <f t="shared" si="113"/>
        <v>39000798</v>
      </c>
      <c r="F7236" s="135" t="s">
        <v>1249</v>
      </c>
      <c r="G7236" s="135" t="s">
        <v>292</v>
      </c>
      <c r="H7236" s="135" t="s">
        <v>1433</v>
      </c>
      <c r="I7236" s="135" t="s">
        <v>2382</v>
      </c>
    </row>
    <row r="7237" spans="1:9" x14ac:dyDescent="0.2">
      <c r="A7237" s="135" t="s">
        <v>2918</v>
      </c>
      <c r="D7237" s="135" t="s">
        <v>14156</v>
      </c>
      <c r="E7237" s="135">
        <f t="shared" si="113"/>
        <v>39000799</v>
      </c>
      <c r="F7237" s="135" t="s">
        <v>1249</v>
      </c>
      <c r="G7237" s="135" t="s">
        <v>292</v>
      </c>
      <c r="H7237" s="135" t="s">
        <v>1433</v>
      </c>
      <c r="I7237" s="135" t="s">
        <v>2382</v>
      </c>
    </row>
    <row r="7238" spans="1:9" x14ac:dyDescent="0.2">
      <c r="A7238" s="135" t="s">
        <v>2918</v>
      </c>
      <c r="D7238" s="135" t="s">
        <v>14157</v>
      </c>
      <c r="E7238" s="135">
        <f t="shared" si="113"/>
        <v>39000801</v>
      </c>
      <c r="F7238" s="135" t="s">
        <v>1249</v>
      </c>
      <c r="G7238" s="135" t="s">
        <v>292</v>
      </c>
      <c r="H7238" s="135" t="s">
        <v>1523</v>
      </c>
      <c r="I7238" s="135" t="s">
        <v>14158</v>
      </c>
    </row>
    <row r="7239" spans="1:9" x14ac:dyDescent="0.2">
      <c r="A7239" s="135" t="s">
        <v>2918</v>
      </c>
      <c r="D7239" s="135" t="s">
        <v>14159</v>
      </c>
      <c r="E7239" s="135">
        <f t="shared" si="113"/>
        <v>39000889</v>
      </c>
      <c r="F7239" s="135" t="s">
        <v>1249</v>
      </c>
      <c r="G7239" s="135" t="s">
        <v>292</v>
      </c>
      <c r="H7239" s="135" t="s">
        <v>1523</v>
      </c>
      <c r="I7239" s="135" t="s">
        <v>2382</v>
      </c>
    </row>
    <row r="7240" spans="1:9" x14ac:dyDescent="0.2">
      <c r="A7240" s="135" t="s">
        <v>2918</v>
      </c>
      <c r="D7240" s="135" t="s">
        <v>14160</v>
      </c>
      <c r="E7240" s="135">
        <f t="shared" si="113"/>
        <v>39000899</v>
      </c>
      <c r="F7240" s="135" t="s">
        <v>1249</v>
      </c>
      <c r="G7240" s="135" t="s">
        <v>292</v>
      </c>
      <c r="H7240" s="135" t="s">
        <v>1523</v>
      </c>
      <c r="I7240" s="135" t="s">
        <v>14161</v>
      </c>
    </row>
    <row r="7241" spans="1:9" x14ac:dyDescent="0.2">
      <c r="A7241" s="135" t="s">
        <v>2918</v>
      </c>
      <c r="D7241" s="135" t="s">
        <v>14162</v>
      </c>
      <c r="E7241" s="135">
        <f t="shared" si="113"/>
        <v>39000989</v>
      </c>
      <c r="F7241" s="135" t="s">
        <v>1249</v>
      </c>
      <c r="G7241" s="135" t="s">
        <v>292</v>
      </c>
      <c r="H7241" s="135" t="s">
        <v>1428</v>
      </c>
      <c r="I7241" s="135" t="s">
        <v>2382</v>
      </c>
    </row>
    <row r="7242" spans="1:9" x14ac:dyDescent="0.2">
      <c r="A7242" s="135" t="s">
        <v>2918</v>
      </c>
      <c r="D7242" s="135" t="s">
        <v>14163</v>
      </c>
      <c r="E7242" s="135">
        <f t="shared" si="113"/>
        <v>39000999</v>
      </c>
      <c r="F7242" s="135" t="s">
        <v>1249</v>
      </c>
      <c r="G7242" s="135" t="s">
        <v>292</v>
      </c>
      <c r="H7242" s="135" t="s">
        <v>1428</v>
      </c>
      <c r="I7242" s="135" t="s">
        <v>14164</v>
      </c>
    </row>
    <row r="7243" spans="1:9" x14ac:dyDescent="0.2">
      <c r="A7243" s="135" t="s">
        <v>2918</v>
      </c>
      <c r="D7243" s="135" t="s">
        <v>14165</v>
      </c>
      <c r="E7243" s="135">
        <f t="shared" si="113"/>
        <v>39001089</v>
      </c>
      <c r="F7243" s="135" t="s">
        <v>1249</v>
      </c>
      <c r="G7243" s="135" t="s">
        <v>292</v>
      </c>
      <c r="H7243" s="135" t="s">
        <v>15213</v>
      </c>
      <c r="I7243" s="135" t="s">
        <v>2382</v>
      </c>
    </row>
    <row r="7244" spans="1:9" x14ac:dyDescent="0.2">
      <c r="A7244" s="135" t="s">
        <v>2918</v>
      </c>
      <c r="D7244" s="135" t="s">
        <v>14166</v>
      </c>
      <c r="E7244" s="135">
        <f t="shared" si="113"/>
        <v>39001099</v>
      </c>
      <c r="F7244" s="135" t="s">
        <v>1249</v>
      </c>
      <c r="G7244" s="135" t="s">
        <v>292</v>
      </c>
      <c r="H7244" s="135" t="s">
        <v>15213</v>
      </c>
      <c r="I7244" s="135" t="s">
        <v>2382</v>
      </c>
    </row>
    <row r="7245" spans="1:9" x14ac:dyDescent="0.2">
      <c r="A7245" s="135" t="s">
        <v>2918</v>
      </c>
      <c r="D7245" s="135" t="s">
        <v>14167</v>
      </c>
      <c r="E7245" s="135">
        <f t="shared" si="113"/>
        <v>39001289</v>
      </c>
      <c r="F7245" s="135" t="s">
        <v>1249</v>
      </c>
      <c r="G7245" s="135" t="s">
        <v>292</v>
      </c>
      <c r="H7245" s="135" t="s">
        <v>3075</v>
      </c>
      <c r="I7245" s="135" t="s">
        <v>14168</v>
      </c>
    </row>
    <row r="7246" spans="1:9" x14ac:dyDescent="0.2">
      <c r="A7246" s="135" t="s">
        <v>2918</v>
      </c>
      <c r="D7246" s="135" t="s">
        <v>14169</v>
      </c>
      <c r="E7246" s="135">
        <f t="shared" si="113"/>
        <v>39001299</v>
      </c>
      <c r="F7246" s="135" t="s">
        <v>1249</v>
      </c>
      <c r="G7246" s="135" t="s">
        <v>292</v>
      </c>
      <c r="H7246" s="135" t="s">
        <v>3075</v>
      </c>
      <c r="I7246" s="135" t="s">
        <v>2382</v>
      </c>
    </row>
    <row r="7247" spans="1:9" x14ac:dyDescent="0.2">
      <c r="A7247" s="135" t="s">
        <v>2918</v>
      </c>
      <c r="D7247" s="135" t="s">
        <v>14170</v>
      </c>
      <c r="E7247" s="135">
        <f t="shared" si="113"/>
        <v>39001385</v>
      </c>
      <c r="F7247" s="135" t="s">
        <v>1249</v>
      </c>
      <c r="G7247" s="135" t="s">
        <v>292</v>
      </c>
      <c r="H7247" s="135" t="s">
        <v>3090</v>
      </c>
      <c r="I7247" s="135" t="s">
        <v>14171</v>
      </c>
    </row>
    <row r="7248" spans="1:9" x14ac:dyDescent="0.2">
      <c r="A7248" s="135" t="s">
        <v>2918</v>
      </c>
      <c r="D7248" s="135" t="s">
        <v>14172</v>
      </c>
      <c r="E7248" s="135">
        <f t="shared" si="113"/>
        <v>39001389</v>
      </c>
      <c r="F7248" s="135" t="s">
        <v>1249</v>
      </c>
      <c r="G7248" s="135" t="s">
        <v>292</v>
      </c>
      <c r="H7248" s="135" t="s">
        <v>3090</v>
      </c>
      <c r="I7248" s="135" t="s">
        <v>2382</v>
      </c>
    </row>
    <row r="7249" spans="1:12" x14ac:dyDescent="0.2">
      <c r="A7249" s="135" t="s">
        <v>2918</v>
      </c>
      <c r="D7249" s="135" t="s">
        <v>14173</v>
      </c>
      <c r="E7249" s="135">
        <f t="shared" si="113"/>
        <v>39001399</v>
      </c>
      <c r="F7249" s="135" t="s">
        <v>1249</v>
      </c>
      <c r="G7249" s="135" t="s">
        <v>292</v>
      </c>
      <c r="H7249" s="135" t="s">
        <v>3090</v>
      </c>
      <c r="I7249" s="135" t="s">
        <v>2382</v>
      </c>
    </row>
    <row r="7250" spans="1:12" x14ac:dyDescent="0.2">
      <c r="A7250" s="135" t="s">
        <v>2918</v>
      </c>
      <c r="D7250" s="135" t="s">
        <v>14174</v>
      </c>
      <c r="E7250" s="135">
        <f t="shared" si="113"/>
        <v>39090001</v>
      </c>
      <c r="F7250" s="135" t="s">
        <v>1249</v>
      </c>
      <c r="G7250" s="135" t="s">
        <v>292</v>
      </c>
      <c r="H7250" s="135" t="s">
        <v>14175</v>
      </c>
      <c r="I7250" s="135" t="s">
        <v>14176</v>
      </c>
    </row>
    <row r="7251" spans="1:12" x14ac:dyDescent="0.2">
      <c r="A7251" s="135" t="s">
        <v>2918</v>
      </c>
      <c r="D7251" s="135" t="s">
        <v>14177</v>
      </c>
      <c r="E7251" s="135">
        <f t="shared" si="113"/>
        <v>39090002</v>
      </c>
      <c r="F7251" s="135" t="s">
        <v>1249</v>
      </c>
      <c r="G7251" s="135" t="s">
        <v>292</v>
      </c>
      <c r="H7251" s="135" t="s">
        <v>14175</v>
      </c>
      <c r="I7251" s="135" t="s">
        <v>16818</v>
      </c>
    </row>
    <row r="7252" spans="1:12" x14ac:dyDescent="0.2">
      <c r="A7252" s="135" t="s">
        <v>2918</v>
      </c>
      <c r="D7252" s="135" t="s">
        <v>16819</v>
      </c>
      <c r="E7252" s="135">
        <f t="shared" si="113"/>
        <v>39090003</v>
      </c>
      <c r="F7252" s="135" t="s">
        <v>1249</v>
      </c>
      <c r="G7252" s="135" t="s">
        <v>292</v>
      </c>
      <c r="H7252" s="135" t="s">
        <v>14175</v>
      </c>
      <c r="I7252" s="135" t="s">
        <v>16820</v>
      </c>
    </row>
    <row r="7253" spans="1:12" x14ac:dyDescent="0.2">
      <c r="A7253" s="135" t="s">
        <v>2918</v>
      </c>
      <c r="D7253" s="135" t="s">
        <v>16821</v>
      </c>
      <c r="E7253" s="135">
        <f t="shared" si="113"/>
        <v>39090004</v>
      </c>
      <c r="F7253" s="135" t="s">
        <v>1249</v>
      </c>
      <c r="G7253" s="135" t="s">
        <v>292</v>
      </c>
      <c r="H7253" s="135" t="s">
        <v>14175</v>
      </c>
      <c r="I7253" s="135" t="s">
        <v>16822</v>
      </c>
    </row>
    <row r="7254" spans="1:12" x14ac:dyDescent="0.2">
      <c r="A7254" s="135" t="s">
        <v>2918</v>
      </c>
      <c r="D7254" s="135" t="s">
        <v>16823</v>
      </c>
      <c r="E7254" s="135">
        <f t="shared" si="113"/>
        <v>39090005</v>
      </c>
      <c r="F7254" s="135" t="s">
        <v>1249</v>
      </c>
      <c r="G7254" s="135" t="s">
        <v>292</v>
      </c>
      <c r="H7254" s="135" t="s">
        <v>14175</v>
      </c>
      <c r="I7254" s="135" t="s">
        <v>16824</v>
      </c>
      <c r="K7254" s="137"/>
      <c r="L7254" s="135"/>
    </row>
    <row r="7255" spans="1:12" x14ac:dyDescent="0.2">
      <c r="A7255" s="135" t="s">
        <v>2918</v>
      </c>
      <c r="D7255" s="135" t="s">
        <v>16825</v>
      </c>
      <c r="E7255" s="135">
        <f t="shared" si="113"/>
        <v>39090006</v>
      </c>
      <c r="F7255" s="135" t="s">
        <v>1249</v>
      </c>
      <c r="G7255" s="135" t="s">
        <v>292</v>
      </c>
      <c r="H7255" s="135" t="s">
        <v>14175</v>
      </c>
      <c r="I7255" s="135" t="s">
        <v>16826</v>
      </c>
      <c r="K7255" s="137"/>
      <c r="L7255" s="135"/>
    </row>
    <row r="7256" spans="1:12" x14ac:dyDescent="0.2">
      <c r="A7256" s="135" t="s">
        <v>2918</v>
      </c>
      <c r="D7256" s="135" t="s">
        <v>16827</v>
      </c>
      <c r="E7256" s="135">
        <f t="shared" si="113"/>
        <v>39090007</v>
      </c>
      <c r="F7256" s="135" t="s">
        <v>1249</v>
      </c>
      <c r="G7256" s="135" t="s">
        <v>292</v>
      </c>
      <c r="H7256" s="135" t="s">
        <v>14175</v>
      </c>
      <c r="I7256" s="135" t="s">
        <v>16828</v>
      </c>
    </row>
    <row r="7257" spans="1:12" x14ac:dyDescent="0.2">
      <c r="A7257" s="135" t="s">
        <v>2918</v>
      </c>
      <c r="D7257" s="135" t="s">
        <v>16829</v>
      </c>
      <c r="E7257" s="135">
        <f t="shared" si="113"/>
        <v>39090008</v>
      </c>
      <c r="F7257" s="135" t="s">
        <v>1249</v>
      </c>
      <c r="G7257" s="135" t="s">
        <v>292</v>
      </c>
      <c r="H7257" s="135" t="s">
        <v>14175</v>
      </c>
      <c r="I7257" s="135" t="s">
        <v>16830</v>
      </c>
    </row>
    <row r="7258" spans="1:12" x14ac:dyDescent="0.2">
      <c r="A7258" s="135" t="s">
        <v>2918</v>
      </c>
      <c r="D7258" s="135" t="s">
        <v>16831</v>
      </c>
      <c r="E7258" s="135">
        <f t="shared" si="113"/>
        <v>39090009</v>
      </c>
      <c r="F7258" s="135" t="s">
        <v>1249</v>
      </c>
      <c r="G7258" s="135" t="s">
        <v>292</v>
      </c>
      <c r="H7258" s="135" t="s">
        <v>14175</v>
      </c>
      <c r="I7258" s="135" t="s">
        <v>16832</v>
      </c>
    </row>
    <row r="7259" spans="1:12" x14ac:dyDescent="0.2">
      <c r="A7259" s="135" t="s">
        <v>2918</v>
      </c>
      <c r="D7259" s="135" t="s">
        <v>16833</v>
      </c>
      <c r="E7259" s="135">
        <f t="shared" si="113"/>
        <v>39090010</v>
      </c>
      <c r="F7259" s="135" t="s">
        <v>1249</v>
      </c>
      <c r="G7259" s="135" t="s">
        <v>292</v>
      </c>
      <c r="H7259" s="135" t="s">
        <v>14175</v>
      </c>
      <c r="I7259" s="135" t="s">
        <v>16834</v>
      </c>
    </row>
    <row r="7260" spans="1:12" x14ac:dyDescent="0.2">
      <c r="A7260" s="135" t="s">
        <v>2918</v>
      </c>
      <c r="D7260" s="135" t="s">
        <v>16835</v>
      </c>
      <c r="E7260" s="135">
        <f t="shared" si="113"/>
        <v>39090011</v>
      </c>
      <c r="F7260" s="135" t="s">
        <v>1249</v>
      </c>
      <c r="G7260" s="135" t="s">
        <v>292</v>
      </c>
      <c r="H7260" s="135" t="s">
        <v>14175</v>
      </c>
      <c r="I7260" s="135" t="s">
        <v>16836</v>
      </c>
    </row>
    <row r="7261" spans="1:12" x14ac:dyDescent="0.2">
      <c r="A7261" s="135" t="s">
        <v>2918</v>
      </c>
      <c r="D7261" s="135" t="s">
        <v>16837</v>
      </c>
      <c r="E7261" s="135">
        <f t="shared" si="113"/>
        <v>39090012</v>
      </c>
      <c r="F7261" s="135" t="s">
        <v>1249</v>
      </c>
      <c r="G7261" s="135" t="s">
        <v>292</v>
      </c>
      <c r="H7261" s="135" t="s">
        <v>14175</v>
      </c>
      <c r="I7261" s="135" t="s">
        <v>16838</v>
      </c>
    </row>
    <row r="7262" spans="1:12" x14ac:dyDescent="0.2">
      <c r="A7262" s="135" t="s">
        <v>2918</v>
      </c>
      <c r="D7262" s="135" t="s">
        <v>16839</v>
      </c>
      <c r="E7262" s="135">
        <f t="shared" si="113"/>
        <v>39091001</v>
      </c>
      <c r="F7262" s="135" t="s">
        <v>1249</v>
      </c>
      <c r="G7262" s="135" t="s">
        <v>292</v>
      </c>
      <c r="H7262" s="135" t="s">
        <v>16840</v>
      </c>
      <c r="I7262" s="135" t="s">
        <v>16841</v>
      </c>
    </row>
    <row r="7263" spans="1:12" x14ac:dyDescent="0.2">
      <c r="A7263" s="135" t="s">
        <v>2918</v>
      </c>
      <c r="D7263" s="135" t="s">
        <v>16842</v>
      </c>
      <c r="E7263" s="135">
        <f t="shared" si="113"/>
        <v>39091002</v>
      </c>
      <c r="F7263" s="135" t="s">
        <v>1249</v>
      </c>
      <c r="G7263" s="135" t="s">
        <v>292</v>
      </c>
      <c r="H7263" s="135" t="s">
        <v>16840</v>
      </c>
      <c r="I7263" s="135" t="s">
        <v>16843</v>
      </c>
    </row>
    <row r="7264" spans="1:12" x14ac:dyDescent="0.2">
      <c r="A7264" s="135" t="s">
        <v>2918</v>
      </c>
      <c r="D7264" s="135" t="s">
        <v>16844</v>
      </c>
      <c r="E7264" s="135">
        <f t="shared" si="113"/>
        <v>39091003</v>
      </c>
      <c r="F7264" s="135" t="s">
        <v>1249</v>
      </c>
      <c r="G7264" s="135" t="s">
        <v>292</v>
      </c>
      <c r="H7264" s="135" t="s">
        <v>16840</v>
      </c>
      <c r="I7264" s="135" t="s">
        <v>16845</v>
      </c>
    </row>
    <row r="7265" spans="1:12" x14ac:dyDescent="0.2">
      <c r="A7265" s="135" t="s">
        <v>2918</v>
      </c>
      <c r="D7265" s="135" t="s">
        <v>16846</v>
      </c>
      <c r="E7265" s="135">
        <f t="shared" si="113"/>
        <v>39091004</v>
      </c>
      <c r="F7265" s="135" t="s">
        <v>1249</v>
      </c>
      <c r="G7265" s="135" t="s">
        <v>292</v>
      </c>
      <c r="H7265" s="135" t="s">
        <v>16840</v>
      </c>
      <c r="I7265" s="135" t="s">
        <v>16847</v>
      </c>
    </row>
    <row r="7266" spans="1:12" x14ac:dyDescent="0.2">
      <c r="A7266" s="135" t="s">
        <v>2918</v>
      </c>
      <c r="D7266" s="135" t="s">
        <v>16848</v>
      </c>
      <c r="E7266" s="135">
        <f t="shared" si="113"/>
        <v>39091005</v>
      </c>
      <c r="F7266" s="135" t="s">
        <v>1249</v>
      </c>
      <c r="G7266" s="135" t="s">
        <v>292</v>
      </c>
      <c r="H7266" s="135" t="s">
        <v>16840</v>
      </c>
      <c r="I7266" s="135" t="s">
        <v>16849</v>
      </c>
      <c r="K7266" s="137"/>
      <c r="L7266" s="135"/>
    </row>
    <row r="7267" spans="1:12" x14ac:dyDescent="0.2">
      <c r="A7267" s="135" t="s">
        <v>2918</v>
      </c>
      <c r="D7267" s="135" t="s">
        <v>16850</v>
      </c>
      <c r="E7267" s="135">
        <f t="shared" si="113"/>
        <v>39091006</v>
      </c>
      <c r="F7267" s="135" t="s">
        <v>1249</v>
      </c>
      <c r="G7267" s="135" t="s">
        <v>292</v>
      </c>
      <c r="H7267" s="135" t="s">
        <v>16840</v>
      </c>
      <c r="I7267" s="135" t="s">
        <v>16851</v>
      </c>
      <c r="K7267" s="137"/>
      <c r="L7267" s="135"/>
    </row>
    <row r="7268" spans="1:12" x14ac:dyDescent="0.2">
      <c r="A7268" s="135" t="s">
        <v>2918</v>
      </c>
      <c r="D7268" s="135" t="s">
        <v>16852</v>
      </c>
      <c r="E7268" s="135">
        <f t="shared" si="113"/>
        <v>39091007</v>
      </c>
      <c r="F7268" s="135" t="s">
        <v>1249</v>
      </c>
      <c r="G7268" s="135" t="s">
        <v>292</v>
      </c>
      <c r="H7268" s="135" t="s">
        <v>16840</v>
      </c>
      <c r="I7268" s="135" t="s">
        <v>16853</v>
      </c>
    </row>
    <row r="7269" spans="1:12" x14ac:dyDescent="0.2">
      <c r="A7269" s="135" t="s">
        <v>2918</v>
      </c>
      <c r="D7269" s="135" t="s">
        <v>16854</v>
      </c>
      <c r="E7269" s="135">
        <f t="shared" si="113"/>
        <v>39091008</v>
      </c>
      <c r="F7269" s="135" t="s">
        <v>1249</v>
      </c>
      <c r="G7269" s="135" t="s">
        <v>292</v>
      </c>
      <c r="H7269" s="135" t="s">
        <v>16840</v>
      </c>
      <c r="I7269" s="135" t="s">
        <v>16855</v>
      </c>
    </row>
    <row r="7270" spans="1:12" x14ac:dyDescent="0.2">
      <c r="A7270" s="135" t="s">
        <v>2918</v>
      </c>
      <c r="D7270" s="135" t="s">
        <v>16856</v>
      </c>
      <c r="E7270" s="135">
        <f t="shared" si="113"/>
        <v>39091009</v>
      </c>
      <c r="F7270" s="135" t="s">
        <v>1249</v>
      </c>
      <c r="G7270" s="135" t="s">
        <v>292</v>
      </c>
      <c r="H7270" s="135" t="s">
        <v>16840</v>
      </c>
      <c r="I7270" s="135" t="s">
        <v>16857</v>
      </c>
    </row>
    <row r="7271" spans="1:12" x14ac:dyDescent="0.2">
      <c r="A7271" s="135" t="s">
        <v>2918</v>
      </c>
      <c r="D7271" s="135" t="s">
        <v>16858</v>
      </c>
      <c r="E7271" s="135">
        <f t="shared" si="113"/>
        <v>39091010</v>
      </c>
      <c r="F7271" s="135" t="s">
        <v>1249</v>
      </c>
      <c r="G7271" s="135" t="s">
        <v>292</v>
      </c>
      <c r="H7271" s="135" t="s">
        <v>16840</v>
      </c>
      <c r="I7271" s="135" t="s">
        <v>16859</v>
      </c>
    </row>
    <row r="7272" spans="1:12" x14ac:dyDescent="0.2">
      <c r="A7272" s="135" t="s">
        <v>2918</v>
      </c>
      <c r="D7272" s="135" t="s">
        <v>16860</v>
      </c>
      <c r="E7272" s="135">
        <f t="shared" si="113"/>
        <v>39091011</v>
      </c>
      <c r="F7272" s="135" t="s">
        <v>1249</v>
      </c>
      <c r="G7272" s="135" t="s">
        <v>292</v>
      </c>
      <c r="H7272" s="135" t="s">
        <v>16840</v>
      </c>
      <c r="I7272" s="135" t="s">
        <v>16861</v>
      </c>
    </row>
    <row r="7273" spans="1:12" x14ac:dyDescent="0.2">
      <c r="A7273" s="135" t="s">
        <v>2918</v>
      </c>
      <c r="D7273" s="135" t="s">
        <v>16862</v>
      </c>
      <c r="E7273" s="135">
        <f t="shared" si="113"/>
        <v>39091012</v>
      </c>
      <c r="F7273" s="135" t="s">
        <v>1249</v>
      </c>
      <c r="G7273" s="135" t="s">
        <v>292</v>
      </c>
      <c r="H7273" s="135" t="s">
        <v>16840</v>
      </c>
      <c r="I7273" s="135" t="s">
        <v>16863</v>
      </c>
    </row>
    <row r="7274" spans="1:12" x14ac:dyDescent="0.2">
      <c r="A7274" s="135" t="s">
        <v>2918</v>
      </c>
      <c r="D7274" s="135" t="s">
        <v>16864</v>
      </c>
      <c r="E7274" s="135">
        <f t="shared" si="113"/>
        <v>39092050</v>
      </c>
      <c r="F7274" s="135" t="s">
        <v>1249</v>
      </c>
      <c r="G7274" s="135" t="s">
        <v>292</v>
      </c>
      <c r="H7274" s="135" t="s">
        <v>16865</v>
      </c>
      <c r="I7274" s="135" t="s">
        <v>16866</v>
      </c>
    </row>
    <row r="7275" spans="1:12" x14ac:dyDescent="0.2">
      <c r="A7275" s="135" t="s">
        <v>2918</v>
      </c>
      <c r="D7275" s="135" t="s">
        <v>16867</v>
      </c>
      <c r="E7275" s="135">
        <f t="shared" si="113"/>
        <v>39092051</v>
      </c>
      <c r="F7275" s="135" t="s">
        <v>1249</v>
      </c>
      <c r="G7275" s="135" t="s">
        <v>292</v>
      </c>
      <c r="H7275" s="135" t="s">
        <v>16865</v>
      </c>
      <c r="I7275" s="135" t="s">
        <v>16868</v>
      </c>
    </row>
    <row r="7276" spans="1:12" x14ac:dyDescent="0.2">
      <c r="A7276" s="135" t="s">
        <v>2918</v>
      </c>
      <c r="D7276" s="135" t="s">
        <v>16869</v>
      </c>
      <c r="E7276" s="135">
        <f t="shared" si="113"/>
        <v>39092052</v>
      </c>
      <c r="F7276" s="135" t="s">
        <v>1249</v>
      </c>
      <c r="G7276" s="135" t="s">
        <v>292</v>
      </c>
      <c r="H7276" s="135" t="s">
        <v>16865</v>
      </c>
      <c r="I7276" s="135" t="s">
        <v>16870</v>
      </c>
    </row>
    <row r="7277" spans="1:12" x14ac:dyDescent="0.2">
      <c r="A7277" s="135" t="s">
        <v>2918</v>
      </c>
      <c r="D7277" s="135" t="s">
        <v>16871</v>
      </c>
      <c r="E7277" s="135">
        <f t="shared" si="113"/>
        <v>39092053</v>
      </c>
      <c r="F7277" s="135" t="s">
        <v>1249</v>
      </c>
      <c r="G7277" s="135" t="s">
        <v>292</v>
      </c>
      <c r="H7277" s="135" t="s">
        <v>16865</v>
      </c>
      <c r="I7277" s="135" t="s">
        <v>16872</v>
      </c>
    </row>
    <row r="7278" spans="1:12" x14ac:dyDescent="0.2">
      <c r="A7278" s="135" t="s">
        <v>2918</v>
      </c>
      <c r="D7278" s="135" t="s">
        <v>16873</v>
      </c>
      <c r="E7278" s="135">
        <f t="shared" si="113"/>
        <v>39092054</v>
      </c>
      <c r="F7278" s="135" t="s">
        <v>1249</v>
      </c>
      <c r="G7278" s="135" t="s">
        <v>292</v>
      </c>
      <c r="H7278" s="135" t="s">
        <v>16865</v>
      </c>
      <c r="I7278" s="135" t="s">
        <v>16874</v>
      </c>
    </row>
    <row r="7279" spans="1:12" x14ac:dyDescent="0.2">
      <c r="A7279" s="135" t="s">
        <v>2918</v>
      </c>
      <c r="D7279" s="135" t="s">
        <v>16875</v>
      </c>
      <c r="E7279" s="135">
        <f t="shared" si="113"/>
        <v>39092055</v>
      </c>
      <c r="F7279" s="135" t="s">
        <v>1249</v>
      </c>
      <c r="G7279" s="135" t="s">
        <v>292</v>
      </c>
      <c r="H7279" s="135" t="s">
        <v>16865</v>
      </c>
      <c r="I7279" s="135" t="s">
        <v>16876</v>
      </c>
    </row>
    <row r="7280" spans="1:12" x14ac:dyDescent="0.2">
      <c r="A7280" s="135" t="s">
        <v>2918</v>
      </c>
      <c r="D7280" s="135" t="s">
        <v>16877</v>
      </c>
      <c r="E7280" s="135">
        <f t="shared" si="113"/>
        <v>39092056</v>
      </c>
      <c r="F7280" s="135" t="s">
        <v>1249</v>
      </c>
      <c r="G7280" s="135" t="s">
        <v>292</v>
      </c>
      <c r="H7280" s="135" t="s">
        <v>16865</v>
      </c>
      <c r="I7280" s="135" t="s">
        <v>16863</v>
      </c>
    </row>
    <row r="7281" spans="1:9" x14ac:dyDescent="0.2">
      <c r="A7281" s="135" t="s">
        <v>2918</v>
      </c>
      <c r="D7281" s="135" t="s">
        <v>16878</v>
      </c>
      <c r="E7281" s="135">
        <f t="shared" si="113"/>
        <v>39900501</v>
      </c>
      <c r="F7281" s="135" t="s">
        <v>1249</v>
      </c>
      <c r="G7281" s="135" t="s">
        <v>16879</v>
      </c>
      <c r="H7281" s="135" t="s">
        <v>16880</v>
      </c>
      <c r="I7281" s="135" t="s">
        <v>1413</v>
      </c>
    </row>
    <row r="7282" spans="1:9" x14ac:dyDescent="0.2">
      <c r="A7282" s="135" t="s">
        <v>2918</v>
      </c>
      <c r="D7282" s="135" t="s">
        <v>16881</v>
      </c>
      <c r="E7282" s="135">
        <f t="shared" si="113"/>
        <v>39900601</v>
      </c>
      <c r="F7282" s="135" t="s">
        <v>1249</v>
      </c>
      <c r="G7282" s="135" t="s">
        <v>16879</v>
      </c>
      <c r="H7282" s="135" t="s">
        <v>16880</v>
      </c>
      <c r="I7282" s="135" t="s">
        <v>1422</v>
      </c>
    </row>
    <row r="7283" spans="1:9" x14ac:dyDescent="0.2">
      <c r="A7283" s="135" t="s">
        <v>2918</v>
      </c>
      <c r="D7283" s="135" t="s">
        <v>16882</v>
      </c>
      <c r="E7283" s="135">
        <f t="shared" si="113"/>
        <v>39900701</v>
      </c>
      <c r="F7283" s="135" t="s">
        <v>1249</v>
      </c>
      <c r="G7283" s="135" t="s">
        <v>16879</v>
      </c>
      <c r="H7283" s="135" t="s">
        <v>16880</v>
      </c>
      <c r="I7283" s="135" t="s">
        <v>1433</v>
      </c>
    </row>
    <row r="7284" spans="1:9" x14ac:dyDescent="0.2">
      <c r="A7284" s="135" t="s">
        <v>2918</v>
      </c>
      <c r="D7284" s="135" t="s">
        <v>16883</v>
      </c>
      <c r="E7284" s="135">
        <f t="shared" si="113"/>
        <v>39900711</v>
      </c>
      <c r="F7284" s="135" t="s">
        <v>1249</v>
      </c>
      <c r="G7284" s="135" t="s">
        <v>16879</v>
      </c>
      <c r="H7284" s="135" t="s">
        <v>16880</v>
      </c>
      <c r="I7284" s="135" t="s">
        <v>16884</v>
      </c>
    </row>
    <row r="7285" spans="1:9" x14ac:dyDescent="0.2">
      <c r="A7285" s="135" t="s">
        <v>2918</v>
      </c>
      <c r="D7285" s="135" t="s">
        <v>16885</v>
      </c>
      <c r="E7285" s="135">
        <f t="shared" si="113"/>
        <v>39900721</v>
      </c>
      <c r="F7285" s="135" t="s">
        <v>1249</v>
      </c>
      <c r="G7285" s="135" t="s">
        <v>16879</v>
      </c>
      <c r="H7285" s="135" t="s">
        <v>16880</v>
      </c>
      <c r="I7285" s="135" t="s">
        <v>3044</v>
      </c>
    </row>
    <row r="7286" spans="1:9" x14ac:dyDescent="0.2">
      <c r="A7286" s="135" t="s">
        <v>2918</v>
      </c>
      <c r="D7286" s="135" t="s">
        <v>16886</v>
      </c>
      <c r="E7286" s="135">
        <f t="shared" si="113"/>
        <v>39900801</v>
      </c>
      <c r="F7286" s="135" t="s">
        <v>1249</v>
      </c>
      <c r="G7286" s="135" t="s">
        <v>16879</v>
      </c>
      <c r="H7286" s="135" t="s">
        <v>16880</v>
      </c>
      <c r="I7286" s="135" t="s">
        <v>3042</v>
      </c>
    </row>
    <row r="7287" spans="1:9" x14ac:dyDescent="0.2">
      <c r="A7287" s="135" t="s">
        <v>2918</v>
      </c>
      <c r="D7287" s="135" t="s">
        <v>16887</v>
      </c>
      <c r="E7287" s="135">
        <f t="shared" si="113"/>
        <v>39901001</v>
      </c>
      <c r="F7287" s="135" t="s">
        <v>1249</v>
      </c>
      <c r="G7287" s="135" t="s">
        <v>16879</v>
      </c>
      <c r="H7287" s="135" t="s">
        <v>16880</v>
      </c>
      <c r="I7287" s="135" t="s">
        <v>2080</v>
      </c>
    </row>
    <row r="7288" spans="1:9" x14ac:dyDescent="0.2">
      <c r="A7288" s="135" t="s">
        <v>2918</v>
      </c>
      <c r="D7288" s="135" t="s">
        <v>16888</v>
      </c>
      <c r="E7288" s="135">
        <f t="shared" si="113"/>
        <v>39901601</v>
      </c>
      <c r="F7288" s="135" t="s">
        <v>1249</v>
      </c>
      <c r="G7288" s="135" t="s">
        <v>16879</v>
      </c>
      <c r="H7288" s="135" t="s">
        <v>16880</v>
      </c>
      <c r="I7288" s="135" t="s">
        <v>934</v>
      </c>
    </row>
    <row r="7289" spans="1:9" x14ac:dyDescent="0.2">
      <c r="A7289" s="135" t="s">
        <v>2918</v>
      </c>
      <c r="D7289" s="135" t="s">
        <v>16889</v>
      </c>
      <c r="E7289" s="135">
        <f t="shared" si="113"/>
        <v>39901701</v>
      </c>
      <c r="F7289" s="135" t="s">
        <v>1249</v>
      </c>
      <c r="G7289" s="135" t="s">
        <v>16879</v>
      </c>
      <c r="H7289" s="135" t="s">
        <v>16880</v>
      </c>
      <c r="I7289" s="135" t="s">
        <v>3443</v>
      </c>
    </row>
    <row r="7290" spans="1:9" x14ac:dyDescent="0.2">
      <c r="A7290" s="135" t="s">
        <v>2918</v>
      </c>
      <c r="D7290" s="135" t="s">
        <v>16890</v>
      </c>
      <c r="E7290" s="135">
        <f t="shared" si="113"/>
        <v>39990001</v>
      </c>
      <c r="F7290" s="135" t="s">
        <v>1249</v>
      </c>
      <c r="G7290" s="135" t="s">
        <v>16879</v>
      </c>
      <c r="H7290" s="135" t="s">
        <v>16879</v>
      </c>
      <c r="I7290" s="135" t="s">
        <v>2946</v>
      </c>
    </row>
    <row r="7291" spans="1:9" x14ac:dyDescent="0.2">
      <c r="A7291" s="135" t="s">
        <v>2918</v>
      </c>
      <c r="D7291" s="135" t="s">
        <v>16891</v>
      </c>
      <c r="E7291" s="135">
        <f t="shared" si="113"/>
        <v>39990002</v>
      </c>
      <c r="F7291" s="135" t="s">
        <v>1249</v>
      </c>
      <c r="G7291" s="135" t="s">
        <v>16879</v>
      </c>
      <c r="H7291" s="135" t="s">
        <v>16879</v>
      </c>
      <c r="I7291" s="135" t="s">
        <v>2949</v>
      </c>
    </row>
    <row r="7292" spans="1:9" x14ac:dyDescent="0.2">
      <c r="A7292" s="135" t="s">
        <v>2918</v>
      </c>
      <c r="D7292" s="135" t="s">
        <v>16892</v>
      </c>
      <c r="E7292" s="135">
        <f t="shared" si="113"/>
        <v>39990003</v>
      </c>
      <c r="F7292" s="135" t="s">
        <v>1249</v>
      </c>
      <c r="G7292" s="135" t="s">
        <v>16879</v>
      </c>
      <c r="H7292" s="135" t="s">
        <v>16879</v>
      </c>
      <c r="I7292" s="135" t="s">
        <v>2951</v>
      </c>
    </row>
    <row r="7293" spans="1:9" x14ac:dyDescent="0.2">
      <c r="A7293" s="135" t="s">
        <v>2918</v>
      </c>
      <c r="D7293" s="135" t="s">
        <v>16893</v>
      </c>
      <c r="E7293" s="135">
        <f t="shared" si="113"/>
        <v>39990004</v>
      </c>
      <c r="F7293" s="135" t="s">
        <v>1249</v>
      </c>
      <c r="G7293" s="135" t="s">
        <v>16879</v>
      </c>
      <c r="H7293" s="135" t="s">
        <v>16879</v>
      </c>
      <c r="I7293" s="135" t="s">
        <v>2953</v>
      </c>
    </row>
    <row r="7294" spans="1:9" x14ac:dyDescent="0.2">
      <c r="A7294" s="135" t="s">
        <v>2918</v>
      </c>
      <c r="D7294" s="135" t="s">
        <v>16894</v>
      </c>
      <c r="E7294" s="135">
        <f t="shared" si="113"/>
        <v>39990011</v>
      </c>
      <c r="F7294" s="135" t="s">
        <v>1249</v>
      </c>
      <c r="G7294" s="135" t="s">
        <v>16879</v>
      </c>
      <c r="H7294" s="135" t="s">
        <v>16879</v>
      </c>
      <c r="I7294" s="135" t="s">
        <v>318</v>
      </c>
    </row>
    <row r="7295" spans="1:9" x14ac:dyDescent="0.2">
      <c r="A7295" s="135" t="s">
        <v>2918</v>
      </c>
      <c r="D7295" s="135" t="s">
        <v>16895</v>
      </c>
      <c r="E7295" s="135">
        <f t="shared" si="113"/>
        <v>39990012</v>
      </c>
      <c r="F7295" s="135" t="s">
        <v>1249</v>
      </c>
      <c r="G7295" s="135" t="s">
        <v>16879</v>
      </c>
      <c r="H7295" s="135" t="s">
        <v>16879</v>
      </c>
      <c r="I7295" s="135" t="s">
        <v>320</v>
      </c>
    </row>
    <row r="7296" spans="1:9" x14ac:dyDescent="0.2">
      <c r="A7296" s="135" t="s">
        <v>2918</v>
      </c>
      <c r="D7296" s="135" t="s">
        <v>16896</v>
      </c>
      <c r="E7296" s="135">
        <f t="shared" si="113"/>
        <v>39990013</v>
      </c>
      <c r="F7296" s="135" t="s">
        <v>1249</v>
      </c>
      <c r="G7296" s="135" t="s">
        <v>16879</v>
      </c>
      <c r="H7296" s="135" t="s">
        <v>16879</v>
      </c>
      <c r="I7296" s="135" t="s">
        <v>322</v>
      </c>
    </row>
    <row r="7297" spans="1:12" x14ac:dyDescent="0.2">
      <c r="A7297" s="135" t="s">
        <v>2918</v>
      </c>
      <c r="D7297" s="135" t="s">
        <v>16897</v>
      </c>
      <c r="E7297" s="135">
        <f t="shared" si="113"/>
        <v>39990014</v>
      </c>
      <c r="F7297" s="135" t="s">
        <v>1249</v>
      </c>
      <c r="G7297" s="135" t="s">
        <v>16879</v>
      </c>
      <c r="H7297" s="135" t="s">
        <v>16879</v>
      </c>
      <c r="I7297" s="135" t="s">
        <v>324</v>
      </c>
    </row>
    <row r="7298" spans="1:12" x14ac:dyDescent="0.2">
      <c r="A7298" s="135" t="s">
        <v>2918</v>
      </c>
      <c r="D7298" s="135" t="s">
        <v>16898</v>
      </c>
      <c r="E7298" s="135">
        <f t="shared" ref="E7298:E7361" si="114">VALUE(D7298)</f>
        <v>39990021</v>
      </c>
      <c r="F7298" s="135" t="s">
        <v>1249</v>
      </c>
      <c r="G7298" s="135" t="s">
        <v>16879</v>
      </c>
      <c r="H7298" s="135" t="s">
        <v>16879</v>
      </c>
      <c r="I7298" s="135" t="s">
        <v>16899</v>
      </c>
      <c r="K7298" s="137">
        <v>36278</v>
      </c>
      <c r="L7298" s="135" t="s">
        <v>8193</v>
      </c>
    </row>
    <row r="7299" spans="1:12" x14ac:dyDescent="0.2">
      <c r="A7299" s="135" t="s">
        <v>2918</v>
      </c>
      <c r="D7299" s="135" t="s">
        <v>16900</v>
      </c>
      <c r="E7299" s="135">
        <f t="shared" si="114"/>
        <v>39990022</v>
      </c>
      <c r="F7299" s="135" t="s">
        <v>1249</v>
      </c>
      <c r="G7299" s="135" t="s">
        <v>16879</v>
      </c>
      <c r="H7299" s="135" t="s">
        <v>16879</v>
      </c>
      <c r="I7299" s="135" t="s">
        <v>5919</v>
      </c>
      <c r="K7299" s="137">
        <v>36278</v>
      </c>
      <c r="L7299" s="135" t="s">
        <v>8193</v>
      </c>
    </row>
    <row r="7300" spans="1:12" x14ac:dyDescent="0.2">
      <c r="A7300" s="135" t="s">
        <v>2918</v>
      </c>
      <c r="D7300" s="135" t="s">
        <v>16901</v>
      </c>
      <c r="E7300" s="135">
        <f t="shared" si="114"/>
        <v>39990023</v>
      </c>
      <c r="F7300" s="135" t="s">
        <v>1249</v>
      </c>
      <c r="G7300" s="135" t="s">
        <v>16879</v>
      </c>
      <c r="H7300" s="135" t="s">
        <v>16879</v>
      </c>
      <c r="I7300" s="135" t="s">
        <v>5921</v>
      </c>
    </row>
    <row r="7301" spans="1:12" x14ac:dyDescent="0.2">
      <c r="A7301" s="135" t="s">
        <v>2918</v>
      </c>
      <c r="D7301" s="135" t="s">
        <v>16902</v>
      </c>
      <c r="E7301" s="135">
        <f t="shared" si="114"/>
        <v>39990024</v>
      </c>
      <c r="F7301" s="135" t="s">
        <v>1249</v>
      </c>
      <c r="G7301" s="135" t="s">
        <v>16879</v>
      </c>
      <c r="H7301" s="135" t="s">
        <v>16879</v>
      </c>
      <c r="I7301" s="135" t="s">
        <v>10535</v>
      </c>
    </row>
    <row r="7302" spans="1:12" x14ac:dyDescent="0.2">
      <c r="A7302" s="135" t="s">
        <v>2918</v>
      </c>
      <c r="D7302" s="135" t="s">
        <v>16903</v>
      </c>
      <c r="E7302" s="135">
        <f t="shared" si="114"/>
        <v>39999989</v>
      </c>
      <c r="F7302" s="135" t="s">
        <v>1249</v>
      </c>
      <c r="G7302" s="135" t="s">
        <v>16879</v>
      </c>
      <c r="H7302" s="135" t="s">
        <v>16904</v>
      </c>
      <c r="I7302" s="135" t="s">
        <v>6238</v>
      </c>
    </row>
    <row r="7303" spans="1:12" x14ac:dyDescent="0.2">
      <c r="A7303" s="135" t="s">
        <v>2918</v>
      </c>
      <c r="D7303" s="135" t="s">
        <v>16905</v>
      </c>
      <c r="E7303" s="135">
        <f t="shared" si="114"/>
        <v>39999991</v>
      </c>
      <c r="F7303" s="135" t="s">
        <v>1249</v>
      </c>
      <c r="G7303" s="135" t="s">
        <v>16879</v>
      </c>
      <c r="H7303" s="135" t="s">
        <v>16904</v>
      </c>
      <c r="I7303" s="135" t="s">
        <v>6238</v>
      </c>
    </row>
    <row r="7304" spans="1:12" x14ac:dyDescent="0.2">
      <c r="A7304" s="135" t="s">
        <v>2918</v>
      </c>
      <c r="D7304" s="135" t="s">
        <v>16906</v>
      </c>
      <c r="E7304" s="135">
        <f t="shared" si="114"/>
        <v>39999992</v>
      </c>
      <c r="F7304" s="135" t="s">
        <v>1249</v>
      </c>
      <c r="G7304" s="135" t="s">
        <v>16879</v>
      </c>
      <c r="H7304" s="135" t="s">
        <v>16904</v>
      </c>
      <c r="I7304" s="135" t="s">
        <v>6238</v>
      </c>
    </row>
    <row r="7305" spans="1:12" x14ac:dyDescent="0.2">
      <c r="A7305" s="135" t="s">
        <v>2918</v>
      </c>
      <c r="D7305" s="135" t="s">
        <v>16907</v>
      </c>
      <c r="E7305" s="135">
        <f t="shared" si="114"/>
        <v>39999993</v>
      </c>
      <c r="F7305" s="135" t="s">
        <v>1249</v>
      </c>
      <c r="G7305" s="135" t="s">
        <v>16879</v>
      </c>
      <c r="H7305" s="135" t="s">
        <v>16904</v>
      </c>
      <c r="I7305" s="135" t="s">
        <v>6238</v>
      </c>
    </row>
    <row r="7306" spans="1:12" x14ac:dyDescent="0.2">
      <c r="A7306" s="135" t="s">
        <v>2918</v>
      </c>
      <c r="D7306" s="135" t="s">
        <v>16908</v>
      </c>
      <c r="E7306" s="135">
        <f t="shared" si="114"/>
        <v>39999994</v>
      </c>
      <c r="F7306" s="135" t="s">
        <v>1249</v>
      </c>
      <c r="G7306" s="135" t="s">
        <v>16879</v>
      </c>
      <c r="H7306" s="135" t="s">
        <v>16904</v>
      </c>
      <c r="I7306" s="135" t="s">
        <v>6238</v>
      </c>
    </row>
    <row r="7307" spans="1:12" x14ac:dyDescent="0.2">
      <c r="A7307" s="135" t="s">
        <v>2918</v>
      </c>
      <c r="D7307" s="135" t="s">
        <v>16909</v>
      </c>
      <c r="E7307" s="135">
        <f t="shared" si="114"/>
        <v>39999995</v>
      </c>
      <c r="F7307" s="135" t="s">
        <v>1249</v>
      </c>
      <c r="G7307" s="135" t="s">
        <v>16879</v>
      </c>
      <c r="H7307" s="135" t="s">
        <v>16904</v>
      </c>
      <c r="I7307" s="135" t="s">
        <v>6238</v>
      </c>
    </row>
    <row r="7308" spans="1:12" x14ac:dyDescent="0.2">
      <c r="A7308" s="135" t="s">
        <v>2918</v>
      </c>
      <c r="D7308" s="135" t="s">
        <v>16910</v>
      </c>
      <c r="E7308" s="135">
        <f t="shared" si="114"/>
        <v>39999996</v>
      </c>
      <c r="F7308" s="135" t="s">
        <v>1249</v>
      </c>
      <c r="G7308" s="135" t="s">
        <v>16879</v>
      </c>
      <c r="H7308" s="135" t="s">
        <v>16904</v>
      </c>
      <c r="I7308" s="135" t="s">
        <v>6238</v>
      </c>
    </row>
    <row r="7309" spans="1:12" x14ac:dyDescent="0.2">
      <c r="A7309" s="135" t="s">
        <v>2918</v>
      </c>
      <c r="D7309" s="135" t="s">
        <v>16911</v>
      </c>
      <c r="E7309" s="135">
        <f t="shared" si="114"/>
        <v>39999997</v>
      </c>
      <c r="F7309" s="135" t="s">
        <v>1249</v>
      </c>
      <c r="G7309" s="135" t="s">
        <v>16879</v>
      </c>
      <c r="H7309" s="135" t="s">
        <v>16904</v>
      </c>
      <c r="I7309" s="135" t="s">
        <v>6238</v>
      </c>
      <c r="J7309" s="137">
        <v>36278</v>
      </c>
      <c r="L7309" s="135"/>
    </row>
    <row r="7310" spans="1:12" x14ac:dyDescent="0.2">
      <c r="A7310" s="135" t="s">
        <v>2918</v>
      </c>
      <c r="D7310" s="135" t="s">
        <v>16556</v>
      </c>
      <c r="E7310" s="135">
        <f t="shared" si="114"/>
        <v>39999998</v>
      </c>
      <c r="F7310" s="135" t="s">
        <v>1249</v>
      </c>
      <c r="G7310" s="135" t="s">
        <v>16879</v>
      </c>
      <c r="H7310" s="135" t="s">
        <v>16904</v>
      </c>
      <c r="I7310" s="135" t="s">
        <v>6238</v>
      </c>
    </row>
    <row r="7311" spans="1:12" x14ac:dyDescent="0.2">
      <c r="A7311" s="135" t="s">
        <v>2918</v>
      </c>
      <c r="D7311" s="135" t="s">
        <v>16557</v>
      </c>
      <c r="E7311" s="135">
        <f t="shared" si="114"/>
        <v>39999999</v>
      </c>
      <c r="F7311" s="135" t="s">
        <v>1249</v>
      </c>
      <c r="G7311" s="135" t="s">
        <v>16879</v>
      </c>
      <c r="H7311" s="135" t="s">
        <v>16904</v>
      </c>
      <c r="I7311" s="135" t="s">
        <v>10007</v>
      </c>
    </row>
    <row r="7312" spans="1:12" x14ac:dyDescent="0.2">
      <c r="A7312" s="135" t="s">
        <v>2918</v>
      </c>
      <c r="D7312" s="135" t="s">
        <v>16558</v>
      </c>
      <c r="E7312" s="135">
        <f t="shared" si="114"/>
        <v>40100101</v>
      </c>
      <c r="F7312" s="135" t="s">
        <v>16559</v>
      </c>
      <c r="G7312" s="135" t="s">
        <v>16560</v>
      </c>
      <c r="H7312" s="135" t="s">
        <v>9085</v>
      </c>
      <c r="I7312" s="135" t="s">
        <v>9087</v>
      </c>
    </row>
    <row r="7313" spans="1:9" x14ac:dyDescent="0.2">
      <c r="A7313" s="135" t="s">
        <v>2918</v>
      </c>
      <c r="D7313" s="135" t="s">
        <v>16561</v>
      </c>
      <c r="E7313" s="135">
        <f t="shared" si="114"/>
        <v>40100102</v>
      </c>
      <c r="F7313" s="135" t="s">
        <v>16559</v>
      </c>
      <c r="G7313" s="135" t="s">
        <v>16560</v>
      </c>
      <c r="H7313" s="135" t="s">
        <v>9085</v>
      </c>
      <c r="I7313" s="135" t="s">
        <v>16562</v>
      </c>
    </row>
    <row r="7314" spans="1:9" x14ac:dyDescent="0.2">
      <c r="A7314" s="135" t="s">
        <v>2918</v>
      </c>
      <c r="D7314" s="135" t="s">
        <v>16563</v>
      </c>
      <c r="E7314" s="135">
        <f t="shared" si="114"/>
        <v>40100103</v>
      </c>
      <c r="F7314" s="135" t="s">
        <v>16559</v>
      </c>
      <c r="G7314" s="135" t="s">
        <v>16560</v>
      </c>
      <c r="H7314" s="135" t="s">
        <v>9085</v>
      </c>
      <c r="I7314" s="135" t="s">
        <v>9087</v>
      </c>
    </row>
    <row r="7315" spans="1:9" x14ac:dyDescent="0.2">
      <c r="A7315" s="135" t="s">
        <v>2918</v>
      </c>
      <c r="D7315" s="135" t="s">
        <v>16564</v>
      </c>
      <c r="E7315" s="135">
        <f t="shared" si="114"/>
        <v>40100104</v>
      </c>
      <c r="F7315" s="135" t="s">
        <v>16559</v>
      </c>
      <c r="G7315" s="135" t="s">
        <v>16560</v>
      </c>
      <c r="H7315" s="135" t="s">
        <v>9085</v>
      </c>
      <c r="I7315" s="135" t="s">
        <v>16565</v>
      </c>
    </row>
    <row r="7316" spans="1:9" x14ac:dyDescent="0.2">
      <c r="A7316" s="135" t="s">
        <v>2918</v>
      </c>
      <c r="D7316" s="135" t="s">
        <v>16566</v>
      </c>
      <c r="E7316" s="135">
        <f t="shared" si="114"/>
        <v>40100105</v>
      </c>
      <c r="F7316" s="135" t="s">
        <v>16559</v>
      </c>
      <c r="G7316" s="135" t="s">
        <v>16560</v>
      </c>
      <c r="H7316" s="135" t="s">
        <v>9085</v>
      </c>
      <c r="I7316" s="135" t="s">
        <v>16567</v>
      </c>
    </row>
    <row r="7317" spans="1:9" x14ac:dyDescent="0.2">
      <c r="A7317" s="135" t="s">
        <v>2918</v>
      </c>
      <c r="D7317" s="135" t="s">
        <v>16568</v>
      </c>
      <c r="E7317" s="135">
        <f t="shared" si="114"/>
        <v>40100106</v>
      </c>
      <c r="F7317" s="135" t="s">
        <v>16559</v>
      </c>
      <c r="G7317" s="135" t="s">
        <v>16560</v>
      </c>
      <c r="H7317" s="135" t="s">
        <v>9085</v>
      </c>
      <c r="I7317" s="135" t="s">
        <v>16567</v>
      </c>
    </row>
    <row r="7318" spans="1:9" x14ac:dyDescent="0.2">
      <c r="A7318" s="135" t="s">
        <v>2918</v>
      </c>
      <c r="D7318" s="135" t="s">
        <v>16569</v>
      </c>
      <c r="E7318" s="135">
        <f t="shared" si="114"/>
        <v>40100107</v>
      </c>
      <c r="F7318" s="135" t="s">
        <v>16559</v>
      </c>
      <c r="G7318" s="135" t="s">
        <v>16560</v>
      </c>
      <c r="H7318" s="135" t="s">
        <v>9085</v>
      </c>
      <c r="I7318" s="135" t="s">
        <v>16570</v>
      </c>
    </row>
    <row r="7319" spans="1:9" x14ac:dyDescent="0.2">
      <c r="A7319" s="135" t="s">
        <v>2918</v>
      </c>
      <c r="D7319" s="135" t="s">
        <v>16571</v>
      </c>
      <c r="E7319" s="135">
        <f t="shared" si="114"/>
        <v>40100113</v>
      </c>
      <c r="F7319" s="135" t="s">
        <v>16559</v>
      </c>
      <c r="G7319" s="135" t="s">
        <v>16560</v>
      </c>
      <c r="H7319" s="135" t="s">
        <v>9085</v>
      </c>
      <c r="I7319" s="135" t="s">
        <v>9087</v>
      </c>
    </row>
    <row r="7320" spans="1:9" x14ac:dyDescent="0.2">
      <c r="A7320" s="135" t="s">
        <v>2918</v>
      </c>
      <c r="D7320" s="135" t="s">
        <v>16572</v>
      </c>
      <c r="E7320" s="135">
        <f t="shared" si="114"/>
        <v>40100146</v>
      </c>
      <c r="F7320" s="135" t="s">
        <v>16559</v>
      </c>
      <c r="G7320" s="135" t="s">
        <v>16560</v>
      </c>
      <c r="H7320" s="135" t="s">
        <v>9085</v>
      </c>
      <c r="I7320" s="135" t="s">
        <v>16573</v>
      </c>
    </row>
    <row r="7321" spans="1:9" x14ac:dyDescent="0.2">
      <c r="A7321" s="135" t="s">
        <v>2918</v>
      </c>
      <c r="D7321" s="135" t="s">
        <v>16574</v>
      </c>
      <c r="E7321" s="135">
        <f t="shared" si="114"/>
        <v>40100147</v>
      </c>
      <c r="F7321" s="135" t="s">
        <v>16559</v>
      </c>
      <c r="G7321" s="135" t="s">
        <v>16560</v>
      </c>
      <c r="H7321" s="135" t="s">
        <v>9085</v>
      </c>
      <c r="I7321" s="135" t="s">
        <v>16575</v>
      </c>
    </row>
    <row r="7322" spans="1:9" x14ac:dyDescent="0.2">
      <c r="A7322" s="135" t="s">
        <v>2918</v>
      </c>
      <c r="D7322" s="135" t="s">
        <v>16576</v>
      </c>
      <c r="E7322" s="135">
        <f t="shared" si="114"/>
        <v>40100160</v>
      </c>
      <c r="F7322" s="135" t="s">
        <v>16559</v>
      </c>
      <c r="G7322" s="135" t="s">
        <v>16560</v>
      </c>
      <c r="H7322" s="135" t="s">
        <v>9085</v>
      </c>
      <c r="I7322" s="135" t="s">
        <v>16577</v>
      </c>
    </row>
    <row r="7323" spans="1:9" x14ac:dyDescent="0.2">
      <c r="A7323" s="135" t="s">
        <v>2918</v>
      </c>
      <c r="D7323" s="135" t="s">
        <v>16578</v>
      </c>
      <c r="E7323" s="135">
        <f t="shared" si="114"/>
        <v>40100161</v>
      </c>
      <c r="F7323" s="135" t="s">
        <v>16559</v>
      </c>
      <c r="G7323" s="135" t="s">
        <v>16560</v>
      </c>
      <c r="H7323" s="135" t="s">
        <v>9085</v>
      </c>
      <c r="I7323" s="135" t="s">
        <v>14259</v>
      </c>
    </row>
    <row r="7324" spans="1:9" x14ac:dyDescent="0.2">
      <c r="A7324" s="135" t="s">
        <v>2918</v>
      </c>
      <c r="D7324" s="135" t="s">
        <v>14260</v>
      </c>
      <c r="E7324" s="135">
        <f t="shared" si="114"/>
        <v>40100162</v>
      </c>
      <c r="F7324" s="135" t="s">
        <v>16559</v>
      </c>
      <c r="G7324" s="135" t="s">
        <v>16560</v>
      </c>
      <c r="H7324" s="135" t="s">
        <v>9085</v>
      </c>
      <c r="I7324" s="135" t="s">
        <v>14261</v>
      </c>
    </row>
    <row r="7325" spans="1:9" x14ac:dyDescent="0.2">
      <c r="A7325" s="135" t="s">
        <v>2918</v>
      </c>
      <c r="D7325" s="135" t="s">
        <v>14262</v>
      </c>
      <c r="E7325" s="135">
        <f t="shared" si="114"/>
        <v>40100163</v>
      </c>
      <c r="F7325" s="135" t="s">
        <v>16559</v>
      </c>
      <c r="G7325" s="135" t="s">
        <v>16560</v>
      </c>
      <c r="H7325" s="135" t="s">
        <v>9085</v>
      </c>
      <c r="I7325" s="135" t="s">
        <v>14263</v>
      </c>
    </row>
    <row r="7326" spans="1:9" x14ac:dyDescent="0.2">
      <c r="A7326" s="135" t="s">
        <v>2918</v>
      </c>
      <c r="D7326" s="135" t="s">
        <v>14264</v>
      </c>
      <c r="E7326" s="135">
        <f t="shared" si="114"/>
        <v>40100198</v>
      </c>
      <c r="F7326" s="135" t="s">
        <v>16559</v>
      </c>
      <c r="G7326" s="135" t="s">
        <v>16560</v>
      </c>
      <c r="H7326" s="135" t="s">
        <v>9085</v>
      </c>
      <c r="I7326" s="135" t="s">
        <v>6238</v>
      </c>
    </row>
    <row r="7327" spans="1:9" x14ac:dyDescent="0.2">
      <c r="A7327" s="135" t="s">
        <v>2918</v>
      </c>
      <c r="D7327" s="135" t="s">
        <v>14265</v>
      </c>
      <c r="E7327" s="135">
        <f t="shared" si="114"/>
        <v>40100199</v>
      </c>
      <c r="F7327" s="135" t="s">
        <v>16559</v>
      </c>
      <c r="G7327" s="135" t="s">
        <v>16560</v>
      </c>
      <c r="H7327" s="135" t="s">
        <v>9085</v>
      </c>
      <c r="I7327" s="135" t="s">
        <v>10007</v>
      </c>
    </row>
    <row r="7328" spans="1:9" x14ac:dyDescent="0.2">
      <c r="A7328" s="135" t="s">
        <v>2918</v>
      </c>
      <c r="D7328" s="135" t="s">
        <v>14266</v>
      </c>
      <c r="E7328" s="135">
        <f t="shared" si="114"/>
        <v>40100201</v>
      </c>
      <c r="F7328" s="135" t="s">
        <v>16559</v>
      </c>
      <c r="G7328" s="135" t="s">
        <v>16560</v>
      </c>
      <c r="H7328" s="135" t="s">
        <v>2770</v>
      </c>
      <c r="I7328" s="135" t="s">
        <v>14267</v>
      </c>
    </row>
    <row r="7329" spans="1:12" x14ac:dyDescent="0.2">
      <c r="A7329" s="135" t="s">
        <v>2918</v>
      </c>
      <c r="D7329" s="135" t="s">
        <v>14268</v>
      </c>
      <c r="E7329" s="135">
        <f t="shared" si="114"/>
        <v>40100202</v>
      </c>
      <c r="F7329" s="135" t="s">
        <v>16559</v>
      </c>
      <c r="G7329" s="135" t="s">
        <v>16560</v>
      </c>
      <c r="H7329" s="135" t="s">
        <v>2770</v>
      </c>
      <c r="I7329" s="135" t="s">
        <v>14269</v>
      </c>
    </row>
    <row r="7330" spans="1:12" x14ac:dyDescent="0.2">
      <c r="A7330" s="135" t="s">
        <v>2918</v>
      </c>
      <c r="D7330" s="135" t="s">
        <v>14270</v>
      </c>
      <c r="E7330" s="135">
        <f t="shared" si="114"/>
        <v>40100203</v>
      </c>
      <c r="F7330" s="135" t="s">
        <v>16559</v>
      </c>
      <c r="G7330" s="135" t="s">
        <v>16560</v>
      </c>
      <c r="H7330" s="135" t="s">
        <v>2770</v>
      </c>
      <c r="I7330" s="135" t="s">
        <v>14271</v>
      </c>
    </row>
    <row r="7331" spans="1:12" x14ac:dyDescent="0.2">
      <c r="A7331" s="135" t="s">
        <v>2918</v>
      </c>
      <c r="D7331" s="135" t="s">
        <v>14272</v>
      </c>
      <c r="E7331" s="135">
        <f t="shared" si="114"/>
        <v>40100204</v>
      </c>
      <c r="F7331" s="135" t="s">
        <v>16559</v>
      </c>
      <c r="G7331" s="135" t="s">
        <v>16560</v>
      </c>
      <c r="H7331" s="135" t="s">
        <v>2770</v>
      </c>
      <c r="I7331" s="135" t="s">
        <v>14273</v>
      </c>
    </row>
    <row r="7332" spans="1:12" x14ac:dyDescent="0.2">
      <c r="A7332" s="135" t="s">
        <v>2918</v>
      </c>
      <c r="D7332" s="135" t="s">
        <v>14274</v>
      </c>
      <c r="E7332" s="135">
        <f t="shared" si="114"/>
        <v>40100205</v>
      </c>
      <c r="F7332" s="135" t="s">
        <v>16559</v>
      </c>
      <c r="G7332" s="135" t="s">
        <v>16560</v>
      </c>
      <c r="H7332" s="135" t="s">
        <v>2770</v>
      </c>
      <c r="I7332" s="135" t="s">
        <v>14275</v>
      </c>
    </row>
    <row r="7333" spans="1:12" x14ac:dyDescent="0.2">
      <c r="A7333" s="135" t="s">
        <v>2918</v>
      </c>
      <c r="D7333" s="135" t="s">
        <v>14276</v>
      </c>
      <c r="E7333" s="135">
        <f t="shared" si="114"/>
        <v>40100206</v>
      </c>
      <c r="F7333" s="135" t="s">
        <v>16559</v>
      </c>
      <c r="G7333" s="135" t="s">
        <v>16560</v>
      </c>
      <c r="H7333" s="135" t="s">
        <v>2770</v>
      </c>
      <c r="I7333" s="135" t="s">
        <v>14277</v>
      </c>
    </row>
    <row r="7334" spans="1:12" x14ac:dyDescent="0.2">
      <c r="A7334" s="135" t="s">
        <v>2918</v>
      </c>
      <c r="D7334" s="135" t="s">
        <v>14278</v>
      </c>
      <c r="E7334" s="135">
        <f t="shared" si="114"/>
        <v>40100207</v>
      </c>
      <c r="F7334" s="135" t="s">
        <v>16559</v>
      </c>
      <c r="G7334" s="135" t="s">
        <v>16560</v>
      </c>
      <c r="H7334" s="135" t="s">
        <v>2770</v>
      </c>
      <c r="I7334" s="135" t="s">
        <v>14279</v>
      </c>
    </row>
    <row r="7335" spans="1:12" x14ac:dyDescent="0.2">
      <c r="A7335" s="135" t="s">
        <v>2918</v>
      </c>
      <c r="D7335" s="135" t="s">
        <v>14280</v>
      </c>
      <c r="E7335" s="135">
        <f t="shared" si="114"/>
        <v>40100208</v>
      </c>
      <c r="F7335" s="135" t="s">
        <v>16559</v>
      </c>
      <c r="G7335" s="135" t="s">
        <v>16560</v>
      </c>
      <c r="H7335" s="135" t="s">
        <v>2770</v>
      </c>
      <c r="I7335" s="135" t="s">
        <v>14281</v>
      </c>
    </row>
    <row r="7336" spans="1:12" x14ac:dyDescent="0.2">
      <c r="A7336" s="135" t="s">
        <v>2918</v>
      </c>
      <c r="D7336" s="135" t="s">
        <v>14282</v>
      </c>
      <c r="E7336" s="135">
        <f t="shared" si="114"/>
        <v>40100209</v>
      </c>
      <c r="F7336" s="135" t="s">
        <v>16559</v>
      </c>
      <c r="G7336" s="135" t="s">
        <v>16560</v>
      </c>
      <c r="H7336" s="135" t="s">
        <v>2770</v>
      </c>
      <c r="I7336" s="135" t="s">
        <v>14283</v>
      </c>
      <c r="K7336" s="137">
        <v>37725</v>
      </c>
      <c r="L7336" s="135" t="s">
        <v>14284</v>
      </c>
    </row>
    <row r="7337" spans="1:12" x14ac:dyDescent="0.2">
      <c r="A7337" s="135" t="s">
        <v>2918</v>
      </c>
      <c r="D7337" s="135" t="s">
        <v>14285</v>
      </c>
      <c r="E7337" s="135">
        <f t="shared" si="114"/>
        <v>40100215</v>
      </c>
      <c r="F7337" s="135" t="s">
        <v>16559</v>
      </c>
      <c r="G7337" s="135" t="s">
        <v>16560</v>
      </c>
      <c r="H7337" s="135" t="s">
        <v>2770</v>
      </c>
      <c r="I7337" s="135" t="s">
        <v>14286</v>
      </c>
    </row>
    <row r="7338" spans="1:12" x14ac:dyDescent="0.2">
      <c r="A7338" s="135" t="s">
        <v>2918</v>
      </c>
      <c r="B7338" s="135"/>
      <c r="D7338" s="135" t="s">
        <v>14287</v>
      </c>
      <c r="E7338" s="135">
        <f t="shared" si="114"/>
        <v>40100216</v>
      </c>
      <c r="F7338" s="135" t="s">
        <v>16559</v>
      </c>
      <c r="G7338" s="135" t="s">
        <v>16560</v>
      </c>
      <c r="H7338" s="135" t="s">
        <v>2770</v>
      </c>
      <c r="I7338" s="135" t="s">
        <v>14288</v>
      </c>
    </row>
    <row r="7339" spans="1:12" x14ac:dyDescent="0.2">
      <c r="A7339" s="135" t="s">
        <v>2918</v>
      </c>
      <c r="B7339" s="135"/>
      <c r="D7339" s="135" t="s">
        <v>14289</v>
      </c>
      <c r="E7339" s="135">
        <f t="shared" si="114"/>
        <v>40100217</v>
      </c>
      <c r="F7339" s="135" t="s">
        <v>16559</v>
      </c>
      <c r="G7339" s="135" t="s">
        <v>16560</v>
      </c>
      <c r="H7339" s="135" t="s">
        <v>2770</v>
      </c>
      <c r="I7339" s="135" t="s">
        <v>14290</v>
      </c>
    </row>
    <row r="7340" spans="1:12" x14ac:dyDescent="0.2">
      <c r="A7340" s="135" t="s">
        <v>2918</v>
      </c>
      <c r="D7340" s="135" t="s">
        <v>14291</v>
      </c>
      <c r="E7340" s="135">
        <f t="shared" si="114"/>
        <v>40100221</v>
      </c>
      <c r="F7340" s="135" t="s">
        <v>16559</v>
      </c>
      <c r="G7340" s="135" t="s">
        <v>16560</v>
      </c>
      <c r="H7340" s="135" t="s">
        <v>2770</v>
      </c>
      <c r="I7340" s="135" t="s">
        <v>14292</v>
      </c>
    </row>
    <row r="7341" spans="1:12" x14ac:dyDescent="0.2">
      <c r="A7341" s="135" t="s">
        <v>2918</v>
      </c>
      <c r="D7341" s="135" t="s">
        <v>14293</v>
      </c>
      <c r="E7341" s="135">
        <f t="shared" si="114"/>
        <v>40100222</v>
      </c>
      <c r="F7341" s="135" t="s">
        <v>16559</v>
      </c>
      <c r="G7341" s="135" t="s">
        <v>16560</v>
      </c>
      <c r="H7341" s="135" t="s">
        <v>2770</v>
      </c>
      <c r="I7341" s="135" t="s">
        <v>11610</v>
      </c>
    </row>
    <row r="7342" spans="1:12" x14ac:dyDescent="0.2">
      <c r="A7342" s="135" t="s">
        <v>2918</v>
      </c>
      <c r="D7342" s="135" t="s">
        <v>11611</v>
      </c>
      <c r="E7342" s="135">
        <f t="shared" si="114"/>
        <v>40100223</v>
      </c>
      <c r="F7342" s="135" t="s">
        <v>16559</v>
      </c>
      <c r="G7342" s="135" t="s">
        <v>16560</v>
      </c>
      <c r="H7342" s="135" t="s">
        <v>2770</v>
      </c>
      <c r="I7342" s="135" t="s">
        <v>11612</v>
      </c>
    </row>
    <row r="7343" spans="1:12" x14ac:dyDescent="0.2">
      <c r="A7343" s="135" t="s">
        <v>2918</v>
      </c>
      <c r="D7343" s="135" t="s">
        <v>11613</v>
      </c>
      <c r="E7343" s="135">
        <f t="shared" si="114"/>
        <v>40100224</v>
      </c>
      <c r="F7343" s="135" t="s">
        <v>16559</v>
      </c>
      <c r="G7343" s="135" t="s">
        <v>16560</v>
      </c>
      <c r="H7343" s="135" t="s">
        <v>2770</v>
      </c>
      <c r="I7343" s="135" t="s">
        <v>13943</v>
      </c>
    </row>
    <row r="7344" spans="1:12" x14ac:dyDescent="0.2">
      <c r="A7344" s="135" t="s">
        <v>2918</v>
      </c>
      <c r="D7344" s="135" t="s">
        <v>13944</v>
      </c>
      <c r="E7344" s="135">
        <f t="shared" si="114"/>
        <v>40100225</v>
      </c>
      <c r="F7344" s="135" t="s">
        <v>16559</v>
      </c>
      <c r="G7344" s="135" t="s">
        <v>16560</v>
      </c>
      <c r="H7344" s="135" t="s">
        <v>2770</v>
      </c>
      <c r="I7344" s="135" t="s">
        <v>13945</v>
      </c>
    </row>
    <row r="7345" spans="1:9" x14ac:dyDescent="0.2">
      <c r="A7345" s="135" t="s">
        <v>2918</v>
      </c>
      <c r="D7345" s="135" t="s">
        <v>13946</v>
      </c>
      <c r="E7345" s="135">
        <f t="shared" si="114"/>
        <v>40100235</v>
      </c>
      <c r="F7345" s="135" t="s">
        <v>16559</v>
      </c>
      <c r="G7345" s="135" t="s">
        <v>16560</v>
      </c>
      <c r="H7345" s="135" t="s">
        <v>2770</v>
      </c>
      <c r="I7345" s="135" t="s">
        <v>13947</v>
      </c>
    </row>
    <row r="7346" spans="1:9" x14ac:dyDescent="0.2">
      <c r="A7346" s="135" t="s">
        <v>2918</v>
      </c>
      <c r="D7346" s="135" t="s">
        <v>13948</v>
      </c>
      <c r="E7346" s="135">
        <f t="shared" si="114"/>
        <v>40100236</v>
      </c>
      <c r="F7346" s="135" t="s">
        <v>16559</v>
      </c>
      <c r="G7346" s="135" t="s">
        <v>16560</v>
      </c>
      <c r="H7346" s="135" t="s">
        <v>2770</v>
      </c>
      <c r="I7346" s="135" t="s">
        <v>14294</v>
      </c>
    </row>
    <row r="7347" spans="1:9" x14ac:dyDescent="0.2">
      <c r="A7347" s="135" t="s">
        <v>2918</v>
      </c>
      <c r="D7347" s="135" t="s">
        <v>14295</v>
      </c>
      <c r="E7347" s="135">
        <f t="shared" si="114"/>
        <v>40100251</v>
      </c>
      <c r="F7347" s="135" t="s">
        <v>16559</v>
      </c>
      <c r="G7347" s="135" t="s">
        <v>16560</v>
      </c>
      <c r="H7347" s="135" t="s">
        <v>2770</v>
      </c>
      <c r="I7347" s="135" t="s">
        <v>14296</v>
      </c>
    </row>
    <row r="7348" spans="1:9" x14ac:dyDescent="0.2">
      <c r="A7348" s="135" t="s">
        <v>2918</v>
      </c>
      <c r="D7348" s="135" t="s">
        <v>14297</v>
      </c>
      <c r="E7348" s="135">
        <f t="shared" si="114"/>
        <v>40100252</v>
      </c>
      <c r="F7348" s="135" t="s">
        <v>16559</v>
      </c>
      <c r="G7348" s="135" t="s">
        <v>16560</v>
      </c>
      <c r="H7348" s="135" t="s">
        <v>2770</v>
      </c>
      <c r="I7348" s="135" t="s">
        <v>14298</v>
      </c>
    </row>
    <row r="7349" spans="1:9" x14ac:dyDescent="0.2">
      <c r="A7349" s="135" t="s">
        <v>2918</v>
      </c>
      <c r="D7349" s="135" t="s">
        <v>14299</v>
      </c>
      <c r="E7349" s="135">
        <f t="shared" si="114"/>
        <v>40100253</v>
      </c>
      <c r="F7349" s="135" t="s">
        <v>16559</v>
      </c>
      <c r="G7349" s="135" t="s">
        <v>16560</v>
      </c>
      <c r="H7349" s="135" t="s">
        <v>2770</v>
      </c>
      <c r="I7349" s="135" t="s">
        <v>14300</v>
      </c>
    </row>
    <row r="7350" spans="1:9" x14ac:dyDescent="0.2">
      <c r="A7350" s="135" t="s">
        <v>2918</v>
      </c>
      <c r="D7350" s="135" t="s">
        <v>14301</v>
      </c>
      <c r="E7350" s="135">
        <f t="shared" si="114"/>
        <v>40100254</v>
      </c>
      <c r="F7350" s="135" t="s">
        <v>16559</v>
      </c>
      <c r="G7350" s="135" t="s">
        <v>16560</v>
      </c>
      <c r="H7350" s="135" t="s">
        <v>2770</v>
      </c>
      <c r="I7350" s="135" t="s">
        <v>8849</v>
      </c>
    </row>
    <row r="7351" spans="1:9" x14ac:dyDescent="0.2">
      <c r="A7351" s="135" t="s">
        <v>2918</v>
      </c>
      <c r="D7351" s="135" t="s">
        <v>8850</v>
      </c>
      <c r="E7351" s="135">
        <f t="shared" si="114"/>
        <v>40100255</v>
      </c>
      <c r="F7351" s="135" t="s">
        <v>16559</v>
      </c>
      <c r="G7351" s="135" t="s">
        <v>16560</v>
      </c>
      <c r="H7351" s="135" t="s">
        <v>2770</v>
      </c>
      <c r="I7351" s="135" t="s">
        <v>8851</v>
      </c>
    </row>
    <row r="7352" spans="1:9" x14ac:dyDescent="0.2">
      <c r="A7352" s="135" t="s">
        <v>2918</v>
      </c>
      <c r="D7352" s="135" t="s">
        <v>8852</v>
      </c>
      <c r="E7352" s="135">
        <f t="shared" si="114"/>
        <v>40100256</v>
      </c>
      <c r="F7352" s="135" t="s">
        <v>16559</v>
      </c>
      <c r="G7352" s="135" t="s">
        <v>16560</v>
      </c>
      <c r="H7352" s="135" t="s">
        <v>2770</v>
      </c>
      <c r="I7352" s="135" t="s">
        <v>8853</v>
      </c>
    </row>
    <row r="7353" spans="1:9" x14ac:dyDescent="0.2">
      <c r="A7353" s="135" t="s">
        <v>2918</v>
      </c>
      <c r="D7353" s="135" t="s">
        <v>8854</v>
      </c>
      <c r="E7353" s="135">
        <f t="shared" si="114"/>
        <v>40100257</v>
      </c>
      <c r="F7353" s="135" t="s">
        <v>16559</v>
      </c>
      <c r="G7353" s="135" t="s">
        <v>16560</v>
      </c>
      <c r="H7353" s="135" t="s">
        <v>2770</v>
      </c>
      <c r="I7353" s="135" t="s">
        <v>8855</v>
      </c>
    </row>
    <row r="7354" spans="1:9" x14ac:dyDescent="0.2">
      <c r="A7354" s="135" t="s">
        <v>2918</v>
      </c>
      <c r="D7354" s="135" t="s">
        <v>8856</v>
      </c>
      <c r="E7354" s="135">
        <f t="shared" si="114"/>
        <v>40100258</v>
      </c>
      <c r="F7354" s="135" t="s">
        <v>16559</v>
      </c>
      <c r="G7354" s="135" t="s">
        <v>16560</v>
      </c>
      <c r="H7354" s="135" t="s">
        <v>2770</v>
      </c>
      <c r="I7354" s="135" t="s">
        <v>8857</v>
      </c>
    </row>
    <row r="7355" spans="1:9" x14ac:dyDescent="0.2">
      <c r="A7355" s="135" t="s">
        <v>2918</v>
      </c>
      <c r="D7355" s="135" t="s">
        <v>8858</v>
      </c>
      <c r="E7355" s="135">
        <f t="shared" si="114"/>
        <v>40100259</v>
      </c>
      <c r="F7355" s="135" t="s">
        <v>16559</v>
      </c>
      <c r="G7355" s="135" t="s">
        <v>16560</v>
      </c>
      <c r="H7355" s="135" t="s">
        <v>2770</v>
      </c>
      <c r="I7355" s="135" t="s">
        <v>14298</v>
      </c>
    </row>
    <row r="7356" spans="1:9" x14ac:dyDescent="0.2">
      <c r="A7356" s="135" t="s">
        <v>2918</v>
      </c>
      <c r="B7356" s="135"/>
      <c r="D7356" s="135" t="s">
        <v>8859</v>
      </c>
      <c r="E7356" s="135">
        <f t="shared" si="114"/>
        <v>40100295</v>
      </c>
      <c r="F7356" s="135" t="s">
        <v>16559</v>
      </c>
      <c r="G7356" s="135" t="s">
        <v>16560</v>
      </c>
      <c r="H7356" s="135" t="s">
        <v>2770</v>
      </c>
      <c r="I7356" s="135" t="s">
        <v>8860</v>
      </c>
    </row>
    <row r="7357" spans="1:9" x14ac:dyDescent="0.2">
      <c r="A7357" s="135" t="s">
        <v>2918</v>
      </c>
      <c r="B7357" s="135"/>
      <c r="D7357" s="135" t="s">
        <v>8861</v>
      </c>
      <c r="E7357" s="135">
        <f t="shared" si="114"/>
        <v>40100296</v>
      </c>
      <c r="F7357" s="135" t="s">
        <v>16559</v>
      </c>
      <c r="G7357" s="135" t="s">
        <v>16560</v>
      </c>
      <c r="H7357" s="135" t="s">
        <v>2770</v>
      </c>
      <c r="I7357" s="135" t="s">
        <v>8860</v>
      </c>
    </row>
    <row r="7358" spans="1:9" x14ac:dyDescent="0.2">
      <c r="A7358" s="135" t="s">
        <v>2918</v>
      </c>
      <c r="B7358" s="135"/>
      <c r="D7358" s="135" t="s">
        <v>8862</v>
      </c>
      <c r="E7358" s="135">
        <f t="shared" si="114"/>
        <v>40100297</v>
      </c>
      <c r="F7358" s="135" t="s">
        <v>16559</v>
      </c>
      <c r="G7358" s="135" t="s">
        <v>16560</v>
      </c>
      <c r="H7358" s="135" t="s">
        <v>2770</v>
      </c>
      <c r="I7358" s="135" t="s">
        <v>8863</v>
      </c>
    </row>
    <row r="7359" spans="1:9" x14ac:dyDescent="0.2">
      <c r="A7359" s="135" t="s">
        <v>2918</v>
      </c>
      <c r="B7359" s="135"/>
      <c r="D7359" s="135" t="s">
        <v>8864</v>
      </c>
      <c r="E7359" s="135">
        <f t="shared" si="114"/>
        <v>40100298</v>
      </c>
      <c r="F7359" s="135" t="s">
        <v>16559</v>
      </c>
      <c r="G7359" s="135" t="s">
        <v>16560</v>
      </c>
      <c r="H7359" s="135" t="s">
        <v>2770</v>
      </c>
      <c r="I7359" s="135" t="s">
        <v>8865</v>
      </c>
    </row>
    <row r="7360" spans="1:9" x14ac:dyDescent="0.2">
      <c r="A7360" s="135" t="s">
        <v>2918</v>
      </c>
      <c r="B7360" s="135"/>
      <c r="D7360" s="135" t="s">
        <v>8866</v>
      </c>
      <c r="E7360" s="135">
        <f t="shared" si="114"/>
        <v>40100299</v>
      </c>
      <c r="F7360" s="135" t="s">
        <v>16559</v>
      </c>
      <c r="G7360" s="135" t="s">
        <v>16560</v>
      </c>
      <c r="H7360" s="135" t="s">
        <v>2770</v>
      </c>
      <c r="I7360" s="135" t="s">
        <v>8863</v>
      </c>
    </row>
    <row r="7361" spans="1:9" x14ac:dyDescent="0.2">
      <c r="A7361" s="135" t="s">
        <v>2918</v>
      </c>
      <c r="D7361" s="135" t="s">
        <v>8867</v>
      </c>
      <c r="E7361" s="135">
        <f t="shared" si="114"/>
        <v>40100301</v>
      </c>
      <c r="F7361" s="135" t="s">
        <v>16559</v>
      </c>
      <c r="G7361" s="135" t="s">
        <v>16560</v>
      </c>
      <c r="H7361" s="135" t="s">
        <v>8868</v>
      </c>
      <c r="I7361" s="135" t="s">
        <v>934</v>
      </c>
    </row>
    <row r="7362" spans="1:9" x14ac:dyDescent="0.2">
      <c r="A7362" s="135" t="s">
        <v>2918</v>
      </c>
      <c r="D7362" s="135" t="s">
        <v>8869</v>
      </c>
      <c r="E7362" s="135">
        <f t="shared" ref="E7362:E7425" si="115">VALUE(D7362)</f>
        <v>40100302</v>
      </c>
      <c r="F7362" s="135" t="s">
        <v>16559</v>
      </c>
      <c r="G7362" s="135" t="s">
        <v>16560</v>
      </c>
      <c r="H7362" s="135" t="s">
        <v>8868</v>
      </c>
      <c r="I7362" s="135" t="s">
        <v>944</v>
      </c>
    </row>
    <row r="7363" spans="1:9" x14ac:dyDescent="0.2">
      <c r="A7363" s="135" t="s">
        <v>2918</v>
      </c>
      <c r="D7363" s="135" t="s">
        <v>8870</v>
      </c>
      <c r="E7363" s="135">
        <f t="shared" si="115"/>
        <v>40100303</v>
      </c>
      <c r="F7363" s="135" t="s">
        <v>16559</v>
      </c>
      <c r="G7363" s="135" t="s">
        <v>16560</v>
      </c>
      <c r="H7363" s="135" t="s">
        <v>8868</v>
      </c>
      <c r="I7363" s="135" t="s">
        <v>8871</v>
      </c>
    </row>
    <row r="7364" spans="1:9" x14ac:dyDescent="0.2">
      <c r="A7364" s="135" t="s">
        <v>2918</v>
      </c>
      <c r="D7364" s="135" t="s">
        <v>8872</v>
      </c>
      <c r="E7364" s="135">
        <f t="shared" si="115"/>
        <v>40100304</v>
      </c>
      <c r="F7364" s="135" t="s">
        <v>16559</v>
      </c>
      <c r="G7364" s="135" t="s">
        <v>16560</v>
      </c>
      <c r="H7364" s="135" t="s">
        <v>8868</v>
      </c>
      <c r="I7364" s="135" t="s">
        <v>9087</v>
      </c>
    </row>
    <row r="7365" spans="1:9" x14ac:dyDescent="0.2">
      <c r="A7365" s="135" t="s">
        <v>2918</v>
      </c>
      <c r="D7365" s="135" t="s">
        <v>8873</v>
      </c>
      <c r="E7365" s="135">
        <f t="shared" si="115"/>
        <v>40100305</v>
      </c>
      <c r="F7365" s="135" t="s">
        <v>16559</v>
      </c>
      <c r="G7365" s="135" t="s">
        <v>16560</v>
      </c>
      <c r="H7365" s="135" t="s">
        <v>8868</v>
      </c>
      <c r="I7365" s="135" t="s">
        <v>5943</v>
      </c>
    </row>
    <row r="7366" spans="1:9" x14ac:dyDescent="0.2">
      <c r="A7366" s="135" t="s">
        <v>2918</v>
      </c>
      <c r="D7366" s="135" t="s">
        <v>5944</v>
      </c>
      <c r="E7366" s="135">
        <f t="shared" si="115"/>
        <v>40100306</v>
      </c>
      <c r="F7366" s="135" t="s">
        <v>16559</v>
      </c>
      <c r="G7366" s="135" t="s">
        <v>16560</v>
      </c>
      <c r="H7366" s="135" t="s">
        <v>8868</v>
      </c>
      <c r="I7366" s="135" t="s">
        <v>578</v>
      </c>
    </row>
    <row r="7367" spans="1:9" x14ac:dyDescent="0.2">
      <c r="A7367" s="135" t="s">
        <v>2918</v>
      </c>
      <c r="D7367" s="135" t="s">
        <v>5945</v>
      </c>
      <c r="E7367" s="135">
        <f t="shared" si="115"/>
        <v>40100307</v>
      </c>
      <c r="F7367" s="135" t="s">
        <v>16559</v>
      </c>
      <c r="G7367" s="135" t="s">
        <v>16560</v>
      </c>
      <c r="H7367" s="135" t="s">
        <v>8868</v>
      </c>
      <c r="I7367" s="135" t="s">
        <v>5946</v>
      </c>
    </row>
    <row r="7368" spans="1:9" x14ac:dyDescent="0.2">
      <c r="A7368" s="135" t="s">
        <v>2918</v>
      </c>
      <c r="D7368" s="135" t="s">
        <v>5947</v>
      </c>
      <c r="E7368" s="135">
        <f t="shared" si="115"/>
        <v>40100308</v>
      </c>
      <c r="F7368" s="135" t="s">
        <v>16559</v>
      </c>
      <c r="G7368" s="135" t="s">
        <v>16560</v>
      </c>
      <c r="H7368" s="135" t="s">
        <v>8868</v>
      </c>
      <c r="I7368" s="135" t="s">
        <v>940</v>
      </c>
    </row>
    <row r="7369" spans="1:9" x14ac:dyDescent="0.2">
      <c r="A7369" s="135" t="s">
        <v>2918</v>
      </c>
      <c r="D7369" s="135" t="s">
        <v>5948</v>
      </c>
      <c r="E7369" s="135">
        <f t="shared" si="115"/>
        <v>40100309</v>
      </c>
      <c r="F7369" s="135" t="s">
        <v>16559</v>
      </c>
      <c r="G7369" s="135" t="s">
        <v>16560</v>
      </c>
      <c r="H7369" s="135" t="s">
        <v>8868</v>
      </c>
      <c r="I7369" s="135" t="s">
        <v>5949</v>
      </c>
    </row>
    <row r="7370" spans="1:9" x14ac:dyDescent="0.2">
      <c r="A7370" s="135" t="s">
        <v>2918</v>
      </c>
      <c r="D7370" s="135" t="s">
        <v>5950</v>
      </c>
      <c r="E7370" s="135">
        <f t="shared" si="115"/>
        <v>40100310</v>
      </c>
      <c r="F7370" s="135" t="s">
        <v>16559</v>
      </c>
      <c r="G7370" s="135" t="s">
        <v>16560</v>
      </c>
      <c r="H7370" s="135" t="s">
        <v>8868</v>
      </c>
      <c r="I7370" s="135" t="s">
        <v>931</v>
      </c>
    </row>
    <row r="7371" spans="1:9" x14ac:dyDescent="0.2">
      <c r="A7371" s="135" t="s">
        <v>2918</v>
      </c>
      <c r="D7371" s="135" t="s">
        <v>5951</v>
      </c>
      <c r="E7371" s="135">
        <f t="shared" si="115"/>
        <v>40100311</v>
      </c>
      <c r="F7371" s="135" t="s">
        <v>16559</v>
      </c>
      <c r="G7371" s="135" t="s">
        <v>16560</v>
      </c>
      <c r="H7371" s="135" t="s">
        <v>8868</v>
      </c>
      <c r="I7371" s="135" t="s">
        <v>11091</v>
      </c>
    </row>
    <row r="7372" spans="1:9" x14ac:dyDescent="0.2">
      <c r="A7372" s="135" t="s">
        <v>2918</v>
      </c>
      <c r="B7372" s="135"/>
      <c r="D7372" s="135" t="s">
        <v>5952</v>
      </c>
      <c r="E7372" s="135">
        <f t="shared" si="115"/>
        <v>40100335</v>
      </c>
      <c r="F7372" s="135" t="s">
        <v>16559</v>
      </c>
      <c r="G7372" s="135" t="s">
        <v>16560</v>
      </c>
      <c r="H7372" s="135" t="s">
        <v>8868</v>
      </c>
      <c r="I7372" s="135" t="s">
        <v>14290</v>
      </c>
    </row>
    <row r="7373" spans="1:9" x14ac:dyDescent="0.2">
      <c r="A7373" s="135" t="s">
        <v>2918</v>
      </c>
      <c r="B7373" s="135"/>
      <c r="D7373" s="135" t="s">
        <v>5953</v>
      </c>
      <c r="E7373" s="135">
        <f t="shared" si="115"/>
        <v>40100336</v>
      </c>
      <c r="F7373" s="135" t="s">
        <v>16559</v>
      </c>
      <c r="G7373" s="135" t="s">
        <v>16560</v>
      </c>
      <c r="H7373" s="135" t="s">
        <v>8868</v>
      </c>
      <c r="I7373" s="135" t="s">
        <v>14288</v>
      </c>
    </row>
    <row r="7374" spans="1:9" x14ac:dyDescent="0.2">
      <c r="A7374" s="135" t="s">
        <v>2918</v>
      </c>
      <c r="B7374" s="135"/>
      <c r="D7374" s="135" t="s">
        <v>5954</v>
      </c>
      <c r="E7374" s="135">
        <f t="shared" si="115"/>
        <v>40100398</v>
      </c>
      <c r="F7374" s="135" t="s">
        <v>16559</v>
      </c>
      <c r="G7374" s="135" t="s">
        <v>16560</v>
      </c>
      <c r="H7374" s="135" t="s">
        <v>8868</v>
      </c>
      <c r="I7374" s="135" t="s">
        <v>6238</v>
      </c>
    </row>
    <row r="7375" spans="1:9" x14ac:dyDescent="0.2">
      <c r="A7375" s="135" t="s">
        <v>2918</v>
      </c>
      <c r="B7375" s="135"/>
      <c r="D7375" s="135" t="s">
        <v>5955</v>
      </c>
      <c r="E7375" s="135">
        <f t="shared" si="115"/>
        <v>40100399</v>
      </c>
      <c r="F7375" s="135" t="s">
        <v>16559</v>
      </c>
      <c r="G7375" s="135" t="s">
        <v>16560</v>
      </c>
      <c r="H7375" s="135" t="s">
        <v>8868</v>
      </c>
      <c r="I7375" s="135" t="s">
        <v>6238</v>
      </c>
    </row>
    <row r="7376" spans="1:9" x14ac:dyDescent="0.2">
      <c r="A7376" s="135" t="s">
        <v>2918</v>
      </c>
      <c r="D7376" s="135" t="s">
        <v>5956</v>
      </c>
      <c r="E7376" s="135">
        <f t="shared" si="115"/>
        <v>40100401</v>
      </c>
      <c r="F7376" s="135" t="s">
        <v>16559</v>
      </c>
      <c r="G7376" s="135" t="s">
        <v>16560</v>
      </c>
      <c r="H7376" s="135" t="s">
        <v>5957</v>
      </c>
      <c r="I7376" s="135" t="s">
        <v>9087</v>
      </c>
    </row>
    <row r="7377" spans="1:9" x14ac:dyDescent="0.2">
      <c r="A7377" s="135" t="s">
        <v>2918</v>
      </c>
      <c r="D7377" s="135" t="s">
        <v>5958</v>
      </c>
      <c r="E7377" s="135">
        <f t="shared" si="115"/>
        <v>40100499</v>
      </c>
      <c r="F7377" s="135" t="s">
        <v>16559</v>
      </c>
      <c r="G7377" s="135" t="s">
        <v>16560</v>
      </c>
      <c r="H7377" s="135" t="s">
        <v>5957</v>
      </c>
      <c r="I7377" s="135" t="s">
        <v>6238</v>
      </c>
    </row>
    <row r="7378" spans="1:9" x14ac:dyDescent="0.2">
      <c r="A7378" s="135" t="s">
        <v>2918</v>
      </c>
      <c r="D7378" s="135" t="s">
        <v>5959</v>
      </c>
      <c r="E7378" s="135">
        <f t="shared" si="115"/>
        <v>40100501</v>
      </c>
      <c r="F7378" s="135" t="s">
        <v>16559</v>
      </c>
      <c r="G7378" s="135" t="s">
        <v>16560</v>
      </c>
      <c r="H7378" s="135" t="s">
        <v>3972</v>
      </c>
      <c r="I7378" s="135" t="s">
        <v>5960</v>
      </c>
    </row>
    <row r="7379" spans="1:9" x14ac:dyDescent="0.2">
      <c r="A7379" s="135" t="s">
        <v>2918</v>
      </c>
      <c r="D7379" s="135" t="s">
        <v>5961</v>
      </c>
      <c r="E7379" s="135">
        <f t="shared" si="115"/>
        <v>40100550</v>
      </c>
      <c r="F7379" s="135" t="s">
        <v>16559</v>
      </c>
      <c r="G7379" s="135" t="s">
        <v>16560</v>
      </c>
      <c r="H7379" s="135" t="s">
        <v>3972</v>
      </c>
      <c r="I7379" s="135" t="s">
        <v>5962</v>
      </c>
    </row>
    <row r="7380" spans="1:9" x14ac:dyDescent="0.2">
      <c r="A7380" s="135" t="s">
        <v>2918</v>
      </c>
      <c r="D7380" s="135" t="s">
        <v>5963</v>
      </c>
      <c r="E7380" s="135">
        <f t="shared" si="115"/>
        <v>40188801</v>
      </c>
      <c r="F7380" s="135" t="s">
        <v>16559</v>
      </c>
      <c r="G7380" s="135" t="s">
        <v>16560</v>
      </c>
      <c r="H7380" s="135" t="s">
        <v>6488</v>
      </c>
      <c r="I7380" s="135" t="s">
        <v>8826</v>
      </c>
    </row>
    <row r="7381" spans="1:9" x14ac:dyDescent="0.2">
      <c r="A7381" s="135" t="s">
        <v>2918</v>
      </c>
      <c r="B7381" s="135"/>
      <c r="D7381" s="135" t="s">
        <v>5964</v>
      </c>
      <c r="E7381" s="135">
        <f t="shared" si="115"/>
        <v>40188802</v>
      </c>
      <c r="F7381" s="135" t="s">
        <v>16559</v>
      </c>
      <c r="G7381" s="135" t="s">
        <v>16560</v>
      </c>
      <c r="H7381" s="135" t="s">
        <v>6488</v>
      </c>
      <c r="I7381" s="135" t="s">
        <v>8826</v>
      </c>
    </row>
    <row r="7382" spans="1:9" x14ac:dyDescent="0.2">
      <c r="A7382" s="135" t="s">
        <v>2918</v>
      </c>
      <c r="B7382" s="135"/>
      <c r="D7382" s="135" t="s">
        <v>5965</v>
      </c>
      <c r="E7382" s="135">
        <f t="shared" si="115"/>
        <v>40188803</v>
      </c>
      <c r="F7382" s="135" t="s">
        <v>16559</v>
      </c>
      <c r="G7382" s="135" t="s">
        <v>16560</v>
      </c>
      <c r="H7382" s="135" t="s">
        <v>6488</v>
      </c>
      <c r="I7382" s="135" t="s">
        <v>8826</v>
      </c>
    </row>
    <row r="7383" spans="1:9" x14ac:dyDescent="0.2">
      <c r="A7383" s="135" t="s">
        <v>2918</v>
      </c>
      <c r="B7383" s="135"/>
      <c r="D7383" s="135" t="s">
        <v>5966</v>
      </c>
      <c r="E7383" s="135">
        <f t="shared" si="115"/>
        <v>40188804</v>
      </c>
      <c r="F7383" s="135" t="s">
        <v>16559</v>
      </c>
      <c r="G7383" s="135" t="s">
        <v>16560</v>
      </c>
      <c r="H7383" s="135" t="s">
        <v>6488</v>
      </c>
      <c r="I7383" s="135" t="s">
        <v>8826</v>
      </c>
    </row>
    <row r="7384" spans="1:9" x14ac:dyDescent="0.2">
      <c r="A7384" s="135" t="s">
        <v>2918</v>
      </c>
      <c r="B7384" s="135"/>
      <c r="D7384" s="135" t="s">
        <v>5967</v>
      </c>
      <c r="E7384" s="135">
        <f t="shared" si="115"/>
        <v>40188805</v>
      </c>
      <c r="F7384" s="135" t="s">
        <v>16559</v>
      </c>
      <c r="G7384" s="135" t="s">
        <v>16560</v>
      </c>
      <c r="H7384" s="135" t="s">
        <v>6488</v>
      </c>
      <c r="I7384" s="135" t="s">
        <v>8826</v>
      </c>
    </row>
    <row r="7385" spans="1:9" x14ac:dyDescent="0.2">
      <c r="A7385" s="135" t="s">
        <v>2918</v>
      </c>
      <c r="B7385" s="135"/>
      <c r="D7385" s="135" t="s">
        <v>5968</v>
      </c>
      <c r="E7385" s="135">
        <f t="shared" si="115"/>
        <v>40188898</v>
      </c>
      <c r="F7385" s="135" t="s">
        <v>16559</v>
      </c>
      <c r="G7385" s="135" t="s">
        <v>16560</v>
      </c>
      <c r="H7385" s="135" t="s">
        <v>6488</v>
      </c>
      <c r="I7385" s="135" t="s">
        <v>8826</v>
      </c>
    </row>
    <row r="7386" spans="1:9" x14ac:dyDescent="0.2">
      <c r="A7386" s="135" t="s">
        <v>2918</v>
      </c>
      <c r="D7386" s="135" t="s">
        <v>5969</v>
      </c>
      <c r="E7386" s="135">
        <f t="shared" si="115"/>
        <v>40200101</v>
      </c>
      <c r="F7386" s="135" t="s">
        <v>16559</v>
      </c>
      <c r="G7386" s="135" t="s">
        <v>8453</v>
      </c>
      <c r="H7386" s="135" t="s">
        <v>5970</v>
      </c>
      <c r="I7386" s="135" t="s">
        <v>5971</v>
      </c>
    </row>
    <row r="7387" spans="1:9" x14ac:dyDescent="0.2">
      <c r="A7387" s="135" t="s">
        <v>2918</v>
      </c>
      <c r="D7387" s="135" t="s">
        <v>5972</v>
      </c>
      <c r="E7387" s="135">
        <f t="shared" si="115"/>
        <v>40200110</v>
      </c>
      <c r="F7387" s="135" t="s">
        <v>16559</v>
      </c>
      <c r="G7387" s="135" t="s">
        <v>8453</v>
      </c>
      <c r="H7387" s="135" t="s">
        <v>5970</v>
      </c>
      <c r="I7387" s="135" t="s">
        <v>5971</v>
      </c>
    </row>
    <row r="7388" spans="1:9" x14ac:dyDescent="0.2">
      <c r="A7388" s="135" t="s">
        <v>2918</v>
      </c>
      <c r="D7388" s="135" t="s">
        <v>5973</v>
      </c>
      <c r="E7388" s="135">
        <f t="shared" si="115"/>
        <v>40200201</v>
      </c>
      <c r="F7388" s="135" t="s">
        <v>16559</v>
      </c>
      <c r="G7388" s="135" t="s">
        <v>8453</v>
      </c>
      <c r="H7388" s="135" t="s">
        <v>5970</v>
      </c>
      <c r="I7388" s="135" t="s">
        <v>5974</v>
      </c>
    </row>
    <row r="7389" spans="1:9" x14ac:dyDescent="0.2">
      <c r="A7389" s="135" t="s">
        <v>2918</v>
      </c>
      <c r="D7389" s="135" t="s">
        <v>5975</v>
      </c>
      <c r="E7389" s="135">
        <f t="shared" si="115"/>
        <v>40200210</v>
      </c>
      <c r="F7389" s="135" t="s">
        <v>16559</v>
      </c>
      <c r="G7389" s="135" t="s">
        <v>8453</v>
      </c>
      <c r="H7389" s="135" t="s">
        <v>5970</v>
      </c>
      <c r="I7389" s="135" t="s">
        <v>5974</v>
      </c>
    </row>
    <row r="7390" spans="1:9" x14ac:dyDescent="0.2">
      <c r="A7390" s="135" t="s">
        <v>2918</v>
      </c>
      <c r="D7390" s="135" t="s">
        <v>5976</v>
      </c>
      <c r="E7390" s="135">
        <f t="shared" si="115"/>
        <v>40200301</v>
      </c>
      <c r="F7390" s="135" t="s">
        <v>16559</v>
      </c>
      <c r="G7390" s="135" t="s">
        <v>8453</v>
      </c>
      <c r="H7390" s="135" t="s">
        <v>5970</v>
      </c>
      <c r="I7390" s="135" t="s">
        <v>5977</v>
      </c>
    </row>
    <row r="7391" spans="1:9" x14ac:dyDescent="0.2">
      <c r="A7391" s="135" t="s">
        <v>2918</v>
      </c>
      <c r="D7391" s="135" t="s">
        <v>5978</v>
      </c>
      <c r="E7391" s="135">
        <f t="shared" si="115"/>
        <v>40200310</v>
      </c>
      <c r="F7391" s="135" t="s">
        <v>16559</v>
      </c>
      <c r="G7391" s="135" t="s">
        <v>8453</v>
      </c>
      <c r="H7391" s="135" t="s">
        <v>5970</v>
      </c>
      <c r="I7391" s="135" t="s">
        <v>5977</v>
      </c>
    </row>
    <row r="7392" spans="1:9" x14ac:dyDescent="0.2">
      <c r="A7392" s="135" t="s">
        <v>2918</v>
      </c>
      <c r="D7392" s="135" t="s">
        <v>5979</v>
      </c>
      <c r="E7392" s="135">
        <f t="shared" si="115"/>
        <v>40200401</v>
      </c>
      <c r="F7392" s="135" t="s">
        <v>16559</v>
      </c>
      <c r="G7392" s="135" t="s">
        <v>8453</v>
      </c>
      <c r="H7392" s="135" t="s">
        <v>5970</v>
      </c>
      <c r="I7392" s="135" t="s">
        <v>5980</v>
      </c>
    </row>
    <row r="7393" spans="1:9" x14ac:dyDescent="0.2">
      <c r="A7393" s="135" t="s">
        <v>2918</v>
      </c>
      <c r="D7393" s="135" t="s">
        <v>5981</v>
      </c>
      <c r="E7393" s="135">
        <f t="shared" si="115"/>
        <v>40200410</v>
      </c>
      <c r="F7393" s="135" t="s">
        <v>16559</v>
      </c>
      <c r="G7393" s="135" t="s">
        <v>8453</v>
      </c>
      <c r="H7393" s="135" t="s">
        <v>5970</v>
      </c>
      <c r="I7393" s="135" t="s">
        <v>5980</v>
      </c>
    </row>
    <row r="7394" spans="1:9" x14ac:dyDescent="0.2">
      <c r="A7394" s="135" t="s">
        <v>2918</v>
      </c>
      <c r="D7394" s="135" t="s">
        <v>5982</v>
      </c>
      <c r="E7394" s="135">
        <f t="shared" si="115"/>
        <v>40200501</v>
      </c>
      <c r="F7394" s="135" t="s">
        <v>16559</v>
      </c>
      <c r="G7394" s="135" t="s">
        <v>8453</v>
      </c>
      <c r="H7394" s="135" t="s">
        <v>5970</v>
      </c>
      <c r="I7394" s="135" t="s">
        <v>5983</v>
      </c>
    </row>
    <row r="7395" spans="1:9" x14ac:dyDescent="0.2">
      <c r="A7395" s="135" t="s">
        <v>2918</v>
      </c>
      <c r="D7395" s="135" t="s">
        <v>5984</v>
      </c>
      <c r="E7395" s="135">
        <f t="shared" si="115"/>
        <v>40200510</v>
      </c>
      <c r="F7395" s="135" t="s">
        <v>16559</v>
      </c>
      <c r="G7395" s="135" t="s">
        <v>8453</v>
      </c>
      <c r="H7395" s="135" t="s">
        <v>5970</v>
      </c>
      <c r="I7395" s="135" t="s">
        <v>5983</v>
      </c>
    </row>
    <row r="7396" spans="1:9" x14ac:dyDescent="0.2">
      <c r="A7396" s="135" t="s">
        <v>2918</v>
      </c>
      <c r="D7396" s="135" t="s">
        <v>5985</v>
      </c>
      <c r="E7396" s="135">
        <f t="shared" si="115"/>
        <v>40200601</v>
      </c>
      <c r="F7396" s="135" t="s">
        <v>16559</v>
      </c>
      <c r="G7396" s="135" t="s">
        <v>8453</v>
      </c>
      <c r="H7396" s="135" t="s">
        <v>5970</v>
      </c>
      <c r="I7396" s="135" t="s">
        <v>5986</v>
      </c>
    </row>
    <row r="7397" spans="1:9" x14ac:dyDescent="0.2">
      <c r="A7397" s="135" t="s">
        <v>2918</v>
      </c>
      <c r="D7397" s="135" t="s">
        <v>5987</v>
      </c>
      <c r="E7397" s="135">
        <f t="shared" si="115"/>
        <v>40200610</v>
      </c>
      <c r="F7397" s="135" t="s">
        <v>16559</v>
      </c>
      <c r="G7397" s="135" t="s">
        <v>8453</v>
      </c>
      <c r="H7397" s="135" t="s">
        <v>5970</v>
      </c>
      <c r="I7397" s="135" t="s">
        <v>5986</v>
      </c>
    </row>
    <row r="7398" spans="1:9" x14ac:dyDescent="0.2">
      <c r="A7398" s="135" t="s">
        <v>2918</v>
      </c>
      <c r="D7398" s="135" t="s">
        <v>5988</v>
      </c>
      <c r="E7398" s="135">
        <f t="shared" si="115"/>
        <v>40200701</v>
      </c>
      <c r="F7398" s="135" t="s">
        <v>16559</v>
      </c>
      <c r="G7398" s="135" t="s">
        <v>8453</v>
      </c>
      <c r="H7398" s="135" t="s">
        <v>5970</v>
      </c>
      <c r="I7398" s="135" t="s">
        <v>5989</v>
      </c>
    </row>
    <row r="7399" spans="1:9" x14ac:dyDescent="0.2">
      <c r="A7399" s="135" t="s">
        <v>2918</v>
      </c>
      <c r="D7399" s="135" t="s">
        <v>5990</v>
      </c>
      <c r="E7399" s="135">
        <f t="shared" si="115"/>
        <v>40200706</v>
      </c>
      <c r="F7399" s="135" t="s">
        <v>16559</v>
      </c>
      <c r="G7399" s="135" t="s">
        <v>8453</v>
      </c>
      <c r="H7399" s="135" t="s">
        <v>5970</v>
      </c>
      <c r="I7399" s="135" t="s">
        <v>5991</v>
      </c>
    </row>
    <row r="7400" spans="1:9" x14ac:dyDescent="0.2">
      <c r="A7400" s="135" t="s">
        <v>2918</v>
      </c>
      <c r="D7400" s="135" t="s">
        <v>5992</v>
      </c>
      <c r="E7400" s="135">
        <f t="shared" si="115"/>
        <v>40200707</v>
      </c>
      <c r="F7400" s="135" t="s">
        <v>16559</v>
      </c>
      <c r="G7400" s="135" t="s">
        <v>8453</v>
      </c>
      <c r="H7400" s="135" t="s">
        <v>5970</v>
      </c>
      <c r="I7400" s="135" t="s">
        <v>5993</v>
      </c>
    </row>
    <row r="7401" spans="1:9" x14ac:dyDescent="0.2">
      <c r="A7401" s="135" t="s">
        <v>2918</v>
      </c>
      <c r="D7401" s="135" t="s">
        <v>5994</v>
      </c>
      <c r="E7401" s="135">
        <f t="shared" si="115"/>
        <v>40200710</v>
      </c>
      <c r="F7401" s="135" t="s">
        <v>16559</v>
      </c>
      <c r="G7401" s="135" t="s">
        <v>8453</v>
      </c>
      <c r="H7401" s="135" t="s">
        <v>5970</v>
      </c>
      <c r="I7401" s="135" t="s">
        <v>5995</v>
      </c>
    </row>
    <row r="7402" spans="1:9" x14ac:dyDescent="0.2">
      <c r="A7402" s="135" t="s">
        <v>2918</v>
      </c>
      <c r="D7402" s="135" t="s">
        <v>5996</v>
      </c>
      <c r="E7402" s="135">
        <f t="shared" si="115"/>
        <v>40200711</v>
      </c>
      <c r="F7402" s="135" t="s">
        <v>16559</v>
      </c>
      <c r="G7402" s="135" t="s">
        <v>8453</v>
      </c>
      <c r="H7402" s="135" t="s">
        <v>5970</v>
      </c>
      <c r="I7402" s="135" t="s">
        <v>5997</v>
      </c>
    </row>
    <row r="7403" spans="1:9" x14ac:dyDescent="0.2">
      <c r="A7403" s="135" t="s">
        <v>2918</v>
      </c>
      <c r="D7403" s="135" t="s">
        <v>5998</v>
      </c>
      <c r="E7403" s="135">
        <f t="shared" si="115"/>
        <v>40200712</v>
      </c>
      <c r="F7403" s="135" t="s">
        <v>16559</v>
      </c>
      <c r="G7403" s="135" t="s">
        <v>8453</v>
      </c>
      <c r="H7403" s="135" t="s">
        <v>5970</v>
      </c>
      <c r="I7403" s="135" t="s">
        <v>8942</v>
      </c>
    </row>
    <row r="7404" spans="1:9" x14ac:dyDescent="0.2">
      <c r="A7404" s="135" t="s">
        <v>2918</v>
      </c>
      <c r="D7404" s="135" t="s">
        <v>8943</v>
      </c>
      <c r="E7404" s="135">
        <f t="shared" si="115"/>
        <v>40200801</v>
      </c>
      <c r="F7404" s="135" t="s">
        <v>16559</v>
      </c>
      <c r="G7404" s="135" t="s">
        <v>8453</v>
      </c>
      <c r="H7404" s="135" t="s">
        <v>8944</v>
      </c>
      <c r="I7404" s="135" t="s">
        <v>2382</v>
      </c>
    </row>
    <row r="7405" spans="1:9" x14ac:dyDescent="0.2">
      <c r="A7405" s="135" t="s">
        <v>2918</v>
      </c>
      <c r="D7405" s="135" t="s">
        <v>8945</v>
      </c>
      <c r="E7405" s="135">
        <f t="shared" si="115"/>
        <v>40200802</v>
      </c>
      <c r="F7405" s="135" t="s">
        <v>16559</v>
      </c>
      <c r="G7405" s="135" t="s">
        <v>8453</v>
      </c>
      <c r="H7405" s="135" t="s">
        <v>8944</v>
      </c>
      <c r="I7405" s="135" t="s">
        <v>8946</v>
      </c>
    </row>
    <row r="7406" spans="1:9" x14ac:dyDescent="0.2">
      <c r="A7406" s="135" t="s">
        <v>2918</v>
      </c>
      <c r="D7406" s="135" t="s">
        <v>8947</v>
      </c>
      <c r="E7406" s="135">
        <f t="shared" si="115"/>
        <v>40200803</v>
      </c>
      <c r="F7406" s="135" t="s">
        <v>16559</v>
      </c>
      <c r="G7406" s="135" t="s">
        <v>8453</v>
      </c>
      <c r="H7406" s="135" t="s">
        <v>8944</v>
      </c>
      <c r="I7406" s="135" t="s">
        <v>8948</v>
      </c>
    </row>
    <row r="7407" spans="1:9" x14ac:dyDescent="0.2">
      <c r="A7407" s="135" t="s">
        <v>2918</v>
      </c>
      <c r="D7407" s="135" t="s">
        <v>8949</v>
      </c>
      <c r="E7407" s="135">
        <f t="shared" si="115"/>
        <v>40200810</v>
      </c>
      <c r="F7407" s="135" t="s">
        <v>16559</v>
      </c>
      <c r="G7407" s="135" t="s">
        <v>8453</v>
      </c>
      <c r="H7407" s="135" t="s">
        <v>8944</v>
      </c>
      <c r="I7407" s="135" t="s">
        <v>2382</v>
      </c>
    </row>
    <row r="7408" spans="1:9" x14ac:dyDescent="0.2">
      <c r="A7408" s="135" t="s">
        <v>2918</v>
      </c>
      <c r="D7408" s="135" t="s">
        <v>8950</v>
      </c>
      <c r="E7408" s="135">
        <f t="shared" si="115"/>
        <v>40200820</v>
      </c>
      <c r="F7408" s="135" t="s">
        <v>16559</v>
      </c>
      <c r="G7408" s="135" t="s">
        <v>8453</v>
      </c>
      <c r="H7408" s="135" t="s">
        <v>8944</v>
      </c>
      <c r="I7408" s="135" t="s">
        <v>8951</v>
      </c>
    </row>
    <row r="7409" spans="1:9" x14ac:dyDescent="0.2">
      <c r="A7409" s="135" t="s">
        <v>2918</v>
      </c>
      <c r="D7409" s="135" t="s">
        <v>8952</v>
      </c>
      <c r="E7409" s="135">
        <f t="shared" si="115"/>
        <v>40200830</v>
      </c>
      <c r="F7409" s="135" t="s">
        <v>16559</v>
      </c>
      <c r="G7409" s="135" t="s">
        <v>8453</v>
      </c>
      <c r="H7409" s="135" t="s">
        <v>8944</v>
      </c>
      <c r="I7409" s="135" t="s">
        <v>11700</v>
      </c>
    </row>
    <row r="7410" spans="1:9" x14ac:dyDescent="0.2">
      <c r="A7410" s="135" t="s">
        <v>2918</v>
      </c>
      <c r="D7410" s="135" t="s">
        <v>11701</v>
      </c>
      <c r="E7410" s="135">
        <f t="shared" si="115"/>
        <v>40200840</v>
      </c>
      <c r="F7410" s="135" t="s">
        <v>16559</v>
      </c>
      <c r="G7410" s="135" t="s">
        <v>8453</v>
      </c>
      <c r="H7410" s="135" t="s">
        <v>8944</v>
      </c>
      <c r="I7410" s="135" t="s">
        <v>11702</v>
      </c>
    </row>
    <row r="7411" spans="1:9" x14ac:dyDescent="0.2">
      <c r="A7411" s="135" t="s">
        <v>2918</v>
      </c>
      <c r="D7411" s="135" t="s">
        <v>11703</v>
      </c>
      <c r="E7411" s="135">
        <f t="shared" si="115"/>
        <v>40200841</v>
      </c>
      <c r="F7411" s="135" t="s">
        <v>16559</v>
      </c>
      <c r="G7411" s="135" t="s">
        <v>8453</v>
      </c>
      <c r="H7411" s="135" t="s">
        <v>8944</v>
      </c>
      <c r="I7411" s="135" t="s">
        <v>11704</v>
      </c>
    </row>
    <row r="7412" spans="1:9" x14ac:dyDescent="0.2">
      <c r="A7412" s="135" t="s">
        <v>2918</v>
      </c>
      <c r="D7412" s="135" t="s">
        <v>11705</v>
      </c>
      <c r="E7412" s="135">
        <f t="shared" si="115"/>
        <v>40200842</v>
      </c>
      <c r="F7412" s="135" t="s">
        <v>16559</v>
      </c>
      <c r="G7412" s="135" t="s">
        <v>8453</v>
      </c>
      <c r="H7412" s="135" t="s">
        <v>8944</v>
      </c>
      <c r="I7412" s="135" t="s">
        <v>11706</v>
      </c>
    </row>
    <row r="7413" spans="1:9" x14ac:dyDescent="0.2">
      <c r="A7413" s="135" t="s">
        <v>2918</v>
      </c>
      <c r="D7413" s="135" t="s">
        <v>11707</v>
      </c>
      <c r="E7413" s="135">
        <f t="shared" si="115"/>
        <v>40200843</v>
      </c>
      <c r="F7413" s="135" t="s">
        <v>16559</v>
      </c>
      <c r="G7413" s="135" t="s">
        <v>8453</v>
      </c>
      <c r="H7413" s="135" t="s">
        <v>8944</v>
      </c>
      <c r="I7413" s="135" t="s">
        <v>11708</v>
      </c>
    </row>
    <row r="7414" spans="1:9" x14ac:dyDescent="0.2">
      <c r="A7414" s="135" t="s">
        <v>2918</v>
      </c>
      <c r="D7414" s="135" t="s">
        <v>11709</v>
      </c>
      <c r="E7414" s="135">
        <f t="shared" si="115"/>
        <v>40200845</v>
      </c>
      <c r="F7414" s="135" t="s">
        <v>16559</v>
      </c>
      <c r="G7414" s="135" t="s">
        <v>8453</v>
      </c>
      <c r="H7414" s="135" t="s">
        <v>8944</v>
      </c>
      <c r="I7414" s="135" t="s">
        <v>11710</v>
      </c>
    </row>
    <row r="7415" spans="1:9" x14ac:dyDescent="0.2">
      <c r="A7415" s="135" t="s">
        <v>2918</v>
      </c>
      <c r="D7415" s="135" t="s">
        <v>11711</v>
      </c>
      <c r="E7415" s="135">
        <f t="shared" si="115"/>
        <v>40200846</v>
      </c>
      <c r="F7415" s="135" t="s">
        <v>16559</v>
      </c>
      <c r="G7415" s="135" t="s">
        <v>8453</v>
      </c>
      <c r="H7415" s="135" t="s">
        <v>8944</v>
      </c>
      <c r="I7415" s="135" t="s">
        <v>11712</v>
      </c>
    </row>
    <row r="7416" spans="1:9" x14ac:dyDescent="0.2">
      <c r="A7416" s="135" t="s">
        <v>2918</v>
      </c>
      <c r="D7416" s="135" t="s">
        <v>11713</v>
      </c>
      <c r="E7416" s="135">
        <f t="shared" si="115"/>
        <v>40200847</v>
      </c>
      <c r="F7416" s="135" t="s">
        <v>16559</v>
      </c>
      <c r="G7416" s="135" t="s">
        <v>8453</v>
      </c>
      <c r="H7416" s="135" t="s">
        <v>8944</v>
      </c>
      <c r="I7416" s="135" t="s">
        <v>11714</v>
      </c>
    </row>
    <row r="7417" spans="1:9" x14ac:dyDescent="0.2">
      <c r="A7417" s="135" t="s">
        <v>2918</v>
      </c>
      <c r="D7417" s="135" t="s">
        <v>11715</v>
      </c>
      <c r="E7417" s="135">
        <f t="shared" si="115"/>
        <v>40200848</v>
      </c>
      <c r="F7417" s="135" t="s">
        <v>16559</v>
      </c>
      <c r="G7417" s="135" t="s">
        <v>8453</v>
      </c>
      <c r="H7417" s="135" t="s">
        <v>8944</v>
      </c>
      <c r="I7417" s="135" t="s">
        <v>11716</v>
      </c>
    </row>
    <row r="7418" spans="1:9" x14ac:dyDescent="0.2">
      <c r="A7418" s="135" t="s">
        <v>2918</v>
      </c>
      <c r="D7418" s="135" t="s">
        <v>11717</v>
      </c>
      <c r="E7418" s="135">
        <f t="shared" si="115"/>
        <v>40200849</v>
      </c>
      <c r="F7418" s="135" t="s">
        <v>16559</v>
      </c>
      <c r="G7418" s="135" t="s">
        <v>8453</v>
      </c>
      <c r="H7418" s="135" t="s">
        <v>8944</v>
      </c>
      <c r="I7418" s="135" t="s">
        <v>11718</v>
      </c>
    </row>
    <row r="7419" spans="1:9" x14ac:dyDescent="0.2">
      <c r="A7419" s="135" t="s">
        <v>2918</v>
      </c>
      <c r="D7419" s="135" t="s">
        <v>11719</v>
      </c>
      <c r="E7419" s="135">
        <f t="shared" si="115"/>
        <v>40200855</v>
      </c>
      <c r="F7419" s="135" t="s">
        <v>16559</v>
      </c>
      <c r="G7419" s="135" t="s">
        <v>8453</v>
      </c>
      <c r="H7419" s="135" t="s">
        <v>8944</v>
      </c>
      <c r="I7419" s="135" t="s">
        <v>11720</v>
      </c>
    </row>
    <row r="7420" spans="1:9" x14ac:dyDescent="0.2">
      <c r="A7420" s="135" t="s">
        <v>2918</v>
      </c>
      <c r="D7420" s="135" t="s">
        <v>11721</v>
      </c>
      <c r="E7420" s="135">
        <f t="shared" si="115"/>
        <v>40200856</v>
      </c>
      <c r="F7420" s="135" t="s">
        <v>16559</v>
      </c>
      <c r="G7420" s="135" t="s">
        <v>8453</v>
      </c>
      <c r="H7420" s="135" t="s">
        <v>8944</v>
      </c>
      <c r="I7420" s="135" t="s">
        <v>11722</v>
      </c>
    </row>
    <row r="7421" spans="1:9" x14ac:dyDescent="0.2">
      <c r="A7421" s="135" t="s">
        <v>2918</v>
      </c>
      <c r="D7421" s="135" t="s">
        <v>11723</v>
      </c>
      <c r="E7421" s="135">
        <f t="shared" si="115"/>
        <v>40200861</v>
      </c>
      <c r="F7421" s="135" t="s">
        <v>16559</v>
      </c>
      <c r="G7421" s="135" t="s">
        <v>8453</v>
      </c>
      <c r="H7421" s="135" t="s">
        <v>8944</v>
      </c>
      <c r="I7421" s="135" t="s">
        <v>11724</v>
      </c>
    </row>
    <row r="7422" spans="1:9" x14ac:dyDescent="0.2">
      <c r="A7422" s="135" t="s">
        <v>2918</v>
      </c>
      <c r="D7422" s="135" t="s">
        <v>11725</v>
      </c>
      <c r="E7422" s="135">
        <f t="shared" si="115"/>
        <v>40200870</v>
      </c>
      <c r="F7422" s="135" t="s">
        <v>16559</v>
      </c>
      <c r="G7422" s="135" t="s">
        <v>8453</v>
      </c>
      <c r="H7422" s="135" t="s">
        <v>8944</v>
      </c>
      <c r="I7422" s="135" t="s">
        <v>11726</v>
      </c>
    </row>
    <row r="7423" spans="1:9" x14ac:dyDescent="0.2">
      <c r="A7423" s="135" t="s">
        <v>2918</v>
      </c>
      <c r="D7423" s="135" t="s">
        <v>11727</v>
      </c>
      <c r="E7423" s="135">
        <f t="shared" si="115"/>
        <v>40200871</v>
      </c>
      <c r="F7423" s="135" t="s">
        <v>16559</v>
      </c>
      <c r="G7423" s="135" t="s">
        <v>8453</v>
      </c>
      <c r="H7423" s="135" t="s">
        <v>8944</v>
      </c>
      <c r="I7423" s="135" t="s">
        <v>11728</v>
      </c>
    </row>
    <row r="7424" spans="1:9" x14ac:dyDescent="0.2">
      <c r="A7424" s="135" t="s">
        <v>2918</v>
      </c>
      <c r="D7424" s="135" t="s">
        <v>11729</v>
      </c>
      <c r="E7424" s="135">
        <f t="shared" si="115"/>
        <v>40200872</v>
      </c>
      <c r="F7424" s="135" t="s">
        <v>16559</v>
      </c>
      <c r="G7424" s="135" t="s">
        <v>8453</v>
      </c>
      <c r="H7424" s="135" t="s">
        <v>8944</v>
      </c>
      <c r="I7424" s="135" t="s">
        <v>11730</v>
      </c>
    </row>
    <row r="7425" spans="1:9" x14ac:dyDescent="0.2">
      <c r="A7425" s="135" t="s">
        <v>2918</v>
      </c>
      <c r="D7425" s="135" t="s">
        <v>11731</v>
      </c>
      <c r="E7425" s="135">
        <f t="shared" si="115"/>
        <v>40200898</v>
      </c>
      <c r="F7425" s="135" t="s">
        <v>16559</v>
      </c>
      <c r="G7425" s="135" t="s">
        <v>8453</v>
      </c>
      <c r="H7425" s="135" t="s">
        <v>8944</v>
      </c>
      <c r="I7425" s="135" t="s">
        <v>2382</v>
      </c>
    </row>
    <row r="7426" spans="1:9" x14ac:dyDescent="0.2">
      <c r="A7426" s="135" t="s">
        <v>2918</v>
      </c>
      <c r="D7426" s="135" t="s">
        <v>11732</v>
      </c>
      <c r="E7426" s="135">
        <f t="shared" ref="E7426:E7489" si="116">VALUE(D7426)</f>
        <v>40200899</v>
      </c>
      <c r="F7426" s="135" t="s">
        <v>16559</v>
      </c>
      <c r="G7426" s="135" t="s">
        <v>8453</v>
      </c>
      <c r="H7426" s="135" t="s">
        <v>8944</v>
      </c>
      <c r="I7426" s="135" t="s">
        <v>10007</v>
      </c>
    </row>
    <row r="7427" spans="1:9" x14ac:dyDescent="0.2">
      <c r="A7427" s="135" t="s">
        <v>2918</v>
      </c>
      <c r="D7427" s="135" t="s">
        <v>11733</v>
      </c>
      <c r="E7427" s="135">
        <f t="shared" si="116"/>
        <v>40200901</v>
      </c>
      <c r="F7427" s="135" t="s">
        <v>16559</v>
      </c>
      <c r="G7427" s="135" t="s">
        <v>8453</v>
      </c>
      <c r="H7427" s="135" t="s">
        <v>11734</v>
      </c>
      <c r="I7427" s="135" t="s">
        <v>4421</v>
      </c>
    </row>
    <row r="7428" spans="1:9" x14ac:dyDescent="0.2">
      <c r="A7428" s="135" t="s">
        <v>2918</v>
      </c>
      <c r="D7428" s="135" t="s">
        <v>11735</v>
      </c>
      <c r="E7428" s="135">
        <f t="shared" si="116"/>
        <v>40200902</v>
      </c>
      <c r="F7428" s="135" t="s">
        <v>16559</v>
      </c>
      <c r="G7428" s="135" t="s">
        <v>8453</v>
      </c>
      <c r="H7428" s="135" t="s">
        <v>11734</v>
      </c>
      <c r="I7428" s="135" t="s">
        <v>931</v>
      </c>
    </row>
    <row r="7429" spans="1:9" x14ac:dyDescent="0.2">
      <c r="A7429" s="135" t="s">
        <v>2918</v>
      </c>
      <c r="D7429" s="135" t="s">
        <v>11736</v>
      </c>
      <c r="E7429" s="135">
        <f t="shared" si="116"/>
        <v>40200903</v>
      </c>
      <c r="F7429" s="135" t="s">
        <v>16559</v>
      </c>
      <c r="G7429" s="135" t="s">
        <v>8453</v>
      </c>
      <c r="H7429" s="135" t="s">
        <v>11734</v>
      </c>
      <c r="I7429" s="135" t="s">
        <v>11737</v>
      </c>
    </row>
    <row r="7430" spans="1:9" x14ac:dyDescent="0.2">
      <c r="A7430" s="135" t="s">
        <v>2918</v>
      </c>
      <c r="D7430" s="135" t="s">
        <v>11738</v>
      </c>
      <c r="E7430" s="135">
        <f t="shared" si="116"/>
        <v>40200904</v>
      </c>
      <c r="F7430" s="135" t="s">
        <v>16559</v>
      </c>
      <c r="G7430" s="135" t="s">
        <v>8453</v>
      </c>
      <c r="H7430" s="135" t="s">
        <v>11734</v>
      </c>
      <c r="I7430" s="135" t="s">
        <v>11739</v>
      </c>
    </row>
    <row r="7431" spans="1:9" x14ac:dyDescent="0.2">
      <c r="A7431" s="135" t="s">
        <v>2918</v>
      </c>
      <c r="D7431" s="135" t="s">
        <v>11740</v>
      </c>
      <c r="E7431" s="135">
        <f t="shared" si="116"/>
        <v>40200905</v>
      </c>
      <c r="F7431" s="135" t="s">
        <v>16559</v>
      </c>
      <c r="G7431" s="135" t="s">
        <v>8453</v>
      </c>
      <c r="H7431" s="135" t="s">
        <v>11734</v>
      </c>
      <c r="I7431" s="135" t="s">
        <v>11741</v>
      </c>
    </row>
    <row r="7432" spans="1:9" x14ac:dyDescent="0.2">
      <c r="A7432" s="135" t="s">
        <v>2918</v>
      </c>
      <c r="D7432" s="135" t="s">
        <v>11742</v>
      </c>
      <c r="E7432" s="135">
        <f t="shared" si="116"/>
        <v>40200906</v>
      </c>
      <c r="F7432" s="135" t="s">
        <v>16559</v>
      </c>
      <c r="G7432" s="135" t="s">
        <v>8453</v>
      </c>
      <c r="H7432" s="135" t="s">
        <v>11734</v>
      </c>
      <c r="I7432" s="135" t="s">
        <v>11743</v>
      </c>
    </row>
    <row r="7433" spans="1:9" x14ac:dyDescent="0.2">
      <c r="A7433" s="135" t="s">
        <v>2918</v>
      </c>
      <c r="D7433" s="135" t="s">
        <v>11744</v>
      </c>
      <c r="E7433" s="135">
        <f t="shared" si="116"/>
        <v>40200907</v>
      </c>
      <c r="F7433" s="135" t="s">
        <v>16559</v>
      </c>
      <c r="G7433" s="135" t="s">
        <v>8453</v>
      </c>
      <c r="H7433" s="135" t="s">
        <v>11734</v>
      </c>
      <c r="I7433" s="135" t="s">
        <v>11745</v>
      </c>
    </row>
    <row r="7434" spans="1:9" x14ac:dyDescent="0.2">
      <c r="A7434" s="135" t="s">
        <v>2918</v>
      </c>
      <c r="D7434" s="135" t="s">
        <v>11746</v>
      </c>
      <c r="E7434" s="135">
        <f t="shared" si="116"/>
        <v>40200908</v>
      </c>
      <c r="F7434" s="135" t="s">
        <v>16559</v>
      </c>
      <c r="G7434" s="135" t="s">
        <v>8453</v>
      </c>
      <c r="H7434" s="135" t="s">
        <v>11734</v>
      </c>
      <c r="I7434" s="135" t="s">
        <v>11747</v>
      </c>
    </row>
    <row r="7435" spans="1:9" x14ac:dyDescent="0.2">
      <c r="A7435" s="135" t="s">
        <v>2918</v>
      </c>
      <c r="D7435" s="135" t="s">
        <v>11748</v>
      </c>
      <c r="E7435" s="135">
        <f t="shared" si="116"/>
        <v>40200909</v>
      </c>
      <c r="F7435" s="135" t="s">
        <v>16559</v>
      </c>
      <c r="G7435" s="135" t="s">
        <v>8453</v>
      </c>
      <c r="H7435" s="135" t="s">
        <v>11734</v>
      </c>
      <c r="I7435" s="135" t="s">
        <v>11749</v>
      </c>
    </row>
    <row r="7436" spans="1:9" x14ac:dyDescent="0.2">
      <c r="A7436" s="135" t="s">
        <v>2918</v>
      </c>
      <c r="D7436" s="135" t="s">
        <v>11750</v>
      </c>
      <c r="E7436" s="135">
        <f t="shared" si="116"/>
        <v>40200910</v>
      </c>
      <c r="F7436" s="135" t="s">
        <v>16559</v>
      </c>
      <c r="G7436" s="135" t="s">
        <v>8453</v>
      </c>
      <c r="H7436" s="135" t="s">
        <v>11734</v>
      </c>
      <c r="I7436" s="135" t="s">
        <v>11751</v>
      </c>
    </row>
    <row r="7437" spans="1:9" x14ac:dyDescent="0.2">
      <c r="A7437" s="135" t="s">
        <v>2918</v>
      </c>
      <c r="D7437" s="135" t="s">
        <v>11752</v>
      </c>
      <c r="E7437" s="135">
        <f t="shared" si="116"/>
        <v>40200911</v>
      </c>
      <c r="F7437" s="135" t="s">
        <v>16559</v>
      </c>
      <c r="G7437" s="135" t="s">
        <v>8453</v>
      </c>
      <c r="H7437" s="135" t="s">
        <v>11734</v>
      </c>
      <c r="I7437" s="135" t="s">
        <v>3443</v>
      </c>
    </row>
    <row r="7438" spans="1:9" x14ac:dyDescent="0.2">
      <c r="A7438" s="135" t="s">
        <v>2918</v>
      </c>
      <c r="D7438" s="135" t="s">
        <v>11753</v>
      </c>
      <c r="E7438" s="135">
        <f t="shared" si="116"/>
        <v>40200912</v>
      </c>
      <c r="F7438" s="135" t="s">
        <v>16559</v>
      </c>
      <c r="G7438" s="135" t="s">
        <v>8453</v>
      </c>
      <c r="H7438" s="135" t="s">
        <v>11734</v>
      </c>
      <c r="I7438" s="135" t="s">
        <v>5946</v>
      </c>
    </row>
    <row r="7439" spans="1:9" x14ac:dyDescent="0.2">
      <c r="A7439" s="135" t="s">
        <v>2918</v>
      </c>
      <c r="D7439" s="135" t="s">
        <v>11754</v>
      </c>
      <c r="E7439" s="135">
        <f t="shared" si="116"/>
        <v>40200913</v>
      </c>
      <c r="F7439" s="135" t="s">
        <v>16559</v>
      </c>
      <c r="G7439" s="135" t="s">
        <v>8453</v>
      </c>
      <c r="H7439" s="135" t="s">
        <v>11734</v>
      </c>
      <c r="I7439" s="135" t="s">
        <v>11755</v>
      </c>
    </row>
    <row r="7440" spans="1:9" x14ac:dyDescent="0.2">
      <c r="A7440" s="135" t="s">
        <v>2918</v>
      </c>
      <c r="D7440" s="135" t="s">
        <v>11756</v>
      </c>
      <c r="E7440" s="135">
        <f t="shared" si="116"/>
        <v>40200914</v>
      </c>
      <c r="F7440" s="135" t="s">
        <v>16559</v>
      </c>
      <c r="G7440" s="135" t="s">
        <v>8453</v>
      </c>
      <c r="H7440" s="135" t="s">
        <v>11734</v>
      </c>
      <c r="I7440" s="135" t="s">
        <v>1447</v>
      </c>
    </row>
    <row r="7441" spans="1:9" x14ac:dyDescent="0.2">
      <c r="A7441" s="135" t="s">
        <v>2918</v>
      </c>
      <c r="D7441" s="135" t="s">
        <v>11757</v>
      </c>
      <c r="E7441" s="135">
        <f t="shared" si="116"/>
        <v>40200915</v>
      </c>
      <c r="F7441" s="135" t="s">
        <v>16559</v>
      </c>
      <c r="G7441" s="135" t="s">
        <v>8453</v>
      </c>
      <c r="H7441" s="135" t="s">
        <v>11734</v>
      </c>
      <c r="I7441" s="135" t="s">
        <v>11758</v>
      </c>
    </row>
    <row r="7442" spans="1:9" x14ac:dyDescent="0.2">
      <c r="A7442" s="135" t="s">
        <v>2918</v>
      </c>
      <c r="D7442" s="135" t="s">
        <v>11759</v>
      </c>
      <c r="E7442" s="135">
        <f t="shared" si="116"/>
        <v>40200916</v>
      </c>
      <c r="F7442" s="135" t="s">
        <v>16559</v>
      </c>
      <c r="G7442" s="135" t="s">
        <v>8453</v>
      </c>
      <c r="H7442" s="135" t="s">
        <v>11734</v>
      </c>
      <c r="I7442" s="135" t="s">
        <v>11760</v>
      </c>
    </row>
    <row r="7443" spans="1:9" x14ac:dyDescent="0.2">
      <c r="A7443" s="135" t="s">
        <v>2918</v>
      </c>
      <c r="D7443" s="135" t="s">
        <v>11761</v>
      </c>
      <c r="E7443" s="135">
        <f t="shared" si="116"/>
        <v>40200917</v>
      </c>
      <c r="F7443" s="135" t="s">
        <v>16559</v>
      </c>
      <c r="G7443" s="135" t="s">
        <v>8453</v>
      </c>
      <c r="H7443" s="135" t="s">
        <v>11734</v>
      </c>
      <c r="I7443" s="135" t="s">
        <v>11762</v>
      </c>
    </row>
    <row r="7444" spans="1:9" x14ac:dyDescent="0.2">
      <c r="A7444" s="135" t="s">
        <v>2918</v>
      </c>
      <c r="D7444" s="135" t="s">
        <v>11763</v>
      </c>
      <c r="E7444" s="135">
        <f t="shared" si="116"/>
        <v>40200918</v>
      </c>
      <c r="F7444" s="135" t="s">
        <v>16559</v>
      </c>
      <c r="G7444" s="135" t="s">
        <v>8453</v>
      </c>
      <c r="H7444" s="135" t="s">
        <v>11734</v>
      </c>
      <c r="I7444" s="135" t="s">
        <v>940</v>
      </c>
    </row>
    <row r="7445" spans="1:9" x14ac:dyDescent="0.2">
      <c r="A7445" s="135" t="s">
        <v>2918</v>
      </c>
      <c r="D7445" s="135" t="s">
        <v>11764</v>
      </c>
      <c r="E7445" s="135">
        <f t="shared" si="116"/>
        <v>40200919</v>
      </c>
      <c r="F7445" s="135" t="s">
        <v>16559</v>
      </c>
      <c r="G7445" s="135" t="s">
        <v>8453</v>
      </c>
      <c r="H7445" s="135" t="s">
        <v>11734</v>
      </c>
      <c r="I7445" s="135" t="s">
        <v>942</v>
      </c>
    </row>
    <row r="7446" spans="1:9" x14ac:dyDescent="0.2">
      <c r="A7446" s="135" t="s">
        <v>2918</v>
      </c>
      <c r="D7446" s="135" t="s">
        <v>11765</v>
      </c>
      <c r="E7446" s="135">
        <f t="shared" si="116"/>
        <v>40200920</v>
      </c>
      <c r="F7446" s="135" t="s">
        <v>16559</v>
      </c>
      <c r="G7446" s="135" t="s">
        <v>8453</v>
      </c>
      <c r="H7446" s="135" t="s">
        <v>11734</v>
      </c>
      <c r="I7446" s="135" t="s">
        <v>11766</v>
      </c>
    </row>
    <row r="7447" spans="1:9" x14ac:dyDescent="0.2">
      <c r="A7447" s="135" t="s">
        <v>2918</v>
      </c>
      <c r="D7447" s="135" t="s">
        <v>11767</v>
      </c>
      <c r="E7447" s="135">
        <f t="shared" si="116"/>
        <v>40200921</v>
      </c>
      <c r="F7447" s="135" t="s">
        <v>16559</v>
      </c>
      <c r="G7447" s="135" t="s">
        <v>8453</v>
      </c>
      <c r="H7447" s="135" t="s">
        <v>11734</v>
      </c>
      <c r="I7447" s="135" t="s">
        <v>11768</v>
      </c>
    </row>
    <row r="7448" spans="1:9" x14ac:dyDescent="0.2">
      <c r="A7448" s="135" t="s">
        <v>2918</v>
      </c>
      <c r="D7448" s="135" t="s">
        <v>11769</v>
      </c>
      <c r="E7448" s="135">
        <f t="shared" si="116"/>
        <v>40200922</v>
      </c>
      <c r="F7448" s="135" t="s">
        <v>16559</v>
      </c>
      <c r="G7448" s="135" t="s">
        <v>8453</v>
      </c>
      <c r="H7448" s="135" t="s">
        <v>11734</v>
      </c>
      <c r="I7448" s="135" t="s">
        <v>576</v>
      </c>
    </row>
    <row r="7449" spans="1:9" x14ac:dyDescent="0.2">
      <c r="A7449" s="135" t="s">
        <v>2918</v>
      </c>
      <c r="D7449" s="135" t="s">
        <v>11770</v>
      </c>
      <c r="E7449" s="135">
        <f t="shared" si="116"/>
        <v>40200923</v>
      </c>
      <c r="F7449" s="135" t="s">
        <v>16559</v>
      </c>
      <c r="G7449" s="135" t="s">
        <v>8453</v>
      </c>
      <c r="H7449" s="135" t="s">
        <v>11734</v>
      </c>
      <c r="I7449" s="135" t="s">
        <v>11771</v>
      </c>
    </row>
    <row r="7450" spans="1:9" x14ac:dyDescent="0.2">
      <c r="A7450" s="135" t="s">
        <v>2918</v>
      </c>
      <c r="D7450" s="135" t="s">
        <v>11772</v>
      </c>
      <c r="E7450" s="135">
        <f t="shared" si="116"/>
        <v>40200924</v>
      </c>
      <c r="F7450" s="135" t="s">
        <v>16559</v>
      </c>
      <c r="G7450" s="135" t="s">
        <v>8453</v>
      </c>
      <c r="H7450" s="135" t="s">
        <v>11734</v>
      </c>
      <c r="I7450" s="135" t="s">
        <v>11773</v>
      </c>
    </row>
    <row r="7451" spans="1:9" x14ac:dyDescent="0.2">
      <c r="A7451" s="135" t="s">
        <v>2918</v>
      </c>
      <c r="D7451" s="135" t="s">
        <v>11774</v>
      </c>
      <c r="E7451" s="135">
        <f t="shared" si="116"/>
        <v>40200925</v>
      </c>
      <c r="F7451" s="135" t="s">
        <v>16559</v>
      </c>
      <c r="G7451" s="135" t="s">
        <v>8453</v>
      </c>
      <c r="H7451" s="135" t="s">
        <v>11734</v>
      </c>
      <c r="I7451" s="135" t="s">
        <v>11775</v>
      </c>
    </row>
    <row r="7452" spans="1:9" x14ac:dyDescent="0.2">
      <c r="A7452" s="135" t="s">
        <v>2918</v>
      </c>
      <c r="D7452" s="135" t="s">
        <v>11776</v>
      </c>
      <c r="E7452" s="135">
        <f t="shared" si="116"/>
        <v>40200926</v>
      </c>
      <c r="F7452" s="135" t="s">
        <v>16559</v>
      </c>
      <c r="G7452" s="135" t="s">
        <v>8453</v>
      </c>
      <c r="H7452" s="135" t="s">
        <v>11734</v>
      </c>
      <c r="I7452" s="135" t="s">
        <v>11777</v>
      </c>
    </row>
    <row r="7453" spans="1:9" x14ac:dyDescent="0.2">
      <c r="A7453" s="135" t="s">
        <v>2918</v>
      </c>
      <c r="D7453" s="135" t="s">
        <v>11778</v>
      </c>
      <c r="E7453" s="135">
        <f t="shared" si="116"/>
        <v>40200927</v>
      </c>
      <c r="F7453" s="135" t="s">
        <v>16559</v>
      </c>
      <c r="G7453" s="135" t="s">
        <v>8453</v>
      </c>
      <c r="H7453" s="135" t="s">
        <v>11734</v>
      </c>
      <c r="I7453" s="135" t="s">
        <v>11779</v>
      </c>
    </row>
    <row r="7454" spans="1:9" x14ac:dyDescent="0.2">
      <c r="A7454" s="135" t="s">
        <v>2918</v>
      </c>
      <c r="D7454" s="135" t="s">
        <v>11780</v>
      </c>
      <c r="E7454" s="135">
        <f t="shared" si="116"/>
        <v>40200928</v>
      </c>
      <c r="F7454" s="135" t="s">
        <v>16559</v>
      </c>
      <c r="G7454" s="135" t="s">
        <v>8453</v>
      </c>
      <c r="H7454" s="135" t="s">
        <v>11734</v>
      </c>
      <c r="I7454" s="135" t="s">
        <v>10831</v>
      </c>
    </row>
    <row r="7455" spans="1:9" x14ac:dyDescent="0.2">
      <c r="A7455" s="135" t="s">
        <v>2918</v>
      </c>
      <c r="D7455" s="135" t="s">
        <v>11781</v>
      </c>
      <c r="E7455" s="135">
        <f t="shared" si="116"/>
        <v>40200929</v>
      </c>
      <c r="F7455" s="135" t="s">
        <v>16559</v>
      </c>
      <c r="G7455" s="135" t="s">
        <v>8453</v>
      </c>
      <c r="H7455" s="135" t="s">
        <v>11734</v>
      </c>
      <c r="I7455" s="135" t="s">
        <v>5943</v>
      </c>
    </row>
    <row r="7456" spans="1:9" x14ac:dyDescent="0.2">
      <c r="A7456" s="135" t="s">
        <v>2918</v>
      </c>
      <c r="D7456" s="135" t="s">
        <v>11782</v>
      </c>
      <c r="E7456" s="135">
        <f t="shared" si="116"/>
        <v>40200930</v>
      </c>
      <c r="F7456" s="135" t="s">
        <v>16559</v>
      </c>
      <c r="G7456" s="135" t="s">
        <v>8453</v>
      </c>
      <c r="H7456" s="135" t="s">
        <v>11734</v>
      </c>
      <c r="I7456" s="135" t="s">
        <v>944</v>
      </c>
    </row>
    <row r="7457" spans="1:9" x14ac:dyDescent="0.2">
      <c r="A7457" s="135" t="s">
        <v>2918</v>
      </c>
      <c r="D7457" s="135" t="s">
        <v>11783</v>
      </c>
      <c r="E7457" s="135">
        <f t="shared" si="116"/>
        <v>40200931</v>
      </c>
      <c r="F7457" s="135" t="s">
        <v>16559</v>
      </c>
      <c r="G7457" s="135" t="s">
        <v>8453</v>
      </c>
      <c r="H7457" s="135" t="s">
        <v>11734</v>
      </c>
      <c r="I7457" s="135" t="s">
        <v>9087</v>
      </c>
    </row>
    <row r="7458" spans="1:9" x14ac:dyDescent="0.2">
      <c r="A7458" s="135" t="s">
        <v>2918</v>
      </c>
      <c r="D7458" s="135" t="s">
        <v>11784</v>
      </c>
      <c r="E7458" s="135">
        <f t="shared" si="116"/>
        <v>40200998</v>
      </c>
      <c r="F7458" s="135" t="s">
        <v>16559</v>
      </c>
      <c r="G7458" s="135" t="s">
        <v>8453</v>
      </c>
      <c r="H7458" s="135" t="s">
        <v>11734</v>
      </c>
      <c r="I7458" s="135" t="s">
        <v>4421</v>
      </c>
    </row>
    <row r="7459" spans="1:9" x14ac:dyDescent="0.2">
      <c r="A7459" s="135" t="s">
        <v>2918</v>
      </c>
      <c r="D7459" s="135" t="s">
        <v>11785</v>
      </c>
      <c r="E7459" s="135">
        <f t="shared" si="116"/>
        <v>40201001</v>
      </c>
      <c r="F7459" s="135" t="s">
        <v>16559</v>
      </c>
      <c r="G7459" s="135" t="s">
        <v>8453</v>
      </c>
      <c r="H7459" s="135" t="s">
        <v>11786</v>
      </c>
      <c r="I7459" s="135" t="s">
        <v>1422</v>
      </c>
    </row>
    <row r="7460" spans="1:9" x14ac:dyDescent="0.2">
      <c r="A7460" s="135" t="s">
        <v>2918</v>
      </c>
      <c r="D7460" s="135" t="s">
        <v>11787</v>
      </c>
      <c r="E7460" s="135">
        <f t="shared" si="116"/>
        <v>40201002</v>
      </c>
      <c r="F7460" s="135" t="s">
        <v>16559</v>
      </c>
      <c r="G7460" s="135" t="s">
        <v>8453</v>
      </c>
      <c r="H7460" s="135" t="s">
        <v>11786</v>
      </c>
      <c r="I7460" s="135" t="s">
        <v>1413</v>
      </c>
    </row>
    <row r="7461" spans="1:9" x14ac:dyDescent="0.2">
      <c r="A7461" s="135" t="s">
        <v>2918</v>
      </c>
      <c r="D7461" s="135" t="s">
        <v>11788</v>
      </c>
      <c r="E7461" s="135">
        <f t="shared" si="116"/>
        <v>40201003</v>
      </c>
      <c r="F7461" s="135" t="s">
        <v>16559</v>
      </c>
      <c r="G7461" s="135" t="s">
        <v>8453</v>
      </c>
      <c r="H7461" s="135" t="s">
        <v>11786</v>
      </c>
      <c r="I7461" s="135" t="s">
        <v>1420</v>
      </c>
    </row>
    <row r="7462" spans="1:9" x14ac:dyDescent="0.2">
      <c r="A7462" s="135" t="s">
        <v>2918</v>
      </c>
      <c r="D7462" s="135" t="s">
        <v>11789</v>
      </c>
      <c r="E7462" s="135">
        <f t="shared" si="116"/>
        <v>40201004</v>
      </c>
      <c r="F7462" s="135" t="s">
        <v>16559</v>
      </c>
      <c r="G7462" s="135" t="s">
        <v>8453</v>
      </c>
      <c r="H7462" s="135" t="s">
        <v>11786</v>
      </c>
      <c r="I7462" s="135" t="s">
        <v>1426</v>
      </c>
    </row>
    <row r="7463" spans="1:9" x14ac:dyDescent="0.2">
      <c r="A7463" s="135" t="s">
        <v>2918</v>
      </c>
      <c r="D7463" s="135" t="s">
        <v>11790</v>
      </c>
      <c r="E7463" s="135">
        <f t="shared" si="116"/>
        <v>40201101</v>
      </c>
      <c r="F7463" s="135" t="s">
        <v>16559</v>
      </c>
      <c r="G7463" s="135" t="s">
        <v>8453</v>
      </c>
      <c r="H7463" s="135" t="s">
        <v>11791</v>
      </c>
      <c r="I7463" s="135" t="s">
        <v>11792</v>
      </c>
    </row>
    <row r="7464" spans="1:9" x14ac:dyDescent="0.2">
      <c r="A7464" s="135" t="s">
        <v>2918</v>
      </c>
      <c r="D7464" s="135" t="s">
        <v>11793</v>
      </c>
      <c r="E7464" s="135">
        <f t="shared" si="116"/>
        <v>40201103</v>
      </c>
      <c r="F7464" s="135" t="s">
        <v>16559</v>
      </c>
      <c r="G7464" s="135" t="s">
        <v>8453</v>
      </c>
      <c r="H7464" s="135" t="s">
        <v>11791</v>
      </c>
      <c r="I7464" s="135" t="s">
        <v>11794</v>
      </c>
    </row>
    <row r="7465" spans="1:9" x14ac:dyDescent="0.2">
      <c r="A7465" s="135" t="s">
        <v>2918</v>
      </c>
      <c r="D7465" s="135" t="s">
        <v>11795</v>
      </c>
      <c r="E7465" s="135">
        <f t="shared" si="116"/>
        <v>40201104</v>
      </c>
      <c r="F7465" s="135" t="s">
        <v>16559</v>
      </c>
      <c r="G7465" s="135" t="s">
        <v>8453</v>
      </c>
      <c r="H7465" s="135" t="s">
        <v>11791</v>
      </c>
      <c r="I7465" s="135" t="s">
        <v>11796</v>
      </c>
    </row>
    <row r="7466" spans="1:9" x14ac:dyDescent="0.2">
      <c r="A7466" s="135" t="s">
        <v>2918</v>
      </c>
      <c r="D7466" s="135" t="s">
        <v>11797</v>
      </c>
      <c r="E7466" s="135">
        <f t="shared" si="116"/>
        <v>40201105</v>
      </c>
      <c r="F7466" s="135" t="s">
        <v>16559</v>
      </c>
      <c r="G7466" s="135" t="s">
        <v>8453</v>
      </c>
      <c r="H7466" s="135" t="s">
        <v>11791</v>
      </c>
      <c r="I7466" s="135" t="s">
        <v>14465</v>
      </c>
    </row>
    <row r="7467" spans="1:9" x14ac:dyDescent="0.2">
      <c r="A7467" s="135" t="s">
        <v>2918</v>
      </c>
      <c r="D7467" s="135" t="s">
        <v>14462</v>
      </c>
      <c r="E7467" s="135">
        <f t="shared" si="116"/>
        <v>40201111</v>
      </c>
      <c r="F7467" s="135" t="s">
        <v>16559</v>
      </c>
      <c r="G7467" s="135" t="s">
        <v>8453</v>
      </c>
      <c r="H7467" s="135" t="s">
        <v>11791</v>
      </c>
      <c r="I7467" s="135" t="s">
        <v>14463</v>
      </c>
    </row>
    <row r="7468" spans="1:9" x14ac:dyDescent="0.2">
      <c r="A7468" s="135" t="s">
        <v>2918</v>
      </c>
      <c r="D7468" s="135" t="s">
        <v>14464</v>
      </c>
      <c r="E7468" s="135">
        <f t="shared" si="116"/>
        <v>40201112</v>
      </c>
      <c r="F7468" s="135" t="s">
        <v>16559</v>
      </c>
      <c r="G7468" s="135" t="s">
        <v>8453</v>
      </c>
      <c r="H7468" s="135" t="s">
        <v>11791</v>
      </c>
      <c r="I7468" s="135" t="s">
        <v>14463</v>
      </c>
    </row>
    <row r="7469" spans="1:9" x14ac:dyDescent="0.2">
      <c r="A7469" s="135" t="s">
        <v>2918</v>
      </c>
      <c r="D7469" s="135" t="s">
        <v>15659</v>
      </c>
      <c r="E7469" s="135">
        <f t="shared" si="116"/>
        <v>40201113</v>
      </c>
      <c r="F7469" s="135" t="s">
        <v>16559</v>
      </c>
      <c r="G7469" s="135" t="s">
        <v>8453</v>
      </c>
      <c r="H7469" s="135" t="s">
        <v>11791</v>
      </c>
      <c r="I7469" s="135" t="s">
        <v>15660</v>
      </c>
    </row>
    <row r="7470" spans="1:9" x14ac:dyDescent="0.2">
      <c r="A7470" s="135" t="s">
        <v>2918</v>
      </c>
      <c r="D7470" s="135" t="s">
        <v>15661</v>
      </c>
      <c r="E7470" s="135">
        <f t="shared" si="116"/>
        <v>40201114</v>
      </c>
      <c r="F7470" s="135" t="s">
        <v>16559</v>
      </c>
      <c r="G7470" s="135" t="s">
        <v>8453</v>
      </c>
      <c r="H7470" s="135" t="s">
        <v>11791</v>
      </c>
      <c r="I7470" s="135" t="s">
        <v>15660</v>
      </c>
    </row>
    <row r="7471" spans="1:9" x14ac:dyDescent="0.2">
      <c r="A7471" s="135" t="s">
        <v>2918</v>
      </c>
      <c r="D7471" s="135" t="s">
        <v>15662</v>
      </c>
      <c r="E7471" s="135">
        <f t="shared" si="116"/>
        <v>40201115</v>
      </c>
      <c r="F7471" s="135" t="s">
        <v>16559</v>
      </c>
      <c r="G7471" s="135" t="s">
        <v>8453</v>
      </c>
      <c r="H7471" s="135" t="s">
        <v>11791</v>
      </c>
      <c r="I7471" s="135" t="s">
        <v>15663</v>
      </c>
    </row>
    <row r="7472" spans="1:9" x14ac:dyDescent="0.2">
      <c r="A7472" s="135" t="s">
        <v>2918</v>
      </c>
      <c r="D7472" s="135" t="s">
        <v>15664</v>
      </c>
      <c r="E7472" s="135">
        <f t="shared" si="116"/>
        <v>40201116</v>
      </c>
      <c r="F7472" s="135" t="s">
        <v>16559</v>
      </c>
      <c r="G7472" s="135" t="s">
        <v>8453</v>
      </c>
      <c r="H7472" s="135" t="s">
        <v>11791</v>
      </c>
      <c r="I7472" s="135" t="s">
        <v>15663</v>
      </c>
    </row>
    <row r="7473" spans="1:9" x14ac:dyDescent="0.2">
      <c r="A7473" s="135" t="s">
        <v>2918</v>
      </c>
      <c r="D7473" s="135" t="s">
        <v>15665</v>
      </c>
      <c r="E7473" s="135">
        <f t="shared" si="116"/>
        <v>40201121</v>
      </c>
      <c r="F7473" s="135" t="s">
        <v>16559</v>
      </c>
      <c r="G7473" s="135" t="s">
        <v>8453</v>
      </c>
      <c r="H7473" s="135" t="s">
        <v>11791</v>
      </c>
      <c r="I7473" s="135" t="s">
        <v>15666</v>
      </c>
    </row>
    <row r="7474" spans="1:9" x14ac:dyDescent="0.2">
      <c r="A7474" s="135" t="s">
        <v>2918</v>
      </c>
      <c r="D7474" s="135" t="s">
        <v>15667</v>
      </c>
      <c r="E7474" s="135">
        <f t="shared" si="116"/>
        <v>40201122</v>
      </c>
      <c r="F7474" s="135" t="s">
        <v>16559</v>
      </c>
      <c r="G7474" s="135" t="s">
        <v>8453</v>
      </c>
      <c r="H7474" s="135" t="s">
        <v>11791</v>
      </c>
      <c r="I7474" s="135" t="s">
        <v>15668</v>
      </c>
    </row>
    <row r="7475" spans="1:9" x14ac:dyDescent="0.2">
      <c r="A7475" s="135" t="s">
        <v>2918</v>
      </c>
      <c r="D7475" s="135" t="s">
        <v>15669</v>
      </c>
      <c r="E7475" s="135">
        <f t="shared" si="116"/>
        <v>40201197</v>
      </c>
      <c r="F7475" s="135" t="s">
        <v>16559</v>
      </c>
      <c r="G7475" s="135" t="s">
        <v>8453</v>
      </c>
      <c r="H7475" s="135" t="s">
        <v>11791</v>
      </c>
      <c r="I7475" s="135" t="s">
        <v>15670</v>
      </c>
    </row>
    <row r="7476" spans="1:9" x14ac:dyDescent="0.2">
      <c r="A7476" s="135" t="s">
        <v>2918</v>
      </c>
      <c r="D7476" s="135" t="s">
        <v>15671</v>
      </c>
      <c r="E7476" s="135">
        <f t="shared" si="116"/>
        <v>40201198</v>
      </c>
      <c r="F7476" s="135" t="s">
        <v>16559</v>
      </c>
      <c r="G7476" s="135" t="s">
        <v>8453</v>
      </c>
      <c r="H7476" s="135" t="s">
        <v>11791</v>
      </c>
      <c r="I7476" s="135" t="s">
        <v>15670</v>
      </c>
    </row>
    <row r="7477" spans="1:9" x14ac:dyDescent="0.2">
      <c r="A7477" s="135" t="s">
        <v>2918</v>
      </c>
      <c r="D7477" s="135" t="s">
        <v>15672</v>
      </c>
      <c r="E7477" s="135">
        <f t="shared" si="116"/>
        <v>40201199</v>
      </c>
      <c r="F7477" s="135" t="s">
        <v>16559</v>
      </c>
      <c r="G7477" s="135" t="s">
        <v>8453</v>
      </c>
      <c r="H7477" s="135" t="s">
        <v>11791</v>
      </c>
      <c r="I7477" s="135" t="s">
        <v>15673</v>
      </c>
    </row>
    <row r="7478" spans="1:9" x14ac:dyDescent="0.2">
      <c r="A7478" s="135" t="s">
        <v>2918</v>
      </c>
      <c r="D7478" s="135" t="s">
        <v>15674</v>
      </c>
      <c r="E7478" s="135">
        <f t="shared" si="116"/>
        <v>40201201</v>
      </c>
      <c r="F7478" s="135" t="s">
        <v>16559</v>
      </c>
      <c r="G7478" s="135" t="s">
        <v>8453</v>
      </c>
      <c r="H7478" s="135" t="s">
        <v>12964</v>
      </c>
      <c r="I7478" s="135" t="s">
        <v>14521</v>
      </c>
    </row>
    <row r="7479" spans="1:9" x14ac:dyDescent="0.2">
      <c r="A7479" s="135" t="s">
        <v>2918</v>
      </c>
      <c r="D7479" s="135" t="s">
        <v>14522</v>
      </c>
      <c r="E7479" s="135">
        <f t="shared" si="116"/>
        <v>40201210</v>
      </c>
      <c r="F7479" s="135" t="s">
        <v>16559</v>
      </c>
      <c r="G7479" s="135" t="s">
        <v>8453</v>
      </c>
      <c r="H7479" s="135" t="s">
        <v>12964</v>
      </c>
      <c r="I7479" s="135" t="s">
        <v>14521</v>
      </c>
    </row>
    <row r="7480" spans="1:9" x14ac:dyDescent="0.2">
      <c r="A7480" s="135" t="s">
        <v>2918</v>
      </c>
      <c r="D7480" s="135" t="s">
        <v>14523</v>
      </c>
      <c r="E7480" s="135">
        <f t="shared" si="116"/>
        <v>40201301</v>
      </c>
      <c r="F7480" s="135" t="s">
        <v>16559</v>
      </c>
      <c r="G7480" s="135" t="s">
        <v>8453</v>
      </c>
      <c r="H7480" s="135" t="s">
        <v>14524</v>
      </c>
      <c r="I7480" s="135" t="s">
        <v>14525</v>
      </c>
    </row>
    <row r="7481" spans="1:9" x14ac:dyDescent="0.2">
      <c r="A7481" s="135" t="s">
        <v>2918</v>
      </c>
      <c r="D7481" s="135" t="s">
        <v>14526</v>
      </c>
      <c r="E7481" s="135">
        <f t="shared" si="116"/>
        <v>40201303</v>
      </c>
      <c r="F7481" s="135" t="s">
        <v>16559</v>
      </c>
      <c r="G7481" s="135" t="s">
        <v>8453</v>
      </c>
      <c r="H7481" s="135" t="s">
        <v>14524</v>
      </c>
      <c r="I7481" s="135" t="s">
        <v>14527</v>
      </c>
    </row>
    <row r="7482" spans="1:9" x14ac:dyDescent="0.2">
      <c r="A7482" s="135" t="s">
        <v>2918</v>
      </c>
      <c r="D7482" s="135" t="s">
        <v>14528</v>
      </c>
      <c r="E7482" s="135">
        <f t="shared" si="116"/>
        <v>40201304</v>
      </c>
      <c r="F7482" s="135" t="s">
        <v>16559</v>
      </c>
      <c r="G7482" s="135" t="s">
        <v>8453</v>
      </c>
      <c r="H7482" s="135" t="s">
        <v>14524</v>
      </c>
      <c r="I7482" s="135" t="s">
        <v>14529</v>
      </c>
    </row>
    <row r="7483" spans="1:9" x14ac:dyDescent="0.2">
      <c r="A7483" s="135" t="s">
        <v>2918</v>
      </c>
      <c r="D7483" s="135" t="s">
        <v>14530</v>
      </c>
      <c r="E7483" s="135">
        <f t="shared" si="116"/>
        <v>40201305</v>
      </c>
      <c r="F7483" s="135" t="s">
        <v>16559</v>
      </c>
      <c r="G7483" s="135" t="s">
        <v>8453</v>
      </c>
      <c r="H7483" s="135" t="s">
        <v>14524</v>
      </c>
      <c r="I7483" s="135" t="s">
        <v>14531</v>
      </c>
    </row>
    <row r="7484" spans="1:9" x14ac:dyDescent="0.2">
      <c r="A7484" s="135" t="s">
        <v>2918</v>
      </c>
      <c r="D7484" s="135" t="s">
        <v>14532</v>
      </c>
      <c r="E7484" s="135">
        <f t="shared" si="116"/>
        <v>40201310</v>
      </c>
      <c r="F7484" s="135" t="s">
        <v>16559</v>
      </c>
      <c r="G7484" s="135" t="s">
        <v>8453</v>
      </c>
      <c r="H7484" s="135" t="s">
        <v>14524</v>
      </c>
      <c r="I7484" s="135" t="s">
        <v>14533</v>
      </c>
    </row>
    <row r="7485" spans="1:9" x14ac:dyDescent="0.2">
      <c r="A7485" s="135" t="s">
        <v>2918</v>
      </c>
      <c r="D7485" s="135" t="s">
        <v>14534</v>
      </c>
      <c r="E7485" s="135">
        <f t="shared" si="116"/>
        <v>40201320</v>
      </c>
      <c r="F7485" s="135" t="s">
        <v>16559</v>
      </c>
      <c r="G7485" s="135" t="s">
        <v>8453</v>
      </c>
      <c r="H7485" s="135" t="s">
        <v>14524</v>
      </c>
      <c r="I7485" s="135" t="s">
        <v>14535</v>
      </c>
    </row>
    <row r="7486" spans="1:9" x14ac:dyDescent="0.2">
      <c r="A7486" s="135" t="s">
        <v>2918</v>
      </c>
      <c r="D7486" s="135" t="s">
        <v>14536</v>
      </c>
      <c r="E7486" s="135">
        <f t="shared" si="116"/>
        <v>40201330</v>
      </c>
      <c r="F7486" s="135" t="s">
        <v>16559</v>
      </c>
      <c r="G7486" s="135" t="s">
        <v>8453</v>
      </c>
      <c r="H7486" s="135" t="s">
        <v>14524</v>
      </c>
      <c r="I7486" s="135" t="s">
        <v>12992</v>
      </c>
    </row>
    <row r="7487" spans="1:9" x14ac:dyDescent="0.2">
      <c r="A7487" s="135" t="s">
        <v>2918</v>
      </c>
      <c r="D7487" s="135" t="s">
        <v>12993</v>
      </c>
      <c r="E7487" s="135">
        <f t="shared" si="116"/>
        <v>40201399</v>
      </c>
      <c r="F7487" s="135" t="s">
        <v>16559</v>
      </c>
      <c r="G7487" s="135" t="s">
        <v>8453</v>
      </c>
      <c r="H7487" s="135" t="s">
        <v>14524</v>
      </c>
      <c r="I7487" s="135" t="s">
        <v>6238</v>
      </c>
    </row>
    <row r="7488" spans="1:9" x14ac:dyDescent="0.2">
      <c r="A7488" s="135" t="s">
        <v>2918</v>
      </c>
      <c r="D7488" s="135" t="s">
        <v>12994</v>
      </c>
      <c r="E7488" s="135">
        <f t="shared" si="116"/>
        <v>40201401</v>
      </c>
      <c r="F7488" s="135" t="s">
        <v>16559</v>
      </c>
      <c r="G7488" s="135" t="s">
        <v>8453</v>
      </c>
      <c r="H7488" s="135" t="s">
        <v>12995</v>
      </c>
      <c r="I7488" s="135" t="s">
        <v>12996</v>
      </c>
    </row>
    <row r="7489" spans="1:9" x14ac:dyDescent="0.2">
      <c r="A7489" s="135" t="s">
        <v>2918</v>
      </c>
      <c r="D7489" s="135" t="s">
        <v>12997</v>
      </c>
      <c r="E7489" s="135">
        <f t="shared" si="116"/>
        <v>40201402</v>
      </c>
      <c r="F7489" s="135" t="s">
        <v>16559</v>
      </c>
      <c r="G7489" s="135" t="s">
        <v>8453</v>
      </c>
      <c r="H7489" s="135" t="s">
        <v>12995</v>
      </c>
      <c r="I7489" s="135" t="s">
        <v>12998</v>
      </c>
    </row>
    <row r="7490" spans="1:9" x14ac:dyDescent="0.2">
      <c r="A7490" s="135" t="s">
        <v>2918</v>
      </c>
      <c r="D7490" s="135" t="s">
        <v>12999</v>
      </c>
      <c r="E7490" s="135">
        <f t="shared" ref="E7490:E7553" si="117">VALUE(D7490)</f>
        <v>40201403</v>
      </c>
      <c r="F7490" s="135" t="s">
        <v>16559</v>
      </c>
      <c r="G7490" s="135" t="s">
        <v>8453</v>
      </c>
      <c r="H7490" s="135" t="s">
        <v>12995</v>
      </c>
      <c r="I7490" s="135" t="s">
        <v>14527</v>
      </c>
    </row>
    <row r="7491" spans="1:9" x14ac:dyDescent="0.2">
      <c r="A7491" s="135" t="s">
        <v>2918</v>
      </c>
      <c r="D7491" s="135" t="s">
        <v>13000</v>
      </c>
      <c r="E7491" s="135">
        <f t="shared" si="117"/>
        <v>40201404</v>
      </c>
      <c r="F7491" s="135" t="s">
        <v>16559</v>
      </c>
      <c r="G7491" s="135" t="s">
        <v>8453</v>
      </c>
      <c r="H7491" s="135" t="s">
        <v>12995</v>
      </c>
      <c r="I7491" s="135" t="s">
        <v>14529</v>
      </c>
    </row>
    <row r="7492" spans="1:9" x14ac:dyDescent="0.2">
      <c r="A7492" s="135" t="s">
        <v>2918</v>
      </c>
      <c r="D7492" s="135" t="s">
        <v>13001</v>
      </c>
      <c r="E7492" s="135">
        <f t="shared" si="117"/>
        <v>40201405</v>
      </c>
      <c r="F7492" s="135" t="s">
        <v>16559</v>
      </c>
      <c r="G7492" s="135" t="s">
        <v>8453</v>
      </c>
      <c r="H7492" s="135" t="s">
        <v>12995</v>
      </c>
      <c r="I7492" s="135" t="s">
        <v>14531</v>
      </c>
    </row>
    <row r="7493" spans="1:9" x14ac:dyDescent="0.2">
      <c r="A7493" s="135" t="s">
        <v>2918</v>
      </c>
      <c r="D7493" s="135" t="s">
        <v>13002</v>
      </c>
      <c r="E7493" s="135">
        <f t="shared" si="117"/>
        <v>40201406</v>
      </c>
      <c r="F7493" s="135" t="s">
        <v>16559</v>
      </c>
      <c r="G7493" s="135" t="s">
        <v>8453</v>
      </c>
      <c r="H7493" s="135" t="s">
        <v>12995</v>
      </c>
      <c r="I7493" s="135" t="s">
        <v>13003</v>
      </c>
    </row>
    <row r="7494" spans="1:9" x14ac:dyDescent="0.2">
      <c r="A7494" s="135" t="s">
        <v>2918</v>
      </c>
      <c r="D7494" s="135" t="s">
        <v>13004</v>
      </c>
      <c r="E7494" s="135">
        <f t="shared" si="117"/>
        <v>40201410</v>
      </c>
      <c r="F7494" s="135" t="s">
        <v>16559</v>
      </c>
      <c r="G7494" s="135" t="s">
        <v>8453</v>
      </c>
      <c r="H7494" s="135" t="s">
        <v>12995</v>
      </c>
      <c r="I7494" s="135" t="s">
        <v>13005</v>
      </c>
    </row>
    <row r="7495" spans="1:9" x14ac:dyDescent="0.2">
      <c r="A7495" s="135" t="s">
        <v>2918</v>
      </c>
      <c r="D7495" s="135" t="s">
        <v>13006</v>
      </c>
      <c r="E7495" s="135">
        <f t="shared" si="117"/>
        <v>40201411</v>
      </c>
      <c r="F7495" s="135" t="s">
        <v>16559</v>
      </c>
      <c r="G7495" s="135" t="s">
        <v>8453</v>
      </c>
      <c r="H7495" s="135" t="s">
        <v>12995</v>
      </c>
      <c r="I7495" s="135" t="s">
        <v>13007</v>
      </c>
    </row>
    <row r="7496" spans="1:9" x14ac:dyDescent="0.2">
      <c r="A7496" s="135" t="s">
        <v>2918</v>
      </c>
      <c r="D7496" s="135" t="s">
        <v>13008</v>
      </c>
      <c r="E7496" s="135">
        <f t="shared" si="117"/>
        <v>40201431</v>
      </c>
      <c r="F7496" s="135" t="s">
        <v>16559</v>
      </c>
      <c r="G7496" s="135" t="s">
        <v>8453</v>
      </c>
      <c r="H7496" s="135" t="s">
        <v>12995</v>
      </c>
      <c r="I7496" s="135" t="s">
        <v>13009</v>
      </c>
    </row>
    <row r="7497" spans="1:9" x14ac:dyDescent="0.2">
      <c r="A7497" s="135" t="s">
        <v>2918</v>
      </c>
      <c r="D7497" s="135" t="s">
        <v>13010</v>
      </c>
      <c r="E7497" s="135">
        <f t="shared" si="117"/>
        <v>40201432</v>
      </c>
      <c r="F7497" s="135" t="s">
        <v>16559</v>
      </c>
      <c r="G7497" s="135" t="s">
        <v>8453</v>
      </c>
      <c r="H7497" s="135" t="s">
        <v>12995</v>
      </c>
      <c r="I7497" s="135" t="s">
        <v>13011</v>
      </c>
    </row>
    <row r="7498" spans="1:9" x14ac:dyDescent="0.2">
      <c r="A7498" s="135" t="s">
        <v>2918</v>
      </c>
      <c r="D7498" s="135" t="s">
        <v>13012</v>
      </c>
      <c r="E7498" s="135">
        <f t="shared" si="117"/>
        <v>40201433</v>
      </c>
      <c r="F7498" s="135" t="s">
        <v>16559</v>
      </c>
      <c r="G7498" s="135" t="s">
        <v>8453</v>
      </c>
      <c r="H7498" s="135" t="s">
        <v>12995</v>
      </c>
      <c r="I7498" s="135" t="s">
        <v>13013</v>
      </c>
    </row>
    <row r="7499" spans="1:9" x14ac:dyDescent="0.2">
      <c r="A7499" s="135" t="s">
        <v>2918</v>
      </c>
      <c r="D7499" s="135" t="s">
        <v>13014</v>
      </c>
      <c r="E7499" s="135">
        <f t="shared" si="117"/>
        <v>40201434</v>
      </c>
      <c r="F7499" s="135" t="s">
        <v>16559</v>
      </c>
      <c r="G7499" s="135" t="s">
        <v>8453</v>
      </c>
      <c r="H7499" s="135" t="s">
        <v>12995</v>
      </c>
      <c r="I7499" s="135" t="s">
        <v>13015</v>
      </c>
    </row>
    <row r="7500" spans="1:9" x14ac:dyDescent="0.2">
      <c r="A7500" s="135" t="s">
        <v>2918</v>
      </c>
      <c r="D7500" s="135" t="s">
        <v>13016</v>
      </c>
      <c r="E7500" s="135">
        <f t="shared" si="117"/>
        <v>40201435</v>
      </c>
      <c r="F7500" s="135" t="s">
        <v>16559</v>
      </c>
      <c r="G7500" s="135" t="s">
        <v>8453</v>
      </c>
      <c r="H7500" s="135" t="s">
        <v>12995</v>
      </c>
      <c r="I7500" s="135" t="s">
        <v>13017</v>
      </c>
    </row>
    <row r="7501" spans="1:9" x14ac:dyDescent="0.2">
      <c r="A7501" s="135" t="s">
        <v>2918</v>
      </c>
      <c r="D7501" s="135" t="s">
        <v>13018</v>
      </c>
      <c r="E7501" s="135">
        <f t="shared" si="117"/>
        <v>40201436</v>
      </c>
      <c r="F7501" s="135" t="s">
        <v>16559</v>
      </c>
      <c r="G7501" s="135" t="s">
        <v>8453</v>
      </c>
      <c r="H7501" s="135" t="s">
        <v>12995</v>
      </c>
      <c r="I7501" s="135" t="s">
        <v>13019</v>
      </c>
    </row>
    <row r="7502" spans="1:9" x14ac:dyDescent="0.2">
      <c r="A7502" s="135" t="s">
        <v>2918</v>
      </c>
      <c r="D7502" s="135" t="s">
        <v>13020</v>
      </c>
      <c r="E7502" s="135">
        <f t="shared" si="117"/>
        <v>40201437</v>
      </c>
      <c r="F7502" s="135" t="s">
        <v>16559</v>
      </c>
      <c r="G7502" s="135" t="s">
        <v>8453</v>
      </c>
      <c r="H7502" s="135" t="s">
        <v>12995</v>
      </c>
      <c r="I7502" s="135" t="s">
        <v>13021</v>
      </c>
    </row>
    <row r="7503" spans="1:9" x14ac:dyDescent="0.2">
      <c r="A7503" s="135" t="s">
        <v>2918</v>
      </c>
      <c r="D7503" s="135" t="s">
        <v>13022</v>
      </c>
      <c r="E7503" s="135">
        <f t="shared" si="117"/>
        <v>40201438</v>
      </c>
      <c r="F7503" s="135" t="s">
        <v>16559</v>
      </c>
      <c r="G7503" s="135" t="s">
        <v>8453</v>
      </c>
      <c r="H7503" s="135" t="s">
        <v>12995</v>
      </c>
      <c r="I7503" s="135" t="s">
        <v>13023</v>
      </c>
    </row>
    <row r="7504" spans="1:9" x14ac:dyDescent="0.2">
      <c r="A7504" s="135" t="s">
        <v>2918</v>
      </c>
      <c r="D7504" s="135" t="s">
        <v>13024</v>
      </c>
      <c r="E7504" s="135">
        <f t="shared" si="117"/>
        <v>40201499</v>
      </c>
      <c r="F7504" s="135" t="s">
        <v>16559</v>
      </c>
      <c r="G7504" s="135" t="s">
        <v>8453</v>
      </c>
      <c r="H7504" s="135" t="s">
        <v>12995</v>
      </c>
      <c r="I7504" s="135" t="s">
        <v>6238</v>
      </c>
    </row>
    <row r="7505" spans="1:9" x14ac:dyDescent="0.2">
      <c r="A7505" s="135" t="s">
        <v>2918</v>
      </c>
      <c r="D7505" s="135" t="s">
        <v>13025</v>
      </c>
      <c r="E7505" s="135">
        <f t="shared" si="117"/>
        <v>40201501</v>
      </c>
      <c r="F7505" s="135" t="s">
        <v>16559</v>
      </c>
      <c r="G7505" s="135" t="s">
        <v>8453</v>
      </c>
      <c r="H7505" s="135" t="s">
        <v>13026</v>
      </c>
      <c r="I7505" s="135" t="s">
        <v>13027</v>
      </c>
    </row>
    <row r="7506" spans="1:9" x14ac:dyDescent="0.2">
      <c r="A7506" s="135" t="s">
        <v>2918</v>
      </c>
      <c r="D7506" s="135" t="s">
        <v>13028</v>
      </c>
      <c r="E7506" s="135">
        <f t="shared" si="117"/>
        <v>40201502</v>
      </c>
      <c r="F7506" s="135" t="s">
        <v>16559</v>
      </c>
      <c r="G7506" s="135" t="s">
        <v>8453</v>
      </c>
      <c r="H7506" s="135" t="s">
        <v>13026</v>
      </c>
      <c r="I7506" s="135" t="s">
        <v>12998</v>
      </c>
    </row>
    <row r="7507" spans="1:9" x14ac:dyDescent="0.2">
      <c r="A7507" s="135" t="s">
        <v>2918</v>
      </c>
      <c r="D7507" s="135" t="s">
        <v>13029</v>
      </c>
      <c r="E7507" s="135">
        <f t="shared" si="117"/>
        <v>40201503</v>
      </c>
      <c r="F7507" s="135" t="s">
        <v>16559</v>
      </c>
      <c r="G7507" s="135" t="s">
        <v>8453</v>
      </c>
      <c r="H7507" s="135" t="s">
        <v>13026</v>
      </c>
      <c r="I7507" s="135" t="s">
        <v>14527</v>
      </c>
    </row>
    <row r="7508" spans="1:9" x14ac:dyDescent="0.2">
      <c r="A7508" s="135" t="s">
        <v>2918</v>
      </c>
      <c r="D7508" s="135" t="s">
        <v>13030</v>
      </c>
      <c r="E7508" s="135">
        <f t="shared" si="117"/>
        <v>40201504</v>
      </c>
      <c r="F7508" s="135" t="s">
        <v>16559</v>
      </c>
      <c r="G7508" s="135" t="s">
        <v>8453</v>
      </c>
      <c r="H7508" s="135" t="s">
        <v>13026</v>
      </c>
      <c r="I7508" s="135" t="s">
        <v>14529</v>
      </c>
    </row>
    <row r="7509" spans="1:9" x14ac:dyDescent="0.2">
      <c r="A7509" s="135" t="s">
        <v>2918</v>
      </c>
      <c r="D7509" s="135" t="s">
        <v>13031</v>
      </c>
      <c r="E7509" s="135">
        <f t="shared" si="117"/>
        <v>40201505</v>
      </c>
      <c r="F7509" s="135" t="s">
        <v>16559</v>
      </c>
      <c r="G7509" s="135" t="s">
        <v>8453</v>
      </c>
      <c r="H7509" s="135" t="s">
        <v>13026</v>
      </c>
      <c r="I7509" s="135" t="s">
        <v>14531</v>
      </c>
    </row>
    <row r="7510" spans="1:9" x14ac:dyDescent="0.2">
      <c r="A7510" s="135" t="s">
        <v>2918</v>
      </c>
      <c r="D7510" s="135" t="s">
        <v>13032</v>
      </c>
      <c r="E7510" s="135">
        <f t="shared" si="117"/>
        <v>40201531</v>
      </c>
      <c r="F7510" s="135" t="s">
        <v>16559</v>
      </c>
      <c r="G7510" s="135" t="s">
        <v>8453</v>
      </c>
      <c r="H7510" s="135" t="s">
        <v>13026</v>
      </c>
      <c r="I7510" s="135" t="s">
        <v>13009</v>
      </c>
    </row>
    <row r="7511" spans="1:9" x14ac:dyDescent="0.2">
      <c r="A7511" s="135" t="s">
        <v>2918</v>
      </c>
      <c r="D7511" s="135" t="s">
        <v>13033</v>
      </c>
      <c r="E7511" s="135">
        <f t="shared" si="117"/>
        <v>40201599</v>
      </c>
      <c r="F7511" s="135" t="s">
        <v>16559</v>
      </c>
      <c r="G7511" s="135" t="s">
        <v>8453</v>
      </c>
      <c r="H7511" s="135" t="s">
        <v>13026</v>
      </c>
      <c r="I7511" s="135" t="s">
        <v>6238</v>
      </c>
    </row>
    <row r="7512" spans="1:9" x14ac:dyDescent="0.2">
      <c r="A7512" s="135" t="s">
        <v>2918</v>
      </c>
      <c r="D7512" s="135" t="s">
        <v>13034</v>
      </c>
      <c r="E7512" s="135">
        <f t="shared" si="117"/>
        <v>40201601</v>
      </c>
      <c r="F7512" s="135" t="s">
        <v>16559</v>
      </c>
      <c r="G7512" s="135" t="s">
        <v>8453</v>
      </c>
      <c r="H7512" s="135" t="s">
        <v>13035</v>
      </c>
      <c r="I7512" s="135" t="s">
        <v>13036</v>
      </c>
    </row>
    <row r="7513" spans="1:9" x14ac:dyDescent="0.2">
      <c r="A7513" s="135" t="s">
        <v>2918</v>
      </c>
      <c r="D7513" s="135" t="s">
        <v>13037</v>
      </c>
      <c r="E7513" s="135">
        <f t="shared" si="117"/>
        <v>40201602</v>
      </c>
      <c r="F7513" s="135" t="s">
        <v>16559</v>
      </c>
      <c r="G7513" s="135" t="s">
        <v>8453</v>
      </c>
      <c r="H7513" s="135" t="s">
        <v>13035</v>
      </c>
      <c r="I7513" s="135" t="s">
        <v>12998</v>
      </c>
    </row>
    <row r="7514" spans="1:9" x14ac:dyDescent="0.2">
      <c r="A7514" s="135" t="s">
        <v>2918</v>
      </c>
      <c r="D7514" s="135" t="s">
        <v>13038</v>
      </c>
      <c r="E7514" s="135">
        <f t="shared" si="117"/>
        <v>40201603</v>
      </c>
      <c r="F7514" s="135" t="s">
        <v>16559</v>
      </c>
      <c r="G7514" s="135" t="s">
        <v>8453</v>
      </c>
      <c r="H7514" s="135" t="s">
        <v>13035</v>
      </c>
      <c r="I7514" s="135" t="s">
        <v>14527</v>
      </c>
    </row>
    <row r="7515" spans="1:9" x14ac:dyDescent="0.2">
      <c r="A7515" s="135" t="s">
        <v>2918</v>
      </c>
      <c r="D7515" s="135" t="s">
        <v>13039</v>
      </c>
      <c r="E7515" s="135">
        <f t="shared" si="117"/>
        <v>40201604</v>
      </c>
      <c r="F7515" s="135" t="s">
        <v>16559</v>
      </c>
      <c r="G7515" s="135" t="s">
        <v>8453</v>
      </c>
      <c r="H7515" s="135" t="s">
        <v>13035</v>
      </c>
      <c r="I7515" s="135" t="s">
        <v>14529</v>
      </c>
    </row>
    <row r="7516" spans="1:9" x14ac:dyDescent="0.2">
      <c r="A7516" s="135" t="s">
        <v>2918</v>
      </c>
      <c r="D7516" s="135" t="s">
        <v>13040</v>
      </c>
      <c r="E7516" s="135">
        <f t="shared" si="117"/>
        <v>40201605</v>
      </c>
      <c r="F7516" s="135" t="s">
        <v>16559</v>
      </c>
      <c r="G7516" s="135" t="s">
        <v>8453</v>
      </c>
      <c r="H7516" s="135" t="s">
        <v>13035</v>
      </c>
      <c r="I7516" s="135" t="s">
        <v>14531</v>
      </c>
    </row>
    <row r="7517" spans="1:9" x14ac:dyDescent="0.2">
      <c r="A7517" s="135" t="s">
        <v>2918</v>
      </c>
      <c r="D7517" s="135" t="s">
        <v>13041</v>
      </c>
      <c r="E7517" s="135">
        <f t="shared" si="117"/>
        <v>40201606</v>
      </c>
      <c r="F7517" s="135" t="s">
        <v>16559</v>
      </c>
      <c r="G7517" s="135" t="s">
        <v>8453</v>
      </c>
      <c r="H7517" s="135" t="s">
        <v>13035</v>
      </c>
      <c r="I7517" s="135" t="s">
        <v>13042</v>
      </c>
    </row>
    <row r="7518" spans="1:9" x14ac:dyDescent="0.2">
      <c r="A7518" s="135" t="s">
        <v>2918</v>
      </c>
      <c r="D7518" s="135" t="s">
        <v>13043</v>
      </c>
      <c r="E7518" s="135">
        <f t="shared" si="117"/>
        <v>40201607</v>
      </c>
      <c r="F7518" s="135" t="s">
        <v>16559</v>
      </c>
      <c r="G7518" s="135" t="s">
        <v>8453</v>
      </c>
      <c r="H7518" s="135" t="s">
        <v>13035</v>
      </c>
      <c r="I7518" s="135" t="s">
        <v>13044</v>
      </c>
    </row>
    <row r="7519" spans="1:9" x14ac:dyDescent="0.2">
      <c r="A7519" s="135" t="s">
        <v>2918</v>
      </c>
      <c r="D7519" s="135" t="s">
        <v>13045</v>
      </c>
      <c r="E7519" s="135">
        <f t="shared" si="117"/>
        <v>40201608</v>
      </c>
      <c r="F7519" s="135" t="s">
        <v>16559</v>
      </c>
      <c r="G7519" s="135" t="s">
        <v>8453</v>
      </c>
      <c r="H7519" s="135" t="s">
        <v>13035</v>
      </c>
      <c r="I7519" s="135" t="s">
        <v>13046</v>
      </c>
    </row>
    <row r="7520" spans="1:9" x14ac:dyDescent="0.2">
      <c r="A7520" s="135" t="s">
        <v>2918</v>
      </c>
      <c r="D7520" s="135" t="s">
        <v>13047</v>
      </c>
      <c r="E7520" s="135">
        <f t="shared" si="117"/>
        <v>40201609</v>
      </c>
      <c r="F7520" s="135" t="s">
        <v>16559</v>
      </c>
      <c r="G7520" s="135" t="s">
        <v>8453</v>
      </c>
      <c r="H7520" s="135" t="s">
        <v>13035</v>
      </c>
      <c r="I7520" s="135" t="s">
        <v>13048</v>
      </c>
    </row>
    <row r="7521" spans="1:9" x14ac:dyDescent="0.2">
      <c r="A7521" s="135" t="s">
        <v>2918</v>
      </c>
      <c r="D7521" s="135" t="s">
        <v>13049</v>
      </c>
      <c r="E7521" s="135">
        <f t="shared" si="117"/>
        <v>40201619</v>
      </c>
      <c r="F7521" s="135" t="s">
        <v>16559</v>
      </c>
      <c r="G7521" s="135" t="s">
        <v>8453</v>
      </c>
      <c r="H7521" s="135" t="s">
        <v>13035</v>
      </c>
      <c r="I7521" s="135" t="s">
        <v>13050</v>
      </c>
    </row>
    <row r="7522" spans="1:9" x14ac:dyDescent="0.2">
      <c r="A7522" s="135" t="s">
        <v>2918</v>
      </c>
      <c r="D7522" s="135" t="s">
        <v>13051</v>
      </c>
      <c r="E7522" s="135">
        <f t="shared" si="117"/>
        <v>40201620</v>
      </c>
      <c r="F7522" s="135" t="s">
        <v>16559</v>
      </c>
      <c r="G7522" s="135" t="s">
        <v>8453</v>
      </c>
      <c r="H7522" s="135" t="s">
        <v>13035</v>
      </c>
      <c r="I7522" s="135" t="s">
        <v>13052</v>
      </c>
    </row>
    <row r="7523" spans="1:9" x14ac:dyDescent="0.2">
      <c r="A7523" s="135" t="s">
        <v>2918</v>
      </c>
      <c r="D7523" s="135" t="s">
        <v>16929</v>
      </c>
      <c r="E7523" s="135">
        <f t="shared" si="117"/>
        <v>40201621</v>
      </c>
      <c r="F7523" s="135" t="s">
        <v>16559</v>
      </c>
      <c r="G7523" s="135" t="s">
        <v>8453</v>
      </c>
      <c r="H7523" s="135" t="s">
        <v>13035</v>
      </c>
      <c r="I7523" s="135" t="s">
        <v>16930</v>
      </c>
    </row>
    <row r="7524" spans="1:9" x14ac:dyDescent="0.2">
      <c r="A7524" s="135" t="s">
        <v>2918</v>
      </c>
      <c r="D7524" s="135" t="s">
        <v>16931</v>
      </c>
      <c r="E7524" s="135">
        <f t="shared" si="117"/>
        <v>40201622</v>
      </c>
      <c r="F7524" s="135" t="s">
        <v>16559</v>
      </c>
      <c r="G7524" s="135" t="s">
        <v>8453</v>
      </c>
      <c r="H7524" s="135" t="s">
        <v>13035</v>
      </c>
      <c r="I7524" s="135" t="s">
        <v>15692</v>
      </c>
    </row>
    <row r="7525" spans="1:9" x14ac:dyDescent="0.2">
      <c r="A7525" s="135" t="s">
        <v>2918</v>
      </c>
      <c r="D7525" s="135" t="s">
        <v>15693</v>
      </c>
      <c r="E7525" s="135">
        <f t="shared" si="117"/>
        <v>40201623</v>
      </c>
      <c r="F7525" s="135" t="s">
        <v>16559</v>
      </c>
      <c r="G7525" s="135" t="s">
        <v>8453</v>
      </c>
      <c r="H7525" s="135" t="s">
        <v>13035</v>
      </c>
      <c r="I7525" s="135" t="s">
        <v>15694</v>
      </c>
    </row>
    <row r="7526" spans="1:9" x14ac:dyDescent="0.2">
      <c r="A7526" s="135" t="s">
        <v>2918</v>
      </c>
      <c r="D7526" s="135" t="s">
        <v>15695</v>
      </c>
      <c r="E7526" s="135">
        <f t="shared" si="117"/>
        <v>40201624</v>
      </c>
      <c r="F7526" s="135" t="s">
        <v>16559</v>
      </c>
      <c r="G7526" s="135" t="s">
        <v>8453</v>
      </c>
      <c r="H7526" s="135" t="s">
        <v>13035</v>
      </c>
      <c r="I7526" s="135" t="s">
        <v>15696</v>
      </c>
    </row>
    <row r="7527" spans="1:9" x14ac:dyDescent="0.2">
      <c r="A7527" s="135" t="s">
        <v>2918</v>
      </c>
      <c r="D7527" s="135" t="s">
        <v>14619</v>
      </c>
      <c r="E7527" s="135">
        <f t="shared" si="117"/>
        <v>40201625</v>
      </c>
      <c r="F7527" s="135" t="s">
        <v>16559</v>
      </c>
      <c r="G7527" s="135" t="s">
        <v>8453</v>
      </c>
      <c r="H7527" s="135" t="s">
        <v>13035</v>
      </c>
      <c r="I7527" s="135" t="s">
        <v>14620</v>
      </c>
    </row>
    <row r="7528" spans="1:9" x14ac:dyDescent="0.2">
      <c r="A7528" s="135" t="s">
        <v>2918</v>
      </c>
      <c r="D7528" s="135" t="s">
        <v>14621</v>
      </c>
      <c r="E7528" s="135">
        <f t="shared" si="117"/>
        <v>40201626</v>
      </c>
      <c r="F7528" s="135" t="s">
        <v>16559</v>
      </c>
      <c r="G7528" s="135" t="s">
        <v>8453</v>
      </c>
      <c r="H7528" s="135" t="s">
        <v>13035</v>
      </c>
      <c r="I7528" s="135" t="s">
        <v>14622</v>
      </c>
    </row>
    <row r="7529" spans="1:9" x14ac:dyDescent="0.2">
      <c r="A7529" s="135" t="s">
        <v>2918</v>
      </c>
      <c r="D7529" s="135" t="s">
        <v>14623</v>
      </c>
      <c r="E7529" s="135">
        <f t="shared" si="117"/>
        <v>40201627</v>
      </c>
      <c r="F7529" s="135" t="s">
        <v>16559</v>
      </c>
      <c r="G7529" s="135" t="s">
        <v>8453</v>
      </c>
      <c r="H7529" s="135" t="s">
        <v>13035</v>
      </c>
      <c r="I7529" s="135" t="s">
        <v>14624</v>
      </c>
    </row>
    <row r="7530" spans="1:9" x14ac:dyDescent="0.2">
      <c r="A7530" s="135" t="s">
        <v>2918</v>
      </c>
      <c r="D7530" s="135" t="s">
        <v>14625</v>
      </c>
      <c r="E7530" s="135">
        <f t="shared" si="117"/>
        <v>40201628</v>
      </c>
      <c r="F7530" s="135" t="s">
        <v>16559</v>
      </c>
      <c r="G7530" s="135" t="s">
        <v>8453</v>
      </c>
      <c r="H7530" s="135" t="s">
        <v>13035</v>
      </c>
      <c r="I7530" s="135" t="s">
        <v>14626</v>
      </c>
    </row>
    <row r="7531" spans="1:9" x14ac:dyDescent="0.2">
      <c r="A7531" s="135" t="s">
        <v>2918</v>
      </c>
      <c r="D7531" s="135" t="s">
        <v>14627</v>
      </c>
      <c r="E7531" s="135">
        <f t="shared" si="117"/>
        <v>40201629</v>
      </c>
      <c r="F7531" s="135" t="s">
        <v>16559</v>
      </c>
      <c r="G7531" s="135" t="s">
        <v>8453</v>
      </c>
      <c r="H7531" s="135" t="s">
        <v>13035</v>
      </c>
      <c r="I7531" s="135" t="s">
        <v>14628</v>
      </c>
    </row>
    <row r="7532" spans="1:9" x14ac:dyDescent="0.2">
      <c r="A7532" s="135" t="s">
        <v>2918</v>
      </c>
      <c r="D7532" s="135" t="s">
        <v>14629</v>
      </c>
      <c r="E7532" s="135">
        <f t="shared" si="117"/>
        <v>40201630</v>
      </c>
      <c r="F7532" s="135" t="s">
        <v>16559</v>
      </c>
      <c r="G7532" s="135" t="s">
        <v>8453</v>
      </c>
      <c r="H7532" s="135" t="s">
        <v>13035</v>
      </c>
      <c r="I7532" s="135" t="s">
        <v>14630</v>
      </c>
    </row>
    <row r="7533" spans="1:9" x14ac:dyDescent="0.2">
      <c r="A7533" s="135" t="s">
        <v>2918</v>
      </c>
      <c r="D7533" s="135" t="s">
        <v>14631</v>
      </c>
      <c r="E7533" s="135">
        <f t="shared" si="117"/>
        <v>40201631</v>
      </c>
      <c r="F7533" s="135" t="s">
        <v>16559</v>
      </c>
      <c r="G7533" s="135" t="s">
        <v>8453</v>
      </c>
      <c r="H7533" s="135" t="s">
        <v>13035</v>
      </c>
      <c r="I7533" s="135" t="s">
        <v>14632</v>
      </c>
    </row>
    <row r="7534" spans="1:9" x14ac:dyDescent="0.2">
      <c r="A7534" s="135" t="s">
        <v>2918</v>
      </c>
      <c r="D7534" s="135" t="s">
        <v>14633</v>
      </c>
      <c r="E7534" s="135">
        <f t="shared" si="117"/>
        <v>40201632</v>
      </c>
      <c r="F7534" s="135" t="s">
        <v>16559</v>
      </c>
      <c r="G7534" s="135" t="s">
        <v>8453</v>
      </c>
      <c r="H7534" s="135" t="s">
        <v>13035</v>
      </c>
      <c r="I7534" s="135" t="s">
        <v>14634</v>
      </c>
    </row>
    <row r="7535" spans="1:9" x14ac:dyDescent="0.2">
      <c r="A7535" s="135" t="s">
        <v>2918</v>
      </c>
      <c r="D7535" s="135" t="s">
        <v>14635</v>
      </c>
      <c r="E7535" s="135">
        <f t="shared" si="117"/>
        <v>40201699</v>
      </c>
      <c r="F7535" s="135" t="s">
        <v>16559</v>
      </c>
      <c r="G7535" s="135" t="s">
        <v>8453</v>
      </c>
      <c r="H7535" s="135" t="s">
        <v>13035</v>
      </c>
      <c r="I7535" s="135" t="s">
        <v>6238</v>
      </c>
    </row>
    <row r="7536" spans="1:9" x14ac:dyDescent="0.2">
      <c r="A7536" s="135" t="s">
        <v>2918</v>
      </c>
      <c r="D7536" s="135" t="s">
        <v>14636</v>
      </c>
      <c r="E7536" s="135">
        <f t="shared" si="117"/>
        <v>40201702</v>
      </c>
      <c r="F7536" s="135" t="s">
        <v>16559</v>
      </c>
      <c r="G7536" s="135" t="s">
        <v>8453</v>
      </c>
      <c r="H7536" s="135" t="s">
        <v>14637</v>
      </c>
      <c r="I7536" s="135" t="s">
        <v>12998</v>
      </c>
    </row>
    <row r="7537" spans="1:9" x14ac:dyDescent="0.2">
      <c r="A7537" s="135" t="s">
        <v>2918</v>
      </c>
      <c r="D7537" s="135" t="s">
        <v>14638</v>
      </c>
      <c r="E7537" s="135">
        <f t="shared" si="117"/>
        <v>40201703</v>
      </c>
      <c r="F7537" s="135" t="s">
        <v>16559</v>
      </c>
      <c r="G7537" s="135" t="s">
        <v>8453</v>
      </c>
      <c r="H7537" s="135" t="s">
        <v>14637</v>
      </c>
      <c r="I7537" s="135" t="s">
        <v>14527</v>
      </c>
    </row>
    <row r="7538" spans="1:9" x14ac:dyDescent="0.2">
      <c r="A7538" s="135" t="s">
        <v>2918</v>
      </c>
      <c r="D7538" s="135" t="s">
        <v>14639</v>
      </c>
      <c r="E7538" s="135">
        <f t="shared" si="117"/>
        <v>40201704</v>
      </c>
      <c r="F7538" s="135" t="s">
        <v>16559</v>
      </c>
      <c r="G7538" s="135" t="s">
        <v>8453</v>
      </c>
      <c r="H7538" s="135" t="s">
        <v>14637</v>
      </c>
      <c r="I7538" s="135" t="s">
        <v>14529</v>
      </c>
    </row>
    <row r="7539" spans="1:9" x14ac:dyDescent="0.2">
      <c r="A7539" s="135" t="s">
        <v>2918</v>
      </c>
      <c r="D7539" s="135" t="s">
        <v>11919</v>
      </c>
      <c r="E7539" s="135">
        <f t="shared" si="117"/>
        <v>40201705</v>
      </c>
      <c r="F7539" s="135" t="s">
        <v>16559</v>
      </c>
      <c r="G7539" s="135" t="s">
        <v>8453</v>
      </c>
      <c r="H7539" s="135" t="s">
        <v>14637</v>
      </c>
      <c r="I7539" s="135" t="s">
        <v>14531</v>
      </c>
    </row>
    <row r="7540" spans="1:9" x14ac:dyDescent="0.2">
      <c r="A7540" s="135" t="s">
        <v>2918</v>
      </c>
      <c r="D7540" s="135" t="s">
        <v>11920</v>
      </c>
      <c r="E7540" s="135">
        <f t="shared" si="117"/>
        <v>40201706</v>
      </c>
      <c r="F7540" s="135" t="s">
        <v>16559</v>
      </c>
      <c r="G7540" s="135" t="s">
        <v>8453</v>
      </c>
      <c r="H7540" s="135" t="s">
        <v>14637</v>
      </c>
      <c r="I7540" s="135" t="s">
        <v>3972</v>
      </c>
    </row>
    <row r="7541" spans="1:9" x14ac:dyDescent="0.2">
      <c r="A7541" s="135" t="s">
        <v>2918</v>
      </c>
      <c r="D7541" s="135" t="s">
        <v>11921</v>
      </c>
      <c r="E7541" s="135">
        <f t="shared" si="117"/>
        <v>40201721</v>
      </c>
      <c r="F7541" s="135" t="s">
        <v>16559</v>
      </c>
      <c r="G7541" s="135" t="s">
        <v>8453</v>
      </c>
      <c r="H7541" s="135" t="s">
        <v>14637</v>
      </c>
      <c r="I7541" s="135" t="s">
        <v>11922</v>
      </c>
    </row>
    <row r="7542" spans="1:9" x14ac:dyDescent="0.2">
      <c r="A7542" s="135" t="s">
        <v>2918</v>
      </c>
      <c r="D7542" s="135" t="s">
        <v>11923</v>
      </c>
      <c r="E7542" s="135">
        <f t="shared" si="117"/>
        <v>40201722</v>
      </c>
      <c r="F7542" s="135" t="s">
        <v>16559</v>
      </c>
      <c r="G7542" s="135" t="s">
        <v>8453</v>
      </c>
      <c r="H7542" s="135" t="s">
        <v>14637</v>
      </c>
      <c r="I7542" s="135" t="s">
        <v>11924</v>
      </c>
    </row>
    <row r="7543" spans="1:9" x14ac:dyDescent="0.2">
      <c r="A7543" s="135" t="s">
        <v>2918</v>
      </c>
      <c r="D7543" s="135" t="s">
        <v>11925</v>
      </c>
      <c r="E7543" s="135">
        <f t="shared" si="117"/>
        <v>40201723</v>
      </c>
      <c r="F7543" s="135" t="s">
        <v>16559</v>
      </c>
      <c r="G7543" s="135" t="s">
        <v>8453</v>
      </c>
      <c r="H7543" s="135" t="s">
        <v>14637</v>
      </c>
      <c r="I7543" s="135" t="s">
        <v>11926</v>
      </c>
    </row>
    <row r="7544" spans="1:9" x14ac:dyDescent="0.2">
      <c r="A7544" s="135" t="s">
        <v>2918</v>
      </c>
      <c r="D7544" s="135" t="s">
        <v>11927</v>
      </c>
      <c r="E7544" s="135">
        <f t="shared" si="117"/>
        <v>40201724</v>
      </c>
      <c r="F7544" s="135" t="s">
        <v>16559</v>
      </c>
      <c r="G7544" s="135" t="s">
        <v>8453</v>
      </c>
      <c r="H7544" s="135" t="s">
        <v>14637</v>
      </c>
      <c r="I7544" s="135" t="s">
        <v>11928</v>
      </c>
    </row>
    <row r="7545" spans="1:9" x14ac:dyDescent="0.2">
      <c r="A7545" s="135" t="s">
        <v>2918</v>
      </c>
      <c r="D7545" s="135" t="s">
        <v>11929</v>
      </c>
      <c r="E7545" s="135">
        <f t="shared" si="117"/>
        <v>40201725</v>
      </c>
      <c r="F7545" s="135" t="s">
        <v>16559</v>
      </c>
      <c r="G7545" s="135" t="s">
        <v>8453</v>
      </c>
      <c r="H7545" s="135" t="s">
        <v>14637</v>
      </c>
      <c r="I7545" s="135" t="s">
        <v>11930</v>
      </c>
    </row>
    <row r="7546" spans="1:9" x14ac:dyDescent="0.2">
      <c r="A7546" s="135" t="s">
        <v>2918</v>
      </c>
      <c r="D7546" s="135" t="s">
        <v>11931</v>
      </c>
      <c r="E7546" s="135">
        <f t="shared" si="117"/>
        <v>40201726</v>
      </c>
      <c r="F7546" s="135" t="s">
        <v>16559</v>
      </c>
      <c r="G7546" s="135" t="s">
        <v>8453</v>
      </c>
      <c r="H7546" s="135" t="s">
        <v>14637</v>
      </c>
      <c r="I7546" s="135" t="s">
        <v>11932</v>
      </c>
    </row>
    <row r="7547" spans="1:9" x14ac:dyDescent="0.2">
      <c r="A7547" s="135" t="s">
        <v>2918</v>
      </c>
      <c r="D7547" s="135" t="s">
        <v>11933</v>
      </c>
      <c r="E7547" s="135">
        <f t="shared" si="117"/>
        <v>40201727</v>
      </c>
      <c r="F7547" s="135" t="s">
        <v>16559</v>
      </c>
      <c r="G7547" s="135" t="s">
        <v>8453</v>
      </c>
      <c r="H7547" s="135" t="s">
        <v>14637</v>
      </c>
      <c r="I7547" s="135" t="s">
        <v>3189</v>
      </c>
    </row>
    <row r="7548" spans="1:9" x14ac:dyDescent="0.2">
      <c r="A7548" s="135" t="s">
        <v>2918</v>
      </c>
      <c r="D7548" s="135" t="s">
        <v>11934</v>
      </c>
      <c r="E7548" s="135">
        <f t="shared" si="117"/>
        <v>40201728</v>
      </c>
      <c r="F7548" s="135" t="s">
        <v>16559</v>
      </c>
      <c r="G7548" s="135" t="s">
        <v>8453</v>
      </c>
      <c r="H7548" s="135" t="s">
        <v>14637</v>
      </c>
      <c r="I7548" s="135" t="s">
        <v>11935</v>
      </c>
    </row>
    <row r="7549" spans="1:9" x14ac:dyDescent="0.2">
      <c r="A7549" s="135" t="s">
        <v>2918</v>
      </c>
      <c r="D7549" s="135" t="s">
        <v>11936</v>
      </c>
      <c r="E7549" s="135">
        <f t="shared" si="117"/>
        <v>40201729</v>
      </c>
      <c r="F7549" s="135" t="s">
        <v>16559</v>
      </c>
      <c r="G7549" s="135" t="s">
        <v>8453</v>
      </c>
      <c r="H7549" s="135" t="s">
        <v>14637</v>
      </c>
      <c r="I7549" s="135" t="s">
        <v>11937</v>
      </c>
    </row>
    <row r="7550" spans="1:9" x14ac:dyDescent="0.2">
      <c r="A7550" s="135" t="s">
        <v>2918</v>
      </c>
      <c r="D7550" s="135" t="s">
        <v>11938</v>
      </c>
      <c r="E7550" s="135">
        <f t="shared" si="117"/>
        <v>40201731</v>
      </c>
      <c r="F7550" s="135" t="s">
        <v>16559</v>
      </c>
      <c r="G7550" s="135" t="s">
        <v>8453</v>
      </c>
      <c r="H7550" s="135" t="s">
        <v>14637</v>
      </c>
      <c r="I7550" s="135" t="s">
        <v>11939</v>
      </c>
    </row>
    <row r="7551" spans="1:9" x14ac:dyDescent="0.2">
      <c r="A7551" s="135" t="s">
        <v>2918</v>
      </c>
      <c r="D7551" s="135" t="s">
        <v>11940</v>
      </c>
      <c r="E7551" s="135">
        <f t="shared" si="117"/>
        <v>40201732</v>
      </c>
      <c r="F7551" s="135" t="s">
        <v>16559</v>
      </c>
      <c r="G7551" s="135" t="s">
        <v>8453</v>
      </c>
      <c r="H7551" s="135" t="s">
        <v>14637</v>
      </c>
      <c r="I7551" s="135" t="s">
        <v>11941</v>
      </c>
    </row>
    <row r="7552" spans="1:9" x14ac:dyDescent="0.2">
      <c r="A7552" s="135" t="s">
        <v>2918</v>
      </c>
      <c r="D7552" s="135" t="s">
        <v>11942</v>
      </c>
      <c r="E7552" s="135">
        <f t="shared" si="117"/>
        <v>40201733</v>
      </c>
      <c r="F7552" s="135" t="s">
        <v>16559</v>
      </c>
      <c r="G7552" s="135" t="s">
        <v>8453</v>
      </c>
      <c r="H7552" s="135" t="s">
        <v>14637</v>
      </c>
      <c r="I7552" s="135" t="s">
        <v>11943</v>
      </c>
    </row>
    <row r="7553" spans="1:9" x14ac:dyDescent="0.2">
      <c r="A7553" s="135" t="s">
        <v>2918</v>
      </c>
      <c r="D7553" s="135" t="s">
        <v>11944</v>
      </c>
      <c r="E7553" s="135">
        <f t="shared" si="117"/>
        <v>40201734</v>
      </c>
      <c r="F7553" s="135" t="s">
        <v>16559</v>
      </c>
      <c r="G7553" s="135" t="s">
        <v>8453</v>
      </c>
      <c r="H7553" s="135" t="s">
        <v>14637</v>
      </c>
      <c r="I7553" s="135" t="s">
        <v>11945</v>
      </c>
    </row>
    <row r="7554" spans="1:9" x14ac:dyDescent="0.2">
      <c r="A7554" s="135" t="s">
        <v>2918</v>
      </c>
      <c r="D7554" s="135" t="s">
        <v>11946</v>
      </c>
      <c r="E7554" s="135">
        <f t="shared" ref="E7554:E7617" si="118">VALUE(D7554)</f>
        <v>40201735</v>
      </c>
      <c r="F7554" s="135" t="s">
        <v>16559</v>
      </c>
      <c r="G7554" s="135" t="s">
        <v>8453</v>
      </c>
      <c r="H7554" s="135" t="s">
        <v>14637</v>
      </c>
      <c r="I7554" s="135" t="s">
        <v>11947</v>
      </c>
    </row>
    <row r="7555" spans="1:9" x14ac:dyDescent="0.2">
      <c r="A7555" s="135" t="s">
        <v>2918</v>
      </c>
      <c r="D7555" s="135" t="s">
        <v>11948</v>
      </c>
      <c r="E7555" s="135">
        <f t="shared" si="118"/>
        <v>40201736</v>
      </c>
      <c r="F7555" s="135" t="s">
        <v>16559</v>
      </c>
      <c r="G7555" s="135" t="s">
        <v>8453</v>
      </c>
      <c r="H7555" s="135" t="s">
        <v>14637</v>
      </c>
      <c r="I7555" s="135" t="s">
        <v>11949</v>
      </c>
    </row>
    <row r="7556" spans="1:9" x14ac:dyDescent="0.2">
      <c r="A7556" s="135" t="s">
        <v>2918</v>
      </c>
      <c r="D7556" s="135" t="s">
        <v>11950</v>
      </c>
      <c r="E7556" s="135">
        <f t="shared" si="118"/>
        <v>40201737</v>
      </c>
      <c r="F7556" s="135" t="s">
        <v>16559</v>
      </c>
      <c r="G7556" s="135" t="s">
        <v>8453</v>
      </c>
      <c r="H7556" s="135" t="s">
        <v>14637</v>
      </c>
      <c r="I7556" s="135" t="s">
        <v>11951</v>
      </c>
    </row>
    <row r="7557" spans="1:9" x14ac:dyDescent="0.2">
      <c r="A7557" s="135" t="s">
        <v>2918</v>
      </c>
      <c r="D7557" s="135" t="s">
        <v>11952</v>
      </c>
      <c r="E7557" s="135">
        <f t="shared" si="118"/>
        <v>40201738</v>
      </c>
      <c r="F7557" s="135" t="s">
        <v>16559</v>
      </c>
      <c r="G7557" s="135" t="s">
        <v>8453</v>
      </c>
      <c r="H7557" s="135" t="s">
        <v>14637</v>
      </c>
      <c r="I7557" s="135" t="s">
        <v>11953</v>
      </c>
    </row>
    <row r="7558" spans="1:9" x14ac:dyDescent="0.2">
      <c r="A7558" s="135" t="s">
        <v>2918</v>
      </c>
      <c r="D7558" s="135" t="s">
        <v>11954</v>
      </c>
      <c r="E7558" s="135">
        <f t="shared" si="118"/>
        <v>40201739</v>
      </c>
      <c r="F7558" s="135" t="s">
        <v>16559</v>
      </c>
      <c r="G7558" s="135" t="s">
        <v>8453</v>
      </c>
      <c r="H7558" s="135" t="s">
        <v>14637</v>
      </c>
      <c r="I7558" s="135" t="s">
        <v>11955</v>
      </c>
    </row>
    <row r="7559" spans="1:9" x14ac:dyDescent="0.2">
      <c r="A7559" s="135" t="s">
        <v>2918</v>
      </c>
      <c r="D7559" s="135" t="s">
        <v>11956</v>
      </c>
      <c r="E7559" s="135">
        <f t="shared" si="118"/>
        <v>40201799</v>
      </c>
      <c r="F7559" s="135" t="s">
        <v>16559</v>
      </c>
      <c r="G7559" s="135" t="s">
        <v>8453</v>
      </c>
      <c r="H7559" s="135" t="s">
        <v>14637</v>
      </c>
      <c r="I7559" s="135" t="s">
        <v>6238</v>
      </c>
    </row>
    <row r="7560" spans="1:9" x14ac:dyDescent="0.2">
      <c r="A7560" s="135" t="s">
        <v>2918</v>
      </c>
      <c r="D7560" s="135" t="s">
        <v>11957</v>
      </c>
      <c r="E7560" s="135">
        <f t="shared" si="118"/>
        <v>40201801</v>
      </c>
      <c r="F7560" s="135" t="s">
        <v>16559</v>
      </c>
      <c r="G7560" s="135" t="s">
        <v>8453</v>
      </c>
      <c r="H7560" s="135" t="s">
        <v>11958</v>
      </c>
      <c r="I7560" s="135" t="s">
        <v>11959</v>
      </c>
    </row>
    <row r="7561" spans="1:9" x14ac:dyDescent="0.2">
      <c r="A7561" s="135" t="s">
        <v>2918</v>
      </c>
      <c r="D7561" s="135" t="s">
        <v>11960</v>
      </c>
      <c r="E7561" s="135">
        <f t="shared" si="118"/>
        <v>40201802</v>
      </c>
      <c r="F7561" s="135" t="s">
        <v>16559</v>
      </c>
      <c r="G7561" s="135" t="s">
        <v>8453</v>
      </c>
      <c r="H7561" s="135" t="s">
        <v>11958</v>
      </c>
      <c r="I7561" s="135" t="s">
        <v>12998</v>
      </c>
    </row>
    <row r="7562" spans="1:9" x14ac:dyDescent="0.2">
      <c r="A7562" s="135" t="s">
        <v>2918</v>
      </c>
      <c r="D7562" s="135" t="s">
        <v>11961</v>
      </c>
      <c r="E7562" s="135">
        <f t="shared" si="118"/>
        <v>40201803</v>
      </c>
      <c r="F7562" s="135" t="s">
        <v>16559</v>
      </c>
      <c r="G7562" s="135" t="s">
        <v>8453</v>
      </c>
      <c r="H7562" s="135" t="s">
        <v>11958</v>
      </c>
      <c r="I7562" s="135" t="s">
        <v>13253</v>
      </c>
    </row>
    <row r="7563" spans="1:9" x14ac:dyDescent="0.2">
      <c r="A7563" s="135" t="s">
        <v>2918</v>
      </c>
      <c r="D7563" s="135" t="s">
        <v>11962</v>
      </c>
      <c r="E7563" s="135">
        <f t="shared" si="118"/>
        <v>40201804</v>
      </c>
      <c r="F7563" s="135" t="s">
        <v>16559</v>
      </c>
      <c r="G7563" s="135" t="s">
        <v>8453</v>
      </c>
      <c r="H7563" s="135" t="s">
        <v>11958</v>
      </c>
      <c r="I7563" s="135" t="s">
        <v>13257</v>
      </c>
    </row>
    <row r="7564" spans="1:9" x14ac:dyDescent="0.2">
      <c r="A7564" s="135" t="s">
        <v>2918</v>
      </c>
      <c r="D7564" s="135" t="s">
        <v>11963</v>
      </c>
      <c r="E7564" s="135">
        <f t="shared" si="118"/>
        <v>40201805</v>
      </c>
      <c r="F7564" s="135" t="s">
        <v>16559</v>
      </c>
      <c r="G7564" s="135" t="s">
        <v>8453</v>
      </c>
      <c r="H7564" s="135" t="s">
        <v>11958</v>
      </c>
      <c r="I7564" s="135" t="s">
        <v>14531</v>
      </c>
    </row>
    <row r="7565" spans="1:9" x14ac:dyDescent="0.2">
      <c r="A7565" s="135" t="s">
        <v>2918</v>
      </c>
      <c r="D7565" s="135" t="s">
        <v>11964</v>
      </c>
      <c r="E7565" s="135">
        <f t="shared" si="118"/>
        <v>40201806</v>
      </c>
      <c r="F7565" s="135" t="s">
        <v>16559</v>
      </c>
      <c r="G7565" s="135" t="s">
        <v>8453</v>
      </c>
      <c r="H7565" s="135" t="s">
        <v>11958</v>
      </c>
      <c r="I7565" s="135" t="s">
        <v>11965</v>
      </c>
    </row>
    <row r="7566" spans="1:9" x14ac:dyDescent="0.2">
      <c r="A7566" s="135" t="s">
        <v>2918</v>
      </c>
      <c r="D7566" s="135" t="s">
        <v>11966</v>
      </c>
      <c r="E7566" s="135">
        <f t="shared" si="118"/>
        <v>40201807</v>
      </c>
      <c r="F7566" s="135" t="s">
        <v>16559</v>
      </c>
      <c r="G7566" s="135" t="s">
        <v>8453</v>
      </c>
      <c r="H7566" s="135" t="s">
        <v>11958</v>
      </c>
      <c r="I7566" s="135" t="s">
        <v>14529</v>
      </c>
    </row>
    <row r="7567" spans="1:9" x14ac:dyDescent="0.2">
      <c r="A7567" s="135" t="s">
        <v>2918</v>
      </c>
      <c r="D7567" s="135" t="s">
        <v>11967</v>
      </c>
      <c r="E7567" s="135">
        <f t="shared" si="118"/>
        <v>40201899</v>
      </c>
      <c r="F7567" s="135" t="s">
        <v>16559</v>
      </c>
      <c r="G7567" s="135" t="s">
        <v>8453</v>
      </c>
      <c r="H7567" s="135" t="s">
        <v>11958</v>
      </c>
      <c r="I7567" s="135" t="s">
        <v>6238</v>
      </c>
    </row>
    <row r="7568" spans="1:9" x14ac:dyDescent="0.2">
      <c r="A7568" s="135" t="s">
        <v>2918</v>
      </c>
      <c r="D7568" s="135" t="s">
        <v>11968</v>
      </c>
      <c r="E7568" s="135">
        <f t="shared" si="118"/>
        <v>40201901</v>
      </c>
      <c r="F7568" s="135" t="s">
        <v>16559</v>
      </c>
      <c r="G7568" s="135" t="s">
        <v>8453</v>
      </c>
      <c r="H7568" s="135" t="s">
        <v>11969</v>
      </c>
      <c r="I7568" s="135" t="s">
        <v>14525</v>
      </c>
    </row>
    <row r="7569" spans="1:9" x14ac:dyDescent="0.2">
      <c r="A7569" s="135" t="s">
        <v>2918</v>
      </c>
      <c r="D7569" s="135" t="s">
        <v>11970</v>
      </c>
      <c r="E7569" s="135">
        <f t="shared" si="118"/>
        <v>40201903</v>
      </c>
      <c r="F7569" s="135" t="s">
        <v>16559</v>
      </c>
      <c r="G7569" s="135" t="s">
        <v>8453</v>
      </c>
      <c r="H7569" s="135" t="s">
        <v>11969</v>
      </c>
      <c r="I7569" s="135" t="s">
        <v>14527</v>
      </c>
    </row>
    <row r="7570" spans="1:9" x14ac:dyDescent="0.2">
      <c r="A7570" s="135" t="s">
        <v>2918</v>
      </c>
      <c r="D7570" s="135" t="s">
        <v>11971</v>
      </c>
      <c r="E7570" s="135">
        <f t="shared" si="118"/>
        <v>40201904</v>
      </c>
      <c r="F7570" s="135" t="s">
        <v>16559</v>
      </c>
      <c r="G7570" s="135" t="s">
        <v>8453</v>
      </c>
      <c r="H7570" s="135" t="s">
        <v>11969</v>
      </c>
      <c r="I7570" s="135" t="s">
        <v>14529</v>
      </c>
    </row>
    <row r="7571" spans="1:9" x14ac:dyDescent="0.2">
      <c r="A7571" s="135" t="s">
        <v>2918</v>
      </c>
      <c r="D7571" s="135" t="s">
        <v>11972</v>
      </c>
      <c r="E7571" s="135">
        <f t="shared" si="118"/>
        <v>40201999</v>
      </c>
      <c r="F7571" s="135" t="s">
        <v>16559</v>
      </c>
      <c r="G7571" s="135" t="s">
        <v>8453</v>
      </c>
      <c r="H7571" s="135" t="s">
        <v>11969</v>
      </c>
      <c r="I7571" s="135" t="s">
        <v>6238</v>
      </c>
    </row>
    <row r="7572" spans="1:9" x14ac:dyDescent="0.2">
      <c r="A7572" s="135" t="s">
        <v>2918</v>
      </c>
      <c r="D7572" s="135" t="s">
        <v>11973</v>
      </c>
      <c r="E7572" s="135">
        <f t="shared" si="118"/>
        <v>40202001</v>
      </c>
      <c r="F7572" s="135" t="s">
        <v>16559</v>
      </c>
      <c r="G7572" s="135" t="s">
        <v>8453</v>
      </c>
      <c r="H7572" s="135" t="s">
        <v>11974</v>
      </c>
      <c r="I7572" s="135" t="s">
        <v>14525</v>
      </c>
    </row>
    <row r="7573" spans="1:9" x14ac:dyDescent="0.2">
      <c r="A7573" s="135" t="s">
        <v>2918</v>
      </c>
      <c r="D7573" s="135" t="s">
        <v>11975</v>
      </c>
      <c r="E7573" s="135">
        <f t="shared" si="118"/>
        <v>40202002</v>
      </c>
      <c r="F7573" s="135" t="s">
        <v>16559</v>
      </c>
      <c r="G7573" s="135" t="s">
        <v>8453</v>
      </c>
      <c r="H7573" s="135" t="s">
        <v>11974</v>
      </c>
      <c r="I7573" s="135" t="s">
        <v>12998</v>
      </c>
    </row>
    <row r="7574" spans="1:9" x14ac:dyDescent="0.2">
      <c r="A7574" s="135" t="s">
        <v>2918</v>
      </c>
      <c r="D7574" s="135" t="s">
        <v>11976</v>
      </c>
      <c r="E7574" s="135">
        <f t="shared" si="118"/>
        <v>40202003</v>
      </c>
      <c r="F7574" s="135" t="s">
        <v>16559</v>
      </c>
      <c r="G7574" s="135" t="s">
        <v>8453</v>
      </c>
      <c r="H7574" s="135" t="s">
        <v>11974</v>
      </c>
      <c r="I7574" s="135" t="s">
        <v>14527</v>
      </c>
    </row>
    <row r="7575" spans="1:9" x14ac:dyDescent="0.2">
      <c r="A7575" s="135" t="s">
        <v>2918</v>
      </c>
      <c r="D7575" s="135" t="s">
        <v>11977</v>
      </c>
      <c r="E7575" s="135">
        <f t="shared" si="118"/>
        <v>40202004</v>
      </c>
      <c r="F7575" s="135" t="s">
        <v>16559</v>
      </c>
      <c r="G7575" s="135" t="s">
        <v>8453</v>
      </c>
      <c r="H7575" s="135" t="s">
        <v>11974</v>
      </c>
      <c r="I7575" s="135" t="s">
        <v>14529</v>
      </c>
    </row>
    <row r="7576" spans="1:9" x14ac:dyDescent="0.2">
      <c r="A7576" s="135" t="s">
        <v>2918</v>
      </c>
      <c r="D7576" s="135" t="s">
        <v>11978</v>
      </c>
      <c r="E7576" s="135">
        <f t="shared" si="118"/>
        <v>40202005</v>
      </c>
      <c r="F7576" s="135" t="s">
        <v>16559</v>
      </c>
      <c r="G7576" s="135" t="s">
        <v>8453</v>
      </c>
      <c r="H7576" s="135" t="s">
        <v>11974</v>
      </c>
      <c r="I7576" s="135" t="s">
        <v>14531</v>
      </c>
    </row>
    <row r="7577" spans="1:9" x14ac:dyDescent="0.2">
      <c r="A7577" s="135" t="s">
        <v>2918</v>
      </c>
      <c r="D7577" s="135" t="s">
        <v>11979</v>
      </c>
      <c r="E7577" s="135">
        <f t="shared" si="118"/>
        <v>40202010</v>
      </c>
      <c r="F7577" s="135" t="s">
        <v>16559</v>
      </c>
      <c r="G7577" s="135" t="s">
        <v>8453</v>
      </c>
      <c r="H7577" s="135" t="s">
        <v>11974</v>
      </c>
      <c r="I7577" s="135" t="s">
        <v>9234</v>
      </c>
    </row>
    <row r="7578" spans="1:9" x14ac:dyDescent="0.2">
      <c r="A7578" s="135" t="s">
        <v>2918</v>
      </c>
      <c r="D7578" s="135" t="s">
        <v>9235</v>
      </c>
      <c r="E7578" s="135">
        <f t="shared" si="118"/>
        <v>40202011</v>
      </c>
      <c r="F7578" s="135" t="s">
        <v>16559</v>
      </c>
      <c r="G7578" s="135" t="s">
        <v>8453</v>
      </c>
      <c r="H7578" s="135" t="s">
        <v>11974</v>
      </c>
      <c r="I7578" s="135" t="s">
        <v>9236</v>
      </c>
    </row>
    <row r="7579" spans="1:9" x14ac:dyDescent="0.2">
      <c r="A7579" s="135" t="s">
        <v>2918</v>
      </c>
      <c r="D7579" s="135" t="s">
        <v>9237</v>
      </c>
      <c r="E7579" s="135">
        <f t="shared" si="118"/>
        <v>40202012</v>
      </c>
      <c r="F7579" s="135" t="s">
        <v>16559</v>
      </c>
      <c r="G7579" s="135" t="s">
        <v>8453</v>
      </c>
      <c r="H7579" s="135" t="s">
        <v>11974</v>
      </c>
      <c r="I7579" s="135" t="s">
        <v>9238</v>
      </c>
    </row>
    <row r="7580" spans="1:9" x14ac:dyDescent="0.2">
      <c r="A7580" s="135" t="s">
        <v>2918</v>
      </c>
      <c r="D7580" s="135" t="s">
        <v>9239</v>
      </c>
      <c r="E7580" s="135">
        <f t="shared" si="118"/>
        <v>40202013</v>
      </c>
      <c r="F7580" s="135" t="s">
        <v>16559</v>
      </c>
      <c r="G7580" s="135" t="s">
        <v>8453</v>
      </c>
      <c r="H7580" s="135" t="s">
        <v>11974</v>
      </c>
      <c r="I7580" s="135" t="s">
        <v>9240</v>
      </c>
    </row>
    <row r="7581" spans="1:9" x14ac:dyDescent="0.2">
      <c r="A7581" s="135" t="s">
        <v>2918</v>
      </c>
      <c r="D7581" s="135" t="s">
        <v>9241</v>
      </c>
      <c r="E7581" s="135">
        <f t="shared" si="118"/>
        <v>40202014</v>
      </c>
      <c r="F7581" s="135" t="s">
        <v>16559</v>
      </c>
      <c r="G7581" s="135" t="s">
        <v>8453</v>
      </c>
      <c r="H7581" s="135" t="s">
        <v>11974</v>
      </c>
      <c r="I7581" s="135" t="s">
        <v>9242</v>
      </c>
    </row>
    <row r="7582" spans="1:9" x14ac:dyDescent="0.2">
      <c r="A7582" s="135" t="s">
        <v>2918</v>
      </c>
      <c r="D7582" s="135" t="s">
        <v>9243</v>
      </c>
      <c r="E7582" s="135">
        <f t="shared" si="118"/>
        <v>40202015</v>
      </c>
      <c r="F7582" s="135" t="s">
        <v>16559</v>
      </c>
      <c r="G7582" s="135" t="s">
        <v>8453</v>
      </c>
      <c r="H7582" s="135" t="s">
        <v>11974</v>
      </c>
      <c r="I7582" s="135" t="s">
        <v>9244</v>
      </c>
    </row>
    <row r="7583" spans="1:9" x14ac:dyDescent="0.2">
      <c r="A7583" s="135" t="s">
        <v>2918</v>
      </c>
      <c r="D7583" s="135" t="s">
        <v>9245</v>
      </c>
      <c r="E7583" s="135">
        <f t="shared" si="118"/>
        <v>40202020</v>
      </c>
      <c r="F7583" s="135" t="s">
        <v>16559</v>
      </c>
      <c r="G7583" s="135" t="s">
        <v>8453</v>
      </c>
      <c r="H7583" s="135" t="s">
        <v>11974</v>
      </c>
      <c r="I7583" s="135" t="s">
        <v>9246</v>
      </c>
    </row>
    <row r="7584" spans="1:9" x14ac:dyDescent="0.2">
      <c r="A7584" s="135" t="s">
        <v>2918</v>
      </c>
      <c r="D7584" s="135" t="s">
        <v>9247</v>
      </c>
      <c r="E7584" s="135">
        <f t="shared" si="118"/>
        <v>40202021</v>
      </c>
      <c r="F7584" s="135" t="s">
        <v>16559</v>
      </c>
      <c r="G7584" s="135" t="s">
        <v>8453</v>
      </c>
      <c r="H7584" s="135" t="s">
        <v>11974</v>
      </c>
      <c r="I7584" s="135" t="s">
        <v>9248</v>
      </c>
    </row>
    <row r="7585" spans="1:9" x14ac:dyDescent="0.2">
      <c r="A7585" s="135" t="s">
        <v>2918</v>
      </c>
      <c r="D7585" s="135" t="s">
        <v>9249</v>
      </c>
      <c r="E7585" s="135">
        <f t="shared" si="118"/>
        <v>40202022</v>
      </c>
      <c r="F7585" s="135" t="s">
        <v>16559</v>
      </c>
      <c r="G7585" s="135" t="s">
        <v>8453</v>
      </c>
      <c r="H7585" s="135" t="s">
        <v>11974</v>
      </c>
      <c r="I7585" s="135" t="s">
        <v>9250</v>
      </c>
    </row>
    <row r="7586" spans="1:9" x14ac:dyDescent="0.2">
      <c r="A7586" s="135" t="s">
        <v>2918</v>
      </c>
      <c r="D7586" s="135" t="s">
        <v>9251</v>
      </c>
      <c r="E7586" s="135">
        <f t="shared" si="118"/>
        <v>40202023</v>
      </c>
      <c r="F7586" s="135" t="s">
        <v>16559</v>
      </c>
      <c r="G7586" s="135" t="s">
        <v>8453</v>
      </c>
      <c r="H7586" s="135" t="s">
        <v>11974</v>
      </c>
      <c r="I7586" s="135" t="s">
        <v>9252</v>
      </c>
    </row>
    <row r="7587" spans="1:9" x14ac:dyDescent="0.2">
      <c r="A7587" s="135" t="s">
        <v>2918</v>
      </c>
      <c r="D7587" s="135" t="s">
        <v>9253</v>
      </c>
      <c r="E7587" s="135">
        <f t="shared" si="118"/>
        <v>40202024</v>
      </c>
      <c r="F7587" s="135" t="s">
        <v>16559</v>
      </c>
      <c r="G7587" s="135" t="s">
        <v>8453</v>
      </c>
      <c r="H7587" s="135" t="s">
        <v>11974</v>
      </c>
      <c r="I7587" s="135" t="s">
        <v>9254</v>
      </c>
    </row>
    <row r="7588" spans="1:9" x14ac:dyDescent="0.2">
      <c r="A7588" s="135" t="s">
        <v>2918</v>
      </c>
      <c r="D7588" s="135" t="s">
        <v>9255</v>
      </c>
      <c r="E7588" s="135">
        <f t="shared" si="118"/>
        <v>40202025</v>
      </c>
      <c r="F7588" s="135" t="s">
        <v>16559</v>
      </c>
      <c r="G7588" s="135" t="s">
        <v>8453</v>
      </c>
      <c r="H7588" s="135" t="s">
        <v>11974</v>
      </c>
      <c r="I7588" s="135" t="s">
        <v>9256</v>
      </c>
    </row>
    <row r="7589" spans="1:9" x14ac:dyDescent="0.2">
      <c r="A7589" s="135" t="s">
        <v>2918</v>
      </c>
      <c r="D7589" s="135" t="s">
        <v>9257</v>
      </c>
      <c r="E7589" s="135">
        <f t="shared" si="118"/>
        <v>40202031</v>
      </c>
      <c r="F7589" s="135" t="s">
        <v>16559</v>
      </c>
      <c r="G7589" s="135" t="s">
        <v>8453</v>
      </c>
      <c r="H7589" s="135" t="s">
        <v>11974</v>
      </c>
      <c r="I7589" s="135" t="s">
        <v>9258</v>
      </c>
    </row>
    <row r="7590" spans="1:9" x14ac:dyDescent="0.2">
      <c r="A7590" s="135" t="s">
        <v>2918</v>
      </c>
      <c r="D7590" s="135" t="s">
        <v>9259</v>
      </c>
      <c r="E7590" s="135">
        <f t="shared" si="118"/>
        <v>40202032</v>
      </c>
      <c r="F7590" s="135" t="s">
        <v>16559</v>
      </c>
      <c r="G7590" s="135" t="s">
        <v>8453</v>
      </c>
      <c r="H7590" s="135" t="s">
        <v>11974</v>
      </c>
      <c r="I7590" s="135" t="s">
        <v>12063</v>
      </c>
    </row>
    <row r="7591" spans="1:9" x14ac:dyDescent="0.2">
      <c r="A7591" s="135" t="s">
        <v>2918</v>
      </c>
      <c r="D7591" s="135" t="s">
        <v>12064</v>
      </c>
      <c r="E7591" s="135">
        <f t="shared" si="118"/>
        <v>40202033</v>
      </c>
      <c r="F7591" s="135" t="s">
        <v>16559</v>
      </c>
      <c r="G7591" s="135" t="s">
        <v>8453</v>
      </c>
      <c r="H7591" s="135" t="s">
        <v>11974</v>
      </c>
      <c r="I7591" s="135" t="s">
        <v>12065</v>
      </c>
    </row>
    <row r="7592" spans="1:9" x14ac:dyDescent="0.2">
      <c r="A7592" s="135" t="s">
        <v>2918</v>
      </c>
      <c r="D7592" s="135" t="s">
        <v>12066</v>
      </c>
      <c r="E7592" s="135">
        <f t="shared" si="118"/>
        <v>40202034</v>
      </c>
      <c r="F7592" s="135" t="s">
        <v>16559</v>
      </c>
      <c r="G7592" s="135" t="s">
        <v>8453</v>
      </c>
      <c r="H7592" s="135" t="s">
        <v>11974</v>
      </c>
      <c r="I7592" s="135" t="s">
        <v>12067</v>
      </c>
    </row>
    <row r="7593" spans="1:9" x14ac:dyDescent="0.2">
      <c r="A7593" s="135" t="s">
        <v>2918</v>
      </c>
      <c r="D7593" s="135" t="s">
        <v>12068</v>
      </c>
      <c r="E7593" s="135">
        <f t="shared" si="118"/>
        <v>40202035</v>
      </c>
      <c r="F7593" s="135" t="s">
        <v>16559</v>
      </c>
      <c r="G7593" s="135" t="s">
        <v>8453</v>
      </c>
      <c r="H7593" s="135" t="s">
        <v>11974</v>
      </c>
      <c r="I7593" s="135" t="s">
        <v>12069</v>
      </c>
    </row>
    <row r="7594" spans="1:9" x14ac:dyDescent="0.2">
      <c r="A7594" s="135" t="s">
        <v>2918</v>
      </c>
      <c r="D7594" s="135" t="s">
        <v>12070</v>
      </c>
      <c r="E7594" s="135">
        <f t="shared" si="118"/>
        <v>40202036</v>
      </c>
      <c r="F7594" s="135" t="s">
        <v>16559</v>
      </c>
      <c r="G7594" s="135" t="s">
        <v>8453</v>
      </c>
      <c r="H7594" s="135" t="s">
        <v>11974</v>
      </c>
      <c r="I7594" s="135" t="s">
        <v>12071</v>
      </c>
    </row>
    <row r="7595" spans="1:9" x14ac:dyDescent="0.2">
      <c r="A7595" s="135" t="s">
        <v>2918</v>
      </c>
      <c r="D7595" s="135" t="s">
        <v>12072</v>
      </c>
      <c r="E7595" s="135">
        <f t="shared" si="118"/>
        <v>40202037</v>
      </c>
      <c r="F7595" s="135" t="s">
        <v>16559</v>
      </c>
      <c r="G7595" s="135" t="s">
        <v>8453</v>
      </c>
      <c r="H7595" s="135" t="s">
        <v>11974</v>
      </c>
      <c r="I7595" s="135" t="s">
        <v>12073</v>
      </c>
    </row>
    <row r="7596" spans="1:9" x14ac:dyDescent="0.2">
      <c r="A7596" s="135" t="s">
        <v>2918</v>
      </c>
      <c r="D7596" s="135" t="s">
        <v>12018</v>
      </c>
      <c r="E7596" s="135">
        <f t="shared" si="118"/>
        <v>40202038</v>
      </c>
      <c r="F7596" s="135" t="s">
        <v>16559</v>
      </c>
      <c r="G7596" s="135" t="s">
        <v>8453</v>
      </c>
      <c r="H7596" s="135" t="s">
        <v>11974</v>
      </c>
      <c r="I7596" s="135" t="s">
        <v>12019</v>
      </c>
    </row>
    <row r="7597" spans="1:9" x14ac:dyDescent="0.2">
      <c r="A7597" s="135" t="s">
        <v>2918</v>
      </c>
      <c r="D7597" s="135" t="s">
        <v>12020</v>
      </c>
      <c r="E7597" s="135">
        <f t="shared" si="118"/>
        <v>40202039</v>
      </c>
      <c r="F7597" s="135" t="s">
        <v>16559</v>
      </c>
      <c r="G7597" s="135" t="s">
        <v>8453</v>
      </c>
      <c r="H7597" s="135" t="s">
        <v>11974</v>
      </c>
      <c r="I7597" s="135" t="s">
        <v>12021</v>
      </c>
    </row>
    <row r="7598" spans="1:9" x14ac:dyDescent="0.2">
      <c r="A7598" s="135" t="s">
        <v>2918</v>
      </c>
      <c r="D7598" s="135" t="s">
        <v>12022</v>
      </c>
      <c r="E7598" s="135">
        <f t="shared" si="118"/>
        <v>40202099</v>
      </c>
      <c r="F7598" s="135" t="s">
        <v>16559</v>
      </c>
      <c r="G7598" s="135" t="s">
        <v>8453</v>
      </c>
      <c r="H7598" s="135" t="s">
        <v>11974</v>
      </c>
      <c r="I7598" s="135" t="s">
        <v>6238</v>
      </c>
    </row>
    <row r="7599" spans="1:9" x14ac:dyDescent="0.2">
      <c r="A7599" s="135" t="s">
        <v>2918</v>
      </c>
      <c r="D7599" s="135" t="s">
        <v>12023</v>
      </c>
      <c r="E7599" s="135">
        <f t="shared" si="118"/>
        <v>40202101</v>
      </c>
      <c r="F7599" s="135" t="s">
        <v>16559</v>
      </c>
      <c r="G7599" s="135" t="s">
        <v>8453</v>
      </c>
      <c r="H7599" s="135" t="s">
        <v>12024</v>
      </c>
      <c r="I7599" s="135" t="s">
        <v>12025</v>
      </c>
    </row>
    <row r="7600" spans="1:9" x14ac:dyDescent="0.2">
      <c r="A7600" s="135" t="s">
        <v>2918</v>
      </c>
      <c r="D7600" s="135" t="s">
        <v>12026</v>
      </c>
      <c r="E7600" s="135">
        <f t="shared" si="118"/>
        <v>40202103</v>
      </c>
      <c r="F7600" s="135" t="s">
        <v>16559</v>
      </c>
      <c r="G7600" s="135" t="s">
        <v>8453</v>
      </c>
      <c r="H7600" s="135" t="s">
        <v>12024</v>
      </c>
      <c r="I7600" s="135" t="s">
        <v>14527</v>
      </c>
    </row>
    <row r="7601" spans="1:9" x14ac:dyDescent="0.2">
      <c r="A7601" s="135" t="s">
        <v>2918</v>
      </c>
      <c r="D7601" s="135" t="s">
        <v>12027</v>
      </c>
      <c r="E7601" s="135">
        <f t="shared" si="118"/>
        <v>40202104</v>
      </c>
      <c r="F7601" s="135" t="s">
        <v>16559</v>
      </c>
      <c r="G7601" s="135" t="s">
        <v>8453</v>
      </c>
      <c r="H7601" s="135" t="s">
        <v>12024</v>
      </c>
      <c r="I7601" s="135" t="s">
        <v>14529</v>
      </c>
    </row>
    <row r="7602" spans="1:9" x14ac:dyDescent="0.2">
      <c r="A7602" s="135" t="s">
        <v>2918</v>
      </c>
      <c r="D7602" s="135" t="s">
        <v>12028</v>
      </c>
      <c r="E7602" s="135">
        <f t="shared" si="118"/>
        <v>40202105</v>
      </c>
      <c r="F7602" s="135" t="s">
        <v>16559</v>
      </c>
      <c r="G7602" s="135" t="s">
        <v>8453</v>
      </c>
      <c r="H7602" s="135" t="s">
        <v>12024</v>
      </c>
      <c r="I7602" s="135" t="s">
        <v>14531</v>
      </c>
    </row>
    <row r="7603" spans="1:9" x14ac:dyDescent="0.2">
      <c r="A7603" s="135" t="s">
        <v>2918</v>
      </c>
      <c r="D7603" s="135" t="s">
        <v>12029</v>
      </c>
      <c r="E7603" s="135">
        <f t="shared" si="118"/>
        <v>40202106</v>
      </c>
      <c r="F7603" s="135" t="s">
        <v>16559</v>
      </c>
      <c r="G7603" s="135" t="s">
        <v>8453</v>
      </c>
      <c r="H7603" s="135" t="s">
        <v>12024</v>
      </c>
      <c r="I7603" s="135" t="s">
        <v>12030</v>
      </c>
    </row>
    <row r="7604" spans="1:9" x14ac:dyDescent="0.2">
      <c r="A7604" s="135" t="s">
        <v>2918</v>
      </c>
      <c r="D7604" s="135" t="s">
        <v>12031</v>
      </c>
      <c r="E7604" s="135">
        <f t="shared" si="118"/>
        <v>40202107</v>
      </c>
      <c r="F7604" s="135" t="s">
        <v>16559</v>
      </c>
      <c r="G7604" s="135" t="s">
        <v>8453</v>
      </c>
      <c r="H7604" s="135" t="s">
        <v>12024</v>
      </c>
      <c r="I7604" s="135" t="s">
        <v>12032</v>
      </c>
    </row>
    <row r="7605" spans="1:9" x14ac:dyDescent="0.2">
      <c r="A7605" s="135" t="s">
        <v>2918</v>
      </c>
      <c r="D7605" s="135" t="s">
        <v>12033</v>
      </c>
      <c r="E7605" s="135">
        <f t="shared" si="118"/>
        <v>40202108</v>
      </c>
      <c r="F7605" s="135" t="s">
        <v>16559</v>
      </c>
      <c r="G7605" s="135" t="s">
        <v>8453</v>
      </c>
      <c r="H7605" s="135" t="s">
        <v>12024</v>
      </c>
      <c r="I7605" s="135" t="s">
        <v>12034</v>
      </c>
    </row>
    <row r="7606" spans="1:9" x14ac:dyDescent="0.2">
      <c r="A7606" s="135" t="s">
        <v>2918</v>
      </c>
      <c r="D7606" s="135" t="s">
        <v>12035</v>
      </c>
      <c r="E7606" s="135">
        <f t="shared" si="118"/>
        <v>40202109</v>
      </c>
      <c r="F7606" s="135" t="s">
        <v>16559</v>
      </c>
      <c r="G7606" s="135" t="s">
        <v>8453</v>
      </c>
      <c r="H7606" s="135" t="s">
        <v>12024</v>
      </c>
      <c r="I7606" s="135" t="s">
        <v>12036</v>
      </c>
    </row>
    <row r="7607" spans="1:9" x14ac:dyDescent="0.2">
      <c r="A7607" s="135" t="s">
        <v>2918</v>
      </c>
      <c r="D7607" s="135" t="s">
        <v>12037</v>
      </c>
      <c r="E7607" s="135">
        <f t="shared" si="118"/>
        <v>40202110</v>
      </c>
      <c r="F7607" s="135" t="s">
        <v>16559</v>
      </c>
      <c r="G7607" s="135" t="s">
        <v>8453</v>
      </c>
      <c r="H7607" s="135" t="s">
        <v>12024</v>
      </c>
      <c r="I7607" s="135" t="s">
        <v>12038</v>
      </c>
    </row>
    <row r="7608" spans="1:9" x14ac:dyDescent="0.2">
      <c r="A7608" s="135" t="s">
        <v>2918</v>
      </c>
      <c r="D7608" s="135" t="s">
        <v>12039</v>
      </c>
      <c r="E7608" s="135">
        <f t="shared" si="118"/>
        <v>40202111</v>
      </c>
      <c r="F7608" s="135" t="s">
        <v>16559</v>
      </c>
      <c r="G7608" s="135" t="s">
        <v>8453</v>
      </c>
      <c r="H7608" s="135" t="s">
        <v>12024</v>
      </c>
      <c r="I7608" s="135" t="s">
        <v>12040</v>
      </c>
    </row>
    <row r="7609" spans="1:9" x14ac:dyDescent="0.2">
      <c r="A7609" s="135" t="s">
        <v>2918</v>
      </c>
      <c r="D7609" s="135" t="s">
        <v>12041</v>
      </c>
      <c r="E7609" s="135">
        <f t="shared" si="118"/>
        <v>40202117</v>
      </c>
      <c r="F7609" s="135" t="s">
        <v>16559</v>
      </c>
      <c r="G7609" s="135" t="s">
        <v>8453</v>
      </c>
      <c r="H7609" s="135" t="s">
        <v>12024</v>
      </c>
      <c r="I7609" s="135" t="s">
        <v>12042</v>
      </c>
    </row>
    <row r="7610" spans="1:9" x14ac:dyDescent="0.2">
      <c r="A7610" s="135" t="s">
        <v>2918</v>
      </c>
      <c r="D7610" s="135" t="s">
        <v>12043</v>
      </c>
      <c r="E7610" s="135">
        <f t="shared" si="118"/>
        <v>40202118</v>
      </c>
      <c r="F7610" s="135" t="s">
        <v>16559</v>
      </c>
      <c r="G7610" s="135" t="s">
        <v>8453</v>
      </c>
      <c r="H7610" s="135" t="s">
        <v>12024</v>
      </c>
      <c r="I7610" s="135" t="s">
        <v>12044</v>
      </c>
    </row>
    <row r="7611" spans="1:9" x14ac:dyDescent="0.2">
      <c r="A7611" s="135" t="s">
        <v>2918</v>
      </c>
      <c r="D7611" s="135" t="s">
        <v>12045</v>
      </c>
      <c r="E7611" s="135">
        <f t="shared" si="118"/>
        <v>40202131</v>
      </c>
      <c r="F7611" s="135" t="s">
        <v>16559</v>
      </c>
      <c r="G7611" s="135" t="s">
        <v>8453</v>
      </c>
      <c r="H7611" s="135" t="s">
        <v>12024</v>
      </c>
      <c r="I7611" s="135" t="s">
        <v>12046</v>
      </c>
    </row>
    <row r="7612" spans="1:9" x14ac:dyDescent="0.2">
      <c r="A7612" s="135" t="s">
        <v>2918</v>
      </c>
      <c r="D7612" s="135" t="s">
        <v>12047</v>
      </c>
      <c r="E7612" s="135">
        <f t="shared" si="118"/>
        <v>40202132</v>
      </c>
      <c r="F7612" s="135" t="s">
        <v>16559</v>
      </c>
      <c r="G7612" s="135" t="s">
        <v>8453</v>
      </c>
      <c r="H7612" s="135" t="s">
        <v>12024</v>
      </c>
      <c r="I7612" s="135" t="s">
        <v>12048</v>
      </c>
    </row>
    <row r="7613" spans="1:9" x14ac:dyDescent="0.2">
      <c r="A7613" s="135" t="s">
        <v>2918</v>
      </c>
      <c r="D7613" s="135" t="s">
        <v>12049</v>
      </c>
      <c r="E7613" s="135">
        <f t="shared" si="118"/>
        <v>40202133</v>
      </c>
      <c r="F7613" s="135" t="s">
        <v>16559</v>
      </c>
      <c r="G7613" s="135" t="s">
        <v>8453</v>
      </c>
      <c r="H7613" s="135" t="s">
        <v>12024</v>
      </c>
      <c r="I7613" s="135" t="s">
        <v>12050</v>
      </c>
    </row>
    <row r="7614" spans="1:9" x14ac:dyDescent="0.2">
      <c r="A7614" s="135" t="s">
        <v>2918</v>
      </c>
      <c r="D7614" s="135" t="s">
        <v>12051</v>
      </c>
      <c r="E7614" s="135">
        <f t="shared" si="118"/>
        <v>40202140</v>
      </c>
      <c r="F7614" s="135" t="s">
        <v>16559</v>
      </c>
      <c r="G7614" s="135" t="s">
        <v>8453</v>
      </c>
      <c r="H7614" s="135" t="s">
        <v>12024</v>
      </c>
      <c r="I7614" s="135" t="s">
        <v>12052</v>
      </c>
    </row>
    <row r="7615" spans="1:9" x14ac:dyDescent="0.2">
      <c r="A7615" s="135" t="s">
        <v>2918</v>
      </c>
      <c r="D7615" s="135" t="s">
        <v>12053</v>
      </c>
      <c r="E7615" s="135">
        <f t="shared" si="118"/>
        <v>40202199</v>
      </c>
      <c r="F7615" s="135" t="s">
        <v>16559</v>
      </c>
      <c r="G7615" s="135" t="s">
        <v>8453</v>
      </c>
      <c r="H7615" s="135" t="s">
        <v>12024</v>
      </c>
      <c r="I7615" s="135" t="s">
        <v>6238</v>
      </c>
    </row>
    <row r="7616" spans="1:9" x14ac:dyDescent="0.2">
      <c r="A7616" s="135" t="s">
        <v>2918</v>
      </c>
      <c r="D7616" s="135" t="s">
        <v>12054</v>
      </c>
      <c r="E7616" s="135">
        <f t="shared" si="118"/>
        <v>40202201</v>
      </c>
      <c r="F7616" s="135" t="s">
        <v>16559</v>
      </c>
      <c r="G7616" s="135" t="s">
        <v>8453</v>
      </c>
      <c r="H7616" s="135" t="s">
        <v>12055</v>
      </c>
      <c r="I7616" s="135" t="s">
        <v>14525</v>
      </c>
    </row>
    <row r="7617" spans="1:9" x14ac:dyDescent="0.2">
      <c r="A7617" s="135" t="s">
        <v>2918</v>
      </c>
      <c r="D7617" s="135" t="s">
        <v>12056</v>
      </c>
      <c r="E7617" s="135">
        <f t="shared" si="118"/>
        <v>40202202</v>
      </c>
      <c r="F7617" s="135" t="s">
        <v>16559</v>
      </c>
      <c r="G7617" s="135" t="s">
        <v>8453</v>
      </c>
      <c r="H7617" s="135" t="s">
        <v>12055</v>
      </c>
      <c r="I7617" s="135" t="s">
        <v>12998</v>
      </c>
    </row>
    <row r="7618" spans="1:9" x14ac:dyDescent="0.2">
      <c r="A7618" s="135" t="s">
        <v>2918</v>
      </c>
      <c r="D7618" s="135" t="s">
        <v>12057</v>
      </c>
      <c r="E7618" s="135">
        <f t="shared" ref="E7618:E7681" si="119">VALUE(D7618)</f>
        <v>40202203</v>
      </c>
      <c r="F7618" s="135" t="s">
        <v>16559</v>
      </c>
      <c r="G7618" s="135" t="s">
        <v>8453</v>
      </c>
      <c r="H7618" s="135" t="s">
        <v>12055</v>
      </c>
      <c r="I7618" s="135" t="s">
        <v>14527</v>
      </c>
    </row>
    <row r="7619" spans="1:9" x14ac:dyDescent="0.2">
      <c r="A7619" s="135" t="s">
        <v>2918</v>
      </c>
      <c r="D7619" s="135" t="s">
        <v>12058</v>
      </c>
      <c r="E7619" s="135">
        <f t="shared" si="119"/>
        <v>40202204</v>
      </c>
      <c r="F7619" s="135" t="s">
        <v>16559</v>
      </c>
      <c r="G7619" s="135" t="s">
        <v>8453</v>
      </c>
      <c r="H7619" s="135" t="s">
        <v>12055</v>
      </c>
      <c r="I7619" s="135" t="s">
        <v>14529</v>
      </c>
    </row>
    <row r="7620" spans="1:9" x14ac:dyDescent="0.2">
      <c r="A7620" s="135" t="s">
        <v>2918</v>
      </c>
      <c r="D7620" s="135" t="s">
        <v>12059</v>
      </c>
      <c r="E7620" s="135">
        <f t="shared" si="119"/>
        <v>40202205</v>
      </c>
      <c r="F7620" s="135" t="s">
        <v>16559</v>
      </c>
      <c r="G7620" s="135" t="s">
        <v>8453</v>
      </c>
      <c r="H7620" s="135" t="s">
        <v>12055</v>
      </c>
      <c r="I7620" s="135" t="s">
        <v>14531</v>
      </c>
    </row>
    <row r="7621" spans="1:9" x14ac:dyDescent="0.2">
      <c r="A7621" s="135" t="s">
        <v>2918</v>
      </c>
      <c r="D7621" s="135" t="s">
        <v>12060</v>
      </c>
      <c r="E7621" s="135">
        <f t="shared" si="119"/>
        <v>40202206</v>
      </c>
      <c r="F7621" s="135" t="s">
        <v>16559</v>
      </c>
      <c r="G7621" s="135" t="s">
        <v>8453</v>
      </c>
      <c r="H7621" s="135" t="s">
        <v>12055</v>
      </c>
      <c r="I7621" s="135" t="s">
        <v>12061</v>
      </c>
    </row>
    <row r="7622" spans="1:9" x14ac:dyDescent="0.2">
      <c r="A7622" s="135" t="s">
        <v>2918</v>
      </c>
      <c r="D7622" s="135" t="s">
        <v>12062</v>
      </c>
      <c r="E7622" s="135">
        <f t="shared" si="119"/>
        <v>40202207</v>
      </c>
      <c r="F7622" s="135" t="s">
        <v>16559</v>
      </c>
      <c r="G7622" s="135" t="s">
        <v>8453</v>
      </c>
      <c r="H7622" s="135" t="s">
        <v>12055</v>
      </c>
      <c r="I7622" s="135" t="s">
        <v>12083</v>
      </c>
    </row>
    <row r="7623" spans="1:9" x14ac:dyDescent="0.2">
      <c r="A7623" s="135" t="s">
        <v>2918</v>
      </c>
      <c r="D7623" s="135" t="s">
        <v>12084</v>
      </c>
      <c r="E7623" s="135">
        <f t="shared" si="119"/>
        <v>40202208</v>
      </c>
      <c r="F7623" s="135" t="s">
        <v>16559</v>
      </c>
      <c r="G7623" s="135" t="s">
        <v>8453</v>
      </c>
      <c r="H7623" s="135" t="s">
        <v>12055</v>
      </c>
      <c r="I7623" s="135" t="s">
        <v>12085</v>
      </c>
    </row>
    <row r="7624" spans="1:9" x14ac:dyDescent="0.2">
      <c r="A7624" s="135" t="s">
        <v>2918</v>
      </c>
      <c r="D7624" s="135" t="s">
        <v>12086</v>
      </c>
      <c r="E7624" s="135">
        <f t="shared" si="119"/>
        <v>40202209</v>
      </c>
      <c r="F7624" s="135" t="s">
        <v>16559</v>
      </c>
      <c r="G7624" s="135" t="s">
        <v>8453</v>
      </c>
      <c r="H7624" s="135" t="s">
        <v>12055</v>
      </c>
      <c r="I7624" s="135" t="s">
        <v>12087</v>
      </c>
    </row>
    <row r="7625" spans="1:9" x14ac:dyDescent="0.2">
      <c r="A7625" s="135" t="s">
        <v>2918</v>
      </c>
      <c r="D7625" s="135" t="s">
        <v>12088</v>
      </c>
      <c r="E7625" s="135">
        <f t="shared" si="119"/>
        <v>40202210</v>
      </c>
      <c r="F7625" s="135" t="s">
        <v>16559</v>
      </c>
      <c r="G7625" s="135" t="s">
        <v>8453</v>
      </c>
      <c r="H7625" s="135" t="s">
        <v>12055</v>
      </c>
      <c r="I7625" s="135" t="s">
        <v>12089</v>
      </c>
    </row>
    <row r="7626" spans="1:9" x14ac:dyDescent="0.2">
      <c r="A7626" s="135" t="s">
        <v>2918</v>
      </c>
      <c r="D7626" s="135" t="s">
        <v>12090</v>
      </c>
      <c r="E7626" s="135">
        <f t="shared" si="119"/>
        <v>40202211</v>
      </c>
      <c r="F7626" s="135" t="s">
        <v>16559</v>
      </c>
      <c r="G7626" s="135" t="s">
        <v>8453</v>
      </c>
      <c r="H7626" s="135" t="s">
        <v>12055</v>
      </c>
      <c r="I7626" s="135" t="s">
        <v>12091</v>
      </c>
    </row>
    <row r="7627" spans="1:9" x14ac:dyDescent="0.2">
      <c r="A7627" s="135" t="s">
        <v>2918</v>
      </c>
      <c r="D7627" s="135" t="s">
        <v>12092</v>
      </c>
      <c r="E7627" s="135">
        <f t="shared" si="119"/>
        <v>40202212</v>
      </c>
      <c r="F7627" s="135" t="s">
        <v>16559</v>
      </c>
      <c r="G7627" s="135" t="s">
        <v>8453</v>
      </c>
      <c r="H7627" s="135" t="s">
        <v>12055</v>
      </c>
      <c r="I7627" s="135" t="s">
        <v>12093</v>
      </c>
    </row>
    <row r="7628" spans="1:9" x14ac:dyDescent="0.2">
      <c r="A7628" s="135" t="s">
        <v>2918</v>
      </c>
      <c r="D7628" s="135" t="s">
        <v>12094</v>
      </c>
      <c r="E7628" s="135">
        <f t="shared" si="119"/>
        <v>40202213</v>
      </c>
      <c r="F7628" s="135" t="s">
        <v>16559</v>
      </c>
      <c r="G7628" s="135" t="s">
        <v>8453</v>
      </c>
      <c r="H7628" s="135" t="s">
        <v>12055</v>
      </c>
      <c r="I7628" s="135" t="s">
        <v>12095</v>
      </c>
    </row>
    <row r="7629" spans="1:9" x14ac:dyDescent="0.2">
      <c r="A7629" s="135" t="s">
        <v>2918</v>
      </c>
      <c r="D7629" s="135" t="s">
        <v>12096</v>
      </c>
      <c r="E7629" s="135">
        <f t="shared" si="119"/>
        <v>40202214</v>
      </c>
      <c r="F7629" s="135" t="s">
        <v>16559</v>
      </c>
      <c r="G7629" s="135" t="s">
        <v>8453</v>
      </c>
      <c r="H7629" s="135" t="s">
        <v>12055</v>
      </c>
      <c r="I7629" s="135" t="s">
        <v>15888</v>
      </c>
    </row>
    <row r="7630" spans="1:9" x14ac:dyDescent="0.2">
      <c r="A7630" s="135" t="s">
        <v>2918</v>
      </c>
      <c r="D7630" s="135" t="s">
        <v>15889</v>
      </c>
      <c r="E7630" s="135">
        <f t="shared" si="119"/>
        <v>40202215</v>
      </c>
      <c r="F7630" s="135" t="s">
        <v>16559</v>
      </c>
      <c r="G7630" s="135" t="s">
        <v>8453</v>
      </c>
      <c r="H7630" s="135" t="s">
        <v>12055</v>
      </c>
      <c r="I7630" s="135" t="s">
        <v>15890</v>
      </c>
    </row>
    <row r="7631" spans="1:9" x14ac:dyDescent="0.2">
      <c r="A7631" s="135" t="s">
        <v>2918</v>
      </c>
      <c r="D7631" s="135" t="s">
        <v>15891</v>
      </c>
      <c r="E7631" s="135">
        <f t="shared" si="119"/>
        <v>40202220</v>
      </c>
      <c r="F7631" s="135" t="s">
        <v>16559</v>
      </c>
      <c r="G7631" s="135" t="s">
        <v>8453</v>
      </c>
      <c r="H7631" s="135" t="s">
        <v>12055</v>
      </c>
      <c r="I7631" s="135" t="s">
        <v>9234</v>
      </c>
    </row>
    <row r="7632" spans="1:9" x14ac:dyDescent="0.2">
      <c r="A7632" s="135" t="s">
        <v>2918</v>
      </c>
      <c r="D7632" s="135" t="s">
        <v>15892</v>
      </c>
      <c r="E7632" s="135">
        <f t="shared" si="119"/>
        <v>40202229</v>
      </c>
      <c r="F7632" s="135" t="s">
        <v>16559</v>
      </c>
      <c r="G7632" s="135" t="s">
        <v>8453</v>
      </c>
      <c r="H7632" s="135" t="s">
        <v>12055</v>
      </c>
      <c r="I7632" s="135" t="s">
        <v>13005</v>
      </c>
    </row>
    <row r="7633" spans="1:9" x14ac:dyDescent="0.2">
      <c r="A7633" s="135" t="s">
        <v>2918</v>
      </c>
      <c r="D7633" s="135" t="s">
        <v>15893</v>
      </c>
      <c r="E7633" s="135">
        <f t="shared" si="119"/>
        <v>40202230</v>
      </c>
      <c r="F7633" s="135" t="s">
        <v>16559</v>
      </c>
      <c r="G7633" s="135" t="s">
        <v>8453</v>
      </c>
      <c r="H7633" s="135" t="s">
        <v>12055</v>
      </c>
      <c r="I7633" s="135" t="s">
        <v>15894</v>
      </c>
    </row>
    <row r="7634" spans="1:9" x14ac:dyDescent="0.2">
      <c r="A7634" s="135" t="s">
        <v>2918</v>
      </c>
      <c r="D7634" s="135" t="s">
        <v>15895</v>
      </c>
      <c r="E7634" s="135">
        <f t="shared" si="119"/>
        <v>40202239</v>
      </c>
      <c r="F7634" s="135" t="s">
        <v>16559</v>
      </c>
      <c r="G7634" s="135" t="s">
        <v>8453</v>
      </c>
      <c r="H7634" s="135" t="s">
        <v>12055</v>
      </c>
      <c r="I7634" s="135" t="s">
        <v>15896</v>
      </c>
    </row>
    <row r="7635" spans="1:9" x14ac:dyDescent="0.2">
      <c r="A7635" s="135" t="s">
        <v>2918</v>
      </c>
      <c r="D7635" s="135" t="s">
        <v>15897</v>
      </c>
      <c r="E7635" s="135">
        <f t="shared" si="119"/>
        <v>40202240</v>
      </c>
      <c r="F7635" s="135" t="s">
        <v>16559</v>
      </c>
      <c r="G7635" s="135" t="s">
        <v>8453</v>
      </c>
      <c r="H7635" s="135" t="s">
        <v>12055</v>
      </c>
      <c r="I7635" s="135" t="s">
        <v>15898</v>
      </c>
    </row>
    <row r="7636" spans="1:9" x14ac:dyDescent="0.2">
      <c r="A7636" s="135" t="s">
        <v>2918</v>
      </c>
      <c r="D7636" s="135" t="s">
        <v>15899</v>
      </c>
      <c r="E7636" s="135">
        <f t="shared" si="119"/>
        <v>40202249</v>
      </c>
      <c r="F7636" s="135" t="s">
        <v>16559</v>
      </c>
      <c r="G7636" s="135" t="s">
        <v>8453</v>
      </c>
      <c r="H7636" s="135" t="s">
        <v>12055</v>
      </c>
      <c r="I7636" s="135" t="s">
        <v>15900</v>
      </c>
    </row>
    <row r="7637" spans="1:9" x14ac:dyDescent="0.2">
      <c r="A7637" s="135" t="s">
        <v>2918</v>
      </c>
      <c r="D7637" s="135" t="s">
        <v>15901</v>
      </c>
      <c r="E7637" s="135">
        <f t="shared" si="119"/>
        <v>40202250</v>
      </c>
      <c r="F7637" s="135" t="s">
        <v>16559</v>
      </c>
      <c r="G7637" s="135" t="s">
        <v>8453</v>
      </c>
      <c r="H7637" s="135" t="s">
        <v>12055</v>
      </c>
      <c r="I7637" s="135" t="s">
        <v>15902</v>
      </c>
    </row>
    <row r="7638" spans="1:9" x14ac:dyDescent="0.2">
      <c r="A7638" s="135" t="s">
        <v>2918</v>
      </c>
      <c r="D7638" s="135" t="s">
        <v>15903</v>
      </c>
      <c r="E7638" s="135">
        <f t="shared" si="119"/>
        <v>40202259</v>
      </c>
      <c r="F7638" s="135" t="s">
        <v>16559</v>
      </c>
      <c r="G7638" s="135" t="s">
        <v>8453</v>
      </c>
      <c r="H7638" s="135" t="s">
        <v>12055</v>
      </c>
      <c r="I7638" s="135" t="s">
        <v>15904</v>
      </c>
    </row>
    <row r="7639" spans="1:9" x14ac:dyDescent="0.2">
      <c r="A7639" s="135" t="s">
        <v>2918</v>
      </c>
      <c r="D7639" s="135" t="s">
        <v>15905</v>
      </c>
      <c r="E7639" s="135">
        <f t="shared" si="119"/>
        <v>40202270</v>
      </c>
      <c r="F7639" s="135" t="s">
        <v>16559</v>
      </c>
      <c r="G7639" s="135" t="s">
        <v>8453</v>
      </c>
      <c r="H7639" s="135" t="s">
        <v>12055</v>
      </c>
      <c r="I7639" s="135" t="s">
        <v>15906</v>
      </c>
    </row>
    <row r="7640" spans="1:9" x14ac:dyDescent="0.2">
      <c r="A7640" s="135" t="s">
        <v>2918</v>
      </c>
      <c r="D7640" s="135" t="s">
        <v>15907</v>
      </c>
      <c r="E7640" s="135">
        <f t="shared" si="119"/>
        <v>40202280</v>
      </c>
      <c r="F7640" s="135" t="s">
        <v>16559</v>
      </c>
      <c r="G7640" s="135" t="s">
        <v>8453</v>
      </c>
      <c r="H7640" s="135" t="s">
        <v>12055</v>
      </c>
      <c r="I7640" s="135" t="s">
        <v>15908</v>
      </c>
    </row>
    <row r="7641" spans="1:9" x14ac:dyDescent="0.2">
      <c r="A7641" s="135" t="s">
        <v>2918</v>
      </c>
      <c r="D7641" s="135" t="s">
        <v>15909</v>
      </c>
      <c r="E7641" s="135">
        <f t="shared" si="119"/>
        <v>40202299</v>
      </c>
      <c r="F7641" s="135" t="s">
        <v>16559</v>
      </c>
      <c r="G7641" s="135" t="s">
        <v>8453</v>
      </c>
      <c r="H7641" s="135" t="s">
        <v>12055</v>
      </c>
      <c r="I7641" s="135" t="s">
        <v>6238</v>
      </c>
    </row>
    <row r="7642" spans="1:9" x14ac:dyDescent="0.2">
      <c r="A7642" s="135" t="s">
        <v>2918</v>
      </c>
      <c r="D7642" s="135" t="s">
        <v>15910</v>
      </c>
      <c r="E7642" s="135">
        <f t="shared" si="119"/>
        <v>40202301</v>
      </c>
      <c r="F7642" s="135" t="s">
        <v>16559</v>
      </c>
      <c r="G7642" s="135" t="s">
        <v>8453</v>
      </c>
      <c r="H7642" s="135" t="s">
        <v>15911</v>
      </c>
      <c r="I7642" s="135" t="s">
        <v>12996</v>
      </c>
    </row>
    <row r="7643" spans="1:9" x14ac:dyDescent="0.2">
      <c r="A7643" s="135" t="s">
        <v>2918</v>
      </c>
      <c r="D7643" s="135" t="s">
        <v>15912</v>
      </c>
      <c r="E7643" s="135">
        <f t="shared" si="119"/>
        <v>40202302</v>
      </c>
      <c r="F7643" s="135" t="s">
        <v>16559</v>
      </c>
      <c r="G7643" s="135" t="s">
        <v>8453</v>
      </c>
      <c r="H7643" s="135" t="s">
        <v>15911</v>
      </c>
      <c r="I7643" s="135" t="s">
        <v>12998</v>
      </c>
    </row>
    <row r="7644" spans="1:9" x14ac:dyDescent="0.2">
      <c r="A7644" s="135" t="s">
        <v>2918</v>
      </c>
      <c r="D7644" s="135" t="s">
        <v>14804</v>
      </c>
      <c r="E7644" s="135">
        <f t="shared" si="119"/>
        <v>40202303</v>
      </c>
      <c r="F7644" s="135" t="s">
        <v>16559</v>
      </c>
      <c r="G7644" s="135" t="s">
        <v>8453</v>
      </c>
      <c r="H7644" s="135" t="s">
        <v>15911</v>
      </c>
      <c r="I7644" s="135" t="s">
        <v>14527</v>
      </c>
    </row>
    <row r="7645" spans="1:9" x14ac:dyDescent="0.2">
      <c r="A7645" s="135" t="s">
        <v>2918</v>
      </c>
      <c r="D7645" s="135" t="s">
        <v>14805</v>
      </c>
      <c r="E7645" s="135">
        <f t="shared" si="119"/>
        <v>40202304</v>
      </c>
      <c r="F7645" s="135" t="s">
        <v>16559</v>
      </c>
      <c r="G7645" s="135" t="s">
        <v>8453</v>
      </c>
      <c r="H7645" s="135" t="s">
        <v>15911</v>
      </c>
      <c r="I7645" s="135" t="s">
        <v>14529</v>
      </c>
    </row>
    <row r="7646" spans="1:9" x14ac:dyDescent="0.2">
      <c r="A7646" s="135" t="s">
        <v>2918</v>
      </c>
      <c r="D7646" s="135" t="s">
        <v>14806</v>
      </c>
      <c r="E7646" s="135">
        <f t="shared" si="119"/>
        <v>40202305</v>
      </c>
      <c r="F7646" s="135" t="s">
        <v>16559</v>
      </c>
      <c r="G7646" s="135" t="s">
        <v>8453</v>
      </c>
      <c r="H7646" s="135" t="s">
        <v>15911</v>
      </c>
      <c r="I7646" s="135" t="s">
        <v>14531</v>
      </c>
    </row>
    <row r="7647" spans="1:9" x14ac:dyDescent="0.2">
      <c r="A7647" s="135" t="s">
        <v>2918</v>
      </c>
      <c r="D7647" s="135" t="s">
        <v>14807</v>
      </c>
      <c r="E7647" s="135">
        <f t="shared" si="119"/>
        <v>40202306</v>
      </c>
      <c r="F7647" s="135" t="s">
        <v>16559</v>
      </c>
      <c r="G7647" s="135" t="s">
        <v>8453</v>
      </c>
      <c r="H7647" s="135" t="s">
        <v>15911</v>
      </c>
      <c r="I7647" s="135" t="s">
        <v>13042</v>
      </c>
    </row>
    <row r="7648" spans="1:9" x14ac:dyDescent="0.2">
      <c r="A7648" s="135" t="s">
        <v>2918</v>
      </c>
      <c r="D7648" s="135" t="s">
        <v>14808</v>
      </c>
      <c r="E7648" s="135">
        <f t="shared" si="119"/>
        <v>40202399</v>
      </c>
      <c r="F7648" s="135" t="s">
        <v>16559</v>
      </c>
      <c r="G7648" s="135" t="s">
        <v>8453</v>
      </c>
      <c r="H7648" s="135" t="s">
        <v>15911</v>
      </c>
      <c r="I7648" s="135" t="s">
        <v>6238</v>
      </c>
    </row>
    <row r="7649" spans="1:9" x14ac:dyDescent="0.2">
      <c r="A7649" s="135" t="s">
        <v>2918</v>
      </c>
      <c r="D7649" s="135" t="s">
        <v>14809</v>
      </c>
      <c r="E7649" s="135">
        <f t="shared" si="119"/>
        <v>40202401</v>
      </c>
      <c r="F7649" s="135" t="s">
        <v>16559</v>
      </c>
      <c r="G7649" s="135" t="s">
        <v>8453</v>
      </c>
      <c r="H7649" s="135" t="s">
        <v>14810</v>
      </c>
      <c r="I7649" s="135" t="s">
        <v>12996</v>
      </c>
    </row>
    <row r="7650" spans="1:9" x14ac:dyDescent="0.2">
      <c r="A7650" s="135" t="s">
        <v>2918</v>
      </c>
      <c r="D7650" s="135" t="s">
        <v>14811</v>
      </c>
      <c r="E7650" s="135">
        <f t="shared" si="119"/>
        <v>40202402</v>
      </c>
      <c r="F7650" s="135" t="s">
        <v>16559</v>
      </c>
      <c r="G7650" s="135" t="s">
        <v>8453</v>
      </c>
      <c r="H7650" s="135" t="s">
        <v>14810</v>
      </c>
      <c r="I7650" s="135" t="s">
        <v>12998</v>
      </c>
    </row>
    <row r="7651" spans="1:9" x14ac:dyDescent="0.2">
      <c r="A7651" s="135" t="s">
        <v>2918</v>
      </c>
      <c r="D7651" s="135" t="s">
        <v>14812</v>
      </c>
      <c r="E7651" s="135">
        <f t="shared" si="119"/>
        <v>40202403</v>
      </c>
      <c r="F7651" s="135" t="s">
        <v>16559</v>
      </c>
      <c r="G7651" s="135" t="s">
        <v>8453</v>
      </c>
      <c r="H7651" s="135" t="s">
        <v>14810</v>
      </c>
      <c r="I7651" s="135" t="s">
        <v>14527</v>
      </c>
    </row>
    <row r="7652" spans="1:9" x14ac:dyDescent="0.2">
      <c r="A7652" s="135" t="s">
        <v>2918</v>
      </c>
      <c r="D7652" s="135" t="s">
        <v>14813</v>
      </c>
      <c r="E7652" s="135">
        <f t="shared" si="119"/>
        <v>40202404</v>
      </c>
      <c r="F7652" s="135" t="s">
        <v>16559</v>
      </c>
      <c r="G7652" s="135" t="s">
        <v>8453</v>
      </c>
      <c r="H7652" s="135" t="s">
        <v>14810</v>
      </c>
      <c r="I7652" s="135" t="s">
        <v>14529</v>
      </c>
    </row>
    <row r="7653" spans="1:9" x14ac:dyDescent="0.2">
      <c r="A7653" s="135" t="s">
        <v>2918</v>
      </c>
      <c r="D7653" s="135" t="s">
        <v>14814</v>
      </c>
      <c r="E7653" s="135">
        <f t="shared" si="119"/>
        <v>40202405</v>
      </c>
      <c r="F7653" s="135" t="s">
        <v>16559</v>
      </c>
      <c r="G7653" s="135" t="s">
        <v>8453</v>
      </c>
      <c r="H7653" s="135" t="s">
        <v>14810</v>
      </c>
      <c r="I7653" s="135" t="s">
        <v>14531</v>
      </c>
    </row>
    <row r="7654" spans="1:9" x14ac:dyDescent="0.2">
      <c r="A7654" s="135" t="s">
        <v>2918</v>
      </c>
      <c r="D7654" s="135" t="s">
        <v>14815</v>
      </c>
      <c r="E7654" s="135">
        <f t="shared" si="119"/>
        <v>40202406</v>
      </c>
      <c r="F7654" s="135" t="s">
        <v>16559</v>
      </c>
      <c r="G7654" s="135" t="s">
        <v>8453</v>
      </c>
      <c r="H7654" s="135" t="s">
        <v>14810</v>
      </c>
      <c r="I7654" s="135" t="s">
        <v>13042</v>
      </c>
    </row>
    <row r="7655" spans="1:9" x14ac:dyDescent="0.2">
      <c r="A7655" s="135" t="s">
        <v>2918</v>
      </c>
      <c r="D7655" s="135" t="s">
        <v>14816</v>
      </c>
      <c r="E7655" s="135">
        <f t="shared" si="119"/>
        <v>40202499</v>
      </c>
      <c r="F7655" s="135" t="s">
        <v>16559</v>
      </c>
      <c r="G7655" s="135" t="s">
        <v>8453</v>
      </c>
      <c r="H7655" s="135" t="s">
        <v>14810</v>
      </c>
      <c r="I7655" s="135" t="s">
        <v>6238</v>
      </c>
    </row>
    <row r="7656" spans="1:9" x14ac:dyDescent="0.2">
      <c r="A7656" s="135" t="s">
        <v>2918</v>
      </c>
      <c r="D7656" s="135" t="s">
        <v>14817</v>
      </c>
      <c r="E7656" s="135">
        <f t="shared" si="119"/>
        <v>40202501</v>
      </c>
      <c r="F7656" s="135" t="s">
        <v>16559</v>
      </c>
      <c r="G7656" s="135" t="s">
        <v>8453</v>
      </c>
      <c r="H7656" s="135" t="s">
        <v>14818</v>
      </c>
      <c r="I7656" s="135" t="s">
        <v>14525</v>
      </c>
    </row>
    <row r="7657" spans="1:9" x14ac:dyDescent="0.2">
      <c r="A7657" s="135" t="s">
        <v>2918</v>
      </c>
      <c r="D7657" s="135" t="s">
        <v>14819</v>
      </c>
      <c r="E7657" s="135">
        <f t="shared" si="119"/>
        <v>40202502</v>
      </c>
      <c r="F7657" s="135" t="s">
        <v>16559</v>
      </c>
      <c r="G7657" s="135" t="s">
        <v>8453</v>
      </c>
      <c r="H7657" s="135" t="s">
        <v>14818</v>
      </c>
      <c r="I7657" s="135" t="s">
        <v>12998</v>
      </c>
    </row>
    <row r="7658" spans="1:9" x14ac:dyDescent="0.2">
      <c r="A7658" s="135" t="s">
        <v>2918</v>
      </c>
      <c r="D7658" s="135" t="s">
        <v>14820</v>
      </c>
      <c r="E7658" s="135">
        <f t="shared" si="119"/>
        <v>40202503</v>
      </c>
      <c r="F7658" s="135" t="s">
        <v>16559</v>
      </c>
      <c r="G7658" s="135" t="s">
        <v>8453</v>
      </c>
      <c r="H7658" s="135" t="s">
        <v>14818</v>
      </c>
      <c r="I7658" s="135" t="s">
        <v>14527</v>
      </c>
    </row>
    <row r="7659" spans="1:9" x14ac:dyDescent="0.2">
      <c r="A7659" s="135" t="s">
        <v>2918</v>
      </c>
      <c r="D7659" s="135" t="s">
        <v>14821</v>
      </c>
      <c r="E7659" s="135">
        <f t="shared" si="119"/>
        <v>40202504</v>
      </c>
      <c r="F7659" s="135" t="s">
        <v>16559</v>
      </c>
      <c r="G7659" s="135" t="s">
        <v>8453</v>
      </c>
      <c r="H7659" s="135" t="s">
        <v>14818</v>
      </c>
      <c r="I7659" s="135" t="s">
        <v>14529</v>
      </c>
    </row>
    <row r="7660" spans="1:9" x14ac:dyDescent="0.2">
      <c r="A7660" s="135" t="s">
        <v>2918</v>
      </c>
      <c r="D7660" s="135" t="s">
        <v>14822</v>
      </c>
      <c r="E7660" s="135">
        <f t="shared" si="119"/>
        <v>40202505</v>
      </c>
      <c r="F7660" s="135" t="s">
        <v>16559</v>
      </c>
      <c r="G7660" s="135" t="s">
        <v>8453</v>
      </c>
      <c r="H7660" s="135" t="s">
        <v>14818</v>
      </c>
      <c r="I7660" s="135" t="s">
        <v>14531</v>
      </c>
    </row>
    <row r="7661" spans="1:9" x14ac:dyDescent="0.2">
      <c r="A7661" s="135" t="s">
        <v>2918</v>
      </c>
      <c r="D7661" s="135" t="s">
        <v>14823</v>
      </c>
      <c r="E7661" s="135">
        <f t="shared" si="119"/>
        <v>40202510</v>
      </c>
      <c r="F7661" s="135" t="s">
        <v>16559</v>
      </c>
      <c r="G7661" s="135" t="s">
        <v>8453</v>
      </c>
      <c r="H7661" s="135" t="s">
        <v>14818</v>
      </c>
      <c r="I7661" s="135" t="s">
        <v>9234</v>
      </c>
    </row>
    <row r="7662" spans="1:9" x14ac:dyDescent="0.2">
      <c r="A7662" s="135" t="s">
        <v>2918</v>
      </c>
      <c r="D7662" s="135" t="s">
        <v>14824</v>
      </c>
      <c r="E7662" s="135">
        <f t="shared" si="119"/>
        <v>40202511</v>
      </c>
      <c r="F7662" s="135" t="s">
        <v>16559</v>
      </c>
      <c r="G7662" s="135" t="s">
        <v>8453</v>
      </c>
      <c r="H7662" s="135" t="s">
        <v>14818</v>
      </c>
      <c r="I7662" s="135" t="s">
        <v>9236</v>
      </c>
    </row>
    <row r="7663" spans="1:9" x14ac:dyDescent="0.2">
      <c r="A7663" s="135" t="s">
        <v>2918</v>
      </c>
      <c r="D7663" s="135" t="s">
        <v>14825</v>
      </c>
      <c r="E7663" s="135">
        <f t="shared" si="119"/>
        <v>40202512</v>
      </c>
      <c r="F7663" s="135" t="s">
        <v>16559</v>
      </c>
      <c r="G7663" s="135" t="s">
        <v>8453</v>
      </c>
      <c r="H7663" s="135" t="s">
        <v>14818</v>
      </c>
      <c r="I7663" s="135" t="s">
        <v>9238</v>
      </c>
    </row>
    <row r="7664" spans="1:9" x14ac:dyDescent="0.2">
      <c r="A7664" s="135" t="s">
        <v>2918</v>
      </c>
      <c r="D7664" s="135" t="s">
        <v>14826</v>
      </c>
      <c r="E7664" s="135">
        <f t="shared" si="119"/>
        <v>40202515</v>
      </c>
      <c r="F7664" s="135" t="s">
        <v>16559</v>
      </c>
      <c r="G7664" s="135" t="s">
        <v>8453</v>
      </c>
      <c r="H7664" s="135" t="s">
        <v>14818</v>
      </c>
      <c r="I7664" s="135" t="s">
        <v>9244</v>
      </c>
    </row>
    <row r="7665" spans="1:9" x14ac:dyDescent="0.2">
      <c r="A7665" s="135" t="s">
        <v>2918</v>
      </c>
      <c r="D7665" s="135" t="s">
        <v>14827</v>
      </c>
      <c r="E7665" s="135">
        <f t="shared" si="119"/>
        <v>40202520</v>
      </c>
      <c r="F7665" s="135" t="s">
        <v>16559</v>
      </c>
      <c r="G7665" s="135" t="s">
        <v>8453</v>
      </c>
      <c r="H7665" s="135" t="s">
        <v>14818</v>
      </c>
      <c r="I7665" s="135" t="s">
        <v>9246</v>
      </c>
    </row>
    <row r="7666" spans="1:9" x14ac:dyDescent="0.2">
      <c r="A7666" s="135" t="s">
        <v>2918</v>
      </c>
      <c r="D7666" s="135" t="s">
        <v>14828</v>
      </c>
      <c r="E7666" s="135">
        <f t="shared" si="119"/>
        <v>40202521</v>
      </c>
      <c r="F7666" s="135" t="s">
        <v>16559</v>
      </c>
      <c r="G7666" s="135" t="s">
        <v>8453</v>
      </c>
      <c r="H7666" s="135" t="s">
        <v>14818</v>
      </c>
      <c r="I7666" s="135" t="s">
        <v>9248</v>
      </c>
    </row>
    <row r="7667" spans="1:9" x14ac:dyDescent="0.2">
      <c r="A7667" s="135" t="s">
        <v>2918</v>
      </c>
      <c r="D7667" s="135" t="s">
        <v>14829</v>
      </c>
      <c r="E7667" s="135">
        <f t="shared" si="119"/>
        <v>40202522</v>
      </c>
      <c r="F7667" s="135" t="s">
        <v>16559</v>
      </c>
      <c r="G7667" s="135" t="s">
        <v>8453</v>
      </c>
      <c r="H7667" s="135" t="s">
        <v>14818</v>
      </c>
      <c r="I7667" s="135" t="s">
        <v>9250</v>
      </c>
    </row>
    <row r="7668" spans="1:9" x14ac:dyDescent="0.2">
      <c r="A7668" s="135" t="s">
        <v>2918</v>
      </c>
      <c r="D7668" s="135" t="s">
        <v>14830</v>
      </c>
      <c r="E7668" s="135">
        <f t="shared" si="119"/>
        <v>40202523</v>
      </c>
      <c r="F7668" s="135" t="s">
        <v>16559</v>
      </c>
      <c r="G7668" s="135" t="s">
        <v>8453</v>
      </c>
      <c r="H7668" s="135" t="s">
        <v>14818</v>
      </c>
      <c r="I7668" s="135" t="s">
        <v>9252</v>
      </c>
    </row>
    <row r="7669" spans="1:9" x14ac:dyDescent="0.2">
      <c r="A7669" s="135" t="s">
        <v>2918</v>
      </c>
      <c r="D7669" s="135" t="s">
        <v>14831</v>
      </c>
      <c r="E7669" s="135">
        <f t="shared" si="119"/>
        <v>40202524</v>
      </c>
      <c r="F7669" s="135" t="s">
        <v>16559</v>
      </c>
      <c r="G7669" s="135" t="s">
        <v>8453</v>
      </c>
      <c r="H7669" s="135" t="s">
        <v>14818</v>
      </c>
      <c r="I7669" s="135" t="s">
        <v>9254</v>
      </c>
    </row>
    <row r="7670" spans="1:9" x14ac:dyDescent="0.2">
      <c r="A7670" s="135" t="s">
        <v>2918</v>
      </c>
      <c r="D7670" s="135" t="s">
        <v>14832</v>
      </c>
      <c r="E7670" s="135">
        <f t="shared" si="119"/>
        <v>40202525</v>
      </c>
      <c r="F7670" s="135" t="s">
        <v>16559</v>
      </c>
      <c r="G7670" s="135" t="s">
        <v>8453</v>
      </c>
      <c r="H7670" s="135" t="s">
        <v>14818</v>
      </c>
      <c r="I7670" s="135" t="s">
        <v>9256</v>
      </c>
    </row>
    <row r="7671" spans="1:9" x14ac:dyDescent="0.2">
      <c r="A7671" s="135" t="s">
        <v>2918</v>
      </c>
      <c r="D7671" s="135" t="s">
        <v>14833</v>
      </c>
      <c r="E7671" s="135">
        <f t="shared" si="119"/>
        <v>40202531</v>
      </c>
      <c r="F7671" s="135" t="s">
        <v>16559</v>
      </c>
      <c r="G7671" s="135" t="s">
        <v>8453</v>
      </c>
      <c r="H7671" s="135" t="s">
        <v>14818</v>
      </c>
      <c r="I7671" s="135" t="s">
        <v>14834</v>
      </c>
    </row>
    <row r="7672" spans="1:9" x14ac:dyDescent="0.2">
      <c r="A7672" s="135" t="s">
        <v>2918</v>
      </c>
      <c r="D7672" s="135" t="s">
        <v>14835</v>
      </c>
      <c r="E7672" s="135">
        <f t="shared" si="119"/>
        <v>40202532</v>
      </c>
      <c r="F7672" s="135" t="s">
        <v>16559</v>
      </c>
      <c r="G7672" s="135" t="s">
        <v>8453</v>
      </c>
      <c r="H7672" s="135" t="s">
        <v>14818</v>
      </c>
      <c r="I7672" s="135" t="s">
        <v>14836</v>
      </c>
    </row>
    <row r="7673" spans="1:9" x14ac:dyDescent="0.2">
      <c r="A7673" s="135" t="s">
        <v>2918</v>
      </c>
      <c r="D7673" s="135" t="s">
        <v>14837</v>
      </c>
      <c r="E7673" s="135">
        <f t="shared" si="119"/>
        <v>40202533</v>
      </c>
      <c r="F7673" s="135" t="s">
        <v>16559</v>
      </c>
      <c r="G7673" s="135" t="s">
        <v>8453</v>
      </c>
      <c r="H7673" s="135" t="s">
        <v>14818</v>
      </c>
      <c r="I7673" s="135" t="s">
        <v>14838</v>
      </c>
    </row>
    <row r="7674" spans="1:9" x14ac:dyDescent="0.2">
      <c r="A7674" s="135" t="s">
        <v>2918</v>
      </c>
      <c r="D7674" s="135" t="s">
        <v>14839</v>
      </c>
      <c r="E7674" s="135">
        <f t="shared" si="119"/>
        <v>40202534</v>
      </c>
      <c r="F7674" s="135" t="s">
        <v>16559</v>
      </c>
      <c r="G7674" s="135" t="s">
        <v>8453</v>
      </c>
      <c r="H7674" s="135" t="s">
        <v>14818</v>
      </c>
      <c r="I7674" s="135" t="s">
        <v>14840</v>
      </c>
    </row>
    <row r="7675" spans="1:9" x14ac:dyDescent="0.2">
      <c r="A7675" s="135" t="s">
        <v>2918</v>
      </c>
      <c r="D7675" s="135" t="s">
        <v>14841</v>
      </c>
      <c r="E7675" s="135">
        <f t="shared" si="119"/>
        <v>40202535</v>
      </c>
      <c r="F7675" s="135" t="s">
        <v>16559</v>
      </c>
      <c r="G7675" s="135" t="s">
        <v>8453</v>
      </c>
      <c r="H7675" s="135" t="s">
        <v>14818</v>
      </c>
      <c r="I7675" s="135" t="s">
        <v>14842</v>
      </c>
    </row>
    <row r="7676" spans="1:9" x14ac:dyDescent="0.2">
      <c r="A7676" s="135" t="s">
        <v>2918</v>
      </c>
      <c r="D7676" s="135" t="s">
        <v>14843</v>
      </c>
      <c r="E7676" s="135">
        <f t="shared" si="119"/>
        <v>40202536</v>
      </c>
      <c r="F7676" s="135" t="s">
        <v>16559</v>
      </c>
      <c r="G7676" s="135" t="s">
        <v>8453</v>
      </c>
      <c r="H7676" s="135" t="s">
        <v>14818</v>
      </c>
      <c r="I7676" s="135" t="s">
        <v>14844</v>
      </c>
    </row>
    <row r="7677" spans="1:9" x14ac:dyDescent="0.2">
      <c r="A7677" s="135" t="s">
        <v>2918</v>
      </c>
      <c r="D7677" s="135" t="s">
        <v>14845</v>
      </c>
      <c r="E7677" s="135">
        <f t="shared" si="119"/>
        <v>40202537</v>
      </c>
      <c r="F7677" s="135" t="s">
        <v>16559</v>
      </c>
      <c r="G7677" s="135" t="s">
        <v>8453</v>
      </c>
      <c r="H7677" s="135" t="s">
        <v>14818</v>
      </c>
      <c r="I7677" s="135" t="s">
        <v>14846</v>
      </c>
    </row>
    <row r="7678" spans="1:9" x14ac:dyDescent="0.2">
      <c r="A7678" s="135" t="s">
        <v>2918</v>
      </c>
      <c r="D7678" s="135" t="s">
        <v>14847</v>
      </c>
      <c r="E7678" s="135">
        <f t="shared" si="119"/>
        <v>40202542</v>
      </c>
      <c r="F7678" s="135" t="s">
        <v>16559</v>
      </c>
      <c r="G7678" s="135" t="s">
        <v>8453</v>
      </c>
      <c r="H7678" s="135" t="s">
        <v>14818</v>
      </c>
      <c r="I7678" s="135" t="s">
        <v>12069</v>
      </c>
    </row>
    <row r="7679" spans="1:9" x14ac:dyDescent="0.2">
      <c r="A7679" s="135" t="s">
        <v>2918</v>
      </c>
      <c r="D7679" s="135" t="s">
        <v>14848</v>
      </c>
      <c r="E7679" s="135">
        <f t="shared" si="119"/>
        <v>40202543</v>
      </c>
      <c r="F7679" s="135" t="s">
        <v>16559</v>
      </c>
      <c r="G7679" s="135" t="s">
        <v>8453</v>
      </c>
      <c r="H7679" s="135" t="s">
        <v>14818</v>
      </c>
      <c r="I7679" s="135" t="s">
        <v>12071</v>
      </c>
    </row>
    <row r="7680" spans="1:9" x14ac:dyDescent="0.2">
      <c r="A7680" s="135" t="s">
        <v>2918</v>
      </c>
      <c r="D7680" s="135" t="s">
        <v>14849</v>
      </c>
      <c r="E7680" s="135">
        <f t="shared" si="119"/>
        <v>40202544</v>
      </c>
      <c r="F7680" s="135" t="s">
        <v>16559</v>
      </c>
      <c r="G7680" s="135" t="s">
        <v>8453</v>
      </c>
      <c r="H7680" s="135" t="s">
        <v>14818</v>
      </c>
      <c r="I7680" s="135" t="s">
        <v>12073</v>
      </c>
    </row>
    <row r="7681" spans="1:10" x14ac:dyDescent="0.2">
      <c r="A7681" s="135" t="s">
        <v>2918</v>
      </c>
      <c r="D7681" s="135" t="s">
        <v>14850</v>
      </c>
      <c r="E7681" s="135">
        <f t="shared" si="119"/>
        <v>40202545</v>
      </c>
      <c r="F7681" s="135" t="s">
        <v>16559</v>
      </c>
      <c r="G7681" s="135" t="s">
        <v>8453</v>
      </c>
      <c r="H7681" s="135" t="s">
        <v>14818</v>
      </c>
      <c r="I7681" s="135" t="s">
        <v>12019</v>
      </c>
    </row>
    <row r="7682" spans="1:10" x14ac:dyDescent="0.2">
      <c r="A7682" s="135" t="s">
        <v>2918</v>
      </c>
      <c r="D7682" s="135" t="s">
        <v>14851</v>
      </c>
      <c r="E7682" s="135">
        <f t="shared" ref="E7682:E7745" si="120">VALUE(D7682)</f>
        <v>40202546</v>
      </c>
      <c r="F7682" s="135" t="s">
        <v>16559</v>
      </c>
      <c r="G7682" s="135" t="s">
        <v>8453</v>
      </c>
      <c r="H7682" s="135" t="s">
        <v>14818</v>
      </c>
      <c r="I7682" s="135" t="s">
        <v>12021</v>
      </c>
    </row>
    <row r="7683" spans="1:10" x14ac:dyDescent="0.2">
      <c r="A7683" s="135" t="s">
        <v>2918</v>
      </c>
      <c r="D7683" s="135" t="s">
        <v>14852</v>
      </c>
      <c r="E7683" s="135">
        <f t="shared" si="120"/>
        <v>40202599</v>
      </c>
      <c r="F7683" s="135" t="s">
        <v>16559</v>
      </c>
      <c r="G7683" s="135" t="s">
        <v>8453</v>
      </c>
      <c r="H7683" s="135" t="s">
        <v>14818</v>
      </c>
      <c r="I7683" s="135" t="s">
        <v>6238</v>
      </c>
    </row>
    <row r="7684" spans="1:10" x14ac:dyDescent="0.2">
      <c r="A7684" s="135" t="s">
        <v>2918</v>
      </c>
      <c r="D7684" s="135" t="s">
        <v>14853</v>
      </c>
      <c r="E7684" s="135">
        <f t="shared" si="120"/>
        <v>40202601</v>
      </c>
      <c r="F7684" s="135" t="s">
        <v>16559</v>
      </c>
      <c r="G7684" s="135" t="s">
        <v>8453</v>
      </c>
      <c r="H7684" s="135" t="s">
        <v>14854</v>
      </c>
      <c r="I7684" s="135" t="s">
        <v>14525</v>
      </c>
    </row>
    <row r="7685" spans="1:10" x14ac:dyDescent="0.2">
      <c r="A7685" s="135" t="s">
        <v>2918</v>
      </c>
      <c r="D7685" s="135" t="s">
        <v>14855</v>
      </c>
      <c r="E7685" s="135">
        <f t="shared" si="120"/>
        <v>40202602</v>
      </c>
      <c r="F7685" s="135" t="s">
        <v>16559</v>
      </c>
      <c r="G7685" s="135" t="s">
        <v>8453</v>
      </c>
      <c r="H7685" s="135" t="s">
        <v>14854</v>
      </c>
      <c r="I7685" s="135" t="s">
        <v>12998</v>
      </c>
    </row>
    <row r="7686" spans="1:10" x14ac:dyDescent="0.2">
      <c r="A7686" s="135" t="s">
        <v>2918</v>
      </c>
      <c r="D7686" s="135" t="s">
        <v>14856</v>
      </c>
      <c r="E7686" s="135">
        <f t="shared" si="120"/>
        <v>40202603</v>
      </c>
      <c r="F7686" s="135" t="s">
        <v>16559</v>
      </c>
      <c r="G7686" s="135" t="s">
        <v>8453</v>
      </c>
      <c r="H7686" s="135" t="s">
        <v>14854</v>
      </c>
      <c r="I7686" s="135" t="s">
        <v>14527</v>
      </c>
    </row>
    <row r="7687" spans="1:10" x14ac:dyDescent="0.2">
      <c r="A7687" s="135" t="s">
        <v>2918</v>
      </c>
      <c r="D7687" s="135" t="s">
        <v>14857</v>
      </c>
      <c r="E7687" s="135">
        <f t="shared" si="120"/>
        <v>40202604</v>
      </c>
      <c r="F7687" s="135" t="s">
        <v>16559</v>
      </c>
      <c r="G7687" s="135" t="s">
        <v>8453</v>
      </c>
      <c r="H7687" s="135" t="s">
        <v>14854</v>
      </c>
      <c r="I7687" s="135" t="s">
        <v>14529</v>
      </c>
    </row>
    <row r="7688" spans="1:10" x14ac:dyDescent="0.2">
      <c r="A7688" s="135" t="s">
        <v>2918</v>
      </c>
      <c r="D7688" s="135" t="s">
        <v>14858</v>
      </c>
      <c r="E7688" s="135">
        <f t="shared" si="120"/>
        <v>40202605</v>
      </c>
      <c r="F7688" s="135" t="s">
        <v>16559</v>
      </c>
      <c r="G7688" s="135" t="s">
        <v>8453</v>
      </c>
      <c r="H7688" s="135" t="s">
        <v>14854</v>
      </c>
      <c r="I7688" s="135" t="s">
        <v>14531</v>
      </c>
    </row>
    <row r="7689" spans="1:10" x14ac:dyDescent="0.2">
      <c r="A7689" s="135" t="s">
        <v>2918</v>
      </c>
      <c r="D7689" s="135" t="s">
        <v>14859</v>
      </c>
      <c r="E7689" s="135">
        <f t="shared" si="120"/>
        <v>40202606</v>
      </c>
      <c r="F7689" s="135" t="s">
        <v>16559</v>
      </c>
      <c r="G7689" s="135" t="s">
        <v>8453</v>
      </c>
      <c r="H7689" s="135" t="s">
        <v>14854</v>
      </c>
      <c r="I7689" s="135" t="s">
        <v>14860</v>
      </c>
    </row>
    <row r="7690" spans="1:10" x14ac:dyDescent="0.2">
      <c r="A7690" s="135" t="s">
        <v>2918</v>
      </c>
      <c r="D7690" s="135" t="s">
        <v>14861</v>
      </c>
      <c r="E7690" s="135">
        <f t="shared" si="120"/>
        <v>40202607</v>
      </c>
      <c r="F7690" s="135" t="s">
        <v>16559</v>
      </c>
      <c r="G7690" s="135" t="s">
        <v>8453</v>
      </c>
      <c r="H7690" s="135" t="s">
        <v>14854</v>
      </c>
      <c r="I7690" s="135" t="s">
        <v>14862</v>
      </c>
    </row>
    <row r="7691" spans="1:10" x14ac:dyDescent="0.2">
      <c r="A7691" s="135" t="s">
        <v>2918</v>
      </c>
      <c r="D7691" s="135" t="s">
        <v>14863</v>
      </c>
      <c r="E7691" s="135">
        <f t="shared" si="120"/>
        <v>40202699</v>
      </c>
      <c r="F7691" s="135" t="s">
        <v>16559</v>
      </c>
      <c r="G7691" s="135" t="s">
        <v>8453</v>
      </c>
      <c r="H7691" s="135" t="s">
        <v>14854</v>
      </c>
      <c r="I7691" s="135" t="s">
        <v>8826</v>
      </c>
    </row>
    <row r="7692" spans="1:10" x14ac:dyDescent="0.2">
      <c r="A7692" s="135" t="s">
        <v>2918</v>
      </c>
      <c r="D7692" s="135" t="s">
        <v>14864</v>
      </c>
      <c r="E7692" s="135">
        <f t="shared" si="120"/>
        <v>40202701</v>
      </c>
      <c r="F7692" s="135" t="s">
        <v>16559</v>
      </c>
      <c r="G7692" s="135" t="s">
        <v>8453</v>
      </c>
      <c r="H7692" s="135" t="s">
        <v>14865</v>
      </c>
      <c r="I7692" s="135" t="s">
        <v>14866</v>
      </c>
    </row>
    <row r="7693" spans="1:10" x14ac:dyDescent="0.2">
      <c r="A7693" s="135" t="s">
        <v>2918</v>
      </c>
      <c r="D7693" s="135" t="s">
        <v>14867</v>
      </c>
      <c r="E7693" s="135">
        <f t="shared" si="120"/>
        <v>40202710</v>
      </c>
      <c r="F7693" s="135" t="s">
        <v>16559</v>
      </c>
      <c r="G7693" s="135" t="s">
        <v>8453</v>
      </c>
      <c r="H7693" s="135" t="s">
        <v>14865</v>
      </c>
      <c r="I7693" s="135" t="s">
        <v>14866</v>
      </c>
    </row>
    <row r="7694" spans="1:10" x14ac:dyDescent="0.2">
      <c r="A7694" s="135" t="s">
        <v>2918</v>
      </c>
      <c r="D7694" s="135" t="s">
        <v>14868</v>
      </c>
      <c r="E7694" s="135">
        <f t="shared" si="120"/>
        <v>40202801</v>
      </c>
      <c r="F7694" s="135" t="s">
        <v>16559</v>
      </c>
      <c r="G7694" s="135" t="s">
        <v>8453</v>
      </c>
      <c r="H7694" s="135" t="s">
        <v>14869</v>
      </c>
      <c r="I7694" s="135" t="s">
        <v>14870</v>
      </c>
      <c r="J7694" s="137">
        <v>37508</v>
      </c>
    </row>
    <row r="7695" spans="1:10" x14ac:dyDescent="0.2">
      <c r="A7695" s="135" t="s">
        <v>2918</v>
      </c>
      <c r="D7695" s="135" t="s">
        <v>14871</v>
      </c>
      <c r="E7695" s="135">
        <f t="shared" si="120"/>
        <v>40202802</v>
      </c>
      <c r="F7695" s="135" t="s">
        <v>16559</v>
      </c>
      <c r="G7695" s="135" t="s">
        <v>8453</v>
      </c>
      <c r="H7695" s="135" t="s">
        <v>14869</v>
      </c>
      <c r="I7695" s="135" t="s">
        <v>14872</v>
      </c>
      <c r="J7695" s="137">
        <v>37508</v>
      </c>
    </row>
    <row r="7696" spans="1:10" x14ac:dyDescent="0.2">
      <c r="A7696" s="135" t="s">
        <v>2918</v>
      </c>
      <c r="D7696" s="135" t="s">
        <v>14873</v>
      </c>
      <c r="E7696" s="135">
        <f t="shared" si="120"/>
        <v>40202899</v>
      </c>
      <c r="F7696" s="135" t="s">
        <v>16559</v>
      </c>
      <c r="G7696" s="135" t="s">
        <v>8453</v>
      </c>
      <c r="H7696" s="135" t="s">
        <v>14869</v>
      </c>
      <c r="I7696" s="135" t="s">
        <v>10405</v>
      </c>
      <c r="J7696" s="137">
        <v>37508</v>
      </c>
    </row>
    <row r="7697" spans="1:9" x14ac:dyDescent="0.2">
      <c r="A7697" s="135" t="s">
        <v>2918</v>
      </c>
      <c r="D7697" s="135" t="s">
        <v>14874</v>
      </c>
      <c r="E7697" s="135">
        <f t="shared" si="120"/>
        <v>40203001</v>
      </c>
      <c r="F7697" s="135" t="s">
        <v>16559</v>
      </c>
      <c r="G7697" s="135" t="s">
        <v>8453</v>
      </c>
      <c r="H7697" s="135" t="s">
        <v>14875</v>
      </c>
      <c r="I7697" s="135" t="s">
        <v>14876</v>
      </c>
    </row>
    <row r="7698" spans="1:9" x14ac:dyDescent="0.2">
      <c r="A7698" s="135" t="s">
        <v>2918</v>
      </c>
      <c r="D7698" s="135" t="s">
        <v>14877</v>
      </c>
      <c r="E7698" s="135">
        <f t="shared" si="120"/>
        <v>40204001</v>
      </c>
      <c r="F7698" s="135" t="s">
        <v>16559</v>
      </c>
      <c r="G7698" s="135" t="s">
        <v>8453</v>
      </c>
      <c r="H7698" s="135" t="s">
        <v>14878</v>
      </c>
      <c r="I7698" s="135" t="s">
        <v>14879</v>
      </c>
    </row>
    <row r="7699" spans="1:9" x14ac:dyDescent="0.2">
      <c r="A7699" s="135" t="s">
        <v>2918</v>
      </c>
      <c r="D7699" s="135" t="s">
        <v>14880</v>
      </c>
      <c r="E7699" s="135">
        <f t="shared" si="120"/>
        <v>40204002</v>
      </c>
      <c r="F7699" s="135" t="s">
        <v>16559</v>
      </c>
      <c r="G7699" s="135" t="s">
        <v>8453</v>
      </c>
      <c r="H7699" s="135" t="s">
        <v>14878</v>
      </c>
      <c r="I7699" s="135" t="s">
        <v>14881</v>
      </c>
    </row>
    <row r="7700" spans="1:9" x14ac:dyDescent="0.2">
      <c r="A7700" s="135" t="s">
        <v>2918</v>
      </c>
      <c r="D7700" s="135" t="s">
        <v>14882</v>
      </c>
      <c r="E7700" s="135">
        <f t="shared" si="120"/>
        <v>40204003</v>
      </c>
      <c r="F7700" s="135" t="s">
        <v>16559</v>
      </c>
      <c r="G7700" s="135" t="s">
        <v>8453</v>
      </c>
      <c r="H7700" s="135" t="s">
        <v>14878</v>
      </c>
      <c r="I7700" s="135" t="s">
        <v>14883</v>
      </c>
    </row>
    <row r="7701" spans="1:9" x14ac:dyDescent="0.2">
      <c r="A7701" s="135" t="s">
        <v>2918</v>
      </c>
      <c r="D7701" s="135" t="s">
        <v>14884</v>
      </c>
      <c r="E7701" s="135">
        <f t="shared" si="120"/>
        <v>40204004</v>
      </c>
      <c r="F7701" s="135" t="s">
        <v>16559</v>
      </c>
      <c r="G7701" s="135" t="s">
        <v>8453</v>
      </c>
      <c r="H7701" s="135" t="s">
        <v>14878</v>
      </c>
      <c r="I7701" s="135" t="s">
        <v>14885</v>
      </c>
    </row>
    <row r="7702" spans="1:9" x14ac:dyDescent="0.2">
      <c r="A7702" s="135" t="s">
        <v>2918</v>
      </c>
      <c r="D7702" s="135" t="s">
        <v>14886</v>
      </c>
      <c r="E7702" s="135">
        <f t="shared" si="120"/>
        <v>40204010</v>
      </c>
      <c r="F7702" s="135" t="s">
        <v>16559</v>
      </c>
      <c r="G7702" s="135" t="s">
        <v>8453</v>
      </c>
      <c r="H7702" s="135" t="s">
        <v>14878</v>
      </c>
      <c r="I7702" s="135" t="s">
        <v>14887</v>
      </c>
    </row>
    <row r="7703" spans="1:9" x14ac:dyDescent="0.2">
      <c r="A7703" s="135" t="s">
        <v>2918</v>
      </c>
      <c r="D7703" s="135" t="s">
        <v>14888</v>
      </c>
      <c r="E7703" s="135">
        <f t="shared" si="120"/>
        <v>40204011</v>
      </c>
      <c r="F7703" s="135" t="s">
        <v>16559</v>
      </c>
      <c r="G7703" s="135" t="s">
        <v>8453</v>
      </c>
      <c r="H7703" s="135" t="s">
        <v>14878</v>
      </c>
      <c r="I7703" s="135" t="s">
        <v>14889</v>
      </c>
    </row>
    <row r="7704" spans="1:9" x14ac:dyDescent="0.2">
      <c r="A7704" s="135" t="s">
        <v>2918</v>
      </c>
      <c r="D7704" s="135" t="s">
        <v>14890</v>
      </c>
      <c r="E7704" s="135">
        <f t="shared" si="120"/>
        <v>40204012</v>
      </c>
      <c r="F7704" s="135" t="s">
        <v>16559</v>
      </c>
      <c r="G7704" s="135" t="s">
        <v>8453</v>
      </c>
      <c r="H7704" s="135" t="s">
        <v>14878</v>
      </c>
      <c r="I7704" s="135" t="s">
        <v>14891</v>
      </c>
    </row>
    <row r="7705" spans="1:9" x14ac:dyDescent="0.2">
      <c r="A7705" s="135" t="s">
        <v>2918</v>
      </c>
      <c r="D7705" s="135" t="s">
        <v>14892</v>
      </c>
      <c r="E7705" s="135">
        <f t="shared" si="120"/>
        <v>40204013</v>
      </c>
      <c r="F7705" s="135" t="s">
        <v>16559</v>
      </c>
      <c r="G7705" s="135" t="s">
        <v>8453</v>
      </c>
      <c r="H7705" s="135" t="s">
        <v>14878</v>
      </c>
      <c r="I7705" s="135" t="s">
        <v>14893</v>
      </c>
    </row>
    <row r="7706" spans="1:9" x14ac:dyDescent="0.2">
      <c r="A7706" s="135" t="s">
        <v>2918</v>
      </c>
      <c r="D7706" s="135" t="s">
        <v>14894</v>
      </c>
      <c r="E7706" s="135">
        <f t="shared" si="120"/>
        <v>40204020</v>
      </c>
      <c r="F7706" s="135" t="s">
        <v>16559</v>
      </c>
      <c r="G7706" s="135" t="s">
        <v>8453</v>
      </c>
      <c r="H7706" s="135" t="s">
        <v>14878</v>
      </c>
      <c r="I7706" s="135" t="s">
        <v>14895</v>
      </c>
    </row>
    <row r="7707" spans="1:9" x14ac:dyDescent="0.2">
      <c r="A7707" s="135" t="s">
        <v>2918</v>
      </c>
      <c r="D7707" s="135" t="s">
        <v>14896</v>
      </c>
      <c r="E7707" s="135">
        <f t="shared" si="120"/>
        <v>40204021</v>
      </c>
      <c r="F7707" s="135" t="s">
        <v>16559</v>
      </c>
      <c r="G7707" s="135" t="s">
        <v>8453</v>
      </c>
      <c r="H7707" s="135" t="s">
        <v>14878</v>
      </c>
      <c r="I7707" s="135" t="s">
        <v>14897</v>
      </c>
    </row>
    <row r="7708" spans="1:9" x14ac:dyDescent="0.2">
      <c r="A7708" s="135" t="s">
        <v>2918</v>
      </c>
      <c r="D7708" s="135" t="s">
        <v>14898</v>
      </c>
      <c r="E7708" s="135">
        <f t="shared" si="120"/>
        <v>40204022</v>
      </c>
      <c r="F7708" s="135" t="s">
        <v>16559</v>
      </c>
      <c r="G7708" s="135" t="s">
        <v>8453</v>
      </c>
      <c r="H7708" s="135" t="s">
        <v>14878</v>
      </c>
      <c r="I7708" s="135" t="s">
        <v>14899</v>
      </c>
    </row>
    <row r="7709" spans="1:9" x14ac:dyDescent="0.2">
      <c r="A7709" s="135" t="s">
        <v>2918</v>
      </c>
      <c r="D7709" s="135" t="s">
        <v>14900</v>
      </c>
      <c r="E7709" s="135">
        <f t="shared" si="120"/>
        <v>40204023</v>
      </c>
      <c r="F7709" s="135" t="s">
        <v>16559</v>
      </c>
      <c r="G7709" s="135" t="s">
        <v>8453</v>
      </c>
      <c r="H7709" s="135" t="s">
        <v>14878</v>
      </c>
      <c r="I7709" s="135" t="s">
        <v>14901</v>
      </c>
    </row>
    <row r="7710" spans="1:9" x14ac:dyDescent="0.2">
      <c r="A7710" s="135" t="s">
        <v>2918</v>
      </c>
      <c r="D7710" s="135" t="s">
        <v>14902</v>
      </c>
      <c r="E7710" s="135">
        <f t="shared" si="120"/>
        <v>40204121</v>
      </c>
      <c r="F7710" s="135" t="s">
        <v>16559</v>
      </c>
      <c r="G7710" s="135" t="s">
        <v>8453</v>
      </c>
      <c r="H7710" s="135" t="s">
        <v>14903</v>
      </c>
      <c r="I7710" s="135" t="s">
        <v>14904</v>
      </c>
    </row>
    <row r="7711" spans="1:9" x14ac:dyDescent="0.2">
      <c r="A7711" s="135" t="s">
        <v>2918</v>
      </c>
      <c r="D7711" s="135" t="s">
        <v>14905</v>
      </c>
      <c r="E7711" s="135">
        <f t="shared" si="120"/>
        <v>40204130</v>
      </c>
      <c r="F7711" s="135" t="s">
        <v>16559</v>
      </c>
      <c r="G7711" s="135" t="s">
        <v>8453</v>
      </c>
      <c r="H7711" s="135" t="s">
        <v>14903</v>
      </c>
      <c r="I7711" s="135" t="s">
        <v>14906</v>
      </c>
    </row>
    <row r="7712" spans="1:9" x14ac:dyDescent="0.2">
      <c r="A7712" s="135" t="s">
        <v>2918</v>
      </c>
      <c r="D7712" s="135" t="s">
        <v>14907</v>
      </c>
      <c r="E7712" s="135">
        <f t="shared" si="120"/>
        <v>40204140</v>
      </c>
      <c r="F7712" s="135" t="s">
        <v>16559</v>
      </c>
      <c r="G7712" s="135" t="s">
        <v>8453</v>
      </c>
      <c r="H7712" s="135" t="s">
        <v>14903</v>
      </c>
      <c r="I7712" s="135" t="s">
        <v>14908</v>
      </c>
    </row>
    <row r="7713" spans="1:9" x14ac:dyDescent="0.2">
      <c r="A7713" s="135" t="s">
        <v>2918</v>
      </c>
      <c r="D7713" s="135" t="s">
        <v>14909</v>
      </c>
      <c r="E7713" s="135">
        <f t="shared" si="120"/>
        <v>40204150</v>
      </c>
      <c r="F7713" s="135" t="s">
        <v>16559</v>
      </c>
      <c r="G7713" s="135" t="s">
        <v>8453</v>
      </c>
      <c r="H7713" s="135" t="s">
        <v>14903</v>
      </c>
      <c r="I7713" s="135" t="s">
        <v>8374</v>
      </c>
    </row>
    <row r="7714" spans="1:9" x14ac:dyDescent="0.2">
      <c r="A7714" s="135" t="s">
        <v>2918</v>
      </c>
      <c r="D7714" s="135" t="s">
        <v>14910</v>
      </c>
      <c r="E7714" s="135">
        <f t="shared" si="120"/>
        <v>40204151</v>
      </c>
      <c r="F7714" s="135" t="s">
        <v>16559</v>
      </c>
      <c r="G7714" s="135" t="s">
        <v>8453</v>
      </c>
      <c r="H7714" s="135" t="s">
        <v>14903</v>
      </c>
      <c r="I7714" s="135" t="s">
        <v>14911</v>
      </c>
    </row>
    <row r="7715" spans="1:9" x14ac:dyDescent="0.2">
      <c r="A7715" s="135" t="s">
        <v>2918</v>
      </c>
      <c r="D7715" s="135" t="s">
        <v>14912</v>
      </c>
      <c r="E7715" s="135">
        <f t="shared" si="120"/>
        <v>40204152</v>
      </c>
      <c r="F7715" s="135" t="s">
        <v>16559</v>
      </c>
      <c r="G7715" s="135" t="s">
        <v>8453</v>
      </c>
      <c r="H7715" s="135" t="s">
        <v>14903</v>
      </c>
      <c r="I7715" s="135" t="s">
        <v>14913</v>
      </c>
    </row>
    <row r="7716" spans="1:9" x14ac:dyDescent="0.2">
      <c r="A7716" s="135" t="s">
        <v>2918</v>
      </c>
      <c r="D7716" s="135" t="s">
        <v>14914</v>
      </c>
      <c r="E7716" s="135">
        <f t="shared" si="120"/>
        <v>40204160</v>
      </c>
      <c r="F7716" s="135" t="s">
        <v>16559</v>
      </c>
      <c r="G7716" s="135" t="s">
        <v>8453</v>
      </c>
      <c r="H7716" s="135" t="s">
        <v>14903</v>
      </c>
      <c r="I7716" s="135" t="s">
        <v>14915</v>
      </c>
    </row>
    <row r="7717" spans="1:9" x14ac:dyDescent="0.2">
      <c r="A7717" s="135" t="s">
        <v>2918</v>
      </c>
      <c r="D7717" s="135" t="s">
        <v>14916</v>
      </c>
      <c r="E7717" s="135">
        <f t="shared" si="120"/>
        <v>40204161</v>
      </c>
      <c r="F7717" s="135" t="s">
        <v>16559</v>
      </c>
      <c r="G7717" s="135" t="s">
        <v>8453</v>
      </c>
      <c r="H7717" s="135" t="s">
        <v>14903</v>
      </c>
      <c r="I7717" s="135" t="s">
        <v>14917</v>
      </c>
    </row>
    <row r="7718" spans="1:9" x14ac:dyDescent="0.2">
      <c r="A7718" s="135" t="s">
        <v>2918</v>
      </c>
      <c r="D7718" s="135" t="s">
        <v>14918</v>
      </c>
      <c r="E7718" s="135">
        <f t="shared" si="120"/>
        <v>40204162</v>
      </c>
      <c r="F7718" s="135" t="s">
        <v>16559</v>
      </c>
      <c r="G7718" s="135" t="s">
        <v>8453</v>
      </c>
      <c r="H7718" s="135" t="s">
        <v>14903</v>
      </c>
      <c r="I7718" s="135" t="s">
        <v>14919</v>
      </c>
    </row>
    <row r="7719" spans="1:9" x14ac:dyDescent="0.2">
      <c r="A7719" s="135" t="s">
        <v>2918</v>
      </c>
      <c r="D7719" s="135" t="s">
        <v>14920</v>
      </c>
      <c r="E7719" s="135">
        <f t="shared" si="120"/>
        <v>40204221</v>
      </c>
      <c r="F7719" s="135" t="s">
        <v>16559</v>
      </c>
      <c r="G7719" s="135" t="s">
        <v>8453</v>
      </c>
      <c r="H7719" s="135" t="s">
        <v>14921</v>
      </c>
      <c r="I7719" s="135" t="s">
        <v>14904</v>
      </c>
    </row>
    <row r="7720" spans="1:9" x14ac:dyDescent="0.2">
      <c r="A7720" s="135" t="s">
        <v>2918</v>
      </c>
      <c r="D7720" s="135" t="s">
        <v>14922</v>
      </c>
      <c r="E7720" s="135">
        <f t="shared" si="120"/>
        <v>40204230</v>
      </c>
      <c r="F7720" s="135" t="s">
        <v>16559</v>
      </c>
      <c r="G7720" s="135" t="s">
        <v>8453</v>
      </c>
      <c r="H7720" s="135" t="s">
        <v>14921</v>
      </c>
      <c r="I7720" s="135" t="s">
        <v>14906</v>
      </c>
    </row>
    <row r="7721" spans="1:9" x14ac:dyDescent="0.2">
      <c r="A7721" s="135" t="s">
        <v>2918</v>
      </c>
      <c r="D7721" s="135" t="s">
        <v>14923</v>
      </c>
      <c r="E7721" s="135">
        <f t="shared" si="120"/>
        <v>40204240</v>
      </c>
      <c r="F7721" s="135" t="s">
        <v>16559</v>
      </c>
      <c r="G7721" s="135" t="s">
        <v>8453</v>
      </c>
      <c r="H7721" s="135" t="s">
        <v>14921</v>
      </c>
      <c r="I7721" s="135" t="s">
        <v>14908</v>
      </c>
    </row>
    <row r="7722" spans="1:9" x14ac:dyDescent="0.2">
      <c r="A7722" s="135" t="s">
        <v>2918</v>
      </c>
      <c r="D7722" s="135" t="s">
        <v>14924</v>
      </c>
      <c r="E7722" s="135">
        <f t="shared" si="120"/>
        <v>40204250</v>
      </c>
      <c r="F7722" s="135" t="s">
        <v>16559</v>
      </c>
      <c r="G7722" s="135" t="s">
        <v>8453</v>
      </c>
      <c r="H7722" s="135" t="s">
        <v>14921</v>
      </c>
      <c r="I7722" s="135" t="s">
        <v>8374</v>
      </c>
    </row>
    <row r="7723" spans="1:9" x14ac:dyDescent="0.2">
      <c r="A7723" s="135" t="s">
        <v>2918</v>
      </c>
      <c r="D7723" s="135" t="s">
        <v>14925</v>
      </c>
      <c r="E7723" s="135">
        <f t="shared" si="120"/>
        <v>40204251</v>
      </c>
      <c r="F7723" s="135" t="s">
        <v>16559</v>
      </c>
      <c r="G7723" s="135" t="s">
        <v>8453</v>
      </c>
      <c r="H7723" s="135" t="s">
        <v>14921</v>
      </c>
      <c r="I7723" s="135" t="s">
        <v>14911</v>
      </c>
    </row>
    <row r="7724" spans="1:9" x14ac:dyDescent="0.2">
      <c r="A7724" s="135" t="s">
        <v>2918</v>
      </c>
      <c r="D7724" s="135" t="s">
        <v>14926</v>
      </c>
      <c r="E7724" s="135">
        <f t="shared" si="120"/>
        <v>40204252</v>
      </c>
      <c r="F7724" s="135" t="s">
        <v>16559</v>
      </c>
      <c r="G7724" s="135" t="s">
        <v>8453</v>
      </c>
      <c r="H7724" s="135" t="s">
        <v>14921</v>
      </c>
      <c r="I7724" s="135" t="s">
        <v>14913</v>
      </c>
    </row>
    <row r="7725" spans="1:9" x14ac:dyDescent="0.2">
      <c r="A7725" s="135" t="s">
        <v>2918</v>
      </c>
      <c r="D7725" s="135" t="s">
        <v>14927</v>
      </c>
      <c r="E7725" s="135">
        <f t="shared" si="120"/>
        <v>40204260</v>
      </c>
      <c r="F7725" s="135" t="s">
        <v>16559</v>
      </c>
      <c r="G7725" s="135" t="s">
        <v>8453</v>
      </c>
      <c r="H7725" s="135" t="s">
        <v>14921</v>
      </c>
      <c r="I7725" s="135" t="s">
        <v>14915</v>
      </c>
    </row>
    <row r="7726" spans="1:9" x14ac:dyDescent="0.2">
      <c r="A7726" s="135" t="s">
        <v>2918</v>
      </c>
      <c r="D7726" s="135" t="s">
        <v>14928</v>
      </c>
      <c r="E7726" s="135">
        <f t="shared" si="120"/>
        <v>40204261</v>
      </c>
      <c r="F7726" s="135" t="s">
        <v>16559</v>
      </c>
      <c r="G7726" s="135" t="s">
        <v>8453</v>
      </c>
      <c r="H7726" s="135" t="s">
        <v>14921</v>
      </c>
      <c r="I7726" s="135" t="s">
        <v>14917</v>
      </c>
    </row>
    <row r="7727" spans="1:9" x14ac:dyDescent="0.2">
      <c r="A7727" s="135" t="s">
        <v>2918</v>
      </c>
      <c r="D7727" s="135" t="s">
        <v>14929</v>
      </c>
      <c r="E7727" s="135">
        <f t="shared" si="120"/>
        <v>40204262</v>
      </c>
      <c r="F7727" s="135" t="s">
        <v>16559</v>
      </c>
      <c r="G7727" s="135" t="s">
        <v>8453</v>
      </c>
      <c r="H7727" s="135" t="s">
        <v>14921</v>
      </c>
      <c r="I7727" s="135" t="s">
        <v>14919</v>
      </c>
    </row>
    <row r="7728" spans="1:9" x14ac:dyDescent="0.2">
      <c r="A7728" s="135" t="s">
        <v>2918</v>
      </c>
      <c r="D7728" s="135" t="s">
        <v>14930</v>
      </c>
      <c r="E7728" s="135">
        <f t="shared" si="120"/>
        <v>40204321</v>
      </c>
      <c r="F7728" s="135" t="s">
        <v>16559</v>
      </c>
      <c r="G7728" s="135" t="s">
        <v>8453</v>
      </c>
      <c r="H7728" s="135" t="s">
        <v>14931</v>
      </c>
      <c r="I7728" s="135" t="s">
        <v>14904</v>
      </c>
    </row>
    <row r="7729" spans="1:9" x14ac:dyDescent="0.2">
      <c r="A7729" s="135" t="s">
        <v>2918</v>
      </c>
      <c r="D7729" s="135" t="s">
        <v>14932</v>
      </c>
      <c r="E7729" s="135">
        <f t="shared" si="120"/>
        <v>40204330</v>
      </c>
      <c r="F7729" s="135" t="s">
        <v>16559</v>
      </c>
      <c r="G7729" s="135" t="s">
        <v>8453</v>
      </c>
      <c r="H7729" s="135" t="s">
        <v>14931</v>
      </c>
      <c r="I7729" s="135" t="s">
        <v>14906</v>
      </c>
    </row>
    <row r="7730" spans="1:9" x14ac:dyDescent="0.2">
      <c r="A7730" s="135" t="s">
        <v>2918</v>
      </c>
      <c r="D7730" s="135" t="s">
        <v>14933</v>
      </c>
      <c r="E7730" s="135">
        <f t="shared" si="120"/>
        <v>40204340</v>
      </c>
      <c r="F7730" s="135" t="s">
        <v>16559</v>
      </c>
      <c r="G7730" s="135" t="s">
        <v>8453</v>
      </c>
      <c r="H7730" s="135" t="s">
        <v>14931</v>
      </c>
      <c r="I7730" s="135" t="s">
        <v>14908</v>
      </c>
    </row>
    <row r="7731" spans="1:9" x14ac:dyDescent="0.2">
      <c r="A7731" s="135" t="s">
        <v>2918</v>
      </c>
      <c r="D7731" s="135" t="s">
        <v>14934</v>
      </c>
      <c r="E7731" s="135">
        <f t="shared" si="120"/>
        <v>40204350</v>
      </c>
      <c r="F7731" s="135" t="s">
        <v>16559</v>
      </c>
      <c r="G7731" s="135" t="s">
        <v>8453</v>
      </c>
      <c r="H7731" s="135" t="s">
        <v>14931</v>
      </c>
      <c r="I7731" s="135" t="s">
        <v>8374</v>
      </c>
    </row>
    <row r="7732" spans="1:9" x14ac:dyDescent="0.2">
      <c r="A7732" s="135" t="s">
        <v>2918</v>
      </c>
      <c r="D7732" s="135" t="s">
        <v>14935</v>
      </c>
      <c r="E7732" s="135">
        <f t="shared" si="120"/>
        <v>40204351</v>
      </c>
      <c r="F7732" s="135" t="s">
        <v>16559</v>
      </c>
      <c r="G7732" s="135" t="s">
        <v>8453</v>
      </c>
      <c r="H7732" s="135" t="s">
        <v>14931</v>
      </c>
      <c r="I7732" s="135" t="s">
        <v>14911</v>
      </c>
    </row>
    <row r="7733" spans="1:9" x14ac:dyDescent="0.2">
      <c r="A7733" s="135" t="s">
        <v>2918</v>
      </c>
      <c r="D7733" s="135" t="s">
        <v>14936</v>
      </c>
      <c r="E7733" s="135">
        <f t="shared" si="120"/>
        <v>40204352</v>
      </c>
      <c r="F7733" s="135" t="s">
        <v>16559</v>
      </c>
      <c r="G7733" s="135" t="s">
        <v>8453</v>
      </c>
      <c r="H7733" s="135" t="s">
        <v>14931</v>
      </c>
      <c r="I7733" s="135" t="s">
        <v>14913</v>
      </c>
    </row>
    <row r="7734" spans="1:9" x14ac:dyDescent="0.2">
      <c r="A7734" s="135" t="s">
        <v>2918</v>
      </c>
      <c r="D7734" s="135" t="s">
        <v>14937</v>
      </c>
      <c r="E7734" s="135">
        <f t="shared" si="120"/>
        <v>40204360</v>
      </c>
      <c r="F7734" s="135" t="s">
        <v>16559</v>
      </c>
      <c r="G7734" s="135" t="s">
        <v>8453</v>
      </c>
      <c r="H7734" s="135" t="s">
        <v>14931</v>
      </c>
      <c r="I7734" s="135" t="s">
        <v>14915</v>
      </c>
    </row>
    <row r="7735" spans="1:9" x14ac:dyDescent="0.2">
      <c r="A7735" s="135" t="s">
        <v>2918</v>
      </c>
      <c r="D7735" s="135" t="s">
        <v>14938</v>
      </c>
      <c r="E7735" s="135">
        <f t="shared" si="120"/>
        <v>40204361</v>
      </c>
      <c r="F7735" s="135" t="s">
        <v>16559</v>
      </c>
      <c r="G7735" s="135" t="s">
        <v>8453</v>
      </c>
      <c r="H7735" s="135" t="s">
        <v>14931</v>
      </c>
      <c r="I7735" s="135" t="s">
        <v>14917</v>
      </c>
    </row>
    <row r="7736" spans="1:9" x14ac:dyDescent="0.2">
      <c r="A7736" s="135" t="s">
        <v>2918</v>
      </c>
      <c r="D7736" s="135" t="s">
        <v>14939</v>
      </c>
      <c r="E7736" s="135">
        <f t="shared" si="120"/>
        <v>40204362</v>
      </c>
      <c r="F7736" s="135" t="s">
        <v>16559</v>
      </c>
      <c r="G7736" s="135" t="s">
        <v>8453</v>
      </c>
      <c r="H7736" s="135" t="s">
        <v>14931</v>
      </c>
      <c r="I7736" s="135" t="s">
        <v>14919</v>
      </c>
    </row>
    <row r="7737" spans="1:9" x14ac:dyDescent="0.2">
      <c r="A7737" s="135" t="s">
        <v>2918</v>
      </c>
      <c r="D7737" s="135" t="s">
        <v>14940</v>
      </c>
      <c r="E7737" s="135">
        <f t="shared" si="120"/>
        <v>40204421</v>
      </c>
      <c r="F7737" s="135" t="s">
        <v>16559</v>
      </c>
      <c r="G7737" s="135" t="s">
        <v>8453</v>
      </c>
      <c r="H7737" s="135" t="s">
        <v>14941</v>
      </c>
      <c r="I7737" s="135" t="s">
        <v>14904</v>
      </c>
    </row>
    <row r="7738" spans="1:9" x14ac:dyDescent="0.2">
      <c r="A7738" s="135" t="s">
        <v>2918</v>
      </c>
      <c r="D7738" s="135" t="s">
        <v>14942</v>
      </c>
      <c r="E7738" s="135">
        <f t="shared" si="120"/>
        <v>40204430</v>
      </c>
      <c r="F7738" s="135" t="s">
        <v>16559</v>
      </c>
      <c r="G7738" s="135" t="s">
        <v>8453</v>
      </c>
      <c r="H7738" s="135" t="s">
        <v>14941</v>
      </c>
      <c r="I7738" s="135" t="s">
        <v>14906</v>
      </c>
    </row>
    <row r="7739" spans="1:9" x14ac:dyDescent="0.2">
      <c r="A7739" s="135" t="s">
        <v>2918</v>
      </c>
      <c r="D7739" s="135" t="s">
        <v>14943</v>
      </c>
      <c r="E7739" s="135">
        <f t="shared" si="120"/>
        <v>40204431</v>
      </c>
      <c r="F7739" s="135" t="s">
        <v>16559</v>
      </c>
      <c r="G7739" s="135" t="s">
        <v>8453</v>
      </c>
      <c r="H7739" s="135" t="s">
        <v>14941</v>
      </c>
      <c r="I7739" s="135" t="s">
        <v>14944</v>
      </c>
    </row>
    <row r="7740" spans="1:9" x14ac:dyDescent="0.2">
      <c r="A7740" s="135" t="s">
        <v>2918</v>
      </c>
      <c r="D7740" s="135" t="s">
        <v>14945</v>
      </c>
      <c r="E7740" s="135">
        <f t="shared" si="120"/>
        <v>40204432</v>
      </c>
      <c r="F7740" s="135" t="s">
        <v>16559</v>
      </c>
      <c r="G7740" s="135" t="s">
        <v>8453</v>
      </c>
      <c r="H7740" s="135" t="s">
        <v>14941</v>
      </c>
      <c r="I7740" s="135" t="s">
        <v>16093</v>
      </c>
    </row>
    <row r="7741" spans="1:9" x14ac:dyDescent="0.2">
      <c r="A7741" s="135" t="s">
        <v>2918</v>
      </c>
      <c r="D7741" s="135" t="s">
        <v>16094</v>
      </c>
      <c r="E7741" s="135">
        <f t="shared" si="120"/>
        <v>40204435</v>
      </c>
      <c r="F7741" s="135" t="s">
        <v>16559</v>
      </c>
      <c r="G7741" s="135" t="s">
        <v>8453</v>
      </c>
      <c r="H7741" s="135" t="s">
        <v>14941</v>
      </c>
      <c r="I7741" s="135" t="s">
        <v>16095</v>
      </c>
    </row>
    <row r="7742" spans="1:9" x14ac:dyDescent="0.2">
      <c r="A7742" s="135" t="s">
        <v>2918</v>
      </c>
      <c r="D7742" s="135" t="s">
        <v>16096</v>
      </c>
      <c r="E7742" s="135">
        <f t="shared" si="120"/>
        <v>40204440</v>
      </c>
      <c r="F7742" s="135" t="s">
        <v>16559</v>
      </c>
      <c r="G7742" s="135" t="s">
        <v>8453</v>
      </c>
      <c r="H7742" s="135" t="s">
        <v>14941</v>
      </c>
      <c r="I7742" s="135" t="s">
        <v>14908</v>
      </c>
    </row>
    <row r="7743" spans="1:9" x14ac:dyDescent="0.2">
      <c r="A7743" s="135" t="s">
        <v>2918</v>
      </c>
      <c r="D7743" s="135" t="s">
        <v>16097</v>
      </c>
      <c r="E7743" s="135">
        <f t="shared" si="120"/>
        <v>40204441</v>
      </c>
      <c r="F7743" s="135" t="s">
        <v>16559</v>
      </c>
      <c r="G7743" s="135" t="s">
        <v>8453</v>
      </c>
      <c r="H7743" s="135" t="s">
        <v>14941</v>
      </c>
      <c r="I7743" s="135" t="s">
        <v>16098</v>
      </c>
    </row>
    <row r="7744" spans="1:9" x14ac:dyDescent="0.2">
      <c r="A7744" s="135" t="s">
        <v>2918</v>
      </c>
      <c r="D7744" s="135" t="s">
        <v>16099</v>
      </c>
      <c r="E7744" s="135">
        <f t="shared" si="120"/>
        <v>40204442</v>
      </c>
      <c r="F7744" s="135" t="s">
        <v>16559</v>
      </c>
      <c r="G7744" s="135" t="s">
        <v>8453</v>
      </c>
      <c r="H7744" s="135" t="s">
        <v>14941</v>
      </c>
      <c r="I7744" s="135" t="s">
        <v>16100</v>
      </c>
    </row>
    <row r="7745" spans="1:9" x14ac:dyDescent="0.2">
      <c r="A7745" s="135" t="s">
        <v>2918</v>
      </c>
      <c r="D7745" s="135" t="s">
        <v>16101</v>
      </c>
      <c r="E7745" s="135">
        <f t="shared" si="120"/>
        <v>40204443</v>
      </c>
      <c r="F7745" s="135" t="s">
        <v>16559</v>
      </c>
      <c r="G7745" s="135" t="s">
        <v>8453</v>
      </c>
      <c r="H7745" s="135" t="s">
        <v>14941</v>
      </c>
      <c r="I7745" s="135" t="s">
        <v>16102</v>
      </c>
    </row>
    <row r="7746" spans="1:9" x14ac:dyDescent="0.2">
      <c r="A7746" s="135" t="s">
        <v>2918</v>
      </c>
      <c r="D7746" s="135" t="s">
        <v>16103</v>
      </c>
      <c r="E7746" s="135">
        <f t="shared" ref="E7746:E7809" si="121">VALUE(D7746)</f>
        <v>40204450</v>
      </c>
      <c r="F7746" s="135" t="s">
        <v>16559</v>
      </c>
      <c r="G7746" s="135" t="s">
        <v>8453</v>
      </c>
      <c r="H7746" s="135" t="s">
        <v>14941</v>
      </c>
      <c r="I7746" s="135" t="s">
        <v>6510</v>
      </c>
    </row>
    <row r="7747" spans="1:9" x14ac:dyDescent="0.2">
      <c r="A7747" s="135" t="s">
        <v>2918</v>
      </c>
      <c r="D7747" s="135" t="s">
        <v>16104</v>
      </c>
      <c r="E7747" s="135">
        <f t="shared" si="121"/>
        <v>40204455</v>
      </c>
      <c r="F7747" s="135" t="s">
        <v>16559</v>
      </c>
      <c r="G7747" s="135" t="s">
        <v>8453</v>
      </c>
      <c r="H7747" s="135" t="s">
        <v>14941</v>
      </c>
      <c r="I7747" s="135" t="s">
        <v>16105</v>
      </c>
    </row>
    <row r="7748" spans="1:9" x14ac:dyDescent="0.2">
      <c r="A7748" s="135" t="s">
        <v>2918</v>
      </c>
      <c r="D7748" s="135" t="s">
        <v>16106</v>
      </c>
      <c r="E7748" s="135">
        <f t="shared" si="121"/>
        <v>40204460</v>
      </c>
      <c r="F7748" s="135" t="s">
        <v>16559</v>
      </c>
      <c r="G7748" s="135" t="s">
        <v>8453</v>
      </c>
      <c r="H7748" s="135" t="s">
        <v>14941</v>
      </c>
      <c r="I7748" s="135" t="s">
        <v>8374</v>
      </c>
    </row>
    <row r="7749" spans="1:9" x14ac:dyDescent="0.2">
      <c r="A7749" s="135" t="s">
        <v>2918</v>
      </c>
      <c r="D7749" s="135" t="s">
        <v>16107</v>
      </c>
      <c r="E7749" s="135">
        <f t="shared" si="121"/>
        <v>40204461</v>
      </c>
      <c r="F7749" s="135" t="s">
        <v>16559</v>
      </c>
      <c r="G7749" s="135" t="s">
        <v>8453</v>
      </c>
      <c r="H7749" s="135" t="s">
        <v>14941</v>
      </c>
      <c r="I7749" s="135" t="s">
        <v>14911</v>
      </c>
    </row>
    <row r="7750" spans="1:9" x14ac:dyDescent="0.2">
      <c r="A7750" s="135" t="s">
        <v>2918</v>
      </c>
      <c r="D7750" s="135" t="s">
        <v>16108</v>
      </c>
      <c r="E7750" s="135">
        <f t="shared" si="121"/>
        <v>40204462</v>
      </c>
      <c r="F7750" s="135" t="s">
        <v>16559</v>
      </c>
      <c r="G7750" s="135" t="s">
        <v>8453</v>
      </c>
      <c r="H7750" s="135" t="s">
        <v>14941</v>
      </c>
      <c r="I7750" s="135" t="s">
        <v>14913</v>
      </c>
    </row>
    <row r="7751" spans="1:9" x14ac:dyDescent="0.2">
      <c r="A7751" s="135" t="s">
        <v>2918</v>
      </c>
      <c r="D7751" s="135" t="s">
        <v>16109</v>
      </c>
      <c r="E7751" s="135">
        <f t="shared" si="121"/>
        <v>40204470</v>
      </c>
      <c r="F7751" s="135" t="s">
        <v>16559</v>
      </c>
      <c r="G7751" s="135" t="s">
        <v>8453</v>
      </c>
      <c r="H7751" s="135" t="s">
        <v>14941</v>
      </c>
      <c r="I7751" s="135" t="s">
        <v>14915</v>
      </c>
    </row>
    <row r="7752" spans="1:9" x14ac:dyDescent="0.2">
      <c r="A7752" s="135" t="s">
        <v>2918</v>
      </c>
      <c r="D7752" s="135" t="s">
        <v>16110</v>
      </c>
      <c r="E7752" s="135">
        <f t="shared" si="121"/>
        <v>40204471</v>
      </c>
      <c r="F7752" s="135" t="s">
        <v>16559</v>
      </c>
      <c r="G7752" s="135" t="s">
        <v>8453</v>
      </c>
      <c r="H7752" s="135" t="s">
        <v>14941</v>
      </c>
      <c r="I7752" s="135" t="s">
        <v>14917</v>
      </c>
    </row>
    <row r="7753" spans="1:9" x14ac:dyDescent="0.2">
      <c r="A7753" s="135" t="s">
        <v>2918</v>
      </c>
      <c r="D7753" s="135" t="s">
        <v>16111</v>
      </c>
      <c r="E7753" s="135">
        <f t="shared" si="121"/>
        <v>40204472</v>
      </c>
      <c r="F7753" s="135" t="s">
        <v>16559</v>
      </c>
      <c r="G7753" s="135" t="s">
        <v>8453</v>
      </c>
      <c r="H7753" s="135" t="s">
        <v>14941</v>
      </c>
      <c r="I7753" s="135" t="s">
        <v>14919</v>
      </c>
    </row>
    <row r="7754" spans="1:9" x14ac:dyDescent="0.2">
      <c r="A7754" s="135" t="s">
        <v>2918</v>
      </c>
      <c r="D7754" s="135" t="s">
        <v>16112</v>
      </c>
      <c r="E7754" s="135">
        <f t="shared" si="121"/>
        <v>40204521</v>
      </c>
      <c r="F7754" s="135" t="s">
        <v>16559</v>
      </c>
      <c r="G7754" s="135" t="s">
        <v>8453</v>
      </c>
      <c r="H7754" s="135" t="s">
        <v>16113</v>
      </c>
      <c r="I7754" s="135" t="s">
        <v>14904</v>
      </c>
    </row>
    <row r="7755" spans="1:9" x14ac:dyDescent="0.2">
      <c r="A7755" s="135" t="s">
        <v>2918</v>
      </c>
      <c r="D7755" s="135" t="s">
        <v>16114</v>
      </c>
      <c r="E7755" s="135">
        <f t="shared" si="121"/>
        <v>40204530</v>
      </c>
      <c r="F7755" s="135" t="s">
        <v>16559</v>
      </c>
      <c r="G7755" s="135" t="s">
        <v>8453</v>
      </c>
      <c r="H7755" s="135" t="s">
        <v>16113</v>
      </c>
      <c r="I7755" s="135" t="s">
        <v>14906</v>
      </c>
    </row>
    <row r="7756" spans="1:9" x14ac:dyDescent="0.2">
      <c r="A7756" s="135" t="s">
        <v>2918</v>
      </c>
      <c r="D7756" s="135" t="s">
        <v>16115</v>
      </c>
      <c r="E7756" s="135">
        <f t="shared" si="121"/>
        <v>40204531</v>
      </c>
      <c r="F7756" s="135" t="s">
        <v>16559</v>
      </c>
      <c r="G7756" s="135" t="s">
        <v>8453</v>
      </c>
      <c r="H7756" s="135" t="s">
        <v>16113</v>
      </c>
      <c r="I7756" s="135" t="s">
        <v>16116</v>
      </c>
    </row>
    <row r="7757" spans="1:9" x14ac:dyDescent="0.2">
      <c r="A7757" s="135" t="s">
        <v>2918</v>
      </c>
      <c r="D7757" s="135" t="s">
        <v>16117</v>
      </c>
      <c r="E7757" s="135">
        <f t="shared" si="121"/>
        <v>40204532</v>
      </c>
      <c r="F7757" s="135" t="s">
        <v>16559</v>
      </c>
      <c r="G7757" s="135" t="s">
        <v>8453</v>
      </c>
      <c r="H7757" s="135" t="s">
        <v>16113</v>
      </c>
      <c r="I7757" s="135" t="s">
        <v>14958</v>
      </c>
    </row>
    <row r="7758" spans="1:9" x14ac:dyDescent="0.2">
      <c r="A7758" s="135" t="s">
        <v>2918</v>
      </c>
      <c r="D7758" s="135" t="s">
        <v>14959</v>
      </c>
      <c r="E7758" s="135">
        <f t="shared" si="121"/>
        <v>40204550</v>
      </c>
      <c r="F7758" s="135" t="s">
        <v>16559</v>
      </c>
      <c r="G7758" s="135" t="s">
        <v>8453</v>
      </c>
      <c r="H7758" s="135" t="s">
        <v>16113</v>
      </c>
      <c r="I7758" s="135" t="s">
        <v>14960</v>
      </c>
    </row>
    <row r="7759" spans="1:9" x14ac:dyDescent="0.2">
      <c r="A7759" s="135" t="s">
        <v>2918</v>
      </c>
      <c r="D7759" s="135" t="s">
        <v>14961</v>
      </c>
      <c r="E7759" s="135">
        <f t="shared" si="121"/>
        <v>40204555</v>
      </c>
      <c r="F7759" s="135" t="s">
        <v>16559</v>
      </c>
      <c r="G7759" s="135" t="s">
        <v>8453</v>
      </c>
      <c r="H7759" s="135" t="s">
        <v>16113</v>
      </c>
      <c r="I7759" s="135" t="s">
        <v>16105</v>
      </c>
    </row>
    <row r="7760" spans="1:9" x14ac:dyDescent="0.2">
      <c r="A7760" s="135" t="s">
        <v>2918</v>
      </c>
      <c r="D7760" s="135" t="s">
        <v>14962</v>
      </c>
      <c r="E7760" s="135">
        <f t="shared" si="121"/>
        <v>40204560</v>
      </c>
      <c r="F7760" s="135" t="s">
        <v>16559</v>
      </c>
      <c r="G7760" s="135" t="s">
        <v>8453</v>
      </c>
      <c r="H7760" s="135" t="s">
        <v>16113</v>
      </c>
      <c r="I7760" s="135" t="s">
        <v>8374</v>
      </c>
    </row>
    <row r="7761" spans="1:9" x14ac:dyDescent="0.2">
      <c r="A7761" s="135" t="s">
        <v>2918</v>
      </c>
      <c r="D7761" s="135" t="s">
        <v>14963</v>
      </c>
      <c r="E7761" s="135">
        <f t="shared" si="121"/>
        <v>40204561</v>
      </c>
      <c r="F7761" s="135" t="s">
        <v>16559</v>
      </c>
      <c r="G7761" s="135" t="s">
        <v>8453</v>
      </c>
      <c r="H7761" s="135" t="s">
        <v>16113</v>
      </c>
      <c r="I7761" s="135" t="s">
        <v>14911</v>
      </c>
    </row>
    <row r="7762" spans="1:9" x14ac:dyDescent="0.2">
      <c r="A7762" s="135" t="s">
        <v>2918</v>
      </c>
      <c r="D7762" s="135" t="s">
        <v>14964</v>
      </c>
      <c r="E7762" s="135">
        <f t="shared" si="121"/>
        <v>40204562</v>
      </c>
      <c r="F7762" s="135" t="s">
        <v>16559</v>
      </c>
      <c r="G7762" s="135" t="s">
        <v>8453</v>
      </c>
      <c r="H7762" s="135" t="s">
        <v>16113</v>
      </c>
      <c r="I7762" s="135" t="s">
        <v>14913</v>
      </c>
    </row>
    <row r="7763" spans="1:9" x14ac:dyDescent="0.2">
      <c r="A7763" s="135" t="s">
        <v>2918</v>
      </c>
      <c r="D7763" s="135" t="s">
        <v>14965</v>
      </c>
      <c r="E7763" s="135">
        <f t="shared" si="121"/>
        <v>40204570</v>
      </c>
      <c r="F7763" s="135" t="s">
        <v>16559</v>
      </c>
      <c r="G7763" s="135" t="s">
        <v>8453</v>
      </c>
      <c r="H7763" s="135" t="s">
        <v>16113</v>
      </c>
      <c r="I7763" s="135" t="s">
        <v>14915</v>
      </c>
    </row>
    <row r="7764" spans="1:9" x14ac:dyDescent="0.2">
      <c r="A7764" s="135" t="s">
        <v>2918</v>
      </c>
      <c r="D7764" s="135" t="s">
        <v>14966</v>
      </c>
      <c r="E7764" s="135">
        <f t="shared" si="121"/>
        <v>40204571</v>
      </c>
      <c r="F7764" s="135" t="s">
        <v>16559</v>
      </c>
      <c r="G7764" s="135" t="s">
        <v>8453</v>
      </c>
      <c r="H7764" s="135" t="s">
        <v>16113</v>
      </c>
      <c r="I7764" s="135" t="s">
        <v>14917</v>
      </c>
    </row>
    <row r="7765" spans="1:9" x14ac:dyDescent="0.2">
      <c r="A7765" s="135" t="s">
        <v>2918</v>
      </c>
      <c r="D7765" s="135" t="s">
        <v>14967</v>
      </c>
      <c r="E7765" s="135">
        <f t="shared" si="121"/>
        <v>40204572</v>
      </c>
      <c r="F7765" s="135" t="s">
        <v>16559</v>
      </c>
      <c r="G7765" s="135" t="s">
        <v>8453</v>
      </c>
      <c r="H7765" s="135" t="s">
        <v>16113</v>
      </c>
      <c r="I7765" s="135" t="s">
        <v>14919</v>
      </c>
    </row>
    <row r="7766" spans="1:9" x14ac:dyDescent="0.2">
      <c r="A7766" s="135" t="s">
        <v>2918</v>
      </c>
      <c r="D7766" s="135" t="s">
        <v>14968</v>
      </c>
      <c r="E7766" s="135">
        <f t="shared" si="121"/>
        <v>40204621</v>
      </c>
      <c r="F7766" s="135" t="s">
        <v>16559</v>
      </c>
      <c r="G7766" s="135" t="s">
        <v>8453</v>
      </c>
      <c r="H7766" s="135" t="s">
        <v>12253</v>
      </c>
      <c r="I7766" s="135" t="s">
        <v>14904</v>
      </c>
    </row>
    <row r="7767" spans="1:9" x14ac:dyDescent="0.2">
      <c r="A7767" s="135" t="s">
        <v>2918</v>
      </c>
      <c r="D7767" s="135" t="s">
        <v>12254</v>
      </c>
      <c r="E7767" s="135">
        <f t="shared" si="121"/>
        <v>40204630</v>
      </c>
      <c r="F7767" s="135" t="s">
        <v>16559</v>
      </c>
      <c r="G7767" s="135" t="s">
        <v>8453</v>
      </c>
      <c r="H7767" s="135" t="s">
        <v>12253</v>
      </c>
      <c r="I7767" s="135" t="s">
        <v>14906</v>
      </c>
    </row>
    <row r="7768" spans="1:9" x14ac:dyDescent="0.2">
      <c r="A7768" s="135" t="s">
        <v>2918</v>
      </c>
      <c r="D7768" s="135" t="s">
        <v>12255</v>
      </c>
      <c r="E7768" s="135">
        <f t="shared" si="121"/>
        <v>40204631</v>
      </c>
      <c r="F7768" s="135" t="s">
        <v>16559</v>
      </c>
      <c r="G7768" s="135" t="s">
        <v>8453</v>
      </c>
      <c r="H7768" s="135" t="s">
        <v>12253</v>
      </c>
      <c r="I7768" s="135" t="s">
        <v>12256</v>
      </c>
    </row>
    <row r="7769" spans="1:9" x14ac:dyDescent="0.2">
      <c r="A7769" s="135" t="s">
        <v>2918</v>
      </c>
      <c r="D7769" s="135" t="s">
        <v>12257</v>
      </c>
      <c r="E7769" s="135">
        <f t="shared" si="121"/>
        <v>40204632</v>
      </c>
      <c r="F7769" s="135" t="s">
        <v>16559</v>
      </c>
      <c r="G7769" s="135" t="s">
        <v>8453</v>
      </c>
      <c r="H7769" s="135" t="s">
        <v>12253</v>
      </c>
      <c r="I7769" s="135" t="s">
        <v>12258</v>
      </c>
    </row>
    <row r="7770" spans="1:9" x14ac:dyDescent="0.2">
      <c r="A7770" s="135" t="s">
        <v>2918</v>
      </c>
      <c r="D7770" s="135" t="s">
        <v>12259</v>
      </c>
      <c r="E7770" s="135">
        <f t="shared" si="121"/>
        <v>40204650</v>
      </c>
      <c r="F7770" s="135" t="s">
        <v>16559</v>
      </c>
      <c r="G7770" s="135" t="s">
        <v>8453</v>
      </c>
      <c r="H7770" s="135" t="s">
        <v>12253</v>
      </c>
      <c r="I7770" s="135" t="s">
        <v>13779</v>
      </c>
    </row>
    <row r="7771" spans="1:9" x14ac:dyDescent="0.2">
      <c r="A7771" s="135" t="s">
        <v>2918</v>
      </c>
      <c r="D7771" s="135" t="s">
        <v>12260</v>
      </c>
      <c r="E7771" s="135">
        <f t="shared" si="121"/>
        <v>40204655</v>
      </c>
      <c r="F7771" s="135" t="s">
        <v>16559</v>
      </c>
      <c r="G7771" s="135" t="s">
        <v>8453</v>
      </c>
      <c r="H7771" s="135" t="s">
        <v>12253</v>
      </c>
      <c r="I7771" s="135" t="s">
        <v>16105</v>
      </c>
    </row>
    <row r="7772" spans="1:9" x14ac:dyDescent="0.2">
      <c r="A7772" s="135" t="s">
        <v>2918</v>
      </c>
      <c r="D7772" s="135" t="s">
        <v>12261</v>
      </c>
      <c r="E7772" s="135">
        <f t="shared" si="121"/>
        <v>40204660</v>
      </c>
      <c r="F7772" s="135" t="s">
        <v>16559</v>
      </c>
      <c r="G7772" s="135" t="s">
        <v>8453</v>
      </c>
      <c r="H7772" s="135" t="s">
        <v>12253</v>
      </c>
      <c r="I7772" s="135" t="s">
        <v>8374</v>
      </c>
    </row>
    <row r="7773" spans="1:9" x14ac:dyDescent="0.2">
      <c r="A7773" s="135" t="s">
        <v>2918</v>
      </c>
      <c r="D7773" s="135" t="s">
        <v>12262</v>
      </c>
      <c r="E7773" s="135">
        <f t="shared" si="121"/>
        <v>40204661</v>
      </c>
      <c r="F7773" s="135" t="s">
        <v>16559</v>
      </c>
      <c r="G7773" s="135" t="s">
        <v>8453</v>
      </c>
      <c r="H7773" s="135" t="s">
        <v>12253</v>
      </c>
      <c r="I7773" s="135" t="s">
        <v>14911</v>
      </c>
    </row>
    <row r="7774" spans="1:9" x14ac:dyDescent="0.2">
      <c r="A7774" s="135" t="s">
        <v>2918</v>
      </c>
      <c r="D7774" s="135" t="s">
        <v>12263</v>
      </c>
      <c r="E7774" s="135">
        <f t="shared" si="121"/>
        <v>40204662</v>
      </c>
      <c r="F7774" s="135" t="s">
        <v>16559</v>
      </c>
      <c r="G7774" s="135" t="s">
        <v>8453</v>
      </c>
      <c r="H7774" s="135" t="s">
        <v>12253</v>
      </c>
      <c r="I7774" s="135" t="s">
        <v>14913</v>
      </c>
    </row>
    <row r="7775" spans="1:9" x14ac:dyDescent="0.2">
      <c r="A7775" s="135" t="s">
        <v>2918</v>
      </c>
      <c r="D7775" s="135" t="s">
        <v>12264</v>
      </c>
      <c r="E7775" s="135">
        <f t="shared" si="121"/>
        <v>40204670</v>
      </c>
      <c r="F7775" s="135" t="s">
        <v>16559</v>
      </c>
      <c r="G7775" s="135" t="s">
        <v>8453</v>
      </c>
      <c r="H7775" s="135" t="s">
        <v>12253</v>
      </c>
      <c r="I7775" s="135" t="s">
        <v>14915</v>
      </c>
    </row>
    <row r="7776" spans="1:9" x14ac:dyDescent="0.2">
      <c r="A7776" s="135" t="s">
        <v>2918</v>
      </c>
      <c r="D7776" s="135" t="s">
        <v>6606</v>
      </c>
      <c r="E7776" s="135">
        <f t="shared" si="121"/>
        <v>40204671</v>
      </c>
      <c r="F7776" s="135" t="s">
        <v>16559</v>
      </c>
      <c r="G7776" s="135" t="s">
        <v>8453</v>
      </c>
      <c r="H7776" s="135" t="s">
        <v>12253</v>
      </c>
      <c r="I7776" s="135" t="s">
        <v>14917</v>
      </c>
    </row>
    <row r="7777" spans="1:9" x14ac:dyDescent="0.2">
      <c r="A7777" s="135" t="s">
        <v>2918</v>
      </c>
      <c r="D7777" s="135" t="s">
        <v>6607</v>
      </c>
      <c r="E7777" s="135">
        <f t="shared" si="121"/>
        <v>40204672</v>
      </c>
      <c r="F7777" s="135" t="s">
        <v>16559</v>
      </c>
      <c r="G7777" s="135" t="s">
        <v>8453</v>
      </c>
      <c r="H7777" s="135" t="s">
        <v>12253</v>
      </c>
      <c r="I7777" s="135" t="s">
        <v>14919</v>
      </c>
    </row>
    <row r="7778" spans="1:9" x14ac:dyDescent="0.2">
      <c r="A7778" s="135" t="s">
        <v>2918</v>
      </c>
      <c r="D7778" s="135" t="s">
        <v>6608</v>
      </c>
      <c r="E7778" s="135">
        <f t="shared" si="121"/>
        <v>40204721</v>
      </c>
      <c r="F7778" s="135" t="s">
        <v>16559</v>
      </c>
      <c r="G7778" s="135" t="s">
        <v>8453</v>
      </c>
      <c r="H7778" s="135" t="s">
        <v>6609</v>
      </c>
      <c r="I7778" s="135" t="s">
        <v>14904</v>
      </c>
    </row>
    <row r="7779" spans="1:9" x14ac:dyDescent="0.2">
      <c r="A7779" s="135" t="s">
        <v>2918</v>
      </c>
      <c r="D7779" s="135" t="s">
        <v>6610</v>
      </c>
      <c r="E7779" s="135">
        <f t="shared" si="121"/>
        <v>40204730</v>
      </c>
      <c r="F7779" s="135" t="s">
        <v>16559</v>
      </c>
      <c r="G7779" s="135" t="s">
        <v>8453</v>
      </c>
      <c r="H7779" s="135" t="s">
        <v>6609</v>
      </c>
      <c r="I7779" s="135" t="s">
        <v>14906</v>
      </c>
    </row>
    <row r="7780" spans="1:9" x14ac:dyDescent="0.2">
      <c r="A7780" s="135" t="s">
        <v>2918</v>
      </c>
      <c r="D7780" s="135" t="s">
        <v>6611</v>
      </c>
      <c r="E7780" s="135">
        <f t="shared" si="121"/>
        <v>40204735</v>
      </c>
      <c r="F7780" s="135" t="s">
        <v>16559</v>
      </c>
      <c r="G7780" s="135" t="s">
        <v>8453</v>
      </c>
      <c r="H7780" s="135" t="s">
        <v>6609</v>
      </c>
      <c r="I7780" s="135" t="s">
        <v>6612</v>
      </c>
    </row>
    <row r="7781" spans="1:9" x14ac:dyDescent="0.2">
      <c r="A7781" s="135" t="s">
        <v>2918</v>
      </c>
      <c r="D7781" s="135" t="s">
        <v>6613</v>
      </c>
      <c r="E7781" s="135">
        <f t="shared" si="121"/>
        <v>40204740</v>
      </c>
      <c r="F7781" s="135" t="s">
        <v>16559</v>
      </c>
      <c r="G7781" s="135" t="s">
        <v>8453</v>
      </c>
      <c r="H7781" s="135" t="s">
        <v>6609</v>
      </c>
      <c r="I7781" s="135" t="s">
        <v>3896</v>
      </c>
    </row>
    <row r="7782" spans="1:9" x14ac:dyDescent="0.2">
      <c r="A7782" s="135" t="s">
        <v>2918</v>
      </c>
      <c r="D7782" s="135" t="s">
        <v>6614</v>
      </c>
      <c r="E7782" s="135">
        <f t="shared" si="121"/>
        <v>40204750</v>
      </c>
      <c r="F7782" s="135" t="s">
        <v>16559</v>
      </c>
      <c r="G7782" s="135" t="s">
        <v>8453</v>
      </c>
      <c r="H7782" s="135" t="s">
        <v>6609</v>
      </c>
      <c r="I7782" s="135" t="s">
        <v>1272</v>
      </c>
    </row>
    <row r="7783" spans="1:9" x14ac:dyDescent="0.2">
      <c r="A7783" s="135" t="s">
        <v>2918</v>
      </c>
      <c r="D7783" s="135" t="s">
        <v>6615</v>
      </c>
      <c r="E7783" s="135">
        <f t="shared" si="121"/>
        <v>40204755</v>
      </c>
      <c r="F7783" s="135" t="s">
        <v>16559</v>
      </c>
      <c r="G7783" s="135" t="s">
        <v>8453</v>
      </c>
      <c r="H7783" s="135" t="s">
        <v>6609</v>
      </c>
      <c r="I7783" s="135" t="s">
        <v>16105</v>
      </c>
    </row>
    <row r="7784" spans="1:9" x14ac:dyDescent="0.2">
      <c r="A7784" s="135" t="s">
        <v>2918</v>
      </c>
      <c r="D7784" s="135" t="s">
        <v>6616</v>
      </c>
      <c r="E7784" s="135">
        <f t="shared" si="121"/>
        <v>40204760</v>
      </c>
      <c r="F7784" s="135" t="s">
        <v>16559</v>
      </c>
      <c r="G7784" s="135" t="s">
        <v>8453</v>
      </c>
      <c r="H7784" s="135" t="s">
        <v>6609</v>
      </c>
      <c r="I7784" s="135" t="s">
        <v>8374</v>
      </c>
    </row>
    <row r="7785" spans="1:9" x14ac:dyDescent="0.2">
      <c r="A7785" s="135" t="s">
        <v>2918</v>
      </c>
      <c r="D7785" s="135" t="s">
        <v>6617</v>
      </c>
      <c r="E7785" s="135">
        <f t="shared" si="121"/>
        <v>40204761</v>
      </c>
      <c r="F7785" s="135" t="s">
        <v>16559</v>
      </c>
      <c r="G7785" s="135" t="s">
        <v>8453</v>
      </c>
      <c r="H7785" s="135" t="s">
        <v>6609</v>
      </c>
      <c r="I7785" s="135" t="s">
        <v>14911</v>
      </c>
    </row>
    <row r="7786" spans="1:9" x14ac:dyDescent="0.2">
      <c r="A7786" s="135" t="s">
        <v>2918</v>
      </c>
      <c r="D7786" s="135" t="s">
        <v>6618</v>
      </c>
      <c r="E7786" s="135">
        <f t="shared" si="121"/>
        <v>40204762</v>
      </c>
      <c r="F7786" s="135" t="s">
        <v>16559</v>
      </c>
      <c r="G7786" s="135" t="s">
        <v>8453</v>
      </c>
      <c r="H7786" s="135" t="s">
        <v>6609</v>
      </c>
      <c r="I7786" s="135" t="s">
        <v>14913</v>
      </c>
    </row>
    <row r="7787" spans="1:9" x14ac:dyDescent="0.2">
      <c r="A7787" s="135" t="s">
        <v>2918</v>
      </c>
      <c r="D7787" s="135" t="s">
        <v>6619</v>
      </c>
      <c r="E7787" s="135">
        <f t="shared" si="121"/>
        <v>40204770</v>
      </c>
      <c r="F7787" s="135" t="s">
        <v>16559</v>
      </c>
      <c r="G7787" s="135" t="s">
        <v>8453</v>
      </c>
      <c r="H7787" s="135" t="s">
        <v>6609</v>
      </c>
      <c r="I7787" s="135" t="s">
        <v>14915</v>
      </c>
    </row>
    <row r="7788" spans="1:9" x14ac:dyDescent="0.2">
      <c r="A7788" s="135" t="s">
        <v>2918</v>
      </c>
      <c r="D7788" s="135" t="s">
        <v>6620</v>
      </c>
      <c r="E7788" s="135">
        <f t="shared" si="121"/>
        <v>40204771</v>
      </c>
      <c r="F7788" s="135" t="s">
        <v>16559</v>
      </c>
      <c r="G7788" s="135" t="s">
        <v>8453</v>
      </c>
      <c r="H7788" s="135" t="s">
        <v>6609</v>
      </c>
      <c r="I7788" s="135" t="s">
        <v>14917</v>
      </c>
    </row>
    <row r="7789" spans="1:9" x14ac:dyDescent="0.2">
      <c r="A7789" s="135" t="s">
        <v>2918</v>
      </c>
      <c r="D7789" s="135" t="s">
        <v>6621</v>
      </c>
      <c r="E7789" s="135">
        <f t="shared" si="121"/>
        <v>40204772</v>
      </c>
      <c r="F7789" s="135" t="s">
        <v>16559</v>
      </c>
      <c r="G7789" s="135" t="s">
        <v>8453</v>
      </c>
      <c r="H7789" s="135" t="s">
        <v>6609</v>
      </c>
      <c r="I7789" s="135" t="s">
        <v>14919</v>
      </c>
    </row>
    <row r="7790" spans="1:9" x14ac:dyDescent="0.2">
      <c r="A7790" s="135" t="s">
        <v>2918</v>
      </c>
      <c r="D7790" s="135" t="s">
        <v>6622</v>
      </c>
      <c r="E7790" s="135">
        <f t="shared" si="121"/>
        <v>40206010</v>
      </c>
      <c r="F7790" s="135" t="s">
        <v>16559</v>
      </c>
      <c r="G7790" s="135" t="s">
        <v>8453</v>
      </c>
      <c r="H7790" s="135" t="s">
        <v>12964</v>
      </c>
      <c r="I7790" s="135" t="s">
        <v>6623</v>
      </c>
    </row>
    <row r="7791" spans="1:9" x14ac:dyDescent="0.2">
      <c r="A7791" s="135" t="s">
        <v>2918</v>
      </c>
      <c r="D7791" s="135" t="s">
        <v>6624</v>
      </c>
      <c r="E7791" s="135">
        <f t="shared" si="121"/>
        <v>40206030</v>
      </c>
      <c r="F7791" s="135" t="s">
        <v>16559</v>
      </c>
      <c r="G7791" s="135" t="s">
        <v>8453</v>
      </c>
      <c r="H7791" s="135" t="s">
        <v>12964</v>
      </c>
      <c r="I7791" s="135" t="s">
        <v>6625</v>
      </c>
    </row>
    <row r="7792" spans="1:9" x14ac:dyDescent="0.2">
      <c r="A7792" s="135" t="s">
        <v>2918</v>
      </c>
      <c r="D7792" s="135" t="s">
        <v>6626</v>
      </c>
      <c r="E7792" s="135">
        <f t="shared" si="121"/>
        <v>40206031</v>
      </c>
      <c r="F7792" s="135" t="s">
        <v>16559</v>
      </c>
      <c r="G7792" s="135" t="s">
        <v>8453</v>
      </c>
      <c r="H7792" s="135" t="s">
        <v>12964</v>
      </c>
      <c r="I7792" s="135" t="s">
        <v>6627</v>
      </c>
    </row>
    <row r="7793" spans="1:9" x14ac:dyDescent="0.2">
      <c r="A7793" s="135" t="s">
        <v>2918</v>
      </c>
      <c r="D7793" s="135" t="s">
        <v>6628</v>
      </c>
      <c r="E7793" s="135">
        <f t="shared" si="121"/>
        <v>40206032</v>
      </c>
      <c r="F7793" s="135" t="s">
        <v>16559</v>
      </c>
      <c r="G7793" s="135" t="s">
        <v>8453</v>
      </c>
      <c r="H7793" s="135" t="s">
        <v>12964</v>
      </c>
      <c r="I7793" s="135" t="s">
        <v>6629</v>
      </c>
    </row>
    <row r="7794" spans="1:9" x14ac:dyDescent="0.2">
      <c r="A7794" s="135" t="s">
        <v>2918</v>
      </c>
      <c r="D7794" s="135" t="s">
        <v>6630</v>
      </c>
      <c r="E7794" s="135">
        <f t="shared" si="121"/>
        <v>40206033</v>
      </c>
      <c r="F7794" s="135" t="s">
        <v>16559</v>
      </c>
      <c r="G7794" s="135" t="s">
        <v>8453</v>
      </c>
      <c r="H7794" s="135" t="s">
        <v>12964</v>
      </c>
      <c r="I7794" s="135" t="s">
        <v>6631</v>
      </c>
    </row>
    <row r="7795" spans="1:9" x14ac:dyDescent="0.2">
      <c r="A7795" s="135" t="s">
        <v>2918</v>
      </c>
      <c r="D7795" s="135" t="s">
        <v>6632</v>
      </c>
      <c r="E7795" s="135">
        <f t="shared" si="121"/>
        <v>40206034</v>
      </c>
      <c r="F7795" s="135" t="s">
        <v>16559</v>
      </c>
      <c r="G7795" s="135" t="s">
        <v>8453</v>
      </c>
      <c r="H7795" s="135" t="s">
        <v>12964</v>
      </c>
      <c r="I7795" s="135" t="s">
        <v>6633</v>
      </c>
    </row>
    <row r="7796" spans="1:9" x14ac:dyDescent="0.2">
      <c r="A7796" s="135" t="s">
        <v>2918</v>
      </c>
      <c r="D7796" s="135" t="s">
        <v>6634</v>
      </c>
      <c r="E7796" s="135">
        <f t="shared" si="121"/>
        <v>40206035</v>
      </c>
      <c r="F7796" s="135" t="s">
        <v>16559</v>
      </c>
      <c r="G7796" s="135" t="s">
        <v>8453</v>
      </c>
      <c r="H7796" s="135" t="s">
        <v>12964</v>
      </c>
      <c r="I7796" s="135" t="s">
        <v>6635</v>
      </c>
    </row>
    <row r="7797" spans="1:9" x14ac:dyDescent="0.2">
      <c r="A7797" s="135" t="s">
        <v>2918</v>
      </c>
      <c r="D7797" s="135" t="s">
        <v>6636</v>
      </c>
      <c r="E7797" s="135">
        <f t="shared" si="121"/>
        <v>40206050</v>
      </c>
      <c r="F7797" s="135" t="s">
        <v>16559</v>
      </c>
      <c r="G7797" s="135" t="s">
        <v>8453</v>
      </c>
      <c r="H7797" s="135" t="s">
        <v>12964</v>
      </c>
      <c r="I7797" s="135" t="s">
        <v>14915</v>
      </c>
    </row>
    <row r="7798" spans="1:9" x14ac:dyDescent="0.2">
      <c r="A7798" s="135" t="s">
        <v>2918</v>
      </c>
      <c r="D7798" s="135" t="s">
        <v>6637</v>
      </c>
      <c r="E7798" s="135">
        <f t="shared" si="121"/>
        <v>40280001</v>
      </c>
      <c r="F7798" s="135" t="s">
        <v>16559</v>
      </c>
      <c r="G7798" s="135" t="s">
        <v>8453</v>
      </c>
      <c r="H7798" s="135" t="s">
        <v>3295</v>
      </c>
      <c r="I7798" s="135" t="s">
        <v>3295</v>
      </c>
    </row>
    <row r="7799" spans="1:9" x14ac:dyDescent="0.2">
      <c r="A7799" s="135" t="s">
        <v>2918</v>
      </c>
      <c r="D7799" s="135" t="s">
        <v>6638</v>
      </c>
      <c r="E7799" s="135">
        <f t="shared" si="121"/>
        <v>40282001</v>
      </c>
      <c r="F7799" s="135" t="s">
        <v>16559</v>
      </c>
      <c r="G7799" s="135" t="s">
        <v>8453</v>
      </c>
      <c r="H7799" s="135" t="s">
        <v>3297</v>
      </c>
      <c r="I7799" s="135" t="s">
        <v>3298</v>
      </c>
    </row>
    <row r="7800" spans="1:9" x14ac:dyDescent="0.2">
      <c r="A7800" s="135" t="s">
        <v>2918</v>
      </c>
      <c r="D7800" s="135" t="s">
        <v>6639</v>
      </c>
      <c r="E7800" s="135">
        <f t="shared" si="121"/>
        <v>40282002</v>
      </c>
      <c r="F7800" s="135" t="s">
        <v>16559</v>
      </c>
      <c r="G7800" s="135" t="s">
        <v>8453</v>
      </c>
      <c r="H7800" s="135" t="s">
        <v>3297</v>
      </c>
      <c r="I7800" s="135" t="s">
        <v>3300</v>
      </c>
    </row>
    <row r="7801" spans="1:9" x14ac:dyDescent="0.2">
      <c r="A7801" s="135" t="s">
        <v>2918</v>
      </c>
      <c r="D7801" s="135" t="s">
        <v>6640</v>
      </c>
      <c r="E7801" s="135">
        <f t="shared" si="121"/>
        <v>40282501</v>
      </c>
      <c r="F7801" s="135" t="s">
        <v>16559</v>
      </c>
      <c r="G7801" s="135" t="s">
        <v>8453</v>
      </c>
      <c r="H7801" s="135" t="s">
        <v>3302</v>
      </c>
      <c r="I7801" s="135" t="s">
        <v>6641</v>
      </c>
    </row>
    <row r="7802" spans="1:9" x14ac:dyDescent="0.2">
      <c r="A7802" s="135" t="s">
        <v>2918</v>
      </c>
      <c r="D7802" s="135" t="s">
        <v>6642</v>
      </c>
      <c r="E7802" s="135">
        <f t="shared" si="121"/>
        <v>40282599</v>
      </c>
      <c r="F7802" s="135" t="s">
        <v>16559</v>
      </c>
      <c r="G7802" s="135" t="s">
        <v>8453</v>
      </c>
      <c r="H7802" s="135" t="s">
        <v>3302</v>
      </c>
      <c r="I7802" s="135" t="s">
        <v>3303</v>
      </c>
    </row>
    <row r="7803" spans="1:9" x14ac:dyDescent="0.2">
      <c r="A7803" s="135" t="s">
        <v>2918</v>
      </c>
      <c r="D7803" s="135" t="s">
        <v>6643</v>
      </c>
      <c r="E7803" s="135">
        <f t="shared" si="121"/>
        <v>40288801</v>
      </c>
      <c r="F7803" s="135" t="s">
        <v>16559</v>
      </c>
      <c r="G7803" s="135" t="s">
        <v>8453</v>
      </c>
      <c r="H7803" s="135" t="s">
        <v>6488</v>
      </c>
      <c r="I7803" s="135" t="s">
        <v>8826</v>
      </c>
    </row>
    <row r="7804" spans="1:9" x14ac:dyDescent="0.2">
      <c r="A7804" s="135" t="s">
        <v>2918</v>
      </c>
      <c r="D7804" s="135" t="s">
        <v>6644</v>
      </c>
      <c r="E7804" s="135">
        <f t="shared" si="121"/>
        <v>40288802</v>
      </c>
      <c r="F7804" s="135" t="s">
        <v>16559</v>
      </c>
      <c r="G7804" s="135" t="s">
        <v>8453</v>
      </c>
      <c r="H7804" s="135" t="s">
        <v>6488</v>
      </c>
      <c r="I7804" s="135" t="s">
        <v>8826</v>
      </c>
    </row>
    <row r="7805" spans="1:9" x14ac:dyDescent="0.2">
      <c r="A7805" s="135" t="s">
        <v>2918</v>
      </c>
      <c r="D7805" s="135" t="s">
        <v>6645</v>
      </c>
      <c r="E7805" s="135">
        <f t="shared" si="121"/>
        <v>40288803</v>
      </c>
      <c r="F7805" s="135" t="s">
        <v>16559</v>
      </c>
      <c r="G7805" s="135" t="s">
        <v>8453</v>
      </c>
      <c r="H7805" s="135" t="s">
        <v>6488</v>
      </c>
      <c r="I7805" s="135" t="s">
        <v>8826</v>
      </c>
    </row>
    <row r="7806" spans="1:9" x14ac:dyDescent="0.2">
      <c r="A7806" s="135" t="s">
        <v>2918</v>
      </c>
      <c r="D7806" s="135" t="s">
        <v>6646</v>
      </c>
      <c r="E7806" s="135">
        <f t="shared" si="121"/>
        <v>40288804</v>
      </c>
      <c r="F7806" s="135" t="s">
        <v>16559</v>
      </c>
      <c r="G7806" s="135" t="s">
        <v>8453</v>
      </c>
      <c r="H7806" s="135" t="s">
        <v>6488</v>
      </c>
      <c r="I7806" s="135" t="s">
        <v>8826</v>
      </c>
    </row>
    <row r="7807" spans="1:9" x14ac:dyDescent="0.2">
      <c r="A7807" s="135" t="s">
        <v>2918</v>
      </c>
      <c r="D7807" s="135" t="s">
        <v>6647</v>
      </c>
      <c r="E7807" s="135">
        <f t="shared" si="121"/>
        <v>40288805</v>
      </c>
      <c r="F7807" s="135" t="s">
        <v>16559</v>
      </c>
      <c r="G7807" s="135" t="s">
        <v>8453</v>
      </c>
      <c r="H7807" s="135" t="s">
        <v>6488</v>
      </c>
      <c r="I7807" s="135" t="s">
        <v>8826</v>
      </c>
    </row>
    <row r="7808" spans="1:9" x14ac:dyDescent="0.2">
      <c r="A7808" s="135" t="s">
        <v>2918</v>
      </c>
      <c r="D7808" s="135" t="s">
        <v>6648</v>
      </c>
      <c r="E7808" s="135">
        <f t="shared" si="121"/>
        <v>40288821</v>
      </c>
      <c r="F7808" s="135" t="s">
        <v>16559</v>
      </c>
      <c r="G7808" s="135" t="s">
        <v>8453</v>
      </c>
      <c r="H7808" s="135" t="s">
        <v>6488</v>
      </c>
      <c r="I7808" s="135" t="s">
        <v>6649</v>
      </c>
    </row>
    <row r="7809" spans="1:9" x14ac:dyDescent="0.2">
      <c r="A7809" s="135" t="s">
        <v>2918</v>
      </c>
      <c r="D7809" s="135" t="s">
        <v>6650</v>
      </c>
      <c r="E7809" s="135">
        <f t="shared" si="121"/>
        <v>40288822</v>
      </c>
      <c r="F7809" s="135" t="s">
        <v>16559</v>
      </c>
      <c r="G7809" s="135" t="s">
        <v>8453</v>
      </c>
      <c r="H7809" s="135" t="s">
        <v>6488</v>
      </c>
      <c r="I7809" s="135" t="s">
        <v>4429</v>
      </c>
    </row>
    <row r="7810" spans="1:9" x14ac:dyDescent="0.2">
      <c r="A7810" s="135" t="s">
        <v>2918</v>
      </c>
      <c r="D7810" s="135" t="s">
        <v>6651</v>
      </c>
      <c r="E7810" s="135">
        <f t="shared" ref="E7810:E7873" si="122">VALUE(D7810)</f>
        <v>40288823</v>
      </c>
      <c r="F7810" s="135" t="s">
        <v>16559</v>
      </c>
      <c r="G7810" s="135" t="s">
        <v>8453</v>
      </c>
      <c r="H7810" s="135" t="s">
        <v>6488</v>
      </c>
      <c r="I7810" s="135" t="s">
        <v>9535</v>
      </c>
    </row>
    <row r="7811" spans="1:9" x14ac:dyDescent="0.2">
      <c r="A7811" s="135" t="s">
        <v>2918</v>
      </c>
      <c r="D7811" s="135" t="s">
        <v>9536</v>
      </c>
      <c r="E7811" s="135">
        <f t="shared" si="122"/>
        <v>40288824</v>
      </c>
      <c r="F7811" s="135" t="s">
        <v>16559</v>
      </c>
      <c r="G7811" s="135" t="s">
        <v>8453</v>
      </c>
      <c r="H7811" s="135" t="s">
        <v>6488</v>
      </c>
      <c r="I7811" s="135" t="s">
        <v>9537</v>
      </c>
    </row>
    <row r="7812" spans="1:9" x14ac:dyDescent="0.2">
      <c r="A7812" s="135" t="s">
        <v>2918</v>
      </c>
      <c r="D7812" s="135" t="s">
        <v>9538</v>
      </c>
      <c r="E7812" s="135">
        <f t="shared" si="122"/>
        <v>40290011</v>
      </c>
      <c r="F7812" s="135" t="s">
        <v>16559</v>
      </c>
      <c r="G7812" s="135" t="s">
        <v>8453</v>
      </c>
      <c r="H7812" s="135" t="s">
        <v>2945</v>
      </c>
      <c r="I7812" s="135" t="s">
        <v>9539</v>
      </c>
    </row>
    <row r="7813" spans="1:9" x14ac:dyDescent="0.2">
      <c r="A7813" s="135" t="s">
        <v>2918</v>
      </c>
      <c r="D7813" s="135" t="s">
        <v>9540</v>
      </c>
      <c r="E7813" s="135">
        <f t="shared" si="122"/>
        <v>40290012</v>
      </c>
      <c r="F7813" s="135" t="s">
        <v>16559</v>
      </c>
      <c r="G7813" s="135" t="s">
        <v>8453</v>
      </c>
      <c r="H7813" s="135" t="s">
        <v>2945</v>
      </c>
      <c r="I7813" s="135" t="s">
        <v>9541</v>
      </c>
    </row>
    <row r="7814" spans="1:9" x14ac:dyDescent="0.2">
      <c r="A7814" s="135" t="s">
        <v>2918</v>
      </c>
      <c r="D7814" s="135" t="s">
        <v>9542</v>
      </c>
      <c r="E7814" s="135">
        <f t="shared" si="122"/>
        <v>40290013</v>
      </c>
      <c r="F7814" s="135" t="s">
        <v>16559</v>
      </c>
      <c r="G7814" s="135" t="s">
        <v>8453</v>
      </c>
      <c r="H7814" s="135" t="s">
        <v>2945</v>
      </c>
      <c r="I7814" s="135" t="s">
        <v>9543</v>
      </c>
    </row>
    <row r="7815" spans="1:9" x14ac:dyDescent="0.2">
      <c r="A7815" s="135" t="s">
        <v>2918</v>
      </c>
      <c r="D7815" s="135" t="s">
        <v>9544</v>
      </c>
      <c r="E7815" s="135">
        <f t="shared" si="122"/>
        <v>40290023</v>
      </c>
      <c r="F7815" s="135" t="s">
        <v>16559</v>
      </c>
      <c r="G7815" s="135" t="s">
        <v>8453</v>
      </c>
      <c r="H7815" s="135" t="s">
        <v>2945</v>
      </c>
      <c r="I7815" s="135" t="s">
        <v>5921</v>
      </c>
    </row>
    <row r="7816" spans="1:9" x14ac:dyDescent="0.2">
      <c r="A7816" s="135" t="s">
        <v>2918</v>
      </c>
      <c r="D7816" s="135" t="s">
        <v>9545</v>
      </c>
      <c r="E7816" s="135">
        <f t="shared" si="122"/>
        <v>40299995</v>
      </c>
      <c r="F7816" s="135" t="s">
        <v>16559</v>
      </c>
      <c r="G7816" s="135" t="s">
        <v>8453</v>
      </c>
      <c r="H7816" s="135" t="s">
        <v>10405</v>
      </c>
      <c r="I7816" s="135" t="s">
        <v>8826</v>
      </c>
    </row>
    <row r="7817" spans="1:9" x14ac:dyDescent="0.2">
      <c r="A7817" s="135" t="s">
        <v>2918</v>
      </c>
      <c r="D7817" s="135" t="s">
        <v>9546</v>
      </c>
      <c r="E7817" s="135">
        <f t="shared" si="122"/>
        <v>40299996</v>
      </c>
      <c r="F7817" s="135" t="s">
        <v>16559</v>
      </c>
      <c r="G7817" s="135" t="s">
        <v>8453</v>
      </c>
      <c r="H7817" s="135" t="s">
        <v>10405</v>
      </c>
      <c r="I7817" s="135" t="s">
        <v>8826</v>
      </c>
    </row>
    <row r="7818" spans="1:9" x14ac:dyDescent="0.2">
      <c r="A7818" s="135" t="s">
        <v>2918</v>
      </c>
      <c r="D7818" s="135" t="s">
        <v>9547</v>
      </c>
      <c r="E7818" s="135">
        <f t="shared" si="122"/>
        <v>40299997</v>
      </c>
      <c r="F7818" s="135" t="s">
        <v>16559</v>
      </c>
      <c r="G7818" s="135" t="s">
        <v>8453</v>
      </c>
      <c r="H7818" s="135" t="s">
        <v>10405</v>
      </c>
      <c r="I7818" s="135" t="s">
        <v>8826</v>
      </c>
    </row>
    <row r="7819" spans="1:9" x14ac:dyDescent="0.2">
      <c r="A7819" s="135" t="s">
        <v>2918</v>
      </c>
      <c r="D7819" s="135" t="s">
        <v>9548</v>
      </c>
      <c r="E7819" s="135">
        <f t="shared" si="122"/>
        <v>40299998</v>
      </c>
      <c r="F7819" s="135" t="s">
        <v>16559</v>
      </c>
      <c r="G7819" s="135" t="s">
        <v>8453</v>
      </c>
      <c r="H7819" s="135" t="s">
        <v>10405</v>
      </c>
      <c r="I7819" s="135" t="s">
        <v>8826</v>
      </c>
    </row>
    <row r="7820" spans="1:9" x14ac:dyDescent="0.2">
      <c r="A7820" s="135" t="s">
        <v>2918</v>
      </c>
      <c r="D7820" s="135" t="s">
        <v>9549</v>
      </c>
      <c r="E7820" s="135">
        <f t="shared" si="122"/>
        <v>40299999</v>
      </c>
      <c r="F7820" s="135" t="s">
        <v>16559</v>
      </c>
      <c r="G7820" s="135" t="s">
        <v>8453</v>
      </c>
      <c r="H7820" s="135" t="s">
        <v>10405</v>
      </c>
      <c r="I7820" s="135" t="s">
        <v>10007</v>
      </c>
    </row>
    <row r="7821" spans="1:9" x14ac:dyDescent="0.2">
      <c r="A7821" s="135" t="s">
        <v>2918</v>
      </c>
      <c r="D7821" s="135" t="s">
        <v>9550</v>
      </c>
      <c r="E7821" s="135">
        <f t="shared" si="122"/>
        <v>40300101</v>
      </c>
      <c r="F7821" s="135" t="s">
        <v>16559</v>
      </c>
      <c r="G7821" s="135" t="s">
        <v>9551</v>
      </c>
      <c r="H7821" s="135" t="s">
        <v>9552</v>
      </c>
      <c r="I7821" s="135" t="s">
        <v>9553</v>
      </c>
    </row>
    <row r="7822" spans="1:9" x14ac:dyDescent="0.2">
      <c r="A7822" s="135" t="s">
        <v>2918</v>
      </c>
      <c r="D7822" s="135" t="s">
        <v>9554</v>
      </c>
      <c r="E7822" s="135">
        <f t="shared" si="122"/>
        <v>40300102</v>
      </c>
      <c r="F7822" s="135" t="s">
        <v>16559</v>
      </c>
      <c r="G7822" s="135" t="s">
        <v>9551</v>
      </c>
      <c r="H7822" s="135" t="s">
        <v>9552</v>
      </c>
      <c r="I7822" s="135" t="s">
        <v>9555</v>
      </c>
    </row>
    <row r="7823" spans="1:9" x14ac:dyDescent="0.2">
      <c r="A7823" s="135" t="s">
        <v>2918</v>
      </c>
      <c r="D7823" s="135" t="s">
        <v>9556</v>
      </c>
      <c r="E7823" s="135">
        <f t="shared" si="122"/>
        <v>40300103</v>
      </c>
      <c r="F7823" s="135" t="s">
        <v>16559</v>
      </c>
      <c r="G7823" s="135" t="s">
        <v>9551</v>
      </c>
      <c r="H7823" s="135" t="s">
        <v>9552</v>
      </c>
      <c r="I7823" s="135" t="s">
        <v>9553</v>
      </c>
    </row>
    <row r="7824" spans="1:9" x14ac:dyDescent="0.2">
      <c r="A7824" s="135" t="s">
        <v>2918</v>
      </c>
      <c r="D7824" s="135" t="s">
        <v>9557</v>
      </c>
      <c r="E7824" s="135">
        <f t="shared" si="122"/>
        <v>40300104</v>
      </c>
      <c r="F7824" s="135" t="s">
        <v>16559</v>
      </c>
      <c r="G7824" s="135" t="s">
        <v>9551</v>
      </c>
      <c r="H7824" s="135" t="s">
        <v>9552</v>
      </c>
      <c r="I7824" s="135" t="s">
        <v>9555</v>
      </c>
    </row>
    <row r="7825" spans="1:12" x14ac:dyDescent="0.2">
      <c r="A7825" s="135" t="s">
        <v>2918</v>
      </c>
      <c r="D7825" s="135" t="s">
        <v>9558</v>
      </c>
      <c r="E7825" s="135">
        <f t="shared" si="122"/>
        <v>40300105</v>
      </c>
      <c r="F7825" s="135" t="s">
        <v>16559</v>
      </c>
      <c r="G7825" s="135" t="s">
        <v>9551</v>
      </c>
      <c r="H7825" s="135" t="s">
        <v>9552</v>
      </c>
      <c r="I7825" s="135" t="s">
        <v>9559</v>
      </c>
    </row>
    <row r="7826" spans="1:12" x14ac:dyDescent="0.2">
      <c r="A7826" s="135" t="s">
        <v>2918</v>
      </c>
      <c r="D7826" s="135" t="s">
        <v>9560</v>
      </c>
      <c r="E7826" s="135">
        <f t="shared" si="122"/>
        <v>40300106</v>
      </c>
      <c r="F7826" s="135" t="s">
        <v>16559</v>
      </c>
      <c r="G7826" s="135" t="s">
        <v>9551</v>
      </c>
      <c r="H7826" s="135" t="s">
        <v>9552</v>
      </c>
      <c r="I7826" s="135" t="s">
        <v>9561</v>
      </c>
    </row>
    <row r="7827" spans="1:12" x14ac:dyDescent="0.2">
      <c r="A7827" s="135" t="s">
        <v>2918</v>
      </c>
      <c r="D7827" s="135" t="s">
        <v>9562</v>
      </c>
      <c r="E7827" s="135">
        <f t="shared" si="122"/>
        <v>40300107</v>
      </c>
      <c r="F7827" s="135" t="s">
        <v>16559</v>
      </c>
      <c r="G7827" s="135" t="s">
        <v>9551</v>
      </c>
      <c r="H7827" s="135" t="s">
        <v>9552</v>
      </c>
      <c r="I7827" s="135" t="s">
        <v>9563</v>
      </c>
    </row>
    <row r="7828" spans="1:12" x14ac:dyDescent="0.2">
      <c r="A7828" s="135" t="s">
        <v>2918</v>
      </c>
      <c r="D7828" s="135" t="s">
        <v>9564</v>
      </c>
      <c r="E7828" s="135">
        <f t="shared" si="122"/>
        <v>40300108</v>
      </c>
      <c r="F7828" s="135" t="s">
        <v>16559</v>
      </c>
      <c r="G7828" s="135" t="s">
        <v>9551</v>
      </c>
      <c r="H7828" s="135" t="s">
        <v>9552</v>
      </c>
      <c r="I7828" s="135" t="s">
        <v>9565</v>
      </c>
    </row>
    <row r="7829" spans="1:12" x14ac:dyDescent="0.2">
      <c r="A7829" s="135" t="s">
        <v>2918</v>
      </c>
      <c r="D7829" s="135" t="s">
        <v>9566</v>
      </c>
      <c r="E7829" s="135">
        <f t="shared" si="122"/>
        <v>40300109</v>
      </c>
      <c r="F7829" s="135" t="s">
        <v>16559</v>
      </c>
      <c r="G7829" s="135" t="s">
        <v>9551</v>
      </c>
      <c r="H7829" s="135" t="s">
        <v>9552</v>
      </c>
      <c r="I7829" s="135" t="s">
        <v>9567</v>
      </c>
    </row>
    <row r="7830" spans="1:12" x14ac:dyDescent="0.2">
      <c r="A7830" s="135" t="s">
        <v>2918</v>
      </c>
      <c r="D7830" s="135" t="s">
        <v>9568</v>
      </c>
      <c r="E7830" s="135">
        <f t="shared" si="122"/>
        <v>40300110</v>
      </c>
      <c r="F7830" s="135" t="s">
        <v>16559</v>
      </c>
      <c r="G7830" s="135" t="s">
        <v>9551</v>
      </c>
      <c r="H7830" s="135" t="s">
        <v>9552</v>
      </c>
      <c r="I7830" s="135" t="s">
        <v>9569</v>
      </c>
    </row>
    <row r="7831" spans="1:12" x14ac:dyDescent="0.2">
      <c r="A7831" s="135" t="s">
        <v>2918</v>
      </c>
      <c r="D7831" s="135" t="s">
        <v>9570</v>
      </c>
      <c r="E7831" s="135">
        <f t="shared" si="122"/>
        <v>40300111</v>
      </c>
      <c r="F7831" s="135" t="s">
        <v>16559</v>
      </c>
      <c r="G7831" s="135" t="s">
        <v>9551</v>
      </c>
      <c r="H7831" s="135" t="s">
        <v>9552</v>
      </c>
      <c r="I7831" s="135" t="s">
        <v>9571</v>
      </c>
      <c r="K7831" s="137"/>
      <c r="L7831" s="135"/>
    </row>
    <row r="7832" spans="1:12" x14ac:dyDescent="0.2">
      <c r="A7832" s="135" t="s">
        <v>2918</v>
      </c>
      <c r="D7832" s="135" t="s">
        <v>9572</v>
      </c>
      <c r="E7832" s="135">
        <f t="shared" si="122"/>
        <v>40300112</v>
      </c>
      <c r="F7832" s="135" t="s">
        <v>16559</v>
      </c>
      <c r="G7832" s="135" t="s">
        <v>9551</v>
      </c>
      <c r="H7832" s="135" t="s">
        <v>9552</v>
      </c>
      <c r="I7832" s="135" t="s">
        <v>9573</v>
      </c>
      <c r="K7832" s="137"/>
      <c r="L7832" s="135"/>
    </row>
    <row r="7833" spans="1:12" x14ac:dyDescent="0.2">
      <c r="A7833" s="135" t="s">
        <v>2918</v>
      </c>
      <c r="D7833" s="135" t="s">
        <v>9574</v>
      </c>
      <c r="E7833" s="135">
        <f t="shared" si="122"/>
        <v>40300113</v>
      </c>
      <c r="F7833" s="135" t="s">
        <v>16559</v>
      </c>
      <c r="G7833" s="135" t="s">
        <v>9551</v>
      </c>
      <c r="H7833" s="135" t="s">
        <v>9552</v>
      </c>
      <c r="I7833" s="135" t="s">
        <v>9575</v>
      </c>
    </row>
    <row r="7834" spans="1:12" x14ac:dyDescent="0.2">
      <c r="A7834" s="135" t="s">
        <v>2918</v>
      </c>
      <c r="D7834" s="135" t="s">
        <v>9576</v>
      </c>
      <c r="E7834" s="135">
        <f t="shared" si="122"/>
        <v>40300114</v>
      </c>
      <c r="F7834" s="135" t="s">
        <v>16559</v>
      </c>
      <c r="G7834" s="135" t="s">
        <v>9551</v>
      </c>
      <c r="H7834" s="135" t="s">
        <v>9552</v>
      </c>
      <c r="I7834" s="135" t="s">
        <v>9577</v>
      </c>
    </row>
    <row r="7835" spans="1:12" x14ac:dyDescent="0.2">
      <c r="A7835" s="135" t="s">
        <v>2918</v>
      </c>
      <c r="D7835" s="135" t="s">
        <v>9578</v>
      </c>
      <c r="E7835" s="135">
        <f t="shared" si="122"/>
        <v>40300115</v>
      </c>
      <c r="F7835" s="135" t="s">
        <v>16559</v>
      </c>
      <c r="G7835" s="135" t="s">
        <v>9551</v>
      </c>
      <c r="H7835" s="135" t="s">
        <v>9552</v>
      </c>
      <c r="I7835" s="135" t="s">
        <v>9579</v>
      </c>
      <c r="K7835" s="137"/>
      <c r="L7835" s="135"/>
    </row>
    <row r="7836" spans="1:12" x14ac:dyDescent="0.2">
      <c r="A7836" s="135" t="s">
        <v>2918</v>
      </c>
      <c r="D7836" s="135" t="s">
        <v>9580</v>
      </c>
      <c r="E7836" s="135">
        <f t="shared" si="122"/>
        <v>40300116</v>
      </c>
      <c r="F7836" s="135" t="s">
        <v>16559</v>
      </c>
      <c r="G7836" s="135" t="s">
        <v>9551</v>
      </c>
      <c r="H7836" s="135" t="s">
        <v>9552</v>
      </c>
      <c r="I7836" s="135" t="s">
        <v>9581</v>
      </c>
    </row>
    <row r="7837" spans="1:12" x14ac:dyDescent="0.2">
      <c r="A7837" s="135" t="s">
        <v>2918</v>
      </c>
      <c r="D7837" s="135" t="s">
        <v>9582</v>
      </c>
      <c r="E7837" s="135">
        <f t="shared" si="122"/>
        <v>40300150</v>
      </c>
      <c r="F7837" s="135" t="s">
        <v>16559</v>
      </c>
      <c r="G7837" s="135" t="s">
        <v>9551</v>
      </c>
      <c r="H7837" s="135" t="s">
        <v>9552</v>
      </c>
      <c r="I7837" s="135" t="s">
        <v>9559</v>
      </c>
    </row>
    <row r="7838" spans="1:12" x14ac:dyDescent="0.2">
      <c r="A7838" s="135" t="s">
        <v>2918</v>
      </c>
      <c r="D7838" s="135" t="s">
        <v>9583</v>
      </c>
      <c r="E7838" s="135">
        <f t="shared" si="122"/>
        <v>40300151</v>
      </c>
      <c r="F7838" s="135" t="s">
        <v>16559</v>
      </c>
      <c r="G7838" s="135" t="s">
        <v>9551</v>
      </c>
      <c r="H7838" s="135" t="s">
        <v>9552</v>
      </c>
      <c r="I7838" s="135" t="s">
        <v>9561</v>
      </c>
    </row>
    <row r="7839" spans="1:12" x14ac:dyDescent="0.2">
      <c r="A7839" s="135" t="s">
        <v>2918</v>
      </c>
      <c r="D7839" s="135" t="s">
        <v>9584</v>
      </c>
      <c r="E7839" s="135">
        <f t="shared" si="122"/>
        <v>40300152</v>
      </c>
      <c r="F7839" s="135" t="s">
        <v>16559</v>
      </c>
      <c r="G7839" s="135" t="s">
        <v>9551</v>
      </c>
      <c r="H7839" s="135" t="s">
        <v>9552</v>
      </c>
      <c r="I7839" s="135" t="s">
        <v>9563</v>
      </c>
    </row>
    <row r="7840" spans="1:12" x14ac:dyDescent="0.2">
      <c r="A7840" s="135" t="s">
        <v>2918</v>
      </c>
      <c r="D7840" s="135" t="s">
        <v>9585</v>
      </c>
      <c r="E7840" s="135">
        <f t="shared" si="122"/>
        <v>40300153</v>
      </c>
      <c r="F7840" s="135" t="s">
        <v>16559</v>
      </c>
      <c r="G7840" s="135" t="s">
        <v>9551</v>
      </c>
      <c r="H7840" s="135" t="s">
        <v>9552</v>
      </c>
      <c r="I7840" s="135" t="s">
        <v>9565</v>
      </c>
    </row>
    <row r="7841" spans="1:12" x14ac:dyDescent="0.2">
      <c r="A7841" s="135" t="s">
        <v>2918</v>
      </c>
      <c r="D7841" s="135" t="s">
        <v>9586</v>
      </c>
      <c r="E7841" s="135">
        <f t="shared" si="122"/>
        <v>40300154</v>
      </c>
      <c r="F7841" s="135" t="s">
        <v>16559</v>
      </c>
      <c r="G7841" s="135" t="s">
        <v>9551</v>
      </c>
      <c r="H7841" s="135" t="s">
        <v>9552</v>
      </c>
      <c r="I7841" s="135" t="s">
        <v>9567</v>
      </c>
    </row>
    <row r="7842" spans="1:12" x14ac:dyDescent="0.2">
      <c r="A7842" s="135" t="s">
        <v>2918</v>
      </c>
      <c r="D7842" s="135" t="s">
        <v>9587</v>
      </c>
      <c r="E7842" s="135">
        <f t="shared" si="122"/>
        <v>40300155</v>
      </c>
      <c r="F7842" s="135" t="s">
        <v>16559</v>
      </c>
      <c r="G7842" s="135" t="s">
        <v>9551</v>
      </c>
      <c r="H7842" s="135" t="s">
        <v>9552</v>
      </c>
      <c r="I7842" s="135" t="s">
        <v>9569</v>
      </c>
    </row>
    <row r="7843" spans="1:12" x14ac:dyDescent="0.2">
      <c r="A7843" s="135" t="s">
        <v>2918</v>
      </c>
      <c r="D7843" s="135" t="s">
        <v>9588</v>
      </c>
      <c r="E7843" s="135">
        <f t="shared" si="122"/>
        <v>40300156</v>
      </c>
      <c r="F7843" s="135" t="s">
        <v>16559</v>
      </c>
      <c r="G7843" s="135" t="s">
        <v>9551</v>
      </c>
      <c r="H7843" s="135" t="s">
        <v>9552</v>
      </c>
      <c r="I7843" s="135" t="s">
        <v>9571</v>
      </c>
      <c r="K7843" s="137"/>
      <c r="L7843" s="135"/>
    </row>
    <row r="7844" spans="1:12" x14ac:dyDescent="0.2">
      <c r="A7844" s="135" t="s">
        <v>2918</v>
      </c>
      <c r="D7844" s="135" t="s">
        <v>9589</v>
      </c>
      <c r="E7844" s="135">
        <f t="shared" si="122"/>
        <v>40300157</v>
      </c>
      <c r="F7844" s="135" t="s">
        <v>16559</v>
      </c>
      <c r="G7844" s="135" t="s">
        <v>9551</v>
      </c>
      <c r="H7844" s="135" t="s">
        <v>9552</v>
      </c>
      <c r="I7844" s="135" t="s">
        <v>9573</v>
      </c>
      <c r="K7844" s="137"/>
      <c r="L7844" s="135"/>
    </row>
    <row r="7845" spans="1:12" x14ac:dyDescent="0.2">
      <c r="A7845" s="135" t="s">
        <v>2918</v>
      </c>
      <c r="D7845" s="135" t="s">
        <v>9590</v>
      </c>
      <c r="E7845" s="135">
        <f t="shared" si="122"/>
        <v>40300158</v>
      </c>
      <c r="F7845" s="135" t="s">
        <v>16559</v>
      </c>
      <c r="G7845" s="135" t="s">
        <v>9551</v>
      </c>
      <c r="H7845" s="135" t="s">
        <v>9552</v>
      </c>
      <c r="I7845" s="135" t="s">
        <v>9575</v>
      </c>
    </row>
    <row r="7846" spans="1:12" x14ac:dyDescent="0.2">
      <c r="A7846" s="135" t="s">
        <v>2918</v>
      </c>
      <c r="D7846" s="135" t="s">
        <v>9591</v>
      </c>
      <c r="E7846" s="135">
        <f t="shared" si="122"/>
        <v>40300159</v>
      </c>
      <c r="F7846" s="135" t="s">
        <v>16559</v>
      </c>
      <c r="G7846" s="135" t="s">
        <v>9551</v>
      </c>
      <c r="H7846" s="135" t="s">
        <v>9552</v>
      </c>
      <c r="I7846" s="135" t="s">
        <v>9577</v>
      </c>
    </row>
    <row r="7847" spans="1:12" x14ac:dyDescent="0.2">
      <c r="A7847" s="135" t="s">
        <v>2918</v>
      </c>
      <c r="D7847" s="135" t="s">
        <v>9592</v>
      </c>
      <c r="E7847" s="135">
        <f t="shared" si="122"/>
        <v>40300160</v>
      </c>
      <c r="F7847" s="135" t="s">
        <v>16559</v>
      </c>
      <c r="G7847" s="135" t="s">
        <v>9551</v>
      </c>
      <c r="H7847" s="135" t="s">
        <v>9552</v>
      </c>
      <c r="I7847" s="135" t="s">
        <v>9579</v>
      </c>
      <c r="K7847" s="137"/>
      <c r="L7847" s="135"/>
    </row>
    <row r="7848" spans="1:12" x14ac:dyDescent="0.2">
      <c r="A7848" s="135" t="s">
        <v>2918</v>
      </c>
      <c r="D7848" s="135" t="s">
        <v>9593</v>
      </c>
      <c r="E7848" s="135">
        <f t="shared" si="122"/>
        <v>40300161</v>
      </c>
      <c r="F7848" s="135" t="s">
        <v>16559</v>
      </c>
      <c r="G7848" s="135" t="s">
        <v>9551</v>
      </c>
      <c r="H7848" s="135" t="s">
        <v>9552</v>
      </c>
      <c r="I7848" s="135" t="s">
        <v>9581</v>
      </c>
    </row>
    <row r="7849" spans="1:12" x14ac:dyDescent="0.2">
      <c r="A7849" s="135" t="s">
        <v>2918</v>
      </c>
      <c r="D7849" s="135" t="s">
        <v>9594</v>
      </c>
      <c r="E7849" s="135">
        <f t="shared" si="122"/>
        <v>40300198</v>
      </c>
      <c r="F7849" s="135" t="s">
        <v>16559</v>
      </c>
      <c r="G7849" s="135" t="s">
        <v>9551</v>
      </c>
      <c r="H7849" s="135" t="s">
        <v>9552</v>
      </c>
      <c r="I7849" s="135" t="s">
        <v>10007</v>
      </c>
    </row>
    <row r="7850" spans="1:12" x14ac:dyDescent="0.2">
      <c r="A7850" s="135" t="s">
        <v>2918</v>
      </c>
      <c r="D7850" s="135" t="s">
        <v>9595</v>
      </c>
      <c r="E7850" s="135">
        <f t="shared" si="122"/>
        <v>40300199</v>
      </c>
      <c r="F7850" s="135" t="s">
        <v>16559</v>
      </c>
      <c r="G7850" s="135" t="s">
        <v>9551</v>
      </c>
      <c r="H7850" s="135" t="s">
        <v>9552</v>
      </c>
      <c r="I7850" s="135" t="s">
        <v>10007</v>
      </c>
    </row>
    <row r="7851" spans="1:12" x14ac:dyDescent="0.2">
      <c r="A7851" s="135" t="s">
        <v>2918</v>
      </c>
      <c r="D7851" s="135" t="s">
        <v>9596</v>
      </c>
      <c r="E7851" s="135">
        <f t="shared" si="122"/>
        <v>40300201</v>
      </c>
      <c r="F7851" s="135" t="s">
        <v>16559</v>
      </c>
      <c r="G7851" s="135" t="s">
        <v>9551</v>
      </c>
      <c r="H7851" s="135" t="s">
        <v>9597</v>
      </c>
      <c r="I7851" s="135" t="s">
        <v>9553</v>
      </c>
    </row>
    <row r="7852" spans="1:12" x14ac:dyDescent="0.2">
      <c r="A7852" s="135" t="s">
        <v>2918</v>
      </c>
      <c r="D7852" s="135" t="s">
        <v>9598</v>
      </c>
      <c r="E7852" s="135">
        <f t="shared" si="122"/>
        <v>40300202</v>
      </c>
      <c r="F7852" s="135" t="s">
        <v>16559</v>
      </c>
      <c r="G7852" s="135" t="s">
        <v>9551</v>
      </c>
      <c r="H7852" s="135" t="s">
        <v>9597</v>
      </c>
      <c r="I7852" s="135" t="s">
        <v>9599</v>
      </c>
    </row>
    <row r="7853" spans="1:12" x14ac:dyDescent="0.2">
      <c r="A7853" s="135" t="s">
        <v>2918</v>
      </c>
      <c r="D7853" s="135" t="s">
        <v>9600</v>
      </c>
      <c r="E7853" s="135">
        <f t="shared" si="122"/>
        <v>40300203</v>
      </c>
      <c r="F7853" s="135" t="s">
        <v>16559</v>
      </c>
      <c r="G7853" s="135" t="s">
        <v>9551</v>
      </c>
      <c r="H7853" s="135" t="s">
        <v>9597</v>
      </c>
      <c r="I7853" s="135" t="s">
        <v>9555</v>
      </c>
    </row>
    <row r="7854" spans="1:12" x14ac:dyDescent="0.2">
      <c r="A7854" s="135" t="s">
        <v>2918</v>
      </c>
      <c r="D7854" s="135" t="s">
        <v>9601</v>
      </c>
      <c r="E7854" s="135">
        <f t="shared" si="122"/>
        <v>40300204</v>
      </c>
      <c r="F7854" s="135" t="s">
        <v>16559</v>
      </c>
      <c r="G7854" s="135" t="s">
        <v>9551</v>
      </c>
      <c r="H7854" s="135" t="s">
        <v>9597</v>
      </c>
      <c r="I7854" s="135" t="s">
        <v>9555</v>
      </c>
    </row>
    <row r="7855" spans="1:12" x14ac:dyDescent="0.2">
      <c r="A7855" s="135" t="s">
        <v>2918</v>
      </c>
      <c r="D7855" s="135" t="s">
        <v>9602</v>
      </c>
      <c r="E7855" s="135">
        <f t="shared" si="122"/>
        <v>40300205</v>
      </c>
      <c r="F7855" s="135" t="s">
        <v>16559</v>
      </c>
      <c r="G7855" s="135" t="s">
        <v>9551</v>
      </c>
      <c r="H7855" s="135" t="s">
        <v>9597</v>
      </c>
      <c r="I7855" s="135" t="s">
        <v>9559</v>
      </c>
    </row>
    <row r="7856" spans="1:12" x14ac:dyDescent="0.2">
      <c r="A7856" s="135" t="s">
        <v>2918</v>
      </c>
      <c r="D7856" s="135" t="s">
        <v>9603</v>
      </c>
      <c r="E7856" s="135">
        <f t="shared" si="122"/>
        <v>40300207</v>
      </c>
      <c r="F7856" s="135" t="s">
        <v>16559</v>
      </c>
      <c r="G7856" s="135" t="s">
        <v>9551</v>
      </c>
      <c r="H7856" s="135" t="s">
        <v>9597</v>
      </c>
      <c r="I7856" s="135" t="s">
        <v>9563</v>
      </c>
    </row>
    <row r="7857" spans="1:12" x14ac:dyDescent="0.2">
      <c r="A7857" s="135" t="s">
        <v>2918</v>
      </c>
      <c r="D7857" s="135" t="s">
        <v>9604</v>
      </c>
      <c r="E7857" s="135">
        <f t="shared" si="122"/>
        <v>40300208</v>
      </c>
      <c r="F7857" s="135" t="s">
        <v>16559</v>
      </c>
      <c r="G7857" s="135" t="s">
        <v>9551</v>
      </c>
      <c r="H7857" s="135" t="s">
        <v>9597</v>
      </c>
      <c r="I7857" s="135" t="s">
        <v>9565</v>
      </c>
    </row>
    <row r="7858" spans="1:12" x14ac:dyDescent="0.2">
      <c r="A7858" s="135" t="s">
        <v>2918</v>
      </c>
      <c r="D7858" s="135" t="s">
        <v>9605</v>
      </c>
      <c r="E7858" s="135">
        <f t="shared" si="122"/>
        <v>40300209</v>
      </c>
      <c r="F7858" s="135" t="s">
        <v>16559</v>
      </c>
      <c r="G7858" s="135" t="s">
        <v>9551</v>
      </c>
      <c r="H7858" s="135" t="s">
        <v>9597</v>
      </c>
      <c r="I7858" s="135" t="s">
        <v>9567</v>
      </c>
    </row>
    <row r="7859" spans="1:12" x14ac:dyDescent="0.2">
      <c r="A7859" s="135" t="s">
        <v>2918</v>
      </c>
      <c r="D7859" s="135" t="s">
        <v>9606</v>
      </c>
      <c r="E7859" s="135">
        <f t="shared" si="122"/>
        <v>40300210</v>
      </c>
      <c r="F7859" s="135" t="s">
        <v>16559</v>
      </c>
      <c r="G7859" s="135" t="s">
        <v>9551</v>
      </c>
      <c r="H7859" s="135" t="s">
        <v>9597</v>
      </c>
      <c r="I7859" s="135" t="s">
        <v>9569</v>
      </c>
    </row>
    <row r="7860" spans="1:12" x14ac:dyDescent="0.2">
      <c r="A7860" s="135" t="s">
        <v>2918</v>
      </c>
      <c r="D7860" s="135" t="s">
        <v>9607</v>
      </c>
      <c r="E7860" s="135">
        <f t="shared" si="122"/>
        <v>40300211</v>
      </c>
      <c r="F7860" s="135" t="s">
        <v>16559</v>
      </c>
      <c r="G7860" s="135" t="s">
        <v>9551</v>
      </c>
      <c r="H7860" s="135" t="s">
        <v>9597</v>
      </c>
      <c r="I7860" s="135" t="s">
        <v>9571</v>
      </c>
      <c r="K7860" s="137"/>
      <c r="L7860" s="135"/>
    </row>
    <row r="7861" spans="1:12" x14ac:dyDescent="0.2">
      <c r="A7861" s="135" t="s">
        <v>2918</v>
      </c>
      <c r="D7861" s="135" t="s">
        <v>9608</v>
      </c>
      <c r="E7861" s="135">
        <f t="shared" si="122"/>
        <v>40300212</v>
      </c>
      <c r="F7861" s="135" t="s">
        <v>16559</v>
      </c>
      <c r="G7861" s="135" t="s">
        <v>9551</v>
      </c>
      <c r="H7861" s="135" t="s">
        <v>9597</v>
      </c>
      <c r="I7861" s="135" t="s">
        <v>9573</v>
      </c>
      <c r="K7861" s="137"/>
      <c r="L7861" s="135"/>
    </row>
    <row r="7862" spans="1:12" x14ac:dyDescent="0.2">
      <c r="A7862" s="135" t="s">
        <v>2918</v>
      </c>
      <c r="D7862" s="135" t="s">
        <v>9609</v>
      </c>
      <c r="E7862" s="135">
        <f t="shared" si="122"/>
        <v>40300213</v>
      </c>
      <c r="F7862" s="135" t="s">
        <v>16559</v>
      </c>
      <c r="G7862" s="135" t="s">
        <v>9551</v>
      </c>
      <c r="H7862" s="135" t="s">
        <v>9597</v>
      </c>
      <c r="I7862" s="135" t="s">
        <v>9575</v>
      </c>
    </row>
    <row r="7863" spans="1:12" x14ac:dyDescent="0.2">
      <c r="A7863" s="135" t="s">
        <v>2918</v>
      </c>
      <c r="D7863" s="135" t="s">
        <v>9610</v>
      </c>
      <c r="E7863" s="135">
        <f t="shared" si="122"/>
        <v>40300214</v>
      </c>
      <c r="F7863" s="135" t="s">
        <v>16559</v>
      </c>
      <c r="G7863" s="135" t="s">
        <v>9551</v>
      </c>
      <c r="H7863" s="135" t="s">
        <v>9597</v>
      </c>
      <c r="I7863" s="135" t="s">
        <v>9577</v>
      </c>
    </row>
    <row r="7864" spans="1:12" x14ac:dyDescent="0.2">
      <c r="A7864" s="135" t="s">
        <v>2918</v>
      </c>
      <c r="D7864" s="135" t="s">
        <v>12388</v>
      </c>
      <c r="E7864" s="135">
        <f t="shared" si="122"/>
        <v>40300215</v>
      </c>
      <c r="F7864" s="135" t="s">
        <v>16559</v>
      </c>
      <c r="G7864" s="135" t="s">
        <v>9551</v>
      </c>
      <c r="H7864" s="135" t="s">
        <v>9597</v>
      </c>
      <c r="I7864" s="135" t="s">
        <v>9579</v>
      </c>
      <c r="K7864" s="137"/>
      <c r="L7864" s="135"/>
    </row>
    <row r="7865" spans="1:12" x14ac:dyDescent="0.2">
      <c r="A7865" s="135" t="s">
        <v>2918</v>
      </c>
      <c r="D7865" s="135" t="s">
        <v>12389</v>
      </c>
      <c r="E7865" s="135">
        <f t="shared" si="122"/>
        <v>40300216</v>
      </c>
      <c r="F7865" s="135" t="s">
        <v>16559</v>
      </c>
      <c r="G7865" s="135" t="s">
        <v>9551</v>
      </c>
      <c r="H7865" s="135" t="s">
        <v>9597</v>
      </c>
      <c r="I7865" s="135" t="s">
        <v>9581</v>
      </c>
    </row>
    <row r="7866" spans="1:12" x14ac:dyDescent="0.2">
      <c r="A7866" s="135" t="s">
        <v>2918</v>
      </c>
      <c r="D7866" s="135" t="s">
        <v>12390</v>
      </c>
      <c r="E7866" s="135">
        <f t="shared" si="122"/>
        <v>40300299</v>
      </c>
      <c r="F7866" s="135" t="s">
        <v>16559</v>
      </c>
      <c r="G7866" s="135" t="s">
        <v>9551</v>
      </c>
      <c r="H7866" s="135" t="s">
        <v>9597</v>
      </c>
      <c r="I7866" s="135" t="s">
        <v>12391</v>
      </c>
    </row>
    <row r="7867" spans="1:12" x14ac:dyDescent="0.2">
      <c r="A7867" s="135" t="s">
        <v>2918</v>
      </c>
      <c r="D7867" s="135" t="s">
        <v>12392</v>
      </c>
      <c r="E7867" s="135">
        <f t="shared" si="122"/>
        <v>40300302</v>
      </c>
      <c r="F7867" s="135" t="s">
        <v>16559</v>
      </c>
      <c r="G7867" s="135" t="s">
        <v>9551</v>
      </c>
      <c r="H7867" s="135" t="s">
        <v>9597</v>
      </c>
      <c r="I7867" s="135" t="s">
        <v>9553</v>
      </c>
    </row>
    <row r="7868" spans="1:12" x14ac:dyDescent="0.2">
      <c r="A7868" s="135" t="s">
        <v>2918</v>
      </c>
      <c r="D7868" s="135" t="s">
        <v>12393</v>
      </c>
      <c r="E7868" s="135">
        <f t="shared" si="122"/>
        <v>40301001</v>
      </c>
      <c r="F7868" s="135" t="s">
        <v>16559</v>
      </c>
      <c r="G7868" s="135" t="s">
        <v>9551</v>
      </c>
      <c r="H7868" s="135" t="s">
        <v>12394</v>
      </c>
      <c r="I7868" s="135" t="s">
        <v>12395</v>
      </c>
    </row>
    <row r="7869" spans="1:12" x14ac:dyDescent="0.2">
      <c r="A7869" s="135" t="s">
        <v>2918</v>
      </c>
      <c r="D7869" s="135" t="s">
        <v>12396</v>
      </c>
      <c r="E7869" s="135">
        <f t="shared" si="122"/>
        <v>40301002</v>
      </c>
      <c r="F7869" s="135" t="s">
        <v>16559</v>
      </c>
      <c r="G7869" s="135" t="s">
        <v>9551</v>
      </c>
      <c r="H7869" s="135" t="s">
        <v>12394</v>
      </c>
      <c r="I7869" s="135" t="s">
        <v>12397</v>
      </c>
    </row>
    <row r="7870" spans="1:12" x14ac:dyDescent="0.2">
      <c r="A7870" s="135" t="s">
        <v>2918</v>
      </c>
      <c r="D7870" s="135" t="s">
        <v>12398</v>
      </c>
      <c r="E7870" s="135">
        <f t="shared" si="122"/>
        <v>40301003</v>
      </c>
      <c r="F7870" s="135" t="s">
        <v>16559</v>
      </c>
      <c r="G7870" s="135" t="s">
        <v>9551</v>
      </c>
      <c r="H7870" s="135" t="s">
        <v>12394</v>
      </c>
      <c r="I7870" s="135" t="s">
        <v>12399</v>
      </c>
    </row>
    <row r="7871" spans="1:12" x14ac:dyDescent="0.2">
      <c r="A7871" s="135" t="s">
        <v>2918</v>
      </c>
      <c r="D7871" s="135" t="s">
        <v>12400</v>
      </c>
      <c r="E7871" s="135">
        <f t="shared" si="122"/>
        <v>40301004</v>
      </c>
      <c r="F7871" s="135" t="s">
        <v>16559</v>
      </c>
      <c r="G7871" s="135" t="s">
        <v>9551</v>
      </c>
      <c r="H7871" s="135" t="s">
        <v>12394</v>
      </c>
      <c r="I7871" s="135" t="s">
        <v>12401</v>
      </c>
    </row>
    <row r="7872" spans="1:12" x14ac:dyDescent="0.2">
      <c r="A7872" s="135" t="s">
        <v>2918</v>
      </c>
      <c r="D7872" s="135" t="s">
        <v>12402</v>
      </c>
      <c r="E7872" s="135">
        <f t="shared" si="122"/>
        <v>40301005</v>
      </c>
      <c r="F7872" s="135" t="s">
        <v>16559</v>
      </c>
      <c r="G7872" s="135" t="s">
        <v>9551</v>
      </c>
      <c r="H7872" s="135" t="s">
        <v>12394</v>
      </c>
      <c r="I7872" s="135" t="s">
        <v>12403</v>
      </c>
    </row>
    <row r="7873" spans="1:12" x14ac:dyDescent="0.2">
      <c r="A7873" s="135" t="s">
        <v>2918</v>
      </c>
      <c r="D7873" s="135" t="s">
        <v>12404</v>
      </c>
      <c r="E7873" s="135">
        <f t="shared" si="122"/>
        <v>40301006</v>
      </c>
      <c r="F7873" s="135" t="s">
        <v>16559</v>
      </c>
      <c r="G7873" s="135" t="s">
        <v>9551</v>
      </c>
      <c r="H7873" s="135" t="s">
        <v>12394</v>
      </c>
      <c r="I7873" s="135" t="s">
        <v>12405</v>
      </c>
    </row>
    <row r="7874" spans="1:12" x14ac:dyDescent="0.2">
      <c r="A7874" s="135" t="s">
        <v>2918</v>
      </c>
      <c r="D7874" s="135" t="s">
        <v>12406</v>
      </c>
      <c r="E7874" s="135">
        <f t="shared" ref="E7874:E7937" si="123">VALUE(D7874)</f>
        <v>40301007</v>
      </c>
      <c r="F7874" s="135" t="s">
        <v>16559</v>
      </c>
      <c r="G7874" s="135" t="s">
        <v>9551</v>
      </c>
      <c r="H7874" s="135" t="s">
        <v>12394</v>
      </c>
      <c r="I7874" s="135" t="s">
        <v>12407</v>
      </c>
    </row>
    <row r="7875" spans="1:12" x14ac:dyDescent="0.2">
      <c r="A7875" s="135" t="s">
        <v>2918</v>
      </c>
      <c r="D7875" s="135" t="s">
        <v>12408</v>
      </c>
      <c r="E7875" s="135">
        <f t="shared" si="123"/>
        <v>40301008</v>
      </c>
      <c r="F7875" s="135" t="s">
        <v>16559</v>
      </c>
      <c r="G7875" s="135" t="s">
        <v>9551</v>
      </c>
      <c r="H7875" s="135" t="s">
        <v>12394</v>
      </c>
      <c r="I7875" s="135" t="s">
        <v>12409</v>
      </c>
    </row>
    <row r="7876" spans="1:12" x14ac:dyDescent="0.2">
      <c r="A7876" s="135" t="s">
        <v>2918</v>
      </c>
      <c r="D7876" s="135" t="s">
        <v>12410</v>
      </c>
      <c r="E7876" s="135">
        <f t="shared" si="123"/>
        <v>40301009</v>
      </c>
      <c r="F7876" s="135" t="s">
        <v>16559</v>
      </c>
      <c r="G7876" s="135" t="s">
        <v>9551</v>
      </c>
      <c r="H7876" s="135" t="s">
        <v>12394</v>
      </c>
      <c r="I7876" s="135" t="s">
        <v>12411</v>
      </c>
    </row>
    <row r="7877" spans="1:12" x14ac:dyDescent="0.2">
      <c r="A7877" s="135" t="s">
        <v>2918</v>
      </c>
      <c r="D7877" s="135" t="s">
        <v>12412</v>
      </c>
      <c r="E7877" s="135">
        <f t="shared" si="123"/>
        <v>40301010</v>
      </c>
      <c r="F7877" s="135" t="s">
        <v>16559</v>
      </c>
      <c r="G7877" s="135" t="s">
        <v>9551</v>
      </c>
      <c r="H7877" s="135" t="s">
        <v>12394</v>
      </c>
      <c r="I7877" s="135" t="s">
        <v>12413</v>
      </c>
    </row>
    <row r="7878" spans="1:12" x14ac:dyDescent="0.2">
      <c r="A7878" s="135" t="s">
        <v>2918</v>
      </c>
      <c r="D7878" s="135" t="s">
        <v>12414</v>
      </c>
      <c r="E7878" s="135">
        <f t="shared" si="123"/>
        <v>40301011</v>
      </c>
      <c r="F7878" s="135" t="s">
        <v>16559</v>
      </c>
      <c r="G7878" s="135" t="s">
        <v>9551</v>
      </c>
      <c r="H7878" s="135" t="s">
        <v>12394</v>
      </c>
      <c r="I7878" s="135" t="s">
        <v>12415</v>
      </c>
    </row>
    <row r="7879" spans="1:12" x14ac:dyDescent="0.2">
      <c r="A7879" s="135" t="s">
        <v>2918</v>
      </c>
      <c r="D7879" s="135" t="s">
        <v>12416</v>
      </c>
      <c r="E7879" s="135">
        <f t="shared" si="123"/>
        <v>40301012</v>
      </c>
      <c r="F7879" s="135" t="s">
        <v>16559</v>
      </c>
      <c r="G7879" s="135" t="s">
        <v>9551</v>
      </c>
      <c r="H7879" s="135" t="s">
        <v>12394</v>
      </c>
      <c r="I7879" s="135" t="s">
        <v>12417</v>
      </c>
    </row>
    <row r="7880" spans="1:12" x14ac:dyDescent="0.2">
      <c r="A7880" s="135" t="s">
        <v>2918</v>
      </c>
      <c r="D7880" s="135" t="s">
        <v>12418</v>
      </c>
      <c r="E7880" s="135">
        <f t="shared" si="123"/>
        <v>40301013</v>
      </c>
      <c r="F7880" s="135" t="s">
        <v>16559</v>
      </c>
      <c r="G7880" s="135" t="s">
        <v>9551</v>
      </c>
      <c r="H7880" s="135" t="s">
        <v>12394</v>
      </c>
      <c r="I7880" s="135" t="s">
        <v>12419</v>
      </c>
      <c r="K7880" s="137"/>
      <c r="L7880" s="135"/>
    </row>
    <row r="7881" spans="1:12" x14ac:dyDescent="0.2">
      <c r="A7881" s="135" t="s">
        <v>2918</v>
      </c>
      <c r="D7881" s="135" t="s">
        <v>12420</v>
      </c>
      <c r="E7881" s="135">
        <f t="shared" si="123"/>
        <v>40301014</v>
      </c>
      <c r="F7881" s="135" t="s">
        <v>16559</v>
      </c>
      <c r="G7881" s="135" t="s">
        <v>9551</v>
      </c>
      <c r="H7881" s="135" t="s">
        <v>12394</v>
      </c>
      <c r="I7881" s="135" t="s">
        <v>12421</v>
      </c>
      <c r="K7881" s="137"/>
      <c r="L7881" s="135"/>
    </row>
    <row r="7882" spans="1:12" x14ac:dyDescent="0.2">
      <c r="A7882" s="135" t="s">
        <v>2918</v>
      </c>
      <c r="D7882" s="135" t="s">
        <v>12422</v>
      </c>
      <c r="E7882" s="135">
        <f t="shared" si="123"/>
        <v>40301015</v>
      </c>
      <c r="F7882" s="135" t="s">
        <v>16559</v>
      </c>
      <c r="G7882" s="135" t="s">
        <v>9551</v>
      </c>
      <c r="H7882" s="135" t="s">
        <v>12394</v>
      </c>
      <c r="I7882" s="135" t="s">
        <v>12423</v>
      </c>
      <c r="K7882" s="137"/>
      <c r="L7882" s="135"/>
    </row>
    <row r="7883" spans="1:12" x14ac:dyDescent="0.2">
      <c r="A7883" s="135" t="s">
        <v>2918</v>
      </c>
      <c r="D7883" s="135" t="s">
        <v>12424</v>
      </c>
      <c r="E7883" s="135">
        <f t="shared" si="123"/>
        <v>40301016</v>
      </c>
      <c r="F7883" s="135" t="s">
        <v>16559</v>
      </c>
      <c r="G7883" s="135" t="s">
        <v>9551</v>
      </c>
      <c r="H7883" s="135" t="s">
        <v>12394</v>
      </c>
      <c r="I7883" s="135" t="s">
        <v>12425</v>
      </c>
    </row>
    <row r="7884" spans="1:12" x14ac:dyDescent="0.2">
      <c r="A7884" s="135" t="s">
        <v>2918</v>
      </c>
      <c r="D7884" s="135" t="s">
        <v>12426</v>
      </c>
      <c r="E7884" s="135">
        <f t="shared" si="123"/>
        <v>40301017</v>
      </c>
      <c r="F7884" s="135" t="s">
        <v>16559</v>
      </c>
      <c r="G7884" s="135" t="s">
        <v>9551</v>
      </c>
      <c r="H7884" s="135" t="s">
        <v>12394</v>
      </c>
      <c r="I7884" s="135" t="s">
        <v>12427</v>
      </c>
    </row>
    <row r="7885" spans="1:12" x14ac:dyDescent="0.2">
      <c r="A7885" s="135" t="s">
        <v>2918</v>
      </c>
      <c r="D7885" s="135" t="s">
        <v>12428</v>
      </c>
      <c r="E7885" s="135">
        <f t="shared" si="123"/>
        <v>40301018</v>
      </c>
      <c r="F7885" s="135" t="s">
        <v>16559</v>
      </c>
      <c r="G7885" s="135" t="s">
        <v>9551</v>
      </c>
      <c r="H7885" s="135" t="s">
        <v>12394</v>
      </c>
      <c r="I7885" s="135" t="s">
        <v>12429</v>
      </c>
    </row>
    <row r="7886" spans="1:12" x14ac:dyDescent="0.2">
      <c r="A7886" s="135" t="s">
        <v>2918</v>
      </c>
      <c r="D7886" s="135" t="s">
        <v>12430</v>
      </c>
      <c r="E7886" s="135">
        <f t="shared" si="123"/>
        <v>40301019</v>
      </c>
      <c r="F7886" s="135" t="s">
        <v>16559</v>
      </c>
      <c r="G7886" s="135" t="s">
        <v>9551</v>
      </c>
      <c r="H7886" s="135" t="s">
        <v>12394</v>
      </c>
      <c r="I7886" s="135" t="s">
        <v>12431</v>
      </c>
    </row>
    <row r="7887" spans="1:12" x14ac:dyDescent="0.2">
      <c r="A7887" s="135" t="s">
        <v>2918</v>
      </c>
      <c r="D7887" s="135" t="s">
        <v>12432</v>
      </c>
      <c r="E7887" s="135">
        <f t="shared" si="123"/>
        <v>40301020</v>
      </c>
      <c r="F7887" s="135" t="s">
        <v>16559</v>
      </c>
      <c r="G7887" s="135" t="s">
        <v>9551</v>
      </c>
      <c r="H7887" s="135" t="s">
        <v>12394</v>
      </c>
      <c r="I7887" s="135" t="s">
        <v>15172</v>
      </c>
    </row>
    <row r="7888" spans="1:12" x14ac:dyDescent="0.2">
      <c r="A7888" s="135" t="s">
        <v>2918</v>
      </c>
      <c r="D7888" s="135" t="s">
        <v>15173</v>
      </c>
      <c r="E7888" s="135">
        <f t="shared" si="123"/>
        <v>40301021</v>
      </c>
      <c r="F7888" s="135" t="s">
        <v>16559</v>
      </c>
      <c r="G7888" s="135" t="s">
        <v>9551</v>
      </c>
      <c r="H7888" s="135" t="s">
        <v>12394</v>
      </c>
      <c r="I7888" s="135" t="s">
        <v>12439</v>
      </c>
    </row>
    <row r="7889" spans="1:12" x14ac:dyDescent="0.2">
      <c r="A7889" s="135" t="s">
        <v>2918</v>
      </c>
      <c r="D7889" s="135" t="s">
        <v>12440</v>
      </c>
      <c r="E7889" s="135">
        <f t="shared" si="123"/>
        <v>40301022</v>
      </c>
      <c r="F7889" s="135" t="s">
        <v>16559</v>
      </c>
      <c r="G7889" s="135" t="s">
        <v>9551</v>
      </c>
      <c r="H7889" s="135" t="s">
        <v>12394</v>
      </c>
      <c r="I7889" s="135" t="s">
        <v>12441</v>
      </c>
      <c r="K7889" s="137"/>
      <c r="L7889" s="135"/>
    </row>
    <row r="7890" spans="1:12" x14ac:dyDescent="0.2">
      <c r="A7890" s="135" t="s">
        <v>2918</v>
      </c>
      <c r="D7890" s="135" t="s">
        <v>12442</v>
      </c>
      <c r="E7890" s="135">
        <f t="shared" si="123"/>
        <v>40301023</v>
      </c>
      <c r="F7890" s="135" t="s">
        <v>16559</v>
      </c>
      <c r="G7890" s="135" t="s">
        <v>9551</v>
      </c>
      <c r="H7890" s="135" t="s">
        <v>12394</v>
      </c>
      <c r="I7890" s="135" t="s">
        <v>12443</v>
      </c>
      <c r="K7890" s="137"/>
      <c r="L7890" s="135"/>
    </row>
    <row r="7891" spans="1:12" x14ac:dyDescent="0.2">
      <c r="A7891" s="135" t="s">
        <v>2918</v>
      </c>
      <c r="D7891" s="135" t="s">
        <v>12444</v>
      </c>
      <c r="E7891" s="135">
        <f t="shared" si="123"/>
        <v>40301024</v>
      </c>
      <c r="F7891" s="135" t="s">
        <v>16559</v>
      </c>
      <c r="G7891" s="135" t="s">
        <v>9551</v>
      </c>
      <c r="H7891" s="135" t="s">
        <v>12394</v>
      </c>
      <c r="I7891" s="135" t="s">
        <v>12445</v>
      </c>
      <c r="K7891" s="137"/>
      <c r="L7891" s="135"/>
    </row>
    <row r="7892" spans="1:12" x14ac:dyDescent="0.2">
      <c r="A7892" s="135" t="s">
        <v>2918</v>
      </c>
      <c r="D7892" s="135" t="s">
        <v>12446</v>
      </c>
      <c r="E7892" s="135">
        <f t="shared" si="123"/>
        <v>40301025</v>
      </c>
      <c r="F7892" s="135" t="s">
        <v>16559</v>
      </c>
      <c r="G7892" s="135" t="s">
        <v>9551</v>
      </c>
      <c r="H7892" s="135" t="s">
        <v>12394</v>
      </c>
      <c r="I7892" s="135" t="s">
        <v>12447</v>
      </c>
      <c r="K7892" s="137"/>
      <c r="L7892" s="135"/>
    </row>
    <row r="7893" spans="1:12" x14ac:dyDescent="0.2">
      <c r="A7893" s="135" t="s">
        <v>2918</v>
      </c>
      <c r="D7893" s="135" t="s">
        <v>12448</v>
      </c>
      <c r="E7893" s="135">
        <f t="shared" si="123"/>
        <v>40301026</v>
      </c>
      <c r="F7893" s="135" t="s">
        <v>16559</v>
      </c>
      <c r="G7893" s="135" t="s">
        <v>9551</v>
      </c>
      <c r="H7893" s="135" t="s">
        <v>12394</v>
      </c>
      <c r="I7893" s="135" t="s">
        <v>15175</v>
      </c>
      <c r="K7893" s="137"/>
      <c r="L7893" s="135"/>
    </row>
    <row r="7894" spans="1:12" x14ac:dyDescent="0.2">
      <c r="A7894" s="135" t="s">
        <v>2918</v>
      </c>
      <c r="D7894" s="135" t="s">
        <v>15176</v>
      </c>
      <c r="E7894" s="135">
        <f t="shared" si="123"/>
        <v>40301027</v>
      </c>
      <c r="F7894" s="135" t="s">
        <v>16559</v>
      </c>
      <c r="G7894" s="135" t="s">
        <v>9551</v>
      </c>
      <c r="H7894" s="135" t="s">
        <v>12394</v>
      </c>
      <c r="I7894" s="135" t="s">
        <v>15177</v>
      </c>
      <c r="K7894" s="137"/>
      <c r="L7894" s="135"/>
    </row>
    <row r="7895" spans="1:12" x14ac:dyDescent="0.2">
      <c r="A7895" s="135" t="s">
        <v>2918</v>
      </c>
      <c r="D7895" s="135" t="s">
        <v>15178</v>
      </c>
      <c r="E7895" s="135">
        <f t="shared" si="123"/>
        <v>40301028</v>
      </c>
      <c r="F7895" s="135" t="s">
        <v>16559</v>
      </c>
      <c r="G7895" s="135" t="s">
        <v>9551</v>
      </c>
      <c r="H7895" s="135" t="s">
        <v>12394</v>
      </c>
      <c r="I7895" s="135" t="s">
        <v>15179</v>
      </c>
      <c r="K7895" s="137"/>
      <c r="L7895" s="135"/>
    </row>
    <row r="7896" spans="1:12" x14ac:dyDescent="0.2">
      <c r="A7896" s="135" t="s">
        <v>2918</v>
      </c>
      <c r="D7896" s="135" t="s">
        <v>15180</v>
      </c>
      <c r="E7896" s="135">
        <f t="shared" si="123"/>
        <v>40301029</v>
      </c>
      <c r="F7896" s="135" t="s">
        <v>16559</v>
      </c>
      <c r="G7896" s="135" t="s">
        <v>9551</v>
      </c>
      <c r="H7896" s="135" t="s">
        <v>12394</v>
      </c>
      <c r="I7896" s="135" t="s">
        <v>15181</v>
      </c>
      <c r="K7896" s="137"/>
      <c r="L7896" s="135"/>
    </row>
    <row r="7897" spans="1:12" x14ac:dyDescent="0.2">
      <c r="A7897" s="135" t="s">
        <v>2918</v>
      </c>
      <c r="D7897" s="135" t="s">
        <v>15182</v>
      </c>
      <c r="E7897" s="135">
        <f t="shared" si="123"/>
        <v>40301065</v>
      </c>
      <c r="F7897" s="135" t="s">
        <v>16559</v>
      </c>
      <c r="G7897" s="135" t="s">
        <v>9551</v>
      </c>
      <c r="H7897" s="135" t="s">
        <v>12394</v>
      </c>
      <c r="I7897" s="135" t="s">
        <v>15183</v>
      </c>
      <c r="K7897" s="137"/>
      <c r="L7897" s="135"/>
    </row>
    <row r="7898" spans="1:12" x14ac:dyDescent="0.2">
      <c r="A7898" s="135" t="s">
        <v>2918</v>
      </c>
      <c r="D7898" s="135" t="s">
        <v>15184</v>
      </c>
      <c r="E7898" s="135">
        <f t="shared" si="123"/>
        <v>40301066</v>
      </c>
      <c r="F7898" s="135" t="s">
        <v>16559</v>
      </c>
      <c r="G7898" s="135" t="s">
        <v>9551</v>
      </c>
      <c r="H7898" s="135" t="s">
        <v>12394</v>
      </c>
      <c r="I7898" s="135" t="s">
        <v>15185</v>
      </c>
      <c r="K7898" s="137"/>
      <c r="L7898" s="135"/>
    </row>
    <row r="7899" spans="1:12" x14ac:dyDescent="0.2">
      <c r="A7899" s="135" t="s">
        <v>2918</v>
      </c>
      <c r="D7899" s="135" t="s">
        <v>15186</v>
      </c>
      <c r="E7899" s="135">
        <f t="shared" si="123"/>
        <v>40301067</v>
      </c>
      <c r="F7899" s="135" t="s">
        <v>16559</v>
      </c>
      <c r="G7899" s="135" t="s">
        <v>9551</v>
      </c>
      <c r="H7899" s="135" t="s">
        <v>12394</v>
      </c>
      <c r="I7899" s="135" t="s">
        <v>15187</v>
      </c>
      <c r="K7899" s="137"/>
      <c r="L7899" s="135"/>
    </row>
    <row r="7900" spans="1:12" x14ac:dyDescent="0.2">
      <c r="A7900" s="135" t="s">
        <v>2918</v>
      </c>
      <c r="D7900" s="135" t="s">
        <v>15188</v>
      </c>
      <c r="E7900" s="135">
        <f t="shared" si="123"/>
        <v>40301068</v>
      </c>
      <c r="F7900" s="135" t="s">
        <v>16559</v>
      </c>
      <c r="G7900" s="135" t="s">
        <v>9551</v>
      </c>
      <c r="H7900" s="135" t="s">
        <v>12394</v>
      </c>
      <c r="I7900" s="135" t="s">
        <v>15189</v>
      </c>
      <c r="K7900" s="137"/>
      <c r="L7900" s="135"/>
    </row>
    <row r="7901" spans="1:12" x14ac:dyDescent="0.2">
      <c r="A7901" s="135" t="s">
        <v>2918</v>
      </c>
      <c r="D7901" s="135" t="s">
        <v>15190</v>
      </c>
      <c r="E7901" s="135">
        <f t="shared" si="123"/>
        <v>40301069</v>
      </c>
      <c r="F7901" s="135" t="s">
        <v>16559</v>
      </c>
      <c r="G7901" s="135" t="s">
        <v>9551</v>
      </c>
      <c r="H7901" s="135" t="s">
        <v>12394</v>
      </c>
      <c r="I7901" s="135" t="s">
        <v>15191</v>
      </c>
      <c r="K7901" s="137"/>
      <c r="L7901" s="135"/>
    </row>
    <row r="7902" spans="1:12" x14ac:dyDescent="0.2">
      <c r="A7902" s="135" t="s">
        <v>2918</v>
      </c>
      <c r="D7902" s="135" t="s">
        <v>15192</v>
      </c>
      <c r="E7902" s="135">
        <f t="shared" si="123"/>
        <v>40301075</v>
      </c>
      <c r="F7902" s="135" t="s">
        <v>16559</v>
      </c>
      <c r="G7902" s="135" t="s">
        <v>9551</v>
      </c>
      <c r="H7902" s="135" t="s">
        <v>12394</v>
      </c>
      <c r="I7902" s="135" t="s">
        <v>15193</v>
      </c>
      <c r="K7902" s="137"/>
      <c r="L7902" s="135"/>
    </row>
    <row r="7903" spans="1:12" x14ac:dyDescent="0.2">
      <c r="A7903" s="135" t="s">
        <v>2918</v>
      </c>
      <c r="D7903" s="135" t="s">
        <v>15194</v>
      </c>
      <c r="E7903" s="135">
        <f t="shared" si="123"/>
        <v>40301076</v>
      </c>
      <c r="F7903" s="135" t="s">
        <v>16559</v>
      </c>
      <c r="G7903" s="135" t="s">
        <v>9551</v>
      </c>
      <c r="H7903" s="135" t="s">
        <v>12394</v>
      </c>
      <c r="I7903" s="135" t="s">
        <v>15195</v>
      </c>
      <c r="K7903" s="137"/>
      <c r="L7903" s="135"/>
    </row>
    <row r="7904" spans="1:12" x14ac:dyDescent="0.2">
      <c r="A7904" s="135" t="s">
        <v>2918</v>
      </c>
      <c r="D7904" s="135" t="s">
        <v>15196</v>
      </c>
      <c r="E7904" s="135">
        <f t="shared" si="123"/>
        <v>40301077</v>
      </c>
      <c r="F7904" s="135" t="s">
        <v>16559</v>
      </c>
      <c r="G7904" s="135" t="s">
        <v>9551</v>
      </c>
      <c r="H7904" s="135" t="s">
        <v>12394</v>
      </c>
      <c r="I7904" s="135" t="s">
        <v>15197</v>
      </c>
      <c r="K7904" s="137"/>
      <c r="L7904" s="135"/>
    </row>
    <row r="7905" spans="1:12" x14ac:dyDescent="0.2">
      <c r="A7905" s="135" t="s">
        <v>2918</v>
      </c>
      <c r="D7905" s="135" t="s">
        <v>15198</v>
      </c>
      <c r="E7905" s="135">
        <f t="shared" si="123"/>
        <v>40301078</v>
      </c>
      <c r="F7905" s="135" t="s">
        <v>16559</v>
      </c>
      <c r="G7905" s="135" t="s">
        <v>9551</v>
      </c>
      <c r="H7905" s="135" t="s">
        <v>12394</v>
      </c>
      <c r="I7905" s="135" t="s">
        <v>15199</v>
      </c>
      <c r="K7905" s="137"/>
      <c r="L7905" s="135"/>
    </row>
    <row r="7906" spans="1:12" x14ac:dyDescent="0.2">
      <c r="A7906" s="135" t="s">
        <v>2918</v>
      </c>
      <c r="D7906" s="135" t="s">
        <v>15200</v>
      </c>
      <c r="E7906" s="135">
        <f t="shared" si="123"/>
        <v>40301079</v>
      </c>
      <c r="F7906" s="135" t="s">
        <v>16559</v>
      </c>
      <c r="G7906" s="135" t="s">
        <v>9551</v>
      </c>
      <c r="H7906" s="135" t="s">
        <v>12394</v>
      </c>
      <c r="I7906" s="135" t="s">
        <v>16298</v>
      </c>
      <c r="K7906" s="137"/>
      <c r="L7906" s="135"/>
    </row>
    <row r="7907" spans="1:12" x14ac:dyDescent="0.2">
      <c r="A7907" s="135" t="s">
        <v>2918</v>
      </c>
      <c r="D7907" s="135" t="s">
        <v>16299</v>
      </c>
      <c r="E7907" s="135">
        <f t="shared" si="123"/>
        <v>40301097</v>
      </c>
      <c r="F7907" s="135" t="s">
        <v>16559</v>
      </c>
      <c r="G7907" s="135" t="s">
        <v>9551</v>
      </c>
      <c r="H7907" s="135" t="s">
        <v>12394</v>
      </c>
      <c r="I7907" s="135" t="s">
        <v>16300</v>
      </c>
    </row>
    <row r="7908" spans="1:12" x14ac:dyDescent="0.2">
      <c r="A7908" s="135" t="s">
        <v>2918</v>
      </c>
      <c r="D7908" s="135" t="s">
        <v>16301</v>
      </c>
      <c r="E7908" s="135">
        <f t="shared" si="123"/>
        <v>40301098</v>
      </c>
      <c r="F7908" s="135" t="s">
        <v>16559</v>
      </c>
      <c r="G7908" s="135" t="s">
        <v>9551</v>
      </c>
      <c r="H7908" s="135" t="s">
        <v>12394</v>
      </c>
      <c r="I7908" s="135" t="s">
        <v>16302</v>
      </c>
    </row>
    <row r="7909" spans="1:12" x14ac:dyDescent="0.2">
      <c r="A7909" s="135" t="s">
        <v>2918</v>
      </c>
      <c r="D7909" s="135" t="s">
        <v>16303</v>
      </c>
      <c r="E7909" s="135">
        <f t="shared" si="123"/>
        <v>40301099</v>
      </c>
      <c r="F7909" s="135" t="s">
        <v>16559</v>
      </c>
      <c r="G7909" s="135" t="s">
        <v>9551</v>
      </c>
      <c r="H7909" s="135" t="s">
        <v>12394</v>
      </c>
      <c r="I7909" s="135" t="s">
        <v>16304</v>
      </c>
    </row>
    <row r="7910" spans="1:12" x14ac:dyDescent="0.2">
      <c r="A7910" s="135" t="s">
        <v>2918</v>
      </c>
      <c r="D7910" s="135" t="s">
        <v>16305</v>
      </c>
      <c r="E7910" s="135">
        <f t="shared" si="123"/>
        <v>40301101</v>
      </c>
      <c r="F7910" s="135" t="s">
        <v>16559</v>
      </c>
      <c r="G7910" s="135" t="s">
        <v>9551</v>
      </c>
      <c r="H7910" s="135" t="s">
        <v>16306</v>
      </c>
      <c r="I7910" s="135" t="s">
        <v>16307</v>
      </c>
    </row>
    <row r="7911" spans="1:12" x14ac:dyDescent="0.2">
      <c r="A7911" s="135" t="s">
        <v>2918</v>
      </c>
      <c r="D7911" s="135" t="s">
        <v>16308</v>
      </c>
      <c r="E7911" s="135">
        <f t="shared" si="123"/>
        <v>40301102</v>
      </c>
      <c r="F7911" s="135" t="s">
        <v>16559</v>
      </c>
      <c r="G7911" s="135" t="s">
        <v>9551</v>
      </c>
      <c r="H7911" s="135" t="s">
        <v>16306</v>
      </c>
      <c r="I7911" s="135" t="s">
        <v>16309</v>
      </c>
    </row>
    <row r="7912" spans="1:12" x14ac:dyDescent="0.2">
      <c r="A7912" s="135" t="s">
        <v>2918</v>
      </c>
      <c r="D7912" s="135" t="s">
        <v>16310</v>
      </c>
      <c r="E7912" s="135">
        <f t="shared" si="123"/>
        <v>40301103</v>
      </c>
      <c r="F7912" s="135" t="s">
        <v>16559</v>
      </c>
      <c r="G7912" s="135" t="s">
        <v>9551</v>
      </c>
      <c r="H7912" s="135" t="s">
        <v>16306</v>
      </c>
      <c r="I7912" s="135" t="s">
        <v>16311</v>
      </c>
    </row>
    <row r="7913" spans="1:12" x14ac:dyDescent="0.2">
      <c r="A7913" s="135" t="s">
        <v>2918</v>
      </c>
      <c r="D7913" s="135" t="s">
        <v>16312</v>
      </c>
      <c r="E7913" s="135">
        <f t="shared" si="123"/>
        <v>40301104</v>
      </c>
      <c r="F7913" s="135" t="s">
        <v>16559</v>
      </c>
      <c r="G7913" s="135" t="s">
        <v>9551</v>
      </c>
      <c r="H7913" s="135" t="s">
        <v>16306</v>
      </c>
      <c r="I7913" s="135" t="s">
        <v>16313</v>
      </c>
    </row>
    <row r="7914" spans="1:12" x14ac:dyDescent="0.2">
      <c r="A7914" s="135" t="s">
        <v>2918</v>
      </c>
      <c r="D7914" s="135" t="s">
        <v>16314</v>
      </c>
      <c r="E7914" s="135">
        <f t="shared" si="123"/>
        <v>40301105</v>
      </c>
      <c r="F7914" s="135" t="s">
        <v>16559</v>
      </c>
      <c r="G7914" s="135" t="s">
        <v>9551</v>
      </c>
      <c r="H7914" s="135" t="s">
        <v>16306</v>
      </c>
      <c r="I7914" s="135" t="s">
        <v>16315</v>
      </c>
    </row>
    <row r="7915" spans="1:12" x14ac:dyDescent="0.2">
      <c r="A7915" s="135" t="s">
        <v>2918</v>
      </c>
      <c r="D7915" s="135" t="s">
        <v>16316</v>
      </c>
      <c r="E7915" s="135">
        <f t="shared" si="123"/>
        <v>40301106</v>
      </c>
      <c r="F7915" s="135" t="s">
        <v>16559</v>
      </c>
      <c r="G7915" s="135" t="s">
        <v>9551</v>
      </c>
      <c r="H7915" s="135" t="s">
        <v>16306</v>
      </c>
      <c r="I7915" s="135" t="s">
        <v>16317</v>
      </c>
    </row>
    <row r="7916" spans="1:12" x14ac:dyDescent="0.2">
      <c r="A7916" s="135" t="s">
        <v>2918</v>
      </c>
      <c r="D7916" s="135" t="s">
        <v>16318</v>
      </c>
      <c r="E7916" s="135">
        <f t="shared" si="123"/>
        <v>40301107</v>
      </c>
      <c r="F7916" s="135" t="s">
        <v>16559</v>
      </c>
      <c r="G7916" s="135" t="s">
        <v>9551</v>
      </c>
      <c r="H7916" s="135" t="s">
        <v>16306</v>
      </c>
      <c r="I7916" s="135" t="s">
        <v>16319</v>
      </c>
    </row>
    <row r="7917" spans="1:12" x14ac:dyDescent="0.2">
      <c r="A7917" s="135" t="s">
        <v>2918</v>
      </c>
      <c r="D7917" s="135" t="s">
        <v>15235</v>
      </c>
      <c r="E7917" s="135">
        <f t="shared" si="123"/>
        <v>40301108</v>
      </c>
      <c r="F7917" s="135" t="s">
        <v>16559</v>
      </c>
      <c r="G7917" s="135" t="s">
        <v>9551</v>
      </c>
      <c r="H7917" s="135" t="s">
        <v>16306</v>
      </c>
      <c r="I7917" s="135" t="s">
        <v>15236</v>
      </c>
    </row>
    <row r="7918" spans="1:12" x14ac:dyDescent="0.2">
      <c r="A7918" s="135" t="s">
        <v>2918</v>
      </c>
      <c r="D7918" s="135" t="s">
        <v>15237</v>
      </c>
      <c r="E7918" s="135">
        <f t="shared" si="123"/>
        <v>40301109</v>
      </c>
      <c r="F7918" s="135" t="s">
        <v>16559</v>
      </c>
      <c r="G7918" s="135" t="s">
        <v>9551</v>
      </c>
      <c r="H7918" s="135" t="s">
        <v>16306</v>
      </c>
      <c r="I7918" s="135" t="s">
        <v>15238</v>
      </c>
    </row>
    <row r="7919" spans="1:12" x14ac:dyDescent="0.2">
      <c r="A7919" s="135" t="s">
        <v>2918</v>
      </c>
      <c r="D7919" s="135" t="s">
        <v>15239</v>
      </c>
      <c r="E7919" s="135">
        <f t="shared" si="123"/>
        <v>40301110</v>
      </c>
      <c r="F7919" s="135" t="s">
        <v>16559</v>
      </c>
      <c r="G7919" s="135" t="s">
        <v>9551</v>
      </c>
      <c r="H7919" s="135" t="s">
        <v>16306</v>
      </c>
      <c r="I7919" s="135" t="s">
        <v>15240</v>
      </c>
    </row>
    <row r="7920" spans="1:12" x14ac:dyDescent="0.2">
      <c r="A7920" s="135" t="s">
        <v>2918</v>
      </c>
      <c r="D7920" s="135" t="s">
        <v>15241</v>
      </c>
      <c r="E7920" s="135">
        <f t="shared" si="123"/>
        <v>40301111</v>
      </c>
      <c r="F7920" s="135" t="s">
        <v>16559</v>
      </c>
      <c r="G7920" s="135" t="s">
        <v>9551</v>
      </c>
      <c r="H7920" s="135" t="s">
        <v>16306</v>
      </c>
      <c r="I7920" s="135" t="s">
        <v>15242</v>
      </c>
      <c r="K7920" s="137"/>
      <c r="L7920" s="135"/>
    </row>
    <row r="7921" spans="1:12" x14ac:dyDescent="0.2">
      <c r="A7921" s="135" t="s">
        <v>2918</v>
      </c>
      <c r="D7921" s="135" t="s">
        <v>15243</v>
      </c>
      <c r="E7921" s="135">
        <f t="shared" si="123"/>
        <v>40301112</v>
      </c>
      <c r="F7921" s="135" t="s">
        <v>16559</v>
      </c>
      <c r="G7921" s="135" t="s">
        <v>9551</v>
      </c>
      <c r="H7921" s="135" t="s">
        <v>16306</v>
      </c>
      <c r="I7921" s="135" t="s">
        <v>15244</v>
      </c>
      <c r="K7921" s="137"/>
      <c r="L7921" s="135"/>
    </row>
    <row r="7922" spans="1:12" x14ac:dyDescent="0.2">
      <c r="A7922" s="135" t="s">
        <v>2918</v>
      </c>
      <c r="D7922" s="135" t="s">
        <v>15245</v>
      </c>
      <c r="E7922" s="135">
        <f t="shared" si="123"/>
        <v>40301113</v>
      </c>
      <c r="F7922" s="135" t="s">
        <v>16559</v>
      </c>
      <c r="G7922" s="135" t="s">
        <v>9551</v>
      </c>
      <c r="H7922" s="135" t="s">
        <v>16306</v>
      </c>
      <c r="I7922" s="135" t="s">
        <v>15246</v>
      </c>
    </row>
    <row r="7923" spans="1:12" x14ac:dyDescent="0.2">
      <c r="A7923" s="135" t="s">
        <v>2918</v>
      </c>
      <c r="D7923" s="135" t="s">
        <v>15247</v>
      </c>
      <c r="E7923" s="135">
        <f t="shared" si="123"/>
        <v>40301114</v>
      </c>
      <c r="F7923" s="135" t="s">
        <v>16559</v>
      </c>
      <c r="G7923" s="135" t="s">
        <v>9551</v>
      </c>
      <c r="H7923" s="135" t="s">
        <v>16306</v>
      </c>
      <c r="I7923" s="135" t="s">
        <v>15248</v>
      </c>
    </row>
    <row r="7924" spans="1:12" x14ac:dyDescent="0.2">
      <c r="A7924" s="135" t="s">
        <v>2918</v>
      </c>
      <c r="D7924" s="135" t="s">
        <v>15249</v>
      </c>
      <c r="E7924" s="135">
        <f t="shared" si="123"/>
        <v>40301115</v>
      </c>
      <c r="F7924" s="135" t="s">
        <v>16559</v>
      </c>
      <c r="G7924" s="135" t="s">
        <v>9551</v>
      </c>
      <c r="H7924" s="135" t="s">
        <v>16306</v>
      </c>
      <c r="I7924" s="135" t="s">
        <v>15250</v>
      </c>
    </row>
    <row r="7925" spans="1:12" x14ac:dyDescent="0.2">
      <c r="A7925" s="135" t="s">
        <v>2918</v>
      </c>
      <c r="D7925" s="135" t="s">
        <v>15251</v>
      </c>
      <c r="E7925" s="135">
        <f t="shared" si="123"/>
        <v>40301116</v>
      </c>
      <c r="F7925" s="135" t="s">
        <v>16559</v>
      </c>
      <c r="G7925" s="135" t="s">
        <v>9551</v>
      </c>
      <c r="H7925" s="135" t="s">
        <v>16306</v>
      </c>
      <c r="I7925" s="135" t="s">
        <v>15252</v>
      </c>
    </row>
    <row r="7926" spans="1:12" x14ac:dyDescent="0.2">
      <c r="A7926" s="135" t="s">
        <v>2918</v>
      </c>
      <c r="D7926" s="135" t="s">
        <v>15253</v>
      </c>
      <c r="E7926" s="135">
        <f t="shared" si="123"/>
        <v>40301117</v>
      </c>
      <c r="F7926" s="135" t="s">
        <v>16559</v>
      </c>
      <c r="G7926" s="135" t="s">
        <v>9551</v>
      </c>
      <c r="H7926" s="135" t="s">
        <v>16306</v>
      </c>
      <c r="I7926" s="135" t="s">
        <v>15254</v>
      </c>
    </row>
    <row r="7927" spans="1:12" x14ac:dyDescent="0.2">
      <c r="A7927" s="135" t="s">
        <v>2918</v>
      </c>
      <c r="D7927" s="135" t="s">
        <v>15255</v>
      </c>
      <c r="E7927" s="135">
        <f t="shared" si="123"/>
        <v>40301118</v>
      </c>
      <c r="F7927" s="135" t="s">
        <v>16559</v>
      </c>
      <c r="G7927" s="135" t="s">
        <v>9551</v>
      </c>
      <c r="H7927" s="135" t="s">
        <v>16306</v>
      </c>
      <c r="I7927" s="135" t="s">
        <v>15256</v>
      </c>
      <c r="K7927" s="137"/>
      <c r="L7927" s="135"/>
    </row>
    <row r="7928" spans="1:12" x14ac:dyDescent="0.2">
      <c r="A7928" s="135" t="s">
        <v>2918</v>
      </c>
      <c r="D7928" s="135" t="s">
        <v>15257</v>
      </c>
      <c r="E7928" s="135">
        <f t="shared" si="123"/>
        <v>40301119</v>
      </c>
      <c r="F7928" s="135" t="s">
        <v>16559</v>
      </c>
      <c r="G7928" s="135" t="s">
        <v>9551</v>
      </c>
      <c r="H7928" s="135" t="s">
        <v>16306</v>
      </c>
      <c r="I7928" s="135" t="s">
        <v>12554</v>
      </c>
    </row>
    <row r="7929" spans="1:12" x14ac:dyDescent="0.2">
      <c r="A7929" s="135" t="s">
        <v>2918</v>
      </c>
      <c r="D7929" s="135" t="s">
        <v>12555</v>
      </c>
      <c r="E7929" s="135">
        <f t="shared" si="123"/>
        <v>40301120</v>
      </c>
      <c r="F7929" s="135" t="s">
        <v>16559</v>
      </c>
      <c r="G7929" s="135" t="s">
        <v>9551</v>
      </c>
      <c r="H7929" s="135" t="s">
        <v>16306</v>
      </c>
      <c r="I7929" s="135" t="s">
        <v>12556</v>
      </c>
    </row>
    <row r="7930" spans="1:12" x14ac:dyDescent="0.2">
      <c r="A7930" s="135" t="s">
        <v>2918</v>
      </c>
      <c r="D7930" s="135" t="s">
        <v>12557</v>
      </c>
      <c r="E7930" s="135">
        <f t="shared" si="123"/>
        <v>40301125</v>
      </c>
      <c r="F7930" s="135" t="s">
        <v>16559</v>
      </c>
      <c r="G7930" s="135" t="s">
        <v>9551</v>
      </c>
      <c r="H7930" s="135" t="s">
        <v>16306</v>
      </c>
      <c r="I7930" s="135" t="s">
        <v>12558</v>
      </c>
      <c r="K7930" s="137"/>
      <c r="L7930" s="135"/>
    </row>
    <row r="7931" spans="1:12" x14ac:dyDescent="0.2">
      <c r="A7931" s="135" t="s">
        <v>2918</v>
      </c>
      <c r="D7931" s="135" t="s">
        <v>12559</v>
      </c>
      <c r="E7931" s="135">
        <f t="shared" si="123"/>
        <v>40301126</v>
      </c>
      <c r="F7931" s="135" t="s">
        <v>16559</v>
      </c>
      <c r="G7931" s="135" t="s">
        <v>9551</v>
      </c>
      <c r="H7931" s="135" t="s">
        <v>16306</v>
      </c>
      <c r="I7931" s="135" t="s">
        <v>12560</v>
      </c>
      <c r="K7931" s="137"/>
      <c r="L7931" s="135"/>
    </row>
    <row r="7932" spans="1:12" x14ac:dyDescent="0.2">
      <c r="A7932" s="135" t="s">
        <v>2918</v>
      </c>
      <c r="D7932" s="135" t="s">
        <v>12561</v>
      </c>
      <c r="E7932" s="135">
        <f t="shared" si="123"/>
        <v>40301127</v>
      </c>
      <c r="F7932" s="135" t="s">
        <v>16559</v>
      </c>
      <c r="G7932" s="135" t="s">
        <v>9551</v>
      </c>
      <c r="H7932" s="135" t="s">
        <v>16306</v>
      </c>
      <c r="I7932" s="135" t="s">
        <v>12562</v>
      </c>
      <c r="K7932" s="137"/>
      <c r="L7932" s="135"/>
    </row>
    <row r="7933" spans="1:12" x14ac:dyDescent="0.2">
      <c r="A7933" s="135" t="s">
        <v>2918</v>
      </c>
      <c r="D7933" s="135" t="s">
        <v>12563</v>
      </c>
      <c r="E7933" s="135">
        <f t="shared" si="123"/>
        <v>40301128</v>
      </c>
      <c r="F7933" s="135" t="s">
        <v>16559</v>
      </c>
      <c r="G7933" s="135" t="s">
        <v>9551</v>
      </c>
      <c r="H7933" s="135" t="s">
        <v>16306</v>
      </c>
      <c r="I7933" s="135" t="s">
        <v>12564</v>
      </c>
      <c r="K7933" s="137"/>
      <c r="L7933" s="135"/>
    </row>
    <row r="7934" spans="1:12" x14ac:dyDescent="0.2">
      <c r="A7934" s="135" t="s">
        <v>2918</v>
      </c>
      <c r="D7934" s="135" t="s">
        <v>12565</v>
      </c>
      <c r="E7934" s="135">
        <f t="shared" si="123"/>
        <v>40301129</v>
      </c>
      <c r="F7934" s="135" t="s">
        <v>16559</v>
      </c>
      <c r="G7934" s="135" t="s">
        <v>9551</v>
      </c>
      <c r="H7934" s="135" t="s">
        <v>16306</v>
      </c>
      <c r="I7934" s="135" t="s">
        <v>12566</v>
      </c>
      <c r="K7934" s="137"/>
      <c r="L7934" s="135"/>
    </row>
    <row r="7935" spans="1:12" x14ac:dyDescent="0.2">
      <c r="A7935" s="135" t="s">
        <v>2918</v>
      </c>
      <c r="D7935" s="135" t="s">
        <v>12567</v>
      </c>
      <c r="E7935" s="135">
        <f t="shared" si="123"/>
        <v>40301130</v>
      </c>
      <c r="F7935" s="135" t="s">
        <v>16559</v>
      </c>
      <c r="G7935" s="135" t="s">
        <v>9551</v>
      </c>
      <c r="H7935" s="135" t="s">
        <v>16306</v>
      </c>
      <c r="I7935" s="135" t="s">
        <v>12568</v>
      </c>
    </row>
    <row r="7936" spans="1:12" x14ac:dyDescent="0.2">
      <c r="A7936" s="135" t="s">
        <v>2918</v>
      </c>
      <c r="D7936" s="135" t="s">
        <v>12569</v>
      </c>
      <c r="E7936" s="135">
        <f t="shared" si="123"/>
        <v>40301131</v>
      </c>
      <c r="F7936" s="135" t="s">
        <v>16559</v>
      </c>
      <c r="G7936" s="135" t="s">
        <v>9551</v>
      </c>
      <c r="H7936" s="135" t="s">
        <v>16306</v>
      </c>
      <c r="I7936" s="135" t="s">
        <v>12570</v>
      </c>
    </row>
    <row r="7937" spans="1:12" x14ac:dyDescent="0.2">
      <c r="A7937" s="135" t="s">
        <v>2918</v>
      </c>
      <c r="D7937" s="135" t="s">
        <v>12571</v>
      </c>
      <c r="E7937" s="135">
        <f t="shared" si="123"/>
        <v>40301132</v>
      </c>
      <c r="F7937" s="135" t="s">
        <v>16559</v>
      </c>
      <c r="G7937" s="135" t="s">
        <v>9551</v>
      </c>
      <c r="H7937" s="135" t="s">
        <v>16306</v>
      </c>
      <c r="I7937" s="135" t="s">
        <v>12572</v>
      </c>
    </row>
    <row r="7938" spans="1:12" x14ac:dyDescent="0.2">
      <c r="A7938" s="135" t="s">
        <v>2918</v>
      </c>
      <c r="D7938" s="135" t="s">
        <v>12573</v>
      </c>
      <c r="E7938" s="135">
        <f t="shared" ref="E7938:E8001" si="124">VALUE(D7938)</f>
        <v>40301133</v>
      </c>
      <c r="F7938" s="135" t="s">
        <v>16559</v>
      </c>
      <c r="G7938" s="135" t="s">
        <v>9551</v>
      </c>
      <c r="H7938" s="135" t="s">
        <v>16306</v>
      </c>
      <c r="I7938" s="135" t="s">
        <v>12574</v>
      </c>
      <c r="K7938" s="137"/>
      <c r="L7938" s="135"/>
    </row>
    <row r="7939" spans="1:12" x14ac:dyDescent="0.2">
      <c r="A7939" s="135" t="s">
        <v>2918</v>
      </c>
      <c r="D7939" s="135" t="s">
        <v>12575</v>
      </c>
      <c r="E7939" s="135">
        <f t="shared" si="124"/>
        <v>40301134</v>
      </c>
      <c r="F7939" s="135" t="s">
        <v>16559</v>
      </c>
      <c r="G7939" s="135" t="s">
        <v>9551</v>
      </c>
      <c r="H7939" s="135" t="s">
        <v>16306</v>
      </c>
      <c r="I7939" s="135" t="s">
        <v>12576</v>
      </c>
    </row>
    <row r="7940" spans="1:12" x14ac:dyDescent="0.2">
      <c r="A7940" s="135" t="s">
        <v>2918</v>
      </c>
      <c r="D7940" s="135" t="s">
        <v>12577</v>
      </c>
      <c r="E7940" s="135">
        <f t="shared" si="124"/>
        <v>40301135</v>
      </c>
      <c r="F7940" s="135" t="s">
        <v>16559</v>
      </c>
      <c r="G7940" s="135" t="s">
        <v>9551</v>
      </c>
      <c r="H7940" s="135" t="s">
        <v>16306</v>
      </c>
      <c r="I7940" s="135" t="s">
        <v>12578</v>
      </c>
    </row>
    <row r="7941" spans="1:12" x14ac:dyDescent="0.2">
      <c r="A7941" s="135" t="s">
        <v>2918</v>
      </c>
      <c r="D7941" s="135" t="s">
        <v>12579</v>
      </c>
      <c r="E7941" s="135">
        <f t="shared" si="124"/>
        <v>40301140</v>
      </c>
      <c r="F7941" s="135" t="s">
        <v>16559</v>
      </c>
      <c r="G7941" s="135" t="s">
        <v>9551</v>
      </c>
      <c r="H7941" s="135" t="s">
        <v>16306</v>
      </c>
      <c r="I7941" s="135" t="s">
        <v>12580</v>
      </c>
    </row>
    <row r="7942" spans="1:12" x14ac:dyDescent="0.2">
      <c r="A7942" s="135" t="s">
        <v>2918</v>
      </c>
      <c r="D7942" s="135" t="s">
        <v>12581</v>
      </c>
      <c r="E7942" s="135">
        <f t="shared" si="124"/>
        <v>40301141</v>
      </c>
      <c r="F7942" s="135" t="s">
        <v>16559</v>
      </c>
      <c r="G7942" s="135" t="s">
        <v>9551</v>
      </c>
      <c r="H7942" s="135" t="s">
        <v>16306</v>
      </c>
      <c r="I7942" s="135" t="s">
        <v>12582</v>
      </c>
    </row>
    <row r="7943" spans="1:12" x14ac:dyDescent="0.2">
      <c r="A7943" s="135" t="s">
        <v>2918</v>
      </c>
      <c r="D7943" s="135" t="s">
        <v>12583</v>
      </c>
      <c r="E7943" s="135">
        <f t="shared" si="124"/>
        <v>40301142</v>
      </c>
      <c r="F7943" s="135" t="s">
        <v>16559</v>
      </c>
      <c r="G7943" s="135" t="s">
        <v>9551</v>
      </c>
      <c r="H7943" s="135" t="s">
        <v>16306</v>
      </c>
      <c r="I7943" s="135" t="s">
        <v>12584</v>
      </c>
    </row>
    <row r="7944" spans="1:12" x14ac:dyDescent="0.2">
      <c r="A7944" s="135" t="s">
        <v>2918</v>
      </c>
      <c r="D7944" s="135" t="s">
        <v>12585</v>
      </c>
      <c r="E7944" s="135">
        <f t="shared" si="124"/>
        <v>40301143</v>
      </c>
      <c r="F7944" s="135" t="s">
        <v>16559</v>
      </c>
      <c r="G7944" s="135" t="s">
        <v>9551</v>
      </c>
      <c r="H7944" s="135" t="s">
        <v>16306</v>
      </c>
      <c r="I7944" s="135" t="s">
        <v>12586</v>
      </c>
      <c r="K7944" s="137"/>
      <c r="L7944" s="135"/>
    </row>
    <row r="7945" spans="1:12" x14ac:dyDescent="0.2">
      <c r="A7945" s="135" t="s">
        <v>2918</v>
      </c>
      <c r="D7945" s="135" t="s">
        <v>12587</v>
      </c>
      <c r="E7945" s="135">
        <f t="shared" si="124"/>
        <v>40301144</v>
      </c>
      <c r="F7945" s="135" t="s">
        <v>16559</v>
      </c>
      <c r="G7945" s="135" t="s">
        <v>9551</v>
      </c>
      <c r="H7945" s="135" t="s">
        <v>16306</v>
      </c>
      <c r="I7945" s="135" t="s">
        <v>12588</v>
      </c>
    </row>
    <row r="7946" spans="1:12" x14ac:dyDescent="0.2">
      <c r="A7946" s="135" t="s">
        <v>2918</v>
      </c>
      <c r="D7946" s="135" t="s">
        <v>12589</v>
      </c>
      <c r="E7946" s="135">
        <f t="shared" si="124"/>
        <v>40301145</v>
      </c>
      <c r="F7946" s="135" t="s">
        <v>16559</v>
      </c>
      <c r="G7946" s="135" t="s">
        <v>9551</v>
      </c>
      <c r="H7946" s="135" t="s">
        <v>16306</v>
      </c>
      <c r="I7946" s="135" t="s">
        <v>12590</v>
      </c>
    </row>
    <row r="7947" spans="1:12" x14ac:dyDescent="0.2">
      <c r="A7947" s="135" t="s">
        <v>2918</v>
      </c>
      <c r="D7947" s="135" t="s">
        <v>12591</v>
      </c>
      <c r="E7947" s="135">
        <f t="shared" si="124"/>
        <v>40301150</v>
      </c>
      <c r="F7947" s="135" t="s">
        <v>16559</v>
      </c>
      <c r="G7947" s="135" t="s">
        <v>9551</v>
      </c>
      <c r="H7947" s="135" t="s">
        <v>16306</v>
      </c>
      <c r="I7947" s="135" t="s">
        <v>12592</v>
      </c>
    </row>
    <row r="7948" spans="1:12" x14ac:dyDescent="0.2">
      <c r="A7948" s="135" t="s">
        <v>2918</v>
      </c>
      <c r="D7948" s="135" t="s">
        <v>12593</v>
      </c>
      <c r="E7948" s="135">
        <f t="shared" si="124"/>
        <v>40301151</v>
      </c>
      <c r="F7948" s="135" t="s">
        <v>16559</v>
      </c>
      <c r="G7948" s="135" t="s">
        <v>9551</v>
      </c>
      <c r="H7948" s="135" t="s">
        <v>16306</v>
      </c>
      <c r="I7948" s="135" t="s">
        <v>12594</v>
      </c>
    </row>
    <row r="7949" spans="1:12" x14ac:dyDescent="0.2">
      <c r="A7949" s="135" t="s">
        <v>2918</v>
      </c>
      <c r="D7949" s="135" t="s">
        <v>12595</v>
      </c>
      <c r="E7949" s="135">
        <f t="shared" si="124"/>
        <v>40301152</v>
      </c>
      <c r="F7949" s="135" t="s">
        <v>16559</v>
      </c>
      <c r="G7949" s="135" t="s">
        <v>9551</v>
      </c>
      <c r="H7949" s="135" t="s">
        <v>16306</v>
      </c>
      <c r="I7949" s="135" t="s">
        <v>9846</v>
      </c>
    </row>
    <row r="7950" spans="1:12" x14ac:dyDescent="0.2">
      <c r="A7950" s="135" t="s">
        <v>2918</v>
      </c>
      <c r="D7950" s="135" t="s">
        <v>9847</v>
      </c>
      <c r="E7950" s="135">
        <f t="shared" si="124"/>
        <v>40301153</v>
      </c>
      <c r="F7950" s="135" t="s">
        <v>16559</v>
      </c>
      <c r="G7950" s="135" t="s">
        <v>9551</v>
      </c>
      <c r="H7950" s="135" t="s">
        <v>16306</v>
      </c>
      <c r="I7950" s="135" t="s">
        <v>9848</v>
      </c>
      <c r="K7950" s="137"/>
      <c r="L7950" s="135"/>
    </row>
    <row r="7951" spans="1:12" x14ac:dyDescent="0.2">
      <c r="A7951" s="135" t="s">
        <v>2918</v>
      </c>
      <c r="D7951" s="135" t="s">
        <v>7017</v>
      </c>
      <c r="E7951" s="135">
        <f t="shared" si="124"/>
        <v>40301154</v>
      </c>
      <c r="F7951" s="135" t="s">
        <v>16559</v>
      </c>
      <c r="G7951" s="135" t="s">
        <v>9551</v>
      </c>
      <c r="H7951" s="135" t="s">
        <v>16306</v>
      </c>
      <c r="I7951" s="135" t="s">
        <v>7018</v>
      </c>
    </row>
    <row r="7952" spans="1:12" x14ac:dyDescent="0.2">
      <c r="A7952" s="135" t="s">
        <v>2918</v>
      </c>
      <c r="D7952" s="135" t="s">
        <v>7019</v>
      </c>
      <c r="E7952" s="135">
        <f t="shared" si="124"/>
        <v>40301155</v>
      </c>
      <c r="F7952" s="135" t="s">
        <v>16559</v>
      </c>
      <c r="G7952" s="135" t="s">
        <v>9551</v>
      </c>
      <c r="H7952" s="135" t="s">
        <v>16306</v>
      </c>
      <c r="I7952" s="135" t="s">
        <v>7020</v>
      </c>
    </row>
    <row r="7953" spans="1:12" x14ac:dyDescent="0.2">
      <c r="A7953" s="135" t="s">
        <v>2918</v>
      </c>
      <c r="D7953" s="135" t="s">
        <v>7021</v>
      </c>
      <c r="E7953" s="135">
        <f t="shared" si="124"/>
        <v>40301165</v>
      </c>
      <c r="F7953" s="135" t="s">
        <v>16559</v>
      </c>
      <c r="G7953" s="135" t="s">
        <v>9551</v>
      </c>
      <c r="H7953" s="135" t="s">
        <v>16306</v>
      </c>
      <c r="I7953" s="135" t="s">
        <v>7022</v>
      </c>
      <c r="K7953" s="137"/>
      <c r="L7953" s="135"/>
    </row>
    <row r="7954" spans="1:12" x14ac:dyDescent="0.2">
      <c r="A7954" s="135" t="s">
        <v>2918</v>
      </c>
      <c r="D7954" s="135" t="s">
        <v>7023</v>
      </c>
      <c r="E7954" s="135">
        <f t="shared" si="124"/>
        <v>40301166</v>
      </c>
      <c r="F7954" s="135" t="s">
        <v>16559</v>
      </c>
      <c r="G7954" s="135" t="s">
        <v>9551</v>
      </c>
      <c r="H7954" s="135" t="s">
        <v>16306</v>
      </c>
      <c r="I7954" s="135" t="s">
        <v>7024</v>
      </c>
      <c r="K7954" s="137"/>
      <c r="L7954" s="135"/>
    </row>
    <row r="7955" spans="1:12" x14ac:dyDescent="0.2">
      <c r="A7955" s="135" t="s">
        <v>2918</v>
      </c>
      <c r="D7955" s="135" t="s">
        <v>7025</v>
      </c>
      <c r="E7955" s="135">
        <f t="shared" si="124"/>
        <v>40301167</v>
      </c>
      <c r="F7955" s="135" t="s">
        <v>16559</v>
      </c>
      <c r="G7955" s="135" t="s">
        <v>9551</v>
      </c>
      <c r="H7955" s="135" t="s">
        <v>16306</v>
      </c>
      <c r="I7955" s="135" t="s">
        <v>7026</v>
      </c>
      <c r="K7955" s="137"/>
      <c r="L7955" s="135"/>
    </row>
    <row r="7956" spans="1:12" x14ac:dyDescent="0.2">
      <c r="A7956" s="135" t="s">
        <v>2918</v>
      </c>
      <c r="D7956" s="135" t="s">
        <v>7027</v>
      </c>
      <c r="E7956" s="135">
        <f t="shared" si="124"/>
        <v>40301168</v>
      </c>
      <c r="F7956" s="135" t="s">
        <v>16559</v>
      </c>
      <c r="G7956" s="135" t="s">
        <v>9551</v>
      </c>
      <c r="H7956" s="135" t="s">
        <v>16306</v>
      </c>
      <c r="I7956" s="135" t="s">
        <v>15304</v>
      </c>
      <c r="K7956" s="137"/>
      <c r="L7956" s="135"/>
    </row>
    <row r="7957" spans="1:12" x14ac:dyDescent="0.2">
      <c r="A7957" s="135" t="s">
        <v>2918</v>
      </c>
      <c r="D7957" s="135" t="s">
        <v>15305</v>
      </c>
      <c r="E7957" s="135">
        <f t="shared" si="124"/>
        <v>40301169</v>
      </c>
      <c r="F7957" s="135" t="s">
        <v>16559</v>
      </c>
      <c r="G7957" s="135" t="s">
        <v>9551</v>
      </c>
      <c r="H7957" s="135" t="s">
        <v>16306</v>
      </c>
      <c r="I7957" s="135" t="s">
        <v>12596</v>
      </c>
      <c r="K7957" s="137"/>
      <c r="L7957" s="135"/>
    </row>
    <row r="7958" spans="1:12" x14ac:dyDescent="0.2">
      <c r="A7958" s="135" t="s">
        <v>2918</v>
      </c>
      <c r="D7958" s="135" t="s">
        <v>12597</v>
      </c>
      <c r="E7958" s="135">
        <f t="shared" si="124"/>
        <v>40301175</v>
      </c>
      <c r="F7958" s="135" t="s">
        <v>16559</v>
      </c>
      <c r="G7958" s="135" t="s">
        <v>9551</v>
      </c>
      <c r="H7958" s="135" t="s">
        <v>16306</v>
      </c>
      <c r="I7958" s="135" t="s">
        <v>12598</v>
      </c>
      <c r="K7958" s="137"/>
      <c r="L7958" s="135"/>
    </row>
    <row r="7959" spans="1:12" x14ac:dyDescent="0.2">
      <c r="A7959" s="135" t="s">
        <v>2918</v>
      </c>
      <c r="D7959" s="135" t="s">
        <v>12599</v>
      </c>
      <c r="E7959" s="135">
        <f t="shared" si="124"/>
        <v>40301176</v>
      </c>
      <c r="F7959" s="135" t="s">
        <v>16559</v>
      </c>
      <c r="G7959" s="135" t="s">
        <v>9551</v>
      </c>
      <c r="H7959" s="135" t="s">
        <v>16306</v>
      </c>
      <c r="I7959" s="135" t="s">
        <v>9849</v>
      </c>
      <c r="K7959" s="137"/>
      <c r="L7959" s="135"/>
    </row>
    <row r="7960" spans="1:12" x14ac:dyDescent="0.2">
      <c r="A7960" s="135" t="s">
        <v>2918</v>
      </c>
      <c r="D7960" s="135" t="s">
        <v>9850</v>
      </c>
      <c r="E7960" s="135">
        <f t="shared" si="124"/>
        <v>40301177</v>
      </c>
      <c r="F7960" s="135" t="s">
        <v>16559</v>
      </c>
      <c r="G7960" s="135" t="s">
        <v>9551</v>
      </c>
      <c r="H7960" s="135" t="s">
        <v>16306</v>
      </c>
      <c r="I7960" s="135" t="s">
        <v>9851</v>
      </c>
      <c r="K7960" s="137"/>
      <c r="L7960" s="135"/>
    </row>
    <row r="7961" spans="1:12" x14ac:dyDescent="0.2">
      <c r="A7961" s="135" t="s">
        <v>2918</v>
      </c>
      <c r="D7961" s="135" t="s">
        <v>9852</v>
      </c>
      <c r="E7961" s="135">
        <f t="shared" si="124"/>
        <v>40301178</v>
      </c>
      <c r="F7961" s="135" t="s">
        <v>16559</v>
      </c>
      <c r="G7961" s="135" t="s">
        <v>9551</v>
      </c>
      <c r="H7961" s="135" t="s">
        <v>16306</v>
      </c>
      <c r="I7961" s="135" t="s">
        <v>9853</v>
      </c>
      <c r="K7961" s="137"/>
      <c r="L7961" s="135"/>
    </row>
    <row r="7962" spans="1:12" x14ac:dyDescent="0.2">
      <c r="A7962" s="135" t="s">
        <v>2918</v>
      </c>
      <c r="D7962" s="135" t="s">
        <v>9854</v>
      </c>
      <c r="E7962" s="135">
        <f t="shared" si="124"/>
        <v>40301179</v>
      </c>
      <c r="F7962" s="135" t="s">
        <v>16559</v>
      </c>
      <c r="G7962" s="135" t="s">
        <v>9551</v>
      </c>
      <c r="H7962" s="135" t="s">
        <v>16306</v>
      </c>
      <c r="I7962" s="135" t="s">
        <v>9855</v>
      </c>
      <c r="K7962" s="137"/>
      <c r="L7962" s="135"/>
    </row>
    <row r="7963" spans="1:12" x14ac:dyDescent="0.2">
      <c r="A7963" s="135" t="s">
        <v>2918</v>
      </c>
      <c r="D7963" s="135" t="s">
        <v>9856</v>
      </c>
      <c r="E7963" s="135">
        <f t="shared" si="124"/>
        <v>40301180</v>
      </c>
      <c r="F7963" s="135" t="s">
        <v>16559</v>
      </c>
      <c r="G7963" s="135" t="s">
        <v>9551</v>
      </c>
      <c r="H7963" s="135" t="s">
        <v>16306</v>
      </c>
      <c r="I7963" s="135" t="s">
        <v>9857</v>
      </c>
    </row>
    <row r="7964" spans="1:12" x14ac:dyDescent="0.2">
      <c r="A7964" s="135" t="s">
        <v>2918</v>
      </c>
      <c r="D7964" s="135" t="s">
        <v>9858</v>
      </c>
      <c r="E7964" s="135">
        <f t="shared" si="124"/>
        <v>40301181</v>
      </c>
      <c r="F7964" s="135" t="s">
        <v>16559</v>
      </c>
      <c r="G7964" s="135" t="s">
        <v>9551</v>
      </c>
      <c r="H7964" s="135" t="s">
        <v>16306</v>
      </c>
      <c r="I7964" s="135" t="s">
        <v>9859</v>
      </c>
    </row>
    <row r="7965" spans="1:12" x14ac:dyDescent="0.2">
      <c r="A7965" s="135" t="s">
        <v>2918</v>
      </c>
      <c r="D7965" s="135" t="s">
        <v>9860</v>
      </c>
      <c r="E7965" s="135">
        <f t="shared" si="124"/>
        <v>40301182</v>
      </c>
      <c r="F7965" s="135" t="s">
        <v>16559</v>
      </c>
      <c r="G7965" s="135" t="s">
        <v>9551</v>
      </c>
      <c r="H7965" s="135" t="s">
        <v>16306</v>
      </c>
      <c r="I7965" s="135" t="s">
        <v>9861</v>
      </c>
    </row>
    <row r="7966" spans="1:12" x14ac:dyDescent="0.2">
      <c r="A7966" s="135" t="s">
        <v>2918</v>
      </c>
      <c r="D7966" s="135" t="s">
        <v>9862</v>
      </c>
      <c r="E7966" s="135">
        <f t="shared" si="124"/>
        <v>40301197</v>
      </c>
      <c r="F7966" s="135" t="s">
        <v>16559</v>
      </c>
      <c r="G7966" s="135" t="s">
        <v>9551</v>
      </c>
      <c r="H7966" s="135" t="s">
        <v>16306</v>
      </c>
      <c r="I7966" s="135" t="s">
        <v>8796</v>
      </c>
    </row>
    <row r="7967" spans="1:12" x14ac:dyDescent="0.2">
      <c r="A7967" s="135" t="s">
        <v>2918</v>
      </c>
      <c r="D7967" s="135" t="s">
        <v>9863</v>
      </c>
      <c r="E7967" s="135">
        <f t="shared" si="124"/>
        <v>40301198</v>
      </c>
      <c r="F7967" s="135" t="s">
        <v>16559</v>
      </c>
      <c r="G7967" s="135" t="s">
        <v>9551</v>
      </c>
      <c r="H7967" s="135" t="s">
        <v>16306</v>
      </c>
      <c r="I7967" s="135" t="s">
        <v>9864</v>
      </c>
    </row>
    <row r="7968" spans="1:12" x14ac:dyDescent="0.2">
      <c r="A7968" s="135" t="s">
        <v>2918</v>
      </c>
      <c r="D7968" s="135" t="s">
        <v>9865</v>
      </c>
      <c r="E7968" s="135">
        <f t="shared" si="124"/>
        <v>40301199</v>
      </c>
      <c r="F7968" s="135" t="s">
        <v>16559</v>
      </c>
      <c r="G7968" s="135" t="s">
        <v>9551</v>
      </c>
      <c r="H7968" s="135" t="s">
        <v>16306</v>
      </c>
      <c r="I7968" s="135" t="s">
        <v>9866</v>
      </c>
    </row>
    <row r="7969" spans="1:12" x14ac:dyDescent="0.2">
      <c r="A7969" s="135" t="s">
        <v>2918</v>
      </c>
      <c r="D7969" s="135" t="s">
        <v>9867</v>
      </c>
      <c r="E7969" s="135">
        <f t="shared" si="124"/>
        <v>40301201</v>
      </c>
      <c r="F7969" s="135" t="s">
        <v>16559</v>
      </c>
      <c r="G7969" s="135" t="s">
        <v>9551</v>
      </c>
      <c r="H7969" s="135" t="s">
        <v>9868</v>
      </c>
      <c r="I7969" s="135" t="s">
        <v>9869</v>
      </c>
    </row>
    <row r="7970" spans="1:12" x14ac:dyDescent="0.2">
      <c r="A7970" s="135" t="s">
        <v>2918</v>
      </c>
      <c r="D7970" s="135" t="s">
        <v>9870</v>
      </c>
      <c r="E7970" s="135">
        <f t="shared" si="124"/>
        <v>40301202</v>
      </c>
      <c r="F7970" s="135" t="s">
        <v>16559</v>
      </c>
      <c r="G7970" s="135" t="s">
        <v>9551</v>
      </c>
      <c r="H7970" s="135" t="s">
        <v>9868</v>
      </c>
      <c r="I7970" s="135" t="s">
        <v>9871</v>
      </c>
    </row>
    <row r="7971" spans="1:12" x14ac:dyDescent="0.2">
      <c r="A7971" s="135" t="s">
        <v>2918</v>
      </c>
      <c r="D7971" s="135" t="s">
        <v>9872</v>
      </c>
      <c r="E7971" s="135">
        <f t="shared" si="124"/>
        <v>40301203</v>
      </c>
      <c r="F7971" s="135" t="s">
        <v>16559</v>
      </c>
      <c r="G7971" s="135" t="s">
        <v>9551</v>
      </c>
      <c r="H7971" s="135" t="s">
        <v>9868</v>
      </c>
      <c r="I7971" s="135" t="s">
        <v>9873</v>
      </c>
    </row>
    <row r="7972" spans="1:12" x14ac:dyDescent="0.2">
      <c r="A7972" s="135" t="s">
        <v>2918</v>
      </c>
      <c r="D7972" s="135" t="s">
        <v>9906</v>
      </c>
      <c r="E7972" s="135">
        <f t="shared" si="124"/>
        <v>40301204</v>
      </c>
      <c r="F7972" s="135" t="s">
        <v>16559</v>
      </c>
      <c r="G7972" s="135" t="s">
        <v>9551</v>
      </c>
      <c r="H7972" s="135" t="s">
        <v>9868</v>
      </c>
      <c r="I7972" s="135" t="s">
        <v>9907</v>
      </c>
      <c r="K7972" s="137"/>
      <c r="L7972" s="135"/>
    </row>
    <row r="7973" spans="1:12" x14ac:dyDescent="0.2">
      <c r="A7973" s="135" t="s">
        <v>2918</v>
      </c>
      <c r="D7973" s="135" t="s">
        <v>9908</v>
      </c>
      <c r="E7973" s="135">
        <f t="shared" si="124"/>
        <v>40301205</v>
      </c>
      <c r="F7973" s="135" t="s">
        <v>16559</v>
      </c>
      <c r="G7973" s="135" t="s">
        <v>9551</v>
      </c>
      <c r="H7973" s="135" t="s">
        <v>9868</v>
      </c>
      <c r="I7973" s="135" t="s">
        <v>9909</v>
      </c>
    </row>
    <row r="7974" spans="1:12" x14ac:dyDescent="0.2">
      <c r="A7974" s="135" t="s">
        <v>2918</v>
      </c>
      <c r="D7974" s="135" t="s">
        <v>9910</v>
      </c>
      <c r="E7974" s="135">
        <f t="shared" si="124"/>
        <v>40301206</v>
      </c>
      <c r="F7974" s="135" t="s">
        <v>16559</v>
      </c>
      <c r="G7974" s="135" t="s">
        <v>9551</v>
      </c>
      <c r="H7974" s="135" t="s">
        <v>9868</v>
      </c>
      <c r="I7974" s="135" t="s">
        <v>9911</v>
      </c>
    </row>
    <row r="7975" spans="1:12" x14ac:dyDescent="0.2">
      <c r="A7975" s="135" t="s">
        <v>2918</v>
      </c>
      <c r="D7975" s="135" t="s">
        <v>9912</v>
      </c>
      <c r="E7975" s="135">
        <f t="shared" si="124"/>
        <v>40301207</v>
      </c>
      <c r="F7975" s="135" t="s">
        <v>16559</v>
      </c>
      <c r="G7975" s="135" t="s">
        <v>9551</v>
      </c>
      <c r="H7975" s="135" t="s">
        <v>9868</v>
      </c>
      <c r="I7975" s="135" t="s">
        <v>9913</v>
      </c>
    </row>
    <row r="7976" spans="1:12" x14ac:dyDescent="0.2">
      <c r="A7976" s="135" t="s">
        <v>2918</v>
      </c>
      <c r="D7976" s="135" t="s">
        <v>9914</v>
      </c>
      <c r="E7976" s="135">
        <f t="shared" si="124"/>
        <v>40301299</v>
      </c>
      <c r="F7976" s="135" t="s">
        <v>16559</v>
      </c>
      <c r="G7976" s="135" t="s">
        <v>9551</v>
      </c>
      <c r="H7976" s="135" t="s">
        <v>9868</v>
      </c>
      <c r="I7976" s="135" t="s">
        <v>9915</v>
      </c>
    </row>
    <row r="7977" spans="1:12" x14ac:dyDescent="0.2">
      <c r="A7977" s="135" t="s">
        <v>2918</v>
      </c>
      <c r="D7977" s="135" t="s">
        <v>9916</v>
      </c>
      <c r="E7977" s="135">
        <f t="shared" si="124"/>
        <v>40388801</v>
      </c>
      <c r="F7977" s="135" t="s">
        <v>16559</v>
      </c>
      <c r="G7977" s="135" t="s">
        <v>9551</v>
      </c>
      <c r="H7977" s="135" t="s">
        <v>6488</v>
      </c>
      <c r="I7977" s="135" t="s">
        <v>8826</v>
      </c>
    </row>
    <row r="7978" spans="1:12" x14ac:dyDescent="0.2">
      <c r="A7978" s="135" t="s">
        <v>2918</v>
      </c>
      <c r="B7978" s="138" t="s">
        <v>2900</v>
      </c>
      <c r="C7978" s="135" t="s">
        <v>9916</v>
      </c>
      <c r="D7978" s="135" t="s">
        <v>9917</v>
      </c>
      <c r="E7978" s="135">
        <f t="shared" si="124"/>
        <v>40388802</v>
      </c>
      <c r="F7978" s="135" t="s">
        <v>16559</v>
      </c>
      <c r="G7978" s="135" t="s">
        <v>9551</v>
      </c>
      <c r="H7978" s="135" t="s">
        <v>6488</v>
      </c>
      <c r="I7978" s="135" t="s">
        <v>8826</v>
      </c>
    </row>
    <row r="7979" spans="1:12" x14ac:dyDescent="0.2">
      <c r="A7979" s="135" t="s">
        <v>2918</v>
      </c>
      <c r="B7979" s="138" t="s">
        <v>2900</v>
      </c>
      <c r="C7979" s="135" t="s">
        <v>9916</v>
      </c>
      <c r="D7979" s="135" t="s">
        <v>9918</v>
      </c>
      <c r="E7979" s="135">
        <f t="shared" si="124"/>
        <v>40388803</v>
      </c>
      <c r="F7979" s="135" t="s">
        <v>16559</v>
      </c>
      <c r="G7979" s="135" t="s">
        <v>9551</v>
      </c>
      <c r="H7979" s="135" t="s">
        <v>6488</v>
      </c>
      <c r="I7979" s="135" t="s">
        <v>8826</v>
      </c>
    </row>
    <row r="7980" spans="1:12" x14ac:dyDescent="0.2">
      <c r="A7980" s="135" t="s">
        <v>2918</v>
      </c>
      <c r="B7980" s="138" t="s">
        <v>2900</v>
      </c>
      <c r="C7980" s="135" t="s">
        <v>9916</v>
      </c>
      <c r="D7980" s="135" t="s">
        <v>9919</v>
      </c>
      <c r="E7980" s="135">
        <f t="shared" si="124"/>
        <v>40388804</v>
      </c>
      <c r="F7980" s="135" t="s">
        <v>16559</v>
      </c>
      <c r="G7980" s="135" t="s">
        <v>9551</v>
      </c>
      <c r="H7980" s="135" t="s">
        <v>6488</v>
      </c>
      <c r="I7980" s="135" t="s">
        <v>8826</v>
      </c>
    </row>
    <row r="7981" spans="1:12" x14ac:dyDescent="0.2">
      <c r="A7981" s="135" t="s">
        <v>2918</v>
      </c>
      <c r="B7981" s="138" t="s">
        <v>2900</v>
      </c>
      <c r="C7981" s="135" t="s">
        <v>9916</v>
      </c>
      <c r="D7981" s="135" t="s">
        <v>9920</v>
      </c>
      <c r="E7981" s="135">
        <f t="shared" si="124"/>
        <v>40388805</v>
      </c>
      <c r="F7981" s="135" t="s">
        <v>16559</v>
      </c>
      <c r="G7981" s="135" t="s">
        <v>9551</v>
      </c>
      <c r="H7981" s="135" t="s">
        <v>6488</v>
      </c>
      <c r="I7981" s="135" t="s">
        <v>8826</v>
      </c>
    </row>
    <row r="7982" spans="1:12" x14ac:dyDescent="0.2">
      <c r="A7982" s="135" t="s">
        <v>2918</v>
      </c>
      <c r="D7982" s="135" t="s">
        <v>9921</v>
      </c>
      <c r="E7982" s="135">
        <f t="shared" si="124"/>
        <v>40399999</v>
      </c>
      <c r="F7982" s="135" t="s">
        <v>16559</v>
      </c>
      <c r="G7982" s="135" t="s">
        <v>9551</v>
      </c>
      <c r="H7982" s="135" t="s">
        <v>6238</v>
      </c>
      <c r="I7982" s="135" t="s">
        <v>10007</v>
      </c>
    </row>
    <row r="7983" spans="1:12" x14ac:dyDescent="0.2">
      <c r="A7983" s="135" t="s">
        <v>2918</v>
      </c>
      <c r="D7983" s="135" t="s">
        <v>9922</v>
      </c>
      <c r="E7983" s="135">
        <f t="shared" si="124"/>
        <v>40400101</v>
      </c>
      <c r="F7983" s="135" t="s">
        <v>16559</v>
      </c>
      <c r="G7983" s="135" t="s">
        <v>9923</v>
      </c>
      <c r="H7983" s="135" t="s">
        <v>9924</v>
      </c>
      <c r="I7983" s="135" t="s">
        <v>9925</v>
      </c>
    </row>
    <row r="7984" spans="1:12" x14ac:dyDescent="0.2">
      <c r="A7984" s="135" t="s">
        <v>2918</v>
      </c>
      <c r="D7984" s="135" t="s">
        <v>9926</v>
      </c>
      <c r="E7984" s="135">
        <f t="shared" si="124"/>
        <v>40400102</v>
      </c>
      <c r="F7984" s="135" t="s">
        <v>16559</v>
      </c>
      <c r="G7984" s="135" t="s">
        <v>9923</v>
      </c>
      <c r="H7984" s="135" t="s">
        <v>9924</v>
      </c>
      <c r="I7984" s="135" t="s">
        <v>9927</v>
      </c>
    </row>
    <row r="7985" spans="1:9" x14ac:dyDescent="0.2">
      <c r="A7985" s="135" t="s">
        <v>2918</v>
      </c>
      <c r="D7985" s="135" t="s">
        <v>9928</v>
      </c>
      <c r="E7985" s="135">
        <f t="shared" si="124"/>
        <v>40400103</v>
      </c>
      <c r="F7985" s="135" t="s">
        <v>16559</v>
      </c>
      <c r="G7985" s="135" t="s">
        <v>9923</v>
      </c>
      <c r="H7985" s="135" t="s">
        <v>9924</v>
      </c>
      <c r="I7985" s="135" t="s">
        <v>9929</v>
      </c>
    </row>
    <row r="7986" spans="1:9" x14ac:dyDescent="0.2">
      <c r="A7986" s="135" t="s">
        <v>2918</v>
      </c>
      <c r="D7986" s="135" t="s">
        <v>9930</v>
      </c>
      <c r="E7986" s="135">
        <f t="shared" si="124"/>
        <v>40400104</v>
      </c>
      <c r="F7986" s="135" t="s">
        <v>16559</v>
      </c>
      <c r="G7986" s="135" t="s">
        <v>9923</v>
      </c>
      <c r="H7986" s="135" t="s">
        <v>9924</v>
      </c>
      <c r="I7986" s="135" t="s">
        <v>9931</v>
      </c>
    </row>
    <row r="7987" spans="1:9" x14ac:dyDescent="0.2">
      <c r="A7987" s="135" t="s">
        <v>2918</v>
      </c>
      <c r="D7987" s="135" t="s">
        <v>9932</v>
      </c>
      <c r="E7987" s="135">
        <f t="shared" si="124"/>
        <v>40400105</v>
      </c>
      <c r="F7987" s="135" t="s">
        <v>16559</v>
      </c>
      <c r="G7987" s="135" t="s">
        <v>9923</v>
      </c>
      <c r="H7987" s="135" t="s">
        <v>9924</v>
      </c>
      <c r="I7987" s="135" t="s">
        <v>9933</v>
      </c>
    </row>
    <row r="7988" spans="1:9" x14ac:dyDescent="0.2">
      <c r="A7988" s="135" t="s">
        <v>2918</v>
      </c>
      <c r="D7988" s="135" t="s">
        <v>9934</v>
      </c>
      <c r="E7988" s="135">
        <f t="shared" si="124"/>
        <v>40400106</v>
      </c>
      <c r="F7988" s="135" t="s">
        <v>16559</v>
      </c>
      <c r="G7988" s="135" t="s">
        <v>9923</v>
      </c>
      <c r="H7988" s="135" t="s">
        <v>9924</v>
      </c>
      <c r="I7988" s="135" t="s">
        <v>9935</v>
      </c>
    </row>
    <row r="7989" spans="1:9" x14ac:dyDescent="0.2">
      <c r="A7989" s="135" t="s">
        <v>2918</v>
      </c>
      <c r="D7989" s="135" t="s">
        <v>9936</v>
      </c>
      <c r="E7989" s="135">
        <f t="shared" si="124"/>
        <v>40400107</v>
      </c>
      <c r="F7989" s="135" t="s">
        <v>16559</v>
      </c>
      <c r="G7989" s="135" t="s">
        <v>9923</v>
      </c>
      <c r="H7989" s="135" t="s">
        <v>9924</v>
      </c>
      <c r="I7989" s="135" t="s">
        <v>9937</v>
      </c>
    </row>
    <row r="7990" spans="1:9" x14ac:dyDescent="0.2">
      <c r="A7990" s="135" t="s">
        <v>2918</v>
      </c>
      <c r="D7990" s="135" t="s">
        <v>9938</v>
      </c>
      <c r="E7990" s="135">
        <f t="shared" si="124"/>
        <v>40400108</v>
      </c>
      <c r="F7990" s="135" t="s">
        <v>16559</v>
      </c>
      <c r="G7990" s="135" t="s">
        <v>9923</v>
      </c>
      <c r="H7990" s="135" t="s">
        <v>9924</v>
      </c>
      <c r="I7990" s="135" t="s">
        <v>9939</v>
      </c>
    </row>
    <row r="7991" spans="1:9" x14ac:dyDescent="0.2">
      <c r="A7991" s="135" t="s">
        <v>2918</v>
      </c>
      <c r="D7991" s="135" t="s">
        <v>9940</v>
      </c>
      <c r="E7991" s="135">
        <f t="shared" si="124"/>
        <v>40400109</v>
      </c>
      <c r="F7991" s="135" t="s">
        <v>16559</v>
      </c>
      <c r="G7991" s="135" t="s">
        <v>9923</v>
      </c>
      <c r="H7991" s="135" t="s">
        <v>9924</v>
      </c>
      <c r="I7991" s="135" t="s">
        <v>9941</v>
      </c>
    </row>
    <row r="7992" spans="1:9" x14ac:dyDescent="0.2">
      <c r="A7992" s="135" t="s">
        <v>2918</v>
      </c>
      <c r="D7992" s="135" t="s">
        <v>9942</v>
      </c>
      <c r="E7992" s="135">
        <f t="shared" si="124"/>
        <v>40400110</v>
      </c>
      <c r="F7992" s="135" t="s">
        <v>16559</v>
      </c>
      <c r="G7992" s="135" t="s">
        <v>9923</v>
      </c>
      <c r="H7992" s="135" t="s">
        <v>9924</v>
      </c>
      <c r="I7992" s="135" t="s">
        <v>9943</v>
      </c>
    </row>
    <row r="7993" spans="1:9" x14ac:dyDescent="0.2">
      <c r="A7993" s="135" t="s">
        <v>2918</v>
      </c>
      <c r="D7993" s="135" t="s">
        <v>9944</v>
      </c>
      <c r="E7993" s="135">
        <f t="shared" si="124"/>
        <v>40400111</v>
      </c>
      <c r="F7993" s="135" t="s">
        <v>16559</v>
      </c>
      <c r="G7993" s="135" t="s">
        <v>9923</v>
      </c>
      <c r="H7993" s="135" t="s">
        <v>9924</v>
      </c>
      <c r="I7993" s="135" t="s">
        <v>9945</v>
      </c>
    </row>
    <row r="7994" spans="1:9" x14ac:dyDescent="0.2">
      <c r="A7994" s="135" t="s">
        <v>2918</v>
      </c>
      <c r="D7994" s="135" t="s">
        <v>9946</v>
      </c>
      <c r="E7994" s="135">
        <f t="shared" si="124"/>
        <v>40400112</v>
      </c>
      <c r="F7994" s="135" t="s">
        <v>16559</v>
      </c>
      <c r="G7994" s="135" t="s">
        <v>9923</v>
      </c>
      <c r="H7994" s="135" t="s">
        <v>9924</v>
      </c>
      <c r="I7994" s="135" t="s">
        <v>9947</v>
      </c>
    </row>
    <row r="7995" spans="1:9" x14ac:dyDescent="0.2">
      <c r="A7995" s="135" t="s">
        <v>2918</v>
      </c>
      <c r="D7995" s="135" t="s">
        <v>9948</v>
      </c>
      <c r="E7995" s="135">
        <f t="shared" si="124"/>
        <v>40400113</v>
      </c>
      <c r="F7995" s="135" t="s">
        <v>16559</v>
      </c>
      <c r="G7995" s="135" t="s">
        <v>9923</v>
      </c>
      <c r="H7995" s="135" t="s">
        <v>9924</v>
      </c>
      <c r="I7995" s="135" t="s">
        <v>9949</v>
      </c>
    </row>
    <row r="7996" spans="1:9" x14ac:dyDescent="0.2">
      <c r="A7996" s="135" t="s">
        <v>2918</v>
      </c>
      <c r="D7996" s="135" t="s">
        <v>9950</v>
      </c>
      <c r="E7996" s="135">
        <f t="shared" si="124"/>
        <v>40400114</v>
      </c>
      <c r="F7996" s="135" t="s">
        <v>16559</v>
      </c>
      <c r="G7996" s="135" t="s">
        <v>9923</v>
      </c>
      <c r="H7996" s="135" t="s">
        <v>9924</v>
      </c>
      <c r="I7996" s="135" t="s">
        <v>9951</v>
      </c>
    </row>
    <row r="7997" spans="1:9" x14ac:dyDescent="0.2">
      <c r="A7997" s="135" t="s">
        <v>2918</v>
      </c>
      <c r="D7997" s="135" t="s">
        <v>9952</v>
      </c>
      <c r="E7997" s="135">
        <f t="shared" si="124"/>
        <v>40400115</v>
      </c>
      <c r="F7997" s="135" t="s">
        <v>16559</v>
      </c>
      <c r="G7997" s="135" t="s">
        <v>9923</v>
      </c>
      <c r="H7997" s="135" t="s">
        <v>9924</v>
      </c>
      <c r="I7997" s="135" t="s">
        <v>9953</v>
      </c>
    </row>
    <row r="7998" spans="1:9" x14ac:dyDescent="0.2">
      <c r="A7998" s="135" t="s">
        <v>2918</v>
      </c>
      <c r="D7998" s="135" t="s">
        <v>9954</v>
      </c>
      <c r="E7998" s="135">
        <f t="shared" si="124"/>
        <v>40400116</v>
      </c>
      <c r="F7998" s="135" t="s">
        <v>16559</v>
      </c>
      <c r="G7998" s="135" t="s">
        <v>9923</v>
      </c>
      <c r="H7998" s="135" t="s">
        <v>9924</v>
      </c>
      <c r="I7998" s="135" t="s">
        <v>12741</v>
      </c>
    </row>
    <row r="7999" spans="1:9" x14ac:dyDescent="0.2">
      <c r="A7999" s="135" t="s">
        <v>2918</v>
      </c>
      <c r="D7999" s="135" t="s">
        <v>12742</v>
      </c>
      <c r="E7999" s="135">
        <f t="shared" si="124"/>
        <v>40400117</v>
      </c>
      <c r="F7999" s="135" t="s">
        <v>16559</v>
      </c>
      <c r="G7999" s="135" t="s">
        <v>9923</v>
      </c>
      <c r="H7999" s="135" t="s">
        <v>9924</v>
      </c>
      <c r="I7999" s="135" t="s">
        <v>12743</v>
      </c>
    </row>
    <row r="8000" spans="1:9" x14ac:dyDescent="0.2">
      <c r="A8000" s="135" t="s">
        <v>2918</v>
      </c>
      <c r="D8000" s="135" t="s">
        <v>12744</v>
      </c>
      <c r="E8000" s="135">
        <f t="shared" si="124"/>
        <v>40400118</v>
      </c>
      <c r="F8000" s="135" t="s">
        <v>16559</v>
      </c>
      <c r="G8000" s="135" t="s">
        <v>9923</v>
      </c>
      <c r="H8000" s="135" t="s">
        <v>9924</v>
      </c>
      <c r="I8000" s="135" t="s">
        <v>12745</v>
      </c>
    </row>
    <row r="8001" spans="1:12" x14ac:dyDescent="0.2">
      <c r="A8001" s="135" t="s">
        <v>2918</v>
      </c>
      <c r="D8001" s="135" t="s">
        <v>12746</v>
      </c>
      <c r="E8001" s="135">
        <f t="shared" si="124"/>
        <v>40400119</v>
      </c>
      <c r="F8001" s="135" t="s">
        <v>16559</v>
      </c>
      <c r="G8001" s="135" t="s">
        <v>9923</v>
      </c>
      <c r="H8001" s="135" t="s">
        <v>9924</v>
      </c>
      <c r="I8001" s="135" t="s">
        <v>12747</v>
      </c>
    </row>
    <row r="8002" spans="1:12" x14ac:dyDescent="0.2">
      <c r="A8002" s="135" t="s">
        <v>2918</v>
      </c>
      <c r="D8002" s="135" t="s">
        <v>12748</v>
      </c>
      <c r="E8002" s="135">
        <f t="shared" ref="E8002:E8065" si="125">VALUE(D8002)</f>
        <v>40400120</v>
      </c>
      <c r="F8002" s="135" t="s">
        <v>16559</v>
      </c>
      <c r="G8002" s="135" t="s">
        <v>9923</v>
      </c>
      <c r="H8002" s="135" t="s">
        <v>9924</v>
      </c>
      <c r="I8002" s="135" t="s">
        <v>12749</v>
      </c>
    </row>
    <row r="8003" spans="1:12" x14ac:dyDescent="0.2">
      <c r="A8003" s="135" t="s">
        <v>2918</v>
      </c>
      <c r="D8003" s="135" t="s">
        <v>12750</v>
      </c>
      <c r="E8003" s="135">
        <f t="shared" si="125"/>
        <v>40400121</v>
      </c>
      <c r="F8003" s="135" t="s">
        <v>16559</v>
      </c>
      <c r="G8003" s="135" t="s">
        <v>9923</v>
      </c>
      <c r="H8003" s="135" t="s">
        <v>9924</v>
      </c>
      <c r="I8003" s="135" t="s">
        <v>12751</v>
      </c>
    </row>
    <row r="8004" spans="1:12" x14ac:dyDescent="0.2">
      <c r="A8004" s="135" t="s">
        <v>2918</v>
      </c>
      <c r="D8004" s="135" t="s">
        <v>12752</v>
      </c>
      <c r="E8004" s="135">
        <f t="shared" si="125"/>
        <v>40400122</v>
      </c>
      <c r="F8004" s="135" t="s">
        <v>16559</v>
      </c>
      <c r="G8004" s="135" t="s">
        <v>9923</v>
      </c>
      <c r="H8004" s="135" t="s">
        <v>9924</v>
      </c>
      <c r="I8004" s="135" t="s">
        <v>15436</v>
      </c>
      <c r="K8004" s="137"/>
      <c r="L8004" s="135"/>
    </row>
    <row r="8005" spans="1:12" x14ac:dyDescent="0.2">
      <c r="A8005" s="135" t="s">
        <v>2918</v>
      </c>
      <c r="D8005" s="135" t="s">
        <v>15437</v>
      </c>
      <c r="E8005" s="135">
        <f t="shared" si="125"/>
        <v>40400130</v>
      </c>
      <c r="F8005" s="135" t="s">
        <v>16559</v>
      </c>
      <c r="G8005" s="135" t="s">
        <v>9923</v>
      </c>
      <c r="H8005" s="135" t="s">
        <v>9924</v>
      </c>
      <c r="I8005" s="135" t="s">
        <v>15438</v>
      </c>
    </row>
    <row r="8006" spans="1:12" x14ac:dyDescent="0.2">
      <c r="A8006" s="135" t="s">
        <v>2918</v>
      </c>
      <c r="D8006" s="135" t="s">
        <v>15439</v>
      </c>
      <c r="E8006" s="135">
        <f t="shared" si="125"/>
        <v>40400131</v>
      </c>
      <c r="F8006" s="135" t="s">
        <v>16559</v>
      </c>
      <c r="G8006" s="135" t="s">
        <v>9923</v>
      </c>
      <c r="H8006" s="135" t="s">
        <v>9924</v>
      </c>
      <c r="I8006" s="135" t="s">
        <v>15440</v>
      </c>
    </row>
    <row r="8007" spans="1:12" x14ac:dyDescent="0.2">
      <c r="A8007" s="135" t="s">
        <v>2918</v>
      </c>
      <c r="D8007" s="135" t="s">
        <v>15441</v>
      </c>
      <c r="E8007" s="135">
        <f t="shared" si="125"/>
        <v>40400132</v>
      </c>
      <c r="F8007" s="135" t="s">
        <v>16559</v>
      </c>
      <c r="G8007" s="135" t="s">
        <v>9923</v>
      </c>
      <c r="H8007" s="135" t="s">
        <v>9924</v>
      </c>
      <c r="I8007" s="135" t="s">
        <v>15442</v>
      </c>
    </row>
    <row r="8008" spans="1:12" x14ac:dyDescent="0.2">
      <c r="A8008" s="135" t="s">
        <v>2918</v>
      </c>
      <c r="D8008" s="135" t="s">
        <v>15443</v>
      </c>
      <c r="E8008" s="135">
        <f t="shared" si="125"/>
        <v>40400133</v>
      </c>
      <c r="F8008" s="135" t="s">
        <v>16559</v>
      </c>
      <c r="G8008" s="135" t="s">
        <v>9923</v>
      </c>
      <c r="H8008" s="135" t="s">
        <v>9924</v>
      </c>
      <c r="I8008" s="135" t="s">
        <v>15444</v>
      </c>
    </row>
    <row r="8009" spans="1:12" x14ac:dyDescent="0.2">
      <c r="A8009" s="135" t="s">
        <v>2918</v>
      </c>
      <c r="D8009" s="135" t="s">
        <v>15445</v>
      </c>
      <c r="E8009" s="135">
        <f t="shared" si="125"/>
        <v>40400140</v>
      </c>
      <c r="F8009" s="135" t="s">
        <v>16559</v>
      </c>
      <c r="G8009" s="135" t="s">
        <v>9923</v>
      </c>
      <c r="H8009" s="135" t="s">
        <v>9924</v>
      </c>
      <c r="I8009" s="135" t="s">
        <v>15446</v>
      </c>
    </row>
    <row r="8010" spans="1:12" x14ac:dyDescent="0.2">
      <c r="A8010" s="135" t="s">
        <v>2918</v>
      </c>
      <c r="D8010" s="135" t="s">
        <v>15447</v>
      </c>
      <c r="E8010" s="135">
        <f t="shared" si="125"/>
        <v>40400141</v>
      </c>
      <c r="F8010" s="135" t="s">
        <v>16559</v>
      </c>
      <c r="G8010" s="135" t="s">
        <v>9923</v>
      </c>
      <c r="H8010" s="135" t="s">
        <v>9924</v>
      </c>
      <c r="I8010" s="135" t="s">
        <v>12765</v>
      </c>
    </row>
    <row r="8011" spans="1:12" x14ac:dyDescent="0.2">
      <c r="A8011" s="135" t="s">
        <v>2918</v>
      </c>
      <c r="D8011" s="135" t="s">
        <v>12766</v>
      </c>
      <c r="E8011" s="135">
        <f t="shared" si="125"/>
        <v>40400142</v>
      </c>
      <c r="F8011" s="135" t="s">
        <v>16559</v>
      </c>
      <c r="G8011" s="135" t="s">
        <v>9923</v>
      </c>
      <c r="H8011" s="135" t="s">
        <v>9924</v>
      </c>
      <c r="I8011" s="135" t="s">
        <v>12767</v>
      </c>
    </row>
    <row r="8012" spans="1:12" x14ac:dyDescent="0.2">
      <c r="A8012" s="135" t="s">
        <v>2918</v>
      </c>
      <c r="D8012" s="135" t="s">
        <v>12768</v>
      </c>
      <c r="E8012" s="135">
        <f t="shared" si="125"/>
        <v>40400143</v>
      </c>
      <c r="F8012" s="135" t="s">
        <v>16559</v>
      </c>
      <c r="G8012" s="135" t="s">
        <v>9923</v>
      </c>
      <c r="H8012" s="135" t="s">
        <v>9924</v>
      </c>
      <c r="I8012" s="135" t="s">
        <v>12769</v>
      </c>
    </row>
    <row r="8013" spans="1:12" x14ac:dyDescent="0.2">
      <c r="A8013" s="135" t="s">
        <v>2918</v>
      </c>
      <c r="D8013" s="135" t="s">
        <v>12770</v>
      </c>
      <c r="E8013" s="135">
        <f t="shared" si="125"/>
        <v>40400148</v>
      </c>
      <c r="F8013" s="135" t="s">
        <v>16559</v>
      </c>
      <c r="G8013" s="135" t="s">
        <v>9923</v>
      </c>
      <c r="H8013" s="135" t="s">
        <v>9924</v>
      </c>
      <c r="I8013" s="135" t="s">
        <v>12771</v>
      </c>
    </row>
    <row r="8014" spans="1:12" x14ac:dyDescent="0.2">
      <c r="A8014" s="135" t="s">
        <v>2918</v>
      </c>
      <c r="D8014" s="135" t="s">
        <v>12772</v>
      </c>
      <c r="E8014" s="135">
        <f t="shared" si="125"/>
        <v>40400149</v>
      </c>
      <c r="F8014" s="135" t="s">
        <v>16559</v>
      </c>
      <c r="G8014" s="135" t="s">
        <v>9923</v>
      </c>
      <c r="H8014" s="135" t="s">
        <v>9924</v>
      </c>
      <c r="I8014" s="135" t="s">
        <v>12773</v>
      </c>
    </row>
    <row r="8015" spans="1:12" x14ac:dyDescent="0.2">
      <c r="A8015" s="135" t="s">
        <v>2918</v>
      </c>
      <c r="D8015" s="135" t="s">
        <v>12774</v>
      </c>
      <c r="E8015" s="135">
        <f t="shared" si="125"/>
        <v>40400150</v>
      </c>
      <c r="F8015" s="135" t="s">
        <v>16559</v>
      </c>
      <c r="G8015" s="135" t="s">
        <v>9923</v>
      </c>
      <c r="H8015" s="135" t="s">
        <v>9924</v>
      </c>
      <c r="I8015" s="135" t="s">
        <v>12775</v>
      </c>
    </row>
    <row r="8016" spans="1:12" x14ac:dyDescent="0.2">
      <c r="A8016" s="135" t="s">
        <v>2918</v>
      </c>
      <c r="D8016" s="135" t="s">
        <v>12776</v>
      </c>
      <c r="E8016" s="135">
        <f t="shared" si="125"/>
        <v>40400151</v>
      </c>
      <c r="F8016" s="135" t="s">
        <v>16559</v>
      </c>
      <c r="G8016" s="135" t="s">
        <v>9923</v>
      </c>
      <c r="H8016" s="135" t="s">
        <v>9924</v>
      </c>
      <c r="I8016" s="135" t="s">
        <v>12777</v>
      </c>
    </row>
    <row r="8017" spans="1:9" x14ac:dyDescent="0.2">
      <c r="A8017" s="135" t="s">
        <v>2918</v>
      </c>
      <c r="D8017" s="135" t="s">
        <v>12778</v>
      </c>
      <c r="E8017" s="135">
        <f t="shared" si="125"/>
        <v>40400152</v>
      </c>
      <c r="F8017" s="135" t="s">
        <v>16559</v>
      </c>
      <c r="G8017" s="135" t="s">
        <v>9923</v>
      </c>
      <c r="H8017" s="135" t="s">
        <v>9924</v>
      </c>
      <c r="I8017" s="135" t="s">
        <v>12779</v>
      </c>
    </row>
    <row r="8018" spans="1:9" x14ac:dyDescent="0.2">
      <c r="A8018" s="135" t="s">
        <v>2918</v>
      </c>
      <c r="D8018" s="135" t="s">
        <v>15470</v>
      </c>
      <c r="E8018" s="135">
        <f t="shared" si="125"/>
        <v>40400153</v>
      </c>
      <c r="F8018" s="135" t="s">
        <v>16559</v>
      </c>
      <c r="G8018" s="135" t="s">
        <v>9923</v>
      </c>
      <c r="H8018" s="135" t="s">
        <v>9924</v>
      </c>
      <c r="I8018" s="135" t="s">
        <v>15471</v>
      </c>
    </row>
    <row r="8019" spans="1:9" x14ac:dyDescent="0.2">
      <c r="A8019" s="135" t="s">
        <v>2918</v>
      </c>
      <c r="D8019" s="135" t="s">
        <v>15472</v>
      </c>
      <c r="E8019" s="135">
        <f t="shared" si="125"/>
        <v>40400154</v>
      </c>
      <c r="F8019" s="135" t="s">
        <v>16559</v>
      </c>
      <c r="G8019" s="135" t="s">
        <v>9923</v>
      </c>
      <c r="H8019" s="135" t="s">
        <v>9924</v>
      </c>
      <c r="I8019" s="135" t="s">
        <v>15473</v>
      </c>
    </row>
    <row r="8020" spans="1:9" x14ac:dyDescent="0.2">
      <c r="A8020" s="135" t="s">
        <v>2918</v>
      </c>
      <c r="D8020" s="135" t="s">
        <v>15474</v>
      </c>
      <c r="E8020" s="135">
        <f t="shared" si="125"/>
        <v>40400160</v>
      </c>
      <c r="F8020" s="135" t="s">
        <v>16559</v>
      </c>
      <c r="G8020" s="135" t="s">
        <v>9923</v>
      </c>
      <c r="H8020" s="135" t="s">
        <v>9924</v>
      </c>
      <c r="I8020" s="135" t="s">
        <v>15475</v>
      </c>
    </row>
    <row r="8021" spans="1:9" x14ac:dyDescent="0.2">
      <c r="A8021" s="135" t="s">
        <v>2918</v>
      </c>
      <c r="D8021" s="135" t="s">
        <v>12795</v>
      </c>
      <c r="E8021" s="135">
        <f t="shared" si="125"/>
        <v>40400161</v>
      </c>
      <c r="F8021" s="135" t="s">
        <v>16559</v>
      </c>
      <c r="G8021" s="135" t="s">
        <v>9923</v>
      </c>
      <c r="H8021" s="135" t="s">
        <v>9924</v>
      </c>
      <c r="I8021" s="135" t="s">
        <v>12796</v>
      </c>
    </row>
    <row r="8022" spans="1:9" x14ac:dyDescent="0.2">
      <c r="A8022" s="135" t="s">
        <v>2918</v>
      </c>
      <c r="D8022" s="135" t="s">
        <v>15489</v>
      </c>
      <c r="E8022" s="135">
        <f t="shared" si="125"/>
        <v>40400162</v>
      </c>
      <c r="F8022" s="135" t="s">
        <v>16559</v>
      </c>
      <c r="G8022" s="135" t="s">
        <v>9923</v>
      </c>
      <c r="H8022" s="135" t="s">
        <v>9924</v>
      </c>
      <c r="I8022" s="135" t="s">
        <v>15490</v>
      </c>
    </row>
    <row r="8023" spans="1:9" x14ac:dyDescent="0.2">
      <c r="A8023" s="135" t="s">
        <v>2918</v>
      </c>
      <c r="D8023" s="135" t="s">
        <v>15491</v>
      </c>
      <c r="E8023" s="135">
        <f t="shared" si="125"/>
        <v>40400163</v>
      </c>
      <c r="F8023" s="135" t="s">
        <v>16559</v>
      </c>
      <c r="G8023" s="135" t="s">
        <v>9923</v>
      </c>
      <c r="H8023" s="135" t="s">
        <v>9924</v>
      </c>
      <c r="I8023" s="135" t="s">
        <v>15492</v>
      </c>
    </row>
    <row r="8024" spans="1:9" x14ac:dyDescent="0.2">
      <c r="A8024" s="135" t="s">
        <v>2918</v>
      </c>
      <c r="D8024" s="135" t="s">
        <v>15493</v>
      </c>
      <c r="E8024" s="135">
        <f t="shared" si="125"/>
        <v>40400170</v>
      </c>
      <c r="F8024" s="135" t="s">
        <v>16559</v>
      </c>
      <c r="G8024" s="135" t="s">
        <v>9923</v>
      </c>
      <c r="H8024" s="135" t="s">
        <v>9924</v>
      </c>
      <c r="I8024" s="135" t="s">
        <v>15494</v>
      </c>
    </row>
    <row r="8025" spans="1:9" x14ac:dyDescent="0.2">
      <c r="A8025" s="135" t="s">
        <v>2918</v>
      </c>
      <c r="D8025" s="135" t="s">
        <v>15495</v>
      </c>
      <c r="E8025" s="135">
        <f t="shared" si="125"/>
        <v>40400171</v>
      </c>
      <c r="F8025" s="135" t="s">
        <v>16559</v>
      </c>
      <c r="G8025" s="135" t="s">
        <v>9923</v>
      </c>
      <c r="H8025" s="135" t="s">
        <v>9924</v>
      </c>
      <c r="I8025" s="135" t="s">
        <v>15496</v>
      </c>
    </row>
    <row r="8026" spans="1:9" x14ac:dyDescent="0.2">
      <c r="A8026" s="135" t="s">
        <v>2918</v>
      </c>
      <c r="D8026" s="135" t="s">
        <v>15497</v>
      </c>
      <c r="E8026" s="135">
        <f t="shared" si="125"/>
        <v>40400172</v>
      </c>
      <c r="F8026" s="135" t="s">
        <v>16559</v>
      </c>
      <c r="G8026" s="135" t="s">
        <v>9923</v>
      </c>
      <c r="H8026" s="135" t="s">
        <v>9924</v>
      </c>
      <c r="I8026" s="135" t="s">
        <v>16646</v>
      </c>
    </row>
    <row r="8027" spans="1:9" x14ac:dyDescent="0.2">
      <c r="A8027" s="135" t="s">
        <v>2918</v>
      </c>
      <c r="D8027" s="135" t="s">
        <v>16647</v>
      </c>
      <c r="E8027" s="135">
        <f t="shared" si="125"/>
        <v>40400173</v>
      </c>
      <c r="F8027" s="135" t="s">
        <v>16559</v>
      </c>
      <c r="G8027" s="135" t="s">
        <v>9923</v>
      </c>
      <c r="H8027" s="135" t="s">
        <v>9924</v>
      </c>
      <c r="I8027" s="135" t="s">
        <v>16648</v>
      </c>
    </row>
    <row r="8028" spans="1:9" x14ac:dyDescent="0.2">
      <c r="A8028" s="135" t="s">
        <v>2918</v>
      </c>
      <c r="D8028" s="135" t="s">
        <v>16649</v>
      </c>
      <c r="E8028" s="135">
        <f t="shared" si="125"/>
        <v>40400178</v>
      </c>
      <c r="F8028" s="135" t="s">
        <v>16559</v>
      </c>
      <c r="G8028" s="135" t="s">
        <v>9923</v>
      </c>
      <c r="H8028" s="135" t="s">
        <v>9924</v>
      </c>
      <c r="I8028" s="135" t="s">
        <v>16650</v>
      </c>
    </row>
    <row r="8029" spans="1:9" x14ac:dyDescent="0.2">
      <c r="A8029" s="135" t="s">
        <v>2918</v>
      </c>
      <c r="D8029" s="135" t="s">
        <v>16651</v>
      </c>
      <c r="E8029" s="135">
        <f t="shared" si="125"/>
        <v>40400179</v>
      </c>
      <c r="F8029" s="135" t="s">
        <v>16559</v>
      </c>
      <c r="G8029" s="135" t="s">
        <v>9923</v>
      </c>
      <c r="H8029" s="135" t="s">
        <v>9924</v>
      </c>
      <c r="I8029" s="135" t="s">
        <v>16652</v>
      </c>
    </row>
    <row r="8030" spans="1:9" x14ac:dyDescent="0.2">
      <c r="A8030" s="135" t="s">
        <v>2918</v>
      </c>
      <c r="D8030" s="135" t="s">
        <v>16653</v>
      </c>
      <c r="E8030" s="135">
        <f t="shared" si="125"/>
        <v>40400199</v>
      </c>
      <c r="F8030" s="135" t="s">
        <v>16559</v>
      </c>
      <c r="G8030" s="135" t="s">
        <v>9923</v>
      </c>
      <c r="H8030" s="135" t="s">
        <v>9924</v>
      </c>
      <c r="I8030" s="135" t="s">
        <v>10007</v>
      </c>
    </row>
    <row r="8031" spans="1:9" x14ac:dyDescent="0.2">
      <c r="A8031" s="135" t="s">
        <v>2918</v>
      </c>
      <c r="D8031" s="135" t="s">
        <v>16654</v>
      </c>
      <c r="E8031" s="135">
        <f t="shared" si="125"/>
        <v>40400201</v>
      </c>
      <c r="F8031" s="135" t="s">
        <v>16559</v>
      </c>
      <c r="G8031" s="135" t="s">
        <v>9923</v>
      </c>
      <c r="H8031" s="135" t="s">
        <v>16655</v>
      </c>
      <c r="I8031" s="135" t="s">
        <v>9925</v>
      </c>
    </row>
    <row r="8032" spans="1:9" x14ac:dyDescent="0.2">
      <c r="A8032" s="135" t="s">
        <v>2918</v>
      </c>
      <c r="D8032" s="135" t="s">
        <v>16656</v>
      </c>
      <c r="E8032" s="135">
        <f t="shared" si="125"/>
        <v>40400202</v>
      </c>
      <c r="F8032" s="135" t="s">
        <v>16559</v>
      </c>
      <c r="G8032" s="135" t="s">
        <v>9923</v>
      </c>
      <c r="H8032" s="135" t="s">
        <v>16655</v>
      </c>
      <c r="I8032" s="135" t="s">
        <v>9927</v>
      </c>
    </row>
    <row r="8033" spans="1:9" x14ac:dyDescent="0.2">
      <c r="A8033" s="135" t="s">
        <v>2918</v>
      </c>
      <c r="D8033" s="135" t="s">
        <v>16657</v>
      </c>
      <c r="E8033" s="135">
        <f t="shared" si="125"/>
        <v>40400203</v>
      </c>
      <c r="F8033" s="135" t="s">
        <v>16559</v>
      </c>
      <c r="G8033" s="135" t="s">
        <v>9923</v>
      </c>
      <c r="H8033" s="135" t="s">
        <v>16655</v>
      </c>
      <c r="I8033" s="135" t="s">
        <v>9929</v>
      </c>
    </row>
    <row r="8034" spans="1:9" x14ac:dyDescent="0.2">
      <c r="A8034" s="135" t="s">
        <v>2918</v>
      </c>
      <c r="D8034" s="135" t="s">
        <v>16658</v>
      </c>
      <c r="E8034" s="135">
        <f t="shared" si="125"/>
        <v>40400204</v>
      </c>
      <c r="F8034" s="135" t="s">
        <v>16559</v>
      </c>
      <c r="G8034" s="135" t="s">
        <v>9923</v>
      </c>
      <c r="H8034" s="135" t="s">
        <v>16655</v>
      </c>
      <c r="I8034" s="135" t="s">
        <v>16659</v>
      </c>
    </row>
    <row r="8035" spans="1:9" x14ac:dyDescent="0.2">
      <c r="A8035" s="135" t="s">
        <v>2918</v>
      </c>
      <c r="D8035" s="135" t="s">
        <v>16660</v>
      </c>
      <c r="E8035" s="135">
        <f t="shared" si="125"/>
        <v>40400205</v>
      </c>
      <c r="F8035" s="135" t="s">
        <v>16559</v>
      </c>
      <c r="G8035" s="135" t="s">
        <v>9923</v>
      </c>
      <c r="H8035" s="135" t="s">
        <v>16655</v>
      </c>
      <c r="I8035" s="135" t="s">
        <v>16661</v>
      </c>
    </row>
    <row r="8036" spans="1:9" x14ac:dyDescent="0.2">
      <c r="A8036" s="135" t="s">
        <v>2918</v>
      </c>
      <c r="D8036" s="135" t="s">
        <v>16662</v>
      </c>
      <c r="E8036" s="135">
        <f t="shared" si="125"/>
        <v>40400206</v>
      </c>
      <c r="F8036" s="135" t="s">
        <v>16559</v>
      </c>
      <c r="G8036" s="135" t="s">
        <v>9923</v>
      </c>
      <c r="H8036" s="135" t="s">
        <v>16655</v>
      </c>
      <c r="I8036" s="135" t="s">
        <v>16663</v>
      </c>
    </row>
    <row r="8037" spans="1:9" x14ac:dyDescent="0.2">
      <c r="A8037" s="135" t="s">
        <v>2918</v>
      </c>
      <c r="D8037" s="135" t="s">
        <v>16664</v>
      </c>
      <c r="E8037" s="135">
        <f t="shared" si="125"/>
        <v>40400207</v>
      </c>
      <c r="F8037" s="135" t="s">
        <v>16559</v>
      </c>
      <c r="G8037" s="135" t="s">
        <v>9923</v>
      </c>
      <c r="H8037" s="135" t="s">
        <v>16655</v>
      </c>
      <c r="I8037" s="135" t="s">
        <v>16665</v>
      </c>
    </row>
    <row r="8038" spans="1:9" x14ac:dyDescent="0.2">
      <c r="A8038" s="135" t="s">
        <v>2918</v>
      </c>
      <c r="D8038" s="135" t="s">
        <v>16666</v>
      </c>
      <c r="E8038" s="135">
        <f t="shared" si="125"/>
        <v>40400208</v>
      </c>
      <c r="F8038" s="135" t="s">
        <v>16559</v>
      </c>
      <c r="G8038" s="135" t="s">
        <v>9923</v>
      </c>
      <c r="H8038" s="135" t="s">
        <v>16655</v>
      </c>
      <c r="I8038" s="135" t="s">
        <v>16667</v>
      </c>
    </row>
    <row r="8039" spans="1:9" x14ac:dyDescent="0.2">
      <c r="A8039" s="135" t="s">
        <v>2918</v>
      </c>
      <c r="D8039" s="135" t="s">
        <v>16668</v>
      </c>
      <c r="E8039" s="135">
        <f t="shared" si="125"/>
        <v>40400209</v>
      </c>
      <c r="F8039" s="135" t="s">
        <v>16559</v>
      </c>
      <c r="G8039" s="135" t="s">
        <v>9923</v>
      </c>
      <c r="H8039" s="135" t="s">
        <v>16655</v>
      </c>
      <c r="I8039" s="135" t="s">
        <v>16669</v>
      </c>
    </row>
    <row r="8040" spans="1:9" x14ac:dyDescent="0.2">
      <c r="A8040" s="135" t="s">
        <v>2918</v>
      </c>
      <c r="D8040" s="135" t="s">
        <v>16670</v>
      </c>
      <c r="E8040" s="135">
        <f t="shared" si="125"/>
        <v>40400210</v>
      </c>
      <c r="F8040" s="135" t="s">
        <v>16559</v>
      </c>
      <c r="G8040" s="135" t="s">
        <v>9923</v>
      </c>
      <c r="H8040" s="135" t="s">
        <v>16655</v>
      </c>
      <c r="I8040" s="135" t="s">
        <v>12741</v>
      </c>
    </row>
    <row r="8041" spans="1:9" x14ac:dyDescent="0.2">
      <c r="A8041" s="135" t="s">
        <v>2918</v>
      </c>
      <c r="D8041" s="135" t="s">
        <v>16671</v>
      </c>
      <c r="E8041" s="135">
        <f t="shared" si="125"/>
        <v>40400211</v>
      </c>
      <c r="F8041" s="135" t="s">
        <v>16559</v>
      </c>
      <c r="G8041" s="135" t="s">
        <v>9923</v>
      </c>
      <c r="H8041" s="135" t="s">
        <v>16655</v>
      </c>
      <c r="I8041" s="135" t="s">
        <v>12745</v>
      </c>
    </row>
    <row r="8042" spans="1:9" x14ac:dyDescent="0.2">
      <c r="A8042" s="135" t="s">
        <v>2918</v>
      </c>
      <c r="D8042" s="135" t="s">
        <v>16672</v>
      </c>
      <c r="E8042" s="135">
        <f t="shared" si="125"/>
        <v>40400212</v>
      </c>
      <c r="F8042" s="135" t="s">
        <v>16559</v>
      </c>
      <c r="G8042" s="135" t="s">
        <v>9923</v>
      </c>
      <c r="H8042" s="135" t="s">
        <v>16655</v>
      </c>
      <c r="I8042" s="135" t="s">
        <v>12747</v>
      </c>
    </row>
    <row r="8043" spans="1:9" x14ac:dyDescent="0.2">
      <c r="A8043" s="135" t="s">
        <v>2918</v>
      </c>
      <c r="D8043" s="135" t="s">
        <v>16673</v>
      </c>
      <c r="E8043" s="135">
        <f t="shared" si="125"/>
        <v>40400213</v>
      </c>
      <c r="F8043" s="135" t="s">
        <v>16559</v>
      </c>
      <c r="G8043" s="135" t="s">
        <v>9923</v>
      </c>
      <c r="H8043" s="135" t="s">
        <v>16655</v>
      </c>
      <c r="I8043" s="135" t="s">
        <v>12749</v>
      </c>
    </row>
    <row r="8044" spans="1:9" x14ac:dyDescent="0.2">
      <c r="A8044" s="135" t="s">
        <v>2918</v>
      </c>
      <c r="D8044" s="135" t="s">
        <v>16674</v>
      </c>
      <c r="E8044" s="135">
        <f t="shared" si="125"/>
        <v>40400230</v>
      </c>
      <c r="F8044" s="135" t="s">
        <v>16559</v>
      </c>
      <c r="G8044" s="135" t="s">
        <v>9923</v>
      </c>
      <c r="H8044" s="135" t="s">
        <v>16655</v>
      </c>
      <c r="I8044" s="135" t="s">
        <v>15438</v>
      </c>
    </row>
    <row r="8045" spans="1:9" x14ac:dyDescent="0.2">
      <c r="A8045" s="135" t="s">
        <v>2918</v>
      </c>
      <c r="D8045" s="135" t="s">
        <v>16675</v>
      </c>
      <c r="E8045" s="135">
        <f t="shared" si="125"/>
        <v>40400231</v>
      </c>
      <c r="F8045" s="135" t="s">
        <v>16559</v>
      </c>
      <c r="G8045" s="135" t="s">
        <v>9923</v>
      </c>
      <c r="H8045" s="135" t="s">
        <v>16655</v>
      </c>
      <c r="I8045" s="135" t="s">
        <v>15440</v>
      </c>
    </row>
    <row r="8046" spans="1:9" x14ac:dyDescent="0.2">
      <c r="A8046" s="135" t="s">
        <v>2918</v>
      </c>
      <c r="D8046" s="135" t="s">
        <v>16676</v>
      </c>
      <c r="E8046" s="135">
        <f t="shared" si="125"/>
        <v>40400232</v>
      </c>
      <c r="F8046" s="135" t="s">
        <v>16559</v>
      </c>
      <c r="G8046" s="135" t="s">
        <v>9923</v>
      </c>
      <c r="H8046" s="135" t="s">
        <v>16655</v>
      </c>
      <c r="I8046" s="135" t="s">
        <v>15442</v>
      </c>
    </row>
    <row r="8047" spans="1:9" x14ac:dyDescent="0.2">
      <c r="A8047" s="135" t="s">
        <v>2918</v>
      </c>
      <c r="D8047" s="135" t="s">
        <v>16677</v>
      </c>
      <c r="E8047" s="135">
        <f t="shared" si="125"/>
        <v>40400233</v>
      </c>
      <c r="F8047" s="135" t="s">
        <v>16559</v>
      </c>
      <c r="G8047" s="135" t="s">
        <v>9923</v>
      </c>
      <c r="H8047" s="135" t="s">
        <v>16655</v>
      </c>
      <c r="I8047" s="135" t="s">
        <v>15444</v>
      </c>
    </row>
    <row r="8048" spans="1:9" x14ac:dyDescent="0.2">
      <c r="A8048" s="135" t="s">
        <v>2918</v>
      </c>
      <c r="D8048" s="135" t="s">
        <v>16678</v>
      </c>
      <c r="E8048" s="135">
        <f t="shared" si="125"/>
        <v>40400240</v>
      </c>
      <c r="F8048" s="135" t="s">
        <v>16559</v>
      </c>
      <c r="G8048" s="135" t="s">
        <v>9923</v>
      </c>
      <c r="H8048" s="135" t="s">
        <v>16655</v>
      </c>
      <c r="I8048" s="135" t="s">
        <v>16679</v>
      </c>
    </row>
    <row r="8049" spans="1:9" x14ac:dyDescent="0.2">
      <c r="A8049" s="135" t="s">
        <v>2918</v>
      </c>
      <c r="D8049" s="135" t="s">
        <v>16680</v>
      </c>
      <c r="E8049" s="135">
        <f t="shared" si="125"/>
        <v>40400241</v>
      </c>
      <c r="F8049" s="135" t="s">
        <v>16559</v>
      </c>
      <c r="G8049" s="135" t="s">
        <v>9923</v>
      </c>
      <c r="H8049" s="135" t="s">
        <v>16655</v>
      </c>
      <c r="I8049" s="135" t="s">
        <v>12765</v>
      </c>
    </row>
    <row r="8050" spans="1:9" x14ac:dyDescent="0.2">
      <c r="A8050" s="135" t="s">
        <v>2918</v>
      </c>
      <c r="D8050" s="135" t="s">
        <v>16681</v>
      </c>
      <c r="E8050" s="135">
        <f t="shared" si="125"/>
        <v>40400242</v>
      </c>
      <c r="F8050" s="135" t="s">
        <v>16559</v>
      </c>
      <c r="G8050" s="135" t="s">
        <v>9923</v>
      </c>
      <c r="H8050" s="135" t="s">
        <v>16655</v>
      </c>
      <c r="I8050" s="135" t="s">
        <v>12767</v>
      </c>
    </row>
    <row r="8051" spans="1:9" x14ac:dyDescent="0.2">
      <c r="A8051" s="135" t="s">
        <v>2918</v>
      </c>
      <c r="D8051" s="135" t="s">
        <v>16682</v>
      </c>
      <c r="E8051" s="135">
        <f t="shared" si="125"/>
        <v>40400243</v>
      </c>
      <c r="F8051" s="135" t="s">
        <v>16559</v>
      </c>
      <c r="G8051" s="135" t="s">
        <v>9923</v>
      </c>
      <c r="H8051" s="135" t="s">
        <v>16655</v>
      </c>
      <c r="I8051" s="135" t="s">
        <v>12769</v>
      </c>
    </row>
    <row r="8052" spans="1:9" x14ac:dyDescent="0.2">
      <c r="A8052" s="135" t="s">
        <v>2918</v>
      </c>
      <c r="D8052" s="135" t="s">
        <v>16683</v>
      </c>
      <c r="E8052" s="135">
        <f t="shared" si="125"/>
        <v>40400248</v>
      </c>
      <c r="F8052" s="135" t="s">
        <v>16559</v>
      </c>
      <c r="G8052" s="135" t="s">
        <v>9923</v>
      </c>
      <c r="H8052" s="135" t="s">
        <v>16655</v>
      </c>
      <c r="I8052" s="135" t="s">
        <v>16684</v>
      </c>
    </row>
    <row r="8053" spans="1:9" x14ac:dyDescent="0.2">
      <c r="A8053" s="135" t="s">
        <v>2918</v>
      </c>
      <c r="D8053" s="135" t="s">
        <v>16685</v>
      </c>
      <c r="E8053" s="135">
        <f t="shared" si="125"/>
        <v>40400249</v>
      </c>
      <c r="F8053" s="135" t="s">
        <v>16559</v>
      </c>
      <c r="G8053" s="135" t="s">
        <v>9923</v>
      </c>
      <c r="H8053" s="135" t="s">
        <v>16655</v>
      </c>
      <c r="I8053" s="135" t="s">
        <v>12773</v>
      </c>
    </row>
    <row r="8054" spans="1:9" x14ac:dyDescent="0.2">
      <c r="A8054" s="135" t="s">
        <v>2918</v>
      </c>
      <c r="D8054" s="135" t="s">
        <v>16686</v>
      </c>
      <c r="E8054" s="135">
        <f t="shared" si="125"/>
        <v>40400250</v>
      </c>
      <c r="F8054" s="135" t="s">
        <v>16559</v>
      </c>
      <c r="G8054" s="135" t="s">
        <v>9923</v>
      </c>
      <c r="H8054" s="135" t="s">
        <v>16655</v>
      </c>
      <c r="I8054" s="135" t="s">
        <v>16687</v>
      </c>
    </row>
    <row r="8055" spans="1:9" x14ac:dyDescent="0.2">
      <c r="A8055" s="135" t="s">
        <v>2918</v>
      </c>
      <c r="D8055" s="135" t="s">
        <v>16688</v>
      </c>
      <c r="E8055" s="135">
        <f t="shared" si="125"/>
        <v>40400251</v>
      </c>
      <c r="F8055" s="135" t="s">
        <v>16559</v>
      </c>
      <c r="G8055" s="135" t="s">
        <v>9923</v>
      </c>
      <c r="H8055" s="135" t="s">
        <v>16655</v>
      </c>
      <c r="I8055" s="135" t="s">
        <v>12777</v>
      </c>
    </row>
    <row r="8056" spans="1:9" x14ac:dyDescent="0.2">
      <c r="A8056" s="135" t="s">
        <v>2918</v>
      </c>
      <c r="D8056" s="135" t="s">
        <v>16689</v>
      </c>
      <c r="E8056" s="135">
        <f t="shared" si="125"/>
        <v>40400252</v>
      </c>
      <c r="F8056" s="135" t="s">
        <v>16559</v>
      </c>
      <c r="G8056" s="135" t="s">
        <v>9923</v>
      </c>
      <c r="H8056" s="135" t="s">
        <v>16655</v>
      </c>
      <c r="I8056" s="135" t="s">
        <v>16690</v>
      </c>
    </row>
    <row r="8057" spans="1:9" x14ac:dyDescent="0.2">
      <c r="A8057" s="135" t="s">
        <v>2918</v>
      </c>
      <c r="D8057" s="135" t="s">
        <v>16691</v>
      </c>
      <c r="E8057" s="135">
        <f t="shared" si="125"/>
        <v>40400253</v>
      </c>
      <c r="F8057" s="135" t="s">
        <v>16559</v>
      </c>
      <c r="G8057" s="135" t="s">
        <v>9923</v>
      </c>
      <c r="H8057" s="135" t="s">
        <v>16655</v>
      </c>
      <c r="I8057" s="135" t="s">
        <v>16692</v>
      </c>
    </row>
    <row r="8058" spans="1:9" x14ac:dyDescent="0.2">
      <c r="A8058" s="135" t="s">
        <v>2918</v>
      </c>
      <c r="D8058" s="135" t="s">
        <v>16693</v>
      </c>
      <c r="E8058" s="135">
        <f t="shared" si="125"/>
        <v>40400254</v>
      </c>
      <c r="F8058" s="135" t="s">
        <v>16559</v>
      </c>
      <c r="G8058" s="135" t="s">
        <v>9923</v>
      </c>
      <c r="H8058" s="135" t="s">
        <v>16655</v>
      </c>
      <c r="I8058" s="135" t="s">
        <v>16694</v>
      </c>
    </row>
    <row r="8059" spans="1:9" x14ac:dyDescent="0.2">
      <c r="A8059" s="135" t="s">
        <v>2918</v>
      </c>
      <c r="D8059" s="135" t="s">
        <v>16695</v>
      </c>
      <c r="E8059" s="135">
        <f t="shared" si="125"/>
        <v>40400255</v>
      </c>
      <c r="F8059" s="135" t="s">
        <v>16559</v>
      </c>
      <c r="G8059" s="135" t="s">
        <v>9923</v>
      </c>
      <c r="H8059" s="135" t="s">
        <v>16655</v>
      </c>
      <c r="I8059" s="135" t="s">
        <v>16696</v>
      </c>
    </row>
    <row r="8060" spans="1:9" x14ac:dyDescent="0.2">
      <c r="A8060" s="135" t="s">
        <v>2918</v>
      </c>
      <c r="D8060" s="135" t="s">
        <v>16697</v>
      </c>
      <c r="E8060" s="135">
        <f t="shared" si="125"/>
        <v>40400260</v>
      </c>
      <c r="F8060" s="135" t="s">
        <v>16559</v>
      </c>
      <c r="G8060" s="135" t="s">
        <v>9923</v>
      </c>
      <c r="H8060" s="135" t="s">
        <v>16655</v>
      </c>
      <c r="I8060" s="135" t="s">
        <v>15475</v>
      </c>
    </row>
    <row r="8061" spans="1:9" x14ac:dyDescent="0.2">
      <c r="A8061" s="135" t="s">
        <v>2918</v>
      </c>
      <c r="D8061" s="135" t="s">
        <v>16698</v>
      </c>
      <c r="E8061" s="135">
        <f t="shared" si="125"/>
        <v>40400261</v>
      </c>
      <c r="F8061" s="135" t="s">
        <v>16559</v>
      </c>
      <c r="G8061" s="135" t="s">
        <v>9923</v>
      </c>
      <c r="H8061" s="135" t="s">
        <v>16655</v>
      </c>
      <c r="I8061" s="135" t="s">
        <v>12796</v>
      </c>
    </row>
    <row r="8062" spans="1:9" x14ac:dyDescent="0.2">
      <c r="A8062" s="135" t="s">
        <v>2918</v>
      </c>
      <c r="D8062" s="135" t="s">
        <v>16699</v>
      </c>
      <c r="E8062" s="135">
        <f t="shared" si="125"/>
        <v>40400262</v>
      </c>
      <c r="F8062" s="135" t="s">
        <v>16559</v>
      </c>
      <c r="G8062" s="135" t="s">
        <v>9923</v>
      </c>
      <c r="H8062" s="135" t="s">
        <v>16655</v>
      </c>
      <c r="I8062" s="135" t="s">
        <v>15490</v>
      </c>
    </row>
    <row r="8063" spans="1:9" x14ac:dyDescent="0.2">
      <c r="A8063" s="135" t="s">
        <v>2918</v>
      </c>
      <c r="D8063" s="135" t="s">
        <v>16700</v>
      </c>
      <c r="E8063" s="135">
        <f t="shared" si="125"/>
        <v>40400263</v>
      </c>
      <c r="F8063" s="135" t="s">
        <v>16559</v>
      </c>
      <c r="G8063" s="135" t="s">
        <v>9923</v>
      </c>
      <c r="H8063" s="135" t="s">
        <v>16655</v>
      </c>
      <c r="I8063" s="135" t="s">
        <v>15492</v>
      </c>
    </row>
    <row r="8064" spans="1:9" x14ac:dyDescent="0.2">
      <c r="A8064" s="135" t="s">
        <v>2918</v>
      </c>
      <c r="D8064" s="135" t="s">
        <v>16701</v>
      </c>
      <c r="E8064" s="135">
        <f t="shared" si="125"/>
        <v>40400270</v>
      </c>
      <c r="F8064" s="135" t="s">
        <v>16559</v>
      </c>
      <c r="G8064" s="135" t="s">
        <v>9923</v>
      </c>
      <c r="H8064" s="135" t="s">
        <v>16655</v>
      </c>
      <c r="I8064" s="135" t="s">
        <v>15494</v>
      </c>
    </row>
    <row r="8065" spans="1:9" x14ac:dyDescent="0.2">
      <c r="A8065" s="135" t="s">
        <v>2918</v>
      </c>
      <c r="D8065" s="135" t="s">
        <v>16702</v>
      </c>
      <c r="E8065" s="135">
        <f t="shared" si="125"/>
        <v>40400271</v>
      </c>
      <c r="F8065" s="135" t="s">
        <v>16559</v>
      </c>
      <c r="G8065" s="135" t="s">
        <v>9923</v>
      </c>
      <c r="H8065" s="135" t="s">
        <v>16655</v>
      </c>
      <c r="I8065" s="135" t="s">
        <v>15496</v>
      </c>
    </row>
    <row r="8066" spans="1:9" x14ac:dyDescent="0.2">
      <c r="A8066" s="135" t="s">
        <v>2918</v>
      </c>
      <c r="D8066" s="135" t="s">
        <v>16703</v>
      </c>
      <c r="E8066" s="135">
        <f t="shared" ref="E8066:E8129" si="126">VALUE(D8066)</f>
        <v>40400272</v>
      </c>
      <c r="F8066" s="135" t="s">
        <v>16559</v>
      </c>
      <c r="G8066" s="135" t="s">
        <v>9923</v>
      </c>
      <c r="H8066" s="135" t="s">
        <v>16655</v>
      </c>
      <c r="I8066" s="135" t="s">
        <v>16646</v>
      </c>
    </row>
    <row r="8067" spans="1:9" x14ac:dyDescent="0.2">
      <c r="A8067" s="135" t="s">
        <v>2918</v>
      </c>
      <c r="D8067" s="135" t="s">
        <v>16704</v>
      </c>
      <c r="E8067" s="135">
        <f t="shared" si="126"/>
        <v>40400273</v>
      </c>
      <c r="F8067" s="135" t="s">
        <v>16559</v>
      </c>
      <c r="G8067" s="135" t="s">
        <v>9923</v>
      </c>
      <c r="H8067" s="135" t="s">
        <v>16655</v>
      </c>
      <c r="I8067" s="135" t="s">
        <v>16648</v>
      </c>
    </row>
    <row r="8068" spans="1:9" x14ac:dyDescent="0.2">
      <c r="A8068" s="135" t="s">
        <v>2918</v>
      </c>
      <c r="D8068" s="135" t="s">
        <v>16705</v>
      </c>
      <c r="E8068" s="135">
        <f t="shared" si="126"/>
        <v>40400278</v>
      </c>
      <c r="F8068" s="135" t="s">
        <v>16559</v>
      </c>
      <c r="G8068" s="135" t="s">
        <v>9923</v>
      </c>
      <c r="H8068" s="135" t="s">
        <v>16655</v>
      </c>
      <c r="I8068" s="135" t="s">
        <v>16706</v>
      </c>
    </row>
    <row r="8069" spans="1:9" x14ac:dyDescent="0.2">
      <c r="A8069" s="135" t="s">
        <v>2918</v>
      </c>
      <c r="D8069" s="135" t="s">
        <v>16707</v>
      </c>
      <c r="E8069" s="135">
        <f t="shared" si="126"/>
        <v>40400279</v>
      </c>
      <c r="F8069" s="135" t="s">
        <v>16559</v>
      </c>
      <c r="G8069" s="135" t="s">
        <v>9923</v>
      </c>
      <c r="H8069" s="135" t="s">
        <v>16655</v>
      </c>
      <c r="I8069" s="135" t="s">
        <v>16652</v>
      </c>
    </row>
    <row r="8070" spans="1:9" x14ac:dyDescent="0.2">
      <c r="A8070" s="135" t="s">
        <v>2918</v>
      </c>
      <c r="D8070" s="135" t="s">
        <v>1128</v>
      </c>
      <c r="E8070" s="135">
        <f t="shared" si="126"/>
        <v>40400301</v>
      </c>
      <c r="F8070" s="135" t="s">
        <v>16559</v>
      </c>
      <c r="G8070" s="135" t="s">
        <v>9923</v>
      </c>
      <c r="H8070" s="135" t="s">
        <v>16708</v>
      </c>
      <c r="I8070" s="135" t="s">
        <v>16709</v>
      </c>
    </row>
    <row r="8071" spans="1:9" x14ac:dyDescent="0.2">
      <c r="A8071" s="135" t="s">
        <v>2918</v>
      </c>
      <c r="D8071" s="135" t="s">
        <v>1130</v>
      </c>
      <c r="E8071" s="135">
        <f t="shared" si="126"/>
        <v>40400302</v>
      </c>
      <c r="F8071" s="135" t="s">
        <v>16559</v>
      </c>
      <c r="G8071" s="135" t="s">
        <v>9923</v>
      </c>
      <c r="H8071" s="135" t="s">
        <v>16708</v>
      </c>
      <c r="I8071" s="135" t="s">
        <v>11060</v>
      </c>
    </row>
    <row r="8072" spans="1:9" x14ac:dyDescent="0.2">
      <c r="A8072" s="135" t="s">
        <v>2918</v>
      </c>
      <c r="D8072" s="135" t="s">
        <v>16710</v>
      </c>
      <c r="E8072" s="135">
        <f t="shared" si="126"/>
        <v>40400303</v>
      </c>
      <c r="F8072" s="135" t="s">
        <v>16559</v>
      </c>
      <c r="G8072" s="135" t="s">
        <v>9923</v>
      </c>
      <c r="H8072" s="135" t="s">
        <v>16708</v>
      </c>
      <c r="I8072" s="135" t="s">
        <v>16711</v>
      </c>
    </row>
    <row r="8073" spans="1:9" x14ac:dyDescent="0.2">
      <c r="A8073" s="135" t="s">
        <v>2918</v>
      </c>
      <c r="D8073" s="135" t="s">
        <v>1132</v>
      </c>
      <c r="E8073" s="135">
        <f t="shared" si="126"/>
        <v>40400304</v>
      </c>
      <c r="F8073" s="135" t="s">
        <v>16559</v>
      </c>
      <c r="G8073" s="135" t="s">
        <v>9923</v>
      </c>
      <c r="H8073" s="135" t="s">
        <v>16708</v>
      </c>
      <c r="I8073" s="135" t="s">
        <v>16712</v>
      </c>
    </row>
    <row r="8074" spans="1:9" x14ac:dyDescent="0.2">
      <c r="A8074" s="135" t="s">
        <v>2918</v>
      </c>
      <c r="D8074" s="135" t="s">
        <v>1134</v>
      </c>
      <c r="E8074" s="135">
        <f t="shared" si="126"/>
        <v>40400305</v>
      </c>
      <c r="F8074" s="135" t="s">
        <v>16559</v>
      </c>
      <c r="G8074" s="135" t="s">
        <v>9923</v>
      </c>
      <c r="H8074" s="135" t="s">
        <v>16708</v>
      </c>
      <c r="I8074" s="135" t="s">
        <v>16713</v>
      </c>
    </row>
    <row r="8075" spans="1:9" x14ac:dyDescent="0.2">
      <c r="A8075" s="135" t="s">
        <v>2918</v>
      </c>
      <c r="D8075" s="135" t="s">
        <v>16714</v>
      </c>
      <c r="E8075" s="135">
        <f t="shared" si="126"/>
        <v>40400306</v>
      </c>
      <c r="F8075" s="135" t="s">
        <v>16559</v>
      </c>
      <c r="G8075" s="135" t="s">
        <v>9923</v>
      </c>
      <c r="H8075" s="135" t="s">
        <v>16708</v>
      </c>
      <c r="I8075" s="135" t="s">
        <v>15322</v>
      </c>
    </row>
    <row r="8076" spans="1:9" x14ac:dyDescent="0.2">
      <c r="A8076" s="135" t="s">
        <v>2918</v>
      </c>
      <c r="D8076" s="135" t="s">
        <v>15323</v>
      </c>
      <c r="E8076" s="135">
        <f t="shared" si="126"/>
        <v>40400307</v>
      </c>
      <c r="F8076" s="135" t="s">
        <v>16559</v>
      </c>
      <c r="G8076" s="135" t="s">
        <v>9923</v>
      </c>
      <c r="H8076" s="135" t="s">
        <v>16708</v>
      </c>
      <c r="I8076" s="135" t="s">
        <v>15324</v>
      </c>
    </row>
    <row r="8077" spans="1:9" x14ac:dyDescent="0.2">
      <c r="A8077" s="135" t="s">
        <v>2918</v>
      </c>
      <c r="D8077" s="135" t="s">
        <v>1136</v>
      </c>
      <c r="E8077" s="135">
        <f t="shared" si="126"/>
        <v>40400311</v>
      </c>
      <c r="F8077" s="135" t="s">
        <v>16559</v>
      </c>
      <c r="G8077" s="135" t="s">
        <v>9923</v>
      </c>
      <c r="H8077" s="135" t="s">
        <v>16708</v>
      </c>
      <c r="I8077" s="135" t="s">
        <v>15325</v>
      </c>
    </row>
    <row r="8078" spans="1:9" x14ac:dyDescent="0.2">
      <c r="A8078" s="135" t="s">
        <v>2918</v>
      </c>
      <c r="D8078" s="135" t="s">
        <v>1138</v>
      </c>
      <c r="E8078" s="135">
        <f t="shared" si="126"/>
        <v>40400312</v>
      </c>
      <c r="F8078" s="135" t="s">
        <v>16559</v>
      </c>
      <c r="G8078" s="135" t="s">
        <v>9923</v>
      </c>
      <c r="H8078" s="135" t="s">
        <v>16708</v>
      </c>
      <c r="I8078" s="135" t="s">
        <v>15326</v>
      </c>
    </row>
    <row r="8079" spans="1:9" x14ac:dyDescent="0.2">
      <c r="A8079" s="135" t="s">
        <v>2918</v>
      </c>
      <c r="D8079" s="135" t="s">
        <v>15327</v>
      </c>
      <c r="E8079" s="135">
        <f t="shared" si="126"/>
        <v>40400313</v>
      </c>
      <c r="F8079" s="135" t="s">
        <v>16559</v>
      </c>
      <c r="G8079" s="135" t="s">
        <v>9923</v>
      </c>
      <c r="H8079" s="135" t="s">
        <v>16708</v>
      </c>
      <c r="I8079" s="135" t="s">
        <v>15328</v>
      </c>
    </row>
    <row r="8080" spans="1:9" x14ac:dyDescent="0.2">
      <c r="A8080" s="135" t="s">
        <v>2918</v>
      </c>
      <c r="D8080" s="135" t="s">
        <v>15329</v>
      </c>
      <c r="E8080" s="135">
        <f t="shared" si="126"/>
        <v>40400314</v>
      </c>
      <c r="F8080" s="135" t="s">
        <v>16559</v>
      </c>
      <c r="G8080" s="135" t="s">
        <v>9923</v>
      </c>
      <c r="H8080" s="135" t="s">
        <v>16708</v>
      </c>
      <c r="I8080" s="135" t="s">
        <v>15330</v>
      </c>
    </row>
    <row r="8081" spans="1:9" x14ac:dyDescent="0.2">
      <c r="A8081" s="135" t="s">
        <v>2918</v>
      </c>
      <c r="D8081" s="135" t="s">
        <v>1140</v>
      </c>
      <c r="E8081" s="135">
        <f t="shared" si="126"/>
        <v>40400315</v>
      </c>
      <c r="F8081" s="135" t="s">
        <v>16559</v>
      </c>
      <c r="G8081" s="135" t="s">
        <v>9923</v>
      </c>
      <c r="H8081" s="135" t="s">
        <v>16708</v>
      </c>
      <c r="I8081" s="135" t="s">
        <v>15331</v>
      </c>
    </row>
    <row r="8082" spans="1:9" x14ac:dyDescent="0.2">
      <c r="A8082" s="135" t="s">
        <v>2918</v>
      </c>
      <c r="D8082" s="135" t="s">
        <v>15332</v>
      </c>
      <c r="E8082" s="135">
        <f t="shared" si="126"/>
        <v>40400316</v>
      </c>
      <c r="F8082" s="135" t="s">
        <v>16559</v>
      </c>
      <c r="G8082" s="135" t="s">
        <v>9923</v>
      </c>
      <c r="H8082" s="135" t="s">
        <v>16708</v>
      </c>
      <c r="I8082" s="135" t="s">
        <v>15333</v>
      </c>
    </row>
    <row r="8083" spans="1:9" x14ac:dyDescent="0.2">
      <c r="A8083" s="135" t="s">
        <v>2918</v>
      </c>
      <c r="D8083" s="135" t="s">
        <v>15334</v>
      </c>
      <c r="E8083" s="135">
        <f t="shared" si="126"/>
        <v>40400321</v>
      </c>
      <c r="F8083" s="135" t="s">
        <v>16559</v>
      </c>
      <c r="G8083" s="135" t="s">
        <v>9923</v>
      </c>
      <c r="H8083" s="135" t="s">
        <v>16708</v>
      </c>
      <c r="I8083" s="135" t="s">
        <v>15335</v>
      </c>
    </row>
    <row r="8084" spans="1:9" x14ac:dyDescent="0.2">
      <c r="A8084" s="135" t="s">
        <v>2918</v>
      </c>
      <c r="D8084" s="135" t="s">
        <v>1142</v>
      </c>
      <c r="E8084" s="135">
        <f t="shared" si="126"/>
        <v>40400322</v>
      </c>
      <c r="F8084" s="135" t="s">
        <v>16559</v>
      </c>
      <c r="G8084" s="135" t="s">
        <v>9923</v>
      </c>
      <c r="H8084" s="135" t="s">
        <v>16708</v>
      </c>
      <c r="I8084" s="135" t="s">
        <v>15336</v>
      </c>
    </row>
    <row r="8085" spans="1:9" x14ac:dyDescent="0.2">
      <c r="A8085" s="135" t="s">
        <v>2918</v>
      </c>
      <c r="D8085" s="135" t="s">
        <v>15337</v>
      </c>
      <c r="E8085" s="135">
        <f t="shared" si="126"/>
        <v>40400323</v>
      </c>
      <c r="F8085" s="135" t="s">
        <v>16559</v>
      </c>
      <c r="G8085" s="135" t="s">
        <v>9923</v>
      </c>
      <c r="H8085" s="135" t="s">
        <v>16708</v>
      </c>
      <c r="I8085" s="135" t="s">
        <v>15338</v>
      </c>
    </row>
    <row r="8086" spans="1:9" x14ac:dyDescent="0.2">
      <c r="A8086" s="135" t="s">
        <v>2918</v>
      </c>
      <c r="D8086" s="135" t="s">
        <v>15339</v>
      </c>
      <c r="E8086" s="135">
        <f t="shared" si="126"/>
        <v>40400324</v>
      </c>
      <c r="F8086" s="135" t="s">
        <v>16559</v>
      </c>
      <c r="G8086" s="135" t="s">
        <v>9923</v>
      </c>
      <c r="H8086" s="135" t="s">
        <v>16708</v>
      </c>
      <c r="I8086" s="135" t="s">
        <v>15340</v>
      </c>
    </row>
    <row r="8087" spans="1:9" x14ac:dyDescent="0.2">
      <c r="A8087" s="135" t="s">
        <v>2918</v>
      </c>
      <c r="D8087" s="135" t="s">
        <v>15341</v>
      </c>
      <c r="E8087" s="135">
        <f t="shared" si="126"/>
        <v>40400325</v>
      </c>
      <c r="F8087" s="135" t="s">
        <v>16559</v>
      </c>
      <c r="G8087" s="135" t="s">
        <v>9923</v>
      </c>
      <c r="H8087" s="135" t="s">
        <v>16708</v>
      </c>
      <c r="I8087" s="135" t="s">
        <v>15342</v>
      </c>
    </row>
    <row r="8088" spans="1:9" x14ac:dyDescent="0.2">
      <c r="A8088" s="135" t="s">
        <v>2918</v>
      </c>
      <c r="D8088" s="135" t="s">
        <v>15343</v>
      </c>
      <c r="E8088" s="135">
        <f t="shared" si="126"/>
        <v>40400326</v>
      </c>
      <c r="F8088" s="135" t="s">
        <v>16559</v>
      </c>
      <c r="G8088" s="135" t="s">
        <v>9923</v>
      </c>
      <c r="H8088" s="135" t="s">
        <v>16708</v>
      </c>
      <c r="I8088" s="135" t="s">
        <v>15344</v>
      </c>
    </row>
    <row r="8089" spans="1:9" x14ac:dyDescent="0.2">
      <c r="A8089" s="135" t="s">
        <v>2918</v>
      </c>
      <c r="D8089" s="135" t="s">
        <v>15345</v>
      </c>
      <c r="E8089" s="135">
        <f t="shared" si="126"/>
        <v>40400331</v>
      </c>
      <c r="F8089" s="135" t="s">
        <v>16559</v>
      </c>
      <c r="G8089" s="135" t="s">
        <v>9923</v>
      </c>
      <c r="H8089" s="135" t="s">
        <v>16708</v>
      </c>
      <c r="I8089" s="135" t="s">
        <v>15346</v>
      </c>
    </row>
    <row r="8090" spans="1:9" x14ac:dyDescent="0.2">
      <c r="A8090" s="135" t="s">
        <v>2918</v>
      </c>
      <c r="D8090" s="135" t="s">
        <v>1144</v>
      </c>
      <c r="E8090" s="135">
        <f t="shared" si="126"/>
        <v>40400332</v>
      </c>
      <c r="F8090" s="135" t="s">
        <v>16559</v>
      </c>
      <c r="G8090" s="135" t="s">
        <v>9923</v>
      </c>
      <c r="H8090" s="135" t="s">
        <v>16708</v>
      </c>
      <c r="I8090" s="135" t="s">
        <v>15347</v>
      </c>
    </row>
    <row r="8091" spans="1:9" x14ac:dyDescent="0.2">
      <c r="A8091" s="135" t="s">
        <v>2918</v>
      </c>
      <c r="D8091" s="135" t="s">
        <v>15348</v>
      </c>
      <c r="E8091" s="135">
        <f t="shared" si="126"/>
        <v>40400333</v>
      </c>
      <c r="F8091" s="135" t="s">
        <v>16559</v>
      </c>
      <c r="G8091" s="135" t="s">
        <v>9923</v>
      </c>
      <c r="H8091" s="135" t="s">
        <v>16708</v>
      </c>
      <c r="I8091" s="135" t="s">
        <v>15349</v>
      </c>
    </row>
    <row r="8092" spans="1:9" x14ac:dyDescent="0.2">
      <c r="A8092" s="135" t="s">
        <v>2918</v>
      </c>
      <c r="D8092" s="135" t="s">
        <v>15350</v>
      </c>
      <c r="E8092" s="135">
        <f t="shared" si="126"/>
        <v>40400334</v>
      </c>
      <c r="F8092" s="135" t="s">
        <v>16559</v>
      </c>
      <c r="G8092" s="135" t="s">
        <v>9923</v>
      </c>
      <c r="H8092" s="135" t="s">
        <v>16708</v>
      </c>
      <c r="I8092" s="135" t="s">
        <v>15351</v>
      </c>
    </row>
    <row r="8093" spans="1:9" x14ac:dyDescent="0.2">
      <c r="A8093" s="135" t="s">
        <v>2918</v>
      </c>
      <c r="D8093" s="135" t="s">
        <v>15352</v>
      </c>
      <c r="E8093" s="135">
        <f t="shared" si="126"/>
        <v>40400335</v>
      </c>
      <c r="F8093" s="135" t="s">
        <v>16559</v>
      </c>
      <c r="G8093" s="135" t="s">
        <v>9923</v>
      </c>
      <c r="H8093" s="135" t="s">
        <v>16708</v>
      </c>
      <c r="I8093" s="135" t="s">
        <v>15353</v>
      </c>
    </row>
    <row r="8094" spans="1:9" x14ac:dyDescent="0.2">
      <c r="A8094" s="135" t="s">
        <v>2918</v>
      </c>
      <c r="D8094" s="135" t="s">
        <v>15354</v>
      </c>
      <c r="E8094" s="135">
        <f t="shared" si="126"/>
        <v>40400336</v>
      </c>
      <c r="F8094" s="135" t="s">
        <v>16559</v>
      </c>
      <c r="G8094" s="135" t="s">
        <v>9923</v>
      </c>
      <c r="H8094" s="135" t="s">
        <v>16708</v>
      </c>
      <c r="I8094" s="135" t="s">
        <v>15355</v>
      </c>
    </row>
    <row r="8095" spans="1:9" x14ac:dyDescent="0.2">
      <c r="A8095" s="135" t="s">
        <v>2918</v>
      </c>
      <c r="D8095" s="135" t="s">
        <v>15356</v>
      </c>
      <c r="E8095" s="135">
        <f t="shared" si="126"/>
        <v>40400340</v>
      </c>
      <c r="F8095" s="135" t="s">
        <v>16559</v>
      </c>
      <c r="G8095" s="135" t="s">
        <v>9923</v>
      </c>
      <c r="H8095" s="135" t="s">
        <v>16708</v>
      </c>
      <c r="I8095" s="135" t="s">
        <v>15311</v>
      </c>
    </row>
    <row r="8096" spans="1:9" x14ac:dyDescent="0.2">
      <c r="A8096" s="135" t="s">
        <v>2918</v>
      </c>
      <c r="D8096" s="135" t="s">
        <v>15312</v>
      </c>
      <c r="E8096" s="135">
        <f t="shared" si="126"/>
        <v>40400401</v>
      </c>
      <c r="F8096" s="135" t="s">
        <v>16559</v>
      </c>
      <c r="G8096" s="135" t="s">
        <v>9923</v>
      </c>
      <c r="H8096" s="135" t="s">
        <v>15313</v>
      </c>
      <c r="I8096" s="135" t="s">
        <v>15314</v>
      </c>
    </row>
    <row r="8097" spans="1:12" x14ac:dyDescent="0.2">
      <c r="A8097" s="135" t="s">
        <v>2918</v>
      </c>
      <c r="D8097" s="135" t="s">
        <v>15315</v>
      </c>
      <c r="E8097" s="135">
        <f t="shared" si="126"/>
        <v>40400402</v>
      </c>
      <c r="F8097" s="135" t="s">
        <v>16559</v>
      </c>
      <c r="G8097" s="135" t="s">
        <v>9923</v>
      </c>
      <c r="H8097" s="135" t="s">
        <v>15313</v>
      </c>
      <c r="I8097" s="135" t="s">
        <v>15316</v>
      </c>
    </row>
    <row r="8098" spans="1:12" x14ac:dyDescent="0.2">
      <c r="A8098" s="135" t="s">
        <v>2918</v>
      </c>
      <c r="D8098" s="135" t="s">
        <v>15317</v>
      </c>
      <c r="E8098" s="135">
        <f t="shared" si="126"/>
        <v>40400403</v>
      </c>
      <c r="F8098" s="135" t="s">
        <v>16559</v>
      </c>
      <c r="G8098" s="135" t="s">
        <v>9923</v>
      </c>
      <c r="H8098" s="135" t="s">
        <v>15313</v>
      </c>
      <c r="I8098" s="135" t="s">
        <v>15318</v>
      </c>
    </row>
    <row r="8099" spans="1:12" x14ac:dyDescent="0.2">
      <c r="A8099" s="135" t="s">
        <v>2918</v>
      </c>
      <c r="D8099" s="135" t="s">
        <v>15319</v>
      </c>
      <c r="E8099" s="135">
        <f t="shared" si="126"/>
        <v>40400404</v>
      </c>
      <c r="F8099" s="135" t="s">
        <v>16559</v>
      </c>
      <c r="G8099" s="135" t="s">
        <v>9923</v>
      </c>
      <c r="H8099" s="135" t="s">
        <v>15313</v>
      </c>
      <c r="I8099" s="135" t="s">
        <v>15320</v>
      </c>
    </row>
    <row r="8100" spans="1:12" x14ac:dyDescent="0.2">
      <c r="A8100" s="135" t="s">
        <v>2918</v>
      </c>
      <c r="D8100" s="135" t="s">
        <v>15321</v>
      </c>
      <c r="E8100" s="135">
        <f t="shared" si="126"/>
        <v>40400405</v>
      </c>
      <c r="F8100" s="135" t="s">
        <v>16559</v>
      </c>
      <c r="G8100" s="135" t="s">
        <v>9923</v>
      </c>
      <c r="H8100" s="135" t="s">
        <v>15313</v>
      </c>
      <c r="I8100" s="135" t="s">
        <v>16768</v>
      </c>
    </row>
    <row r="8101" spans="1:12" x14ac:dyDescent="0.2">
      <c r="A8101" s="135" t="s">
        <v>2918</v>
      </c>
      <c r="D8101" s="135" t="s">
        <v>16769</v>
      </c>
      <c r="E8101" s="135">
        <f t="shared" si="126"/>
        <v>40400406</v>
      </c>
      <c r="F8101" s="135" t="s">
        <v>16559</v>
      </c>
      <c r="G8101" s="135" t="s">
        <v>9923</v>
      </c>
      <c r="H8101" s="135" t="s">
        <v>15313</v>
      </c>
      <c r="I8101" s="135" t="s">
        <v>16770</v>
      </c>
    </row>
    <row r="8102" spans="1:12" x14ac:dyDescent="0.2">
      <c r="A8102" s="135" t="s">
        <v>2918</v>
      </c>
      <c r="D8102" s="135" t="s">
        <v>16771</v>
      </c>
      <c r="E8102" s="135">
        <f t="shared" si="126"/>
        <v>40400407</v>
      </c>
      <c r="F8102" s="135" t="s">
        <v>16559</v>
      </c>
      <c r="G8102" s="135" t="s">
        <v>9923</v>
      </c>
      <c r="H8102" s="135" t="s">
        <v>15313</v>
      </c>
      <c r="I8102" s="135" t="s">
        <v>16772</v>
      </c>
    </row>
    <row r="8103" spans="1:12" x14ac:dyDescent="0.2">
      <c r="A8103" s="135" t="s">
        <v>2918</v>
      </c>
      <c r="D8103" s="135" t="s">
        <v>16773</v>
      </c>
      <c r="E8103" s="135">
        <f t="shared" si="126"/>
        <v>40400408</v>
      </c>
      <c r="F8103" s="135" t="s">
        <v>16559</v>
      </c>
      <c r="G8103" s="135" t="s">
        <v>9923</v>
      </c>
      <c r="H8103" s="135" t="s">
        <v>15313</v>
      </c>
      <c r="I8103" s="135" t="s">
        <v>16774</v>
      </c>
    </row>
    <row r="8104" spans="1:12" x14ac:dyDescent="0.2">
      <c r="A8104" s="135" t="s">
        <v>2918</v>
      </c>
      <c r="D8104" s="135" t="s">
        <v>16775</v>
      </c>
      <c r="E8104" s="135">
        <f t="shared" si="126"/>
        <v>40400409</v>
      </c>
      <c r="F8104" s="135" t="s">
        <v>16559</v>
      </c>
      <c r="G8104" s="135" t="s">
        <v>9923</v>
      </c>
      <c r="H8104" s="135" t="s">
        <v>15313</v>
      </c>
      <c r="I8104" s="135" t="s">
        <v>16776</v>
      </c>
      <c r="K8104" s="137"/>
      <c r="L8104" s="135"/>
    </row>
    <row r="8105" spans="1:12" x14ac:dyDescent="0.2">
      <c r="A8105" s="135" t="s">
        <v>2918</v>
      </c>
      <c r="D8105" s="135" t="s">
        <v>16777</v>
      </c>
      <c r="E8105" s="135">
        <f t="shared" si="126"/>
        <v>40400410</v>
      </c>
      <c r="F8105" s="135" t="s">
        <v>16559</v>
      </c>
      <c r="G8105" s="135" t="s">
        <v>9923</v>
      </c>
      <c r="H8105" s="135" t="s">
        <v>15313</v>
      </c>
      <c r="I8105" s="135" t="s">
        <v>16778</v>
      </c>
      <c r="K8105" s="137"/>
      <c r="L8105" s="135"/>
    </row>
    <row r="8106" spans="1:12" x14ac:dyDescent="0.2">
      <c r="A8106" s="135" t="s">
        <v>2918</v>
      </c>
      <c r="D8106" s="135" t="s">
        <v>16779</v>
      </c>
      <c r="E8106" s="135">
        <f t="shared" si="126"/>
        <v>40400411</v>
      </c>
      <c r="F8106" s="135" t="s">
        <v>16559</v>
      </c>
      <c r="G8106" s="135" t="s">
        <v>9923</v>
      </c>
      <c r="H8106" s="135" t="s">
        <v>15313</v>
      </c>
      <c r="I8106" s="135" t="s">
        <v>16780</v>
      </c>
    </row>
    <row r="8107" spans="1:12" x14ac:dyDescent="0.2">
      <c r="A8107" s="135" t="s">
        <v>2918</v>
      </c>
      <c r="D8107" s="135" t="s">
        <v>16781</v>
      </c>
      <c r="E8107" s="135">
        <f t="shared" si="126"/>
        <v>40400412</v>
      </c>
      <c r="F8107" s="135" t="s">
        <v>16559</v>
      </c>
      <c r="G8107" s="135" t="s">
        <v>9923</v>
      </c>
      <c r="H8107" s="135" t="s">
        <v>15313</v>
      </c>
      <c r="I8107" s="135" t="s">
        <v>12600</v>
      </c>
    </row>
    <row r="8108" spans="1:12" x14ac:dyDescent="0.2">
      <c r="A8108" s="135" t="s">
        <v>2918</v>
      </c>
      <c r="D8108" s="135" t="s">
        <v>12601</v>
      </c>
      <c r="E8108" s="135">
        <f t="shared" si="126"/>
        <v>40400413</v>
      </c>
      <c r="F8108" s="135" t="s">
        <v>16559</v>
      </c>
      <c r="G8108" s="135" t="s">
        <v>9923</v>
      </c>
      <c r="H8108" s="135" t="s">
        <v>15313</v>
      </c>
      <c r="I8108" s="135" t="s">
        <v>12602</v>
      </c>
    </row>
    <row r="8109" spans="1:12" x14ac:dyDescent="0.2">
      <c r="A8109" s="135" t="s">
        <v>2918</v>
      </c>
      <c r="D8109" s="135" t="s">
        <v>12603</v>
      </c>
      <c r="E8109" s="135">
        <f t="shared" si="126"/>
        <v>40400414</v>
      </c>
      <c r="F8109" s="135" t="s">
        <v>16559</v>
      </c>
      <c r="G8109" s="135" t="s">
        <v>9923</v>
      </c>
      <c r="H8109" s="135" t="s">
        <v>15313</v>
      </c>
      <c r="I8109" s="135" t="s">
        <v>12604</v>
      </c>
    </row>
    <row r="8110" spans="1:12" x14ac:dyDescent="0.2">
      <c r="A8110" s="135" t="s">
        <v>2918</v>
      </c>
      <c r="D8110" s="135" t="s">
        <v>12605</v>
      </c>
      <c r="E8110" s="135">
        <f t="shared" si="126"/>
        <v>40400497</v>
      </c>
      <c r="F8110" s="135" t="s">
        <v>16559</v>
      </c>
      <c r="G8110" s="135" t="s">
        <v>9923</v>
      </c>
      <c r="H8110" s="135" t="s">
        <v>15313</v>
      </c>
      <c r="I8110" s="135" t="s">
        <v>11483</v>
      </c>
    </row>
    <row r="8111" spans="1:12" x14ac:dyDescent="0.2">
      <c r="A8111" s="135" t="s">
        <v>2918</v>
      </c>
      <c r="D8111" s="135" t="s">
        <v>12606</v>
      </c>
      <c r="E8111" s="135">
        <f t="shared" si="126"/>
        <v>40400498</v>
      </c>
      <c r="F8111" s="135" t="s">
        <v>16559</v>
      </c>
      <c r="G8111" s="135" t="s">
        <v>9923</v>
      </c>
      <c r="H8111" s="135" t="s">
        <v>15313</v>
      </c>
      <c r="I8111" s="135" t="s">
        <v>11485</v>
      </c>
    </row>
    <row r="8112" spans="1:12" x14ac:dyDescent="0.2">
      <c r="A8112" s="135" t="s">
        <v>2918</v>
      </c>
      <c r="D8112" s="135" t="s">
        <v>12607</v>
      </c>
      <c r="E8112" s="135">
        <f t="shared" si="126"/>
        <v>40500101</v>
      </c>
      <c r="F8112" s="135" t="s">
        <v>16559</v>
      </c>
      <c r="G8112" s="135" t="s">
        <v>12608</v>
      </c>
      <c r="H8112" s="135" t="s">
        <v>1272</v>
      </c>
      <c r="I8112" s="135" t="s">
        <v>6508</v>
      </c>
    </row>
    <row r="8113" spans="1:9" x14ac:dyDescent="0.2">
      <c r="A8113" s="135" t="s">
        <v>2918</v>
      </c>
      <c r="D8113" s="135" t="s">
        <v>12609</v>
      </c>
      <c r="E8113" s="135">
        <f t="shared" si="126"/>
        <v>40500199</v>
      </c>
      <c r="F8113" s="135" t="s">
        <v>16559</v>
      </c>
      <c r="G8113" s="135" t="s">
        <v>12608</v>
      </c>
      <c r="H8113" s="135" t="s">
        <v>1272</v>
      </c>
      <c r="I8113" s="135" t="s">
        <v>6508</v>
      </c>
    </row>
    <row r="8114" spans="1:9" x14ac:dyDescent="0.2">
      <c r="A8114" s="135" t="s">
        <v>2918</v>
      </c>
      <c r="D8114" s="135" t="s">
        <v>12610</v>
      </c>
      <c r="E8114" s="135">
        <f t="shared" si="126"/>
        <v>40500201</v>
      </c>
      <c r="F8114" s="135" t="s">
        <v>16559</v>
      </c>
      <c r="G8114" s="135" t="s">
        <v>12608</v>
      </c>
      <c r="H8114" s="135" t="s">
        <v>2382</v>
      </c>
      <c r="I8114" s="135" t="s">
        <v>12611</v>
      </c>
    </row>
    <row r="8115" spans="1:9" x14ac:dyDescent="0.2">
      <c r="A8115" s="135" t="s">
        <v>2918</v>
      </c>
      <c r="D8115" s="135" t="s">
        <v>12963</v>
      </c>
      <c r="E8115" s="135">
        <f t="shared" si="126"/>
        <v>40500202</v>
      </c>
      <c r="F8115" s="135" t="s">
        <v>16559</v>
      </c>
      <c r="G8115" s="135" t="s">
        <v>12608</v>
      </c>
      <c r="H8115" s="135" t="s">
        <v>2382</v>
      </c>
      <c r="I8115" s="135" t="s">
        <v>10223</v>
      </c>
    </row>
    <row r="8116" spans="1:9" x14ac:dyDescent="0.2">
      <c r="A8116" s="135" t="s">
        <v>2918</v>
      </c>
      <c r="D8116" s="135" t="s">
        <v>10224</v>
      </c>
      <c r="E8116" s="135">
        <f t="shared" si="126"/>
        <v>40500203</v>
      </c>
      <c r="F8116" s="135" t="s">
        <v>16559</v>
      </c>
      <c r="G8116" s="135" t="s">
        <v>12608</v>
      </c>
      <c r="H8116" s="135" t="s">
        <v>2382</v>
      </c>
      <c r="I8116" s="135" t="s">
        <v>10225</v>
      </c>
    </row>
    <row r="8117" spans="1:9" x14ac:dyDescent="0.2">
      <c r="A8117" s="135" t="s">
        <v>2918</v>
      </c>
      <c r="D8117" s="135" t="s">
        <v>10226</v>
      </c>
      <c r="E8117" s="135">
        <f t="shared" si="126"/>
        <v>40500211</v>
      </c>
      <c r="F8117" s="135" t="s">
        <v>16559</v>
      </c>
      <c r="G8117" s="135" t="s">
        <v>12608</v>
      </c>
      <c r="H8117" s="135" t="s">
        <v>2382</v>
      </c>
      <c r="I8117" s="135" t="s">
        <v>12611</v>
      </c>
    </row>
    <row r="8118" spans="1:9" x14ac:dyDescent="0.2">
      <c r="A8118" s="135" t="s">
        <v>2918</v>
      </c>
      <c r="D8118" s="135" t="s">
        <v>10227</v>
      </c>
      <c r="E8118" s="135">
        <f t="shared" si="126"/>
        <v>40500212</v>
      </c>
      <c r="F8118" s="135" t="s">
        <v>16559</v>
      </c>
      <c r="G8118" s="135" t="s">
        <v>12608</v>
      </c>
      <c r="H8118" s="135" t="s">
        <v>2382</v>
      </c>
      <c r="I8118" s="135" t="s">
        <v>10228</v>
      </c>
    </row>
    <row r="8119" spans="1:9" x14ac:dyDescent="0.2">
      <c r="A8119" s="135" t="s">
        <v>2918</v>
      </c>
      <c r="D8119" s="135" t="s">
        <v>10229</v>
      </c>
      <c r="E8119" s="135">
        <f t="shared" si="126"/>
        <v>40500215</v>
      </c>
      <c r="F8119" s="135" t="s">
        <v>16559</v>
      </c>
      <c r="G8119" s="135" t="s">
        <v>12608</v>
      </c>
      <c r="H8119" s="135" t="s">
        <v>2382</v>
      </c>
      <c r="I8119" s="135" t="s">
        <v>10230</v>
      </c>
    </row>
    <row r="8120" spans="1:9" x14ac:dyDescent="0.2">
      <c r="A8120" s="135" t="s">
        <v>2918</v>
      </c>
      <c r="D8120" s="135" t="s">
        <v>10231</v>
      </c>
      <c r="E8120" s="135">
        <f t="shared" si="126"/>
        <v>40500301</v>
      </c>
      <c r="F8120" s="135" t="s">
        <v>16559</v>
      </c>
      <c r="G8120" s="135" t="s">
        <v>12608</v>
      </c>
      <c r="H8120" s="135" t="s">
        <v>2382</v>
      </c>
      <c r="I8120" s="135" t="s">
        <v>10232</v>
      </c>
    </row>
    <row r="8121" spans="1:9" x14ac:dyDescent="0.2">
      <c r="A8121" s="135" t="s">
        <v>2918</v>
      </c>
      <c r="D8121" s="135" t="s">
        <v>10233</v>
      </c>
      <c r="E8121" s="135">
        <f t="shared" si="126"/>
        <v>40500302</v>
      </c>
      <c r="F8121" s="135" t="s">
        <v>16559</v>
      </c>
      <c r="G8121" s="135" t="s">
        <v>12608</v>
      </c>
      <c r="H8121" s="135" t="s">
        <v>2382</v>
      </c>
      <c r="I8121" s="135" t="s">
        <v>10234</v>
      </c>
    </row>
    <row r="8122" spans="1:9" x14ac:dyDescent="0.2">
      <c r="A8122" s="135" t="s">
        <v>2918</v>
      </c>
      <c r="D8122" s="135" t="s">
        <v>10235</v>
      </c>
      <c r="E8122" s="135">
        <f t="shared" si="126"/>
        <v>40500303</v>
      </c>
      <c r="F8122" s="135" t="s">
        <v>16559</v>
      </c>
      <c r="G8122" s="135" t="s">
        <v>12608</v>
      </c>
      <c r="H8122" s="135" t="s">
        <v>2382</v>
      </c>
      <c r="I8122" s="135" t="s">
        <v>10236</v>
      </c>
    </row>
    <row r="8123" spans="1:9" x14ac:dyDescent="0.2">
      <c r="A8123" s="135" t="s">
        <v>2918</v>
      </c>
      <c r="D8123" s="135" t="s">
        <v>10237</v>
      </c>
      <c r="E8123" s="135">
        <f t="shared" si="126"/>
        <v>40500304</v>
      </c>
      <c r="F8123" s="135" t="s">
        <v>16559</v>
      </c>
      <c r="G8123" s="135" t="s">
        <v>12608</v>
      </c>
      <c r="H8123" s="135" t="s">
        <v>2382</v>
      </c>
      <c r="I8123" s="135" t="s">
        <v>10238</v>
      </c>
    </row>
    <row r="8124" spans="1:9" x14ac:dyDescent="0.2">
      <c r="A8124" s="135" t="s">
        <v>2918</v>
      </c>
      <c r="D8124" s="135" t="s">
        <v>10239</v>
      </c>
      <c r="E8124" s="135">
        <f t="shared" si="126"/>
        <v>40500305</v>
      </c>
      <c r="F8124" s="135" t="s">
        <v>16559</v>
      </c>
      <c r="G8124" s="135" t="s">
        <v>12608</v>
      </c>
      <c r="H8124" s="135" t="s">
        <v>2382</v>
      </c>
      <c r="I8124" s="135" t="s">
        <v>10240</v>
      </c>
    </row>
    <row r="8125" spans="1:9" x14ac:dyDescent="0.2">
      <c r="A8125" s="135" t="s">
        <v>2918</v>
      </c>
      <c r="D8125" s="135" t="s">
        <v>10241</v>
      </c>
      <c r="E8125" s="135">
        <f t="shared" si="126"/>
        <v>40500306</v>
      </c>
      <c r="F8125" s="135" t="s">
        <v>16559</v>
      </c>
      <c r="G8125" s="135" t="s">
        <v>12608</v>
      </c>
      <c r="H8125" s="135" t="s">
        <v>2382</v>
      </c>
      <c r="I8125" s="135" t="s">
        <v>10242</v>
      </c>
    </row>
    <row r="8126" spans="1:9" x14ac:dyDescent="0.2">
      <c r="A8126" s="135" t="s">
        <v>2918</v>
      </c>
      <c r="D8126" s="135" t="s">
        <v>10243</v>
      </c>
      <c r="E8126" s="135">
        <f t="shared" si="126"/>
        <v>40500307</v>
      </c>
      <c r="F8126" s="135" t="s">
        <v>16559</v>
      </c>
      <c r="G8126" s="135" t="s">
        <v>12608</v>
      </c>
      <c r="H8126" s="135" t="s">
        <v>2382</v>
      </c>
      <c r="I8126" s="135" t="s">
        <v>10244</v>
      </c>
    </row>
    <row r="8127" spans="1:9" x14ac:dyDescent="0.2">
      <c r="A8127" s="135" t="s">
        <v>2918</v>
      </c>
      <c r="D8127" s="135" t="s">
        <v>10245</v>
      </c>
      <c r="E8127" s="135">
        <f t="shared" si="126"/>
        <v>40500311</v>
      </c>
      <c r="F8127" s="135" t="s">
        <v>16559</v>
      </c>
      <c r="G8127" s="135" t="s">
        <v>12608</v>
      </c>
      <c r="H8127" s="135" t="s">
        <v>2382</v>
      </c>
      <c r="I8127" s="135" t="s">
        <v>10232</v>
      </c>
    </row>
    <row r="8128" spans="1:9" x14ac:dyDescent="0.2">
      <c r="A8128" s="135" t="s">
        <v>2918</v>
      </c>
      <c r="D8128" s="135" t="s">
        <v>10246</v>
      </c>
      <c r="E8128" s="135">
        <f t="shared" si="126"/>
        <v>40500312</v>
      </c>
      <c r="F8128" s="135" t="s">
        <v>16559</v>
      </c>
      <c r="G8128" s="135" t="s">
        <v>12608</v>
      </c>
      <c r="H8128" s="135" t="s">
        <v>2382</v>
      </c>
      <c r="I8128" s="135" t="s">
        <v>10232</v>
      </c>
    </row>
    <row r="8129" spans="1:9" x14ac:dyDescent="0.2">
      <c r="A8129" s="135" t="s">
        <v>2918</v>
      </c>
      <c r="D8129" s="135" t="s">
        <v>10247</v>
      </c>
      <c r="E8129" s="135">
        <f t="shared" si="126"/>
        <v>40500314</v>
      </c>
      <c r="F8129" s="135" t="s">
        <v>16559</v>
      </c>
      <c r="G8129" s="135" t="s">
        <v>12608</v>
      </c>
      <c r="H8129" s="135" t="s">
        <v>2382</v>
      </c>
      <c r="I8129" s="135" t="s">
        <v>10248</v>
      </c>
    </row>
    <row r="8130" spans="1:9" x14ac:dyDescent="0.2">
      <c r="A8130" s="135" t="s">
        <v>2918</v>
      </c>
      <c r="D8130" s="135" t="s">
        <v>10249</v>
      </c>
      <c r="E8130" s="135">
        <f t="shared" ref="E8130:E8193" si="127">VALUE(D8130)</f>
        <v>40500315</v>
      </c>
      <c r="F8130" s="135" t="s">
        <v>16559</v>
      </c>
      <c r="G8130" s="135" t="s">
        <v>12608</v>
      </c>
      <c r="H8130" s="135" t="s">
        <v>2382</v>
      </c>
      <c r="I8130" s="135" t="s">
        <v>10250</v>
      </c>
    </row>
    <row r="8131" spans="1:9" x14ac:dyDescent="0.2">
      <c r="A8131" s="135" t="s">
        <v>2918</v>
      </c>
      <c r="D8131" s="135" t="s">
        <v>10251</v>
      </c>
      <c r="E8131" s="135">
        <f t="shared" si="127"/>
        <v>40500316</v>
      </c>
      <c r="F8131" s="135" t="s">
        <v>16559</v>
      </c>
      <c r="G8131" s="135" t="s">
        <v>12608</v>
      </c>
      <c r="H8131" s="135" t="s">
        <v>2382</v>
      </c>
      <c r="I8131" s="135" t="s">
        <v>10250</v>
      </c>
    </row>
    <row r="8132" spans="1:9" x14ac:dyDescent="0.2">
      <c r="A8132" s="135" t="s">
        <v>2918</v>
      </c>
      <c r="D8132" s="135" t="s">
        <v>10252</v>
      </c>
      <c r="E8132" s="135">
        <f t="shared" si="127"/>
        <v>40500317</v>
      </c>
      <c r="F8132" s="135" t="s">
        <v>16559</v>
      </c>
      <c r="G8132" s="135" t="s">
        <v>12608</v>
      </c>
      <c r="H8132" s="135" t="s">
        <v>2382</v>
      </c>
      <c r="I8132" s="135" t="s">
        <v>10250</v>
      </c>
    </row>
    <row r="8133" spans="1:9" x14ac:dyDescent="0.2">
      <c r="A8133" s="135" t="s">
        <v>2918</v>
      </c>
      <c r="D8133" s="135" t="s">
        <v>10253</v>
      </c>
      <c r="E8133" s="135">
        <f t="shared" si="127"/>
        <v>40500318</v>
      </c>
      <c r="F8133" s="135" t="s">
        <v>16559</v>
      </c>
      <c r="G8133" s="135" t="s">
        <v>12608</v>
      </c>
      <c r="H8133" s="135" t="s">
        <v>2382</v>
      </c>
      <c r="I8133" s="135" t="s">
        <v>10254</v>
      </c>
    </row>
    <row r="8134" spans="1:9" x14ac:dyDescent="0.2">
      <c r="A8134" s="135" t="s">
        <v>2918</v>
      </c>
      <c r="D8134" s="135" t="s">
        <v>10255</v>
      </c>
      <c r="E8134" s="135">
        <f t="shared" si="127"/>
        <v>40500319</v>
      </c>
      <c r="F8134" s="135" t="s">
        <v>16559</v>
      </c>
      <c r="G8134" s="135" t="s">
        <v>12608</v>
      </c>
      <c r="H8134" s="135" t="s">
        <v>2382</v>
      </c>
      <c r="I8134" s="135" t="s">
        <v>10256</v>
      </c>
    </row>
    <row r="8135" spans="1:9" x14ac:dyDescent="0.2">
      <c r="A8135" s="135" t="s">
        <v>2918</v>
      </c>
      <c r="D8135" s="135" t="s">
        <v>10257</v>
      </c>
      <c r="E8135" s="135">
        <f t="shared" si="127"/>
        <v>40500401</v>
      </c>
      <c r="F8135" s="135" t="s">
        <v>16559</v>
      </c>
      <c r="G8135" s="135" t="s">
        <v>12608</v>
      </c>
      <c r="H8135" s="135" t="s">
        <v>2382</v>
      </c>
      <c r="I8135" s="135" t="s">
        <v>10258</v>
      </c>
    </row>
    <row r="8136" spans="1:9" x14ac:dyDescent="0.2">
      <c r="A8136" s="135" t="s">
        <v>2918</v>
      </c>
      <c r="D8136" s="135" t="s">
        <v>10259</v>
      </c>
      <c r="E8136" s="135">
        <f t="shared" si="127"/>
        <v>40500411</v>
      </c>
      <c r="F8136" s="135" t="s">
        <v>16559</v>
      </c>
      <c r="G8136" s="135" t="s">
        <v>12608</v>
      </c>
      <c r="H8136" s="135" t="s">
        <v>2382</v>
      </c>
      <c r="I8136" s="135" t="s">
        <v>10258</v>
      </c>
    </row>
    <row r="8137" spans="1:9" x14ac:dyDescent="0.2">
      <c r="A8137" s="135" t="s">
        <v>2918</v>
      </c>
      <c r="D8137" s="135" t="s">
        <v>10260</v>
      </c>
      <c r="E8137" s="135">
        <f t="shared" si="127"/>
        <v>40500412</v>
      </c>
      <c r="F8137" s="135" t="s">
        <v>16559</v>
      </c>
      <c r="G8137" s="135" t="s">
        <v>12608</v>
      </c>
      <c r="H8137" s="135" t="s">
        <v>2382</v>
      </c>
      <c r="I8137" s="135" t="s">
        <v>10258</v>
      </c>
    </row>
    <row r="8138" spans="1:9" x14ac:dyDescent="0.2">
      <c r="A8138" s="135" t="s">
        <v>2918</v>
      </c>
      <c r="D8138" s="135" t="s">
        <v>10261</v>
      </c>
      <c r="E8138" s="135">
        <f t="shared" si="127"/>
        <v>40500413</v>
      </c>
      <c r="F8138" s="135" t="s">
        <v>16559</v>
      </c>
      <c r="G8138" s="135" t="s">
        <v>12608</v>
      </c>
      <c r="H8138" s="135" t="s">
        <v>2382</v>
      </c>
      <c r="I8138" s="135" t="s">
        <v>10262</v>
      </c>
    </row>
    <row r="8139" spans="1:9" x14ac:dyDescent="0.2">
      <c r="A8139" s="135" t="s">
        <v>2918</v>
      </c>
      <c r="D8139" s="135" t="s">
        <v>10263</v>
      </c>
      <c r="E8139" s="135">
        <f t="shared" si="127"/>
        <v>40500414</v>
      </c>
      <c r="F8139" s="135" t="s">
        <v>16559</v>
      </c>
      <c r="G8139" s="135" t="s">
        <v>12608</v>
      </c>
      <c r="H8139" s="135" t="s">
        <v>2382</v>
      </c>
      <c r="I8139" s="135" t="s">
        <v>7449</v>
      </c>
    </row>
    <row r="8140" spans="1:9" x14ac:dyDescent="0.2">
      <c r="A8140" s="135" t="s">
        <v>2918</v>
      </c>
      <c r="D8140" s="135" t="s">
        <v>7450</v>
      </c>
      <c r="E8140" s="135">
        <f t="shared" si="127"/>
        <v>40500415</v>
      </c>
      <c r="F8140" s="135" t="s">
        <v>16559</v>
      </c>
      <c r="G8140" s="135" t="s">
        <v>12608</v>
      </c>
      <c r="H8140" s="135" t="s">
        <v>2382</v>
      </c>
      <c r="I8140" s="135" t="s">
        <v>7451</v>
      </c>
    </row>
    <row r="8141" spans="1:9" x14ac:dyDescent="0.2">
      <c r="A8141" s="135" t="s">
        <v>2918</v>
      </c>
      <c r="D8141" s="135" t="s">
        <v>7452</v>
      </c>
      <c r="E8141" s="135">
        <f t="shared" si="127"/>
        <v>40500416</v>
      </c>
      <c r="F8141" s="135" t="s">
        <v>16559</v>
      </c>
      <c r="G8141" s="135" t="s">
        <v>12608</v>
      </c>
      <c r="H8141" s="135" t="s">
        <v>2382</v>
      </c>
      <c r="I8141" s="135" t="s">
        <v>7453</v>
      </c>
    </row>
    <row r="8142" spans="1:9" x14ac:dyDescent="0.2">
      <c r="A8142" s="135" t="s">
        <v>2918</v>
      </c>
      <c r="D8142" s="135" t="s">
        <v>7454</v>
      </c>
      <c r="E8142" s="135">
        <f t="shared" si="127"/>
        <v>40500417</v>
      </c>
      <c r="F8142" s="135" t="s">
        <v>16559</v>
      </c>
      <c r="G8142" s="135" t="s">
        <v>12608</v>
      </c>
      <c r="H8142" s="135" t="s">
        <v>2382</v>
      </c>
      <c r="I8142" s="135" t="s">
        <v>7455</v>
      </c>
    </row>
    <row r="8143" spans="1:9" x14ac:dyDescent="0.2">
      <c r="A8143" s="135" t="s">
        <v>2918</v>
      </c>
      <c r="D8143" s="135" t="s">
        <v>7456</v>
      </c>
      <c r="E8143" s="135">
        <f t="shared" si="127"/>
        <v>40500418</v>
      </c>
      <c r="F8143" s="135" t="s">
        <v>16559</v>
      </c>
      <c r="G8143" s="135" t="s">
        <v>12608</v>
      </c>
      <c r="H8143" s="135" t="s">
        <v>2382</v>
      </c>
      <c r="I8143" s="135" t="s">
        <v>7457</v>
      </c>
    </row>
    <row r="8144" spans="1:9" x14ac:dyDescent="0.2">
      <c r="A8144" s="135" t="s">
        <v>2918</v>
      </c>
      <c r="D8144" s="135" t="s">
        <v>7458</v>
      </c>
      <c r="E8144" s="135">
        <f t="shared" si="127"/>
        <v>40500421</v>
      </c>
      <c r="F8144" s="135" t="s">
        <v>16559</v>
      </c>
      <c r="G8144" s="135" t="s">
        <v>12608</v>
      </c>
      <c r="H8144" s="135" t="s">
        <v>2382</v>
      </c>
      <c r="I8144" s="135" t="s">
        <v>7459</v>
      </c>
    </row>
    <row r="8145" spans="1:9" x14ac:dyDescent="0.2">
      <c r="A8145" s="135" t="s">
        <v>2918</v>
      </c>
      <c r="D8145" s="135" t="s">
        <v>7460</v>
      </c>
      <c r="E8145" s="135">
        <f t="shared" si="127"/>
        <v>40500422</v>
      </c>
      <c r="F8145" s="135" t="s">
        <v>16559</v>
      </c>
      <c r="G8145" s="135" t="s">
        <v>12608</v>
      </c>
      <c r="H8145" s="135" t="s">
        <v>2382</v>
      </c>
      <c r="I8145" s="135" t="s">
        <v>7461</v>
      </c>
    </row>
    <row r="8146" spans="1:9" x14ac:dyDescent="0.2">
      <c r="A8146" s="135" t="s">
        <v>2918</v>
      </c>
      <c r="D8146" s="135" t="s">
        <v>7462</v>
      </c>
      <c r="E8146" s="135">
        <f t="shared" si="127"/>
        <v>40500431</v>
      </c>
      <c r="F8146" s="135" t="s">
        <v>16559</v>
      </c>
      <c r="G8146" s="135" t="s">
        <v>12608</v>
      </c>
      <c r="H8146" s="135" t="s">
        <v>2382</v>
      </c>
      <c r="I8146" s="135" t="s">
        <v>7463</v>
      </c>
    </row>
    <row r="8147" spans="1:9" x14ac:dyDescent="0.2">
      <c r="A8147" s="135" t="s">
        <v>2918</v>
      </c>
      <c r="D8147" s="135" t="s">
        <v>7464</v>
      </c>
      <c r="E8147" s="135">
        <f t="shared" si="127"/>
        <v>40500432</v>
      </c>
      <c r="F8147" s="135" t="s">
        <v>16559</v>
      </c>
      <c r="G8147" s="135" t="s">
        <v>12608</v>
      </c>
      <c r="H8147" s="135" t="s">
        <v>2382</v>
      </c>
      <c r="I8147" s="135" t="s">
        <v>7463</v>
      </c>
    </row>
    <row r="8148" spans="1:9" x14ac:dyDescent="0.2">
      <c r="A8148" s="135" t="s">
        <v>2918</v>
      </c>
      <c r="D8148" s="135" t="s">
        <v>7465</v>
      </c>
      <c r="E8148" s="135">
        <f t="shared" si="127"/>
        <v>40500433</v>
      </c>
      <c r="F8148" s="135" t="s">
        <v>16559</v>
      </c>
      <c r="G8148" s="135" t="s">
        <v>12608</v>
      </c>
      <c r="H8148" s="135" t="s">
        <v>2382</v>
      </c>
      <c r="I8148" s="135" t="s">
        <v>7463</v>
      </c>
    </row>
    <row r="8149" spans="1:9" x14ac:dyDescent="0.2">
      <c r="A8149" s="135" t="s">
        <v>2918</v>
      </c>
      <c r="D8149" s="135" t="s">
        <v>7466</v>
      </c>
      <c r="E8149" s="135">
        <f t="shared" si="127"/>
        <v>40500501</v>
      </c>
      <c r="F8149" s="135" t="s">
        <v>16559</v>
      </c>
      <c r="G8149" s="135" t="s">
        <v>12608</v>
      </c>
      <c r="H8149" s="135" t="s">
        <v>2382</v>
      </c>
      <c r="I8149" s="135" t="s">
        <v>7467</v>
      </c>
    </row>
    <row r="8150" spans="1:9" x14ac:dyDescent="0.2">
      <c r="A8150" s="135" t="s">
        <v>2918</v>
      </c>
      <c r="D8150" s="135" t="s">
        <v>7468</v>
      </c>
      <c r="E8150" s="135">
        <f t="shared" si="127"/>
        <v>40500502</v>
      </c>
      <c r="F8150" s="135" t="s">
        <v>16559</v>
      </c>
      <c r="G8150" s="135" t="s">
        <v>12608</v>
      </c>
      <c r="H8150" s="135" t="s">
        <v>2382</v>
      </c>
      <c r="I8150" s="135" t="s">
        <v>7469</v>
      </c>
    </row>
    <row r="8151" spans="1:9" x14ac:dyDescent="0.2">
      <c r="A8151" s="135" t="s">
        <v>2918</v>
      </c>
      <c r="D8151" s="135" t="s">
        <v>7470</v>
      </c>
      <c r="E8151" s="135">
        <f t="shared" si="127"/>
        <v>40500503</v>
      </c>
      <c r="F8151" s="135" t="s">
        <v>16559</v>
      </c>
      <c r="G8151" s="135" t="s">
        <v>12608</v>
      </c>
      <c r="H8151" s="135" t="s">
        <v>2382</v>
      </c>
      <c r="I8151" s="135" t="s">
        <v>7471</v>
      </c>
    </row>
    <row r="8152" spans="1:9" x14ac:dyDescent="0.2">
      <c r="A8152" s="135" t="s">
        <v>2918</v>
      </c>
      <c r="D8152" s="135" t="s">
        <v>7472</v>
      </c>
      <c r="E8152" s="135">
        <f t="shared" si="127"/>
        <v>40500506</v>
      </c>
      <c r="F8152" s="135" t="s">
        <v>16559</v>
      </c>
      <c r="G8152" s="135" t="s">
        <v>12608</v>
      </c>
      <c r="H8152" s="135" t="s">
        <v>2382</v>
      </c>
      <c r="I8152" s="135" t="s">
        <v>7473</v>
      </c>
    </row>
    <row r="8153" spans="1:9" x14ac:dyDescent="0.2">
      <c r="A8153" s="135" t="s">
        <v>2918</v>
      </c>
      <c r="D8153" s="135" t="s">
        <v>7474</v>
      </c>
      <c r="E8153" s="135">
        <f t="shared" si="127"/>
        <v>40500507</v>
      </c>
      <c r="F8153" s="135" t="s">
        <v>16559</v>
      </c>
      <c r="G8153" s="135" t="s">
        <v>12608</v>
      </c>
      <c r="H8153" s="135" t="s">
        <v>2382</v>
      </c>
      <c r="I8153" s="135" t="s">
        <v>7475</v>
      </c>
    </row>
    <row r="8154" spans="1:9" x14ac:dyDescent="0.2">
      <c r="A8154" s="135" t="s">
        <v>2918</v>
      </c>
      <c r="D8154" s="135" t="s">
        <v>7476</v>
      </c>
      <c r="E8154" s="135">
        <f t="shared" si="127"/>
        <v>40500510</v>
      </c>
      <c r="F8154" s="135" t="s">
        <v>16559</v>
      </c>
      <c r="G8154" s="135" t="s">
        <v>12608</v>
      </c>
      <c r="H8154" s="135" t="s">
        <v>2382</v>
      </c>
      <c r="I8154" s="135" t="s">
        <v>7477</v>
      </c>
    </row>
    <row r="8155" spans="1:9" x14ac:dyDescent="0.2">
      <c r="A8155" s="135" t="s">
        <v>2918</v>
      </c>
      <c r="D8155" s="135" t="s">
        <v>7478</v>
      </c>
      <c r="E8155" s="135">
        <f t="shared" si="127"/>
        <v>40500511</v>
      </c>
      <c r="F8155" s="135" t="s">
        <v>16559</v>
      </c>
      <c r="G8155" s="135" t="s">
        <v>12608</v>
      </c>
      <c r="H8155" s="135" t="s">
        <v>2382</v>
      </c>
      <c r="I8155" s="135" t="s">
        <v>7467</v>
      </c>
    </row>
    <row r="8156" spans="1:9" x14ac:dyDescent="0.2">
      <c r="A8156" s="135" t="s">
        <v>2918</v>
      </c>
      <c r="D8156" s="135" t="s">
        <v>7479</v>
      </c>
      <c r="E8156" s="135">
        <f t="shared" si="127"/>
        <v>40500512</v>
      </c>
      <c r="F8156" s="135" t="s">
        <v>16559</v>
      </c>
      <c r="G8156" s="135" t="s">
        <v>12608</v>
      </c>
      <c r="H8156" s="135" t="s">
        <v>2382</v>
      </c>
      <c r="I8156" s="135" t="s">
        <v>7467</v>
      </c>
    </row>
    <row r="8157" spans="1:9" x14ac:dyDescent="0.2">
      <c r="A8157" s="135" t="s">
        <v>2918</v>
      </c>
      <c r="D8157" s="135" t="s">
        <v>7480</v>
      </c>
      <c r="E8157" s="135">
        <f t="shared" si="127"/>
        <v>40500513</v>
      </c>
      <c r="F8157" s="135" t="s">
        <v>16559</v>
      </c>
      <c r="G8157" s="135" t="s">
        <v>12608</v>
      </c>
      <c r="H8157" s="135" t="s">
        <v>2382</v>
      </c>
      <c r="I8157" s="135" t="s">
        <v>7467</v>
      </c>
    </row>
    <row r="8158" spans="1:9" x14ac:dyDescent="0.2">
      <c r="A8158" s="135" t="s">
        <v>2918</v>
      </c>
      <c r="D8158" s="135" t="s">
        <v>7481</v>
      </c>
      <c r="E8158" s="135">
        <f t="shared" si="127"/>
        <v>40500514</v>
      </c>
      <c r="F8158" s="135" t="s">
        <v>16559</v>
      </c>
      <c r="G8158" s="135" t="s">
        <v>12608</v>
      </c>
      <c r="H8158" s="135" t="s">
        <v>2382</v>
      </c>
      <c r="I8158" s="135" t="s">
        <v>7482</v>
      </c>
    </row>
    <row r="8159" spans="1:9" x14ac:dyDescent="0.2">
      <c r="A8159" s="135" t="s">
        <v>2918</v>
      </c>
      <c r="D8159" s="135" t="s">
        <v>7483</v>
      </c>
      <c r="E8159" s="135">
        <f t="shared" si="127"/>
        <v>40500597</v>
      </c>
      <c r="F8159" s="135" t="s">
        <v>16559</v>
      </c>
      <c r="G8159" s="135" t="s">
        <v>12608</v>
      </c>
      <c r="H8159" s="135" t="s">
        <v>2382</v>
      </c>
      <c r="I8159" s="135" t="s">
        <v>6238</v>
      </c>
    </row>
    <row r="8160" spans="1:9" x14ac:dyDescent="0.2">
      <c r="A8160" s="135" t="s">
        <v>2918</v>
      </c>
      <c r="D8160" s="135" t="s">
        <v>7484</v>
      </c>
      <c r="E8160" s="135">
        <f t="shared" si="127"/>
        <v>40500598</v>
      </c>
      <c r="F8160" s="135" t="s">
        <v>16559</v>
      </c>
      <c r="G8160" s="135" t="s">
        <v>12608</v>
      </c>
      <c r="H8160" s="135" t="s">
        <v>2382</v>
      </c>
      <c r="I8160" s="135" t="s">
        <v>7485</v>
      </c>
    </row>
    <row r="8161" spans="1:9" x14ac:dyDescent="0.2">
      <c r="A8161" s="135" t="s">
        <v>2918</v>
      </c>
      <c r="D8161" s="135" t="s">
        <v>7486</v>
      </c>
      <c r="E8161" s="135">
        <f t="shared" si="127"/>
        <v>40500599</v>
      </c>
      <c r="F8161" s="135" t="s">
        <v>16559</v>
      </c>
      <c r="G8161" s="135" t="s">
        <v>12608</v>
      </c>
      <c r="H8161" s="135" t="s">
        <v>2382</v>
      </c>
      <c r="I8161" s="135" t="s">
        <v>7485</v>
      </c>
    </row>
    <row r="8162" spans="1:9" x14ac:dyDescent="0.2">
      <c r="A8162" s="135" t="s">
        <v>2918</v>
      </c>
      <c r="D8162" s="135" t="s">
        <v>7487</v>
      </c>
      <c r="E8162" s="135">
        <f t="shared" si="127"/>
        <v>40500601</v>
      </c>
      <c r="F8162" s="135" t="s">
        <v>16559</v>
      </c>
      <c r="G8162" s="135" t="s">
        <v>12608</v>
      </c>
      <c r="H8162" s="135" t="s">
        <v>2382</v>
      </c>
      <c r="I8162" s="135" t="s">
        <v>7488</v>
      </c>
    </row>
    <row r="8163" spans="1:9" x14ac:dyDescent="0.2">
      <c r="A8163" s="135" t="s">
        <v>2918</v>
      </c>
      <c r="D8163" s="135" t="s">
        <v>7489</v>
      </c>
      <c r="E8163" s="135">
        <f t="shared" si="127"/>
        <v>40500701</v>
      </c>
      <c r="F8163" s="135" t="s">
        <v>16559</v>
      </c>
      <c r="G8163" s="135" t="s">
        <v>12608</v>
      </c>
      <c r="H8163" s="135" t="s">
        <v>2382</v>
      </c>
      <c r="I8163" s="135" t="s">
        <v>3972</v>
      </c>
    </row>
    <row r="8164" spans="1:9" x14ac:dyDescent="0.2">
      <c r="A8164" s="135" t="s">
        <v>2918</v>
      </c>
      <c r="D8164" s="135" t="s">
        <v>7490</v>
      </c>
      <c r="E8164" s="135">
        <f t="shared" si="127"/>
        <v>40500801</v>
      </c>
      <c r="F8164" s="135" t="s">
        <v>16559</v>
      </c>
      <c r="G8164" s="135" t="s">
        <v>12608</v>
      </c>
      <c r="H8164" s="135" t="s">
        <v>2382</v>
      </c>
      <c r="I8164" s="135" t="s">
        <v>10318</v>
      </c>
    </row>
    <row r="8165" spans="1:9" x14ac:dyDescent="0.2">
      <c r="A8165" s="135" t="s">
        <v>2918</v>
      </c>
      <c r="D8165" s="135" t="s">
        <v>10319</v>
      </c>
      <c r="E8165" s="135">
        <f t="shared" si="127"/>
        <v>40500802</v>
      </c>
      <c r="F8165" s="135" t="s">
        <v>16559</v>
      </c>
      <c r="G8165" s="135" t="s">
        <v>12608</v>
      </c>
      <c r="H8165" s="135" t="s">
        <v>2382</v>
      </c>
      <c r="I8165" s="135" t="s">
        <v>10320</v>
      </c>
    </row>
    <row r="8166" spans="1:9" x14ac:dyDescent="0.2">
      <c r="A8166" s="135" t="s">
        <v>2918</v>
      </c>
      <c r="D8166" s="135" t="s">
        <v>10321</v>
      </c>
      <c r="E8166" s="135">
        <f t="shared" si="127"/>
        <v>40500811</v>
      </c>
      <c r="F8166" s="135" t="s">
        <v>16559</v>
      </c>
      <c r="G8166" s="135" t="s">
        <v>12608</v>
      </c>
      <c r="H8166" s="135" t="s">
        <v>2382</v>
      </c>
      <c r="I8166" s="135" t="s">
        <v>10318</v>
      </c>
    </row>
    <row r="8167" spans="1:9" x14ac:dyDescent="0.2">
      <c r="A8167" s="135" t="s">
        <v>2918</v>
      </c>
      <c r="D8167" s="135" t="s">
        <v>10322</v>
      </c>
      <c r="E8167" s="135">
        <f t="shared" si="127"/>
        <v>40500812</v>
      </c>
      <c r="F8167" s="135" t="s">
        <v>16559</v>
      </c>
      <c r="G8167" s="135" t="s">
        <v>12608</v>
      </c>
      <c r="H8167" s="135" t="s">
        <v>2382</v>
      </c>
      <c r="I8167" s="135" t="s">
        <v>10318</v>
      </c>
    </row>
    <row r="8168" spans="1:9" x14ac:dyDescent="0.2">
      <c r="A8168" s="135" t="s">
        <v>2918</v>
      </c>
      <c r="D8168" s="135" t="s">
        <v>10323</v>
      </c>
      <c r="E8168" s="135">
        <f t="shared" si="127"/>
        <v>40588801</v>
      </c>
      <c r="F8168" s="135" t="s">
        <v>16559</v>
      </c>
      <c r="G8168" s="135" t="s">
        <v>12608</v>
      </c>
      <c r="H8168" s="135" t="s">
        <v>6488</v>
      </c>
      <c r="I8168" s="135" t="s">
        <v>8826</v>
      </c>
    </row>
    <row r="8169" spans="1:9" x14ac:dyDescent="0.2">
      <c r="A8169" s="135" t="s">
        <v>2918</v>
      </c>
      <c r="D8169" s="135" t="s">
        <v>10324</v>
      </c>
      <c r="E8169" s="135">
        <f t="shared" si="127"/>
        <v>40588802</v>
      </c>
      <c r="F8169" s="135" t="s">
        <v>16559</v>
      </c>
      <c r="G8169" s="135" t="s">
        <v>12608</v>
      </c>
      <c r="H8169" s="135" t="s">
        <v>6488</v>
      </c>
      <c r="I8169" s="135" t="s">
        <v>8826</v>
      </c>
    </row>
    <row r="8170" spans="1:9" x14ac:dyDescent="0.2">
      <c r="A8170" s="135" t="s">
        <v>2918</v>
      </c>
      <c r="D8170" s="135" t="s">
        <v>10325</v>
      </c>
      <c r="E8170" s="135">
        <f t="shared" si="127"/>
        <v>40588803</v>
      </c>
      <c r="F8170" s="135" t="s">
        <v>16559</v>
      </c>
      <c r="G8170" s="135" t="s">
        <v>12608</v>
      </c>
      <c r="H8170" s="135" t="s">
        <v>6488</v>
      </c>
      <c r="I8170" s="135" t="s">
        <v>8826</v>
      </c>
    </row>
    <row r="8171" spans="1:9" x14ac:dyDescent="0.2">
      <c r="A8171" s="135" t="s">
        <v>2918</v>
      </c>
      <c r="D8171" s="135" t="s">
        <v>10326</v>
      </c>
      <c r="E8171" s="135">
        <f t="shared" si="127"/>
        <v>40588804</v>
      </c>
      <c r="F8171" s="135" t="s">
        <v>16559</v>
      </c>
      <c r="G8171" s="135" t="s">
        <v>12608</v>
      </c>
      <c r="H8171" s="135" t="s">
        <v>6488</v>
      </c>
      <c r="I8171" s="135" t="s">
        <v>8826</v>
      </c>
    </row>
    <row r="8172" spans="1:9" x14ac:dyDescent="0.2">
      <c r="A8172" s="135" t="s">
        <v>2918</v>
      </c>
      <c r="D8172" s="135" t="s">
        <v>10327</v>
      </c>
      <c r="E8172" s="135">
        <f t="shared" si="127"/>
        <v>40588805</v>
      </c>
      <c r="F8172" s="135" t="s">
        <v>16559</v>
      </c>
      <c r="G8172" s="135" t="s">
        <v>12608</v>
      </c>
      <c r="H8172" s="135" t="s">
        <v>6488</v>
      </c>
      <c r="I8172" s="135" t="s">
        <v>8826</v>
      </c>
    </row>
    <row r="8173" spans="1:9" x14ac:dyDescent="0.2">
      <c r="A8173" s="135" t="s">
        <v>2918</v>
      </c>
      <c r="D8173" s="135" t="s">
        <v>10328</v>
      </c>
      <c r="E8173" s="135">
        <f t="shared" si="127"/>
        <v>40600101</v>
      </c>
      <c r="F8173" s="135" t="s">
        <v>16559</v>
      </c>
      <c r="G8173" s="135" t="s">
        <v>10329</v>
      </c>
      <c r="H8173" s="135" t="s">
        <v>13061</v>
      </c>
      <c r="I8173" s="135" t="s">
        <v>13062</v>
      </c>
    </row>
    <row r="8174" spans="1:9" x14ac:dyDescent="0.2">
      <c r="A8174" s="135" t="s">
        <v>2918</v>
      </c>
      <c r="D8174" s="135" t="s">
        <v>13063</v>
      </c>
      <c r="E8174" s="135">
        <f t="shared" si="127"/>
        <v>40600126</v>
      </c>
      <c r="F8174" s="135" t="s">
        <v>16559</v>
      </c>
      <c r="G8174" s="135" t="s">
        <v>10329</v>
      </c>
      <c r="H8174" s="135" t="s">
        <v>13061</v>
      </c>
      <c r="I8174" s="135" t="s">
        <v>13064</v>
      </c>
    </row>
    <row r="8175" spans="1:9" x14ac:dyDescent="0.2">
      <c r="A8175" s="135" t="s">
        <v>2918</v>
      </c>
      <c r="D8175" s="135" t="s">
        <v>13065</v>
      </c>
      <c r="E8175" s="135">
        <f t="shared" si="127"/>
        <v>40600129</v>
      </c>
      <c r="F8175" s="135" t="s">
        <v>16559</v>
      </c>
      <c r="G8175" s="135" t="s">
        <v>10329</v>
      </c>
      <c r="H8175" s="135" t="s">
        <v>13061</v>
      </c>
      <c r="I8175" s="135" t="s">
        <v>13066</v>
      </c>
    </row>
    <row r="8176" spans="1:9" x14ac:dyDescent="0.2">
      <c r="A8176" s="135" t="s">
        <v>2918</v>
      </c>
      <c r="D8176" s="135" t="s">
        <v>13067</v>
      </c>
      <c r="E8176" s="135">
        <f t="shared" si="127"/>
        <v>40600130</v>
      </c>
      <c r="F8176" s="135" t="s">
        <v>16559</v>
      </c>
      <c r="G8176" s="135" t="s">
        <v>10329</v>
      </c>
      <c r="H8176" s="135" t="s">
        <v>13061</v>
      </c>
      <c r="I8176" s="135" t="s">
        <v>13068</v>
      </c>
    </row>
    <row r="8177" spans="1:9" x14ac:dyDescent="0.2">
      <c r="A8177" s="135" t="s">
        <v>2918</v>
      </c>
      <c r="D8177" s="135" t="s">
        <v>13069</v>
      </c>
      <c r="E8177" s="135">
        <f t="shared" si="127"/>
        <v>40600131</v>
      </c>
      <c r="F8177" s="135" t="s">
        <v>16559</v>
      </c>
      <c r="G8177" s="135" t="s">
        <v>10329</v>
      </c>
      <c r="H8177" s="135" t="s">
        <v>13061</v>
      </c>
      <c r="I8177" s="135" t="s">
        <v>13070</v>
      </c>
    </row>
    <row r="8178" spans="1:9" x14ac:dyDescent="0.2">
      <c r="A8178" s="135" t="s">
        <v>2918</v>
      </c>
      <c r="D8178" s="135" t="s">
        <v>13071</v>
      </c>
      <c r="E8178" s="135">
        <f t="shared" si="127"/>
        <v>40600132</v>
      </c>
      <c r="F8178" s="135" t="s">
        <v>16559</v>
      </c>
      <c r="G8178" s="135" t="s">
        <v>10329</v>
      </c>
      <c r="H8178" s="135" t="s">
        <v>13061</v>
      </c>
      <c r="I8178" s="135" t="s">
        <v>13072</v>
      </c>
    </row>
    <row r="8179" spans="1:9" x14ac:dyDescent="0.2">
      <c r="A8179" s="135" t="s">
        <v>2918</v>
      </c>
      <c r="D8179" s="135" t="s">
        <v>13073</v>
      </c>
      <c r="E8179" s="135">
        <f t="shared" si="127"/>
        <v>40600133</v>
      </c>
      <c r="F8179" s="135" t="s">
        <v>16559</v>
      </c>
      <c r="G8179" s="135" t="s">
        <v>10329</v>
      </c>
      <c r="H8179" s="135" t="s">
        <v>13061</v>
      </c>
      <c r="I8179" s="135" t="s">
        <v>13074</v>
      </c>
    </row>
    <row r="8180" spans="1:9" x14ac:dyDescent="0.2">
      <c r="A8180" s="135" t="s">
        <v>2918</v>
      </c>
      <c r="D8180" s="135" t="s">
        <v>13075</v>
      </c>
      <c r="E8180" s="135">
        <f t="shared" si="127"/>
        <v>40600134</v>
      </c>
      <c r="F8180" s="135" t="s">
        <v>16559</v>
      </c>
      <c r="G8180" s="135" t="s">
        <v>10329</v>
      </c>
      <c r="H8180" s="135" t="s">
        <v>13061</v>
      </c>
      <c r="I8180" s="135" t="s">
        <v>13076</v>
      </c>
    </row>
    <row r="8181" spans="1:9" x14ac:dyDescent="0.2">
      <c r="A8181" s="135" t="s">
        <v>2918</v>
      </c>
      <c r="D8181" s="135" t="s">
        <v>13077</v>
      </c>
      <c r="E8181" s="135">
        <f t="shared" si="127"/>
        <v>40600135</v>
      </c>
      <c r="F8181" s="135" t="s">
        <v>16559</v>
      </c>
      <c r="G8181" s="135" t="s">
        <v>10329</v>
      </c>
      <c r="H8181" s="135" t="s">
        <v>13061</v>
      </c>
      <c r="I8181" s="135" t="s">
        <v>13078</v>
      </c>
    </row>
    <row r="8182" spans="1:9" x14ac:dyDescent="0.2">
      <c r="A8182" s="135" t="s">
        <v>2918</v>
      </c>
      <c r="D8182" s="135" t="s">
        <v>13079</v>
      </c>
      <c r="E8182" s="135">
        <f t="shared" si="127"/>
        <v>40600136</v>
      </c>
      <c r="F8182" s="135" t="s">
        <v>16559</v>
      </c>
      <c r="G8182" s="135" t="s">
        <v>10329</v>
      </c>
      <c r="H8182" s="135" t="s">
        <v>13061</v>
      </c>
      <c r="I8182" s="135" t="s">
        <v>13080</v>
      </c>
    </row>
    <row r="8183" spans="1:9" x14ac:dyDescent="0.2">
      <c r="A8183" s="135" t="s">
        <v>2918</v>
      </c>
      <c r="D8183" s="135" t="s">
        <v>13081</v>
      </c>
      <c r="E8183" s="135">
        <f t="shared" si="127"/>
        <v>40600137</v>
      </c>
      <c r="F8183" s="135" t="s">
        <v>16559</v>
      </c>
      <c r="G8183" s="135" t="s">
        <v>10329</v>
      </c>
      <c r="H8183" s="135" t="s">
        <v>13061</v>
      </c>
      <c r="I8183" s="135" t="s">
        <v>13082</v>
      </c>
    </row>
    <row r="8184" spans="1:9" x14ac:dyDescent="0.2">
      <c r="A8184" s="135" t="s">
        <v>2918</v>
      </c>
      <c r="D8184" s="135" t="s">
        <v>13083</v>
      </c>
      <c r="E8184" s="135">
        <f t="shared" si="127"/>
        <v>40600138</v>
      </c>
      <c r="F8184" s="135" t="s">
        <v>16559</v>
      </c>
      <c r="G8184" s="135" t="s">
        <v>10329</v>
      </c>
      <c r="H8184" s="135" t="s">
        <v>13061</v>
      </c>
      <c r="I8184" s="135" t="s">
        <v>13084</v>
      </c>
    </row>
    <row r="8185" spans="1:9" x14ac:dyDescent="0.2">
      <c r="A8185" s="135" t="s">
        <v>2918</v>
      </c>
      <c r="D8185" s="135" t="s">
        <v>13085</v>
      </c>
      <c r="E8185" s="135">
        <f t="shared" si="127"/>
        <v>40600139</v>
      </c>
      <c r="F8185" s="135" t="s">
        <v>16559</v>
      </c>
      <c r="G8185" s="135" t="s">
        <v>10329</v>
      </c>
      <c r="H8185" s="135" t="s">
        <v>13061</v>
      </c>
      <c r="I8185" s="135" t="s">
        <v>13086</v>
      </c>
    </row>
    <row r="8186" spans="1:9" x14ac:dyDescent="0.2">
      <c r="A8186" s="135" t="s">
        <v>2918</v>
      </c>
      <c r="D8186" s="135" t="s">
        <v>13087</v>
      </c>
      <c r="E8186" s="135">
        <f t="shared" si="127"/>
        <v>40600140</v>
      </c>
      <c r="F8186" s="135" t="s">
        <v>16559</v>
      </c>
      <c r="G8186" s="135" t="s">
        <v>10329</v>
      </c>
      <c r="H8186" s="135" t="s">
        <v>13061</v>
      </c>
      <c r="I8186" s="135" t="s">
        <v>13088</v>
      </c>
    </row>
    <row r="8187" spans="1:9" x14ac:dyDescent="0.2">
      <c r="A8187" s="135" t="s">
        <v>2918</v>
      </c>
      <c r="D8187" s="135" t="s">
        <v>13089</v>
      </c>
      <c r="E8187" s="135">
        <f t="shared" si="127"/>
        <v>40600141</v>
      </c>
      <c r="F8187" s="135" t="s">
        <v>16559</v>
      </c>
      <c r="G8187" s="135" t="s">
        <v>10329</v>
      </c>
      <c r="H8187" s="135" t="s">
        <v>13061</v>
      </c>
      <c r="I8187" s="135" t="s">
        <v>13090</v>
      </c>
    </row>
    <row r="8188" spans="1:9" x14ac:dyDescent="0.2">
      <c r="A8188" s="135" t="s">
        <v>2918</v>
      </c>
      <c r="D8188" s="135" t="s">
        <v>13091</v>
      </c>
      <c r="E8188" s="135">
        <f t="shared" si="127"/>
        <v>40600142</v>
      </c>
      <c r="F8188" s="135" t="s">
        <v>16559</v>
      </c>
      <c r="G8188" s="135" t="s">
        <v>10329</v>
      </c>
      <c r="H8188" s="135" t="s">
        <v>13061</v>
      </c>
      <c r="I8188" s="135" t="s">
        <v>13092</v>
      </c>
    </row>
    <row r="8189" spans="1:9" x14ac:dyDescent="0.2">
      <c r="A8189" s="135" t="s">
        <v>2918</v>
      </c>
      <c r="D8189" s="135" t="s">
        <v>13093</v>
      </c>
      <c r="E8189" s="135">
        <f t="shared" si="127"/>
        <v>40600143</v>
      </c>
      <c r="F8189" s="135" t="s">
        <v>16559</v>
      </c>
      <c r="G8189" s="135" t="s">
        <v>10329</v>
      </c>
      <c r="H8189" s="135" t="s">
        <v>13061</v>
      </c>
      <c r="I8189" s="135" t="s">
        <v>13094</v>
      </c>
    </row>
    <row r="8190" spans="1:9" x14ac:dyDescent="0.2">
      <c r="A8190" s="135" t="s">
        <v>2918</v>
      </c>
      <c r="D8190" s="135" t="s">
        <v>13095</v>
      </c>
      <c r="E8190" s="135">
        <f t="shared" si="127"/>
        <v>40600144</v>
      </c>
      <c r="F8190" s="135" t="s">
        <v>16559</v>
      </c>
      <c r="G8190" s="135" t="s">
        <v>10329</v>
      </c>
      <c r="H8190" s="135" t="s">
        <v>13061</v>
      </c>
      <c r="I8190" s="135" t="s">
        <v>13096</v>
      </c>
    </row>
    <row r="8191" spans="1:9" x14ac:dyDescent="0.2">
      <c r="A8191" s="135" t="s">
        <v>2918</v>
      </c>
      <c r="D8191" s="135" t="s">
        <v>13097</v>
      </c>
      <c r="E8191" s="135">
        <f t="shared" si="127"/>
        <v>40600145</v>
      </c>
      <c r="F8191" s="135" t="s">
        <v>16559</v>
      </c>
      <c r="G8191" s="135" t="s">
        <v>10329</v>
      </c>
      <c r="H8191" s="135" t="s">
        <v>13061</v>
      </c>
      <c r="I8191" s="135" t="s">
        <v>13098</v>
      </c>
    </row>
    <row r="8192" spans="1:9" x14ac:dyDescent="0.2">
      <c r="A8192" s="135" t="s">
        <v>2918</v>
      </c>
      <c r="D8192" s="135" t="s">
        <v>13099</v>
      </c>
      <c r="E8192" s="135">
        <f t="shared" si="127"/>
        <v>40600146</v>
      </c>
      <c r="F8192" s="135" t="s">
        <v>16559</v>
      </c>
      <c r="G8192" s="135" t="s">
        <v>10329</v>
      </c>
      <c r="H8192" s="135" t="s">
        <v>13061</v>
      </c>
      <c r="I8192" s="135" t="s">
        <v>13100</v>
      </c>
    </row>
    <row r="8193" spans="1:9" x14ac:dyDescent="0.2">
      <c r="A8193" s="135" t="s">
        <v>2918</v>
      </c>
      <c r="D8193" s="135" t="s">
        <v>13101</v>
      </c>
      <c r="E8193" s="135">
        <f t="shared" si="127"/>
        <v>40600147</v>
      </c>
      <c r="F8193" s="135" t="s">
        <v>16559</v>
      </c>
      <c r="G8193" s="135" t="s">
        <v>10329</v>
      </c>
      <c r="H8193" s="135" t="s">
        <v>13061</v>
      </c>
      <c r="I8193" s="135" t="s">
        <v>13102</v>
      </c>
    </row>
    <row r="8194" spans="1:9" x14ac:dyDescent="0.2">
      <c r="A8194" s="135" t="s">
        <v>2918</v>
      </c>
      <c r="D8194" s="135" t="s">
        <v>13103</v>
      </c>
      <c r="E8194" s="135">
        <f t="shared" ref="E8194:E8257" si="128">VALUE(D8194)</f>
        <v>40600148</v>
      </c>
      <c r="F8194" s="135" t="s">
        <v>16559</v>
      </c>
      <c r="G8194" s="135" t="s">
        <v>10329</v>
      </c>
      <c r="H8194" s="135" t="s">
        <v>13061</v>
      </c>
      <c r="I8194" s="135" t="s">
        <v>13104</v>
      </c>
    </row>
    <row r="8195" spans="1:9" x14ac:dyDescent="0.2">
      <c r="A8195" s="135" t="s">
        <v>2918</v>
      </c>
      <c r="D8195" s="135" t="s">
        <v>13105</v>
      </c>
      <c r="E8195" s="135">
        <f t="shared" si="128"/>
        <v>40600149</v>
      </c>
      <c r="F8195" s="135" t="s">
        <v>16559</v>
      </c>
      <c r="G8195" s="135" t="s">
        <v>10329</v>
      </c>
      <c r="H8195" s="135" t="s">
        <v>13061</v>
      </c>
      <c r="I8195" s="135" t="s">
        <v>13106</v>
      </c>
    </row>
    <row r="8196" spans="1:9" x14ac:dyDescent="0.2">
      <c r="A8196" s="135" t="s">
        <v>2918</v>
      </c>
      <c r="D8196" s="135" t="s">
        <v>13107</v>
      </c>
      <c r="E8196" s="135">
        <f t="shared" si="128"/>
        <v>40600160</v>
      </c>
      <c r="F8196" s="135" t="s">
        <v>16559</v>
      </c>
      <c r="G8196" s="135" t="s">
        <v>10329</v>
      </c>
      <c r="H8196" s="135" t="s">
        <v>13061</v>
      </c>
      <c r="I8196" s="135" t="s">
        <v>13108</v>
      </c>
    </row>
    <row r="8197" spans="1:9" x14ac:dyDescent="0.2">
      <c r="A8197" s="135" t="s">
        <v>2918</v>
      </c>
      <c r="D8197" s="135" t="s">
        <v>13109</v>
      </c>
      <c r="E8197" s="135">
        <f t="shared" si="128"/>
        <v>40600161</v>
      </c>
      <c r="F8197" s="135" t="s">
        <v>16559</v>
      </c>
      <c r="G8197" s="135" t="s">
        <v>10329</v>
      </c>
      <c r="H8197" s="135" t="s">
        <v>13061</v>
      </c>
      <c r="I8197" s="135" t="s">
        <v>13110</v>
      </c>
    </row>
    <row r="8198" spans="1:9" x14ac:dyDescent="0.2">
      <c r="A8198" s="135" t="s">
        <v>2918</v>
      </c>
      <c r="D8198" s="135" t="s">
        <v>13111</v>
      </c>
      <c r="E8198" s="135">
        <f t="shared" si="128"/>
        <v>40600162</v>
      </c>
      <c r="F8198" s="135" t="s">
        <v>16559</v>
      </c>
      <c r="G8198" s="135" t="s">
        <v>10329</v>
      </c>
      <c r="H8198" s="135" t="s">
        <v>13061</v>
      </c>
      <c r="I8198" s="135" t="s">
        <v>13112</v>
      </c>
    </row>
    <row r="8199" spans="1:9" x14ac:dyDescent="0.2">
      <c r="A8199" s="135" t="s">
        <v>2918</v>
      </c>
      <c r="D8199" s="135" t="s">
        <v>13113</v>
      </c>
      <c r="E8199" s="135">
        <f t="shared" si="128"/>
        <v>40600163</v>
      </c>
      <c r="F8199" s="135" t="s">
        <v>16559</v>
      </c>
      <c r="G8199" s="135" t="s">
        <v>10329</v>
      </c>
      <c r="H8199" s="135" t="s">
        <v>13061</v>
      </c>
      <c r="I8199" s="135" t="s">
        <v>13114</v>
      </c>
    </row>
    <row r="8200" spans="1:9" x14ac:dyDescent="0.2">
      <c r="A8200" s="135" t="s">
        <v>2918</v>
      </c>
      <c r="D8200" s="135" t="s">
        <v>13115</v>
      </c>
      <c r="E8200" s="135">
        <f t="shared" si="128"/>
        <v>40600164</v>
      </c>
      <c r="F8200" s="135" t="s">
        <v>16559</v>
      </c>
      <c r="G8200" s="135" t="s">
        <v>10329</v>
      </c>
      <c r="H8200" s="135" t="s">
        <v>13061</v>
      </c>
      <c r="I8200" s="135" t="s">
        <v>13116</v>
      </c>
    </row>
    <row r="8201" spans="1:9" x14ac:dyDescent="0.2">
      <c r="A8201" s="135" t="s">
        <v>2918</v>
      </c>
      <c r="D8201" s="135" t="s">
        <v>13117</v>
      </c>
      <c r="E8201" s="135">
        <f t="shared" si="128"/>
        <v>40600165</v>
      </c>
      <c r="F8201" s="135" t="s">
        <v>16559</v>
      </c>
      <c r="G8201" s="135" t="s">
        <v>10329</v>
      </c>
      <c r="H8201" s="135" t="s">
        <v>13061</v>
      </c>
      <c r="I8201" s="135" t="s">
        <v>13118</v>
      </c>
    </row>
    <row r="8202" spans="1:9" x14ac:dyDescent="0.2">
      <c r="A8202" s="135" t="s">
        <v>2918</v>
      </c>
      <c r="D8202" s="135" t="s">
        <v>13119</v>
      </c>
      <c r="E8202" s="135">
        <f t="shared" si="128"/>
        <v>40600166</v>
      </c>
      <c r="F8202" s="135" t="s">
        <v>16559</v>
      </c>
      <c r="G8202" s="135" t="s">
        <v>10329</v>
      </c>
      <c r="H8202" s="135" t="s">
        <v>13061</v>
      </c>
      <c r="I8202" s="135" t="s">
        <v>16985</v>
      </c>
    </row>
    <row r="8203" spans="1:9" x14ac:dyDescent="0.2">
      <c r="A8203" s="135" t="s">
        <v>2918</v>
      </c>
      <c r="D8203" s="135" t="s">
        <v>16986</v>
      </c>
      <c r="E8203" s="135">
        <f t="shared" si="128"/>
        <v>40600167</v>
      </c>
      <c r="F8203" s="135" t="s">
        <v>16559</v>
      </c>
      <c r="G8203" s="135" t="s">
        <v>10329</v>
      </c>
      <c r="H8203" s="135" t="s">
        <v>13061</v>
      </c>
      <c r="I8203" s="135" t="s">
        <v>16987</v>
      </c>
    </row>
    <row r="8204" spans="1:9" x14ac:dyDescent="0.2">
      <c r="A8204" s="135" t="s">
        <v>2918</v>
      </c>
      <c r="D8204" s="135" t="s">
        <v>16988</v>
      </c>
      <c r="E8204" s="135">
        <f t="shared" si="128"/>
        <v>40600168</v>
      </c>
      <c r="F8204" s="135" t="s">
        <v>16559</v>
      </c>
      <c r="G8204" s="135" t="s">
        <v>10329</v>
      </c>
      <c r="H8204" s="135" t="s">
        <v>13061</v>
      </c>
      <c r="I8204" s="135" t="s">
        <v>16989</v>
      </c>
    </row>
    <row r="8205" spans="1:9" x14ac:dyDescent="0.2">
      <c r="A8205" s="135" t="s">
        <v>2918</v>
      </c>
      <c r="D8205" s="135" t="s">
        <v>16990</v>
      </c>
      <c r="E8205" s="135">
        <f t="shared" si="128"/>
        <v>40600169</v>
      </c>
      <c r="F8205" s="135" t="s">
        <v>16559</v>
      </c>
      <c r="G8205" s="135" t="s">
        <v>10329</v>
      </c>
      <c r="H8205" s="135" t="s">
        <v>13061</v>
      </c>
      <c r="I8205" s="135" t="s">
        <v>16991</v>
      </c>
    </row>
    <row r="8206" spans="1:9" x14ac:dyDescent="0.2">
      <c r="A8206" s="135" t="s">
        <v>2918</v>
      </c>
      <c r="D8206" s="135" t="s">
        <v>16992</v>
      </c>
      <c r="E8206" s="135">
        <f t="shared" si="128"/>
        <v>40600170</v>
      </c>
      <c r="F8206" s="135" t="s">
        <v>16559</v>
      </c>
      <c r="G8206" s="135" t="s">
        <v>10329</v>
      </c>
      <c r="H8206" s="135" t="s">
        <v>13061</v>
      </c>
      <c r="I8206" s="135" t="s">
        <v>16993</v>
      </c>
    </row>
    <row r="8207" spans="1:9" x14ac:dyDescent="0.2">
      <c r="A8207" s="135" t="s">
        <v>2918</v>
      </c>
      <c r="D8207" s="135" t="s">
        <v>16994</v>
      </c>
      <c r="E8207" s="135">
        <f t="shared" si="128"/>
        <v>40600171</v>
      </c>
      <c r="F8207" s="135" t="s">
        <v>16559</v>
      </c>
      <c r="G8207" s="135" t="s">
        <v>10329</v>
      </c>
      <c r="H8207" s="135" t="s">
        <v>13061</v>
      </c>
      <c r="I8207" s="135" t="s">
        <v>11636</v>
      </c>
    </row>
    <row r="8208" spans="1:9" x14ac:dyDescent="0.2">
      <c r="A8208" s="135" t="s">
        <v>2918</v>
      </c>
      <c r="D8208" s="135" t="s">
        <v>11637</v>
      </c>
      <c r="E8208" s="135">
        <f t="shared" si="128"/>
        <v>40600172</v>
      </c>
      <c r="F8208" s="135" t="s">
        <v>16559</v>
      </c>
      <c r="G8208" s="135" t="s">
        <v>10329</v>
      </c>
      <c r="H8208" s="135" t="s">
        <v>13061</v>
      </c>
      <c r="I8208" s="135" t="s">
        <v>11638</v>
      </c>
    </row>
    <row r="8209" spans="1:9" x14ac:dyDescent="0.2">
      <c r="A8209" s="135" t="s">
        <v>2918</v>
      </c>
      <c r="D8209" s="135" t="s">
        <v>11639</v>
      </c>
      <c r="E8209" s="135">
        <f t="shared" si="128"/>
        <v>40600173</v>
      </c>
      <c r="F8209" s="135" t="s">
        <v>16559</v>
      </c>
      <c r="G8209" s="135" t="s">
        <v>10329</v>
      </c>
      <c r="H8209" s="135" t="s">
        <v>13061</v>
      </c>
      <c r="I8209" s="135" t="s">
        <v>11640</v>
      </c>
    </row>
    <row r="8210" spans="1:9" x14ac:dyDescent="0.2">
      <c r="A8210" s="135" t="s">
        <v>2918</v>
      </c>
      <c r="D8210" s="135" t="s">
        <v>11641</v>
      </c>
      <c r="E8210" s="135">
        <f t="shared" si="128"/>
        <v>40600197</v>
      </c>
      <c r="F8210" s="135" t="s">
        <v>16559</v>
      </c>
      <c r="G8210" s="135" t="s">
        <v>10329</v>
      </c>
      <c r="H8210" s="135" t="s">
        <v>13061</v>
      </c>
      <c r="I8210" s="135" t="s">
        <v>7684</v>
      </c>
    </row>
    <row r="8211" spans="1:9" x14ac:dyDescent="0.2">
      <c r="A8211" s="135" t="s">
        <v>2918</v>
      </c>
      <c r="D8211" s="135" t="s">
        <v>11642</v>
      </c>
      <c r="E8211" s="135">
        <f t="shared" si="128"/>
        <v>40600198</v>
      </c>
      <c r="F8211" s="135" t="s">
        <v>16559</v>
      </c>
      <c r="G8211" s="135" t="s">
        <v>10329</v>
      </c>
      <c r="H8211" s="135" t="s">
        <v>13061</v>
      </c>
      <c r="I8211" s="135" t="s">
        <v>7684</v>
      </c>
    </row>
    <row r="8212" spans="1:9" x14ac:dyDescent="0.2">
      <c r="A8212" s="135" t="s">
        <v>2918</v>
      </c>
      <c r="D8212" s="135" t="s">
        <v>11643</v>
      </c>
      <c r="E8212" s="135">
        <f t="shared" si="128"/>
        <v>40600199</v>
      </c>
      <c r="F8212" s="135" t="s">
        <v>16559</v>
      </c>
      <c r="G8212" s="135" t="s">
        <v>10329</v>
      </c>
      <c r="H8212" s="135" t="s">
        <v>13061</v>
      </c>
      <c r="I8212" s="135" t="s">
        <v>7684</v>
      </c>
    </row>
    <row r="8213" spans="1:9" x14ac:dyDescent="0.2">
      <c r="A8213" s="135" t="s">
        <v>2918</v>
      </c>
      <c r="D8213" s="135" t="s">
        <v>11644</v>
      </c>
      <c r="E8213" s="135">
        <f t="shared" si="128"/>
        <v>40600231</v>
      </c>
      <c r="F8213" s="135" t="s">
        <v>16559</v>
      </c>
      <c r="G8213" s="135" t="s">
        <v>10329</v>
      </c>
      <c r="H8213" s="135" t="s">
        <v>11645</v>
      </c>
      <c r="I8213" s="135" t="s">
        <v>14336</v>
      </c>
    </row>
    <row r="8214" spans="1:9" x14ac:dyDescent="0.2">
      <c r="A8214" s="135" t="s">
        <v>2918</v>
      </c>
      <c r="D8214" s="135" t="s">
        <v>14337</v>
      </c>
      <c r="E8214" s="135">
        <f t="shared" si="128"/>
        <v>40600232</v>
      </c>
      <c r="F8214" s="135" t="s">
        <v>16559</v>
      </c>
      <c r="G8214" s="135" t="s">
        <v>10329</v>
      </c>
      <c r="H8214" s="135" t="s">
        <v>11645</v>
      </c>
      <c r="I8214" s="135" t="s">
        <v>14338</v>
      </c>
    </row>
    <row r="8215" spans="1:9" x14ac:dyDescent="0.2">
      <c r="A8215" s="135" t="s">
        <v>2918</v>
      </c>
      <c r="D8215" s="135" t="s">
        <v>14339</v>
      </c>
      <c r="E8215" s="135">
        <f t="shared" si="128"/>
        <v>40600233</v>
      </c>
      <c r="F8215" s="135" t="s">
        <v>16559</v>
      </c>
      <c r="G8215" s="135" t="s">
        <v>10329</v>
      </c>
      <c r="H8215" s="135" t="s">
        <v>11645</v>
      </c>
      <c r="I8215" s="135" t="s">
        <v>14340</v>
      </c>
    </row>
    <row r="8216" spans="1:9" x14ac:dyDescent="0.2">
      <c r="A8216" s="135" t="s">
        <v>2918</v>
      </c>
      <c r="D8216" s="135" t="s">
        <v>14341</v>
      </c>
      <c r="E8216" s="135">
        <f t="shared" si="128"/>
        <v>40600234</v>
      </c>
      <c r="F8216" s="135" t="s">
        <v>16559</v>
      </c>
      <c r="G8216" s="135" t="s">
        <v>10329</v>
      </c>
      <c r="H8216" s="135" t="s">
        <v>11645</v>
      </c>
      <c r="I8216" s="135" t="s">
        <v>14342</v>
      </c>
    </row>
    <row r="8217" spans="1:9" x14ac:dyDescent="0.2">
      <c r="A8217" s="135" t="s">
        <v>2918</v>
      </c>
      <c r="D8217" s="135" t="s">
        <v>14343</v>
      </c>
      <c r="E8217" s="135">
        <f t="shared" si="128"/>
        <v>40600235</v>
      </c>
      <c r="F8217" s="135" t="s">
        <v>16559</v>
      </c>
      <c r="G8217" s="135" t="s">
        <v>10329</v>
      </c>
      <c r="H8217" s="135" t="s">
        <v>11645</v>
      </c>
      <c r="I8217" s="135" t="s">
        <v>14344</v>
      </c>
    </row>
    <row r="8218" spans="1:9" x14ac:dyDescent="0.2">
      <c r="A8218" s="135" t="s">
        <v>2918</v>
      </c>
      <c r="D8218" s="135" t="s">
        <v>14345</v>
      </c>
      <c r="E8218" s="135">
        <f t="shared" si="128"/>
        <v>40600236</v>
      </c>
      <c r="F8218" s="135" t="s">
        <v>16559</v>
      </c>
      <c r="G8218" s="135" t="s">
        <v>10329</v>
      </c>
      <c r="H8218" s="135" t="s">
        <v>11645</v>
      </c>
      <c r="I8218" s="135" t="s">
        <v>14346</v>
      </c>
    </row>
    <row r="8219" spans="1:9" x14ac:dyDescent="0.2">
      <c r="A8219" s="135" t="s">
        <v>2918</v>
      </c>
      <c r="D8219" s="135" t="s">
        <v>14347</v>
      </c>
      <c r="E8219" s="135">
        <f t="shared" si="128"/>
        <v>40600237</v>
      </c>
      <c r="F8219" s="135" t="s">
        <v>16559</v>
      </c>
      <c r="G8219" s="135" t="s">
        <v>10329</v>
      </c>
      <c r="H8219" s="135" t="s">
        <v>11645</v>
      </c>
      <c r="I8219" s="135" t="s">
        <v>14348</v>
      </c>
    </row>
    <row r="8220" spans="1:9" x14ac:dyDescent="0.2">
      <c r="A8220" s="135" t="s">
        <v>2918</v>
      </c>
      <c r="D8220" s="135" t="s">
        <v>11683</v>
      </c>
      <c r="E8220" s="135">
        <f t="shared" si="128"/>
        <v>40600238</v>
      </c>
      <c r="F8220" s="135" t="s">
        <v>16559</v>
      </c>
      <c r="G8220" s="135" t="s">
        <v>10329</v>
      </c>
      <c r="H8220" s="135" t="s">
        <v>11645</v>
      </c>
      <c r="I8220" s="135" t="s">
        <v>11684</v>
      </c>
    </row>
    <row r="8221" spans="1:9" x14ac:dyDescent="0.2">
      <c r="A8221" s="135" t="s">
        <v>2918</v>
      </c>
      <c r="D8221" s="135" t="s">
        <v>11685</v>
      </c>
      <c r="E8221" s="135">
        <f t="shared" si="128"/>
        <v>40600239</v>
      </c>
      <c r="F8221" s="135" t="s">
        <v>16559</v>
      </c>
      <c r="G8221" s="135" t="s">
        <v>10329</v>
      </c>
      <c r="H8221" s="135" t="s">
        <v>11645</v>
      </c>
      <c r="I8221" s="135" t="s">
        <v>11686</v>
      </c>
    </row>
    <row r="8222" spans="1:9" x14ac:dyDescent="0.2">
      <c r="A8222" s="135" t="s">
        <v>2918</v>
      </c>
      <c r="D8222" s="135" t="s">
        <v>11687</v>
      </c>
      <c r="E8222" s="135">
        <f t="shared" si="128"/>
        <v>40600240</v>
      </c>
      <c r="F8222" s="135" t="s">
        <v>16559</v>
      </c>
      <c r="G8222" s="135" t="s">
        <v>10329</v>
      </c>
      <c r="H8222" s="135" t="s">
        <v>11645</v>
      </c>
      <c r="I8222" s="135" t="s">
        <v>11688</v>
      </c>
    </row>
    <row r="8223" spans="1:9" x14ac:dyDescent="0.2">
      <c r="A8223" s="135" t="s">
        <v>2918</v>
      </c>
      <c r="D8223" s="135" t="s">
        <v>11689</v>
      </c>
      <c r="E8223" s="135">
        <f t="shared" si="128"/>
        <v>40600241</v>
      </c>
      <c r="F8223" s="135" t="s">
        <v>16559</v>
      </c>
      <c r="G8223" s="135" t="s">
        <v>10329</v>
      </c>
      <c r="H8223" s="135" t="s">
        <v>11645</v>
      </c>
      <c r="I8223" s="135" t="s">
        <v>14392</v>
      </c>
    </row>
    <row r="8224" spans="1:9" x14ac:dyDescent="0.2">
      <c r="A8224" s="135" t="s">
        <v>2918</v>
      </c>
      <c r="D8224" s="135" t="s">
        <v>14393</v>
      </c>
      <c r="E8224" s="135">
        <f t="shared" si="128"/>
        <v>40600242</v>
      </c>
      <c r="F8224" s="135" t="s">
        <v>16559</v>
      </c>
      <c r="G8224" s="135" t="s">
        <v>10329</v>
      </c>
      <c r="H8224" s="135" t="s">
        <v>11645</v>
      </c>
      <c r="I8224" s="135" t="s">
        <v>14394</v>
      </c>
    </row>
    <row r="8225" spans="1:9" x14ac:dyDescent="0.2">
      <c r="A8225" s="135" t="s">
        <v>2918</v>
      </c>
      <c r="D8225" s="135" t="s">
        <v>14395</v>
      </c>
      <c r="E8225" s="135">
        <f t="shared" si="128"/>
        <v>40600243</v>
      </c>
      <c r="F8225" s="135" t="s">
        <v>16559</v>
      </c>
      <c r="G8225" s="135" t="s">
        <v>10329</v>
      </c>
      <c r="H8225" s="135" t="s">
        <v>11645</v>
      </c>
      <c r="I8225" s="135" t="s">
        <v>14396</v>
      </c>
    </row>
    <row r="8226" spans="1:9" x14ac:dyDescent="0.2">
      <c r="A8226" s="135" t="s">
        <v>2918</v>
      </c>
      <c r="D8226" s="135" t="s">
        <v>14397</v>
      </c>
      <c r="E8226" s="135">
        <f t="shared" si="128"/>
        <v>40600244</v>
      </c>
      <c r="F8226" s="135" t="s">
        <v>16559</v>
      </c>
      <c r="G8226" s="135" t="s">
        <v>10329</v>
      </c>
      <c r="H8226" s="135" t="s">
        <v>11645</v>
      </c>
      <c r="I8226" s="135" t="s">
        <v>14398</v>
      </c>
    </row>
    <row r="8227" spans="1:9" x14ac:dyDescent="0.2">
      <c r="A8227" s="135" t="s">
        <v>2918</v>
      </c>
      <c r="D8227" s="135" t="s">
        <v>14399</v>
      </c>
      <c r="E8227" s="135">
        <f t="shared" si="128"/>
        <v>40600245</v>
      </c>
      <c r="F8227" s="135" t="s">
        <v>16559</v>
      </c>
      <c r="G8227" s="135" t="s">
        <v>10329</v>
      </c>
      <c r="H8227" s="135" t="s">
        <v>11645</v>
      </c>
      <c r="I8227" s="135" t="s">
        <v>15596</v>
      </c>
    </row>
    <row r="8228" spans="1:9" x14ac:dyDescent="0.2">
      <c r="A8228" s="135" t="s">
        <v>2918</v>
      </c>
      <c r="D8228" s="135" t="s">
        <v>15597</v>
      </c>
      <c r="E8228" s="135">
        <f t="shared" si="128"/>
        <v>40600246</v>
      </c>
      <c r="F8228" s="135" t="s">
        <v>16559</v>
      </c>
      <c r="G8228" s="135" t="s">
        <v>10329</v>
      </c>
      <c r="H8228" s="135" t="s">
        <v>11645</v>
      </c>
      <c r="I8228" s="135" t="s">
        <v>15598</v>
      </c>
    </row>
    <row r="8229" spans="1:9" x14ac:dyDescent="0.2">
      <c r="A8229" s="135" t="s">
        <v>2918</v>
      </c>
      <c r="D8229" s="135" t="s">
        <v>15599</v>
      </c>
      <c r="E8229" s="135">
        <f t="shared" si="128"/>
        <v>40600248</v>
      </c>
      <c r="F8229" s="135" t="s">
        <v>16559</v>
      </c>
      <c r="G8229" s="135" t="s">
        <v>10329</v>
      </c>
      <c r="H8229" s="135" t="s">
        <v>11645</v>
      </c>
      <c r="I8229" s="135" t="s">
        <v>15600</v>
      </c>
    </row>
    <row r="8230" spans="1:9" x14ac:dyDescent="0.2">
      <c r="A8230" s="135" t="s">
        <v>2918</v>
      </c>
      <c r="D8230" s="135" t="s">
        <v>15601</v>
      </c>
      <c r="E8230" s="135">
        <f t="shared" si="128"/>
        <v>40600249</v>
      </c>
      <c r="F8230" s="135" t="s">
        <v>16559</v>
      </c>
      <c r="G8230" s="135" t="s">
        <v>10329</v>
      </c>
      <c r="H8230" s="135" t="s">
        <v>11645</v>
      </c>
      <c r="I8230" s="135" t="s">
        <v>15602</v>
      </c>
    </row>
    <row r="8231" spans="1:9" x14ac:dyDescent="0.2">
      <c r="A8231" s="135" t="s">
        <v>2918</v>
      </c>
      <c r="D8231" s="135" t="s">
        <v>15603</v>
      </c>
      <c r="E8231" s="135">
        <f t="shared" si="128"/>
        <v>40600250</v>
      </c>
      <c r="F8231" s="135" t="s">
        <v>16559</v>
      </c>
      <c r="G8231" s="135" t="s">
        <v>10329</v>
      </c>
      <c r="H8231" s="135" t="s">
        <v>11645</v>
      </c>
      <c r="I8231" s="135" t="s">
        <v>15604</v>
      </c>
    </row>
    <row r="8232" spans="1:9" x14ac:dyDescent="0.2">
      <c r="A8232" s="135" t="s">
        <v>2918</v>
      </c>
      <c r="D8232" s="135" t="s">
        <v>15605</v>
      </c>
      <c r="E8232" s="135">
        <f t="shared" si="128"/>
        <v>40600251</v>
      </c>
      <c r="F8232" s="135" t="s">
        <v>16559</v>
      </c>
      <c r="G8232" s="135" t="s">
        <v>10329</v>
      </c>
      <c r="H8232" s="135" t="s">
        <v>11645</v>
      </c>
      <c r="I8232" s="135" t="s">
        <v>15606</v>
      </c>
    </row>
    <row r="8233" spans="1:9" x14ac:dyDescent="0.2">
      <c r="A8233" s="135" t="s">
        <v>2918</v>
      </c>
      <c r="D8233" s="135" t="s">
        <v>15607</v>
      </c>
      <c r="E8233" s="135">
        <f t="shared" si="128"/>
        <v>40600253</v>
      </c>
      <c r="F8233" s="135" t="s">
        <v>16559</v>
      </c>
      <c r="G8233" s="135" t="s">
        <v>10329</v>
      </c>
      <c r="H8233" s="135" t="s">
        <v>11645</v>
      </c>
      <c r="I8233" s="135" t="s">
        <v>15608</v>
      </c>
    </row>
    <row r="8234" spans="1:9" x14ac:dyDescent="0.2">
      <c r="A8234" s="135" t="s">
        <v>2918</v>
      </c>
      <c r="D8234" s="135" t="s">
        <v>15609</v>
      </c>
      <c r="E8234" s="135">
        <f t="shared" si="128"/>
        <v>40600254</v>
      </c>
      <c r="F8234" s="135" t="s">
        <v>16559</v>
      </c>
      <c r="G8234" s="135" t="s">
        <v>10329</v>
      </c>
      <c r="H8234" s="135" t="s">
        <v>11645</v>
      </c>
      <c r="I8234" s="135" t="s">
        <v>15610</v>
      </c>
    </row>
    <row r="8235" spans="1:9" x14ac:dyDescent="0.2">
      <c r="A8235" s="135" t="s">
        <v>2918</v>
      </c>
      <c r="D8235" s="135" t="s">
        <v>15611</v>
      </c>
      <c r="E8235" s="135">
        <f t="shared" si="128"/>
        <v>40600255</v>
      </c>
      <c r="F8235" s="135" t="s">
        <v>16559</v>
      </c>
      <c r="G8235" s="135" t="s">
        <v>10329</v>
      </c>
      <c r="H8235" s="135" t="s">
        <v>11645</v>
      </c>
      <c r="I8235" s="135" t="s">
        <v>15612</v>
      </c>
    </row>
    <row r="8236" spans="1:9" x14ac:dyDescent="0.2">
      <c r="A8236" s="135" t="s">
        <v>2918</v>
      </c>
      <c r="D8236" s="135" t="s">
        <v>15613</v>
      </c>
      <c r="E8236" s="135">
        <f t="shared" si="128"/>
        <v>40600256</v>
      </c>
      <c r="F8236" s="135" t="s">
        <v>16559</v>
      </c>
      <c r="G8236" s="135" t="s">
        <v>10329</v>
      </c>
      <c r="H8236" s="135" t="s">
        <v>11645</v>
      </c>
      <c r="I8236" s="135" t="s">
        <v>15614</v>
      </c>
    </row>
    <row r="8237" spans="1:9" x14ac:dyDescent="0.2">
      <c r="A8237" s="135" t="s">
        <v>2918</v>
      </c>
      <c r="D8237" s="135" t="s">
        <v>15615</v>
      </c>
      <c r="E8237" s="135">
        <f t="shared" si="128"/>
        <v>40600257</v>
      </c>
      <c r="F8237" s="135" t="s">
        <v>16559</v>
      </c>
      <c r="G8237" s="135" t="s">
        <v>10329</v>
      </c>
      <c r="H8237" s="135" t="s">
        <v>11645</v>
      </c>
      <c r="I8237" s="135" t="s">
        <v>15616</v>
      </c>
    </row>
    <row r="8238" spans="1:9" x14ac:dyDescent="0.2">
      <c r="A8238" s="135" t="s">
        <v>2918</v>
      </c>
      <c r="D8238" s="135" t="s">
        <v>15617</v>
      </c>
      <c r="E8238" s="135">
        <f t="shared" si="128"/>
        <v>40600259</v>
      </c>
      <c r="F8238" s="135" t="s">
        <v>16559</v>
      </c>
      <c r="G8238" s="135" t="s">
        <v>10329</v>
      </c>
      <c r="H8238" s="135" t="s">
        <v>11645</v>
      </c>
      <c r="I8238" s="135" t="s">
        <v>15618</v>
      </c>
    </row>
    <row r="8239" spans="1:9" x14ac:dyDescent="0.2">
      <c r="A8239" s="135" t="s">
        <v>2918</v>
      </c>
      <c r="D8239" s="135" t="s">
        <v>15619</v>
      </c>
      <c r="E8239" s="135">
        <f t="shared" si="128"/>
        <v>40600260</v>
      </c>
      <c r="F8239" s="135" t="s">
        <v>16559</v>
      </c>
      <c r="G8239" s="135" t="s">
        <v>10329</v>
      </c>
      <c r="H8239" s="135" t="s">
        <v>11645</v>
      </c>
      <c r="I8239" s="135" t="s">
        <v>15620</v>
      </c>
    </row>
    <row r="8240" spans="1:9" x14ac:dyDescent="0.2">
      <c r="A8240" s="135" t="s">
        <v>2918</v>
      </c>
      <c r="D8240" s="135" t="s">
        <v>15621</v>
      </c>
      <c r="E8240" s="135">
        <f t="shared" si="128"/>
        <v>40600261</v>
      </c>
      <c r="F8240" s="135" t="s">
        <v>16559</v>
      </c>
      <c r="G8240" s="135" t="s">
        <v>10329</v>
      </c>
      <c r="H8240" s="135" t="s">
        <v>11645</v>
      </c>
      <c r="I8240" s="135" t="s">
        <v>15622</v>
      </c>
    </row>
    <row r="8241" spans="1:12" x14ac:dyDescent="0.2">
      <c r="A8241" s="135" t="s">
        <v>2918</v>
      </c>
      <c r="D8241" s="135" t="s">
        <v>15623</v>
      </c>
      <c r="E8241" s="135">
        <f t="shared" si="128"/>
        <v>40600298</v>
      </c>
      <c r="F8241" s="135" t="s">
        <v>16559</v>
      </c>
      <c r="G8241" s="135" t="s">
        <v>10329</v>
      </c>
      <c r="H8241" s="135" t="s">
        <v>11645</v>
      </c>
      <c r="I8241" s="135" t="s">
        <v>7684</v>
      </c>
    </row>
    <row r="8242" spans="1:12" x14ac:dyDescent="0.2">
      <c r="A8242" s="135" t="s">
        <v>2918</v>
      </c>
      <c r="D8242" s="135" t="s">
        <v>15624</v>
      </c>
      <c r="E8242" s="135">
        <f t="shared" si="128"/>
        <v>40600299</v>
      </c>
      <c r="F8242" s="135" t="s">
        <v>16559</v>
      </c>
      <c r="G8242" s="135" t="s">
        <v>10329</v>
      </c>
      <c r="H8242" s="135" t="s">
        <v>11645</v>
      </c>
      <c r="I8242" s="135" t="s">
        <v>7684</v>
      </c>
    </row>
    <row r="8243" spans="1:12" x14ac:dyDescent="0.2">
      <c r="A8243" s="135" t="s">
        <v>2918</v>
      </c>
      <c r="D8243" s="135" t="s">
        <v>15625</v>
      </c>
      <c r="E8243" s="135">
        <f t="shared" si="128"/>
        <v>40600301</v>
      </c>
      <c r="F8243" s="135" t="s">
        <v>16559</v>
      </c>
      <c r="G8243" s="135" t="s">
        <v>10329</v>
      </c>
      <c r="H8243" s="135" t="s">
        <v>15626</v>
      </c>
      <c r="I8243" s="135" t="s">
        <v>15627</v>
      </c>
    </row>
    <row r="8244" spans="1:12" x14ac:dyDescent="0.2">
      <c r="A8244" s="135" t="s">
        <v>2918</v>
      </c>
      <c r="D8244" s="135" t="s">
        <v>15628</v>
      </c>
      <c r="E8244" s="135">
        <f t="shared" si="128"/>
        <v>40600302</v>
      </c>
      <c r="F8244" s="135" t="s">
        <v>16559</v>
      </c>
      <c r="G8244" s="135" t="s">
        <v>10329</v>
      </c>
      <c r="H8244" s="135" t="s">
        <v>15626</v>
      </c>
      <c r="I8244" s="135" t="s">
        <v>15629</v>
      </c>
    </row>
    <row r="8245" spans="1:12" x14ac:dyDescent="0.2">
      <c r="A8245" s="135" t="s">
        <v>2918</v>
      </c>
      <c r="D8245" s="135" t="s">
        <v>15630</v>
      </c>
      <c r="E8245" s="135">
        <f t="shared" si="128"/>
        <v>40600305</v>
      </c>
      <c r="F8245" s="135" t="s">
        <v>16559</v>
      </c>
      <c r="G8245" s="135" t="s">
        <v>10329</v>
      </c>
      <c r="H8245" s="135" t="s">
        <v>15626</v>
      </c>
      <c r="I8245" s="135" t="s">
        <v>15631</v>
      </c>
    </row>
    <row r="8246" spans="1:12" x14ac:dyDescent="0.2">
      <c r="A8246" s="135" t="s">
        <v>2918</v>
      </c>
      <c r="D8246" s="135" t="s">
        <v>15632</v>
      </c>
      <c r="E8246" s="135">
        <f t="shared" si="128"/>
        <v>40600306</v>
      </c>
      <c r="F8246" s="135" t="s">
        <v>16559</v>
      </c>
      <c r="G8246" s="135" t="s">
        <v>10329</v>
      </c>
      <c r="H8246" s="135" t="s">
        <v>15626</v>
      </c>
      <c r="I8246" s="135" t="s">
        <v>15633</v>
      </c>
    </row>
    <row r="8247" spans="1:12" x14ac:dyDescent="0.2">
      <c r="A8247" s="135" t="s">
        <v>2918</v>
      </c>
      <c r="D8247" s="135" t="s">
        <v>15634</v>
      </c>
      <c r="E8247" s="135">
        <f t="shared" si="128"/>
        <v>40600307</v>
      </c>
      <c r="F8247" s="135" t="s">
        <v>16559</v>
      </c>
      <c r="G8247" s="135" t="s">
        <v>10329</v>
      </c>
      <c r="H8247" s="135" t="s">
        <v>15626</v>
      </c>
      <c r="I8247" s="135" t="s">
        <v>15635</v>
      </c>
    </row>
    <row r="8248" spans="1:12" x14ac:dyDescent="0.2">
      <c r="A8248" s="135" t="s">
        <v>2918</v>
      </c>
      <c r="D8248" s="135" t="s">
        <v>15636</v>
      </c>
      <c r="E8248" s="135">
        <f t="shared" si="128"/>
        <v>40600399</v>
      </c>
      <c r="F8248" s="135" t="s">
        <v>16559</v>
      </c>
      <c r="G8248" s="135" t="s">
        <v>10329</v>
      </c>
      <c r="H8248" s="135" t="s">
        <v>15626</v>
      </c>
      <c r="I8248" s="135" t="s">
        <v>7684</v>
      </c>
    </row>
    <row r="8249" spans="1:12" x14ac:dyDescent="0.2">
      <c r="A8249" s="135" t="s">
        <v>2918</v>
      </c>
      <c r="D8249" s="135" t="s">
        <v>15637</v>
      </c>
      <c r="E8249" s="135">
        <f t="shared" si="128"/>
        <v>40600401</v>
      </c>
      <c r="F8249" s="135" t="s">
        <v>16559</v>
      </c>
      <c r="G8249" s="135" t="s">
        <v>10329</v>
      </c>
      <c r="H8249" s="135" t="s">
        <v>15638</v>
      </c>
      <c r="I8249" s="135" t="s">
        <v>15639</v>
      </c>
    </row>
    <row r="8250" spans="1:12" x14ac:dyDescent="0.2">
      <c r="A8250" s="135" t="s">
        <v>2918</v>
      </c>
      <c r="D8250" s="135" t="s">
        <v>15640</v>
      </c>
      <c r="E8250" s="135">
        <f t="shared" si="128"/>
        <v>40600402</v>
      </c>
      <c r="F8250" s="135" t="s">
        <v>16559</v>
      </c>
      <c r="G8250" s="135" t="s">
        <v>10329</v>
      </c>
      <c r="H8250" s="135" t="s">
        <v>15638</v>
      </c>
      <c r="I8250" s="135" t="s">
        <v>15641</v>
      </c>
    </row>
    <row r="8251" spans="1:12" x14ac:dyDescent="0.2">
      <c r="A8251" s="135" t="s">
        <v>2918</v>
      </c>
      <c r="B8251" s="135"/>
      <c r="D8251" s="135" t="s">
        <v>15642</v>
      </c>
      <c r="E8251" s="135">
        <f t="shared" si="128"/>
        <v>40600403</v>
      </c>
      <c r="F8251" s="135" t="s">
        <v>16559</v>
      </c>
      <c r="G8251" s="135" t="s">
        <v>10329</v>
      </c>
      <c r="H8251" s="135" t="s">
        <v>15638</v>
      </c>
      <c r="I8251" s="135" t="s">
        <v>15639</v>
      </c>
      <c r="L8251" s="135" t="s">
        <v>15643</v>
      </c>
    </row>
    <row r="8252" spans="1:12" x14ac:dyDescent="0.2">
      <c r="A8252" s="135" t="s">
        <v>2918</v>
      </c>
      <c r="D8252" s="135" t="s">
        <v>15644</v>
      </c>
      <c r="E8252" s="135">
        <f t="shared" si="128"/>
        <v>40600499</v>
      </c>
      <c r="F8252" s="135" t="s">
        <v>16559</v>
      </c>
      <c r="G8252" s="135" t="s">
        <v>10329</v>
      </c>
      <c r="H8252" s="135" t="s">
        <v>15638</v>
      </c>
      <c r="I8252" s="135" t="s">
        <v>7684</v>
      </c>
    </row>
    <row r="8253" spans="1:12" x14ac:dyDescent="0.2">
      <c r="A8253" s="135" t="s">
        <v>2918</v>
      </c>
      <c r="D8253" s="135" t="s">
        <v>15645</v>
      </c>
      <c r="E8253" s="135">
        <f t="shared" si="128"/>
        <v>40600501</v>
      </c>
      <c r="F8253" s="135" t="s">
        <v>16559</v>
      </c>
      <c r="G8253" s="135" t="s">
        <v>10329</v>
      </c>
      <c r="H8253" s="135" t="s">
        <v>15646</v>
      </c>
      <c r="I8253" s="135" t="s">
        <v>15647</v>
      </c>
    </row>
    <row r="8254" spans="1:12" x14ac:dyDescent="0.2">
      <c r="A8254" s="135" t="s">
        <v>2918</v>
      </c>
      <c r="D8254" s="135" t="s">
        <v>15648</v>
      </c>
      <c r="E8254" s="135">
        <f t="shared" si="128"/>
        <v>40600502</v>
      </c>
      <c r="F8254" s="135" t="s">
        <v>16559</v>
      </c>
      <c r="G8254" s="135" t="s">
        <v>10329</v>
      </c>
      <c r="H8254" s="135" t="s">
        <v>15646</v>
      </c>
      <c r="I8254" s="135" t="s">
        <v>15649</v>
      </c>
    </row>
    <row r="8255" spans="1:12" x14ac:dyDescent="0.2">
      <c r="A8255" s="135" t="s">
        <v>2918</v>
      </c>
      <c r="D8255" s="135" t="s">
        <v>15650</v>
      </c>
      <c r="E8255" s="135">
        <f t="shared" si="128"/>
        <v>40600503</v>
      </c>
      <c r="F8255" s="135" t="s">
        <v>16559</v>
      </c>
      <c r="G8255" s="135" t="s">
        <v>10329</v>
      </c>
      <c r="H8255" s="135" t="s">
        <v>15646</v>
      </c>
      <c r="I8255" s="135" t="s">
        <v>15651</v>
      </c>
    </row>
    <row r="8256" spans="1:12" x14ac:dyDescent="0.2">
      <c r="A8256" s="135" t="s">
        <v>2918</v>
      </c>
      <c r="D8256" s="135" t="s">
        <v>15652</v>
      </c>
      <c r="E8256" s="135">
        <f t="shared" si="128"/>
        <v>40600504</v>
      </c>
      <c r="F8256" s="135" t="s">
        <v>16559</v>
      </c>
      <c r="G8256" s="135" t="s">
        <v>10329</v>
      </c>
      <c r="H8256" s="135" t="s">
        <v>15646</v>
      </c>
      <c r="I8256" s="135" t="s">
        <v>15653</v>
      </c>
    </row>
    <row r="8257" spans="1:12" x14ac:dyDescent="0.2">
      <c r="A8257" s="135" t="s">
        <v>2918</v>
      </c>
      <c r="D8257" s="135" t="s">
        <v>15654</v>
      </c>
      <c r="E8257" s="135">
        <f t="shared" si="128"/>
        <v>40600601</v>
      </c>
      <c r="F8257" s="135" t="s">
        <v>16559</v>
      </c>
      <c r="G8257" s="135" t="s">
        <v>10329</v>
      </c>
      <c r="H8257" s="135" t="s">
        <v>15655</v>
      </c>
      <c r="I8257" s="135" t="s">
        <v>15639</v>
      </c>
    </row>
    <row r="8258" spans="1:12" x14ac:dyDescent="0.2">
      <c r="A8258" s="135" t="s">
        <v>2918</v>
      </c>
      <c r="D8258" s="135" t="s">
        <v>15656</v>
      </c>
      <c r="E8258" s="135">
        <f t="shared" ref="E8258:E8321" si="129">VALUE(D8258)</f>
        <v>40600602</v>
      </c>
      <c r="F8258" s="135" t="s">
        <v>16559</v>
      </c>
      <c r="G8258" s="135" t="s">
        <v>10329</v>
      </c>
      <c r="H8258" s="135" t="s">
        <v>15655</v>
      </c>
      <c r="I8258" s="135" t="s">
        <v>15641</v>
      </c>
    </row>
    <row r="8259" spans="1:12" x14ac:dyDescent="0.2">
      <c r="A8259" s="135" t="s">
        <v>2918</v>
      </c>
      <c r="D8259" s="135" t="s">
        <v>15657</v>
      </c>
      <c r="E8259" s="135">
        <f t="shared" si="129"/>
        <v>40600603</v>
      </c>
      <c r="F8259" s="135" t="s">
        <v>16559</v>
      </c>
      <c r="G8259" s="135" t="s">
        <v>10329</v>
      </c>
      <c r="H8259" s="135" t="s">
        <v>15655</v>
      </c>
      <c r="I8259" s="135" t="s">
        <v>15658</v>
      </c>
    </row>
    <row r="8260" spans="1:12" x14ac:dyDescent="0.2">
      <c r="A8260" s="135" t="s">
        <v>2918</v>
      </c>
      <c r="D8260" s="135" t="s">
        <v>13285</v>
      </c>
      <c r="E8260" s="135">
        <f t="shared" si="129"/>
        <v>40600630</v>
      </c>
      <c r="F8260" s="135" t="s">
        <v>16559</v>
      </c>
      <c r="G8260" s="135" t="s">
        <v>10329</v>
      </c>
      <c r="H8260" s="135" t="s">
        <v>15655</v>
      </c>
      <c r="I8260" s="135" t="s">
        <v>13066</v>
      </c>
    </row>
    <row r="8261" spans="1:12" x14ac:dyDescent="0.2">
      <c r="A8261" s="135" t="s">
        <v>2918</v>
      </c>
      <c r="D8261" s="135" t="s">
        <v>13286</v>
      </c>
      <c r="E8261" s="135">
        <f t="shared" si="129"/>
        <v>40600651</v>
      </c>
      <c r="F8261" s="135" t="s">
        <v>16559</v>
      </c>
      <c r="G8261" s="135" t="s">
        <v>10329</v>
      </c>
      <c r="H8261" s="135" t="s">
        <v>15655</v>
      </c>
      <c r="I8261" s="135" t="s">
        <v>13287</v>
      </c>
    </row>
    <row r="8262" spans="1:12" x14ac:dyDescent="0.2">
      <c r="A8262" s="135" t="s">
        <v>2918</v>
      </c>
      <c r="D8262" s="135" t="s">
        <v>13288</v>
      </c>
      <c r="E8262" s="135">
        <f t="shared" si="129"/>
        <v>40600701</v>
      </c>
      <c r="F8262" s="135" t="s">
        <v>16559</v>
      </c>
      <c r="G8262" s="135" t="s">
        <v>10329</v>
      </c>
      <c r="H8262" s="135" t="s">
        <v>13289</v>
      </c>
      <c r="I8262" s="135" t="s">
        <v>15627</v>
      </c>
    </row>
    <row r="8263" spans="1:12" x14ac:dyDescent="0.2">
      <c r="A8263" s="135" t="s">
        <v>2918</v>
      </c>
      <c r="D8263" s="135" t="s">
        <v>13290</v>
      </c>
      <c r="E8263" s="135">
        <f t="shared" si="129"/>
        <v>40600702</v>
      </c>
      <c r="F8263" s="135" t="s">
        <v>16559</v>
      </c>
      <c r="G8263" s="135" t="s">
        <v>10329</v>
      </c>
      <c r="H8263" s="135" t="s">
        <v>13289</v>
      </c>
      <c r="I8263" s="135" t="s">
        <v>15629</v>
      </c>
    </row>
    <row r="8264" spans="1:12" x14ac:dyDescent="0.2">
      <c r="A8264" s="135" t="s">
        <v>2918</v>
      </c>
      <c r="D8264" s="135" t="s">
        <v>13291</v>
      </c>
      <c r="E8264" s="135">
        <f t="shared" si="129"/>
        <v>40600706</v>
      </c>
      <c r="F8264" s="135" t="s">
        <v>16559</v>
      </c>
      <c r="G8264" s="135" t="s">
        <v>10329</v>
      </c>
      <c r="H8264" s="135" t="s">
        <v>13289</v>
      </c>
      <c r="I8264" s="135" t="s">
        <v>15633</v>
      </c>
    </row>
    <row r="8265" spans="1:12" x14ac:dyDescent="0.2">
      <c r="A8265" s="135" t="s">
        <v>2918</v>
      </c>
      <c r="D8265" s="135" t="s">
        <v>13292</v>
      </c>
      <c r="E8265" s="135">
        <f t="shared" si="129"/>
        <v>40600707</v>
      </c>
      <c r="F8265" s="135" t="s">
        <v>16559</v>
      </c>
      <c r="G8265" s="135" t="s">
        <v>10329</v>
      </c>
      <c r="H8265" s="135" t="s">
        <v>13289</v>
      </c>
      <c r="I8265" s="135" t="s">
        <v>15635</v>
      </c>
    </row>
    <row r="8266" spans="1:12" x14ac:dyDescent="0.2">
      <c r="A8266" s="135" t="s">
        <v>2918</v>
      </c>
      <c r="D8266" s="135" t="s">
        <v>13293</v>
      </c>
      <c r="E8266" s="135">
        <f t="shared" si="129"/>
        <v>40688801</v>
      </c>
      <c r="F8266" s="135" t="s">
        <v>16559</v>
      </c>
      <c r="G8266" s="135" t="s">
        <v>10329</v>
      </c>
      <c r="H8266" s="135" t="s">
        <v>6488</v>
      </c>
      <c r="I8266" s="135" t="s">
        <v>8826</v>
      </c>
    </row>
    <row r="8267" spans="1:12" x14ac:dyDescent="0.2">
      <c r="A8267" s="135" t="s">
        <v>2918</v>
      </c>
      <c r="D8267" s="135" t="s">
        <v>13294</v>
      </c>
      <c r="E8267" s="135">
        <f t="shared" si="129"/>
        <v>40688802</v>
      </c>
      <c r="F8267" s="135" t="s">
        <v>16559</v>
      </c>
      <c r="G8267" s="135" t="s">
        <v>10329</v>
      </c>
      <c r="H8267" s="135" t="s">
        <v>6488</v>
      </c>
      <c r="I8267" s="135" t="s">
        <v>8826</v>
      </c>
    </row>
    <row r="8268" spans="1:12" x14ac:dyDescent="0.2">
      <c r="A8268" s="135" t="s">
        <v>2918</v>
      </c>
      <c r="D8268" s="135" t="s">
        <v>13295</v>
      </c>
      <c r="E8268" s="135">
        <f t="shared" si="129"/>
        <v>40688803</v>
      </c>
      <c r="F8268" s="135" t="s">
        <v>16559</v>
      </c>
      <c r="G8268" s="135" t="s">
        <v>10329</v>
      </c>
      <c r="H8268" s="135" t="s">
        <v>6488</v>
      </c>
      <c r="I8268" s="135" t="s">
        <v>8826</v>
      </c>
    </row>
    <row r="8269" spans="1:12" x14ac:dyDescent="0.2">
      <c r="A8269" s="135" t="s">
        <v>2918</v>
      </c>
      <c r="D8269" s="135" t="s">
        <v>13296</v>
      </c>
      <c r="E8269" s="135">
        <f t="shared" si="129"/>
        <v>40688804</v>
      </c>
      <c r="F8269" s="135" t="s">
        <v>16559</v>
      </c>
      <c r="G8269" s="135" t="s">
        <v>10329</v>
      </c>
      <c r="H8269" s="135" t="s">
        <v>6488</v>
      </c>
      <c r="I8269" s="135" t="s">
        <v>8826</v>
      </c>
    </row>
    <row r="8270" spans="1:12" x14ac:dyDescent="0.2">
      <c r="A8270" s="135" t="s">
        <v>2918</v>
      </c>
      <c r="D8270" s="135" t="s">
        <v>13297</v>
      </c>
      <c r="E8270" s="135">
        <f t="shared" si="129"/>
        <v>40688805</v>
      </c>
      <c r="F8270" s="135" t="s">
        <v>16559</v>
      </c>
      <c r="G8270" s="135" t="s">
        <v>10329</v>
      </c>
      <c r="H8270" s="135" t="s">
        <v>6488</v>
      </c>
      <c r="I8270" s="135" t="s">
        <v>8826</v>
      </c>
    </row>
    <row r="8271" spans="1:12" x14ac:dyDescent="0.2">
      <c r="A8271" s="135" t="s">
        <v>2918</v>
      </c>
      <c r="D8271" s="135" t="s">
        <v>13298</v>
      </c>
      <c r="E8271" s="135">
        <f t="shared" si="129"/>
        <v>40700401</v>
      </c>
      <c r="F8271" s="135" t="s">
        <v>16559</v>
      </c>
      <c r="G8271" s="135" t="s">
        <v>929</v>
      </c>
      <c r="H8271" s="135" t="s">
        <v>13299</v>
      </c>
      <c r="I8271" s="135" t="s">
        <v>13300</v>
      </c>
      <c r="K8271" s="137"/>
      <c r="L8271" s="135"/>
    </row>
    <row r="8272" spans="1:12" x14ac:dyDescent="0.2">
      <c r="A8272" s="135" t="s">
        <v>2918</v>
      </c>
      <c r="D8272" s="135" t="s">
        <v>13301</v>
      </c>
      <c r="E8272" s="135">
        <f t="shared" si="129"/>
        <v>40700402</v>
      </c>
      <c r="F8272" s="135" t="s">
        <v>16559</v>
      </c>
      <c r="G8272" s="135" t="s">
        <v>929</v>
      </c>
      <c r="H8272" s="135" t="s">
        <v>13299</v>
      </c>
      <c r="I8272" s="135" t="s">
        <v>13302</v>
      </c>
      <c r="K8272" s="137"/>
      <c r="L8272" s="135"/>
    </row>
    <row r="8273" spans="1:9" x14ac:dyDescent="0.2">
      <c r="A8273" s="135" t="s">
        <v>2918</v>
      </c>
      <c r="D8273" s="135" t="s">
        <v>13303</v>
      </c>
      <c r="E8273" s="135">
        <f t="shared" si="129"/>
        <v>40700403</v>
      </c>
      <c r="F8273" s="135" t="s">
        <v>16559</v>
      </c>
      <c r="G8273" s="135" t="s">
        <v>929</v>
      </c>
      <c r="H8273" s="135" t="s">
        <v>13299</v>
      </c>
      <c r="I8273" s="135" t="s">
        <v>13304</v>
      </c>
    </row>
    <row r="8274" spans="1:9" x14ac:dyDescent="0.2">
      <c r="A8274" s="135" t="s">
        <v>2918</v>
      </c>
      <c r="D8274" s="135" t="s">
        <v>13305</v>
      </c>
      <c r="E8274" s="135">
        <f t="shared" si="129"/>
        <v>40700404</v>
      </c>
      <c r="F8274" s="135" t="s">
        <v>16559</v>
      </c>
      <c r="G8274" s="135" t="s">
        <v>929</v>
      </c>
      <c r="H8274" s="135" t="s">
        <v>13299</v>
      </c>
      <c r="I8274" s="135" t="s">
        <v>13306</v>
      </c>
    </row>
    <row r="8275" spans="1:9" x14ac:dyDescent="0.2">
      <c r="A8275" s="135" t="s">
        <v>2918</v>
      </c>
      <c r="D8275" s="135" t="s">
        <v>13307</v>
      </c>
      <c r="E8275" s="135">
        <f t="shared" si="129"/>
        <v>40700405</v>
      </c>
      <c r="F8275" s="135" t="s">
        <v>16559</v>
      </c>
      <c r="G8275" s="135" t="s">
        <v>929</v>
      </c>
      <c r="H8275" s="135" t="s">
        <v>13299</v>
      </c>
      <c r="I8275" s="135" t="s">
        <v>13308</v>
      </c>
    </row>
    <row r="8276" spans="1:9" x14ac:dyDescent="0.2">
      <c r="A8276" s="135" t="s">
        <v>2918</v>
      </c>
      <c r="D8276" s="135" t="s">
        <v>13309</v>
      </c>
      <c r="E8276" s="135">
        <f t="shared" si="129"/>
        <v>40700406</v>
      </c>
      <c r="F8276" s="135" t="s">
        <v>16559</v>
      </c>
      <c r="G8276" s="135" t="s">
        <v>929</v>
      </c>
      <c r="H8276" s="135" t="s">
        <v>13299</v>
      </c>
      <c r="I8276" s="135" t="s">
        <v>13310</v>
      </c>
    </row>
    <row r="8277" spans="1:9" x14ac:dyDescent="0.2">
      <c r="A8277" s="135" t="s">
        <v>2918</v>
      </c>
      <c r="D8277" s="135" t="s">
        <v>13311</v>
      </c>
      <c r="E8277" s="135">
        <f t="shared" si="129"/>
        <v>40700497</v>
      </c>
      <c r="F8277" s="135" t="s">
        <v>16559</v>
      </c>
      <c r="G8277" s="135" t="s">
        <v>929</v>
      </c>
      <c r="H8277" s="135" t="s">
        <v>13299</v>
      </c>
      <c r="I8277" s="135" t="s">
        <v>13312</v>
      </c>
    </row>
    <row r="8278" spans="1:9" x14ac:dyDescent="0.2">
      <c r="A8278" s="135" t="s">
        <v>2918</v>
      </c>
      <c r="D8278" s="135" t="s">
        <v>13313</v>
      </c>
      <c r="E8278" s="135">
        <f t="shared" si="129"/>
        <v>40700498</v>
      </c>
      <c r="F8278" s="135" t="s">
        <v>16559</v>
      </c>
      <c r="G8278" s="135" t="s">
        <v>929</v>
      </c>
      <c r="H8278" s="135" t="s">
        <v>13299</v>
      </c>
      <c r="I8278" s="135" t="s">
        <v>13314</v>
      </c>
    </row>
    <row r="8279" spans="1:9" x14ac:dyDescent="0.2">
      <c r="A8279" s="135" t="s">
        <v>2918</v>
      </c>
      <c r="D8279" s="135" t="s">
        <v>13315</v>
      </c>
      <c r="E8279" s="135">
        <f t="shared" si="129"/>
        <v>40700801</v>
      </c>
      <c r="F8279" s="135" t="s">
        <v>16559</v>
      </c>
      <c r="G8279" s="135" t="s">
        <v>929</v>
      </c>
      <c r="H8279" s="135" t="s">
        <v>13316</v>
      </c>
      <c r="I8279" s="135" t="s">
        <v>13317</v>
      </c>
    </row>
    <row r="8280" spans="1:9" x14ac:dyDescent="0.2">
      <c r="A8280" s="135" t="s">
        <v>2918</v>
      </c>
      <c r="D8280" s="135" t="s">
        <v>13318</v>
      </c>
      <c r="E8280" s="135">
        <f t="shared" si="129"/>
        <v>40700802</v>
      </c>
      <c r="F8280" s="135" t="s">
        <v>16559</v>
      </c>
      <c r="G8280" s="135" t="s">
        <v>929</v>
      </c>
      <c r="H8280" s="135" t="s">
        <v>13316</v>
      </c>
      <c r="I8280" s="135" t="s">
        <v>13319</v>
      </c>
    </row>
    <row r="8281" spans="1:9" x14ac:dyDescent="0.2">
      <c r="A8281" s="135" t="s">
        <v>2918</v>
      </c>
      <c r="D8281" s="135" t="s">
        <v>13320</v>
      </c>
      <c r="E8281" s="135">
        <f t="shared" si="129"/>
        <v>40700803</v>
      </c>
      <c r="F8281" s="135" t="s">
        <v>16559</v>
      </c>
      <c r="G8281" s="135" t="s">
        <v>929</v>
      </c>
      <c r="H8281" s="135" t="s">
        <v>13316</v>
      </c>
      <c r="I8281" s="135" t="s">
        <v>13321</v>
      </c>
    </row>
    <row r="8282" spans="1:9" x14ac:dyDescent="0.2">
      <c r="A8282" s="135" t="s">
        <v>2918</v>
      </c>
      <c r="D8282" s="135" t="s">
        <v>13322</v>
      </c>
      <c r="E8282" s="135">
        <f t="shared" si="129"/>
        <v>40700804</v>
      </c>
      <c r="F8282" s="135" t="s">
        <v>16559</v>
      </c>
      <c r="G8282" s="135" t="s">
        <v>929</v>
      </c>
      <c r="H8282" s="135" t="s">
        <v>13316</v>
      </c>
      <c r="I8282" s="135" t="s">
        <v>13323</v>
      </c>
    </row>
    <row r="8283" spans="1:9" x14ac:dyDescent="0.2">
      <c r="A8283" s="135" t="s">
        <v>2918</v>
      </c>
      <c r="D8283" s="135" t="s">
        <v>13324</v>
      </c>
      <c r="E8283" s="135">
        <f t="shared" si="129"/>
        <v>40700805</v>
      </c>
      <c r="F8283" s="135" t="s">
        <v>16559</v>
      </c>
      <c r="G8283" s="135" t="s">
        <v>929</v>
      </c>
      <c r="H8283" s="135" t="s">
        <v>13316</v>
      </c>
      <c r="I8283" s="135" t="s">
        <v>13325</v>
      </c>
    </row>
    <row r="8284" spans="1:9" x14ac:dyDescent="0.2">
      <c r="A8284" s="135" t="s">
        <v>2918</v>
      </c>
      <c r="D8284" s="135" t="s">
        <v>13326</v>
      </c>
      <c r="E8284" s="135">
        <f t="shared" si="129"/>
        <v>40700806</v>
      </c>
      <c r="F8284" s="135" t="s">
        <v>16559</v>
      </c>
      <c r="G8284" s="135" t="s">
        <v>929</v>
      </c>
      <c r="H8284" s="135" t="s">
        <v>13316</v>
      </c>
      <c r="I8284" s="135" t="s">
        <v>13327</v>
      </c>
    </row>
    <row r="8285" spans="1:9" x14ac:dyDescent="0.2">
      <c r="A8285" s="135" t="s">
        <v>2918</v>
      </c>
      <c r="D8285" s="135" t="s">
        <v>13328</v>
      </c>
      <c r="E8285" s="135">
        <f t="shared" si="129"/>
        <v>40700807</v>
      </c>
      <c r="F8285" s="135" t="s">
        <v>16559</v>
      </c>
      <c r="G8285" s="135" t="s">
        <v>929</v>
      </c>
      <c r="H8285" s="135" t="s">
        <v>13316</v>
      </c>
      <c r="I8285" s="135" t="s">
        <v>13329</v>
      </c>
    </row>
    <row r="8286" spans="1:9" x14ac:dyDescent="0.2">
      <c r="A8286" s="135" t="s">
        <v>2918</v>
      </c>
      <c r="D8286" s="135" t="s">
        <v>13330</v>
      </c>
      <c r="E8286" s="135">
        <f t="shared" si="129"/>
        <v>40700808</v>
      </c>
      <c r="F8286" s="135" t="s">
        <v>16559</v>
      </c>
      <c r="G8286" s="135" t="s">
        <v>929</v>
      </c>
      <c r="H8286" s="135" t="s">
        <v>13316</v>
      </c>
      <c r="I8286" s="135" t="s">
        <v>13331</v>
      </c>
    </row>
    <row r="8287" spans="1:9" x14ac:dyDescent="0.2">
      <c r="A8287" s="135" t="s">
        <v>2918</v>
      </c>
      <c r="D8287" s="135" t="s">
        <v>13332</v>
      </c>
      <c r="E8287" s="135">
        <f t="shared" si="129"/>
        <v>40700809</v>
      </c>
      <c r="F8287" s="135" t="s">
        <v>16559</v>
      </c>
      <c r="G8287" s="135" t="s">
        <v>929</v>
      </c>
      <c r="H8287" s="135" t="s">
        <v>13316</v>
      </c>
      <c r="I8287" s="135" t="s">
        <v>13333</v>
      </c>
    </row>
    <row r="8288" spans="1:9" x14ac:dyDescent="0.2">
      <c r="A8288" s="135" t="s">
        <v>2918</v>
      </c>
      <c r="D8288" s="135" t="s">
        <v>13334</v>
      </c>
      <c r="E8288" s="135">
        <f t="shared" si="129"/>
        <v>40700810</v>
      </c>
      <c r="F8288" s="135" t="s">
        <v>16559</v>
      </c>
      <c r="G8288" s="135" t="s">
        <v>929</v>
      </c>
      <c r="H8288" s="135" t="s">
        <v>13316</v>
      </c>
      <c r="I8288" s="135" t="s">
        <v>13335</v>
      </c>
    </row>
    <row r="8289" spans="1:12" x14ac:dyDescent="0.2">
      <c r="A8289" s="135" t="s">
        <v>2918</v>
      </c>
      <c r="D8289" s="135" t="s">
        <v>13336</v>
      </c>
      <c r="E8289" s="135">
        <f t="shared" si="129"/>
        <v>40700811</v>
      </c>
      <c r="F8289" s="135" t="s">
        <v>16559</v>
      </c>
      <c r="G8289" s="135" t="s">
        <v>929</v>
      </c>
      <c r="H8289" s="135" t="s">
        <v>13316</v>
      </c>
      <c r="I8289" s="135" t="s">
        <v>13337</v>
      </c>
    </row>
    <row r="8290" spans="1:12" x14ac:dyDescent="0.2">
      <c r="A8290" s="135" t="s">
        <v>2918</v>
      </c>
      <c r="D8290" s="135" t="s">
        <v>13338</v>
      </c>
      <c r="E8290" s="135">
        <f t="shared" si="129"/>
        <v>40700812</v>
      </c>
      <c r="F8290" s="135" t="s">
        <v>16559</v>
      </c>
      <c r="G8290" s="135" t="s">
        <v>929</v>
      </c>
      <c r="H8290" s="135" t="s">
        <v>13316</v>
      </c>
      <c r="I8290" s="135" t="s">
        <v>13339</v>
      </c>
    </row>
    <row r="8291" spans="1:12" x14ac:dyDescent="0.2">
      <c r="A8291" s="135" t="s">
        <v>2918</v>
      </c>
      <c r="D8291" s="135" t="s">
        <v>10604</v>
      </c>
      <c r="E8291" s="135">
        <f t="shared" si="129"/>
        <v>40700813</v>
      </c>
      <c r="F8291" s="135" t="s">
        <v>16559</v>
      </c>
      <c r="G8291" s="135" t="s">
        <v>929</v>
      </c>
      <c r="H8291" s="135" t="s">
        <v>13316</v>
      </c>
      <c r="I8291" s="135" t="s">
        <v>10605</v>
      </c>
      <c r="K8291" s="137"/>
      <c r="L8291" s="135"/>
    </row>
    <row r="8292" spans="1:12" x14ac:dyDescent="0.2">
      <c r="A8292" s="135" t="s">
        <v>2918</v>
      </c>
      <c r="D8292" s="135" t="s">
        <v>10606</v>
      </c>
      <c r="E8292" s="135">
        <f t="shared" si="129"/>
        <v>40700814</v>
      </c>
      <c r="F8292" s="135" t="s">
        <v>16559</v>
      </c>
      <c r="G8292" s="135" t="s">
        <v>929</v>
      </c>
      <c r="H8292" s="135" t="s">
        <v>13316</v>
      </c>
      <c r="I8292" s="135" t="s">
        <v>10607</v>
      </c>
      <c r="K8292" s="137"/>
      <c r="L8292" s="135"/>
    </row>
    <row r="8293" spans="1:12" x14ac:dyDescent="0.2">
      <c r="A8293" s="135" t="s">
        <v>2918</v>
      </c>
      <c r="D8293" s="135" t="s">
        <v>10608</v>
      </c>
      <c r="E8293" s="135">
        <f t="shared" si="129"/>
        <v>40700815</v>
      </c>
      <c r="F8293" s="135" t="s">
        <v>16559</v>
      </c>
      <c r="G8293" s="135" t="s">
        <v>929</v>
      </c>
      <c r="H8293" s="135" t="s">
        <v>13316</v>
      </c>
      <c r="I8293" s="135" t="s">
        <v>10609</v>
      </c>
    </row>
    <row r="8294" spans="1:12" x14ac:dyDescent="0.2">
      <c r="A8294" s="135" t="s">
        <v>2918</v>
      </c>
      <c r="D8294" s="135" t="s">
        <v>10610</v>
      </c>
      <c r="E8294" s="135">
        <f t="shared" si="129"/>
        <v>40700816</v>
      </c>
      <c r="F8294" s="135" t="s">
        <v>16559</v>
      </c>
      <c r="G8294" s="135" t="s">
        <v>929</v>
      </c>
      <c r="H8294" s="135" t="s">
        <v>13316</v>
      </c>
      <c r="I8294" s="135" t="s">
        <v>10611</v>
      </c>
    </row>
    <row r="8295" spans="1:12" x14ac:dyDescent="0.2">
      <c r="A8295" s="135" t="s">
        <v>2918</v>
      </c>
      <c r="D8295" s="135" t="s">
        <v>10612</v>
      </c>
      <c r="E8295" s="135">
        <f t="shared" si="129"/>
        <v>40700817</v>
      </c>
      <c r="F8295" s="135" t="s">
        <v>16559</v>
      </c>
      <c r="G8295" s="135" t="s">
        <v>929</v>
      </c>
      <c r="H8295" s="135" t="s">
        <v>13316</v>
      </c>
      <c r="I8295" s="135" t="s">
        <v>10613</v>
      </c>
    </row>
    <row r="8296" spans="1:12" x14ac:dyDescent="0.2">
      <c r="A8296" s="135" t="s">
        <v>2918</v>
      </c>
      <c r="D8296" s="135" t="s">
        <v>10614</v>
      </c>
      <c r="E8296" s="135">
        <f t="shared" si="129"/>
        <v>40700818</v>
      </c>
      <c r="F8296" s="135" t="s">
        <v>16559</v>
      </c>
      <c r="G8296" s="135" t="s">
        <v>929</v>
      </c>
      <c r="H8296" s="135" t="s">
        <v>13316</v>
      </c>
      <c r="I8296" s="135" t="s">
        <v>10615</v>
      </c>
    </row>
    <row r="8297" spans="1:12" x14ac:dyDescent="0.2">
      <c r="A8297" s="135" t="s">
        <v>2918</v>
      </c>
      <c r="D8297" s="135" t="s">
        <v>10616</v>
      </c>
      <c r="E8297" s="135">
        <f t="shared" si="129"/>
        <v>40700819</v>
      </c>
      <c r="F8297" s="135" t="s">
        <v>16559</v>
      </c>
      <c r="G8297" s="135" t="s">
        <v>929</v>
      </c>
      <c r="H8297" s="135" t="s">
        <v>13316</v>
      </c>
      <c r="I8297" s="135" t="s">
        <v>10617</v>
      </c>
    </row>
    <row r="8298" spans="1:12" x14ac:dyDescent="0.2">
      <c r="A8298" s="135" t="s">
        <v>2918</v>
      </c>
      <c r="D8298" s="135" t="s">
        <v>10618</v>
      </c>
      <c r="E8298" s="135">
        <f t="shared" si="129"/>
        <v>40700820</v>
      </c>
      <c r="F8298" s="135" t="s">
        <v>16559</v>
      </c>
      <c r="G8298" s="135" t="s">
        <v>929</v>
      </c>
      <c r="H8298" s="135" t="s">
        <v>13316</v>
      </c>
      <c r="I8298" s="135" t="s">
        <v>10619</v>
      </c>
    </row>
    <row r="8299" spans="1:12" x14ac:dyDescent="0.2">
      <c r="A8299" s="135" t="s">
        <v>2918</v>
      </c>
      <c r="D8299" s="135" t="s">
        <v>10620</v>
      </c>
      <c r="E8299" s="135">
        <f t="shared" si="129"/>
        <v>40700897</v>
      </c>
      <c r="F8299" s="135" t="s">
        <v>16559</v>
      </c>
      <c r="G8299" s="135" t="s">
        <v>929</v>
      </c>
      <c r="H8299" s="135" t="s">
        <v>13316</v>
      </c>
      <c r="I8299" s="135" t="s">
        <v>10621</v>
      </c>
    </row>
    <row r="8300" spans="1:12" x14ac:dyDescent="0.2">
      <c r="A8300" s="135" t="s">
        <v>2918</v>
      </c>
      <c r="D8300" s="135" t="s">
        <v>10622</v>
      </c>
      <c r="E8300" s="135">
        <f t="shared" si="129"/>
        <v>40700898</v>
      </c>
      <c r="F8300" s="135" t="s">
        <v>16559</v>
      </c>
      <c r="G8300" s="135" t="s">
        <v>929</v>
      </c>
      <c r="H8300" s="135" t="s">
        <v>13316</v>
      </c>
      <c r="I8300" s="135" t="s">
        <v>10623</v>
      </c>
    </row>
    <row r="8301" spans="1:12" x14ac:dyDescent="0.2">
      <c r="A8301" s="135" t="s">
        <v>2918</v>
      </c>
      <c r="D8301" s="135" t="s">
        <v>10624</v>
      </c>
      <c r="E8301" s="135">
        <f t="shared" si="129"/>
        <v>40701601</v>
      </c>
      <c r="F8301" s="135" t="s">
        <v>16559</v>
      </c>
      <c r="G8301" s="135" t="s">
        <v>929</v>
      </c>
      <c r="H8301" s="135" t="s">
        <v>10625</v>
      </c>
      <c r="I8301" s="135" t="s">
        <v>10626</v>
      </c>
    </row>
    <row r="8302" spans="1:12" x14ac:dyDescent="0.2">
      <c r="A8302" s="135" t="s">
        <v>2918</v>
      </c>
      <c r="D8302" s="135" t="s">
        <v>10627</v>
      </c>
      <c r="E8302" s="135">
        <f t="shared" si="129"/>
        <v>40701602</v>
      </c>
      <c r="F8302" s="135" t="s">
        <v>16559</v>
      </c>
      <c r="G8302" s="135" t="s">
        <v>929</v>
      </c>
      <c r="H8302" s="135" t="s">
        <v>10625</v>
      </c>
      <c r="I8302" s="135" t="s">
        <v>10628</v>
      </c>
    </row>
    <row r="8303" spans="1:12" x14ac:dyDescent="0.2">
      <c r="A8303" s="135" t="s">
        <v>2918</v>
      </c>
      <c r="D8303" s="135" t="s">
        <v>10629</v>
      </c>
      <c r="E8303" s="135">
        <f t="shared" si="129"/>
        <v>40701603</v>
      </c>
      <c r="F8303" s="135" t="s">
        <v>16559</v>
      </c>
      <c r="G8303" s="135" t="s">
        <v>929</v>
      </c>
      <c r="H8303" s="135" t="s">
        <v>10625</v>
      </c>
      <c r="I8303" s="135" t="s">
        <v>10630</v>
      </c>
    </row>
    <row r="8304" spans="1:12" x14ac:dyDescent="0.2">
      <c r="A8304" s="135" t="s">
        <v>2918</v>
      </c>
      <c r="D8304" s="135" t="s">
        <v>10631</v>
      </c>
      <c r="E8304" s="135">
        <f t="shared" si="129"/>
        <v>40701604</v>
      </c>
      <c r="F8304" s="135" t="s">
        <v>16559</v>
      </c>
      <c r="G8304" s="135" t="s">
        <v>929</v>
      </c>
      <c r="H8304" s="135" t="s">
        <v>10625</v>
      </c>
      <c r="I8304" s="135" t="s">
        <v>10632</v>
      </c>
    </row>
    <row r="8305" spans="1:12" x14ac:dyDescent="0.2">
      <c r="A8305" s="135" t="s">
        <v>2918</v>
      </c>
      <c r="D8305" s="135" t="s">
        <v>10633</v>
      </c>
      <c r="E8305" s="135">
        <f t="shared" si="129"/>
        <v>40701605</v>
      </c>
      <c r="F8305" s="135" t="s">
        <v>16559</v>
      </c>
      <c r="G8305" s="135" t="s">
        <v>929</v>
      </c>
      <c r="H8305" s="135" t="s">
        <v>10625</v>
      </c>
      <c r="I8305" s="135" t="s">
        <v>15372</v>
      </c>
    </row>
    <row r="8306" spans="1:12" x14ac:dyDescent="0.2">
      <c r="A8306" s="135" t="s">
        <v>2918</v>
      </c>
      <c r="D8306" s="135" t="s">
        <v>15373</v>
      </c>
      <c r="E8306" s="135">
        <f t="shared" si="129"/>
        <v>40701606</v>
      </c>
      <c r="F8306" s="135" t="s">
        <v>16559</v>
      </c>
      <c r="G8306" s="135" t="s">
        <v>929</v>
      </c>
      <c r="H8306" s="135" t="s">
        <v>10625</v>
      </c>
      <c r="I8306" s="135" t="s">
        <v>15374</v>
      </c>
    </row>
    <row r="8307" spans="1:12" x14ac:dyDescent="0.2">
      <c r="A8307" s="135" t="s">
        <v>2918</v>
      </c>
      <c r="D8307" s="135" t="s">
        <v>15375</v>
      </c>
      <c r="E8307" s="135">
        <f t="shared" si="129"/>
        <v>40701607</v>
      </c>
      <c r="F8307" s="135" t="s">
        <v>16559</v>
      </c>
      <c r="G8307" s="135" t="s">
        <v>929</v>
      </c>
      <c r="H8307" s="135" t="s">
        <v>10625</v>
      </c>
      <c r="I8307" s="135" t="s">
        <v>15376</v>
      </c>
    </row>
    <row r="8308" spans="1:12" x14ac:dyDescent="0.2">
      <c r="A8308" s="135" t="s">
        <v>2918</v>
      </c>
      <c r="D8308" s="135" t="s">
        <v>15377</v>
      </c>
      <c r="E8308" s="135">
        <f t="shared" si="129"/>
        <v>40701608</v>
      </c>
      <c r="F8308" s="135" t="s">
        <v>16559</v>
      </c>
      <c r="G8308" s="135" t="s">
        <v>929</v>
      </c>
      <c r="H8308" s="135" t="s">
        <v>10625</v>
      </c>
      <c r="I8308" s="135" t="s">
        <v>15378</v>
      </c>
    </row>
    <row r="8309" spans="1:12" x14ac:dyDescent="0.2">
      <c r="A8309" s="135" t="s">
        <v>2918</v>
      </c>
      <c r="D8309" s="135" t="s">
        <v>15379</v>
      </c>
      <c r="E8309" s="135">
        <f t="shared" si="129"/>
        <v>40701609</v>
      </c>
      <c r="F8309" s="135" t="s">
        <v>16559</v>
      </c>
      <c r="G8309" s="135" t="s">
        <v>929</v>
      </c>
      <c r="H8309" s="135" t="s">
        <v>10625</v>
      </c>
      <c r="I8309" s="135" t="s">
        <v>15380</v>
      </c>
    </row>
    <row r="8310" spans="1:12" x14ac:dyDescent="0.2">
      <c r="A8310" s="135" t="s">
        <v>2918</v>
      </c>
      <c r="D8310" s="135" t="s">
        <v>15381</v>
      </c>
      <c r="E8310" s="135">
        <f t="shared" si="129"/>
        <v>40701610</v>
      </c>
      <c r="F8310" s="135" t="s">
        <v>16559</v>
      </c>
      <c r="G8310" s="135" t="s">
        <v>929</v>
      </c>
      <c r="H8310" s="135" t="s">
        <v>10625</v>
      </c>
      <c r="I8310" s="135" t="s">
        <v>15382</v>
      </c>
    </row>
    <row r="8311" spans="1:12" x14ac:dyDescent="0.2">
      <c r="A8311" s="135" t="s">
        <v>2918</v>
      </c>
      <c r="D8311" s="135" t="s">
        <v>15383</v>
      </c>
      <c r="E8311" s="135">
        <f t="shared" si="129"/>
        <v>40701611</v>
      </c>
      <c r="F8311" s="135" t="s">
        <v>16559</v>
      </c>
      <c r="G8311" s="135" t="s">
        <v>929</v>
      </c>
      <c r="H8311" s="135" t="s">
        <v>10625</v>
      </c>
      <c r="I8311" s="135" t="s">
        <v>15384</v>
      </c>
    </row>
    <row r="8312" spans="1:12" x14ac:dyDescent="0.2">
      <c r="A8312" s="135" t="s">
        <v>2918</v>
      </c>
      <c r="D8312" s="135" t="s">
        <v>15385</v>
      </c>
      <c r="E8312" s="135">
        <f t="shared" si="129"/>
        <v>40701612</v>
      </c>
      <c r="F8312" s="135" t="s">
        <v>16559</v>
      </c>
      <c r="G8312" s="135" t="s">
        <v>929</v>
      </c>
      <c r="H8312" s="135" t="s">
        <v>10625</v>
      </c>
      <c r="I8312" s="135" t="s">
        <v>15386</v>
      </c>
    </row>
    <row r="8313" spans="1:12" x14ac:dyDescent="0.2">
      <c r="A8313" s="135" t="s">
        <v>2918</v>
      </c>
      <c r="D8313" s="135" t="s">
        <v>15387</v>
      </c>
      <c r="E8313" s="135">
        <f t="shared" si="129"/>
        <v>40701613</v>
      </c>
      <c r="F8313" s="135" t="s">
        <v>16559</v>
      </c>
      <c r="G8313" s="135" t="s">
        <v>929</v>
      </c>
      <c r="H8313" s="135" t="s">
        <v>10625</v>
      </c>
      <c r="I8313" s="135" t="s">
        <v>15388</v>
      </c>
    </row>
    <row r="8314" spans="1:12" x14ac:dyDescent="0.2">
      <c r="A8314" s="135" t="s">
        <v>2918</v>
      </c>
      <c r="D8314" s="135" t="s">
        <v>15389</v>
      </c>
      <c r="E8314" s="135">
        <f t="shared" si="129"/>
        <v>40701614</v>
      </c>
      <c r="F8314" s="135" t="s">
        <v>16559</v>
      </c>
      <c r="G8314" s="135" t="s">
        <v>929</v>
      </c>
      <c r="H8314" s="135" t="s">
        <v>10625</v>
      </c>
      <c r="I8314" s="135" t="s">
        <v>15390</v>
      </c>
    </row>
    <row r="8315" spans="1:12" x14ac:dyDescent="0.2">
      <c r="A8315" s="135" t="s">
        <v>2918</v>
      </c>
      <c r="D8315" s="135" t="s">
        <v>15391</v>
      </c>
      <c r="E8315" s="135">
        <f t="shared" si="129"/>
        <v>40701615</v>
      </c>
      <c r="F8315" s="135" t="s">
        <v>16559</v>
      </c>
      <c r="G8315" s="135" t="s">
        <v>929</v>
      </c>
      <c r="H8315" s="135" t="s">
        <v>10625</v>
      </c>
      <c r="I8315" s="135" t="s">
        <v>15392</v>
      </c>
      <c r="K8315" s="137"/>
      <c r="L8315" s="135"/>
    </row>
    <row r="8316" spans="1:12" x14ac:dyDescent="0.2">
      <c r="A8316" s="135" t="s">
        <v>2918</v>
      </c>
      <c r="D8316" s="135" t="s">
        <v>15393</v>
      </c>
      <c r="E8316" s="135">
        <f t="shared" si="129"/>
        <v>40701616</v>
      </c>
      <c r="F8316" s="135" t="s">
        <v>16559</v>
      </c>
      <c r="G8316" s="135" t="s">
        <v>929</v>
      </c>
      <c r="H8316" s="135" t="s">
        <v>10625</v>
      </c>
      <c r="I8316" s="135" t="s">
        <v>15394</v>
      </c>
      <c r="K8316" s="137"/>
      <c r="L8316" s="135"/>
    </row>
    <row r="8317" spans="1:12" x14ac:dyDescent="0.2">
      <c r="A8317" s="135" t="s">
        <v>2918</v>
      </c>
      <c r="D8317" s="135" t="s">
        <v>15395</v>
      </c>
      <c r="E8317" s="135">
        <f t="shared" si="129"/>
        <v>40701697</v>
      </c>
      <c r="F8317" s="135" t="s">
        <v>16559</v>
      </c>
      <c r="G8317" s="135" t="s">
        <v>929</v>
      </c>
      <c r="H8317" s="135" t="s">
        <v>10625</v>
      </c>
      <c r="I8317" s="135" t="s">
        <v>15396</v>
      </c>
    </row>
    <row r="8318" spans="1:12" x14ac:dyDescent="0.2">
      <c r="A8318" s="135" t="s">
        <v>2918</v>
      </c>
      <c r="D8318" s="135" t="s">
        <v>15397</v>
      </c>
      <c r="E8318" s="135">
        <f t="shared" si="129"/>
        <v>40701698</v>
      </c>
      <c r="F8318" s="135" t="s">
        <v>16559</v>
      </c>
      <c r="G8318" s="135" t="s">
        <v>929</v>
      </c>
      <c r="H8318" s="135" t="s">
        <v>10625</v>
      </c>
      <c r="I8318" s="135" t="s">
        <v>15398</v>
      </c>
    </row>
    <row r="8319" spans="1:12" x14ac:dyDescent="0.2">
      <c r="A8319" s="135" t="s">
        <v>2918</v>
      </c>
      <c r="D8319" s="135" t="s">
        <v>15399</v>
      </c>
      <c r="E8319" s="135">
        <f t="shared" si="129"/>
        <v>40702001</v>
      </c>
      <c r="F8319" s="135" t="s">
        <v>16559</v>
      </c>
      <c r="G8319" s="135" t="s">
        <v>929</v>
      </c>
      <c r="H8319" s="135" t="s">
        <v>15400</v>
      </c>
      <c r="I8319" s="135" t="s">
        <v>15401</v>
      </c>
    </row>
    <row r="8320" spans="1:12" x14ac:dyDescent="0.2">
      <c r="A8320" s="135" t="s">
        <v>2918</v>
      </c>
      <c r="D8320" s="135" t="s">
        <v>15402</v>
      </c>
      <c r="E8320" s="135">
        <f t="shared" si="129"/>
        <v>40702002</v>
      </c>
      <c r="F8320" s="135" t="s">
        <v>16559</v>
      </c>
      <c r="G8320" s="135" t="s">
        <v>929</v>
      </c>
      <c r="H8320" s="135" t="s">
        <v>15400</v>
      </c>
      <c r="I8320" s="135" t="s">
        <v>15403</v>
      </c>
    </row>
    <row r="8321" spans="1:9" x14ac:dyDescent="0.2">
      <c r="A8321" s="135" t="s">
        <v>2918</v>
      </c>
      <c r="D8321" s="135" t="s">
        <v>15404</v>
      </c>
      <c r="E8321" s="135">
        <f t="shared" si="129"/>
        <v>40702003</v>
      </c>
      <c r="F8321" s="135" t="s">
        <v>16559</v>
      </c>
      <c r="G8321" s="135" t="s">
        <v>929</v>
      </c>
      <c r="H8321" s="135" t="s">
        <v>15400</v>
      </c>
      <c r="I8321" s="135" t="s">
        <v>15405</v>
      </c>
    </row>
    <row r="8322" spans="1:9" x14ac:dyDescent="0.2">
      <c r="A8322" s="135" t="s">
        <v>2918</v>
      </c>
      <c r="D8322" s="135" t="s">
        <v>15406</v>
      </c>
      <c r="E8322" s="135">
        <f t="shared" ref="E8322:E8385" si="130">VALUE(D8322)</f>
        <v>40702004</v>
      </c>
      <c r="F8322" s="135" t="s">
        <v>16559</v>
      </c>
      <c r="G8322" s="135" t="s">
        <v>929</v>
      </c>
      <c r="H8322" s="135" t="s">
        <v>15400</v>
      </c>
      <c r="I8322" s="135" t="s">
        <v>15407</v>
      </c>
    </row>
    <row r="8323" spans="1:9" x14ac:dyDescent="0.2">
      <c r="A8323" s="135" t="s">
        <v>2918</v>
      </c>
      <c r="D8323" s="135" t="s">
        <v>15408</v>
      </c>
      <c r="E8323" s="135">
        <f t="shared" si="130"/>
        <v>40702097</v>
      </c>
      <c r="F8323" s="135" t="s">
        <v>16559</v>
      </c>
      <c r="G8323" s="135" t="s">
        <v>929</v>
      </c>
      <c r="H8323" s="135" t="s">
        <v>15400</v>
      </c>
      <c r="I8323" s="135" t="s">
        <v>15409</v>
      </c>
    </row>
    <row r="8324" spans="1:9" x14ac:dyDescent="0.2">
      <c r="A8324" s="135" t="s">
        <v>2918</v>
      </c>
      <c r="D8324" s="135" t="s">
        <v>15410</v>
      </c>
      <c r="E8324" s="135">
        <f t="shared" si="130"/>
        <v>40702098</v>
      </c>
      <c r="F8324" s="135" t="s">
        <v>16559</v>
      </c>
      <c r="G8324" s="135" t="s">
        <v>929</v>
      </c>
      <c r="H8324" s="135" t="s">
        <v>15400</v>
      </c>
      <c r="I8324" s="135" t="s">
        <v>15411</v>
      </c>
    </row>
    <row r="8325" spans="1:9" x14ac:dyDescent="0.2">
      <c r="A8325" s="135" t="s">
        <v>2918</v>
      </c>
      <c r="D8325" s="135" t="s">
        <v>15412</v>
      </c>
      <c r="E8325" s="135">
        <f t="shared" si="130"/>
        <v>40702801</v>
      </c>
      <c r="F8325" s="135" t="s">
        <v>16559</v>
      </c>
      <c r="G8325" s="135" t="s">
        <v>929</v>
      </c>
      <c r="H8325" s="135" t="s">
        <v>15413</v>
      </c>
      <c r="I8325" s="135" t="s">
        <v>16548</v>
      </c>
    </row>
    <row r="8326" spans="1:9" x14ac:dyDescent="0.2">
      <c r="A8326" s="135" t="s">
        <v>2918</v>
      </c>
      <c r="D8326" s="135" t="s">
        <v>16549</v>
      </c>
      <c r="E8326" s="135">
        <f t="shared" si="130"/>
        <v>40702802</v>
      </c>
      <c r="F8326" s="135" t="s">
        <v>16559</v>
      </c>
      <c r="G8326" s="135" t="s">
        <v>929</v>
      </c>
      <c r="H8326" s="135" t="s">
        <v>15413</v>
      </c>
      <c r="I8326" s="135" t="s">
        <v>16550</v>
      </c>
    </row>
    <row r="8327" spans="1:9" x14ac:dyDescent="0.2">
      <c r="A8327" s="135" t="s">
        <v>2918</v>
      </c>
      <c r="D8327" s="135" t="s">
        <v>16551</v>
      </c>
      <c r="E8327" s="135">
        <f t="shared" si="130"/>
        <v>40703201</v>
      </c>
      <c r="F8327" s="135" t="s">
        <v>16559</v>
      </c>
      <c r="G8327" s="135" t="s">
        <v>929</v>
      </c>
      <c r="H8327" s="135" t="s">
        <v>16552</v>
      </c>
      <c r="I8327" s="135" t="s">
        <v>16553</v>
      </c>
    </row>
    <row r="8328" spans="1:9" x14ac:dyDescent="0.2">
      <c r="A8328" s="135" t="s">
        <v>2918</v>
      </c>
      <c r="D8328" s="135" t="s">
        <v>16554</v>
      </c>
      <c r="E8328" s="135">
        <f t="shared" si="130"/>
        <v>40703202</v>
      </c>
      <c r="F8328" s="135" t="s">
        <v>16559</v>
      </c>
      <c r="G8328" s="135" t="s">
        <v>929</v>
      </c>
      <c r="H8328" s="135" t="s">
        <v>16552</v>
      </c>
      <c r="I8328" s="135" t="s">
        <v>16555</v>
      </c>
    </row>
    <row r="8329" spans="1:9" x14ac:dyDescent="0.2">
      <c r="A8329" s="135" t="s">
        <v>2918</v>
      </c>
      <c r="D8329" s="135" t="s">
        <v>13408</v>
      </c>
      <c r="E8329" s="135">
        <f t="shared" si="130"/>
        <v>40703203</v>
      </c>
      <c r="F8329" s="135" t="s">
        <v>16559</v>
      </c>
      <c r="G8329" s="135" t="s">
        <v>929</v>
      </c>
      <c r="H8329" s="135" t="s">
        <v>16552</v>
      </c>
      <c r="I8329" s="135" t="s">
        <v>13409</v>
      </c>
    </row>
    <row r="8330" spans="1:9" x14ac:dyDescent="0.2">
      <c r="A8330" s="135" t="s">
        <v>2918</v>
      </c>
      <c r="D8330" s="135" t="s">
        <v>13410</v>
      </c>
      <c r="E8330" s="135">
        <f t="shared" si="130"/>
        <v>40703204</v>
      </c>
      <c r="F8330" s="135" t="s">
        <v>16559</v>
      </c>
      <c r="G8330" s="135" t="s">
        <v>929</v>
      </c>
      <c r="H8330" s="135" t="s">
        <v>16552</v>
      </c>
      <c r="I8330" s="135" t="s">
        <v>13411</v>
      </c>
    </row>
    <row r="8331" spans="1:9" x14ac:dyDescent="0.2">
      <c r="A8331" s="135" t="s">
        <v>2918</v>
      </c>
      <c r="D8331" s="135" t="s">
        <v>13412</v>
      </c>
      <c r="E8331" s="135">
        <f t="shared" si="130"/>
        <v>40703205</v>
      </c>
      <c r="F8331" s="135" t="s">
        <v>16559</v>
      </c>
      <c r="G8331" s="135" t="s">
        <v>929</v>
      </c>
      <c r="H8331" s="135" t="s">
        <v>16552</v>
      </c>
      <c r="I8331" s="135" t="s">
        <v>13413</v>
      </c>
    </row>
    <row r="8332" spans="1:9" x14ac:dyDescent="0.2">
      <c r="A8332" s="135" t="s">
        <v>2918</v>
      </c>
      <c r="D8332" s="135" t="s">
        <v>13414</v>
      </c>
      <c r="E8332" s="135">
        <f t="shared" si="130"/>
        <v>40703206</v>
      </c>
      <c r="F8332" s="135" t="s">
        <v>16559</v>
      </c>
      <c r="G8332" s="135" t="s">
        <v>929</v>
      </c>
      <c r="H8332" s="135" t="s">
        <v>16552</v>
      </c>
      <c r="I8332" s="135" t="s">
        <v>13415</v>
      </c>
    </row>
    <row r="8333" spans="1:9" x14ac:dyDescent="0.2">
      <c r="A8333" s="135" t="s">
        <v>2918</v>
      </c>
      <c r="D8333" s="135" t="s">
        <v>13416</v>
      </c>
      <c r="E8333" s="135">
        <f t="shared" si="130"/>
        <v>40703207</v>
      </c>
      <c r="F8333" s="135" t="s">
        <v>16559</v>
      </c>
      <c r="G8333" s="135" t="s">
        <v>929</v>
      </c>
      <c r="H8333" s="135" t="s">
        <v>16552</v>
      </c>
      <c r="I8333" s="135" t="s">
        <v>13417</v>
      </c>
    </row>
    <row r="8334" spans="1:9" x14ac:dyDescent="0.2">
      <c r="A8334" s="135" t="s">
        <v>2918</v>
      </c>
      <c r="D8334" s="135" t="s">
        <v>13418</v>
      </c>
      <c r="E8334" s="135">
        <f t="shared" si="130"/>
        <v>40703208</v>
      </c>
      <c r="F8334" s="135" t="s">
        <v>16559</v>
      </c>
      <c r="G8334" s="135" t="s">
        <v>929</v>
      </c>
      <c r="H8334" s="135" t="s">
        <v>16552</v>
      </c>
      <c r="I8334" s="135" t="s">
        <v>13419</v>
      </c>
    </row>
    <row r="8335" spans="1:9" x14ac:dyDescent="0.2">
      <c r="A8335" s="135" t="s">
        <v>2918</v>
      </c>
      <c r="D8335" s="135" t="s">
        <v>13420</v>
      </c>
      <c r="E8335" s="135">
        <f t="shared" si="130"/>
        <v>40703209</v>
      </c>
      <c r="F8335" s="135" t="s">
        <v>16559</v>
      </c>
      <c r="G8335" s="135" t="s">
        <v>929</v>
      </c>
      <c r="H8335" s="135" t="s">
        <v>16552</v>
      </c>
      <c r="I8335" s="135" t="s">
        <v>13421</v>
      </c>
    </row>
    <row r="8336" spans="1:9" x14ac:dyDescent="0.2">
      <c r="A8336" s="135" t="s">
        <v>2918</v>
      </c>
      <c r="D8336" s="135" t="s">
        <v>16132</v>
      </c>
      <c r="E8336" s="135">
        <f t="shared" si="130"/>
        <v>40703210</v>
      </c>
      <c r="F8336" s="135" t="s">
        <v>16559</v>
      </c>
      <c r="G8336" s="135" t="s">
        <v>929</v>
      </c>
      <c r="H8336" s="135" t="s">
        <v>16552</v>
      </c>
      <c r="I8336" s="135" t="s">
        <v>16133</v>
      </c>
    </row>
    <row r="8337" spans="1:9" x14ac:dyDescent="0.2">
      <c r="A8337" s="135" t="s">
        <v>2918</v>
      </c>
      <c r="D8337" s="135" t="s">
        <v>16134</v>
      </c>
      <c r="E8337" s="135">
        <f t="shared" si="130"/>
        <v>40703211</v>
      </c>
      <c r="F8337" s="135" t="s">
        <v>16559</v>
      </c>
      <c r="G8337" s="135" t="s">
        <v>929</v>
      </c>
      <c r="H8337" s="135" t="s">
        <v>16552</v>
      </c>
      <c r="I8337" s="135" t="s">
        <v>16135</v>
      </c>
    </row>
    <row r="8338" spans="1:9" x14ac:dyDescent="0.2">
      <c r="A8338" s="135" t="s">
        <v>2918</v>
      </c>
      <c r="D8338" s="135" t="s">
        <v>16136</v>
      </c>
      <c r="E8338" s="135">
        <f t="shared" si="130"/>
        <v>40703212</v>
      </c>
      <c r="F8338" s="135" t="s">
        <v>16559</v>
      </c>
      <c r="G8338" s="135" t="s">
        <v>929</v>
      </c>
      <c r="H8338" s="135" t="s">
        <v>16552</v>
      </c>
      <c r="I8338" s="135" t="s">
        <v>16137</v>
      </c>
    </row>
    <row r="8339" spans="1:9" x14ac:dyDescent="0.2">
      <c r="A8339" s="135" t="s">
        <v>2918</v>
      </c>
      <c r="D8339" s="135" t="s">
        <v>16138</v>
      </c>
      <c r="E8339" s="135">
        <f t="shared" si="130"/>
        <v>40703297</v>
      </c>
      <c r="F8339" s="135" t="s">
        <v>16559</v>
      </c>
      <c r="G8339" s="135" t="s">
        <v>929</v>
      </c>
      <c r="H8339" s="135" t="s">
        <v>16552</v>
      </c>
      <c r="I8339" s="135" t="s">
        <v>16139</v>
      </c>
    </row>
    <row r="8340" spans="1:9" x14ac:dyDescent="0.2">
      <c r="A8340" s="135" t="s">
        <v>2918</v>
      </c>
      <c r="D8340" s="135" t="s">
        <v>16140</v>
      </c>
      <c r="E8340" s="135">
        <f t="shared" si="130"/>
        <v>40703298</v>
      </c>
      <c r="F8340" s="135" t="s">
        <v>16559</v>
      </c>
      <c r="G8340" s="135" t="s">
        <v>929</v>
      </c>
      <c r="H8340" s="135" t="s">
        <v>16552</v>
      </c>
      <c r="I8340" s="135" t="s">
        <v>16141</v>
      </c>
    </row>
    <row r="8341" spans="1:9" x14ac:dyDescent="0.2">
      <c r="A8341" s="135" t="s">
        <v>2918</v>
      </c>
      <c r="D8341" s="135" t="s">
        <v>16142</v>
      </c>
      <c r="E8341" s="135">
        <f t="shared" si="130"/>
        <v>40703601</v>
      </c>
      <c r="F8341" s="135" t="s">
        <v>16559</v>
      </c>
      <c r="G8341" s="135" t="s">
        <v>929</v>
      </c>
      <c r="H8341" s="135" t="s">
        <v>16143</v>
      </c>
      <c r="I8341" s="135" t="s">
        <v>16144</v>
      </c>
    </row>
    <row r="8342" spans="1:9" x14ac:dyDescent="0.2">
      <c r="A8342" s="135" t="s">
        <v>2918</v>
      </c>
      <c r="D8342" s="135" t="s">
        <v>15706</v>
      </c>
      <c r="E8342" s="135">
        <f t="shared" si="130"/>
        <v>40703602</v>
      </c>
      <c r="F8342" s="135" t="s">
        <v>16559</v>
      </c>
      <c r="G8342" s="135" t="s">
        <v>929</v>
      </c>
      <c r="H8342" s="135" t="s">
        <v>16143</v>
      </c>
      <c r="I8342" s="135" t="s">
        <v>15707</v>
      </c>
    </row>
    <row r="8343" spans="1:9" x14ac:dyDescent="0.2">
      <c r="A8343" s="135" t="s">
        <v>2918</v>
      </c>
      <c r="D8343" s="135" t="s">
        <v>15708</v>
      </c>
      <c r="E8343" s="135">
        <f t="shared" si="130"/>
        <v>40703603</v>
      </c>
      <c r="F8343" s="135" t="s">
        <v>16559</v>
      </c>
      <c r="G8343" s="135" t="s">
        <v>929</v>
      </c>
      <c r="H8343" s="135" t="s">
        <v>16143</v>
      </c>
      <c r="I8343" s="135" t="s">
        <v>15709</v>
      </c>
    </row>
    <row r="8344" spans="1:9" x14ac:dyDescent="0.2">
      <c r="A8344" s="135" t="s">
        <v>2918</v>
      </c>
      <c r="D8344" s="135" t="s">
        <v>15710</v>
      </c>
      <c r="E8344" s="135">
        <f t="shared" si="130"/>
        <v>40703604</v>
      </c>
      <c r="F8344" s="135" t="s">
        <v>16559</v>
      </c>
      <c r="G8344" s="135" t="s">
        <v>929</v>
      </c>
      <c r="H8344" s="135" t="s">
        <v>16143</v>
      </c>
      <c r="I8344" s="135" t="s">
        <v>15711</v>
      </c>
    </row>
    <row r="8345" spans="1:9" x14ac:dyDescent="0.2">
      <c r="A8345" s="135" t="s">
        <v>2918</v>
      </c>
      <c r="D8345" s="135" t="s">
        <v>15712</v>
      </c>
      <c r="E8345" s="135">
        <f t="shared" si="130"/>
        <v>40703605</v>
      </c>
      <c r="F8345" s="135" t="s">
        <v>16559</v>
      </c>
      <c r="G8345" s="135" t="s">
        <v>929</v>
      </c>
      <c r="H8345" s="135" t="s">
        <v>16143</v>
      </c>
      <c r="I8345" s="135" t="s">
        <v>15713</v>
      </c>
    </row>
    <row r="8346" spans="1:9" x14ac:dyDescent="0.2">
      <c r="A8346" s="135" t="s">
        <v>2918</v>
      </c>
      <c r="D8346" s="135" t="s">
        <v>15714</v>
      </c>
      <c r="E8346" s="135">
        <f t="shared" si="130"/>
        <v>40703606</v>
      </c>
      <c r="F8346" s="135" t="s">
        <v>16559</v>
      </c>
      <c r="G8346" s="135" t="s">
        <v>929</v>
      </c>
      <c r="H8346" s="135" t="s">
        <v>16143</v>
      </c>
      <c r="I8346" s="135" t="s">
        <v>15715</v>
      </c>
    </row>
    <row r="8347" spans="1:9" x14ac:dyDescent="0.2">
      <c r="A8347" s="135" t="s">
        <v>2918</v>
      </c>
      <c r="D8347" s="135" t="s">
        <v>15716</v>
      </c>
      <c r="E8347" s="135">
        <f t="shared" si="130"/>
        <v>40703607</v>
      </c>
      <c r="F8347" s="135" t="s">
        <v>16559</v>
      </c>
      <c r="G8347" s="135" t="s">
        <v>929</v>
      </c>
      <c r="H8347" s="135" t="s">
        <v>16143</v>
      </c>
      <c r="I8347" s="135" t="s">
        <v>15717</v>
      </c>
    </row>
    <row r="8348" spans="1:9" x14ac:dyDescent="0.2">
      <c r="A8348" s="135" t="s">
        <v>2918</v>
      </c>
      <c r="D8348" s="135" t="s">
        <v>15718</v>
      </c>
      <c r="E8348" s="135">
        <f t="shared" si="130"/>
        <v>40703608</v>
      </c>
      <c r="F8348" s="135" t="s">
        <v>16559</v>
      </c>
      <c r="G8348" s="135" t="s">
        <v>929</v>
      </c>
      <c r="H8348" s="135" t="s">
        <v>16143</v>
      </c>
      <c r="I8348" s="135" t="s">
        <v>15719</v>
      </c>
    </row>
    <row r="8349" spans="1:9" x14ac:dyDescent="0.2">
      <c r="A8349" s="135" t="s">
        <v>2918</v>
      </c>
      <c r="D8349" s="135" t="s">
        <v>15720</v>
      </c>
      <c r="E8349" s="135">
        <f t="shared" si="130"/>
        <v>40703609</v>
      </c>
      <c r="F8349" s="135" t="s">
        <v>16559</v>
      </c>
      <c r="G8349" s="135" t="s">
        <v>929</v>
      </c>
      <c r="H8349" s="135" t="s">
        <v>16143</v>
      </c>
      <c r="I8349" s="135" t="s">
        <v>15721</v>
      </c>
    </row>
    <row r="8350" spans="1:9" x14ac:dyDescent="0.2">
      <c r="A8350" s="135" t="s">
        <v>2918</v>
      </c>
      <c r="D8350" s="135" t="s">
        <v>15722</v>
      </c>
      <c r="E8350" s="135">
        <f t="shared" si="130"/>
        <v>40703610</v>
      </c>
      <c r="F8350" s="135" t="s">
        <v>16559</v>
      </c>
      <c r="G8350" s="135" t="s">
        <v>929</v>
      </c>
      <c r="H8350" s="135" t="s">
        <v>16143</v>
      </c>
      <c r="I8350" s="135" t="s">
        <v>15723</v>
      </c>
    </row>
    <row r="8351" spans="1:9" x14ac:dyDescent="0.2">
      <c r="A8351" s="135" t="s">
        <v>2918</v>
      </c>
      <c r="D8351" s="135" t="s">
        <v>15724</v>
      </c>
      <c r="E8351" s="135">
        <f t="shared" si="130"/>
        <v>40703611</v>
      </c>
      <c r="F8351" s="135" t="s">
        <v>16559</v>
      </c>
      <c r="G8351" s="135" t="s">
        <v>929</v>
      </c>
      <c r="H8351" s="135" t="s">
        <v>16143</v>
      </c>
      <c r="I8351" s="135" t="s">
        <v>15725</v>
      </c>
    </row>
    <row r="8352" spans="1:9" x14ac:dyDescent="0.2">
      <c r="A8352" s="135" t="s">
        <v>2918</v>
      </c>
      <c r="D8352" s="135" t="s">
        <v>15726</v>
      </c>
      <c r="E8352" s="135">
        <f t="shared" si="130"/>
        <v>40703612</v>
      </c>
      <c r="F8352" s="135" t="s">
        <v>16559</v>
      </c>
      <c r="G8352" s="135" t="s">
        <v>929</v>
      </c>
      <c r="H8352" s="135" t="s">
        <v>16143</v>
      </c>
      <c r="I8352" s="135" t="s">
        <v>15727</v>
      </c>
    </row>
    <row r="8353" spans="1:9" x14ac:dyDescent="0.2">
      <c r="A8353" s="135" t="s">
        <v>2918</v>
      </c>
      <c r="D8353" s="135" t="s">
        <v>15728</v>
      </c>
      <c r="E8353" s="135">
        <f t="shared" si="130"/>
        <v>40703613</v>
      </c>
      <c r="F8353" s="135" t="s">
        <v>16559</v>
      </c>
      <c r="G8353" s="135" t="s">
        <v>929</v>
      </c>
      <c r="H8353" s="135" t="s">
        <v>16143</v>
      </c>
      <c r="I8353" s="135" t="s">
        <v>15729</v>
      </c>
    </row>
    <row r="8354" spans="1:9" x14ac:dyDescent="0.2">
      <c r="A8354" s="135" t="s">
        <v>2918</v>
      </c>
      <c r="D8354" s="135" t="s">
        <v>15730</v>
      </c>
      <c r="E8354" s="135">
        <f t="shared" si="130"/>
        <v>40703614</v>
      </c>
      <c r="F8354" s="135" t="s">
        <v>16559</v>
      </c>
      <c r="G8354" s="135" t="s">
        <v>929</v>
      </c>
      <c r="H8354" s="135" t="s">
        <v>16143</v>
      </c>
      <c r="I8354" s="135" t="s">
        <v>15731</v>
      </c>
    </row>
    <row r="8355" spans="1:9" x14ac:dyDescent="0.2">
      <c r="A8355" s="135" t="s">
        <v>2918</v>
      </c>
      <c r="D8355" s="135" t="s">
        <v>15732</v>
      </c>
      <c r="E8355" s="135">
        <f t="shared" si="130"/>
        <v>40703615</v>
      </c>
      <c r="F8355" s="135" t="s">
        <v>16559</v>
      </c>
      <c r="G8355" s="135" t="s">
        <v>929</v>
      </c>
      <c r="H8355" s="135" t="s">
        <v>16143</v>
      </c>
      <c r="I8355" s="135" t="s">
        <v>15733</v>
      </c>
    </row>
    <row r="8356" spans="1:9" x14ac:dyDescent="0.2">
      <c r="A8356" s="135" t="s">
        <v>2918</v>
      </c>
      <c r="D8356" s="135" t="s">
        <v>15734</v>
      </c>
      <c r="E8356" s="135">
        <f t="shared" si="130"/>
        <v>40703616</v>
      </c>
      <c r="F8356" s="135" t="s">
        <v>16559</v>
      </c>
      <c r="G8356" s="135" t="s">
        <v>929</v>
      </c>
      <c r="H8356" s="135" t="s">
        <v>16143</v>
      </c>
      <c r="I8356" s="135" t="s">
        <v>15735</v>
      </c>
    </row>
    <row r="8357" spans="1:9" x14ac:dyDescent="0.2">
      <c r="A8357" s="135" t="s">
        <v>2918</v>
      </c>
      <c r="D8357" s="135" t="s">
        <v>15736</v>
      </c>
      <c r="E8357" s="135">
        <f t="shared" si="130"/>
        <v>40703617</v>
      </c>
      <c r="F8357" s="135" t="s">
        <v>16559</v>
      </c>
      <c r="G8357" s="135" t="s">
        <v>929</v>
      </c>
      <c r="H8357" s="135" t="s">
        <v>16143</v>
      </c>
      <c r="I8357" s="135" t="s">
        <v>15737</v>
      </c>
    </row>
    <row r="8358" spans="1:9" x14ac:dyDescent="0.2">
      <c r="A8358" s="135" t="s">
        <v>2918</v>
      </c>
      <c r="D8358" s="135" t="s">
        <v>15738</v>
      </c>
      <c r="E8358" s="135">
        <f t="shared" si="130"/>
        <v>40703618</v>
      </c>
      <c r="F8358" s="135" t="s">
        <v>16559</v>
      </c>
      <c r="G8358" s="135" t="s">
        <v>929</v>
      </c>
      <c r="H8358" s="135" t="s">
        <v>16143</v>
      </c>
      <c r="I8358" s="135" t="s">
        <v>15739</v>
      </c>
    </row>
    <row r="8359" spans="1:9" x14ac:dyDescent="0.2">
      <c r="A8359" s="135" t="s">
        <v>2918</v>
      </c>
      <c r="D8359" s="135" t="s">
        <v>15740</v>
      </c>
      <c r="E8359" s="135">
        <f t="shared" si="130"/>
        <v>40703619</v>
      </c>
      <c r="F8359" s="135" t="s">
        <v>16559</v>
      </c>
      <c r="G8359" s="135" t="s">
        <v>929</v>
      </c>
      <c r="H8359" s="135" t="s">
        <v>16143</v>
      </c>
      <c r="I8359" s="135" t="s">
        <v>15741</v>
      </c>
    </row>
    <row r="8360" spans="1:9" x14ac:dyDescent="0.2">
      <c r="A8360" s="135" t="s">
        <v>2918</v>
      </c>
      <c r="D8360" s="135" t="s">
        <v>15742</v>
      </c>
      <c r="E8360" s="135">
        <f t="shared" si="130"/>
        <v>40703620</v>
      </c>
      <c r="F8360" s="135" t="s">
        <v>16559</v>
      </c>
      <c r="G8360" s="135" t="s">
        <v>929</v>
      </c>
      <c r="H8360" s="135" t="s">
        <v>16143</v>
      </c>
      <c r="I8360" s="135" t="s">
        <v>15743</v>
      </c>
    </row>
    <row r="8361" spans="1:9" x14ac:dyDescent="0.2">
      <c r="A8361" s="135" t="s">
        <v>2918</v>
      </c>
      <c r="D8361" s="135" t="s">
        <v>15744</v>
      </c>
      <c r="E8361" s="135">
        <f t="shared" si="130"/>
        <v>40703621</v>
      </c>
      <c r="F8361" s="135" t="s">
        <v>16559</v>
      </c>
      <c r="G8361" s="135" t="s">
        <v>929</v>
      </c>
      <c r="H8361" s="135" t="s">
        <v>16143</v>
      </c>
      <c r="I8361" s="135" t="s">
        <v>15745</v>
      </c>
    </row>
    <row r="8362" spans="1:9" x14ac:dyDescent="0.2">
      <c r="A8362" s="135" t="s">
        <v>2918</v>
      </c>
      <c r="D8362" s="135" t="s">
        <v>15746</v>
      </c>
      <c r="E8362" s="135">
        <f t="shared" si="130"/>
        <v>40703622</v>
      </c>
      <c r="F8362" s="135" t="s">
        <v>16559</v>
      </c>
      <c r="G8362" s="135" t="s">
        <v>929</v>
      </c>
      <c r="H8362" s="135" t="s">
        <v>16143</v>
      </c>
      <c r="I8362" s="135" t="s">
        <v>15747</v>
      </c>
    </row>
    <row r="8363" spans="1:9" x14ac:dyDescent="0.2">
      <c r="A8363" s="135" t="s">
        <v>2918</v>
      </c>
      <c r="D8363" s="135" t="s">
        <v>15748</v>
      </c>
      <c r="E8363" s="135">
        <f t="shared" si="130"/>
        <v>40703623</v>
      </c>
      <c r="F8363" s="135" t="s">
        <v>16559</v>
      </c>
      <c r="G8363" s="135" t="s">
        <v>929</v>
      </c>
      <c r="H8363" s="135" t="s">
        <v>16143</v>
      </c>
      <c r="I8363" s="135" t="s">
        <v>15749</v>
      </c>
    </row>
    <row r="8364" spans="1:9" x14ac:dyDescent="0.2">
      <c r="A8364" s="135" t="s">
        <v>2918</v>
      </c>
      <c r="D8364" s="135" t="s">
        <v>15750</v>
      </c>
      <c r="E8364" s="135">
        <f t="shared" si="130"/>
        <v>40703624</v>
      </c>
      <c r="F8364" s="135" t="s">
        <v>16559</v>
      </c>
      <c r="G8364" s="135" t="s">
        <v>929</v>
      </c>
      <c r="H8364" s="135" t="s">
        <v>16143</v>
      </c>
      <c r="I8364" s="135" t="s">
        <v>15751</v>
      </c>
    </row>
    <row r="8365" spans="1:9" x14ac:dyDescent="0.2">
      <c r="A8365" s="135" t="s">
        <v>2918</v>
      </c>
      <c r="D8365" s="135" t="s">
        <v>15752</v>
      </c>
      <c r="E8365" s="135">
        <f t="shared" si="130"/>
        <v>40703625</v>
      </c>
      <c r="F8365" s="135" t="s">
        <v>16559</v>
      </c>
      <c r="G8365" s="135" t="s">
        <v>929</v>
      </c>
      <c r="H8365" s="135" t="s">
        <v>16143</v>
      </c>
      <c r="I8365" s="135" t="s">
        <v>15753</v>
      </c>
    </row>
    <row r="8366" spans="1:9" x14ac:dyDescent="0.2">
      <c r="A8366" s="135" t="s">
        <v>2918</v>
      </c>
      <c r="D8366" s="135" t="s">
        <v>15754</v>
      </c>
      <c r="E8366" s="135">
        <f t="shared" si="130"/>
        <v>40703626</v>
      </c>
      <c r="F8366" s="135" t="s">
        <v>16559</v>
      </c>
      <c r="G8366" s="135" t="s">
        <v>929</v>
      </c>
      <c r="H8366" s="135" t="s">
        <v>16143</v>
      </c>
      <c r="I8366" s="135" t="s">
        <v>15755</v>
      </c>
    </row>
    <row r="8367" spans="1:9" x14ac:dyDescent="0.2">
      <c r="A8367" s="135" t="s">
        <v>2918</v>
      </c>
      <c r="D8367" s="135" t="s">
        <v>15756</v>
      </c>
      <c r="E8367" s="135">
        <f t="shared" si="130"/>
        <v>40703697</v>
      </c>
      <c r="F8367" s="135" t="s">
        <v>16559</v>
      </c>
      <c r="G8367" s="135" t="s">
        <v>929</v>
      </c>
      <c r="H8367" s="135" t="s">
        <v>16143</v>
      </c>
      <c r="I8367" s="135" t="s">
        <v>15757</v>
      </c>
    </row>
    <row r="8368" spans="1:9" x14ac:dyDescent="0.2">
      <c r="A8368" s="135" t="s">
        <v>2918</v>
      </c>
      <c r="D8368" s="135" t="s">
        <v>15758</v>
      </c>
      <c r="E8368" s="135">
        <f t="shared" si="130"/>
        <v>40703698</v>
      </c>
      <c r="F8368" s="135" t="s">
        <v>16559</v>
      </c>
      <c r="G8368" s="135" t="s">
        <v>929</v>
      </c>
      <c r="H8368" s="135" t="s">
        <v>16143</v>
      </c>
      <c r="I8368" s="135" t="s">
        <v>15759</v>
      </c>
    </row>
    <row r="8369" spans="1:9" x14ac:dyDescent="0.2">
      <c r="A8369" s="135" t="s">
        <v>2918</v>
      </c>
      <c r="D8369" s="135" t="s">
        <v>15760</v>
      </c>
      <c r="E8369" s="135">
        <f t="shared" si="130"/>
        <v>40704001</v>
      </c>
      <c r="F8369" s="135" t="s">
        <v>16559</v>
      </c>
      <c r="G8369" s="135" t="s">
        <v>929</v>
      </c>
      <c r="H8369" s="135" t="s">
        <v>15761</v>
      </c>
      <c r="I8369" s="135" t="s">
        <v>15762</v>
      </c>
    </row>
    <row r="8370" spans="1:9" x14ac:dyDescent="0.2">
      <c r="A8370" s="135" t="s">
        <v>2918</v>
      </c>
      <c r="D8370" s="135" t="s">
        <v>15763</v>
      </c>
      <c r="E8370" s="135">
        <f t="shared" si="130"/>
        <v>40704002</v>
      </c>
      <c r="F8370" s="135" t="s">
        <v>16559</v>
      </c>
      <c r="G8370" s="135" t="s">
        <v>929</v>
      </c>
      <c r="H8370" s="135" t="s">
        <v>15761</v>
      </c>
      <c r="I8370" s="135" t="s">
        <v>15764</v>
      </c>
    </row>
    <row r="8371" spans="1:9" x14ac:dyDescent="0.2">
      <c r="A8371" s="135" t="s">
        <v>2918</v>
      </c>
      <c r="D8371" s="135" t="s">
        <v>15765</v>
      </c>
      <c r="E8371" s="135">
        <f t="shared" si="130"/>
        <v>40704003</v>
      </c>
      <c r="F8371" s="135" t="s">
        <v>16559</v>
      </c>
      <c r="G8371" s="135" t="s">
        <v>929</v>
      </c>
      <c r="H8371" s="135" t="s">
        <v>15761</v>
      </c>
      <c r="I8371" s="135" t="s">
        <v>15766</v>
      </c>
    </row>
    <row r="8372" spans="1:9" x14ac:dyDescent="0.2">
      <c r="A8372" s="135" t="s">
        <v>2918</v>
      </c>
      <c r="D8372" s="135" t="s">
        <v>15767</v>
      </c>
      <c r="E8372" s="135">
        <f t="shared" si="130"/>
        <v>40704004</v>
      </c>
      <c r="F8372" s="135" t="s">
        <v>16559</v>
      </c>
      <c r="G8372" s="135" t="s">
        <v>929</v>
      </c>
      <c r="H8372" s="135" t="s">
        <v>15761</v>
      </c>
      <c r="I8372" s="135" t="s">
        <v>15768</v>
      </c>
    </row>
    <row r="8373" spans="1:9" x14ac:dyDescent="0.2">
      <c r="A8373" s="135" t="s">
        <v>2918</v>
      </c>
      <c r="D8373" s="135" t="s">
        <v>15769</v>
      </c>
      <c r="E8373" s="135">
        <f t="shared" si="130"/>
        <v>40704005</v>
      </c>
      <c r="F8373" s="135" t="s">
        <v>16559</v>
      </c>
      <c r="G8373" s="135" t="s">
        <v>929</v>
      </c>
      <c r="H8373" s="135" t="s">
        <v>15761</v>
      </c>
      <c r="I8373" s="135" t="s">
        <v>15770</v>
      </c>
    </row>
    <row r="8374" spans="1:9" x14ac:dyDescent="0.2">
      <c r="A8374" s="135" t="s">
        <v>2918</v>
      </c>
      <c r="D8374" s="135" t="s">
        <v>15771</v>
      </c>
      <c r="E8374" s="135">
        <f t="shared" si="130"/>
        <v>40704006</v>
      </c>
      <c r="F8374" s="135" t="s">
        <v>16559</v>
      </c>
      <c r="G8374" s="135" t="s">
        <v>929</v>
      </c>
      <c r="H8374" s="135" t="s">
        <v>15761</v>
      </c>
      <c r="I8374" s="135" t="s">
        <v>15772</v>
      </c>
    </row>
    <row r="8375" spans="1:9" x14ac:dyDescent="0.2">
      <c r="A8375" s="135" t="s">
        <v>2918</v>
      </c>
      <c r="D8375" s="135" t="s">
        <v>15773</v>
      </c>
      <c r="E8375" s="135">
        <f t="shared" si="130"/>
        <v>40704007</v>
      </c>
      <c r="F8375" s="135" t="s">
        <v>16559</v>
      </c>
      <c r="G8375" s="135" t="s">
        <v>929</v>
      </c>
      <c r="H8375" s="135" t="s">
        <v>15761</v>
      </c>
      <c r="I8375" s="135" t="s">
        <v>15774</v>
      </c>
    </row>
    <row r="8376" spans="1:9" x14ac:dyDescent="0.2">
      <c r="A8376" s="135" t="s">
        <v>2918</v>
      </c>
      <c r="D8376" s="135" t="s">
        <v>15775</v>
      </c>
      <c r="E8376" s="135">
        <f t="shared" si="130"/>
        <v>40704008</v>
      </c>
      <c r="F8376" s="135" t="s">
        <v>16559</v>
      </c>
      <c r="G8376" s="135" t="s">
        <v>929</v>
      </c>
      <c r="H8376" s="135" t="s">
        <v>15761</v>
      </c>
      <c r="I8376" s="135" t="s">
        <v>15776</v>
      </c>
    </row>
    <row r="8377" spans="1:9" x14ac:dyDescent="0.2">
      <c r="A8377" s="135" t="s">
        <v>2918</v>
      </c>
      <c r="D8377" s="135" t="s">
        <v>15777</v>
      </c>
      <c r="E8377" s="135">
        <f t="shared" si="130"/>
        <v>40704009</v>
      </c>
      <c r="F8377" s="135" t="s">
        <v>16559</v>
      </c>
      <c r="G8377" s="135" t="s">
        <v>929</v>
      </c>
      <c r="H8377" s="135" t="s">
        <v>15761</v>
      </c>
      <c r="I8377" s="135" t="s">
        <v>15778</v>
      </c>
    </row>
    <row r="8378" spans="1:9" x14ac:dyDescent="0.2">
      <c r="A8378" s="135" t="s">
        <v>2918</v>
      </c>
      <c r="D8378" s="135" t="s">
        <v>15779</v>
      </c>
      <c r="E8378" s="135">
        <f t="shared" si="130"/>
        <v>40704010</v>
      </c>
      <c r="F8378" s="135" t="s">
        <v>16559</v>
      </c>
      <c r="G8378" s="135" t="s">
        <v>929</v>
      </c>
      <c r="H8378" s="135" t="s">
        <v>15761</v>
      </c>
      <c r="I8378" s="135" t="s">
        <v>15780</v>
      </c>
    </row>
    <row r="8379" spans="1:9" x14ac:dyDescent="0.2">
      <c r="A8379" s="135" t="s">
        <v>2918</v>
      </c>
      <c r="D8379" s="135" t="s">
        <v>15781</v>
      </c>
      <c r="E8379" s="135">
        <f t="shared" si="130"/>
        <v>40704011</v>
      </c>
      <c r="F8379" s="135" t="s">
        <v>16559</v>
      </c>
      <c r="G8379" s="135" t="s">
        <v>929</v>
      </c>
      <c r="H8379" s="135" t="s">
        <v>15761</v>
      </c>
      <c r="I8379" s="135" t="s">
        <v>15782</v>
      </c>
    </row>
    <row r="8380" spans="1:9" x14ac:dyDescent="0.2">
      <c r="A8380" s="135" t="s">
        <v>2918</v>
      </c>
      <c r="D8380" s="135" t="s">
        <v>15783</v>
      </c>
      <c r="E8380" s="135">
        <f t="shared" si="130"/>
        <v>40704012</v>
      </c>
      <c r="F8380" s="135" t="s">
        <v>16559</v>
      </c>
      <c r="G8380" s="135" t="s">
        <v>929</v>
      </c>
      <c r="H8380" s="135" t="s">
        <v>15761</v>
      </c>
      <c r="I8380" s="135" t="s">
        <v>15784</v>
      </c>
    </row>
    <row r="8381" spans="1:9" x14ac:dyDescent="0.2">
      <c r="A8381" s="135" t="s">
        <v>2918</v>
      </c>
      <c r="D8381" s="135" t="s">
        <v>15785</v>
      </c>
      <c r="E8381" s="135">
        <f t="shared" si="130"/>
        <v>40704097</v>
      </c>
      <c r="F8381" s="135" t="s">
        <v>16559</v>
      </c>
      <c r="G8381" s="135" t="s">
        <v>929</v>
      </c>
      <c r="H8381" s="135" t="s">
        <v>15761</v>
      </c>
      <c r="I8381" s="135" t="s">
        <v>15786</v>
      </c>
    </row>
    <row r="8382" spans="1:9" x14ac:dyDescent="0.2">
      <c r="A8382" s="135" t="s">
        <v>2918</v>
      </c>
      <c r="D8382" s="135" t="s">
        <v>15787</v>
      </c>
      <c r="E8382" s="135">
        <f t="shared" si="130"/>
        <v>40704098</v>
      </c>
      <c r="F8382" s="135" t="s">
        <v>16559</v>
      </c>
      <c r="G8382" s="135" t="s">
        <v>929</v>
      </c>
      <c r="H8382" s="135" t="s">
        <v>15761</v>
      </c>
      <c r="I8382" s="135" t="s">
        <v>15788</v>
      </c>
    </row>
    <row r="8383" spans="1:9" x14ac:dyDescent="0.2">
      <c r="A8383" s="135" t="s">
        <v>2918</v>
      </c>
      <c r="D8383" s="135" t="s">
        <v>15789</v>
      </c>
      <c r="E8383" s="135">
        <f t="shared" si="130"/>
        <v>40704099</v>
      </c>
      <c r="F8383" s="135" t="s">
        <v>16559</v>
      </c>
      <c r="G8383" s="135" t="s">
        <v>929</v>
      </c>
      <c r="H8383" s="135" t="s">
        <v>15761</v>
      </c>
      <c r="I8383" s="135" t="s">
        <v>15786</v>
      </c>
    </row>
    <row r="8384" spans="1:9" x14ac:dyDescent="0.2">
      <c r="A8384" s="135" t="s">
        <v>2918</v>
      </c>
      <c r="D8384" s="135" t="s">
        <v>15790</v>
      </c>
      <c r="E8384" s="135">
        <f t="shared" si="130"/>
        <v>40704401</v>
      </c>
      <c r="F8384" s="135" t="s">
        <v>16559</v>
      </c>
      <c r="G8384" s="135" t="s">
        <v>929</v>
      </c>
      <c r="H8384" s="135" t="s">
        <v>15791</v>
      </c>
      <c r="I8384" s="135" t="s">
        <v>15792</v>
      </c>
    </row>
    <row r="8385" spans="1:9" x14ac:dyDescent="0.2">
      <c r="A8385" s="135" t="s">
        <v>2918</v>
      </c>
      <c r="D8385" s="135" t="s">
        <v>15793</v>
      </c>
      <c r="E8385" s="135">
        <f t="shared" si="130"/>
        <v>40704402</v>
      </c>
      <c r="F8385" s="135" t="s">
        <v>16559</v>
      </c>
      <c r="G8385" s="135" t="s">
        <v>929</v>
      </c>
      <c r="H8385" s="135" t="s">
        <v>15791</v>
      </c>
      <c r="I8385" s="135" t="s">
        <v>15794</v>
      </c>
    </row>
    <row r="8386" spans="1:9" x14ac:dyDescent="0.2">
      <c r="A8386" s="135" t="s">
        <v>2918</v>
      </c>
      <c r="D8386" s="135" t="s">
        <v>15795</v>
      </c>
      <c r="E8386" s="135">
        <f t="shared" ref="E8386:E8449" si="131">VALUE(D8386)</f>
        <v>40704403</v>
      </c>
      <c r="F8386" s="135" t="s">
        <v>16559</v>
      </c>
      <c r="G8386" s="135" t="s">
        <v>929</v>
      </c>
      <c r="H8386" s="135" t="s">
        <v>15791</v>
      </c>
      <c r="I8386" s="135" t="s">
        <v>15796</v>
      </c>
    </row>
    <row r="8387" spans="1:9" x14ac:dyDescent="0.2">
      <c r="A8387" s="135" t="s">
        <v>2918</v>
      </c>
      <c r="D8387" s="135" t="s">
        <v>15797</v>
      </c>
      <c r="E8387" s="135">
        <f t="shared" si="131"/>
        <v>40704404</v>
      </c>
      <c r="F8387" s="135" t="s">
        <v>16559</v>
      </c>
      <c r="G8387" s="135" t="s">
        <v>929</v>
      </c>
      <c r="H8387" s="135" t="s">
        <v>15791</v>
      </c>
      <c r="I8387" s="135" t="s">
        <v>15798</v>
      </c>
    </row>
    <row r="8388" spans="1:9" x14ac:dyDescent="0.2">
      <c r="A8388" s="135" t="s">
        <v>2918</v>
      </c>
      <c r="D8388" s="135" t="s">
        <v>15799</v>
      </c>
      <c r="E8388" s="135">
        <f t="shared" si="131"/>
        <v>40704405</v>
      </c>
      <c r="F8388" s="135" t="s">
        <v>16559</v>
      </c>
      <c r="G8388" s="135" t="s">
        <v>929</v>
      </c>
      <c r="H8388" s="135" t="s">
        <v>15791</v>
      </c>
      <c r="I8388" s="135" t="s">
        <v>15800</v>
      </c>
    </row>
    <row r="8389" spans="1:9" x14ac:dyDescent="0.2">
      <c r="A8389" s="135" t="s">
        <v>2918</v>
      </c>
      <c r="D8389" s="135" t="s">
        <v>15801</v>
      </c>
      <c r="E8389" s="135">
        <f t="shared" si="131"/>
        <v>40704406</v>
      </c>
      <c r="F8389" s="135" t="s">
        <v>16559</v>
      </c>
      <c r="G8389" s="135" t="s">
        <v>929</v>
      </c>
      <c r="H8389" s="135" t="s">
        <v>15791</v>
      </c>
      <c r="I8389" s="135" t="s">
        <v>15802</v>
      </c>
    </row>
    <row r="8390" spans="1:9" x14ac:dyDescent="0.2">
      <c r="A8390" s="135" t="s">
        <v>2918</v>
      </c>
      <c r="D8390" s="135" t="s">
        <v>15803</v>
      </c>
      <c r="E8390" s="135">
        <f t="shared" si="131"/>
        <v>40704407</v>
      </c>
      <c r="F8390" s="135" t="s">
        <v>16559</v>
      </c>
      <c r="G8390" s="135" t="s">
        <v>929</v>
      </c>
      <c r="H8390" s="135" t="s">
        <v>15791</v>
      </c>
      <c r="I8390" s="135" t="s">
        <v>15804</v>
      </c>
    </row>
    <row r="8391" spans="1:9" x14ac:dyDescent="0.2">
      <c r="A8391" s="135" t="s">
        <v>2918</v>
      </c>
      <c r="D8391" s="135" t="s">
        <v>15805</v>
      </c>
      <c r="E8391" s="135">
        <f t="shared" si="131"/>
        <v>40704408</v>
      </c>
      <c r="F8391" s="135" t="s">
        <v>16559</v>
      </c>
      <c r="G8391" s="135" t="s">
        <v>929</v>
      </c>
      <c r="H8391" s="135" t="s">
        <v>15791</v>
      </c>
      <c r="I8391" s="135" t="s">
        <v>15806</v>
      </c>
    </row>
    <row r="8392" spans="1:9" x14ac:dyDescent="0.2">
      <c r="A8392" s="135" t="s">
        <v>2918</v>
      </c>
      <c r="D8392" s="135" t="s">
        <v>15807</v>
      </c>
      <c r="E8392" s="135">
        <f t="shared" si="131"/>
        <v>40704409</v>
      </c>
      <c r="F8392" s="135" t="s">
        <v>16559</v>
      </c>
      <c r="G8392" s="135" t="s">
        <v>929</v>
      </c>
      <c r="H8392" s="135" t="s">
        <v>15791</v>
      </c>
      <c r="I8392" s="135" t="s">
        <v>15808</v>
      </c>
    </row>
    <row r="8393" spans="1:9" x14ac:dyDescent="0.2">
      <c r="A8393" s="135" t="s">
        <v>2918</v>
      </c>
      <c r="D8393" s="135" t="s">
        <v>15809</v>
      </c>
      <c r="E8393" s="135">
        <f t="shared" si="131"/>
        <v>40704410</v>
      </c>
      <c r="F8393" s="135" t="s">
        <v>16559</v>
      </c>
      <c r="G8393" s="135" t="s">
        <v>929</v>
      </c>
      <c r="H8393" s="135" t="s">
        <v>15791</v>
      </c>
      <c r="I8393" s="135" t="s">
        <v>15810</v>
      </c>
    </row>
    <row r="8394" spans="1:9" x14ac:dyDescent="0.2">
      <c r="A8394" s="135" t="s">
        <v>2918</v>
      </c>
      <c r="D8394" s="135" t="s">
        <v>15811</v>
      </c>
      <c r="E8394" s="135">
        <f t="shared" si="131"/>
        <v>40704411</v>
      </c>
      <c r="F8394" s="135" t="s">
        <v>16559</v>
      </c>
      <c r="G8394" s="135" t="s">
        <v>929</v>
      </c>
      <c r="H8394" s="135" t="s">
        <v>15791</v>
      </c>
      <c r="I8394" s="135" t="s">
        <v>15812</v>
      </c>
    </row>
    <row r="8395" spans="1:9" x14ac:dyDescent="0.2">
      <c r="A8395" s="135" t="s">
        <v>2918</v>
      </c>
      <c r="D8395" s="135" t="s">
        <v>15813</v>
      </c>
      <c r="E8395" s="135">
        <f t="shared" si="131"/>
        <v>40704412</v>
      </c>
      <c r="F8395" s="135" t="s">
        <v>16559</v>
      </c>
      <c r="G8395" s="135" t="s">
        <v>929</v>
      </c>
      <c r="H8395" s="135" t="s">
        <v>15791</v>
      </c>
      <c r="I8395" s="135" t="s">
        <v>15814</v>
      </c>
    </row>
    <row r="8396" spans="1:9" x14ac:dyDescent="0.2">
      <c r="A8396" s="135" t="s">
        <v>2918</v>
      </c>
      <c r="D8396" s="135" t="s">
        <v>15815</v>
      </c>
      <c r="E8396" s="135">
        <f t="shared" si="131"/>
        <v>40704413</v>
      </c>
      <c r="F8396" s="135" t="s">
        <v>16559</v>
      </c>
      <c r="G8396" s="135" t="s">
        <v>929</v>
      </c>
      <c r="H8396" s="135" t="s">
        <v>15791</v>
      </c>
      <c r="I8396" s="135" t="s">
        <v>15816</v>
      </c>
    </row>
    <row r="8397" spans="1:9" x14ac:dyDescent="0.2">
      <c r="A8397" s="135" t="s">
        <v>2918</v>
      </c>
      <c r="D8397" s="135" t="s">
        <v>15817</v>
      </c>
      <c r="E8397" s="135">
        <f t="shared" si="131"/>
        <v>40704414</v>
      </c>
      <c r="F8397" s="135" t="s">
        <v>16559</v>
      </c>
      <c r="G8397" s="135" t="s">
        <v>929</v>
      </c>
      <c r="H8397" s="135" t="s">
        <v>15791</v>
      </c>
      <c r="I8397" s="135" t="s">
        <v>15818</v>
      </c>
    </row>
    <row r="8398" spans="1:9" x14ac:dyDescent="0.2">
      <c r="A8398" s="135" t="s">
        <v>2918</v>
      </c>
      <c r="D8398" s="135" t="s">
        <v>15819</v>
      </c>
      <c r="E8398" s="135">
        <f t="shared" si="131"/>
        <v>40704415</v>
      </c>
      <c r="F8398" s="135" t="s">
        <v>16559</v>
      </c>
      <c r="G8398" s="135" t="s">
        <v>929</v>
      </c>
      <c r="H8398" s="135" t="s">
        <v>15791</v>
      </c>
      <c r="I8398" s="135" t="s">
        <v>15820</v>
      </c>
    </row>
    <row r="8399" spans="1:9" x14ac:dyDescent="0.2">
      <c r="A8399" s="135" t="s">
        <v>2918</v>
      </c>
      <c r="D8399" s="135" t="s">
        <v>15821</v>
      </c>
      <c r="E8399" s="135">
        <f t="shared" si="131"/>
        <v>40704416</v>
      </c>
      <c r="F8399" s="135" t="s">
        <v>16559</v>
      </c>
      <c r="G8399" s="135" t="s">
        <v>929</v>
      </c>
      <c r="H8399" s="135" t="s">
        <v>15791</v>
      </c>
      <c r="I8399" s="135" t="s">
        <v>15822</v>
      </c>
    </row>
    <row r="8400" spans="1:9" x14ac:dyDescent="0.2">
      <c r="A8400" s="135" t="s">
        <v>2918</v>
      </c>
      <c r="D8400" s="135" t="s">
        <v>15823</v>
      </c>
      <c r="E8400" s="135">
        <f t="shared" si="131"/>
        <v>40704417</v>
      </c>
      <c r="F8400" s="135" t="s">
        <v>16559</v>
      </c>
      <c r="G8400" s="135" t="s">
        <v>929</v>
      </c>
      <c r="H8400" s="135" t="s">
        <v>15791</v>
      </c>
      <c r="I8400" s="135" t="s">
        <v>15824</v>
      </c>
    </row>
    <row r="8401" spans="1:12" x14ac:dyDescent="0.2">
      <c r="A8401" s="135" t="s">
        <v>2918</v>
      </c>
      <c r="D8401" s="135" t="s">
        <v>15825</v>
      </c>
      <c r="E8401" s="135">
        <f t="shared" si="131"/>
        <v>40704418</v>
      </c>
      <c r="F8401" s="135" t="s">
        <v>16559</v>
      </c>
      <c r="G8401" s="135" t="s">
        <v>929</v>
      </c>
      <c r="H8401" s="135" t="s">
        <v>15791</v>
      </c>
      <c r="I8401" s="135" t="s">
        <v>15826</v>
      </c>
    </row>
    <row r="8402" spans="1:12" x14ac:dyDescent="0.2">
      <c r="A8402" s="135" t="s">
        <v>2918</v>
      </c>
      <c r="D8402" s="135" t="s">
        <v>14750</v>
      </c>
      <c r="E8402" s="135">
        <f t="shared" si="131"/>
        <v>40704419</v>
      </c>
      <c r="F8402" s="135" t="s">
        <v>16559</v>
      </c>
      <c r="G8402" s="135" t="s">
        <v>929</v>
      </c>
      <c r="H8402" s="135" t="s">
        <v>15791</v>
      </c>
      <c r="I8402" s="135" t="s">
        <v>14751</v>
      </c>
    </row>
    <row r="8403" spans="1:12" x14ac:dyDescent="0.2">
      <c r="A8403" s="135" t="s">
        <v>2918</v>
      </c>
      <c r="D8403" s="135" t="s">
        <v>14752</v>
      </c>
      <c r="E8403" s="135">
        <f t="shared" si="131"/>
        <v>40704420</v>
      </c>
      <c r="F8403" s="135" t="s">
        <v>16559</v>
      </c>
      <c r="G8403" s="135" t="s">
        <v>929</v>
      </c>
      <c r="H8403" s="135" t="s">
        <v>15791</v>
      </c>
      <c r="I8403" s="135" t="s">
        <v>14753</v>
      </c>
    </row>
    <row r="8404" spans="1:12" x14ac:dyDescent="0.2">
      <c r="A8404" s="135" t="s">
        <v>2918</v>
      </c>
      <c r="D8404" s="135" t="s">
        <v>14754</v>
      </c>
      <c r="E8404" s="135">
        <f t="shared" si="131"/>
        <v>40704421</v>
      </c>
      <c r="F8404" s="135" t="s">
        <v>16559</v>
      </c>
      <c r="G8404" s="135" t="s">
        <v>929</v>
      </c>
      <c r="H8404" s="135" t="s">
        <v>15791</v>
      </c>
      <c r="I8404" s="135" t="s">
        <v>14755</v>
      </c>
    </row>
    <row r="8405" spans="1:12" x14ac:dyDescent="0.2">
      <c r="A8405" s="135" t="s">
        <v>2918</v>
      </c>
      <c r="D8405" s="135" t="s">
        <v>14756</v>
      </c>
      <c r="E8405" s="135">
        <f t="shared" si="131"/>
        <v>40704422</v>
      </c>
      <c r="F8405" s="135" t="s">
        <v>16559</v>
      </c>
      <c r="G8405" s="135" t="s">
        <v>929</v>
      </c>
      <c r="H8405" s="135" t="s">
        <v>15791</v>
      </c>
      <c r="I8405" s="135" t="s">
        <v>14757</v>
      </c>
    </row>
    <row r="8406" spans="1:12" x14ac:dyDescent="0.2">
      <c r="A8406" s="135" t="s">
        <v>2918</v>
      </c>
      <c r="D8406" s="135" t="s">
        <v>14758</v>
      </c>
      <c r="E8406" s="135">
        <f t="shared" si="131"/>
        <v>40704423</v>
      </c>
      <c r="F8406" s="135" t="s">
        <v>16559</v>
      </c>
      <c r="G8406" s="135" t="s">
        <v>929</v>
      </c>
      <c r="H8406" s="135" t="s">
        <v>15791</v>
      </c>
      <c r="I8406" s="135" t="s">
        <v>14759</v>
      </c>
      <c r="K8406" s="137"/>
      <c r="L8406" s="135"/>
    </row>
    <row r="8407" spans="1:12" x14ac:dyDescent="0.2">
      <c r="A8407" s="135" t="s">
        <v>2918</v>
      </c>
      <c r="D8407" s="135" t="s">
        <v>14760</v>
      </c>
      <c r="E8407" s="135">
        <f t="shared" si="131"/>
        <v>40704424</v>
      </c>
      <c r="F8407" s="135" t="s">
        <v>16559</v>
      </c>
      <c r="G8407" s="135" t="s">
        <v>929</v>
      </c>
      <c r="H8407" s="135" t="s">
        <v>15791</v>
      </c>
      <c r="I8407" s="135" t="s">
        <v>14761</v>
      </c>
      <c r="K8407" s="137"/>
      <c r="L8407" s="135"/>
    </row>
    <row r="8408" spans="1:12" x14ac:dyDescent="0.2">
      <c r="A8408" s="135" t="s">
        <v>2918</v>
      </c>
      <c r="D8408" s="135" t="s">
        <v>14762</v>
      </c>
      <c r="E8408" s="135">
        <f t="shared" si="131"/>
        <v>40704425</v>
      </c>
      <c r="F8408" s="135" t="s">
        <v>16559</v>
      </c>
      <c r="G8408" s="135" t="s">
        <v>929</v>
      </c>
      <c r="H8408" s="135" t="s">
        <v>15791</v>
      </c>
      <c r="I8408" s="135" t="s">
        <v>14763</v>
      </c>
    </row>
    <row r="8409" spans="1:12" x14ac:dyDescent="0.2">
      <c r="A8409" s="135" t="s">
        <v>2918</v>
      </c>
      <c r="D8409" s="135" t="s">
        <v>14764</v>
      </c>
      <c r="E8409" s="135">
        <f t="shared" si="131"/>
        <v>40704426</v>
      </c>
      <c r="F8409" s="135" t="s">
        <v>16559</v>
      </c>
      <c r="G8409" s="135" t="s">
        <v>929</v>
      </c>
      <c r="H8409" s="135" t="s">
        <v>15791</v>
      </c>
      <c r="I8409" s="135" t="s">
        <v>14765</v>
      </c>
    </row>
    <row r="8410" spans="1:12" x14ac:dyDescent="0.2">
      <c r="A8410" s="135" t="s">
        <v>2918</v>
      </c>
      <c r="D8410" s="135" t="s">
        <v>14766</v>
      </c>
      <c r="E8410" s="135">
        <f t="shared" si="131"/>
        <v>40704497</v>
      </c>
      <c r="F8410" s="135" t="s">
        <v>16559</v>
      </c>
      <c r="G8410" s="135" t="s">
        <v>929</v>
      </c>
      <c r="H8410" s="135" t="s">
        <v>15791</v>
      </c>
      <c r="I8410" s="135" t="s">
        <v>14767</v>
      </c>
    </row>
    <row r="8411" spans="1:12" x14ac:dyDescent="0.2">
      <c r="A8411" s="135" t="s">
        <v>2918</v>
      </c>
      <c r="D8411" s="135" t="s">
        <v>14768</v>
      </c>
      <c r="E8411" s="135">
        <f t="shared" si="131"/>
        <v>40704498</v>
      </c>
      <c r="F8411" s="135" t="s">
        <v>16559</v>
      </c>
      <c r="G8411" s="135" t="s">
        <v>929</v>
      </c>
      <c r="H8411" s="135" t="s">
        <v>15791</v>
      </c>
      <c r="I8411" s="135" t="s">
        <v>14769</v>
      </c>
    </row>
    <row r="8412" spans="1:12" x14ac:dyDescent="0.2">
      <c r="A8412" s="135" t="s">
        <v>2918</v>
      </c>
      <c r="D8412" s="135" t="s">
        <v>14770</v>
      </c>
      <c r="E8412" s="135">
        <f t="shared" si="131"/>
        <v>40704801</v>
      </c>
      <c r="F8412" s="135" t="s">
        <v>16559</v>
      </c>
      <c r="G8412" s="135" t="s">
        <v>929</v>
      </c>
      <c r="H8412" s="135" t="s">
        <v>14771</v>
      </c>
      <c r="I8412" s="135" t="s">
        <v>14772</v>
      </c>
    </row>
    <row r="8413" spans="1:12" x14ac:dyDescent="0.2">
      <c r="A8413" s="135" t="s">
        <v>2918</v>
      </c>
      <c r="D8413" s="135" t="s">
        <v>14773</v>
      </c>
      <c r="E8413" s="135">
        <f t="shared" si="131"/>
        <v>40704802</v>
      </c>
      <c r="F8413" s="135" t="s">
        <v>16559</v>
      </c>
      <c r="G8413" s="135" t="s">
        <v>929</v>
      </c>
      <c r="H8413" s="135" t="s">
        <v>14771</v>
      </c>
      <c r="I8413" s="135" t="s">
        <v>14774</v>
      </c>
    </row>
    <row r="8414" spans="1:12" x14ac:dyDescent="0.2">
      <c r="A8414" s="135" t="s">
        <v>2918</v>
      </c>
      <c r="D8414" s="135" t="s">
        <v>14775</v>
      </c>
      <c r="E8414" s="135">
        <f t="shared" si="131"/>
        <v>40704805</v>
      </c>
      <c r="F8414" s="135" t="s">
        <v>16559</v>
      </c>
      <c r="G8414" s="135" t="s">
        <v>929</v>
      </c>
      <c r="H8414" s="135" t="s">
        <v>14771</v>
      </c>
      <c r="I8414" s="135" t="s">
        <v>14776</v>
      </c>
    </row>
    <row r="8415" spans="1:12" x14ac:dyDescent="0.2">
      <c r="A8415" s="135" t="s">
        <v>2918</v>
      </c>
      <c r="D8415" s="135" t="s">
        <v>14777</v>
      </c>
      <c r="E8415" s="135">
        <f t="shared" si="131"/>
        <v>40704806</v>
      </c>
      <c r="F8415" s="135" t="s">
        <v>16559</v>
      </c>
      <c r="G8415" s="135" t="s">
        <v>929</v>
      </c>
      <c r="H8415" s="135" t="s">
        <v>14771</v>
      </c>
      <c r="I8415" s="135" t="s">
        <v>14778</v>
      </c>
    </row>
    <row r="8416" spans="1:12" x14ac:dyDescent="0.2">
      <c r="A8416" s="135" t="s">
        <v>2918</v>
      </c>
      <c r="D8416" s="135" t="s">
        <v>14779</v>
      </c>
      <c r="E8416" s="135">
        <f t="shared" si="131"/>
        <v>40704897</v>
      </c>
      <c r="F8416" s="135" t="s">
        <v>16559</v>
      </c>
      <c r="G8416" s="135" t="s">
        <v>929</v>
      </c>
      <c r="H8416" s="135" t="s">
        <v>14771</v>
      </c>
      <c r="I8416" s="135" t="s">
        <v>14780</v>
      </c>
    </row>
    <row r="8417" spans="1:9" x14ac:dyDescent="0.2">
      <c r="A8417" s="135" t="s">
        <v>2918</v>
      </c>
      <c r="D8417" s="135" t="s">
        <v>15961</v>
      </c>
      <c r="E8417" s="135">
        <f t="shared" si="131"/>
        <v>40704898</v>
      </c>
      <c r="F8417" s="135" t="s">
        <v>16559</v>
      </c>
      <c r="G8417" s="135" t="s">
        <v>929</v>
      </c>
      <c r="H8417" s="135" t="s">
        <v>14771</v>
      </c>
      <c r="I8417" s="135" t="s">
        <v>15962</v>
      </c>
    </row>
    <row r="8418" spans="1:9" x14ac:dyDescent="0.2">
      <c r="A8418" s="135" t="s">
        <v>2918</v>
      </c>
      <c r="D8418" s="135" t="s">
        <v>15963</v>
      </c>
      <c r="E8418" s="135">
        <f t="shared" si="131"/>
        <v>40705201</v>
      </c>
      <c r="F8418" s="135" t="s">
        <v>16559</v>
      </c>
      <c r="G8418" s="135" t="s">
        <v>929</v>
      </c>
      <c r="H8418" s="135" t="s">
        <v>8027</v>
      </c>
      <c r="I8418" s="135" t="s">
        <v>8028</v>
      </c>
    </row>
    <row r="8419" spans="1:9" x14ac:dyDescent="0.2">
      <c r="A8419" s="135" t="s">
        <v>2918</v>
      </c>
      <c r="D8419" s="135" t="s">
        <v>8029</v>
      </c>
      <c r="E8419" s="135">
        <f t="shared" si="131"/>
        <v>40705202</v>
      </c>
      <c r="F8419" s="135" t="s">
        <v>16559</v>
      </c>
      <c r="G8419" s="135" t="s">
        <v>929</v>
      </c>
      <c r="H8419" s="135" t="s">
        <v>8027</v>
      </c>
      <c r="I8419" s="135" t="s">
        <v>8030</v>
      </c>
    </row>
    <row r="8420" spans="1:9" x14ac:dyDescent="0.2">
      <c r="A8420" s="135" t="s">
        <v>2918</v>
      </c>
      <c r="D8420" s="135" t="s">
        <v>8031</v>
      </c>
      <c r="E8420" s="135">
        <f t="shared" si="131"/>
        <v>40705203</v>
      </c>
      <c r="F8420" s="135" t="s">
        <v>16559</v>
      </c>
      <c r="G8420" s="135" t="s">
        <v>929</v>
      </c>
      <c r="H8420" s="135" t="s">
        <v>8027</v>
      </c>
      <c r="I8420" s="135" t="s">
        <v>8032</v>
      </c>
    </row>
    <row r="8421" spans="1:9" x14ac:dyDescent="0.2">
      <c r="A8421" s="135" t="s">
        <v>2918</v>
      </c>
      <c r="D8421" s="135" t="s">
        <v>8033</v>
      </c>
      <c r="E8421" s="135">
        <f t="shared" si="131"/>
        <v>40705204</v>
      </c>
      <c r="F8421" s="135" t="s">
        <v>16559</v>
      </c>
      <c r="G8421" s="135" t="s">
        <v>929</v>
      </c>
      <c r="H8421" s="135" t="s">
        <v>8027</v>
      </c>
      <c r="I8421" s="135" t="s">
        <v>8034</v>
      </c>
    </row>
    <row r="8422" spans="1:9" x14ac:dyDescent="0.2">
      <c r="A8422" s="135" t="s">
        <v>2918</v>
      </c>
      <c r="D8422" s="135" t="s">
        <v>8035</v>
      </c>
      <c r="E8422" s="135">
        <f t="shared" si="131"/>
        <v>40705205</v>
      </c>
      <c r="F8422" s="135" t="s">
        <v>16559</v>
      </c>
      <c r="G8422" s="135" t="s">
        <v>929</v>
      </c>
      <c r="H8422" s="135" t="s">
        <v>8027</v>
      </c>
      <c r="I8422" s="135" t="s">
        <v>8036</v>
      </c>
    </row>
    <row r="8423" spans="1:9" x14ac:dyDescent="0.2">
      <c r="A8423" s="135" t="s">
        <v>2918</v>
      </c>
      <c r="D8423" s="135" t="s">
        <v>8037</v>
      </c>
      <c r="E8423" s="135">
        <f t="shared" si="131"/>
        <v>40705206</v>
      </c>
      <c r="F8423" s="135" t="s">
        <v>16559</v>
      </c>
      <c r="G8423" s="135" t="s">
        <v>929</v>
      </c>
      <c r="H8423" s="135" t="s">
        <v>8027</v>
      </c>
      <c r="I8423" s="135" t="s">
        <v>8038</v>
      </c>
    </row>
    <row r="8424" spans="1:9" x14ac:dyDescent="0.2">
      <c r="A8424" s="135" t="s">
        <v>2918</v>
      </c>
      <c r="D8424" s="135" t="s">
        <v>8039</v>
      </c>
      <c r="E8424" s="135">
        <f t="shared" si="131"/>
        <v>40705207</v>
      </c>
      <c r="F8424" s="135" t="s">
        <v>16559</v>
      </c>
      <c r="G8424" s="135" t="s">
        <v>929</v>
      </c>
      <c r="H8424" s="135" t="s">
        <v>8027</v>
      </c>
      <c r="I8424" s="135" t="s">
        <v>8040</v>
      </c>
    </row>
    <row r="8425" spans="1:9" x14ac:dyDescent="0.2">
      <c r="A8425" s="135" t="s">
        <v>2918</v>
      </c>
      <c r="D8425" s="135" t="s">
        <v>8041</v>
      </c>
      <c r="E8425" s="135">
        <f t="shared" si="131"/>
        <v>40705208</v>
      </c>
      <c r="F8425" s="135" t="s">
        <v>16559</v>
      </c>
      <c r="G8425" s="135" t="s">
        <v>929</v>
      </c>
      <c r="H8425" s="135" t="s">
        <v>8027</v>
      </c>
      <c r="I8425" s="135" t="s">
        <v>8042</v>
      </c>
    </row>
    <row r="8426" spans="1:9" x14ac:dyDescent="0.2">
      <c r="A8426" s="135" t="s">
        <v>2918</v>
      </c>
      <c r="D8426" s="135" t="s">
        <v>8043</v>
      </c>
      <c r="E8426" s="135">
        <f t="shared" si="131"/>
        <v>40705209</v>
      </c>
      <c r="F8426" s="135" t="s">
        <v>16559</v>
      </c>
      <c r="G8426" s="135" t="s">
        <v>929</v>
      </c>
      <c r="H8426" s="135" t="s">
        <v>8027</v>
      </c>
      <c r="I8426" s="135" t="s">
        <v>8044</v>
      </c>
    </row>
    <row r="8427" spans="1:9" x14ac:dyDescent="0.2">
      <c r="A8427" s="135" t="s">
        <v>2918</v>
      </c>
      <c r="D8427" s="135" t="s">
        <v>8045</v>
      </c>
      <c r="E8427" s="135">
        <f t="shared" si="131"/>
        <v>40705210</v>
      </c>
      <c r="F8427" s="135" t="s">
        <v>16559</v>
      </c>
      <c r="G8427" s="135" t="s">
        <v>929</v>
      </c>
      <c r="H8427" s="135" t="s">
        <v>8027</v>
      </c>
      <c r="I8427" s="135" t="s">
        <v>8046</v>
      </c>
    </row>
    <row r="8428" spans="1:9" x14ac:dyDescent="0.2">
      <c r="A8428" s="135" t="s">
        <v>2918</v>
      </c>
      <c r="D8428" s="135" t="s">
        <v>8047</v>
      </c>
      <c r="E8428" s="135">
        <f t="shared" si="131"/>
        <v>40705211</v>
      </c>
      <c r="F8428" s="135" t="s">
        <v>16559</v>
      </c>
      <c r="G8428" s="135" t="s">
        <v>929</v>
      </c>
      <c r="H8428" s="135" t="s">
        <v>8027</v>
      </c>
      <c r="I8428" s="135" t="s">
        <v>8048</v>
      </c>
    </row>
    <row r="8429" spans="1:9" x14ac:dyDescent="0.2">
      <c r="A8429" s="135" t="s">
        <v>2918</v>
      </c>
      <c r="D8429" s="135" t="s">
        <v>8049</v>
      </c>
      <c r="E8429" s="135">
        <f t="shared" si="131"/>
        <v>40705212</v>
      </c>
      <c r="F8429" s="135" t="s">
        <v>16559</v>
      </c>
      <c r="G8429" s="135" t="s">
        <v>929</v>
      </c>
      <c r="H8429" s="135" t="s">
        <v>8027</v>
      </c>
      <c r="I8429" s="135" t="s">
        <v>8050</v>
      </c>
    </row>
    <row r="8430" spans="1:9" x14ac:dyDescent="0.2">
      <c r="A8430" s="135" t="s">
        <v>2918</v>
      </c>
      <c r="D8430" s="135" t="s">
        <v>8051</v>
      </c>
      <c r="E8430" s="135">
        <f t="shared" si="131"/>
        <v>40705213</v>
      </c>
      <c r="F8430" s="135" t="s">
        <v>16559</v>
      </c>
      <c r="G8430" s="135" t="s">
        <v>929</v>
      </c>
      <c r="H8430" s="135" t="s">
        <v>8027</v>
      </c>
      <c r="I8430" s="135" t="s">
        <v>8052</v>
      </c>
    </row>
    <row r="8431" spans="1:9" x14ac:dyDescent="0.2">
      <c r="A8431" s="135" t="s">
        <v>2918</v>
      </c>
      <c r="D8431" s="135" t="s">
        <v>8053</v>
      </c>
      <c r="E8431" s="135">
        <f t="shared" si="131"/>
        <v>40705214</v>
      </c>
      <c r="F8431" s="135" t="s">
        <v>16559</v>
      </c>
      <c r="G8431" s="135" t="s">
        <v>929</v>
      </c>
      <c r="H8431" s="135" t="s">
        <v>8027</v>
      </c>
      <c r="I8431" s="135" t="s">
        <v>8054</v>
      </c>
    </row>
    <row r="8432" spans="1:9" x14ac:dyDescent="0.2">
      <c r="A8432" s="135" t="s">
        <v>2918</v>
      </c>
      <c r="D8432" s="135" t="s">
        <v>8055</v>
      </c>
      <c r="E8432" s="135">
        <f t="shared" si="131"/>
        <v>40705215</v>
      </c>
      <c r="F8432" s="135" t="s">
        <v>16559</v>
      </c>
      <c r="G8432" s="135" t="s">
        <v>929</v>
      </c>
      <c r="H8432" s="135" t="s">
        <v>8027</v>
      </c>
      <c r="I8432" s="135" t="s">
        <v>8056</v>
      </c>
    </row>
    <row r="8433" spans="1:9" x14ac:dyDescent="0.2">
      <c r="A8433" s="135" t="s">
        <v>2918</v>
      </c>
      <c r="D8433" s="135" t="s">
        <v>8057</v>
      </c>
      <c r="E8433" s="135">
        <f t="shared" si="131"/>
        <v>40705216</v>
      </c>
      <c r="F8433" s="135" t="s">
        <v>16559</v>
      </c>
      <c r="G8433" s="135" t="s">
        <v>929</v>
      </c>
      <c r="H8433" s="135" t="s">
        <v>8027</v>
      </c>
      <c r="I8433" s="135" t="s">
        <v>8058</v>
      </c>
    </row>
    <row r="8434" spans="1:9" x14ac:dyDescent="0.2">
      <c r="A8434" s="135" t="s">
        <v>2918</v>
      </c>
      <c r="D8434" s="135" t="s">
        <v>8059</v>
      </c>
      <c r="E8434" s="135">
        <f t="shared" si="131"/>
        <v>40705217</v>
      </c>
      <c r="F8434" s="135" t="s">
        <v>16559</v>
      </c>
      <c r="G8434" s="135" t="s">
        <v>929</v>
      </c>
      <c r="H8434" s="135" t="s">
        <v>8027</v>
      </c>
      <c r="I8434" s="135" t="s">
        <v>8060</v>
      </c>
    </row>
    <row r="8435" spans="1:9" x14ac:dyDescent="0.2">
      <c r="A8435" s="135" t="s">
        <v>2918</v>
      </c>
      <c r="D8435" s="135" t="s">
        <v>8061</v>
      </c>
      <c r="E8435" s="135">
        <f t="shared" si="131"/>
        <v>40705218</v>
      </c>
      <c r="F8435" s="135" t="s">
        <v>16559</v>
      </c>
      <c r="G8435" s="135" t="s">
        <v>929</v>
      </c>
      <c r="H8435" s="135" t="s">
        <v>8027</v>
      </c>
      <c r="I8435" s="135" t="s">
        <v>8062</v>
      </c>
    </row>
    <row r="8436" spans="1:9" x14ac:dyDescent="0.2">
      <c r="A8436" s="135" t="s">
        <v>2918</v>
      </c>
      <c r="D8436" s="135" t="s">
        <v>8063</v>
      </c>
      <c r="E8436" s="135">
        <f t="shared" si="131"/>
        <v>40705297</v>
      </c>
      <c r="F8436" s="135" t="s">
        <v>16559</v>
      </c>
      <c r="G8436" s="135" t="s">
        <v>929</v>
      </c>
      <c r="H8436" s="135" t="s">
        <v>8027</v>
      </c>
      <c r="I8436" s="135" t="s">
        <v>8064</v>
      </c>
    </row>
    <row r="8437" spans="1:9" x14ac:dyDescent="0.2">
      <c r="A8437" s="135" t="s">
        <v>2918</v>
      </c>
      <c r="D8437" s="135" t="s">
        <v>8065</v>
      </c>
      <c r="E8437" s="135">
        <f t="shared" si="131"/>
        <v>40705298</v>
      </c>
      <c r="F8437" s="135" t="s">
        <v>16559</v>
      </c>
      <c r="G8437" s="135" t="s">
        <v>929</v>
      </c>
      <c r="H8437" s="135" t="s">
        <v>8027</v>
      </c>
      <c r="I8437" s="135" t="s">
        <v>8066</v>
      </c>
    </row>
    <row r="8438" spans="1:9" x14ac:dyDescent="0.2">
      <c r="A8438" s="135" t="s">
        <v>2918</v>
      </c>
      <c r="D8438" s="135" t="s">
        <v>8067</v>
      </c>
      <c r="E8438" s="135">
        <f t="shared" si="131"/>
        <v>40705601</v>
      </c>
      <c r="F8438" s="135" t="s">
        <v>16559</v>
      </c>
      <c r="G8438" s="135" t="s">
        <v>929</v>
      </c>
      <c r="H8438" s="135" t="s">
        <v>8068</v>
      </c>
      <c r="I8438" s="135" t="s">
        <v>10919</v>
      </c>
    </row>
    <row r="8439" spans="1:9" x14ac:dyDescent="0.2">
      <c r="A8439" s="135" t="s">
        <v>2918</v>
      </c>
      <c r="D8439" s="135" t="s">
        <v>10920</v>
      </c>
      <c r="E8439" s="135">
        <f t="shared" si="131"/>
        <v>40705602</v>
      </c>
      <c r="F8439" s="135" t="s">
        <v>16559</v>
      </c>
      <c r="G8439" s="135" t="s">
        <v>929</v>
      </c>
      <c r="H8439" s="135" t="s">
        <v>8068</v>
      </c>
      <c r="I8439" s="135" t="s">
        <v>10921</v>
      </c>
    </row>
    <row r="8440" spans="1:9" x14ac:dyDescent="0.2">
      <c r="A8440" s="135" t="s">
        <v>2918</v>
      </c>
      <c r="D8440" s="135" t="s">
        <v>10922</v>
      </c>
      <c r="E8440" s="135">
        <f t="shared" si="131"/>
        <v>40705603</v>
      </c>
      <c r="F8440" s="135" t="s">
        <v>16559</v>
      </c>
      <c r="G8440" s="135" t="s">
        <v>929</v>
      </c>
      <c r="H8440" s="135" t="s">
        <v>8068</v>
      </c>
      <c r="I8440" s="135" t="s">
        <v>10923</v>
      </c>
    </row>
    <row r="8441" spans="1:9" x14ac:dyDescent="0.2">
      <c r="A8441" s="135" t="s">
        <v>2918</v>
      </c>
      <c r="D8441" s="135" t="s">
        <v>10924</v>
      </c>
      <c r="E8441" s="135">
        <f t="shared" si="131"/>
        <v>40705604</v>
      </c>
      <c r="F8441" s="135" t="s">
        <v>16559</v>
      </c>
      <c r="G8441" s="135" t="s">
        <v>929</v>
      </c>
      <c r="H8441" s="135" t="s">
        <v>8068</v>
      </c>
      <c r="I8441" s="135" t="s">
        <v>10925</v>
      </c>
    </row>
    <row r="8442" spans="1:9" x14ac:dyDescent="0.2">
      <c r="A8442" s="135" t="s">
        <v>2918</v>
      </c>
      <c r="D8442" s="135" t="s">
        <v>10926</v>
      </c>
      <c r="E8442" s="135">
        <f t="shared" si="131"/>
        <v>40705605</v>
      </c>
      <c r="F8442" s="135" t="s">
        <v>16559</v>
      </c>
      <c r="G8442" s="135" t="s">
        <v>929</v>
      </c>
      <c r="H8442" s="135" t="s">
        <v>8068</v>
      </c>
      <c r="I8442" s="135" t="s">
        <v>10927</v>
      </c>
    </row>
    <row r="8443" spans="1:9" x14ac:dyDescent="0.2">
      <c r="A8443" s="135" t="s">
        <v>2918</v>
      </c>
      <c r="D8443" s="135" t="s">
        <v>10928</v>
      </c>
      <c r="E8443" s="135">
        <f t="shared" si="131"/>
        <v>40705606</v>
      </c>
      <c r="F8443" s="135" t="s">
        <v>16559</v>
      </c>
      <c r="G8443" s="135" t="s">
        <v>929</v>
      </c>
      <c r="H8443" s="135" t="s">
        <v>8068</v>
      </c>
      <c r="I8443" s="135" t="s">
        <v>10929</v>
      </c>
    </row>
    <row r="8444" spans="1:9" x14ac:dyDescent="0.2">
      <c r="A8444" s="135" t="s">
        <v>2918</v>
      </c>
      <c r="D8444" s="135" t="s">
        <v>10930</v>
      </c>
      <c r="E8444" s="135">
        <f t="shared" si="131"/>
        <v>40705607</v>
      </c>
      <c r="F8444" s="135" t="s">
        <v>16559</v>
      </c>
      <c r="G8444" s="135" t="s">
        <v>929</v>
      </c>
      <c r="H8444" s="135" t="s">
        <v>8068</v>
      </c>
      <c r="I8444" s="135" t="s">
        <v>10931</v>
      </c>
    </row>
    <row r="8445" spans="1:9" x14ac:dyDescent="0.2">
      <c r="A8445" s="135" t="s">
        <v>2918</v>
      </c>
      <c r="D8445" s="135" t="s">
        <v>10932</v>
      </c>
      <c r="E8445" s="135">
        <f t="shared" si="131"/>
        <v>40705608</v>
      </c>
      <c r="F8445" s="135" t="s">
        <v>16559</v>
      </c>
      <c r="G8445" s="135" t="s">
        <v>929</v>
      </c>
      <c r="H8445" s="135" t="s">
        <v>8068</v>
      </c>
      <c r="I8445" s="135" t="s">
        <v>10933</v>
      </c>
    </row>
    <row r="8446" spans="1:9" x14ac:dyDescent="0.2">
      <c r="A8446" s="135" t="s">
        <v>2918</v>
      </c>
      <c r="D8446" s="135" t="s">
        <v>10934</v>
      </c>
      <c r="E8446" s="135">
        <f t="shared" si="131"/>
        <v>40705609</v>
      </c>
      <c r="F8446" s="135" t="s">
        <v>16559</v>
      </c>
      <c r="G8446" s="135" t="s">
        <v>929</v>
      </c>
      <c r="H8446" s="135" t="s">
        <v>8068</v>
      </c>
      <c r="I8446" s="135" t="s">
        <v>10935</v>
      </c>
    </row>
    <row r="8447" spans="1:9" x14ac:dyDescent="0.2">
      <c r="A8447" s="135" t="s">
        <v>2918</v>
      </c>
      <c r="D8447" s="135" t="s">
        <v>10936</v>
      </c>
      <c r="E8447" s="135">
        <f t="shared" si="131"/>
        <v>40705610</v>
      </c>
      <c r="F8447" s="135" t="s">
        <v>16559</v>
      </c>
      <c r="G8447" s="135" t="s">
        <v>929</v>
      </c>
      <c r="H8447" s="135" t="s">
        <v>8068</v>
      </c>
      <c r="I8447" s="135" t="s">
        <v>10937</v>
      </c>
    </row>
    <row r="8448" spans="1:9" x14ac:dyDescent="0.2">
      <c r="A8448" s="135" t="s">
        <v>2918</v>
      </c>
      <c r="D8448" s="135" t="s">
        <v>10938</v>
      </c>
      <c r="E8448" s="135">
        <f t="shared" si="131"/>
        <v>40705697</v>
      </c>
      <c r="F8448" s="135" t="s">
        <v>16559</v>
      </c>
      <c r="G8448" s="135" t="s">
        <v>929</v>
      </c>
      <c r="H8448" s="135" t="s">
        <v>8068</v>
      </c>
      <c r="I8448" s="135" t="s">
        <v>10939</v>
      </c>
    </row>
    <row r="8449" spans="1:9" x14ac:dyDescent="0.2">
      <c r="A8449" s="135" t="s">
        <v>2918</v>
      </c>
      <c r="D8449" s="135" t="s">
        <v>10940</v>
      </c>
      <c r="E8449" s="135">
        <f t="shared" si="131"/>
        <v>40705698</v>
      </c>
      <c r="F8449" s="135" t="s">
        <v>16559</v>
      </c>
      <c r="G8449" s="135" t="s">
        <v>929</v>
      </c>
      <c r="H8449" s="135" t="s">
        <v>8068</v>
      </c>
      <c r="I8449" s="135" t="s">
        <v>10941</v>
      </c>
    </row>
    <row r="8450" spans="1:9" x14ac:dyDescent="0.2">
      <c r="A8450" s="135" t="s">
        <v>2918</v>
      </c>
      <c r="D8450" s="135" t="s">
        <v>10942</v>
      </c>
      <c r="E8450" s="135">
        <f t="shared" ref="E8450:E8513" si="132">VALUE(D8450)</f>
        <v>40706001</v>
      </c>
      <c r="F8450" s="135" t="s">
        <v>16559</v>
      </c>
      <c r="G8450" s="135" t="s">
        <v>929</v>
      </c>
      <c r="H8450" s="135" t="s">
        <v>10943</v>
      </c>
      <c r="I8450" s="135" t="s">
        <v>10944</v>
      </c>
    </row>
    <row r="8451" spans="1:9" x14ac:dyDescent="0.2">
      <c r="A8451" s="135" t="s">
        <v>2918</v>
      </c>
      <c r="D8451" s="135" t="s">
        <v>10945</v>
      </c>
      <c r="E8451" s="135">
        <f t="shared" si="132"/>
        <v>40706002</v>
      </c>
      <c r="F8451" s="135" t="s">
        <v>16559</v>
      </c>
      <c r="G8451" s="135" t="s">
        <v>929</v>
      </c>
      <c r="H8451" s="135" t="s">
        <v>10943</v>
      </c>
      <c r="I8451" s="135" t="s">
        <v>10946</v>
      </c>
    </row>
    <row r="8452" spans="1:9" x14ac:dyDescent="0.2">
      <c r="A8452" s="135" t="s">
        <v>2918</v>
      </c>
      <c r="D8452" s="135" t="s">
        <v>10947</v>
      </c>
      <c r="E8452" s="135">
        <f t="shared" si="132"/>
        <v>40706003</v>
      </c>
      <c r="F8452" s="135" t="s">
        <v>16559</v>
      </c>
      <c r="G8452" s="135" t="s">
        <v>929</v>
      </c>
      <c r="H8452" s="135" t="s">
        <v>10943</v>
      </c>
      <c r="I8452" s="135" t="s">
        <v>10948</v>
      </c>
    </row>
    <row r="8453" spans="1:9" x14ac:dyDescent="0.2">
      <c r="A8453" s="135" t="s">
        <v>2918</v>
      </c>
      <c r="D8453" s="135" t="s">
        <v>10949</v>
      </c>
      <c r="E8453" s="135">
        <f t="shared" si="132"/>
        <v>40706004</v>
      </c>
      <c r="F8453" s="135" t="s">
        <v>16559</v>
      </c>
      <c r="G8453" s="135" t="s">
        <v>929</v>
      </c>
      <c r="H8453" s="135" t="s">
        <v>10943</v>
      </c>
      <c r="I8453" s="135" t="s">
        <v>10950</v>
      </c>
    </row>
    <row r="8454" spans="1:9" x14ac:dyDescent="0.2">
      <c r="A8454" s="135" t="s">
        <v>2918</v>
      </c>
      <c r="D8454" s="135" t="s">
        <v>10951</v>
      </c>
      <c r="E8454" s="135">
        <f t="shared" si="132"/>
        <v>40706005</v>
      </c>
      <c r="F8454" s="135" t="s">
        <v>16559</v>
      </c>
      <c r="G8454" s="135" t="s">
        <v>929</v>
      </c>
      <c r="H8454" s="135" t="s">
        <v>10943</v>
      </c>
      <c r="I8454" s="135" t="s">
        <v>10952</v>
      </c>
    </row>
    <row r="8455" spans="1:9" x14ac:dyDescent="0.2">
      <c r="A8455" s="135" t="s">
        <v>2918</v>
      </c>
      <c r="D8455" s="135" t="s">
        <v>10953</v>
      </c>
      <c r="E8455" s="135">
        <f t="shared" si="132"/>
        <v>40706006</v>
      </c>
      <c r="F8455" s="135" t="s">
        <v>16559</v>
      </c>
      <c r="G8455" s="135" t="s">
        <v>929</v>
      </c>
      <c r="H8455" s="135" t="s">
        <v>10943</v>
      </c>
      <c r="I8455" s="135" t="s">
        <v>10954</v>
      </c>
    </row>
    <row r="8456" spans="1:9" x14ac:dyDescent="0.2">
      <c r="A8456" s="135" t="s">
        <v>2918</v>
      </c>
      <c r="D8456" s="135" t="s">
        <v>10955</v>
      </c>
      <c r="E8456" s="135">
        <f t="shared" si="132"/>
        <v>40706007</v>
      </c>
      <c r="F8456" s="135" t="s">
        <v>16559</v>
      </c>
      <c r="G8456" s="135" t="s">
        <v>929</v>
      </c>
      <c r="H8456" s="135" t="s">
        <v>10943</v>
      </c>
      <c r="I8456" s="135" t="s">
        <v>10956</v>
      </c>
    </row>
    <row r="8457" spans="1:9" x14ac:dyDescent="0.2">
      <c r="A8457" s="135" t="s">
        <v>2918</v>
      </c>
      <c r="D8457" s="135" t="s">
        <v>10957</v>
      </c>
      <c r="E8457" s="135">
        <f t="shared" si="132"/>
        <v>40706008</v>
      </c>
      <c r="F8457" s="135" t="s">
        <v>16559</v>
      </c>
      <c r="G8457" s="135" t="s">
        <v>929</v>
      </c>
      <c r="H8457" s="135" t="s">
        <v>10943</v>
      </c>
      <c r="I8457" s="135" t="s">
        <v>10958</v>
      </c>
    </row>
    <row r="8458" spans="1:9" x14ac:dyDescent="0.2">
      <c r="A8458" s="135" t="s">
        <v>2918</v>
      </c>
      <c r="D8458" s="135" t="s">
        <v>10959</v>
      </c>
      <c r="E8458" s="135">
        <f t="shared" si="132"/>
        <v>40706009</v>
      </c>
      <c r="F8458" s="135" t="s">
        <v>16559</v>
      </c>
      <c r="G8458" s="135" t="s">
        <v>929</v>
      </c>
      <c r="H8458" s="135" t="s">
        <v>10943</v>
      </c>
      <c r="I8458" s="135" t="s">
        <v>10960</v>
      </c>
    </row>
    <row r="8459" spans="1:9" x14ac:dyDescent="0.2">
      <c r="A8459" s="135" t="s">
        <v>2918</v>
      </c>
      <c r="D8459" s="135" t="s">
        <v>10961</v>
      </c>
      <c r="E8459" s="135">
        <f t="shared" si="132"/>
        <v>40706010</v>
      </c>
      <c r="F8459" s="135" t="s">
        <v>16559</v>
      </c>
      <c r="G8459" s="135" t="s">
        <v>929</v>
      </c>
      <c r="H8459" s="135" t="s">
        <v>10943</v>
      </c>
      <c r="I8459" s="135" t="s">
        <v>10962</v>
      </c>
    </row>
    <row r="8460" spans="1:9" x14ac:dyDescent="0.2">
      <c r="A8460" s="135" t="s">
        <v>2918</v>
      </c>
      <c r="D8460" s="135" t="s">
        <v>10963</v>
      </c>
      <c r="E8460" s="135">
        <f t="shared" si="132"/>
        <v>40706011</v>
      </c>
      <c r="F8460" s="135" t="s">
        <v>16559</v>
      </c>
      <c r="G8460" s="135" t="s">
        <v>929</v>
      </c>
      <c r="H8460" s="135" t="s">
        <v>10943</v>
      </c>
      <c r="I8460" s="135" t="s">
        <v>10964</v>
      </c>
    </row>
    <row r="8461" spans="1:9" x14ac:dyDescent="0.2">
      <c r="A8461" s="135" t="s">
        <v>2918</v>
      </c>
      <c r="D8461" s="135" t="s">
        <v>10965</v>
      </c>
      <c r="E8461" s="135">
        <f t="shared" si="132"/>
        <v>40706012</v>
      </c>
      <c r="F8461" s="135" t="s">
        <v>16559</v>
      </c>
      <c r="G8461" s="135" t="s">
        <v>929</v>
      </c>
      <c r="H8461" s="135" t="s">
        <v>10943</v>
      </c>
      <c r="I8461" s="135" t="s">
        <v>10966</v>
      </c>
    </row>
    <row r="8462" spans="1:9" x14ac:dyDescent="0.2">
      <c r="A8462" s="135" t="s">
        <v>2918</v>
      </c>
      <c r="D8462" s="135" t="s">
        <v>10967</v>
      </c>
      <c r="E8462" s="135">
        <f t="shared" si="132"/>
        <v>40706013</v>
      </c>
      <c r="F8462" s="135" t="s">
        <v>16559</v>
      </c>
      <c r="G8462" s="135" t="s">
        <v>929</v>
      </c>
      <c r="H8462" s="135" t="s">
        <v>10943</v>
      </c>
      <c r="I8462" s="135" t="s">
        <v>10968</v>
      </c>
    </row>
    <row r="8463" spans="1:9" x14ac:dyDescent="0.2">
      <c r="A8463" s="135" t="s">
        <v>2918</v>
      </c>
      <c r="D8463" s="135" t="s">
        <v>10969</v>
      </c>
      <c r="E8463" s="135">
        <f t="shared" si="132"/>
        <v>40706014</v>
      </c>
      <c r="F8463" s="135" t="s">
        <v>16559</v>
      </c>
      <c r="G8463" s="135" t="s">
        <v>929</v>
      </c>
      <c r="H8463" s="135" t="s">
        <v>10943</v>
      </c>
      <c r="I8463" s="135" t="s">
        <v>10970</v>
      </c>
    </row>
    <row r="8464" spans="1:9" x14ac:dyDescent="0.2">
      <c r="A8464" s="135" t="s">
        <v>2918</v>
      </c>
      <c r="D8464" s="135" t="s">
        <v>10971</v>
      </c>
      <c r="E8464" s="135">
        <f t="shared" si="132"/>
        <v>40706015</v>
      </c>
      <c r="F8464" s="135" t="s">
        <v>16559</v>
      </c>
      <c r="G8464" s="135" t="s">
        <v>929</v>
      </c>
      <c r="H8464" s="135" t="s">
        <v>10943</v>
      </c>
      <c r="I8464" s="135" t="s">
        <v>10972</v>
      </c>
    </row>
    <row r="8465" spans="1:9" x14ac:dyDescent="0.2">
      <c r="A8465" s="135" t="s">
        <v>2918</v>
      </c>
      <c r="D8465" s="135" t="s">
        <v>10973</v>
      </c>
      <c r="E8465" s="135">
        <f t="shared" si="132"/>
        <v>40706016</v>
      </c>
      <c r="F8465" s="135" t="s">
        <v>16559</v>
      </c>
      <c r="G8465" s="135" t="s">
        <v>929</v>
      </c>
      <c r="H8465" s="135" t="s">
        <v>10943</v>
      </c>
      <c r="I8465" s="135" t="s">
        <v>10974</v>
      </c>
    </row>
    <row r="8466" spans="1:9" x14ac:dyDescent="0.2">
      <c r="A8466" s="135" t="s">
        <v>2918</v>
      </c>
      <c r="D8466" s="135" t="s">
        <v>13666</v>
      </c>
      <c r="E8466" s="135">
        <f t="shared" si="132"/>
        <v>40706017</v>
      </c>
      <c r="F8466" s="135" t="s">
        <v>16559</v>
      </c>
      <c r="G8466" s="135" t="s">
        <v>929</v>
      </c>
      <c r="H8466" s="135" t="s">
        <v>10943</v>
      </c>
      <c r="I8466" s="135" t="s">
        <v>13667</v>
      </c>
    </row>
    <row r="8467" spans="1:9" x14ac:dyDescent="0.2">
      <c r="A8467" s="135" t="s">
        <v>2918</v>
      </c>
      <c r="D8467" s="135" t="s">
        <v>13668</v>
      </c>
      <c r="E8467" s="135">
        <f t="shared" si="132"/>
        <v>40706018</v>
      </c>
      <c r="F8467" s="135" t="s">
        <v>16559</v>
      </c>
      <c r="G8467" s="135" t="s">
        <v>929</v>
      </c>
      <c r="H8467" s="135" t="s">
        <v>10943</v>
      </c>
      <c r="I8467" s="135" t="s">
        <v>13669</v>
      </c>
    </row>
    <row r="8468" spans="1:9" x14ac:dyDescent="0.2">
      <c r="A8468" s="135" t="s">
        <v>2918</v>
      </c>
      <c r="D8468" s="135" t="s">
        <v>13670</v>
      </c>
      <c r="E8468" s="135">
        <f t="shared" si="132"/>
        <v>40706019</v>
      </c>
      <c r="F8468" s="135" t="s">
        <v>16559</v>
      </c>
      <c r="G8468" s="135" t="s">
        <v>929</v>
      </c>
      <c r="H8468" s="135" t="s">
        <v>10943</v>
      </c>
      <c r="I8468" s="135" t="s">
        <v>13671</v>
      </c>
    </row>
    <row r="8469" spans="1:9" x14ac:dyDescent="0.2">
      <c r="A8469" s="135" t="s">
        <v>2918</v>
      </c>
      <c r="D8469" s="135" t="s">
        <v>13672</v>
      </c>
      <c r="E8469" s="135">
        <f t="shared" si="132"/>
        <v>40706020</v>
      </c>
      <c r="F8469" s="135" t="s">
        <v>16559</v>
      </c>
      <c r="G8469" s="135" t="s">
        <v>929</v>
      </c>
      <c r="H8469" s="135" t="s">
        <v>10943</v>
      </c>
      <c r="I8469" s="135" t="s">
        <v>13673</v>
      </c>
    </row>
    <row r="8470" spans="1:9" x14ac:dyDescent="0.2">
      <c r="A8470" s="135" t="s">
        <v>2918</v>
      </c>
      <c r="D8470" s="135" t="s">
        <v>13674</v>
      </c>
      <c r="E8470" s="135">
        <f t="shared" si="132"/>
        <v>40706021</v>
      </c>
      <c r="F8470" s="135" t="s">
        <v>16559</v>
      </c>
      <c r="G8470" s="135" t="s">
        <v>929</v>
      </c>
      <c r="H8470" s="135" t="s">
        <v>10943</v>
      </c>
      <c r="I8470" s="135" t="s">
        <v>13675</v>
      </c>
    </row>
    <row r="8471" spans="1:9" x14ac:dyDescent="0.2">
      <c r="A8471" s="135" t="s">
        <v>2918</v>
      </c>
      <c r="D8471" s="135" t="s">
        <v>13676</v>
      </c>
      <c r="E8471" s="135">
        <f t="shared" si="132"/>
        <v>40706022</v>
      </c>
      <c r="F8471" s="135" t="s">
        <v>16559</v>
      </c>
      <c r="G8471" s="135" t="s">
        <v>929</v>
      </c>
      <c r="H8471" s="135" t="s">
        <v>10943</v>
      </c>
      <c r="I8471" s="135" t="s">
        <v>13677</v>
      </c>
    </row>
    <row r="8472" spans="1:9" x14ac:dyDescent="0.2">
      <c r="A8472" s="135" t="s">
        <v>2918</v>
      </c>
      <c r="D8472" s="135" t="s">
        <v>13678</v>
      </c>
      <c r="E8472" s="135">
        <f t="shared" si="132"/>
        <v>40706023</v>
      </c>
      <c r="F8472" s="135" t="s">
        <v>16559</v>
      </c>
      <c r="G8472" s="135" t="s">
        <v>929</v>
      </c>
      <c r="H8472" s="135" t="s">
        <v>10943</v>
      </c>
      <c r="I8472" s="135" t="s">
        <v>13679</v>
      </c>
    </row>
    <row r="8473" spans="1:9" x14ac:dyDescent="0.2">
      <c r="A8473" s="135" t="s">
        <v>2918</v>
      </c>
      <c r="D8473" s="135" t="s">
        <v>13680</v>
      </c>
      <c r="E8473" s="135">
        <f t="shared" si="132"/>
        <v>40706024</v>
      </c>
      <c r="F8473" s="135" t="s">
        <v>16559</v>
      </c>
      <c r="G8473" s="135" t="s">
        <v>929</v>
      </c>
      <c r="H8473" s="135" t="s">
        <v>10943</v>
      </c>
      <c r="I8473" s="135" t="s">
        <v>13681</v>
      </c>
    </row>
    <row r="8474" spans="1:9" x14ac:dyDescent="0.2">
      <c r="A8474" s="135" t="s">
        <v>2918</v>
      </c>
      <c r="D8474" s="135" t="s">
        <v>13682</v>
      </c>
      <c r="E8474" s="135">
        <f t="shared" si="132"/>
        <v>40706027</v>
      </c>
      <c r="F8474" s="135" t="s">
        <v>16559</v>
      </c>
      <c r="G8474" s="135" t="s">
        <v>929</v>
      </c>
      <c r="H8474" s="135" t="s">
        <v>10943</v>
      </c>
      <c r="I8474" s="135" t="s">
        <v>13683</v>
      </c>
    </row>
    <row r="8475" spans="1:9" x14ac:dyDescent="0.2">
      <c r="A8475" s="135" t="s">
        <v>2918</v>
      </c>
      <c r="D8475" s="135" t="s">
        <v>13684</v>
      </c>
      <c r="E8475" s="135">
        <f t="shared" si="132"/>
        <v>40706028</v>
      </c>
      <c r="F8475" s="135" t="s">
        <v>16559</v>
      </c>
      <c r="G8475" s="135" t="s">
        <v>929</v>
      </c>
      <c r="H8475" s="135" t="s">
        <v>10943</v>
      </c>
      <c r="I8475" s="135" t="s">
        <v>13685</v>
      </c>
    </row>
    <row r="8476" spans="1:9" x14ac:dyDescent="0.2">
      <c r="A8476" s="135" t="s">
        <v>2918</v>
      </c>
      <c r="D8476" s="135" t="s">
        <v>13686</v>
      </c>
      <c r="E8476" s="135">
        <f t="shared" si="132"/>
        <v>40706029</v>
      </c>
      <c r="F8476" s="135" t="s">
        <v>16559</v>
      </c>
      <c r="G8476" s="135" t="s">
        <v>929</v>
      </c>
      <c r="H8476" s="135" t="s">
        <v>10943</v>
      </c>
      <c r="I8476" s="135" t="s">
        <v>13687</v>
      </c>
    </row>
    <row r="8477" spans="1:9" x14ac:dyDescent="0.2">
      <c r="A8477" s="135" t="s">
        <v>2918</v>
      </c>
      <c r="D8477" s="135" t="s">
        <v>13688</v>
      </c>
      <c r="E8477" s="135">
        <f t="shared" si="132"/>
        <v>40706030</v>
      </c>
      <c r="F8477" s="135" t="s">
        <v>16559</v>
      </c>
      <c r="G8477" s="135" t="s">
        <v>929</v>
      </c>
      <c r="H8477" s="135" t="s">
        <v>10943</v>
      </c>
      <c r="I8477" s="135" t="s">
        <v>13689</v>
      </c>
    </row>
    <row r="8478" spans="1:9" x14ac:dyDescent="0.2">
      <c r="A8478" s="135" t="s">
        <v>2918</v>
      </c>
      <c r="D8478" s="135" t="s">
        <v>13690</v>
      </c>
      <c r="E8478" s="135">
        <f t="shared" si="132"/>
        <v>40706031</v>
      </c>
      <c r="F8478" s="135" t="s">
        <v>16559</v>
      </c>
      <c r="G8478" s="135" t="s">
        <v>929</v>
      </c>
      <c r="H8478" s="135" t="s">
        <v>10943</v>
      </c>
      <c r="I8478" s="135" t="s">
        <v>13691</v>
      </c>
    </row>
    <row r="8479" spans="1:9" x14ac:dyDescent="0.2">
      <c r="A8479" s="135" t="s">
        <v>2918</v>
      </c>
      <c r="D8479" s="135" t="s">
        <v>13692</v>
      </c>
      <c r="E8479" s="135">
        <f t="shared" si="132"/>
        <v>40706032</v>
      </c>
      <c r="F8479" s="135" t="s">
        <v>16559</v>
      </c>
      <c r="G8479" s="135" t="s">
        <v>929</v>
      </c>
      <c r="H8479" s="135" t="s">
        <v>10943</v>
      </c>
      <c r="I8479" s="135" t="s">
        <v>13693</v>
      </c>
    </row>
    <row r="8480" spans="1:9" x14ac:dyDescent="0.2">
      <c r="A8480" s="135" t="s">
        <v>2918</v>
      </c>
      <c r="D8480" s="135" t="s">
        <v>13694</v>
      </c>
      <c r="E8480" s="135">
        <f t="shared" si="132"/>
        <v>40706033</v>
      </c>
      <c r="F8480" s="135" t="s">
        <v>16559</v>
      </c>
      <c r="G8480" s="135" t="s">
        <v>929</v>
      </c>
      <c r="H8480" s="135" t="s">
        <v>10943</v>
      </c>
      <c r="I8480" s="135" t="s">
        <v>13695</v>
      </c>
    </row>
    <row r="8481" spans="1:12" x14ac:dyDescent="0.2">
      <c r="A8481" s="135" t="s">
        <v>2918</v>
      </c>
      <c r="D8481" s="135" t="s">
        <v>13696</v>
      </c>
      <c r="E8481" s="135">
        <f t="shared" si="132"/>
        <v>40706034</v>
      </c>
      <c r="F8481" s="135" t="s">
        <v>16559</v>
      </c>
      <c r="G8481" s="135" t="s">
        <v>929</v>
      </c>
      <c r="H8481" s="135" t="s">
        <v>10943</v>
      </c>
      <c r="I8481" s="135" t="s">
        <v>13697</v>
      </c>
    </row>
    <row r="8482" spans="1:12" x14ac:dyDescent="0.2">
      <c r="A8482" s="135" t="s">
        <v>2918</v>
      </c>
      <c r="D8482" s="135" t="s">
        <v>13698</v>
      </c>
      <c r="E8482" s="135">
        <f t="shared" si="132"/>
        <v>40706035</v>
      </c>
      <c r="F8482" s="135" t="s">
        <v>16559</v>
      </c>
      <c r="G8482" s="135" t="s">
        <v>929</v>
      </c>
      <c r="H8482" s="135" t="s">
        <v>10943</v>
      </c>
      <c r="I8482" s="135" t="s">
        <v>13699</v>
      </c>
    </row>
    <row r="8483" spans="1:12" x14ac:dyDescent="0.2">
      <c r="A8483" s="135" t="s">
        <v>2918</v>
      </c>
      <c r="D8483" s="135" t="s">
        <v>13700</v>
      </c>
      <c r="E8483" s="135">
        <f t="shared" si="132"/>
        <v>40706036</v>
      </c>
      <c r="F8483" s="135" t="s">
        <v>16559</v>
      </c>
      <c r="G8483" s="135" t="s">
        <v>929</v>
      </c>
      <c r="H8483" s="135" t="s">
        <v>10943</v>
      </c>
      <c r="I8483" s="135" t="s">
        <v>13701</v>
      </c>
    </row>
    <row r="8484" spans="1:12" x14ac:dyDescent="0.2">
      <c r="A8484" s="135" t="s">
        <v>2918</v>
      </c>
      <c r="D8484" s="135" t="s">
        <v>13702</v>
      </c>
      <c r="E8484" s="135">
        <f t="shared" si="132"/>
        <v>40706097</v>
      </c>
      <c r="F8484" s="135" t="s">
        <v>16559</v>
      </c>
      <c r="G8484" s="135" t="s">
        <v>929</v>
      </c>
      <c r="H8484" s="135" t="s">
        <v>10943</v>
      </c>
      <c r="I8484" s="135" t="s">
        <v>13703</v>
      </c>
    </row>
    <row r="8485" spans="1:12" x14ac:dyDescent="0.2">
      <c r="A8485" s="135" t="s">
        <v>2918</v>
      </c>
      <c r="D8485" s="135" t="s">
        <v>13704</v>
      </c>
      <c r="E8485" s="135">
        <f t="shared" si="132"/>
        <v>40706098</v>
      </c>
      <c r="F8485" s="135" t="s">
        <v>16559</v>
      </c>
      <c r="G8485" s="135" t="s">
        <v>929</v>
      </c>
      <c r="H8485" s="135" t="s">
        <v>10943</v>
      </c>
      <c r="I8485" s="135" t="s">
        <v>13705</v>
      </c>
    </row>
    <row r="8486" spans="1:12" x14ac:dyDescent="0.2">
      <c r="A8486" s="135" t="s">
        <v>2918</v>
      </c>
      <c r="D8486" s="135" t="s">
        <v>13706</v>
      </c>
      <c r="E8486" s="135">
        <f t="shared" si="132"/>
        <v>40706401</v>
      </c>
      <c r="F8486" s="135" t="s">
        <v>16559</v>
      </c>
      <c r="G8486" s="135" t="s">
        <v>929</v>
      </c>
      <c r="H8486" s="135" t="s">
        <v>13707</v>
      </c>
      <c r="I8486" s="135" t="s">
        <v>13708</v>
      </c>
    </row>
    <row r="8487" spans="1:12" x14ac:dyDescent="0.2">
      <c r="A8487" s="135" t="s">
        <v>2918</v>
      </c>
      <c r="D8487" s="135" t="s">
        <v>13709</v>
      </c>
      <c r="E8487" s="135">
        <f t="shared" si="132"/>
        <v>40706402</v>
      </c>
      <c r="F8487" s="135" t="s">
        <v>16559</v>
      </c>
      <c r="G8487" s="135" t="s">
        <v>929</v>
      </c>
      <c r="H8487" s="135" t="s">
        <v>13707</v>
      </c>
      <c r="I8487" s="135" t="s">
        <v>13710</v>
      </c>
    </row>
    <row r="8488" spans="1:12" x14ac:dyDescent="0.2">
      <c r="A8488" s="135" t="s">
        <v>2918</v>
      </c>
      <c r="D8488" s="135" t="s">
        <v>13711</v>
      </c>
      <c r="E8488" s="135">
        <f t="shared" si="132"/>
        <v>40706403</v>
      </c>
      <c r="F8488" s="135" t="s">
        <v>16559</v>
      </c>
      <c r="G8488" s="135" t="s">
        <v>929</v>
      </c>
      <c r="H8488" s="135" t="s">
        <v>13707</v>
      </c>
      <c r="I8488" s="135" t="s">
        <v>13712</v>
      </c>
      <c r="K8488" s="137"/>
      <c r="L8488" s="135"/>
    </row>
    <row r="8489" spans="1:12" x14ac:dyDescent="0.2">
      <c r="A8489" s="135" t="s">
        <v>2918</v>
      </c>
      <c r="D8489" s="135" t="s">
        <v>13713</v>
      </c>
      <c r="E8489" s="135">
        <f t="shared" si="132"/>
        <v>40706404</v>
      </c>
      <c r="F8489" s="135" t="s">
        <v>16559</v>
      </c>
      <c r="G8489" s="135" t="s">
        <v>929</v>
      </c>
      <c r="H8489" s="135" t="s">
        <v>13707</v>
      </c>
      <c r="I8489" s="135" t="s">
        <v>16442</v>
      </c>
      <c r="K8489" s="137"/>
      <c r="L8489" s="135"/>
    </row>
    <row r="8490" spans="1:12" x14ac:dyDescent="0.2">
      <c r="A8490" s="135" t="s">
        <v>2918</v>
      </c>
      <c r="D8490" s="135" t="s">
        <v>16443</v>
      </c>
      <c r="E8490" s="135">
        <f t="shared" si="132"/>
        <v>40706497</v>
      </c>
      <c r="F8490" s="135" t="s">
        <v>16559</v>
      </c>
      <c r="G8490" s="135" t="s">
        <v>929</v>
      </c>
      <c r="H8490" s="135" t="s">
        <v>13707</v>
      </c>
      <c r="I8490" s="135" t="s">
        <v>16444</v>
      </c>
    </row>
    <row r="8491" spans="1:12" x14ac:dyDescent="0.2">
      <c r="A8491" s="135" t="s">
        <v>2918</v>
      </c>
      <c r="D8491" s="135" t="s">
        <v>16445</v>
      </c>
      <c r="E8491" s="135">
        <f t="shared" si="132"/>
        <v>40706498</v>
      </c>
      <c r="F8491" s="135" t="s">
        <v>16559</v>
      </c>
      <c r="G8491" s="135" t="s">
        <v>929</v>
      </c>
      <c r="H8491" s="135" t="s">
        <v>13707</v>
      </c>
      <c r="I8491" s="135" t="s">
        <v>16446</v>
      </c>
    </row>
    <row r="8492" spans="1:12" x14ac:dyDescent="0.2">
      <c r="A8492" s="135" t="s">
        <v>2918</v>
      </c>
      <c r="D8492" s="135" t="s">
        <v>16447</v>
      </c>
      <c r="E8492" s="135">
        <f t="shared" si="132"/>
        <v>40706801</v>
      </c>
      <c r="F8492" s="135" t="s">
        <v>16559</v>
      </c>
      <c r="G8492" s="135" t="s">
        <v>929</v>
      </c>
      <c r="H8492" s="135" t="s">
        <v>16448</v>
      </c>
      <c r="I8492" s="135" t="s">
        <v>16449</v>
      </c>
    </row>
    <row r="8493" spans="1:12" x14ac:dyDescent="0.2">
      <c r="A8493" s="135" t="s">
        <v>2918</v>
      </c>
      <c r="D8493" s="135" t="s">
        <v>16450</v>
      </c>
      <c r="E8493" s="135">
        <f t="shared" si="132"/>
        <v>40706802</v>
      </c>
      <c r="F8493" s="135" t="s">
        <v>16559</v>
      </c>
      <c r="G8493" s="135" t="s">
        <v>929</v>
      </c>
      <c r="H8493" s="135" t="s">
        <v>16448</v>
      </c>
      <c r="I8493" s="135" t="s">
        <v>16451</v>
      </c>
    </row>
    <row r="8494" spans="1:12" x14ac:dyDescent="0.2">
      <c r="A8494" s="135" t="s">
        <v>2918</v>
      </c>
      <c r="D8494" s="135" t="s">
        <v>16452</v>
      </c>
      <c r="E8494" s="135">
        <f t="shared" si="132"/>
        <v>40706803</v>
      </c>
      <c r="F8494" s="135" t="s">
        <v>16559</v>
      </c>
      <c r="G8494" s="135" t="s">
        <v>929</v>
      </c>
      <c r="H8494" s="135" t="s">
        <v>16448</v>
      </c>
      <c r="I8494" s="135" t="s">
        <v>16453</v>
      </c>
    </row>
    <row r="8495" spans="1:12" x14ac:dyDescent="0.2">
      <c r="A8495" s="135" t="s">
        <v>2918</v>
      </c>
      <c r="D8495" s="135" t="s">
        <v>16454</v>
      </c>
      <c r="E8495" s="135">
        <f t="shared" si="132"/>
        <v>40706804</v>
      </c>
      <c r="F8495" s="135" t="s">
        <v>16559</v>
      </c>
      <c r="G8495" s="135" t="s">
        <v>929</v>
      </c>
      <c r="H8495" s="135" t="s">
        <v>16448</v>
      </c>
      <c r="I8495" s="135" t="s">
        <v>16455</v>
      </c>
    </row>
    <row r="8496" spans="1:12" x14ac:dyDescent="0.2">
      <c r="A8496" s="135" t="s">
        <v>2918</v>
      </c>
      <c r="D8496" s="135" t="s">
        <v>16456</v>
      </c>
      <c r="E8496" s="135">
        <f t="shared" si="132"/>
        <v>40706805</v>
      </c>
      <c r="F8496" s="135" t="s">
        <v>16559</v>
      </c>
      <c r="G8496" s="135" t="s">
        <v>929</v>
      </c>
      <c r="H8496" s="135" t="s">
        <v>16448</v>
      </c>
      <c r="I8496" s="135" t="s">
        <v>16457</v>
      </c>
    </row>
    <row r="8497" spans="1:12" x14ac:dyDescent="0.2">
      <c r="A8497" s="135" t="s">
        <v>2918</v>
      </c>
      <c r="D8497" s="135" t="s">
        <v>16458</v>
      </c>
      <c r="E8497" s="135">
        <f t="shared" si="132"/>
        <v>40706806</v>
      </c>
      <c r="F8497" s="135" t="s">
        <v>16559</v>
      </c>
      <c r="G8497" s="135" t="s">
        <v>929</v>
      </c>
      <c r="H8497" s="135" t="s">
        <v>16448</v>
      </c>
      <c r="I8497" s="135" t="s">
        <v>16459</v>
      </c>
    </row>
    <row r="8498" spans="1:12" x14ac:dyDescent="0.2">
      <c r="A8498" s="135" t="s">
        <v>2918</v>
      </c>
      <c r="D8498" s="135" t="s">
        <v>16460</v>
      </c>
      <c r="E8498" s="135">
        <f t="shared" si="132"/>
        <v>40706807</v>
      </c>
      <c r="F8498" s="135" t="s">
        <v>16559</v>
      </c>
      <c r="G8498" s="135" t="s">
        <v>929</v>
      </c>
      <c r="H8498" s="135" t="s">
        <v>16448</v>
      </c>
      <c r="I8498" s="135" t="s">
        <v>16461</v>
      </c>
    </row>
    <row r="8499" spans="1:12" x14ac:dyDescent="0.2">
      <c r="A8499" s="135" t="s">
        <v>2918</v>
      </c>
      <c r="D8499" s="135" t="s">
        <v>16462</v>
      </c>
      <c r="E8499" s="135">
        <f t="shared" si="132"/>
        <v>40706808</v>
      </c>
      <c r="F8499" s="135" t="s">
        <v>16559</v>
      </c>
      <c r="G8499" s="135" t="s">
        <v>929</v>
      </c>
      <c r="H8499" s="135" t="s">
        <v>16448</v>
      </c>
      <c r="I8499" s="135" t="s">
        <v>16463</v>
      </c>
    </row>
    <row r="8500" spans="1:12" x14ac:dyDescent="0.2">
      <c r="A8500" s="135" t="s">
        <v>2918</v>
      </c>
      <c r="D8500" s="135" t="s">
        <v>16464</v>
      </c>
      <c r="E8500" s="135">
        <f t="shared" si="132"/>
        <v>40706813</v>
      </c>
      <c r="F8500" s="135" t="s">
        <v>16559</v>
      </c>
      <c r="G8500" s="135" t="s">
        <v>929</v>
      </c>
      <c r="H8500" s="135" t="s">
        <v>16448</v>
      </c>
      <c r="I8500" s="135" t="s">
        <v>16465</v>
      </c>
      <c r="K8500" s="137"/>
      <c r="L8500" s="135"/>
    </row>
    <row r="8501" spans="1:12" x14ac:dyDescent="0.2">
      <c r="A8501" s="135" t="s">
        <v>2918</v>
      </c>
      <c r="D8501" s="135" t="s">
        <v>16466</v>
      </c>
      <c r="E8501" s="135">
        <f t="shared" si="132"/>
        <v>40706814</v>
      </c>
      <c r="F8501" s="135" t="s">
        <v>16559</v>
      </c>
      <c r="G8501" s="135" t="s">
        <v>929</v>
      </c>
      <c r="H8501" s="135" t="s">
        <v>16448</v>
      </c>
      <c r="I8501" s="135" t="s">
        <v>16467</v>
      </c>
      <c r="K8501" s="137"/>
      <c r="L8501" s="135"/>
    </row>
    <row r="8502" spans="1:12" x14ac:dyDescent="0.2">
      <c r="A8502" s="135" t="s">
        <v>2918</v>
      </c>
      <c r="D8502" s="135" t="s">
        <v>16468</v>
      </c>
      <c r="E8502" s="135">
        <f t="shared" si="132"/>
        <v>40706897</v>
      </c>
      <c r="F8502" s="135" t="s">
        <v>16559</v>
      </c>
      <c r="G8502" s="135" t="s">
        <v>929</v>
      </c>
      <c r="H8502" s="135" t="s">
        <v>16448</v>
      </c>
      <c r="I8502" s="135" t="s">
        <v>16469</v>
      </c>
    </row>
    <row r="8503" spans="1:12" x14ac:dyDescent="0.2">
      <c r="A8503" s="135" t="s">
        <v>2918</v>
      </c>
      <c r="D8503" s="135" t="s">
        <v>16470</v>
      </c>
      <c r="E8503" s="135">
        <f t="shared" si="132"/>
        <v>40706898</v>
      </c>
      <c r="F8503" s="135" t="s">
        <v>16559</v>
      </c>
      <c r="G8503" s="135" t="s">
        <v>929</v>
      </c>
      <c r="H8503" s="135" t="s">
        <v>16448</v>
      </c>
      <c r="I8503" s="135" t="s">
        <v>16471</v>
      </c>
    </row>
    <row r="8504" spans="1:12" x14ac:dyDescent="0.2">
      <c r="A8504" s="135" t="s">
        <v>2918</v>
      </c>
      <c r="D8504" s="135" t="s">
        <v>16472</v>
      </c>
      <c r="E8504" s="135">
        <f t="shared" si="132"/>
        <v>40707203</v>
      </c>
      <c r="F8504" s="135" t="s">
        <v>16559</v>
      </c>
      <c r="G8504" s="135" t="s">
        <v>929</v>
      </c>
      <c r="H8504" s="135" t="s">
        <v>16473</v>
      </c>
      <c r="I8504" s="135" t="s">
        <v>16474</v>
      </c>
    </row>
    <row r="8505" spans="1:12" x14ac:dyDescent="0.2">
      <c r="A8505" s="135" t="s">
        <v>2918</v>
      </c>
      <c r="D8505" s="135" t="s">
        <v>16475</v>
      </c>
      <c r="E8505" s="135">
        <f t="shared" si="132"/>
        <v>40707204</v>
      </c>
      <c r="F8505" s="135" t="s">
        <v>16559</v>
      </c>
      <c r="G8505" s="135" t="s">
        <v>929</v>
      </c>
      <c r="H8505" s="135" t="s">
        <v>16473</v>
      </c>
      <c r="I8505" s="135" t="s">
        <v>16476</v>
      </c>
    </row>
    <row r="8506" spans="1:12" x14ac:dyDescent="0.2">
      <c r="A8506" s="135" t="s">
        <v>2918</v>
      </c>
      <c r="D8506" s="135" t="s">
        <v>16477</v>
      </c>
      <c r="E8506" s="135">
        <f t="shared" si="132"/>
        <v>40707601</v>
      </c>
      <c r="F8506" s="135" t="s">
        <v>16559</v>
      </c>
      <c r="G8506" s="135" t="s">
        <v>929</v>
      </c>
      <c r="H8506" s="135" t="s">
        <v>16478</v>
      </c>
      <c r="I8506" s="135" t="s">
        <v>16479</v>
      </c>
    </row>
    <row r="8507" spans="1:12" x14ac:dyDescent="0.2">
      <c r="A8507" s="135" t="s">
        <v>2918</v>
      </c>
      <c r="D8507" s="135" t="s">
        <v>16480</v>
      </c>
      <c r="E8507" s="135">
        <f t="shared" si="132"/>
        <v>40707602</v>
      </c>
      <c r="F8507" s="135" t="s">
        <v>16559</v>
      </c>
      <c r="G8507" s="135" t="s">
        <v>929</v>
      </c>
      <c r="H8507" s="135" t="s">
        <v>16478</v>
      </c>
      <c r="I8507" s="135" t="s">
        <v>16481</v>
      </c>
    </row>
    <row r="8508" spans="1:12" x14ac:dyDescent="0.2">
      <c r="A8508" s="135" t="s">
        <v>2918</v>
      </c>
      <c r="D8508" s="135" t="s">
        <v>16482</v>
      </c>
      <c r="E8508" s="135">
        <f t="shared" si="132"/>
        <v>40707603</v>
      </c>
      <c r="F8508" s="135" t="s">
        <v>16559</v>
      </c>
      <c r="G8508" s="135" t="s">
        <v>929</v>
      </c>
      <c r="H8508" s="135" t="s">
        <v>16478</v>
      </c>
      <c r="I8508" s="135" t="s">
        <v>16483</v>
      </c>
    </row>
    <row r="8509" spans="1:12" x14ac:dyDescent="0.2">
      <c r="A8509" s="135" t="s">
        <v>2918</v>
      </c>
      <c r="D8509" s="135" t="s">
        <v>16484</v>
      </c>
      <c r="E8509" s="135">
        <f t="shared" si="132"/>
        <v>40707604</v>
      </c>
      <c r="F8509" s="135" t="s">
        <v>16559</v>
      </c>
      <c r="G8509" s="135" t="s">
        <v>929</v>
      </c>
      <c r="H8509" s="135" t="s">
        <v>16478</v>
      </c>
      <c r="I8509" s="135" t="s">
        <v>16485</v>
      </c>
    </row>
    <row r="8510" spans="1:12" x14ac:dyDescent="0.2">
      <c r="A8510" s="135" t="s">
        <v>2918</v>
      </c>
      <c r="D8510" s="135" t="s">
        <v>16486</v>
      </c>
      <c r="E8510" s="135">
        <f t="shared" si="132"/>
        <v>40707697</v>
      </c>
      <c r="F8510" s="135" t="s">
        <v>16559</v>
      </c>
      <c r="G8510" s="135" t="s">
        <v>929</v>
      </c>
      <c r="H8510" s="135" t="s">
        <v>16478</v>
      </c>
      <c r="I8510" s="135" t="s">
        <v>16487</v>
      </c>
    </row>
    <row r="8511" spans="1:12" x14ac:dyDescent="0.2">
      <c r="A8511" s="135" t="s">
        <v>2918</v>
      </c>
      <c r="D8511" s="135" t="s">
        <v>16488</v>
      </c>
      <c r="E8511" s="135">
        <f t="shared" si="132"/>
        <v>40707698</v>
      </c>
      <c r="F8511" s="135" t="s">
        <v>16559</v>
      </c>
      <c r="G8511" s="135" t="s">
        <v>929</v>
      </c>
      <c r="H8511" s="135" t="s">
        <v>16478</v>
      </c>
      <c r="I8511" s="135" t="s">
        <v>16489</v>
      </c>
    </row>
    <row r="8512" spans="1:12" x14ac:dyDescent="0.2">
      <c r="A8512" s="135" t="s">
        <v>2918</v>
      </c>
      <c r="D8512" s="135" t="s">
        <v>16490</v>
      </c>
      <c r="E8512" s="135">
        <f t="shared" si="132"/>
        <v>40708001</v>
      </c>
      <c r="F8512" s="135" t="s">
        <v>16559</v>
      </c>
      <c r="G8512" s="135" t="s">
        <v>929</v>
      </c>
      <c r="H8512" s="135" t="s">
        <v>16491</v>
      </c>
      <c r="I8512" s="135" t="s">
        <v>16492</v>
      </c>
    </row>
    <row r="8513" spans="1:9" x14ac:dyDescent="0.2">
      <c r="A8513" s="135" t="s">
        <v>2918</v>
      </c>
      <c r="D8513" s="135" t="s">
        <v>16493</v>
      </c>
      <c r="E8513" s="135">
        <f t="shared" si="132"/>
        <v>40708002</v>
      </c>
      <c r="F8513" s="135" t="s">
        <v>16559</v>
      </c>
      <c r="G8513" s="135" t="s">
        <v>929</v>
      </c>
      <c r="H8513" s="135" t="s">
        <v>16491</v>
      </c>
      <c r="I8513" s="135" t="s">
        <v>15018</v>
      </c>
    </row>
    <row r="8514" spans="1:9" x14ac:dyDescent="0.2">
      <c r="A8514" s="135" t="s">
        <v>2918</v>
      </c>
      <c r="D8514" s="135" t="s">
        <v>15019</v>
      </c>
      <c r="E8514" s="135">
        <f t="shared" ref="E8514:E8577" si="133">VALUE(D8514)</f>
        <v>40708097</v>
      </c>
      <c r="F8514" s="135" t="s">
        <v>16559</v>
      </c>
      <c r="G8514" s="135" t="s">
        <v>929</v>
      </c>
      <c r="H8514" s="135" t="s">
        <v>16491</v>
      </c>
      <c r="I8514" s="135" t="s">
        <v>15020</v>
      </c>
    </row>
    <row r="8515" spans="1:9" x14ac:dyDescent="0.2">
      <c r="A8515" s="135" t="s">
        <v>2918</v>
      </c>
      <c r="D8515" s="135" t="s">
        <v>15021</v>
      </c>
      <c r="E8515" s="135">
        <f t="shared" si="133"/>
        <v>40708098</v>
      </c>
      <c r="F8515" s="135" t="s">
        <v>16559</v>
      </c>
      <c r="G8515" s="135" t="s">
        <v>929</v>
      </c>
      <c r="H8515" s="135" t="s">
        <v>16491</v>
      </c>
      <c r="I8515" s="135" t="s">
        <v>15022</v>
      </c>
    </row>
    <row r="8516" spans="1:9" x14ac:dyDescent="0.2">
      <c r="A8516" s="135" t="s">
        <v>2918</v>
      </c>
      <c r="D8516" s="135" t="s">
        <v>15023</v>
      </c>
      <c r="E8516" s="135">
        <f t="shared" si="133"/>
        <v>40708401</v>
      </c>
      <c r="F8516" s="135" t="s">
        <v>16559</v>
      </c>
      <c r="G8516" s="135" t="s">
        <v>929</v>
      </c>
      <c r="H8516" s="135" t="s">
        <v>15024</v>
      </c>
      <c r="I8516" s="135" t="s">
        <v>15025</v>
      </c>
    </row>
    <row r="8517" spans="1:9" x14ac:dyDescent="0.2">
      <c r="A8517" s="135" t="s">
        <v>2918</v>
      </c>
      <c r="D8517" s="135" t="s">
        <v>15026</v>
      </c>
      <c r="E8517" s="135">
        <f t="shared" si="133"/>
        <v>40708402</v>
      </c>
      <c r="F8517" s="135" t="s">
        <v>16559</v>
      </c>
      <c r="G8517" s="135" t="s">
        <v>929</v>
      </c>
      <c r="H8517" s="135" t="s">
        <v>15024</v>
      </c>
      <c r="I8517" s="135" t="s">
        <v>15027</v>
      </c>
    </row>
    <row r="8518" spans="1:9" x14ac:dyDescent="0.2">
      <c r="A8518" s="135" t="s">
        <v>2918</v>
      </c>
      <c r="D8518" s="135" t="s">
        <v>15028</v>
      </c>
      <c r="E8518" s="135">
        <f t="shared" si="133"/>
        <v>40708403</v>
      </c>
      <c r="F8518" s="135" t="s">
        <v>16559</v>
      </c>
      <c r="G8518" s="135" t="s">
        <v>929</v>
      </c>
      <c r="H8518" s="135" t="s">
        <v>15024</v>
      </c>
      <c r="I8518" s="135" t="s">
        <v>15029</v>
      </c>
    </row>
    <row r="8519" spans="1:9" x14ac:dyDescent="0.2">
      <c r="A8519" s="135" t="s">
        <v>2918</v>
      </c>
      <c r="D8519" s="135" t="s">
        <v>15030</v>
      </c>
      <c r="E8519" s="135">
        <f t="shared" si="133"/>
        <v>40708404</v>
      </c>
      <c r="F8519" s="135" t="s">
        <v>16559</v>
      </c>
      <c r="G8519" s="135" t="s">
        <v>929</v>
      </c>
      <c r="H8519" s="135" t="s">
        <v>15024</v>
      </c>
      <c r="I8519" s="135" t="s">
        <v>15031</v>
      </c>
    </row>
    <row r="8520" spans="1:9" x14ac:dyDescent="0.2">
      <c r="A8520" s="135" t="s">
        <v>2918</v>
      </c>
      <c r="D8520" s="135" t="s">
        <v>15032</v>
      </c>
      <c r="E8520" s="135">
        <f t="shared" si="133"/>
        <v>40708405</v>
      </c>
      <c r="F8520" s="135" t="s">
        <v>16559</v>
      </c>
      <c r="G8520" s="135" t="s">
        <v>929</v>
      </c>
      <c r="H8520" s="135" t="s">
        <v>15024</v>
      </c>
      <c r="I8520" s="135" t="s">
        <v>15033</v>
      </c>
    </row>
    <row r="8521" spans="1:9" x14ac:dyDescent="0.2">
      <c r="A8521" s="135" t="s">
        <v>2918</v>
      </c>
      <c r="D8521" s="135" t="s">
        <v>15034</v>
      </c>
      <c r="E8521" s="135">
        <f t="shared" si="133"/>
        <v>40708406</v>
      </c>
      <c r="F8521" s="135" t="s">
        <v>16559</v>
      </c>
      <c r="G8521" s="135" t="s">
        <v>929</v>
      </c>
      <c r="H8521" s="135" t="s">
        <v>15024</v>
      </c>
      <c r="I8521" s="135" t="s">
        <v>15035</v>
      </c>
    </row>
    <row r="8522" spans="1:9" x14ac:dyDescent="0.2">
      <c r="A8522" s="135" t="s">
        <v>2918</v>
      </c>
      <c r="D8522" s="135" t="s">
        <v>15036</v>
      </c>
      <c r="E8522" s="135">
        <f t="shared" si="133"/>
        <v>40708497</v>
      </c>
      <c r="F8522" s="135" t="s">
        <v>16559</v>
      </c>
      <c r="G8522" s="135" t="s">
        <v>929</v>
      </c>
      <c r="H8522" s="135" t="s">
        <v>15024</v>
      </c>
      <c r="I8522" s="135" t="s">
        <v>15037</v>
      </c>
    </row>
    <row r="8523" spans="1:9" x14ac:dyDescent="0.2">
      <c r="A8523" s="135" t="s">
        <v>2918</v>
      </c>
      <c r="D8523" s="135" t="s">
        <v>15038</v>
      </c>
      <c r="E8523" s="135">
        <f t="shared" si="133"/>
        <v>40708498</v>
      </c>
      <c r="F8523" s="135" t="s">
        <v>16559</v>
      </c>
      <c r="G8523" s="135" t="s">
        <v>929</v>
      </c>
      <c r="H8523" s="135" t="s">
        <v>15024</v>
      </c>
      <c r="I8523" s="135" t="s">
        <v>15039</v>
      </c>
    </row>
    <row r="8524" spans="1:9" x14ac:dyDescent="0.2">
      <c r="A8524" s="135" t="s">
        <v>2918</v>
      </c>
      <c r="D8524" s="135" t="s">
        <v>15040</v>
      </c>
      <c r="E8524" s="135">
        <f t="shared" si="133"/>
        <v>40714601</v>
      </c>
      <c r="F8524" s="135" t="s">
        <v>16559</v>
      </c>
      <c r="G8524" s="135" t="s">
        <v>929</v>
      </c>
      <c r="H8524" s="135" t="s">
        <v>15041</v>
      </c>
      <c r="I8524" s="135" t="s">
        <v>15042</v>
      </c>
    </row>
    <row r="8525" spans="1:9" x14ac:dyDescent="0.2">
      <c r="A8525" s="135" t="s">
        <v>2918</v>
      </c>
      <c r="D8525" s="135" t="s">
        <v>15043</v>
      </c>
      <c r="E8525" s="135">
        <f t="shared" si="133"/>
        <v>40714602</v>
      </c>
      <c r="F8525" s="135" t="s">
        <v>16559</v>
      </c>
      <c r="G8525" s="135" t="s">
        <v>929</v>
      </c>
      <c r="H8525" s="135" t="s">
        <v>15041</v>
      </c>
      <c r="I8525" s="135" t="s">
        <v>15044</v>
      </c>
    </row>
    <row r="8526" spans="1:9" x14ac:dyDescent="0.2">
      <c r="A8526" s="135" t="s">
        <v>2918</v>
      </c>
      <c r="D8526" s="135" t="s">
        <v>15045</v>
      </c>
      <c r="E8526" s="135">
        <f t="shared" si="133"/>
        <v>40714603</v>
      </c>
      <c r="F8526" s="135" t="s">
        <v>16559</v>
      </c>
      <c r="G8526" s="135" t="s">
        <v>929</v>
      </c>
      <c r="H8526" s="135" t="s">
        <v>15041</v>
      </c>
      <c r="I8526" s="135" t="s">
        <v>15046</v>
      </c>
    </row>
    <row r="8527" spans="1:9" x14ac:dyDescent="0.2">
      <c r="A8527" s="135" t="s">
        <v>2918</v>
      </c>
      <c r="D8527" s="135" t="s">
        <v>15047</v>
      </c>
      <c r="E8527" s="135">
        <f t="shared" si="133"/>
        <v>40714604</v>
      </c>
      <c r="F8527" s="135" t="s">
        <v>16559</v>
      </c>
      <c r="G8527" s="135" t="s">
        <v>929</v>
      </c>
      <c r="H8527" s="135" t="s">
        <v>15041</v>
      </c>
      <c r="I8527" s="135" t="s">
        <v>15048</v>
      </c>
    </row>
    <row r="8528" spans="1:9" x14ac:dyDescent="0.2">
      <c r="A8528" s="135" t="s">
        <v>2918</v>
      </c>
      <c r="D8528" s="135" t="s">
        <v>15049</v>
      </c>
      <c r="E8528" s="135">
        <f t="shared" si="133"/>
        <v>40714605</v>
      </c>
      <c r="F8528" s="135" t="s">
        <v>16559</v>
      </c>
      <c r="G8528" s="135" t="s">
        <v>929</v>
      </c>
      <c r="H8528" s="135" t="s">
        <v>15041</v>
      </c>
      <c r="I8528" s="135" t="s">
        <v>15050</v>
      </c>
    </row>
    <row r="8529" spans="1:12" x14ac:dyDescent="0.2">
      <c r="A8529" s="135" t="s">
        <v>2918</v>
      </c>
      <c r="D8529" s="135" t="s">
        <v>15051</v>
      </c>
      <c r="E8529" s="135">
        <f t="shared" si="133"/>
        <v>40714606</v>
      </c>
      <c r="F8529" s="135" t="s">
        <v>16559</v>
      </c>
      <c r="G8529" s="135" t="s">
        <v>929</v>
      </c>
      <c r="H8529" s="135" t="s">
        <v>15041</v>
      </c>
      <c r="I8529" s="135" t="s">
        <v>15052</v>
      </c>
    </row>
    <row r="8530" spans="1:12" x14ac:dyDescent="0.2">
      <c r="A8530" s="135" t="s">
        <v>2918</v>
      </c>
      <c r="D8530" s="135" t="s">
        <v>15053</v>
      </c>
      <c r="E8530" s="135">
        <f t="shared" si="133"/>
        <v>40714697</v>
      </c>
      <c r="F8530" s="135" t="s">
        <v>16559</v>
      </c>
      <c r="G8530" s="135" t="s">
        <v>929</v>
      </c>
      <c r="H8530" s="135" t="s">
        <v>15041</v>
      </c>
      <c r="I8530" s="135" t="s">
        <v>16146</v>
      </c>
    </row>
    <row r="8531" spans="1:12" x14ac:dyDescent="0.2">
      <c r="A8531" s="135" t="s">
        <v>2918</v>
      </c>
      <c r="D8531" s="135" t="s">
        <v>16147</v>
      </c>
      <c r="E8531" s="135">
        <f t="shared" si="133"/>
        <v>40714698</v>
      </c>
      <c r="F8531" s="135" t="s">
        <v>16559</v>
      </c>
      <c r="G8531" s="135" t="s">
        <v>929</v>
      </c>
      <c r="H8531" s="135" t="s">
        <v>15041</v>
      </c>
      <c r="I8531" s="135" t="s">
        <v>16148</v>
      </c>
    </row>
    <row r="8532" spans="1:12" x14ac:dyDescent="0.2">
      <c r="A8532" s="135" t="s">
        <v>2918</v>
      </c>
      <c r="D8532" s="135" t="s">
        <v>16149</v>
      </c>
      <c r="E8532" s="135">
        <f t="shared" si="133"/>
        <v>40715401</v>
      </c>
      <c r="F8532" s="135" t="s">
        <v>16559</v>
      </c>
      <c r="G8532" s="135" t="s">
        <v>929</v>
      </c>
      <c r="H8532" s="135" t="s">
        <v>16150</v>
      </c>
      <c r="I8532" s="135" t="s">
        <v>16151</v>
      </c>
      <c r="K8532" s="137"/>
      <c r="L8532" s="135"/>
    </row>
    <row r="8533" spans="1:12" x14ac:dyDescent="0.2">
      <c r="A8533" s="135" t="s">
        <v>2918</v>
      </c>
      <c r="D8533" s="135" t="s">
        <v>16152</v>
      </c>
      <c r="E8533" s="135">
        <f t="shared" si="133"/>
        <v>40715402</v>
      </c>
      <c r="F8533" s="135" t="s">
        <v>16559</v>
      </c>
      <c r="G8533" s="135" t="s">
        <v>929</v>
      </c>
      <c r="H8533" s="135" t="s">
        <v>16150</v>
      </c>
      <c r="I8533" s="135" t="s">
        <v>16153</v>
      </c>
      <c r="K8533" s="137"/>
      <c r="L8533" s="135"/>
    </row>
    <row r="8534" spans="1:12" x14ac:dyDescent="0.2">
      <c r="A8534" s="135" t="s">
        <v>2918</v>
      </c>
      <c r="D8534" s="135" t="s">
        <v>16154</v>
      </c>
      <c r="E8534" s="135">
        <f t="shared" si="133"/>
        <v>40715403</v>
      </c>
      <c r="F8534" s="135" t="s">
        <v>16559</v>
      </c>
      <c r="G8534" s="135" t="s">
        <v>929</v>
      </c>
      <c r="H8534" s="135" t="s">
        <v>16150</v>
      </c>
      <c r="I8534" s="135" t="s">
        <v>16155</v>
      </c>
    </row>
    <row r="8535" spans="1:12" x14ac:dyDescent="0.2">
      <c r="A8535" s="135" t="s">
        <v>2918</v>
      </c>
      <c r="D8535" s="135" t="s">
        <v>16156</v>
      </c>
      <c r="E8535" s="135">
        <f t="shared" si="133"/>
        <v>40715404</v>
      </c>
      <c r="F8535" s="135" t="s">
        <v>16559</v>
      </c>
      <c r="G8535" s="135" t="s">
        <v>929</v>
      </c>
      <c r="H8535" s="135" t="s">
        <v>16150</v>
      </c>
      <c r="I8535" s="135" t="s">
        <v>16157</v>
      </c>
    </row>
    <row r="8536" spans="1:12" x14ac:dyDescent="0.2">
      <c r="A8536" s="135" t="s">
        <v>2918</v>
      </c>
      <c r="D8536" s="135" t="s">
        <v>16158</v>
      </c>
      <c r="E8536" s="135">
        <f t="shared" si="133"/>
        <v>40715405</v>
      </c>
      <c r="F8536" s="135" t="s">
        <v>16559</v>
      </c>
      <c r="G8536" s="135" t="s">
        <v>929</v>
      </c>
      <c r="H8536" s="135" t="s">
        <v>16150</v>
      </c>
      <c r="I8536" s="135" t="s">
        <v>16159</v>
      </c>
    </row>
    <row r="8537" spans="1:12" x14ac:dyDescent="0.2">
      <c r="A8537" s="135" t="s">
        <v>2918</v>
      </c>
      <c r="D8537" s="135" t="s">
        <v>16508</v>
      </c>
      <c r="E8537" s="135">
        <f t="shared" si="133"/>
        <v>40715406</v>
      </c>
      <c r="F8537" s="135" t="s">
        <v>16559</v>
      </c>
      <c r="G8537" s="135" t="s">
        <v>929</v>
      </c>
      <c r="H8537" s="135" t="s">
        <v>16150</v>
      </c>
      <c r="I8537" s="135" t="s">
        <v>16509</v>
      </c>
    </row>
    <row r="8538" spans="1:12" x14ac:dyDescent="0.2">
      <c r="A8538" s="135" t="s">
        <v>2918</v>
      </c>
      <c r="D8538" s="135" t="s">
        <v>16510</v>
      </c>
      <c r="E8538" s="135">
        <f t="shared" si="133"/>
        <v>40715801</v>
      </c>
      <c r="F8538" s="135" t="s">
        <v>16559</v>
      </c>
      <c r="G8538" s="135" t="s">
        <v>929</v>
      </c>
      <c r="H8538" s="135" t="s">
        <v>16511</v>
      </c>
      <c r="I8538" s="135" t="s">
        <v>16853</v>
      </c>
    </row>
    <row r="8539" spans="1:12" x14ac:dyDescent="0.2">
      <c r="A8539" s="135" t="s">
        <v>2918</v>
      </c>
      <c r="D8539" s="135" t="s">
        <v>16512</v>
      </c>
      <c r="E8539" s="135">
        <f t="shared" si="133"/>
        <v>40715802</v>
      </c>
      <c r="F8539" s="135" t="s">
        <v>16559</v>
      </c>
      <c r="G8539" s="135" t="s">
        <v>929</v>
      </c>
      <c r="H8539" s="135" t="s">
        <v>16511</v>
      </c>
      <c r="I8539" s="135" t="s">
        <v>16855</v>
      </c>
    </row>
    <row r="8540" spans="1:12" x14ac:dyDescent="0.2">
      <c r="A8540" s="135" t="s">
        <v>2918</v>
      </c>
      <c r="D8540" s="135" t="s">
        <v>16513</v>
      </c>
      <c r="E8540" s="135">
        <f t="shared" si="133"/>
        <v>40715809</v>
      </c>
      <c r="F8540" s="135" t="s">
        <v>16559</v>
      </c>
      <c r="G8540" s="135" t="s">
        <v>929</v>
      </c>
      <c r="H8540" s="135" t="s">
        <v>16511</v>
      </c>
      <c r="I8540" s="135" t="s">
        <v>16514</v>
      </c>
    </row>
    <row r="8541" spans="1:12" x14ac:dyDescent="0.2">
      <c r="A8541" s="135" t="s">
        <v>2918</v>
      </c>
      <c r="D8541" s="135" t="s">
        <v>16515</v>
      </c>
      <c r="E8541" s="135">
        <f t="shared" si="133"/>
        <v>40715810</v>
      </c>
      <c r="F8541" s="135" t="s">
        <v>16559</v>
      </c>
      <c r="G8541" s="135" t="s">
        <v>929</v>
      </c>
      <c r="H8541" s="135" t="s">
        <v>16511</v>
      </c>
      <c r="I8541" s="135" t="s">
        <v>13335</v>
      </c>
    </row>
    <row r="8542" spans="1:12" x14ac:dyDescent="0.2">
      <c r="A8542" s="135" t="s">
        <v>2918</v>
      </c>
      <c r="D8542" s="135" t="s">
        <v>16516</v>
      </c>
      <c r="E8542" s="135">
        <f t="shared" si="133"/>
        <v>40715811</v>
      </c>
      <c r="F8542" s="135" t="s">
        <v>16559</v>
      </c>
      <c r="G8542" s="135" t="s">
        <v>929</v>
      </c>
      <c r="H8542" s="135" t="s">
        <v>16511</v>
      </c>
      <c r="I8542" s="135" t="s">
        <v>16517</v>
      </c>
    </row>
    <row r="8543" spans="1:12" x14ac:dyDescent="0.2">
      <c r="A8543" s="135" t="s">
        <v>2918</v>
      </c>
      <c r="D8543" s="135" t="s">
        <v>16518</v>
      </c>
      <c r="E8543" s="135">
        <f t="shared" si="133"/>
        <v>40715812</v>
      </c>
      <c r="F8543" s="135" t="s">
        <v>16559</v>
      </c>
      <c r="G8543" s="135" t="s">
        <v>929</v>
      </c>
      <c r="H8543" s="135" t="s">
        <v>16511</v>
      </c>
      <c r="I8543" s="135" t="s">
        <v>16519</v>
      </c>
    </row>
    <row r="8544" spans="1:12" x14ac:dyDescent="0.2">
      <c r="A8544" s="135" t="s">
        <v>2918</v>
      </c>
      <c r="D8544" s="135" t="s">
        <v>16520</v>
      </c>
      <c r="E8544" s="135">
        <f t="shared" si="133"/>
        <v>40715817</v>
      </c>
      <c r="F8544" s="135" t="s">
        <v>16559</v>
      </c>
      <c r="G8544" s="135" t="s">
        <v>929</v>
      </c>
      <c r="H8544" s="135" t="s">
        <v>16511</v>
      </c>
      <c r="I8544" s="135" t="s">
        <v>16521</v>
      </c>
    </row>
    <row r="8545" spans="1:9" x14ac:dyDescent="0.2">
      <c r="A8545" s="135" t="s">
        <v>2918</v>
      </c>
      <c r="D8545" s="135" t="s">
        <v>16522</v>
      </c>
      <c r="E8545" s="135">
        <f t="shared" si="133"/>
        <v>40715818</v>
      </c>
      <c r="F8545" s="135" t="s">
        <v>16559</v>
      </c>
      <c r="G8545" s="135" t="s">
        <v>929</v>
      </c>
      <c r="H8545" s="135" t="s">
        <v>16511</v>
      </c>
      <c r="I8545" s="135" t="s">
        <v>16523</v>
      </c>
    </row>
    <row r="8546" spans="1:9" x14ac:dyDescent="0.2">
      <c r="A8546" s="135" t="s">
        <v>2918</v>
      </c>
      <c r="D8546" s="135" t="s">
        <v>16524</v>
      </c>
      <c r="E8546" s="135">
        <f t="shared" si="133"/>
        <v>40715819</v>
      </c>
      <c r="F8546" s="135" t="s">
        <v>16559</v>
      </c>
      <c r="G8546" s="135" t="s">
        <v>929</v>
      </c>
      <c r="H8546" s="135" t="s">
        <v>16511</v>
      </c>
      <c r="I8546" s="135" t="s">
        <v>16525</v>
      </c>
    </row>
    <row r="8547" spans="1:9" x14ac:dyDescent="0.2">
      <c r="A8547" s="135" t="s">
        <v>2918</v>
      </c>
      <c r="D8547" s="135" t="s">
        <v>16526</v>
      </c>
      <c r="E8547" s="135">
        <f t="shared" si="133"/>
        <v>40715820</v>
      </c>
      <c r="F8547" s="135" t="s">
        <v>16559</v>
      </c>
      <c r="G8547" s="135" t="s">
        <v>929</v>
      </c>
      <c r="H8547" s="135" t="s">
        <v>16511</v>
      </c>
      <c r="I8547" s="135" t="s">
        <v>16527</v>
      </c>
    </row>
    <row r="8548" spans="1:9" x14ac:dyDescent="0.2">
      <c r="A8548" s="135" t="s">
        <v>2918</v>
      </c>
      <c r="D8548" s="135" t="s">
        <v>16528</v>
      </c>
      <c r="E8548" s="135">
        <f t="shared" si="133"/>
        <v>40717201</v>
      </c>
      <c r="F8548" s="135" t="s">
        <v>16559</v>
      </c>
      <c r="G8548" s="135" t="s">
        <v>929</v>
      </c>
      <c r="H8548" s="135" t="s">
        <v>16529</v>
      </c>
      <c r="I8548" s="135" t="s">
        <v>16530</v>
      </c>
    </row>
    <row r="8549" spans="1:9" x14ac:dyDescent="0.2">
      <c r="A8549" s="135" t="s">
        <v>2918</v>
      </c>
      <c r="D8549" s="135" t="s">
        <v>16531</v>
      </c>
      <c r="E8549" s="135">
        <f t="shared" si="133"/>
        <v>40717202</v>
      </c>
      <c r="F8549" s="135" t="s">
        <v>16559</v>
      </c>
      <c r="G8549" s="135" t="s">
        <v>929</v>
      </c>
      <c r="H8549" s="135" t="s">
        <v>16529</v>
      </c>
      <c r="I8549" s="135" t="s">
        <v>16532</v>
      </c>
    </row>
    <row r="8550" spans="1:9" x14ac:dyDescent="0.2">
      <c r="A8550" s="135" t="s">
        <v>2918</v>
      </c>
      <c r="D8550" s="135" t="s">
        <v>16533</v>
      </c>
      <c r="E8550" s="135">
        <f t="shared" si="133"/>
        <v>40717203</v>
      </c>
      <c r="F8550" s="135" t="s">
        <v>16559</v>
      </c>
      <c r="G8550" s="135" t="s">
        <v>929</v>
      </c>
      <c r="H8550" s="135" t="s">
        <v>16529</v>
      </c>
      <c r="I8550" s="135" t="s">
        <v>16534</v>
      </c>
    </row>
    <row r="8551" spans="1:9" x14ac:dyDescent="0.2">
      <c r="A8551" s="135" t="s">
        <v>2918</v>
      </c>
      <c r="D8551" s="135" t="s">
        <v>16535</v>
      </c>
      <c r="E8551" s="135">
        <f t="shared" si="133"/>
        <v>40717204</v>
      </c>
      <c r="F8551" s="135" t="s">
        <v>16559</v>
      </c>
      <c r="G8551" s="135" t="s">
        <v>929</v>
      </c>
      <c r="H8551" s="135" t="s">
        <v>16529</v>
      </c>
      <c r="I8551" s="135" t="s">
        <v>16536</v>
      </c>
    </row>
    <row r="8552" spans="1:9" x14ac:dyDescent="0.2">
      <c r="A8552" s="135" t="s">
        <v>2918</v>
      </c>
      <c r="D8552" s="135" t="s">
        <v>16537</v>
      </c>
      <c r="E8552" s="135">
        <f t="shared" si="133"/>
        <v>40717205</v>
      </c>
      <c r="F8552" s="135" t="s">
        <v>16559</v>
      </c>
      <c r="G8552" s="135" t="s">
        <v>929</v>
      </c>
      <c r="H8552" s="135" t="s">
        <v>16529</v>
      </c>
      <c r="I8552" s="135" t="s">
        <v>16538</v>
      </c>
    </row>
    <row r="8553" spans="1:9" x14ac:dyDescent="0.2">
      <c r="A8553" s="135" t="s">
        <v>2918</v>
      </c>
      <c r="D8553" s="135" t="s">
        <v>16539</v>
      </c>
      <c r="E8553" s="135">
        <f t="shared" si="133"/>
        <v>40717206</v>
      </c>
      <c r="F8553" s="135" t="s">
        <v>16559</v>
      </c>
      <c r="G8553" s="135" t="s">
        <v>929</v>
      </c>
      <c r="H8553" s="135" t="s">
        <v>16529</v>
      </c>
      <c r="I8553" s="135" t="s">
        <v>16540</v>
      </c>
    </row>
    <row r="8554" spans="1:9" x14ac:dyDescent="0.2">
      <c r="A8554" s="135" t="s">
        <v>2918</v>
      </c>
      <c r="D8554" s="135" t="s">
        <v>16541</v>
      </c>
      <c r="E8554" s="135">
        <f t="shared" si="133"/>
        <v>40717207</v>
      </c>
      <c r="F8554" s="135" t="s">
        <v>16559</v>
      </c>
      <c r="G8554" s="135" t="s">
        <v>929</v>
      </c>
      <c r="H8554" s="135" t="s">
        <v>16529</v>
      </c>
      <c r="I8554" s="135" t="s">
        <v>16542</v>
      </c>
    </row>
    <row r="8555" spans="1:9" x14ac:dyDescent="0.2">
      <c r="A8555" s="135" t="s">
        <v>2918</v>
      </c>
      <c r="D8555" s="135" t="s">
        <v>16543</v>
      </c>
      <c r="E8555" s="135">
        <f t="shared" si="133"/>
        <v>40717208</v>
      </c>
      <c r="F8555" s="135" t="s">
        <v>16559</v>
      </c>
      <c r="G8555" s="135" t="s">
        <v>929</v>
      </c>
      <c r="H8555" s="135" t="s">
        <v>16529</v>
      </c>
      <c r="I8555" s="135" t="s">
        <v>16544</v>
      </c>
    </row>
    <row r="8556" spans="1:9" x14ac:dyDescent="0.2">
      <c r="A8556" s="135" t="s">
        <v>2918</v>
      </c>
      <c r="D8556" s="135" t="s">
        <v>16545</v>
      </c>
      <c r="E8556" s="135">
        <f t="shared" si="133"/>
        <v>40717209</v>
      </c>
      <c r="F8556" s="135" t="s">
        <v>16559</v>
      </c>
      <c r="G8556" s="135" t="s">
        <v>929</v>
      </c>
      <c r="H8556" s="135" t="s">
        <v>16529</v>
      </c>
      <c r="I8556" s="135" t="s">
        <v>16546</v>
      </c>
    </row>
    <row r="8557" spans="1:9" x14ac:dyDescent="0.2">
      <c r="A8557" s="135" t="s">
        <v>2918</v>
      </c>
      <c r="D8557" s="135" t="s">
        <v>16547</v>
      </c>
      <c r="E8557" s="135">
        <f t="shared" si="133"/>
        <v>40717210</v>
      </c>
      <c r="F8557" s="135" t="s">
        <v>16559</v>
      </c>
      <c r="G8557" s="135" t="s">
        <v>929</v>
      </c>
      <c r="H8557" s="135" t="s">
        <v>16529</v>
      </c>
      <c r="I8557" s="135" t="s">
        <v>13827</v>
      </c>
    </row>
    <row r="8558" spans="1:9" x14ac:dyDescent="0.2">
      <c r="A8558" s="135" t="s">
        <v>2918</v>
      </c>
      <c r="D8558" s="135" t="s">
        <v>13828</v>
      </c>
      <c r="E8558" s="135">
        <f t="shared" si="133"/>
        <v>40717211</v>
      </c>
      <c r="F8558" s="135" t="s">
        <v>16559</v>
      </c>
      <c r="G8558" s="135" t="s">
        <v>929</v>
      </c>
      <c r="H8558" s="135" t="s">
        <v>16529</v>
      </c>
      <c r="I8558" s="135" t="s">
        <v>13829</v>
      </c>
    </row>
    <row r="8559" spans="1:9" x14ac:dyDescent="0.2">
      <c r="A8559" s="135" t="s">
        <v>2918</v>
      </c>
      <c r="D8559" s="135" t="s">
        <v>13830</v>
      </c>
      <c r="E8559" s="135">
        <f t="shared" si="133"/>
        <v>40717212</v>
      </c>
      <c r="F8559" s="135" t="s">
        <v>16559</v>
      </c>
      <c r="G8559" s="135" t="s">
        <v>929</v>
      </c>
      <c r="H8559" s="135" t="s">
        <v>16529</v>
      </c>
      <c r="I8559" s="135" t="s">
        <v>13831</v>
      </c>
    </row>
    <row r="8560" spans="1:9" x14ac:dyDescent="0.2">
      <c r="A8560" s="135" t="s">
        <v>2918</v>
      </c>
      <c r="D8560" s="135" t="s">
        <v>13832</v>
      </c>
      <c r="E8560" s="135">
        <f t="shared" si="133"/>
        <v>40717297</v>
      </c>
      <c r="F8560" s="135" t="s">
        <v>16559</v>
      </c>
      <c r="G8560" s="135" t="s">
        <v>929</v>
      </c>
      <c r="H8560" s="135" t="s">
        <v>16529</v>
      </c>
      <c r="I8560" s="135" t="s">
        <v>13833</v>
      </c>
    </row>
    <row r="8561" spans="1:9" x14ac:dyDescent="0.2">
      <c r="A8561" s="135" t="s">
        <v>2918</v>
      </c>
      <c r="D8561" s="135" t="s">
        <v>13834</v>
      </c>
      <c r="E8561" s="135">
        <f t="shared" si="133"/>
        <v>40717298</v>
      </c>
      <c r="F8561" s="135" t="s">
        <v>16559</v>
      </c>
      <c r="G8561" s="135" t="s">
        <v>929</v>
      </c>
      <c r="H8561" s="135" t="s">
        <v>16529</v>
      </c>
      <c r="I8561" s="135" t="s">
        <v>13835</v>
      </c>
    </row>
    <row r="8562" spans="1:9" x14ac:dyDescent="0.2">
      <c r="A8562" s="135" t="s">
        <v>2918</v>
      </c>
      <c r="D8562" s="135" t="s">
        <v>13836</v>
      </c>
      <c r="E8562" s="135">
        <f t="shared" si="133"/>
        <v>40717601</v>
      </c>
      <c r="F8562" s="135" t="s">
        <v>16559</v>
      </c>
      <c r="G8562" s="135" t="s">
        <v>929</v>
      </c>
      <c r="H8562" s="135" t="s">
        <v>13837</v>
      </c>
      <c r="I8562" s="135" t="s">
        <v>13838</v>
      </c>
    </row>
    <row r="8563" spans="1:9" x14ac:dyDescent="0.2">
      <c r="A8563" s="135" t="s">
        <v>2918</v>
      </c>
      <c r="D8563" s="135" t="s">
        <v>13839</v>
      </c>
      <c r="E8563" s="135">
        <f t="shared" si="133"/>
        <v>40717602</v>
      </c>
      <c r="F8563" s="135" t="s">
        <v>16559</v>
      </c>
      <c r="G8563" s="135" t="s">
        <v>929</v>
      </c>
      <c r="H8563" s="135" t="s">
        <v>13837</v>
      </c>
      <c r="I8563" s="135" t="s">
        <v>13840</v>
      </c>
    </row>
    <row r="8564" spans="1:9" x14ac:dyDescent="0.2">
      <c r="A8564" s="135" t="s">
        <v>2918</v>
      </c>
      <c r="D8564" s="135" t="s">
        <v>13841</v>
      </c>
      <c r="E8564" s="135">
        <f t="shared" si="133"/>
        <v>40717603</v>
      </c>
      <c r="F8564" s="135" t="s">
        <v>16559</v>
      </c>
      <c r="G8564" s="135" t="s">
        <v>929</v>
      </c>
      <c r="H8564" s="135" t="s">
        <v>13837</v>
      </c>
      <c r="I8564" s="135" t="s">
        <v>13842</v>
      </c>
    </row>
    <row r="8565" spans="1:9" x14ac:dyDescent="0.2">
      <c r="A8565" s="135" t="s">
        <v>2918</v>
      </c>
      <c r="D8565" s="135" t="s">
        <v>13843</v>
      </c>
      <c r="E8565" s="135">
        <f t="shared" si="133"/>
        <v>40717604</v>
      </c>
      <c r="F8565" s="135" t="s">
        <v>16559</v>
      </c>
      <c r="G8565" s="135" t="s">
        <v>929</v>
      </c>
      <c r="H8565" s="135" t="s">
        <v>13837</v>
      </c>
      <c r="I8565" s="135" t="s">
        <v>13844</v>
      </c>
    </row>
    <row r="8566" spans="1:9" x14ac:dyDescent="0.2">
      <c r="A8566" s="135" t="s">
        <v>2918</v>
      </c>
      <c r="D8566" s="135" t="s">
        <v>13845</v>
      </c>
      <c r="E8566" s="135">
        <f t="shared" si="133"/>
        <v>40717605</v>
      </c>
      <c r="F8566" s="135" t="s">
        <v>16559</v>
      </c>
      <c r="G8566" s="135" t="s">
        <v>929</v>
      </c>
      <c r="H8566" s="135" t="s">
        <v>13837</v>
      </c>
      <c r="I8566" s="135" t="s">
        <v>13846</v>
      </c>
    </row>
    <row r="8567" spans="1:9" x14ac:dyDescent="0.2">
      <c r="A8567" s="135" t="s">
        <v>2918</v>
      </c>
      <c r="D8567" s="135" t="s">
        <v>13847</v>
      </c>
      <c r="E8567" s="135">
        <f t="shared" si="133"/>
        <v>40717606</v>
      </c>
      <c r="F8567" s="135" t="s">
        <v>16559</v>
      </c>
      <c r="G8567" s="135" t="s">
        <v>929</v>
      </c>
      <c r="H8567" s="135" t="s">
        <v>13837</v>
      </c>
      <c r="I8567" s="135" t="s">
        <v>13848</v>
      </c>
    </row>
    <row r="8568" spans="1:9" x14ac:dyDescent="0.2">
      <c r="A8568" s="135" t="s">
        <v>2918</v>
      </c>
      <c r="D8568" s="135" t="s">
        <v>13849</v>
      </c>
      <c r="E8568" s="135">
        <f t="shared" si="133"/>
        <v>40717611</v>
      </c>
      <c r="F8568" s="135" t="s">
        <v>16559</v>
      </c>
      <c r="G8568" s="135" t="s">
        <v>929</v>
      </c>
      <c r="H8568" s="135" t="s">
        <v>13837</v>
      </c>
      <c r="I8568" s="135" t="s">
        <v>13850</v>
      </c>
    </row>
    <row r="8569" spans="1:9" x14ac:dyDescent="0.2">
      <c r="A8569" s="135" t="s">
        <v>2918</v>
      </c>
      <c r="D8569" s="135" t="s">
        <v>13851</v>
      </c>
      <c r="E8569" s="135">
        <f t="shared" si="133"/>
        <v>40717612</v>
      </c>
      <c r="F8569" s="135" t="s">
        <v>16559</v>
      </c>
      <c r="G8569" s="135" t="s">
        <v>929</v>
      </c>
      <c r="H8569" s="135" t="s">
        <v>13837</v>
      </c>
      <c r="I8569" s="135" t="s">
        <v>13852</v>
      </c>
    </row>
    <row r="8570" spans="1:9" x14ac:dyDescent="0.2">
      <c r="A8570" s="135" t="s">
        <v>2918</v>
      </c>
      <c r="D8570" s="135" t="s">
        <v>13853</v>
      </c>
      <c r="E8570" s="135">
        <f t="shared" si="133"/>
        <v>40717613</v>
      </c>
      <c r="F8570" s="135" t="s">
        <v>16559</v>
      </c>
      <c r="G8570" s="135" t="s">
        <v>929</v>
      </c>
      <c r="H8570" s="135" t="s">
        <v>13837</v>
      </c>
      <c r="I8570" s="135" t="s">
        <v>13854</v>
      </c>
    </row>
    <row r="8571" spans="1:9" x14ac:dyDescent="0.2">
      <c r="A8571" s="135" t="s">
        <v>2918</v>
      </c>
      <c r="D8571" s="135" t="s">
        <v>13855</v>
      </c>
      <c r="E8571" s="135">
        <f t="shared" si="133"/>
        <v>40717614</v>
      </c>
      <c r="F8571" s="135" t="s">
        <v>16559</v>
      </c>
      <c r="G8571" s="135" t="s">
        <v>929</v>
      </c>
      <c r="H8571" s="135" t="s">
        <v>13837</v>
      </c>
      <c r="I8571" s="135" t="s">
        <v>13856</v>
      </c>
    </row>
    <row r="8572" spans="1:9" x14ac:dyDescent="0.2">
      <c r="A8572" s="135" t="s">
        <v>2918</v>
      </c>
      <c r="D8572" s="135" t="s">
        <v>13857</v>
      </c>
      <c r="E8572" s="135">
        <f t="shared" si="133"/>
        <v>40717697</v>
      </c>
      <c r="F8572" s="135" t="s">
        <v>16559</v>
      </c>
      <c r="G8572" s="135" t="s">
        <v>929</v>
      </c>
      <c r="H8572" s="135" t="s">
        <v>13837</v>
      </c>
      <c r="I8572" s="135" t="s">
        <v>13858</v>
      </c>
    </row>
    <row r="8573" spans="1:9" x14ac:dyDescent="0.2">
      <c r="A8573" s="135" t="s">
        <v>2918</v>
      </c>
      <c r="D8573" s="135" t="s">
        <v>13859</v>
      </c>
      <c r="E8573" s="135">
        <f t="shared" si="133"/>
        <v>40717698</v>
      </c>
      <c r="F8573" s="135" t="s">
        <v>16559</v>
      </c>
      <c r="G8573" s="135" t="s">
        <v>929</v>
      </c>
      <c r="H8573" s="135" t="s">
        <v>13837</v>
      </c>
      <c r="I8573" s="135" t="s">
        <v>13860</v>
      </c>
    </row>
    <row r="8574" spans="1:9" x14ac:dyDescent="0.2">
      <c r="A8574" s="135" t="s">
        <v>2918</v>
      </c>
      <c r="D8574" s="135" t="s">
        <v>13861</v>
      </c>
      <c r="E8574" s="135">
        <f t="shared" si="133"/>
        <v>40718001</v>
      </c>
      <c r="F8574" s="135" t="s">
        <v>16559</v>
      </c>
      <c r="G8574" s="135" t="s">
        <v>929</v>
      </c>
      <c r="H8574" s="135" t="s">
        <v>13862</v>
      </c>
      <c r="I8574" s="135" t="s">
        <v>13863</v>
      </c>
    </row>
    <row r="8575" spans="1:9" x14ac:dyDescent="0.2">
      <c r="A8575" s="135" t="s">
        <v>2918</v>
      </c>
      <c r="D8575" s="135" t="s">
        <v>13864</v>
      </c>
      <c r="E8575" s="135">
        <f t="shared" si="133"/>
        <v>40718002</v>
      </c>
      <c r="F8575" s="135" t="s">
        <v>16559</v>
      </c>
      <c r="G8575" s="135" t="s">
        <v>929</v>
      </c>
      <c r="H8575" s="135" t="s">
        <v>13862</v>
      </c>
      <c r="I8575" s="135" t="s">
        <v>13865</v>
      </c>
    </row>
    <row r="8576" spans="1:9" x14ac:dyDescent="0.2">
      <c r="A8576" s="135" t="s">
        <v>2918</v>
      </c>
      <c r="D8576" s="135" t="s">
        <v>13866</v>
      </c>
      <c r="E8576" s="135">
        <f t="shared" si="133"/>
        <v>40718003</v>
      </c>
      <c r="F8576" s="135" t="s">
        <v>16559</v>
      </c>
      <c r="G8576" s="135" t="s">
        <v>929</v>
      </c>
      <c r="H8576" s="135" t="s">
        <v>13862</v>
      </c>
      <c r="I8576" s="135" t="s">
        <v>13867</v>
      </c>
    </row>
    <row r="8577" spans="1:9" x14ac:dyDescent="0.2">
      <c r="A8577" s="135" t="s">
        <v>2918</v>
      </c>
      <c r="D8577" s="135" t="s">
        <v>13868</v>
      </c>
      <c r="E8577" s="135">
        <f t="shared" si="133"/>
        <v>40718004</v>
      </c>
      <c r="F8577" s="135" t="s">
        <v>16559</v>
      </c>
      <c r="G8577" s="135" t="s">
        <v>929</v>
      </c>
      <c r="H8577" s="135" t="s">
        <v>13862</v>
      </c>
      <c r="I8577" s="135" t="s">
        <v>13869</v>
      </c>
    </row>
    <row r="8578" spans="1:9" x14ac:dyDescent="0.2">
      <c r="A8578" s="135" t="s">
        <v>2918</v>
      </c>
      <c r="D8578" s="135" t="s">
        <v>13870</v>
      </c>
      <c r="E8578" s="135">
        <f t="shared" ref="E8578:E8641" si="134">VALUE(D8578)</f>
        <v>40718005</v>
      </c>
      <c r="F8578" s="135" t="s">
        <v>16559</v>
      </c>
      <c r="G8578" s="135" t="s">
        <v>929</v>
      </c>
      <c r="H8578" s="135" t="s">
        <v>13862</v>
      </c>
      <c r="I8578" s="135" t="s">
        <v>13871</v>
      </c>
    </row>
    <row r="8579" spans="1:9" x14ac:dyDescent="0.2">
      <c r="A8579" s="135" t="s">
        <v>2918</v>
      </c>
      <c r="D8579" s="135" t="s">
        <v>13872</v>
      </c>
      <c r="E8579" s="135">
        <f t="shared" si="134"/>
        <v>40718006</v>
      </c>
      <c r="F8579" s="135" t="s">
        <v>16559</v>
      </c>
      <c r="G8579" s="135" t="s">
        <v>929</v>
      </c>
      <c r="H8579" s="135" t="s">
        <v>13862</v>
      </c>
      <c r="I8579" s="135" t="s">
        <v>13873</v>
      </c>
    </row>
    <row r="8580" spans="1:9" x14ac:dyDescent="0.2">
      <c r="A8580" s="135" t="s">
        <v>2918</v>
      </c>
      <c r="D8580" s="135" t="s">
        <v>13874</v>
      </c>
      <c r="E8580" s="135">
        <f t="shared" si="134"/>
        <v>40718007</v>
      </c>
      <c r="F8580" s="135" t="s">
        <v>16559</v>
      </c>
      <c r="G8580" s="135" t="s">
        <v>929</v>
      </c>
      <c r="H8580" s="135" t="s">
        <v>13862</v>
      </c>
      <c r="I8580" s="135" t="s">
        <v>13875</v>
      </c>
    </row>
    <row r="8581" spans="1:9" x14ac:dyDescent="0.2">
      <c r="A8581" s="135" t="s">
        <v>2918</v>
      </c>
      <c r="D8581" s="135" t="s">
        <v>13876</v>
      </c>
      <c r="E8581" s="135">
        <f t="shared" si="134"/>
        <v>40718008</v>
      </c>
      <c r="F8581" s="135" t="s">
        <v>16559</v>
      </c>
      <c r="G8581" s="135" t="s">
        <v>929</v>
      </c>
      <c r="H8581" s="135" t="s">
        <v>13862</v>
      </c>
      <c r="I8581" s="135" t="s">
        <v>13877</v>
      </c>
    </row>
    <row r="8582" spans="1:9" x14ac:dyDescent="0.2">
      <c r="A8582" s="135" t="s">
        <v>2918</v>
      </c>
      <c r="D8582" s="135" t="s">
        <v>13878</v>
      </c>
      <c r="E8582" s="135">
        <f t="shared" si="134"/>
        <v>40718009</v>
      </c>
      <c r="F8582" s="135" t="s">
        <v>16559</v>
      </c>
      <c r="G8582" s="135" t="s">
        <v>929</v>
      </c>
      <c r="H8582" s="135" t="s">
        <v>13862</v>
      </c>
      <c r="I8582" s="135" t="s">
        <v>13879</v>
      </c>
    </row>
    <row r="8583" spans="1:9" x14ac:dyDescent="0.2">
      <c r="A8583" s="135" t="s">
        <v>2918</v>
      </c>
      <c r="D8583" s="135" t="s">
        <v>13880</v>
      </c>
      <c r="E8583" s="135">
        <f t="shared" si="134"/>
        <v>40718010</v>
      </c>
      <c r="F8583" s="135" t="s">
        <v>16559</v>
      </c>
      <c r="G8583" s="135" t="s">
        <v>929</v>
      </c>
      <c r="H8583" s="135" t="s">
        <v>13862</v>
      </c>
      <c r="I8583" s="135" t="s">
        <v>13881</v>
      </c>
    </row>
    <row r="8584" spans="1:9" x14ac:dyDescent="0.2">
      <c r="A8584" s="135" t="s">
        <v>2918</v>
      </c>
      <c r="D8584" s="135" t="s">
        <v>13882</v>
      </c>
      <c r="E8584" s="135">
        <f t="shared" si="134"/>
        <v>40718097</v>
      </c>
      <c r="F8584" s="135" t="s">
        <v>16559</v>
      </c>
      <c r="G8584" s="135" t="s">
        <v>929</v>
      </c>
      <c r="H8584" s="135" t="s">
        <v>13862</v>
      </c>
      <c r="I8584" s="135" t="s">
        <v>8389</v>
      </c>
    </row>
    <row r="8585" spans="1:9" x14ac:dyDescent="0.2">
      <c r="A8585" s="135" t="s">
        <v>2918</v>
      </c>
      <c r="D8585" s="135" t="s">
        <v>8390</v>
      </c>
      <c r="E8585" s="135">
        <f t="shared" si="134"/>
        <v>40718098</v>
      </c>
      <c r="F8585" s="135" t="s">
        <v>16559</v>
      </c>
      <c r="G8585" s="135" t="s">
        <v>929</v>
      </c>
      <c r="H8585" s="135" t="s">
        <v>13862</v>
      </c>
      <c r="I8585" s="135" t="s">
        <v>8391</v>
      </c>
    </row>
    <row r="8586" spans="1:9" x14ac:dyDescent="0.2">
      <c r="A8586" s="135" t="s">
        <v>2918</v>
      </c>
      <c r="D8586" s="135" t="s">
        <v>8392</v>
      </c>
      <c r="E8586" s="135">
        <f t="shared" si="134"/>
        <v>40718801</v>
      </c>
      <c r="F8586" s="135" t="s">
        <v>16559</v>
      </c>
      <c r="G8586" s="135" t="s">
        <v>929</v>
      </c>
      <c r="H8586" s="135" t="s">
        <v>15883</v>
      </c>
      <c r="I8586" s="135" t="s">
        <v>15884</v>
      </c>
    </row>
    <row r="8587" spans="1:9" x14ac:dyDescent="0.2">
      <c r="A8587" s="135" t="s">
        <v>2918</v>
      </c>
      <c r="D8587" s="135" t="s">
        <v>13568</v>
      </c>
      <c r="E8587" s="135">
        <f t="shared" si="134"/>
        <v>40718802</v>
      </c>
      <c r="F8587" s="135" t="s">
        <v>16559</v>
      </c>
      <c r="G8587" s="135" t="s">
        <v>929</v>
      </c>
      <c r="H8587" s="135" t="s">
        <v>15883</v>
      </c>
      <c r="I8587" s="135" t="s">
        <v>13569</v>
      </c>
    </row>
    <row r="8588" spans="1:9" x14ac:dyDescent="0.2">
      <c r="A8588" s="135" t="s">
        <v>2918</v>
      </c>
      <c r="D8588" s="135" t="s">
        <v>13570</v>
      </c>
      <c r="E8588" s="135">
        <f t="shared" si="134"/>
        <v>40719201</v>
      </c>
      <c r="F8588" s="135" t="s">
        <v>16559</v>
      </c>
      <c r="G8588" s="135" t="s">
        <v>929</v>
      </c>
      <c r="H8588" s="135" t="s">
        <v>13571</v>
      </c>
      <c r="I8588" s="135" t="s">
        <v>13572</v>
      </c>
    </row>
    <row r="8589" spans="1:9" x14ac:dyDescent="0.2">
      <c r="A8589" s="135" t="s">
        <v>2918</v>
      </c>
      <c r="D8589" s="135" t="s">
        <v>13573</v>
      </c>
      <c r="E8589" s="135">
        <f t="shared" si="134"/>
        <v>40719202</v>
      </c>
      <c r="F8589" s="135" t="s">
        <v>16559</v>
      </c>
      <c r="G8589" s="135" t="s">
        <v>929</v>
      </c>
      <c r="H8589" s="135" t="s">
        <v>13571</v>
      </c>
      <c r="I8589" s="135" t="s">
        <v>13574</v>
      </c>
    </row>
    <row r="8590" spans="1:9" x14ac:dyDescent="0.2">
      <c r="A8590" s="135" t="s">
        <v>2918</v>
      </c>
      <c r="D8590" s="135" t="s">
        <v>13575</v>
      </c>
      <c r="E8590" s="135">
        <f t="shared" si="134"/>
        <v>40719207</v>
      </c>
      <c r="F8590" s="135" t="s">
        <v>16559</v>
      </c>
      <c r="G8590" s="135" t="s">
        <v>929</v>
      </c>
      <c r="H8590" s="135" t="s">
        <v>13571</v>
      </c>
      <c r="I8590" s="135" t="s">
        <v>13576</v>
      </c>
    </row>
    <row r="8591" spans="1:9" x14ac:dyDescent="0.2">
      <c r="A8591" s="135" t="s">
        <v>2918</v>
      </c>
      <c r="D8591" s="135" t="s">
        <v>13577</v>
      </c>
      <c r="E8591" s="135">
        <f t="shared" si="134"/>
        <v>40719208</v>
      </c>
      <c r="F8591" s="135" t="s">
        <v>16559</v>
      </c>
      <c r="G8591" s="135" t="s">
        <v>929</v>
      </c>
      <c r="H8591" s="135" t="s">
        <v>13571</v>
      </c>
      <c r="I8591" s="135" t="s">
        <v>13578</v>
      </c>
    </row>
    <row r="8592" spans="1:9" x14ac:dyDescent="0.2">
      <c r="A8592" s="135" t="s">
        <v>2918</v>
      </c>
      <c r="D8592" s="135" t="s">
        <v>13579</v>
      </c>
      <c r="E8592" s="135">
        <f t="shared" si="134"/>
        <v>40719209</v>
      </c>
      <c r="F8592" s="135" t="s">
        <v>16559</v>
      </c>
      <c r="G8592" s="135" t="s">
        <v>929</v>
      </c>
      <c r="H8592" s="135" t="s">
        <v>13571</v>
      </c>
      <c r="I8592" s="135" t="s">
        <v>13580</v>
      </c>
    </row>
    <row r="8593" spans="1:9" x14ac:dyDescent="0.2">
      <c r="A8593" s="135" t="s">
        <v>2918</v>
      </c>
      <c r="D8593" s="135" t="s">
        <v>13581</v>
      </c>
      <c r="E8593" s="135">
        <f t="shared" si="134"/>
        <v>40719210</v>
      </c>
      <c r="F8593" s="135" t="s">
        <v>16559</v>
      </c>
      <c r="G8593" s="135" t="s">
        <v>929</v>
      </c>
      <c r="H8593" s="135" t="s">
        <v>13571</v>
      </c>
      <c r="I8593" s="135" t="s">
        <v>13883</v>
      </c>
    </row>
    <row r="8594" spans="1:9" x14ac:dyDescent="0.2">
      <c r="A8594" s="135" t="s">
        <v>2918</v>
      </c>
      <c r="D8594" s="135" t="s">
        <v>13884</v>
      </c>
      <c r="E8594" s="135">
        <f t="shared" si="134"/>
        <v>40719211</v>
      </c>
      <c r="F8594" s="135" t="s">
        <v>16559</v>
      </c>
      <c r="G8594" s="135" t="s">
        <v>929</v>
      </c>
      <c r="H8594" s="135" t="s">
        <v>13571</v>
      </c>
      <c r="I8594" s="135" t="s">
        <v>13885</v>
      </c>
    </row>
    <row r="8595" spans="1:9" x14ac:dyDescent="0.2">
      <c r="A8595" s="135" t="s">
        <v>2918</v>
      </c>
      <c r="D8595" s="135" t="s">
        <v>13886</v>
      </c>
      <c r="E8595" s="135">
        <f t="shared" si="134"/>
        <v>40719212</v>
      </c>
      <c r="F8595" s="135" t="s">
        <v>16559</v>
      </c>
      <c r="G8595" s="135" t="s">
        <v>929</v>
      </c>
      <c r="H8595" s="135" t="s">
        <v>13571</v>
      </c>
      <c r="I8595" s="135" t="s">
        <v>13887</v>
      </c>
    </row>
    <row r="8596" spans="1:9" x14ac:dyDescent="0.2">
      <c r="A8596" s="135" t="s">
        <v>2918</v>
      </c>
      <c r="D8596" s="135" t="s">
        <v>13888</v>
      </c>
      <c r="E8596" s="135">
        <f t="shared" si="134"/>
        <v>40719601</v>
      </c>
      <c r="F8596" s="135" t="s">
        <v>16559</v>
      </c>
      <c r="G8596" s="135" t="s">
        <v>929</v>
      </c>
      <c r="H8596" s="135" t="s">
        <v>11183</v>
      </c>
      <c r="I8596" s="135" t="s">
        <v>11184</v>
      </c>
    </row>
    <row r="8597" spans="1:9" x14ac:dyDescent="0.2">
      <c r="A8597" s="135" t="s">
        <v>2918</v>
      </c>
      <c r="D8597" s="135" t="s">
        <v>11185</v>
      </c>
      <c r="E8597" s="135">
        <f t="shared" si="134"/>
        <v>40719602</v>
      </c>
      <c r="F8597" s="135" t="s">
        <v>16559</v>
      </c>
      <c r="G8597" s="135" t="s">
        <v>929</v>
      </c>
      <c r="H8597" s="135" t="s">
        <v>11183</v>
      </c>
      <c r="I8597" s="135" t="s">
        <v>11186</v>
      </c>
    </row>
    <row r="8598" spans="1:9" x14ac:dyDescent="0.2">
      <c r="A8598" s="135" t="s">
        <v>2918</v>
      </c>
      <c r="D8598" s="135" t="s">
        <v>11187</v>
      </c>
      <c r="E8598" s="135">
        <f t="shared" si="134"/>
        <v>40719613</v>
      </c>
      <c r="F8598" s="135" t="s">
        <v>16559</v>
      </c>
      <c r="G8598" s="135" t="s">
        <v>929</v>
      </c>
      <c r="H8598" s="135" t="s">
        <v>11183</v>
      </c>
      <c r="I8598" s="135" t="s">
        <v>11188</v>
      </c>
    </row>
    <row r="8599" spans="1:9" x14ac:dyDescent="0.2">
      <c r="A8599" s="135" t="s">
        <v>2918</v>
      </c>
      <c r="D8599" s="135" t="s">
        <v>11189</v>
      </c>
      <c r="E8599" s="135">
        <f t="shared" si="134"/>
        <v>40719614</v>
      </c>
      <c r="F8599" s="135" t="s">
        <v>16559</v>
      </c>
      <c r="G8599" s="135" t="s">
        <v>929</v>
      </c>
      <c r="H8599" s="135" t="s">
        <v>11183</v>
      </c>
      <c r="I8599" s="135" t="s">
        <v>11190</v>
      </c>
    </row>
    <row r="8600" spans="1:9" x14ac:dyDescent="0.2">
      <c r="A8600" s="135" t="s">
        <v>2918</v>
      </c>
      <c r="D8600" s="135" t="s">
        <v>11191</v>
      </c>
      <c r="E8600" s="135">
        <f t="shared" si="134"/>
        <v>40719615</v>
      </c>
      <c r="F8600" s="135" t="s">
        <v>16559</v>
      </c>
      <c r="G8600" s="135" t="s">
        <v>929</v>
      </c>
      <c r="H8600" s="135" t="s">
        <v>11183</v>
      </c>
      <c r="I8600" s="135" t="s">
        <v>11192</v>
      </c>
    </row>
    <row r="8601" spans="1:9" x14ac:dyDescent="0.2">
      <c r="A8601" s="135" t="s">
        <v>2918</v>
      </c>
      <c r="D8601" s="135" t="s">
        <v>11193</v>
      </c>
      <c r="E8601" s="135">
        <f t="shared" si="134"/>
        <v>40719616</v>
      </c>
      <c r="F8601" s="135" t="s">
        <v>16559</v>
      </c>
      <c r="G8601" s="135" t="s">
        <v>929</v>
      </c>
      <c r="H8601" s="135" t="s">
        <v>11183</v>
      </c>
      <c r="I8601" s="135" t="s">
        <v>11194</v>
      </c>
    </row>
    <row r="8602" spans="1:9" x14ac:dyDescent="0.2">
      <c r="A8602" s="135" t="s">
        <v>2918</v>
      </c>
      <c r="D8602" s="135" t="s">
        <v>11195</v>
      </c>
      <c r="E8602" s="135">
        <f t="shared" si="134"/>
        <v>40719619</v>
      </c>
      <c r="F8602" s="135" t="s">
        <v>16559</v>
      </c>
      <c r="G8602" s="135" t="s">
        <v>929</v>
      </c>
      <c r="H8602" s="135" t="s">
        <v>11183</v>
      </c>
      <c r="I8602" s="135" t="s">
        <v>15741</v>
      </c>
    </row>
    <row r="8603" spans="1:9" x14ac:dyDescent="0.2">
      <c r="A8603" s="135" t="s">
        <v>2918</v>
      </c>
      <c r="D8603" s="135" t="s">
        <v>11196</v>
      </c>
      <c r="E8603" s="135">
        <f t="shared" si="134"/>
        <v>40719620</v>
      </c>
      <c r="F8603" s="135" t="s">
        <v>16559</v>
      </c>
      <c r="G8603" s="135" t="s">
        <v>929</v>
      </c>
      <c r="H8603" s="135" t="s">
        <v>11183</v>
      </c>
      <c r="I8603" s="135" t="s">
        <v>15743</v>
      </c>
    </row>
    <row r="8604" spans="1:9" x14ac:dyDescent="0.2">
      <c r="A8604" s="135" t="s">
        <v>2918</v>
      </c>
      <c r="D8604" s="135" t="s">
        <v>11197</v>
      </c>
      <c r="E8604" s="135">
        <f t="shared" si="134"/>
        <v>40719621</v>
      </c>
      <c r="F8604" s="135" t="s">
        <v>16559</v>
      </c>
      <c r="G8604" s="135" t="s">
        <v>929</v>
      </c>
      <c r="H8604" s="135" t="s">
        <v>11183</v>
      </c>
      <c r="I8604" s="135" t="s">
        <v>11198</v>
      </c>
    </row>
    <row r="8605" spans="1:9" x14ac:dyDescent="0.2">
      <c r="A8605" s="135" t="s">
        <v>2918</v>
      </c>
      <c r="D8605" s="135" t="s">
        <v>11199</v>
      </c>
      <c r="E8605" s="135">
        <f t="shared" si="134"/>
        <v>40719622</v>
      </c>
      <c r="F8605" s="135" t="s">
        <v>16559</v>
      </c>
      <c r="G8605" s="135" t="s">
        <v>929</v>
      </c>
      <c r="H8605" s="135" t="s">
        <v>11183</v>
      </c>
      <c r="I8605" s="135" t="s">
        <v>11200</v>
      </c>
    </row>
    <row r="8606" spans="1:9" x14ac:dyDescent="0.2">
      <c r="A8606" s="135" t="s">
        <v>2918</v>
      </c>
      <c r="D8606" s="135" t="s">
        <v>11201</v>
      </c>
      <c r="E8606" s="135">
        <f t="shared" si="134"/>
        <v>40719623</v>
      </c>
      <c r="F8606" s="135" t="s">
        <v>16559</v>
      </c>
      <c r="G8606" s="135" t="s">
        <v>929</v>
      </c>
      <c r="H8606" s="135" t="s">
        <v>11183</v>
      </c>
      <c r="I8606" s="135" t="s">
        <v>11202</v>
      </c>
    </row>
    <row r="8607" spans="1:9" x14ac:dyDescent="0.2">
      <c r="A8607" s="135" t="s">
        <v>2918</v>
      </c>
      <c r="D8607" s="135" t="s">
        <v>11203</v>
      </c>
      <c r="E8607" s="135">
        <f t="shared" si="134"/>
        <v>40719624</v>
      </c>
      <c r="F8607" s="135" t="s">
        <v>16559</v>
      </c>
      <c r="G8607" s="135" t="s">
        <v>929</v>
      </c>
      <c r="H8607" s="135" t="s">
        <v>11183</v>
      </c>
      <c r="I8607" s="135" t="s">
        <v>11204</v>
      </c>
    </row>
    <row r="8608" spans="1:9" x14ac:dyDescent="0.2">
      <c r="A8608" s="135" t="s">
        <v>2918</v>
      </c>
      <c r="D8608" s="135" t="s">
        <v>11205</v>
      </c>
      <c r="E8608" s="135">
        <f t="shared" si="134"/>
        <v>40719697</v>
      </c>
      <c r="F8608" s="135" t="s">
        <v>16559</v>
      </c>
      <c r="G8608" s="135" t="s">
        <v>929</v>
      </c>
      <c r="H8608" s="135" t="s">
        <v>11183</v>
      </c>
      <c r="I8608" s="135" t="s">
        <v>11206</v>
      </c>
    </row>
    <row r="8609" spans="1:9" x14ac:dyDescent="0.2">
      <c r="A8609" s="135" t="s">
        <v>2918</v>
      </c>
      <c r="D8609" s="135" t="s">
        <v>11207</v>
      </c>
      <c r="E8609" s="135">
        <f t="shared" si="134"/>
        <v>40719698</v>
      </c>
      <c r="F8609" s="135" t="s">
        <v>16559</v>
      </c>
      <c r="G8609" s="135" t="s">
        <v>929</v>
      </c>
      <c r="H8609" s="135" t="s">
        <v>11183</v>
      </c>
      <c r="I8609" s="135" t="s">
        <v>11208</v>
      </c>
    </row>
    <row r="8610" spans="1:9" x14ac:dyDescent="0.2">
      <c r="A8610" s="135" t="s">
        <v>2918</v>
      </c>
      <c r="D8610" s="135" t="s">
        <v>11209</v>
      </c>
      <c r="E8610" s="135">
        <f t="shared" si="134"/>
        <v>40720001</v>
      </c>
      <c r="F8610" s="135" t="s">
        <v>16559</v>
      </c>
      <c r="G8610" s="135" t="s">
        <v>929</v>
      </c>
      <c r="H8610" s="135" t="s">
        <v>11243</v>
      </c>
      <c r="I8610" s="135" t="s">
        <v>11244</v>
      </c>
    </row>
    <row r="8611" spans="1:9" x14ac:dyDescent="0.2">
      <c r="A8611" s="135" t="s">
        <v>2918</v>
      </c>
      <c r="D8611" s="135" t="s">
        <v>11245</v>
      </c>
      <c r="E8611" s="135">
        <f t="shared" si="134"/>
        <v>40720002</v>
      </c>
      <c r="F8611" s="135" t="s">
        <v>16559</v>
      </c>
      <c r="G8611" s="135" t="s">
        <v>929</v>
      </c>
      <c r="H8611" s="135" t="s">
        <v>11243</v>
      </c>
      <c r="I8611" s="135" t="s">
        <v>11246</v>
      </c>
    </row>
    <row r="8612" spans="1:9" x14ac:dyDescent="0.2">
      <c r="A8612" s="135" t="s">
        <v>2918</v>
      </c>
      <c r="D8612" s="135" t="s">
        <v>11247</v>
      </c>
      <c r="E8612" s="135">
        <f t="shared" si="134"/>
        <v>40720003</v>
      </c>
      <c r="F8612" s="135" t="s">
        <v>16559</v>
      </c>
      <c r="G8612" s="135" t="s">
        <v>929</v>
      </c>
      <c r="H8612" s="135" t="s">
        <v>11243</v>
      </c>
      <c r="I8612" s="135" t="s">
        <v>11248</v>
      </c>
    </row>
    <row r="8613" spans="1:9" x14ac:dyDescent="0.2">
      <c r="A8613" s="135" t="s">
        <v>2918</v>
      </c>
      <c r="D8613" s="135" t="s">
        <v>11249</v>
      </c>
      <c r="E8613" s="135">
        <f t="shared" si="134"/>
        <v>40720004</v>
      </c>
      <c r="F8613" s="135" t="s">
        <v>16559</v>
      </c>
      <c r="G8613" s="135" t="s">
        <v>929</v>
      </c>
      <c r="H8613" s="135" t="s">
        <v>11243</v>
      </c>
      <c r="I8613" s="135" t="s">
        <v>11250</v>
      </c>
    </row>
    <row r="8614" spans="1:9" x14ac:dyDescent="0.2">
      <c r="A8614" s="135" t="s">
        <v>2918</v>
      </c>
      <c r="D8614" s="135" t="s">
        <v>11251</v>
      </c>
      <c r="E8614" s="135">
        <f t="shared" si="134"/>
        <v>40720011</v>
      </c>
      <c r="F8614" s="135" t="s">
        <v>16559</v>
      </c>
      <c r="G8614" s="135" t="s">
        <v>929</v>
      </c>
      <c r="H8614" s="135" t="s">
        <v>11243</v>
      </c>
      <c r="I8614" s="135" t="s">
        <v>11252</v>
      </c>
    </row>
    <row r="8615" spans="1:9" x14ac:dyDescent="0.2">
      <c r="A8615" s="135" t="s">
        <v>2918</v>
      </c>
      <c r="D8615" s="135" t="s">
        <v>11253</v>
      </c>
      <c r="E8615" s="135">
        <f t="shared" si="134"/>
        <v>40720012</v>
      </c>
      <c r="F8615" s="135" t="s">
        <v>16559</v>
      </c>
      <c r="G8615" s="135" t="s">
        <v>929</v>
      </c>
      <c r="H8615" s="135" t="s">
        <v>11243</v>
      </c>
      <c r="I8615" s="135" t="s">
        <v>11254</v>
      </c>
    </row>
    <row r="8616" spans="1:9" x14ac:dyDescent="0.2">
      <c r="A8616" s="135" t="s">
        <v>2918</v>
      </c>
      <c r="D8616" s="135" t="s">
        <v>11255</v>
      </c>
      <c r="E8616" s="135">
        <f t="shared" si="134"/>
        <v>40720097</v>
      </c>
      <c r="F8616" s="135" t="s">
        <v>16559</v>
      </c>
      <c r="G8616" s="135" t="s">
        <v>929</v>
      </c>
      <c r="H8616" s="135" t="s">
        <v>11243</v>
      </c>
      <c r="I8616" s="135" t="s">
        <v>11256</v>
      </c>
    </row>
    <row r="8617" spans="1:9" x14ac:dyDescent="0.2">
      <c r="A8617" s="135" t="s">
        <v>2918</v>
      </c>
      <c r="D8617" s="135" t="s">
        <v>11257</v>
      </c>
      <c r="E8617" s="135">
        <f t="shared" si="134"/>
        <v>40720098</v>
      </c>
      <c r="F8617" s="135" t="s">
        <v>16559</v>
      </c>
      <c r="G8617" s="135" t="s">
        <v>929</v>
      </c>
      <c r="H8617" s="135" t="s">
        <v>11243</v>
      </c>
      <c r="I8617" s="135" t="s">
        <v>11258</v>
      </c>
    </row>
    <row r="8618" spans="1:9" x14ac:dyDescent="0.2">
      <c r="A8618" s="135" t="s">
        <v>2918</v>
      </c>
      <c r="D8618" s="135" t="s">
        <v>11259</v>
      </c>
      <c r="E8618" s="135">
        <f t="shared" si="134"/>
        <v>40720401</v>
      </c>
      <c r="F8618" s="135" t="s">
        <v>16559</v>
      </c>
      <c r="G8618" s="135" t="s">
        <v>929</v>
      </c>
      <c r="H8618" s="135" t="s">
        <v>11260</v>
      </c>
      <c r="I8618" s="135" t="s">
        <v>11261</v>
      </c>
    </row>
    <row r="8619" spans="1:9" x14ac:dyDescent="0.2">
      <c r="A8619" s="135" t="s">
        <v>2918</v>
      </c>
      <c r="D8619" s="135" t="s">
        <v>11262</v>
      </c>
      <c r="E8619" s="135">
        <f t="shared" si="134"/>
        <v>40720402</v>
      </c>
      <c r="F8619" s="135" t="s">
        <v>16559</v>
      </c>
      <c r="G8619" s="135" t="s">
        <v>929</v>
      </c>
      <c r="H8619" s="135" t="s">
        <v>11260</v>
      </c>
      <c r="I8619" s="135" t="s">
        <v>11263</v>
      </c>
    </row>
    <row r="8620" spans="1:9" x14ac:dyDescent="0.2">
      <c r="A8620" s="135" t="s">
        <v>2918</v>
      </c>
      <c r="D8620" s="135" t="s">
        <v>11264</v>
      </c>
      <c r="E8620" s="135">
        <f t="shared" si="134"/>
        <v>40720405</v>
      </c>
      <c r="F8620" s="135" t="s">
        <v>16559</v>
      </c>
      <c r="G8620" s="135" t="s">
        <v>929</v>
      </c>
      <c r="H8620" s="135" t="s">
        <v>11260</v>
      </c>
      <c r="I8620" s="135" t="s">
        <v>11265</v>
      </c>
    </row>
    <row r="8621" spans="1:9" x14ac:dyDescent="0.2">
      <c r="A8621" s="135" t="s">
        <v>2918</v>
      </c>
      <c r="D8621" s="135" t="s">
        <v>11266</v>
      </c>
      <c r="E8621" s="135">
        <f t="shared" si="134"/>
        <v>40720406</v>
      </c>
      <c r="F8621" s="135" t="s">
        <v>16559</v>
      </c>
      <c r="G8621" s="135" t="s">
        <v>929</v>
      </c>
      <c r="H8621" s="135" t="s">
        <v>11260</v>
      </c>
      <c r="I8621" s="135" t="s">
        <v>11267</v>
      </c>
    </row>
    <row r="8622" spans="1:9" x14ac:dyDescent="0.2">
      <c r="A8622" s="135" t="s">
        <v>2918</v>
      </c>
      <c r="D8622" s="135" t="s">
        <v>11268</v>
      </c>
      <c r="E8622" s="135">
        <f t="shared" si="134"/>
        <v>40720417</v>
      </c>
      <c r="F8622" s="135" t="s">
        <v>16559</v>
      </c>
      <c r="G8622" s="135" t="s">
        <v>929</v>
      </c>
      <c r="H8622" s="135" t="s">
        <v>11260</v>
      </c>
      <c r="I8622" s="135" t="s">
        <v>11269</v>
      </c>
    </row>
    <row r="8623" spans="1:9" x14ac:dyDescent="0.2">
      <c r="A8623" s="135" t="s">
        <v>2918</v>
      </c>
      <c r="D8623" s="135" t="s">
        <v>11270</v>
      </c>
      <c r="E8623" s="135">
        <f t="shared" si="134"/>
        <v>40720418</v>
      </c>
      <c r="F8623" s="135" t="s">
        <v>16559</v>
      </c>
      <c r="G8623" s="135" t="s">
        <v>929</v>
      </c>
      <c r="H8623" s="135" t="s">
        <v>11260</v>
      </c>
      <c r="I8623" s="135" t="s">
        <v>11271</v>
      </c>
    </row>
    <row r="8624" spans="1:9" x14ac:dyDescent="0.2">
      <c r="A8624" s="135" t="s">
        <v>2918</v>
      </c>
      <c r="D8624" s="135" t="s">
        <v>11272</v>
      </c>
      <c r="E8624" s="135">
        <f t="shared" si="134"/>
        <v>40720419</v>
      </c>
      <c r="F8624" s="135" t="s">
        <v>16559</v>
      </c>
      <c r="G8624" s="135" t="s">
        <v>929</v>
      </c>
      <c r="H8624" s="135" t="s">
        <v>11260</v>
      </c>
      <c r="I8624" s="135" t="s">
        <v>11273</v>
      </c>
    </row>
    <row r="8625" spans="1:9" x14ac:dyDescent="0.2">
      <c r="A8625" s="135" t="s">
        <v>2918</v>
      </c>
      <c r="D8625" s="135" t="s">
        <v>11274</v>
      </c>
      <c r="E8625" s="135">
        <f t="shared" si="134"/>
        <v>40720420</v>
      </c>
      <c r="F8625" s="135" t="s">
        <v>16559</v>
      </c>
      <c r="G8625" s="135" t="s">
        <v>929</v>
      </c>
      <c r="H8625" s="135" t="s">
        <v>11260</v>
      </c>
      <c r="I8625" s="135" t="s">
        <v>11275</v>
      </c>
    </row>
    <row r="8626" spans="1:9" x14ac:dyDescent="0.2">
      <c r="A8626" s="135" t="s">
        <v>2918</v>
      </c>
      <c r="D8626" s="135" t="s">
        <v>11276</v>
      </c>
      <c r="E8626" s="135">
        <f t="shared" si="134"/>
        <v>40720425</v>
      </c>
      <c r="F8626" s="135" t="s">
        <v>16559</v>
      </c>
      <c r="G8626" s="135" t="s">
        <v>929</v>
      </c>
      <c r="H8626" s="135" t="s">
        <v>11260</v>
      </c>
      <c r="I8626" s="135" t="s">
        <v>11277</v>
      </c>
    </row>
    <row r="8627" spans="1:9" x14ac:dyDescent="0.2">
      <c r="A8627" s="135" t="s">
        <v>2918</v>
      </c>
      <c r="D8627" s="135" t="s">
        <v>11278</v>
      </c>
      <c r="E8627" s="135">
        <f t="shared" si="134"/>
        <v>40720426</v>
      </c>
      <c r="F8627" s="135" t="s">
        <v>16559</v>
      </c>
      <c r="G8627" s="135" t="s">
        <v>929</v>
      </c>
      <c r="H8627" s="135" t="s">
        <v>11260</v>
      </c>
      <c r="I8627" s="135" t="s">
        <v>11279</v>
      </c>
    </row>
    <row r="8628" spans="1:9" x14ac:dyDescent="0.2">
      <c r="A8628" s="135" t="s">
        <v>2918</v>
      </c>
      <c r="D8628" s="135" t="s">
        <v>11280</v>
      </c>
      <c r="E8628" s="135">
        <f t="shared" si="134"/>
        <v>40720801</v>
      </c>
      <c r="F8628" s="135" t="s">
        <v>16559</v>
      </c>
      <c r="G8628" s="135" t="s">
        <v>929</v>
      </c>
      <c r="H8628" s="135" t="s">
        <v>11281</v>
      </c>
      <c r="I8628" s="135" t="s">
        <v>11282</v>
      </c>
    </row>
    <row r="8629" spans="1:9" x14ac:dyDescent="0.2">
      <c r="A8629" s="135" t="s">
        <v>2918</v>
      </c>
      <c r="D8629" s="135" t="s">
        <v>11283</v>
      </c>
      <c r="E8629" s="135">
        <f t="shared" si="134"/>
        <v>40720802</v>
      </c>
      <c r="F8629" s="135" t="s">
        <v>16559</v>
      </c>
      <c r="G8629" s="135" t="s">
        <v>929</v>
      </c>
      <c r="H8629" s="135" t="s">
        <v>11281</v>
      </c>
      <c r="I8629" s="135" t="s">
        <v>11284</v>
      </c>
    </row>
    <row r="8630" spans="1:9" x14ac:dyDescent="0.2">
      <c r="A8630" s="135" t="s">
        <v>2918</v>
      </c>
      <c r="D8630" s="135" t="s">
        <v>11285</v>
      </c>
      <c r="E8630" s="135">
        <f t="shared" si="134"/>
        <v>40720803</v>
      </c>
      <c r="F8630" s="135" t="s">
        <v>16559</v>
      </c>
      <c r="G8630" s="135" t="s">
        <v>929</v>
      </c>
      <c r="H8630" s="135" t="s">
        <v>11281</v>
      </c>
      <c r="I8630" s="135" t="s">
        <v>11286</v>
      </c>
    </row>
    <row r="8631" spans="1:9" x14ac:dyDescent="0.2">
      <c r="A8631" s="135" t="s">
        <v>2918</v>
      </c>
      <c r="D8631" s="135" t="s">
        <v>11287</v>
      </c>
      <c r="E8631" s="135">
        <f t="shared" si="134"/>
        <v>40720804</v>
      </c>
      <c r="F8631" s="135" t="s">
        <v>16559</v>
      </c>
      <c r="G8631" s="135" t="s">
        <v>929</v>
      </c>
      <c r="H8631" s="135" t="s">
        <v>11281</v>
      </c>
      <c r="I8631" s="135" t="s">
        <v>11288</v>
      </c>
    </row>
    <row r="8632" spans="1:9" x14ac:dyDescent="0.2">
      <c r="A8632" s="135" t="s">
        <v>2918</v>
      </c>
      <c r="D8632" s="135" t="s">
        <v>11289</v>
      </c>
      <c r="E8632" s="135">
        <f t="shared" si="134"/>
        <v>40720805</v>
      </c>
      <c r="F8632" s="135" t="s">
        <v>16559</v>
      </c>
      <c r="G8632" s="135" t="s">
        <v>929</v>
      </c>
      <c r="H8632" s="135" t="s">
        <v>11281</v>
      </c>
      <c r="I8632" s="135" t="s">
        <v>11290</v>
      </c>
    </row>
    <row r="8633" spans="1:9" x14ac:dyDescent="0.2">
      <c r="A8633" s="135" t="s">
        <v>2918</v>
      </c>
      <c r="D8633" s="135" t="s">
        <v>11291</v>
      </c>
      <c r="E8633" s="135">
        <f t="shared" si="134"/>
        <v>40720806</v>
      </c>
      <c r="F8633" s="135" t="s">
        <v>16559</v>
      </c>
      <c r="G8633" s="135" t="s">
        <v>929</v>
      </c>
      <c r="H8633" s="135" t="s">
        <v>11281</v>
      </c>
      <c r="I8633" s="135" t="s">
        <v>11292</v>
      </c>
    </row>
    <row r="8634" spans="1:9" x14ac:dyDescent="0.2">
      <c r="A8634" s="135" t="s">
        <v>2918</v>
      </c>
      <c r="D8634" s="135" t="s">
        <v>11293</v>
      </c>
      <c r="E8634" s="135">
        <f t="shared" si="134"/>
        <v>40720897</v>
      </c>
      <c r="F8634" s="135" t="s">
        <v>16559</v>
      </c>
      <c r="G8634" s="135" t="s">
        <v>929</v>
      </c>
      <c r="H8634" s="135" t="s">
        <v>11281</v>
      </c>
      <c r="I8634" s="135" t="s">
        <v>11294</v>
      </c>
    </row>
    <row r="8635" spans="1:9" x14ac:dyDescent="0.2">
      <c r="A8635" s="135" t="s">
        <v>2918</v>
      </c>
      <c r="D8635" s="135" t="s">
        <v>11295</v>
      </c>
      <c r="E8635" s="135">
        <f t="shared" si="134"/>
        <v>40720898</v>
      </c>
      <c r="F8635" s="135" t="s">
        <v>16559</v>
      </c>
      <c r="G8635" s="135" t="s">
        <v>929</v>
      </c>
      <c r="H8635" s="135" t="s">
        <v>11281</v>
      </c>
      <c r="I8635" s="135" t="s">
        <v>11296</v>
      </c>
    </row>
    <row r="8636" spans="1:9" x14ac:dyDescent="0.2">
      <c r="A8636" s="135" t="s">
        <v>2918</v>
      </c>
      <c r="D8636" s="135" t="s">
        <v>11297</v>
      </c>
      <c r="E8636" s="135">
        <f t="shared" si="134"/>
        <v>40721205</v>
      </c>
      <c r="F8636" s="135" t="s">
        <v>16559</v>
      </c>
      <c r="G8636" s="135" t="s">
        <v>929</v>
      </c>
      <c r="H8636" s="135" t="s">
        <v>11298</v>
      </c>
      <c r="I8636" s="135" t="s">
        <v>11299</v>
      </c>
    </row>
    <row r="8637" spans="1:9" x14ac:dyDescent="0.2">
      <c r="A8637" s="135" t="s">
        <v>2918</v>
      </c>
      <c r="D8637" s="135" t="s">
        <v>11300</v>
      </c>
      <c r="E8637" s="135">
        <f t="shared" si="134"/>
        <v>40721206</v>
      </c>
      <c r="F8637" s="135" t="s">
        <v>16559</v>
      </c>
      <c r="G8637" s="135" t="s">
        <v>929</v>
      </c>
      <c r="H8637" s="135" t="s">
        <v>11298</v>
      </c>
      <c r="I8637" s="135" t="s">
        <v>11301</v>
      </c>
    </row>
    <row r="8638" spans="1:9" x14ac:dyDescent="0.2">
      <c r="A8638" s="135" t="s">
        <v>2918</v>
      </c>
      <c r="D8638" s="135" t="s">
        <v>11302</v>
      </c>
      <c r="E8638" s="135">
        <f t="shared" si="134"/>
        <v>40721207</v>
      </c>
      <c r="F8638" s="135" t="s">
        <v>16559</v>
      </c>
      <c r="G8638" s="135" t="s">
        <v>929</v>
      </c>
      <c r="H8638" s="135" t="s">
        <v>11298</v>
      </c>
      <c r="I8638" s="135" t="s">
        <v>11303</v>
      </c>
    </row>
    <row r="8639" spans="1:9" x14ac:dyDescent="0.2">
      <c r="A8639" s="135" t="s">
        <v>2918</v>
      </c>
      <c r="D8639" s="135" t="s">
        <v>11304</v>
      </c>
      <c r="E8639" s="135">
        <f t="shared" si="134"/>
        <v>40721208</v>
      </c>
      <c r="F8639" s="135" t="s">
        <v>16559</v>
      </c>
      <c r="G8639" s="135" t="s">
        <v>929</v>
      </c>
      <c r="H8639" s="135" t="s">
        <v>11298</v>
      </c>
      <c r="I8639" s="135" t="s">
        <v>11305</v>
      </c>
    </row>
    <row r="8640" spans="1:9" x14ac:dyDescent="0.2">
      <c r="A8640" s="135" t="s">
        <v>2918</v>
      </c>
      <c r="D8640" s="135" t="s">
        <v>11306</v>
      </c>
      <c r="E8640" s="135">
        <f t="shared" si="134"/>
        <v>40721217</v>
      </c>
      <c r="F8640" s="135" t="s">
        <v>16559</v>
      </c>
      <c r="G8640" s="135" t="s">
        <v>929</v>
      </c>
      <c r="H8640" s="135" t="s">
        <v>11298</v>
      </c>
      <c r="I8640" s="135" t="s">
        <v>11307</v>
      </c>
    </row>
    <row r="8641" spans="1:12" x14ac:dyDescent="0.2">
      <c r="A8641" s="135" t="s">
        <v>2918</v>
      </c>
      <c r="D8641" s="135" t="s">
        <v>11308</v>
      </c>
      <c r="E8641" s="135">
        <f t="shared" si="134"/>
        <v>40721218</v>
      </c>
      <c r="F8641" s="135" t="s">
        <v>16559</v>
      </c>
      <c r="G8641" s="135" t="s">
        <v>929</v>
      </c>
      <c r="H8641" s="135" t="s">
        <v>11298</v>
      </c>
      <c r="I8641" s="135" t="s">
        <v>11309</v>
      </c>
    </row>
    <row r="8642" spans="1:12" x14ac:dyDescent="0.2">
      <c r="A8642" s="135" t="s">
        <v>2918</v>
      </c>
      <c r="D8642" s="135" t="s">
        <v>11310</v>
      </c>
      <c r="E8642" s="135">
        <f t="shared" ref="E8642:E8705" si="135">VALUE(D8642)</f>
        <v>40721603</v>
      </c>
      <c r="F8642" s="135" t="s">
        <v>16559</v>
      </c>
      <c r="G8642" s="135" t="s">
        <v>929</v>
      </c>
      <c r="H8642" s="135" t="s">
        <v>11311</v>
      </c>
      <c r="I8642" s="135" t="s">
        <v>11312</v>
      </c>
    </row>
    <row r="8643" spans="1:12" x14ac:dyDescent="0.2">
      <c r="A8643" s="135" t="s">
        <v>2918</v>
      </c>
      <c r="D8643" s="135" t="s">
        <v>11313</v>
      </c>
      <c r="E8643" s="135">
        <f t="shared" si="135"/>
        <v>40721604</v>
      </c>
      <c r="F8643" s="135" t="s">
        <v>16559</v>
      </c>
      <c r="G8643" s="135" t="s">
        <v>929</v>
      </c>
      <c r="H8643" s="135" t="s">
        <v>11311</v>
      </c>
      <c r="I8643" s="135" t="s">
        <v>11314</v>
      </c>
    </row>
    <row r="8644" spans="1:12" x14ac:dyDescent="0.2">
      <c r="A8644" s="135" t="s">
        <v>2918</v>
      </c>
      <c r="D8644" s="135" t="s">
        <v>11315</v>
      </c>
      <c r="E8644" s="135">
        <f t="shared" si="135"/>
        <v>40722001</v>
      </c>
      <c r="F8644" s="135" t="s">
        <v>16559</v>
      </c>
      <c r="G8644" s="135" t="s">
        <v>929</v>
      </c>
      <c r="H8644" s="135" t="s">
        <v>11316</v>
      </c>
      <c r="I8644" s="135" t="s">
        <v>11317</v>
      </c>
    </row>
    <row r="8645" spans="1:12" x14ac:dyDescent="0.2">
      <c r="A8645" s="135" t="s">
        <v>2918</v>
      </c>
      <c r="D8645" s="135" t="s">
        <v>11318</v>
      </c>
      <c r="E8645" s="135">
        <f t="shared" si="135"/>
        <v>40722002</v>
      </c>
      <c r="F8645" s="135" t="s">
        <v>16559</v>
      </c>
      <c r="G8645" s="135" t="s">
        <v>929</v>
      </c>
      <c r="H8645" s="135" t="s">
        <v>11316</v>
      </c>
      <c r="I8645" s="135" t="s">
        <v>11319</v>
      </c>
    </row>
    <row r="8646" spans="1:12" x14ac:dyDescent="0.2">
      <c r="A8646" s="135" t="s">
        <v>2918</v>
      </c>
      <c r="D8646" s="135" t="s">
        <v>11320</v>
      </c>
      <c r="E8646" s="135">
        <f t="shared" si="135"/>
        <v>40722003</v>
      </c>
      <c r="F8646" s="135" t="s">
        <v>16559</v>
      </c>
      <c r="G8646" s="135" t="s">
        <v>929</v>
      </c>
      <c r="H8646" s="135" t="s">
        <v>11316</v>
      </c>
      <c r="I8646" s="135" t="s">
        <v>11321</v>
      </c>
    </row>
    <row r="8647" spans="1:12" x14ac:dyDescent="0.2">
      <c r="A8647" s="135" t="s">
        <v>2918</v>
      </c>
      <c r="D8647" s="135" t="s">
        <v>11322</v>
      </c>
      <c r="E8647" s="135">
        <f t="shared" si="135"/>
        <v>40722004</v>
      </c>
      <c r="F8647" s="135" t="s">
        <v>16559</v>
      </c>
      <c r="G8647" s="135" t="s">
        <v>929</v>
      </c>
      <c r="H8647" s="135" t="s">
        <v>11316</v>
      </c>
      <c r="I8647" s="135" t="s">
        <v>14033</v>
      </c>
    </row>
    <row r="8648" spans="1:12" x14ac:dyDescent="0.2">
      <c r="A8648" s="135" t="s">
        <v>2918</v>
      </c>
      <c r="D8648" s="135" t="s">
        <v>14034</v>
      </c>
      <c r="E8648" s="135">
        <f t="shared" si="135"/>
        <v>40722005</v>
      </c>
      <c r="F8648" s="135" t="s">
        <v>16559</v>
      </c>
      <c r="G8648" s="135" t="s">
        <v>929</v>
      </c>
      <c r="H8648" s="135" t="s">
        <v>11316</v>
      </c>
      <c r="I8648" s="135" t="s">
        <v>14035</v>
      </c>
    </row>
    <row r="8649" spans="1:12" x14ac:dyDescent="0.2">
      <c r="A8649" s="135" t="s">
        <v>2918</v>
      </c>
      <c r="D8649" s="135" t="s">
        <v>14036</v>
      </c>
      <c r="E8649" s="135">
        <f t="shared" si="135"/>
        <v>40722006</v>
      </c>
      <c r="F8649" s="135" t="s">
        <v>16559</v>
      </c>
      <c r="G8649" s="135" t="s">
        <v>929</v>
      </c>
      <c r="H8649" s="135" t="s">
        <v>11316</v>
      </c>
      <c r="I8649" s="135" t="s">
        <v>14037</v>
      </c>
    </row>
    <row r="8650" spans="1:12" x14ac:dyDescent="0.2">
      <c r="A8650" s="135" t="s">
        <v>2918</v>
      </c>
      <c r="D8650" s="135" t="s">
        <v>14038</v>
      </c>
      <c r="E8650" s="135">
        <f t="shared" si="135"/>
        <v>40722007</v>
      </c>
      <c r="F8650" s="135" t="s">
        <v>16559</v>
      </c>
      <c r="G8650" s="135" t="s">
        <v>929</v>
      </c>
      <c r="H8650" s="135" t="s">
        <v>11316</v>
      </c>
      <c r="I8650" s="135" t="s">
        <v>14039</v>
      </c>
    </row>
    <row r="8651" spans="1:12" x14ac:dyDescent="0.2">
      <c r="A8651" s="135" t="s">
        <v>2918</v>
      </c>
      <c r="D8651" s="135" t="s">
        <v>14040</v>
      </c>
      <c r="E8651" s="135">
        <f t="shared" si="135"/>
        <v>40722008</v>
      </c>
      <c r="F8651" s="135" t="s">
        <v>16559</v>
      </c>
      <c r="G8651" s="135" t="s">
        <v>929</v>
      </c>
      <c r="H8651" s="135" t="s">
        <v>11316</v>
      </c>
      <c r="I8651" s="135" t="s">
        <v>14041</v>
      </c>
    </row>
    <row r="8652" spans="1:12" x14ac:dyDescent="0.2">
      <c r="A8652" s="135" t="s">
        <v>2918</v>
      </c>
      <c r="D8652" s="135" t="s">
        <v>14042</v>
      </c>
      <c r="E8652" s="135">
        <f t="shared" si="135"/>
        <v>40722009</v>
      </c>
      <c r="F8652" s="135" t="s">
        <v>16559</v>
      </c>
      <c r="G8652" s="135" t="s">
        <v>929</v>
      </c>
      <c r="H8652" s="135" t="s">
        <v>11316</v>
      </c>
      <c r="I8652" s="135" t="s">
        <v>14043</v>
      </c>
      <c r="K8652" s="137">
        <v>36797</v>
      </c>
      <c r="L8652" s="135" t="s">
        <v>14044</v>
      </c>
    </row>
    <row r="8653" spans="1:12" x14ac:dyDescent="0.2">
      <c r="A8653" s="135" t="s">
        <v>2918</v>
      </c>
      <c r="D8653" s="135" t="s">
        <v>14045</v>
      </c>
      <c r="E8653" s="135">
        <f t="shared" si="135"/>
        <v>40722010</v>
      </c>
      <c r="F8653" s="135" t="s">
        <v>16559</v>
      </c>
      <c r="G8653" s="135" t="s">
        <v>929</v>
      </c>
      <c r="H8653" s="135" t="s">
        <v>11316</v>
      </c>
      <c r="I8653" s="135" t="s">
        <v>14046</v>
      </c>
      <c r="K8653" s="137">
        <v>36797</v>
      </c>
      <c r="L8653" s="135" t="s">
        <v>14044</v>
      </c>
    </row>
    <row r="8654" spans="1:12" x14ac:dyDescent="0.2">
      <c r="A8654" s="135" t="s">
        <v>2918</v>
      </c>
      <c r="D8654" s="135" t="s">
        <v>14047</v>
      </c>
      <c r="E8654" s="135">
        <f t="shared" si="135"/>
        <v>40722011</v>
      </c>
      <c r="F8654" s="135" t="s">
        <v>16559</v>
      </c>
      <c r="G8654" s="135" t="s">
        <v>929</v>
      </c>
      <c r="H8654" s="135" t="s">
        <v>11316</v>
      </c>
      <c r="I8654" s="135" t="s">
        <v>14048</v>
      </c>
    </row>
    <row r="8655" spans="1:12" x14ac:dyDescent="0.2">
      <c r="A8655" s="135" t="s">
        <v>2918</v>
      </c>
      <c r="D8655" s="135" t="s">
        <v>14049</v>
      </c>
      <c r="E8655" s="135">
        <f t="shared" si="135"/>
        <v>40722012</v>
      </c>
      <c r="F8655" s="135" t="s">
        <v>16559</v>
      </c>
      <c r="G8655" s="135" t="s">
        <v>929</v>
      </c>
      <c r="H8655" s="135" t="s">
        <v>11316</v>
      </c>
      <c r="I8655" s="135" t="s">
        <v>14050</v>
      </c>
    </row>
    <row r="8656" spans="1:12" x14ac:dyDescent="0.2">
      <c r="A8656" s="135" t="s">
        <v>2918</v>
      </c>
      <c r="D8656" s="135" t="s">
        <v>14051</v>
      </c>
      <c r="E8656" s="135">
        <f t="shared" si="135"/>
        <v>40722021</v>
      </c>
      <c r="F8656" s="135" t="s">
        <v>16559</v>
      </c>
      <c r="G8656" s="135" t="s">
        <v>929</v>
      </c>
      <c r="H8656" s="135" t="s">
        <v>11316</v>
      </c>
      <c r="I8656" s="135" t="s">
        <v>14052</v>
      </c>
    </row>
    <row r="8657" spans="1:9" x14ac:dyDescent="0.2">
      <c r="A8657" s="135" t="s">
        <v>2918</v>
      </c>
      <c r="D8657" s="135" t="s">
        <v>14053</v>
      </c>
      <c r="E8657" s="135">
        <f t="shared" si="135"/>
        <v>40722022</v>
      </c>
      <c r="F8657" s="135" t="s">
        <v>16559</v>
      </c>
      <c r="G8657" s="135" t="s">
        <v>929</v>
      </c>
      <c r="H8657" s="135" t="s">
        <v>11316</v>
      </c>
      <c r="I8657" s="135" t="s">
        <v>14054</v>
      </c>
    </row>
    <row r="8658" spans="1:9" x14ac:dyDescent="0.2">
      <c r="A8658" s="135" t="s">
        <v>2918</v>
      </c>
      <c r="D8658" s="135" t="s">
        <v>14055</v>
      </c>
      <c r="E8658" s="135">
        <f t="shared" si="135"/>
        <v>40722029</v>
      </c>
      <c r="F8658" s="135" t="s">
        <v>16559</v>
      </c>
      <c r="G8658" s="135" t="s">
        <v>929</v>
      </c>
      <c r="H8658" s="135" t="s">
        <v>11316</v>
      </c>
      <c r="I8658" s="135" t="s">
        <v>16752</v>
      </c>
    </row>
    <row r="8659" spans="1:9" x14ac:dyDescent="0.2">
      <c r="A8659" s="135" t="s">
        <v>2918</v>
      </c>
      <c r="D8659" s="135" t="s">
        <v>16753</v>
      </c>
      <c r="E8659" s="135">
        <f t="shared" si="135"/>
        <v>40722030</v>
      </c>
      <c r="F8659" s="135" t="s">
        <v>16559</v>
      </c>
      <c r="G8659" s="135" t="s">
        <v>929</v>
      </c>
      <c r="H8659" s="135" t="s">
        <v>11316</v>
      </c>
      <c r="I8659" s="135" t="s">
        <v>16754</v>
      </c>
    </row>
    <row r="8660" spans="1:9" x14ac:dyDescent="0.2">
      <c r="A8660" s="135" t="s">
        <v>2918</v>
      </c>
      <c r="D8660" s="135" t="s">
        <v>16755</v>
      </c>
      <c r="E8660" s="135">
        <f t="shared" si="135"/>
        <v>40722031</v>
      </c>
      <c r="F8660" s="135" t="s">
        <v>16559</v>
      </c>
      <c r="G8660" s="135" t="s">
        <v>929</v>
      </c>
      <c r="H8660" s="135" t="s">
        <v>11316</v>
      </c>
      <c r="I8660" s="135" t="s">
        <v>16756</v>
      </c>
    </row>
    <row r="8661" spans="1:9" x14ac:dyDescent="0.2">
      <c r="A8661" s="135" t="s">
        <v>2918</v>
      </c>
      <c r="D8661" s="135" t="s">
        <v>16757</v>
      </c>
      <c r="E8661" s="135">
        <f t="shared" si="135"/>
        <v>40722032</v>
      </c>
      <c r="F8661" s="135" t="s">
        <v>16559</v>
      </c>
      <c r="G8661" s="135" t="s">
        <v>929</v>
      </c>
      <c r="H8661" s="135" t="s">
        <v>11316</v>
      </c>
      <c r="I8661" s="135" t="s">
        <v>16758</v>
      </c>
    </row>
    <row r="8662" spans="1:9" x14ac:dyDescent="0.2">
      <c r="A8662" s="135" t="s">
        <v>2918</v>
      </c>
      <c r="D8662" s="135" t="s">
        <v>16759</v>
      </c>
      <c r="E8662" s="135">
        <f t="shared" si="135"/>
        <v>40722033</v>
      </c>
      <c r="F8662" s="135" t="s">
        <v>16559</v>
      </c>
      <c r="G8662" s="135" t="s">
        <v>929</v>
      </c>
      <c r="H8662" s="135" t="s">
        <v>11316</v>
      </c>
      <c r="I8662" s="135" t="s">
        <v>16760</v>
      </c>
    </row>
    <row r="8663" spans="1:9" x14ac:dyDescent="0.2">
      <c r="A8663" s="135" t="s">
        <v>2918</v>
      </c>
      <c r="D8663" s="135" t="s">
        <v>16761</v>
      </c>
      <c r="E8663" s="135">
        <f t="shared" si="135"/>
        <v>40722034</v>
      </c>
      <c r="F8663" s="135" t="s">
        <v>16559</v>
      </c>
      <c r="G8663" s="135" t="s">
        <v>929</v>
      </c>
      <c r="H8663" s="135" t="s">
        <v>11316</v>
      </c>
      <c r="I8663" s="135" t="s">
        <v>16762</v>
      </c>
    </row>
    <row r="8664" spans="1:9" x14ac:dyDescent="0.2">
      <c r="A8664" s="135" t="s">
        <v>2918</v>
      </c>
      <c r="D8664" s="135" t="s">
        <v>16763</v>
      </c>
      <c r="E8664" s="135">
        <f t="shared" si="135"/>
        <v>40722035</v>
      </c>
      <c r="F8664" s="135" t="s">
        <v>16559</v>
      </c>
      <c r="G8664" s="135" t="s">
        <v>929</v>
      </c>
      <c r="H8664" s="135" t="s">
        <v>11316</v>
      </c>
      <c r="I8664" s="135" t="s">
        <v>16764</v>
      </c>
    </row>
    <row r="8665" spans="1:9" x14ac:dyDescent="0.2">
      <c r="A8665" s="135" t="s">
        <v>2918</v>
      </c>
      <c r="D8665" s="135" t="s">
        <v>16765</v>
      </c>
      <c r="E8665" s="135">
        <f t="shared" si="135"/>
        <v>40722036</v>
      </c>
      <c r="F8665" s="135" t="s">
        <v>16559</v>
      </c>
      <c r="G8665" s="135" t="s">
        <v>929</v>
      </c>
      <c r="H8665" s="135" t="s">
        <v>11316</v>
      </c>
      <c r="I8665" s="135" t="s">
        <v>16766</v>
      </c>
    </row>
    <row r="8666" spans="1:9" x14ac:dyDescent="0.2">
      <c r="A8666" s="135" t="s">
        <v>2918</v>
      </c>
      <c r="D8666" s="135" t="s">
        <v>16767</v>
      </c>
      <c r="E8666" s="135">
        <f t="shared" si="135"/>
        <v>40722097</v>
      </c>
      <c r="F8666" s="135" t="s">
        <v>16559</v>
      </c>
      <c r="G8666" s="135" t="s">
        <v>929</v>
      </c>
      <c r="H8666" s="135" t="s">
        <v>11316</v>
      </c>
      <c r="I8666" s="135" t="s">
        <v>14097</v>
      </c>
    </row>
    <row r="8667" spans="1:9" x14ac:dyDescent="0.2">
      <c r="A8667" s="135" t="s">
        <v>2918</v>
      </c>
      <c r="D8667" s="135" t="s">
        <v>14098</v>
      </c>
      <c r="E8667" s="135">
        <f t="shared" si="135"/>
        <v>40722098</v>
      </c>
      <c r="F8667" s="135" t="s">
        <v>16559</v>
      </c>
      <c r="G8667" s="135" t="s">
        <v>929</v>
      </c>
      <c r="H8667" s="135" t="s">
        <v>11316</v>
      </c>
      <c r="I8667" s="135" t="s">
        <v>14099</v>
      </c>
    </row>
    <row r="8668" spans="1:9" x14ac:dyDescent="0.2">
      <c r="A8668" s="135" t="s">
        <v>2918</v>
      </c>
      <c r="D8668" s="135" t="s">
        <v>14100</v>
      </c>
      <c r="E8668" s="135">
        <f t="shared" si="135"/>
        <v>40722801</v>
      </c>
      <c r="F8668" s="135" t="s">
        <v>16559</v>
      </c>
      <c r="G8668" s="135" t="s">
        <v>929</v>
      </c>
      <c r="H8668" s="135" t="s">
        <v>14101</v>
      </c>
      <c r="I8668" s="135" t="s">
        <v>14102</v>
      </c>
    </row>
    <row r="8669" spans="1:9" x14ac:dyDescent="0.2">
      <c r="A8669" s="135" t="s">
        <v>2918</v>
      </c>
      <c r="D8669" s="135" t="s">
        <v>14103</v>
      </c>
      <c r="E8669" s="135">
        <f t="shared" si="135"/>
        <v>40722802</v>
      </c>
      <c r="F8669" s="135" t="s">
        <v>16559</v>
      </c>
      <c r="G8669" s="135" t="s">
        <v>929</v>
      </c>
      <c r="H8669" s="135" t="s">
        <v>14101</v>
      </c>
      <c r="I8669" s="135" t="s">
        <v>14104</v>
      </c>
    </row>
    <row r="8670" spans="1:9" x14ac:dyDescent="0.2">
      <c r="A8670" s="135" t="s">
        <v>2918</v>
      </c>
      <c r="D8670" s="135" t="s">
        <v>14105</v>
      </c>
      <c r="E8670" s="135">
        <f t="shared" si="135"/>
        <v>40722803</v>
      </c>
      <c r="F8670" s="135" t="s">
        <v>16559</v>
      </c>
      <c r="G8670" s="135" t="s">
        <v>929</v>
      </c>
      <c r="H8670" s="135" t="s">
        <v>14101</v>
      </c>
      <c r="I8670" s="135" t="s">
        <v>14106</v>
      </c>
    </row>
    <row r="8671" spans="1:9" x14ac:dyDescent="0.2">
      <c r="A8671" s="135" t="s">
        <v>2918</v>
      </c>
      <c r="D8671" s="135" t="s">
        <v>14107</v>
      </c>
      <c r="E8671" s="135">
        <f t="shared" si="135"/>
        <v>40722804</v>
      </c>
      <c r="F8671" s="135" t="s">
        <v>16559</v>
      </c>
      <c r="G8671" s="135" t="s">
        <v>929</v>
      </c>
      <c r="H8671" s="135" t="s">
        <v>14101</v>
      </c>
      <c r="I8671" s="135" t="s">
        <v>14108</v>
      </c>
    </row>
    <row r="8672" spans="1:9" x14ac:dyDescent="0.2">
      <c r="A8672" s="135" t="s">
        <v>2918</v>
      </c>
      <c r="D8672" s="135" t="s">
        <v>14109</v>
      </c>
      <c r="E8672" s="135">
        <f t="shared" si="135"/>
        <v>40722805</v>
      </c>
      <c r="F8672" s="135" t="s">
        <v>16559</v>
      </c>
      <c r="G8672" s="135" t="s">
        <v>929</v>
      </c>
      <c r="H8672" s="135" t="s">
        <v>14101</v>
      </c>
      <c r="I8672" s="135" t="s">
        <v>14110</v>
      </c>
    </row>
    <row r="8673" spans="1:9" x14ac:dyDescent="0.2">
      <c r="A8673" s="135" t="s">
        <v>2918</v>
      </c>
      <c r="D8673" s="135" t="s">
        <v>14111</v>
      </c>
      <c r="E8673" s="135">
        <f t="shared" si="135"/>
        <v>40722806</v>
      </c>
      <c r="F8673" s="135" t="s">
        <v>16559</v>
      </c>
      <c r="G8673" s="135" t="s">
        <v>929</v>
      </c>
      <c r="H8673" s="135" t="s">
        <v>14101</v>
      </c>
      <c r="I8673" s="135" t="s">
        <v>14112</v>
      </c>
    </row>
    <row r="8674" spans="1:9" x14ac:dyDescent="0.2">
      <c r="A8674" s="135" t="s">
        <v>2918</v>
      </c>
      <c r="D8674" s="135" t="s">
        <v>14113</v>
      </c>
      <c r="E8674" s="135">
        <f t="shared" si="135"/>
        <v>40722807</v>
      </c>
      <c r="F8674" s="135" t="s">
        <v>16559</v>
      </c>
      <c r="G8674" s="135" t="s">
        <v>929</v>
      </c>
      <c r="H8674" s="135" t="s">
        <v>14101</v>
      </c>
      <c r="I8674" s="135" t="s">
        <v>14114</v>
      </c>
    </row>
    <row r="8675" spans="1:9" x14ac:dyDescent="0.2">
      <c r="A8675" s="135" t="s">
        <v>2918</v>
      </c>
      <c r="D8675" s="135" t="s">
        <v>14115</v>
      </c>
      <c r="E8675" s="135">
        <f t="shared" si="135"/>
        <v>40722808</v>
      </c>
      <c r="F8675" s="135" t="s">
        <v>16559</v>
      </c>
      <c r="G8675" s="135" t="s">
        <v>929</v>
      </c>
      <c r="H8675" s="135" t="s">
        <v>14101</v>
      </c>
      <c r="I8675" s="135" t="s">
        <v>14116</v>
      </c>
    </row>
    <row r="8676" spans="1:9" x14ac:dyDescent="0.2">
      <c r="A8676" s="135" t="s">
        <v>2918</v>
      </c>
      <c r="D8676" s="135" t="s">
        <v>14136</v>
      </c>
      <c r="E8676" s="135">
        <f t="shared" si="135"/>
        <v>40722897</v>
      </c>
      <c r="F8676" s="135" t="s">
        <v>16559</v>
      </c>
      <c r="G8676" s="135" t="s">
        <v>929</v>
      </c>
      <c r="H8676" s="135" t="s">
        <v>14101</v>
      </c>
      <c r="I8676" s="135" t="s">
        <v>14137</v>
      </c>
    </row>
    <row r="8677" spans="1:9" x14ac:dyDescent="0.2">
      <c r="A8677" s="135" t="s">
        <v>2918</v>
      </c>
      <c r="D8677" s="135" t="s">
        <v>14138</v>
      </c>
      <c r="E8677" s="135">
        <f t="shared" si="135"/>
        <v>40722898</v>
      </c>
      <c r="F8677" s="135" t="s">
        <v>16559</v>
      </c>
      <c r="G8677" s="135" t="s">
        <v>929</v>
      </c>
      <c r="H8677" s="135" t="s">
        <v>14101</v>
      </c>
      <c r="I8677" s="135" t="s">
        <v>14139</v>
      </c>
    </row>
    <row r="8678" spans="1:9" x14ac:dyDescent="0.2">
      <c r="A8678" s="135" t="s">
        <v>2918</v>
      </c>
      <c r="D8678" s="135" t="s">
        <v>14140</v>
      </c>
      <c r="E8678" s="135">
        <f t="shared" si="135"/>
        <v>40723201</v>
      </c>
      <c r="F8678" s="135" t="s">
        <v>16559</v>
      </c>
      <c r="G8678" s="135" t="s">
        <v>929</v>
      </c>
      <c r="H8678" s="135" t="s">
        <v>14141</v>
      </c>
      <c r="I8678" s="135" t="s">
        <v>14142</v>
      </c>
    </row>
    <row r="8679" spans="1:9" x14ac:dyDescent="0.2">
      <c r="A8679" s="135" t="s">
        <v>2918</v>
      </c>
      <c r="D8679" s="135" t="s">
        <v>14143</v>
      </c>
      <c r="E8679" s="135">
        <f t="shared" si="135"/>
        <v>40723202</v>
      </c>
      <c r="F8679" s="135" t="s">
        <v>16559</v>
      </c>
      <c r="G8679" s="135" t="s">
        <v>929</v>
      </c>
      <c r="H8679" s="135" t="s">
        <v>14141</v>
      </c>
      <c r="I8679" s="135" t="s">
        <v>14144</v>
      </c>
    </row>
    <row r="8680" spans="1:9" x14ac:dyDescent="0.2">
      <c r="A8680" s="135" t="s">
        <v>2918</v>
      </c>
      <c r="D8680" s="135" t="s">
        <v>14145</v>
      </c>
      <c r="E8680" s="135">
        <f t="shared" si="135"/>
        <v>40723203</v>
      </c>
      <c r="F8680" s="135" t="s">
        <v>16559</v>
      </c>
      <c r="G8680" s="135" t="s">
        <v>929</v>
      </c>
      <c r="H8680" s="135" t="s">
        <v>14141</v>
      </c>
      <c r="I8680" s="135" t="s">
        <v>14146</v>
      </c>
    </row>
    <row r="8681" spans="1:9" x14ac:dyDescent="0.2">
      <c r="A8681" s="135" t="s">
        <v>2918</v>
      </c>
      <c r="D8681" s="135" t="s">
        <v>14147</v>
      </c>
      <c r="E8681" s="135">
        <f t="shared" si="135"/>
        <v>40723204</v>
      </c>
      <c r="F8681" s="135" t="s">
        <v>16559</v>
      </c>
      <c r="G8681" s="135" t="s">
        <v>929</v>
      </c>
      <c r="H8681" s="135" t="s">
        <v>14141</v>
      </c>
      <c r="I8681" s="135" t="s">
        <v>16803</v>
      </c>
    </row>
    <row r="8682" spans="1:9" x14ac:dyDescent="0.2">
      <c r="A8682" s="135" t="s">
        <v>2918</v>
      </c>
      <c r="D8682" s="135" t="s">
        <v>16804</v>
      </c>
      <c r="E8682" s="135">
        <f t="shared" si="135"/>
        <v>40723297</v>
      </c>
      <c r="F8682" s="135" t="s">
        <v>16559</v>
      </c>
      <c r="G8682" s="135" t="s">
        <v>929</v>
      </c>
      <c r="H8682" s="135" t="s">
        <v>14141</v>
      </c>
      <c r="I8682" s="135" t="s">
        <v>16805</v>
      </c>
    </row>
    <row r="8683" spans="1:9" x14ac:dyDescent="0.2">
      <c r="A8683" s="135" t="s">
        <v>2918</v>
      </c>
      <c r="D8683" s="135" t="s">
        <v>16806</v>
      </c>
      <c r="E8683" s="135">
        <f t="shared" si="135"/>
        <v>40723298</v>
      </c>
      <c r="F8683" s="135" t="s">
        <v>16559</v>
      </c>
      <c r="G8683" s="135" t="s">
        <v>929</v>
      </c>
      <c r="H8683" s="135" t="s">
        <v>14141</v>
      </c>
      <c r="I8683" s="135" t="s">
        <v>16807</v>
      </c>
    </row>
    <row r="8684" spans="1:9" x14ac:dyDescent="0.2">
      <c r="A8684" s="135" t="s">
        <v>2918</v>
      </c>
      <c r="D8684" s="135" t="s">
        <v>16808</v>
      </c>
      <c r="E8684" s="135">
        <f t="shared" si="135"/>
        <v>40723601</v>
      </c>
      <c r="F8684" s="135" t="s">
        <v>16559</v>
      </c>
      <c r="G8684" s="135" t="s">
        <v>929</v>
      </c>
      <c r="H8684" s="135" t="s">
        <v>16809</v>
      </c>
      <c r="I8684" s="135" t="s">
        <v>16810</v>
      </c>
    </row>
    <row r="8685" spans="1:9" x14ac:dyDescent="0.2">
      <c r="A8685" s="135" t="s">
        <v>2918</v>
      </c>
      <c r="D8685" s="135" t="s">
        <v>16811</v>
      </c>
      <c r="E8685" s="135">
        <f t="shared" si="135"/>
        <v>40723602</v>
      </c>
      <c r="F8685" s="135" t="s">
        <v>16559</v>
      </c>
      <c r="G8685" s="135" t="s">
        <v>929</v>
      </c>
      <c r="H8685" s="135" t="s">
        <v>16809</v>
      </c>
      <c r="I8685" s="135" t="s">
        <v>16812</v>
      </c>
    </row>
    <row r="8686" spans="1:9" x14ac:dyDescent="0.2">
      <c r="A8686" s="135" t="s">
        <v>2918</v>
      </c>
      <c r="D8686" s="135" t="s">
        <v>16813</v>
      </c>
      <c r="E8686" s="135">
        <f t="shared" si="135"/>
        <v>40723603</v>
      </c>
      <c r="F8686" s="135" t="s">
        <v>16559</v>
      </c>
      <c r="G8686" s="135" t="s">
        <v>929</v>
      </c>
      <c r="H8686" s="135" t="s">
        <v>16809</v>
      </c>
      <c r="I8686" s="135" t="s">
        <v>16814</v>
      </c>
    </row>
    <row r="8687" spans="1:9" x14ac:dyDescent="0.2">
      <c r="A8687" s="135" t="s">
        <v>2918</v>
      </c>
      <c r="D8687" s="135" t="s">
        <v>16815</v>
      </c>
      <c r="E8687" s="135">
        <f t="shared" si="135"/>
        <v>40723604</v>
      </c>
      <c r="F8687" s="135" t="s">
        <v>16559</v>
      </c>
      <c r="G8687" s="135" t="s">
        <v>929</v>
      </c>
      <c r="H8687" s="135" t="s">
        <v>16809</v>
      </c>
      <c r="I8687" s="135" t="s">
        <v>16816</v>
      </c>
    </row>
    <row r="8688" spans="1:9" x14ac:dyDescent="0.2">
      <c r="A8688" s="135" t="s">
        <v>2918</v>
      </c>
      <c r="D8688" s="135" t="s">
        <v>16817</v>
      </c>
      <c r="E8688" s="135">
        <f t="shared" si="135"/>
        <v>40724403</v>
      </c>
      <c r="F8688" s="135" t="s">
        <v>16559</v>
      </c>
      <c r="G8688" s="135" t="s">
        <v>929</v>
      </c>
      <c r="H8688" s="135" t="s">
        <v>12297</v>
      </c>
      <c r="I8688" s="135" t="s">
        <v>12298</v>
      </c>
    </row>
    <row r="8689" spans="1:12" x14ac:dyDescent="0.2">
      <c r="A8689" s="135" t="s">
        <v>2918</v>
      </c>
      <c r="D8689" s="135" t="s">
        <v>12299</v>
      </c>
      <c r="E8689" s="135">
        <f t="shared" si="135"/>
        <v>40724404</v>
      </c>
      <c r="F8689" s="135" t="s">
        <v>16559</v>
      </c>
      <c r="G8689" s="135" t="s">
        <v>929</v>
      </c>
      <c r="H8689" s="135" t="s">
        <v>12297</v>
      </c>
      <c r="I8689" s="135" t="s">
        <v>12300</v>
      </c>
    </row>
    <row r="8690" spans="1:12" x14ac:dyDescent="0.2">
      <c r="A8690" s="135" t="s">
        <v>2918</v>
      </c>
      <c r="D8690" s="135" t="s">
        <v>12301</v>
      </c>
      <c r="E8690" s="135">
        <f t="shared" si="135"/>
        <v>40724405</v>
      </c>
      <c r="F8690" s="135" t="s">
        <v>16559</v>
      </c>
      <c r="G8690" s="135" t="s">
        <v>929</v>
      </c>
      <c r="H8690" s="135" t="s">
        <v>12297</v>
      </c>
      <c r="I8690" s="135" t="s">
        <v>12302</v>
      </c>
    </row>
    <row r="8691" spans="1:12" x14ac:dyDescent="0.2">
      <c r="A8691" s="135" t="s">
        <v>2918</v>
      </c>
      <c r="D8691" s="135" t="s">
        <v>12303</v>
      </c>
      <c r="E8691" s="135">
        <f t="shared" si="135"/>
        <v>40724406</v>
      </c>
      <c r="F8691" s="135" t="s">
        <v>16559</v>
      </c>
      <c r="G8691" s="135" t="s">
        <v>929</v>
      </c>
      <c r="H8691" s="135" t="s">
        <v>12297</v>
      </c>
      <c r="I8691" s="135" t="s">
        <v>12304</v>
      </c>
    </row>
    <row r="8692" spans="1:12" x14ac:dyDescent="0.2">
      <c r="A8692" s="135" t="s">
        <v>2918</v>
      </c>
      <c r="D8692" s="135" t="s">
        <v>12305</v>
      </c>
      <c r="E8692" s="135">
        <f t="shared" si="135"/>
        <v>40729601</v>
      </c>
      <c r="F8692" s="135" t="s">
        <v>16559</v>
      </c>
      <c r="G8692" s="135" t="s">
        <v>929</v>
      </c>
      <c r="H8692" s="135" t="s">
        <v>12306</v>
      </c>
      <c r="I8692" s="135" t="s">
        <v>12307</v>
      </c>
    </row>
    <row r="8693" spans="1:12" x14ac:dyDescent="0.2">
      <c r="A8693" s="135" t="s">
        <v>2918</v>
      </c>
      <c r="D8693" s="135" t="s">
        <v>12308</v>
      </c>
      <c r="E8693" s="135">
        <f t="shared" si="135"/>
        <v>40729602</v>
      </c>
      <c r="F8693" s="135" t="s">
        <v>16559</v>
      </c>
      <c r="G8693" s="135" t="s">
        <v>929</v>
      </c>
      <c r="H8693" s="135" t="s">
        <v>12306</v>
      </c>
      <c r="I8693" s="135" t="s">
        <v>12309</v>
      </c>
    </row>
    <row r="8694" spans="1:12" x14ac:dyDescent="0.2">
      <c r="A8694" s="135" t="s">
        <v>2918</v>
      </c>
      <c r="D8694" s="135" t="s">
        <v>12310</v>
      </c>
      <c r="E8694" s="135">
        <f t="shared" si="135"/>
        <v>40729603</v>
      </c>
      <c r="F8694" s="135" t="s">
        <v>16559</v>
      </c>
      <c r="G8694" s="135" t="s">
        <v>929</v>
      </c>
      <c r="H8694" s="135" t="s">
        <v>12306</v>
      </c>
      <c r="I8694" s="135" t="s">
        <v>12311</v>
      </c>
    </row>
    <row r="8695" spans="1:12" x14ac:dyDescent="0.2">
      <c r="A8695" s="135" t="s">
        <v>2918</v>
      </c>
      <c r="D8695" s="135" t="s">
        <v>12312</v>
      </c>
      <c r="E8695" s="135">
        <f t="shared" si="135"/>
        <v>40729604</v>
      </c>
      <c r="F8695" s="135" t="s">
        <v>16559</v>
      </c>
      <c r="G8695" s="135" t="s">
        <v>929</v>
      </c>
      <c r="H8695" s="135" t="s">
        <v>12306</v>
      </c>
      <c r="I8695" s="135" t="s">
        <v>12313</v>
      </c>
    </row>
    <row r="8696" spans="1:12" x14ac:dyDescent="0.2">
      <c r="A8696" s="135" t="s">
        <v>2918</v>
      </c>
      <c r="D8696" s="135" t="s">
        <v>12314</v>
      </c>
      <c r="E8696" s="135">
        <f t="shared" si="135"/>
        <v>40729605</v>
      </c>
      <c r="F8696" s="135" t="s">
        <v>16559</v>
      </c>
      <c r="G8696" s="135" t="s">
        <v>929</v>
      </c>
      <c r="H8696" s="135" t="s">
        <v>12306</v>
      </c>
      <c r="I8696" s="135" t="s">
        <v>12315</v>
      </c>
    </row>
    <row r="8697" spans="1:12" x14ac:dyDescent="0.2">
      <c r="A8697" s="135" t="s">
        <v>2918</v>
      </c>
      <c r="D8697" s="135" t="s">
        <v>12316</v>
      </c>
      <c r="E8697" s="135">
        <f t="shared" si="135"/>
        <v>40729606</v>
      </c>
      <c r="F8697" s="135" t="s">
        <v>16559</v>
      </c>
      <c r="G8697" s="135" t="s">
        <v>929</v>
      </c>
      <c r="H8697" s="135" t="s">
        <v>12306</v>
      </c>
      <c r="I8697" s="135" t="s">
        <v>12317</v>
      </c>
    </row>
    <row r="8698" spans="1:12" x14ac:dyDescent="0.2">
      <c r="A8698" s="135" t="s">
        <v>2918</v>
      </c>
      <c r="D8698" s="135" t="s">
        <v>12318</v>
      </c>
      <c r="E8698" s="135">
        <f t="shared" si="135"/>
        <v>40729697</v>
      </c>
      <c r="F8698" s="135" t="s">
        <v>16559</v>
      </c>
      <c r="G8698" s="135" t="s">
        <v>929</v>
      </c>
      <c r="H8698" s="135" t="s">
        <v>12306</v>
      </c>
      <c r="I8698" s="135" t="s">
        <v>16146</v>
      </c>
    </row>
    <row r="8699" spans="1:12" x14ac:dyDescent="0.2">
      <c r="A8699" s="135" t="s">
        <v>2918</v>
      </c>
      <c r="D8699" s="135" t="s">
        <v>12319</v>
      </c>
      <c r="E8699" s="135">
        <f t="shared" si="135"/>
        <v>40729698</v>
      </c>
      <c r="F8699" s="135" t="s">
        <v>16559</v>
      </c>
      <c r="G8699" s="135" t="s">
        <v>929</v>
      </c>
      <c r="H8699" s="135" t="s">
        <v>12306</v>
      </c>
      <c r="I8699" s="135" t="s">
        <v>16148</v>
      </c>
    </row>
    <row r="8700" spans="1:12" x14ac:dyDescent="0.2">
      <c r="A8700" s="135" t="s">
        <v>2918</v>
      </c>
      <c r="D8700" s="135" t="s">
        <v>12320</v>
      </c>
      <c r="E8700" s="135">
        <f t="shared" si="135"/>
        <v>40780401</v>
      </c>
      <c r="F8700" s="135" t="s">
        <v>16559</v>
      </c>
      <c r="G8700" s="135" t="s">
        <v>929</v>
      </c>
      <c r="H8700" s="135" t="s">
        <v>12321</v>
      </c>
      <c r="I8700" s="135" t="s">
        <v>12322</v>
      </c>
      <c r="K8700" s="137"/>
      <c r="L8700" s="135"/>
    </row>
    <row r="8701" spans="1:12" x14ac:dyDescent="0.2">
      <c r="A8701" s="135" t="s">
        <v>2918</v>
      </c>
      <c r="D8701" s="135" t="s">
        <v>12323</v>
      </c>
      <c r="E8701" s="135">
        <f t="shared" si="135"/>
        <v>40780403</v>
      </c>
      <c r="F8701" s="135" t="s">
        <v>16559</v>
      </c>
      <c r="G8701" s="135" t="s">
        <v>929</v>
      </c>
      <c r="H8701" s="135" t="s">
        <v>12321</v>
      </c>
      <c r="I8701" s="135" t="s">
        <v>16157</v>
      </c>
    </row>
    <row r="8702" spans="1:12" x14ac:dyDescent="0.2">
      <c r="A8702" s="135" t="s">
        <v>2918</v>
      </c>
      <c r="D8702" s="135" t="s">
        <v>12324</v>
      </c>
      <c r="E8702" s="135">
        <f t="shared" si="135"/>
        <v>40780815</v>
      </c>
      <c r="F8702" s="135" t="s">
        <v>16559</v>
      </c>
      <c r="G8702" s="135" t="s">
        <v>929</v>
      </c>
      <c r="H8702" s="135" t="s">
        <v>12325</v>
      </c>
      <c r="I8702" s="135" t="s">
        <v>16855</v>
      </c>
    </row>
    <row r="8703" spans="1:12" x14ac:dyDescent="0.2">
      <c r="A8703" s="135" t="s">
        <v>2918</v>
      </c>
      <c r="D8703" s="135" t="s">
        <v>12326</v>
      </c>
      <c r="E8703" s="135">
        <f t="shared" si="135"/>
        <v>40780819</v>
      </c>
      <c r="F8703" s="135" t="s">
        <v>16559</v>
      </c>
      <c r="G8703" s="135" t="s">
        <v>929</v>
      </c>
      <c r="H8703" s="135" t="s">
        <v>12325</v>
      </c>
      <c r="I8703" s="135" t="s">
        <v>16527</v>
      </c>
    </row>
    <row r="8704" spans="1:12" x14ac:dyDescent="0.2">
      <c r="A8704" s="135" t="s">
        <v>2918</v>
      </c>
      <c r="D8704" s="135" t="s">
        <v>12327</v>
      </c>
      <c r="E8704" s="135">
        <f t="shared" si="135"/>
        <v>40781201</v>
      </c>
      <c r="F8704" s="135" t="s">
        <v>16559</v>
      </c>
      <c r="G8704" s="135" t="s">
        <v>929</v>
      </c>
      <c r="H8704" s="135" t="s">
        <v>12328</v>
      </c>
      <c r="I8704" s="135" t="s">
        <v>12329</v>
      </c>
    </row>
    <row r="8705" spans="1:12" x14ac:dyDescent="0.2">
      <c r="A8705" s="135" t="s">
        <v>2918</v>
      </c>
      <c r="D8705" s="135" t="s">
        <v>12330</v>
      </c>
      <c r="E8705" s="135">
        <f t="shared" si="135"/>
        <v>40781202</v>
      </c>
      <c r="F8705" s="135" t="s">
        <v>16559</v>
      </c>
      <c r="G8705" s="135" t="s">
        <v>929</v>
      </c>
      <c r="H8705" s="135" t="s">
        <v>12328</v>
      </c>
      <c r="I8705" s="135" t="s">
        <v>12331</v>
      </c>
    </row>
    <row r="8706" spans="1:12" x14ac:dyDescent="0.2">
      <c r="A8706" s="135" t="s">
        <v>2918</v>
      </c>
      <c r="D8706" s="135" t="s">
        <v>12332</v>
      </c>
      <c r="E8706" s="135">
        <f t="shared" ref="E8706:E8769" si="136">VALUE(D8706)</f>
        <v>40781601</v>
      </c>
      <c r="F8706" s="135" t="s">
        <v>16559</v>
      </c>
      <c r="G8706" s="135" t="s">
        <v>929</v>
      </c>
      <c r="H8706" s="135" t="s">
        <v>12333</v>
      </c>
      <c r="I8706" s="135" t="s">
        <v>12334</v>
      </c>
    </row>
    <row r="8707" spans="1:12" x14ac:dyDescent="0.2">
      <c r="A8707" s="135" t="s">
        <v>2918</v>
      </c>
      <c r="D8707" s="135" t="s">
        <v>12335</v>
      </c>
      <c r="E8707" s="135">
        <f t="shared" si="136"/>
        <v>40781602</v>
      </c>
      <c r="F8707" s="135" t="s">
        <v>16559</v>
      </c>
      <c r="G8707" s="135" t="s">
        <v>929</v>
      </c>
      <c r="H8707" s="135" t="s">
        <v>12333</v>
      </c>
      <c r="I8707" s="135" t="s">
        <v>12336</v>
      </c>
    </row>
    <row r="8708" spans="1:12" x14ac:dyDescent="0.2">
      <c r="A8708" s="135" t="s">
        <v>2918</v>
      </c>
      <c r="D8708" s="135" t="s">
        <v>12337</v>
      </c>
      <c r="E8708" s="135">
        <f t="shared" si="136"/>
        <v>40781603</v>
      </c>
      <c r="F8708" s="135" t="s">
        <v>16559</v>
      </c>
      <c r="G8708" s="135" t="s">
        <v>929</v>
      </c>
      <c r="H8708" s="135" t="s">
        <v>12333</v>
      </c>
      <c r="I8708" s="135" t="s">
        <v>12338</v>
      </c>
    </row>
    <row r="8709" spans="1:12" x14ac:dyDescent="0.2">
      <c r="A8709" s="135" t="s">
        <v>2918</v>
      </c>
      <c r="D8709" s="135" t="s">
        <v>12339</v>
      </c>
      <c r="E8709" s="135">
        <f t="shared" si="136"/>
        <v>40781604</v>
      </c>
      <c r="F8709" s="135" t="s">
        <v>16559</v>
      </c>
      <c r="G8709" s="135" t="s">
        <v>929</v>
      </c>
      <c r="H8709" s="135" t="s">
        <v>12333</v>
      </c>
      <c r="I8709" s="135" t="s">
        <v>16866</v>
      </c>
    </row>
    <row r="8710" spans="1:12" x14ac:dyDescent="0.2">
      <c r="A8710" s="135" t="s">
        <v>2918</v>
      </c>
      <c r="D8710" s="135" t="s">
        <v>12340</v>
      </c>
      <c r="E8710" s="135">
        <f t="shared" si="136"/>
        <v>40781605</v>
      </c>
      <c r="F8710" s="135" t="s">
        <v>16559</v>
      </c>
      <c r="G8710" s="135" t="s">
        <v>929</v>
      </c>
      <c r="H8710" s="135" t="s">
        <v>12333</v>
      </c>
      <c r="I8710" s="135" t="s">
        <v>15054</v>
      </c>
    </row>
    <row r="8711" spans="1:12" x14ac:dyDescent="0.2">
      <c r="A8711" s="135" t="s">
        <v>2918</v>
      </c>
      <c r="D8711" s="135" t="s">
        <v>15055</v>
      </c>
      <c r="E8711" s="135">
        <f t="shared" si="136"/>
        <v>40781606</v>
      </c>
      <c r="F8711" s="135" t="s">
        <v>16559</v>
      </c>
      <c r="G8711" s="135" t="s">
        <v>929</v>
      </c>
      <c r="H8711" s="135" t="s">
        <v>12333</v>
      </c>
      <c r="I8711" s="135" t="s">
        <v>15056</v>
      </c>
    </row>
    <row r="8712" spans="1:12" x14ac:dyDescent="0.2">
      <c r="A8712" s="135" t="s">
        <v>2918</v>
      </c>
      <c r="D8712" s="135" t="s">
        <v>15057</v>
      </c>
      <c r="E8712" s="135">
        <f t="shared" si="136"/>
        <v>40781607</v>
      </c>
      <c r="F8712" s="135" t="s">
        <v>16559</v>
      </c>
      <c r="G8712" s="135" t="s">
        <v>929</v>
      </c>
      <c r="H8712" s="135" t="s">
        <v>12333</v>
      </c>
      <c r="I8712" s="135" t="s">
        <v>13848</v>
      </c>
    </row>
    <row r="8713" spans="1:12" x14ac:dyDescent="0.2">
      <c r="A8713" s="135" t="s">
        <v>2918</v>
      </c>
      <c r="D8713" s="135" t="s">
        <v>15058</v>
      </c>
      <c r="E8713" s="135">
        <f t="shared" si="136"/>
        <v>40781699</v>
      </c>
      <c r="F8713" s="135" t="s">
        <v>16559</v>
      </c>
      <c r="G8713" s="135" t="s">
        <v>929</v>
      </c>
      <c r="H8713" s="135" t="s">
        <v>12333</v>
      </c>
      <c r="I8713" s="135" t="s">
        <v>8824</v>
      </c>
    </row>
    <row r="8714" spans="1:12" x14ac:dyDescent="0.2">
      <c r="A8714" s="135" t="s">
        <v>2918</v>
      </c>
      <c r="D8714" s="135" t="s">
        <v>15059</v>
      </c>
      <c r="E8714" s="135">
        <f t="shared" si="136"/>
        <v>40782001</v>
      </c>
      <c r="F8714" s="135" t="s">
        <v>16559</v>
      </c>
      <c r="G8714" s="135" t="s">
        <v>929</v>
      </c>
      <c r="H8714" s="135" t="s">
        <v>15060</v>
      </c>
      <c r="I8714" s="135" t="s">
        <v>15061</v>
      </c>
      <c r="K8714" s="137"/>
      <c r="L8714" s="135"/>
    </row>
    <row r="8715" spans="1:12" x14ac:dyDescent="0.2">
      <c r="A8715" s="135" t="s">
        <v>2918</v>
      </c>
      <c r="D8715" s="135" t="s">
        <v>15062</v>
      </c>
      <c r="E8715" s="135">
        <f t="shared" si="136"/>
        <v>40782002</v>
      </c>
      <c r="F8715" s="135" t="s">
        <v>16559</v>
      </c>
      <c r="G8715" s="135" t="s">
        <v>929</v>
      </c>
      <c r="H8715" s="135" t="s">
        <v>15060</v>
      </c>
      <c r="I8715" s="135" t="s">
        <v>15063</v>
      </c>
    </row>
    <row r="8716" spans="1:12" x14ac:dyDescent="0.2">
      <c r="A8716" s="135" t="s">
        <v>2918</v>
      </c>
      <c r="D8716" s="135" t="s">
        <v>15064</v>
      </c>
      <c r="E8716" s="135">
        <f t="shared" si="136"/>
        <v>40782003</v>
      </c>
      <c r="F8716" s="135" t="s">
        <v>16559</v>
      </c>
      <c r="G8716" s="135" t="s">
        <v>929</v>
      </c>
      <c r="H8716" s="135" t="s">
        <v>15060</v>
      </c>
      <c r="I8716" s="135" t="s">
        <v>15065</v>
      </c>
    </row>
    <row r="8717" spans="1:12" x14ac:dyDescent="0.2">
      <c r="A8717" s="135" t="s">
        <v>2918</v>
      </c>
      <c r="D8717" s="135" t="s">
        <v>15066</v>
      </c>
      <c r="E8717" s="135">
        <f t="shared" si="136"/>
        <v>40782004</v>
      </c>
      <c r="F8717" s="135" t="s">
        <v>16559</v>
      </c>
      <c r="G8717" s="135" t="s">
        <v>929</v>
      </c>
      <c r="H8717" s="135" t="s">
        <v>15060</v>
      </c>
      <c r="I8717" s="135" t="s">
        <v>15067</v>
      </c>
    </row>
    <row r="8718" spans="1:12" x14ac:dyDescent="0.2">
      <c r="A8718" s="135" t="s">
        <v>2918</v>
      </c>
      <c r="D8718" s="135" t="s">
        <v>15068</v>
      </c>
      <c r="E8718" s="135">
        <f t="shared" si="136"/>
        <v>40782005</v>
      </c>
      <c r="F8718" s="135" t="s">
        <v>16559</v>
      </c>
      <c r="G8718" s="135" t="s">
        <v>929</v>
      </c>
      <c r="H8718" s="135" t="s">
        <v>15060</v>
      </c>
      <c r="I8718" s="135" t="s">
        <v>15069</v>
      </c>
    </row>
    <row r="8719" spans="1:12" x14ac:dyDescent="0.2">
      <c r="A8719" s="135" t="s">
        <v>2918</v>
      </c>
      <c r="D8719" s="135" t="s">
        <v>15070</v>
      </c>
      <c r="E8719" s="135">
        <f t="shared" si="136"/>
        <v>40782006</v>
      </c>
      <c r="F8719" s="135" t="s">
        <v>16559</v>
      </c>
      <c r="G8719" s="135" t="s">
        <v>929</v>
      </c>
      <c r="H8719" s="135" t="s">
        <v>15060</v>
      </c>
      <c r="I8719" s="135" t="s">
        <v>15071</v>
      </c>
    </row>
    <row r="8720" spans="1:12" x14ac:dyDescent="0.2">
      <c r="A8720" s="135" t="s">
        <v>2918</v>
      </c>
      <c r="D8720" s="135" t="s">
        <v>15072</v>
      </c>
      <c r="E8720" s="135">
        <f t="shared" si="136"/>
        <v>40782007</v>
      </c>
      <c r="F8720" s="135" t="s">
        <v>16559</v>
      </c>
      <c r="G8720" s="135" t="s">
        <v>929</v>
      </c>
      <c r="H8720" s="135" t="s">
        <v>15060</v>
      </c>
      <c r="I8720" s="135" t="s">
        <v>13865</v>
      </c>
    </row>
    <row r="8721" spans="1:9" x14ac:dyDescent="0.2">
      <c r="A8721" s="135" t="s">
        <v>2918</v>
      </c>
      <c r="D8721" s="135" t="s">
        <v>15073</v>
      </c>
      <c r="E8721" s="135">
        <f t="shared" si="136"/>
        <v>40782008</v>
      </c>
      <c r="F8721" s="135" t="s">
        <v>16559</v>
      </c>
      <c r="G8721" s="135" t="s">
        <v>929</v>
      </c>
      <c r="H8721" s="135" t="s">
        <v>15060</v>
      </c>
      <c r="I8721" s="135" t="s">
        <v>13869</v>
      </c>
    </row>
    <row r="8722" spans="1:9" x14ac:dyDescent="0.2">
      <c r="A8722" s="135" t="s">
        <v>2918</v>
      </c>
      <c r="D8722" s="135" t="s">
        <v>15074</v>
      </c>
      <c r="E8722" s="135">
        <f t="shared" si="136"/>
        <v>40782009</v>
      </c>
      <c r="F8722" s="135" t="s">
        <v>16559</v>
      </c>
      <c r="G8722" s="135" t="s">
        <v>929</v>
      </c>
      <c r="H8722" s="135" t="s">
        <v>15060</v>
      </c>
      <c r="I8722" s="135" t="s">
        <v>13873</v>
      </c>
    </row>
    <row r="8723" spans="1:9" x14ac:dyDescent="0.2">
      <c r="A8723" s="135" t="s">
        <v>2918</v>
      </c>
      <c r="D8723" s="135" t="s">
        <v>15075</v>
      </c>
      <c r="E8723" s="135">
        <f t="shared" si="136"/>
        <v>40782010</v>
      </c>
      <c r="F8723" s="135" t="s">
        <v>16559</v>
      </c>
      <c r="G8723" s="135" t="s">
        <v>929</v>
      </c>
      <c r="H8723" s="135" t="s">
        <v>15060</v>
      </c>
      <c r="I8723" s="135" t="s">
        <v>13877</v>
      </c>
    </row>
    <row r="8724" spans="1:9" x14ac:dyDescent="0.2">
      <c r="A8724" s="135" t="s">
        <v>2918</v>
      </c>
      <c r="D8724" s="135" t="s">
        <v>15076</v>
      </c>
      <c r="E8724" s="135">
        <f t="shared" si="136"/>
        <v>40782011</v>
      </c>
      <c r="F8724" s="135" t="s">
        <v>16559</v>
      </c>
      <c r="G8724" s="135" t="s">
        <v>929</v>
      </c>
      <c r="H8724" s="135" t="s">
        <v>15060</v>
      </c>
      <c r="I8724" s="135" t="s">
        <v>13881</v>
      </c>
    </row>
    <row r="8725" spans="1:9" x14ac:dyDescent="0.2">
      <c r="A8725" s="135" t="s">
        <v>2918</v>
      </c>
      <c r="D8725" s="135" t="s">
        <v>15077</v>
      </c>
      <c r="E8725" s="135">
        <f t="shared" si="136"/>
        <v>40782012</v>
      </c>
      <c r="F8725" s="135" t="s">
        <v>16559</v>
      </c>
      <c r="G8725" s="135" t="s">
        <v>929</v>
      </c>
      <c r="H8725" s="135" t="s">
        <v>15060</v>
      </c>
      <c r="I8725" s="135" t="s">
        <v>15078</v>
      </c>
    </row>
    <row r="8726" spans="1:9" x14ac:dyDescent="0.2">
      <c r="A8726" s="135" t="s">
        <v>2918</v>
      </c>
      <c r="D8726" s="135" t="s">
        <v>15079</v>
      </c>
      <c r="E8726" s="135">
        <f t="shared" si="136"/>
        <v>40782099</v>
      </c>
      <c r="F8726" s="135" t="s">
        <v>16559</v>
      </c>
      <c r="G8726" s="135" t="s">
        <v>929</v>
      </c>
      <c r="H8726" s="135" t="s">
        <v>15060</v>
      </c>
      <c r="I8726" s="135" t="s">
        <v>15080</v>
      </c>
    </row>
    <row r="8727" spans="1:9" x14ac:dyDescent="0.2">
      <c r="A8727" s="135" t="s">
        <v>2918</v>
      </c>
      <c r="D8727" s="135" t="s">
        <v>15081</v>
      </c>
      <c r="E8727" s="135">
        <f t="shared" si="136"/>
        <v>40782401</v>
      </c>
      <c r="F8727" s="135" t="s">
        <v>16559</v>
      </c>
      <c r="G8727" s="135" t="s">
        <v>929</v>
      </c>
      <c r="H8727" s="135" t="s">
        <v>15082</v>
      </c>
      <c r="I8727" s="135" t="s">
        <v>15083</v>
      </c>
    </row>
    <row r="8728" spans="1:9" x14ac:dyDescent="0.2">
      <c r="A8728" s="135" t="s">
        <v>2918</v>
      </c>
      <c r="D8728" s="135" t="s">
        <v>15084</v>
      </c>
      <c r="E8728" s="135">
        <f t="shared" si="136"/>
        <v>40782499</v>
      </c>
      <c r="F8728" s="135" t="s">
        <v>16559</v>
      </c>
      <c r="G8728" s="135" t="s">
        <v>929</v>
      </c>
      <c r="H8728" s="135" t="s">
        <v>15082</v>
      </c>
      <c r="I8728" s="135" t="s">
        <v>15085</v>
      </c>
    </row>
    <row r="8729" spans="1:9" x14ac:dyDescent="0.2">
      <c r="A8729" s="135" t="s">
        <v>2918</v>
      </c>
      <c r="D8729" s="135" t="s">
        <v>15086</v>
      </c>
      <c r="E8729" s="135">
        <f t="shared" si="136"/>
        <v>40783201</v>
      </c>
      <c r="F8729" s="135" t="s">
        <v>16559</v>
      </c>
      <c r="G8729" s="135" t="s">
        <v>929</v>
      </c>
      <c r="H8729" s="135" t="s">
        <v>15087</v>
      </c>
      <c r="I8729" s="135" t="s">
        <v>15088</v>
      </c>
    </row>
    <row r="8730" spans="1:9" x14ac:dyDescent="0.2">
      <c r="A8730" s="135" t="s">
        <v>2918</v>
      </c>
      <c r="D8730" s="135" t="s">
        <v>15089</v>
      </c>
      <c r="E8730" s="135">
        <f t="shared" si="136"/>
        <v>40783202</v>
      </c>
      <c r="F8730" s="135" t="s">
        <v>16559</v>
      </c>
      <c r="G8730" s="135" t="s">
        <v>929</v>
      </c>
      <c r="H8730" s="135" t="s">
        <v>15087</v>
      </c>
      <c r="I8730" s="135" t="s">
        <v>15090</v>
      </c>
    </row>
    <row r="8731" spans="1:9" x14ac:dyDescent="0.2">
      <c r="A8731" s="135" t="s">
        <v>2918</v>
      </c>
      <c r="D8731" s="135" t="s">
        <v>15091</v>
      </c>
      <c r="E8731" s="135">
        <f t="shared" si="136"/>
        <v>40783203</v>
      </c>
      <c r="F8731" s="135" t="s">
        <v>16559</v>
      </c>
      <c r="G8731" s="135" t="s">
        <v>929</v>
      </c>
      <c r="H8731" s="135" t="s">
        <v>15087</v>
      </c>
      <c r="I8731" s="135" t="s">
        <v>15092</v>
      </c>
    </row>
    <row r="8732" spans="1:9" x14ac:dyDescent="0.2">
      <c r="A8732" s="135" t="s">
        <v>2918</v>
      </c>
      <c r="D8732" s="135" t="s">
        <v>15093</v>
      </c>
      <c r="E8732" s="135">
        <f t="shared" si="136"/>
        <v>40783204</v>
      </c>
      <c r="F8732" s="135" t="s">
        <v>16559</v>
      </c>
      <c r="G8732" s="135" t="s">
        <v>929</v>
      </c>
      <c r="H8732" s="135" t="s">
        <v>15087</v>
      </c>
      <c r="I8732" s="135" t="s">
        <v>13883</v>
      </c>
    </row>
    <row r="8733" spans="1:9" x14ac:dyDescent="0.2">
      <c r="A8733" s="135" t="s">
        <v>2918</v>
      </c>
      <c r="D8733" s="135" t="s">
        <v>15094</v>
      </c>
      <c r="E8733" s="135">
        <f t="shared" si="136"/>
        <v>40783205</v>
      </c>
      <c r="F8733" s="135" t="s">
        <v>16559</v>
      </c>
      <c r="G8733" s="135" t="s">
        <v>929</v>
      </c>
      <c r="H8733" s="135" t="s">
        <v>15087</v>
      </c>
      <c r="I8733" s="135" t="s">
        <v>13574</v>
      </c>
    </row>
    <row r="8734" spans="1:9" x14ac:dyDescent="0.2">
      <c r="A8734" s="135" t="s">
        <v>2918</v>
      </c>
      <c r="D8734" s="135" t="s">
        <v>15095</v>
      </c>
      <c r="E8734" s="135">
        <f t="shared" si="136"/>
        <v>40783299</v>
      </c>
      <c r="F8734" s="135" t="s">
        <v>16559</v>
      </c>
      <c r="G8734" s="135" t="s">
        <v>929</v>
      </c>
      <c r="H8734" s="135" t="s">
        <v>15087</v>
      </c>
      <c r="I8734" s="135" t="s">
        <v>15096</v>
      </c>
    </row>
    <row r="8735" spans="1:9" x14ac:dyDescent="0.2">
      <c r="A8735" s="135" t="s">
        <v>2918</v>
      </c>
      <c r="D8735" s="135" t="s">
        <v>15097</v>
      </c>
      <c r="E8735" s="135">
        <f t="shared" si="136"/>
        <v>40783601</v>
      </c>
      <c r="F8735" s="135" t="s">
        <v>16559</v>
      </c>
      <c r="G8735" s="135" t="s">
        <v>929</v>
      </c>
      <c r="H8735" s="135" t="s">
        <v>15098</v>
      </c>
      <c r="I8735" s="135" t="s">
        <v>11186</v>
      </c>
    </row>
    <row r="8736" spans="1:9" x14ac:dyDescent="0.2">
      <c r="A8736" s="135" t="s">
        <v>2918</v>
      </c>
      <c r="D8736" s="135" t="s">
        <v>15099</v>
      </c>
      <c r="E8736" s="135">
        <f t="shared" si="136"/>
        <v>40783621</v>
      </c>
      <c r="F8736" s="135" t="s">
        <v>16559</v>
      </c>
      <c r="G8736" s="135" t="s">
        <v>929</v>
      </c>
      <c r="H8736" s="135" t="s">
        <v>15098</v>
      </c>
      <c r="I8736" s="135" t="s">
        <v>11200</v>
      </c>
    </row>
    <row r="8737" spans="1:9" x14ac:dyDescent="0.2">
      <c r="A8737" s="135" t="s">
        <v>2918</v>
      </c>
      <c r="D8737" s="135" t="s">
        <v>15100</v>
      </c>
      <c r="E8737" s="135">
        <f t="shared" si="136"/>
        <v>40784801</v>
      </c>
      <c r="F8737" s="135" t="s">
        <v>16559</v>
      </c>
      <c r="G8737" s="135" t="s">
        <v>929</v>
      </c>
      <c r="H8737" s="135" t="s">
        <v>15101</v>
      </c>
      <c r="I8737" s="135" t="s">
        <v>15102</v>
      </c>
    </row>
    <row r="8738" spans="1:9" x14ac:dyDescent="0.2">
      <c r="A8738" s="135" t="s">
        <v>2918</v>
      </c>
      <c r="D8738" s="135" t="s">
        <v>15103</v>
      </c>
      <c r="E8738" s="135">
        <f t="shared" si="136"/>
        <v>40784899</v>
      </c>
      <c r="F8738" s="135" t="s">
        <v>16559</v>
      </c>
      <c r="G8738" s="135" t="s">
        <v>929</v>
      </c>
      <c r="H8738" s="135" t="s">
        <v>15101</v>
      </c>
      <c r="I8738" s="135" t="s">
        <v>11296</v>
      </c>
    </row>
    <row r="8739" spans="1:9" x14ac:dyDescent="0.2">
      <c r="A8739" s="135" t="s">
        <v>2918</v>
      </c>
      <c r="D8739" s="135" t="s">
        <v>15104</v>
      </c>
      <c r="E8739" s="135">
        <f t="shared" si="136"/>
        <v>40786001</v>
      </c>
      <c r="F8739" s="135" t="s">
        <v>16559</v>
      </c>
      <c r="G8739" s="135" t="s">
        <v>929</v>
      </c>
      <c r="H8739" s="135" t="s">
        <v>15105</v>
      </c>
      <c r="I8739" s="135" t="s">
        <v>15106</v>
      </c>
    </row>
    <row r="8740" spans="1:9" x14ac:dyDescent="0.2">
      <c r="A8740" s="135" t="s">
        <v>2918</v>
      </c>
      <c r="D8740" s="135" t="s">
        <v>15107</v>
      </c>
      <c r="E8740" s="135">
        <f t="shared" si="136"/>
        <v>40786002</v>
      </c>
      <c r="F8740" s="135" t="s">
        <v>16559</v>
      </c>
      <c r="G8740" s="135" t="s">
        <v>929</v>
      </c>
      <c r="H8740" s="135" t="s">
        <v>15105</v>
      </c>
      <c r="I8740" s="135" t="s">
        <v>16758</v>
      </c>
    </row>
    <row r="8741" spans="1:9" x14ac:dyDescent="0.2">
      <c r="A8741" s="135" t="s">
        <v>2918</v>
      </c>
      <c r="D8741" s="135" t="s">
        <v>15108</v>
      </c>
      <c r="E8741" s="135">
        <f t="shared" si="136"/>
        <v>40786003</v>
      </c>
      <c r="F8741" s="135" t="s">
        <v>16559</v>
      </c>
      <c r="G8741" s="135" t="s">
        <v>929</v>
      </c>
      <c r="H8741" s="135" t="s">
        <v>15105</v>
      </c>
      <c r="I8741" s="135" t="s">
        <v>15109</v>
      </c>
    </row>
    <row r="8742" spans="1:9" x14ac:dyDescent="0.2">
      <c r="A8742" s="135" t="s">
        <v>2918</v>
      </c>
      <c r="D8742" s="135" t="s">
        <v>15110</v>
      </c>
      <c r="E8742" s="135">
        <f t="shared" si="136"/>
        <v>40786004</v>
      </c>
      <c r="F8742" s="135" t="s">
        <v>16559</v>
      </c>
      <c r="G8742" s="135" t="s">
        <v>929</v>
      </c>
      <c r="H8742" s="135" t="s">
        <v>15105</v>
      </c>
      <c r="I8742" s="135" t="s">
        <v>15111</v>
      </c>
    </row>
    <row r="8743" spans="1:9" x14ac:dyDescent="0.2">
      <c r="A8743" s="135" t="s">
        <v>2918</v>
      </c>
      <c r="D8743" s="135" t="s">
        <v>15112</v>
      </c>
      <c r="E8743" s="135">
        <f t="shared" si="136"/>
        <v>40786005</v>
      </c>
      <c r="F8743" s="135" t="s">
        <v>16559</v>
      </c>
      <c r="G8743" s="135" t="s">
        <v>929</v>
      </c>
      <c r="H8743" s="135" t="s">
        <v>15105</v>
      </c>
      <c r="I8743" s="135" t="s">
        <v>15113</v>
      </c>
    </row>
    <row r="8744" spans="1:9" x14ac:dyDescent="0.2">
      <c r="A8744" s="135" t="s">
        <v>2918</v>
      </c>
      <c r="D8744" s="135" t="s">
        <v>15114</v>
      </c>
      <c r="E8744" s="135">
        <f t="shared" si="136"/>
        <v>40786006</v>
      </c>
      <c r="F8744" s="135" t="s">
        <v>16559</v>
      </c>
      <c r="G8744" s="135" t="s">
        <v>929</v>
      </c>
      <c r="H8744" s="135" t="s">
        <v>15105</v>
      </c>
      <c r="I8744" s="135" t="s">
        <v>11319</v>
      </c>
    </row>
    <row r="8745" spans="1:9" x14ac:dyDescent="0.2">
      <c r="A8745" s="135" t="s">
        <v>2918</v>
      </c>
      <c r="D8745" s="135" t="s">
        <v>15115</v>
      </c>
      <c r="E8745" s="135">
        <f t="shared" si="136"/>
        <v>40786019</v>
      </c>
      <c r="F8745" s="135" t="s">
        <v>16559</v>
      </c>
      <c r="G8745" s="135" t="s">
        <v>929</v>
      </c>
      <c r="H8745" s="135" t="s">
        <v>15105</v>
      </c>
      <c r="I8745" s="135" t="s">
        <v>14041</v>
      </c>
    </row>
    <row r="8746" spans="1:9" x14ac:dyDescent="0.2">
      <c r="A8746" s="135" t="s">
        <v>2918</v>
      </c>
      <c r="D8746" s="135" t="s">
        <v>15116</v>
      </c>
      <c r="E8746" s="135">
        <f t="shared" si="136"/>
        <v>40786021</v>
      </c>
      <c r="F8746" s="135" t="s">
        <v>16559</v>
      </c>
      <c r="G8746" s="135" t="s">
        <v>929</v>
      </c>
      <c r="H8746" s="135" t="s">
        <v>15105</v>
      </c>
      <c r="I8746" s="135" t="s">
        <v>14054</v>
      </c>
    </row>
    <row r="8747" spans="1:9" x14ac:dyDescent="0.2">
      <c r="A8747" s="135" t="s">
        <v>2918</v>
      </c>
      <c r="D8747" s="135" t="s">
        <v>15117</v>
      </c>
      <c r="E8747" s="135">
        <f t="shared" si="136"/>
        <v>40786023</v>
      </c>
      <c r="F8747" s="135" t="s">
        <v>16559</v>
      </c>
      <c r="G8747" s="135" t="s">
        <v>929</v>
      </c>
      <c r="H8747" s="135" t="s">
        <v>15105</v>
      </c>
      <c r="I8747" s="135" t="s">
        <v>15118</v>
      </c>
    </row>
    <row r="8748" spans="1:9" x14ac:dyDescent="0.2">
      <c r="A8748" s="135" t="s">
        <v>2918</v>
      </c>
      <c r="D8748" s="135" t="s">
        <v>15119</v>
      </c>
      <c r="E8748" s="135">
        <f t="shared" si="136"/>
        <v>40786099</v>
      </c>
      <c r="F8748" s="135" t="s">
        <v>16559</v>
      </c>
      <c r="G8748" s="135" t="s">
        <v>929</v>
      </c>
      <c r="H8748" s="135" t="s">
        <v>15105</v>
      </c>
      <c r="I8748" s="135" t="s">
        <v>14099</v>
      </c>
    </row>
    <row r="8749" spans="1:9" x14ac:dyDescent="0.2">
      <c r="A8749" s="135" t="s">
        <v>2918</v>
      </c>
      <c r="D8749" s="135" t="s">
        <v>15120</v>
      </c>
      <c r="E8749" s="135">
        <f t="shared" si="136"/>
        <v>40786401</v>
      </c>
      <c r="F8749" s="135" t="s">
        <v>16559</v>
      </c>
      <c r="G8749" s="135" t="s">
        <v>929</v>
      </c>
      <c r="H8749" s="135" t="s">
        <v>15121</v>
      </c>
      <c r="I8749" s="135" t="s">
        <v>15122</v>
      </c>
    </row>
    <row r="8750" spans="1:9" x14ac:dyDescent="0.2">
      <c r="A8750" s="135" t="s">
        <v>2918</v>
      </c>
      <c r="D8750" s="135" t="s">
        <v>15123</v>
      </c>
      <c r="E8750" s="135">
        <f t="shared" si="136"/>
        <v>40786499</v>
      </c>
      <c r="F8750" s="135" t="s">
        <v>16559</v>
      </c>
      <c r="G8750" s="135" t="s">
        <v>929</v>
      </c>
      <c r="H8750" s="135" t="s">
        <v>15121</v>
      </c>
      <c r="I8750" s="135" t="s">
        <v>15855</v>
      </c>
    </row>
    <row r="8751" spans="1:9" x14ac:dyDescent="0.2">
      <c r="A8751" s="135" t="s">
        <v>2918</v>
      </c>
      <c r="D8751" s="135" t="s">
        <v>15856</v>
      </c>
      <c r="E8751" s="135">
        <f t="shared" si="136"/>
        <v>40786801</v>
      </c>
      <c r="F8751" s="135" t="s">
        <v>16559</v>
      </c>
      <c r="G8751" s="135" t="s">
        <v>929</v>
      </c>
      <c r="H8751" s="135" t="s">
        <v>15857</v>
      </c>
      <c r="I8751" s="135" t="s">
        <v>14116</v>
      </c>
    </row>
    <row r="8752" spans="1:9" x14ac:dyDescent="0.2">
      <c r="A8752" s="135" t="s">
        <v>2918</v>
      </c>
      <c r="D8752" s="135" t="s">
        <v>15858</v>
      </c>
      <c r="E8752" s="135">
        <f t="shared" si="136"/>
        <v>40786803</v>
      </c>
      <c r="F8752" s="135" t="s">
        <v>16559</v>
      </c>
      <c r="G8752" s="135" t="s">
        <v>929</v>
      </c>
      <c r="H8752" s="135" t="s">
        <v>15857</v>
      </c>
      <c r="I8752" s="135" t="s">
        <v>14104</v>
      </c>
    </row>
    <row r="8753" spans="1:9" x14ac:dyDescent="0.2">
      <c r="A8753" s="135" t="s">
        <v>2918</v>
      </c>
      <c r="D8753" s="135" t="s">
        <v>15859</v>
      </c>
      <c r="E8753" s="135">
        <f t="shared" si="136"/>
        <v>40786805</v>
      </c>
      <c r="F8753" s="135" t="s">
        <v>16559</v>
      </c>
      <c r="G8753" s="135" t="s">
        <v>929</v>
      </c>
      <c r="H8753" s="135" t="s">
        <v>15857</v>
      </c>
      <c r="I8753" s="135" t="s">
        <v>14108</v>
      </c>
    </row>
    <row r="8754" spans="1:9" x14ac:dyDescent="0.2">
      <c r="A8754" s="135" t="s">
        <v>2918</v>
      </c>
      <c r="D8754" s="135" t="s">
        <v>15860</v>
      </c>
      <c r="E8754" s="135">
        <f t="shared" si="136"/>
        <v>40787201</v>
      </c>
      <c r="F8754" s="135" t="s">
        <v>16559</v>
      </c>
      <c r="G8754" s="135" t="s">
        <v>929</v>
      </c>
      <c r="H8754" s="135" t="s">
        <v>15861</v>
      </c>
      <c r="I8754" s="135" t="s">
        <v>15862</v>
      </c>
    </row>
    <row r="8755" spans="1:9" x14ac:dyDescent="0.2">
      <c r="A8755" s="135" t="s">
        <v>2918</v>
      </c>
      <c r="D8755" s="135" t="s">
        <v>15863</v>
      </c>
      <c r="E8755" s="135">
        <f t="shared" si="136"/>
        <v>40787203</v>
      </c>
      <c r="F8755" s="135" t="s">
        <v>16559</v>
      </c>
      <c r="G8755" s="135" t="s">
        <v>929</v>
      </c>
      <c r="H8755" s="135" t="s">
        <v>15861</v>
      </c>
      <c r="I8755" s="135" t="s">
        <v>16803</v>
      </c>
    </row>
    <row r="8756" spans="1:9" x14ac:dyDescent="0.2">
      <c r="A8756" s="135" t="s">
        <v>2918</v>
      </c>
      <c r="D8756" s="135" t="s">
        <v>15864</v>
      </c>
      <c r="E8756" s="135">
        <f t="shared" si="136"/>
        <v>40787299</v>
      </c>
      <c r="F8756" s="135" t="s">
        <v>16559</v>
      </c>
      <c r="G8756" s="135" t="s">
        <v>929</v>
      </c>
      <c r="H8756" s="135" t="s">
        <v>15861</v>
      </c>
      <c r="I8756" s="135" t="s">
        <v>16807</v>
      </c>
    </row>
    <row r="8757" spans="1:9" x14ac:dyDescent="0.2">
      <c r="A8757" s="135" t="s">
        <v>2918</v>
      </c>
      <c r="D8757" s="135" t="s">
        <v>15865</v>
      </c>
      <c r="E8757" s="135">
        <f t="shared" si="136"/>
        <v>40788403</v>
      </c>
      <c r="F8757" s="135" t="s">
        <v>16559</v>
      </c>
      <c r="G8757" s="135" t="s">
        <v>929</v>
      </c>
      <c r="H8757" s="135" t="s">
        <v>15866</v>
      </c>
      <c r="I8757" s="135" t="s">
        <v>12300</v>
      </c>
    </row>
    <row r="8758" spans="1:9" x14ac:dyDescent="0.2">
      <c r="A8758" s="135" t="s">
        <v>2918</v>
      </c>
      <c r="D8758" s="135" t="s">
        <v>15867</v>
      </c>
      <c r="E8758" s="135">
        <f t="shared" si="136"/>
        <v>40788405</v>
      </c>
      <c r="F8758" s="135" t="s">
        <v>16559</v>
      </c>
      <c r="G8758" s="135" t="s">
        <v>929</v>
      </c>
      <c r="H8758" s="135" t="s">
        <v>15866</v>
      </c>
      <c r="I8758" s="135" t="s">
        <v>12304</v>
      </c>
    </row>
    <row r="8759" spans="1:9" x14ac:dyDescent="0.2">
      <c r="A8759" s="135" t="s">
        <v>2918</v>
      </c>
      <c r="D8759" s="135" t="s">
        <v>15868</v>
      </c>
      <c r="E8759" s="135">
        <f t="shared" si="136"/>
        <v>40799901</v>
      </c>
      <c r="F8759" s="135" t="s">
        <v>16559</v>
      </c>
      <c r="G8759" s="135" t="s">
        <v>929</v>
      </c>
      <c r="H8759" s="135" t="s">
        <v>10405</v>
      </c>
      <c r="I8759" s="135" t="s">
        <v>12309</v>
      </c>
    </row>
    <row r="8760" spans="1:9" x14ac:dyDescent="0.2">
      <c r="A8760" s="135" t="s">
        <v>2918</v>
      </c>
      <c r="D8760" s="135" t="s">
        <v>15869</v>
      </c>
      <c r="E8760" s="135">
        <f t="shared" si="136"/>
        <v>40799903</v>
      </c>
      <c r="F8760" s="135" t="s">
        <v>16559</v>
      </c>
      <c r="G8760" s="135" t="s">
        <v>929</v>
      </c>
      <c r="H8760" s="135" t="s">
        <v>10405</v>
      </c>
      <c r="I8760" s="135" t="s">
        <v>12313</v>
      </c>
    </row>
    <row r="8761" spans="1:9" x14ac:dyDescent="0.2">
      <c r="A8761" s="135" t="s">
        <v>2918</v>
      </c>
      <c r="D8761" s="135" t="s">
        <v>15870</v>
      </c>
      <c r="E8761" s="135">
        <f t="shared" si="136"/>
        <v>40799905</v>
      </c>
      <c r="F8761" s="135" t="s">
        <v>16559</v>
      </c>
      <c r="G8761" s="135" t="s">
        <v>929</v>
      </c>
      <c r="H8761" s="135" t="s">
        <v>10405</v>
      </c>
      <c r="I8761" s="135" t="s">
        <v>12317</v>
      </c>
    </row>
    <row r="8762" spans="1:9" x14ac:dyDescent="0.2">
      <c r="A8762" s="135" t="s">
        <v>2918</v>
      </c>
      <c r="D8762" s="135" t="s">
        <v>15871</v>
      </c>
      <c r="E8762" s="135">
        <f t="shared" si="136"/>
        <v>40799997</v>
      </c>
      <c r="F8762" s="135" t="s">
        <v>16559</v>
      </c>
      <c r="G8762" s="135" t="s">
        <v>929</v>
      </c>
      <c r="H8762" s="135" t="s">
        <v>10405</v>
      </c>
      <c r="I8762" s="135" t="s">
        <v>6489</v>
      </c>
    </row>
    <row r="8763" spans="1:9" x14ac:dyDescent="0.2">
      <c r="A8763" s="135" t="s">
        <v>2918</v>
      </c>
      <c r="D8763" s="135" t="s">
        <v>15872</v>
      </c>
      <c r="E8763" s="135">
        <f t="shared" si="136"/>
        <v>40799998</v>
      </c>
      <c r="F8763" s="135" t="s">
        <v>16559</v>
      </c>
      <c r="G8763" s="135" t="s">
        <v>929</v>
      </c>
      <c r="H8763" s="135" t="s">
        <v>10405</v>
      </c>
      <c r="I8763" s="135" t="s">
        <v>6489</v>
      </c>
    </row>
    <row r="8764" spans="1:9" x14ac:dyDescent="0.2">
      <c r="A8764" s="135" t="s">
        <v>2918</v>
      </c>
      <c r="D8764" s="135" t="s">
        <v>15873</v>
      </c>
      <c r="E8764" s="135">
        <f t="shared" si="136"/>
        <v>40799999</v>
      </c>
      <c r="F8764" s="135" t="s">
        <v>16559</v>
      </c>
      <c r="G8764" s="135" t="s">
        <v>929</v>
      </c>
      <c r="H8764" s="135" t="s">
        <v>10405</v>
      </c>
      <c r="I8764" s="135" t="s">
        <v>6238</v>
      </c>
    </row>
    <row r="8765" spans="1:9" x14ac:dyDescent="0.2">
      <c r="A8765" s="135" t="s">
        <v>2918</v>
      </c>
      <c r="D8765" s="135" t="s">
        <v>15874</v>
      </c>
      <c r="E8765" s="135">
        <f t="shared" si="136"/>
        <v>40880001</v>
      </c>
      <c r="F8765" s="135" t="s">
        <v>16559</v>
      </c>
      <c r="G8765" s="135" t="s">
        <v>15875</v>
      </c>
      <c r="H8765" s="135" t="s">
        <v>3295</v>
      </c>
      <c r="I8765" s="135" t="s">
        <v>3295</v>
      </c>
    </row>
    <row r="8766" spans="1:9" x14ac:dyDescent="0.2">
      <c r="A8766" s="135" t="s">
        <v>2918</v>
      </c>
      <c r="D8766" s="135" t="s">
        <v>15876</v>
      </c>
      <c r="E8766" s="135">
        <f t="shared" si="136"/>
        <v>40899995</v>
      </c>
      <c r="F8766" s="135" t="s">
        <v>16559</v>
      </c>
      <c r="G8766" s="135" t="s">
        <v>15875</v>
      </c>
      <c r="H8766" s="135" t="s">
        <v>15877</v>
      </c>
      <c r="I8766" s="135" t="s">
        <v>15878</v>
      </c>
    </row>
    <row r="8767" spans="1:9" x14ac:dyDescent="0.2">
      <c r="A8767" s="135" t="s">
        <v>2918</v>
      </c>
      <c r="D8767" s="135" t="s">
        <v>15879</v>
      </c>
      <c r="E8767" s="135">
        <f t="shared" si="136"/>
        <v>40899997</v>
      </c>
      <c r="F8767" s="135" t="s">
        <v>16559</v>
      </c>
      <c r="G8767" s="135" t="s">
        <v>15875</v>
      </c>
      <c r="H8767" s="135" t="s">
        <v>15877</v>
      </c>
      <c r="I8767" s="135" t="s">
        <v>15880</v>
      </c>
    </row>
    <row r="8768" spans="1:9" x14ac:dyDescent="0.2">
      <c r="A8768" s="135" t="s">
        <v>2918</v>
      </c>
      <c r="D8768" s="135" t="s">
        <v>15881</v>
      </c>
      <c r="E8768" s="135">
        <f t="shared" si="136"/>
        <v>40899999</v>
      </c>
      <c r="F8768" s="135" t="s">
        <v>16559</v>
      </c>
      <c r="G8768" s="135" t="s">
        <v>15875</v>
      </c>
      <c r="H8768" s="135" t="s">
        <v>15877</v>
      </c>
      <c r="I8768" s="135" t="s">
        <v>15882</v>
      </c>
    </row>
    <row r="8769" spans="1:9" x14ac:dyDescent="0.2">
      <c r="A8769" s="135" t="s">
        <v>2918</v>
      </c>
      <c r="D8769" s="135" t="s">
        <v>15452</v>
      </c>
      <c r="E8769" s="135">
        <f t="shared" si="136"/>
        <v>41000101</v>
      </c>
      <c r="F8769" s="135" t="s">
        <v>16559</v>
      </c>
      <c r="G8769" s="135" t="s">
        <v>9085</v>
      </c>
      <c r="H8769" s="135" t="s">
        <v>15453</v>
      </c>
      <c r="I8769" s="135" t="s">
        <v>15454</v>
      </c>
    </row>
    <row r="8770" spans="1:9" x14ac:dyDescent="0.2">
      <c r="A8770" s="135" t="s">
        <v>2918</v>
      </c>
      <c r="D8770" s="135" t="s">
        <v>15455</v>
      </c>
      <c r="E8770" s="135">
        <f t="shared" ref="E8770:E8833" si="137">VALUE(D8770)</f>
        <v>41000102</v>
      </c>
      <c r="F8770" s="135" t="s">
        <v>16559</v>
      </c>
      <c r="G8770" s="135" t="s">
        <v>9085</v>
      </c>
      <c r="H8770" s="135" t="s">
        <v>15453</v>
      </c>
      <c r="I8770" s="135" t="s">
        <v>15454</v>
      </c>
    </row>
    <row r="8771" spans="1:9" x14ac:dyDescent="0.2">
      <c r="A8771" s="135" t="s">
        <v>2918</v>
      </c>
      <c r="D8771" s="135" t="s">
        <v>15456</v>
      </c>
      <c r="E8771" s="135">
        <f t="shared" si="137"/>
        <v>41000115</v>
      </c>
      <c r="F8771" s="135" t="s">
        <v>16559</v>
      </c>
      <c r="G8771" s="135" t="s">
        <v>9085</v>
      </c>
      <c r="H8771" s="135" t="s">
        <v>15453</v>
      </c>
      <c r="I8771" s="135" t="s">
        <v>15457</v>
      </c>
    </row>
    <row r="8772" spans="1:9" x14ac:dyDescent="0.2">
      <c r="A8772" s="135" t="s">
        <v>2918</v>
      </c>
      <c r="D8772" s="135" t="s">
        <v>15458</v>
      </c>
      <c r="E8772" s="135">
        <f t="shared" si="137"/>
        <v>41000125</v>
      </c>
      <c r="F8772" s="135" t="s">
        <v>16559</v>
      </c>
      <c r="G8772" s="135" t="s">
        <v>9085</v>
      </c>
      <c r="H8772" s="135" t="s">
        <v>15453</v>
      </c>
      <c r="I8772" s="135" t="s">
        <v>15459</v>
      </c>
    </row>
    <row r="8773" spans="1:9" x14ac:dyDescent="0.2">
      <c r="A8773" s="135" t="s">
        <v>2918</v>
      </c>
      <c r="D8773" s="135" t="s">
        <v>15460</v>
      </c>
      <c r="E8773" s="135">
        <f t="shared" si="137"/>
        <v>41000126</v>
      </c>
      <c r="F8773" s="135" t="s">
        <v>16559</v>
      </c>
      <c r="G8773" s="135" t="s">
        <v>9085</v>
      </c>
      <c r="H8773" s="135" t="s">
        <v>15453</v>
      </c>
      <c r="I8773" s="135" t="s">
        <v>15461</v>
      </c>
    </row>
    <row r="8774" spans="1:9" x14ac:dyDescent="0.2">
      <c r="A8774" s="135" t="s">
        <v>2918</v>
      </c>
      <c r="D8774" s="135" t="s">
        <v>15462</v>
      </c>
      <c r="E8774" s="135">
        <f t="shared" si="137"/>
        <v>41000130</v>
      </c>
      <c r="F8774" s="135" t="s">
        <v>16559</v>
      </c>
      <c r="G8774" s="135" t="s">
        <v>9085</v>
      </c>
      <c r="H8774" s="135" t="s">
        <v>15453</v>
      </c>
      <c r="I8774" s="135" t="s">
        <v>6508</v>
      </c>
    </row>
    <row r="8775" spans="1:9" x14ac:dyDescent="0.2">
      <c r="A8775" s="135" t="s">
        <v>2918</v>
      </c>
      <c r="D8775" s="135" t="s">
        <v>15463</v>
      </c>
      <c r="E8775" s="135">
        <f t="shared" si="137"/>
        <v>41000131</v>
      </c>
      <c r="F8775" s="135" t="s">
        <v>16559</v>
      </c>
      <c r="G8775" s="135" t="s">
        <v>9085</v>
      </c>
      <c r="H8775" s="135" t="s">
        <v>15453</v>
      </c>
      <c r="I8775" s="135" t="s">
        <v>15464</v>
      </c>
    </row>
    <row r="8776" spans="1:9" x14ac:dyDescent="0.2">
      <c r="A8776" s="135" t="s">
        <v>2918</v>
      </c>
      <c r="D8776" s="135" t="s">
        <v>15465</v>
      </c>
      <c r="E8776" s="135">
        <f t="shared" si="137"/>
        <v>41000132</v>
      </c>
      <c r="F8776" s="135" t="s">
        <v>16559</v>
      </c>
      <c r="G8776" s="135" t="s">
        <v>9085</v>
      </c>
      <c r="H8776" s="135" t="s">
        <v>15453</v>
      </c>
      <c r="I8776" s="135" t="s">
        <v>15466</v>
      </c>
    </row>
    <row r="8777" spans="1:9" x14ac:dyDescent="0.2">
      <c r="A8777" s="135" t="s">
        <v>2918</v>
      </c>
      <c r="D8777" s="135" t="s">
        <v>15467</v>
      </c>
      <c r="E8777" s="135">
        <f t="shared" si="137"/>
        <v>41000133</v>
      </c>
      <c r="F8777" s="135" t="s">
        <v>16559</v>
      </c>
      <c r="G8777" s="135" t="s">
        <v>9085</v>
      </c>
      <c r="H8777" s="135" t="s">
        <v>15453</v>
      </c>
      <c r="I8777" s="135" t="s">
        <v>15468</v>
      </c>
    </row>
    <row r="8778" spans="1:9" x14ac:dyDescent="0.2">
      <c r="A8778" s="135" t="s">
        <v>2918</v>
      </c>
      <c r="D8778" s="135" t="s">
        <v>15469</v>
      </c>
      <c r="E8778" s="135">
        <f t="shared" si="137"/>
        <v>41000140</v>
      </c>
      <c r="F8778" s="135" t="s">
        <v>16559</v>
      </c>
      <c r="G8778" s="135" t="s">
        <v>9085</v>
      </c>
      <c r="H8778" s="135" t="s">
        <v>15453</v>
      </c>
      <c r="I8778" s="135" t="s">
        <v>16607</v>
      </c>
    </row>
    <row r="8779" spans="1:9" x14ac:dyDescent="0.2">
      <c r="A8779" s="135" t="s">
        <v>2918</v>
      </c>
      <c r="D8779" s="135" t="s">
        <v>16608</v>
      </c>
      <c r="E8779" s="135">
        <f t="shared" si="137"/>
        <v>41000141</v>
      </c>
      <c r="F8779" s="135" t="s">
        <v>16559</v>
      </c>
      <c r="G8779" s="135" t="s">
        <v>9085</v>
      </c>
      <c r="H8779" s="135" t="s">
        <v>15453</v>
      </c>
      <c r="I8779" s="135" t="s">
        <v>16609</v>
      </c>
    </row>
    <row r="8780" spans="1:9" x14ac:dyDescent="0.2">
      <c r="A8780" s="135" t="s">
        <v>2918</v>
      </c>
      <c r="D8780" s="135" t="s">
        <v>16610</v>
      </c>
      <c r="E8780" s="135">
        <f t="shared" si="137"/>
        <v>41000142</v>
      </c>
      <c r="F8780" s="135" t="s">
        <v>16559</v>
      </c>
      <c r="G8780" s="135" t="s">
        <v>9085</v>
      </c>
      <c r="H8780" s="135" t="s">
        <v>15453</v>
      </c>
      <c r="I8780" s="135" t="s">
        <v>16611</v>
      </c>
    </row>
    <row r="8781" spans="1:9" x14ac:dyDescent="0.2">
      <c r="A8781" s="135" t="s">
        <v>2918</v>
      </c>
      <c r="D8781" s="135" t="s">
        <v>16612</v>
      </c>
      <c r="E8781" s="135">
        <f t="shared" si="137"/>
        <v>41000143</v>
      </c>
      <c r="F8781" s="135" t="s">
        <v>16559</v>
      </c>
      <c r="G8781" s="135" t="s">
        <v>9085</v>
      </c>
      <c r="H8781" s="135" t="s">
        <v>15453</v>
      </c>
      <c r="I8781" s="135" t="s">
        <v>16613</v>
      </c>
    </row>
    <row r="8782" spans="1:9" x14ac:dyDescent="0.2">
      <c r="A8782" s="135" t="s">
        <v>2918</v>
      </c>
      <c r="D8782" s="135" t="s">
        <v>16614</v>
      </c>
      <c r="E8782" s="135">
        <f t="shared" si="137"/>
        <v>41000144</v>
      </c>
      <c r="F8782" s="135" t="s">
        <v>16559</v>
      </c>
      <c r="G8782" s="135" t="s">
        <v>9085</v>
      </c>
      <c r="H8782" s="135" t="s">
        <v>15453</v>
      </c>
      <c r="I8782" s="135" t="s">
        <v>16615</v>
      </c>
    </row>
    <row r="8783" spans="1:9" x14ac:dyDescent="0.2">
      <c r="A8783" s="135" t="s">
        <v>2918</v>
      </c>
      <c r="D8783" s="135" t="s">
        <v>16616</v>
      </c>
      <c r="E8783" s="135">
        <f t="shared" si="137"/>
        <v>41000145</v>
      </c>
      <c r="F8783" s="135" t="s">
        <v>16559</v>
      </c>
      <c r="G8783" s="135" t="s">
        <v>9085</v>
      </c>
      <c r="H8783" s="135" t="s">
        <v>15453</v>
      </c>
      <c r="I8783" s="135" t="s">
        <v>16617</v>
      </c>
    </row>
    <row r="8784" spans="1:9" x14ac:dyDescent="0.2">
      <c r="A8784" s="135" t="s">
        <v>2918</v>
      </c>
      <c r="D8784" s="135" t="s">
        <v>16618</v>
      </c>
      <c r="E8784" s="135">
        <f t="shared" si="137"/>
        <v>41000146</v>
      </c>
      <c r="F8784" s="135" t="s">
        <v>16559</v>
      </c>
      <c r="G8784" s="135" t="s">
        <v>9085</v>
      </c>
      <c r="H8784" s="135" t="s">
        <v>15453</v>
      </c>
      <c r="I8784" s="135" t="s">
        <v>16619</v>
      </c>
    </row>
    <row r="8785" spans="1:9" x14ac:dyDescent="0.2">
      <c r="A8785" s="135" t="s">
        <v>2918</v>
      </c>
      <c r="D8785" s="135" t="s">
        <v>16620</v>
      </c>
      <c r="E8785" s="135">
        <f t="shared" si="137"/>
        <v>41000147</v>
      </c>
      <c r="F8785" s="135" t="s">
        <v>16559</v>
      </c>
      <c r="G8785" s="135" t="s">
        <v>9085</v>
      </c>
      <c r="H8785" s="135" t="s">
        <v>15453</v>
      </c>
      <c r="I8785" s="135" t="s">
        <v>16621</v>
      </c>
    </row>
    <row r="8786" spans="1:9" x14ac:dyDescent="0.2">
      <c r="A8786" s="135" t="s">
        <v>2918</v>
      </c>
      <c r="D8786" s="135" t="s">
        <v>16622</v>
      </c>
      <c r="E8786" s="135">
        <f t="shared" si="137"/>
        <v>41000160</v>
      </c>
      <c r="F8786" s="135" t="s">
        <v>16559</v>
      </c>
      <c r="G8786" s="135" t="s">
        <v>9085</v>
      </c>
      <c r="H8786" s="135" t="s">
        <v>15453</v>
      </c>
      <c r="I8786" s="135" t="s">
        <v>16623</v>
      </c>
    </row>
    <row r="8787" spans="1:9" x14ac:dyDescent="0.2">
      <c r="A8787" s="135" t="s">
        <v>2918</v>
      </c>
      <c r="D8787" s="135" t="s">
        <v>16624</v>
      </c>
      <c r="E8787" s="135">
        <f t="shared" si="137"/>
        <v>41000161</v>
      </c>
      <c r="F8787" s="135" t="s">
        <v>16559</v>
      </c>
      <c r="G8787" s="135" t="s">
        <v>9085</v>
      </c>
      <c r="H8787" s="135" t="s">
        <v>15453</v>
      </c>
      <c r="I8787" s="135" t="s">
        <v>16625</v>
      </c>
    </row>
    <row r="8788" spans="1:9" x14ac:dyDescent="0.2">
      <c r="A8788" s="135" t="s">
        <v>2918</v>
      </c>
      <c r="D8788" s="135" t="s">
        <v>16626</v>
      </c>
      <c r="E8788" s="135">
        <f t="shared" si="137"/>
        <v>41000162</v>
      </c>
      <c r="F8788" s="135" t="s">
        <v>16559</v>
      </c>
      <c r="G8788" s="135" t="s">
        <v>9085</v>
      </c>
      <c r="H8788" s="135" t="s">
        <v>15453</v>
      </c>
      <c r="I8788" s="135" t="s">
        <v>16627</v>
      </c>
    </row>
    <row r="8789" spans="1:9" x14ac:dyDescent="0.2">
      <c r="A8789" s="135" t="s">
        <v>2918</v>
      </c>
      <c r="D8789" s="135" t="s">
        <v>16628</v>
      </c>
      <c r="E8789" s="135">
        <f t="shared" si="137"/>
        <v>41000163</v>
      </c>
      <c r="F8789" s="135" t="s">
        <v>16559</v>
      </c>
      <c r="G8789" s="135" t="s">
        <v>9085</v>
      </c>
      <c r="H8789" s="135" t="s">
        <v>15453</v>
      </c>
      <c r="I8789" s="135" t="s">
        <v>16629</v>
      </c>
    </row>
    <row r="8790" spans="1:9" x14ac:dyDescent="0.2">
      <c r="A8790" s="135" t="s">
        <v>2918</v>
      </c>
      <c r="D8790" s="135" t="s">
        <v>16630</v>
      </c>
      <c r="E8790" s="135">
        <f t="shared" si="137"/>
        <v>41000164</v>
      </c>
      <c r="F8790" s="135" t="s">
        <v>16559</v>
      </c>
      <c r="G8790" s="135" t="s">
        <v>9085</v>
      </c>
      <c r="H8790" s="135" t="s">
        <v>15453</v>
      </c>
      <c r="I8790" s="135" t="s">
        <v>16631</v>
      </c>
    </row>
    <row r="8791" spans="1:9" x14ac:dyDescent="0.2">
      <c r="A8791" s="135" t="s">
        <v>2918</v>
      </c>
      <c r="D8791" s="135" t="s">
        <v>16632</v>
      </c>
      <c r="E8791" s="135">
        <f t="shared" si="137"/>
        <v>41000165</v>
      </c>
      <c r="F8791" s="135" t="s">
        <v>16559</v>
      </c>
      <c r="G8791" s="135" t="s">
        <v>9085</v>
      </c>
      <c r="H8791" s="135" t="s">
        <v>15453</v>
      </c>
      <c r="I8791" s="135" t="s">
        <v>16633</v>
      </c>
    </row>
    <row r="8792" spans="1:9" x14ac:dyDescent="0.2">
      <c r="A8792" s="135" t="s">
        <v>2918</v>
      </c>
      <c r="D8792" s="135" t="s">
        <v>16634</v>
      </c>
      <c r="E8792" s="135">
        <f t="shared" si="137"/>
        <v>41000166</v>
      </c>
      <c r="F8792" s="135" t="s">
        <v>16559</v>
      </c>
      <c r="G8792" s="135" t="s">
        <v>9085</v>
      </c>
      <c r="H8792" s="135" t="s">
        <v>15453</v>
      </c>
      <c r="I8792" s="135" t="s">
        <v>16635</v>
      </c>
    </row>
    <row r="8793" spans="1:9" x14ac:dyDescent="0.2">
      <c r="A8793" s="135" t="s">
        <v>2918</v>
      </c>
      <c r="D8793" s="135" t="s">
        <v>16636</v>
      </c>
      <c r="E8793" s="135">
        <f t="shared" si="137"/>
        <v>41000201</v>
      </c>
      <c r="F8793" s="135" t="s">
        <v>16559</v>
      </c>
      <c r="G8793" s="135" t="s">
        <v>9085</v>
      </c>
      <c r="H8793" s="135" t="s">
        <v>16637</v>
      </c>
      <c r="I8793" s="135" t="s">
        <v>15454</v>
      </c>
    </row>
    <row r="8794" spans="1:9" x14ac:dyDescent="0.2">
      <c r="A8794" s="135" t="s">
        <v>2918</v>
      </c>
      <c r="D8794" s="135" t="s">
        <v>16638</v>
      </c>
      <c r="E8794" s="135">
        <f t="shared" si="137"/>
        <v>41000202</v>
      </c>
      <c r="F8794" s="135" t="s">
        <v>16559</v>
      </c>
      <c r="G8794" s="135" t="s">
        <v>9085</v>
      </c>
      <c r="H8794" s="135" t="s">
        <v>16637</v>
      </c>
      <c r="I8794" s="135" t="s">
        <v>15454</v>
      </c>
    </row>
    <row r="8795" spans="1:9" x14ac:dyDescent="0.2">
      <c r="A8795" s="135" t="s">
        <v>2918</v>
      </c>
      <c r="D8795" s="135" t="s">
        <v>16639</v>
      </c>
      <c r="E8795" s="135">
        <f t="shared" si="137"/>
        <v>41000215</v>
      </c>
      <c r="F8795" s="135" t="s">
        <v>16559</v>
      </c>
      <c r="G8795" s="135" t="s">
        <v>9085</v>
      </c>
      <c r="H8795" s="135" t="s">
        <v>16637</v>
      </c>
      <c r="I8795" s="135" t="s">
        <v>15457</v>
      </c>
    </row>
    <row r="8796" spans="1:9" x14ac:dyDescent="0.2">
      <c r="A8796" s="135" t="s">
        <v>2918</v>
      </c>
      <c r="D8796" s="135" t="s">
        <v>16640</v>
      </c>
      <c r="E8796" s="135">
        <f t="shared" si="137"/>
        <v>41000225</v>
      </c>
      <c r="F8796" s="135" t="s">
        <v>16559</v>
      </c>
      <c r="G8796" s="135" t="s">
        <v>9085</v>
      </c>
      <c r="H8796" s="135" t="s">
        <v>16637</v>
      </c>
      <c r="I8796" s="135" t="s">
        <v>15459</v>
      </c>
    </row>
    <row r="8797" spans="1:9" x14ac:dyDescent="0.2">
      <c r="A8797" s="135" t="s">
        <v>2918</v>
      </c>
      <c r="D8797" s="135" t="s">
        <v>16641</v>
      </c>
      <c r="E8797" s="135">
        <f t="shared" si="137"/>
        <v>41000226</v>
      </c>
      <c r="F8797" s="135" t="s">
        <v>16559</v>
      </c>
      <c r="G8797" s="135" t="s">
        <v>9085</v>
      </c>
      <c r="H8797" s="135" t="s">
        <v>16637</v>
      </c>
      <c r="I8797" s="135" t="s">
        <v>15461</v>
      </c>
    </row>
    <row r="8798" spans="1:9" x14ac:dyDescent="0.2">
      <c r="A8798" s="135" t="s">
        <v>2918</v>
      </c>
      <c r="D8798" s="135" t="s">
        <v>16642</v>
      </c>
      <c r="E8798" s="135">
        <f t="shared" si="137"/>
        <v>41000230</v>
      </c>
      <c r="F8798" s="135" t="s">
        <v>16559</v>
      </c>
      <c r="G8798" s="135" t="s">
        <v>9085</v>
      </c>
      <c r="H8798" s="135" t="s">
        <v>16637</v>
      </c>
      <c r="I8798" s="135" t="s">
        <v>6508</v>
      </c>
    </row>
    <row r="8799" spans="1:9" x14ac:dyDescent="0.2">
      <c r="A8799" s="135" t="s">
        <v>2918</v>
      </c>
      <c r="D8799" s="135" t="s">
        <v>16643</v>
      </c>
      <c r="E8799" s="135">
        <f t="shared" si="137"/>
        <v>41000231</v>
      </c>
      <c r="F8799" s="135" t="s">
        <v>16559</v>
      </c>
      <c r="G8799" s="135" t="s">
        <v>9085</v>
      </c>
      <c r="H8799" s="135" t="s">
        <v>16637</v>
      </c>
      <c r="I8799" s="135" t="s">
        <v>15464</v>
      </c>
    </row>
    <row r="8800" spans="1:9" x14ac:dyDescent="0.2">
      <c r="A8800" s="135" t="s">
        <v>2918</v>
      </c>
      <c r="D8800" s="135" t="s">
        <v>16644</v>
      </c>
      <c r="E8800" s="135">
        <f t="shared" si="137"/>
        <v>41000232</v>
      </c>
      <c r="F8800" s="135" t="s">
        <v>16559</v>
      </c>
      <c r="G8800" s="135" t="s">
        <v>9085</v>
      </c>
      <c r="H8800" s="135" t="s">
        <v>16637</v>
      </c>
      <c r="I8800" s="135" t="s">
        <v>15466</v>
      </c>
    </row>
    <row r="8801" spans="1:9" x14ac:dyDescent="0.2">
      <c r="A8801" s="135" t="s">
        <v>2918</v>
      </c>
      <c r="D8801" s="135" t="s">
        <v>16645</v>
      </c>
      <c r="E8801" s="135">
        <f t="shared" si="137"/>
        <v>41000233</v>
      </c>
      <c r="F8801" s="135" t="s">
        <v>16559</v>
      </c>
      <c r="G8801" s="135" t="s">
        <v>9085</v>
      </c>
      <c r="H8801" s="135" t="s">
        <v>16637</v>
      </c>
      <c r="I8801" s="135" t="s">
        <v>15468</v>
      </c>
    </row>
    <row r="8802" spans="1:9" x14ac:dyDescent="0.2">
      <c r="A8802" s="135" t="s">
        <v>2918</v>
      </c>
      <c r="D8802" s="135" t="s">
        <v>14302</v>
      </c>
      <c r="E8802" s="135">
        <f t="shared" si="137"/>
        <v>41000240</v>
      </c>
      <c r="F8802" s="135" t="s">
        <v>16559</v>
      </c>
      <c r="G8802" s="135" t="s">
        <v>9085</v>
      </c>
      <c r="H8802" s="135" t="s">
        <v>16637</v>
      </c>
      <c r="I8802" s="135" t="s">
        <v>16607</v>
      </c>
    </row>
    <row r="8803" spans="1:9" x14ac:dyDescent="0.2">
      <c r="A8803" s="135" t="s">
        <v>2918</v>
      </c>
      <c r="D8803" s="135" t="s">
        <v>14303</v>
      </c>
      <c r="E8803" s="135">
        <f t="shared" si="137"/>
        <v>41000241</v>
      </c>
      <c r="F8803" s="135" t="s">
        <v>16559</v>
      </c>
      <c r="G8803" s="135" t="s">
        <v>9085</v>
      </c>
      <c r="H8803" s="135" t="s">
        <v>16637</v>
      </c>
      <c r="I8803" s="135" t="s">
        <v>16609</v>
      </c>
    </row>
    <row r="8804" spans="1:9" x14ac:dyDescent="0.2">
      <c r="A8804" s="135" t="s">
        <v>2918</v>
      </c>
      <c r="D8804" s="135" t="s">
        <v>14304</v>
      </c>
      <c r="E8804" s="135">
        <f t="shared" si="137"/>
        <v>41000242</v>
      </c>
      <c r="F8804" s="135" t="s">
        <v>16559</v>
      </c>
      <c r="G8804" s="135" t="s">
        <v>9085</v>
      </c>
      <c r="H8804" s="135" t="s">
        <v>16637</v>
      </c>
      <c r="I8804" s="135" t="s">
        <v>16611</v>
      </c>
    </row>
    <row r="8805" spans="1:9" x14ac:dyDescent="0.2">
      <c r="A8805" s="135" t="s">
        <v>2918</v>
      </c>
      <c r="D8805" s="135" t="s">
        <v>14305</v>
      </c>
      <c r="E8805" s="135">
        <f t="shared" si="137"/>
        <v>41000243</v>
      </c>
      <c r="F8805" s="135" t="s">
        <v>16559</v>
      </c>
      <c r="G8805" s="135" t="s">
        <v>9085</v>
      </c>
      <c r="H8805" s="135" t="s">
        <v>16637</v>
      </c>
      <c r="I8805" s="135" t="s">
        <v>16613</v>
      </c>
    </row>
    <row r="8806" spans="1:9" x14ac:dyDescent="0.2">
      <c r="A8806" s="135" t="s">
        <v>2918</v>
      </c>
      <c r="D8806" s="135" t="s">
        <v>14306</v>
      </c>
      <c r="E8806" s="135">
        <f t="shared" si="137"/>
        <v>41000244</v>
      </c>
      <c r="F8806" s="135" t="s">
        <v>16559</v>
      </c>
      <c r="G8806" s="135" t="s">
        <v>9085</v>
      </c>
      <c r="H8806" s="135" t="s">
        <v>16637</v>
      </c>
      <c r="I8806" s="135" t="s">
        <v>16615</v>
      </c>
    </row>
    <row r="8807" spans="1:9" x14ac:dyDescent="0.2">
      <c r="A8807" s="135" t="s">
        <v>2918</v>
      </c>
      <c r="D8807" s="135" t="s">
        <v>14307</v>
      </c>
      <c r="E8807" s="135">
        <f t="shared" si="137"/>
        <v>41000245</v>
      </c>
      <c r="F8807" s="135" t="s">
        <v>16559</v>
      </c>
      <c r="G8807" s="135" t="s">
        <v>9085</v>
      </c>
      <c r="H8807" s="135" t="s">
        <v>16637</v>
      </c>
      <c r="I8807" s="135" t="s">
        <v>16617</v>
      </c>
    </row>
    <row r="8808" spans="1:9" x14ac:dyDescent="0.2">
      <c r="A8808" s="135" t="s">
        <v>2918</v>
      </c>
      <c r="D8808" s="135" t="s">
        <v>14308</v>
      </c>
      <c r="E8808" s="135">
        <f t="shared" si="137"/>
        <v>41000246</v>
      </c>
      <c r="F8808" s="135" t="s">
        <v>16559</v>
      </c>
      <c r="G8808" s="135" t="s">
        <v>9085</v>
      </c>
      <c r="H8808" s="135" t="s">
        <v>16637</v>
      </c>
      <c r="I8808" s="135" t="s">
        <v>16619</v>
      </c>
    </row>
    <row r="8809" spans="1:9" x14ac:dyDescent="0.2">
      <c r="A8809" s="135" t="s">
        <v>2918</v>
      </c>
      <c r="D8809" s="135" t="s">
        <v>14309</v>
      </c>
      <c r="E8809" s="135">
        <f t="shared" si="137"/>
        <v>41000247</v>
      </c>
      <c r="F8809" s="135" t="s">
        <v>16559</v>
      </c>
      <c r="G8809" s="135" t="s">
        <v>9085</v>
      </c>
      <c r="H8809" s="135" t="s">
        <v>16637</v>
      </c>
      <c r="I8809" s="135" t="s">
        <v>16621</v>
      </c>
    </row>
    <row r="8810" spans="1:9" x14ac:dyDescent="0.2">
      <c r="A8810" s="135" t="s">
        <v>2918</v>
      </c>
      <c r="D8810" s="135" t="s">
        <v>14310</v>
      </c>
      <c r="E8810" s="135">
        <f t="shared" si="137"/>
        <v>41000260</v>
      </c>
      <c r="F8810" s="135" t="s">
        <v>16559</v>
      </c>
      <c r="G8810" s="135" t="s">
        <v>9085</v>
      </c>
      <c r="H8810" s="135" t="s">
        <v>16637</v>
      </c>
      <c r="I8810" s="135" t="s">
        <v>16623</v>
      </c>
    </row>
    <row r="8811" spans="1:9" x14ac:dyDescent="0.2">
      <c r="A8811" s="135" t="s">
        <v>2918</v>
      </c>
      <c r="D8811" s="135" t="s">
        <v>14311</v>
      </c>
      <c r="E8811" s="135">
        <f t="shared" si="137"/>
        <v>41000261</v>
      </c>
      <c r="F8811" s="135" t="s">
        <v>16559</v>
      </c>
      <c r="G8811" s="135" t="s">
        <v>9085</v>
      </c>
      <c r="H8811" s="135" t="s">
        <v>16637</v>
      </c>
      <c r="I8811" s="135" t="s">
        <v>16625</v>
      </c>
    </row>
    <row r="8812" spans="1:9" x14ac:dyDescent="0.2">
      <c r="A8812" s="135" t="s">
        <v>2918</v>
      </c>
      <c r="D8812" s="135" t="s">
        <v>14312</v>
      </c>
      <c r="E8812" s="135">
        <f t="shared" si="137"/>
        <v>41000262</v>
      </c>
      <c r="F8812" s="135" t="s">
        <v>16559</v>
      </c>
      <c r="G8812" s="135" t="s">
        <v>9085</v>
      </c>
      <c r="H8812" s="135" t="s">
        <v>16637</v>
      </c>
      <c r="I8812" s="135" t="s">
        <v>16627</v>
      </c>
    </row>
    <row r="8813" spans="1:9" x14ac:dyDescent="0.2">
      <c r="A8813" s="135" t="s">
        <v>2918</v>
      </c>
      <c r="D8813" s="135" t="s">
        <v>14313</v>
      </c>
      <c r="E8813" s="135">
        <f t="shared" si="137"/>
        <v>41000263</v>
      </c>
      <c r="F8813" s="135" t="s">
        <v>16559</v>
      </c>
      <c r="G8813" s="135" t="s">
        <v>9085</v>
      </c>
      <c r="H8813" s="135" t="s">
        <v>16637</v>
      </c>
      <c r="I8813" s="135" t="s">
        <v>16629</v>
      </c>
    </row>
    <row r="8814" spans="1:9" x14ac:dyDescent="0.2">
      <c r="A8814" s="135" t="s">
        <v>2918</v>
      </c>
      <c r="D8814" s="135" t="s">
        <v>14314</v>
      </c>
      <c r="E8814" s="135">
        <f t="shared" si="137"/>
        <v>41000264</v>
      </c>
      <c r="F8814" s="135" t="s">
        <v>16559</v>
      </c>
      <c r="G8814" s="135" t="s">
        <v>9085</v>
      </c>
      <c r="H8814" s="135" t="s">
        <v>16637</v>
      </c>
      <c r="I8814" s="135" t="s">
        <v>16631</v>
      </c>
    </row>
    <row r="8815" spans="1:9" x14ac:dyDescent="0.2">
      <c r="A8815" s="135" t="s">
        <v>2918</v>
      </c>
      <c r="D8815" s="135" t="s">
        <v>14315</v>
      </c>
      <c r="E8815" s="135">
        <f t="shared" si="137"/>
        <v>41000265</v>
      </c>
      <c r="F8815" s="135" t="s">
        <v>16559</v>
      </c>
      <c r="G8815" s="135" t="s">
        <v>9085</v>
      </c>
      <c r="H8815" s="135" t="s">
        <v>16637</v>
      </c>
      <c r="I8815" s="135" t="s">
        <v>16633</v>
      </c>
    </row>
    <row r="8816" spans="1:9" x14ac:dyDescent="0.2">
      <c r="A8816" s="135" t="s">
        <v>2918</v>
      </c>
      <c r="D8816" s="135" t="s">
        <v>14316</v>
      </c>
      <c r="E8816" s="135">
        <f t="shared" si="137"/>
        <v>41000266</v>
      </c>
      <c r="F8816" s="135" t="s">
        <v>16559</v>
      </c>
      <c r="G8816" s="135" t="s">
        <v>9085</v>
      </c>
      <c r="H8816" s="135" t="s">
        <v>16637</v>
      </c>
      <c r="I8816" s="135" t="s">
        <v>16635</v>
      </c>
    </row>
    <row r="8817" spans="1:9" x14ac:dyDescent="0.2">
      <c r="A8817" s="135" t="s">
        <v>2918</v>
      </c>
      <c r="D8817" s="135" t="s">
        <v>14317</v>
      </c>
      <c r="E8817" s="135">
        <f t="shared" si="137"/>
        <v>41080001</v>
      </c>
      <c r="F8817" s="135" t="s">
        <v>16559</v>
      </c>
      <c r="G8817" s="135" t="s">
        <v>9085</v>
      </c>
      <c r="H8817" s="135" t="s">
        <v>14318</v>
      </c>
      <c r="I8817" s="135" t="s">
        <v>3295</v>
      </c>
    </row>
    <row r="8818" spans="1:9" x14ac:dyDescent="0.2">
      <c r="A8818" s="135" t="s">
        <v>2918</v>
      </c>
      <c r="D8818" s="135" t="s">
        <v>14319</v>
      </c>
      <c r="E8818" s="135">
        <f t="shared" si="137"/>
        <v>41082001</v>
      </c>
      <c r="F8818" s="135" t="s">
        <v>16559</v>
      </c>
      <c r="G8818" s="135" t="s">
        <v>9085</v>
      </c>
      <c r="H8818" s="135" t="s">
        <v>14320</v>
      </c>
      <c r="I8818" s="135" t="s">
        <v>3298</v>
      </c>
    </row>
    <row r="8819" spans="1:9" x14ac:dyDescent="0.2">
      <c r="A8819" s="135" t="s">
        <v>2918</v>
      </c>
      <c r="D8819" s="135" t="s">
        <v>14321</v>
      </c>
      <c r="E8819" s="135">
        <f t="shared" si="137"/>
        <v>41082002</v>
      </c>
      <c r="F8819" s="135" t="s">
        <v>16559</v>
      </c>
      <c r="G8819" s="135" t="s">
        <v>9085</v>
      </c>
      <c r="H8819" s="135" t="s">
        <v>14320</v>
      </c>
      <c r="I8819" s="135" t="s">
        <v>3300</v>
      </c>
    </row>
    <row r="8820" spans="1:9" x14ac:dyDescent="0.2">
      <c r="A8820" s="135" t="s">
        <v>2918</v>
      </c>
      <c r="D8820" s="135" t="s">
        <v>14322</v>
      </c>
      <c r="E8820" s="135">
        <f t="shared" si="137"/>
        <v>41082599</v>
      </c>
      <c r="F8820" s="135" t="s">
        <v>16559</v>
      </c>
      <c r="G8820" s="135" t="s">
        <v>9085</v>
      </c>
      <c r="H8820" s="135" t="s">
        <v>14323</v>
      </c>
      <c r="I8820" s="135" t="s">
        <v>3303</v>
      </c>
    </row>
    <row r="8821" spans="1:9" x14ac:dyDescent="0.2">
      <c r="A8821" s="135" t="s">
        <v>2918</v>
      </c>
      <c r="D8821" s="135" t="s">
        <v>14324</v>
      </c>
      <c r="E8821" s="135">
        <f t="shared" si="137"/>
        <v>42500101</v>
      </c>
      <c r="F8821" s="135" t="s">
        <v>16559</v>
      </c>
      <c r="I8821" s="135" t="s">
        <v>11614</v>
      </c>
    </row>
    <row r="8822" spans="1:9" x14ac:dyDescent="0.2">
      <c r="A8822" s="135" t="s">
        <v>2918</v>
      </c>
      <c r="D8822" s="135" t="s">
        <v>11615</v>
      </c>
      <c r="E8822" s="135">
        <f t="shared" si="137"/>
        <v>42500102</v>
      </c>
      <c r="F8822" s="135" t="s">
        <v>16559</v>
      </c>
      <c r="I8822" s="135" t="s">
        <v>11616</v>
      </c>
    </row>
    <row r="8823" spans="1:9" x14ac:dyDescent="0.2">
      <c r="A8823" s="135" t="s">
        <v>2918</v>
      </c>
      <c r="D8823" s="135" t="s">
        <v>11617</v>
      </c>
      <c r="E8823" s="135">
        <f t="shared" si="137"/>
        <v>42500201</v>
      </c>
      <c r="F8823" s="135" t="s">
        <v>16559</v>
      </c>
      <c r="I8823" s="135" t="s">
        <v>11618</v>
      </c>
    </row>
    <row r="8824" spans="1:9" x14ac:dyDescent="0.2">
      <c r="A8824" s="135" t="s">
        <v>2918</v>
      </c>
      <c r="D8824" s="135" t="s">
        <v>11619</v>
      </c>
      <c r="E8824" s="135">
        <f t="shared" si="137"/>
        <v>42500202</v>
      </c>
      <c r="F8824" s="135" t="s">
        <v>16559</v>
      </c>
      <c r="I8824" s="135" t="s">
        <v>11620</v>
      </c>
    </row>
    <row r="8825" spans="1:9" x14ac:dyDescent="0.2">
      <c r="A8825" s="135" t="s">
        <v>2918</v>
      </c>
      <c r="D8825" s="135" t="s">
        <v>11621</v>
      </c>
      <c r="E8825" s="135">
        <f t="shared" si="137"/>
        <v>42500301</v>
      </c>
      <c r="F8825" s="135" t="s">
        <v>16559</v>
      </c>
      <c r="I8825" s="135" t="s">
        <v>11622</v>
      </c>
    </row>
    <row r="8826" spans="1:9" x14ac:dyDescent="0.2">
      <c r="A8826" s="135" t="s">
        <v>2918</v>
      </c>
      <c r="D8826" s="135" t="s">
        <v>11623</v>
      </c>
      <c r="E8826" s="135">
        <f t="shared" si="137"/>
        <v>42500302</v>
      </c>
      <c r="F8826" s="135" t="s">
        <v>16559</v>
      </c>
      <c r="I8826" s="135" t="s">
        <v>11624</v>
      </c>
    </row>
    <row r="8827" spans="1:9" x14ac:dyDescent="0.2">
      <c r="A8827" s="135" t="s">
        <v>2918</v>
      </c>
      <c r="D8827" s="135" t="s">
        <v>11625</v>
      </c>
      <c r="E8827" s="135">
        <f t="shared" si="137"/>
        <v>42505001</v>
      </c>
      <c r="F8827" s="135" t="s">
        <v>16559</v>
      </c>
      <c r="I8827" s="135" t="s">
        <v>11626</v>
      </c>
    </row>
    <row r="8828" spans="1:9" x14ac:dyDescent="0.2">
      <c r="A8828" s="135" t="s">
        <v>2918</v>
      </c>
      <c r="D8828" s="135" t="s">
        <v>11627</v>
      </c>
      <c r="E8828" s="135">
        <f t="shared" si="137"/>
        <v>42505002</v>
      </c>
      <c r="F8828" s="135" t="s">
        <v>16559</v>
      </c>
      <c r="I8828" s="135" t="s">
        <v>11628</v>
      </c>
    </row>
    <row r="8829" spans="1:9" x14ac:dyDescent="0.2">
      <c r="A8829" s="135" t="s">
        <v>2918</v>
      </c>
      <c r="D8829" s="135" t="s">
        <v>11629</v>
      </c>
      <c r="E8829" s="135">
        <f t="shared" si="137"/>
        <v>42505101</v>
      </c>
      <c r="F8829" s="135" t="s">
        <v>16559</v>
      </c>
      <c r="I8829" s="135" t="s">
        <v>11630</v>
      </c>
    </row>
    <row r="8830" spans="1:9" x14ac:dyDescent="0.2">
      <c r="A8830" s="135" t="s">
        <v>2918</v>
      </c>
      <c r="D8830" s="135" t="s">
        <v>11631</v>
      </c>
      <c r="E8830" s="135">
        <f t="shared" si="137"/>
        <v>42505102</v>
      </c>
      <c r="F8830" s="135" t="s">
        <v>16559</v>
      </c>
      <c r="I8830" s="135" t="s">
        <v>11632</v>
      </c>
    </row>
    <row r="8831" spans="1:9" x14ac:dyDescent="0.2">
      <c r="A8831" s="135" t="s">
        <v>2918</v>
      </c>
      <c r="D8831" s="135" t="s">
        <v>11633</v>
      </c>
      <c r="E8831" s="135">
        <f t="shared" si="137"/>
        <v>42505202</v>
      </c>
      <c r="F8831" s="135" t="s">
        <v>16559</v>
      </c>
      <c r="I8831" s="135" t="s">
        <v>11628</v>
      </c>
    </row>
    <row r="8832" spans="1:9" x14ac:dyDescent="0.2">
      <c r="A8832" s="135" t="s">
        <v>2918</v>
      </c>
      <c r="D8832" s="135" t="s">
        <v>11634</v>
      </c>
      <c r="E8832" s="135">
        <f t="shared" si="137"/>
        <v>49000101</v>
      </c>
      <c r="F8832" s="135" t="s">
        <v>16559</v>
      </c>
      <c r="G8832" s="135" t="s">
        <v>16560</v>
      </c>
      <c r="H8832" s="135" t="s">
        <v>11635</v>
      </c>
      <c r="I8832" s="135" t="s">
        <v>8874</v>
      </c>
    </row>
    <row r="8833" spans="1:9" x14ac:dyDescent="0.2">
      <c r="A8833" s="135" t="s">
        <v>2918</v>
      </c>
      <c r="D8833" s="135" t="s">
        <v>8875</v>
      </c>
      <c r="E8833" s="135">
        <f t="shared" si="137"/>
        <v>49000102</v>
      </c>
      <c r="F8833" s="135" t="s">
        <v>16559</v>
      </c>
      <c r="G8833" s="135" t="s">
        <v>16560</v>
      </c>
      <c r="H8833" s="135" t="s">
        <v>11635</v>
      </c>
      <c r="I8833" s="135" t="s">
        <v>940</v>
      </c>
    </row>
    <row r="8834" spans="1:9" x14ac:dyDescent="0.2">
      <c r="A8834" s="135" t="s">
        <v>2918</v>
      </c>
      <c r="D8834" s="135" t="s">
        <v>8876</v>
      </c>
      <c r="E8834" s="135">
        <f t="shared" ref="E8834:E8897" si="138">VALUE(D8834)</f>
        <v>49000103</v>
      </c>
      <c r="F8834" s="135" t="s">
        <v>16559</v>
      </c>
      <c r="G8834" s="135" t="s">
        <v>16560</v>
      </c>
      <c r="H8834" s="135" t="s">
        <v>11635</v>
      </c>
      <c r="I8834" s="135" t="s">
        <v>942</v>
      </c>
    </row>
    <row r="8835" spans="1:9" x14ac:dyDescent="0.2">
      <c r="A8835" s="135" t="s">
        <v>2918</v>
      </c>
      <c r="D8835" s="135" t="s">
        <v>8877</v>
      </c>
      <c r="E8835" s="135">
        <f t="shared" si="138"/>
        <v>49000104</v>
      </c>
      <c r="F8835" s="135" t="s">
        <v>16559</v>
      </c>
      <c r="G8835" s="135" t="s">
        <v>16560</v>
      </c>
      <c r="H8835" s="135" t="s">
        <v>11635</v>
      </c>
      <c r="I8835" s="135" t="s">
        <v>8878</v>
      </c>
    </row>
    <row r="8836" spans="1:9" x14ac:dyDescent="0.2">
      <c r="A8836" s="135" t="s">
        <v>2918</v>
      </c>
      <c r="D8836" s="135" t="s">
        <v>8879</v>
      </c>
      <c r="E8836" s="135">
        <f t="shared" si="138"/>
        <v>49000105</v>
      </c>
      <c r="F8836" s="135" t="s">
        <v>16559</v>
      </c>
      <c r="G8836" s="135" t="s">
        <v>16560</v>
      </c>
      <c r="H8836" s="135" t="s">
        <v>11635</v>
      </c>
      <c r="I8836" s="135" t="s">
        <v>578</v>
      </c>
    </row>
    <row r="8837" spans="1:9" x14ac:dyDescent="0.2">
      <c r="A8837" s="135" t="s">
        <v>2918</v>
      </c>
      <c r="D8837" s="135" t="s">
        <v>8880</v>
      </c>
      <c r="E8837" s="135">
        <f t="shared" si="138"/>
        <v>49000199</v>
      </c>
      <c r="F8837" s="135" t="s">
        <v>16559</v>
      </c>
      <c r="G8837" s="135" t="s">
        <v>16560</v>
      </c>
      <c r="H8837" s="135" t="s">
        <v>11635</v>
      </c>
      <c r="I8837" s="135" t="s">
        <v>6238</v>
      </c>
    </row>
    <row r="8838" spans="1:9" x14ac:dyDescent="0.2">
      <c r="A8838" s="135" t="s">
        <v>2918</v>
      </c>
      <c r="D8838" s="135" t="s">
        <v>8881</v>
      </c>
      <c r="E8838" s="135">
        <f t="shared" si="138"/>
        <v>49000201</v>
      </c>
      <c r="F8838" s="135" t="s">
        <v>16559</v>
      </c>
      <c r="G8838" s="135" t="s">
        <v>16560</v>
      </c>
      <c r="H8838" s="135" t="s">
        <v>8882</v>
      </c>
      <c r="I8838" s="135" t="s">
        <v>4140</v>
      </c>
    </row>
    <row r="8839" spans="1:9" x14ac:dyDescent="0.2">
      <c r="A8839" s="135" t="s">
        <v>2918</v>
      </c>
      <c r="D8839" s="135" t="s">
        <v>8883</v>
      </c>
      <c r="E8839" s="135">
        <f t="shared" si="138"/>
        <v>49000202</v>
      </c>
      <c r="F8839" s="135" t="s">
        <v>16559</v>
      </c>
      <c r="G8839" s="135" t="s">
        <v>16560</v>
      </c>
      <c r="H8839" s="135" t="s">
        <v>8882</v>
      </c>
      <c r="I8839" s="135" t="s">
        <v>8884</v>
      </c>
    </row>
    <row r="8840" spans="1:9" x14ac:dyDescent="0.2">
      <c r="A8840" s="135" t="s">
        <v>2918</v>
      </c>
      <c r="D8840" s="135" t="s">
        <v>8885</v>
      </c>
      <c r="E8840" s="135">
        <f t="shared" si="138"/>
        <v>49000203</v>
      </c>
      <c r="F8840" s="135" t="s">
        <v>16559</v>
      </c>
      <c r="G8840" s="135" t="s">
        <v>16560</v>
      </c>
      <c r="H8840" s="135" t="s">
        <v>8882</v>
      </c>
      <c r="I8840" s="135" t="s">
        <v>8886</v>
      </c>
    </row>
    <row r="8841" spans="1:9" x14ac:dyDescent="0.2">
      <c r="A8841" s="135" t="s">
        <v>2918</v>
      </c>
      <c r="D8841" s="135" t="s">
        <v>8887</v>
      </c>
      <c r="E8841" s="135">
        <f t="shared" si="138"/>
        <v>49000204</v>
      </c>
      <c r="F8841" s="135" t="s">
        <v>16559</v>
      </c>
      <c r="G8841" s="135" t="s">
        <v>16560</v>
      </c>
      <c r="H8841" s="135" t="s">
        <v>8882</v>
      </c>
      <c r="I8841" s="135" t="s">
        <v>8888</v>
      </c>
    </row>
    <row r="8842" spans="1:9" x14ac:dyDescent="0.2">
      <c r="A8842" s="135" t="s">
        <v>2918</v>
      </c>
      <c r="D8842" s="135" t="s">
        <v>8889</v>
      </c>
      <c r="E8842" s="135">
        <f t="shared" si="138"/>
        <v>49000205</v>
      </c>
      <c r="F8842" s="135" t="s">
        <v>16559</v>
      </c>
      <c r="G8842" s="135" t="s">
        <v>16560</v>
      </c>
      <c r="H8842" s="135" t="s">
        <v>8882</v>
      </c>
      <c r="I8842" s="135" t="s">
        <v>8890</v>
      </c>
    </row>
    <row r="8843" spans="1:9" x14ac:dyDescent="0.2">
      <c r="A8843" s="135" t="s">
        <v>2918</v>
      </c>
      <c r="D8843" s="135" t="s">
        <v>8891</v>
      </c>
      <c r="E8843" s="135">
        <f t="shared" si="138"/>
        <v>49000206</v>
      </c>
      <c r="F8843" s="135" t="s">
        <v>16559</v>
      </c>
      <c r="G8843" s="135" t="s">
        <v>16560</v>
      </c>
      <c r="H8843" s="135" t="s">
        <v>8882</v>
      </c>
      <c r="I8843" s="135" t="s">
        <v>7645</v>
      </c>
    </row>
    <row r="8844" spans="1:9" x14ac:dyDescent="0.2">
      <c r="A8844" s="135" t="s">
        <v>2918</v>
      </c>
      <c r="D8844" s="135" t="s">
        <v>8892</v>
      </c>
      <c r="E8844" s="135">
        <f t="shared" si="138"/>
        <v>49000207</v>
      </c>
      <c r="F8844" s="135" t="s">
        <v>16559</v>
      </c>
      <c r="G8844" s="135" t="s">
        <v>16560</v>
      </c>
      <c r="H8844" s="135" t="s">
        <v>8882</v>
      </c>
      <c r="I8844" s="135" t="s">
        <v>4964</v>
      </c>
    </row>
    <row r="8845" spans="1:9" x14ac:dyDescent="0.2">
      <c r="A8845" s="135" t="s">
        <v>2918</v>
      </c>
      <c r="D8845" s="135" t="s">
        <v>8893</v>
      </c>
      <c r="E8845" s="135">
        <f t="shared" si="138"/>
        <v>49000208</v>
      </c>
      <c r="F8845" s="135" t="s">
        <v>16559</v>
      </c>
      <c r="G8845" s="135" t="s">
        <v>16560</v>
      </c>
      <c r="H8845" s="135" t="s">
        <v>8882</v>
      </c>
      <c r="I8845" s="135" t="s">
        <v>8894</v>
      </c>
    </row>
    <row r="8846" spans="1:9" x14ac:dyDescent="0.2">
      <c r="A8846" s="135" t="s">
        <v>2918</v>
      </c>
      <c r="D8846" s="135" t="s">
        <v>8895</v>
      </c>
      <c r="E8846" s="135">
        <f t="shared" si="138"/>
        <v>49000209</v>
      </c>
      <c r="F8846" s="135" t="s">
        <v>16559</v>
      </c>
      <c r="G8846" s="135" t="s">
        <v>16560</v>
      </c>
      <c r="H8846" s="135" t="s">
        <v>8882</v>
      </c>
      <c r="I8846" s="135" t="s">
        <v>8896</v>
      </c>
    </row>
    <row r="8847" spans="1:9" x14ac:dyDescent="0.2">
      <c r="A8847" s="135" t="s">
        <v>2918</v>
      </c>
      <c r="D8847" s="135" t="s">
        <v>8897</v>
      </c>
      <c r="E8847" s="135">
        <f t="shared" si="138"/>
        <v>49000299</v>
      </c>
      <c r="F8847" s="135" t="s">
        <v>16559</v>
      </c>
      <c r="G8847" s="135" t="s">
        <v>16560</v>
      </c>
      <c r="H8847" s="135" t="s">
        <v>8882</v>
      </c>
      <c r="I8847" s="135" t="s">
        <v>6238</v>
      </c>
    </row>
    <row r="8848" spans="1:9" x14ac:dyDescent="0.2">
      <c r="A8848" s="135" t="s">
        <v>2918</v>
      </c>
      <c r="D8848" s="135" t="s">
        <v>8898</v>
      </c>
      <c r="E8848" s="135">
        <f t="shared" si="138"/>
        <v>49000301</v>
      </c>
      <c r="F8848" s="135" t="s">
        <v>16559</v>
      </c>
      <c r="G8848" s="135" t="s">
        <v>16560</v>
      </c>
      <c r="H8848" s="135" t="s">
        <v>8899</v>
      </c>
      <c r="I8848" s="135" t="s">
        <v>3568</v>
      </c>
    </row>
    <row r="8849" spans="1:9" x14ac:dyDescent="0.2">
      <c r="A8849" s="135" t="s">
        <v>2918</v>
      </c>
      <c r="D8849" s="135" t="s">
        <v>8900</v>
      </c>
      <c r="E8849" s="135">
        <f t="shared" si="138"/>
        <v>49000302</v>
      </c>
      <c r="F8849" s="135" t="s">
        <v>16559</v>
      </c>
      <c r="G8849" s="135" t="s">
        <v>16560</v>
      </c>
      <c r="H8849" s="135" t="s">
        <v>8899</v>
      </c>
      <c r="I8849" s="135" t="s">
        <v>5378</v>
      </c>
    </row>
    <row r="8850" spans="1:9" x14ac:dyDescent="0.2">
      <c r="A8850" s="135" t="s">
        <v>2918</v>
      </c>
      <c r="D8850" s="135" t="s">
        <v>8901</v>
      </c>
      <c r="E8850" s="135">
        <f t="shared" si="138"/>
        <v>49000303</v>
      </c>
      <c r="F8850" s="135" t="s">
        <v>16559</v>
      </c>
      <c r="G8850" s="135" t="s">
        <v>16560</v>
      </c>
      <c r="H8850" s="135" t="s">
        <v>8899</v>
      </c>
      <c r="I8850" s="135" t="s">
        <v>8902</v>
      </c>
    </row>
    <row r="8851" spans="1:9" x14ac:dyDescent="0.2">
      <c r="A8851" s="135" t="s">
        <v>2918</v>
      </c>
      <c r="D8851" s="135" t="s">
        <v>8903</v>
      </c>
      <c r="E8851" s="135">
        <f t="shared" si="138"/>
        <v>49000304</v>
      </c>
      <c r="F8851" s="135" t="s">
        <v>16559</v>
      </c>
      <c r="G8851" s="135" t="s">
        <v>16560</v>
      </c>
      <c r="H8851" s="135" t="s">
        <v>8899</v>
      </c>
      <c r="I8851" s="135" t="s">
        <v>7117</v>
      </c>
    </row>
    <row r="8852" spans="1:9" x14ac:dyDescent="0.2">
      <c r="A8852" s="135" t="s">
        <v>2918</v>
      </c>
      <c r="D8852" s="135" t="s">
        <v>8904</v>
      </c>
      <c r="E8852" s="135">
        <f t="shared" si="138"/>
        <v>49000399</v>
      </c>
      <c r="F8852" s="135" t="s">
        <v>16559</v>
      </c>
      <c r="G8852" s="135" t="s">
        <v>16560</v>
      </c>
      <c r="H8852" s="135" t="s">
        <v>8899</v>
      </c>
      <c r="I8852" s="135" t="s">
        <v>6238</v>
      </c>
    </row>
    <row r="8853" spans="1:9" x14ac:dyDescent="0.2">
      <c r="A8853" s="135" t="s">
        <v>2918</v>
      </c>
      <c r="D8853" s="135" t="s">
        <v>8905</v>
      </c>
      <c r="E8853" s="135">
        <f t="shared" si="138"/>
        <v>49000401</v>
      </c>
      <c r="F8853" s="135" t="s">
        <v>16559</v>
      </c>
      <c r="G8853" s="135" t="s">
        <v>16560</v>
      </c>
      <c r="H8853" s="135" t="s">
        <v>8906</v>
      </c>
      <c r="I8853" s="135" t="s">
        <v>931</v>
      </c>
    </row>
    <row r="8854" spans="1:9" x14ac:dyDescent="0.2">
      <c r="A8854" s="135" t="s">
        <v>2918</v>
      </c>
      <c r="D8854" s="135" t="s">
        <v>8907</v>
      </c>
      <c r="E8854" s="135">
        <f t="shared" si="138"/>
        <v>49000402</v>
      </c>
      <c r="F8854" s="135" t="s">
        <v>16559</v>
      </c>
      <c r="G8854" s="135" t="s">
        <v>16560</v>
      </c>
      <c r="H8854" s="135" t="s">
        <v>8906</v>
      </c>
      <c r="I8854" s="135" t="s">
        <v>9087</v>
      </c>
    </row>
    <row r="8855" spans="1:9" x14ac:dyDescent="0.2">
      <c r="A8855" s="135" t="s">
        <v>2918</v>
      </c>
      <c r="D8855" s="135" t="s">
        <v>8908</v>
      </c>
      <c r="E8855" s="135">
        <f t="shared" si="138"/>
        <v>49000403</v>
      </c>
      <c r="F8855" s="135" t="s">
        <v>16559</v>
      </c>
      <c r="G8855" s="135" t="s">
        <v>16560</v>
      </c>
      <c r="H8855" s="135" t="s">
        <v>8906</v>
      </c>
      <c r="I8855" s="135" t="s">
        <v>2253</v>
      </c>
    </row>
    <row r="8856" spans="1:9" x14ac:dyDescent="0.2">
      <c r="A8856" s="135" t="s">
        <v>2918</v>
      </c>
      <c r="D8856" s="135" t="s">
        <v>8909</v>
      </c>
      <c r="E8856" s="135">
        <f t="shared" si="138"/>
        <v>49000404</v>
      </c>
      <c r="F8856" s="135" t="s">
        <v>16559</v>
      </c>
      <c r="G8856" s="135" t="s">
        <v>16560</v>
      </c>
      <c r="H8856" s="135" t="s">
        <v>8906</v>
      </c>
      <c r="I8856" s="135" t="s">
        <v>2312</v>
      </c>
    </row>
    <row r="8857" spans="1:9" x14ac:dyDescent="0.2">
      <c r="A8857" s="135" t="s">
        <v>2918</v>
      </c>
      <c r="D8857" s="135" t="s">
        <v>8910</v>
      </c>
      <c r="E8857" s="135">
        <f t="shared" si="138"/>
        <v>49000405</v>
      </c>
      <c r="F8857" s="135" t="s">
        <v>16559</v>
      </c>
      <c r="G8857" s="135" t="s">
        <v>16560</v>
      </c>
      <c r="H8857" s="135" t="s">
        <v>8906</v>
      </c>
      <c r="I8857" s="135" t="s">
        <v>573</v>
      </c>
    </row>
    <row r="8858" spans="1:9" x14ac:dyDescent="0.2">
      <c r="A8858" s="135" t="s">
        <v>2918</v>
      </c>
      <c r="D8858" s="135" t="s">
        <v>8911</v>
      </c>
      <c r="E8858" s="135">
        <f t="shared" si="138"/>
        <v>49000499</v>
      </c>
      <c r="F8858" s="135" t="s">
        <v>16559</v>
      </c>
      <c r="G8858" s="135" t="s">
        <v>16560</v>
      </c>
      <c r="H8858" s="135" t="s">
        <v>8906</v>
      </c>
      <c r="I8858" s="135" t="s">
        <v>6238</v>
      </c>
    </row>
    <row r="8859" spans="1:9" x14ac:dyDescent="0.2">
      <c r="A8859" s="135" t="s">
        <v>2918</v>
      </c>
      <c r="D8859" s="135" t="s">
        <v>8912</v>
      </c>
      <c r="E8859" s="135">
        <f t="shared" si="138"/>
        <v>49000501</v>
      </c>
      <c r="F8859" s="135" t="s">
        <v>16559</v>
      </c>
      <c r="G8859" s="135" t="s">
        <v>16560</v>
      </c>
      <c r="H8859" s="135" t="s">
        <v>8913</v>
      </c>
      <c r="I8859" s="135" t="s">
        <v>578</v>
      </c>
    </row>
    <row r="8860" spans="1:9" x14ac:dyDescent="0.2">
      <c r="A8860" s="135" t="s">
        <v>2918</v>
      </c>
      <c r="D8860" s="135" t="s">
        <v>8914</v>
      </c>
      <c r="E8860" s="135">
        <f t="shared" si="138"/>
        <v>49000502</v>
      </c>
      <c r="F8860" s="135" t="s">
        <v>16559</v>
      </c>
      <c r="G8860" s="135" t="s">
        <v>16560</v>
      </c>
      <c r="H8860" s="135" t="s">
        <v>8913</v>
      </c>
      <c r="I8860" s="135" t="s">
        <v>9087</v>
      </c>
    </row>
    <row r="8861" spans="1:9" x14ac:dyDescent="0.2">
      <c r="A8861" s="135" t="s">
        <v>2918</v>
      </c>
      <c r="D8861" s="135" t="s">
        <v>8915</v>
      </c>
      <c r="E8861" s="135">
        <f t="shared" si="138"/>
        <v>49000503</v>
      </c>
      <c r="F8861" s="135" t="s">
        <v>16559</v>
      </c>
      <c r="G8861" s="135" t="s">
        <v>16560</v>
      </c>
      <c r="H8861" s="135" t="s">
        <v>8913</v>
      </c>
      <c r="I8861" s="135" t="s">
        <v>8916</v>
      </c>
    </row>
    <row r="8862" spans="1:9" x14ac:dyDescent="0.2">
      <c r="A8862" s="135" t="s">
        <v>2918</v>
      </c>
      <c r="D8862" s="135" t="s">
        <v>8917</v>
      </c>
      <c r="E8862" s="135">
        <f t="shared" si="138"/>
        <v>49000504</v>
      </c>
      <c r="F8862" s="135" t="s">
        <v>16559</v>
      </c>
      <c r="G8862" s="135" t="s">
        <v>16560</v>
      </c>
      <c r="H8862" s="135" t="s">
        <v>8913</v>
      </c>
      <c r="I8862" s="135" t="s">
        <v>8918</v>
      </c>
    </row>
    <row r="8863" spans="1:9" x14ac:dyDescent="0.2">
      <c r="A8863" s="135" t="s">
        <v>2918</v>
      </c>
      <c r="D8863" s="135" t="s">
        <v>8919</v>
      </c>
      <c r="E8863" s="135">
        <f t="shared" si="138"/>
        <v>49000599</v>
      </c>
      <c r="F8863" s="135" t="s">
        <v>16559</v>
      </c>
      <c r="G8863" s="135" t="s">
        <v>16560</v>
      </c>
      <c r="H8863" s="135" t="s">
        <v>8913</v>
      </c>
      <c r="I8863" s="135" t="s">
        <v>8920</v>
      </c>
    </row>
    <row r="8864" spans="1:9" x14ac:dyDescent="0.2">
      <c r="A8864" s="135" t="s">
        <v>2918</v>
      </c>
      <c r="D8864" s="135" t="s">
        <v>8921</v>
      </c>
      <c r="E8864" s="135">
        <f t="shared" si="138"/>
        <v>49000601</v>
      </c>
      <c r="F8864" s="135" t="s">
        <v>16559</v>
      </c>
      <c r="G8864" s="135" t="s">
        <v>16560</v>
      </c>
      <c r="H8864" s="135" t="s">
        <v>8922</v>
      </c>
      <c r="I8864" s="135" t="s">
        <v>8923</v>
      </c>
    </row>
    <row r="8865" spans="1:9" x14ac:dyDescent="0.2">
      <c r="A8865" s="135" t="s">
        <v>2918</v>
      </c>
      <c r="D8865" s="135" t="s">
        <v>8924</v>
      </c>
      <c r="E8865" s="135">
        <f t="shared" si="138"/>
        <v>49090011</v>
      </c>
      <c r="F8865" s="135" t="s">
        <v>16559</v>
      </c>
      <c r="G8865" s="135" t="s">
        <v>16560</v>
      </c>
      <c r="H8865" s="135" t="s">
        <v>2945</v>
      </c>
      <c r="I8865" s="135" t="s">
        <v>318</v>
      </c>
    </row>
    <row r="8866" spans="1:9" x14ac:dyDescent="0.2">
      <c r="A8866" s="135" t="s">
        <v>2918</v>
      </c>
      <c r="D8866" s="135" t="s">
        <v>8925</v>
      </c>
      <c r="E8866" s="135">
        <f t="shared" si="138"/>
        <v>49090012</v>
      </c>
      <c r="F8866" s="135" t="s">
        <v>16559</v>
      </c>
      <c r="G8866" s="135" t="s">
        <v>16560</v>
      </c>
      <c r="H8866" s="135" t="s">
        <v>2945</v>
      </c>
      <c r="I8866" s="135" t="s">
        <v>320</v>
      </c>
    </row>
    <row r="8867" spans="1:9" x14ac:dyDescent="0.2">
      <c r="A8867" s="135" t="s">
        <v>2918</v>
      </c>
      <c r="D8867" s="135" t="s">
        <v>8926</v>
      </c>
      <c r="E8867" s="135">
        <f t="shared" si="138"/>
        <v>49090013</v>
      </c>
      <c r="F8867" s="135" t="s">
        <v>16559</v>
      </c>
      <c r="G8867" s="135" t="s">
        <v>16560</v>
      </c>
      <c r="H8867" s="135" t="s">
        <v>2945</v>
      </c>
      <c r="I8867" s="135" t="s">
        <v>322</v>
      </c>
    </row>
    <row r="8868" spans="1:9" x14ac:dyDescent="0.2">
      <c r="A8868" s="135" t="s">
        <v>2918</v>
      </c>
      <c r="D8868" s="135" t="s">
        <v>8927</v>
      </c>
      <c r="E8868" s="135">
        <f t="shared" si="138"/>
        <v>49090015</v>
      </c>
      <c r="F8868" s="135" t="s">
        <v>16559</v>
      </c>
      <c r="G8868" s="135" t="s">
        <v>16560</v>
      </c>
      <c r="H8868" s="135" t="s">
        <v>2945</v>
      </c>
      <c r="I8868" s="135" t="s">
        <v>8928</v>
      </c>
    </row>
    <row r="8869" spans="1:9" x14ac:dyDescent="0.2">
      <c r="A8869" s="135" t="s">
        <v>2918</v>
      </c>
      <c r="D8869" s="135" t="s">
        <v>8929</v>
      </c>
      <c r="E8869" s="135">
        <f t="shared" si="138"/>
        <v>49090021</v>
      </c>
      <c r="F8869" s="135" t="s">
        <v>16559</v>
      </c>
      <c r="G8869" s="135" t="s">
        <v>16560</v>
      </c>
      <c r="H8869" s="135" t="s">
        <v>2945</v>
      </c>
      <c r="I8869" s="135" t="s">
        <v>326</v>
      </c>
    </row>
    <row r="8870" spans="1:9" x14ac:dyDescent="0.2">
      <c r="A8870" s="135" t="s">
        <v>2918</v>
      </c>
      <c r="D8870" s="135" t="s">
        <v>8930</v>
      </c>
      <c r="E8870" s="135">
        <f t="shared" si="138"/>
        <v>49090022</v>
      </c>
      <c r="F8870" s="135" t="s">
        <v>16559</v>
      </c>
      <c r="G8870" s="135" t="s">
        <v>16560</v>
      </c>
      <c r="H8870" s="135" t="s">
        <v>2945</v>
      </c>
      <c r="I8870" s="135" t="s">
        <v>5919</v>
      </c>
    </row>
    <row r="8871" spans="1:9" x14ac:dyDescent="0.2">
      <c r="A8871" s="135" t="s">
        <v>2918</v>
      </c>
      <c r="D8871" s="135" t="s">
        <v>8931</v>
      </c>
      <c r="E8871" s="135">
        <f t="shared" si="138"/>
        <v>49090023</v>
      </c>
      <c r="F8871" s="135" t="s">
        <v>16559</v>
      </c>
      <c r="G8871" s="135" t="s">
        <v>16560</v>
      </c>
      <c r="H8871" s="135" t="s">
        <v>2945</v>
      </c>
      <c r="I8871" s="135" t="s">
        <v>5921</v>
      </c>
    </row>
    <row r="8872" spans="1:9" x14ac:dyDescent="0.2">
      <c r="A8872" s="135" t="s">
        <v>2918</v>
      </c>
      <c r="D8872" s="135" t="s">
        <v>8932</v>
      </c>
      <c r="E8872" s="135">
        <f t="shared" si="138"/>
        <v>49099998</v>
      </c>
      <c r="F8872" s="135" t="s">
        <v>16559</v>
      </c>
      <c r="G8872" s="135" t="s">
        <v>16560</v>
      </c>
      <c r="H8872" s="135" t="s">
        <v>8933</v>
      </c>
      <c r="I8872" s="135" t="s">
        <v>8934</v>
      </c>
    </row>
    <row r="8873" spans="1:9" x14ac:dyDescent="0.2">
      <c r="A8873" s="135" t="s">
        <v>2918</v>
      </c>
      <c r="D8873" s="135" t="s">
        <v>8935</v>
      </c>
      <c r="E8873" s="135">
        <f t="shared" si="138"/>
        <v>49099999</v>
      </c>
      <c r="F8873" s="135" t="s">
        <v>16559</v>
      </c>
      <c r="G8873" s="135" t="s">
        <v>16560</v>
      </c>
      <c r="H8873" s="135" t="s">
        <v>8933</v>
      </c>
      <c r="I8873" s="135" t="s">
        <v>8934</v>
      </c>
    </row>
    <row r="8874" spans="1:9" x14ac:dyDescent="0.2">
      <c r="A8874" s="135" t="s">
        <v>2918</v>
      </c>
      <c r="D8874" s="135" t="s">
        <v>8936</v>
      </c>
      <c r="E8874" s="135">
        <f t="shared" si="138"/>
        <v>50100101</v>
      </c>
      <c r="F8874" s="135" t="s">
        <v>16623</v>
      </c>
      <c r="G8874" s="135" t="s">
        <v>8937</v>
      </c>
      <c r="H8874" s="135" t="s">
        <v>8938</v>
      </c>
      <c r="I8874" s="135" t="s">
        <v>8939</v>
      </c>
    </row>
    <row r="8875" spans="1:9" x14ac:dyDescent="0.2">
      <c r="A8875" s="135" t="s">
        <v>2918</v>
      </c>
      <c r="D8875" s="135" t="s">
        <v>8940</v>
      </c>
      <c r="E8875" s="135">
        <f t="shared" si="138"/>
        <v>50100102</v>
      </c>
      <c r="F8875" s="135" t="s">
        <v>16623</v>
      </c>
      <c r="G8875" s="135" t="s">
        <v>8937</v>
      </c>
      <c r="H8875" s="135" t="s">
        <v>8938</v>
      </c>
      <c r="I8875" s="135" t="s">
        <v>8941</v>
      </c>
    </row>
    <row r="8876" spans="1:9" x14ac:dyDescent="0.2">
      <c r="A8876" s="135" t="s">
        <v>2918</v>
      </c>
      <c r="D8876" s="135" t="s">
        <v>11690</v>
      </c>
      <c r="E8876" s="135">
        <f t="shared" si="138"/>
        <v>50100103</v>
      </c>
      <c r="F8876" s="135" t="s">
        <v>16623</v>
      </c>
      <c r="G8876" s="135" t="s">
        <v>8937</v>
      </c>
      <c r="H8876" s="135" t="s">
        <v>8938</v>
      </c>
      <c r="I8876" s="135" t="s">
        <v>3078</v>
      </c>
    </row>
    <row r="8877" spans="1:9" x14ac:dyDescent="0.2">
      <c r="A8877" s="135" t="s">
        <v>2918</v>
      </c>
      <c r="D8877" s="135" t="s">
        <v>11691</v>
      </c>
      <c r="E8877" s="135">
        <f t="shared" si="138"/>
        <v>50100104</v>
      </c>
      <c r="F8877" s="135" t="s">
        <v>16623</v>
      </c>
      <c r="G8877" s="135" t="s">
        <v>8937</v>
      </c>
      <c r="H8877" s="135" t="s">
        <v>8938</v>
      </c>
      <c r="I8877" s="135" t="s">
        <v>11692</v>
      </c>
    </row>
    <row r="8878" spans="1:9" x14ac:dyDescent="0.2">
      <c r="A8878" s="135" t="s">
        <v>2918</v>
      </c>
      <c r="D8878" s="135" t="s">
        <v>11693</v>
      </c>
      <c r="E8878" s="135">
        <f t="shared" si="138"/>
        <v>50100105</v>
      </c>
      <c r="F8878" s="135" t="s">
        <v>16623</v>
      </c>
      <c r="G8878" s="135" t="s">
        <v>8937</v>
      </c>
      <c r="H8878" s="135" t="s">
        <v>8938</v>
      </c>
      <c r="I8878" s="135" t="s">
        <v>11694</v>
      </c>
    </row>
    <row r="8879" spans="1:9" x14ac:dyDescent="0.2">
      <c r="A8879" s="135" t="s">
        <v>2918</v>
      </c>
      <c r="D8879" s="135" t="s">
        <v>11695</v>
      </c>
      <c r="E8879" s="135">
        <f t="shared" si="138"/>
        <v>50100106</v>
      </c>
      <c r="F8879" s="135" t="s">
        <v>16623</v>
      </c>
      <c r="G8879" s="135" t="s">
        <v>8937</v>
      </c>
      <c r="H8879" s="135" t="s">
        <v>8938</v>
      </c>
      <c r="I8879" s="135" t="s">
        <v>11696</v>
      </c>
    </row>
    <row r="8880" spans="1:9" x14ac:dyDescent="0.2">
      <c r="A8880" s="135" t="s">
        <v>2918</v>
      </c>
      <c r="D8880" s="135" t="s">
        <v>11697</v>
      </c>
      <c r="E8880" s="135">
        <f t="shared" si="138"/>
        <v>50100107</v>
      </c>
      <c r="F8880" s="135" t="s">
        <v>16623</v>
      </c>
      <c r="G8880" s="135" t="s">
        <v>8937</v>
      </c>
      <c r="H8880" s="135" t="s">
        <v>8938</v>
      </c>
      <c r="I8880" s="135" t="s">
        <v>11698</v>
      </c>
    </row>
    <row r="8881" spans="1:9" x14ac:dyDescent="0.2">
      <c r="A8881" s="135" t="s">
        <v>2918</v>
      </c>
      <c r="D8881" s="135" t="s">
        <v>11699</v>
      </c>
      <c r="E8881" s="135">
        <f t="shared" si="138"/>
        <v>50100108</v>
      </c>
      <c r="F8881" s="135" t="s">
        <v>16623</v>
      </c>
      <c r="G8881" s="135" t="s">
        <v>8937</v>
      </c>
      <c r="H8881" s="135" t="s">
        <v>8938</v>
      </c>
      <c r="I8881" s="135" t="s">
        <v>14400</v>
      </c>
    </row>
    <row r="8882" spans="1:9" x14ac:dyDescent="0.2">
      <c r="A8882" s="135" t="s">
        <v>2918</v>
      </c>
      <c r="D8882" s="135" t="s">
        <v>14401</v>
      </c>
      <c r="E8882" s="135">
        <f t="shared" si="138"/>
        <v>50100201</v>
      </c>
      <c r="F8882" s="135" t="s">
        <v>16623</v>
      </c>
      <c r="G8882" s="135" t="s">
        <v>8937</v>
      </c>
      <c r="H8882" s="135" t="s">
        <v>14402</v>
      </c>
      <c r="I8882" s="135" t="s">
        <v>14403</v>
      </c>
    </row>
    <row r="8883" spans="1:9" x14ac:dyDescent="0.2">
      <c r="A8883" s="135" t="s">
        <v>2918</v>
      </c>
      <c r="D8883" s="135" t="s">
        <v>14404</v>
      </c>
      <c r="E8883" s="135">
        <f t="shared" si="138"/>
        <v>50100202</v>
      </c>
      <c r="F8883" s="135" t="s">
        <v>16623</v>
      </c>
      <c r="G8883" s="135" t="s">
        <v>8937</v>
      </c>
      <c r="H8883" s="135" t="s">
        <v>14402</v>
      </c>
      <c r="I8883" s="135" t="s">
        <v>14405</v>
      </c>
    </row>
    <row r="8884" spans="1:9" x14ac:dyDescent="0.2">
      <c r="A8884" s="135" t="s">
        <v>2918</v>
      </c>
      <c r="D8884" s="135" t="s">
        <v>14406</v>
      </c>
      <c r="E8884" s="135">
        <f t="shared" si="138"/>
        <v>50100401</v>
      </c>
      <c r="F8884" s="135" t="s">
        <v>16623</v>
      </c>
      <c r="G8884" s="135" t="s">
        <v>8937</v>
      </c>
      <c r="H8884" s="135" t="s">
        <v>14407</v>
      </c>
      <c r="I8884" s="135" t="s">
        <v>14408</v>
      </c>
    </row>
    <row r="8885" spans="1:9" x14ac:dyDescent="0.2">
      <c r="A8885" s="135" t="s">
        <v>2918</v>
      </c>
      <c r="D8885" s="135" t="s">
        <v>14409</v>
      </c>
      <c r="E8885" s="135">
        <f t="shared" si="138"/>
        <v>50100402</v>
      </c>
      <c r="F8885" s="135" t="s">
        <v>16623</v>
      </c>
      <c r="G8885" s="135" t="s">
        <v>8937</v>
      </c>
      <c r="H8885" s="135" t="s">
        <v>14407</v>
      </c>
      <c r="I8885" s="135" t="s">
        <v>6488</v>
      </c>
    </row>
    <row r="8886" spans="1:9" x14ac:dyDescent="0.2">
      <c r="A8886" s="135" t="s">
        <v>2918</v>
      </c>
      <c r="D8886" s="135" t="s">
        <v>14410</v>
      </c>
      <c r="E8886" s="135">
        <f t="shared" si="138"/>
        <v>50100403</v>
      </c>
      <c r="F8886" s="135" t="s">
        <v>16623</v>
      </c>
      <c r="G8886" s="135" t="s">
        <v>8937</v>
      </c>
      <c r="H8886" s="135" t="s">
        <v>14407</v>
      </c>
      <c r="I8886" s="135" t="s">
        <v>14411</v>
      </c>
    </row>
    <row r="8887" spans="1:9" x14ac:dyDescent="0.2">
      <c r="A8887" s="135" t="s">
        <v>2918</v>
      </c>
      <c r="D8887" s="135" t="s">
        <v>14412</v>
      </c>
      <c r="E8887" s="135">
        <f t="shared" si="138"/>
        <v>50100404</v>
      </c>
      <c r="F8887" s="135" t="s">
        <v>16623</v>
      </c>
      <c r="G8887" s="135" t="s">
        <v>8937</v>
      </c>
      <c r="H8887" s="135" t="s">
        <v>14407</v>
      </c>
      <c r="I8887" s="135" t="s">
        <v>14413</v>
      </c>
    </row>
    <row r="8888" spans="1:9" x14ac:dyDescent="0.2">
      <c r="A8888" s="135" t="s">
        <v>2918</v>
      </c>
      <c r="D8888" s="135" t="s">
        <v>14414</v>
      </c>
      <c r="E8888" s="135">
        <f t="shared" si="138"/>
        <v>50100405</v>
      </c>
      <c r="F8888" s="135" t="s">
        <v>16623</v>
      </c>
      <c r="G8888" s="135" t="s">
        <v>8937</v>
      </c>
      <c r="H8888" s="135" t="s">
        <v>14407</v>
      </c>
      <c r="I8888" s="135" t="s">
        <v>14415</v>
      </c>
    </row>
    <row r="8889" spans="1:9" x14ac:dyDescent="0.2">
      <c r="A8889" s="135" t="s">
        <v>2918</v>
      </c>
      <c r="D8889" s="135" t="s">
        <v>14416</v>
      </c>
      <c r="E8889" s="135">
        <f t="shared" si="138"/>
        <v>50100406</v>
      </c>
      <c r="F8889" s="135" t="s">
        <v>16623</v>
      </c>
      <c r="G8889" s="135" t="s">
        <v>8937</v>
      </c>
      <c r="H8889" s="135" t="s">
        <v>14407</v>
      </c>
      <c r="I8889" s="135" t="s">
        <v>14417</v>
      </c>
    </row>
    <row r="8890" spans="1:9" x14ac:dyDescent="0.2">
      <c r="A8890" s="135" t="s">
        <v>2918</v>
      </c>
      <c r="D8890" s="135" t="s">
        <v>14418</v>
      </c>
      <c r="E8890" s="135">
        <f t="shared" si="138"/>
        <v>50100410</v>
      </c>
      <c r="F8890" s="135" t="s">
        <v>16623</v>
      </c>
      <c r="G8890" s="135" t="s">
        <v>8937</v>
      </c>
      <c r="H8890" s="135" t="s">
        <v>14407</v>
      </c>
      <c r="I8890" s="135" t="s">
        <v>14419</v>
      </c>
    </row>
    <row r="8891" spans="1:9" x14ac:dyDescent="0.2">
      <c r="A8891" s="135" t="s">
        <v>2918</v>
      </c>
      <c r="D8891" s="135" t="s">
        <v>14420</v>
      </c>
      <c r="E8891" s="135">
        <f t="shared" si="138"/>
        <v>50100411</v>
      </c>
      <c r="F8891" s="135" t="s">
        <v>16623</v>
      </c>
      <c r="G8891" s="135" t="s">
        <v>8937</v>
      </c>
      <c r="H8891" s="135" t="s">
        <v>14407</v>
      </c>
      <c r="I8891" s="135" t="s">
        <v>14421</v>
      </c>
    </row>
    <row r="8892" spans="1:9" x14ac:dyDescent="0.2">
      <c r="A8892" s="135" t="s">
        <v>2918</v>
      </c>
      <c r="D8892" s="135" t="s">
        <v>14422</v>
      </c>
      <c r="E8892" s="135">
        <f t="shared" si="138"/>
        <v>50100412</v>
      </c>
      <c r="F8892" s="135" t="s">
        <v>16623</v>
      </c>
      <c r="G8892" s="135" t="s">
        <v>8937</v>
      </c>
      <c r="H8892" s="135" t="s">
        <v>14407</v>
      </c>
      <c r="I8892" s="135" t="s">
        <v>14423</v>
      </c>
    </row>
    <row r="8893" spans="1:9" x14ac:dyDescent="0.2">
      <c r="A8893" s="135" t="s">
        <v>2918</v>
      </c>
      <c r="D8893" s="135" t="s">
        <v>14424</v>
      </c>
      <c r="E8893" s="135">
        <f t="shared" si="138"/>
        <v>50100420</v>
      </c>
      <c r="F8893" s="135" t="s">
        <v>16623</v>
      </c>
      <c r="G8893" s="135" t="s">
        <v>8937</v>
      </c>
      <c r="H8893" s="135" t="s">
        <v>14407</v>
      </c>
      <c r="I8893" s="135" t="s">
        <v>14425</v>
      </c>
    </row>
    <row r="8894" spans="1:9" x14ac:dyDescent="0.2">
      <c r="A8894" s="135" t="s">
        <v>2918</v>
      </c>
      <c r="D8894" s="135" t="s">
        <v>14426</v>
      </c>
      <c r="E8894" s="135">
        <f t="shared" si="138"/>
        <v>50100421</v>
      </c>
      <c r="F8894" s="135" t="s">
        <v>16623</v>
      </c>
      <c r="G8894" s="135" t="s">
        <v>8937</v>
      </c>
      <c r="H8894" s="135" t="s">
        <v>14407</v>
      </c>
      <c r="I8894" s="135" t="s">
        <v>14427</v>
      </c>
    </row>
    <row r="8895" spans="1:9" x14ac:dyDescent="0.2">
      <c r="A8895" s="135" t="s">
        <v>2918</v>
      </c>
      <c r="D8895" s="135" t="s">
        <v>14428</v>
      </c>
      <c r="E8895" s="135">
        <f t="shared" si="138"/>
        <v>50100422</v>
      </c>
      <c r="F8895" s="135" t="s">
        <v>16623</v>
      </c>
      <c r="G8895" s="135" t="s">
        <v>8937</v>
      </c>
      <c r="H8895" s="135" t="s">
        <v>14407</v>
      </c>
      <c r="I8895" s="135" t="s">
        <v>14429</v>
      </c>
    </row>
    <row r="8896" spans="1:9" x14ac:dyDescent="0.2">
      <c r="A8896" s="135" t="s">
        <v>2918</v>
      </c>
      <c r="D8896" s="135" t="s">
        <v>14430</v>
      </c>
      <c r="E8896" s="135">
        <f t="shared" si="138"/>
        <v>50100423</v>
      </c>
      <c r="F8896" s="135" t="s">
        <v>16623</v>
      </c>
      <c r="G8896" s="135" t="s">
        <v>8937</v>
      </c>
      <c r="H8896" s="135" t="s">
        <v>14407</v>
      </c>
      <c r="I8896" s="135" t="s">
        <v>14431</v>
      </c>
    </row>
    <row r="8897" spans="1:9" x14ac:dyDescent="0.2">
      <c r="A8897" s="135" t="s">
        <v>2918</v>
      </c>
      <c r="D8897" s="135" t="s">
        <v>14432</v>
      </c>
      <c r="E8897" s="135">
        <f t="shared" si="138"/>
        <v>50100430</v>
      </c>
      <c r="F8897" s="135" t="s">
        <v>16623</v>
      </c>
      <c r="G8897" s="135" t="s">
        <v>8937</v>
      </c>
      <c r="H8897" s="135" t="s">
        <v>14407</v>
      </c>
      <c r="I8897" s="135" t="s">
        <v>14433</v>
      </c>
    </row>
    <row r="8898" spans="1:9" x14ac:dyDescent="0.2">
      <c r="A8898" s="135" t="s">
        <v>2918</v>
      </c>
      <c r="D8898" s="135" t="s">
        <v>14434</v>
      </c>
      <c r="E8898" s="135">
        <f t="shared" ref="E8898:E8961" si="139">VALUE(D8898)</f>
        <v>50100431</v>
      </c>
      <c r="F8898" s="135" t="s">
        <v>16623</v>
      </c>
      <c r="G8898" s="135" t="s">
        <v>8937</v>
      </c>
      <c r="H8898" s="135" t="s">
        <v>14407</v>
      </c>
      <c r="I8898" s="135" t="s">
        <v>14435</v>
      </c>
    </row>
    <row r="8899" spans="1:9" x14ac:dyDescent="0.2">
      <c r="A8899" s="135" t="s">
        <v>2918</v>
      </c>
      <c r="D8899" s="135" t="s">
        <v>14436</v>
      </c>
      <c r="E8899" s="135">
        <f t="shared" si="139"/>
        <v>50100432</v>
      </c>
      <c r="F8899" s="135" t="s">
        <v>16623</v>
      </c>
      <c r="G8899" s="135" t="s">
        <v>8937</v>
      </c>
      <c r="H8899" s="135" t="s">
        <v>14407</v>
      </c>
      <c r="I8899" s="135" t="s">
        <v>14437</v>
      </c>
    </row>
    <row r="8900" spans="1:9" x14ac:dyDescent="0.2">
      <c r="A8900" s="135" t="s">
        <v>2918</v>
      </c>
      <c r="D8900" s="135" t="s">
        <v>14438</v>
      </c>
      <c r="E8900" s="135">
        <f t="shared" si="139"/>
        <v>50100433</v>
      </c>
      <c r="F8900" s="135" t="s">
        <v>16623</v>
      </c>
      <c r="G8900" s="135" t="s">
        <v>8937</v>
      </c>
      <c r="H8900" s="135" t="s">
        <v>14407</v>
      </c>
      <c r="I8900" s="135" t="s">
        <v>14439</v>
      </c>
    </row>
    <row r="8901" spans="1:9" x14ac:dyDescent="0.2">
      <c r="A8901" s="135" t="s">
        <v>2918</v>
      </c>
      <c r="D8901" s="135" t="s">
        <v>14440</v>
      </c>
      <c r="E8901" s="135">
        <f t="shared" si="139"/>
        <v>50100505</v>
      </c>
      <c r="F8901" s="135" t="s">
        <v>16623</v>
      </c>
      <c r="G8901" s="135" t="s">
        <v>8937</v>
      </c>
      <c r="H8901" s="135" t="s">
        <v>14441</v>
      </c>
      <c r="I8901" s="135" t="s">
        <v>14442</v>
      </c>
    </row>
    <row r="8902" spans="1:9" x14ac:dyDescent="0.2">
      <c r="A8902" s="135" t="s">
        <v>2918</v>
      </c>
      <c r="D8902" s="135" t="s">
        <v>14443</v>
      </c>
      <c r="E8902" s="135">
        <f t="shared" si="139"/>
        <v>50100506</v>
      </c>
      <c r="F8902" s="135" t="s">
        <v>16623</v>
      </c>
      <c r="G8902" s="135" t="s">
        <v>8937</v>
      </c>
      <c r="H8902" s="135" t="s">
        <v>14441</v>
      </c>
      <c r="I8902" s="135" t="s">
        <v>14444</v>
      </c>
    </row>
    <row r="8903" spans="1:9" x14ac:dyDescent="0.2">
      <c r="A8903" s="135" t="s">
        <v>2918</v>
      </c>
      <c r="D8903" s="135" t="s">
        <v>14445</v>
      </c>
      <c r="E8903" s="135">
        <f t="shared" si="139"/>
        <v>50100507</v>
      </c>
      <c r="F8903" s="135" t="s">
        <v>16623</v>
      </c>
      <c r="G8903" s="135" t="s">
        <v>8937</v>
      </c>
      <c r="H8903" s="135" t="s">
        <v>14441</v>
      </c>
      <c r="I8903" s="135" t="s">
        <v>14446</v>
      </c>
    </row>
    <row r="8904" spans="1:9" x14ac:dyDescent="0.2">
      <c r="A8904" s="135" t="s">
        <v>2918</v>
      </c>
      <c r="D8904" s="135" t="s">
        <v>14447</v>
      </c>
      <c r="E8904" s="135">
        <f t="shared" si="139"/>
        <v>50100508</v>
      </c>
      <c r="F8904" s="135" t="s">
        <v>16623</v>
      </c>
      <c r="G8904" s="135" t="s">
        <v>8937</v>
      </c>
      <c r="H8904" s="135" t="s">
        <v>14441</v>
      </c>
      <c r="I8904" s="135" t="s">
        <v>14448</v>
      </c>
    </row>
    <row r="8905" spans="1:9" x14ac:dyDescent="0.2">
      <c r="A8905" s="135" t="s">
        <v>2918</v>
      </c>
      <c r="D8905" s="135" t="s">
        <v>14449</v>
      </c>
      <c r="E8905" s="135">
        <f t="shared" si="139"/>
        <v>50100510</v>
      </c>
      <c r="F8905" s="135" t="s">
        <v>16623</v>
      </c>
      <c r="G8905" s="135" t="s">
        <v>8937</v>
      </c>
      <c r="H8905" s="135" t="s">
        <v>14441</v>
      </c>
      <c r="I8905" s="135" t="s">
        <v>14450</v>
      </c>
    </row>
    <row r="8906" spans="1:9" x14ac:dyDescent="0.2">
      <c r="A8906" s="135" t="s">
        <v>2918</v>
      </c>
      <c r="D8906" s="135" t="s">
        <v>14451</v>
      </c>
      <c r="E8906" s="135">
        <f t="shared" si="139"/>
        <v>50100511</v>
      </c>
      <c r="F8906" s="135" t="s">
        <v>16623</v>
      </c>
      <c r="G8906" s="135" t="s">
        <v>8937</v>
      </c>
      <c r="H8906" s="135" t="s">
        <v>14441</v>
      </c>
      <c r="I8906" s="135" t="s">
        <v>14452</v>
      </c>
    </row>
    <row r="8907" spans="1:9" x14ac:dyDescent="0.2">
      <c r="A8907" s="135" t="s">
        <v>2918</v>
      </c>
      <c r="D8907" s="135" t="s">
        <v>14453</v>
      </c>
      <c r="E8907" s="135">
        <f t="shared" si="139"/>
        <v>50100512</v>
      </c>
      <c r="F8907" s="135" t="s">
        <v>16623</v>
      </c>
      <c r="G8907" s="135" t="s">
        <v>8937</v>
      </c>
      <c r="H8907" s="135" t="s">
        <v>14441</v>
      </c>
      <c r="I8907" s="135" t="s">
        <v>14454</v>
      </c>
    </row>
    <row r="8908" spans="1:9" x14ac:dyDescent="0.2">
      <c r="A8908" s="135" t="s">
        <v>2918</v>
      </c>
      <c r="D8908" s="135" t="s">
        <v>14455</v>
      </c>
      <c r="E8908" s="135">
        <f t="shared" si="139"/>
        <v>50100515</v>
      </c>
      <c r="F8908" s="135" t="s">
        <v>16623</v>
      </c>
      <c r="G8908" s="135" t="s">
        <v>8937</v>
      </c>
      <c r="H8908" s="135" t="s">
        <v>14441</v>
      </c>
      <c r="I8908" s="135" t="s">
        <v>14456</v>
      </c>
    </row>
    <row r="8909" spans="1:9" x14ac:dyDescent="0.2">
      <c r="A8909" s="135" t="s">
        <v>2918</v>
      </c>
      <c r="D8909" s="135" t="s">
        <v>14457</v>
      </c>
      <c r="E8909" s="135">
        <f t="shared" si="139"/>
        <v>50100516</v>
      </c>
      <c r="F8909" s="135" t="s">
        <v>16623</v>
      </c>
      <c r="G8909" s="135" t="s">
        <v>8937</v>
      </c>
      <c r="H8909" s="135" t="s">
        <v>14441</v>
      </c>
      <c r="I8909" s="135" t="s">
        <v>14458</v>
      </c>
    </row>
    <row r="8910" spans="1:9" x14ac:dyDescent="0.2">
      <c r="A8910" s="135" t="s">
        <v>2918</v>
      </c>
      <c r="D8910" s="135" t="s">
        <v>14459</v>
      </c>
      <c r="E8910" s="135">
        <f t="shared" si="139"/>
        <v>50100517</v>
      </c>
      <c r="F8910" s="135" t="s">
        <v>16623</v>
      </c>
      <c r="G8910" s="135" t="s">
        <v>8937</v>
      </c>
      <c r="H8910" s="135" t="s">
        <v>14441</v>
      </c>
      <c r="I8910" s="135" t="s">
        <v>14460</v>
      </c>
    </row>
    <row r="8911" spans="1:9" x14ac:dyDescent="0.2">
      <c r="A8911" s="135" t="s">
        <v>2918</v>
      </c>
      <c r="D8911" s="135" t="s">
        <v>14461</v>
      </c>
      <c r="E8911" s="135">
        <f t="shared" si="139"/>
        <v>50100518</v>
      </c>
      <c r="F8911" s="135" t="s">
        <v>16623</v>
      </c>
      <c r="G8911" s="135" t="s">
        <v>8937</v>
      </c>
      <c r="H8911" s="135" t="s">
        <v>14441</v>
      </c>
      <c r="I8911" s="135" t="s">
        <v>15357</v>
      </c>
    </row>
    <row r="8912" spans="1:9" x14ac:dyDescent="0.2">
      <c r="A8912" s="135" t="s">
        <v>2918</v>
      </c>
      <c r="D8912" s="135" t="s">
        <v>15358</v>
      </c>
      <c r="E8912" s="135">
        <f t="shared" si="139"/>
        <v>50100519</v>
      </c>
      <c r="F8912" s="135" t="s">
        <v>16623</v>
      </c>
      <c r="G8912" s="135" t="s">
        <v>8937</v>
      </c>
      <c r="H8912" s="135" t="s">
        <v>14441</v>
      </c>
      <c r="I8912" s="135" t="s">
        <v>15359</v>
      </c>
    </row>
    <row r="8913" spans="1:9" x14ac:dyDescent="0.2">
      <c r="A8913" s="135" t="s">
        <v>2918</v>
      </c>
      <c r="D8913" s="135" t="s">
        <v>15360</v>
      </c>
      <c r="E8913" s="135">
        <f t="shared" si="139"/>
        <v>50100520</v>
      </c>
      <c r="F8913" s="135" t="s">
        <v>16623</v>
      </c>
      <c r="G8913" s="135" t="s">
        <v>8937</v>
      </c>
      <c r="H8913" s="135" t="s">
        <v>14441</v>
      </c>
      <c r="I8913" s="135" t="s">
        <v>15361</v>
      </c>
    </row>
    <row r="8914" spans="1:9" x14ac:dyDescent="0.2">
      <c r="A8914" s="135" t="s">
        <v>2918</v>
      </c>
      <c r="D8914" s="135" t="s">
        <v>15362</v>
      </c>
      <c r="E8914" s="135">
        <f t="shared" si="139"/>
        <v>50100601</v>
      </c>
      <c r="F8914" s="135" t="s">
        <v>16623</v>
      </c>
      <c r="G8914" s="135" t="s">
        <v>8937</v>
      </c>
      <c r="H8914" s="135" t="s">
        <v>15363</v>
      </c>
      <c r="I8914" s="135" t="s">
        <v>15364</v>
      </c>
    </row>
    <row r="8915" spans="1:9" x14ac:dyDescent="0.2">
      <c r="A8915" s="135" t="s">
        <v>2918</v>
      </c>
      <c r="D8915" s="135" t="s">
        <v>15365</v>
      </c>
      <c r="E8915" s="135">
        <f t="shared" si="139"/>
        <v>50100602</v>
      </c>
      <c r="F8915" s="135" t="s">
        <v>16623</v>
      </c>
      <c r="G8915" s="135" t="s">
        <v>8937</v>
      </c>
      <c r="H8915" s="135" t="s">
        <v>15363</v>
      </c>
      <c r="I8915" s="135" t="s">
        <v>15366</v>
      </c>
    </row>
    <row r="8916" spans="1:9" x14ac:dyDescent="0.2">
      <c r="A8916" s="135" t="s">
        <v>2918</v>
      </c>
      <c r="D8916" s="135" t="s">
        <v>15367</v>
      </c>
      <c r="E8916" s="135">
        <f t="shared" si="139"/>
        <v>50100603</v>
      </c>
      <c r="F8916" s="135" t="s">
        <v>16623</v>
      </c>
      <c r="G8916" s="135" t="s">
        <v>8937</v>
      </c>
      <c r="H8916" s="135" t="s">
        <v>15363</v>
      </c>
      <c r="I8916" s="135" t="s">
        <v>15368</v>
      </c>
    </row>
    <row r="8917" spans="1:9" x14ac:dyDescent="0.2">
      <c r="A8917" s="135" t="s">
        <v>2918</v>
      </c>
      <c r="D8917" s="135" t="s">
        <v>15369</v>
      </c>
      <c r="E8917" s="135">
        <f t="shared" si="139"/>
        <v>50100604</v>
      </c>
      <c r="F8917" s="135" t="s">
        <v>16623</v>
      </c>
      <c r="G8917" s="135" t="s">
        <v>8937</v>
      </c>
      <c r="H8917" s="135" t="s">
        <v>15363</v>
      </c>
      <c r="I8917" s="135" t="s">
        <v>15370</v>
      </c>
    </row>
    <row r="8918" spans="1:9" x14ac:dyDescent="0.2">
      <c r="A8918" s="135" t="s">
        <v>2918</v>
      </c>
      <c r="D8918" s="135" t="s">
        <v>15371</v>
      </c>
      <c r="E8918" s="135">
        <f t="shared" si="139"/>
        <v>50100701</v>
      </c>
      <c r="F8918" s="135" t="s">
        <v>16623</v>
      </c>
      <c r="G8918" s="135" t="s">
        <v>8937</v>
      </c>
      <c r="H8918" s="135" t="s">
        <v>12965</v>
      </c>
      <c r="I8918" s="135" t="s">
        <v>48</v>
      </c>
    </row>
    <row r="8919" spans="1:9" x14ac:dyDescent="0.2">
      <c r="A8919" s="135" t="s">
        <v>2918</v>
      </c>
      <c r="D8919" s="135" t="s">
        <v>12966</v>
      </c>
      <c r="E8919" s="135">
        <f t="shared" si="139"/>
        <v>50100702</v>
      </c>
      <c r="F8919" s="135" t="s">
        <v>16623</v>
      </c>
      <c r="G8919" s="135" t="s">
        <v>8937</v>
      </c>
      <c r="H8919" s="135" t="s">
        <v>12965</v>
      </c>
      <c r="I8919" s="135" t="s">
        <v>12967</v>
      </c>
    </row>
    <row r="8920" spans="1:9" x14ac:dyDescent="0.2">
      <c r="A8920" s="135" t="s">
        <v>2918</v>
      </c>
      <c r="D8920" s="135" t="s">
        <v>12968</v>
      </c>
      <c r="E8920" s="135">
        <f t="shared" si="139"/>
        <v>50100703</v>
      </c>
      <c r="F8920" s="135" t="s">
        <v>16623</v>
      </c>
      <c r="G8920" s="135" t="s">
        <v>8937</v>
      </c>
      <c r="H8920" s="135" t="s">
        <v>12965</v>
      </c>
      <c r="I8920" s="135" t="s">
        <v>12969</v>
      </c>
    </row>
    <row r="8921" spans="1:9" x14ac:dyDescent="0.2">
      <c r="A8921" s="135" t="s">
        <v>2918</v>
      </c>
      <c r="D8921" s="135" t="s">
        <v>12970</v>
      </c>
      <c r="E8921" s="135">
        <f t="shared" si="139"/>
        <v>50100704</v>
      </c>
      <c r="F8921" s="135" t="s">
        <v>16623</v>
      </c>
      <c r="G8921" s="135" t="s">
        <v>8937</v>
      </c>
      <c r="H8921" s="135" t="s">
        <v>12965</v>
      </c>
      <c r="I8921" s="135" t="s">
        <v>12971</v>
      </c>
    </row>
    <row r="8922" spans="1:9" x14ac:dyDescent="0.2">
      <c r="A8922" s="135" t="s">
        <v>2918</v>
      </c>
      <c r="D8922" s="135" t="s">
        <v>12972</v>
      </c>
      <c r="E8922" s="135">
        <f t="shared" si="139"/>
        <v>50100707</v>
      </c>
      <c r="F8922" s="135" t="s">
        <v>16623</v>
      </c>
      <c r="G8922" s="135" t="s">
        <v>8937</v>
      </c>
      <c r="H8922" s="135" t="s">
        <v>12965</v>
      </c>
      <c r="I8922" s="135" t="s">
        <v>12973</v>
      </c>
    </row>
    <row r="8923" spans="1:9" x14ac:dyDescent="0.2">
      <c r="A8923" s="135" t="s">
        <v>2918</v>
      </c>
      <c r="D8923" s="135" t="s">
        <v>12974</v>
      </c>
      <c r="E8923" s="135">
        <f t="shared" si="139"/>
        <v>50100708</v>
      </c>
      <c r="F8923" s="135" t="s">
        <v>16623</v>
      </c>
      <c r="G8923" s="135" t="s">
        <v>8937</v>
      </c>
      <c r="H8923" s="135" t="s">
        <v>12965</v>
      </c>
      <c r="I8923" s="135" t="s">
        <v>12975</v>
      </c>
    </row>
    <row r="8924" spans="1:9" x14ac:dyDescent="0.2">
      <c r="A8924" s="135" t="s">
        <v>2918</v>
      </c>
      <c r="D8924" s="135" t="s">
        <v>12976</v>
      </c>
      <c r="E8924" s="135">
        <f t="shared" si="139"/>
        <v>50100710</v>
      </c>
      <c r="F8924" s="135" t="s">
        <v>16623</v>
      </c>
      <c r="G8924" s="135" t="s">
        <v>8937</v>
      </c>
      <c r="H8924" s="135" t="s">
        <v>12965</v>
      </c>
      <c r="I8924" s="135" t="s">
        <v>12977</v>
      </c>
    </row>
    <row r="8925" spans="1:9" x14ac:dyDescent="0.2">
      <c r="A8925" s="135" t="s">
        <v>2918</v>
      </c>
      <c r="D8925" s="135" t="s">
        <v>12978</v>
      </c>
      <c r="E8925" s="135">
        <f t="shared" si="139"/>
        <v>50100715</v>
      </c>
      <c r="F8925" s="135" t="s">
        <v>16623</v>
      </c>
      <c r="G8925" s="135" t="s">
        <v>8937</v>
      </c>
      <c r="H8925" s="135" t="s">
        <v>12965</v>
      </c>
      <c r="I8925" s="135" t="s">
        <v>12979</v>
      </c>
    </row>
    <row r="8926" spans="1:9" x14ac:dyDescent="0.2">
      <c r="A8926" s="135" t="s">
        <v>2918</v>
      </c>
      <c r="D8926" s="135" t="s">
        <v>12980</v>
      </c>
      <c r="E8926" s="135">
        <f t="shared" si="139"/>
        <v>50100719</v>
      </c>
      <c r="F8926" s="135" t="s">
        <v>16623</v>
      </c>
      <c r="G8926" s="135" t="s">
        <v>8937</v>
      </c>
      <c r="H8926" s="135" t="s">
        <v>12965</v>
      </c>
      <c r="I8926" s="135" t="s">
        <v>12981</v>
      </c>
    </row>
    <row r="8927" spans="1:9" x14ac:dyDescent="0.2">
      <c r="A8927" s="135" t="s">
        <v>2918</v>
      </c>
      <c r="D8927" s="135" t="s">
        <v>12982</v>
      </c>
      <c r="E8927" s="135">
        <f t="shared" si="139"/>
        <v>50100720</v>
      </c>
      <c r="F8927" s="135" t="s">
        <v>16623</v>
      </c>
      <c r="G8927" s="135" t="s">
        <v>8937</v>
      </c>
      <c r="H8927" s="135" t="s">
        <v>12965</v>
      </c>
      <c r="I8927" s="135" t="s">
        <v>12983</v>
      </c>
    </row>
    <row r="8928" spans="1:9" x14ac:dyDescent="0.2">
      <c r="A8928" s="135" t="s">
        <v>2918</v>
      </c>
      <c r="D8928" s="135" t="s">
        <v>12984</v>
      </c>
      <c r="E8928" s="135">
        <f t="shared" si="139"/>
        <v>50100731</v>
      </c>
      <c r="F8928" s="135" t="s">
        <v>16623</v>
      </c>
      <c r="G8928" s="135" t="s">
        <v>8937</v>
      </c>
      <c r="H8928" s="135" t="s">
        <v>12965</v>
      </c>
      <c r="I8928" s="135" t="s">
        <v>12985</v>
      </c>
    </row>
    <row r="8929" spans="1:9" x14ac:dyDescent="0.2">
      <c r="A8929" s="135" t="s">
        <v>2918</v>
      </c>
      <c r="D8929" s="135" t="s">
        <v>12986</v>
      </c>
      <c r="E8929" s="135">
        <f t="shared" si="139"/>
        <v>50100732</v>
      </c>
      <c r="F8929" s="135" t="s">
        <v>16623</v>
      </c>
      <c r="G8929" s="135" t="s">
        <v>8937</v>
      </c>
      <c r="H8929" s="135" t="s">
        <v>12965</v>
      </c>
      <c r="I8929" s="135" t="s">
        <v>12987</v>
      </c>
    </row>
    <row r="8930" spans="1:9" x14ac:dyDescent="0.2">
      <c r="A8930" s="135" t="s">
        <v>2918</v>
      </c>
      <c r="D8930" s="135" t="s">
        <v>12988</v>
      </c>
      <c r="E8930" s="135">
        <f t="shared" si="139"/>
        <v>50100733</v>
      </c>
      <c r="F8930" s="135" t="s">
        <v>16623</v>
      </c>
      <c r="G8930" s="135" t="s">
        <v>8937</v>
      </c>
      <c r="H8930" s="135" t="s">
        <v>12965</v>
      </c>
      <c r="I8930" s="135" t="s">
        <v>12989</v>
      </c>
    </row>
    <row r="8931" spans="1:9" x14ac:dyDescent="0.2">
      <c r="A8931" s="135" t="s">
        <v>2918</v>
      </c>
      <c r="D8931" s="135" t="s">
        <v>12990</v>
      </c>
      <c r="E8931" s="135">
        <f t="shared" si="139"/>
        <v>50100734</v>
      </c>
      <c r="F8931" s="135" t="s">
        <v>16623</v>
      </c>
      <c r="G8931" s="135" t="s">
        <v>8937</v>
      </c>
      <c r="H8931" s="135" t="s">
        <v>12965</v>
      </c>
      <c r="I8931" s="135" t="s">
        <v>12991</v>
      </c>
    </row>
    <row r="8932" spans="1:9" x14ac:dyDescent="0.2">
      <c r="A8932" s="135" t="s">
        <v>2918</v>
      </c>
      <c r="D8932" s="135" t="s">
        <v>12612</v>
      </c>
      <c r="E8932" s="135">
        <f t="shared" si="139"/>
        <v>50100740</v>
      </c>
      <c r="F8932" s="135" t="s">
        <v>16623</v>
      </c>
      <c r="G8932" s="135" t="s">
        <v>8937</v>
      </c>
      <c r="H8932" s="135" t="s">
        <v>12965</v>
      </c>
      <c r="I8932" s="135" t="s">
        <v>12613</v>
      </c>
    </row>
    <row r="8933" spans="1:9" x14ac:dyDescent="0.2">
      <c r="A8933" s="135" t="s">
        <v>2918</v>
      </c>
      <c r="D8933" s="135" t="s">
        <v>12614</v>
      </c>
      <c r="E8933" s="135">
        <f t="shared" si="139"/>
        <v>50100750</v>
      </c>
      <c r="F8933" s="135" t="s">
        <v>16623</v>
      </c>
      <c r="G8933" s="135" t="s">
        <v>8937</v>
      </c>
      <c r="H8933" s="135" t="s">
        <v>12965</v>
      </c>
      <c r="I8933" s="135" t="s">
        <v>12615</v>
      </c>
    </row>
    <row r="8934" spans="1:9" x14ac:dyDescent="0.2">
      <c r="A8934" s="135" t="s">
        <v>2918</v>
      </c>
      <c r="D8934" s="135" t="s">
        <v>12616</v>
      </c>
      <c r="E8934" s="135">
        <f t="shared" si="139"/>
        <v>50100760</v>
      </c>
      <c r="F8934" s="135" t="s">
        <v>16623</v>
      </c>
      <c r="G8934" s="135" t="s">
        <v>8937</v>
      </c>
      <c r="H8934" s="135" t="s">
        <v>12965</v>
      </c>
      <c r="I8934" s="135" t="s">
        <v>12617</v>
      </c>
    </row>
    <row r="8935" spans="1:9" x14ac:dyDescent="0.2">
      <c r="A8935" s="135" t="s">
        <v>2918</v>
      </c>
      <c r="D8935" s="135" t="s">
        <v>12618</v>
      </c>
      <c r="E8935" s="135">
        <f t="shared" si="139"/>
        <v>50100761</v>
      </c>
      <c r="F8935" s="135" t="s">
        <v>16623</v>
      </c>
      <c r="G8935" s="135" t="s">
        <v>8937</v>
      </c>
      <c r="H8935" s="135" t="s">
        <v>12965</v>
      </c>
      <c r="I8935" s="135" t="s">
        <v>12619</v>
      </c>
    </row>
    <row r="8936" spans="1:9" x14ac:dyDescent="0.2">
      <c r="A8936" s="135" t="s">
        <v>2918</v>
      </c>
      <c r="D8936" s="135" t="s">
        <v>12620</v>
      </c>
      <c r="E8936" s="135">
        <f t="shared" si="139"/>
        <v>50100765</v>
      </c>
      <c r="F8936" s="135" t="s">
        <v>16623</v>
      </c>
      <c r="G8936" s="135" t="s">
        <v>8937</v>
      </c>
      <c r="H8936" s="135" t="s">
        <v>12965</v>
      </c>
      <c r="I8936" s="135" t="s">
        <v>12621</v>
      </c>
    </row>
    <row r="8937" spans="1:9" x14ac:dyDescent="0.2">
      <c r="A8937" s="135" t="s">
        <v>2918</v>
      </c>
      <c r="D8937" s="135" t="s">
        <v>12622</v>
      </c>
      <c r="E8937" s="135">
        <f t="shared" si="139"/>
        <v>50100769</v>
      </c>
      <c r="F8937" s="135" t="s">
        <v>16623</v>
      </c>
      <c r="G8937" s="135" t="s">
        <v>8937</v>
      </c>
      <c r="H8937" s="135" t="s">
        <v>12965</v>
      </c>
      <c r="I8937" s="135" t="s">
        <v>12623</v>
      </c>
    </row>
    <row r="8938" spans="1:9" x14ac:dyDescent="0.2">
      <c r="A8938" s="135" t="s">
        <v>2918</v>
      </c>
      <c r="D8938" s="135" t="s">
        <v>12624</v>
      </c>
      <c r="E8938" s="135">
        <f t="shared" si="139"/>
        <v>50100771</v>
      </c>
      <c r="F8938" s="135" t="s">
        <v>16623</v>
      </c>
      <c r="G8938" s="135" t="s">
        <v>8937</v>
      </c>
      <c r="H8938" s="135" t="s">
        <v>12965</v>
      </c>
      <c r="I8938" s="135" t="s">
        <v>12625</v>
      </c>
    </row>
    <row r="8939" spans="1:9" x14ac:dyDescent="0.2">
      <c r="A8939" s="135" t="s">
        <v>2918</v>
      </c>
      <c r="D8939" s="135" t="s">
        <v>12626</v>
      </c>
      <c r="E8939" s="135">
        <f t="shared" si="139"/>
        <v>50100772</v>
      </c>
      <c r="F8939" s="135" t="s">
        <v>16623</v>
      </c>
      <c r="G8939" s="135" t="s">
        <v>8937</v>
      </c>
      <c r="H8939" s="135" t="s">
        <v>12965</v>
      </c>
      <c r="I8939" s="135" t="s">
        <v>12627</v>
      </c>
    </row>
    <row r="8940" spans="1:9" x14ac:dyDescent="0.2">
      <c r="A8940" s="135" t="s">
        <v>2918</v>
      </c>
      <c r="D8940" s="135" t="s">
        <v>12628</v>
      </c>
      <c r="E8940" s="135">
        <f t="shared" si="139"/>
        <v>50100781</v>
      </c>
      <c r="F8940" s="135" t="s">
        <v>16623</v>
      </c>
      <c r="G8940" s="135" t="s">
        <v>8937</v>
      </c>
      <c r="H8940" s="135" t="s">
        <v>12965</v>
      </c>
      <c r="I8940" s="135" t="s">
        <v>12629</v>
      </c>
    </row>
    <row r="8941" spans="1:9" x14ac:dyDescent="0.2">
      <c r="A8941" s="135" t="s">
        <v>2918</v>
      </c>
      <c r="D8941" s="135" t="s">
        <v>12630</v>
      </c>
      <c r="E8941" s="135">
        <f t="shared" si="139"/>
        <v>50100789</v>
      </c>
      <c r="F8941" s="135" t="s">
        <v>16623</v>
      </c>
      <c r="G8941" s="135" t="s">
        <v>8937</v>
      </c>
      <c r="H8941" s="135" t="s">
        <v>12965</v>
      </c>
      <c r="I8941" s="135" t="s">
        <v>12631</v>
      </c>
    </row>
    <row r="8942" spans="1:9" x14ac:dyDescent="0.2">
      <c r="A8942" s="135" t="s">
        <v>2918</v>
      </c>
      <c r="D8942" s="135" t="s">
        <v>12632</v>
      </c>
      <c r="E8942" s="135">
        <f t="shared" si="139"/>
        <v>50100791</v>
      </c>
      <c r="F8942" s="135" t="s">
        <v>16623</v>
      </c>
      <c r="G8942" s="135" t="s">
        <v>8937</v>
      </c>
      <c r="H8942" s="135" t="s">
        <v>12965</v>
      </c>
      <c r="I8942" s="135" t="s">
        <v>12633</v>
      </c>
    </row>
    <row r="8943" spans="1:9" x14ac:dyDescent="0.2">
      <c r="A8943" s="135" t="s">
        <v>2918</v>
      </c>
      <c r="D8943" s="135" t="s">
        <v>12634</v>
      </c>
      <c r="E8943" s="135">
        <f t="shared" si="139"/>
        <v>50100792</v>
      </c>
      <c r="F8943" s="135" t="s">
        <v>16623</v>
      </c>
      <c r="G8943" s="135" t="s">
        <v>8937</v>
      </c>
      <c r="H8943" s="135" t="s">
        <v>12965</v>
      </c>
      <c r="I8943" s="135" t="s">
        <v>12635</v>
      </c>
    </row>
    <row r="8944" spans="1:9" x14ac:dyDescent="0.2">
      <c r="A8944" s="135" t="s">
        <v>2918</v>
      </c>
      <c r="D8944" s="135" t="s">
        <v>12636</v>
      </c>
      <c r="E8944" s="135">
        <f t="shared" si="139"/>
        <v>50100793</v>
      </c>
      <c r="F8944" s="135" t="s">
        <v>16623</v>
      </c>
      <c r="G8944" s="135" t="s">
        <v>8937</v>
      </c>
      <c r="H8944" s="135" t="s">
        <v>12965</v>
      </c>
      <c r="I8944" s="135" t="s">
        <v>12637</v>
      </c>
    </row>
    <row r="8945" spans="1:9" x14ac:dyDescent="0.2">
      <c r="A8945" s="135" t="s">
        <v>2918</v>
      </c>
      <c r="D8945" s="135" t="s">
        <v>12638</v>
      </c>
      <c r="E8945" s="135">
        <f t="shared" si="139"/>
        <v>50100795</v>
      </c>
      <c r="F8945" s="135" t="s">
        <v>16623</v>
      </c>
      <c r="G8945" s="135" t="s">
        <v>8937</v>
      </c>
      <c r="H8945" s="135" t="s">
        <v>12965</v>
      </c>
      <c r="I8945" s="135" t="s">
        <v>12639</v>
      </c>
    </row>
    <row r="8946" spans="1:9" x14ac:dyDescent="0.2">
      <c r="A8946" s="135" t="s">
        <v>2918</v>
      </c>
      <c r="D8946" s="135" t="s">
        <v>12640</v>
      </c>
      <c r="E8946" s="135">
        <f t="shared" si="139"/>
        <v>50100799</v>
      </c>
      <c r="F8946" s="135" t="s">
        <v>16623</v>
      </c>
      <c r="G8946" s="135" t="s">
        <v>8937</v>
      </c>
      <c r="H8946" s="135" t="s">
        <v>12965</v>
      </c>
      <c r="I8946" s="135" t="s">
        <v>6238</v>
      </c>
    </row>
    <row r="8947" spans="1:9" x14ac:dyDescent="0.2">
      <c r="A8947" s="135" t="s">
        <v>2918</v>
      </c>
      <c r="D8947" s="135" t="s">
        <v>12641</v>
      </c>
      <c r="E8947" s="135">
        <f t="shared" si="139"/>
        <v>50180001</v>
      </c>
      <c r="F8947" s="135" t="s">
        <v>16623</v>
      </c>
      <c r="G8947" s="135" t="s">
        <v>8937</v>
      </c>
      <c r="H8947" s="135" t="s">
        <v>3295</v>
      </c>
      <c r="I8947" s="135" t="s">
        <v>3295</v>
      </c>
    </row>
    <row r="8948" spans="1:9" x14ac:dyDescent="0.2">
      <c r="A8948" s="135" t="s">
        <v>2918</v>
      </c>
      <c r="D8948" s="135" t="s">
        <v>12642</v>
      </c>
      <c r="E8948" s="135">
        <f t="shared" si="139"/>
        <v>50182001</v>
      </c>
      <c r="F8948" s="135" t="s">
        <v>16623</v>
      </c>
      <c r="G8948" s="135" t="s">
        <v>8937</v>
      </c>
      <c r="H8948" s="135" t="s">
        <v>3297</v>
      </c>
      <c r="I8948" s="135" t="s">
        <v>3298</v>
      </c>
    </row>
    <row r="8949" spans="1:9" x14ac:dyDescent="0.2">
      <c r="A8949" s="135" t="s">
        <v>2918</v>
      </c>
      <c r="D8949" s="135" t="s">
        <v>12643</v>
      </c>
      <c r="E8949" s="135">
        <f t="shared" si="139"/>
        <v>50182002</v>
      </c>
      <c r="F8949" s="135" t="s">
        <v>16623</v>
      </c>
      <c r="G8949" s="135" t="s">
        <v>8937</v>
      </c>
      <c r="H8949" s="135" t="s">
        <v>3297</v>
      </c>
      <c r="I8949" s="135" t="s">
        <v>3300</v>
      </c>
    </row>
    <row r="8950" spans="1:9" x14ac:dyDescent="0.2">
      <c r="A8950" s="135" t="s">
        <v>2918</v>
      </c>
      <c r="D8950" s="135" t="s">
        <v>12644</v>
      </c>
      <c r="E8950" s="135">
        <f t="shared" si="139"/>
        <v>50182599</v>
      </c>
      <c r="F8950" s="135" t="s">
        <v>16623</v>
      </c>
      <c r="G8950" s="135" t="s">
        <v>8937</v>
      </c>
      <c r="H8950" s="135" t="s">
        <v>3302</v>
      </c>
      <c r="I8950" s="135" t="s">
        <v>3303</v>
      </c>
    </row>
    <row r="8951" spans="1:9" x14ac:dyDescent="0.2">
      <c r="A8951" s="135" t="s">
        <v>2918</v>
      </c>
      <c r="D8951" s="135" t="s">
        <v>12645</v>
      </c>
      <c r="E8951" s="135">
        <f t="shared" si="139"/>
        <v>50190002</v>
      </c>
      <c r="F8951" s="135" t="s">
        <v>16623</v>
      </c>
      <c r="G8951" s="135" t="s">
        <v>8937</v>
      </c>
      <c r="H8951" s="135" t="s">
        <v>12646</v>
      </c>
      <c r="I8951" s="135" t="s">
        <v>687</v>
      </c>
    </row>
    <row r="8952" spans="1:9" x14ac:dyDescent="0.2">
      <c r="A8952" s="135" t="s">
        <v>2918</v>
      </c>
      <c r="D8952" s="135" t="s">
        <v>12647</v>
      </c>
      <c r="E8952" s="135">
        <f t="shared" si="139"/>
        <v>50190005</v>
      </c>
      <c r="F8952" s="135" t="s">
        <v>16623</v>
      </c>
      <c r="G8952" s="135" t="s">
        <v>8937</v>
      </c>
      <c r="H8952" s="135" t="s">
        <v>12646</v>
      </c>
      <c r="I8952" s="135" t="s">
        <v>1413</v>
      </c>
    </row>
    <row r="8953" spans="1:9" x14ac:dyDescent="0.2">
      <c r="A8953" s="135" t="s">
        <v>2918</v>
      </c>
      <c r="D8953" s="135" t="s">
        <v>12648</v>
      </c>
      <c r="E8953" s="135">
        <f t="shared" si="139"/>
        <v>50190006</v>
      </c>
      <c r="F8953" s="135" t="s">
        <v>16623</v>
      </c>
      <c r="G8953" s="135" t="s">
        <v>8937</v>
      </c>
      <c r="H8953" s="135" t="s">
        <v>12646</v>
      </c>
      <c r="I8953" s="135" t="s">
        <v>1422</v>
      </c>
    </row>
    <row r="8954" spans="1:9" x14ac:dyDescent="0.2">
      <c r="A8954" s="135" t="s">
        <v>2918</v>
      </c>
      <c r="D8954" s="135" t="s">
        <v>12649</v>
      </c>
      <c r="E8954" s="135">
        <f t="shared" si="139"/>
        <v>50190010</v>
      </c>
      <c r="F8954" s="135" t="s">
        <v>16623</v>
      </c>
      <c r="G8954" s="135" t="s">
        <v>8937</v>
      </c>
      <c r="H8954" s="135" t="s">
        <v>12646</v>
      </c>
      <c r="I8954" s="135" t="s">
        <v>1426</v>
      </c>
    </row>
    <row r="8955" spans="1:9" x14ac:dyDescent="0.2">
      <c r="A8955" s="135" t="s">
        <v>2918</v>
      </c>
      <c r="D8955" s="135" t="s">
        <v>12650</v>
      </c>
      <c r="E8955" s="135">
        <f t="shared" si="139"/>
        <v>50200101</v>
      </c>
      <c r="F8955" s="135" t="s">
        <v>16623</v>
      </c>
      <c r="G8955" s="135" t="s">
        <v>12651</v>
      </c>
      <c r="H8955" s="135" t="s">
        <v>12652</v>
      </c>
      <c r="I8955" s="135" t="s">
        <v>12653</v>
      </c>
    </row>
    <row r="8956" spans="1:9" x14ac:dyDescent="0.2">
      <c r="A8956" s="135" t="s">
        <v>2918</v>
      </c>
      <c r="D8956" s="135" t="s">
        <v>12654</v>
      </c>
      <c r="E8956" s="135">
        <f t="shared" si="139"/>
        <v>50200102</v>
      </c>
      <c r="F8956" s="135" t="s">
        <v>16623</v>
      </c>
      <c r="G8956" s="135" t="s">
        <v>12651</v>
      </c>
      <c r="H8956" s="135" t="s">
        <v>12652</v>
      </c>
      <c r="I8956" s="135" t="s">
        <v>12655</v>
      </c>
    </row>
    <row r="8957" spans="1:9" x14ac:dyDescent="0.2">
      <c r="A8957" s="135" t="s">
        <v>2918</v>
      </c>
      <c r="D8957" s="135" t="s">
        <v>12656</v>
      </c>
      <c r="E8957" s="135">
        <f t="shared" si="139"/>
        <v>50200103</v>
      </c>
      <c r="F8957" s="135" t="s">
        <v>16623</v>
      </c>
      <c r="G8957" s="135" t="s">
        <v>12651</v>
      </c>
      <c r="H8957" s="135" t="s">
        <v>12652</v>
      </c>
      <c r="I8957" s="135" t="s">
        <v>12657</v>
      </c>
    </row>
    <row r="8958" spans="1:9" x14ac:dyDescent="0.2">
      <c r="A8958" s="135" t="s">
        <v>2918</v>
      </c>
      <c r="D8958" s="135" t="s">
        <v>12658</v>
      </c>
      <c r="E8958" s="135">
        <f t="shared" si="139"/>
        <v>50200104</v>
      </c>
      <c r="F8958" s="135" t="s">
        <v>16623</v>
      </c>
      <c r="G8958" s="135" t="s">
        <v>12651</v>
      </c>
      <c r="H8958" s="135" t="s">
        <v>12652</v>
      </c>
      <c r="I8958" s="135" t="s">
        <v>14446</v>
      </c>
    </row>
    <row r="8959" spans="1:9" x14ac:dyDescent="0.2">
      <c r="A8959" s="135" t="s">
        <v>2918</v>
      </c>
      <c r="D8959" s="135" t="s">
        <v>12659</v>
      </c>
      <c r="E8959" s="135">
        <f t="shared" si="139"/>
        <v>50200105</v>
      </c>
      <c r="F8959" s="135" t="s">
        <v>16623</v>
      </c>
      <c r="G8959" s="135" t="s">
        <v>12651</v>
      </c>
      <c r="H8959" s="135" t="s">
        <v>12652</v>
      </c>
      <c r="I8959" s="135" t="s">
        <v>14448</v>
      </c>
    </row>
    <row r="8960" spans="1:9" x14ac:dyDescent="0.2">
      <c r="A8960" s="135" t="s">
        <v>2918</v>
      </c>
      <c r="D8960" s="135" t="s">
        <v>12660</v>
      </c>
      <c r="E8960" s="135">
        <f t="shared" si="139"/>
        <v>50200201</v>
      </c>
      <c r="F8960" s="135" t="s">
        <v>16623</v>
      </c>
      <c r="G8960" s="135" t="s">
        <v>12651</v>
      </c>
      <c r="H8960" s="135" t="s">
        <v>3830</v>
      </c>
      <c r="I8960" s="135" t="s">
        <v>1428</v>
      </c>
    </row>
    <row r="8961" spans="1:9" x14ac:dyDescent="0.2">
      <c r="A8961" s="135" t="s">
        <v>2918</v>
      </c>
      <c r="D8961" s="135" t="s">
        <v>12661</v>
      </c>
      <c r="E8961" s="135">
        <f t="shared" si="139"/>
        <v>50200202</v>
      </c>
      <c r="F8961" s="135" t="s">
        <v>16623</v>
      </c>
      <c r="G8961" s="135" t="s">
        <v>12651</v>
      </c>
      <c r="H8961" s="135" t="s">
        <v>3830</v>
      </c>
      <c r="I8961" s="135" t="s">
        <v>12662</v>
      </c>
    </row>
    <row r="8962" spans="1:9" x14ac:dyDescent="0.2">
      <c r="A8962" s="135" t="s">
        <v>2918</v>
      </c>
      <c r="D8962" s="135" t="s">
        <v>12663</v>
      </c>
      <c r="E8962" s="135">
        <f t="shared" ref="E8962:E9025" si="140">VALUE(D8962)</f>
        <v>50200203</v>
      </c>
      <c r="F8962" s="135" t="s">
        <v>16623</v>
      </c>
      <c r="G8962" s="135" t="s">
        <v>12651</v>
      </c>
      <c r="H8962" s="135" t="s">
        <v>3830</v>
      </c>
      <c r="I8962" s="135" t="s">
        <v>12664</v>
      </c>
    </row>
    <row r="8963" spans="1:9" x14ac:dyDescent="0.2">
      <c r="A8963" s="135" t="s">
        <v>2918</v>
      </c>
      <c r="D8963" s="135" t="s">
        <v>12665</v>
      </c>
      <c r="E8963" s="135">
        <f t="shared" si="140"/>
        <v>50200204</v>
      </c>
      <c r="F8963" s="135" t="s">
        <v>16623</v>
      </c>
      <c r="G8963" s="135" t="s">
        <v>12651</v>
      </c>
      <c r="H8963" s="135" t="s">
        <v>3830</v>
      </c>
      <c r="I8963" s="135" t="s">
        <v>16160</v>
      </c>
    </row>
    <row r="8964" spans="1:9" x14ac:dyDescent="0.2">
      <c r="A8964" s="135" t="s">
        <v>2918</v>
      </c>
      <c r="D8964" s="135" t="s">
        <v>16161</v>
      </c>
      <c r="E8964" s="135">
        <f t="shared" si="140"/>
        <v>50200205</v>
      </c>
      <c r="F8964" s="135" t="s">
        <v>16623</v>
      </c>
      <c r="G8964" s="135" t="s">
        <v>12651</v>
      </c>
      <c r="H8964" s="135" t="s">
        <v>3830</v>
      </c>
      <c r="I8964" s="135" t="s">
        <v>16162</v>
      </c>
    </row>
    <row r="8965" spans="1:9" x14ac:dyDescent="0.2">
      <c r="A8965" s="135" t="s">
        <v>2918</v>
      </c>
      <c r="D8965" s="135" t="s">
        <v>16163</v>
      </c>
      <c r="E8965" s="135">
        <f t="shared" si="140"/>
        <v>50200206</v>
      </c>
      <c r="F8965" s="135" t="s">
        <v>16623</v>
      </c>
      <c r="G8965" s="135" t="s">
        <v>12651</v>
      </c>
      <c r="H8965" s="135" t="s">
        <v>3830</v>
      </c>
      <c r="I8965" s="135" t="s">
        <v>16164</v>
      </c>
    </row>
    <row r="8966" spans="1:9" x14ac:dyDescent="0.2">
      <c r="A8966" s="135" t="s">
        <v>2918</v>
      </c>
      <c r="D8966" s="135" t="s">
        <v>16165</v>
      </c>
      <c r="E8966" s="135">
        <f t="shared" si="140"/>
        <v>50200207</v>
      </c>
      <c r="F8966" s="135" t="s">
        <v>16623</v>
      </c>
      <c r="G8966" s="135" t="s">
        <v>12651</v>
      </c>
      <c r="H8966" s="135" t="s">
        <v>3830</v>
      </c>
      <c r="I8966" s="135" t="s">
        <v>16166</v>
      </c>
    </row>
    <row r="8967" spans="1:9" x14ac:dyDescent="0.2">
      <c r="A8967" s="135" t="s">
        <v>2918</v>
      </c>
      <c r="D8967" s="135" t="s">
        <v>16167</v>
      </c>
      <c r="E8967" s="135">
        <f t="shared" si="140"/>
        <v>50200301</v>
      </c>
      <c r="F8967" s="135" t="s">
        <v>16623</v>
      </c>
      <c r="G8967" s="135" t="s">
        <v>12651</v>
      </c>
      <c r="H8967" s="135" t="s">
        <v>16168</v>
      </c>
      <c r="I8967" s="135" t="s">
        <v>16169</v>
      </c>
    </row>
    <row r="8968" spans="1:9" x14ac:dyDescent="0.2">
      <c r="A8968" s="135" t="s">
        <v>2918</v>
      </c>
      <c r="D8968" s="135" t="s">
        <v>16170</v>
      </c>
      <c r="E8968" s="135">
        <f t="shared" si="140"/>
        <v>50200302</v>
      </c>
      <c r="F8968" s="135" t="s">
        <v>16623</v>
      </c>
      <c r="G8968" s="135" t="s">
        <v>12651</v>
      </c>
      <c r="H8968" s="135" t="s">
        <v>16168</v>
      </c>
      <c r="I8968" s="135" t="s">
        <v>16171</v>
      </c>
    </row>
    <row r="8969" spans="1:9" x14ac:dyDescent="0.2">
      <c r="A8969" s="135" t="s">
        <v>2918</v>
      </c>
      <c r="D8969" s="135" t="s">
        <v>16172</v>
      </c>
      <c r="E8969" s="135">
        <f t="shared" si="140"/>
        <v>50200501</v>
      </c>
      <c r="F8969" s="135" t="s">
        <v>16623</v>
      </c>
      <c r="G8969" s="135" t="s">
        <v>12651</v>
      </c>
      <c r="H8969" s="135" t="s">
        <v>16173</v>
      </c>
      <c r="I8969" s="135" t="s">
        <v>16174</v>
      </c>
    </row>
    <row r="8970" spans="1:9" x14ac:dyDescent="0.2">
      <c r="A8970" s="135" t="s">
        <v>2918</v>
      </c>
      <c r="D8970" s="135" t="s">
        <v>16175</v>
      </c>
      <c r="E8970" s="135">
        <f t="shared" si="140"/>
        <v>50200502</v>
      </c>
      <c r="F8970" s="135" t="s">
        <v>16623</v>
      </c>
      <c r="G8970" s="135" t="s">
        <v>12651</v>
      </c>
      <c r="H8970" s="135" t="s">
        <v>16173</v>
      </c>
      <c r="I8970" s="135" t="s">
        <v>16176</v>
      </c>
    </row>
    <row r="8971" spans="1:9" x14ac:dyDescent="0.2">
      <c r="A8971" s="135" t="s">
        <v>2918</v>
      </c>
      <c r="D8971" s="135" t="s">
        <v>16177</v>
      </c>
      <c r="E8971" s="135">
        <f t="shared" si="140"/>
        <v>50200503</v>
      </c>
      <c r="F8971" s="135" t="s">
        <v>16623</v>
      </c>
      <c r="G8971" s="135" t="s">
        <v>12651</v>
      </c>
      <c r="H8971" s="135" t="s">
        <v>16173</v>
      </c>
      <c r="I8971" s="135" t="s">
        <v>16178</v>
      </c>
    </row>
    <row r="8972" spans="1:9" x14ac:dyDescent="0.2">
      <c r="A8972" s="135" t="s">
        <v>2918</v>
      </c>
      <c r="D8972" s="135" t="s">
        <v>16179</v>
      </c>
      <c r="E8972" s="135">
        <f t="shared" si="140"/>
        <v>50200504</v>
      </c>
      <c r="F8972" s="135" t="s">
        <v>16623</v>
      </c>
      <c r="G8972" s="135" t="s">
        <v>12651</v>
      </c>
      <c r="H8972" s="135" t="s">
        <v>16173</v>
      </c>
      <c r="I8972" s="135" t="s">
        <v>16180</v>
      </c>
    </row>
    <row r="8973" spans="1:9" x14ac:dyDescent="0.2">
      <c r="A8973" s="135" t="s">
        <v>2918</v>
      </c>
      <c r="D8973" s="135" t="s">
        <v>16181</v>
      </c>
      <c r="E8973" s="135">
        <f t="shared" si="140"/>
        <v>50200505</v>
      </c>
      <c r="F8973" s="135" t="s">
        <v>16623</v>
      </c>
      <c r="G8973" s="135" t="s">
        <v>12651</v>
      </c>
      <c r="H8973" s="135" t="s">
        <v>16173</v>
      </c>
      <c r="I8973" s="135" t="s">
        <v>14442</v>
      </c>
    </row>
    <row r="8974" spans="1:9" x14ac:dyDescent="0.2">
      <c r="A8974" s="135" t="s">
        <v>2918</v>
      </c>
      <c r="D8974" s="135" t="s">
        <v>16182</v>
      </c>
      <c r="E8974" s="135">
        <f t="shared" si="140"/>
        <v>50200506</v>
      </c>
      <c r="F8974" s="135" t="s">
        <v>16623</v>
      </c>
      <c r="G8974" s="135" t="s">
        <v>12651</v>
      </c>
      <c r="H8974" s="135" t="s">
        <v>16173</v>
      </c>
      <c r="I8974" s="135" t="s">
        <v>14444</v>
      </c>
    </row>
    <row r="8975" spans="1:9" x14ac:dyDescent="0.2">
      <c r="A8975" s="135" t="s">
        <v>2918</v>
      </c>
      <c r="D8975" s="135" t="s">
        <v>16183</v>
      </c>
      <c r="E8975" s="135">
        <f t="shared" si="140"/>
        <v>50200507</v>
      </c>
      <c r="F8975" s="135" t="s">
        <v>16623</v>
      </c>
      <c r="G8975" s="135" t="s">
        <v>12651</v>
      </c>
      <c r="H8975" s="135" t="s">
        <v>16173</v>
      </c>
      <c r="I8975" s="135" t="s">
        <v>16184</v>
      </c>
    </row>
    <row r="8976" spans="1:9" x14ac:dyDescent="0.2">
      <c r="A8976" s="135" t="s">
        <v>2918</v>
      </c>
      <c r="D8976" s="135" t="s">
        <v>16185</v>
      </c>
      <c r="E8976" s="135">
        <f t="shared" si="140"/>
        <v>50200515</v>
      </c>
      <c r="F8976" s="135" t="s">
        <v>16623</v>
      </c>
      <c r="G8976" s="135" t="s">
        <v>12651</v>
      </c>
      <c r="H8976" s="135" t="s">
        <v>16173</v>
      </c>
      <c r="I8976" s="135" t="s">
        <v>16186</v>
      </c>
    </row>
    <row r="8977" spans="1:9" x14ac:dyDescent="0.2">
      <c r="A8977" s="135" t="s">
        <v>2918</v>
      </c>
      <c r="D8977" s="135" t="s">
        <v>16187</v>
      </c>
      <c r="E8977" s="135">
        <f t="shared" si="140"/>
        <v>50200516</v>
      </c>
      <c r="F8977" s="135" t="s">
        <v>16623</v>
      </c>
      <c r="G8977" s="135" t="s">
        <v>12651</v>
      </c>
      <c r="H8977" s="135" t="s">
        <v>16173</v>
      </c>
      <c r="I8977" s="135" t="s">
        <v>16188</v>
      </c>
    </row>
    <row r="8978" spans="1:9" x14ac:dyDescent="0.2">
      <c r="A8978" s="135" t="s">
        <v>2918</v>
      </c>
      <c r="D8978" s="135" t="s">
        <v>16189</v>
      </c>
      <c r="E8978" s="135">
        <f t="shared" si="140"/>
        <v>50200517</v>
      </c>
      <c r="F8978" s="135" t="s">
        <v>16623</v>
      </c>
      <c r="G8978" s="135" t="s">
        <v>12651</v>
      </c>
      <c r="H8978" s="135" t="s">
        <v>16173</v>
      </c>
      <c r="I8978" s="135" t="s">
        <v>16190</v>
      </c>
    </row>
    <row r="8979" spans="1:9" x14ac:dyDescent="0.2">
      <c r="A8979" s="135" t="s">
        <v>2918</v>
      </c>
      <c r="D8979" s="135" t="s">
        <v>16191</v>
      </c>
      <c r="E8979" s="135">
        <f t="shared" si="140"/>
        <v>50200518</v>
      </c>
      <c r="F8979" s="135" t="s">
        <v>16623</v>
      </c>
      <c r="G8979" s="135" t="s">
        <v>12651</v>
      </c>
      <c r="H8979" s="135" t="s">
        <v>16173</v>
      </c>
      <c r="I8979" s="135" t="s">
        <v>15357</v>
      </c>
    </row>
    <row r="8980" spans="1:9" x14ac:dyDescent="0.2">
      <c r="A8980" s="135" t="s">
        <v>2918</v>
      </c>
      <c r="D8980" s="135" t="s">
        <v>16192</v>
      </c>
      <c r="E8980" s="135">
        <f t="shared" si="140"/>
        <v>50200519</v>
      </c>
      <c r="F8980" s="135" t="s">
        <v>16623</v>
      </c>
      <c r="G8980" s="135" t="s">
        <v>12651</v>
      </c>
      <c r="H8980" s="135" t="s">
        <v>16173</v>
      </c>
      <c r="I8980" s="135" t="s">
        <v>15359</v>
      </c>
    </row>
    <row r="8981" spans="1:9" x14ac:dyDescent="0.2">
      <c r="A8981" s="135" t="s">
        <v>2918</v>
      </c>
      <c r="D8981" s="135" t="s">
        <v>16193</v>
      </c>
      <c r="E8981" s="135">
        <f t="shared" si="140"/>
        <v>50200520</v>
      </c>
      <c r="F8981" s="135" t="s">
        <v>16623</v>
      </c>
      <c r="G8981" s="135" t="s">
        <v>12651</v>
      </c>
      <c r="H8981" s="135" t="s">
        <v>16173</v>
      </c>
      <c r="I8981" s="135" t="s">
        <v>15361</v>
      </c>
    </row>
    <row r="8982" spans="1:9" x14ac:dyDescent="0.2">
      <c r="A8982" s="135" t="s">
        <v>2918</v>
      </c>
      <c r="D8982" s="135" t="s">
        <v>16194</v>
      </c>
      <c r="E8982" s="135">
        <f t="shared" si="140"/>
        <v>50200601</v>
      </c>
      <c r="F8982" s="135" t="s">
        <v>16623</v>
      </c>
      <c r="G8982" s="135" t="s">
        <v>12651</v>
      </c>
      <c r="H8982" s="135" t="s">
        <v>14407</v>
      </c>
      <c r="I8982" s="135" t="s">
        <v>16195</v>
      </c>
    </row>
    <row r="8983" spans="1:9" x14ac:dyDescent="0.2">
      <c r="A8983" s="135" t="s">
        <v>2918</v>
      </c>
      <c r="D8983" s="135" t="s">
        <v>16196</v>
      </c>
      <c r="E8983" s="135">
        <f t="shared" si="140"/>
        <v>50200602</v>
      </c>
      <c r="F8983" s="135" t="s">
        <v>16623</v>
      </c>
      <c r="G8983" s="135" t="s">
        <v>12651</v>
      </c>
      <c r="H8983" s="135" t="s">
        <v>14407</v>
      </c>
      <c r="I8983" s="135" t="s">
        <v>16197</v>
      </c>
    </row>
    <row r="8984" spans="1:9" x14ac:dyDescent="0.2">
      <c r="A8984" s="135" t="s">
        <v>2918</v>
      </c>
      <c r="D8984" s="135" t="s">
        <v>16198</v>
      </c>
      <c r="E8984" s="135">
        <f t="shared" si="140"/>
        <v>50200901</v>
      </c>
      <c r="F8984" s="135" t="s">
        <v>16623</v>
      </c>
      <c r="G8984" s="135" t="s">
        <v>12651</v>
      </c>
      <c r="H8984" s="135" t="s">
        <v>16199</v>
      </c>
      <c r="I8984" s="135" t="s">
        <v>2382</v>
      </c>
    </row>
    <row r="8985" spans="1:9" x14ac:dyDescent="0.2">
      <c r="A8985" s="135" t="s">
        <v>2918</v>
      </c>
      <c r="D8985" s="135" t="s">
        <v>16200</v>
      </c>
      <c r="E8985" s="135">
        <f t="shared" si="140"/>
        <v>50280001</v>
      </c>
      <c r="F8985" s="135" t="s">
        <v>16623</v>
      </c>
      <c r="G8985" s="135" t="s">
        <v>12651</v>
      </c>
      <c r="H8985" s="135" t="s">
        <v>3295</v>
      </c>
      <c r="I8985" s="135" t="s">
        <v>3295</v>
      </c>
    </row>
    <row r="8986" spans="1:9" x14ac:dyDescent="0.2">
      <c r="A8986" s="135" t="s">
        <v>2918</v>
      </c>
      <c r="D8986" s="135" t="s">
        <v>16201</v>
      </c>
      <c r="E8986" s="135">
        <f t="shared" si="140"/>
        <v>50282001</v>
      </c>
      <c r="F8986" s="135" t="s">
        <v>16623</v>
      </c>
      <c r="G8986" s="135" t="s">
        <v>12651</v>
      </c>
      <c r="H8986" s="135" t="s">
        <v>3297</v>
      </c>
      <c r="I8986" s="135" t="s">
        <v>3298</v>
      </c>
    </row>
    <row r="8987" spans="1:9" x14ac:dyDescent="0.2">
      <c r="A8987" s="135" t="s">
        <v>2918</v>
      </c>
      <c r="D8987" s="135" t="s">
        <v>16202</v>
      </c>
      <c r="E8987" s="135">
        <f t="shared" si="140"/>
        <v>50282002</v>
      </c>
      <c r="F8987" s="135" t="s">
        <v>16623</v>
      </c>
      <c r="G8987" s="135" t="s">
        <v>12651</v>
      </c>
      <c r="H8987" s="135" t="s">
        <v>3297</v>
      </c>
      <c r="I8987" s="135" t="s">
        <v>3300</v>
      </c>
    </row>
    <row r="8988" spans="1:9" x14ac:dyDescent="0.2">
      <c r="A8988" s="135" t="s">
        <v>2918</v>
      </c>
      <c r="D8988" s="135" t="s">
        <v>16203</v>
      </c>
      <c r="E8988" s="135">
        <f t="shared" si="140"/>
        <v>50282599</v>
      </c>
      <c r="F8988" s="135" t="s">
        <v>16623</v>
      </c>
      <c r="G8988" s="135" t="s">
        <v>12651</v>
      </c>
      <c r="H8988" s="135" t="s">
        <v>3302</v>
      </c>
      <c r="I8988" s="135" t="s">
        <v>3303</v>
      </c>
    </row>
    <row r="8989" spans="1:9" x14ac:dyDescent="0.2">
      <c r="A8989" s="135" t="s">
        <v>2918</v>
      </c>
      <c r="D8989" s="135" t="s">
        <v>16204</v>
      </c>
      <c r="E8989" s="135">
        <f t="shared" si="140"/>
        <v>50290002</v>
      </c>
      <c r="F8989" s="135" t="s">
        <v>16623</v>
      </c>
      <c r="G8989" s="135" t="s">
        <v>12651</v>
      </c>
      <c r="H8989" s="135" t="s">
        <v>12646</v>
      </c>
      <c r="I8989" s="135" t="s">
        <v>687</v>
      </c>
    </row>
    <row r="8990" spans="1:9" x14ac:dyDescent="0.2">
      <c r="A8990" s="135" t="s">
        <v>2918</v>
      </c>
      <c r="D8990" s="135" t="s">
        <v>16205</v>
      </c>
      <c r="E8990" s="135">
        <f t="shared" si="140"/>
        <v>50290005</v>
      </c>
      <c r="F8990" s="135" t="s">
        <v>16623</v>
      </c>
      <c r="G8990" s="135" t="s">
        <v>12651</v>
      </c>
      <c r="H8990" s="135" t="s">
        <v>12646</v>
      </c>
      <c r="I8990" s="135" t="s">
        <v>1413</v>
      </c>
    </row>
    <row r="8991" spans="1:9" x14ac:dyDescent="0.2">
      <c r="A8991" s="135" t="s">
        <v>2918</v>
      </c>
      <c r="D8991" s="135" t="s">
        <v>16206</v>
      </c>
      <c r="E8991" s="135">
        <f t="shared" si="140"/>
        <v>50290006</v>
      </c>
      <c r="F8991" s="135" t="s">
        <v>16623</v>
      </c>
      <c r="G8991" s="135" t="s">
        <v>12651</v>
      </c>
      <c r="H8991" s="135" t="s">
        <v>12646</v>
      </c>
      <c r="I8991" s="135" t="s">
        <v>1422</v>
      </c>
    </row>
    <row r="8992" spans="1:9" x14ac:dyDescent="0.2">
      <c r="A8992" s="135" t="s">
        <v>2918</v>
      </c>
      <c r="D8992" s="135" t="s">
        <v>16207</v>
      </c>
      <c r="E8992" s="135">
        <f t="shared" si="140"/>
        <v>50290010</v>
      </c>
      <c r="F8992" s="135" t="s">
        <v>16623</v>
      </c>
      <c r="G8992" s="135" t="s">
        <v>12651</v>
      </c>
      <c r="H8992" s="135" t="s">
        <v>12646</v>
      </c>
      <c r="I8992" s="135" t="s">
        <v>1426</v>
      </c>
    </row>
    <row r="8993" spans="1:9" x14ac:dyDescent="0.2">
      <c r="A8993" s="135" t="s">
        <v>2918</v>
      </c>
      <c r="D8993" s="135" t="s">
        <v>16208</v>
      </c>
      <c r="E8993" s="135">
        <f t="shared" si="140"/>
        <v>50300101</v>
      </c>
      <c r="F8993" s="135" t="s">
        <v>16623</v>
      </c>
      <c r="G8993" s="135" t="s">
        <v>16209</v>
      </c>
      <c r="H8993" s="135" t="s">
        <v>12652</v>
      </c>
      <c r="I8993" s="135" t="s">
        <v>12653</v>
      </c>
    </row>
    <row r="8994" spans="1:9" x14ac:dyDescent="0.2">
      <c r="A8994" s="135" t="s">
        <v>2918</v>
      </c>
      <c r="D8994" s="135" t="s">
        <v>16210</v>
      </c>
      <c r="E8994" s="135">
        <f t="shared" si="140"/>
        <v>50300102</v>
      </c>
      <c r="F8994" s="135" t="s">
        <v>16623</v>
      </c>
      <c r="G8994" s="135" t="s">
        <v>16209</v>
      </c>
      <c r="H8994" s="135" t="s">
        <v>12652</v>
      </c>
      <c r="I8994" s="135" t="s">
        <v>12655</v>
      </c>
    </row>
    <row r="8995" spans="1:9" x14ac:dyDescent="0.2">
      <c r="A8995" s="135" t="s">
        <v>2918</v>
      </c>
      <c r="D8995" s="135" t="s">
        <v>16211</v>
      </c>
      <c r="E8995" s="135">
        <f t="shared" si="140"/>
        <v>50300103</v>
      </c>
      <c r="F8995" s="135" t="s">
        <v>16623</v>
      </c>
      <c r="G8995" s="135" t="s">
        <v>16209</v>
      </c>
      <c r="H8995" s="135" t="s">
        <v>12652</v>
      </c>
      <c r="I8995" s="135" t="s">
        <v>12657</v>
      </c>
    </row>
    <row r="8996" spans="1:9" x14ac:dyDescent="0.2">
      <c r="A8996" s="135" t="s">
        <v>2918</v>
      </c>
      <c r="D8996" s="135" t="s">
        <v>16212</v>
      </c>
      <c r="E8996" s="135">
        <f t="shared" si="140"/>
        <v>50300104</v>
      </c>
      <c r="F8996" s="135" t="s">
        <v>16623</v>
      </c>
      <c r="G8996" s="135" t="s">
        <v>16209</v>
      </c>
      <c r="H8996" s="135" t="s">
        <v>12652</v>
      </c>
      <c r="I8996" s="135" t="s">
        <v>14446</v>
      </c>
    </row>
    <row r="8997" spans="1:9" x14ac:dyDescent="0.2">
      <c r="A8997" s="135" t="s">
        <v>2918</v>
      </c>
      <c r="D8997" s="135" t="s">
        <v>16213</v>
      </c>
      <c r="E8997" s="135">
        <f t="shared" si="140"/>
        <v>50300105</v>
      </c>
      <c r="F8997" s="135" t="s">
        <v>16623</v>
      </c>
      <c r="G8997" s="135" t="s">
        <v>16209</v>
      </c>
      <c r="H8997" s="135" t="s">
        <v>12652</v>
      </c>
      <c r="I8997" s="135" t="s">
        <v>14448</v>
      </c>
    </row>
    <row r="8998" spans="1:9" x14ac:dyDescent="0.2">
      <c r="A8998" s="135" t="s">
        <v>2918</v>
      </c>
      <c r="D8998" s="135" t="s">
        <v>16214</v>
      </c>
      <c r="E8998" s="135">
        <f t="shared" si="140"/>
        <v>50300106</v>
      </c>
      <c r="F8998" s="135" t="s">
        <v>16623</v>
      </c>
      <c r="G8998" s="135" t="s">
        <v>16209</v>
      </c>
      <c r="H8998" s="135" t="s">
        <v>12652</v>
      </c>
      <c r="I8998" s="135" t="s">
        <v>14450</v>
      </c>
    </row>
    <row r="8999" spans="1:9" x14ac:dyDescent="0.2">
      <c r="A8999" s="135" t="s">
        <v>2918</v>
      </c>
      <c r="D8999" s="135" t="s">
        <v>16215</v>
      </c>
      <c r="E8999" s="135">
        <f t="shared" si="140"/>
        <v>50300107</v>
      </c>
      <c r="F8999" s="135" t="s">
        <v>16623</v>
      </c>
      <c r="G8999" s="135" t="s">
        <v>16209</v>
      </c>
      <c r="H8999" s="135" t="s">
        <v>12652</v>
      </c>
      <c r="I8999" s="135" t="s">
        <v>14452</v>
      </c>
    </row>
    <row r="9000" spans="1:9" x14ac:dyDescent="0.2">
      <c r="A9000" s="135" t="s">
        <v>2918</v>
      </c>
      <c r="D9000" s="135" t="s">
        <v>16216</v>
      </c>
      <c r="E9000" s="135">
        <f t="shared" si="140"/>
        <v>50300108</v>
      </c>
      <c r="F9000" s="135" t="s">
        <v>16623</v>
      </c>
      <c r="G9000" s="135" t="s">
        <v>16209</v>
      </c>
      <c r="H9000" s="135" t="s">
        <v>12652</v>
      </c>
      <c r="I9000" s="135" t="s">
        <v>16217</v>
      </c>
    </row>
    <row r="9001" spans="1:9" x14ac:dyDescent="0.2">
      <c r="A9001" s="135" t="s">
        <v>2918</v>
      </c>
      <c r="D9001" s="135" t="s">
        <v>16218</v>
      </c>
      <c r="E9001" s="135">
        <f t="shared" si="140"/>
        <v>50300109</v>
      </c>
      <c r="F9001" s="135" t="s">
        <v>16623</v>
      </c>
      <c r="G9001" s="135" t="s">
        <v>16209</v>
      </c>
      <c r="H9001" s="135" t="s">
        <v>12652</v>
      </c>
      <c r="I9001" s="135" t="s">
        <v>14454</v>
      </c>
    </row>
    <row r="9002" spans="1:9" x14ac:dyDescent="0.2">
      <c r="A9002" s="135" t="s">
        <v>2918</v>
      </c>
      <c r="D9002" s="135" t="s">
        <v>16219</v>
      </c>
      <c r="E9002" s="135">
        <f t="shared" si="140"/>
        <v>50300111</v>
      </c>
      <c r="F9002" s="135" t="s">
        <v>16623</v>
      </c>
      <c r="G9002" s="135" t="s">
        <v>16209</v>
      </c>
      <c r="H9002" s="135" t="s">
        <v>12652</v>
      </c>
      <c r="I9002" s="135" t="s">
        <v>11692</v>
      </c>
    </row>
    <row r="9003" spans="1:9" x14ac:dyDescent="0.2">
      <c r="A9003" s="135" t="s">
        <v>2918</v>
      </c>
      <c r="D9003" s="135" t="s">
        <v>16220</v>
      </c>
      <c r="E9003" s="135">
        <f t="shared" si="140"/>
        <v>50300112</v>
      </c>
      <c r="F9003" s="135" t="s">
        <v>16623</v>
      </c>
      <c r="G9003" s="135" t="s">
        <v>16209</v>
      </c>
      <c r="H9003" s="135" t="s">
        <v>12652</v>
      </c>
      <c r="I9003" s="135" t="s">
        <v>11694</v>
      </c>
    </row>
    <row r="9004" spans="1:9" x14ac:dyDescent="0.2">
      <c r="A9004" s="135" t="s">
        <v>2918</v>
      </c>
      <c r="D9004" s="135" t="s">
        <v>16221</v>
      </c>
      <c r="E9004" s="135">
        <f t="shared" si="140"/>
        <v>50300113</v>
      </c>
      <c r="F9004" s="135" t="s">
        <v>16623</v>
      </c>
      <c r="G9004" s="135" t="s">
        <v>16209</v>
      </c>
      <c r="H9004" s="135" t="s">
        <v>12652</v>
      </c>
      <c r="I9004" s="135" t="s">
        <v>11696</v>
      </c>
    </row>
    <row r="9005" spans="1:9" x14ac:dyDescent="0.2">
      <c r="A9005" s="135" t="s">
        <v>2918</v>
      </c>
      <c r="D9005" s="135" t="s">
        <v>16222</v>
      </c>
      <c r="E9005" s="135">
        <f t="shared" si="140"/>
        <v>50300114</v>
      </c>
      <c r="F9005" s="135" t="s">
        <v>16623</v>
      </c>
      <c r="G9005" s="135" t="s">
        <v>16209</v>
      </c>
      <c r="H9005" s="135" t="s">
        <v>12652</v>
      </c>
      <c r="I9005" s="135" t="s">
        <v>16223</v>
      </c>
    </row>
    <row r="9006" spans="1:9" x14ac:dyDescent="0.2">
      <c r="A9006" s="135" t="s">
        <v>2918</v>
      </c>
      <c r="D9006" s="135" t="s">
        <v>16224</v>
      </c>
      <c r="E9006" s="135">
        <f t="shared" si="140"/>
        <v>50300115</v>
      </c>
      <c r="F9006" s="135" t="s">
        <v>16623</v>
      </c>
      <c r="G9006" s="135" t="s">
        <v>16209</v>
      </c>
      <c r="H9006" s="135" t="s">
        <v>12652</v>
      </c>
      <c r="I9006" s="135" t="s">
        <v>16225</v>
      </c>
    </row>
    <row r="9007" spans="1:9" x14ac:dyDescent="0.2">
      <c r="A9007" s="135" t="s">
        <v>2918</v>
      </c>
      <c r="D9007" s="135" t="s">
        <v>16226</v>
      </c>
      <c r="E9007" s="135">
        <f t="shared" si="140"/>
        <v>50300201</v>
      </c>
      <c r="F9007" s="135" t="s">
        <v>16623</v>
      </c>
      <c r="G9007" s="135" t="s">
        <v>16209</v>
      </c>
      <c r="H9007" s="135" t="s">
        <v>3830</v>
      </c>
      <c r="I9007" s="135" t="s">
        <v>16227</v>
      </c>
    </row>
    <row r="9008" spans="1:9" x14ac:dyDescent="0.2">
      <c r="A9008" s="135" t="s">
        <v>2918</v>
      </c>
      <c r="D9008" s="135" t="s">
        <v>16228</v>
      </c>
      <c r="E9008" s="135">
        <f t="shared" si="140"/>
        <v>50300202</v>
      </c>
      <c r="F9008" s="135" t="s">
        <v>16623</v>
      </c>
      <c r="G9008" s="135" t="s">
        <v>16209</v>
      </c>
      <c r="H9008" s="135" t="s">
        <v>3830</v>
      </c>
      <c r="I9008" s="135" t="s">
        <v>12662</v>
      </c>
    </row>
    <row r="9009" spans="1:9" x14ac:dyDescent="0.2">
      <c r="A9009" s="135" t="s">
        <v>2918</v>
      </c>
      <c r="D9009" s="135" t="s">
        <v>16229</v>
      </c>
      <c r="E9009" s="135">
        <f t="shared" si="140"/>
        <v>50300203</v>
      </c>
      <c r="F9009" s="135" t="s">
        <v>16623</v>
      </c>
      <c r="G9009" s="135" t="s">
        <v>16209</v>
      </c>
      <c r="H9009" s="135" t="s">
        <v>3830</v>
      </c>
      <c r="I9009" s="135" t="s">
        <v>16217</v>
      </c>
    </row>
    <row r="9010" spans="1:9" x14ac:dyDescent="0.2">
      <c r="A9010" s="135" t="s">
        <v>2918</v>
      </c>
      <c r="D9010" s="135" t="s">
        <v>16230</v>
      </c>
      <c r="E9010" s="135">
        <f t="shared" si="140"/>
        <v>50300204</v>
      </c>
      <c r="F9010" s="135" t="s">
        <v>16623</v>
      </c>
      <c r="G9010" s="135" t="s">
        <v>16209</v>
      </c>
      <c r="H9010" s="135" t="s">
        <v>3830</v>
      </c>
      <c r="I9010" s="135" t="s">
        <v>16231</v>
      </c>
    </row>
    <row r="9011" spans="1:9" x14ac:dyDescent="0.2">
      <c r="A9011" s="135" t="s">
        <v>2918</v>
      </c>
      <c r="D9011" s="135" t="s">
        <v>16232</v>
      </c>
      <c r="E9011" s="135">
        <f t="shared" si="140"/>
        <v>50300205</v>
      </c>
      <c r="F9011" s="135" t="s">
        <v>16623</v>
      </c>
      <c r="G9011" s="135" t="s">
        <v>16209</v>
      </c>
      <c r="H9011" s="135" t="s">
        <v>3830</v>
      </c>
      <c r="I9011" s="135" t="s">
        <v>16233</v>
      </c>
    </row>
    <row r="9012" spans="1:9" x14ac:dyDescent="0.2">
      <c r="A9012" s="135" t="s">
        <v>2918</v>
      </c>
      <c r="D9012" s="135" t="s">
        <v>16234</v>
      </c>
      <c r="E9012" s="135">
        <f t="shared" si="140"/>
        <v>50300501</v>
      </c>
      <c r="F9012" s="135" t="s">
        <v>16623</v>
      </c>
      <c r="G9012" s="135" t="s">
        <v>16209</v>
      </c>
      <c r="H9012" s="135" t="s">
        <v>12652</v>
      </c>
      <c r="I9012" s="135" t="s">
        <v>16235</v>
      </c>
    </row>
    <row r="9013" spans="1:9" x14ac:dyDescent="0.2">
      <c r="A9013" s="135" t="s">
        <v>2918</v>
      </c>
      <c r="D9013" s="135" t="s">
        <v>16236</v>
      </c>
      <c r="E9013" s="135">
        <f t="shared" si="140"/>
        <v>50300502</v>
      </c>
      <c r="F9013" s="135" t="s">
        <v>16623</v>
      </c>
      <c r="G9013" s="135" t="s">
        <v>16209</v>
      </c>
      <c r="H9013" s="135" t="s">
        <v>12652</v>
      </c>
      <c r="I9013" s="135" t="s">
        <v>16237</v>
      </c>
    </row>
    <row r="9014" spans="1:9" x14ac:dyDescent="0.2">
      <c r="A9014" s="135" t="s">
        <v>2918</v>
      </c>
      <c r="D9014" s="135" t="s">
        <v>16238</v>
      </c>
      <c r="E9014" s="135">
        <f t="shared" si="140"/>
        <v>50300503</v>
      </c>
      <c r="F9014" s="135" t="s">
        <v>16623</v>
      </c>
      <c r="G9014" s="135" t="s">
        <v>16209</v>
      </c>
      <c r="H9014" s="135" t="s">
        <v>12652</v>
      </c>
      <c r="I9014" s="135" t="s">
        <v>16239</v>
      </c>
    </row>
    <row r="9015" spans="1:9" x14ac:dyDescent="0.2">
      <c r="A9015" s="135" t="s">
        <v>2918</v>
      </c>
      <c r="D9015" s="135" t="s">
        <v>16240</v>
      </c>
      <c r="E9015" s="135">
        <f t="shared" si="140"/>
        <v>50300504</v>
      </c>
      <c r="F9015" s="135" t="s">
        <v>16623</v>
      </c>
      <c r="G9015" s="135" t="s">
        <v>16209</v>
      </c>
      <c r="H9015" s="135" t="s">
        <v>12652</v>
      </c>
      <c r="I9015" s="135" t="s">
        <v>16241</v>
      </c>
    </row>
    <row r="9016" spans="1:9" x14ac:dyDescent="0.2">
      <c r="A9016" s="135" t="s">
        <v>2918</v>
      </c>
      <c r="D9016" s="135" t="s">
        <v>16242</v>
      </c>
      <c r="E9016" s="135">
        <f t="shared" si="140"/>
        <v>50300505</v>
      </c>
      <c r="F9016" s="135" t="s">
        <v>16623</v>
      </c>
      <c r="G9016" s="135" t="s">
        <v>16209</v>
      </c>
      <c r="H9016" s="135" t="s">
        <v>12652</v>
      </c>
      <c r="I9016" s="135" t="s">
        <v>16243</v>
      </c>
    </row>
    <row r="9017" spans="1:9" x14ac:dyDescent="0.2">
      <c r="A9017" s="135" t="s">
        <v>2918</v>
      </c>
      <c r="D9017" s="135" t="s">
        <v>16244</v>
      </c>
      <c r="E9017" s="135">
        <f t="shared" si="140"/>
        <v>50300506</v>
      </c>
      <c r="F9017" s="135" t="s">
        <v>16623</v>
      </c>
      <c r="G9017" s="135" t="s">
        <v>16209</v>
      </c>
      <c r="H9017" s="135" t="s">
        <v>12652</v>
      </c>
      <c r="I9017" s="135" t="s">
        <v>14444</v>
      </c>
    </row>
    <row r="9018" spans="1:9" x14ac:dyDescent="0.2">
      <c r="A9018" s="135" t="s">
        <v>2918</v>
      </c>
      <c r="D9018" s="135" t="s">
        <v>16245</v>
      </c>
      <c r="E9018" s="135">
        <f t="shared" si="140"/>
        <v>50300515</v>
      </c>
      <c r="F9018" s="135" t="s">
        <v>16623</v>
      </c>
      <c r="G9018" s="135" t="s">
        <v>16209</v>
      </c>
      <c r="H9018" s="135" t="s">
        <v>12652</v>
      </c>
      <c r="I9018" s="135" t="s">
        <v>16186</v>
      </c>
    </row>
    <row r="9019" spans="1:9" x14ac:dyDescent="0.2">
      <c r="A9019" s="135" t="s">
        <v>2918</v>
      </c>
      <c r="D9019" s="135" t="s">
        <v>16246</v>
      </c>
      <c r="E9019" s="135">
        <f t="shared" si="140"/>
        <v>50300516</v>
      </c>
      <c r="F9019" s="135" t="s">
        <v>16623</v>
      </c>
      <c r="G9019" s="135" t="s">
        <v>16209</v>
      </c>
      <c r="H9019" s="135" t="s">
        <v>12652</v>
      </c>
      <c r="I9019" s="135" t="s">
        <v>16188</v>
      </c>
    </row>
    <row r="9020" spans="1:9" x14ac:dyDescent="0.2">
      <c r="A9020" s="135" t="s">
        <v>2918</v>
      </c>
      <c r="D9020" s="135" t="s">
        <v>16247</v>
      </c>
      <c r="E9020" s="135">
        <f t="shared" si="140"/>
        <v>50300517</v>
      </c>
      <c r="F9020" s="135" t="s">
        <v>16623</v>
      </c>
      <c r="G9020" s="135" t="s">
        <v>16209</v>
      </c>
      <c r="H9020" s="135" t="s">
        <v>12652</v>
      </c>
      <c r="I9020" s="135" t="s">
        <v>16190</v>
      </c>
    </row>
    <row r="9021" spans="1:9" x14ac:dyDescent="0.2">
      <c r="A9021" s="135" t="s">
        <v>2918</v>
      </c>
      <c r="D9021" s="135" t="s">
        <v>16248</v>
      </c>
      <c r="E9021" s="135">
        <f t="shared" si="140"/>
        <v>50300518</v>
      </c>
      <c r="F9021" s="135" t="s">
        <v>16623</v>
      </c>
      <c r="G9021" s="135" t="s">
        <v>16209</v>
      </c>
      <c r="H9021" s="135" t="s">
        <v>12652</v>
      </c>
      <c r="I9021" s="135" t="s">
        <v>15357</v>
      </c>
    </row>
    <row r="9022" spans="1:9" x14ac:dyDescent="0.2">
      <c r="A9022" s="135" t="s">
        <v>2918</v>
      </c>
      <c r="D9022" s="135" t="s">
        <v>16249</v>
      </c>
      <c r="E9022" s="135">
        <f t="shared" si="140"/>
        <v>50300519</v>
      </c>
      <c r="F9022" s="135" t="s">
        <v>16623</v>
      </c>
      <c r="G9022" s="135" t="s">
        <v>16209</v>
      </c>
      <c r="H9022" s="135" t="s">
        <v>12652</v>
      </c>
      <c r="I9022" s="135" t="s">
        <v>15359</v>
      </c>
    </row>
    <row r="9023" spans="1:9" x14ac:dyDescent="0.2">
      <c r="A9023" s="135" t="s">
        <v>2918</v>
      </c>
      <c r="D9023" s="135" t="s">
        <v>16250</v>
      </c>
      <c r="E9023" s="135">
        <f t="shared" si="140"/>
        <v>50300520</v>
      </c>
      <c r="F9023" s="135" t="s">
        <v>16623</v>
      </c>
      <c r="G9023" s="135" t="s">
        <v>16209</v>
      </c>
      <c r="H9023" s="135" t="s">
        <v>12652</v>
      </c>
      <c r="I9023" s="135" t="s">
        <v>15361</v>
      </c>
    </row>
    <row r="9024" spans="1:9" x14ac:dyDescent="0.2">
      <c r="A9024" s="135" t="s">
        <v>2918</v>
      </c>
      <c r="D9024" s="135" t="s">
        <v>16251</v>
      </c>
      <c r="E9024" s="135">
        <f t="shared" si="140"/>
        <v>50300599</v>
      </c>
      <c r="F9024" s="135" t="s">
        <v>16623</v>
      </c>
      <c r="G9024" s="135" t="s">
        <v>16209</v>
      </c>
      <c r="H9024" s="135" t="s">
        <v>12652</v>
      </c>
      <c r="I9024" s="135" t="s">
        <v>16252</v>
      </c>
    </row>
    <row r="9025" spans="1:9" x14ac:dyDescent="0.2">
      <c r="A9025" s="135" t="s">
        <v>2918</v>
      </c>
      <c r="D9025" s="135" t="s">
        <v>16253</v>
      </c>
      <c r="E9025" s="135">
        <f t="shared" si="140"/>
        <v>50300601</v>
      </c>
      <c r="F9025" s="135" t="s">
        <v>16623</v>
      </c>
      <c r="G9025" s="135" t="s">
        <v>16209</v>
      </c>
      <c r="H9025" s="135" t="s">
        <v>14407</v>
      </c>
      <c r="I9025" s="135" t="s">
        <v>16254</v>
      </c>
    </row>
    <row r="9026" spans="1:9" x14ac:dyDescent="0.2">
      <c r="A9026" s="135" t="s">
        <v>2918</v>
      </c>
      <c r="D9026" s="135" t="s">
        <v>16255</v>
      </c>
      <c r="E9026" s="135">
        <f t="shared" ref="E9026:E9089" si="141">VALUE(D9026)</f>
        <v>50300602</v>
      </c>
      <c r="F9026" s="135" t="s">
        <v>16623</v>
      </c>
      <c r="G9026" s="135" t="s">
        <v>16209</v>
      </c>
      <c r="H9026" s="135" t="s">
        <v>14407</v>
      </c>
      <c r="I9026" s="135" t="s">
        <v>13889</v>
      </c>
    </row>
    <row r="9027" spans="1:9" x14ac:dyDescent="0.2">
      <c r="A9027" s="135" t="s">
        <v>2918</v>
      </c>
      <c r="D9027" s="135" t="s">
        <v>13890</v>
      </c>
      <c r="E9027" s="135">
        <f t="shared" si="141"/>
        <v>50300603</v>
      </c>
      <c r="F9027" s="135" t="s">
        <v>16623</v>
      </c>
      <c r="G9027" s="135" t="s">
        <v>16209</v>
      </c>
      <c r="H9027" s="135" t="s">
        <v>14407</v>
      </c>
      <c r="I9027" s="135" t="s">
        <v>13891</v>
      </c>
    </row>
    <row r="9028" spans="1:9" x14ac:dyDescent="0.2">
      <c r="A9028" s="135" t="s">
        <v>2918</v>
      </c>
      <c r="D9028" s="135" t="s">
        <v>13892</v>
      </c>
      <c r="E9028" s="135">
        <f t="shared" si="141"/>
        <v>50300701</v>
      </c>
      <c r="F9028" s="135" t="s">
        <v>16623</v>
      </c>
      <c r="G9028" s="135" t="s">
        <v>16209</v>
      </c>
      <c r="H9028" s="135" t="s">
        <v>3090</v>
      </c>
      <c r="I9028" s="135" t="s">
        <v>2382</v>
      </c>
    </row>
    <row r="9029" spans="1:9" x14ac:dyDescent="0.2">
      <c r="A9029" s="135" t="s">
        <v>2918</v>
      </c>
      <c r="D9029" s="135" t="s">
        <v>13893</v>
      </c>
      <c r="E9029" s="135">
        <f t="shared" si="141"/>
        <v>50300702</v>
      </c>
      <c r="F9029" s="135" t="s">
        <v>16623</v>
      </c>
      <c r="G9029" s="135" t="s">
        <v>16209</v>
      </c>
      <c r="H9029" s="135" t="s">
        <v>3090</v>
      </c>
      <c r="I9029" s="135" t="s">
        <v>13894</v>
      </c>
    </row>
    <row r="9030" spans="1:9" x14ac:dyDescent="0.2">
      <c r="A9030" s="135" t="s">
        <v>2918</v>
      </c>
      <c r="D9030" s="135" t="s">
        <v>13895</v>
      </c>
      <c r="E9030" s="135">
        <f t="shared" si="141"/>
        <v>50300709</v>
      </c>
      <c r="F9030" s="135" t="s">
        <v>16623</v>
      </c>
      <c r="G9030" s="135" t="s">
        <v>16209</v>
      </c>
      <c r="H9030" s="135" t="s">
        <v>3090</v>
      </c>
      <c r="I9030" s="135" t="s">
        <v>13896</v>
      </c>
    </row>
    <row r="9031" spans="1:9" x14ac:dyDescent="0.2">
      <c r="A9031" s="135" t="s">
        <v>2918</v>
      </c>
      <c r="D9031" s="135" t="s">
        <v>13897</v>
      </c>
      <c r="E9031" s="135">
        <f t="shared" si="141"/>
        <v>50300710</v>
      </c>
      <c r="F9031" s="135" t="s">
        <v>16623</v>
      </c>
      <c r="G9031" s="135" t="s">
        <v>16209</v>
      </c>
      <c r="H9031" s="135" t="s">
        <v>3090</v>
      </c>
      <c r="I9031" s="135" t="s">
        <v>13898</v>
      </c>
    </row>
    <row r="9032" spans="1:9" x14ac:dyDescent="0.2">
      <c r="A9032" s="135" t="s">
        <v>2918</v>
      </c>
      <c r="D9032" s="135" t="s">
        <v>13899</v>
      </c>
      <c r="E9032" s="135">
        <f t="shared" si="141"/>
        <v>50300711</v>
      </c>
      <c r="F9032" s="135" t="s">
        <v>16623</v>
      </c>
      <c r="G9032" s="135" t="s">
        <v>16209</v>
      </c>
      <c r="H9032" s="135" t="s">
        <v>3090</v>
      </c>
      <c r="I9032" s="135" t="s">
        <v>13900</v>
      </c>
    </row>
    <row r="9033" spans="1:9" x14ac:dyDescent="0.2">
      <c r="A9033" s="135" t="s">
        <v>2918</v>
      </c>
      <c r="D9033" s="135" t="s">
        <v>13901</v>
      </c>
      <c r="E9033" s="135">
        <f t="shared" si="141"/>
        <v>50300713</v>
      </c>
      <c r="F9033" s="135" t="s">
        <v>16623</v>
      </c>
      <c r="G9033" s="135" t="s">
        <v>16209</v>
      </c>
      <c r="H9033" s="135" t="s">
        <v>3090</v>
      </c>
      <c r="I9033" s="135" t="s">
        <v>12436</v>
      </c>
    </row>
    <row r="9034" spans="1:9" x14ac:dyDescent="0.2">
      <c r="A9034" s="135" t="s">
        <v>2918</v>
      </c>
      <c r="D9034" s="135" t="s">
        <v>13902</v>
      </c>
      <c r="E9034" s="135">
        <f t="shared" si="141"/>
        <v>50300719</v>
      </c>
      <c r="F9034" s="135" t="s">
        <v>16623</v>
      </c>
      <c r="G9034" s="135" t="s">
        <v>16209</v>
      </c>
      <c r="H9034" s="135" t="s">
        <v>3090</v>
      </c>
      <c r="I9034" s="135" t="s">
        <v>12981</v>
      </c>
    </row>
    <row r="9035" spans="1:9" x14ac:dyDescent="0.2">
      <c r="A9035" s="135" t="s">
        <v>2918</v>
      </c>
      <c r="D9035" s="135" t="s">
        <v>13903</v>
      </c>
      <c r="E9035" s="135">
        <f t="shared" si="141"/>
        <v>50300724</v>
      </c>
      <c r="F9035" s="135" t="s">
        <v>16623</v>
      </c>
      <c r="G9035" s="135" t="s">
        <v>16209</v>
      </c>
      <c r="H9035" s="135" t="s">
        <v>3090</v>
      </c>
      <c r="I9035" s="135" t="s">
        <v>13904</v>
      </c>
    </row>
    <row r="9036" spans="1:9" x14ac:dyDescent="0.2">
      <c r="A9036" s="135" t="s">
        <v>2918</v>
      </c>
      <c r="D9036" s="135" t="s">
        <v>13905</v>
      </c>
      <c r="E9036" s="135">
        <f t="shared" si="141"/>
        <v>50300727</v>
      </c>
      <c r="F9036" s="135" t="s">
        <v>16623</v>
      </c>
      <c r="G9036" s="135" t="s">
        <v>16209</v>
      </c>
      <c r="H9036" s="135" t="s">
        <v>3090</v>
      </c>
      <c r="I9036" s="135" t="s">
        <v>13906</v>
      </c>
    </row>
    <row r="9037" spans="1:9" x14ac:dyDescent="0.2">
      <c r="A9037" s="135" t="s">
        <v>2918</v>
      </c>
      <c r="D9037" s="135" t="s">
        <v>13907</v>
      </c>
      <c r="E9037" s="135">
        <f t="shared" si="141"/>
        <v>50300731</v>
      </c>
      <c r="F9037" s="135" t="s">
        <v>16623</v>
      </c>
      <c r="G9037" s="135" t="s">
        <v>16209</v>
      </c>
      <c r="H9037" s="135" t="s">
        <v>3090</v>
      </c>
      <c r="I9037" s="135" t="s">
        <v>13908</v>
      </c>
    </row>
    <row r="9038" spans="1:9" x14ac:dyDescent="0.2">
      <c r="A9038" s="135" t="s">
        <v>2918</v>
      </c>
      <c r="D9038" s="135" t="s">
        <v>13909</v>
      </c>
      <c r="E9038" s="135">
        <f t="shared" si="141"/>
        <v>50300732</v>
      </c>
      <c r="F9038" s="135" t="s">
        <v>16623</v>
      </c>
      <c r="G9038" s="135" t="s">
        <v>16209</v>
      </c>
      <c r="H9038" s="135" t="s">
        <v>3090</v>
      </c>
      <c r="I9038" s="135" t="s">
        <v>13910</v>
      </c>
    </row>
    <row r="9039" spans="1:9" x14ac:dyDescent="0.2">
      <c r="A9039" s="135" t="s">
        <v>2918</v>
      </c>
      <c r="D9039" s="135" t="s">
        <v>13911</v>
      </c>
      <c r="E9039" s="135">
        <f t="shared" si="141"/>
        <v>50300733</v>
      </c>
      <c r="F9039" s="135" t="s">
        <v>16623</v>
      </c>
      <c r="G9039" s="135" t="s">
        <v>16209</v>
      </c>
      <c r="H9039" s="135" t="s">
        <v>3090</v>
      </c>
      <c r="I9039" s="135" t="s">
        <v>13912</v>
      </c>
    </row>
    <row r="9040" spans="1:9" x14ac:dyDescent="0.2">
      <c r="A9040" s="135" t="s">
        <v>2918</v>
      </c>
      <c r="D9040" s="135" t="s">
        <v>13913</v>
      </c>
      <c r="E9040" s="135">
        <f t="shared" si="141"/>
        <v>50300734</v>
      </c>
      <c r="F9040" s="135" t="s">
        <v>16623</v>
      </c>
      <c r="G9040" s="135" t="s">
        <v>16209</v>
      </c>
      <c r="H9040" s="135" t="s">
        <v>3090</v>
      </c>
      <c r="I9040" s="135" t="s">
        <v>13914</v>
      </c>
    </row>
    <row r="9041" spans="1:9" x14ac:dyDescent="0.2">
      <c r="A9041" s="135" t="s">
        <v>2918</v>
      </c>
      <c r="D9041" s="135" t="s">
        <v>13915</v>
      </c>
      <c r="E9041" s="135">
        <f t="shared" si="141"/>
        <v>50300740</v>
      </c>
      <c r="F9041" s="135" t="s">
        <v>16623</v>
      </c>
      <c r="G9041" s="135" t="s">
        <v>16209</v>
      </c>
      <c r="H9041" s="135" t="s">
        <v>3090</v>
      </c>
      <c r="I9041" s="135" t="s">
        <v>6551</v>
      </c>
    </row>
    <row r="9042" spans="1:9" x14ac:dyDescent="0.2">
      <c r="A9042" s="135" t="s">
        <v>2918</v>
      </c>
      <c r="D9042" s="135" t="s">
        <v>13916</v>
      </c>
      <c r="E9042" s="135">
        <f t="shared" si="141"/>
        <v>50300760</v>
      </c>
      <c r="F9042" s="135" t="s">
        <v>16623</v>
      </c>
      <c r="G9042" s="135" t="s">
        <v>16209</v>
      </c>
      <c r="H9042" s="135" t="s">
        <v>3090</v>
      </c>
      <c r="I9042" s="135" t="s">
        <v>13917</v>
      </c>
    </row>
    <row r="9043" spans="1:9" x14ac:dyDescent="0.2">
      <c r="A9043" s="135" t="s">
        <v>2918</v>
      </c>
      <c r="D9043" s="135" t="s">
        <v>13918</v>
      </c>
      <c r="E9043" s="135">
        <f t="shared" si="141"/>
        <v>50300765</v>
      </c>
      <c r="F9043" s="135" t="s">
        <v>16623</v>
      </c>
      <c r="G9043" s="135" t="s">
        <v>16209</v>
      </c>
      <c r="H9043" s="135" t="s">
        <v>3090</v>
      </c>
      <c r="I9043" s="135" t="s">
        <v>12621</v>
      </c>
    </row>
    <row r="9044" spans="1:9" x14ac:dyDescent="0.2">
      <c r="A9044" s="135" t="s">
        <v>2918</v>
      </c>
      <c r="D9044" s="135" t="s">
        <v>13919</v>
      </c>
      <c r="E9044" s="135">
        <f t="shared" si="141"/>
        <v>50300769</v>
      </c>
      <c r="F9044" s="135" t="s">
        <v>16623</v>
      </c>
      <c r="G9044" s="135" t="s">
        <v>16209</v>
      </c>
      <c r="H9044" s="135" t="s">
        <v>3090</v>
      </c>
      <c r="I9044" s="135" t="s">
        <v>12623</v>
      </c>
    </row>
    <row r="9045" spans="1:9" x14ac:dyDescent="0.2">
      <c r="A9045" s="135" t="s">
        <v>2918</v>
      </c>
      <c r="D9045" s="135" t="s">
        <v>13920</v>
      </c>
      <c r="E9045" s="135">
        <f t="shared" si="141"/>
        <v>50300781</v>
      </c>
      <c r="F9045" s="135" t="s">
        <v>16623</v>
      </c>
      <c r="G9045" s="135" t="s">
        <v>16209</v>
      </c>
      <c r="H9045" s="135" t="s">
        <v>3090</v>
      </c>
      <c r="I9045" s="135" t="s">
        <v>13921</v>
      </c>
    </row>
    <row r="9046" spans="1:9" x14ac:dyDescent="0.2">
      <c r="A9046" s="135" t="s">
        <v>2918</v>
      </c>
      <c r="D9046" s="135" t="s">
        <v>13922</v>
      </c>
      <c r="E9046" s="135">
        <f t="shared" si="141"/>
        <v>50300789</v>
      </c>
      <c r="F9046" s="135" t="s">
        <v>16623</v>
      </c>
      <c r="G9046" s="135" t="s">
        <v>16209</v>
      </c>
      <c r="H9046" s="135" t="s">
        <v>3090</v>
      </c>
      <c r="I9046" s="135" t="s">
        <v>12631</v>
      </c>
    </row>
    <row r="9047" spans="1:9" x14ac:dyDescent="0.2">
      <c r="A9047" s="135" t="s">
        <v>2918</v>
      </c>
      <c r="D9047" s="135" t="s">
        <v>13923</v>
      </c>
      <c r="E9047" s="135">
        <f t="shared" si="141"/>
        <v>50300801</v>
      </c>
      <c r="F9047" s="135" t="s">
        <v>16623</v>
      </c>
      <c r="G9047" s="135" t="s">
        <v>16209</v>
      </c>
      <c r="H9047" s="135" t="s">
        <v>13924</v>
      </c>
      <c r="I9047" s="135" t="s">
        <v>13925</v>
      </c>
    </row>
    <row r="9048" spans="1:9" x14ac:dyDescent="0.2">
      <c r="A9048" s="135" t="s">
        <v>2918</v>
      </c>
      <c r="D9048" s="135" t="s">
        <v>13926</v>
      </c>
      <c r="E9048" s="135">
        <f t="shared" si="141"/>
        <v>50300810</v>
      </c>
      <c r="F9048" s="135" t="s">
        <v>16623</v>
      </c>
      <c r="G9048" s="135" t="s">
        <v>16209</v>
      </c>
      <c r="H9048" s="135" t="s">
        <v>13924</v>
      </c>
      <c r="I9048" s="135" t="s">
        <v>13927</v>
      </c>
    </row>
    <row r="9049" spans="1:9" x14ac:dyDescent="0.2">
      <c r="A9049" s="135" t="s">
        <v>2918</v>
      </c>
      <c r="D9049" s="135" t="s">
        <v>13928</v>
      </c>
      <c r="E9049" s="135">
        <f t="shared" si="141"/>
        <v>50300820</v>
      </c>
      <c r="F9049" s="135" t="s">
        <v>16623</v>
      </c>
      <c r="G9049" s="135" t="s">
        <v>16209</v>
      </c>
      <c r="H9049" s="135" t="s">
        <v>13924</v>
      </c>
      <c r="I9049" s="135" t="s">
        <v>13929</v>
      </c>
    </row>
    <row r="9050" spans="1:9" x14ac:dyDescent="0.2">
      <c r="A9050" s="135" t="s">
        <v>2918</v>
      </c>
      <c r="D9050" s="135" t="s">
        <v>13930</v>
      </c>
      <c r="E9050" s="135">
        <f t="shared" si="141"/>
        <v>50300830</v>
      </c>
      <c r="F9050" s="135" t="s">
        <v>16623</v>
      </c>
      <c r="G9050" s="135" t="s">
        <v>16209</v>
      </c>
      <c r="H9050" s="135" t="s">
        <v>13924</v>
      </c>
      <c r="I9050" s="135" t="s">
        <v>13931</v>
      </c>
    </row>
    <row r="9051" spans="1:9" x14ac:dyDescent="0.2">
      <c r="A9051" s="135" t="s">
        <v>2918</v>
      </c>
      <c r="D9051" s="135" t="s">
        <v>13932</v>
      </c>
      <c r="E9051" s="135">
        <f t="shared" si="141"/>
        <v>50300899</v>
      </c>
      <c r="F9051" s="135" t="s">
        <v>16623</v>
      </c>
      <c r="G9051" s="135" t="s">
        <v>16209</v>
      </c>
      <c r="H9051" s="135" t="s">
        <v>13924</v>
      </c>
      <c r="I9051" s="135" t="s">
        <v>13933</v>
      </c>
    </row>
    <row r="9052" spans="1:9" x14ac:dyDescent="0.2">
      <c r="A9052" s="135" t="s">
        <v>2918</v>
      </c>
      <c r="D9052" s="135" t="s">
        <v>13934</v>
      </c>
      <c r="E9052" s="135">
        <f t="shared" si="141"/>
        <v>50300901</v>
      </c>
      <c r="F9052" s="135" t="s">
        <v>16623</v>
      </c>
      <c r="G9052" s="135" t="s">
        <v>16209</v>
      </c>
      <c r="H9052" s="135" t="s">
        <v>16199</v>
      </c>
      <c r="I9052" s="135" t="s">
        <v>2382</v>
      </c>
    </row>
    <row r="9053" spans="1:9" x14ac:dyDescent="0.2">
      <c r="A9053" s="135" t="s">
        <v>2918</v>
      </c>
      <c r="D9053" s="135" t="s">
        <v>13935</v>
      </c>
      <c r="E9053" s="135">
        <f t="shared" si="141"/>
        <v>50380001</v>
      </c>
      <c r="F9053" s="135" t="s">
        <v>16623</v>
      </c>
      <c r="G9053" s="135" t="s">
        <v>16209</v>
      </c>
      <c r="H9053" s="135" t="s">
        <v>3295</v>
      </c>
      <c r="I9053" s="135" t="s">
        <v>3295</v>
      </c>
    </row>
    <row r="9054" spans="1:9" x14ac:dyDescent="0.2">
      <c r="A9054" s="135" t="s">
        <v>2918</v>
      </c>
      <c r="D9054" s="135" t="s">
        <v>13936</v>
      </c>
      <c r="E9054" s="135">
        <f t="shared" si="141"/>
        <v>50382001</v>
      </c>
      <c r="F9054" s="135" t="s">
        <v>16623</v>
      </c>
      <c r="G9054" s="135" t="s">
        <v>16209</v>
      </c>
      <c r="H9054" s="135" t="s">
        <v>3297</v>
      </c>
      <c r="I9054" s="135" t="s">
        <v>3298</v>
      </c>
    </row>
    <row r="9055" spans="1:9" x14ac:dyDescent="0.2">
      <c r="A9055" s="135" t="s">
        <v>2918</v>
      </c>
      <c r="D9055" s="135" t="s">
        <v>13937</v>
      </c>
      <c r="E9055" s="135">
        <f t="shared" si="141"/>
        <v>50382002</v>
      </c>
      <c r="F9055" s="135" t="s">
        <v>16623</v>
      </c>
      <c r="G9055" s="135" t="s">
        <v>16209</v>
      </c>
      <c r="H9055" s="135" t="s">
        <v>3297</v>
      </c>
      <c r="I9055" s="135" t="s">
        <v>3300</v>
      </c>
    </row>
    <row r="9056" spans="1:9" x14ac:dyDescent="0.2">
      <c r="A9056" s="135" t="s">
        <v>2918</v>
      </c>
      <c r="D9056" s="135" t="s">
        <v>13938</v>
      </c>
      <c r="E9056" s="135">
        <f t="shared" si="141"/>
        <v>50382501</v>
      </c>
      <c r="F9056" s="135" t="s">
        <v>16623</v>
      </c>
      <c r="G9056" s="135" t="s">
        <v>16209</v>
      </c>
      <c r="H9056" s="135" t="s">
        <v>3302</v>
      </c>
      <c r="I9056" s="135" t="s">
        <v>13939</v>
      </c>
    </row>
    <row r="9057" spans="1:9" x14ac:dyDescent="0.2">
      <c r="A9057" s="135" t="s">
        <v>2918</v>
      </c>
      <c r="D9057" s="135" t="s">
        <v>13940</v>
      </c>
      <c r="E9057" s="135">
        <f t="shared" si="141"/>
        <v>50382599</v>
      </c>
      <c r="F9057" s="135" t="s">
        <v>16623</v>
      </c>
      <c r="G9057" s="135" t="s">
        <v>16209</v>
      </c>
      <c r="H9057" s="135" t="s">
        <v>3302</v>
      </c>
      <c r="I9057" s="135" t="s">
        <v>3303</v>
      </c>
    </row>
    <row r="9058" spans="1:9" x14ac:dyDescent="0.2">
      <c r="A9058" s="135" t="s">
        <v>2918</v>
      </c>
      <c r="D9058" s="135" t="s">
        <v>13941</v>
      </c>
      <c r="E9058" s="135">
        <f t="shared" si="141"/>
        <v>50390002</v>
      </c>
      <c r="F9058" s="135" t="s">
        <v>16623</v>
      </c>
      <c r="G9058" s="135" t="s">
        <v>16209</v>
      </c>
      <c r="H9058" s="135" t="s">
        <v>12646</v>
      </c>
      <c r="I9058" s="135" t="s">
        <v>687</v>
      </c>
    </row>
    <row r="9059" spans="1:9" x14ac:dyDescent="0.2">
      <c r="A9059" s="135" t="s">
        <v>2918</v>
      </c>
      <c r="D9059" s="135" t="s">
        <v>13942</v>
      </c>
      <c r="E9059" s="135">
        <f t="shared" si="141"/>
        <v>50390005</v>
      </c>
      <c r="F9059" s="135" t="s">
        <v>16623</v>
      </c>
      <c r="G9059" s="135" t="s">
        <v>16209</v>
      </c>
      <c r="H9059" s="135" t="s">
        <v>12646</v>
      </c>
      <c r="I9059" s="135" t="s">
        <v>1413</v>
      </c>
    </row>
    <row r="9060" spans="1:9" x14ac:dyDescent="0.2">
      <c r="A9060" s="135" t="s">
        <v>2918</v>
      </c>
      <c r="D9060" s="135" t="s">
        <v>11646</v>
      </c>
      <c r="E9060" s="135">
        <f t="shared" si="141"/>
        <v>50390006</v>
      </c>
      <c r="F9060" s="135" t="s">
        <v>16623</v>
      </c>
      <c r="G9060" s="135" t="s">
        <v>16209</v>
      </c>
      <c r="H9060" s="135" t="s">
        <v>12646</v>
      </c>
      <c r="I9060" s="135" t="s">
        <v>1422</v>
      </c>
    </row>
    <row r="9061" spans="1:9" x14ac:dyDescent="0.2">
      <c r="A9061" s="135" t="s">
        <v>2918</v>
      </c>
      <c r="D9061" s="135" t="s">
        <v>11647</v>
      </c>
      <c r="E9061" s="135">
        <f t="shared" si="141"/>
        <v>50390007</v>
      </c>
      <c r="F9061" s="135" t="s">
        <v>16623</v>
      </c>
      <c r="G9061" s="135" t="s">
        <v>16209</v>
      </c>
      <c r="H9061" s="135" t="s">
        <v>12646</v>
      </c>
      <c r="I9061" s="135" t="s">
        <v>1433</v>
      </c>
    </row>
    <row r="9062" spans="1:9" x14ac:dyDescent="0.2">
      <c r="A9062" s="135" t="s">
        <v>2918</v>
      </c>
      <c r="D9062" s="135" t="s">
        <v>11648</v>
      </c>
      <c r="E9062" s="135">
        <f t="shared" si="141"/>
        <v>50390010</v>
      </c>
      <c r="F9062" s="135" t="s">
        <v>16623</v>
      </c>
      <c r="G9062" s="135" t="s">
        <v>16209</v>
      </c>
      <c r="H9062" s="135" t="s">
        <v>12646</v>
      </c>
      <c r="I9062" s="135" t="s">
        <v>1426</v>
      </c>
    </row>
    <row r="9063" spans="1:9" x14ac:dyDescent="0.2">
      <c r="A9063" s="135" t="s">
        <v>2918</v>
      </c>
      <c r="D9063" s="135" t="s">
        <v>11649</v>
      </c>
      <c r="E9063" s="135">
        <f t="shared" si="141"/>
        <v>50400101</v>
      </c>
      <c r="F9063" s="135" t="s">
        <v>16623</v>
      </c>
      <c r="G9063" s="135" t="s">
        <v>11650</v>
      </c>
      <c r="I9063" s="135" t="s">
        <v>11651</v>
      </c>
    </row>
    <row r="9064" spans="1:9" x14ac:dyDescent="0.2">
      <c r="A9064" s="135" t="s">
        <v>2918</v>
      </c>
      <c r="D9064" s="135" t="s">
        <v>11652</v>
      </c>
      <c r="E9064" s="135">
        <f t="shared" si="141"/>
        <v>50400102</v>
      </c>
      <c r="F9064" s="135" t="s">
        <v>16623</v>
      </c>
      <c r="G9064" s="135" t="s">
        <v>11650</v>
      </c>
      <c r="I9064" s="135" t="s">
        <v>11653</v>
      </c>
    </row>
    <row r="9065" spans="1:9" x14ac:dyDescent="0.2">
      <c r="A9065" s="135" t="s">
        <v>2918</v>
      </c>
      <c r="D9065" s="135" t="s">
        <v>11654</v>
      </c>
      <c r="E9065" s="135">
        <f t="shared" si="141"/>
        <v>50400103</v>
      </c>
      <c r="F9065" s="135" t="s">
        <v>16623</v>
      </c>
      <c r="G9065" s="135" t="s">
        <v>11650</v>
      </c>
      <c r="I9065" s="135" t="s">
        <v>11655</v>
      </c>
    </row>
    <row r="9066" spans="1:9" x14ac:dyDescent="0.2">
      <c r="A9066" s="135" t="s">
        <v>2918</v>
      </c>
      <c r="D9066" s="135" t="s">
        <v>11656</v>
      </c>
      <c r="E9066" s="135">
        <f t="shared" si="141"/>
        <v>50400104</v>
      </c>
      <c r="F9066" s="135" t="s">
        <v>16623</v>
      </c>
      <c r="G9066" s="135" t="s">
        <v>11650</v>
      </c>
      <c r="I9066" s="135" t="s">
        <v>11657</v>
      </c>
    </row>
    <row r="9067" spans="1:9" x14ac:dyDescent="0.2">
      <c r="A9067" s="135" t="s">
        <v>2918</v>
      </c>
      <c r="D9067" s="135" t="s">
        <v>11658</v>
      </c>
      <c r="E9067" s="135">
        <f t="shared" si="141"/>
        <v>50400150</v>
      </c>
      <c r="F9067" s="135" t="s">
        <v>16623</v>
      </c>
      <c r="G9067" s="135" t="s">
        <v>11650</v>
      </c>
      <c r="I9067" s="135" t="s">
        <v>11659</v>
      </c>
    </row>
    <row r="9068" spans="1:9" x14ac:dyDescent="0.2">
      <c r="A9068" s="135" t="s">
        <v>2918</v>
      </c>
      <c r="D9068" s="135" t="s">
        <v>11660</v>
      </c>
      <c r="E9068" s="135">
        <f t="shared" si="141"/>
        <v>50400151</v>
      </c>
      <c r="F9068" s="135" t="s">
        <v>16623</v>
      </c>
      <c r="G9068" s="135" t="s">
        <v>11650</v>
      </c>
      <c r="I9068" s="135" t="s">
        <v>11661</v>
      </c>
    </row>
    <row r="9069" spans="1:9" x14ac:dyDescent="0.2">
      <c r="A9069" s="135" t="s">
        <v>2918</v>
      </c>
      <c r="D9069" s="135" t="s">
        <v>11662</v>
      </c>
      <c r="E9069" s="135">
        <f t="shared" si="141"/>
        <v>50400201</v>
      </c>
      <c r="F9069" s="135" t="s">
        <v>16623</v>
      </c>
      <c r="G9069" s="135" t="s">
        <v>11650</v>
      </c>
      <c r="I9069" s="135" t="s">
        <v>11663</v>
      </c>
    </row>
    <row r="9070" spans="1:9" x14ac:dyDescent="0.2">
      <c r="A9070" s="135" t="s">
        <v>2918</v>
      </c>
      <c r="D9070" s="135" t="s">
        <v>11664</v>
      </c>
      <c r="E9070" s="135">
        <f t="shared" si="141"/>
        <v>50400202</v>
      </c>
      <c r="F9070" s="135" t="s">
        <v>16623</v>
      </c>
      <c r="G9070" s="135" t="s">
        <v>11650</v>
      </c>
      <c r="I9070" s="135" t="s">
        <v>11663</v>
      </c>
    </row>
    <row r="9071" spans="1:9" x14ac:dyDescent="0.2">
      <c r="A9071" s="135" t="s">
        <v>2918</v>
      </c>
      <c r="D9071" s="135" t="s">
        <v>11665</v>
      </c>
      <c r="E9071" s="135">
        <f t="shared" si="141"/>
        <v>50400301</v>
      </c>
      <c r="F9071" s="135" t="s">
        <v>16623</v>
      </c>
      <c r="G9071" s="135" t="s">
        <v>11650</v>
      </c>
      <c r="I9071" s="135" t="s">
        <v>11666</v>
      </c>
    </row>
    <row r="9072" spans="1:9" x14ac:dyDescent="0.2">
      <c r="A9072" s="135" t="s">
        <v>2918</v>
      </c>
      <c r="D9072" s="135" t="s">
        <v>11667</v>
      </c>
      <c r="E9072" s="135">
        <f t="shared" si="141"/>
        <v>50400302</v>
      </c>
      <c r="F9072" s="135" t="s">
        <v>16623</v>
      </c>
      <c r="G9072" s="135" t="s">
        <v>11650</v>
      </c>
      <c r="I9072" s="135" t="s">
        <v>11668</v>
      </c>
    </row>
    <row r="9073" spans="1:9" x14ac:dyDescent="0.2">
      <c r="A9073" s="135" t="s">
        <v>2918</v>
      </c>
      <c r="D9073" s="135" t="s">
        <v>11669</v>
      </c>
      <c r="E9073" s="135">
        <f t="shared" si="141"/>
        <v>50400303</v>
      </c>
      <c r="F9073" s="135" t="s">
        <v>16623</v>
      </c>
      <c r="G9073" s="135" t="s">
        <v>11650</v>
      </c>
      <c r="I9073" s="135" t="s">
        <v>11670</v>
      </c>
    </row>
    <row r="9074" spans="1:9" x14ac:dyDescent="0.2">
      <c r="A9074" s="135" t="s">
        <v>2918</v>
      </c>
      <c r="D9074" s="135" t="s">
        <v>11671</v>
      </c>
      <c r="E9074" s="135">
        <f t="shared" si="141"/>
        <v>50400320</v>
      </c>
      <c r="F9074" s="135" t="s">
        <v>16623</v>
      </c>
      <c r="G9074" s="135" t="s">
        <v>11650</v>
      </c>
      <c r="I9074" s="135" t="s">
        <v>11672</v>
      </c>
    </row>
    <row r="9075" spans="1:9" x14ac:dyDescent="0.2">
      <c r="A9075" s="135" t="s">
        <v>2918</v>
      </c>
      <c r="D9075" s="135" t="s">
        <v>11673</v>
      </c>
      <c r="E9075" s="135">
        <f t="shared" si="141"/>
        <v>50410001</v>
      </c>
      <c r="F9075" s="135" t="s">
        <v>16623</v>
      </c>
      <c r="G9075" s="135" t="s">
        <v>11650</v>
      </c>
      <c r="H9075" s="135" t="s">
        <v>11674</v>
      </c>
      <c r="I9075" s="135" t="s">
        <v>11675</v>
      </c>
    </row>
    <row r="9076" spans="1:9" x14ac:dyDescent="0.2">
      <c r="A9076" s="135" t="s">
        <v>2918</v>
      </c>
      <c r="D9076" s="135" t="s">
        <v>11676</v>
      </c>
      <c r="E9076" s="135">
        <f t="shared" si="141"/>
        <v>50410002</v>
      </c>
      <c r="F9076" s="135" t="s">
        <v>16623</v>
      </c>
      <c r="G9076" s="135" t="s">
        <v>11650</v>
      </c>
      <c r="H9076" s="135" t="s">
        <v>11674</v>
      </c>
      <c r="I9076" s="135" t="s">
        <v>11677</v>
      </c>
    </row>
    <row r="9077" spans="1:9" x14ac:dyDescent="0.2">
      <c r="A9077" s="135" t="s">
        <v>2918</v>
      </c>
      <c r="D9077" s="135" t="s">
        <v>11678</v>
      </c>
      <c r="E9077" s="135">
        <f t="shared" si="141"/>
        <v>50410003</v>
      </c>
      <c r="F9077" s="135" t="s">
        <v>16623</v>
      </c>
      <c r="G9077" s="135" t="s">
        <v>11650</v>
      </c>
      <c r="H9077" s="135" t="s">
        <v>11674</v>
      </c>
      <c r="I9077" s="135" t="s">
        <v>11679</v>
      </c>
    </row>
    <row r="9078" spans="1:9" x14ac:dyDescent="0.2">
      <c r="A9078" s="135" t="s">
        <v>2918</v>
      </c>
      <c r="D9078" s="135" t="s">
        <v>11680</v>
      </c>
      <c r="E9078" s="135">
        <f t="shared" si="141"/>
        <v>50410004</v>
      </c>
      <c r="F9078" s="135" t="s">
        <v>16623</v>
      </c>
      <c r="G9078" s="135" t="s">
        <v>11650</v>
      </c>
      <c r="H9078" s="135" t="s">
        <v>11674</v>
      </c>
      <c r="I9078" s="135" t="s">
        <v>11681</v>
      </c>
    </row>
    <row r="9079" spans="1:9" x14ac:dyDescent="0.2">
      <c r="A9079" s="135" t="s">
        <v>2918</v>
      </c>
      <c r="D9079" s="135" t="s">
        <v>11682</v>
      </c>
      <c r="E9079" s="135">
        <f t="shared" si="141"/>
        <v>50410005</v>
      </c>
      <c r="F9079" s="135" t="s">
        <v>16623</v>
      </c>
      <c r="G9079" s="135" t="s">
        <v>11650</v>
      </c>
      <c r="H9079" s="135" t="s">
        <v>11674</v>
      </c>
      <c r="I9079" s="135" t="s">
        <v>14781</v>
      </c>
    </row>
    <row r="9080" spans="1:9" x14ac:dyDescent="0.2">
      <c r="A9080" s="135" t="s">
        <v>2918</v>
      </c>
      <c r="D9080" s="135" t="s">
        <v>14782</v>
      </c>
      <c r="E9080" s="135">
        <f t="shared" si="141"/>
        <v>50410010</v>
      </c>
      <c r="F9080" s="135" t="s">
        <v>16623</v>
      </c>
      <c r="G9080" s="135" t="s">
        <v>11650</v>
      </c>
      <c r="H9080" s="135" t="s">
        <v>11674</v>
      </c>
      <c r="I9080" s="135" t="s">
        <v>1276</v>
      </c>
    </row>
    <row r="9081" spans="1:9" x14ac:dyDescent="0.2">
      <c r="A9081" s="135" t="s">
        <v>2918</v>
      </c>
      <c r="D9081" s="135" t="s">
        <v>14783</v>
      </c>
      <c r="E9081" s="135">
        <f t="shared" si="141"/>
        <v>50410020</v>
      </c>
      <c r="F9081" s="135" t="s">
        <v>16623</v>
      </c>
      <c r="G9081" s="135" t="s">
        <v>11650</v>
      </c>
      <c r="H9081" s="135" t="s">
        <v>11674</v>
      </c>
      <c r="I9081" s="135" t="s">
        <v>14784</v>
      </c>
    </row>
    <row r="9082" spans="1:9" x14ac:dyDescent="0.2">
      <c r="A9082" s="135" t="s">
        <v>2918</v>
      </c>
      <c r="D9082" s="135" t="s">
        <v>14785</v>
      </c>
      <c r="E9082" s="135">
        <f t="shared" si="141"/>
        <v>50410021</v>
      </c>
      <c r="F9082" s="135" t="s">
        <v>16623</v>
      </c>
      <c r="G9082" s="135" t="s">
        <v>11650</v>
      </c>
      <c r="H9082" s="135" t="s">
        <v>11674</v>
      </c>
      <c r="I9082" s="135" t="s">
        <v>14786</v>
      </c>
    </row>
    <row r="9083" spans="1:9" x14ac:dyDescent="0.2">
      <c r="A9083" s="135" t="s">
        <v>2918</v>
      </c>
      <c r="D9083" s="135" t="s">
        <v>14787</v>
      </c>
      <c r="E9083" s="135">
        <f t="shared" si="141"/>
        <v>50410022</v>
      </c>
      <c r="F9083" s="135" t="s">
        <v>16623</v>
      </c>
      <c r="G9083" s="135" t="s">
        <v>11650</v>
      </c>
      <c r="H9083" s="135" t="s">
        <v>11674</v>
      </c>
      <c r="I9083" s="135" t="s">
        <v>14788</v>
      </c>
    </row>
    <row r="9084" spans="1:9" x14ac:dyDescent="0.2">
      <c r="A9084" s="135" t="s">
        <v>2918</v>
      </c>
      <c r="D9084" s="135" t="s">
        <v>14789</v>
      </c>
      <c r="E9084" s="135">
        <f t="shared" si="141"/>
        <v>50410030</v>
      </c>
      <c r="F9084" s="135" t="s">
        <v>16623</v>
      </c>
      <c r="G9084" s="135" t="s">
        <v>11650</v>
      </c>
      <c r="H9084" s="135" t="s">
        <v>11674</v>
      </c>
      <c r="I9084" s="135" t="s">
        <v>3883</v>
      </c>
    </row>
    <row r="9085" spans="1:9" x14ac:dyDescent="0.2">
      <c r="A9085" s="135" t="s">
        <v>2918</v>
      </c>
      <c r="D9085" s="135" t="s">
        <v>14790</v>
      </c>
      <c r="E9085" s="135">
        <f t="shared" si="141"/>
        <v>50410040</v>
      </c>
      <c r="F9085" s="135" t="s">
        <v>16623</v>
      </c>
      <c r="G9085" s="135" t="s">
        <v>11650</v>
      </c>
      <c r="H9085" s="135" t="s">
        <v>11674</v>
      </c>
      <c r="I9085" s="135" t="s">
        <v>11584</v>
      </c>
    </row>
    <row r="9086" spans="1:9" x14ac:dyDescent="0.2">
      <c r="A9086" s="135" t="s">
        <v>2918</v>
      </c>
      <c r="D9086" s="135" t="s">
        <v>14791</v>
      </c>
      <c r="E9086" s="135">
        <f t="shared" si="141"/>
        <v>50410101</v>
      </c>
      <c r="F9086" s="135" t="s">
        <v>16623</v>
      </c>
      <c r="G9086" s="135" t="s">
        <v>11650</v>
      </c>
      <c r="H9086" s="135" t="s">
        <v>14792</v>
      </c>
      <c r="I9086" s="135" t="s">
        <v>1272</v>
      </c>
    </row>
    <row r="9087" spans="1:9" x14ac:dyDescent="0.2">
      <c r="A9087" s="135" t="s">
        <v>2918</v>
      </c>
      <c r="D9087" s="135" t="s">
        <v>14793</v>
      </c>
      <c r="E9087" s="135">
        <f t="shared" si="141"/>
        <v>50410110</v>
      </c>
      <c r="F9087" s="135" t="s">
        <v>16623</v>
      </c>
      <c r="G9087" s="135" t="s">
        <v>11650</v>
      </c>
      <c r="H9087" s="135" t="s">
        <v>14792</v>
      </c>
      <c r="I9087" s="135" t="s">
        <v>10017</v>
      </c>
    </row>
    <row r="9088" spans="1:9" x14ac:dyDescent="0.2">
      <c r="A9088" s="135" t="s">
        <v>2918</v>
      </c>
      <c r="D9088" s="135" t="s">
        <v>14794</v>
      </c>
      <c r="E9088" s="135">
        <f t="shared" si="141"/>
        <v>50410111</v>
      </c>
      <c r="F9088" s="135" t="s">
        <v>16623</v>
      </c>
      <c r="G9088" s="135" t="s">
        <v>11650</v>
      </c>
      <c r="H9088" s="135" t="s">
        <v>14792</v>
      </c>
      <c r="I9088" s="135" t="s">
        <v>14795</v>
      </c>
    </row>
    <row r="9089" spans="1:9" x14ac:dyDescent="0.2">
      <c r="A9089" s="135" t="s">
        <v>2918</v>
      </c>
      <c r="D9089" s="135" t="s">
        <v>14796</v>
      </c>
      <c r="E9089" s="135">
        <f t="shared" si="141"/>
        <v>50410112</v>
      </c>
      <c r="F9089" s="135" t="s">
        <v>16623</v>
      </c>
      <c r="G9089" s="135" t="s">
        <v>11650</v>
      </c>
      <c r="H9089" s="135" t="s">
        <v>14792</v>
      </c>
      <c r="I9089" s="135" t="s">
        <v>14797</v>
      </c>
    </row>
    <row r="9090" spans="1:9" x14ac:dyDescent="0.2">
      <c r="A9090" s="135" t="s">
        <v>2918</v>
      </c>
      <c r="D9090" s="135" t="s">
        <v>14798</v>
      </c>
      <c r="E9090" s="135">
        <f t="shared" ref="E9090:E9153" si="142">VALUE(D9090)</f>
        <v>50410120</v>
      </c>
      <c r="F9090" s="135" t="s">
        <v>16623</v>
      </c>
      <c r="G9090" s="135" t="s">
        <v>11650</v>
      </c>
      <c r="H9090" s="135" t="s">
        <v>14792</v>
      </c>
      <c r="I9090" s="135" t="s">
        <v>14799</v>
      </c>
    </row>
    <row r="9091" spans="1:9" x14ac:dyDescent="0.2">
      <c r="A9091" s="135" t="s">
        <v>2918</v>
      </c>
      <c r="D9091" s="135" t="s">
        <v>14800</v>
      </c>
      <c r="E9091" s="135">
        <f t="shared" si="142"/>
        <v>50410121</v>
      </c>
      <c r="F9091" s="135" t="s">
        <v>16623</v>
      </c>
      <c r="G9091" s="135" t="s">
        <v>11650</v>
      </c>
      <c r="H9091" s="135" t="s">
        <v>14792</v>
      </c>
      <c r="I9091" s="135" t="s">
        <v>15885</v>
      </c>
    </row>
    <row r="9092" spans="1:9" x14ac:dyDescent="0.2">
      <c r="A9092" s="135" t="s">
        <v>2918</v>
      </c>
      <c r="D9092" s="135" t="s">
        <v>15886</v>
      </c>
      <c r="E9092" s="135">
        <f t="shared" si="142"/>
        <v>50410122</v>
      </c>
      <c r="F9092" s="135" t="s">
        <v>16623</v>
      </c>
      <c r="G9092" s="135" t="s">
        <v>11650</v>
      </c>
      <c r="H9092" s="135" t="s">
        <v>14792</v>
      </c>
      <c r="I9092" s="135" t="s">
        <v>15887</v>
      </c>
    </row>
    <row r="9093" spans="1:9" x14ac:dyDescent="0.2">
      <c r="A9093" s="135" t="s">
        <v>2918</v>
      </c>
      <c r="D9093" s="135" t="s">
        <v>15975</v>
      </c>
      <c r="E9093" s="135">
        <f t="shared" si="142"/>
        <v>50410123</v>
      </c>
      <c r="F9093" s="135" t="s">
        <v>16623</v>
      </c>
      <c r="G9093" s="135" t="s">
        <v>11650</v>
      </c>
      <c r="H9093" s="135" t="s">
        <v>14792</v>
      </c>
      <c r="I9093" s="135" t="s">
        <v>15976</v>
      </c>
    </row>
    <row r="9094" spans="1:9" x14ac:dyDescent="0.2">
      <c r="A9094" s="135" t="s">
        <v>2918</v>
      </c>
      <c r="D9094" s="135" t="s">
        <v>15977</v>
      </c>
      <c r="E9094" s="135">
        <f t="shared" si="142"/>
        <v>50410124</v>
      </c>
      <c r="F9094" s="135" t="s">
        <v>16623</v>
      </c>
      <c r="G9094" s="135" t="s">
        <v>11650</v>
      </c>
      <c r="H9094" s="135" t="s">
        <v>14792</v>
      </c>
      <c r="I9094" s="135" t="s">
        <v>15978</v>
      </c>
    </row>
    <row r="9095" spans="1:9" x14ac:dyDescent="0.2">
      <c r="A9095" s="135" t="s">
        <v>2918</v>
      </c>
      <c r="D9095" s="135" t="s">
        <v>15979</v>
      </c>
      <c r="E9095" s="135">
        <f t="shared" si="142"/>
        <v>50410210</v>
      </c>
      <c r="F9095" s="135" t="s">
        <v>16623</v>
      </c>
      <c r="G9095" s="135" t="s">
        <v>11650</v>
      </c>
      <c r="H9095" s="135" t="s">
        <v>15980</v>
      </c>
      <c r="I9095" s="135" t="s">
        <v>15980</v>
      </c>
    </row>
    <row r="9096" spans="1:9" x14ac:dyDescent="0.2">
      <c r="A9096" s="135" t="s">
        <v>2918</v>
      </c>
      <c r="D9096" s="135" t="s">
        <v>15981</v>
      </c>
      <c r="E9096" s="135">
        <f t="shared" si="142"/>
        <v>50410211</v>
      </c>
      <c r="F9096" s="135" t="s">
        <v>16623</v>
      </c>
      <c r="G9096" s="135" t="s">
        <v>11650</v>
      </c>
      <c r="H9096" s="135" t="s">
        <v>15980</v>
      </c>
      <c r="I9096" s="135" t="s">
        <v>15982</v>
      </c>
    </row>
    <row r="9097" spans="1:9" x14ac:dyDescent="0.2">
      <c r="A9097" s="135" t="s">
        <v>2918</v>
      </c>
      <c r="D9097" s="135" t="s">
        <v>15983</v>
      </c>
      <c r="E9097" s="135">
        <f t="shared" si="142"/>
        <v>50410212</v>
      </c>
      <c r="F9097" s="135" t="s">
        <v>16623</v>
      </c>
      <c r="G9097" s="135" t="s">
        <v>11650</v>
      </c>
      <c r="H9097" s="135" t="s">
        <v>15980</v>
      </c>
      <c r="I9097" s="135" t="s">
        <v>15984</v>
      </c>
    </row>
    <row r="9098" spans="1:9" x14ac:dyDescent="0.2">
      <c r="A9098" s="135" t="s">
        <v>2918</v>
      </c>
      <c r="D9098" s="135" t="s">
        <v>15985</v>
      </c>
      <c r="E9098" s="135">
        <f t="shared" si="142"/>
        <v>50410213</v>
      </c>
      <c r="F9098" s="135" t="s">
        <v>16623</v>
      </c>
      <c r="G9098" s="135" t="s">
        <v>11650</v>
      </c>
      <c r="H9098" s="135" t="s">
        <v>15980</v>
      </c>
      <c r="I9098" s="135" t="s">
        <v>15986</v>
      </c>
    </row>
    <row r="9099" spans="1:9" x14ac:dyDescent="0.2">
      <c r="A9099" s="135" t="s">
        <v>2918</v>
      </c>
      <c r="D9099" s="135" t="s">
        <v>15987</v>
      </c>
      <c r="E9099" s="135">
        <f t="shared" si="142"/>
        <v>50410214</v>
      </c>
      <c r="F9099" s="135" t="s">
        <v>16623</v>
      </c>
      <c r="G9099" s="135" t="s">
        <v>11650</v>
      </c>
      <c r="H9099" s="135" t="s">
        <v>15980</v>
      </c>
      <c r="I9099" s="135" t="s">
        <v>15988</v>
      </c>
    </row>
    <row r="9100" spans="1:9" x14ac:dyDescent="0.2">
      <c r="A9100" s="135" t="s">
        <v>2918</v>
      </c>
      <c r="D9100" s="135" t="s">
        <v>15989</v>
      </c>
      <c r="E9100" s="135">
        <f t="shared" si="142"/>
        <v>50410215</v>
      </c>
      <c r="F9100" s="135" t="s">
        <v>16623</v>
      </c>
      <c r="G9100" s="135" t="s">
        <v>11650</v>
      </c>
      <c r="H9100" s="135" t="s">
        <v>15980</v>
      </c>
      <c r="I9100" s="135" t="s">
        <v>15990</v>
      </c>
    </row>
    <row r="9101" spans="1:9" x14ac:dyDescent="0.2">
      <c r="A9101" s="135" t="s">
        <v>2918</v>
      </c>
      <c r="D9101" s="135" t="s">
        <v>15991</v>
      </c>
      <c r="E9101" s="135">
        <f t="shared" si="142"/>
        <v>50410216</v>
      </c>
      <c r="F9101" s="135" t="s">
        <v>16623</v>
      </c>
      <c r="G9101" s="135" t="s">
        <v>11650</v>
      </c>
      <c r="H9101" s="135" t="s">
        <v>15980</v>
      </c>
      <c r="I9101" s="135" t="s">
        <v>15992</v>
      </c>
    </row>
    <row r="9102" spans="1:9" x14ac:dyDescent="0.2">
      <c r="A9102" s="135" t="s">
        <v>2918</v>
      </c>
      <c r="D9102" s="135" t="s">
        <v>15993</v>
      </c>
      <c r="E9102" s="135">
        <f t="shared" si="142"/>
        <v>50410310</v>
      </c>
      <c r="F9102" s="135" t="s">
        <v>16623</v>
      </c>
      <c r="G9102" s="135" t="s">
        <v>11650</v>
      </c>
      <c r="H9102" s="135" t="s">
        <v>15994</v>
      </c>
      <c r="I9102" s="135" t="s">
        <v>15995</v>
      </c>
    </row>
    <row r="9103" spans="1:9" x14ac:dyDescent="0.2">
      <c r="A9103" s="135" t="s">
        <v>2918</v>
      </c>
      <c r="D9103" s="135" t="s">
        <v>15996</v>
      </c>
      <c r="E9103" s="135">
        <f t="shared" si="142"/>
        <v>50410311</v>
      </c>
      <c r="F9103" s="135" t="s">
        <v>16623</v>
      </c>
      <c r="G9103" s="135" t="s">
        <v>11650</v>
      </c>
      <c r="H9103" s="135" t="s">
        <v>15994</v>
      </c>
      <c r="I9103" s="135" t="s">
        <v>15997</v>
      </c>
    </row>
    <row r="9104" spans="1:9" x14ac:dyDescent="0.2">
      <c r="A9104" s="135" t="s">
        <v>2918</v>
      </c>
      <c r="D9104" s="135" t="s">
        <v>15998</v>
      </c>
      <c r="E9104" s="135">
        <f t="shared" si="142"/>
        <v>50410312</v>
      </c>
      <c r="F9104" s="135" t="s">
        <v>16623</v>
      </c>
      <c r="G9104" s="135" t="s">
        <v>11650</v>
      </c>
      <c r="H9104" s="135" t="s">
        <v>15994</v>
      </c>
      <c r="I9104" s="135" t="s">
        <v>15999</v>
      </c>
    </row>
    <row r="9105" spans="1:9" x14ac:dyDescent="0.2">
      <c r="A9105" s="135" t="s">
        <v>2918</v>
      </c>
      <c r="D9105" s="135" t="s">
        <v>16000</v>
      </c>
      <c r="E9105" s="135">
        <f t="shared" si="142"/>
        <v>50410313</v>
      </c>
      <c r="F9105" s="135" t="s">
        <v>16623</v>
      </c>
      <c r="G9105" s="135" t="s">
        <v>11650</v>
      </c>
      <c r="H9105" s="135" t="s">
        <v>15994</v>
      </c>
      <c r="I9105" s="135" t="s">
        <v>16001</v>
      </c>
    </row>
    <row r="9106" spans="1:9" x14ac:dyDescent="0.2">
      <c r="A9106" s="135" t="s">
        <v>2918</v>
      </c>
      <c r="D9106" s="135" t="s">
        <v>16002</v>
      </c>
      <c r="E9106" s="135">
        <f t="shared" si="142"/>
        <v>50410314</v>
      </c>
      <c r="F9106" s="135" t="s">
        <v>16623</v>
      </c>
      <c r="G9106" s="135" t="s">
        <v>11650</v>
      </c>
      <c r="H9106" s="135" t="s">
        <v>15994</v>
      </c>
      <c r="I9106" s="135" t="s">
        <v>16003</v>
      </c>
    </row>
    <row r="9107" spans="1:9" x14ac:dyDescent="0.2">
      <c r="A9107" s="135" t="s">
        <v>2918</v>
      </c>
      <c r="D9107" s="135" t="s">
        <v>16004</v>
      </c>
      <c r="E9107" s="135">
        <f t="shared" si="142"/>
        <v>50410321</v>
      </c>
      <c r="F9107" s="135" t="s">
        <v>16623</v>
      </c>
      <c r="G9107" s="135" t="s">
        <v>11650</v>
      </c>
      <c r="H9107" s="135" t="s">
        <v>15994</v>
      </c>
      <c r="I9107" s="135" t="s">
        <v>16005</v>
      </c>
    </row>
    <row r="9108" spans="1:9" x14ac:dyDescent="0.2">
      <c r="A9108" s="135" t="s">
        <v>2918</v>
      </c>
      <c r="D9108" s="135" t="s">
        <v>16006</v>
      </c>
      <c r="E9108" s="135">
        <f t="shared" si="142"/>
        <v>50410322</v>
      </c>
      <c r="F9108" s="135" t="s">
        <v>16623</v>
      </c>
      <c r="G9108" s="135" t="s">
        <v>11650</v>
      </c>
      <c r="H9108" s="135" t="s">
        <v>15994</v>
      </c>
      <c r="I9108" s="135" t="s">
        <v>16007</v>
      </c>
    </row>
    <row r="9109" spans="1:9" x14ac:dyDescent="0.2">
      <c r="A9109" s="135" t="s">
        <v>2918</v>
      </c>
      <c r="D9109" s="135" t="s">
        <v>16008</v>
      </c>
      <c r="E9109" s="135">
        <f t="shared" si="142"/>
        <v>50410405</v>
      </c>
      <c r="F9109" s="135" t="s">
        <v>16623</v>
      </c>
      <c r="G9109" s="135" t="s">
        <v>11650</v>
      </c>
      <c r="H9109" s="135" t="s">
        <v>16009</v>
      </c>
      <c r="I9109" s="135" t="s">
        <v>12436</v>
      </c>
    </row>
    <row r="9110" spans="1:9" x14ac:dyDescent="0.2">
      <c r="A9110" s="135" t="s">
        <v>2918</v>
      </c>
      <c r="D9110" s="135" t="s">
        <v>16010</v>
      </c>
      <c r="E9110" s="135">
        <f t="shared" si="142"/>
        <v>50410406</v>
      </c>
      <c r="F9110" s="135" t="s">
        <v>16623</v>
      </c>
      <c r="G9110" s="135" t="s">
        <v>11650</v>
      </c>
      <c r="H9110" s="135" t="s">
        <v>16009</v>
      </c>
      <c r="I9110" s="135" t="s">
        <v>16011</v>
      </c>
    </row>
    <row r="9111" spans="1:9" x14ac:dyDescent="0.2">
      <c r="A9111" s="135" t="s">
        <v>2918</v>
      </c>
      <c r="D9111" s="135" t="s">
        <v>16012</v>
      </c>
      <c r="E9111" s="135">
        <f t="shared" si="142"/>
        <v>50410407</v>
      </c>
      <c r="F9111" s="135" t="s">
        <v>16623</v>
      </c>
      <c r="G9111" s="135" t="s">
        <v>11650</v>
      </c>
      <c r="H9111" s="135" t="s">
        <v>16009</v>
      </c>
      <c r="I9111" s="135" t="s">
        <v>16013</v>
      </c>
    </row>
    <row r="9112" spans="1:9" x14ac:dyDescent="0.2">
      <c r="A9112" s="135" t="s">
        <v>2918</v>
      </c>
      <c r="D9112" s="135" t="s">
        <v>16014</v>
      </c>
      <c r="E9112" s="135">
        <f t="shared" si="142"/>
        <v>50410408</v>
      </c>
      <c r="F9112" s="135" t="s">
        <v>16623</v>
      </c>
      <c r="G9112" s="135" t="s">
        <v>11650</v>
      </c>
      <c r="H9112" s="135" t="s">
        <v>16009</v>
      </c>
      <c r="I9112" s="135" t="s">
        <v>16015</v>
      </c>
    </row>
    <row r="9113" spans="1:9" x14ac:dyDescent="0.2">
      <c r="A9113" s="135" t="s">
        <v>2918</v>
      </c>
      <c r="D9113" s="135" t="s">
        <v>16016</v>
      </c>
      <c r="E9113" s="135">
        <f t="shared" si="142"/>
        <v>50410409</v>
      </c>
      <c r="F9113" s="135" t="s">
        <v>16623</v>
      </c>
      <c r="G9113" s="135" t="s">
        <v>11650</v>
      </c>
      <c r="H9113" s="135" t="s">
        <v>16009</v>
      </c>
      <c r="I9113" s="135" t="s">
        <v>16017</v>
      </c>
    </row>
    <row r="9114" spans="1:9" x14ac:dyDescent="0.2">
      <c r="A9114" s="135" t="s">
        <v>2918</v>
      </c>
      <c r="D9114" s="135" t="s">
        <v>16018</v>
      </c>
      <c r="E9114" s="135">
        <f t="shared" si="142"/>
        <v>50410420</v>
      </c>
      <c r="F9114" s="135" t="s">
        <v>16623</v>
      </c>
      <c r="G9114" s="135" t="s">
        <v>11650</v>
      </c>
      <c r="H9114" s="135" t="s">
        <v>16009</v>
      </c>
      <c r="I9114" s="135" t="s">
        <v>8913</v>
      </c>
    </row>
    <row r="9115" spans="1:9" x14ac:dyDescent="0.2">
      <c r="A9115" s="135" t="s">
        <v>2918</v>
      </c>
      <c r="D9115" s="135" t="s">
        <v>16019</v>
      </c>
      <c r="E9115" s="135">
        <f t="shared" si="142"/>
        <v>50410510</v>
      </c>
      <c r="F9115" s="135" t="s">
        <v>16623</v>
      </c>
      <c r="G9115" s="135" t="s">
        <v>11650</v>
      </c>
      <c r="H9115" s="135" t="s">
        <v>16020</v>
      </c>
      <c r="I9115" s="135" t="s">
        <v>16021</v>
      </c>
    </row>
    <row r="9116" spans="1:9" x14ac:dyDescent="0.2">
      <c r="A9116" s="135" t="s">
        <v>2918</v>
      </c>
      <c r="D9116" s="135" t="s">
        <v>16022</v>
      </c>
      <c r="E9116" s="135">
        <f t="shared" si="142"/>
        <v>50410511</v>
      </c>
      <c r="F9116" s="135" t="s">
        <v>16623</v>
      </c>
      <c r="G9116" s="135" t="s">
        <v>11650</v>
      </c>
      <c r="H9116" s="135" t="s">
        <v>16020</v>
      </c>
      <c r="I9116" s="135" t="s">
        <v>16023</v>
      </c>
    </row>
    <row r="9117" spans="1:9" x14ac:dyDescent="0.2">
      <c r="A9117" s="135" t="s">
        <v>2918</v>
      </c>
      <c r="D9117" s="135" t="s">
        <v>16024</v>
      </c>
      <c r="E9117" s="135">
        <f t="shared" si="142"/>
        <v>50410512</v>
      </c>
      <c r="F9117" s="135" t="s">
        <v>16623</v>
      </c>
      <c r="G9117" s="135" t="s">
        <v>11650</v>
      </c>
      <c r="H9117" s="135" t="s">
        <v>16020</v>
      </c>
      <c r="I9117" s="135" t="s">
        <v>16025</v>
      </c>
    </row>
    <row r="9118" spans="1:9" x14ac:dyDescent="0.2">
      <c r="A9118" s="135" t="s">
        <v>2918</v>
      </c>
      <c r="D9118" s="135" t="s">
        <v>16026</v>
      </c>
      <c r="E9118" s="135">
        <f t="shared" si="142"/>
        <v>50410513</v>
      </c>
      <c r="F9118" s="135" t="s">
        <v>16623</v>
      </c>
      <c r="G9118" s="135" t="s">
        <v>11650</v>
      </c>
      <c r="H9118" s="135" t="s">
        <v>16020</v>
      </c>
      <c r="I9118" s="135" t="s">
        <v>16027</v>
      </c>
    </row>
    <row r="9119" spans="1:9" x14ac:dyDescent="0.2">
      <c r="A9119" s="135" t="s">
        <v>2918</v>
      </c>
      <c r="D9119" s="135" t="s">
        <v>16028</v>
      </c>
      <c r="E9119" s="135">
        <f t="shared" si="142"/>
        <v>50410514</v>
      </c>
      <c r="F9119" s="135" t="s">
        <v>16623</v>
      </c>
      <c r="G9119" s="135" t="s">
        <v>11650</v>
      </c>
      <c r="H9119" s="135" t="s">
        <v>16020</v>
      </c>
      <c r="I9119" s="135" t="s">
        <v>16029</v>
      </c>
    </row>
    <row r="9120" spans="1:9" x14ac:dyDescent="0.2">
      <c r="A9120" s="135" t="s">
        <v>2918</v>
      </c>
      <c r="D9120" s="135" t="s">
        <v>16030</v>
      </c>
      <c r="E9120" s="135">
        <f t="shared" si="142"/>
        <v>50410520</v>
      </c>
      <c r="F9120" s="135" t="s">
        <v>16623</v>
      </c>
      <c r="G9120" s="135" t="s">
        <v>11650</v>
      </c>
      <c r="H9120" s="135" t="s">
        <v>16020</v>
      </c>
      <c r="I9120" s="135" t="s">
        <v>16031</v>
      </c>
    </row>
    <row r="9121" spans="1:9" x14ac:dyDescent="0.2">
      <c r="A9121" s="135" t="s">
        <v>2918</v>
      </c>
      <c r="D9121" s="135" t="s">
        <v>16032</v>
      </c>
      <c r="E9121" s="135">
        <f t="shared" si="142"/>
        <v>50410521</v>
      </c>
      <c r="F9121" s="135" t="s">
        <v>16623</v>
      </c>
      <c r="G9121" s="135" t="s">
        <v>11650</v>
      </c>
      <c r="H9121" s="135" t="s">
        <v>16020</v>
      </c>
      <c r="I9121" s="135" t="s">
        <v>16033</v>
      </c>
    </row>
    <row r="9122" spans="1:9" x14ac:dyDescent="0.2">
      <c r="A9122" s="135" t="s">
        <v>2918</v>
      </c>
      <c r="D9122" s="135" t="s">
        <v>16034</v>
      </c>
      <c r="E9122" s="135">
        <f t="shared" si="142"/>
        <v>50410522</v>
      </c>
      <c r="F9122" s="135" t="s">
        <v>16623</v>
      </c>
      <c r="G9122" s="135" t="s">
        <v>11650</v>
      </c>
      <c r="H9122" s="135" t="s">
        <v>16020</v>
      </c>
      <c r="I9122" s="135" t="s">
        <v>16035</v>
      </c>
    </row>
    <row r="9123" spans="1:9" x14ac:dyDescent="0.2">
      <c r="A9123" s="135" t="s">
        <v>2918</v>
      </c>
      <c r="D9123" s="135" t="s">
        <v>16036</v>
      </c>
      <c r="E9123" s="135">
        <f t="shared" si="142"/>
        <v>50410523</v>
      </c>
      <c r="F9123" s="135" t="s">
        <v>16623</v>
      </c>
      <c r="G9123" s="135" t="s">
        <v>11650</v>
      </c>
      <c r="H9123" s="135" t="s">
        <v>16020</v>
      </c>
      <c r="I9123" s="135" t="s">
        <v>16037</v>
      </c>
    </row>
    <row r="9124" spans="1:9" x14ac:dyDescent="0.2">
      <c r="A9124" s="135" t="s">
        <v>2918</v>
      </c>
      <c r="D9124" s="135" t="s">
        <v>16038</v>
      </c>
      <c r="E9124" s="135">
        <f t="shared" si="142"/>
        <v>50410524</v>
      </c>
      <c r="F9124" s="135" t="s">
        <v>16623</v>
      </c>
      <c r="G9124" s="135" t="s">
        <v>11650</v>
      </c>
      <c r="H9124" s="135" t="s">
        <v>16020</v>
      </c>
      <c r="I9124" s="135" t="s">
        <v>16039</v>
      </c>
    </row>
    <row r="9125" spans="1:9" x14ac:dyDescent="0.2">
      <c r="A9125" s="135" t="s">
        <v>2918</v>
      </c>
      <c r="D9125" s="135" t="s">
        <v>16040</v>
      </c>
      <c r="E9125" s="135">
        <f t="shared" si="142"/>
        <v>50410525</v>
      </c>
      <c r="F9125" s="135" t="s">
        <v>16623</v>
      </c>
      <c r="G9125" s="135" t="s">
        <v>11650</v>
      </c>
      <c r="H9125" s="135" t="s">
        <v>16020</v>
      </c>
      <c r="I9125" s="135" t="s">
        <v>16041</v>
      </c>
    </row>
    <row r="9126" spans="1:9" x14ac:dyDescent="0.2">
      <c r="A9126" s="135" t="s">
        <v>2918</v>
      </c>
      <c r="D9126" s="135" t="s">
        <v>16042</v>
      </c>
      <c r="E9126" s="135">
        <f t="shared" si="142"/>
        <v>50410530</v>
      </c>
      <c r="F9126" s="135" t="s">
        <v>16623</v>
      </c>
      <c r="G9126" s="135" t="s">
        <v>11650</v>
      </c>
      <c r="H9126" s="135" t="s">
        <v>16020</v>
      </c>
      <c r="I9126" s="135" t="s">
        <v>16043</v>
      </c>
    </row>
    <row r="9127" spans="1:9" x14ac:dyDescent="0.2">
      <c r="A9127" s="135" t="s">
        <v>2918</v>
      </c>
      <c r="D9127" s="135" t="s">
        <v>16044</v>
      </c>
      <c r="E9127" s="135">
        <f t="shared" si="142"/>
        <v>50410531</v>
      </c>
      <c r="F9127" s="135" t="s">
        <v>16623</v>
      </c>
      <c r="G9127" s="135" t="s">
        <v>11650</v>
      </c>
      <c r="H9127" s="135" t="s">
        <v>16020</v>
      </c>
      <c r="I9127" s="135" t="s">
        <v>16045</v>
      </c>
    </row>
    <row r="9128" spans="1:9" x14ac:dyDescent="0.2">
      <c r="A9128" s="135" t="s">
        <v>2918</v>
      </c>
      <c r="D9128" s="135" t="s">
        <v>16046</v>
      </c>
      <c r="E9128" s="135">
        <f t="shared" si="142"/>
        <v>50410532</v>
      </c>
      <c r="F9128" s="135" t="s">
        <v>16623</v>
      </c>
      <c r="G9128" s="135" t="s">
        <v>11650</v>
      </c>
      <c r="H9128" s="135" t="s">
        <v>16020</v>
      </c>
      <c r="I9128" s="135" t="s">
        <v>16047</v>
      </c>
    </row>
    <row r="9129" spans="1:9" x14ac:dyDescent="0.2">
      <c r="A9129" s="135" t="s">
        <v>2918</v>
      </c>
      <c r="D9129" s="135" t="s">
        <v>16048</v>
      </c>
      <c r="E9129" s="135">
        <f t="shared" si="142"/>
        <v>50410533</v>
      </c>
      <c r="F9129" s="135" t="s">
        <v>16623</v>
      </c>
      <c r="G9129" s="135" t="s">
        <v>11650</v>
      </c>
      <c r="H9129" s="135" t="s">
        <v>16020</v>
      </c>
      <c r="I9129" s="135" t="s">
        <v>16049</v>
      </c>
    </row>
    <row r="9130" spans="1:9" x14ac:dyDescent="0.2">
      <c r="A9130" s="135" t="s">
        <v>2918</v>
      </c>
      <c r="D9130" s="135" t="s">
        <v>16050</v>
      </c>
      <c r="E9130" s="135">
        <f t="shared" si="142"/>
        <v>50410534</v>
      </c>
      <c r="F9130" s="135" t="s">
        <v>16623</v>
      </c>
      <c r="G9130" s="135" t="s">
        <v>11650</v>
      </c>
      <c r="H9130" s="135" t="s">
        <v>16020</v>
      </c>
      <c r="I9130" s="135" t="s">
        <v>16051</v>
      </c>
    </row>
    <row r="9131" spans="1:9" x14ac:dyDescent="0.2">
      <c r="A9131" s="135" t="s">
        <v>2918</v>
      </c>
      <c r="D9131" s="135" t="s">
        <v>16052</v>
      </c>
      <c r="E9131" s="135">
        <f t="shared" si="142"/>
        <v>50410535</v>
      </c>
      <c r="F9131" s="135" t="s">
        <v>16623</v>
      </c>
      <c r="G9131" s="135" t="s">
        <v>11650</v>
      </c>
      <c r="H9131" s="135" t="s">
        <v>16020</v>
      </c>
      <c r="I9131" s="135" t="s">
        <v>16053</v>
      </c>
    </row>
    <row r="9132" spans="1:9" x14ac:dyDescent="0.2">
      <c r="A9132" s="135" t="s">
        <v>2918</v>
      </c>
      <c r="D9132" s="135" t="s">
        <v>16054</v>
      </c>
      <c r="E9132" s="135">
        <f t="shared" si="142"/>
        <v>50410536</v>
      </c>
      <c r="F9132" s="135" t="s">
        <v>16623</v>
      </c>
      <c r="G9132" s="135" t="s">
        <v>11650</v>
      </c>
      <c r="H9132" s="135" t="s">
        <v>16020</v>
      </c>
      <c r="I9132" s="135" t="s">
        <v>16055</v>
      </c>
    </row>
    <row r="9133" spans="1:9" x14ac:dyDescent="0.2">
      <c r="A9133" s="135" t="s">
        <v>2918</v>
      </c>
      <c r="D9133" s="135" t="s">
        <v>16056</v>
      </c>
      <c r="E9133" s="135">
        <f t="shared" si="142"/>
        <v>50410537</v>
      </c>
      <c r="F9133" s="135" t="s">
        <v>16623</v>
      </c>
      <c r="G9133" s="135" t="s">
        <v>11650</v>
      </c>
      <c r="H9133" s="135" t="s">
        <v>16020</v>
      </c>
      <c r="I9133" s="135" t="s">
        <v>16057</v>
      </c>
    </row>
    <row r="9134" spans="1:9" x14ac:dyDescent="0.2">
      <c r="A9134" s="135" t="s">
        <v>2918</v>
      </c>
      <c r="D9134" s="135" t="s">
        <v>16058</v>
      </c>
      <c r="E9134" s="135">
        <f t="shared" si="142"/>
        <v>50410538</v>
      </c>
      <c r="F9134" s="135" t="s">
        <v>16623</v>
      </c>
      <c r="G9134" s="135" t="s">
        <v>11650</v>
      </c>
      <c r="H9134" s="135" t="s">
        <v>16020</v>
      </c>
      <c r="I9134" s="135" t="s">
        <v>16059</v>
      </c>
    </row>
    <row r="9135" spans="1:9" x14ac:dyDescent="0.2">
      <c r="A9135" s="135" t="s">
        <v>2918</v>
      </c>
      <c r="D9135" s="135" t="s">
        <v>16060</v>
      </c>
      <c r="E9135" s="135">
        <f t="shared" si="142"/>
        <v>50410539</v>
      </c>
      <c r="F9135" s="135" t="s">
        <v>16623</v>
      </c>
      <c r="G9135" s="135" t="s">
        <v>11650</v>
      </c>
      <c r="H9135" s="135" t="s">
        <v>16020</v>
      </c>
      <c r="I9135" s="135" t="s">
        <v>16061</v>
      </c>
    </row>
    <row r="9136" spans="1:9" x14ac:dyDescent="0.2">
      <c r="A9136" s="135" t="s">
        <v>2918</v>
      </c>
      <c r="D9136" s="135" t="s">
        <v>16062</v>
      </c>
      <c r="E9136" s="135">
        <f t="shared" si="142"/>
        <v>50410540</v>
      </c>
      <c r="F9136" s="135" t="s">
        <v>16623</v>
      </c>
      <c r="G9136" s="135" t="s">
        <v>11650</v>
      </c>
      <c r="H9136" s="135" t="s">
        <v>16020</v>
      </c>
      <c r="I9136" s="135" t="s">
        <v>16063</v>
      </c>
    </row>
    <row r="9137" spans="1:9" x14ac:dyDescent="0.2">
      <c r="A9137" s="135" t="s">
        <v>2918</v>
      </c>
      <c r="D9137" s="135" t="s">
        <v>16064</v>
      </c>
      <c r="E9137" s="135">
        <f t="shared" si="142"/>
        <v>50410541</v>
      </c>
      <c r="F9137" s="135" t="s">
        <v>16623</v>
      </c>
      <c r="G9137" s="135" t="s">
        <v>11650</v>
      </c>
      <c r="H9137" s="135" t="s">
        <v>16020</v>
      </c>
      <c r="I9137" s="135" t="s">
        <v>16065</v>
      </c>
    </row>
    <row r="9138" spans="1:9" x14ac:dyDescent="0.2">
      <c r="A9138" s="135" t="s">
        <v>2918</v>
      </c>
      <c r="D9138" s="135" t="s">
        <v>16066</v>
      </c>
      <c r="E9138" s="135">
        <f t="shared" si="142"/>
        <v>50410542</v>
      </c>
      <c r="F9138" s="135" t="s">
        <v>16623</v>
      </c>
      <c r="G9138" s="135" t="s">
        <v>11650</v>
      </c>
      <c r="H9138" s="135" t="s">
        <v>16020</v>
      </c>
      <c r="I9138" s="135" t="s">
        <v>16067</v>
      </c>
    </row>
    <row r="9139" spans="1:9" x14ac:dyDescent="0.2">
      <c r="A9139" s="135" t="s">
        <v>2918</v>
      </c>
      <c r="D9139" s="135" t="s">
        <v>16068</v>
      </c>
      <c r="E9139" s="135">
        <f t="shared" si="142"/>
        <v>50410543</v>
      </c>
      <c r="F9139" s="135" t="s">
        <v>16623</v>
      </c>
      <c r="G9139" s="135" t="s">
        <v>11650</v>
      </c>
      <c r="H9139" s="135" t="s">
        <v>16020</v>
      </c>
      <c r="I9139" s="135" t="s">
        <v>16069</v>
      </c>
    </row>
    <row r="9140" spans="1:9" x14ac:dyDescent="0.2">
      <c r="A9140" s="135" t="s">
        <v>2918</v>
      </c>
      <c r="D9140" s="135" t="s">
        <v>16070</v>
      </c>
      <c r="E9140" s="135">
        <f t="shared" si="142"/>
        <v>50410560</v>
      </c>
      <c r="F9140" s="135" t="s">
        <v>16623</v>
      </c>
      <c r="G9140" s="135" t="s">
        <v>11650</v>
      </c>
      <c r="H9140" s="135" t="s">
        <v>16020</v>
      </c>
      <c r="I9140" s="135" t="s">
        <v>16623</v>
      </c>
    </row>
    <row r="9141" spans="1:9" x14ac:dyDescent="0.2">
      <c r="A9141" s="135" t="s">
        <v>2918</v>
      </c>
      <c r="D9141" s="135" t="s">
        <v>16071</v>
      </c>
      <c r="E9141" s="135">
        <f t="shared" si="142"/>
        <v>50410561</v>
      </c>
      <c r="F9141" s="135" t="s">
        <v>16623</v>
      </c>
      <c r="G9141" s="135" t="s">
        <v>11650</v>
      </c>
      <c r="H9141" s="135" t="s">
        <v>16020</v>
      </c>
      <c r="I9141" s="135" t="s">
        <v>16072</v>
      </c>
    </row>
    <row r="9142" spans="1:9" x14ac:dyDescent="0.2">
      <c r="A9142" s="135" t="s">
        <v>2918</v>
      </c>
      <c r="D9142" s="135" t="s">
        <v>16073</v>
      </c>
      <c r="E9142" s="135">
        <f t="shared" si="142"/>
        <v>50410562</v>
      </c>
      <c r="F9142" s="135" t="s">
        <v>16623</v>
      </c>
      <c r="G9142" s="135" t="s">
        <v>11650</v>
      </c>
      <c r="H9142" s="135" t="s">
        <v>16020</v>
      </c>
      <c r="I9142" s="135" t="s">
        <v>16074</v>
      </c>
    </row>
    <row r="9143" spans="1:9" x14ac:dyDescent="0.2">
      <c r="A9143" s="135" t="s">
        <v>2918</v>
      </c>
      <c r="D9143" s="135" t="s">
        <v>16075</v>
      </c>
      <c r="E9143" s="135">
        <f t="shared" si="142"/>
        <v>50410563</v>
      </c>
      <c r="F9143" s="135" t="s">
        <v>16623</v>
      </c>
      <c r="G9143" s="135" t="s">
        <v>11650</v>
      </c>
      <c r="H9143" s="135" t="s">
        <v>16020</v>
      </c>
      <c r="I9143" s="135" t="s">
        <v>16076</v>
      </c>
    </row>
    <row r="9144" spans="1:9" x14ac:dyDescent="0.2">
      <c r="A9144" s="135" t="s">
        <v>2918</v>
      </c>
      <c r="D9144" s="135" t="s">
        <v>16077</v>
      </c>
      <c r="E9144" s="135">
        <f t="shared" si="142"/>
        <v>50410564</v>
      </c>
      <c r="F9144" s="135" t="s">
        <v>16623</v>
      </c>
      <c r="G9144" s="135" t="s">
        <v>11650</v>
      </c>
      <c r="H9144" s="135" t="s">
        <v>16020</v>
      </c>
      <c r="I9144" s="135" t="s">
        <v>16078</v>
      </c>
    </row>
    <row r="9145" spans="1:9" x14ac:dyDescent="0.2">
      <c r="A9145" s="135" t="s">
        <v>2918</v>
      </c>
      <c r="D9145" s="135" t="s">
        <v>16079</v>
      </c>
      <c r="E9145" s="135">
        <f t="shared" si="142"/>
        <v>50410565</v>
      </c>
      <c r="F9145" s="135" t="s">
        <v>16623</v>
      </c>
      <c r="G9145" s="135" t="s">
        <v>11650</v>
      </c>
      <c r="H9145" s="135" t="s">
        <v>16020</v>
      </c>
      <c r="I9145" s="135" t="s">
        <v>16080</v>
      </c>
    </row>
    <row r="9146" spans="1:9" x14ac:dyDescent="0.2">
      <c r="A9146" s="135" t="s">
        <v>2918</v>
      </c>
      <c r="D9146" s="135" t="s">
        <v>16081</v>
      </c>
      <c r="E9146" s="135">
        <f t="shared" si="142"/>
        <v>50410610</v>
      </c>
      <c r="F9146" s="135" t="s">
        <v>16623</v>
      </c>
      <c r="G9146" s="135" t="s">
        <v>11650</v>
      </c>
      <c r="H9146" s="135" t="s">
        <v>16082</v>
      </c>
      <c r="I9146" s="135" t="s">
        <v>16083</v>
      </c>
    </row>
    <row r="9147" spans="1:9" x14ac:dyDescent="0.2">
      <c r="A9147" s="135" t="s">
        <v>2918</v>
      </c>
      <c r="D9147" s="135" t="s">
        <v>16084</v>
      </c>
      <c r="E9147" s="135">
        <f t="shared" si="142"/>
        <v>50410620</v>
      </c>
      <c r="F9147" s="135" t="s">
        <v>16623</v>
      </c>
      <c r="G9147" s="135" t="s">
        <v>11650</v>
      </c>
      <c r="H9147" s="135" t="s">
        <v>16082</v>
      </c>
      <c r="I9147" s="135" t="s">
        <v>16085</v>
      </c>
    </row>
    <row r="9148" spans="1:9" x14ac:dyDescent="0.2">
      <c r="A9148" s="135" t="s">
        <v>2918</v>
      </c>
      <c r="D9148" s="135" t="s">
        <v>16086</v>
      </c>
      <c r="E9148" s="135">
        <f t="shared" si="142"/>
        <v>50410621</v>
      </c>
      <c r="F9148" s="135" t="s">
        <v>16623</v>
      </c>
      <c r="G9148" s="135" t="s">
        <v>11650</v>
      </c>
      <c r="H9148" s="135" t="s">
        <v>16082</v>
      </c>
      <c r="I9148" s="135" t="s">
        <v>16087</v>
      </c>
    </row>
    <row r="9149" spans="1:9" x14ac:dyDescent="0.2">
      <c r="A9149" s="135" t="s">
        <v>2918</v>
      </c>
      <c r="D9149" s="135" t="s">
        <v>16088</v>
      </c>
      <c r="E9149" s="135">
        <f t="shared" si="142"/>
        <v>50410622</v>
      </c>
      <c r="F9149" s="135" t="s">
        <v>16623</v>
      </c>
      <c r="G9149" s="135" t="s">
        <v>11650</v>
      </c>
      <c r="H9149" s="135" t="s">
        <v>16082</v>
      </c>
      <c r="I9149" s="135" t="s">
        <v>16089</v>
      </c>
    </row>
    <row r="9150" spans="1:9" x14ac:dyDescent="0.2">
      <c r="A9150" s="135" t="s">
        <v>2918</v>
      </c>
      <c r="D9150" s="135" t="s">
        <v>16090</v>
      </c>
      <c r="E9150" s="135">
        <f t="shared" si="142"/>
        <v>50410623</v>
      </c>
      <c r="F9150" s="135" t="s">
        <v>16623</v>
      </c>
      <c r="G9150" s="135" t="s">
        <v>11650</v>
      </c>
      <c r="H9150" s="135" t="s">
        <v>16082</v>
      </c>
      <c r="I9150" s="135" t="s">
        <v>16091</v>
      </c>
    </row>
    <row r="9151" spans="1:9" x14ac:dyDescent="0.2">
      <c r="A9151" s="135" t="s">
        <v>2918</v>
      </c>
      <c r="D9151" s="135" t="s">
        <v>16092</v>
      </c>
      <c r="E9151" s="135">
        <f t="shared" si="142"/>
        <v>50410640</v>
      </c>
      <c r="F9151" s="135" t="s">
        <v>16623</v>
      </c>
      <c r="G9151" s="135" t="s">
        <v>11650</v>
      </c>
      <c r="H9151" s="135" t="s">
        <v>16082</v>
      </c>
      <c r="I9151" s="135" t="s">
        <v>13340</v>
      </c>
    </row>
    <row r="9152" spans="1:9" x14ac:dyDescent="0.2">
      <c r="A9152" s="135" t="s">
        <v>2918</v>
      </c>
      <c r="D9152" s="135" t="s">
        <v>13341</v>
      </c>
      <c r="E9152" s="135">
        <f t="shared" si="142"/>
        <v>50410641</v>
      </c>
      <c r="F9152" s="135" t="s">
        <v>16623</v>
      </c>
      <c r="G9152" s="135" t="s">
        <v>11650</v>
      </c>
      <c r="H9152" s="135" t="s">
        <v>16082</v>
      </c>
      <c r="I9152" s="135" t="s">
        <v>13342</v>
      </c>
    </row>
    <row r="9153" spans="1:9" x14ac:dyDescent="0.2">
      <c r="A9153" s="135" t="s">
        <v>2918</v>
      </c>
      <c r="D9153" s="135" t="s">
        <v>13343</v>
      </c>
      <c r="E9153" s="135">
        <f t="shared" si="142"/>
        <v>50410642</v>
      </c>
      <c r="F9153" s="135" t="s">
        <v>16623</v>
      </c>
      <c r="G9153" s="135" t="s">
        <v>11650</v>
      </c>
      <c r="H9153" s="135" t="s">
        <v>16082</v>
      </c>
      <c r="I9153" s="135" t="s">
        <v>13344</v>
      </c>
    </row>
    <row r="9154" spans="1:9" x14ac:dyDescent="0.2">
      <c r="A9154" s="135" t="s">
        <v>2918</v>
      </c>
      <c r="D9154" s="135" t="s">
        <v>13345</v>
      </c>
      <c r="E9154" s="135">
        <f t="shared" ref="E9154:E9217" si="143">VALUE(D9154)</f>
        <v>50410643</v>
      </c>
      <c r="F9154" s="135" t="s">
        <v>16623</v>
      </c>
      <c r="G9154" s="135" t="s">
        <v>11650</v>
      </c>
      <c r="H9154" s="135" t="s">
        <v>16082</v>
      </c>
      <c r="I9154" s="135" t="s">
        <v>13346</v>
      </c>
    </row>
    <row r="9155" spans="1:9" x14ac:dyDescent="0.2">
      <c r="A9155" s="135" t="s">
        <v>2918</v>
      </c>
      <c r="D9155" s="135" t="s">
        <v>13347</v>
      </c>
      <c r="E9155" s="135">
        <f t="shared" si="143"/>
        <v>50410644</v>
      </c>
      <c r="F9155" s="135" t="s">
        <v>16623</v>
      </c>
      <c r="G9155" s="135" t="s">
        <v>11650</v>
      </c>
      <c r="H9155" s="135" t="s">
        <v>16082</v>
      </c>
      <c r="I9155" s="135" t="s">
        <v>13348</v>
      </c>
    </row>
    <row r="9156" spans="1:9" x14ac:dyDescent="0.2">
      <c r="A9156" s="135" t="s">
        <v>2918</v>
      </c>
      <c r="D9156" s="135" t="s">
        <v>13349</v>
      </c>
      <c r="E9156" s="135">
        <f t="shared" si="143"/>
        <v>50410645</v>
      </c>
      <c r="F9156" s="135" t="s">
        <v>16623</v>
      </c>
      <c r="G9156" s="135" t="s">
        <v>11650</v>
      </c>
      <c r="H9156" s="135" t="s">
        <v>16082</v>
      </c>
      <c r="I9156" s="135" t="s">
        <v>13350</v>
      </c>
    </row>
    <row r="9157" spans="1:9" x14ac:dyDescent="0.2">
      <c r="A9157" s="135" t="s">
        <v>2918</v>
      </c>
      <c r="D9157" s="135" t="s">
        <v>13351</v>
      </c>
      <c r="E9157" s="135">
        <f t="shared" si="143"/>
        <v>50410710</v>
      </c>
      <c r="F9157" s="135" t="s">
        <v>16623</v>
      </c>
      <c r="G9157" s="135" t="s">
        <v>11650</v>
      </c>
      <c r="H9157" s="135" t="s">
        <v>13352</v>
      </c>
      <c r="I9157" s="135" t="s">
        <v>13353</v>
      </c>
    </row>
    <row r="9158" spans="1:9" x14ac:dyDescent="0.2">
      <c r="A9158" s="135" t="s">
        <v>2918</v>
      </c>
      <c r="D9158" s="135" t="s">
        <v>13354</v>
      </c>
      <c r="E9158" s="135">
        <f t="shared" si="143"/>
        <v>50410711</v>
      </c>
      <c r="F9158" s="135" t="s">
        <v>16623</v>
      </c>
      <c r="G9158" s="135" t="s">
        <v>11650</v>
      </c>
      <c r="H9158" s="135" t="s">
        <v>13352</v>
      </c>
      <c r="I9158" s="135" t="s">
        <v>13355</v>
      </c>
    </row>
    <row r="9159" spans="1:9" x14ac:dyDescent="0.2">
      <c r="A9159" s="135" t="s">
        <v>2918</v>
      </c>
      <c r="D9159" s="135" t="s">
        <v>13356</v>
      </c>
      <c r="E9159" s="135">
        <f t="shared" si="143"/>
        <v>50410712</v>
      </c>
      <c r="F9159" s="135" t="s">
        <v>16623</v>
      </c>
      <c r="G9159" s="135" t="s">
        <v>11650</v>
      </c>
      <c r="H9159" s="135" t="s">
        <v>13352</v>
      </c>
      <c r="I9159" s="135" t="s">
        <v>13357</v>
      </c>
    </row>
    <row r="9160" spans="1:9" x14ac:dyDescent="0.2">
      <c r="A9160" s="135" t="s">
        <v>2918</v>
      </c>
      <c r="D9160" s="135" t="s">
        <v>13358</v>
      </c>
      <c r="E9160" s="135">
        <f t="shared" si="143"/>
        <v>50410720</v>
      </c>
      <c r="F9160" s="135" t="s">
        <v>16623</v>
      </c>
      <c r="G9160" s="135" t="s">
        <v>11650</v>
      </c>
      <c r="H9160" s="135" t="s">
        <v>13352</v>
      </c>
      <c r="I9160" s="135" t="s">
        <v>13359</v>
      </c>
    </row>
    <row r="9161" spans="1:9" x14ac:dyDescent="0.2">
      <c r="A9161" s="135" t="s">
        <v>2918</v>
      </c>
      <c r="D9161" s="135" t="s">
        <v>13360</v>
      </c>
      <c r="E9161" s="135">
        <f t="shared" si="143"/>
        <v>50410721</v>
      </c>
      <c r="F9161" s="135" t="s">
        <v>16623</v>
      </c>
      <c r="G9161" s="135" t="s">
        <v>11650</v>
      </c>
      <c r="H9161" s="135" t="s">
        <v>13352</v>
      </c>
      <c r="I9161" s="135" t="s">
        <v>13361</v>
      </c>
    </row>
    <row r="9162" spans="1:9" x14ac:dyDescent="0.2">
      <c r="A9162" s="135" t="s">
        <v>2918</v>
      </c>
      <c r="D9162" s="135" t="s">
        <v>13362</v>
      </c>
      <c r="E9162" s="135">
        <f t="shared" si="143"/>
        <v>50410722</v>
      </c>
      <c r="F9162" s="135" t="s">
        <v>16623</v>
      </c>
      <c r="G9162" s="135" t="s">
        <v>11650</v>
      </c>
      <c r="H9162" s="135" t="s">
        <v>13352</v>
      </c>
      <c r="I9162" s="135" t="s">
        <v>13363</v>
      </c>
    </row>
    <row r="9163" spans="1:9" x14ac:dyDescent="0.2">
      <c r="A9163" s="135" t="s">
        <v>2918</v>
      </c>
      <c r="D9163" s="135" t="s">
        <v>13364</v>
      </c>
      <c r="E9163" s="135">
        <f t="shared" si="143"/>
        <v>50410723</v>
      </c>
      <c r="F9163" s="135" t="s">
        <v>16623</v>
      </c>
      <c r="G9163" s="135" t="s">
        <v>11650</v>
      </c>
      <c r="H9163" s="135" t="s">
        <v>13352</v>
      </c>
      <c r="I9163" s="135" t="s">
        <v>13365</v>
      </c>
    </row>
    <row r="9164" spans="1:9" x14ac:dyDescent="0.2">
      <c r="A9164" s="135" t="s">
        <v>2918</v>
      </c>
      <c r="D9164" s="135" t="s">
        <v>13366</v>
      </c>
      <c r="E9164" s="135">
        <f t="shared" si="143"/>
        <v>50410724</v>
      </c>
      <c r="F9164" s="135" t="s">
        <v>16623</v>
      </c>
      <c r="G9164" s="135" t="s">
        <v>11650</v>
      </c>
      <c r="H9164" s="135" t="s">
        <v>13352</v>
      </c>
      <c r="I9164" s="135" t="s">
        <v>13367</v>
      </c>
    </row>
    <row r="9165" spans="1:9" x14ac:dyDescent="0.2">
      <c r="A9165" s="135" t="s">
        <v>2918</v>
      </c>
      <c r="D9165" s="135" t="s">
        <v>13368</v>
      </c>
      <c r="E9165" s="135">
        <f t="shared" si="143"/>
        <v>50410725</v>
      </c>
      <c r="F9165" s="135" t="s">
        <v>16623</v>
      </c>
      <c r="G9165" s="135" t="s">
        <v>11650</v>
      </c>
      <c r="H9165" s="135" t="s">
        <v>13352</v>
      </c>
      <c r="I9165" s="135" t="s">
        <v>13369</v>
      </c>
    </row>
    <row r="9166" spans="1:9" x14ac:dyDescent="0.2">
      <c r="A9166" s="135" t="s">
        <v>2918</v>
      </c>
      <c r="D9166" s="135" t="s">
        <v>13370</v>
      </c>
      <c r="E9166" s="135">
        <f t="shared" si="143"/>
        <v>50410726</v>
      </c>
      <c r="F9166" s="135" t="s">
        <v>16623</v>
      </c>
      <c r="G9166" s="135" t="s">
        <v>11650</v>
      </c>
      <c r="H9166" s="135" t="s">
        <v>13352</v>
      </c>
      <c r="I9166" s="135" t="s">
        <v>12265</v>
      </c>
    </row>
    <row r="9167" spans="1:9" x14ac:dyDescent="0.2">
      <c r="A9167" s="135" t="s">
        <v>2918</v>
      </c>
      <c r="D9167" s="135" t="s">
        <v>12266</v>
      </c>
      <c r="E9167" s="135">
        <f t="shared" si="143"/>
        <v>50410740</v>
      </c>
      <c r="F9167" s="135" t="s">
        <v>16623</v>
      </c>
      <c r="G9167" s="135" t="s">
        <v>11650</v>
      </c>
      <c r="H9167" s="135" t="s">
        <v>13352</v>
      </c>
      <c r="I9167" s="135" t="s">
        <v>12267</v>
      </c>
    </row>
    <row r="9168" spans="1:9" x14ac:dyDescent="0.2">
      <c r="A9168" s="135" t="s">
        <v>2918</v>
      </c>
      <c r="D9168" s="135" t="s">
        <v>12268</v>
      </c>
      <c r="E9168" s="135">
        <f t="shared" si="143"/>
        <v>50410760</v>
      </c>
      <c r="F9168" s="135" t="s">
        <v>16623</v>
      </c>
      <c r="G9168" s="135" t="s">
        <v>11650</v>
      </c>
      <c r="H9168" s="135" t="s">
        <v>13352</v>
      </c>
      <c r="I9168" s="135" t="s">
        <v>12269</v>
      </c>
    </row>
    <row r="9169" spans="1:9" x14ac:dyDescent="0.2">
      <c r="A9169" s="135" t="s">
        <v>2918</v>
      </c>
      <c r="D9169" s="135" t="s">
        <v>12270</v>
      </c>
      <c r="E9169" s="135">
        <f t="shared" si="143"/>
        <v>50410761</v>
      </c>
      <c r="F9169" s="135" t="s">
        <v>16623</v>
      </c>
      <c r="G9169" s="135" t="s">
        <v>11650</v>
      </c>
      <c r="H9169" s="135" t="s">
        <v>13352</v>
      </c>
      <c r="I9169" s="135" t="s">
        <v>12271</v>
      </c>
    </row>
    <row r="9170" spans="1:9" x14ac:dyDescent="0.2">
      <c r="A9170" s="135" t="s">
        <v>2918</v>
      </c>
      <c r="D9170" s="135" t="s">
        <v>12272</v>
      </c>
      <c r="E9170" s="135">
        <f t="shared" si="143"/>
        <v>50410762</v>
      </c>
      <c r="F9170" s="135" t="s">
        <v>16623</v>
      </c>
      <c r="G9170" s="135" t="s">
        <v>11650</v>
      </c>
      <c r="H9170" s="135" t="s">
        <v>13352</v>
      </c>
      <c r="I9170" s="135" t="s">
        <v>12273</v>
      </c>
    </row>
    <row r="9171" spans="1:9" x14ac:dyDescent="0.2">
      <c r="A9171" s="135" t="s">
        <v>2918</v>
      </c>
      <c r="D9171" s="135" t="s">
        <v>12274</v>
      </c>
      <c r="E9171" s="135">
        <f t="shared" si="143"/>
        <v>50410763</v>
      </c>
      <c r="F9171" s="135" t="s">
        <v>16623</v>
      </c>
      <c r="G9171" s="135" t="s">
        <v>11650</v>
      </c>
      <c r="H9171" s="135" t="s">
        <v>13352</v>
      </c>
      <c r="I9171" s="135" t="s">
        <v>12275</v>
      </c>
    </row>
    <row r="9172" spans="1:9" x14ac:dyDescent="0.2">
      <c r="A9172" s="135" t="s">
        <v>2918</v>
      </c>
      <c r="D9172" s="135" t="s">
        <v>12276</v>
      </c>
      <c r="E9172" s="135">
        <f t="shared" si="143"/>
        <v>50410764</v>
      </c>
      <c r="F9172" s="135" t="s">
        <v>16623</v>
      </c>
      <c r="G9172" s="135" t="s">
        <v>11650</v>
      </c>
      <c r="H9172" s="135" t="s">
        <v>13352</v>
      </c>
      <c r="I9172" s="135" t="s">
        <v>12277</v>
      </c>
    </row>
    <row r="9173" spans="1:9" x14ac:dyDescent="0.2">
      <c r="A9173" s="135" t="s">
        <v>2918</v>
      </c>
      <c r="D9173" s="135" t="s">
        <v>12278</v>
      </c>
      <c r="E9173" s="135">
        <f t="shared" si="143"/>
        <v>50410765</v>
      </c>
      <c r="F9173" s="135" t="s">
        <v>16623</v>
      </c>
      <c r="G9173" s="135" t="s">
        <v>11650</v>
      </c>
      <c r="H9173" s="135" t="s">
        <v>13352</v>
      </c>
      <c r="I9173" s="135" t="s">
        <v>12279</v>
      </c>
    </row>
    <row r="9174" spans="1:9" x14ac:dyDescent="0.2">
      <c r="A9174" s="135" t="s">
        <v>2918</v>
      </c>
      <c r="D9174" s="135" t="s">
        <v>12280</v>
      </c>
      <c r="E9174" s="135">
        <f t="shared" si="143"/>
        <v>50410766</v>
      </c>
      <c r="F9174" s="135" t="s">
        <v>16623</v>
      </c>
      <c r="G9174" s="135" t="s">
        <v>11650</v>
      </c>
      <c r="H9174" s="135" t="s">
        <v>13352</v>
      </c>
      <c r="I9174" s="135" t="s">
        <v>12281</v>
      </c>
    </row>
    <row r="9175" spans="1:9" x14ac:dyDescent="0.2">
      <c r="A9175" s="135" t="s">
        <v>2918</v>
      </c>
      <c r="D9175" s="135" t="s">
        <v>12282</v>
      </c>
      <c r="E9175" s="135">
        <f t="shared" si="143"/>
        <v>50410780</v>
      </c>
      <c r="F9175" s="135" t="s">
        <v>16623</v>
      </c>
      <c r="G9175" s="135" t="s">
        <v>11650</v>
      </c>
      <c r="H9175" s="135" t="s">
        <v>13352</v>
      </c>
      <c r="I9175" s="135" t="s">
        <v>12283</v>
      </c>
    </row>
    <row r="9176" spans="1:9" x14ac:dyDescent="0.2">
      <c r="A9176" s="135" t="s">
        <v>2918</v>
      </c>
      <c r="D9176" s="135" t="s">
        <v>12284</v>
      </c>
      <c r="E9176" s="135">
        <f t="shared" si="143"/>
        <v>50480001</v>
      </c>
      <c r="F9176" s="135" t="s">
        <v>16623</v>
      </c>
      <c r="G9176" s="135" t="s">
        <v>11650</v>
      </c>
      <c r="H9176" s="135" t="s">
        <v>3295</v>
      </c>
      <c r="I9176" s="135" t="s">
        <v>3295</v>
      </c>
    </row>
    <row r="9177" spans="1:9" x14ac:dyDescent="0.2">
      <c r="A9177" s="135" t="s">
        <v>2918</v>
      </c>
      <c r="D9177" s="135" t="s">
        <v>12285</v>
      </c>
      <c r="E9177" s="135">
        <f t="shared" si="143"/>
        <v>50482001</v>
      </c>
      <c r="F9177" s="135" t="s">
        <v>16623</v>
      </c>
      <c r="G9177" s="135" t="s">
        <v>11650</v>
      </c>
      <c r="H9177" s="135" t="s">
        <v>3297</v>
      </c>
      <c r="I9177" s="135" t="s">
        <v>3298</v>
      </c>
    </row>
    <row r="9178" spans="1:9" x14ac:dyDescent="0.2">
      <c r="A9178" s="135" t="s">
        <v>2918</v>
      </c>
      <c r="D9178" s="135" t="s">
        <v>12286</v>
      </c>
      <c r="E9178" s="135">
        <f t="shared" si="143"/>
        <v>50482002</v>
      </c>
      <c r="F9178" s="135" t="s">
        <v>16623</v>
      </c>
      <c r="G9178" s="135" t="s">
        <v>11650</v>
      </c>
      <c r="H9178" s="135" t="s">
        <v>3297</v>
      </c>
      <c r="I9178" s="135" t="s">
        <v>3300</v>
      </c>
    </row>
    <row r="9179" spans="1:9" x14ac:dyDescent="0.2">
      <c r="A9179" s="135" t="s">
        <v>2918</v>
      </c>
      <c r="D9179" s="135" t="s">
        <v>12287</v>
      </c>
      <c r="E9179" s="135">
        <f t="shared" si="143"/>
        <v>50482599</v>
      </c>
      <c r="F9179" s="135" t="s">
        <v>16623</v>
      </c>
      <c r="G9179" s="135" t="s">
        <v>11650</v>
      </c>
      <c r="H9179" s="135" t="s">
        <v>3302</v>
      </c>
      <c r="I9179" s="135" t="s">
        <v>3303</v>
      </c>
    </row>
    <row r="9180" spans="1:9" x14ac:dyDescent="0.2">
      <c r="A9180" s="135" t="s">
        <v>2918</v>
      </c>
      <c r="D9180" s="135" t="s">
        <v>12288</v>
      </c>
      <c r="E9180" s="135">
        <f t="shared" si="143"/>
        <v>50490004</v>
      </c>
      <c r="F9180" s="135" t="s">
        <v>16623</v>
      </c>
      <c r="G9180" s="135" t="s">
        <v>11650</v>
      </c>
      <c r="I9180" s="135" t="s">
        <v>12289</v>
      </c>
    </row>
    <row r="9181" spans="1:9" x14ac:dyDescent="0.2">
      <c r="A9181" s="135" t="s">
        <v>2918</v>
      </c>
      <c r="D9181" s="135" t="s">
        <v>9484</v>
      </c>
      <c r="E9181" s="135">
        <f t="shared" si="143"/>
        <v>62540001</v>
      </c>
      <c r="F9181" s="135" t="s">
        <v>9485</v>
      </c>
      <c r="G9181" s="135" t="s">
        <v>9486</v>
      </c>
      <c r="H9181" s="135" t="s">
        <v>9487</v>
      </c>
      <c r="I9181" s="135" t="s">
        <v>9488</v>
      </c>
    </row>
    <row r="9182" spans="1:9" x14ac:dyDescent="0.2">
      <c r="A9182" s="135" t="s">
        <v>2918</v>
      </c>
      <c r="D9182" s="135" t="s">
        <v>9489</v>
      </c>
      <c r="E9182" s="135">
        <f t="shared" si="143"/>
        <v>62540010</v>
      </c>
      <c r="F9182" s="135" t="s">
        <v>9485</v>
      </c>
      <c r="G9182" s="135" t="s">
        <v>9486</v>
      </c>
      <c r="H9182" s="135" t="s">
        <v>9487</v>
      </c>
      <c r="I9182" s="135" t="s">
        <v>9490</v>
      </c>
    </row>
    <row r="9183" spans="1:9" x14ac:dyDescent="0.2">
      <c r="A9183" s="135" t="s">
        <v>2918</v>
      </c>
      <c r="D9183" s="135" t="s">
        <v>9491</v>
      </c>
      <c r="E9183" s="135">
        <f t="shared" si="143"/>
        <v>62540020</v>
      </c>
      <c r="F9183" s="135" t="s">
        <v>9485</v>
      </c>
      <c r="G9183" s="135" t="s">
        <v>9486</v>
      </c>
      <c r="H9183" s="135" t="s">
        <v>9487</v>
      </c>
      <c r="I9183" s="135" t="s">
        <v>9492</v>
      </c>
    </row>
    <row r="9184" spans="1:9" x14ac:dyDescent="0.2">
      <c r="A9184" s="135" t="s">
        <v>2918</v>
      </c>
      <c r="D9184" s="135" t="s">
        <v>9493</v>
      </c>
      <c r="E9184" s="135">
        <f t="shared" si="143"/>
        <v>62540021</v>
      </c>
      <c r="F9184" s="135" t="s">
        <v>9485</v>
      </c>
      <c r="G9184" s="135" t="s">
        <v>9486</v>
      </c>
      <c r="H9184" s="135" t="s">
        <v>9487</v>
      </c>
      <c r="I9184" s="135" t="s">
        <v>9494</v>
      </c>
    </row>
    <row r="9185" spans="1:9" x14ac:dyDescent="0.2">
      <c r="A9185" s="135" t="s">
        <v>2918</v>
      </c>
      <c r="D9185" s="135" t="s">
        <v>9495</v>
      </c>
      <c r="E9185" s="135">
        <f t="shared" si="143"/>
        <v>62540022</v>
      </c>
      <c r="F9185" s="135" t="s">
        <v>9485</v>
      </c>
      <c r="G9185" s="135" t="s">
        <v>9486</v>
      </c>
      <c r="H9185" s="135" t="s">
        <v>9487</v>
      </c>
      <c r="I9185" s="135" t="s">
        <v>9496</v>
      </c>
    </row>
    <row r="9186" spans="1:9" x14ac:dyDescent="0.2">
      <c r="A9186" s="135" t="s">
        <v>2918</v>
      </c>
      <c r="D9186" s="135" t="s">
        <v>9497</v>
      </c>
      <c r="E9186" s="135">
        <f t="shared" si="143"/>
        <v>62540023</v>
      </c>
      <c r="F9186" s="135" t="s">
        <v>9485</v>
      </c>
      <c r="G9186" s="135" t="s">
        <v>9486</v>
      </c>
      <c r="H9186" s="135" t="s">
        <v>9487</v>
      </c>
      <c r="I9186" s="135" t="s">
        <v>9498</v>
      </c>
    </row>
    <row r="9187" spans="1:9" x14ac:dyDescent="0.2">
      <c r="A9187" s="135" t="s">
        <v>2918</v>
      </c>
      <c r="D9187" s="135" t="s">
        <v>9499</v>
      </c>
      <c r="E9187" s="135">
        <f t="shared" si="143"/>
        <v>62540024</v>
      </c>
      <c r="F9187" s="135" t="s">
        <v>9485</v>
      </c>
      <c r="G9187" s="135" t="s">
        <v>9486</v>
      </c>
      <c r="H9187" s="135" t="s">
        <v>9487</v>
      </c>
      <c r="I9187" s="135" t="s">
        <v>9500</v>
      </c>
    </row>
    <row r="9188" spans="1:9" x14ac:dyDescent="0.2">
      <c r="A9188" s="135" t="s">
        <v>2918</v>
      </c>
      <c r="D9188" s="135" t="s">
        <v>9501</v>
      </c>
      <c r="E9188" s="135">
        <f t="shared" si="143"/>
        <v>62540025</v>
      </c>
      <c r="F9188" s="135" t="s">
        <v>9485</v>
      </c>
      <c r="G9188" s="135" t="s">
        <v>9486</v>
      </c>
      <c r="H9188" s="135" t="s">
        <v>9487</v>
      </c>
      <c r="I9188" s="135" t="s">
        <v>9502</v>
      </c>
    </row>
    <row r="9189" spans="1:9" x14ac:dyDescent="0.2">
      <c r="A9189" s="135" t="s">
        <v>2918</v>
      </c>
      <c r="D9189" s="135" t="s">
        <v>9503</v>
      </c>
      <c r="E9189" s="135">
        <f t="shared" si="143"/>
        <v>62540030</v>
      </c>
      <c r="F9189" s="135" t="s">
        <v>9485</v>
      </c>
      <c r="G9189" s="135" t="s">
        <v>9486</v>
      </c>
      <c r="H9189" s="135" t="s">
        <v>9487</v>
      </c>
      <c r="I9189" s="135" t="s">
        <v>9504</v>
      </c>
    </row>
    <row r="9190" spans="1:9" x14ac:dyDescent="0.2">
      <c r="A9190" s="135" t="s">
        <v>2918</v>
      </c>
      <c r="D9190" s="135" t="s">
        <v>9505</v>
      </c>
      <c r="E9190" s="135">
        <f t="shared" si="143"/>
        <v>62540040</v>
      </c>
      <c r="F9190" s="135" t="s">
        <v>9485</v>
      </c>
      <c r="G9190" s="135" t="s">
        <v>9486</v>
      </c>
      <c r="H9190" s="135" t="s">
        <v>9487</v>
      </c>
      <c r="I9190" s="135" t="s">
        <v>9506</v>
      </c>
    </row>
    <row r="9191" spans="1:9" x14ac:dyDescent="0.2">
      <c r="A9191" s="135" t="s">
        <v>2918</v>
      </c>
      <c r="D9191" s="135" t="s">
        <v>9507</v>
      </c>
      <c r="E9191" s="135">
        <f t="shared" si="143"/>
        <v>62540041</v>
      </c>
      <c r="F9191" s="135" t="s">
        <v>9485</v>
      </c>
      <c r="G9191" s="135" t="s">
        <v>9486</v>
      </c>
      <c r="H9191" s="135" t="s">
        <v>9487</v>
      </c>
      <c r="I9191" s="135" t="s">
        <v>9508</v>
      </c>
    </row>
    <row r="9192" spans="1:9" x14ac:dyDescent="0.2">
      <c r="A9192" s="135" t="s">
        <v>2918</v>
      </c>
      <c r="D9192" s="135" t="s">
        <v>9509</v>
      </c>
      <c r="E9192" s="135">
        <f t="shared" si="143"/>
        <v>62540042</v>
      </c>
      <c r="F9192" s="135" t="s">
        <v>9485</v>
      </c>
      <c r="G9192" s="135" t="s">
        <v>9486</v>
      </c>
      <c r="H9192" s="135" t="s">
        <v>9487</v>
      </c>
      <c r="I9192" s="135" t="s">
        <v>9510</v>
      </c>
    </row>
    <row r="9193" spans="1:9" x14ac:dyDescent="0.2">
      <c r="A9193" s="135" t="s">
        <v>2918</v>
      </c>
      <c r="D9193" s="135" t="s">
        <v>9511</v>
      </c>
      <c r="E9193" s="135">
        <f t="shared" si="143"/>
        <v>62540050</v>
      </c>
      <c r="F9193" s="135" t="s">
        <v>9485</v>
      </c>
      <c r="G9193" s="135" t="s">
        <v>9486</v>
      </c>
      <c r="H9193" s="135" t="s">
        <v>9487</v>
      </c>
      <c r="I9193" s="135" t="s">
        <v>9512</v>
      </c>
    </row>
    <row r="9194" spans="1:9" x14ac:dyDescent="0.2">
      <c r="A9194" s="135" t="s">
        <v>2918</v>
      </c>
      <c r="D9194" s="135" t="s">
        <v>9513</v>
      </c>
      <c r="E9194" s="135">
        <f t="shared" si="143"/>
        <v>62580001</v>
      </c>
      <c r="F9194" s="135" t="s">
        <v>9485</v>
      </c>
      <c r="G9194" s="135" t="s">
        <v>9486</v>
      </c>
      <c r="H9194" s="135" t="s">
        <v>3295</v>
      </c>
      <c r="I9194" s="135" t="s">
        <v>3295</v>
      </c>
    </row>
    <row r="9195" spans="1:9" x14ac:dyDescent="0.2">
      <c r="A9195" s="135" t="s">
        <v>2918</v>
      </c>
      <c r="D9195" s="135" t="s">
        <v>9514</v>
      </c>
      <c r="E9195" s="135">
        <f t="shared" si="143"/>
        <v>62582001</v>
      </c>
      <c r="F9195" s="135" t="s">
        <v>9485</v>
      </c>
      <c r="G9195" s="135" t="s">
        <v>9486</v>
      </c>
      <c r="H9195" s="135" t="s">
        <v>3297</v>
      </c>
      <c r="I9195" s="135" t="s">
        <v>3298</v>
      </c>
    </row>
    <row r="9196" spans="1:9" x14ac:dyDescent="0.2">
      <c r="A9196" s="135" t="s">
        <v>2918</v>
      </c>
      <c r="D9196" s="135" t="s">
        <v>9515</v>
      </c>
      <c r="E9196" s="135">
        <f t="shared" si="143"/>
        <v>62582002</v>
      </c>
      <c r="F9196" s="135" t="s">
        <v>9485</v>
      </c>
      <c r="G9196" s="135" t="s">
        <v>9486</v>
      </c>
      <c r="H9196" s="135" t="s">
        <v>3297</v>
      </c>
      <c r="I9196" s="135" t="s">
        <v>3300</v>
      </c>
    </row>
    <row r="9197" spans="1:9" x14ac:dyDescent="0.2">
      <c r="A9197" s="135" t="s">
        <v>2918</v>
      </c>
      <c r="D9197" s="135" t="s">
        <v>9516</v>
      </c>
      <c r="E9197" s="135">
        <f t="shared" si="143"/>
        <v>62582501</v>
      </c>
      <c r="F9197" s="135" t="s">
        <v>9485</v>
      </c>
      <c r="G9197" s="135" t="s">
        <v>9486</v>
      </c>
      <c r="H9197" s="135" t="s">
        <v>3302</v>
      </c>
      <c r="I9197" s="135" t="s">
        <v>9517</v>
      </c>
    </row>
    <row r="9198" spans="1:9" x14ac:dyDescent="0.2">
      <c r="A9198" s="135" t="s">
        <v>2918</v>
      </c>
      <c r="D9198" s="135" t="s">
        <v>9518</v>
      </c>
      <c r="E9198" s="135">
        <f t="shared" si="143"/>
        <v>62582502</v>
      </c>
      <c r="F9198" s="135" t="s">
        <v>9485</v>
      </c>
      <c r="G9198" s="135" t="s">
        <v>9486</v>
      </c>
      <c r="H9198" s="135" t="s">
        <v>3302</v>
      </c>
      <c r="I9198" s="135" t="s">
        <v>9519</v>
      </c>
    </row>
    <row r="9199" spans="1:9" x14ac:dyDescent="0.2">
      <c r="A9199" s="135" t="s">
        <v>2918</v>
      </c>
      <c r="D9199" s="135" t="s">
        <v>9520</v>
      </c>
      <c r="E9199" s="135">
        <f t="shared" si="143"/>
        <v>62582503</v>
      </c>
      <c r="F9199" s="135" t="s">
        <v>9485</v>
      </c>
      <c r="G9199" s="135" t="s">
        <v>9486</v>
      </c>
      <c r="H9199" s="135" t="s">
        <v>3302</v>
      </c>
      <c r="I9199" s="135" t="s">
        <v>9521</v>
      </c>
    </row>
    <row r="9200" spans="1:9" x14ac:dyDescent="0.2">
      <c r="A9200" s="135" t="s">
        <v>2918</v>
      </c>
      <c r="D9200" s="135" t="s">
        <v>9522</v>
      </c>
      <c r="E9200" s="135">
        <f t="shared" si="143"/>
        <v>62582599</v>
      </c>
      <c r="F9200" s="135" t="s">
        <v>9485</v>
      </c>
      <c r="G9200" s="135" t="s">
        <v>9486</v>
      </c>
      <c r="H9200" s="135" t="s">
        <v>3302</v>
      </c>
      <c r="I9200" s="135" t="s">
        <v>3303</v>
      </c>
    </row>
    <row r="9201" spans="1:9" x14ac:dyDescent="0.2">
      <c r="A9201" s="135" t="s">
        <v>2918</v>
      </c>
      <c r="D9201" s="135" t="s">
        <v>9523</v>
      </c>
      <c r="E9201" s="135">
        <f t="shared" si="143"/>
        <v>63111001</v>
      </c>
      <c r="F9201" s="135" t="s">
        <v>9485</v>
      </c>
      <c r="G9201" s="135" t="s">
        <v>9524</v>
      </c>
      <c r="H9201" s="135" t="s">
        <v>9525</v>
      </c>
      <c r="I9201" s="135" t="s">
        <v>9525</v>
      </c>
    </row>
    <row r="9202" spans="1:9" x14ac:dyDescent="0.2">
      <c r="A9202" s="135" t="s">
        <v>2918</v>
      </c>
      <c r="D9202" s="135" t="s">
        <v>9526</v>
      </c>
      <c r="E9202" s="135">
        <f t="shared" si="143"/>
        <v>63111010</v>
      </c>
      <c r="F9202" s="135" t="s">
        <v>9485</v>
      </c>
      <c r="G9202" s="135" t="s">
        <v>9524</v>
      </c>
      <c r="H9202" s="135" t="s">
        <v>9525</v>
      </c>
      <c r="I9202" s="135" t="s">
        <v>9527</v>
      </c>
    </row>
    <row r="9203" spans="1:9" x14ac:dyDescent="0.2">
      <c r="A9203" s="135" t="s">
        <v>2918</v>
      </c>
      <c r="D9203" s="135" t="s">
        <v>9528</v>
      </c>
      <c r="E9203" s="135">
        <f t="shared" si="143"/>
        <v>63111011</v>
      </c>
      <c r="F9203" s="135" t="s">
        <v>9485</v>
      </c>
      <c r="G9203" s="135" t="s">
        <v>9524</v>
      </c>
      <c r="H9203" s="135" t="s">
        <v>9525</v>
      </c>
      <c r="I9203" s="135" t="s">
        <v>9529</v>
      </c>
    </row>
    <row r="9204" spans="1:9" x14ac:dyDescent="0.2">
      <c r="A9204" s="135" t="s">
        <v>2918</v>
      </c>
      <c r="D9204" s="135" t="s">
        <v>9530</v>
      </c>
      <c r="E9204" s="135">
        <f t="shared" si="143"/>
        <v>63111012</v>
      </c>
      <c r="F9204" s="135" t="s">
        <v>9485</v>
      </c>
      <c r="G9204" s="135" t="s">
        <v>9524</v>
      </c>
      <c r="H9204" s="135" t="s">
        <v>9525</v>
      </c>
      <c r="I9204" s="135" t="s">
        <v>9531</v>
      </c>
    </row>
    <row r="9205" spans="1:9" x14ac:dyDescent="0.2">
      <c r="A9205" s="135" t="s">
        <v>2918</v>
      </c>
      <c r="D9205" s="135" t="s">
        <v>9532</v>
      </c>
      <c r="E9205" s="135">
        <f t="shared" si="143"/>
        <v>63111020</v>
      </c>
      <c r="F9205" s="135" t="s">
        <v>9485</v>
      </c>
      <c r="G9205" s="135" t="s">
        <v>9524</v>
      </c>
      <c r="H9205" s="135" t="s">
        <v>9525</v>
      </c>
      <c r="I9205" s="135" t="s">
        <v>9533</v>
      </c>
    </row>
    <row r="9206" spans="1:9" x14ac:dyDescent="0.2">
      <c r="A9206" s="135" t="s">
        <v>2918</v>
      </c>
      <c r="D9206" s="135" t="s">
        <v>9534</v>
      </c>
      <c r="E9206" s="135">
        <f t="shared" si="143"/>
        <v>63111021</v>
      </c>
      <c r="F9206" s="135" t="s">
        <v>9485</v>
      </c>
      <c r="G9206" s="135" t="s">
        <v>9524</v>
      </c>
      <c r="H9206" s="135" t="s">
        <v>9525</v>
      </c>
      <c r="I9206" s="135" t="s">
        <v>12341</v>
      </c>
    </row>
    <row r="9207" spans="1:9" x14ac:dyDescent="0.2">
      <c r="A9207" s="135" t="s">
        <v>2918</v>
      </c>
      <c r="D9207" s="135" t="s">
        <v>12342</v>
      </c>
      <c r="E9207" s="135">
        <f t="shared" si="143"/>
        <v>63111030</v>
      </c>
      <c r="F9207" s="135" t="s">
        <v>9485</v>
      </c>
      <c r="G9207" s="135" t="s">
        <v>9524</v>
      </c>
      <c r="H9207" s="135" t="s">
        <v>9525</v>
      </c>
      <c r="I9207" s="135" t="s">
        <v>12343</v>
      </c>
    </row>
    <row r="9208" spans="1:9" x14ac:dyDescent="0.2">
      <c r="A9208" s="135" t="s">
        <v>2918</v>
      </c>
      <c r="D9208" s="135" t="s">
        <v>12344</v>
      </c>
      <c r="E9208" s="135">
        <f t="shared" si="143"/>
        <v>63111040</v>
      </c>
      <c r="F9208" s="135" t="s">
        <v>9485</v>
      </c>
      <c r="G9208" s="135" t="s">
        <v>9524</v>
      </c>
      <c r="H9208" s="135" t="s">
        <v>9525</v>
      </c>
      <c r="I9208" s="135" t="s">
        <v>12345</v>
      </c>
    </row>
    <row r="9209" spans="1:9" x14ac:dyDescent="0.2">
      <c r="A9209" s="135" t="s">
        <v>2918</v>
      </c>
      <c r="D9209" s="135" t="s">
        <v>12346</v>
      </c>
      <c r="E9209" s="135">
        <f t="shared" si="143"/>
        <v>63111041</v>
      </c>
      <c r="F9209" s="135" t="s">
        <v>9485</v>
      </c>
      <c r="G9209" s="135" t="s">
        <v>9524</v>
      </c>
      <c r="H9209" s="135" t="s">
        <v>9525</v>
      </c>
      <c r="I9209" s="135" t="s">
        <v>12347</v>
      </c>
    </row>
    <row r="9210" spans="1:9" x14ac:dyDescent="0.2">
      <c r="A9210" s="135" t="s">
        <v>2918</v>
      </c>
      <c r="D9210" s="135" t="s">
        <v>12348</v>
      </c>
      <c r="E9210" s="135">
        <f t="shared" si="143"/>
        <v>63111042</v>
      </c>
      <c r="F9210" s="135" t="s">
        <v>9485</v>
      </c>
      <c r="G9210" s="135" t="s">
        <v>9524</v>
      </c>
      <c r="H9210" s="135" t="s">
        <v>9525</v>
      </c>
      <c r="I9210" s="135" t="s">
        <v>12349</v>
      </c>
    </row>
    <row r="9211" spans="1:9" x14ac:dyDescent="0.2">
      <c r="A9211" s="135" t="s">
        <v>2918</v>
      </c>
      <c r="D9211" s="135" t="s">
        <v>12350</v>
      </c>
      <c r="E9211" s="135">
        <f t="shared" si="143"/>
        <v>63111043</v>
      </c>
      <c r="F9211" s="135" t="s">
        <v>9485</v>
      </c>
      <c r="G9211" s="135" t="s">
        <v>9524</v>
      </c>
      <c r="H9211" s="135" t="s">
        <v>9525</v>
      </c>
      <c r="I9211" s="135" t="s">
        <v>12351</v>
      </c>
    </row>
    <row r="9212" spans="1:9" x14ac:dyDescent="0.2">
      <c r="A9212" s="135" t="s">
        <v>2918</v>
      </c>
      <c r="D9212" s="135" t="s">
        <v>12352</v>
      </c>
      <c r="E9212" s="135">
        <f t="shared" si="143"/>
        <v>63111044</v>
      </c>
      <c r="F9212" s="135" t="s">
        <v>9485</v>
      </c>
      <c r="G9212" s="135" t="s">
        <v>9524</v>
      </c>
      <c r="H9212" s="135" t="s">
        <v>9525</v>
      </c>
      <c r="I9212" s="135" t="s">
        <v>12353</v>
      </c>
    </row>
    <row r="9213" spans="1:9" x14ac:dyDescent="0.2">
      <c r="A9213" s="135" t="s">
        <v>2918</v>
      </c>
      <c r="D9213" s="135" t="s">
        <v>12354</v>
      </c>
      <c r="E9213" s="135">
        <f t="shared" si="143"/>
        <v>63111045</v>
      </c>
      <c r="F9213" s="135" t="s">
        <v>9485</v>
      </c>
      <c r="G9213" s="135" t="s">
        <v>9524</v>
      </c>
      <c r="H9213" s="135" t="s">
        <v>9525</v>
      </c>
      <c r="I9213" s="135" t="s">
        <v>12355</v>
      </c>
    </row>
    <row r="9214" spans="1:9" x14ac:dyDescent="0.2">
      <c r="A9214" s="135" t="s">
        <v>2918</v>
      </c>
      <c r="D9214" s="135" t="s">
        <v>12356</v>
      </c>
      <c r="E9214" s="135">
        <f t="shared" si="143"/>
        <v>63111050</v>
      </c>
      <c r="F9214" s="135" t="s">
        <v>9485</v>
      </c>
      <c r="G9214" s="135" t="s">
        <v>9524</v>
      </c>
      <c r="H9214" s="135" t="s">
        <v>9525</v>
      </c>
      <c r="I9214" s="135" t="s">
        <v>12357</v>
      </c>
    </row>
    <row r="9215" spans="1:9" x14ac:dyDescent="0.2">
      <c r="A9215" s="135" t="s">
        <v>2918</v>
      </c>
      <c r="D9215" s="135" t="s">
        <v>12358</v>
      </c>
      <c r="E9215" s="135">
        <f t="shared" si="143"/>
        <v>63111070</v>
      </c>
      <c r="F9215" s="135" t="s">
        <v>9485</v>
      </c>
      <c r="G9215" s="135" t="s">
        <v>9524</v>
      </c>
      <c r="H9215" s="135" t="s">
        <v>9525</v>
      </c>
      <c r="I9215" s="135" t="s">
        <v>12359</v>
      </c>
    </row>
    <row r="9216" spans="1:9" x14ac:dyDescent="0.2">
      <c r="A9216" s="135" t="s">
        <v>2918</v>
      </c>
      <c r="D9216" s="135" t="s">
        <v>12360</v>
      </c>
      <c r="E9216" s="135">
        <f t="shared" si="143"/>
        <v>63111071</v>
      </c>
      <c r="F9216" s="135" t="s">
        <v>9485</v>
      </c>
      <c r="G9216" s="135" t="s">
        <v>9524</v>
      </c>
      <c r="H9216" s="135" t="s">
        <v>9525</v>
      </c>
      <c r="I9216" s="135" t="s">
        <v>12361</v>
      </c>
    </row>
    <row r="9217" spans="1:9" x14ac:dyDescent="0.2">
      <c r="A9217" s="135" t="s">
        <v>2918</v>
      </c>
      <c r="D9217" s="135" t="s">
        <v>12362</v>
      </c>
      <c r="E9217" s="135">
        <f t="shared" si="143"/>
        <v>63111072</v>
      </c>
      <c r="F9217" s="135" t="s">
        <v>9485</v>
      </c>
      <c r="G9217" s="135" t="s">
        <v>9524</v>
      </c>
      <c r="H9217" s="135" t="s">
        <v>9525</v>
      </c>
      <c r="I9217" s="135" t="s">
        <v>12363</v>
      </c>
    </row>
    <row r="9218" spans="1:9" x14ac:dyDescent="0.2">
      <c r="A9218" s="135" t="s">
        <v>2918</v>
      </c>
      <c r="D9218" s="135" t="s">
        <v>12364</v>
      </c>
      <c r="E9218" s="135">
        <f t="shared" ref="E9218:E9281" si="144">VALUE(D9218)</f>
        <v>63125001</v>
      </c>
      <c r="F9218" s="135" t="s">
        <v>9485</v>
      </c>
      <c r="G9218" s="135" t="s">
        <v>9524</v>
      </c>
      <c r="H9218" s="135" t="s">
        <v>12365</v>
      </c>
      <c r="I9218" s="135" t="s">
        <v>12365</v>
      </c>
    </row>
    <row r="9219" spans="1:9" x14ac:dyDescent="0.2">
      <c r="A9219" s="135" t="s">
        <v>2918</v>
      </c>
      <c r="D9219" s="135" t="s">
        <v>12366</v>
      </c>
      <c r="E9219" s="135">
        <f t="shared" si="144"/>
        <v>63125010</v>
      </c>
      <c r="F9219" s="135" t="s">
        <v>9485</v>
      </c>
      <c r="G9219" s="135" t="s">
        <v>9524</v>
      </c>
      <c r="H9219" s="135" t="s">
        <v>12365</v>
      </c>
      <c r="I9219" s="135" t="s">
        <v>12367</v>
      </c>
    </row>
    <row r="9220" spans="1:9" x14ac:dyDescent="0.2">
      <c r="A9220" s="135" t="s">
        <v>2918</v>
      </c>
      <c r="D9220" s="135" t="s">
        <v>12368</v>
      </c>
      <c r="E9220" s="135">
        <f t="shared" si="144"/>
        <v>63125011</v>
      </c>
      <c r="F9220" s="135" t="s">
        <v>9485</v>
      </c>
      <c r="G9220" s="135" t="s">
        <v>9524</v>
      </c>
      <c r="H9220" s="135" t="s">
        <v>12365</v>
      </c>
      <c r="I9220" s="135" t="s">
        <v>12369</v>
      </c>
    </row>
    <row r="9221" spans="1:9" x14ac:dyDescent="0.2">
      <c r="A9221" s="135" t="s">
        <v>2918</v>
      </c>
      <c r="D9221" s="135" t="s">
        <v>12370</v>
      </c>
      <c r="E9221" s="135">
        <f t="shared" si="144"/>
        <v>63125012</v>
      </c>
      <c r="F9221" s="135" t="s">
        <v>9485</v>
      </c>
      <c r="G9221" s="135" t="s">
        <v>9524</v>
      </c>
      <c r="H9221" s="135" t="s">
        <v>12365</v>
      </c>
      <c r="I9221" s="135" t="s">
        <v>12371</v>
      </c>
    </row>
    <row r="9222" spans="1:9" x14ac:dyDescent="0.2">
      <c r="A9222" s="135" t="s">
        <v>2918</v>
      </c>
      <c r="D9222" s="135" t="s">
        <v>12372</v>
      </c>
      <c r="E9222" s="135">
        <f t="shared" si="144"/>
        <v>63125013</v>
      </c>
      <c r="F9222" s="135" t="s">
        <v>9485</v>
      </c>
      <c r="G9222" s="135" t="s">
        <v>9524</v>
      </c>
      <c r="H9222" s="135" t="s">
        <v>12365</v>
      </c>
      <c r="I9222" s="135" t="s">
        <v>12373</v>
      </c>
    </row>
    <row r="9223" spans="1:9" x14ac:dyDescent="0.2">
      <c r="A9223" s="135" t="s">
        <v>2918</v>
      </c>
      <c r="D9223" s="135" t="s">
        <v>12374</v>
      </c>
      <c r="E9223" s="135">
        <f t="shared" si="144"/>
        <v>63125014</v>
      </c>
      <c r="F9223" s="135" t="s">
        <v>9485</v>
      </c>
      <c r="G9223" s="135" t="s">
        <v>9524</v>
      </c>
      <c r="H9223" s="135" t="s">
        <v>12365</v>
      </c>
      <c r="I9223" s="135" t="s">
        <v>12375</v>
      </c>
    </row>
    <row r="9224" spans="1:9" x14ac:dyDescent="0.2">
      <c r="A9224" s="135" t="s">
        <v>2918</v>
      </c>
      <c r="D9224" s="135" t="s">
        <v>12376</v>
      </c>
      <c r="E9224" s="135">
        <f t="shared" si="144"/>
        <v>63125015</v>
      </c>
      <c r="F9224" s="135" t="s">
        <v>9485</v>
      </c>
      <c r="G9224" s="135" t="s">
        <v>9524</v>
      </c>
      <c r="H9224" s="135" t="s">
        <v>12365</v>
      </c>
      <c r="I9224" s="135" t="s">
        <v>12377</v>
      </c>
    </row>
    <row r="9225" spans="1:9" x14ac:dyDescent="0.2">
      <c r="A9225" s="135" t="s">
        <v>2918</v>
      </c>
      <c r="D9225" s="135" t="s">
        <v>12378</v>
      </c>
      <c r="E9225" s="135">
        <f t="shared" si="144"/>
        <v>63125030</v>
      </c>
      <c r="F9225" s="135" t="s">
        <v>9485</v>
      </c>
      <c r="G9225" s="135" t="s">
        <v>9524</v>
      </c>
      <c r="H9225" s="135" t="s">
        <v>12365</v>
      </c>
      <c r="I9225" s="135" t="s">
        <v>12379</v>
      </c>
    </row>
    <row r="9226" spans="1:9" x14ac:dyDescent="0.2">
      <c r="A9226" s="135" t="s">
        <v>2918</v>
      </c>
      <c r="D9226" s="135" t="s">
        <v>12380</v>
      </c>
      <c r="E9226" s="135">
        <f t="shared" si="144"/>
        <v>63125031</v>
      </c>
      <c r="F9226" s="135" t="s">
        <v>9485</v>
      </c>
      <c r="G9226" s="135" t="s">
        <v>9524</v>
      </c>
      <c r="H9226" s="135" t="s">
        <v>12365</v>
      </c>
      <c r="I9226" s="135" t="s">
        <v>12381</v>
      </c>
    </row>
    <row r="9227" spans="1:9" x14ac:dyDescent="0.2">
      <c r="A9227" s="135" t="s">
        <v>2918</v>
      </c>
      <c r="D9227" s="135" t="s">
        <v>12382</v>
      </c>
      <c r="E9227" s="135">
        <f t="shared" si="144"/>
        <v>63125032</v>
      </c>
      <c r="F9227" s="135" t="s">
        <v>9485</v>
      </c>
      <c r="G9227" s="135" t="s">
        <v>9524</v>
      </c>
      <c r="H9227" s="135" t="s">
        <v>12365</v>
      </c>
      <c r="I9227" s="135" t="s">
        <v>12383</v>
      </c>
    </row>
    <row r="9228" spans="1:9" x14ac:dyDescent="0.2">
      <c r="A9228" s="135" t="s">
        <v>2918</v>
      </c>
      <c r="D9228" s="135" t="s">
        <v>12384</v>
      </c>
      <c r="E9228" s="135">
        <f t="shared" si="144"/>
        <v>63125040</v>
      </c>
      <c r="F9228" s="135" t="s">
        <v>9485</v>
      </c>
      <c r="G9228" s="135" t="s">
        <v>9524</v>
      </c>
      <c r="H9228" s="135" t="s">
        <v>12365</v>
      </c>
      <c r="I9228" s="135" t="s">
        <v>12385</v>
      </c>
    </row>
    <row r="9229" spans="1:9" x14ac:dyDescent="0.2">
      <c r="A9229" s="135" t="s">
        <v>2918</v>
      </c>
      <c r="D9229" s="135" t="s">
        <v>12386</v>
      </c>
      <c r="E9229" s="135">
        <f t="shared" si="144"/>
        <v>63125041</v>
      </c>
      <c r="F9229" s="135" t="s">
        <v>9485</v>
      </c>
      <c r="G9229" s="135" t="s">
        <v>9524</v>
      </c>
      <c r="H9229" s="135" t="s">
        <v>12365</v>
      </c>
      <c r="I9229" s="135" t="s">
        <v>12387</v>
      </c>
    </row>
    <row r="9230" spans="1:9" x14ac:dyDescent="0.2">
      <c r="A9230" s="135" t="s">
        <v>2918</v>
      </c>
      <c r="D9230" s="135" t="s">
        <v>15124</v>
      </c>
      <c r="E9230" s="135">
        <f t="shared" si="144"/>
        <v>63125042</v>
      </c>
      <c r="F9230" s="135" t="s">
        <v>9485</v>
      </c>
      <c r="G9230" s="135" t="s">
        <v>9524</v>
      </c>
      <c r="H9230" s="135" t="s">
        <v>12365</v>
      </c>
      <c r="I9230" s="135" t="s">
        <v>15125</v>
      </c>
    </row>
    <row r="9231" spans="1:9" x14ac:dyDescent="0.2">
      <c r="A9231" s="135" t="s">
        <v>2918</v>
      </c>
      <c r="D9231" s="135" t="s">
        <v>15126</v>
      </c>
      <c r="E9231" s="135">
        <f t="shared" si="144"/>
        <v>63125080</v>
      </c>
      <c r="F9231" s="135" t="s">
        <v>9485</v>
      </c>
      <c r="G9231" s="135" t="s">
        <v>9524</v>
      </c>
      <c r="H9231" s="135" t="s">
        <v>12365</v>
      </c>
      <c r="I9231" s="135" t="s">
        <v>15127</v>
      </c>
    </row>
    <row r="9232" spans="1:9" x14ac:dyDescent="0.2">
      <c r="A9232" s="135" t="s">
        <v>2918</v>
      </c>
      <c r="D9232" s="135" t="s">
        <v>15128</v>
      </c>
      <c r="E9232" s="135">
        <f t="shared" si="144"/>
        <v>63131001</v>
      </c>
      <c r="F9232" s="135" t="s">
        <v>9485</v>
      </c>
      <c r="G9232" s="135" t="s">
        <v>9524</v>
      </c>
      <c r="H9232" s="135" t="s">
        <v>15129</v>
      </c>
      <c r="I9232" s="135" t="s">
        <v>15129</v>
      </c>
    </row>
    <row r="9233" spans="1:9" x14ac:dyDescent="0.2">
      <c r="A9233" s="135" t="s">
        <v>2918</v>
      </c>
      <c r="D9233" s="135" t="s">
        <v>15130</v>
      </c>
      <c r="E9233" s="135">
        <f t="shared" si="144"/>
        <v>63131010</v>
      </c>
      <c r="F9233" s="135" t="s">
        <v>9485</v>
      </c>
      <c r="G9233" s="135" t="s">
        <v>9524</v>
      </c>
      <c r="H9233" s="135" t="s">
        <v>15129</v>
      </c>
      <c r="I9233" s="135" t="s">
        <v>15131</v>
      </c>
    </row>
    <row r="9234" spans="1:9" x14ac:dyDescent="0.2">
      <c r="A9234" s="135" t="s">
        <v>2918</v>
      </c>
      <c r="D9234" s="135" t="s">
        <v>15132</v>
      </c>
      <c r="E9234" s="135">
        <f t="shared" si="144"/>
        <v>63131011</v>
      </c>
      <c r="F9234" s="135" t="s">
        <v>9485</v>
      </c>
      <c r="G9234" s="135" t="s">
        <v>9524</v>
      </c>
      <c r="H9234" s="135" t="s">
        <v>15129</v>
      </c>
      <c r="I9234" s="135" t="s">
        <v>15133</v>
      </c>
    </row>
    <row r="9235" spans="1:9" x14ac:dyDescent="0.2">
      <c r="A9235" s="135" t="s">
        <v>2918</v>
      </c>
      <c r="D9235" s="135" t="s">
        <v>15134</v>
      </c>
      <c r="E9235" s="135">
        <f t="shared" si="144"/>
        <v>63131012</v>
      </c>
      <c r="F9235" s="135" t="s">
        <v>9485</v>
      </c>
      <c r="G9235" s="135" t="s">
        <v>9524</v>
      </c>
      <c r="H9235" s="135" t="s">
        <v>15129</v>
      </c>
      <c r="I9235" s="135" t="s">
        <v>15135</v>
      </c>
    </row>
    <row r="9236" spans="1:9" x14ac:dyDescent="0.2">
      <c r="A9236" s="135" t="s">
        <v>2918</v>
      </c>
      <c r="D9236" s="135" t="s">
        <v>15136</v>
      </c>
      <c r="E9236" s="135">
        <f t="shared" si="144"/>
        <v>63131013</v>
      </c>
      <c r="F9236" s="135" t="s">
        <v>9485</v>
      </c>
      <c r="G9236" s="135" t="s">
        <v>9524</v>
      </c>
      <c r="H9236" s="135" t="s">
        <v>15129</v>
      </c>
      <c r="I9236" s="135" t="s">
        <v>15137</v>
      </c>
    </row>
    <row r="9237" spans="1:9" x14ac:dyDescent="0.2">
      <c r="A9237" s="135" t="s">
        <v>2918</v>
      </c>
      <c r="D9237" s="135" t="s">
        <v>15138</v>
      </c>
      <c r="E9237" s="135">
        <f t="shared" si="144"/>
        <v>63131014</v>
      </c>
      <c r="F9237" s="135" t="s">
        <v>9485</v>
      </c>
      <c r="G9237" s="135" t="s">
        <v>9524</v>
      </c>
      <c r="H9237" s="135" t="s">
        <v>15129</v>
      </c>
      <c r="I9237" s="135" t="s">
        <v>15139</v>
      </c>
    </row>
    <row r="9238" spans="1:9" x14ac:dyDescent="0.2">
      <c r="A9238" s="135" t="s">
        <v>2918</v>
      </c>
      <c r="D9238" s="135" t="s">
        <v>15140</v>
      </c>
      <c r="E9238" s="135">
        <f t="shared" si="144"/>
        <v>63131015</v>
      </c>
      <c r="F9238" s="135" t="s">
        <v>9485</v>
      </c>
      <c r="G9238" s="135" t="s">
        <v>9524</v>
      </c>
      <c r="H9238" s="135" t="s">
        <v>15129</v>
      </c>
      <c r="I9238" s="135" t="s">
        <v>15141</v>
      </c>
    </row>
    <row r="9239" spans="1:9" x14ac:dyDescent="0.2">
      <c r="A9239" s="135" t="s">
        <v>2918</v>
      </c>
      <c r="D9239" s="135" t="s">
        <v>15142</v>
      </c>
      <c r="E9239" s="135">
        <f t="shared" si="144"/>
        <v>63131016</v>
      </c>
      <c r="F9239" s="135" t="s">
        <v>9485</v>
      </c>
      <c r="G9239" s="135" t="s">
        <v>9524</v>
      </c>
      <c r="H9239" s="135" t="s">
        <v>15129</v>
      </c>
      <c r="I9239" s="135" t="s">
        <v>15143</v>
      </c>
    </row>
    <row r="9240" spans="1:9" x14ac:dyDescent="0.2">
      <c r="A9240" s="135" t="s">
        <v>2918</v>
      </c>
      <c r="D9240" s="135" t="s">
        <v>15144</v>
      </c>
      <c r="E9240" s="135">
        <f t="shared" si="144"/>
        <v>63131017</v>
      </c>
      <c r="F9240" s="135" t="s">
        <v>9485</v>
      </c>
      <c r="G9240" s="135" t="s">
        <v>9524</v>
      </c>
      <c r="H9240" s="135" t="s">
        <v>15129</v>
      </c>
      <c r="I9240" s="135" t="s">
        <v>15145</v>
      </c>
    </row>
    <row r="9241" spans="1:9" x14ac:dyDescent="0.2">
      <c r="A9241" s="135" t="s">
        <v>2918</v>
      </c>
      <c r="D9241" s="135" t="s">
        <v>15146</v>
      </c>
      <c r="E9241" s="135">
        <f t="shared" si="144"/>
        <v>63131018</v>
      </c>
      <c r="F9241" s="135" t="s">
        <v>9485</v>
      </c>
      <c r="G9241" s="135" t="s">
        <v>9524</v>
      </c>
      <c r="H9241" s="135" t="s">
        <v>15129</v>
      </c>
      <c r="I9241" s="135" t="s">
        <v>15147</v>
      </c>
    </row>
    <row r="9242" spans="1:9" x14ac:dyDescent="0.2">
      <c r="A9242" s="135" t="s">
        <v>2918</v>
      </c>
      <c r="D9242" s="135" t="s">
        <v>15148</v>
      </c>
      <c r="E9242" s="135">
        <f t="shared" si="144"/>
        <v>63131030</v>
      </c>
      <c r="F9242" s="135" t="s">
        <v>9485</v>
      </c>
      <c r="G9242" s="135" t="s">
        <v>9524</v>
      </c>
      <c r="H9242" s="135" t="s">
        <v>15129</v>
      </c>
      <c r="I9242" s="135" t="s">
        <v>15149</v>
      </c>
    </row>
    <row r="9243" spans="1:9" x14ac:dyDescent="0.2">
      <c r="A9243" s="135" t="s">
        <v>2918</v>
      </c>
      <c r="D9243" s="135" t="s">
        <v>15150</v>
      </c>
      <c r="E9243" s="135">
        <f t="shared" si="144"/>
        <v>63131031</v>
      </c>
      <c r="F9243" s="135" t="s">
        <v>9485</v>
      </c>
      <c r="G9243" s="135" t="s">
        <v>9524</v>
      </c>
      <c r="H9243" s="135" t="s">
        <v>15129</v>
      </c>
      <c r="I9243" s="135" t="s">
        <v>15174</v>
      </c>
    </row>
    <row r="9244" spans="1:9" x14ac:dyDescent="0.2">
      <c r="A9244" s="135" t="s">
        <v>2918</v>
      </c>
      <c r="D9244" s="135" t="s">
        <v>15171</v>
      </c>
      <c r="E9244" s="135">
        <f t="shared" si="144"/>
        <v>63131032</v>
      </c>
      <c r="F9244" s="135" t="s">
        <v>9485</v>
      </c>
      <c r="G9244" s="135" t="s">
        <v>9524</v>
      </c>
      <c r="H9244" s="135" t="s">
        <v>15129</v>
      </c>
      <c r="I9244" s="135" t="s">
        <v>16256</v>
      </c>
    </row>
    <row r="9245" spans="1:9" x14ac:dyDescent="0.2">
      <c r="A9245" s="135" t="s">
        <v>2918</v>
      </c>
      <c r="D9245" s="135" t="s">
        <v>16257</v>
      </c>
      <c r="E9245" s="135">
        <f t="shared" si="144"/>
        <v>63131033</v>
      </c>
      <c r="F9245" s="135" t="s">
        <v>9485</v>
      </c>
      <c r="G9245" s="135" t="s">
        <v>9524</v>
      </c>
      <c r="H9245" s="135" t="s">
        <v>15129</v>
      </c>
      <c r="I9245" s="135" t="s">
        <v>16258</v>
      </c>
    </row>
    <row r="9246" spans="1:9" x14ac:dyDescent="0.2">
      <c r="A9246" s="135" t="s">
        <v>2918</v>
      </c>
      <c r="D9246" s="135" t="s">
        <v>16259</v>
      </c>
      <c r="E9246" s="135">
        <f t="shared" si="144"/>
        <v>63131034</v>
      </c>
      <c r="F9246" s="135" t="s">
        <v>9485</v>
      </c>
      <c r="G9246" s="135" t="s">
        <v>9524</v>
      </c>
      <c r="H9246" s="135" t="s">
        <v>15129</v>
      </c>
      <c r="I9246" s="135" t="s">
        <v>16260</v>
      </c>
    </row>
    <row r="9247" spans="1:9" x14ac:dyDescent="0.2">
      <c r="A9247" s="135" t="s">
        <v>2918</v>
      </c>
      <c r="D9247" s="135" t="s">
        <v>16261</v>
      </c>
      <c r="E9247" s="135">
        <f t="shared" si="144"/>
        <v>63131038</v>
      </c>
      <c r="F9247" s="135" t="s">
        <v>9485</v>
      </c>
      <c r="G9247" s="135" t="s">
        <v>9524</v>
      </c>
      <c r="H9247" s="135" t="s">
        <v>15129</v>
      </c>
      <c r="I9247" s="135" t="s">
        <v>16262</v>
      </c>
    </row>
    <row r="9248" spans="1:9" x14ac:dyDescent="0.2">
      <c r="A9248" s="135" t="s">
        <v>2918</v>
      </c>
      <c r="D9248" s="135" t="s">
        <v>16263</v>
      </c>
      <c r="E9248" s="135">
        <f t="shared" si="144"/>
        <v>63131080</v>
      </c>
      <c r="F9248" s="135" t="s">
        <v>9485</v>
      </c>
      <c r="G9248" s="135" t="s">
        <v>9524</v>
      </c>
      <c r="H9248" s="135" t="s">
        <v>15129</v>
      </c>
      <c r="I9248" s="135" t="s">
        <v>16264</v>
      </c>
    </row>
    <row r="9249" spans="1:9" x14ac:dyDescent="0.2">
      <c r="A9249" s="135" t="s">
        <v>2918</v>
      </c>
      <c r="D9249" s="135" t="s">
        <v>16265</v>
      </c>
      <c r="E9249" s="135">
        <f t="shared" si="144"/>
        <v>63134001</v>
      </c>
      <c r="F9249" s="135" t="s">
        <v>9485</v>
      </c>
      <c r="G9249" s="135" t="s">
        <v>9524</v>
      </c>
      <c r="H9249" s="135" t="s">
        <v>16266</v>
      </c>
      <c r="I9249" s="135" t="s">
        <v>16266</v>
      </c>
    </row>
    <row r="9250" spans="1:9" x14ac:dyDescent="0.2">
      <c r="A9250" s="135" t="s">
        <v>2918</v>
      </c>
      <c r="D9250" s="135" t="s">
        <v>16267</v>
      </c>
      <c r="E9250" s="135">
        <f t="shared" si="144"/>
        <v>63134010</v>
      </c>
      <c r="F9250" s="135" t="s">
        <v>9485</v>
      </c>
      <c r="G9250" s="135" t="s">
        <v>9524</v>
      </c>
      <c r="H9250" s="135" t="s">
        <v>16266</v>
      </c>
      <c r="I9250" s="135" t="s">
        <v>16268</v>
      </c>
    </row>
    <row r="9251" spans="1:9" x14ac:dyDescent="0.2">
      <c r="A9251" s="135" t="s">
        <v>2918</v>
      </c>
      <c r="D9251" s="135" t="s">
        <v>16269</v>
      </c>
      <c r="E9251" s="135">
        <f t="shared" si="144"/>
        <v>63134011</v>
      </c>
      <c r="F9251" s="135" t="s">
        <v>9485</v>
      </c>
      <c r="G9251" s="135" t="s">
        <v>9524</v>
      </c>
      <c r="H9251" s="135" t="s">
        <v>16266</v>
      </c>
      <c r="I9251" s="135" t="s">
        <v>16270</v>
      </c>
    </row>
    <row r="9252" spans="1:9" x14ac:dyDescent="0.2">
      <c r="A9252" s="135" t="s">
        <v>2918</v>
      </c>
      <c r="D9252" s="135" t="s">
        <v>16271</v>
      </c>
      <c r="E9252" s="135">
        <f t="shared" si="144"/>
        <v>63134012</v>
      </c>
      <c r="F9252" s="135" t="s">
        <v>9485</v>
      </c>
      <c r="G9252" s="135" t="s">
        <v>9524</v>
      </c>
      <c r="H9252" s="135" t="s">
        <v>16266</v>
      </c>
      <c r="I9252" s="135" t="s">
        <v>16272</v>
      </c>
    </row>
    <row r="9253" spans="1:9" x14ac:dyDescent="0.2">
      <c r="A9253" s="135" t="s">
        <v>2918</v>
      </c>
      <c r="D9253" s="135" t="s">
        <v>16273</v>
      </c>
      <c r="E9253" s="135">
        <f t="shared" si="144"/>
        <v>63134013</v>
      </c>
      <c r="F9253" s="135" t="s">
        <v>9485</v>
      </c>
      <c r="G9253" s="135" t="s">
        <v>9524</v>
      </c>
      <c r="H9253" s="135" t="s">
        <v>16266</v>
      </c>
      <c r="I9253" s="135" t="s">
        <v>16274</v>
      </c>
    </row>
    <row r="9254" spans="1:9" x14ac:dyDescent="0.2">
      <c r="A9254" s="135" t="s">
        <v>2918</v>
      </c>
      <c r="D9254" s="135" t="s">
        <v>16275</v>
      </c>
      <c r="E9254" s="135">
        <f t="shared" si="144"/>
        <v>63134014</v>
      </c>
      <c r="F9254" s="135" t="s">
        <v>9485</v>
      </c>
      <c r="G9254" s="135" t="s">
        <v>9524</v>
      </c>
      <c r="H9254" s="135" t="s">
        <v>16266</v>
      </c>
      <c r="I9254" s="135" t="s">
        <v>16276</v>
      </c>
    </row>
    <row r="9255" spans="1:9" x14ac:dyDescent="0.2">
      <c r="A9255" s="135" t="s">
        <v>2918</v>
      </c>
      <c r="D9255" s="135" t="s">
        <v>16277</v>
      </c>
      <c r="E9255" s="135">
        <f t="shared" si="144"/>
        <v>63134015</v>
      </c>
      <c r="F9255" s="135" t="s">
        <v>9485</v>
      </c>
      <c r="G9255" s="135" t="s">
        <v>9524</v>
      </c>
      <c r="H9255" s="135" t="s">
        <v>16266</v>
      </c>
      <c r="I9255" s="135" t="s">
        <v>16278</v>
      </c>
    </row>
    <row r="9256" spans="1:9" x14ac:dyDescent="0.2">
      <c r="A9256" s="135" t="s">
        <v>2918</v>
      </c>
      <c r="D9256" s="135" t="s">
        <v>16279</v>
      </c>
      <c r="E9256" s="135">
        <f t="shared" si="144"/>
        <v>63134016</v>
      </c>
      <c r="F9256" s="135" t="s">
        <v>9485</v>
      </c>
      <c r="G9256" s="135" t="s">
        <v>9524</v>
      </c>
      <c r="H9256" s="135" t="s">
        <v>16266</v>
      </c>
      <c r="I9256" s="135" t="s">
        <v>16280</v>
      </c>
    </row>
    <row r="9257" spans="1:9" x14ac:dyDescent="0.2">
      <c r="A9257" s="135" t="s">
        <v>2918</v>
      </c>
      <c r="D9257" s="135" t="s">
        <v>16281</v>
      </c>
      <c r="E9257" s="135">
        <f t="shared" si="144"/>
        <v>63134017</v>
      </c>
      <c r="F9257" s="135" t="s">
        <v>9485</v>
      </c>
      <c r="G9257" s="135" t="s">
        <v>9524</v>
      </c>
      <c r="H9257" s="135" t="s">
        <v>16266</v>
      </c>
      <c r="I9257" s="135" t="s">
        <v>16282</v>
      </c>
    </row>
    <row r="9258" spans="1:9" x14ac:dyDescent="0.2">
      <c r="A9258" s="135" t="s">
        <v>2918</v>
      </c>
      <c r="D9258" s="135" t="s">
        <v>16283</v>
      </c>
      <c r="E9258" s="135">
        <f t="shared" si="144"/>
        <v>63134018</v>
      </c>
      <c r="F9258" s="135" t="s">
        <v>9485</v>
      </c>
      <c r="G9258" s="135" t="s">
        <v>9524</v>
      </c>
      <c r="H9258" s="135" t="s">
        <v>16266</v>
      </c>
      <c r="I9258" s="135" t="s">
        <v>16284</v>
      </c>
    </row>
    <row r="9259" spans="1:9" x14ac:dyDescent="0.2">
      <c r="A9259" s="135" t="s">
        <v>2918</v>
      </c>
      <c r="D9259" s="135" t="s">
        <v>16285</v>
      </c>
      <c r="E9259" s="135">
        <f t="shared" si="144"/>
        <v>63134019</v>
      </c>
      <c r="F9259" s="135" t="s">
        <v>9485</v>
      </c>
      <c r="G9259" s="135" t="s">
        <v>9524</v>
      </c>
      <c r="H9259" s="135" t="s">
        <v>16266</v>
      </c>
      <c r="I9259" s="135" t="s">
        <v>16286</v>
      </c>
    </row>
    <row r="9260" spans="1:9" x14ac:dyDescent="0.2">
      <c r="A9260" s="135" t="s">
        <v>2918</v>
      </c>
      <c r="D9260" s="135" t="s">
        <v>16287</v>
      </c>
      <c r="E9260" s="135">
        <f t="shared" si="144"/>
        <v>63134020</v>
      </c>
      <c r="F9260" s="135" t="s">
        <v>9485</v>
      </c>
      <c r="G9260" s="135" t="s">
        <v>9524</v>
      </c>
      <c r="H9260" s="135" t="s">
        <v>16266</v>
      </c>
      <c r="I9260" s="135" t="s">
        <v>16288</v>
      </c>
    </row>
    <row r="9261" spans="1:9" x14ac:dyDescent="0.2">
      <c r="A9261" s="135" t="s">
        <v>2918</v>
      </c>
      <c r="D9261" s="135" t="s">
        <v>16289</v>
      </c>
      <c r="E9261" s="135">
        <f t="shared" si="144"/>
        <v>63134021</v>
      </c>
      <c r="F9261" s="135" t="s">
        <v>9485</v>
      </c>
      <c r="G9261" s="135" t="s">
        <v>9524</v>
      </c>
      <c r="H9261" s="135" t="s">
        <v>16266</v>
      </c>
      <c r="I9261" s="135" t="s">
        <v>16290</v>
      </c>
    </row>
    <row r="9262" spans="1:9" x14ac:dyDescent="0.2">
      <c r="A9262" s="135" t="s">
        <v>2918</v>
      </c>
      <c r="D9262" s="135" t="s">
        <v>16291</v>
      </c>
      <c r="E9262" s="135">
        <f t="shared" si="144"/>
        <v>63134022</v>
      </c>
      <c r="F9262" s="135" t="s">
        <v>9485</v>
      </c>
      <c r="G9262" s="135" t="s">
        <v>9524</v>
      </c>
      <c r="H9262" s="135" t="s">
        <v>16266</v>
      </c>
      <c r="I9262" s="135" t="s">
        <v>16292</v>
      </c>
    </row>
    <row r="9263" spans="1:9" x14ac:dyDescent="0.2">
      <c r="A9263" s="135" t="s">
        <v>2918</v>
      </c>
      <c r="D9263" s="135" t="s">
        <v>16293</v>
      </c>
      <c r="E9263" s="135">
        <f t="shared" si="144"/>
        <v>63134023</v>
      </c>
      <c r="F9263" s="135" t="s">
        <v>9485</v>
      </c>
      <c r="G9263" s="135" t="s">
        <v>9524</v>
      </c>
      <c r="H9263" s="135" t="s">
        <v>16266</v>
      </c>
      <c r="I9263" s="135" t="s">
        <v>16294</v>
      </c>
    </row>
    <row r="9264" spans="1:9" x14ac:dyDescent="0.2">
      <c r="A9264" s="135" t="s">
        <v>2918</v>
      </c>
      <c r="D9264" s="135" t="s">
        <v>16295</v>
      </c>
      <c r="E9264" s="135">
        <f t="shared" si="144"/>
        <v>63134024</v>
      </c>
      <c r="F9264" s="135" t="s">
        <v>9485</v>
      </c>
      <c r="G9264" s="135" t="s">
        <v>9524</v>
      </c>
      <c r="H9264" s="135" t="s">
        <v>16266</v>
      </c>
      <c r="I9264" s="135" t="s">
        <v>16296</v>
      </c>
    </row>
    <row r="9265" spans="1:9" x14ac:dyDescent="0.2">
      <c r="A9265" s="135" t="s">
        <v>2918</v>
      </c>
      <c r="D9265" s="135" t="s">
        <v>16297</v>
      </c>
      <c r="E9265" s="135">
        <f t="shared" si="144"/>
        <v>63134025</v>
      </c>
      <c r="F9265" s="135" t="s">
        <v>9485</v>
      </c>
      <c r="G9265" s="135" t="s">
        <v>9524</v>
      </c>
      <c r="H9265" s="135" t="s">
        <v>16266</v>
      </c>
      <c r="I9265" s="135" t="s">
        <v>13607</v>
      </c>
    </row>
    <row r="9266" spans="1:9" x14ac:dyDescent="0.2">
      <c r="A9266" s="135" t="s">
        <v>2918</v>
      </c>
      <c r="D9266" s="135" t="s">
        <v>13608</v>
      </c>
      <c r="E9266" s="135">
        <f t="shared" si="144"/>
        <v>63134026</v>
      </c>
      <c r="F9266" s="135" t="s">
        <v>9485</v>
      </c>
      <c r="G9266" s="135" t="s">
        <v>9524</v>
      </c>
      <c r="H9266" s="135" t="s">
        <v>16266</v>
      </c>
      <c r="I9266" s="135" t="s">
        <v>13609</v>
      </c>
    </row>
    <row r="9267" spans="1:9" x14ac:dyDescent="0.2">
      <c r="A9267" s="135" t="s">
        <v>2918</v>
      </c>
      <c r="D9267" s="135" t="s">
        <v>13610</v>
      </c>
      <c r="E9267" s="135">
        <f t="shared" si="144"/>
        <v>63134027</v>
      </c>
      <c r="F9267" s="135" t="s">
        <v>9485</v>
      </c>
      <c r="G9267" s="135" t="s">
        <v>9524</v>
      </c>
      <c r="H9267" s="135" t="s">
        <v>16266</v>
      </c>
      <c r="I9267" s="135" t="s">
        <v>13611</v>
      </c>
    </row>
    <row r="9268" spans="1:9" x14ac:dyDescent="0.2">
      <c r="A9268" s="135" t="s">
        <v>2918</v>
      </c>
      <c r="D9268" s="135" t="s">
        <v>13612</v>
      </c>
      <c r="E9268" s="135">
        <f t="shared" si="144"/>
        <v>63134028</v>
      </c>
      <c r="F9268" s="135" t="s">
        <v>9485</v>
      </c>
      <c r="G9268" s="135" t="s">
        <v>9524</v>
      </c>
      <c r="H9268" s="135" t="s">
        <v>16266</v>
      </c>
      <c r="I9268" s="135" t="s">
        <v>13613</v>
      </c>
    </row>
    <row r="9269" spans="1:9" x14ac:dyDescent="0.2">
      <c r="A9269" s="135" t="s">
        <v>2918</v>
      </c>
      <c r="D9269" s="135" t="s">
        <v>13614</v>
      </c>
      <c r="E9269" s="135">
        <f t="shared" si="144"/>
        <v>63134029</v>
      </c>
      <c r="F9269" s="135" t="s">
        <v>9485</v>
      </c>
      <c r="G9269" s="135" t="s">
        <v>9524</v>
      </c>
      <c r="H9269" s="135" t="s">
        <v>16266</v>
      </c>
      <c r="I9269" s="135" t="s">
        <v>16343</v>
      </c>
    </row>
    <row r="9270" spans="1:9" x14ac:dyDescent="0.2">
      <c r="A9270" s="135" t="s">
        <v>2918</v>
      </c>
      <c r="D9270" s="135" t="s">
        <v>16344</v>
      </c>
      <c r="E9270" s="135">
        <f t="shared" si="144"/>
        <v>63134030</v>
      </c>
      <c r="F9270" s="135" t="s">
        <v>9485</v>
      </c>
      <c r="G9270" s="135" t="s">
        <v>9524</v>
      </c>
      <c r="H9270" s="135" t="s">
        <v>16266</v>
      </c>
      <c r="I9270" s="135" t="s">
        <v>16345</v>
      </c>
    </row>
    <row r="9271" spans="1:9" x14ac:dyDescent="0.2">
      <c r="A9271" s="135" t="s">
        <v>2918</v>
      </c>
      <c r="D9271" s="135" t="s">
        <v>16346</v>
      </c>
      <c r="E9271" s="135">
        <f t="shared" si="144"/>
        <v>63134031</v>
      </c>
      <c r="F9271" s="135" t="s">
        <v>9485</v>
      </c>
      <c r="G9271" s="135" t="s">
        <v>9524</v>
      </c>
      <c r="H9271" s="135" t="s">
        <v>16266</v>
      </c>
      <c r="I9271" s="135" t="s">
        <v>16347</v>
      </c>
    </row>
    <row r="9272" spans="1:9" x14ac:dyDescent="0.2">
      <c r="A9272" s="135" t="s">
        <v>2918</v>
      </c>
      <c r="D9272" s="135" t="s">
        <v>16348</v>
      </c>
      <c r="E9272" s="135">
        <f t="shared" si="144"/>
        <v>63134032</v>
      </c>
      <c r="F9272" s="135" t="s">
        <v>9485</v>
      </c>
      <c r="G9272" s="135" t="s">
        <v>9524</v>
      </c>
      <c r="H9272" s="135" t="s">
        <v>16266</v>
      </c>
      <c r="I9272" s="135" t="s">
        <v>16349</v>
      </c>
    </row>
    <row r="9273" spans="1:9" x14ac:dyDescent="0.2">
      <c r="A9273" s="135" t="s">
        <v>2918</v>
      </c>
      <c r="D9273" s="135" t="s">
        <v>16350</v>
      </c>
      <c r="E9273" s="135">
        <f t="shared" si="144"/>
        <v>63134033</v>
      </c>
      <c r="F9273" s="135" t="s">
        <v>9485</v>
      </c>
      <c r="G9273" s="135" t="s">
        <v>9524</v>
      </c>
      <c r="H9273" s="135" t="s">
        <v>16266</v>
      </c>
      <c r="I9273" s="135" t="s">
        <v>16351</v>
      </c>
    </row>
    <row r="9274" spans="1:9" x14ac:dyDescent="0.2">
      <c r="A9274" s="135" t="s">
        <v>2918</v>
      </c>
      <c r="D9274" s="135" t="s">
        <v>16352</v>
      </c>
      <c r="E9274" s="135">
        <f t="shared" si="144"/>
        <v>63134034</v>
      </c>
      <c r="F9274" s="135" t="s">
        <v>9485</v>
      </c>
      <c r="G9274" s="135" t="s">
        <v>9524</v>
      </c>
      <c r="H9274" s="135" t="s">
        <v>16266</v>
      </c>
      <c r="I9274" s="135" t="s">
        <v>16353</v>
      </c>
    </row>
    <row r="9275" spans="1:9" x14ac:dyDescent="0.2">
      <c r="A9275" s="135" t="s">
        <v>2918</v>
      </c>
      <c r="D9275" s="135" t="s">
        <v>16354</v>
      </c>
      <c r="E9275" s="135">
        <f t="shared" si="144"/>
        <v>63134035</v>
      </c>
      <c r="F9275" s="135" t="s">
        <v>9485</v>
      </c>
      <c r="G9275" s="135" t="s">
        <v>9524</v>
      </c>
      <c r="H9275" s="135" t="s">
        <v>16266</v>
      </c>
      <c r="I9275" s="135" t="s">
        <v>16355</v>
      </c>
    </row>
    <row r="9276" spans="1:9" x14ac:dyDescent="0.2">
      <c r="A9276" s="135" t="s">
        <v>2918</v>
      </c>
      <c r="D9276" s="135" t="s">
        <v>16356</v>
      </c>
      <c r="E9276" s="135">
        <f t="shared" si="144"/>
        <v>63134036</v>
      </c>
      <c r="F9276" s="135" t="s">
        <v>9485</v>
      </c>
      <c r="G9276" s="135" t="s">
        <v>9524</v>
      </c>
      <c r="H9276" s="135" t="s">
        <v>16266</v>
      </c>
      <c r="I9276" s="135" t="s">
        <v>16357</v>
      </c>
    </row>
    <row r="9277" spans="1:9" x14ac:dyDescent="0.2">
      <c r="A9277" s="135" t="s">
        <v>2918</v>
      </c>
      <c r="D9277" s="135" t="s">
        <v>16358</v>
      </c>
      <c r="E9277" s="135">
        <f t="shared" si="144"/>
        <v>63134037</v>
      </c>
      <c r="F9277" s="135" t="s">
        <v>9485</v>
      </c>
      <c r="G9277" s="135" t="s">
        <v>9524</v>
      </c>
      <c r="H9277" s="135" t="s">
        <v>16266</v>
      </c>
      <c r="I9277" s="135" t="s">
        <v>16359</v>
      </c>
    </row>
    <row r="9278" spans="1:9" x14ac:dyDescent="0.2">
      <c r="A9278" s="135" t="s">
        <v>2918</v>
      </c>
      <c r="D9278" s="135" t="s">
        <v>16360</v>
      </c>
      <c r="E9278" s="135">
        <f t="shared" si="144"/>
        <v>63134038</v>
      </c>
      <c r="F9278" s="135" t="s">
        <v>9485</v>
      </c>
      <c r="G9278" s="135" t="s">
        <v>9524</v>
      </c>
      <c r="H9278" s="135" t="s">
        <v>16266</v>
      </c>
      <c r="I9278" s="135" t="s">
        <v>16361</v>
      </c>
    </row>
    <row r="9279" spans="1:9" x14ac:dyDescent="0.2">
      <c r="A9279" s="135" t="s">
        <v>2918</v>
      </c>
      <c r="D9279" s="135" t="s">
        <v>16362</v>
      </c>
      <c r="E9279" s="135">
        <f t="shared" si="144"/>
        <v>63134039</v>
      </c>
      <c r="F9279" s="135" t="s">
        <v>9485</v>
      </c>
      <c r="G9279" s="135" t="s">
        <v>9524</v>
      </c>
      <c r="H9279" s="135" t="s">
        <v>16266</v>
      </c>
      <c r="I9279" s="135" t="s">
        <v>16363</v>
      </c>
    </row>
    <row r="9280" spans="1:9" x14ac:dyDescent="0.2">
      <c r="A9280" s="135" t="s">
        <v>2918</v>
      </c>
      <c r="D9280" s="135" t="s">
        <v>16364</v>
      </c>
      <c r="E9280" s="135">
        <f t="shared" si="144"/>
        <v>63134040</v>
      </c>
      <c r="F9280" s="135" t="s">
        <v>9485</v>
      </c>
      <c r="G9280" s="135" t="s">
        <v>9524</v>
      </c>
      <c r="H9280" s="135" t="s">
        <v>16266</v>
      </c>
      <c r="I9280" s="135" t="s">
        <v>16365</v>
      </c>
    </row>
    <row r="9281" spans="1:9" x14ac:dyDescent="0.2">
      <c r="A9281" s="135" t="s">
        <v>2918</v>
      </c>
      <c r="D9281" s="135" t="s">
        <v>16366</v>
      </c>
      <c r="E9281" s="135">
        <f t="shared" si="144"/>
        <v>63134061</v>
      </c>
      <c r="F9281" s="135" t="s">
        <v>9485</v>
      </c>
      <c r="G9281" s="135" t="s">
        <v>9524</v>
      </c>
      <c r="H9281" s="135" t="s">
        <v>16266</v>
      </c>
      <c r="I9281" s="135" t="s">
        <v>16367</v>
      </c>
    </row>
    <row r="9282" spans="1:9" x14ac:dyDescent="0.2">
      <c r="A9282" s="135" t="s">
        <v>2918</v>
      </c>
      <c r="D9282" s="135" t="s">
        <v>16368</v>
      </c>
      <c r="E9282" s="135">
        <f t="shared" ref="E9282:E9345" si="145">VALUE(D9282)</f>
        <v>63134062</v>
      </c>
      <c r="F9282" s="135" t="s">
        <v>9485</v>
      </c>
      <c r="G9282" s="135" t="s">
        <v>9524</v>
      </c>
      <c r="H9282" s="135" t="s">
        <v>16266</v>
      </c>
      <c r="I9282" s="135" t="s">
        <v>16369</v>
      </c>
    </row>
    <row r="9283" spans="1:9" x14ac:dyDescent="0.2">
      <c r="A9283" s="135" t="s">
        <v>2918</v>
      </c>
      <c r="D9283" s="135" t="s">
        <v>16370</v>
      </c>
      <c r="E9283" s="135">
        <f t="shared" si="145"/>
        <v>63134063</v>
      </c>
      <c r="F9283" s="135" t="s">
        <v>9485</v>
      </c>
      <c r="G9283" s="135" t="s">
        <v>9524</v>
      </c>
      <c r="H9283" s="135" t="s">
        <v>16266</v>
      </c>
      <c r="I9283" s="135" t="s">
        <v>16371</v>
      </c>
    </row>
    <row r="9284" spans="1:9" x14ac:dyDescent="0.2">
      <c r="A9284" s="135" t="s">
        <v>2918</v>
      </c>
      <c r="D9284" s="135" t="s">
        <v>16372</v>
      </c>
      <c r="E9284" s="135">
        <f t="shared" si="145"/>
        <v>63134064</v>
      </c>
      <c r="F9284" s="135" t="s">
        <v>9485</v>
      </c>
      <c r="G9284" s="135" t="s">
        <v>9524</v>
      </c>
      <c r="H9284" s="135" t="s">
        <v>16266</v>
      </c>
      <c r="I9284" s="135" t="s">
        <v>16373</v>
      </c>
    </row>
    <row r="9285" spans="1:9" x14ac:dyDescent="0.2">
      <c r="A9285" s="135" t="s">
        <v>2918</v>
      </c>
      <c r="D9285" s="135" t="s">
        <v>16374</v>
      </c>
      <c r="E9285" s="135">
        <f t="shared" si="145"/>
        <v>63134065</v>
      </c>
      <c r="F9285" s="135" t="s">
        <v>9485</v>
      </c>
      <c r="G9285" s="135" t="s">
        <v>9524</v>
      </c>
      <c r="H9285" s="135" t="s">
        <v>16266</v>
      </c>
      <c r="I9285" s="135" t="s">
        <v>16375</v>
      </c>
    </row>
    <row r="9286" spans="1:9" x14ac:dyDescent="0.2">
      <c r="A9286" s="135" t="s">
        <v>2918</v>
      </c>
      <c r="D9286" s="135" t="s">
        <v>16376</v>
      </c>
      <c r="E9286" s="135">
        <f t="shared" si="145"/>
        <v>63134066</v>
      </c>
      <c r="F9286" s="135" t="s">
        <v>9485</v>
      </c>
      <c r="G9286" s="135" t="s">
        <v>9524</v>
      </c>
      <c r="H9286" s="135" t="s">
        <v>16266</v>
      </c>
      <c r="I9286" s="135" t="s">
        <v>16377</v>
      </c>
    </row>
    <row r="9287" spans="1:9" x14ac:dyDescent="0.2">
      <c r="A9287" s="135" t="s">
        <v>2918</v>
      </c>
      <c r="D9287" s="135" t="s">
        <v>16378</v>
      </c>
      <c r="E9287" s="135">
        <f t="shared" si="145"/>
        <v>63134067</v>
      </c>
      <c r="F9287" s="135" t="s">
        <v>9485</v>
      </c>
      <c r="G9287" s="135" t="s">
        <v>9524</v>
      </c>
      <c r="H9287" s="135" t="s">
        <v>16266</v>
      </c>
      <c r="I9287" s="135" t="s">
        <v>16379</v>
      </c>
    </row>
    <row r="9288" spans="1:9" x14ac:dyDescent="0.2">
      <c r="A9288" s="135" t="s">
        <v>2918</v>
      </c>
      <c r="D9288" s="135" t="s">
        <v>16380</v>
      </c>
      <c r="E9288" s="135">
        <f t="shared" si="145"/>
        <v>63134068</v>
      </c>
      <c r="F9288" s="135" t="s">
        <v>9485</v>
      </c>
      <c r="G9288" s="135" t="s">
        <v>9524</v>
      </c>
      <c r="H9288" s="135" t="s">
        <v>16266</v>
      </c>
      <c r="I9288" s="135" t="s">
        <v>16320</v>
      </c>
    </row>
    <row r="9289" spans="1:9" x14ac:dyDescent="0.2">
      <c r="A9289" s="135" t="s">
        <v>2918</v>
      </c>
      <c r="D9289" s="135" t="s">
        <v>16321</v>
      </c>
      <c r="E9289" s="135">
        <f t="shared" si="145"/>
        <v>63134069</v>
      </c>
      <c r="F9289" s="135" t="s">
        <v>9485</v>
      </c>
      <c r="G9289" s="135" t="s">
        <v>9524</v>
      </c>
      <c r="H9289" s="135" t="s">
        <v>16266</v>
      </c>
      <c r="I9289" s="135" t="s">
        <v>16322</v>
      </c>
    </row>
    <row r="9290" spans="1:9" x14ac:dyDescent="0.2">
      <c r="A9290" s="135" t="s">
        <v>2918</v>
      </c>
      <c r="D9290" s="135" t="s">
        <v>16323</v>
      </c>
      <c r="E9290" s="135">
        <f t="shared" si="145"/>
        <v>63134070</v>
      </c>
      <c r="F9290" s="135" t="s">
        <v>9485</v>
      </c>
      <c r="G9290" s="135" t="s">
        <v>9524</v>
      </c>
      <c r="H9290" s="135" t="s">
        <v>16266</v>
      </c>
      <c r="I9290" s="135" t="s">
        <v>16324</v>
      </c>
    </row>
    <row r="9291" spans="1:9" x14ac:dyDescent="0.2">
      <c r="A9291" s="135" t="s">
        <v>2918</v>
      </c>
      <c r="D9291" s="135" t="s">
        <v>16325</v>
      </c>
      <c r="E9291" s="135">
        <f t="shared" si="145"/>
        <v>63134071</v>
      </c>
      <c r="F9291" s="135" t="s">
        <v>9485</v>
      </c>
      <c r="G9291" s="135" t="s">
        <v>9524</v>
      </c>
      <c r="H9291" s="135" t="s">
        <v>16266</v>
      </c>
      <c r="I9291" s="135" t="s">
        <v>16326</v>
      </c>
    </row>
    <row r="9292" spans="1:9" x14ac:dyDescent="0.2">
      <c r="A9292" s="135" t="s">
        <v>2918</v>
      </c>
      <c r="D9292" s="135" t="s">
        <v>16327</v>
      </c>
      <c r="E9292" s="135">
        <f t="shared" si="145"/>
        <v>63134072</v>
      </c>
      <c r="F9292" s="135" t="s">
        <v>9485</v>
      </c>
      <c r="G9292" s="135" t="s">
        <v>9524</v>
      </c>
      <c r="H9292" s="135" t="s">
        <v>16266</v>
      </c>
      <c r="I9292" s="135" t="s">
        <v>16328</v>
      </c>
    </row>
    <row r="9293" spans="1:9" x14ac:dyDescent="0.2">
      <c r="A9293" s="135" t="s">
        <v>2918</v>
      </c>
      <c r="D9293" s="135" t="s">
        <v>16329</v>
      </c>
      <c r="E9293" s="135">
        <f t="shared" si="145"/>
        <v>63134073</v>
      </c>
      <c r="F9293" s="135" t="s">
        <v>9485</v>
      </c>
      <c r="G9293" s="135" t="s">
        <v>9524</v>
      </c>
      <c r="H9293" s="135" t="s">
        <v>16266</v>
      </c>
      <c r="I9293" s="135" t="s">
        <v>16330</v>
      </c>
    </row>
    <row r="9294" spans="1:9" x14ac:dyDescent="0.2">
      <c r="A9294" s="135" t="s">
        <v>2918</v>
      </c>
      <c r="D9294" s="135" t="s">
        <v>16331</v>
      </c>
      <c r="E9294" s="135">
        <f t="shared" si="145"/>
        <v>63134074</v>
      </c>
      <c r="F9294" s="135" t="s">
        <v>9485</v>
      </c>
      <c r="G9294" s="135" t="s">
        <v>9524</v>
      </c>
      <c r="H9294" s="135" t="s">
        <v>16266</v>
      </c>
      <c r="I9294" s="135" t="s">
        <v>16332</v>
      </c>
    </row>
    <row r="9295" spans="1:9" x14ac:dyDescent="0.2">
      <c r="A9295" s="135" t="s">
        <v>2918</v>
      </c>
      <c r="D9295" s="135" t="s">
        <v>16333</v>
      </c>
      <c r="E9295" s="135">
        <f t="shared" si="145"/>
        <v>63134075</v>
      </c>
      <c r="F9295" s="135" t="s">
        <v>9485</v>
      </c>
      <c r="G9295" s="135" t="s">
        <v>9524</v>
      </c>
      <c r="H9295" s="135" t="s">
        <v>16266</v>
      </c>
      <c r="I9295" s="135" t="s">
        <v>16334</v>
      </c>
    </row>
    <row r="9296" spans="1:9" x14ac:dyDescent="0.2">
      <c r="A9296" s="135" t="s">
        <v>2918</v>
      </c>
      <c r="D9296" s="135" t="s">
        <v>16335</v>
      </c>
      <c r="E9296" s="135">
        <f t="shared" si="145"/>
        <v>63134076</v>
      </c>
      <c r="F9296" s="135" t="s">
        <v>9485</v>
      </c>
      <c r="G9296" s="135" t="s">
        <v>9524</v>
      </c>
      <c r="H9296" s="135" t="s">
        <v>16266</v>
      </c>
      <c r="I9296" s="135" t="s">
        <v>16336</v>
      </c>
    </row>
    <row r="9297" spans="1:9" x14ac:dyDescent="0.2">
      <c r="A9297" s="135" t="s">
        <v>2918</v>
      </c>
      <c r="D9297" s="135" t="s">
        <v>16337</v>
      </c>
      <c r="E9297" s="135">
        <f t="shared" si="145"/>
        <v>63134077</v>
      </c>
      <c r="F9297" s="135" t="s">
        <v>9485</v>
      </c>
      <c r="G9297" s="135" t="s">
        <v>9524</v>
      </c>
      <c r="H9297" s="135" t="s">
        <v>16266</v>
      </c>
      <c r="I9297" s="135" t="s">
        <v>16338</v>
      </c>
    </row>
    <row r="9298" spans="1:9" x14ac:dyDescent="0.2">
      <c r="A9298" s="135" t="s">
        <v>2918</v>
      </c>
      <c r="D9298" s="135" t="s">
        <v>16339</v>
      </c>
      <c r="E9298" s="135">
        <f t="shared" si="145"/>
        <v>63134078</v>
      </c>
      <c r="F9298" s="135" t="s">
        <v>9485</v>
      </c>
      <c r="G9298" s="135" t="s">
        <v>9524</v>
      </c>
      <c r="H9298" s="135" t="s">
        <v>16266</v>
      </c>
      <c r="I9298" s="135" t="s">
        <v>16340</v>
      </c>
    </row>
    <row r="9299" spans="1:9" x14ac:dyDescent="0.2">
      <c r="A9299" s="135" t="s">
        <v>2918</v>
      </c>
      <c r="D9299" s="135" t="s">
        <v>16341</v>
      </c>
      <c r="E9299" s="135">
        <f t="shared" si="145"/>
        <v>63134079</v>
      </c>
      <c r="F9299" s="135" t="s">
        <v>9485</v>
      </c>
      <c r="G9299" s="135" t="s">
        <v>9524</v>
      </c>
      <c r="H9299" s="135" t="s">
        <v>16266</v>
      </c>
      <c r="I9299" s="135" t="s">
        <v>16342</v>
      </c>
    </row>
    <row r="9300" spans="1:9" x14ac:dyDescent="0.2">
      <c r="A9300" s="135" t="s">
        <v>2918</v>
      </c>
      <c r="D9300" s="135" t="s">
        <v>15258</v>
      </c>
      <c r="E9300" s="135">
        <f t="shared" si="145"/>
        <v>63134080</v>
      </c>
      <c r="F9300" s="135" t="s">
        <v>9485</v>
      </c>
      <c r="G9300" s="135" t="s">
        <v>9524</v>
      </c>
      <c r="H9300" s="135" t="s">
        <v>16266</v>
      </c>
      <c r="I9300" s="135" t="s">
        <v>15259</v>
      </c>
    </row>
    <row r="9301" spans="1:9" x14ac:dyDescent="0.2">
      <c r="A9301" s="135" t="s">
        <v>2918</v>
      </c>
      <c r="D9301" s="135" t="s">
        <v>15260</v>
      </c>
      <c r="E9301" s="135">
        <f t="shared" si="145"/>
        <v>63134081</v>
      </c>
      <c r="F9301" s="135" t="s">
        <v>9485</v>
      </c>
      <c r="G9301" s="135" t="s">
        <v>9524</v>
      </c>
      <c r="H9301" s="135" t="s">
        <v>16266</v>
      </c>
      <c r="I9301" s="135" t="s">
        <v>15261</v>
      </c>
    </row>
    <row r="9302" spans="1:9" x14ac:dyDescent="0.2">
      <c r="A9302" s="135" t="s">
        <v>2918</v>
      </c>
      <c r="D9302" s="135" t="s">
        <v>15262</v>
      </c>
      <c r="E9302" s="135">
        <f t="shared" si="145"/>
        <v>63134082</v>
      </c>
      <c r="F9302" s="135" t="s">
        <v>9485</v>
      </c>
      <c r="G9302" s="135" t="s">
        <v>9524</v>
      </c>
      <c r="H9302" s="135" t="s">
        <v>16266</v>
      </c>
      <c r="I9302" s="135" t="s">
        <v>15263</v>
      </c>
    </row>
    <row r="9303" spans="1:9" x14ac:dyDescent="0.2">
      <c r="A9303" s="135" t="s">
        <v>2918</v>
      </c>
      <c r="D9303" s="135" t="s">
        <v>15264</v>
      </c>
      <c r="E9303" s="135">
        <f t="shared" si="145"/>
        <v>63134083</v>
      </c>
      <c r="F9303" s="135" t="s">
        <v>9485</v>
      </c>
      <c r="G9303" s="135" t="s">
        <v>9524</v>
      </c>
      <c r="H9303" s="135" t="s">
        <v>16266</v>
      </c>
      <c r="I9303" s="135" t="s">
        <v>15265</v>
      </c>
    </row>
    <row r="9304" spans="1:9" x14ac:dyDescent="0.2">
      <c r="A9304" s="135" t="s">
        <v>2918</v>
      </c>
      <c r="D9304" s="135" t="s">
        <v>15266</v>
      </c>
      <c r="E9304" s="135">
        <f t="shared" si="145"/>
        <v>63134084</v>
      </c>
      <c r="F9304" s="135" t="s">
        <v>9485</v>
      </c>
      <c r="G9304" s="135" t="s">
        <v>9524</v>
      </c>
      <c r="H9304" s="135" t="s">
        <v>16266</v>
      </c>
      <c r="I9304" s="135" t="s">
        <v>15267</v>
      </c>
    </row>
    <row r="9305" spans="1:9" x14ac:dyDescent="0.2">
      <c r="A9305" s="135" t="s">
        <v>2918</v>
      </c>
      <c r="D9305" s="135" t="s">
        <v>15268</v>
      </c>
      <c r="E9305" s="135">
        <f t="shared" si="145"/>
        <v>63134085</v>
      </c>
      <c r="F9305" s="135" t="s">
        <v>9485</v>
      </c>
      <c r="G9305" s="135" t="s">
        <v>9524</v>
      </c>
      <c r="H9305" s="135" t="s">
        <v>16266</v>
      </c>
      <c r="I9305" s="135" t="s">
        <v>15269</v>
      </c>
    </row>
    <row r="9306" spans="1:9" x14ac:dyDescent="0.2">
      <c r="A9306" s="135" t="s">
        <v>2918</v>
      </c>
      <c r="D9306" s="135" t="s">
        <v>15270</v>
      </c>
      <c r="E9306" s="135">
        <f t="shared" si="145"/>
        <v>63142001</v>
      </c>
      <c r="F9306" s="135" t="s">
        <v>9485</v>
      </c>
      <c r="G9306" s="135" t="s">
        <v>9524</v>
      </c>
      <c r="H9306" s="135" t="s">
        <v>15271</v>
      </c>
      <c r="I9306" s="135" t="s">
        <v>15272</v>
      </c>
    </row>
    <row r="9307" spans="1:9" x14ac:dyDescent="0.2">
      <c r="A9307" s="135" t="s">
        <v>2918</v>
      </c>
      <c r="D9307" s="135" t="s">
        <v>15273</v>
      </c>
      <c r="E9307" s="135">
        <f t="shared" si="145"/>
        <v>63142010</v>
      </c>
      <c r="F9307" s="135" t="s">
        <v>9485</v>
      </c>
      <c r="G9307" s="135" t="s">
        <v>9524</v>
      </c>
      <c r="H9307" s="135" t="s">
        <v>15271</v>
      </c>
      <c r="I9307" s="135" t="s">
        <v>15274</v>
      </c>
    </row>
    <row r="9308" spans="1:9" x14ac:dyDescent="0.2">
      <c r="A9308" s="135" t="s">
        <v>2918</v>
      </c>
      <c r="D9308" s="135" t="s">
        <v>15275</v>
      </c>
      <c r="E9308" s="135">
        <f t="shared" si="145"/>
        <v>63142011</v>
      </c>
      <c r="F9308" s="135" t="s">
        <v>9485</v>
      </c>
      <c r="G9308" s="135" t="s">
        <v>9524</v>
      </c>
      <c r="H9308" s="135" t="s">
        <v>15271</v>
      </c>
      <c r="I9308" s="135" t="s">
        <v>15276</v>
      </c>
    </row>
    <row r="9309" spans="1:9" x14ac:dyDescent="0.2">
      <c r="A9309" s="135" t="s">
        <v>2918</v>
      </c>
      <c r="D9309" s="135" t="s">
        <v>15277</v>
      </c>
      <c r="E9309" s="135">
        <f t="shared" si="145"/>
        <v>63142012</v>
      </c>
      <c r="F9309" s="135" t="s">
        <v>9485</v>
      </c>
      <c r="G9309" s="135" t="s">
        <v>9524</v>
      </c>
      <c r="H9309" s="135" t="s">
        <v>15271</v>
      </c>
      <c r="I9309" s="135" t="s">
        <v>15278</v>
      </c>
    </row>
    <row r="9310" spans="1:9" x14ac:dyDescent="0.2">
      <c r="A9310" s="135" t="s">
        <v>2918</v>
      </c>
      <c r="D9310" s="135" t="s">
        <v>15279</v>
      </c>
      <c r="E9310" s="135">
        <f t="shared" si="145"/>
        <v>63142013</v>
      </c>
      <c r="F9310" s="135" t="s">
        <v>9485</v>
      </c>
      <c r="G9310" s="135" t="s">
        <v>9524</v>
      </c>
      <c r="H9310" s="135" t="s">
        <v>15271</v>
      </c>
      <c r="I9310" s="135" t="s">
        <v>15280</v>
      </c>
    </row>
    <row r="9311" spans="1:9" x14ac:dyDescent="0.2">
      <c r="A9311" s="135" t="s">
        <v>2918</v>
      </c>
      <c r="D9311" s="135" t="s">
        <v>15281</v>
      </c>
      <c r="E9311" s="135">
        <f t="shared" si="145"/>
        <v>63142014</v>
      </c>
      <c r="F9311" s="135" t="s">
        <v>9485</v>
      </c>
      <c r="G9311" s="135" t="s">
        <v>9524</v>
      </c>
      <c r="H9311" s="135" t="s">
        <v>15271</v>
      </c>
      <c r="I9311" s="135" t="s">
        <v>15282</v>
      </c>
    </row>
    <row r="9312" spans="1:9" x14ac:dyDescent="0.2">
      <c r="A9312" s="135" t="s">
        <v>2918</v>
      </c>
      <c r="D9312" s="135" t="s">
        <v>15283</v>
      </c>
      <c r="E9312" s="135">
        <f t="shared" si="145"/>
        <v>63142015</v>
      </c>
      <c r="F9312" s="135" t="s">
        <v>9485</v>
      </c>
      <c r="G9312" s="135" t="s">
        <v>9524</v>
      </c>
      <c r="H9312" s="135" t="s">
        <v>15271</v>
      </c>
      <c r="I9312" s="135" t="s">
        <v>15284</v>
      </c>
    </row>
    <row r="9313" spans="1:9" x14ac:dyDescent="0.2">
      <c r="A9313" s="135" t="s">
        <v>2918</v>
      </c>
      <c r="D9313" s="135" t="s">
        <v>15285</v>
      </c>
      <c r="E9313" s="135">
        <f t="shared" si="145"/>
        <v>63142030</v>
      </c>
      <c r="F9313" s="135" t="s">
        <v>9485</v>
      </c>
      <c r="G9313" s="135" t="s">
        <v>9524</v>
      </c>
      <c r="H9313" s="135" t="s">
        <v>15271</v>
      </c>
      <c r="I9313" s="135" t="s">
        <v>16264</v>
      </c>
    </row>
    <row r="9314" spans="1:9" x14ac:dyDescent="0.2">
      <c r="A9314" s="135" t="s">
        <v>2918</v>
      </c>
      <c r="D9314" s="135" t="s">
        <v>15286</v>
      </c>
      <c r="E9314" s="135">
        <f t="shared" si="145"/>
        <v>63142031</v>
      </c>
      <c r="F9314" s="135" t="s">
        <v>9485</v>
      </c>
      <c r="G9314" s="135" t="s">
        <v>9524</v>
      </c>
      <c r="H9314" s="135" t="s">
        <v>15271</v>
      </c>
      <c r="I9314" s="135" t="s">
        <v>15287</v>
      </c>
    </row>
    <row r="9315" spans="1:9" x14ac:dyDescent="0.2">
      <c r="A9315" s="135" t="s">
        <v>2918</v>
      </c>
      <c r="D9315" s="135" t="s">
        <v>15288</v>
      </c>
      <c r="E9315" s="135">
        <f t="shared" si="145"/>
        <v>63142032</v>
      </c>
      <c r="F9315" s="135" t="s">
        <v>9485</v>
      </c>
      <c r="G9315" s="135" t="s">
        <v>9524</v>
      </c>
      <c r="H9315" s="135" t="s">
        <v>15271</v>
      </c>
      <c r="I9315" s="135" t="s">
        <v>15289</v>
      </c>
    </row>
    <row r="9316" spans="1:9" x14ac:dyDescent="0.2">
      <c r="A9316" s="135" t="s">
        <v>2918</v>
      </c>
      <c r="D9316" s="135" t="s">
        <v>15290</v>
      </c>
      <c r="E9316" s="135">
        <f t="shared" si="145"/>
        <v>63143001</v>
      </c>
      <c r="F9316" s="135" t="s">
        <v>9485</v>
      </c>
      <c r="G9316" s="135" t="s">
        <v>9524</v>
      </c>
      <c r="H9316" s="135" t="s">
        <v>15291</v>
      </c>
      <c r="I9316" s="135" t="s">
        <v>15292</v>
      </c>
    </row>
    <row r="9317" spans="1:9" x14ac:dyDescent="0.2">
      <c r="A9317" s="135" t="s">
        <v>2918</v>
      </c>
      <c r="D9317" s="135" t="s">
        <v>15293</v>
      </c>
      <c r="E9317" s="135">
        <f t="shared" si="145"/>
        <v>63143010</v>
      </c>
      <c r="F9317" s="135" t="s">
        <v>9485</v>
      </c>
      <c r="G9317" s="135" t="s">
        <v>9524</v>
      </c>
      <c r="H9317" s="135" t="s">
        <v>15291</v>
      </c>
      <c r="I9317" s="135" t="s">
        <v>15294</v>
      </c>
    </row>
    <row r="9318" spans="1:9" x14ac:dyDescent="0.2">
      <c r="A9318" s="135" t="s">
        <v>2918</v>
      </c>
      <c r="D9318" s="135" t="s">
        <v>15295</v>
      </c>
      <c r="E9318" s="135">
        <f t="shared" si="145"/>
        <v>63143011</v>
      </c>
      <c r="F9318" s="135" t="s">
        <v>9485</v>
      </c>
      <c r="G9318" s="135" t="s">
        <v>9524</v>
      </c>
      <c r="H9318" s="135" t="s">
        <v>15291</v>
      </c>
      <c r="I9318" s="135" t="s">
        <v>15296</v>
      </c>
    </row>
    <row r="9319" spans="1:9" x14ac:dyDescent="0.2">
      <c r="A9319" s="135" t="s">
        <v>2918</v>
      </c>
      <c r="D9319" s="135" t="s">
        <v>15297</v>
      </c>
      <c r="E9319" s="135">
        <f t="shared" si="145"/>
        <v>63143012</v>
      </c>
      <c r="F9319" s="135" t="s">
        <v>9485</v>
      </c>
      <c r="G9319" s="135" t="s">
        <v>9524</v>
      </c>
      <c r="H9319" s="135" t="s">
        <v>15291</v>
      </c>
      <c r="I9319" s="135" t="s">
        <v>15298</v>
      </c>
    </row>
    <row r="9320" spans="1:9" x14ac:dyDescent="0.2">
      <c r="A9320" s="135" t="s">
        <v>2918</v>
      </c>
      <c r="D9320" s="135" t="s">
        <v>15299</v>
      </c>
      <c r="E9320" s="135">
        <f t="shared" si="145"/>
        <v>63143013</v>
      </c>
      <c r="F9320" s="135" t="s">
        <v>9485</v>
      </c>
      <c r="G9320" s="135" t="s">
        <v>9524</v>
      </c>
      <c r="H9320" s="135" t="s">
        <v>15291</v>
      </c>
      <c r="I9320" s="135" t="s">
        <v>15300</v>
      </c>
    </row>
    <row r="9321" spans="1:9" x14ac:dyDescent="0.2">
      <c r="A9321" s="135" t="s">
        <v>2918</v>
      </c>
      <c r="D9321" s="135" t="s">
        <v>15301</v>
      </c>
      <c r="E9321" s="135">
        <f t="shared" si="145"/>
        <v>63143014</v>
      </c>
      <c r="F9321" s="135" t="s">
        <v>9485</v>
      </c>
      <c r="G9321" s="135" t="s">
        <v>9524</v>
      </c>
      <c r="H9321" s="135" t="s">
        <v>15291</v>
      </c>
      <c r="I9321" s="135" t="s">
        <v>15302</v>
      </c>
    </row>
    <row r="9322" spans="1:9" x14ac:dyDescent="0.2">
      <c r="A9322" s="135" t="s">
        <v>2918</v>
      </c>
      <c r="D9322" s="135" t="s">
        <v>15303</v>
      </c>
      <c r="E9322" s="135">
        <f t="shared" si="145"/>
        <v>63143015</v>
      </c>
      <c r="F9322" s="135" t="s">
        <v>9485</v>
      </c>
      <c r="G9322" s="135" t="s">
        <v>9524</v>
      </c>
      <c r="H9322" s="135" t="s">
        <v>15291</v>
      </c>
      <c r="I9322" s="135" t="s">
        <v>16401</v>
      </c>
    </row>
    <row r="9323" spans="1:9" x14ac:dyDescent="0.2">
      <c r="A9323" s="135" t="s">
        <v>2918</v>
      </c>
      <c r="D9323" s="135" t="s">
        <v>16402</v>
      </c>
      <c r="E9323" s="135">
        <f t="shared" si="145"/>
        <v>63143016</v>
      </c>
      <c r="F9323" s="135" t="s">
        <v>9485</v>
      </c>
      <c r="G9323" s="135" t="s">
        <v>9524</v>
      </c>
      <c r="H9323" s="135" t="s">
        <v>15291</v>
      </c>
      <c r="I9323" s="135" t="s">
        <v>16403</v>
      </c>
    </row>
    <row r="9324" spans="1:9" x14ac:dyDescent="0.2">
      <c r="A9324" s="135" t="s">
        <v>2918</v>
      </c>
      <c r="D9324" s="135" t="s">
        <v>16404</v>
      </c>
      <c r="E9324" s="135">
        <f t="shared" si="145"/>
        <v>63143017</v>
      </c>
      <c r="F9324" s="135" t="s">
        <v>9485</v>
      </c>
      <c r="G9324" s="135" t="s">
        <v>9524</v>
      </c>
      <c r="H9324" s="135" t="s">
        <v>15291</v>
      </c>
      <c r="I9324" s="135" t="s">
        <v>16405</v>
      </c>
    </row>
    <row r="9325" spans="1:9" x14ac:dyDescent="0.2">
      <c r="A9325" s="135" t="s">
        <v>2918</v>
      </c>
      <c r="D9325" s="135" t="s">
        <v>16406</v>
      </c>
      <c r="E9325" s="135">
        <f t="shared" si="145"/>
        <v>63143018</v>
      </c>
      <c r="F9325" s="135" t="s">
        <v>9485</v>
      </c>
      <c r="G9325" s="135" t="s">
        <v>9524</v>
      </c>
      <c r="H9325" s="135" t="s">
        <v>15291</v>
      </c>
      <c r="I9325" s="135" t="s">
        <v>16407</v>
      </c>
    </row>
    <row r="9326" spans="1:9" x14ac:dyDescent="0.2">
      <c r="A9326" s="135" t="s">
        <v>2918</v>
      </c>
      <c r="D9326" s="135" t="s">
        <v>16408</v>
      </c>
      <c r="E9326" s="135">
        <f t="shared" si="145"/>
        <v>63143019</v>
      </c>
      <c r="F9326" s="135" t="s">
        <v>9485</v>
      </c>
      <c r="G9326" s="135" t="s">
        <v>9524</v>
      </c>
      <c r="H9326" s="135" t="s">
        <v>15291</v>
      </c>
      <c r="I9326" s="135" t="s">
        <v>16409</v>
      </c>
    </row>
    <row r="9327" spans="1:9" x14ac:dyDescent="0.2">
      <c r="A9327" s="135" t="s">
        <v>2918</v>
      </c>
      <c r="D9327" s="135" t="s">
        <v>16410</v>
      </c>
      <c r="E9327" s="135">
        <f t="shared" si="145"/>
        <v>63143020</v>
      </c>
      <c r="F9327" s="135" t="s">
        <v>9485</v>
      </c>
      <c r="G9327" s="135" t="s">
        <v>9524</v>
      </c>
      <c r="H9327" s="135" t="s">
        <v>15291</v>
      </c>
      <c r="I9327" s="135" t="s">
        <v>15282</v>
      </c>
    </row>
    <row r="9328" spans="1:9" x14ac:dyDescent="0.2">
      <c r="A9328" s="135" t="s">
        <v>2918</v>
      </c>
      <c r="D9328" s="135" t="s">
        <v>16411</v>
      </c>
      <c r="E9328" s="135">
        <f t="shared" si="145"/>
        <v>63143030</v>
      </c>
      <c r="F9328" s="135" t="s">
        <v>9485</v>
      </c>
      <c r="G9328" s="135" t="s">
        <v>9524</v>
      </c>
      <c r="H9328" s="135" t="s">
        <v>15291</v>
      </c>
      <c r="I9328" s="135" t="s">
        <v>16264</v>
      </c>
    </row>
    <row r="9329" spans="1:9" x14ac:dyDescent="0.2">
      <c r="A9329" s="135" t="s">
        <v>2918</v>
      </c>
      <c r="D9329" s="135" t="s">
        <v>16412</v>
      </c>
      <c r="E9329" s="135">
        <f t="shared" si="145"/>
        <v>63180001</v>
      </c>
      <c r="F9329" s="135" t="s">
        <v>9485</v>
      </c>
      <c r="G9329" s="135" t="s">
        <v>9524</v>
      </c>
      <c r="H9329" s="135" t="s">
        <v>3295</v>
      </c>
      <c r="I9329" s="135" t="s">
        <v>3295</v>
      </c>
    </row>
    <row r="9330" spans="1:9" x14ac:dyDescent="0.2">
      <c r="A9330" s="135" t="s">
        <v>2918</v>
      </c>
      <c r="D9330" s="135" t="s">
        <v>16413</v>
      </c>
      <c r="E9330" s="135">
        <f t="shared" si="145"/>
        <v>63182001</v>
      </c>
      <c r="F9330" s="135" t="s">
        <v>9485</v>
      </c>
      <c r="G9330" s="135" t="s">
        <v>9524</v>
      </c>
      <c r="H9330" s="135" t="s">
        <v>3297</v>
      </c>
      <c r="I9330" s="135" t="s">
        <v>16414</v>
      </c>
    </row>
    <row r="9331" spans="1:9" x14ac:dyDescent="0.2">
      <c r="A9331" s="135" t="s">
        <v>2918</v>
      </c>
      <c r="D9331" s="135" t="s">
        <v>16415</v>
      </c>
      <c r="E9331" s="135">
        <f t="shared" si="145"/>
        <v>63182002</v>
      </c>
      <c r="F9331" s="135" t="s">
        <v>9485</v>
      </c>
      <c r="G9331" s="135" t="s">
        <v>9524</v>
      </c>
      <c r="H9331" s="135" t="s">
        <v>3297</v>
      </c>
      <c r="I9331" s="135" t="s">
        <v>3300</v>
      </c>
    </row>
    <row r="9332" spans="1:9" x14ac:dyDescent="0.2">
      <c r="A9332" s="135" t="s">
        <v>2918</v>
      </c>
      <c r="D9332" s="135" t="s">
        <v>16416</v>
      </c>
      <c r="E9332" s="135">
        <f t="shared" si="145"/>
        <v>63182501</v>
      </c>
      <c r="F9332" s="135" t="s">
        <v>9485</v>
      </c>
      <c r="G9332" s="135" t="s">
        <v>9524</v>
      </c>
      <c r="H9332" s="135" t="s">
        <v>3302</v>
      </c>
      <c r="I9332" s="135" t="s">
        <v>16417</v>
      </c>
    </row>
    <row r="9333" spans="1:9" x14ac:dyDescent="0.2">
      <c r="A9333" s="135" t="s">
        <v>2918</v>
      </c>
      <c r="D9333" s="135" t="s">
        <v>16418</v>
      </c>
      <c r="E9333" s="135">
        <f t="shared" si="145"/>
        <v>63182507</v>
      </c>
      <c r="F9333" s="135" t="s">
        <v>9485</v>
      </c>
      <c r="G9333" s="135" t="s">
        <v>9524</v>
      </c>
      <c r="H9333" s="135" t="s">
        <v>3302</v>
      </c>
      <c r="I9333" s="135" t="s">
        <v>16419</v>
      </c>
    </row>
    <row r="9334" spans="1:9" x14ac:dyDescent="0.2">
      <c r="A9334" s="135" t="s">
        <v>2918</v>
      </c>
      <c r="D9334" s="135" t="s">
        <v>16420</v>
      </c>
      <c r="E9334" s="135">
        <f t="shared" si="145"/>
        <v>63182508</v>
      </c>
      <c r="F9334" s="135" t="s">
        <v>9485</v>
      </c>
      <c r="G9334" s="135" t="s">
        <v>9524</v>
      </c>
      <c r="H9334" s="135" t="s">
        <v>3302</v>
      </c>
      <c r="I9334" s="135" t="s">
        <v>16421</v>
      </c>
    </row>
    <row r="9335" spans="1:9" x14ac:dyDescent="0.2">
      <c r="A9335" s="135" t="s">
        <v>2918</v>
      </c>
      <c r="D9335" s="135" t="s">
        <v>16422</v>
      </c>
      <c r="E9335" s="135">
        <f t="shared" si="145"/>
        <v>63182509</v>
      </c>
      <c r="F9335" s="135" t="s">
        <v>9485</v>
      </c>
      <c r="G9335" s="135" t="s">
        <v>9524</v>
      </c>
      <c r="H9335" s="135" t="s">
        <v>3302</v>
      </c>
      <c r="I9335" s="135" t="s">
        <v>16423</v>
      </c>
    </row>
    <row r="9336" spans="1:9" x14ac:dyDescent="0.2">
      <c r="A9336" s="135" t="s">
        <v>2918</v>
      </c>
      <c r="D9336" s="135" t="s">
        <v>16424</v>
      </c>
      <c r="E9336" s="135">
        <f t="shared" si="145"/>
        <v>63182537</v>
      </c>
      <c r="F9336" s="135" t="s">
        <v>9485</v>
      </c>
      <c r="G9336" s="135" t="s">
        <v>9524</v>
      </c>
      <c r="H9336" s="135" t="s">
        <v>3302</v>
      </c>
      <c r="I9336" s="135" t="s">
        <v>16425</v>
      </c>
    </row>
    <row r="9337" spans="1:9" x14ac:dyDescent="0.2">
      <c r="A9337" s="135" t="s">
        <v>2918</v>
      </c>
      <c r="D9337" s="135" t="s">
        <v>16426</v>
      </c>
      <c r="E9337" s="135">
        <f t="shared" si="145"/>
        <v>63182538</v>
      </c>
      <c r="F9337" s="135" t="s">
        <v>9485</v>
      </c>
      <c r="G9337" s="135" t="s">
        <v>9524</v>
      </c>
      <c r="H9337" s="135" t="s">
        <v>3302</v>
      </c>
      <c r="I9337" s="135" t="s">
        <v>16427</v>
      </c>
    </row>
    <row r="9338" spans="1:9" x14ac:dyDescent="0.2">
      <c r="A9338" s="135" t="s">
        <v>2918</v>
      </c>
      <c r="D9338" s="135" t="s">
        <v>16428</v>
      </c>
      <c r="E9338" s="135">
        <f t="shared" si="145"/>
        <v>63182539</v>
      </c>
      <c r="F9338" s="135" t="s">
        <v>9485</v>
      </c>
      <c r="G9338" s="135" t="s">
        <v>9524</v>
      </c>
      <c r="H9338" s="135" t="s">
        <v>3302</v>
      </c>
      <c r="I9338" s="135" t="s">
        <v>16429</v>
      </c>
    </row>
    <row r="9339" spans="1:9" x14ac:dyDescent="0.2">
      <c r="A9339" s="135" t="s">
        <v>2918</v>
      </c>
      <c r="D9339" s="135" t="s">
        <v>16430</v>
      </c>
      <c r="E9339" s="135">
        <f t="shared" si="145"/>
        <v>63182540</v>
      </c>
      <c r="F9339" s="135" t="s">
        <v>9485</v>
      </c>
      <c r="G9339" s="135" t="s">
        <v>9524</v>
      </c>
      <c r="H9339" s="135" t="s">
        <v>3302</v>
      </c>
      <c r="I9339" s="135" t="s">
        <v>16431</v>
      </c>
    </row>
    <row r="9340" spans="1:9" x14ac:dyDescent="0.2">
      <c r="A9340" s="135" t="s">
        <v>2918</v>
      </c>
      <c r="D9340" s="135" t="s">
        <v>16432</v>
      </c>
      <c r="E9340" s="135">
        <f t="shared" si="145"/>
        <v>63182541</v>
      </c>
      <c r="F9340" s="135" t="s">
        <v>9485</v>
      </c>
      <c r="G9340" s="135" t="s">
        <v>9524</v>
      </c>
      <c r="H9340" s="135" t="s">
        <v>3302</v>
      </c>
      <c r="I9340" s="135" t="s">
        <v>16433</v>
      </c>
    </row>
    <row r="9341" spans="1:9" x14ac:dyDescent="0.2">
      <c r="A9341" s="135" t="s">
        <v>2918</v>
      </c>
      <c r="D9341" s="135" t="s">
        <v>16434</v>
      </c>
      <c r="E9341" s="135">
        <f t="shared" si="145"/>
        <v>63182542</v>
      </c>
      <c r="F9341" s="135" t="s">
        <v>9485</v>
      </c>
      <c r="G9341" s="135" t="s">
        <v>9524</v>
      </c>
      <c r="H9341" s="135" t="s">
        <v>3302</v>
      </c>
      <c r="I9341" s="135" t="s">
        <v>16435</v>
      </c>
    </row>
    <row r="9342" spans="1:9" x14ac:dyDescent="0.2">
      <c r="A9342" s="135" t="s">
        <v>2918</v>
      </c>
      <c r="D9342" s="135" t="s">
        <v>16436</v>
      </c>
      <c r="E9342" s="135">
        <f t="shared" si="145"/>
        <v>63182573</v>
      </c>
      <c r="F9342" s="135" t="s">
        <v>9485</v>
      </c>
      <c r="G9342" s="135" t="s">
        <v>9524</v>
      </c>
      <c r="H9342" s="135" t="s">
        <v>3302</v>
      </c>
      <c r="I9342" s="135" t="s">
        <v>16437</v>
      </c>
    </row>
    <row r="9343" spans="1:9" x14ac:dyDescent="0.2">
      <c r="A9343" s="135" t="s">
        <v>2918</v>
      </c>
      <c r="D9343" s="135" t="s">
        <v>14969</v>
      </c>
      <c r="E9343" s="135">
        <f t="shared" si="145"/>
        <v>63182580</v>
      </c>
      <c r="F9343" s="135" t="s">
        <v>9485</v>
      </c>
      <c r="G9343" s="135" t="s">
        <v>9524</v>
      </c>
      <c r="H9343" s="135" t="s">
        <v>3302</v>
      </c>
      <c r="I9343" s="135" t="s">
        <v>14970</v>
      </c>
    </row>
    <row r="9344" spans="1:9" x14ac:dyDescent="0.2">
      <c r="A9344" s="135" t="s">
        <v>2918</v>
      </c>
      <c r="D9344" s="135" t="s">
        <v>14971</v>
      </c>
      <c r="E9344" s="135">
        <f t="shared" si="145"/>
        <v>63182581</v>
      </c>
      <c r="F9344" s="135" t="s">
        <v>9485</v>
      </c>
      <c r="G9344" s="135" t="s">
        <v>9524</v>
      </c>
      <c r="H9344" s="135" t="s">
        <v>3302</v>
      </c>
      <c r="I9344" s="135" t="s">
        <v>14972</v>
      </c>
    </row>
    <row r="9345" spans="1:9" x14ac:dyDescent="0.2">
      <c r="A9345" s="135" t="s">
        <v>2918</v>
      </c>
      <c r="D9345" s="135" t="s">
        <v>14973</v>
      </c>
      <c r="E9345" s="135">
        <f t="shared" si="145"/>
        <v>63182582</v>
      </c>
      <c r="F9345" s="135" t="s">
        <v>9485</v>
      </c>
      <c r="G9345" s="135" t="s">
        <v>9524</v>
      </c>
      <c r="H9345" s="135" t="s">
        <v>3302</v>
      </c>
      <c r="I9345" s="135" t="s">
        <v>14974</v>
      </c>
    </row>
    <row r="9346" spans="1:9" x14ac:dyDescent="0.2">
      <c r="A9346" s="135" t="s">
        <v>2918</v>
      </c>
      <c r="D9346" s="135" t="s">
        <v>14975</v>
      </c>
      <c r="E9346" s="135">
        <f t="shared" ref="E9346:E9409" si="146">VALUE(D9346)</f>
        <v>63182599</v>
      </c>
      <c r="F9346" s="135" t="s">
        <v>9485</v>
      </c>
      <c r="G9346" s="135" t="s">
        <v>9524</v>
      </c>
      <c r="H9346" s="135" t="s">
        <v>3302</v>
      </c>
      <c r="I9346" s="135" t="s">
        <v>3303</v>
      </c>
    </row>
    <row r="9347" spans="1:9" x14ac:dyDescent="0.2">
      <c r="A9347" s="135" t="s">
        <v>2918</v>
      </c>
      <c r="D9347" s="135" t="s">
        <v>14976</v>
      </c>
      <c r="E9347" s="135">
        <f t="shared" si="146"/>
        <v>64130001</v>
      </c>
      <c r="F9347" s="135" t="s">
        <v>9485</v>
      </c>
      <c r="G9347" s="135" t="s">
        <v>14977</v>
      </c>
      <c r="H9347" s="135" t="s">
        <v>14978</v>
      </c>
      <c r="I9347" s="135" t="s">
        <v>14979</v>
      </c>
    </row>
    <row r="9348" spans="1:9" x14ac:dyDescent="0.2">
      <c r="A9348" s="135" t="s">
        <v>2918</v>
      </c>
      <c r="D9348" s="135" t="s">
        <v>14980</v>
      </c>
      <c r="E9348" s="135">
        <f t="shared" si="146"/>
        <v>64130010</v>
      </c>
      <c r="F9348" s="135" t="s">
        <v>9485</v>
      </c>
      <c r="G9348" s="135" t="s">
        <v>14977</v>
      </c>
      <c r="H9348" s="135" t="s">
        <v>14978</v>
      </c>
      <c r="I9348" s="135" t="s">
        <v>14981</v>
      </c>
    </row>
    <row r="9349" spans="1:9" x14ac:dyDescent="0.2">
      <c r="A9349" s="135" t="s">
        <v>2918</v>
      </c>
      <c r="D9349" s="135" t="s">
        <v>14982</v>
      </c>
      <c r="E9349" s="135">
        <f t="shared" si="146"/>
        <v>64130011</v>
      </c>
      <c r="F9349" s="135" t="s">
        <v>9485</v>
      </c>
      <c r="G9349" s="135" t="s">
        <v>14977</v>
      </c>
      <c r="H9349" s="135" t="s">
        <v>14978</v>
      </c>
      <c r="I9349" s="135" t="s">
        <v>15137</v>
      </c>
    </row>
    <row r="9350" spans="1:9" x14ac:dyDescent="0.2">
      <c r="A9350" s="135" t="s">
        <v>2918</v>
      </c>
      <c r="D9350" s="135" t="s">
        <v>14983</v>
      </c>
      <c r="E9350" s="135">
        <f t="shared" si="146"/>
        <v>64130025</v>
      </c>
      <c r="F9350" s="135" t="s">
        <v>9485</v>
      </c>
      <c r="G9350" s="135" t="s">
        <v>14977</v>
      </c>
      <c r="H9350" s="135" t="s">
        <v>14978</v>
      </c>
      <c r="I9350" s="135" t="s">
        <v>16264</v>
      </c>
    </row>
    <row r="9351" spans="1:9" x14ac:dyDescent="0.2">
      <c r="A9351" s="135" t="s">
        <v>2918</v>
      </c>
      <c r="D9351" s="135" t="s">
        <v>14984</v>
      </c>
      <c r="E9351" s="135">
        <f t="shared" si="146"/>
        <v>64130101</v>
      </c>
      <c r="F9351" s="135" t="s">
        <v>9485</v>
      </c>
      <c r="G9351" s="135" t="s">
        <v>14977</v>
      </c>
      <c r="H9351" s="135" t="s">
        <v>12290</v>
      </c>
      <c r="I9351" s="135" t="s">
        <v>12291</v>
      </c>
    </row>
    <row r="9352" spans="1:9" x14ac:dyDescent="0.2">
      <c r="A9352" s="135" t="s">
        <v>2918</v>
      </c>
      <c r="D9352" s="135" t="s">
        <v>12292</v>
      </c>
      <c r="E9352" s="135">
        <f t="shared" si="146"/>
        <v>64130110</v>
      </c>
      <c r="F9352" s="135" t="s">
        <v>9485</v>
      </c>
      <c r="G9352" s="135" t="s">
        <v>14977</v>
      </c>
      <c r="H9352" s="135" t="s">
        <v>12290</v>
      </c>
      <c r="I9352" s="135" t="s">
        <v>12293</v>
      </c>
    </row>
    <row r="9353" spans="1:9" x14ac:dyDescent="0.2">
      <c r="A9353" s="135" t="s">
        <v>2918</v>
      </c>
      <c r="D9353" s="135" t="s">
        <v>12294</v>
      </c>
      <c r="E9353" s="135">
        <f t="shared" si="146"/>
        <v>64130111</v>
      </c>
      <c r="F9353" s="135" t="s">
        <v>9485</v>
      </c>
      <c r="G9353" s="135" t="s">
        <v>14977</v>
      </c>
      <c r="H9353" s="135" t="s">
        <v>12290</v>
      </c>
      <c r="I9353" s="135" t="s">
        <v>12295</v>
      </c>
    </row>
    <row r="9354" spans="1:9" x14ac:dyDescent="0.2">
      <c r="A9354" s="135" t="s">
        <v>2918</v>
      </c>
      <c r="D9354" s="135" t="s">
        <v>12296</v>
      </c>
      <c r="E9354" s="135">
        <f t="shared" si="146"/>
        <v>64130112</v>
      </c>
      <c r="F9354" s="135" t="s">
        <v>9485</v>
      </c>
      <c r="G9354" s="135" t="s">
        <v>14977</v>
      </c>
      <c r="H9354" s="135" t="s">
        <v>12290</v>
      </c>
      <c r="I9354" s="135" t="s">
        <v>9874</v>
      </c>
    </row>
    <row r="9355" spans="1:9" x14ac:dyDescent="0.2">
      <c r="A9355" s="135" t="s">
        <v>2918</v>
      </c>
      <c r="D9355" s="135" t="s">
        <v>9875</v>
      </c>
      <c r="E9355" s="135">
        <f t="shared" si="146"/>
        <v>64130125</v>
      </c>
      <c r="F9355" s="135" t="s">
        <v>9485</v>
      </c>
      <c r="G9355" s="135" t="s">
        <v>14977</v>
      </c>
      <c r="H9355" s="135" t="s">
        <v>12290</v>
      </c>
      <c r="I9355" s="135" t="s">
        <v>16264</v>
      </c>
    </row>
    <row r="9356" spans="1:9" x14ac:dyDescent="0.2">
      <c r="A9356" s="135" t="s">
        <v>2918</v>
      </c>
      <c r="D9356" s="135" t="s">
        <v>9876</v>
      </c>
      <c r="E9356" s="135">
        <f t="shared" si="146"/>
        <v>64130201</v>
      </c>
      <c r="F9356" s="135" t="s">
        <v>9485</v>
      </c>
      <c r="G9356" s="135" t="s">
        <v>14977</v>
      </c>
      <c r="H9356" s="135" t="s">
        <v>9877</v>
      </c>
      <c r="I9356" s="135" t="s">
        <v>9878</v>
      </c>
    </row>
    <row r="9357" spans="1:9" x14ac:dyDescent="0.2">
      <c r="A9357" s="135" t="s">
        <v>2918</v>
      </c>
      <c r="D9357" s="135" t="s">
        <v>9879</v>
      </c>
      <c r="E9357" s="135">
        <f t="shared" si="146"/>
        <v>64130210</v>
      </c>
      <c r="F9357" s="135" t="s">
        <v>9485</v>
      </c>
      <c r="G9357" s="135" t="s">
        <v>14977</v>
      </c>
      <c r="H9357" s="135" t="s">
        <v>9877</v>
      </c>
      <c r="I9357" s="135" t="s">
        <v>12666</v>
      </c>
    </row>
    <row r="9358" spans="1:9" x14ac:dyDescent="0.2">
      <c r="A9358" s="135" t="s">
        <v>2918</v>
      </c>
      <c r="D9358" s="135" t="s">
        <v>12667</v>
      </c>
      <c r="E9358" s="135">
        <f t="shared" si="146"/>
        <v>64130211</v>
      </c>
      <c r="F9358" s="135" t="s">
        <v>9485</v>
      </c>
      <c r="G9358" s="135" t="s">
        <v>14977</v>
      </c>
      <c r="H9358" s="135" t="s">
        <v>9877</v>
      </c>
      <c r="I9358" s="135" t="s">
        <v>15137</v>
      </c>
    </row>
    <row r="9359" spans="1:9" x14ac:dyDescent="0.2">
      <c r="A9359" s="135" t="s">
        <v>2918</v>
      </c>
      <c r="D9359" s="135" t="s">
        <v>12668</v>
      </c>
      <c r="E9359" s="135">
        <f t="shared" si="146"/>
        <v>64130225</v>
      </c>
      <c r="F9359" s="135" t="s">
        <v>9485</v>
      </c>
      <c r="G9359" s="135" t="s">
        <v>14977</v>
      </c>
      <c r="H9359" s="135" t="s">
        <v>9877</v>
      </c>
      <c r="I9359" s="135" t="s">
        <v>16264</v>
      </c>
    </row>
    <row r="9360" spans="1:9" x14ac:dyDescent="0.2">
      <c r="A9360" s="135" t="s">
        <v>2918</v>
      </c>
      <c r="D9360" s="135" t="s">
        <v>12669</v>
      </c>
      <c r="E9360" s="135">
        <f t="shared" si="146"/>
        <v>64131001</v>
      </c>
      <c r="F9360" s="135" t="s">
        <v>9485</v>
      </c>
      <c r="G9360" s="135" t="s">
        <v>14977</v>
      </c>
      <c r="H9360" s="135" t="s">
        <v>12670</v>
      </c>
      <c r="I9360" s="135" t="s">
        <v>12671</v>
      </c>
    </row>
    <row r="9361" spans="1:9" x14ac:dyDescent="0.2">
      <c r="A9361" s="135" t="s">
        <v>2918</v>
      </c>
      <c r="D9361" s="135" t="s">
        <v>12672</v>
      </c>
      <c r="E9361" s="135">
        <f t="shared" si="146"/>
        <v>64131010</v>
      </c>
      <c r="F9361" s="135" t="s">
        <v>9485</v>
      </c>
      <c r="G9361" s="135" t="s">
        <v>14977</v>
      </c>
      <c r="H9361" s="135" t="s">
        <v>12670</v>
      </c>
      <c r="I9361" s="135" t="s">
        <v>12673</v>
      </c>
    </row>
    <row r="9362" spans="1:9" x14ac:dyDescent="0.2">
      <c r="A9362" s="135" t="s">
        <v>2918</v>
      </c>
      <c r="D9362" s="135" t="s">
        <v>12674</v>
      </c>
      <c r="E9362" s="135">
        <f t="shared" si="146"/>
        <v>64131011</v>
      </c>
      <c r="F9362" s="135" t="s">
        <v>9485</v>
      </c>
      <c r="G9362" s="135" t="s">
        <v>14977</v>
      </c>
      <c r="H9362" s="135" t="s">
        <v>12670</v>
      </c>
      <c r="I9362" s="135" t="s">
        <v>15137</v>
      </c>
    </row>
    <row r="9363" spans="1:9" x14ac:dyDescent="0.2">
      <c r="A9363" s="135" t="s">
        <v>2918</v>
      </c>
      <c r="D9363" s="135" t="s">
        <v>12675</v>
      </c>
      <c r="E9363" s="135">
        <f t="shared" si="146"/>
        <v>64131015</v>
      </c>
      <c r="F9363" s="135" t="s">
        <v>9485</v>
      </c>
      <c r="G9363" s="135" t="s">
        <v>14977</v>
      </c>
      <c r="H9363" s="135" t="s">
        <v>12670</v>
      </c>
      <c r="I9363" s="135" t="s">
        <v>12676</v>
      </c>
    </row>
    <row r="9364" spans="1:9" x14ac:dyDescent="0.2">
      <c r="A9364" s="135" t="s">
        <v>2918</v>
      </c>
      <c r="D9364" s="135" t="s">
        <v>12677</v>
      </c>
      <c r="E9364" s="135">
        <f t="shared" si="146"/>
        <v>64131020</v>
      </c>
      <c r="F9364" s="135" t="s">
        <v>9485</v>
      </c>
      <c r="G9364" s="135" t="s">
        <v>14977</v>
      </c>
      <c r="H9364" s="135" t="s">
        <v>12670</v>
      </c>
      <c r="I9364" s="135" t="s">
        <v>15282</v>
      </c>
    </row>
    <row r="9365" spans="1:9" x14ac:dyDescent="0.2">
      <c r="A9365" s="135" t="s">
        <v>2918</v>
      </c>
      <c r="D9365" s="135" t="s">
        <v>12678</v>
      </c>
      <c r="E9365" s="135">
        <f t="shared" si="146"/>
        <v>64131025</v>
      </c>
      <c r="F9365" s="135" t="s">
        <v>9485</v>
      </c>
      <c r="G9365" s="135" t="s">
        <v>14977</v>
      </c>
      <c r="H9365" s="135" t="s">
        <v>12670</v>
      </c>
      <c r="I9365" s="135" t="s">
        <v>12679</v>
      </c>
    </row>
    <row r="9366" spans="1:9" x14ac:dyDescent="0.2">
      <c r="A9366" s="135" t="s">
        <v>2918</v>
      </c>
      <c r="D9366" s="135" t="s">
        <v>12680</v>
      </c>
      <c r="E9366" s="135">
        <f t="shared" si="146"/>
        <v>64131030</v>
      </c>
      <c r="F9366" s="135" t="s">
        <v>9485</v>
      </c>
      <c r="G9366" s="135" t="s">
        <v>14977</v>
      </c>
      <c r="H9366" s="135" t="s">
        <v>12670</v>
      </c>
      <c r="I9366" s="135" t="s">
        <v>16264</v>
      </c>
    </row>
    <row r="9367" spans="1:9" x14ac:dyDescent="0.2">
      <c r="A9367" s="135" t="s">
        <v>2918</v>
      </c>
      <c r="D9367" s="135" t="s">
        <v>12681</v>
      </c>
      <c r="E9367" s="135">
        <f t="shared" si="146"/>
        <v>64132001</v>
      </c>
      <c r="F9367" s="135" t="s">
        <v>9485</v>
      </c>
      <c r="G9367" s="135" t="s">
        <v>14977</v>
      </c>
      <c r="H9367" s="135" t="s">
        <v>12682</v>
      </c>
      <c r="I9367" s="135" t="s">
        <v>12683</v>
      </c>
    </row>
    <row r="9368" spans="1:9" x14ac:dyDescent="0.2">
      <c r="A9368" s="135" t="s">
        <v>2918</v>
      </c>
      <c r="D9368" s="135" t="s">
        <v>12684</v>
      </c>
      <c r="E9368" s="135">
        <f t="shared" si="146"/>
        <v>64132010</v>
      </c>
      <c r="F9368" s="135" t="s">
        <v>9485</v>
      </c>
      <c r="G9368" s="135" t="s">
        <v>14977</v>
      </c>
      <c r="H9368" s="135" t="s">
        <v>12682</v>
      </c>
      <c r="I9368" s="135" t="s">
        <v>12685</v>
      </c>
    </row>
    <row r="9369" spans="1:9" x14ac:dyDescent="0.2">
      <c r="A9369" s="135" t="s">
        <v>2918</v>
      </c>
      <c r="D9369" s="135" t="s">
        <v>12686</v>
      </c>
      <c r="E9369" s="135">
        <f t="shared" si="146"/>
        <v>64132011</v>
      </c>
      <c r="F9369" s="135" t="s">
        <v>9485</v>
      </c>
      <c r="G9369" s="135" t="s">
        <v>14977</v>
      </c>
      <c r="H9369" s="135" t="s">
        <v>12682</v>
      </c>
      <c r="I9369" s="135" t="s">
        <v>15137</v>
      </c>
    </row>
    <row r="9370" spans="1:9" x14ac:dyDescent="0.2">
      <c r="A9370" s="135" t="s">
        <v>2918</v>
      </c>
      <c r="D9370" s="135" t="s">
        <v>12687</v>
      </c>
      <c r="E9370" s="135">
        <f t="shared" si="146"/>
        <v>64132020</v>
      </c>
      <c r="F9370" s="135" t="s">
        <v>9485</v>
      </c>
      <c r="G9370" s="135" t="s">
        <v>14977</v>
      </c>
      <c r="H9370" s="135" t="s">
        <v>12682</v>
      </c>
      <c r="I9370" s="135" t="s">
        <v>12676</v>
      </c>
    </row>
    <row r="9371" spans="1:9" x14ac:dyDescent="0.2">
      <c r="A9371" s="135" t="s">
        <v>2918</v>
      </c>
      <c r="D9371" s="135" t="s">
        <v>12688</v>
      </c>
      <c r="E9371" s="135">
        <f t="shared" si="146"/>
        <v>64132025</v>
      </c>
      <c r="F9371" s="135" t="s">
        <v>9485</v>
      </c>
      <c r="G9371" s="135" t="s">
        <v>14977</v>
      </c>
      <c r="H9371" s="135" t="s">
        <v>12682</v>
      </c>
      <c r="I9371" s="135" t="s">
        <v>15282</v>
      </c>
    </row>
    <row r="9372" spans="1:9" x14ac:dyDescent="0.2">
      <c r="A9372" s="135" t="s">
        <v>2918</v>
      </c>
      <c r="D9372" s="135" t="s">
        <v>12689</v>
      </c>
      <c r="E9372" s="135">
        <f t="shared" si="146"/>
        <v>64132030</v>
      </c>
      <c r="F9372" s="135" t="s">
        <v>9485</v>
      </c>
      <c r="G9372" s="135" t="s">
        <v>14977</v>
      </c>
      <c r="H9372" s="135" t="s">
        <v>12682</v>
      </c>
      <c r="I9372" s="135" t="s">
        <v>12690</v>
      </c>
    </row>
    <row r="9373" spans="1:9" x14ac:dyDescent="0.2">
      <c r="A9373" s="135" t="s">
        <v>2918</v>
      </c>
      <c r="D9373" s="135" t="s">
        <v>12691</v>
      </c>
      <c r="E9373" s="135">
        <f t="shared" si="146"/>
        <v>64133001</v>
      </c>
      <c r="F9373" s="135" t="s">
        <v>9485</v>
      </c>
      <c r="G9373" s="135" t="s">
        <v>14977</v>
      </c>
      <c r="H9373" s="135" t="s">
        <v>12692</v>
      </c>
      <c r="I9373" s="135" t="s">
        <v>12693</v>
      </c>
    </row>
    <row r="9374" spans="1:9" x14ac:dyDescent="0.2">
      <c r="A9374" s="135" t="s">
        <v>2918</v>
      </c>
      <c r="D9374" s="135" t="s">
        <v>12694</v>
      </c>
      <c r="E9374" s="135">
        <f t="shared" si="146"/>
        <v>64133010</v>
      </c>
      <c r="F9374" s="135" t="s">
        <v>9485</v>
      </c>
      <c r="G9374" s="135" t="s">
        <v>14977</v>
      </c>
      <c r="H9374" s="135" t="s">
        <v>12692</v>
      </c>
      <c r="I9374" s="135" t="s">
        <v>12695</v>
      </c>
    </row>
    <row r="9375" spans="1:9" x14ac:dyDescent="0.2">
      <c r="A9375" s="135" t="s">
        <v>2918</v>
      </c>
      <c r="D9375" s="135" t="s">
        <v>12696</v>
      </c>
      <c r="E9375" s="135">
        <f t="shared" si="146"/>
        <v>64133011</v>
      </c>
      <c r="F9375" s="135" t="s">
        <v>9485</v>
      </c>
      <c r="G9375" s="135" t="s">
        <v>14977</v>
      </c>
      <c r="H9375" s="135" t="s">
        <v>12692</v>
      </c>
      <c r="I9375" s="135" t="s">
        <v>15137</v>
      </c>
    </row>
    <row r="9376" spans="1:9" x14ac:dyDescent="0.2">
      <c r="A9376" s="135" t="s">
        <v>2918</v>
      </c>
      <c r="D9376" s="135" t="s">
        <v>12697</v>
      </c>
      <c r="E9376" s="135">
        <f t="shared" si="146"/>
        <v>64133020</v>
      </c>
      <c r="F9376" s="135" t="s">
        <v>9485</v>
      </c>
      <c r="G9376" s="135" t="s">
        <v>14977</v>
      </c>
      <c r="H9376" s="135" t="s">
        <v>12692</v>
      </c>
      <c r="I9376" s="135" t="s">
        <v>12676</v>
      </c>
    </row>
    <row r="9377" spans="1:9" x14ac:dyDescent="0.2">
      <c r="A9377" s="135" t="s">
        <v>2918</v>
      </c>
      <c r="D9377" s="135" t="s">
        <v>12698</v>
      </c>
      <c r="E9377" s="135">
        <f t="shared" si="146"/>
        <v>64133025</v>
      </c>
      <c r="F9377" s="135" t="s">
        <v>9485</v>
      </c>
      <c r="G9377" s="135" t="s">
        <v>14977</v>
      </c>
      <c r="H9377" s="135" t="s">
        <v>12692</v>
      </c>
      <c r="I9377" s="135" t="s">
        <v>15282</v>
      </c>
    </row>
    <row r="9378" spans="1:9" x14ac:dyDescent="0.2">
      <c r="A9378" s="135" t="s">
        <v>2918</v>
      </c>
      <c r="D9378" s="135" t="s">
        <v>12699</v>
      </c>
      <c r="E9378" s="135">
        <f t="shared" si="146"/>
        <v>64133030</v>
      </c>
      <c r="F9378" s="135" t="s">
        <v>9485</v>
      </c>
      <c r="G9378" s="135" t="s">
        <v>14977</v>
      </c>
      <c r="H9378" s="135" t="s">
        <v>12692</v>
      </c>
      <c r="I9378" s="135" t="s">
        <v>12690</v>
      </c>
    </row>
    <row r="9379" spans="1:9" x14ac:dyDescent="0.2">
      <c r="A9379" s="135" t="s">
        <v>2918</v>
      </c>
      <c r="D9379" s="135" t="s">
        <v>12700</v>
      </c>
      <c r="E9379" s="135">
        <f t="shared" si="146"/>
        <v>64180001</v>
      </c>
      <c r="F9379" s="135" t="s">
        <v>9485</v>
      </c>
      <c r="G9379" s="135" t="s">
        <v>14977</v>
      </c>
      <c r="H9379" s="135" t="s">
        <v>3295</v>
      </c>
      <c r="I9379" s="135" t="s">
        <v>3295</v>
      </c>
    </row>
    <row r="9380" spans="1:9" x14ac:dyDescent="0.2">
      <c r="A9380" s="135" t="s">
        <v>2918</v>
      </c>
      <c r="D9380" s="135" t="s">
        <v>12701</v>
      </c>
      <c r="E9380" s="135">
        <f t="shared" si="146"/>
        <v>64182001</v>
      </c>
      <c r="F9380" s="135" t="s">
        <v>9485</v>
      </c>
      <c r="G9380" s="135" t="s">
        <v>14977</v>
      </c>
      <c r="H9380" s="135" t="s">
        <v>3297</v>
      </c>
      <c r="I9380" s="135" t="s">
        <v>3298</v>
      </c>
    </row>
    <row r="9381" spans="1:9" x14ac:dyDescent="0.2">
      <c r="A9381" s="135" t="s">
        <v>2918</v>
      </c>
      <c r="D9381" s="135" t="s">
        <v>12702</v>
      </c>
      <c r="E9381" s="135">
        <f t="shared" si="146"/>
        <v>64182002</v>
      </c>
      <c r="F9381" s="135" t="s">
        <v>9485</v>
      </c>
      <c r="G9381" s="135" t="s">
        <v>14977</v>
      </c>
      <c r="H9381" s="135" t="s">
        <v>3297</v>
      </c>
      <c r="I9381" s="135" t="s">
        <v>3300</v>
      </c>
    </row>
    <row r="9382" spans="1:9" x14ac:dyDescent="0.2">
      <c r="A9382" s="135" t="s">
        <v>2918</v>
      </c>
      <c r="D9382" s="135" t="s">
        <v>12703</v>
      </c>
      <c r="E9382" s="135">
        <f t="shared" si="146"/>
        <v>64182599</v>
      </c>
      <c r="F9382" s="135" t="s">
        <v>9485</v>
      </c>
      <c r="G9382" s="135" t="s">
        <v>14977</v>
      </c>
      <c r="H9382" s="135" t="s">
        <v>3302</v>
      </c>
      <c r="I9382" s="135" t="s">
        <v>3303</v>
      </c>
    </row>
    <row r="9383" spans="1:9" x14ac:dyDescent="0.2">
      <c r="A9383" s="135" t="s">
        <v>2918</v>
      </c>
      <c r="D9383" s="135" t="s">
        <v>12704</v>
      </c>
      <c r="E9383" s="135">
        <f t="shared" si="146"/>
        <v>64420001</v>
      </c>
      <c r="F9383" s="135" t="s">
        <v>9485</v>
      </c>
      <c r="G9383" s="135" t="s">
        <v>12705</v>
      </c>
      <c r="H9383" s="135" t="s">
        <v>12706</v>
      </c>
      <c r="I9383" s="135" t="s">
        <v>12706</v>
      </c>
    </row>
    <row r="9384" spans="1:9" x14ac:dyDescent="0.2">
      <c r="A9384" s="135" t="s">
        <v>2918</v>
      </c>
      <c r="D9384" s="135" t="s">
        <v>12707</v>
      </c>
      <c r="E9384" s="135">
        <f t="shared" si="146"/>
        <v>64420010</v>
      </c>
      <c r="F9384" s="135" t="s">
        <v>9485</v>
      </c>
      <c r="G9384" s="135" t="s">
        <v>12705</v>
      </c>
      <c r="H9384" s="135" t="s">
        <v>12706</v>
      </c>
      <c r="I9384" s="135" t="s">
        <v>12708</v>
      </c>
    </row>
    <row r="9385" spans="1:9" x14ac:dyDescent="0.2">
      <c r="A9385" s="135" t="s">
        <v>2918</v>
      </c>
      <c r="D9385" s="135" t="s">
        <v>12709</v>
      </c>
      <c r="E9385" s="135">
        <f t="shared" si="146"/>
        <v>64420011</v>
      </c>
      <c r="F9385" s="135" t="s">
        <v>9485</v>
      </c>
      <c r="G9385" s="135" t="s">
        <v>12705</v>
      </c>
      <c r="H9385" s="135" t="s">
        <v>12706</v>
      </c>
      <c r="I9385" s="135" t="s">
        <v>12710</v>
      </c>
    </row>
    <row r="9386" spans="1:9" x14ac:dyDescent="0.2">
      <c r="A9386" s="135" t="s">
        <v>2918</v>
      </c>
      <c r="D9386" s="135" t="s">
        <v>12711</v>
      </c>
      <c r="E9386" s="135">
        <f t="shared" si="146"/>
        <v>64420012</v>
      </c>
      <c r="F9386" s="135" t="s">
        <v>9485</v>
      </c>
      <c r="G9386" s="135" t="s">
        <v>12705</v>
      </c>
      <c r="H9386" s="135" t="s">
        <v>12706</v>
      </c>
      <c r="I9386" s="135" t="s">
        <v>12712</v>
      </c>
    </row>
    <row r="9387" spans="1:9" x14ac:dyDescent="0.2">
      <c r="A9387" s="135" t="s">
        <v>2918</v>
      </c>
      <c r="D9387" s="135" t="s">
        <v>12713</v>
      </c>
      <c r="E9387" s="135">
        <f t="shared" si="146"/>
        <v>64420013</v>
      </c>
      <c r="F9387" s="135" t="s">
        <v>9485</v>
      </c>
      <c r="G9387" s="135" t="s">
        <v>12705</v>
      </c>
      <c r="H9387" s="135" t="s">
        <v>12706</v>
      </c>
      <c r="I9387" s="135" t="s">
        <v>12714</v>
      </c>
    </row>
    <row r="9388" spans="1:9" x14ac:dyDescent="0.2">
      <c r="A9388" s="135" t="s">
        <v>2918</v>
      </c>
      <c r="D9388" s="135" t="s">
        <v>12715</v>
      </c>
      <c r="E9388" s="135">
        <f t="shared" si="146"/>
        <v>64420014</v>
      </c>
      <c r="F9388" s="135" t="s">
        <v>9485</v>
      </c>
      <c r="G9388" s="135" t="s">
        <v>12705</v>
      </c>
      <c r="H9388" s="135" t="s">
        <v>12706</v>
      </c>
      <c r="I9388" s="135" t="s">
        <v>12716</v>
      </c>
    </row>
    <row r="9389" spans="1:9" x14ac:dyDescent="0.2">
      <c r="A9389" s="135" t="s">
        <v>2918</v>
      </c>
      <c r="D9389" s="135" t="s">
        <v>12717</v>
      </c>
      <c r="E9389" s="135">
        <f t="shared" si="146"/>
        <v>64420015</v>
      </c>
      <c r="F9389" s="135" t="s">
        <v>9485</v>
      </c>
      <c r="G9389" s="135" t="s">
        <v>12705</v>
      </c>
      <c r="H9389" s="135" t="s">
        <v>12706</v>
      </c>
      <c r="I9389" s="135" t="s">
        <v>12714</v>
      </c>
    </row>
    <row r="9390" spans="1:9" x14ac:dyDescent="0.2">
      <c r="A9390" s="135" t="s">
        <v>2918</v>
      </c>
      <c r="D9390" s="135" t="s">
        <v>12718</v>
      </c>
      <c r="E9390" s="135">
        <f t="shared" si="146"/>
        <v>64420016</v>
      </c>
      <c r="F9390" s="135" t="s">
        <v>9485</v>
      </c>
      <c r="G9390" s="135" t="s">
        <v>12705</v>
      </c>
      <c r="H9390" s="135" t="s">
        <v>12706</v>
      </c>
      <c r="I9390" s="135" t="s">
        <v>12719</v>
      </c>
    </row>
    <row r="9391" spans="1:9" x14ac:dyDescent="0.2">
      <c r="A9391" s="135" t="s">
        <v>2918</v>
      </c>
      <c r="D9391" s="135" t="s">
        <v>12720</v>
      </c>
      <c r="E9391" s="135">
        <f t="shared" si="146"/>
        <v>64420020</v>
      </c>
      <c r="F9391" s="135" t="s">
        <v>9485</v>
      </c>
      <c r="G9391" s="135" t="s">
        <v>12705</v>
      </c>
      <c r="H9391" s="135" t="s">
        <v>12706</v>
      </c>
      <c r="I9391" s="135" t="s">
        <v>12721</v>
      </c>
    </row>
    <row r="9392" spans="1:9" x14ac:dyDescent="0.2">
      <c r="A9392" s="135" t="s">
        <v>2918</v>
      </c>
      <c r="D9392" s="135" t="s">
        <v>12722</v>
      </c>
      <c r="E9392" s="135">
        <f t="shared" si="146"/>
        <v>64420021</v>
      </c>
      <c r="F9392" s="135" t="s">
        <v>9485</v>
      </c>
      <c r="G9392" s="135" t="s">
        <v>12705</v>
      </c>
      <c r="H9392" s="135" t="s">
        <v>12706</v>
      </c>
      <c r="I9392" s="135" t="s">
        <v>12723</v>
      </c>
    </row>
    <row r="9393" spans="1:9" x14ac:dyDescent="0.2">
      <c r="A9393" s="135" t="s">
        <v>2918</v>
      </c>
      <c r="D9393" s="135" t="s">
        <v>12724</v>
      </c>
      <c r="E9393" s="135">
        <f t="shared" si="146"/>
        <v>64420022</v>
      </c>
      <c r="F9393" s="135" t="s">
        <v>9485</v>
      </c>
      <c r="G9393" s="135" t="s">
        <v>12705</v>
      </c>
      <c r="H9393" s="135" t="s">
        <v>12706</v>
      </c>
      <c r="I9393" s="135" t="s">
        <v>12725</v>
      </c>
    </row>
    <row r="9394" spans="1:9" x14ac:dyDescent="0.2">
      <c r="A9394" s="135" t="s">
        <v>2918</v>
      </c>
      <c r="D9394" s="135" t="s">
        <v>12726</v>
      </c>
      <c r="E9394" s="135">
        <f t="shared" si="146"/>
        <v>64420030</v>
      </c>
      <c r="F9394" s="135" t="s">
        <v>9485</v>
      </c>
      <c r="G9394" s="135" t="s">
        <v>12705</v>
      </c>
      <c r="H9394" s="135" t="s">
        <v>12706</v>
      </c>
      <c r="I9394" s="135" t="s">
        <v>865</v>
      </c>
    </row>
    <row r="9395" spans="1:9" x14ac:dyDescent="0.2">
      <c r="A9395" s="135" t="s">
        <v>2918</v>
      </c>
      <c r="D9395" s="135" t="s">
        <v>12727</v>
      </c>
      <c r="E9395" s="135">
        <f t="shared" si="146"/>
        <v>64420031</v>
      </c>
      <c r="F9395" s="135" t="s">
        <v>9485</v>
      </c>
      <c r="G9395" s="135" t="s">
        <v>12705</v>
      </c>
      <c r="H9395" s="135" t="s">
        <v>12706</v>
      </c>
      <c r="I9395" s="135" t="s">
        <v>12728</v>
      </c>
    </row>
    <row r="9396" spans="1:9" x14ac:dyDescent="0.2">
      <c r="A9396" s="135" t="s">
        <v>2918</v>
      </c>
      <c r="D9396" s="135" t="s">
        <v>12729</v>
      </c>
      <c r="E9396" s="135">
        <f t="shared" si="146"/>
        <v>64420032</v>
      </c>
      <c r="F9396" s="135" t="s">
        <v>9485</v>
      </c>
      <c r="G9396" s="135" t="s">
        <v>12705</v>
      </c>
      <c r="H9396" s="135" t="s">
        <v>12706</v>
      </c>
      <c r="I9396" s="135" t="s">
        <v>12730</v>
      </c>
    </row>
    <row r="9397" spans="1:9" x14ac:dyDescent="0.2">
      <c r="A9397" s="135" t="s">
        <v>2918</v>
      </c>
      <c r="D9397" s="135" t="s">
        <v>12731</v>
      </c>
      <c r="E9397" s="135">
        <f t="shared" si="146"/>
        <v>64420033</v>
      </c>
      <c r="F9397" s="135" t="s">
        <v>9485</v>
      </c>
      <c r="G9397" s="135" t="s">
        <v>12705</v>
      </c>
      <c r="H9397" s="135" t="s">
        <v>12706</v>
      </c>
      <c r="I9397" s="135" t="s">
        <v>12732</v>
      </c>
    </row>
    <row r="9398" spans="1:9" x14ac:dyDescent="0.2">
      <c r="A9398" s="135" t="s">
        <v>2918</v>
      </c>
      <c r="D9398" s="135" t="s">
        <v>12733</v>
      </c>
      <c r="E9398" s="135">
        <f t="shared" si="146"/>
        <v>64420034</v>
      </c>
      <c r="F9398" s="135" t="s">
        <v>9485</v>
      </c>
      <c r="G9398" s="135" t="s">
        <v>12705</v>
      </c>
      <c r="H9398" s="135" t="s">
        <v>12706</v>
      </c>
      <c r="I9398" s="135" t="s">
        <v>12734</v>
      </c>
    </row>
    <row r="9399" spans="1:9" x14ac:dyDescent="0.2">
      <c r="A9399" s="135" t="s">
        <v>2918</v>
      </c>
      <c r="D9399" s="135" t="s">
        <v>12735</v>
      </c>
      <c r="E9399" s="135">
        <f t="shared" si="146"/>
        <v>64420040</v>
      </c>
      <c r="F9399" s="135" t="s">
        <v>9485</v>
      </c>
      <c r="G9399" s="135" t="s">
        <v>12705</v>
      </c>
      <c r="H9399" s="135" t="s">
        <v>12706</v>
      </c>
      <c r="I9399" s="135" t="s">
        <v>6929</v>
      </c>
    </row>
    <row r="9400" spans="1:9" x14ac:dyDescent="0.2">
      <c r="A9400" s="135" t="s">
        <v>2918</v>
      </c>
      <c r="D9400" s="135" t="s">
        <v>12736</v>
      </c>
      <c r="E9400" s="135">
        <f t="shared" si="146"/>
        <v>64420041</v>
      </c>
      <c r="F9400" s="135" t="s">
        <v>9485</v>
      </c>
      <c r="G9400" s="135" t="s">
        <v>12705</v>
      </c>
      <c r="H9400" s="135" t="s">
        <v>12706</v>
      </c>
      <c r="I9400" s="135" t="s">
        <v>12737</v>
      </c>
    </row>
    <row r="9401" spans="1:9" x14ac:dyDescent="0.2">
      <c r="A9401" s="135" t="s">
        <v>2918</v>
      </c>
      <c r="D9401" s="135" t="s">
        <v>12738</v>
      </c>
      <c r="E9401" s="135">
        <f t="shared" si="146"/>
        <v>64420042</v>
      </c>
      <c r="F9401" s="135" t="s">
        <v>9485</v>
      </c>
      <c r="G9401" s="135" t="s">
        <v>12705</v>
      </c>
      <c r="H9401" s="135" t="s">
        <v>12706</v>
      </c>
      <c r="I9401" s="135" t="s">
        <v>12739</v>
      </c>
    </row>
    <row r="9402" spans="1:9" x14ac:dyDescent="0.2">
      <c r="A9402" s="135" t="s">
        <v>2918</v>
      </c>
      <c r="D9402" s="135" t="s">
        <v>12740</v>
      </c>
      <c r="E9402" s="135">
        <f t="shared" si="146"/>
        <v>64430001</v>
      </c>
      <c r="F9402" s="135" t="s">
        <v>9485</v>
      </c>
      <c r="G9402" s="135" t="s">
        <v>12705</v>
      </c>
      <c r="H9402" s="135" t="s">
        <v>15414</v>
      </c>
      <c r="I9402" s="135" t="s">
        <v>15415</v>
      </c>
    </row>
    <row r="9403" spans="1:9" x14ac:dyDescent="0.2">
      <c r="A9403" s="135" t="s">
        <v>2918</v>
      </c>
      <c r="D9403" s="135" t="s">
        <v>15416</v>
      </c>
      <c r="E9403" s="135">
        <f t="shared" si="146"/>
        <v>64430010</v>
      </c>
      <c r="F9403" s="135" t="s">
        <v>9485</v>
      </c>
      <c r="G9403" s="135" t="s">
        <v>12705</v>
      </c>
      <c r="H9403" s="135" t="s">
        <v>15414</v>
      </c>
      <c r="I9403" s="135" t="s">
        <v>15417</v>
      </c>
    </row>
    <row r="9404" spans="1:9" x14ac:dyDescent="0.2">
      <c r="A9404" s="135" t="s">
        <v>2918</v>
      </c>
      <c r="D9404" s="135" t="s">
        <v>15418</v>
      </c>
      <c r="E9404" s="135">
        <f t="shared" si="146"/>
        <v>64430011</v>
      </c>
      <c r="F9404" s="135" t="s">
        <v>9485</v>
      </c>
      <c r="G9404" s="135" t="s">
        <v>12705</v>
      </c>
      <c r="H9404" s="135" t="s">
        <v>15414</v>
      </c>
      <c r="I9404" s="135" t="s">
        <v>15419</v>
      </c>
    </row>
    <row r="9405" spans="1:9" x14ac:dyDescent="0.2">
      <c r="A9405" s="135" t="s">
        <v>2918</v>
      </c>
      <c r="D9405" s="135" t="s">
        <v>15420</v>
      </c>
      <c r="E9405" s="135">
        <f t="shared" si="146"/>
        <v>64430012</v>
      </c>
      <c r="F9405" s="135" t="s">
        <v>9485</v>
      </c>
      <c r="G9405" s="135" t="s">
        <v>12705</v>
      </c>
      <c r="H9405" s="135" t="s">
        <v>15414</v>
      </c>
      <c r="I9405" s="135" t="s">
        <v>15421</v>
      </c>
    </row>
    <row r="9406" spans="1:9" x14ac:dyDescent="0.2">
      <c r="A9406" s="135" t="s">
        <v>2918</v>
      </c>
      <c r="D9406" s="135" t="s">
        <v>15422</v>
      </c>
      <c r="E9406" s="135">
        <f t="shared" si="146"/>
        <v>64430013</v>
      </c>
      <c r="F9406" s="135" t="s">
        <v>9485</v>
      </c>
      <c r="G9406" s="135" t="s">
        <v>12705</v>
      </c>
      <c r="H9406" s="135" t="s">
        <v>15414</v>
      </c>
      <c r="I9406" s="135" t="s">
        <v>15423</v>
      </c>
    </row>
    <row r="9407" spans="1:9" x14ac:dyDescent="0.2">
      <c r="A9407" s="135" t="s">
        <v>2918</v>
      </c>
      <c r="D9407" s="135" t="s">
        <v>15424</v>
      </c>
      <c r="E9407" s="135">
        <f t="shared" si="146"/>
        <v>64430014</v>
      </c>
      <c r="F9407" s="135" t="s">
        <v>9485</v>
      </c>
      <c r="G9407" s="135" t="s">
        <v>12705</v>
      </c>
      <c r="H9407" s="135" t="s">
        <v>15414</v>
      </c>
      <c r="I9407" s="135" t="s">
        <v>15425</v>
      </c>
    </row>
    <row r="9408" spans="1:9" x14ac:dyDescent="0.2">
      <c r="A9408" s="135" t="s">
        <v>2918</v>
      </c>
      <c r="D9408" s="135" t="s">
        <v>15426</v>
      </c>
      <c r="E9408" s="135">
        <f t="shared" si="146"/>
        <v>64430015</v>
      </c>
      <c r="F9408" s="135" t="s">
        <v>9485</v>
      </c>
      <c r="G9408" s="135" t="s">
        <v>12705</v>
      </c>
      <c r="H9408" s="135" t="s">
        <v>15414</v>
      </c>
      <c r="I9408" s="135" t="s">
        <v>15427</v>
      </c>
    </row>
    <row r="9409" spans="1:9" x14ac:dyDescent="0.2">
      <c r="A9409" s="135" t="s">
        <v>2918</v>
      </c>
      <c r="D9409" s="135" t="s">
        <v>15428</v>
      </c>
      <c r="E9409" s="135">
        <f t="shared" si="146"/>
        <v>64430016</v>
      </c>
      <c r="F9409" s="135" t="s">
        <v>9485</v>
      </c>
      <c r="G9409" s="135" t="s">
        <v>12705</v>
      </c>
      <c r="H9409" s="135" t="s">
        <v>15414</v>
      </c>
      <c r="I9409" s="135" t="s">
        <v>15429</v>
      </c>
    </row>
    <row r="9410" spans="1:9" x14ac:dyDescent="0.2">
      <c r="A9410" s="135" t="s">
        <v>2918</v>
      </c>
      <c r="D9410" s="135" t="s">
        <v>15430</v>
      </c>
      <c r="E9410" s="135">
        <f t="shared" ref="E9410:E9473" si="147">VALUE(D9410)</f>
        <v>64430017</v>
      </c>
      <c r="F9410" s="135" t="s">
        <v>9485</v>
      </c>
      <c r="G9410" s="135" t="s">
        <v>12705</v>
      </c>
      <c r="H9410" s="135" t="s">
        <v>15414</v>
      </c>
      <c r="I9410" s="135" t="s">
        <v>15431</v>
      </c>
    </row>
    <row r="9411" spans="1:9" x14ac:dyDescent="0.2">
      <c r="A9411" s="135" t="s">
        <v>2918</v>
      </c>
      <c r="D9411" s="135" t="s">
        <v>15432</v>
      </c>
      <c r="E9411" s="135">
        <f t="shared" si="147"/>
        <v>64430030</v>
      </c>
      <c r="F9411" s="135" t="s">
        <v>9485</v>
      </c>
      <c r="G9411" s="135" t="s">
        <v>12705</v>
      </c>
      <c r="H9411" s="135" t="s">
        <v>15414</v>
      </c>
      <c r="I9411" s="135" t="s">
        <v>16264</v>
      </c>
    </row>
    <row r="9412" spans="1:9" x14ac:dyDescent="0.2">
      <c r="A9412" s="135" t="s">
        <v>2918</v>
      </c>
      <c r="D9412" s="135" t="s">
        <v>15433</v>
      </c>
      <c r="E9412" s="135">
        <f t="shared" si="147"/>
        <v>64431001</v>
      </c>
      <c r="F9412" s="135" t="s">
        <v>9485</v>
      </c>
      <c r="G9412" s="135" t="s">
        <v>12705</v>
      </c>
      <c r="H9412" s="135" t="s">
        <v>15434</v>
      </c>
      <c r="I9412" s="135" t="s">
        <v>15435</v>
      </c>
    </row>
    <row r="9413" spans="1:9" x14ac:dyDescent="0.2">
      <c r="A9413" s="135" t="s">
        <v>2918</v>
      </c>
      <c r="D9413" s="135" t="s">
        <v>16579</v>
      </c>
      <c r="E9413" s="135">
        <f t="shared" si="147"/>
        <v>64431010</v>
      </c>
      <c r="F9413" s="135" t="s">
        <v>9485</v>
      </c>
      <c r="G9413" s="135" t="s">
        <v>12705</v>
      </c>
      <c r="H9413" s="135" t="s">
        <v>15434</v>
      </c>
      <c r="I9413" s="135" t="s">
        <v>16580</v>
      </c>
    </row>
    <row r="9414" spans="1:9" x14ac:dyDescent="0.2">
      <c r="A9414" s="135" t="s">
        <v>2918</v>
      </c>
      <c r="D9414" s="135" t="s">
        <v>16581</v>
      </c>
      <c r="E9414" s="135">
        <f t="shared" si="147"/>
        <v>64431011</v>
      </c>
      <c r="F9414" s="135" t="s">
        <v>9485</v>
      </c>
      <c r="G9414" s="135" t="s">
        <v>12705</v>
      </c>
      <c r="H9414" s="135" t="s">
        <v>15434</v>
      </c>
      <c r="I9414" s="135" t="s">
        <v>16582</v>
      </c>
    </row>
    <row r="9415" spans="1:9" x14ac:dyDescent="0.2">
      <c r="A9415" s="135" t="s">
        <v>2918</v>
      </c>
      <c r="D9415" s="135" t="s">
        <v>16583</v>
      </c>
      <c r="E9415" s="135">
        <f t="shared" si="147"/>
        <v>64431012</v>
      </c>
      <c r="F9415" s="135" t="s">
        <v>9485</v>
      </c>
      <c r="G9415" s="135" t="s">
        <v>12705</v>
      </c>
      <c r="H9415" s="135" t="s">
        <v>15434</v>
      </c>
      <c r="I9415" s="135" t="s">
        <v>16584</v>
      </c>
    </row>
    <row r="9416" spans="1:9" x14ac:dyDescent="0.2">
      <c r="A9416" s="135" t="s">
        <v>2918</v>
      </c>
      <c r="D9416" s="135" t="s">
        <v>16585</v>
      </c>
      <c r="E9416" s="135">
        <f t="shared" si="147"/>
        <v>64431013</v>
      </c>
      <c r="F9416" s="135" t="s">
        <v>9485</v>
      </c>
      <c r="G9416" s="135" t="s">
        <v>12705</v>
      </c>
      <c r="H9416" s="135" t="s">
        <v>15434</v>
      </c>
      <c r="I9416" s="135" t="s">
        <v>15298</v>
      </c>
    </row>
    <row r="9417" spans="1:9" x14ac:dyDescent="0.2">
      <c r="A9417" s="135" t="s">
        <v>2918</v>
      </c>
      <c r="D9417" s="135" t="s">
        <v>16586</v>
      </c>
      <c r="E9417" s="135">
        <f t="shared" si="147"/>
        <v>64431014</v>
      </c>
      <c r="F9417" s="135" t="s">
        <v>9485</v>
      </c>
      <c r="G9417" s="135" t="s">
        <v>12705</v>
      </c>
      <c r="H9417" s="135" t="s">
        <v>15434</v>
      </c>
      <c r="I9417" s="135" t="s">
        <v>15425</v>
      </c>
    </row>
    <row r="9418" spans="1:9" x14ac:dyDescent="0.2">
      <c r="A9418" s="135" t="s">
        <v>2918</v>
      </c>
      <c r="D9418" s="135" t="s">
        <v>16587</v>
      </c>
      <c r="E9418" s="135">
        <f t="shared" si="147"/>
        <v>64431015</v>
      </c>
      <c r="F9418" s="135" t="s">
        <v>9485</v>
      </c>
      <c r="G9418" s="135" t="s">
        <v>12705</v>
      </c>
      <c r="H9418" s="135" t="s">
        <v>15434</v>
      </c>
      <c r="I9418" s="135" t="s">
        <v>15427</v>
      </c>
    </row>
    <row r="9419" spans="1:9" x14ac:dyDescent="0.2">
      <c r="A9419" s="135" t="s">
        <v>2918</v>
      </c>
      <c r="D9419" s="135" t="s">
        <v>16588</v>
      </c>
      <c r="E9419" s="135">
        <f t="shared" si="147"/>
        <v>64431016</v>
      </c>
      <c r="F9419" s="135" t="s">
        <v>9485</v>
      </c>
      <c r="G9419" s="135" t="s">
        <v>12705</v>
      </c>
      <c r="H9419" s="135" t="s">
        <v>15434</v>
      </c>
      <c r="I9419" s="135" t="s">
        <v>15429</v>
      </c>
    </row>
    <row r="9420" spans="1:9" x14ac:dyDescent="0.2">
      <c r="A9420" s="135" t="s">
        <v>2918</v>
      </c>
      <c r="D9420" s="135" t="s">
        <v>16589</v>
      </c>
      <c r="E9420" s="135">
        <f t="shared" si="147"/>
        <v>64431017</v>
      </c>
      <c r="F9420" s="135" t="s">
        <v>9485</v>
      </c>
      <c r="G9420" s="135" t="s">
        <v>12705</v>
      </c>
      <c r="H9420" s="135" t="s">
        <v>15434</v>
      </c>
      <c r="I9420" s="135" t="s">
        <v>15431</v>
      </c>
    </row>
    <row r="9421" spans="1:9" x14ac:dyDescent="0.2">
      <c r="A9421" s="135" t="s">
        <v>2918</v>
      </c>
      <c r="D9421" s="135" t="s">
        <v>16590</v>
      </c>
      <c r="E9421" s="135">
        <f t="shared" si="147"/>
        <v>64431030</v>
      </c>
      <c r="F9421" s="135" t="s">
        <v>9485</v>
      </c>
      <c r="G9421" s="135" t="s">
        <v>12705</v>
      </c>
      <c r="H9421" s="135" t="s">
        <v>15434</v>
      </c>
      <c r="I9421" s="135" t="s">
        <v>16264</v>
      </c>
    </row>
    <row r="9422" spans="1:9" x14ac:dyDescent="0.2">
      <c r="A9422" s="135" t="s">
        <v>2918</v>
      </c>
      <c r="D9422" s="135" t="s">
        <v>16591</v>
      </c>
      <c r="E9422" s="135">
        <f t="shared" si="147"/>
        <v>64450001</v>
      </c>
      <c r="F9422" s="135" t="s">
        <v>9485</v>
      </c>
      <c r="G9422" s="135" t="s">
        <v>12705</v>
      </c>
      <c r="H9422" s="135" t="s">
        <v>16592</v>
      </c>
      <c r="I9422" s="135" t="s">
        <v>16592</v>
      </c>
    </row>
    <row r="9423" spans="1:9" x14ac:dyDescent="0.2">
      <c r="A9423" s="135" t="s">
        <v>2918</v>
      </c>
      <c r="D9423" s="135" t="s">
        <v>16593</v>
      </c>
      <c r="E9423" s="135">
        <f t="shared" si="147"/>
        <v>64450010</v>
      </c>
      <c r="F9423" s="135" t="s">
        <v>9485</v>
      </c>
      <c r="G9423" s="135" t="s">
        <v>12705</v>
      </c>
      <c r="H9423" s="135" t="s">
        <v>16592</v>
      </c>
      <c r="I9423" s="135" t="s">
        <v>16594</v>
      </c>
    </row>
    <row r="9424" spans="1:9" x14ac:dyDescent="0.2">
      <c r="A9424" s="135" t="s">
        <v>2918</v>
      </c>
      <c r="D9424" s="135" t="s">
        <v>16595</v>
      </c>
      <c r="E9424" s="135">
        <f t="shared" si="147"/>
        <v>64450011</v>
      </c>
      <c r="F9424" s="135" t="s">
        <v>9485</v>
      </c>
      <c r="G9424" s="135" t="s">
        <v>12705</v>
      </c>
      <c r="H9424" s="135" t="s">
        <v>16592</v>
      </c>
      <c r="I9424" s="135" t="s">
        <v>16596</v>
      </c>
    </row>
    <row r="9425" spans="1:9" x14ac:dyDescent="0.2">
      <c r="A9425" s="135" t="s">
        <v>2918</v>
      </c>
      <c r="D9425" s="135" t="s">
        <v>16597</v>
      </c>
      <c r="E9425" s="135">
        <f t="shared" si="147"/>
        <v>64450012</v>
      </c>
      <c r="F9425" s="135" t="s">
        <v>9485</v>
      </c>
      <c r="G9425" s="135" t="s">
        <v>12705</v>
      </c>
      <c r="H9425" s="135" t="s">
        <v>16592</v>
      </c>
      <c r="I9425" s="135" t="s">
        <v>16598</v>
      </c>
    </row>
    <row r="9426" spans="1:9" x14ac:dyDescent="0.2">
      <c r="A9426" s="135" t="s">
        <v>2918</v>
      </c>
      <c r="D9426" s="135" t="s">
        <v>16599</v>
      </c>
      <c r="E9426" s="135">
        <f t="shared" si="147"/>
        <v>64450013</v>
      </c>
      <c r="F9426" s="135" t="s">
        <v>9485</v>
      </c>
      <c r="G9426" s="135" t="s">
        <v>12705</v>
      </c>
      <c r="H9426" s="135" t="s">
        <v>16592</v>
      </c>
      <c r="I9426" s="135" t="s">
        <v>16600</v>
      </c>
    </row>
    <row r="9427" spans="1:9" x14ac:dyDescent="0.2">
      <c r="A9427" s="135" t="s">
        <v>2918</v>
      </c>
      <c r="D9427" s="135" t="s">
        <v>16601</v>
      </c>
      <c r="E9427" s="135">
        <f t="shared" si="147"/>
        <v>64450014</v>
      </c>
      <c r="F9427" s="135" t="s">
        <v>9485</v>
      </c>
      <c r="G9427" s="135" t="s">
        <v>12705</v>
      </c>
      <c r="H9427" s="135" t="s">
        <v>16592</v>
      </c>
      <c r="I9427" s="135" t="s">
        <v>16602</v>
      </c>
    </row>
    <row r="9428" spans="1:9" x14ac:dyDescent="0.2">
      <c r="A9428" s="135" t="s">
        <v>2918</v>
      </c>
      <c r="D9428" s="135" t="s">
        <v>16603</v>
      </c>
      <c r="E9428" s="135">
        <f t="shared" si="147"/>
        <v>64450020</v>
      </c>
      <c r="F9428" s="135" t="s">
        <v>9485</v>
      </c>
      <c r="G9428" s="135" t="s">
        <v>12705</v>
      </c>
      <c r="H9428" s="135" t="s">
        <v>16592</v>
      </c>
      <c r="I9428" s="135" t="s">
        <v>16604</v>
      </c>
    </row>
    <row r="9429" spans="1:9" x14ac:dyDescent="0.2">
      <c r="A9429" s="135" t="s">
        <v>2918</v>
      </c>
      <c r="D9429" s="135" t="s">
        <v>16605</v>
      </c>
      <c r="E9429" s="135">
        <f t="shared" si="147"/>
        <v>64450021</v>
      </c>
      <c r="F9429" s="135" t="s">
        <v>9485</v>
      </c>
      <c r="G9429" s="135" t="s">
        <v>12705</v>
      </c>
      <c r="H9429" s="135" t="s">
        <v>16592</v>
      </c>
      <c r="I9429" s="135" t="s">
        <v>15448</v>
      </c>
    </row>
    <row r="9430" spans="1:9" x14ac:dyDescent="0.2">
      <c r="A9430" s="135" t="s">
        <v>2918</v>
      </c>
      <c r="D9430" s="135" t="s">
        <v>15449</v>
      </c>
      <c r="E9430" s="135">
        <f t="shared" si="147"/>
        <v>64450022</v>
      </c>
      <c r="F9430" s="135" t="s">
        <v>9485</v>
      </c>
      <c r="G9430" s="135" t="s">
        <v>12705</v>
      </c>
      <c r="H9430" s="135" t="s">
        <v>16592</v>
      </c>
      <c r="I9430" s="135" t="s">
        <v>15450</v>
      </c>
    </row>
    <row r="9431" spans="1:9" x14ac:dyDescent="0.2">
      <c r="A9431" s="135" t="s">
        <v>2918</v>
      </c>
      <c r="D9431" s="135" t="s">
        <v>15451</v>
      </c>
      <c r="E9431" s="135">
        <f t="shared" si="147"/>
        <v>64450030</v>
      </c>
      <c r="F9431" s="135" t="s">
        <v>9485</v>
      </c>
      <c r="G9431" s="135" t="s">
        <v>12705</v>
      </c>
      <c r="H9431" s="135" t="s">
        <v>16592</v>
      </c>
      <c r="I9431" s="135" t="s">
        <v>15476</v>
      </c>
    </row>
    <row r="9432" spans="1:9" x14ac:dyDescent="0.2">
      <c r="A9432" s="135" t="s">
        <v>2918</v>
      </c>
      <c r="D9432" s="135" t="s">
        <v>15477</v>
      </c>
      <c r="E9432" s="135">
        <f t="shared" si="147"/>
        <v>64450031</v>
      </c>
      <c r="F9432" s="135" t="s">
        <v>9485</v>
      </c>
      <c r="G9432" s="135" t="s">
        <v>12705</v>
      </c>
      <c r="H9432" s="135" t="s">
        <v>16592</v>
      </c>
      <c r="I9432" s="135" t="s">
        <v>15478</v>
      </c>
    </row>
    <row r="9433" spans="1:9" x14ac:dyDescent="0.2">
      <c r="A9433" s="135" t="s">
        <v>2918</v>
      </c>
      <c r="D9433" s="135" t="s">
        <v>15479</v>
      </c>
      <c r="E9433" s="135">
        <f t="shared" si="147"/>
        <v>64450032</v>
      </c>
      <c r="F9433" s="135" t="s">
        <v>9485</v>
      </c>
      <c r="G9433" s="135" t="s">
        <v>12705</v>
      </c>
      <c r="H9433" s="135" t="s">
        <v>16592</v>
      </c>
      <c r="I9433" s="135" t="s">
        <v>15480</v>
      </c>
    </row>
    <row r="9434" spans="1:9" x14ac:dyDescent="0.2">
      <c r="A9434" s="135" t="s">
        <v>2918</v>
      </c>
      <c r="D9434" s="135" t="s">
        <v>15481</v>
      </c>
      <c r="E9434" s="135">
        <f t="shared" si="147"/>
        <v>64450033</v>
      </c>
      <c r="F9434" s="135" t="s">
        <v>9485</v>
      </c>
      <c r="G9434" s="135" t="s">
        <v>12705</v>
      </c>
      <c r="H9434" s="135" t="s">
        <v>16592</v>
      </c>
      <c r="I9434" s="135" t="s">
        <v>15482</v>
      </c>
    </row>
    <row r="9435" spans="1:9" x14ac:dyDescent="0.2">
      <c r="A9435" s="135" t="s">
        <v>2918</v>
      </c>
      <c r="D9435" s="135" t="s">
        <v>15483</v>
      </c>
      <c r="E9435" s="135">
        <f t="shared" si="147"/>
        <v>64450034</v>
      </c>
      <c r="F9435" s="135" t="s">
        <v>9485</v>
      </c>
      <c r="G9435" s="135" t="s">
        <v>12705</v>
      </c>
      <c r="H9435" s="135" t="s">
        <v>16592</v>
      </c>
      <c r="I9435" s="135" t="s">
        <v>15484</v>
      </c>
    </row>
    <row r="9436" spans="1:9" x14ac:dyDescent="0.2">
      <c r="A9436" s="135" t="s">
        <v>2918</v>
      </c>
      <c r="D9436" s="135" t="s">
        <v>15485</v>
      </c>
      <c r="E9436" s="135">
        <f t="shared" si="147"/>
        <v>64450035</v>
      </c>
      <c r="F9436" s="135" t="s">
        <v>9485</v>
      </c>
      <c r="G9436" s="135" t="s">
        <v>12705</v>
      </c>
      <c r="H9436" s="135" t="s">
        <v>16592</v>
      </c>
      <c r="I9436" s="135" t="s">
        <v>15486</v>
      </c>
    </row>
    <row r="9437" spans="1:9" x14ac:dyDescent="0.2">
      <c r="A9437" s="135" t="s">
        <v>2918</v>
      </c>
      <c r="D9437" s="135" t="s">
        <v>15487</v>
      </c>
      <c r="E9437" s="135">
        <f t="shared" si="147"/>
        <v>64450036</v>
      </c>
      <c r="F9437" s="135" t="s">
        <v>9485</v>
      </c>
      <c r="G9437" s="135" t="s">
        <v>12705</v>
      </c>
      <c r="H9437" s="135" t="s">
        <v>16592</v>
      </c>
      <c r="I9437" s="135" t="s">
        <v>15488</v>
      </c>
    </row>
    <row r="9438" spans="1:9" x14ac:dyDescent="0.2">
      <c r="A9438" s="135" t="s">
        <v>2918</v>
      </c>
      <c r="D9438" s="135" t="s">
        <v>10264</v>
      </c>
      <c r="E9438" s="135">
        <f t="shared" si="147"/>
        <v>64450040</v>
      </c>
      <c r="F9438" s="135" t="s">
        <v>9485</v>
      </c>
      <c r="G9438" s="135" t="s">
        <v>12705</v>
      </c>
      <c r="H9438" s="135" t="s">
        <v>16592</v>
      </c>
      <c r="I9438" s="135" t="s">
        <v>10265</v>
      </c>
    </row>
    <row r="9439" spans="1:9" x14ac:dyDescent="0.2">
      <c r="A9439" s="135" t="s">
        <v>2918</v>
      </c>
      <c r="D9439" s="135" t="s">
        <v>10266</v>
      </c>
      <c r="E9439" s="135">
        <f t="shared" si="147"/>
        <v>64450041</v>
      </c>
      <c r="F9439" s="135" t="s">
        <v>9485</v>
      </c>
      <c r="G9439" s="135" t="s">
        <v>12705</v>
      </c>
      <c r="H9439" s="135" t="s">
        <v>16592</v>
      </c>
      <c r="I9439" s="135" t="s">
        <v>10267</v>
      </c>
    </row>
    <row r="9440" spans="1:9" x14ac:dyDescent="0.2">
      <c r="A9440" s="135" t="s">
        <v>2918</v>
      </c>
      <c r="D9440" s="135" t="s">
        <v>10268</v>
      </c>
      <c r="E9440" s="135">
        <f t="shared" si="147"/>
        <v>64450042</v>
      </c>
      <c r="F9440" s="135" t="s">
        <v>9485</v>
      </c>
      <c r="G9440" s="135" t="s">
        <v>12705</v>
      </c>
      <c r="H9440" s="135" t="s">
        <v>16592</v>
      </c>
      <c r="I9440" s="135" t="s">
        <v>10269</v>
      </c>
    </row>
    <row r="9441" spans="1:9" x14ac:dyDescent="0.2">
      <c r="A9441" s="135" t="s">
        <v>2918</v>
      </c>
      <c r="D9441" s="135" t="s">
        <v>10270</v>
      </c>
      <c r="E9441" s="135">
        <f t="shared" si="147"/>
        <v>64450050</v>
      </c>
      <c r="F9441" s="135" t="s">
        <v>9485</v>
      </c>
      <c r="G9441" s="135" t="s">
        <v>12705</v>
      </c>
      <c r="H9441" s="135" t="s">
        <v>16592</v>
      </c>
      <c r="I9441" s="135" t="s">
        <v>13219</v>
      </c>
    </row>
    <row r="9442" spans="1:9" x14ac:dyDescent="0.2">
      <c r="A9442" s="135" t="s">
        <v>2918</v>
      </c>
      <c r="D9442" s="135" t="s">
        <v>10271</v>
      </c>
      <c r="E9442" s="135">
        <f t="shared" si="147"/>
        <v>64450051</v>
      </c>
      <c r="F9442" s="135" t="s">
        <v>9485</v>
      </c>
      <c r="G9442" s="135" t="s">
        <v>12705</v>
      </c>
      <c r="H9442" s="135" t="s">
        <v>16592</v>
      </c>
      <c r="I9442" s="135" t="s">
        <v>10272</v>
      </c>
    </row>
    <row r="9443" spans="1:9" x14ac:dyDescent="0.2">
      <c r="A9443" s="135" t="s">
        <v>2918</v>
      </c>
      <c r="D9443" s="135" t="s">
        <v>10273</v>
      </c>
      <c r="E9443" s="135">
        <f t="shared" si="147"/>
        <v>64450052</v>
      </c>
      <c r="F9443" s="135" t="s">
        <v>9485</v>
      </c>
      <c r="G9443" s="135" t="s">
        <v>12705</v>
      </c>
      <c r="H9443" s="135" t="s">
        <v>16592</v>
      </c>
      <c r="I9443" s="135" t="s">
        <v>10274</v>
      </c>
    </row>
    <row r="9444" spans="1:9" x14ac:dyDescent="0.2">
      <c r="A9444" s="135" t="s">
        <v>2918</v>
      </c>
      <c r="D9444" s="135" t="s">
        <v>10275</v>
      </c>
      <c r="E9444" s="135">
        <f t="shared" si="147"/>
        <v>64450053</v>
      </c>
      <c r="F9444" s="135" t="s">
        <v>9485</v>
      </c>
      <c r="G9444" s="135" t="s">
        <v>12705</v>
      </c>
      <c r="H9444" s="135" t="s">
        <v>16592</v>
      </c>
      <c r="I9444" s="135" t="s">
        <v>10276</v>
      </c>
    </row>
    <row r="9445" spans="1:9" x14ac:dyDescent="0.2">
      <c r="A9445" s="135" t="s">
        <v>2918</v>
      </c>
      <c r="D9445" s="135" t="s">
        <v>10277</v>
      </c>
      <c r="E9445" s="135">
        <f t="shared" si="147"/>
        <v>64450060</v>
      </c>
      <c r="F9445" s="135" t="s">
        <v>9485</v>
      </c>
      <c r="G9445" s="135" t="s">
        <v>12705</v>
      </c>
      <c r="H9445" s="135" t="s">
        <v>16592</v>
      </c>
      <c r="I9445" s="135" t="s">
        <v>6929</v>
      </c>
    </row>
    <row r="9446" spans="1:9" x14ac:dyDescent="0.2">
      <c r="A9446" s="135" t="s">
        <v>2918</v>
      </c>
      <c r="D9446" s="135" t="s">
        <v>10278</v>
      </c>
      <c r="E9446" s="135">
        <f t="shared" si="147"/>
        <v>64450061</v>
      </c>
      <c r="F9446" s="135" t="s">
        <v>9485</v>
      </c>
      <c r="G9446" s="135" t="s">
        <v>12705</v>
      </c>
      <c r="H9446" s="135" t="s">
        <v>16592</v>
      </c>
      <c r="I9446" s="135" t="s">
        <v>10279</v>
      </c>
    </row>
    <row r="9447" spans="1:9" x14ac:dyDescent="0.2">
      <c r="A9447" s="135" t="s">
        <v>2918</v>
      </c>
      <c r="D9447" s="135" t="s">
        <v>10280</v>
      </c>
      <c r="E9447" s="135">
        <f t="shared" si="147"/>
        <v>64450062</v>
      </c>
      <c r="F9447" s="135" t="s">
        <v>9485</v>
      </c>
      <c r="G9447" s="135" t="s">
        <v>12705</v>
      </c>
      <c r="H9447" s="135" t="s">
        <v>16592</v>
      </c>
      <c r="I9447" s="135" t="s">
        <v>10281</v>
      </c>
    </row>
    <row r="9448" spans="1:9" x14ac:dyDescent="0.2">
      <c r="A9448" s="135" t="s">
        <v>2918</v>
      </c>
      <c r="D9448" s="135" t="s">
        <v>10282</v>
      </c>
      <c r="E9448" s="135">
        <f t="shared" si="147"/>
        <v>64470001</v>
      </c>
      <c r="F9448" s="135" t="s">
        <v>9485</v>
      </c>
      <c r="G9448" s="135" t="s">
        <v>12705</v>
      </c>
      <c r="H9448" s="135" t="s">
        <v>10283</v>
      </c>
      <c r="I9448" s="135" t="s">
        <v>10283</v>
      </c>
    </row>
    <row r="9449" spans="1:9" x14ac:dyDescent="0.2">
      <c r="A9449" s="135" t="s">
        <v>2918</v>
      </c>
      <c r="D9449" s="135" t="s">
        <v>10284</v>
      </c>
      <c r="E9449" s="135">
        <f t="shared" si="147"/>
        <v>64470010</v>
      </c>
      <c r="F9449" s="135" t="s">
        <v>9485</v>
      </c>
      <c r="G9449" s="135" t="s">
        <v>12705</v>
      </c>
      <c r="H9449" s="135" t="s">
        <v>10283</v>
      </c>
      <c r="I9449" s="135" t="s">
        <v>10285</v>
      </c>
    </row>
    <row r="9450" spans="1:9" x14ac:dyDescent="0.2">
      <c r="A9450" s="135" t="s">
        <v>2918</v>
      </c>
      <c r="D9450" s="135" t="s">
        <v>10286</v>
      </c>
      <c r="E9450" s="135">
        <f t="shared" si="147"/>
        <v>64470011</v>
      </c>
      <c r="F9450" s="135" t="s">
        <v>9485</v>
      </c>
      <c r="G9450" s="135" t="s">
        <v>12705</v>
      </c>
      <c r="H9450" s="135" t="s">
        <v>10283</v>
      </c>
      <c r="I9450" s="135" t="s">
        <v>10287</v>
      </c>
    </row>
    <row r="9451" spans="1:9" x14ac:dyDescent="0.2">
      <c r="A9451" s="135" t="s">
        <v>2918</v>
      </c>
      <c r="D9451" s="135" t="s">
        <v>10288</v>
      </c>
      <c r="E9451" s="135">
        <f t="shared" si="147"/>
        <v>64470012</v>
      </c>
      <c r="F9451" s="135" t="s">
        <v>9485</v>
      </c>
      <c r="G9451" s="135" t="s">
        <v>12705</v>
      </c>
      <c r="H9451" s="135" t="s">
        <v>10283</v>
      </c>
      <c r="I9451" s="135" t="s">
        <v>10289</v>
      </c>
    </row>
    <row r="9452" spans="1:9" x14ac:dyDescent="0.2">
      <c r="A9452" s="135" t="s">
        <v>2918</v>
      </c>
      <c r="D9452" s="135" t="s">
        <v>10290</v>
      </c>
      <c r="E9452" s="135">
        <f t="shared" si="147"/>
        <v>64470013</v>
      </c>
      <c r="F9452" s="135" t="s">
        <v>9485</v>
      </c>
      <c r="G9452" s="135" t="s">
        <v>12705</v>
      </c>
      <c r="H9452" s="135" t="s">
        <v>10283</v>
      </c>
      <c r="I9452" s="135" t="s">
        <v>10291</v>
      </c>
    </row>
    <row r="9453" spans="1:9" x14ac:dyDescent="0.2">
      <c r="A9453" s="135" t="s">
        <v>2918</v>
      </c>
      <c r="D9453" s="135" t="s">
        <v>10292</v>
      </c>
      <c r="E9453" s="135">
        <f t="shared" si="147"/>
        <v>64470020</v>
      </c>
      <c r="F9453" s="135" t="s">
        <v>9485</v>
      </c>
      <c r="G9453" s="135" t="s">
        <v>12705</v>
      </c>
      <c r="H9453" s="135" t="s">
        <v>10283</v>
      </c>
      <c r="I9453" s="135" t="s">
        <v>10293</v>
      </c>
    </row>
    <row r="9454" spans="1:9" x14ac:dyDescent="0.2">
      <c r="A9454" s="135" t="s">
        <v>2918</v>
      </c>
      <c r="D9454" s="135" t="s">
        <v>10294</v>
      </c>
      <c r="E9454" s="135">
        <f t="shared" si="147"/>
        <v>64470021</v>
      </c>
      <c r="F9454" s="135" t="s">
        <v>9485</v>
      </c>
      <c r="G9454" s="135" t="s">
        <v>12705</v>
      </c>
      <c r="H9454" s="135" t="s">
        <v>10283</v>
      </c>
      <c r="I9454" s="135" t="s">
        <v>10295</v>
      </c>
    </row>
    <row r="9455" spans="1:9" x14ac:dyDescent="0.2">
      <c r="A9455" s="135" t="s">
        <v>2918</v>
      </c>
      <c r="D9455" s="135" t="s">
        <v>10296</v>
      </c>
      <c r="E9455" s="135">
        <f t="shared" si="147"/>
        <v>64470022</v>
      </c>
      <c r="F9455" s="135" t="s">
        <v>9485</v>
      </c>
      <c r="G9455" s="135" t="s">
        <v>12705</v>
      </c>
      <c r="H9455" s="135" t="s">
        <v>10283</v>
      </c>
      <c r="I9455" s="135" t="s">
        <v>10297</v>
      </c>
    </row>
    <row r="9456" spans="1:9" x14ac:dyDescent="0.2">
      <c r="A9456" s="135" t="s">
        <v>2918</v>
      </c>
      <c r="D9456" s="135" t="s">
        <v>10298</v>
      </c>
      <c r="E9456" s="135">
        <f t="shared" si="147"/>
        <v>64470023</v>
      </c>
      <c r="F9456" s="135" t="s">
        <v>9485</v>
      </c>
      <c r="G9456" s="135" t="s">
        <v>12705</v>
      </c>
      <c r="H9456" s="135" t="s">
        <v>10283</v>
      </c>
      <c r="I9456" s="135" t="s">
        <v>10299</v>
      </c>
    </row>
    <row r="9457" spans="1:9" x14ac:dyDescent="0.2">
      <c r="A9457" s="135" t="s">
        <v>2918</v>
      </c>
      <c r="D9457" s="135" t="s">
        <v>10300</v>
      </c>
      <c r="E9457" s="135">
        <f t="shared" si="147"/>
        <v>64470024</v>
      </c>
      <c r="F9457" s="135" t="s">
        <v>9485</v>
      </c>
      <c r="G9457" s="135" t="s">
        <v>12705</v>
      </c>
      <c r="H9457" s="135" t="s">
        <v>10283</v>
      </c>
      <c r="I9457" s="135" t="s">
        <v>10301</v>
      </c>
    </row>
    <row r="9458" spans="1:9" x14ac:dyDescent="0.2">
      <c r="A9458" s="135" t="s">
        <v>2918</v>
      </c>
      <c r="D9458" s="135" t="s">
        <v>10302</v>
      </c>
      <c r="E9458" s="135">
        <f t="shared" si="147"/>
        <v>64470025</v>
      </c>
      <c r="F9458" s="135" t="s">
        <v>9485</v>
      </c>
      <c r="G9458" s="135" t="s">
        <v>12705</v>
      </c>
      <c r="H9458" s="135" t="s">
        <v>10283</v>
      </c>
      <c r="I9458" s="135" t="s">
        <v>10303</v>
      </c>
    </row>
    <row r="9459" spans="1:9" x14ac:dyDescent="0.2">
      <c r="A9459" s="135" t="s">
        <v>2918</v>
      </c>
      <c r="D9459" s="135" t="s">
        <v>10304</v>
      </c>
      <c r="E9459" s="135">
        <f t="shared" si="147"/>
        <v>64470026</v>
      </c>
      <c r="F9459" s="135" t="s">
        <v>9485</v>
      </c>
      <c r="G9459" s="135" t="s">
        <v>12705</v>
      </c>
      <c r="H9459" s="135" t="s">
        <v>10283</v>
      </c>
      <c r="I9459" s="135" t="s">
        <v>10305</v>
      </c>
    </row>
    <row r="9460" spans="1:9" x14ac:dyDescent="0.2">
      <c r="A9460" s="135" t="s">
        <v>2918</v>
      </c>
      <c r="D9460" s="135" t="s">
        <v>10306</v>
      </c>
      <c r="E9460" s="135">
        <f t="shared" si="147"/>
        <v>64470040</v>
      </c>
      <c r="F9460" s="135" t="s">
        <v>9485</v>
      </c>
      <c r="G9460" s="135" t="s">
        <v>12705</v>
      </c>
      <c r="H9460" s="135" t="s">
        <v>10283</v>
      </c>
      <c r="I9460" s="135" t="s">
        <v>7113</v>
      </c>
    </row>
    <row r="9461" spans="1:9" x14ac:dyDescent="0.2">
      <c r="A9461" s="135" t="s">
        <v>2918</v>
      </c>
      <c r="D9461" s="135" t="s">
        <v>10307</v>
      </c>
      <c r="E9461" s="135">
        <f t="shared" si="147"/>
        <v>64480001</v>
      </c>
      <c r="F9461" s="135" t="s">
        <v>9485</v>
      </c>
      <c r="G9461" s="135" t="s">
        <v>12705</v>
      </c>
      <c r="H9461" s="135" t="s">
        <v>3295</v>
      </c>
      <c r="I9461" s="135" t="s">
        <v>3295</v>
      </c>
    </row>
    <row r="9462" spans="1:9" x14ac:dyDescent="0.2">
      <c r="A9462" s="135" t="s">
        <v>2918</v>
      </c>
      <c r="D9462" s="135" t="s">
        <v>10308</v>
      </c>
      <c r="E9462" s="135">
        <f t="shared" si="147"/>
        <v>64482001</v>
      </c>
      <c r="F9462" s="135" t="s">
        <v>9485</v>
      </c>
      <c r="G9462" s="135" t="s">
        <v>12705</v>
      </c>
      <c r="H9462" s="135" t="s">
        <v>3297</v>
      </c>
      <c r="I9462" s="135" t="s">
        <v>3298</v>
      </c>
    </row>
    <row r="9463" spans="1:9" x14ac:dyDescent="0.2">
      <c r="A9463" s="135" t="s">
        <v>2918</v>
      </c>
      <c r="D9463" s="135" t="s">
        <v>10309</v>
      </c>
      <c r="E9463" s="135">
        <f t="shared" si="147"/>
        <v>64482002</v>
      </c>
      <c r="F9463" s="135" t="s">
        <v>9485</v>
      </c>
      <c r="G9463" s="135" t="s">
        <v>12705</v>
      </c>
      <c r="H9463" s="135" t="s">
        <v>3297</v>
      </c>
      <c r="I9463" s="135" t="s">
        <v>3300</v>
      </c>
    </row>
    <row r="9464" spans="1:9" x14ac:dyDescent="0.2">
      <c r="A9464" s="135" t="s">
        <v>2918</v>
      </c>
      <c r="D9464" s="135" t="s">
        <v>10310</v>
      </c>
      <c r="E9464" s="135">
        <f t="shared" si="147"/>
        <v>64482599</v>
      </c>
      <c r="F9464" s="135" t="s">
        <v>9485</v>
      </c>
      <c r="G9464" s="135" t="s">
        <v>12705</v>
      </c>
      <c r="H9464" s="135" t="s">
        <v>3302</v>
      </c>
      <c r="I9464" s="135" t="s">
        <v>3303</v>
      </c>
    </row>
    <row r="9465" spans="1:9" x14ac:dyDescent="0.2">
      <c r="A9465" s="135" t="s">
        <v>2918</v>
      </c>
      <c r="D9465" s="135" t="s">
        <v>10311</v>
      </c>
      <c r="E9465" s="135">
        <f t="shared" si="147"/>
        <v>64520001</v>
      </c>
      <c r="F9465" s="135" t="s">
        <v>9485</v>
      </c>
      <c r="G9465" s="135" t="s">
        <v>10312</v>
      </c>
      <c r="H9465" s="135" t="s">
        <v>10313</v>
      </c>
      <c r="I9465" s="135" t="s">
        <v>10314</v>
      </c>
    </row>
    <row r="9466" spans="1:9" x14ac:dyDescent="0.2">
      <c r="A9466" s="135" t="s">
        <v>2918</v>
      </c>
      <c r="D9466" s="135" t="s">
        <v>10315</v>
      </c>
      <c r="E9466" s="135">
        <f t="shared" si="147"/>
        <v>64520010</v>
      </c>
      <c r="F9466" s="135" t="s">
        <v>9485</v>
      </c>
      <c r="G9466" s="135" t="s">
        <v>10312</v>
      </c>
      <c r="H9466" s="135" t="s">
        <v>10313</v>
      </c>
      <c r="I9466" s="135" t="s">
        <v>10316</v>
      </c>
    </row>
    <row r="9467" spans="1:9" x14ac:dyDescent="0.2">
      <c r="A9467" s="135" t="s">
        <v>2918</v>
      </c>
      <c r="D9467" s="135" t="s">
        <v>10317</v>
      </c>
      <c r="E9467" s="135">
        <f t="shared" si="147"/>
        <v>64520011</v>
      </c>
      <c r="F9467" s="135" t="s">
        <v>9485</v>
      </c>
      <c r="G9467" s="135" t="s">
        <v>10312</v>
      </c>
      <c r="H9467" s="135" t="s">
        <v>10313</v>
      </c>
      <c r="I9467" s="135" t="s">
        <v>13053</v>
      </c>
    </row>
    <row r="9468" spans="1:9" x14ac:dyDescent="0.2">
      <c r="A9468" s="135" t="s">
        <v>2918</v>
      </c>
      <c r="D9468" s="135" t="s">
        <v>13054</v>
      </c>
      <c r="E9468" s="135">
        <f t="shared" si="147"/>
        <v>64520020</v>
      </c>
      <c r="F9468" s="135" t="s">
        <v>9485</v>
      </c>
      <c r="G9468" s="135" t="s">
        <v>10312</v>
      </c>
      <c r="H9468" s="135" t="s">
        <v>10313</v>
      </c>
      <c r="I9468" s="135" t="s">
        <v>865</v>
      </c>
    </row>
    <row r="9469" spans="1:9" x14ac:dyDescent="0.2">
      <c r="A9469" s="135" t="s">
        <v>2918</v>
      </c>
      <c r="D9469" s="135" t="s">
        <v>13055</v>
      </c>
      <c r="E9469" s="135">
        <f t="shared" si="147"/>
        <v>64520021</v>
      </c>
      <c r="F9469" s="135" t="s">
        <v>9485</v>
      </c>
      <c r="G9469" s="135" t="s">
        <v>10312</v>
      </c>
      <c r="H9469" s="135" t="s">
        <v>10313</v>
      </c>
      <c r="I9469" s="135" t="s">
        <v>13056</v>
      </c>
    </row>
    <row r="9470" spans="1:9" x14ac:dyDescent="0.2">
      <c r="A9470" s="135" t="s">
        <v>2918</v>
      </c>
      <c r="D9470" s="135" t="s">
        <v>13057</v>
      </c>
      <c r="E9470" s="135">
        <f t="shared" si="147"/>
        <v>64520022</v>
      </c>
      <c r="F9470" s="135" t="s">
        <v>9485</v>
      </c>
      <c r="G9470" s="135" t="s">
        <v>10312</v>
      </c>
      <c r="H9470" s="135" t="s">
        <v>10313</v>
      </c>
      <c r="I9470" s="135" t="s">
        <v>13058</v>
      </c>
    </row>
    <row r="9471" spans="1:9" x14ac:dyDescent="0.2">
      <c r="A9471" s="135" t="s">
        <v>2918</v>
      </c>
      <c r="D9471" s="135" t="s">
        <v>13059</v>
      </c>
      <c r="E9471" s="135">
        <f t="shared" si="147"/>
        <v>64520023</v>
      </c>
      <c r="F9471" s="135" t="s">
        <v>9485</v>
      </c>
      <c r="G9471" s="135" t="s">
        <v>10312</v>
      </c>
      <c r="H9471" s="135" t="s">
        <v>10313</v>
      </c>
      <c r="I9471" s="135" t="s">
        <v>13060</v>
      </c>
    </row>
    <row r="9472" spans="1:9" x14ac:dyDescent="0.2">
      <c r="A9472" s="135" t="s">
        <v>2918</v>
      </c>
      <c r="D9472" s="135" t="s">
        <v>16932</v>
      </c>
      <c r="E9472" s="135">
        <f t="shared" si="147"/>
        <v>64520030</v>
      </c>
      <c r="F9472" s="135" t="s">
        <v>9485</v>
      </c>
      <c r="G9472" s="135" t="s">
        <v>10312</v>
      </c>
      <c r="H9472" s="135" t="s">
        <v>10313</v>
      </c>
      <c r="I9472" s="135" t="s">
        <v>3896</v>
      </c>
    </row>
    <row r="9473" spans="1:9" x14ac:dyDescent="0.2">
      <c r="A9473" s="135" t="s">
        <v>2918</v>
      </c>
      <c r="D9473" s="135" t="s">
        <v>16933</v>
      </c>
      <c r="E9473" s="135">
        <f t="shared" si="147"/>
        <v>64520031</v>
      </c>
      <c r="F9473" s="135" t="s">
        <v>9485</v>
      </c>
      <c r="G9473" s="135" t="s">
        <v>10312</v>
      </c>
      <c r="H9473" s="135" t="s">
        <v>10313</v>
      </c>
      <c r="I9473" s="135" t="s">
        <v>16934</v>
      </c>
    </row>
    <row r="9474" spans="1:9" x14ac:dyDescent="0.2">
      <c r="A9474" s="135" t="s">
        <v>2918</v>
      </c>
      <c r="D9474" s="135" t="s">
        <v>16935</v>
      </c>
      <c r="E9474" s="135">
        <f t="shared" ref="E9474:E9537" si="148">VALUE(D9474)</f>
        <v>64520032</v>
      </c>
      <c r="F9474" s="135" t="s">
        <v>9485</v>
      </c>
      <c r="G9474" s="135" t="s">
        <v>10312</v>
      </c>
      <c r="H9474" s="135" t="s">
        <v>10313</v>
      </c>
      <c r="I9474" s="135" t="s">
        <v>16936</v>
      </c>
    </row>
    <row r="9475" spans="1:9" x14ac:dyDescent="0.2">
      <c r="A9475" s="135" t="s">
        <v>2918</v>
      </c>
      <c r="D9475" s="135" t="s">
        <v>16937</v>
      </c>
      <c r="E9475" s="135">
        <f t="shared" si="148"/>
        <v>64520040</v>
      </c>
      <c r="F9475" s="135" t="s">
        <v>9485</v>
      </c>
      <c r="G9475" s="135" t="s">
        <v>10312</v>
      </c>
      <c r="H9475" s="135" t="s">
        <v>10313</v>
      </c>
      <c r="I9475" s="135" t="s">
        <v>6929</v>
      </c>
    </row>
    <row r="9476" spans="1:9" x14ac:dyDescent="0.2">
      <c r="A9476" s="135" t="s">
        <v>2918</v>
      </c>
      <c r="D9476" s="135" t="s">
        <v>16938</v>
      </c>
      <c r="E9476" s="135">
        <f t="shared" si="148"/>
        <v>64520041</v>
      </c>
      <c r="F9476" s="135" t="s">
        <v>9485</v>
      </c>
      <c r="G9476" s="135" t="s">
        <v>10312</v>
      </c>
      <c r="H9476" s="135" t="s">
        <v>10313</v>
      </c>
      <c r="I9476" s="135" t="s">
        <v>16939</v>
      </c>
    </row>
    <row r="9477" spans="1:9" x14ac:dyDescent="0.2">
      <c r="A9477" s="135" t="s">
        <v>2918</v>
      </c>
      <c r="D9477" s="135" t="s">
        <v>16940</v>
      </c>
      <c r="E9477" s="135">
        <f t="shared" si="148"/>
        <v>64521001</v>
      </c>
      <c r="F9477" s="135" t="s">
        <v>9485</v>
      </c>
      <c r="G9477" s="135" t="s">
        <v>10312</v>
      </c>
      <c r="H9477" s="135" t="s">
        <v>16941</v>
      </c>
      <c r="I9477" s="135" t="s">
        <v>16942</v>
      </c>
    </row>
    <row r="9478" spans="1:9" x14ac:dyDescent="0.2">
      <c r="A9478" s="135" t="s">
        <v>2918</v>
      </c>
      <c r="D9478" s="135" t="s">
        <v>16943</v>
      </c>
      <c r="E9478" s="135">
        <f t="shared" si="148"/>
        <v>64521010</v>
      </c>
      <c r="F9478" s="135" t="s">
        <v>9485</v>
      </c>
      <c r="G9478" s="135" t="s">
        <v>10312</v>
      </c>
      <c r="H9478" s="135" t="s">
        <v>16941</v>
      </c>
      <c r="I9478" s="135" t="s">
        <v>10316</v>
      </c>
    </row>
    <row r="9479" spans="1:9" x14ac:dyDescent="0.2">
      <c r="A9479" s="135" t="s">
        <v>2918</v>
      </c>
      <c r="D9479" s="135" t="s">
        <v>16944</v>
      </c>
      <c r="E9479" s="135">
        <f t="shared" si="148"/>
        <v>64521011</v>
      </c>
      <c r="F9479" s="135" t="s">
        <v>9485</v>
      </c>
      <c r="G9479" s="135" t="s">
        <v>10312</v>
      </c>
      <c r="H9479" s="135" t="s">
        <v>16941</v>
      </c>
      <c r="I9479" s="135" t="s">
        <v>13053</v>
      </c>
    </row>
    <row r="9480" spans="1:9" x14ac:dyDescent="0.2">
      <c r="A9480" s="135" t="s">
        <v>2918</v>
      </c>
      <c r="D9480" s="135" t="s">
        <v>16945</v>
      </c>
      <c r="E9480" s="135">
        <f t="shared" si="148"/>
        <v>64521020</v>
      </c>
      <c r="F9480" s="135" t="s">
        <v>9485</v>
      </c>
      <c r="G9480" s="135" t="s">
        <v>10312</v>
      </c>
      <c r="H9480" s="135" t="s">
        <v>16941</v>
      </c>
      <c r="I9480" s="135" t="s">
        <v>865</v>
      </c>
    </row>
    <row r="9481" spans="1:9" x14ac:dyDescent="0.2">
      <c r="A9481" s="135" t="s">
        <v>2918</v>
      </c>
      <c r="D9481" s="135" t="s">
        <v>16946</v>
      </c>
      <c r="E9481" s="135">
        <f t="shared" si="148"/>
        <v>64521021</v>
      </c>
      <c r="F9481" s="135" t="s">
        <v>9485</v>
      </c>
      <c r="G9481" s="135" t="s">
        <v>10312</v>
      </c>
      <c r="H9481" s="135" t="s">
        <v>16941</v>
      </c>
      <c r="I9481" s="135" t="s">
        <v>13056</v>
      </c>
    </row>
    <row r="9482" spans="1:9" x14ac:dyDescent="0.2">
      <c r="A9482" s="135" t="s">
        <v>2918</v>
      </c>
      <c r="D9482" s="135" t="s">
        <v>16947</v>
      </c>
      <c r="E9482" s="135">
        <f t="shared" si="148"/>
        <v>64521022</v>
      </c>
      <c r="F9482" s="135" t="s">
        <v>9485</v>
      </c>
      <c r="G9482" s="135" t="s">
        <v>10312</v>
      </c>
      <c r="H9482" s="135" t="s">
        <v>16941</v>
      </c>
      <c r="I9482" s="135" t="s">
        <v>13058</v>
      </c>
    </row>
    <row r="9483" spans="1:9" x14ac:dyDescent="0.2">
      <c r="A9483" s="135" t="s">
        <v>2918</v>
      </c>
      <c r="D9483" s="135" t="s">
        <v>16948</v>
      </c>
      <c r="E9483" s="135">
        <f t="shared" si="148"/>
        <v>64521023</v>
      </c>
      <c r="F9483" s="135" t="s">
        <v>9485</v>
      </c>
      <c r="G9483" s="135" t="s">
        <v>10312</v>
      </c>
      <c r="H9483" s="135" t="s">
        <v>16941</v>
      </c>
      <c r="I9483" s="135" t="s">
        <v>13060</v>
      </c>
    </row>
    <row r="9484" spans="1:9" x14ac:dyDescent="0.2">
      <c r="A9484" s="135" t="s">
        <v>2918</v>
      </c>
      <c r="D9484" s="135" t="s">
        <v>16949</v>
      </c>
      <c r="E9484" s="135">
        <f t="shared" si="148"/>
        <v>64521040</v>
      </c>
      <c r="F9484" s="135" t="s">
        <v>9485</v>
      </c>
      <c r="G9484" s="135" t="s">
        <v>10312</v>
      </c>
      <c r="H9484" s="135" t="s">
        <v>16941</v>
      </c>
      <c r="I9484" s="135" t="s">
        <v>6929</v>
      </c>
    </row>
    <row r="9485" spans="1:9" x14ac:dyDescent="0.2">
      <c r="A9485" s="135" t="s">
        <v>2918</v>
      </c>
      <c r="D9485" s="135" t="s">
        <v>16950</v>
      </c>
      <c r="E9485" s="135">
        <f t="shared" si="148"/>
        <v>64521041</v>
      </c>
      <c r="F9485" s="135" t="s">
        <v>9485</v>
      </c>
      <c r="G9485" s="135" t="s">
        <v>10312</v>
      </c>
      <c r="H9485" s="135" t="s">
        <v>16941</v>
      </c>
      <c r="I9485" s="135" t="s">
        <v>16939</v>
      </c>
    </row>
    <row r="9486" spans="1:9" x14ac:dyDescent="0.2">
      <c r="A9486" s="135" t="s">
        <v>2918</v>
      </c>
      <c r="D9486" s="135" t="s">
        <v>16951</v>
      </c>
      <c r="E9486" s="135">
        <f t="shared" si="148"/>
        <v>64580001</v>
      </c>
      <c r="F9486" s="135" t="s">
        <v>9485</v>
      </c>
      <c r="G9486" s="135" t="s">
        <v>10312</v>
      </c>
      <c r="H9486" s="135" t="s">
        <v>3295</v>
      </c>
      <c r="I9486" s="135" t="s">
        <v>3295</v>
      </c>
    </row>
    <row r="9487" spans="1:9" x14ac:dyDescent="0.2">
      <c r="A9487" s="135" t="s">
        <v>2918</v>
      </c>
      <c r="D9487" s="135" t="s">
        <v>16952</v>
      </c>
      <c r="E9487" s="135">
        <f t="shared" si="148"/>
        <v>64582001</v>
      </c>
      <c r="F9487" s="135" t="s">
        <v>9485</v>
      </c>
      <c r="G9487" s="135" t="s">
        <v>10312</v>
      </c>
      <c r="H9487" s="135" t="s">
        <v>3297</v>
      </c>
      <c r="I9487" s="135" t="s">
        <v>3298</v>
      </c>
    </row>
    <row r="9488" spans="1:9" x14ac:dyDescent="0.2">
      <c r="A9488" s="135" t="s">
        <v>2918</v>
      </c>
      <c r="D9488" s="135" t="s">
        <v>16953</v>
      </c>
      <c r="E9488" s="135">
        <f t="shared" si="148"/>
        <v>64582002</v>
      </c>
      <c r="F9488" s="135" t="s">
        <v>9485</v>
      </c>
      <c r="G9488" s="135" t="s">
        <v>10312</v>
      </c>
      <c r="H9488" s="135" t="s">
        <v>3297</v>
      </c>
      <c r="I9488" s="135" t="s">
        <v>3300</v>
      </c>
    </row>
    <row r="9489" spans="1:9" x14ac:dyDescent="0.2">
      <c r="A9489" s="135" t="s">
        <v>2918</v>
      </c>
      <c r="D9489" s="135" t="s">
        <v>16954</v>
      </c>
      <c r="E9489" s="135">
        <f t="shared" si="148"/>
        <v>64582501</v>
      </c>
      <c r="F9489" s="135" t="s">
        <v>9485</v>
      </c>
      <c r="G9489" s="135" t="s">
        <v>10312</v>
      </c>
      <c r="H9489" s="135" t="s">
        <v>3302</v>
      </c>
      <c r="I9489" s="135" t="s">
        <v>16955</v>
      </c>
    </row>
    <row r="9490" spans="1:9" x14ac:dyDescent="0.2">
      <c r="A9490" s="135" t="s">
        <v>2918</v>
      </c>
      <c r="D9490" s="135" t="s">
        <v>16956</v>
      </c>
      <c r="E9490" s="135">
        <f t="shared" si="148"/>
        <v>64582502</v>
      </c>
      <c r="F9490" s="135" t="s">
        <v>9485</v>
      </c>
      <c r="G9490" s="135" t="s">
        <v>10312</v>
      </c>
      <c r="H9490" s="135" t="s">
        <v>3302</v>
      </c>
      <c r="I9490" s="135" t="s">
        <v>16957</v>
      </c>
    </row>
    <row r="9491" spans="1:9" x14ac:dyDescent="0.2">
      <c r="A9491" s="135" t="s">
        <v>2918</v>
      </c>
      <c r="D9491" s="135" t="s">
        <v>16958</v>
      </c>
      <c r="E9491" s="135">
        <f t="shared" si="148"/>
        <v>64582599</v>
      </c>
      <c r="F9491" s="135" t="s">
        <v>9485</v>
      </c>
      <c r="G9491" s="135" t="s">
        <v>10312</v>
      </c>
      <c r="H9491" s="135" t="s">
        <v>3302</v>
      </c>
      <c r="I9491" s="135" t="s">
        <v>3303</v>
      </c>
    </row>
    <row r="9492" spans="1:9" x14ac:dyDescent="0.2">
      <c r="A9492" s="135" t="s">
        <v>2918</v>
      </c>
      <c r="D9492" s="135" t="s">
        <v>16959</v>
      </c>
      <c r="E9492" s="135">
        <f t="shared" si="148"/>
        <v>64610001</v>
      </c>
      <c r="F9492" s="135" t="s">
        <v>9485</v>
      </c>
      <c r="G9492" s="135" t="s">
        <v>16960</v>
      </c>
      <c r="H9492" s="135" t="s">
        <v>16961</v>
      </c>
      <c r="I9492" s="135" t="s">
        <v>16962</v>
      </c>
    </row>
    <row r="9493" spans="1:9" x14ac:dyDescent="0.2">
      <c r="A9493" s="135" t="s">
        <v>2918</v>
      </c>
      <c r="D9493" s="135" t="s">
        <v>16963</v>
      </c>
      <c r="E9493" s="135">
        <f t="shared" si="148"/>
        <v>64610010</v>
      </c>
      <c r="F9493" s="135" t="s">
        <v>9485</v>
      </c>
      <c r="G9493" s="135" t="s">
        <v>16960</v>
      </c>
      <c r="H9493" s="135" t="s">
        <v>16961</v>
      </c>
      <c r="I9493" s="135" t="s">
        <v>16964</v>
      </c>
    </row>
    <row r="9494" spans="1:9" x14ac:dyDescent="0.2">
      <c r="A9494" s="135" t="s">
        <v>2918</v>
      </c>
      <c r="D9494" s="135" t="s">
        <v>16965</v>
      </c>
      <c r="E9494" s="135">
        <f t="shared" si="148"/>
        <v>64610011</v>
      </c>
      <c r="F9494" s="135" t="s">
        <v>9485</v>
      </c>
      <c r="G9494" s="135" t="s">
        <v>16960</v>
      </c>
      <c r="H9494" s="135" t="s">
        <v>16961</v>
      </c>
      <c r="I9494" s="135" t="s">
        <v>16966</v>
      </c>
    </row>
    <row r="9495" spans="1:9" x14ac:dyDescent="0.2">
      <c r="A9495" s="135" t="s">
        <v>2918</v>
      </c>
      <c r="D9495" s="135" t="s">
        <v>16967</v>
      </c>
      <c r="E9495" s="135">
        <f t="shared" si="148"/>
        <v>64610012</v>
      </c>
      <c r="F9495" s="135" t="s">
        <v>9485</v>
      </c>
      <c r="G9495" s="135" t="s">
        <v>16960</v>
      </c>
      <c r="H9495" s="135" t="s">
        <v>16961</v>
      </c>
      <c r="I9495" s="135" t="s">
        <v>16968</v>
      </c>
    </row>
    <row r="9496" spans="1:9" x14ac:dyDescent="0.2">
      <c r="A9496" s="135" t="s">
        <v>2918</v>
      </c>
      <c r="D9496" s="135" t="s">
        <v>16969</v>
      </c>
      <c r="E9496" s="135">
        <f t="shared" si="148"/>
        <v>64610020</v>
      </c>
      <c r="F9496" s="135" t="s">
        <v>9485</v>
      </c>
      <c r="G9496" s="135" t="s">
        <v>16960</v>
      </c>
      <c r="H9496" s="135" t="s">
        <v>16961</v>
      </c>
      <c r="I9496" s="135" t="s">
        <v>16970</v>
      </c>
    </row>
    <row r="9497" spans="1:9" x14ac:dyDescent="0.2">
      <c r="A9497" s="135" t="s">
        <v>2918</v>
      </c>
      <c r="D9497" s="135" t="s">
        <v>16971</v>
      </c>
      <c r="E9497" s="135">
        <f t="shared" si="148"/>
        <v>64610021</v>
      </c>
      <c r="F9497" s="135" t="s">
        <v>9485</v>
      </c>
      <c r="G9497" s="135" t="s">
        <v>16960</v>
      </c>
      <c r="H9497" s="135" t="s">
        <v>16961</v>
      </c>
      <c r="I9497" s="135" t="s">
        <v>16972</v>
      </c>
    </row>
    <row r="9498" spans="1:9" x14ac:dyDescent="0.2">
      <c r="A9498" s="135" t="s">
        <v>2918</v>
      </c>
      <c r="D9498" s="135" t="s">
        <v>16973</v>
      </c>
      <c r="E9498" s="135">
        <f t="shared" si="148"/>
        <v>64610022</v>
      </c>
      <c r="F9498" s="135" t="s">
        <v>9485</v>
      </c>
      <c r="G9498" s="135" t="s">
        <v>16960</v>
      </c>
      <c r="H9498" s="135" t="s">
        <v>16961</v>
      </c>
      <c r="I9498" s="135" t="s">
        <v>16974</v>
      </c>
    </row>
    <row r="9499" spans="1:9" x14ac:dyDescent="0.2">
      <c r="A9499" s="135" t="s">
        <v>2918</v>
      </c>
      <c r="D9499" s="135" t="s">
        <v>16975</v>
      </c>
      <c r="E9499" s="135">
        <f t="shared" si="148"/>
        <v>64610030</v>
      </c>
      <c r="F9499" s="135" t="s">
        <v>9485</v>
      </c>
      <c r="G9499" s="135" t="s">
        <v>16960</v>
      </c>
      <c r="H9499" s="135" t="s">
        <v>16961</v>
      </c>
      <c r="I9499" s="135" t="s">
        <v>10265</v>
      </c>
    </row>
    <row r="9500" spans="1:9" x14ac:dyDescent="0.2">
      <c r="A9500" s="135" t="s">
        <v>2918</v>
      </c>
      <c r="D9500" s="135" t="s">
        <v>16976</v>
      </c>
      <c r="E9500" s="135">
        <f t="shared" si="148"/>
        <v>64610031</v>
      </c>
      <c r="F9500" s="135" t="s">
        <v>9485</v>
      </c>
      <c r="G9500" s="135" t="s">
        <v>16960</v>
      </c>
      <c r="H9500" s="135" t="s">
        <v>16961</v>
      </c>
      <c r="I9500" s="135" t="s">
        <v>16977</v>
      </c>
    </row>
    <row r="9501" spans="1:9" x14ac:dyDescent="0.2">
      <c r="A9501" s="135" t="s">
        <v>2918</v>
      </c>
      <c r="D9501" s="135" t="s">
        <v>16978</v>
      </c>
      <c r="E9501" s="135">
        <f t="shared" si="148"/>
        <v>64610032</v>
      </c>
      <c r="F9501" s="135" t="s">
        <v>9485</v>
      </c>
      <c r="G9501" s="135" t="s">
        <v>16960</v>
      </c>
      <c r="H9501" s="135" t="s">
        <v>16961</v>
      </c>
      <c r="I9501" s="135" t="s">
        <v>16979</v>
      </c>
    </row>
    <row r="9502" spans="1:9" x14ac:dyDescent="0.2">
      <c r="A9502" s="135" t="s">
        <v>2918</v>
      </c>
      <c r="D9502" s="135" t="s">
        <v>16980</v>
      </c>
      <c r="E9502" s="135">
        <f t="shared" si="148"/>
        <v>64610040</v>
      </c>
      <c r="F9502" s="135" t="s">
        <v>9485</v>
      </c>
      <c r="G9502" s="135" t="s">
        <v>16960</v>
      </c>
      <c r="H9502" s="135" t="s">
        <v>16961</v>
      </c>
      <c r="I9502" s="135" t="s">
        <v>865</v>
      </c>
    </row>
    <row r="9503" spans="1:9" x14ac:dyDescent="0.2">
      <c r="A9503" s="135" t="s">
        <v>2918</v>
      </c>
      <c r="D9503" s="135" t="s">
        <v>16981</v>
      </c>
      <c r="E9503" s="135">
        <f t="shared" si="148"/>
        <v>64610041</v>
      </c>
      <c r="F9503" s="135" t="s">
        <v>9485</v>
      </c>
      <c r="G9503" s="135" t="s">
        <v>16960</v>
      </c>
      <c r="H9503" s="135" t="s">
        <v>16961</v>
      </c>
      <c r="I9503" s="135" t="s">
        <v>16982</v>
      </c>
    </row>
    <row r="9504" spans="1:9" x14ac:dyDescent="0.2">
      <c r="A9504" s="135" t="s">
        <v>2918</v>
      </c>
      <c r="D9504" s="135" t="s">
        <v>16983</v>
      </c>
      <c r="E9504" s="135">
        <f t="shared" si="148"/>
        <v>64610050</v>
      </c>
      <c r="F9504" s="135" t="s">
        <v>9485</v>
      </c>
      <c r="G9504" s="135" t="s">
        <v>16960</v>
      </c>
      <c r="H9504" s="135" t="s">
        <v>16961</v>
      </c>
      <c r="I9504" s="135" t="s">
        <v>6929</v>
      </c>
    </row>
    <row r="9505" spans="1:9" x14ac:dyDescent="0.2">
      <c r="A9505" s="135" t="s">
        <v>2918</v>
      </c>
      <c r="D9505" s="135" t="s">
        <v>16984</v>
      </c>
      <c r="E9505" s="135">
        <f t="shared" si="148"/>
        <v>64610101</v>
      </c>
      <c r="F9505" s="135" t="s">
        <v>9485</v>
      </c>
      <c r="G9505" s="135" t="s">
        <v>16960</v>
      </c>
      <c r="H9505" s="135" t="s">
        <v>11980</v>
      </c>
      <c r="I9505" s="135" t="s">
        <v>11981</v>
      </c>
    </row>
    <row r="9506" spans="1:9" x14ac:dyDescent="0.2">
      <c r="A9506" s="135" t="s">
        <v>2918</v>
      </c>
      <c r="D9506" s="135" t="s">
        <v>11982</v>
      </c>
      <c r="E9506" s="135">
        <f t="shared" si="148"/>
        <v>64610110</v>
      </c>
      <c r="F9506" s="135" t="s">
        <v>9485</v>
      </c>
      <c r="G9506" s="135" t="s">
        <v>16960</v>
      </c>
      <c r="H9506" s="135" t="s">
        <v>11980</v>
      </c>
      <c r="I9506" s="135" t="s">
        <v>16964</v>
      </c>
    </row>
    <row r="9507" spans="1:9" x14ac:dyDescent="0.2">
      <c r="A9507" s="135" t="s">
        <v>2918</v>
      </c>
      <c r="D9507" s="135" t="s">
        <v>11983</v>
      </c>
      <c r="E9507" s="135">
        <f t="shared" si="148"/>
        <v>64610111</v>
      </c>
      <c r="F9507" s="135" t="s">
        <v>9485</v>
      </c>
      <c r="G9507" s="135" t="s">
        <v>16960</v>
      </c>
      <c r="H9507" s="135" t="s">
        <v>11980</v>
      </c>
      <c r="I9507" s="135" t="s">
        <v>16966</v>
      </c>
    </row>
    <row r="9508" spans="1:9" x14ac:dyDescent="0.2">
      <c r="A9508" s="135" t="s">
        <v>2918</v>
      </c>
      <c r="D9508" s="135" t="s">
        <v>11984</v>
      </c>
      <c r="E9508" s="135">
        <f t="shared" si="148"/>
        <v>64610112</v>
      </c>
      <c r="F9508" s="135" t="s">
        <v>9485</v>
      </c>
      <c r="G9508" s="135" t="s">
        <v>16960</v>
      </c>
      <c r="H9508" s="135" t="s">
        <v>11980</v>
      </c>
      <c r="I9508" s="135" t="s">
        <v>16968</v>
      </c>
    </row>
    <row r="9509" spans="1:9" x14ac:dyDescent="0.2">
      <c r="A9509" s="135" t="s">
        <v>2918</v>
      </c>
      <c r="D9509" s="135" t="s">
        <v>11985</v>
      </c>
      <c r="E9509" s="135">
        <f t="shared" si="148"/>
        <v>64610120</v>
      </c>
      <c r="F9509" s="135" t="s">
        <v>9485</v>
      </c>
      <c r="G9509" s="135" t="s">
        <v>16960</v>
      </c>
      <c r="H9509" s="135" t="s">
        <v>11980</v>
      </c>
      <c r="I9509" s="135" t="s">
        <v>16970</v>
      </c>
    </row>
    <row r="9510" spans="1:9" x14ac:dyDescent="0.2">
      <c r="A9510" s="135" t="s">
        <v>2918</v>
      </c>
      <c r="D9510" s="135" t="s">
        <v>11986</v>
      </c>
      <c r="E9510" s="135">
        <f t="shared" si="148"/>
        <v>64610121</v>
      </c>
      <c r="F9510" s="135" t="s">
        <v>9485</v>
      </c>
      <c r="G9510" s="135" t="s">
        <v>16960</v>
      </c>
      <c r="H9510" s="135" t="s">
        <v>11980</v>
      </c>
      <c r="I9510" s="135" t="s">
        <v>16972</v>
      </c>
    </row>
    <row r="9511" spans="1:9" x14ac:dyDescent="0.2">
      <c r="A9511" s="135" t="s">
        <v>2918</v>
      </c>
      <c r="D9511" s="135" t="s">
        <v>11987</v>
      </c>
      <c r="E9511" s="135">
        <f t="shared" si="148"/>
        <v>64610122</v>
      </c>
      <c r="F9511" s="135" t="s">
        <v>9485</v>
      </c>
      <c r="G9511" s="135" t="s">
        <v>16960</v>
      </c>
      <c r="H9511" s="135" t="s">
        <v>11980</v>
      </c>
      <c r="I9511" s="135" t="s">
        <v>16974</v>
      </c>
    </row>
    <row r="9512" spans="1:9" x14ac:dyDescent="0.2">
      <c r="A9512" s="135" t="s">
        <v>2918</v>
      </c>
      <c r="D9512" s="135" t="s">
        <v>11988</v>
      </c>
      <c r="E9512" s="135">
        <f t="shared" si="148"/>
        <v>64610130</v>
      </c>
      <c r="F9512" s="135" t="s">
        <v>9485</v>
      </c>
      <c r="G9512" s="135" t="s">
        <v>16960</v>
      </c>
      <c r="H9512" s="135" t="s">
        <v>11980</v>
      </c>
      <c r="I9512" s="135" t="s">
        <v>10265</v>
      </c>
    </row>
    <row r="9513" spans="1:9" x14ac:dyDescent="0.2">
      <c r="A9513" s="135" t="s">
        <v>2918</v>
      </c>
      <c r="D9513" s="135" t="s">
        <v>11989</v>
      </c>
      <c r="E9513" s="135">
        <f t="shared" si="148"/>
        <v>64610131</v>
      </c>
      <c r="F9513" s="135" t="s">
        <v>9485</v>
      </c>
      <c r="G9513" s="135" t="s">
        <v>16960</v>
      </c>
      <c r="H9513" s="135" t="s">
        <v>11980</v>
      </c>
      <c r="I9513" s="135" t="s">
        <v>16977</v>
      </c>
    </row>
    <row r="9514" spans="1:9" x14ac:dyDescent="0.2">
      <c r="A9514" s="135" t="s">
        <v>2918</v>
      </c>
      <c r="D9514" s="135" t="s">
        <v>11990</v>
      </c>
      <c r="E9514" s="135">
        <f t="shared" si="148"/>
        <v>64610132</v>
      </c>
      <c r="F9514" s="135" t="s">
        <v>9485</v>
      </c>
      <c r="G9514" s="135" t="s">
        <v>16960</v>
      </c>
      <c r="H9514" s="135" t="s">
        <v>11980</v>
      </c>
      <c r="I9514" s="135" t="s">
        <v>16979</v>
      </c>
    </row>
    <row r="9515" spans="1:9" x14ac:dyDescent="0.2">
      <c r="A9515" s="135" t="s">
        <v>2918</v>
      </c>
      <c r="D9515" s="135" t="s">
        <v>11991</v>
      </c>
      <c r="E9515" s="135">
        <f t="shared" si="148"/>
        <v>64610140</v>
      </c>
      <c r="F9515" s="135" t="s">
        <v>9485</v>
      </c>
      <c r="G9515" s="135" t="s">
        <v>16960</v>
      </c>
      <c r="H9515" s="135" t="s">
        <v>11980</v>
      </c>
      <c r="I9515" s="135" t="s">
        <v>865</v>
      </c>
    </row>
    <row r="9516" spans="1:9" x14ac:dyDescent="0.2">
      <c r="A9516" s="135" t="s">
        <v>2918</v>
      </c>
      <c r="D9516" s="135" t="s">
        <v>11992</v>
      </c>
      <c r="E9516" s="135">
        <f t="shared" si="148"/>
        <v>64610141</v>
      </c>
      <c r="F9516" s="135" t="s">
        <v>9485</v>
      </c>
      <c r="G9516" s="135" t="s">
        <v>16960</v>
      </c>
      <c r="H9516" s="135" t="s">
        <v>11980</v>
      </c>
      <c r="I9516" s="135" t="s">
        <v>16982</v>
      </c>
    </row>
    <row r="9517" spans="1:9" x14ac:dyDescent="0.2">
      <c r="A9517" s="135" t="s">
        <v>2918</v>
      </c>
      <c r="D9517" s="135" t="s">
        <v>11993</v>
      </c>
      <c r="E9517" s="135">
        <f t="shared" si="148"/>
        <v>64610142</v>
      </c>
      <c r="F9517" s="135" t="s">
        <v>9485</v>
      </c>
      <c r="G9517" s="135" t="s">
        <v>16960</v>
      </c>
      <c r="H9517" s="135" t="s">
        <v>11980</v>
      </c>
      <c r="I9517" s="135" t="s">
        <v>11994</v>
      </c>
    </row>
    <row r="9518" spans="1:9" x14ac:dyDescent="0.2">
      <c r="A9518" s="135" t="s">
        <v>2918</v>
      </c>
      <c r="D9518" s="135" t="s">
        <v>11995</v>
      </c>
      <c r="E9518" s="135">
        <f t="shared" si="148"/>
        <v>64610143</v>
      </c>
      <c r="F9518" s="135" t="s">
        <v>9485</v>
      </c>
      <c r="G9518" s="135" t="s">
        <v>16960</v>
      </c>
      <c r="H9518" s="135" t="s">
        <v>11980</v>
      </c>
      <c r="I9518" s="135" t="s">
        <v>11996</v>
      </c>
    </row>
    <row r="9519" spans="1:9" x14ac:dyDescent="0.2">
      <c r="A9519" s="135" t="s">
        <v>2918</v>
      </c>
      <c r="D9519" s="135" t="s">
        <v>11997</v>
      </c>
      <c r="E9519" s="135">
        <f t="shared" si="148"/>
        <v>64610150</v>
      </c>
      <c r="F9519" s="135" t="s">
        <v>9485</v>
      </c>
      <c r="G9519" s="135" t="s">
        <v>16960</v>
      </c>
      <c r="H9519" s="135" t="s">
        <v>11980</v>
      </c>
      <c r="I9519" s="135" t="s">
        <v>6929</v>
      </c>
    </row>
    <row r="9520" spans="1:9" x14ac:dyDescent="0.2">
      <c r="A9520" s="135" t="s">
        <v>2918</v>
      </c>
      <c r="D9520" s="135" t="s">
        <v>11998</v>
      </c>
      <c r="E9520" s="135">
        <f t="shared" si="148"/>
        <v>64610201</v>
      </c>
      <c r="F9520" s="135" t="s">
        <v>9485</v>
      </c>
      <c r="G9520" s="135" t="s">
        <v>16960</v>
      </c>
      <c r="H9520" s="135" t="s">
        <v>11999</v>
      </c>
      <c r="I9520" s="135" t="s">
        <v>12000</v>
      </c>
    </row>
    <row r="9521" spans="1:9" x14ac:dyDescent="0.2">
      <c r="A9521" s="135" t="s">
        <v>2918</v>
      </c>
      <c r="D9521" s="135" t="s">
        <v>12001</v>
      </c>
      <c r="E9521" s="135">
        <f t="shared" si="148"/>
        <v>64610210</v>
      </c>
      <c r="F9521" s="135" t="s">
        <v>9485</v>
      </c>
      <c r="G9521" s="135" t="s">
        <v>16960</v>
      </c>
      <c r="H9521" s="135" t="s">
        <v>11999</v>
      </c>
      <c r="I9521" s="135" t="s">
        <v>16964</v>
      </c>
    </row>
    <row r="9522" spans="1:9" x14ac:dyDescent="0.2">
      <c r="A9522" s="135" t="s">
        <v>2918</v>
      </c>
      <c r="D9522" s="135" t="s">
        <v>12002</v>
      </c>
      <c r="E9522" s="135">
        <f t="shared" si="148"/>
        <v>64610211</v>
      </c>
      <c r="F9522" s="135" t="s">
        <v>9485</v>
      </c>
      <c r="G9522" s="135" t="s">
        <v>16960</v>
      </c>
      <c r="H9522" s="135" t="s">
        <v>11999</v>
      </c>
      <c r="I9522" s="135" t="s">
        <v>16966</v>
      </c>
    </row>
    <row r="9523" spans="1:9" x14ac:dyDescent="0.2">
      <c r="A9523" s="135" t="s">
        <v>2918</v>
      </c>
      <c r="D9523" s="135" t="s">
        <v>12003</v>
      </c>
      <c r="E9523" s="135">
        <f t="shared" si="148"/>
        <v>64610212</v>
      </c>
      <c r="F9523" s="135" t="s">
        <v>9485</v>
      </c>
      <c r="G9523" s="135" t="s">
        <v>16960</v>
      </c>
      <c r="H9523" s="135" t="s">
        <v>11999</v>
      </c>
      <c r="I9523" s="135" t="s">
        <v>16968</v>
      </c>
    </row>
    <row r="9524" spans="1:9" x14ac:dyDescent="0.2">
      <c r="A9524" s="135" t="s">
        <v>2918</v>
      </c>
      <c r="D9524" s="135" t="s">
        <v>12004</v>
      </c>
      <c r="E9524" s="135">
        <f t="shared" si="148"/>
        <v>64610220</v>
      </c>
      <c r="F9524" s="135" t="s">
        <v>9485</v>
      </c>
      <c r="G9524" s="135" t="s">
        <v>16960</v>
      </c>
      <c r="H9524" s="135" t="s">
        <v>11999</v>
      </c>
      <c r="I9524" s="135" t="s">
        <v>16970</v>
      </c>
    </row>
    <row r="9525" spans="1:9" x14ac:dyDescent="0.2">
      <c r="A9525" s="135" t="s">
        <v>2918</v>
      </c>
      <c r="D9525" s="135" t="s">
        <v>12005</v>
      </c>
      <c r="E9525" s="135">
        <f t="shared" si="148"/>
        <v>64610221</v>
      </c>
      <c r="F9525" s="135" t="s">
        <v>9485</v>
      </c>
      <c r="G9525" s="135" t="s">
        <v>16960</v>
      </c>
      <c r="H9525" s="135" t="s">
        <v>11999</v>
      </c>
      <c r="I9525" s="135" t="s">
        <v>16972</v>
      </c>
    </row>
    <row r="9526" spans="1:9" x14ac:dyDescent="0.2">
      <c r="A9526" s="135" t="s">
        <v>2918</v>
      </c>
      <c r="D9526" s="135" t="s">
        <v>12006</v>
      </c>
      <c r="E9526" s="135">
        <f t="shared" si="148"/>
        <v>64610222</v>
      </c>
      <c r="F9526" s="135" t="s">
        <v>9485</v>
      </c>
      <c r="G9526" s="135" t="s">
        <v>16960</v>
      </c>
      <c r="H9526" s="135" t="s">
        <v>11999</v>
      </c>
      <c r="I9526" s="135" t="s">
        <v>16974</v>
      </c>
    </row>
    <row r="9527" spans="1:9" x14ac:dyDescent="0.2">
      <c r="A9527" s="135" t="s">
        <v>2918</v>
      </c>
      <c r="D9527" s="135" t="s">
        <v>12007</v>
      </c>
      <c r="E9527" s="135">
        <f t="shared" si="148"/>
        <v>64610230</v>
      </c>
      <c r="F9527" s="135" t="s">
        <v>9485</v>
      </c>
      <c r="G9527" s="135" t="s">
        <v>16960</v>
      </c>
      <c r="H9527" s="135" t="s">
        <v>11999</v>
      </c>
      <c r="I9527" s="135" t="s">
        <v>10265</v>
      </c>
    </row>
    <row r="9528" spans="1:9" x14ac:dyDescent="0.2">
      <c r="A9528" s="135" t="s">
        <v>2918</v>
      </c>
      <c r="D9528" s="135" t="s">
        <v>12008</v>
      </c>
      <c r="E9528" s="135">
        <f t="shared" si="148"/>
        <v>64610231</v>
      </c>
      <c r="F9528" s="135" t="s">
        <v>9485</v>
      </c>
      <c r="G9528" s="135" t="s">
        <v>16960</v>
      </c>
      <c r="H9528" s="135" t="s">
        <v>11999</v>
      </c>
      <c r="I9528" s="135" t="s">
        <v>16977</v>
      </c>
    </row>
    <row r="9529" spans="1:9" x14ac:dyDescent="0.2">
      <c r="A9529" s="135" t="s">
        <v>2918</v>
      </c>
      <c r="D9529" s="135" t="s">
        <v>12009</v>
      </c>
      <c r="E9529" s="135">
        <f t="shared" si="148"/>
        <v>64610232</v>
      </c>
      <c r="F9529" s="135" t="s">
        <v>9485</v>
      </c>
      <c r="G9529" s="135" t="s">
        <v>16960</v>
      </c>
      <c r="H9529" s="135" t="s">
        <v>11999</v>
      </c>
      <c r="I9529" s="135" t="s">
        <v>16979</v>
      </c>
    </row>
    <row r="9530" spans="1:9" x14ac:dyDescent="0.2">
      <c r="A9530" s="135" t="s">
        <v>2918</v>
      </c>
      <c r="D9530" s="135" t="s">
        <v>12010</v>
      </c>
      <c r="E9530" s="135">
        <f t="shared" si="148"/>
        <v>64610240</v>
      </c>
      <c r="F9530" s="135" t="s">
        <v>9485</v>
      </c>
      <c r="G9530" s="135" t="s">
        <v>16960</v>
      </c>
      <c r="H9530" s="135" t="s">
        <v>11999</v>
      </c>
      <c r="I9530" s="135" t="s">
        <v>865</v>
      </c>
    </row>
    <row r="9531" spans="1:9" x14ac:dyDescent="0.2">
      <c r="A9531" s="135" t="s">
        <v>2918</v>
      </c>
      <c r="D9531" s="135" t="s">
        <v>12011</v>
      </c>
      <c r="E9531" s="135">
        <f t="shared" si="148"/>
        <v>64610241</v>
      </c>
      <c r="F9531" s="135" t="s">
        <v>9485</v>
      </c>
      <c r="G9531" s="135" t="s">
        <v>16960</v>
      </c>
      <c r="H9531" s="135" t="s">
        <v>11999</v>
      </c>
      <c r="I9531" s="135" t="s">
        <v>16982</v>
      </c>
    </row>
    <row r="9532" spans="1:9" x14ac:dyDescent="0.2">
      <c r="A9532" s="135" t="s">
        <v>2918</v>
      </c>
      <c r="D9532" s="135" t="s">
        <v>12012</v>
      </c>
      <c r="E9532" s="135">
        <f t="shared" si="148"/>
        <v>64610242</v>
      </c>
      <c r="F9532" s="135" t="s">
        <v>9485</v>
      </c>
      <c r="G9532" s="135" t="s">
        <v>16960</v>
      </c>
      <c r="H9532" s="135" t="s">
        <v>11999</v>
      </c>
      <c r="I9532" s="135" t="s">
        <v>11996</v>
      </c>
    </row>
    <row r="9533" spans="1:9" x14ac:dyDescent="0.2">
      <c r="A9533" s="135" t="s">
        <v>2918</v>
      </c>
      <c r="D9533" s="135" t="s">
        <v>12013</v>
      </c>
      <c r="E9533" s="135">
        <f t="shared" si="148"/>
        <v>64610250</v>
      </c>
      <c r="F9533" s="135" t="s">
        <v>9485</v>
      </c>
      <c r="G9533" s="135" t="s">
        <v>16960</v>
      </c>
      <c r="H9533" s="135" t="s">
        <v>11999</v>
      </c>
      <c r="I9533" s="135" t="s">
        <v>6929</v>
      </c>
    </row>
    <row r="9534" spans="1:9" x14ac:dyDescent="0.2">
      <c r="A9534" s="135" t="s">
        <v>2918</v>
      </c>
      <c r="D9534" s="135" t="s">
        <v>12014</v>
      </c>
      <c r="E9534" s="135">
        <f t="shared" si="148"/>
        <v>64610301</v>
      </c>
      <c r="F9534" s="135" t="s">
        <v>9485</v>
      </c>
      <c r="G9534" s="135" t="s">
        <v>16960</v>
      </c>
      <c r="H9534" s="135" t="s">
        <v>12015</v>
      </c>
      <c r="I9534" s="135" t="s">
        <v>12016</v>
      </c>
    </row>
    <row r="9535" spans="1:9" x14ac:dyDescent="0.2">
      <c r="A9535" s="135" t="s">
        <v>2918</v>
      </c>
      <c r="D9535" s="135" t="s">
        <v>12017</v>
      </c>
      <c r="E9535" s="135">
        <f t="shared" si="148"/>
        <v>64610310</v>
      </c>
      <c r="F9535" s="135" t="s">
        <v>9485</v>
      </c>
      <c r="G9535" s="135" t="s">
        <v>16960</v>
      </c>
      <c r="H9535" s="135" t="s">
        <v>12015</v>
      </c>
      <c r="I9535" s="135" t="s">
        <v>16964</v>
      </c>
    </row>
    <row r="9536" spans="1:9" x14ac:dyDescent="0.2">
      <c r="A9536" s="135" t="s">
        <v>2918</v>
      </c>
      <c r="D9536" s="135" t="s">
        <v>15964</v>
      </c>
      <c r="E9536" s="135">
        <f t="shared" si="148"/>
        <v>64610311</v>
      </c>
      <c r="F9536" s="135" t="s">
        <v>9485</v>
      </c>
      <c r="G9536" s="135" t="s">
        <v>16960</v>
      </c>
      <c r="H9536" s="135" t="s">
        <v>12015</v>
      </c>
      <c r="I9536" s="135" t="s">
        <v>16966</v>
      </c>
    </row>
    <row r="9537" spans="1:9" x14ac:dyDescent="0.2">
      <c r="A9537" s="135" t="s">
        <v>2918</v>
      </c>
      <c r="D9537" s="135" t="s">
        <v>15965</v>
      </c>
      <c r="E9537" s="135">
        <f t="shared" si="148"/>
        <v>64610312</v>
      </c>
      <c r="F9537" s="135" t="s">
        <v>9485</v>
      </c>
      <c r="G9537" s="135" t="s">
        <v>16960</v>
      </c>
      <c r="H9537" s="135" t="s">
        <v>12015</v>
      </c>
      <c r="I9537" s="135" t="s">
        <v>16968</v>
      </c>
    </row>
    <row r="9538" spans="1:9" x14ac:dyDescent="0.2">
      <c r="A9538" s="135" t="s">
        <v>2918</v>
      </c>
      <c r="D9538" s="135" t="s">
        <v>15966</v>
      </c>
      <c r="E9538" s="135">
        <f t="shared" ref="E9538:E9601" si="149">VALUE(D9538)</f>
        <v>64610320</v>
      </c>
      <c r="F9538" s="135" t="s">
        <v>9485</v>
      </c>
      <c r="G9538" s="135" t="s">
        <v>16960</v>
      </c>
      <c r="H9538" s="135" t="s">
        <v>12015</v>
      </c>
      <c r="I9538" s="135" t="s">
        <v>16970</v>
      </c>
    </row>
    <row r="9539" spans="1:9" x14ac:dyDescent="0.2">
      <c r="A9539" s="135" t="s">
        <v>2918</v>
      </c>
      <c r="D9539" s="135" t="s">
        <v>15967</v>
      </c>
      <c r="E9539" s="135">
        <f t="shared" si="149"/>
        <v>64610321</v>
      </c>
      <c r="F9539" s="135" t="s">
        <v>9485</v>
      </c>
      <c r="G9539" s="135" t="s">
        <v>16960</v>
      </c>
      <c r="H9539" s="135" t="s">
        <v>12015</v>
      </c>
      <c r="I9539" s="135" t="s">
        <v>16972</v>
      </c>
    </row>
    <row r="9540" spans="1:9" x14ac:dyDescent="0.2">
      <c r="A9540" s="135" t="s">
        <v>2918</v>
      </c>
      <c r="D9540" s="135" t="s">
        <v>15968</v>
      </c>
      <c r="E9540" s="135">
        <f t="shared" si="149"/>
        <v>64610322</v>
      </c>
      <c r="F9540" s="135" t="s">
        <v>9485</v>
      </c>
      <c r="G9540" s="135" t="s">
        <v>16960</v>
      </c>
      <c r="H9540" s="135" t="s">
        <v>12015</v>
      </c>
      <c r="I9540" s="135" t="s">
        <v>16974</v>
      </c>
    </row>
    <row r="9541" spans="1:9" x14ac:dyDescent="0.2">
      <c r="A9541" s="135" t="s">
        <v>2918</v>
      </c>
      <c r="D9541" s="135" t="s">
        <v>15969</v>
      </c>
      <c r="E9541" s="135">
        <f t="shared" si="149"/>
        <v>64610330</v>
      </c>
      <c r="F9541" s="135" t="s">
        <v>9485</v>
      </c>
      <c r="G9541" s="135" t="s">
        <v>16960</v>
      </c>
      <c r="H9541" s="135" t="s">
        <v>12015</v>
      </c>
      <c r="I9541" s="135" t="s">
        <v>10265</v>
      </c>
    </row>
    <row r="9542" spans="1:9" x14ac:dyDescent="0.2">
      <c r="A9542" s="135" t="s">
        <v>2918</v>
      </c>
      <c r="D9542" s="135" t="s">
        <v>15970</v>
      </c>
      <c r="E9542" s="135">
        <f t="shared" si="149"/>
        <v>64610331</v>
      </c>
      <c r="F9542" s="135" t="s">
        <v>9485</v>
      </c>
      <c r="G9542" s="135" t="s">
        <v>16960</v>
      </c>
      <c r="H9542" s="135" t="s">
        <v>12015</v>
      </c>
      <c r="I9542" s="135" t="s">
        <v>16977</v>
      </c>
    </row>
    <row r="9543" spans="1:9" x14ac:dyDescent="0.2">
      <c r="A9543" s="135" t="s">
        <v>2918</v>
      </c>
      <c r="D9543" s="135" t="s">
        <v>15971</v>
      </c>
      <c r="E9543" s="135">
        <f t="shared" si="149"/>
        <v>64610332</v>
      </c>
      <c r="F9543" s="135" t="s">
        <v>9485</v>
      </c>
      <c r="G9543" s="135" t="s">
        <v>16960</v>
      </c>
      <c r="H9543" s="135" t="s">
        <v>12015</v>
      </c>
      <c r="I9543" s="135" t="s">
        <v>16979</v>
      </c>
    </row>
    <row r="9544" spans="1:9" x14ac:dyDescent="0.2">
      <c r="A9544" s="135" t="s">
        <v>2918</v>
      </c>
      <c r="D9544" s="135" t="s">
        <v>15972</v>
      </c>
      <c r="E9544" s="135">
        <f t="shared" si="149"/>
        <v>64610340</v>
      </c>
      <c r="F9544" s="135" t="s">
        <v>9485</v>
      </c>
      <c r="G9544" s="135" t="s">
        <v>16960</v>
      </c>
      <c r="H9544" s="135" t="s">
        <v>12015</v>
      </c>
      <c r="I9544" s="135" t="s">
        <v>865</v>
      </c>
    </row>
    <row r="9545" spans="1:9" x14ac:dyDescent="0.2">
      <c r="A9545" s="135" t="s">
        <v>2918</v>
      </c>
      <c r="D9545" s="135" t="s">
        <v>15973</v>
      </c>
      <c r="E9545" s="135">
        <f t="shared" si="149"/>
        <v>64610350</v>
      </c>
      <c r="F9545" s="135" t="s">
        <v>9485</v>
      </c>
      <c r="G9545" s="135" t="s">
        <v>16960</v>
      </c>
      <c r="H9545" s="135" t="s">
        <v>12015</v>
      </c>
      <c r="I9545" s="135" t="s">
        <v>6929</v>
      </c>
    </row>
    <row r="9546" spans="1:9" x14ac:dyDescent="0.2">
      <c r="A9546" s="135" t="s">
        <v>2918</v>
      </c>
      <c r="D9546" s="135" t="s">
        <v>15974</v>
      </c>
      <c r="E9546" s="135">
        <f t="shared" si="149"/>
        <v>64615001</v>
      </c>
      <c r="F9546" s="135" t="s">
        <v>9485</v>
      </c>
      <c r="G9546" s="135" t="s">
        <v>16960</v>
      </c>
      <c r="H9546" s="135" t="s">
        <v>13546</v>
      </c>
      <c r="I9546" s="135" t="s">
        <v>13547</v>
      </c>
    </row>
    <row r="9547" spans="1:9" x14ac:dyDescent="0.2">
      <c r="A9547" s="135" t="s">
        <v>2918</v>
      </c>
      <c r="D9547" s="135" t="s">
        <v>13548</v>
      </c>
      <c r="E9547" s="135">
        <f t="shared" si="149"/>
        <v>64615010</v>
      </c>
      <c r="F9547" s="135" t="s">
        <v>9485</v>
      </c>
      <c r="G9547" s="135" t="s">
        <v>16960</v>
      </c>
      <c r="H9547" s="135" t="s">
        <v>13546</v>
      </c>
      <c r="I9547" s="135" t="s">
        <v>16970</v>
      </c>
    </row>
    <row r="9548" spans="1:9" x14ac:dyDescent="0.2">
      <c r="A9548" s="135" t="s">
        <v>2918</v>
      </c>
      <c r="D9548" s="135" t="s">
        <v>13549</v>
      </c>
      <c r="E9548" s="135">
        <f t="shared" si="149"/>
        <v>64615011</v>
      </c>
      <c r="F9548" s="135" t="s">
        <v>9485</v>
      </c>
      <c r="G9548" s="135" t="s">
        <v>16960</v>
      </c>
      <c r="H9548" s="135" t="s">
        <v>13546</v>
      </c>
      <c r="I9548" s="135" t="s">
        <v>13550</v>
      </c>
    </row>
    <row r="9549" spans="1:9" x14ac:dyDescent="0.2">
      <c r="A9549" s="135" t="s">
        <v>2918</v>
      </c>
      <c r="D9549" s="135" t="s">
        <v>13551</v>
      </c>
      <c r="E9549" s="135">
        <f t="shared" si="149"/>
        <v>64615012</v>
      </c>
      <c r="F9549" s="135" t="s">
        <v>9485</v>
      </c>
      <c r="G9549" s="135" t="s">
        <v>16960</v>
      </c>
      <c r="H9549" s="135" t="s">
        <v>13546</v>
      </c>
      <c r="I9549" s="135" t="s">
        <v>13552</v>
      </c>
    </row>
    <row r="9550" spans="1:9" x14ac:dyDescent="0.2">
      <c r="A9550" s="135" t="s">
        <v>2918</v>
      </c>
      <c r="D9550" s="135" t="s">
        <v>13553</v>
      </c>
      <c r="E9550" s="135">
        <f t="shared" si="149"/>
        <v>64615020</v>
      </c>
      <c r="F9550" s="135" t="s">
        <v>9485</v>
      </c>
      <c r="G9550" s="135" t="s">
        <v>16960</v>
      </c>
      <c r="H9550" s="135" t="s">
        <v>13546</v>
      </c>
      <c r="I9550" s="135" t="s">
        <v>10265</v>
      </c>
    </row>
    <row r="9551" spans="1:9" x14ac:dyDescent="0.2">
      <c r="A9551" s="135" t="s">
        <v>2918</v>
      </c>
      <c r="D9551" s="135" t="s">
        <v>13554</v>
      </c>
      <c r="E9551" s="135">
        <f t="shared" si="149"/>
        <v>64615021</v>
      </c>
      <c r="F9551" s="135" t="s">
        <v>9485</v>
      </c>
      <c r="G9551" s="135" t="s">
        <v>16960</v>
      </c>
      <c r="H9551" s="135" t="s">
        <v>13546</v>
      </c>
      <c r="I9551" s="135" t="s">
        <v>13555</v>
      </c>
    </row>
    <row r="9552" spans="1:9" x14ac:dyDescent="0.2">
      <c r="A9552" s="135" t="s">
        <v>2918</v>
      </c>
      <c r="D9552" s="135" t="s">
        <v>13556</v>
      </c>
      <c r="E9552" s="135">
        <f t="shared" si="149"/>
        <v>64615022</v>
      </c>
      <c r="F9552" s="135" t="s">
        <v>9485</v>
      </c>
      <c r="G9552" s="135" t="s">
        <v>16960</v>
      </c>
      <c r="H9552" s="135" t="s">
        <v>13546</v>
      </c>
      <c r="I9552" s="135" t="s">
        <v>13557</v>
      </c>
    </row>
    <row r="9553" spans="1:9" x14ac:dyDescent="0.2">
      <c r="A9553" s="135" t="s">
        <v>2918</v>
      </c>
      <c r="D9553" s="135" t="s">
        <v>13558</v>
      </c>
      <c r="E9553" s="135">
        <f t="shared" si="149"/>
        <v>64615023</v>
      </c>
      <c r="F9553" s="135" t="s">
        <v>9485</v>
      </c>
      <c r="G9553" s="135" t="s">
        <v>16960</v>
      </c>
      <c r="H9553" s="135" t="s">
        <v>13546</v>
      </c>
      <c r="I9553" s="135" t="s">
        <v>13559</v>
      </c>
    </row>
    <row r="9554" spans="1:9" x14ac:dyDescent="0.2">
      <c r="A9554" s="135" t="s">
        <v>2918</v>
      </c>
      <c r="D9554" s="135" t="s">
        <v>13560</v>
      </c>
      <c r="E9554" s="135">
        <f t="shared" si="149"/>
        <v>64615030</v>
      </c>
      <c r="F9554" s="135" t="s">
        <v>9485</v>
      </c>
      <c r="G9554" s="135" t="s">
        <v>16960</v>
      </c>
      <c r="H9554" s="135" t="s">
        <v>13546</v>
      </c>
      <c r="I9554" s="135" t="s">
        <v>6929</v>
      </c>
    </row>
    <row r="9555" spans="1:9" x14ac:dyDescent="0.2">
      <c r="A9555" s="135" t="s">
        <v>2918</v>
      </c>
      <c r="D9555" s="135" t="s">
        <v>13561</v>
      </c>
      <c r="E9555" s="135">
        <f t="shared" si="149"/>
        <v>64620001</v>
      </c>
      <c r="F9555" s="135" t="s">
        <v>9485</v>
      </c>
      <c r="G9555" s="135" t="s">
        <v>16960</v>
      </c>
      <c r="H9555" s="135" t="s">
        <v>13562</v>
      </c>
      <c r="I9555" s="135" t="s">
        <v>13563</v>
      </c>
    </row>
    <row r="9556" spans="1:9" x14ac:dyDescent="0.2">
      <c r="A9556" s="135" t="s">
        <v>2918</v>
      </c>
      <c r="D9556" s="135" t="s">
        <v>13564</v>
      </c>
      <c r="E9556" s="135">
        <f t="shared" si="149"/>
        <v>64620011</v>
      </c>
      <c r="F9556" s="135" t="s">
        <v>9485</v>
      </c>
      <c r="G9556" s="135" t="s">
        <v>16960</v>
      </c>
      <c r="H9556" s="135" t="s">
        <v>13562</v>
      </c>
      <c r="I9556" s="135" t="s">
        <v>16964</v>
      </c>
    </row>
    <row r="9557" spans="1:9" x14ac:dyDescent="0.2">
      <c r="A9557" s="135" t="s">
        <v>2918</v>
      </c>
      <c r="D9557" s="135" t="s">
        <v>13565</v>
      </c>
      <c r="E9557" s="135">
        <f t="shared" si="149"/>
        <v>64620012</v>
      </c>
      <c r="F9557" s="135" t="s">
        <v>9485</v>
      </c>
      <c r="G9557" s="135" t="s">
        <v>16960</v>
      </c>
      <c r="H9557" s="135" t="s">
        <v>13562</v>
      </c>
      <c r="I9557" s="135" t="s">
        <v>13566</v>
      </c>
    </row>
    <row r="9558" spans="1:9" x14ac:dyDescent="0.2">
      <c r="A9558" s="135" t="s">
        <v>2918</v>
      </c>
      <c r="D9558" s="135" t="s">
        <v>13567</v>
      </c>
      <c r="E9558" s="135">
        <f t="shared" si="149"/>
        <v>64620013</v>
      </c>
      <c r="F9558" s="135" t="s">
        <v>9485</v>
      </c>
      <c r="G9558" s="135" t="s">
        <v>16960</v>
      </c>
      <c r="H9558" s="135" t="s">
        <v>13562</v>
      </c>
      <c r="I9558" s="135" t="s">
        <v>10876</v>
      </c>
    </row>
    <row r="9559" spans="1:9" x14ac:dyDescent="0.2">
      <c r="A9559" s="135" t="s">
        <v>2918</v>
      </c>
      <c r="D9559" s="135" t="s">
        <v>10877</v>
      </c>
      <c r="E9559" s="135">
        <f t="shared" si="149"/>
        <v>64620015</v>
      </c>
      <c r="F9559" s="135" t="s">
        <v>9485</v>
      </c>
      <c r="G9559" s="135" t="s">
        <v>16960</v>
      </c>
      <c r="H9559" s="135" t="s">
        <v>13562</v>
      </c>
      <c r="I9559" s="135" t="s">
        <v>10878</v>
      </c>
    </row>
    <row r="9560" spans="1:9" x14ac:dyDescent="0.2">
      <c r="A9560" s="135" t="s">
        <v>2918</v>
      </c>
      <c r="D9560" s="135" t="s">
        <v>10879</v>
      </c>
      <c r="E9560" s="135">
        <f t="shared" si="149"/>
        <v>64620016</v>
      </c>
      <c r="F9560" s="135" t="s">
        <v>9485</v>
      </c>
      <c r="G9560" s="135" t="s">
        <v>16960</v>
      </c>
      <c r="H9560" s="135" t="s">
        <v>13562</v>
      </c>
      <c r="I9560" s="135" t="s">
        <v>10880</v>
      </c>
    </row>
    <row r="9561" spans="1:9" x14ac:dyDescent="0.2">
      <c r="A9561" s="135" t="s">
        <v>2918</v>
      </c>
      <c r="D9561" s="135" t="s">
        <v>10881</v>
      </c>
      <c r="E9561" s="135">
        <f t="shared" si="149"/>
        <v>64620017</v>
      </c>
      <c r="F9561" s="135" t="s">
        <v>9485</v>
      </c>
      <c r="G9561" s="135" t="s">
        <v>16960</v>
      </c>
      <c r="H9561" s="135" t="s">
        <v>13562</v>
      </c>
      <c r="I9561" s="135" t="s">
        <v>10882</v>
      </c>
    </row>
    <row r="9562" spans="1:9" x14ac:dyDescent="0.2">
      <c r="A9562" s="135" t="s">
        <v>2918</v>
      </c>
      <c r="D9562" s="135" t="s">
        <v>10883</v>
      </c>
      <c r="E9562" s="135">
        <f t="shared" si="149"/>
        <v>64620018</v>
      </c>
      <c r="F9562" s="135" t="s">
        <v>9485</v>
      </c>
      <c r="G9562" s="135" t="s">
        <v>16960</v>
      </c>
      <c r="H9562" s="135" t="s">
        <v>13562</v>
      </c>
      <c r="I9562" s="135" t="s">
        <v>10884</v>
      </c>
    </row>
    <row r="9563" spans="1:9" x14ac:dyDescent="0.2">
      <c r="A9563" s="135" t="s">
        <v>2918</v>
      </c>
      <c r="D9563" s="135" t="s">
        <v>10885</v>
      </c>
      <c r="E9563" s="135">
        <f t="shared" si="149"/>
        <v>64620020</v>
      </c>
      <c r="F9563" s="135" t="s">
        <v>9485</v>
      </c>
      <c r="G9563" s="135" t="s">
        <v>16960</v>
      </c>
      <c r="H9563" s="135" t="s">
        <v>13562</v>
      </c>
      <c r="I9563" s="135" t="s">
        <v>865</v>
      </c>
    </row>
    <row r="9564" spans="1:9" x14ac:dyDescent="0.2">
      <c r="A9564" s="135" t="s">
        <v>2918</v>
      </c>
      <c r="D9564" s="135" t="s">
        <v>10886</v>
      </c>
      <c r="E9564" s="135">
        <f t="shared" si="149"/>
        <v>64620021</v>
      </c>
      <c r="F9564" s="135" t="s">
        <v>9485</v>
      </c>
      <c r="G9564" s="135" t="s">
        <v>16960</v>
      </c>
      <c r="H9564" s="135" t="s">
        <v>13562</v>
      </c>
      <c r="I9564" s="135" t="s">
        <v>10887</v>
      </c>
    </row>
    <row r="9565" spans="1:9" x14ac:dyDescent="0.2">
      <c r="A9565" s="135" t="s">
        <v>2918</v>
      </c>
      <c r="D9565" s="135" t="s">
        <v>10888</v>
      </c>
      <c r="E9565" s="135">
        <f t="shared" si="149"/>
        <v>64620022</v>
      </c>
      <c r="F9565" s="135" t="s">
        <v>9485</v>
      </c>
      <c r="G9565" s="135" t="s">
        <v>16960</v>
      </c>
      <c r="H9565" s="135" t="s">
        <v>13562</v>
      </c>
      <c r="I9565" s="135" t="s">
        <v>11996</v>
      </c>
    </row>
    <row r="9566" spans="1:9" x14ac:dyDescent="0.2">
      <c r="A9566" s="135" t="s">
        <v>2918</v>
      </c>
      <c r="D9566" s="135" t="s">
        <v>10889</v>
      </c>
      <c r="E9566" s="135">
        <f t="shared" si="149"/>
        <v>64620025</v>
      </c>
      <c r="F9566" s="135" t="s">
        <v>9485</v>
      </c>
      <c r="G9566" s="135" t="s">
        <v>16960</v>
      </c>
      <c r="H9566" s="135" t="s">
        <v>13562</v>
      </c>
      <c r="I9566" s="135" t="s">
        <v>4039</v>
      </c>
    </row>
    <row r="9567" spans="1:9" x14ac:dyDescent="0.2">
      <c r="A9567" s="135" t="s">
        <v>2918</v>
      </c>
      <c r="D9567" s="135" t="s">
        <v>10890</v>
      </c>
      <c r="E9567" s="135">
        <f t="shared" si="149"/>
        <v>64620026</v>
      </c>
      <c r="F9567" s="135" t="s">
        <v>9485</v>
      </c>
      <c r="G9567" s="135" t="s">
        <v>16960</v>
      </c>
      <c r="H9567" s="135" t="s">
        <v>13562</v>
      </c>
      <c r="I9567" s="135" t="s">
        <v>10891</v>
      </c>
    </row>
    <row r="9568" spans="1:9" x14ac:dyDescent="0.2">
      <c r="A9568" s="135" t="s">
        <v>2918</v>
      </c>
      <c r="D9568" s="135" t="s">
        <v>10892</v>
      </c>
      <c r="E9568" s="135">
        <f t="shared" si="149"/>
        <v>64620027</v>
      </c>
      <c r="F9568" s="135" t="s">
        <v>9485</v>
      </c>
      <c r="G9568" s="135" t="s">
        <v>16960</v>
      </c>
      <c r="H9568" s="135" t="s">
        <v>13562</v>
      </c>
      <c r="I9568" s="135" t="s">
        <v>10893</v>
      </c>
    </row>
    <row r="9569" spans="1:9" x14ac:dyDescent="0.2">
      <c r="A9569" s="135" t="s">
        <v>2918</v>
      </c>
      <c r="D9569" s="135" t="s">
        <v>10894</v>
      </c>
      <c r="E9569" s="135">
        <f t="shared" si="149"/>
        <v>64620030</v>
      </c>
      <c r="F9569" s="135" t="s">
        <v>9485</v>
      </c>
      <c r="G9569" s="135" t="s">
        <v>16960</v>
      </c>
      <c r="H9569" s="135" t="s">
        <v>13562</v>
      </c>
      <c r="I9569" s="135" t="s">
        <v>10265</v>
      </c>
    </row>
    <row r="9570" spans="1:9" x14ac:dyDescent="0.2">
      <c r="A9570" s="135" t="s">
        <v>2918</v>
      </c>
      <c r="D9570" s="135" t="s">
        <v>10895</v>
      </c>
      <c r="E9570" s="135">
        <f t="shared" si="149"/>
        <v>64620031</v>
      </c>
      <c r="F9570" s="135" t="s">
        <v>9485</v>
      </c>
      <c r="G9570" s="135" t="s">
        <v>16960</v>
      </c>
      <c r="H9570" s="135" t="s">
        <v>13562</v>
      </c>
      <c r="I9570" s="135" t="s">
        <v>10896</v>
      </c>
    </row>
    <row r="9571" spans="1:9" x14ac:dyDescent="0.2">
      <c r="A9571" s="135" t="s">
        <v>2918</v>
      </c>
      <c r="D9571" s="135" t="s">
        <v>10897</v>
      </c>
      <c r="E9571" s="135">
        <f t="shared" si="149"/>
        <v>64620032</v>
      </c>
      <c r="F9571" s="135" t="s">
        <v>9485</v>
      </c>
      <c r="G9571" s="135" t="s">
        <v>16960</v>
      </c>
      <c r="H9571" s="135" t="s">
        <v>13562</v>
      </c>
      <c r="I9571" s="135" t="s">
        <v>10898</v>
      </c>
    </row>
    <row r="9572" spans="1:9" x14ac:dyDescent="0.2">
      <c r="A9572" s="135" t="s">
        <v>2918</v>
      </c>
      <c r="D9572" s="135" t="s">
        <v>10899</v>
      </c>
      <c r="E9572" s="135">
        <f t="shared" si="149"/>
        <v>64620033</v>
      </c>
      <c r="F9572" s="135" t="s">
        <v>9485</v>
      </c>
      <c r="G9572" s="135" t="s">
        <v>16960</v>
      </c>
      <c r="H9572" s="135" t="s">
        <v>13562</v>
      </c>
      <c r="I9572" s="135" t="s">
        <v>10900</v>
      </c>
    </row>
    <row r="9573" spans="1:9" x14ac:dyDescent="0.2">
      <c r="A9573" s="135" t="s">
        <v>2918</v>
      </c>
      <c r="D9573" s="135" t="s">
        <v>10901</v>
      </c>
      <c r="E9573" s="135">
        <f t="shared" si="149"/>
        <v>64620034</v>
      </c>
      <c r="F9573" s="135" t="s">
        <v>9485</v>
      </c>
      <c r="G9573" s="135" t="s">
        <v>16960</v>
      </c>
      <c r="H9573" s="135" t="s">
        <v>13562</v>
      </c>
      <c r="I9573" s="135" t="s">
        <v>10902</v>
      </c>
    </row>
    <row r="9574" spans="1:9" x14ac:dyDescent="0.2">
      <c r="A9574" s="135" t="s">
        <v>2918</v>
      </c>
      <c r="D9574" s="135" t="s">
        <v>10903</v>
      </c>
      <c r="E9574" s="135">
        <f t="shared" si="149"/>
        <v>64620035</v>
      </c>
      <c r="F9574" s="135" t="s">
        <v>9485</v>
      </c>
      <c r="G9574" s="135" t="s">
        <v>16960</v>
      </c>
      <c r="H9574" s="135" t="s">
        <v>13562</v>
      </c>
      <c r="I9574" s="135" t="s">
        <v>10904</v>
      </c>
    </row>
    <row r="9575" spans="1:9" x14ac:dyDescent="0.2">
      <c r="A9575" s="135" t="s">
        <v>2918</v>
      </c>
      <c r="D9575" s="135" t="s">
        <v>10905</v>
      </c>
      <c r="E9575" s="135">
        <f t="shared" si="149"/>
        <v>64620036</v>
      </c>
      <c r="F9575" s="135" t="s">
        <v>9485</v>
      </c>
      <c r="G9575" s="135" t="s">
        <v>16960</v>
      </c>
      <c r="H9575" s="135" t="s">
        <v>13562</v>
      </c>
      <c r="I9575" s="135" t="s">
        <v>10906</v>
      </c>
    </row>
    <row r="9576" spans="1:9" x14ac:dyDescent="0.2">
      <c r="A9576" s="135" t="s">
        <v>2918</v>
      </c>
      <c r="D9576" s="135" t="s">
        <v>10907</v>
      </c>
      <c r="E9576" s="135">
        <f t="shared" si="149"/>
        <v>64620037</v>
      </c>
      <c r="F9576" s="135" t="s">
        <v>9485</v>
      </c>
      <c r="G9576" s="135" t="s">
        <v>16960</v>
      </c>
      <c r="H9576" s="135" t="s">
        <v>13562</v>
      </c>
      <c r="I9576" s="135" t="s">
        <v>10908</v>
      </c>
    </row>
    <row r="9577" spans="1:9" x14ac:dyDescent="0.2">
      <c r="A9577" s="135" t="s">
        <v>2918</v>
      </c>
      <c r="D9577" s="135" t="s">
        <v>10909</v>
      </c>
      <c r="E9577" s="135">
        <f t="shared" si="149"/>
        <v>64620038</v>
      </c>
      <c r="F9577" s="135" t="s">
        <v>9485</v>
      </c>
      <c r="G9577" s="135" t="s">
        <v>16960</v>
      </c>
      <c r="H9577" s="135" t="s">
        <v>13562</v>
      </c>
      <c r="I9577" s="135" t="s">
        <v>10910</v>
      </c>
    </row>
    <row r="9578" spans="1:9" x14ac:dyDescent="0.2">
      <c r="A9578" s="135" t="s">
        <v>2918</v>
      </c>
      <c r="D9578" s="135" t="s">
        <v>10911</v>
      </c>
      <c r="E9578" s="135">
        <f t="shared" si="149"/>
        <v>64630001</v>
      </c>
      <c r="F9578" s="135" t="s">
        <v>9485</v>
      </c>
      <c r="G9578" s="135" t="s">
        <v>16960</v>
      </c>
      <c r="H9578" s="135" t="s">
        <v>10912</v>
      </c>
      <c r="I9578" s="135" t="s">
        <v>10913</v>
      </c>
    </row>
    <row r="9579" spans="1:9" x14ac:dyDescent="0.2">
      <c r="A9579" s="135" t="s">
        <v>2918</v>
      </c>
      <c r="D9579" s="135" t="s">
        <v>10914</v>
      </c>
      <c r="E9579" s="135">
        <f t="shared" si="149"/>
        <v>64630010</v>
      </c>
      <c r="F9579" s="135" t="s">
        <v>9485</v>
      </c>
      <c r="G9579" s="135" t="s">
        <v>16960</v>
      </c>
      <c r="H9579" s="135" t="s">
        <v>10912</v>
      </c>
      <c r="I9579" s="135" t="s">
        <v>12695</v>
      </c>
    </row>
    <row r="9580" spans="1:9" x14ac:dyDescent="0.2">
      <c r="A9580" s="135" t="s">
        <v>2918</v>
      </c>
      <c r="D9580" s="135" t="s">
        <v>10915</v>
      </c>
      <c r="E9580" s="135">
        <f t="shared" si="149"/>
        <v>64630011</v>
      </c>
      <c r="F9580" s="135" t="s">
        <v>9485</v>
      </c>
      <c r="G9580" s="135" t="s">
        <v>16960</v>
      </c>
      <c r="H9580" s="135" t="s">
        <v>10912</v>
      </c>
      <c r="I9580" s="135" t="s">
        <v>10916</v>
      </c>
    </row>
    <row r="9581" spans="1:9" x14ac:dyDescent="0.2">
      <c r="A9581" s="135" t="s">
        <v>2918</v>
      </c>
      <c r="D9581" s="135" t="s">
        <v>10917</v>
      </c>
      <c r="E9581" s="135">
        <f t="shared" si="149"/>
        <v>64630012</v>
      </c>
      <c r="F9581" s="135" t="s">
        <v>9485</v>
      </c>
      <c r="G9581" s="135" t="s">
        <v>16960</v>
      </c>
      <c r="H9581" s="135" t="s">
        <v>10912</v>
      </c>
      <c r="I9581" s="135" t="s">
        <v>10918</v>
      </c>
    </row>
    <row r="9582" spans="1:9" x14ac:dyDescent="0.2">
      <c r="A9582" s="135" t="s">
        <v>2918</v>
      </c>
      <c r="D9582" s="135" t="s">
        <v>13615</v>
      </c>
      <c r="E9582" s="135">
        <f t="shared" si="149"/>
        <v>64630015</v>
      </c>
      <c r="F9582" s="135" t="s">
        <v>9485</v>
      </c>
      <c r="G9582" s="135" t="s">
        <v>16960</v>
      </c>
      <c r="H9582" s="135" t="s">
        <v>10912</v>
      </c>
      <c r="I9582" s="135" t="s">
        <v>13616</v>
      </c>
    </row>
    <row r="9583" spans="1:9" x14ac:dyDescent="0.2">
      <c r="A9583" s="135" t="s">
        <v>2918</v>
      </c>
      <c r="D9583" s="135" t="s">
        <v>13617</v>
      </c>
      <c r="E9583" s="135">
        <f t="shared" si="149"/>
        <v>64630016</v>
      </c>
      <c r="F9583" s="135" t="s">
        <v>9485</v>
      </c>
      <c r="G9583" s="135" t="s">
        <v>16960</v>
      </c>
      <c r="H9583" s="135" t="s">
        <v>10912</v>
      </c>
      <c r="I9583" s="135" t="s">
        <v>13618</v>
      </c>
    </row>
    <row r="9584" spans="1:9" x14ac:dyDescent="0.2">
      <c r="A9584" s="135" t="s">
        <v>2918</v>
      </c>
      <c r="D9584" s="135" t="s">
        <v>13619</v>
      </c>
      <c r="E9584" s="135">
        <f t="shared" si="149"/>
        <v>64630025</v>
      </c>
      <c r="F9584" s="135" t="s">
        <v>9485</v>
      </c>
      <c r="G9584" s="135" t="s">
        <v>16960</v>
      </c>
      <c r="H9584" s="135" t="s">
        <v>10912</v>
      </c>
      <c r="I9584" s="135" t="s">
        <v>13620</v>
      </c>
    </row>
    <row r="9585" spans="1:9" x14ac:dyDescent="0.2">
      <c r="A9585" s="135" t="s">
        <v>2918</v>
      </c>
      <c r="D9585" s="135" t="s">
        <v>13621</v>
      </c>
      <c r="E9585" s="135">
        <f t="shared" si="149"/>
        <v>64630026</v>
      </c>
      <c r="F9585" s="135" t="s">
        <v>9485</v>
      </c>
      <c r="G9585" s="135" t="s">
        <v>16960</v>
      </c>
      <c r="H9585" s="135" t="s">
        <v>10912</v>
      </c>
      <c r="I9585" s="135" t="s">
        <v>13622</v>
      </c>
    </row>
    <row r="9586" spans="1:9" x14ac:dyDescent="0.2">
      <c r="A9586" s="135" t="s">
        <v>2918</v>
      </c>
      <c r="D9586" s="135" t="s">
        <v>13623</v>
      </c>
      <c r="E9586" s="135">
        <f t="shared" si="149"/>
        <v>64630030</v>
      </c>
      <c r="F9586" s="135" t="s">
        <v>9485</v>
      </c>
      <c r="G9586" s="135" t="s">
        <v>16960</v>
      </c>
      <c r="H9586" s="135" t="s">
        <v>10912</v>
      </c>
      <c r="I9586" s="135" t="s">
        <v>13624</v>
      </c>
    </row>
    <row r="9587" spans="1:9" x14ac:dyDescent="0.2">
      <c r="A9587" s="135" t="s">
        <v>2918</v>
      </c>
      <c r="D9587" s="135" t="s">
        <v>13625</v>
      </c>
      <c r="E9587" s="135">
        <f t="shared" si="149"/>
        <v>64630035</v>
      </c>
      <c r="F9587" s="135" t="s">
        <v>9485</v>
      </c>
      <c r="G9587" s="135" t="s">
        <v>16960</v>
      </c>
      <c r="H9587" s="135" t="s">
        <v>10912</v>
      </c>
      <c r="I9587" s="135" t="s">
        <v>13626</v>
      </c>
    </row>
    <row r="9588" spans="1:9" x14ac:dyDescent="0.2">
      <c r="A9588" s="135" t="s">
        <v>2918</v>
      </c>
      <c r="D9588" s="135" t="s">
        <v>13627</v>
      </c>
      <c r="E9588" s="135">
        <f t="shared" si="149"/>
        <v>64630040</v>
      </c>
      <c r="F9588" s="135" t="s">
        <v>9485</v>
      </c>
      <c r="G9588" s="135" t="s">
        <v>16960</v>
      </c>
      <c r="H9588" s="135" t="s">
        <v>10912</v>
      </c>
      <c r="I9588" s="135" t="s">
        <v>13628</v>
      </c>
    </row>
    <row r="9589" spans="1:9" x14ac:dyDescent="0.2">
      <c r="A9589" s="135" t="s">
        <v>2918</v>
      </c>
      <c r="D9589" s="135" t="s">
        <v>13629</v>
      </c>
      <c r="E9589" s="135">
        <f t="shared" si="149"/>
        <v>64630041</v>
      </c>
      <c r="F9589" s="135" t="s">
        <v>9485</v>
      </c>
      <c r="G9589" s="135" t="s">
        <v>16960</v>
      </c>
      <c r="H9589" s="135" t="s">
        <v>10912</v>
      </c>
      <c r="I9589" s="135" t="s">
        <v>13630</v>
      </c>
    </row>
    <row r="9590" spans="1:9" x14ac:dyDescent="0.2">
      <c r="A9590" s="135" t="s">
        <v>2918</v>
      </c>
      <c r="D9590" s="135" t="s">
        <v>13631</v>
      </c>
      <c r="E9590" s="135">
        <f t="shared" si="149"/>
        <v>64630042</v>
      </c>
      <c r="F9590" s="135" t="s">
        <v>9485</v>
      </c>
      <c r="G9590" s="135" t="s">
        <v>16960</v>
      </c>
      <c r="H9590" s="135" t="s">
        <v>10912</v>
      </c>
      <c r="I9590" s="135" t="s">
        <v>13632</v>
      </c>
    </row>
    <row r="9591" spans="1:9" x14ac:dyDescent="0.2">
      <c r="A9591" s="135" t="s">
        <v>2918</v>
      </c>
      <c r="D9591" s="135" t="s">
        <v>13633</v>
      </c>
      <c r="E9591" s="135">
        <f t="shared" si="149"/>
        <v>64630050</v>
      </c>
      <c r="F9591" s="135" t="s">
        <v>9485</v>
      </c>
      <c r="G9591" s="135" t="s">
        <v>16960</v>
      </c>
      <c r="H9591" s="135" t="s">
        <v>10912</v>
      </c>
      <c r="I9591" s="135" t="s">
        <v>13634</v>
      </c>
    </row>
    <row r="9592" spans="1:9" x14ac:dyDescent="0.2">
      <c r="A9592" s="135" t="s">
        <v>2918</v>
      </c>
      <c r="D9592" s="135" t="s">
        <v>13635</v>
      </c>
      <c r="E9592" s="135">
        <f t="shared" si="149"/>
        <v>64630051</v>
      </c>
      <c r="F9592" s="135" t="s">
        <v>9485</v>
      </c>
      <c r="G9592" s="135" t="s">
        <v>16960</v>
      </c>
      <c r="H9592" s="135" t="s">
        <v>10912</v>
      </c>
      <c r="I9592" s="135" t="s">
        <v>13636</v>
      </c>
    </row>
    <row r="9593" spans="1:9" x14ac:dyDescent="0.2">
      <c r="A9593" s="135" t="s">
        <v>2918</v>
      </c>
      <c r="D9593" s="135" t="s">
        <v>13637</v>
      </c>
      <c r="E9593" s="135">
        <f t="shared" si="149"/>
        <v>64630052</v>
      </c>
      <c r="F9593" s="135" t="s">
        <v>9485</v>
      </c>
      <c r="G9593" s="135" t="s">
        <v>16960</v>
      </c>
      <c r="H9593" s="135" t="s">
        <v>10912</v>
      </c>
      <c r="I9593" s="135" t="s">
        <v>13638</v>
      </c>
    </row>
    <row r="9594" spans="1:9" x14ac:dyDescent="0.2">
      <c r="A9594" s="135" t="s">
        <v>2918</v>
      </c>
      <c r="D9594" s="135" t="s">
        <v>13639</v>
      </c>
      <c r="E9594" s="135">
        <f t="shared" si="149"/>
        <v>64630053</v>
      </c>
      <c r="F9594" s="135" t="s">
        <v>9485</v>
      </c>
      <c r="G9594" s="135" t="s">
        <v>16960</v>
      </c>
      <c r="H9594" s="135" t="s">
        <v>10912</v>
      </c>
      <c r="I9594" s="135" t="s">
        <v>13640</v>
      </c>
    </row>
    <row r="9595" spans="1:9" x14ac:dyDescent="0.2">
      <c r="A9595" s="135" t="s">
        <v>2918</v>
      </c>
      <c r="D9595" s="135" t="s">
        <v>13641</v>
      </c>
      <c r="E9595" s="135">
        <f t="shared" si="149"/>
        <v>64630080</v>
      </c>
      <c r="F9595" s="135" t="s">
        <v>9485</v>
      </c>
      <c r="G9595" s="135" t="s">
        <v>16960</v>
      </c>
      <c r="H9595" s="135" t="s">
        <v>10912</v>
      </c>
      <c r="I9595" s="135" t="s">
        <v>6488</v>
      </c>
    </row>
    <row r="9596" spans="1:9" x14ac:dyDescent="0.2">
      <c r="A9596" s="135" t="s">
        <v>2918</v>
      </c>
      <c r="D9596" s="135" t="s">
        <v>13642</v>
      </c>
      <c r="E9596" s="135">
        <f t="shared" si="149"/>
        <v>64630081</v>
      </c>
      <c r="F9596" s="135" t="s">
        <v>9485</v>
      </c>
      <c r="G9596" s="135" t="s">
        <v>16960</v>
      </c>
      <c r="H9596" s="135" t="s">
        <v>10912</v>
      </c>
      <c r="I9596" s="135" t="s">
        <v>13643</v>
      </c>
    </row>
    <row r="9597" spans="1:9" x14ac:dyDescent="0.2">
      <c r="A9597" s="135" t="s">
        <v>2918</v>
      </c>
      <c r="D9597" s="135" t="s">
        <v>13644</v>
      </c>
      <c r="E9597" s="135">
        <f t="shared" si="149"/>
        <v>64630082</v>
      </c>
      <c r="F9597" s="135" t="s">
        <v>9485</v>
      </c>
      <c r="G9597" s="135" t="s">
        <v>16960</v>
      </c>
      <c r="H9597" s="135" t="s">
        <v>10912</v>
      </c>
      <c r="I9597" s="135" t="s">
        <v>13645</v>
      </c>
    </row>
    <row r="9598" spans="1:9" x14ac:dyDescent="0.2">
      <c r="A9598" s="135" t="s">
        <v>2918</v>
      </c>
      <c r="D9598" s="135" t="s">
        <v>13646</v>
      </c>
      <c r="E9598" s="135">
        <f t="shared" si="149"/>
        <v>64630083</v>
      </c>
      <c r="F9598" s="135" t="s">
        <v>9485</v>
      </c>
      <c r="G9598" s="135" t="s">
        <v>16960</v>
      </c>
      <c r="H9598" s="135" t="s">
        <v>10912</v>
      </c>
      <c r="I9598" s="135" t="s">
        <v>13647</v>
      </c>
    </row>
    <row r="9599" spans="1:9" x14ac:dyDescent="0.2">
      <c r="A9599" s="135" t="s">
        <v>2918</v>
      </c>
      <c r="D9599" s="135" t="s">
        <v>13648</v>
      </c>
      <c r="E9599" s="135">
        <f t="shared" si="149"/>
        <v>64631001</v>
      </c>
      <c r="F9599" s="135" t="s">
        <v>9485</v>
      </c>
      <c r="G9599" s="135" t="s">
        <v>16960</v>
      </c>
      <c r="H9599" s="135" t="s">
        <v>13649</v>
      </c>
      <c r="I9599" s="135" t="s">
        <v>13650</v>
      </c>
    </row>
    <row r="9600" spans="1:9" x14ac:dyDescent="0.2">
      <c r="A9600" s="135" t="s">
        <v>2918</v>
      </c>
      <c r="D9600" s="135" t="s">
        <v>13651</v>
      </c>
      <c r="E9600" s="135">
        <f t="shared" si="149"/>
        <v>64631010</v>
      </c>
      <c r="F9600" s="135" t="s">
        <v>9485</v>
      </c>
      <c r="G9600" s="135" t="s">
        <v>16960</v>
      </c>
      <c r="H9600" s="135" t="s">
        <v>13649</v>
      </c>
      <c r="I9600" s="135" t="s">
        <v>13652</v>
      </c>
    </row>
    <row r="9601" spans="1:9" x14ac:dyDescent="0.2">
      <c r="A9601" s="135" t="s">
        <v>2918</v>
      </c>
      <c r="D9601" s="135" t="s">
        <v>13653</v>
      </c>
      <c r="E9601" s="135">
        <f t="shared" si="149"/>
        <v>64631011</v>
      </c>
      <c r="F9601" s="135" t="s">
        <v>9485</v>
      </c>
      <c r="G9601" s="135" t="s">
        <v>16960</v>
      </c>
      <c r="H9601" s="135" t="s">
        <v>13649</v>
      </c>
      <c r="I9601" s="135" t="s">
        <v>10916</v>
      </c>
    </row>
    <row r="9602" spans="1:9" x14ac:dyDescent="0.2">
      <c r="A9602" s="135" t="s">
        <v>2918</v>
      </c>
      <c r="D9602" s="135" t="s">
        <v>13654</v>
      </c>
      <c r="E9602" s="135">
        <f t="shared" ref="E9602:E9665" si="150">VALUE(D9602)</f>
        <v>64631012</v>
      </c>
      <c r="F9602" s="135" t="s">
        <v>9485</v>
      </c>
      <c r="G9602" s="135" t="s">
        <v>16960</v>
      </c>
      <c r="H9602" s="135" t="s">
        <v>13649</v>
      </c>
      <c r="I9602" s="135" t="s">
        <v>10918</v>
      </c>
    </row>
    <row r="9603" spans="1:9" x14ac:dyDescent="0.2">
      <c r="A9603" s="135" t="s">
        <v>2918</v>
      </c>
      <c r="D9603" s="135" t="s">
        <v>13655</v>
      </c>
      <c r="E9603" s="135">
        <f t="shared" si="150"/>
        <v>64631015</v>
      </c>
      <c r="F9603" s="135" t="s">
        <v>9485</v>
      </c>
      <c r="G9603" s="135" t="s">
        <v>16960</v>
      </c>
      <c r="H9603" s="135" t="s">
        <v>13649</v>
      </c>
      <c r="I9603" s="135" t="s">
        <v>13616</v>
      </c>
    </row>
    <row r="9604" spans="1:9" x14ac:dyDescent="0.2">
      <c r="A9604" s="135" t="s">
        <v>2918</v>
      </c>
      <c r="D9604" s="135" t="s">
        <v>13656</v>
      </c>
      <c r="E9604" s="135">
        <f t="shared" si="150"/>
        <v>64631016</v>
      </c>
      <c r="F9604" s="135" t="s">
        <v>9485</v>
      </c>
      <c r="G9604" s="135" t="s">
        <v>16960</v>
      </c>
      <c r="H9604" s="135" t="s">
        <v>13649</v>
      </c>
      <c r="I9604" s="135" t="s">
        <v>13618</v>
      </c>
    </row>
    <row r="9605" spans="1:9" x14ac:dyDescent="0.2">
      <c r="A9605" s="135" t="s">
        <v>2918</v>
      </c>
      <c r="D9605" s="135" t="s">
        <v>13657</v>
      </c>
      <c r="E9605" s="135">
        <f t="shared" si="150"/>
        <v>64631025</v>
      </c>
      <c r="F9605" s="135" t="s">
        <v>9485</v>
      </c>
      <c r="G9605" s="135" t="s">
        <v>16960</v>
      </c>
      <c r="H9605" s="135" t="s">
        <v>13649</v>
      </c>
      <c r="I9605" s="135" t="s">
        <v>13620</v>
      </c>
    </row>
    <row r="9606" spans="1:9" x14ac:dyDescent="0.2">
      <c r="A9606" s="135" t="s">
        <v>2918</v>
      </c>
      <c r="D9606" s="135" t="s">
        <v>13658</v>
      </c>
      <c r="E9606" s="135">
        <f t="shared" si="150"/>
        <v>64631026</v>
      </c>
      <c r="F9606" s="135" t="s">
        <v>9485</v>
      </c>
      <c r="G9606" s="135" t="s">
        <v>16960</v>
      </c>
      <c r="H9606" s="135" t="s">
        <v>13649</v>
      </c>
      <c r="I9606" s="135" t="s">
        <v>13622</v>
      </c>
    </row>
    <row r="9607" spans="1:9" x14ac:dyDescent="0.2">
      <c r="A9607" s="135" t="s">
        <v>2918</v>
      </c>
      <c r="D9607" s="135" t="s">
        <v>13659</v>
      </c>
      <c r="E9607" s="135">
        <f t="shared" si="150"/>
        <v>64631030</v>
      </c>
      <c r="F9607" s="135" t="s">
        <v>9485</v>
      </c>
      <c r="G9607" s="135" t="s">
        <v>16960</v>
      </c>
      <c r="H9607" s="135" t="s">
        <v>13649</v>
      </c>
      <c r="I9607" s="135" t="s">
        <v>13624</v>
      </c>
    </row>
    <row r="9608" spans="1:9" x14ac:dyDescent="0.2">
      <c r="A9608" s="135" t="s">
        <v>2918</v>
      </c>
      <c r="D9608" s="135" t="s">
        <v>13660</v>
      </c>
      <c r="E9608" s="135">
        <f t="shared" si="150"/>
        <v>64631040</v>
      </c>
      <c r="F9608" s="135" t="s">
        <v>9485</v>
      </c>
      <c r="G9608" s="135" t="s">
        <v>16960</v>
      </c>
      <c r="H9608" s="135" t="s">
        <v>13649</v>
      </c>
      <c r="I9608" s="135" t="s">
        <v>13661</v>
      </c>
    </row>
    <row r="9609" spans="1:9" x14ac:dyDescent="0.2">
      <c r="A9609" s="135" t="s">
        <v>2918</v>
      </c>
      <c r="D9609" s="135" t="s">
        <v>13662</v>
      </c>
      <c r="E9609" s="135">
        <f t="shared" si="150"/>
        <v>64631050</v>
      </c>
      <c r="F9609" s="135" t="s">
        <v>9485</v>
      </c>
      <c r="G9609" s="135" t="s">
        <v>16960</v>
      </c>
      <c r="H9609" s="135" t="s">
        <v>13649</v>
      </c>
      <c r="I9609" s="135" t="s">
        <v>13634</v>
      </c>
    </row>
    <row r="9610" spans="1:9" x14ac:dyDescent="0.2">
      <c r="A9610" s="135" t="s">
        <v>2918</v>
      </c>
      <c r="D9610" s="135" t="s">
        <v>13663</v>
      </c>
      <c r="E9610" s="135">
        <f t="shared" si="150"/>
        <v>64631051</v>
      </c>
      <c r="F9610" s="135" t="s">
        <v>9485</v>
      </c>
      <c r="G9610" s="135" t="s">
        <v>16960</v>
      </c>
      <c r="H9610" s="135" t="s">
        <v>13649</v>
      </c>
      <c r="I9610" s="135" t="s">
        <v>13636</v>
      </c>
    </row>
    <row r="9611" spans="1:9" x14ac:dyDescent="0.2">
      <c r="A9611" s="135" t="s">
        <v>2918</v>
      </c>
      <c r="D9611" s="135" t="s">
        <v>13664</v>
      </c>
      <c r="E9611" s="135">
        <f t="shared" si="150"/>
        <v>64631052</v>
      </c>
      <c r="F9611" s="135" t="s">
        <v>9485</v>
      </c>
      <c r="G9611" s="135" t="s">
        <v>16960</v>
      </c>
      <c r="H9611" s="135" t="s">
        <v>13649</v>
      </c>
      <c r="I9611" s="135" t="s">
        <v>13638</v>
      </c>
    </row>
    <row r="9612" spans="1:9" x14ac:dyDescent="0.2">
      <c r="A9612" s="135" t="s">
        <v>2918</v>
      </c>
      <c r="D9612" s="135" t="s">
        <v>13665</v>
      </c>
      <c r="E9612" s="135">
        <f t="shared" si="150"/>
        <v>64631053</v>
      </c>
      <c r="F9612" s="135" t="s">
        <v>9485</v>
      </c>
      <c r="G9612" s="135" t="s">
        <v>16960</v>
      </c>
      <c r="H9612" s="135" t="s">
        <v>13649</v>
      </c>
      <c r="I9612" s="135" t="s">
        <v>13640</v>
      </c>
    </row>
    <row r="9613" spans="1:9" x14ac:dyDescent="0.2">
      <c r="A9613" s="135" t="s">
        <v>2918</v>
      </c>
      <c r="D9613" s="135" t="s">
        <v>16383</v>
      </c>
      <c r="E9613" s="135">
        <f t="shared" si="150"/>
        <v>64631080</v>
      </c>
      <c r="F9613" s="135" t="s">
        <v>9485</v>
      </c>
      <c r="G9613" s="135" t="s">
        <v>16960</v>
      </c>
      <c r="H9613" s="135" t="s">
        <v>13649</v>
      </c>
      <c r="I9613" s="135" t="s">
        <v>6488</v>
      </c>
    </row>
    <row r="9614" spans="1:9" x14ac:dyDescent="0.2">
      <c r="A9614" s="135" t="s">
        <v>2918</v>
      </c>
      <c r="D9614" s="135" t="s">
        <v>16384</v>
      </c>
      <c r="E9614" s="135">
        <f t="shared" si="150"/>
        <v>64631081</v>
      </c>
      <c r="F9614" s="135" t="s">
        <v>9485</v>
      </c>
      <c r="G9614" s="135" t="s">
        <v>16960</v>
      </c>
      <c r="H9614" s="135" t="s">
        <v>13649</v>
      </c>
      <c r="I9614" s="135" t="s">
        <v>13643</v>
      </c>
    </row>
    <row r="9615" spans="1:9" x14ac:dyDescent="0.2">
      <c r="A9615" s="135" t="s">
        <v>2918</v>
      </c>
      <c r="D9615" s="135" t="s">
        <v>16385</v>
      </c>
      <c r="E9615" s="135">
        <f t="shared" si="150"/>
        <v>64631082</v>
      </c>
      <c r="F9615" s="135" t="s">
        <v>9485</v>
      </c>
      <c r="G9615" s="135" t="s">
        <v>16960</v>
      </c>
      <c r="H9615" s="135" t="s">
        <v>13649</v>
      </c>
      <c r="I9615" s="135" t="s">
        <v>13645</v>
      </c>
    </row>
    <row r="9616" spans="1:9" x14ac:dyDescent="0.2">
      <c r="A9616" s="135" t="s">
        <v>2918</v>
      </c>
      <c r="D9616" s="135" t="s">
        <v>16386</v>
      </c>
      <c r="E9616" s="135">
        <f t="shared" si="150"/>
        <v>64631083</v>
      </c>
      <c r="F9616" s="135" t="s">
        <v>9485</v>
      </c>
      <c r="G9616" s="135" t="s">
        <v>16960</v>
      </c>
      <c r="H9616" s="135" t="s">
        <v>13649</v>
      </c>
      <c r="I9616" s="135" t="s">
        <v>13647</v>
      </c>
    </row>
    <row r="9617" spans="1:9" x14ac:dyDescent="0.2">
      <c r="A9617" s="135" t="s">
        <v>2918</v>
      </c>
      <c r="D9617" s="135" t="s">
        <v>16387</v>
      </c>
      <c r="E9617" s="135">
        <f t="shared" si="150"/>
        <v>64632001</v>
      </c>
      <c r="F9617" s="135" t="s">
        <v>9485</v>
      </c>
      <c r="G9617" s="135" t="s">
        <v>16960</v>
      </c>
      <c r="H9617" s="135" t="s">
        <v>16388</v>
      </c>
      <c r="I9617" s="135" t="s">
        <v>16389</v>
      </c>
    </row>
    <row r="9618" spans="1:9" x14ac:dyDescent="0.2">
      <c r="A9618" s="135" t="s">
        <v>2918</v>
      </c>
      <c r="D9618" s="135" t="s">
        <v>16390</v>
      </c>
      <c r="E9618" s="135">
        <f t="shared" si="150"/>
        <v>64632010</v>
      </c>
      <c r="F9618" s="135" t="s">
        <v>9485</v>
      </c>
      <c r="G9618" s="135" t="s">
        <v>16960</v>
      </c>
      <c r="H9618" s="135" t="s">
        <v>16388</v>
      </c>
      <c r="I9618" s="135" t="s">
        <v>12673</v>
      </c>
    </row>
    <row r="9619" spans="1:9" x14ac:dyDescent="0.2">
      <c r="A9619" s="135" t="s">
        <v>2918</v>
      </c>
      <c r="D9619" s="135" t="s">
        <v>16391</v>
      </c>
      <c r="E9619" s="135">
        <f t="shared" si="150"/>
        <v>64632011</v>
      </c>
      <c r="F9619" s="135" t="s">
        <v>9485</v>
      </c>
      <c r="G9619" s="135" t="s">
        <v>16960</v>
      </c>
      <c r="H9619" s="135" t="s">
        <v>16388</v>
      </c>
      <c r="I9619" s="135" t="s">
        <v>16392</v>
      </c>
    </row>
    <row r="9620" spans="1:9" x14ac:dyDescent="0.2">
      <c r="A9620" s="135" t="s">
        <v>2918</v>
      </c>
      <c r="D9620" s="135" t="s">
        <v>16393</v>
      </c>
      <c r="E9620" s="135">
        <f t="shared" si="150"/>
        <v>64632015</v>
      </c>
      <c r="F9620" s="135" t="s">
        <v>9485</v>
      </c>
      <c r="G9620" s="135" t="s">
        <v>16960</v>
      </c>
      <c r="H9620" s="135" t="s">
        <v>16388</v>
      </c>
      <c r="I9620" s="135" t="s">
        <v>13616</v>
      </c>
    </row>
    <row r="9621" spans="1:9" x14ac:dyDescent="0.2">
      <c r="A9621" s="135" t="s">
        <v>2918</v>
      </c>
      <c r="D9621" s="135" t="s">
        <v>16394</v>
      </c>
      <c r="E9621" s="135">
        <f t="shared" si="150"/>
        <v>64632016</v>
      </c>
      <c r="F9621" s="135" t="s">
        <v>9485</v>
      </c>
      <c r="G9621" s="135" t="s">
        <v>16960</v>
      </c>
      <c r="H9621" s="135" t="s">
        <v>16388</v>
      </c>
      <c r="I9621" s="135" t="s">
        <v>13618</v>
      </c>
    </row>
    <row r="9622" spans="1:9" x14ac:dyDescent="0.2">
      <c r="A9622" s="135" t="s">
        <v>2918</v>
      </c>
      <c r="D9622" s="135" t="s">
        <v>16395</v>
      </c>
      <c r="E9622" s="135">
        <f t="shared" si="150"/>
        <v>64632020</v>
      </c>
      <c r="F9622" s="135" t="s">
        <v>9485</v>
      </c>
      <c r="G9622" s="135" t="s">
        <v>16960</v>
      </c>
      <c r="H9622" s="135" t="s">
        <v>16388</v>
      </c>
      <c r="I9622" s="135" t="s">
        <v>16396</v>
      </c>
    </row>
    <row r="9623" spans="1:9" x14ac:dyDescent="0.2">
      <c r="A9623" s="135" t="s">
        <v>2918</v>
      </c>
      <c r="D9623" s="135" t="s">
        <v>16397</v>
      </c>
      <c r="E9623" s="135">
        <f t="shared" si="150"/>
        <v>64632030</v>
      </c>
      <c r="F9623" s="135" t="s">
        <v>9485</v>
      </c>
      <c r="G9623" s="135" t="s">
        <v>16960</v>
      </c>
      <c r="H9623" s="135" t="s">
        <v>16388</v>
      </c>
      <c r="I9623" s="135" t="s">
        <v>15282</v>
      </c>
    </row>
    <row r="9624" spans="1:9" x14ac:dyDescent="0.2">
      <c r="A9624" s="135" t="s">
        <v>2918</v>
      </c>
      <c r="D9624" s="135" t="s">
        <v>16398</v>
      </c>
      <c r="E9624" s="135">
        <f t="shared" si="150"/>
        <v>64632040</v>
      </c>
      <c r="F9624" s="135" t="s">
        <v>9485</v>
      </c>
      <c r="G9624" s="135" t="s">
        <v>16960</v>
      </c>
      <c r="H9624" s="135" t="s">
        <v>16388</v>
      </c>
      <c r="I9624" s="135" t="s">
        <v>12679</v>
      </c>
    </row>
    <row r="9625" spans="1:9" x14ac:dyDescent="0.2">
      <c r="A9625" s="135" t="s">
        <v>2918</v>
      </c>
      <c r="D9625" s="135" t="s">
        <v>16399</v>
      </c>
      <c r="E9625" s="135">
        <f t="shared" si="150"/>
        <v>64632041</v>
      </c>
      <c r="F9625" s="135" t="s">
        <v>9485</v>
      </c>
      <c r="G9625" s="135" t="s">
        <v>16960</v>
      </c>
      <c r="H9625" s="135" t="s">
        <v>16388</v>
      </c>
      <c r="I9625" s="135" t="s">
        <v>16400</v>
      </c>
    </row>
    <row r="9626" spans="1:9" x14ac:dyDescent="0.2">
      <c r="A9626" s="135" t="s">
        <v>2918</v>
      </c>
      <c r="D9626" s="135" t="s">
        <v>13714</v>
      </c>
      <c r="E9626" s="135">
        <f t="shared" si="150"/>
        <v>64632042</v>
      </c>
      <c r="F9626" s="135" t="s">
        <v>9485</v>
      </c>
      <c r="G9626" s="135" t="s">
        <v>16960</v>
      </c>
      <c r="H9626" s="135" t="s">
        <v>16388</v>
      </c>
      <c r="I9626" s="135" t="s">
        <v>13715</v>
      </c>
    </row>
    <row r="9627" spans="1:9" x14ac:dyDescent="0.2">
      <c r="A9627" s="135" t="s">
        <v>2918</v>
      </c>
      <c r="D9627" s="135" t="s">
        <v>13716</v>
      </c>
      <c r="E9627" s="135">
        <f t="shared" si="150"/>
        <v>64632050</v>
      </c>
      <c r="F9627" s="135" t="s">
        <v>9485</v>
      </c>
      <c r="G9627" s="135" t="s">
        <v>16960</v>
      </c>
      <c r="H9627" s="135" t="s">
        <v>16388</v>
      </c>
      <c r="I9627" s="135" t="s">
        <v>13634</v>
      </c>
    </row>
    <row r="9628" spans="1:9" x14ac:dyDescent="0.2">
      <c r="A9628" s="135" t="s">
        <v>2918</v>
      </c>
      <c r="D9628" s="135" t="s">
        <v>13717</v>
      </c>
      <c r="E9628" s="135">
        <f t="shared" si="150"/>
        <v>64632051</v>
      </c>
      <c r="F9628" s="135" t="s">
        <v>9485</v>
      </c>
      <c r="G9628" s="135" t="s">
        <v>16960</v>
      </c>
      <c r="H9628" s="135" t="s">
        <v>16388</v>
      </c>
      <c r="I9628" s="135" t="s">
        <v>13636</v>
      </c>
    </row>
    <row r="9629" spans="1:9" x14ac:dyDescent="0.2">
      <c r="A9629" s="135" t="s">
        <v>2918</v>
      </c>
      <c r="D9629" s="135" t="s">
        <v>13718</v>
      </c>
      <c r="E9629" s="135">
        <f t="shared" si="150"/>
        <v>64632052</v>
      </c>
      <c r="F9629" s="135" t="s">
        <v>9485</v>
      </c>
      <c r="G9629" s="135" t="s">
        <v>16960</v>
      </c>
      <c r="H9629" s="135" t="s">
        <v>16388</v>
      </c>
      <c r="I9629" s="135" t="s">
        <v>13638</v>
      </c>
    </row>
    <row r="9630" spans="1:9" x14ac:dyDescent="0.2">
      <c r="A9630" s="135" t="s">
        <v>2918</v>
      </c>
      <c r="D9630" s="135" t="s">
        <v>13719</v>
      </c>
      <c r="E9630" s="135">
        <f t="shared" si="150"/>
        <v>64632053</v>
      </c>
      <c r="F9630" s="135" t="s">
        <v>9485</v>
      </c>
      <c r="G9630" s="135" t="s">
        <v>16960</v>
      </c>
      <c r="H9630" s="135" t="s">
        <v>16388</v>
      </c>
      <c r="I9630" s="135" t="s">
        <v>13640</v>
      </c>
    </row>
    <row r="9631" spans="1:9" x14ac:dyDescent="0.2">
      <c r="A9631" s="135" t="s">
        <v>2918</v>
      </c>
      <c r="D9631" s="135" t="s">
        <v>13720</v>
      </c>
      <c r="E9631" s="135">
        <f t="shared" si="150"/>
        <v>64632080</v>
      </c>
      <c r="F9631" s="135" t="s">
        <v>9485</v>
      </c>
      <c r="G9631" s="135" t="s">
        <v>16960</v>
      </c>
      <c r="H9631" s="135" t="s">
        <v>16388</v>
      </c>
      <c r="I9631" s="135" t="s">
        <v>6488</v>
      </c>
    </row>
    <row r="9632" spans="1:9" x14ac:dyDescent="0.2">
      <c r="A9632" s="135" t="s">
        <v>2918</v>
      </c>
      <c r="D9632" s="135" t="s">
        <v>13721</v>
      </c>
      <c r="E9632" s="135">
        <f t="shared" si="150"/>
        <v>64632081</v>
      </c>
      <c r="F9632" s="135" t="s">
        <v>9485</v>
      </c>
      <c r="G9632" s="135" t="s">
        <v>16960</v>
      </c>
      <c r="H9632" s="135" t="s">
        <v>16388</v>
      </c>
      <c r="I9632" s="135" t="s">
        <v>13643</v>
      </c>
    </row>
    <row r="9633" spans="1:9" x14ac:dyDescent="0.2">
      <c r="A9633" s="135" t="s">
        <v>2918</v>
      </c>
      <c r="D9633" s="135" t="s">
        <v>13722</v>
      </c>
      <c r="E9633" s="135">
        <f t="shared" si="150"/>
        <v>64632082</v>
      </c>
      <c r="F9633" s="135" t="s">
        <v>9485</v>
      </c>
      <c r="G9633" s="135" t="s">
        <v>16960</v>
      </c>
      <c r="H9633" s="135" t="s">
        <v>16388</v>
      </c>
      <c r="I9633" s="135" t="s">
        <v>13645</v>
      </c>
    </row>
    <row r="9634" spans="1:9" x14ac:dyDescent="0.2">
      <c r="A9634" s="135" t="s">
        <v>2918</v>
      </c>
      <c r="D9634" s="135" t="s">
        <v>13723</v>
      </c>
      <c r="E9634" s="135">
        <f t="shared" si="150"/>
        <v>64632083</v>
      </c>
      <c r="F9634" s="135" t="s">
        <v>9485</v>
      </c>
      <c r="G9634" s="135" t="s">
        <v>16960</v>
      </c>
      <c r="H9634" s="135" t="s">
        <v>16388</v>
      </c>
      <c r="I9634" s="135" t="s">
        <v>13647</v>
      </c>
    </row>
    <row r="9635" spans="1:9" x14ac:dyDescent="0.2">
      <c r="A9635" s="135" t="s">
        <v>2918</v>
      </c>
      <c r="D9635" s="135" t="s">
        <v>13724</v>
      </c>
      <c r="E9635" s="135">
        <f t="shared" si="150"/>
        <v>64633001</v>
      </c>
      <c r="F9635" s="135" t="s">
        <v>9485</v>
      </c>
      <c r="G9635" s="135" t="s">
        <v>16960</v>
      </c>
      <c r="H9635" s="135" t="s">
        <v>13725</v>
      </c>
      <c r="I9635" s="135" t="s">
        <v>13726</v>
      </c>
    </row>
    <row r="9636" spans="1:9" x14ac:dyDescent="0.2">
      <c r="A9636" s="135" t="s">
        <v>2918</v>
      </c>
      <c r="D9636" s="135" t="s">
        <v>13727</v>
      </c>
      <c r="E9636" s="135">
        <f t="shared" si="150"/>
        <v>64633010</v>
      </c>
      <c r="F9636" s="135" t="s">
        <v>9485</v>
      </c>
      <c r="G9636" s="135" t="s">
        <v>16960</v>
      </c>
      <c r="H9636" s="135" t="s">
        <v>13725</v>
      </c>
      <c r="I9636" s="135" t="s">
        <v>13728</v>
      </c>
    </row>
    <row r="9637" spans="1:9" x14ac:dyDescent="0.2">
      <c r="A9637" s="135" t="s">
        <v>2918</v>
      </c>
      <c r="D9637" s="135" t="s">
        <v>16440</v>
      </c>
      <c r="E9637" s="135">
        <f t="shared" si="150"/>
        <v>64633011</v>
      </c>
      <c r="F9637" s="135" t="s">
        <v>9485</v>
      </c>
      <c r="G9637" s="135" t="s">
        <v>16960</v>
      </c>
      <c r="H9637" s="135" t="s">
        <v>13725</v>
      </c>
      <c r="I9637" s="135" t="s">
        <v>16392</v>
      </c>
    </row>
    <row r="9638" spans="1:9" x14ac:dyDescent="0.2">
      <c r="A9638" s="135" t="s">
        <v>2918</v>
      </c>
      <c r="D9638" s="135" t="s">
        <v>16441</v>
      </c>
      <c r="E9638" s="135">
        <f t="shared" si="150"/>
        <v>64633015</v>
      </c>
      <c r="F9638" s="135" t="s">
        <v>9485</v>
      </c>
      <c r="G9638" s="135" t="s">
        <v>16960</v>
      </c>
      <c r="H9638" s="135" t="s">
        <v>13725</v>
      </c>
      <c r="I9638" s="135" t="s">
        <v>16438</v>
      </c>
    </row>
    <row r="9639" spans="1:9" x14ac:dyDescent="0.2">
      <c r="A9639" s="135" t="s">
        <v>2918</v>
      </c>
      <c r="D9639" s="135" t="s">
        <v>16439</v>
      </c>
      <c r="E9639" s="135">
        <f t="shared" si="150"/>
        <v>64633016</v>
      </c>
      <c r="F9639" s="135" t="s">
        <v>9485</v>
      </c>
      <c r="G9639" s="135" t="s">
        <v>16960</v>
      </c>
      <c r="H9639" s="135" t="s">
        <v>13725</v>
      </c>
      <c r="I9639" s="135" t="s">
        <v>14985</v>
      </c>
    </row>
    <row r="9640" spans="1:9" x14ac:dyDescent="0.2">
      <c r="A9640" s="135" t="s">
        <v>2918</v>
      </c>
      <c r="D9640" s="135" t="s">
        <v>14986</v>
      </c>
      <c r="E9640" s="135">
        <f t="shared" si="150"/>
        <v>64633017</v>
      </c>
      <c r="F9640" s="135" t="s">
        <v>9485</v>
      </c>
      <c r="G9640" s="135" t="s">
        <v>16960</v>
      </c>
      <c r="H9640" s="135" t="s">
        <v>13725</v>
      </c>
      <c r="I9640" s="135" t="s">
        <v>14987</v>
      </c>
    </row>
    <row r="9641" spans="1:9" x14ac:dyDescent="0.2">
      <c r="A9641" s="135" t="s">
        <v>2918</v>
      </c>
      <c r="D9641" s="135" t="s">
        <v>14988</v>
      </c>
      <c r="E9641" s="135">
        <f t="shared" si="150"/>
        <v>64633020</v>
      </c>
      <c r="F9641" s="135" t="s">
        <v>9485</v>
      </c>
      <c r="G9641" s="135" t="s">
        <v>16960</v>
      </c>
      <c r="H9641" s="135" t="s">
        <v>13725</v>
      </c>
      <c r="I9641" s="135" t="s">
        <v>14989</v>
      </c>
    </row>
    <row r="9642" spans="1:9" x14ac:dyDescent="0.2">
      <c r="A9642" s="135" t="s">
        <v>2918</v>
      </c>
      <c r="D9642" s="135" t="s">
        <v>14990</v>
      </c>
      <c r="E9642" s="135">
        <f t="shared" si="150"/>
        <v>64633021</v>
      </c>
      <c r="F9642" s="135" t="s">
        <v>9485</v>
      </c>
      <c r="G9642" s="135" t="s">
        <v>16960</v>
      </c>
      <c r="H9642" s="135" t="s">
        <v>13725</v>
      </c>
      <c r="I9642" s="135" t="s">
        <v>14991</v>
      </c>
    </row>
    <row r="9643" spans="1:9" x14ac:dyDescent="0.2">
      <c r="A9643" s="135" t="s">
        <v>2918</v>
      </c>
      <c r="D9643" s="135" t="s">
        <v>14992</v>
      </c>
      <c r="E9643" s="135">
        <f t="shared" si="150"/>
        <v>64633030</v>
      </c>
      <c r="F9643" s="135" t="s">
        <v>9485</v>
      </c>
      <c r="G9643" s="135" t="s">
        <v>16960</v>
      </c>
      <c r="H9643" s="135" t="s">
        <v>13725</v>
      </c>
      <c r="I9643" s="135" t="s">
        <v>14993</v>
      </c>
    </row>
    <row r="9644" spans="1:9" x14ac:dyDescent="0.2">
      <c r="A9644" s="135" t="s">
        <v>2918</v>
      </c>
      <c r="D9644" s="135" t="s">
        <v>14994</v>
      </c>
      <c r="E9644" s="135">
        <f t="shared" si="150"/>
        <v>64633050</v>
      </c>
      <c r="F9644" s="135" t="s">
        <v>9485</v>
      </c>
      <c r="G9644" s="135" t="s">
        <v>16960</v>
      </c>
      <c r="H9644" s="135" t="s">
        <v>13725</v>
      </c>
      <c r="I9644" s="135" t="s">
        <v>13634</v>
      </c>
    </row>
    <row r="9645" spans="1:9" x14ac:dyDescent="0.2">
      <c r="A9645" s="135" t="s">
        <v>2918</v>
      </c>
      <c r="D9645" s="135" t="s">
        <v>14995</v>
      </c>
      <c r="E9645" s="135">
        <f t="shared" si="150"/>
        <v>64633051</v>
      </c>
      <c r="F9645" s="135" t="s">
        <v>9485</v>
      </c>
      <c r="G9645" s="135" t="s">
        <v>16960</v>
      </c>
      <c r="H9645" s="135" t="s">
        <v>13725</v>
      </c>
      <c r="I9645" s="135" t="s">
        <v>14996</v>
      </c>
    </row>
    <row r="9646" spans="1:9" x14ac:dyDescent="0.2">
      <c r="A9646" s="135" t="s">
        <v>2918</v>
      </c>
      <c r="D9646" s="135" t="s">
        <v>14997</v>
      </c>
      <c r="E9646" s="135">
        <f t="shared" si="150"/>
        <v>64633052</v>
      </c>
      <c r="F9646" s="135" t="s">
        <v>9485</v>
      </c>
      <c r="G9646" s="135" t="s">
        <v>16960</v>
      </c>
      <c r="H9646" s="135" t="s">
        <v>13725</v>
      </c>
      <c r="I9646" s="135" t="s">
        <v>13636</v>
      </c>
    </row>
    <row r="9647" spans="1:9" x14ac:dyDescent="0.2">
      <c r="A9647" s="135" t="s">
        <v>2918</v>
      </c>
      <c r="D9647" s="135" t="s">
        <v>14998</v>
      </c>
      <c r="E9647" s="135">
        <f t="shared" si="150"/>
        <v>64633053</v>
      </c>
      <c r="F9647" s="135" t="s">
        <v>9485</v>
      </c>
      <c r="G9647" s="135" t="s">
        <v>16960</v>
      </c>
      <c r="H9647" s="135" t="s">
        <v>13725</v>
      </c>
      <c r="I9647" s="135" t="s">
        <v>13638</v>
      </c>
    </row>
    <row r="9648" spans="1:9" x14ac:dyDescent="0.2">
      <c r="A9648" s="135" t="s">
        <v>2918</v>
      </c>
      <c r="D9648" s="135" t="s">
        <v>14999</v>
      </c>
      <c r="E9648" s="135">
        <f t="shared" si="150"/>
        <v>64633054</v>
      </c>
      <c r="F9648" s="135" t="s">
        <v>9485</v>
      </c>
      <c r="G9648" s="135" t="s">
        <v>16960</v>
      </c>
      <c r="H9648" s="135" t="s">
        <v>13725</v>
      </c>
      <c r="I9648" s="135" t="s">
        <v>13640</v>
      </c>
    </row>
    <row r="9649" spans="1:9" x14ac:dyDescent="0.2">
      <c r="A9649" s="135" t="s">
        <v>2918</v>
      </c>
      <c r="D9649" s="135" t="s">
        <v>15000</v>
      </c>
      <c r="E9649" s="135">
        <f t="shared" si="150"/>
        <v>64633080</v>
      </c>
      <c r="F9649" s="135" t="s">
        <v>9485</v>
      </c>
      <c r="G9649" s="135" t="s">
        <v>16960</v>
      </c>
      <c r="H9649" s="135" t="s">
        <v>13725</v>
      </c>
      <c r="I9649" s="135" t="s">
        <v>6488</v>
      </c>
    </row>
    <row r="9650" spans="1:9" x14ac:dyDescent="0.2">
      <c r="A9650" s="135" t="s">
        <v>2918</v>
      </c>
      <c r="D9650" s="135" t="s">
        <v>15001</v>
      </c>
      <c r="E9650" s="135">
        <f t="shared" si="150"/>
        <v>64633081</v>
      </c>
      <c r="F9650" s="135" t="s">
        <v>9485</v>
      </c>
      <c r="G9650" s="135" t="s">
        <v>16960</v>
      </c>
      <c r="H9650" s="135" t="s">
        <v>13725</v>
      </c>
      <c r="I9650" s="135" t="s">
        <v>13643</v>
      </c>
    </row>
    <row r="9651" spans="1:9" x14ac:dyDescent="0.2">
      <c r="A9651" s="135" t="s">
        <v>2918</v>
      </c>
      <c r="D9651" s="135" t="s">
        <v>15002</v>
      </c>
      <c r="E9651" s="135">
        <f t="shared" si="150"/>
        <v>64633082</v>
      </c>
      <c r="F9651" s="135" t="s">
        <v>9485</v>
      </c>
      <c r="G9651" s="135" t="s">
        <v>16960</v>
      </c>
      <c r="H9651" s="135" t="s">
        <v>13725</v>
      </c>
      <c r="I9651" s="135" t="s">
        <v>13645</v>
      </c>
    </row>
    <row r="9652" spans="1:9" x14ac:dyDescent="0.2">
      <c r="A9652" s="135" t="s">
        <v>2918</v>
      </c>
      <c r="D9652" s="135" t="s">
        <v>15003</v>
      </c>
      <c r="E9652" s="135">
        <f t="shared" si="150"/>
        <v>64633083</v>
      </c>
      <c r="F9652" s="135" t="s">
        <v>9485</v>
      </c>
      <c r="G9652" s="135" t="s">
        <v>16960</v>
      </c>
      <c r="H9652" s="135" t="s">
        <v>13725</v>
      </c>
      <c r="I9652" s="135" t="s">
        <v>13647</v>
      </c>
    </row>
    <row r="9653" spans="1:9" x14ac:dyDescent="0.2">
      <c r="A9653" s="135" t="s">
        <v>2918</v>
      </c>
      <c r="D9653" s="135" t="s">
        <v>15004</v>
      </c>
      <c r="E9653" s="135">
        <f t="shared" si="150"/>
        <v>64680001</v>
      </c>
      <c r="F9653" s="135" t="s">
        <v>9485</v>
      </c>
      <c r="G9653" s="135" t="s">
        <v>16960</v>
      </c>
      <c r="H9653" s="135" t="s">
        <v>3295</v>
      </c>
      <c r="I9653" s="135" t="s">
        <v>3295</v>
      </c>
    </row>
    <row r="9654" spans="1:9" x14ac:dyDescent="0.2">
      <c r="A9654" s="135" t="s">
        <v>2918</v>
      </c>
      <c r="D9654" s="135" t="s">
        <v>15005</v>
      </c>
      <c r="E9654" s="135">
        <f t="shared" si="150"/>
        <v>64682001</v>
      </c>
      <c r="F9654" s="135" t="s">
        <v>9485</v>
      </c>
      <c r="G9654" s="135" t="s">
        <v>16960</v>
      </c>
      <c r="H9654" s="135" t="s">
        <v>3297</v>
      </c>
      <c r="I9654" s="135" t="s">
        <v>3298</v>
      </c>
    </row>
    <row r="9655" spans="1:9" x14ac:dyDescent="0.2">
      <c r="A9655" s="135" t="s">
        <v>2918</v>
      </c>
      <c r="D9655" s="135" t="s">
        <v>15006</v>
      </c>
      <c r="E9655" s="135">
        <f t="shared" si="150"/>
        <v>64682002</v>
      </c>
      <c r="F9655" s="135" t="s">
        <v>9485</v>
      </c>
      <c r="G9655" s="135" t="s">
        <v>16960</v>
      </c>
      <c r="H9655" s="135" t="s">
        <v>3297</v>
      </c>
      <c r="I9655" s="135" t="s">
        <v>3300</v>
      </c>
    </row>
    <row r="9656" spans="1:9" x14ac:dyDescent="0.2">
      <c r="A9656" s="135" t="s">
        <v>2918</v>
      </c>
      <c r="D9656" s="135" t="s">
        <v>15007</v>
      </c>
      <c r="E9656" s="135">
        <f t="shared" si="150"/>
        <v>64682501</v>
      </c>
      <c r="F9656" s="135" t="s">
        <v>9485</v>
      </c>
      <c r="G9656" s="135" t="s">
        <v>16960</v>
      </c>
      <c r="H9656" s="135" t="s">
        <v>3302</v>
      </c>
      <c r="I9656" s="135" t="s">
        <v>15008</v>
      </c>
    </row>
    <row r="9657" spans="1:9" x14ac:dyDescent="0.2">
      <c r="A9657" s="135" t="s">
        <v>2918</v>
      </c>
      <c r="D9657" s="135" t="s">
        <v>15009</v>
      </c>
      <c r="E9657" s="135">
        <f t="shared" si="150"/>
        <v>64682502</v>
      </c>
      <c r="F9657" s="135" t="s">
        <v>9485</v>
      </c>
      <c r="G9657" s="135" t="s">
        <v>16960</v>
      </c>
      <c r="H9657" s="135" t="s">
        <v>3302</v>
      </c>
      <c r="I9657" s="135" t="s">
        <v>15010</v>
      </c>
    </row>
    <row r="9658" spans="1:9" x14ac:dyDescent="0.2">
      <c r="A9658" s="135" t="s">
        <v>2918</v>
      </c>
      <c r="D9658" s="135" t="s">
        <v>15011</v>
      </c>
      <c r="E9658" s="135">
        <f t="shared" si="150"/>
        <v>64682599</v>
      </c>
      <c r="F9658" s="135" t="s">
        <v>9485</v>
      </c>
      <c r="G9658" s="135" t="s">
        <v>16960</v>
      </c>
      <c r="H9658" s="135" t="s">
        <v>3302</v>
      </c>
      <c r="I9658" s="135" t="s">
        <v>3303</v>
      </c>
    </row>
    <row r="9659" spans="1:9" x14ac:dyDescent="0.2">
      <c r="A9659" s="135" t="s">
        <v>2918</v>
      </c>
      <c r="D9659" s="135" t="s">
        <v>15012</v>
      </c>
      <c r="E9659" s="135">
        <f t="shared" si="150"/>
        <v>64820001</v>
      </c>
      <c r="F9659" s="135" t="s">
        <v>9485</v>
      </c>
      <c r="G9659" s="135" t="s">
        <v>15013</v>
      </c>
      <c r="H9659" s="135" t="s">
        <v>15014</v>
      </c>
      <c r="I9659" s="135" t="s">
        <v>15015</v>
      </c>
    </row>
    <row r="9660" spans="1:9" x14ac:dyDescent="0.2">
      <c r="A9660" s="135" t="s">
        <v>2918</v>
      </c>
      <c r="D9660" s="135" t="s">
        <v>15016</v>
      </c>
      <c r="E9660" s="135">
        <f t="shared" si="150"/>
        <v>64820010</v>
      </c>
      <c r="F9660" s="135" t="s">
        <v>9485</v>
      </c>
      <c r="G9660" s="135" t="s">
        <v>15013</v>
      </c>
      <c r="H9660" s="135" t="s">
        <v>15014</v>
      </c>
      <c r="I9660" s="135" t="s">
        <v>13728</v>
      </c>
    </row>
    <row r="9661" spans="1:9" x14ac:dyDescent="0.2">
      <c r="A9661" s="135" t="s">
        <v>2918</v>
      </c>
      <c r="D9661" s="135" t="s">
        <v>15017</v>
      </c>
      <c r="E9661" s="135">
        <f t="shared" si="150"/>
        <v>64821001</v>
      </c>
      <c r="F9661" s="135" t="s">
        <v>9485</v>
      </c>
      <c r="G9661" s="135" t="s">
        <v>15013</v>
      </c>
      <c r="H9661" s="135" t="s">
        <v>13371</v>
      </c>
      <c r="I9661" s="135" t="s">
        <v>13372</v>
      </c>
    </row>
    <row r="9662" spans="1:9" x14ac:dyDescent="0.2">
      <c r="A9662" s="135" t="s">
        <v>2918</v>
      </c>
      <c r="D9662" s="135" t="s">
        <v>13373</v>
      </c>
      <c r="E9662" s="135">
        <f t="shared" si="150"/>
        <v>64821010</v>
      </c>
      <c r="F9662" s="135" t="s">
        <v>9485</v>
      </c>
      <c r="G9662" s="135" t="s">
        <v>15013</v>
      </c>
      <c r="H9662" s="135" t="s">
        <v>13371</v>
      </c>
      <c r="I9662" s="135" t="s">
        <v>13374</v>
      </c>
    </row>
    <row r="9663" spans="1:9" x14ac:dyDescent="0.2">
      <c r="A9663" s="135" t="s">
        <v>2918</v>
      </c>
      <c r="D9663" s="135" t="s">
        <v>13375</v>
      </c>
      <c r="E9663" s="135">
        <f t="shared" si="150"/>
        <v>64822001</v>
      </c>
      <c r="F9663" s="135" t="s">
        <v>9485</v>
      </c>
      <c r="G9663" s="135" t="s">
        <v>15013</v>
      </c>
      <c r="H9663" s="135" t="s">
        <v>13376</v>
      </c>
      <c r="I9663" s="135" t="s">
        <v>13377</v>
      </c>
    </row>
    <row r="9664" spans="1:9" x14ac:dyDescent="0.2">
      <c r="A9664" s="135" t="s">
        <v>2918</v>
      </c>
      <c r="D9664" s="135" t="s">
        <v>13378</v>
      </c>
      <c r="E9664" s="135">
        <f t="shared" si="150"/>
        <v>64822010</v>
      </c>
      <c r="F9664" s="135" t="s">
        <v>9485</v>
      </c>
      <c r="G9664" s="135" t="s">
        <v>15013</v>
      </c>
      <c r="H9664" s="135" t="s">
        <v>13376</v>
      </c>
      <c r="I9664" s="135" t="s">
        <v>12685</v>
      </c>
    </row>
    <row r="9665" spans="1:9" x14ac:dyDescent="0.2">
      <c r="A9665" s="135" t="s">
        <v>2918</v>
      </c>
      <c r="D9665" s="135" t="s">
        <v>13379</v>
      </c>
      <c r="E9665" s="135">
        <f t="shared" si="150"/>
        <v>64823001</v>
      </c>
      <c r="F9665" s="135" t="s">
        <v>9485</v>
      </c>
      <c r="G9665" s="135" t="s">
        <v>15013</v>
      </c>
      <c r="H9665" s="135" t="s">
        <v>13380</v>
      </c>
      <c r="I9665" s="135" t="s">
        <v>13381</v>
      </c>
    </row>
    <row r="9666" spans="1:9" x14ac:dyDescent="0.2">
      <c r="A9666" s="135" t="s">
        <v>2918</v>
      </c>
      <c r="D9666" s="135" t="s">
        <v>13382</v>
      </c>
      <c r="E9666" s="135">
        <f t="shared" ref="E9666:E9729" si="151">VALUE(D9666)</f>
        <v>64823010</v>
      </c>
      <c r="F9666" s="135" t="s">
        <v>9485</v>
      </c>
      <c r="G9666" s="135" t="s">
        <v>15013</v>
      </c>
      <c r="H9666" s="135" t="s">
        <v>13380</v>
      </c>
      <c r="I9666" s="135" t="s">
        <v>13383</v>
      </c>
    </row>
    <row r="9667" spans="1:9" x14ac:dyDescent="0.2">
      <c r="A9667" s="135" t="s">
        <v>2918</v>
      </c>
      <c r="D9667" s="135" t="s">
        <v>13384</v>
      </c>
      <c r="E9667" s="135">
        <f t="shared" si="151"/>
        <v>64824001</v>
      </c>
      <c r="F9667" s="135" t="s">
        <v>9485</v>
      </c>
      <c r="G9667" s="135" t="s">
        <v>15013</v>
      </c>
      <c r="H9667" s="135" t="s">
        <v>13385</v>
      </c>
      <c r="I9667" s="135" t="s">
        <v>13386</v>
      </c>
    </row>
    <row r="9668" spans="1:9" x14ac:dyDescent="0.2">
      <c r="A9668" s="135" t="s">
        <v>2918</v>
      </c>
      <c r="D9668" s="135" t="s">
        <v>13387</v>
      </c>
      <c r="E9668" s="135">
        <f t="shared" si="151"/>
        <v>64824010</v>
      </c>
      <c r="F9668" s="135" t="s">
        <v>9485</v>
      </c>
      <c r="G9668" s="135" t="s">
        <v>15013</v>
      </c>
      <c r="H9668" s="135" t="s">
        <v>13385</v>
      </c>
      <c r="I9668" s="135" t="s">
        <v>13388</v>
      </c>
    </row>
    <row r="9669" spans="1:9" x14ac:dyDescent="0.2">
      <c r="A9669" s="135" t="s">
        <v>2918</v>
      </c>
      <c r="D9669" s="135" t="s">
        <v>13389</v>
      </c>
      <c r="E9669" s="135">
        <f t="shared" si="151"/>
        <v>64880001</v>
      </c>
      <c r="F9669" s="135" t="s">
        <v>9485</v>
      </c>
      <c r="G9669" s="135" t="s">
        <v>15013</v>
      </c>
      <c r="H9669" s="135" t="s">
        <v>3295</v>
      </c>
      <c r="I9669" s="135" t="s">
        <v>3295</v>
      </c>
    </row>
    <row r="9670" spans="1:9" x14ac:dyDescent="0.2">
      <c r="A9670" s="135" t="s">
        <v>2918</v>
      </c>
      <c r="D9670" s="135" t="s">
        <v>13390</v>
      </c>
      <c r="E9670" s="135">
        <f t="shared" si="151"/>
        <v>64882001</v>
      </c>
      <c r="F9670" s="135" t="s">
        <v>9485</v>
      </c>
      <c r="G9670" s="135" t="s">
        <v>15013</v>
      </c>
      <c r="H9670" s="135" t="s">
        <v>3297</v>
      </c>
      <c r="I9670" s="135" t="s">
        <v>3298</v>
      </c>
    </row>
    <row r="9671" spans="1:9" x14ac:dyDescent="0.2">
      <c r="A9671" s="135" t="s">
        <v>2918</v>
      </c>
      <c r="D9671" s="135" t="s">
        <v>13391</v>
      </c>
      <c r="E9671" s="135">
        <f t="shared" si="151"/>
        <v>64882002</v>
      </c>
      <c r="F9671" s="135" t="s">
        <v>9485</v>
      </c>
      <c r="G9671" s="135" t="s">
        <v>15013</v>
      </c>
      <c r="H9671" s="135" t="s">
        <v>3297</v>
      </c>
      <c r="I9671" s="135" t="s">
        <v>3300</v>
      </c>
    </row>
    <row r="9672" spans="1:9" x14ac:dyDescent="0.2">
      <c r="A9672" s="135" t="s">
        <v>2918</v>
      </c>
      <c r="D9672" s="135" t="s">
        <v>13392</v>
      </c>
      <c r="E9672" s="135">
        <f t="shared" si="151"/>
        <v>64882599</v>
      </c>
      <c r="F9672" s="135" t="s">
        <v>9485</v>
      </c>
      <c r="G9672" s="135" t="s">
        <v>15013</v>
      </c>
      <c r="H9672" s="135" t="s">
        <v>3302</v>
      </c>
      <c r="I9672" s="135" t="s">
        <v>3303</v>
      </c>
    </row>
    <row r="9673" spans="1:9" x14ac:dyDescent="0.2">
      <c r="A9673" s="135" t="s">
        <v>2918</v>
      </c>
      <c r="D9673" s="135" t="s">
        <v>13393</v>
      </c>
      <c r="E9673" s="135">
        <f t="shared" si="151"/>
        <v>64920001</v>
      </c>
      <c r="F9673" s="135" t="s">
        <v>9485</v>
      </c>
      <c r="G9673" s="135" t="s">
        <v>13394</v>
      </c>
      <c r="H9673" s="135" t="s">
        <v>13395</v>
      </c>
      <c r="I9673" s="135" t="s">
        <v>13396</v>
      </c>
    </row>
    <row r="9674" spans="1:9" x14ac:dyDescent="0.2">
      <c r="A9674" s="135" t="s">
        <v>2918</v>
      </c>
      <c r="D9674" s="135" t="s">
        <v>13397</v>
      </c>
      <c r="E9674" s="135">
        <f t="shared" si="151"/>
        <v>64920010</v>
      </c>
      <c r="F9674" s="135" t="s">
        <v>9485</v>
      </c>
      <c r="G9674" s="135" t="s">
        <v>13394</v>
      </c>
      <c r="H9674" s="135" t="s">
        <v>13395</v>
      </c>
      <c r="I9674" s="135" t="s">
        <v>10285</v>
      </c>
    </row>
    <row r="9675" spans="1:9" x14ac:dyDescent="0.2">
      <c r="A9675" s="135" t="s">
        <v>2918</v>
      </c>
      <c r="D9675" s="135" t="s">
        <v>13398</v>
      </c>
      <c r="E9675" s="135">
        <f t="shared" si="151"/>
        <v>64920011</v>
      </c>
      <c r="F9675" s="135" t="s">
        <v>9485</v>
      </c>
      <c r="G9675" s="135" t="s">
        <v>13394</v>
      </c>
      <c r="H9675" s="135" t="s">
        <v>13395</v>
      </c>
      <c r="I9675" s="135" t="s">
        <v>10287</v>
      </c>
    </row>
    <row r="9676" spans="1:9" x14ac:dyDescent="0.2">
      <c r="A9676" s="135" t="s">
        <v>2918</v>
      </c>
      <c r="D9676" s="135" t="s">
        <v>16119</v>
      </c>
      <c r="E9676" s="135">
        <f t="shared" si="151"/>
        <v>64920012</v>
      </c>
      <c r="F9676" s="135" t="s">
        <v>9485</v>
      </c>
      <c r="G9676" s="135" t="s">
        <v>13394</v>
      </c>
      <c r="H9676" s="135" t="s">
        <v>13395</v>
      </c>
      <c r="I9676" s="135" t="s">
        <v>10289</v>
      </c>
    </row>
    <row r="9677" spans="1:9" x14ac:dyDescent="0.2">
      <c r="A9677" s="135" t="s">
        <v>2918</v>
      </c>
      <c r="D9677" s="135" t="s">
        <v>16120</v>
      </c>
      <c r="E9677" s="135">
        <f t="shared" si="151"/>
        <v>64920013</v>
      </c>
      <c r="F9677" s="135" t="s">
        <v>9485</v>
      </c>
      <c r="G9677" s="135" t="s">
        <v>13394</v>
      </c>
      <c r="H9677" s="135" t="s">
        <v>13395</v>
      </c>
      <c r="I9677" s="135" t="s">
        <v>10291</v>
      </c>
    </row>
    <row r="9678" spans="1:9" x14ac:dyDescent="0.2">
      <c r="A9678" s="135" t="s">
        <v>2918</v>
      </c>
      <c r="D9678" s="135" t="s">
        <v>16121</v>
      </c>
      <c r="E9678" s="135">
        <f t="shared" si="151"/>
        <v>64920020</v>
      </c>
      <c r="F9678" s="135" t="s">
        <v>9485</v>
      </c>
      <c r="G9678" s="135" t="s">
        <v>13394</v>
      </c>
      <c r="H9678" s="135" t="s">
        <v>13395</v>
      </c>
      <c r="I9678" s="135" t="s">
        <v>16122</v>
      </c>
    </row>
    <row r="9679" spans="1:9" x14ac:dyDescent="0.2">
      <c r="A9679" s="135" t="s">
        <v>2918</v>
      </c>
      <c r="D9679" s="135" t="s">
        <v>16123</v>
      </c>
      <c r="E9679" s="135">
        <f t="shared" si="151"/>
        <v>64920021</v>
      </c>
      <c r="F9679" s="135" t="s">
        <v>9485</v>
      </c>
      <c r="G9679" s="135" t="s">
        <v>13394</v>
      </c>
      <c r="H9679" s="135" t="s">
        <v>13395</v>
      </c>
      <c r="I9679" s="135" t="s">
        <v>16124</v>
      </c>
    </row>
    <row r="9680" spans="1:9" x14ac:dyDescent="0.2">
      <c r="A9680" s="135" t="s">
        <v>2918</v>
      </c>
      <c r="D9680" s="135" t="s">
        <v>16125</v>
      </c>
      <c r="E9680" s="135">
        <f t="shared" si="151"/>
        <v>64920022</v>
      </c>
      <c r="F9680" s="135" t="s">
        <v>9485</v>
      </c>
      <c r="G9680" s="135" t="s">
        <v>13394</v>
      </c>
      <c r="H9680" s="135" t="s">
        <v>13395</v>
      </c>
      <c r="I9680" s="135" t="s">
        <v>16126</v>
      </c>
    </row>
    <row r="9681" spans="1:9" x14ac:dyDescent="0.2">
      <c r="A9681" s="135" t="s">
        <v>2918</v>
      </c>
      <c r="D9681" s="135" t="s">
        <v>16127</v>
      </c>
      <c r="E9681" s="135">
        <f t="shared" si="151"/>
        <v>64920030</v>
      </c>
      <c r="F9681" s="135" t="s">
        <v>9485</v>
      </c>
      <c r="G9681" s="135" t="s">
        <v>13394</v>
      </c>
      <c r="H9681" s="135" t="s">
        <v>13395</v>
      </c>
      <c r="I9681" s="135" t="s">
        <v>16128</v>
      </c>
    </row>
    <row r="9682" spans="1:9" x14ac:dyDescent="0.2">
      <c r="A9682" s="135" t="s">
        <v>2918</v>
      </c>
      <c r="D9682" s="135" t="s">
        <v>16129</v>
      </c>
      <c r="E9682" s="135">
        <f t="shared" si="151"/>
        <v>64920031</v>
      </c>
      <c r="F9682" s="135" t="s">
        <v>9485</v>
      </c>
      <c r="G9682" s="135" t="s">
        <v>13394</v>
      </c>
      <c r="H9682" s="135" t="s">
        <v>13395</v>
      </c>
      <c r="I9682" s="135" t="s">
        <v>16130</v>
      </c>
    </row>
    <row r="9683" spans="1:9" x14ac:dyDescent="0.2">
      <c r="A9683" s="135" t="s">
        <v>2918</v>
      </c>
      <c r="D9683" s="135" t="s">
        <v>16131</v>
      </c>
      <c r="E9683" s="135">
        <f t="shared" si="151"/>
        <v>64920032</v>
      </c>
      <c r="F9683" s="135" t="s">
        <v>9485</v>
      </c>
      <c r="G9683" s="135" t="s">
        <v>13394</v>
      </c>
      <c r="H9683" s="135" t="s">
        <v>13395</v>
      </c>
      <c r="I9683" s="135" t="s">
        <v>15697</v>
      </c>
    </row>
    <row r="9684" spans="1:9" x14ac:dyDescent="0.2">
      <c r="A9684" s="135" t="s">
        <v>2918</v>
      </c>
      <c r="D9684" s="135" t="s">
        <v>15698</v>
      </c>
      <c r="E9684" s="135">
        <f t="shared" si="151"/>
        <v>64920033</v>
      </c>
      <c r="F9684" s="135" t="s">
        <v>9485</v>
      </c>
      <c r="G9684" s="135" t="s">
        <v>13394</v>
      </c>
      <c r="H9684" s="135" t="s">
        <v>13395</v>
      </c>
      <c r="I9684" s="135" t="s">
        <v>15699</v>
      </c>
    </row>
    <row r="9685" spans="1:9" x14ac:dyDescent="0.2">
      <c r="A9685" s="135" t="s">
        <v>2918</v>
      </c>
      <c r="D9685" s="135" t="s">
        <v>15700</v>
      </c>
      <c r="E9685" s="135">
        <f t="shared" si="151"/>
        <v>64920034</v>
      </c>
      <c r="F9685" s="135" t="s">
        <v>9485</v>
      </c>
      <c r="G9685" s="135" t="s">
        <v>13394</v>
      </c>
      <c r="H9685" s="135" t="s">
        <v>13395</v>
      </c>
      <c r="I9685" s="135" t="s">
        <v>15701</v>
      </c>
    </row>
    <row r="9686" spans="1:9" x14ac:dyDescent="0.2">
      <c r="A9686" s="135" t="s">
        <v>2918</v>
      </c>
      <c r="D9686" s="135" t="s">
        <v>15702</v>
      </c>
      <c r="E9686" s="135">
        <f t="shared" si="151"/>
        <v>64930001</v>
      </c>
      <c r="F9686" s="135" t="s">
        <v>9485</v>
      </c>
      <c r="G9686" s="135" t="s">
        <v>13394</v>
      </c>
      <c r="H9686" s="135" t="s">
        <v>15703</v>
      </c>
      <c r="I9686" s="135" t="s">
        <v>15704</v>
      </c>
    </row>
    <row r="9687" spans="1:9" x14ac:dyDescent="0.2">
      <c r="A9687" s="135" t="s">
        <v>2918</v>
      </c>
      <c r="D9687" s="135" t="s">
        <v>15705</v>
      </c>
      <c r="E9687" s="135">
        <f t="shared" si="151"/>
        <v>64930010</v>
      </c>
      <c r="F9687" s="135" t="s">
        <v>9485</v>
      </c>
      <c r="G9687" s="135" t="s">
        <v>13394</v>
      </c>
      <c r="H9687" s="135" t="s">
        <v>15703</v>
      </c>
      <c r="I9687" s="135" t="s">
        <v>14640</v>
      </c>
    </row>
    <row r="9688" spans="1:9" x14ac:dyDescent="0.2">
      <c r="A9688" s="135" t="s">
        <v>2918</v>
      </c>
      <c r="D9688" s="135" t="s">
        <v>14641</v>
      </c>
      <c r="E9688" s="135">
        <f t="shared" si="151"/>
        <v>64930011</v>
      </c>
      <c r="F9688" s="135" t="s">
        <v>9485</v>
      </c>
      <c r="G9688" s="135" t="s">
        <v>13394</v>
      </c>
      <c r="H9688" s="135" t="s">
        <v>15703</v>
      </c>
      <c r="I9688" s="135" t="s">
        <v>14642</v>
      </c>
    </row>
    <row r="9689" spans="1:9" x14ac:dyDescent="0.2">
      <c r="A9689" s="135" t="s">
        <v>2918</v>
      </c>
      <c r="D9689" s="135" t="s">
        <v>14643</v>
      </c>
      <c r="E9689" s="135">
        <f t="shared" si="151"/>
        <v>64930012</v>
      </c>
      <c r="F9689" s="135" t="s">
        <v>9485</v>
      </c>
      <c r="G9689" s="135" t="s">
        <v>13394</v>
      </c>
      <c r="H9689" s="135" t="s">
        <v>15703</v>
      </c>
      <c r="I9689" s="135" t="s">
        <v>14644</v>
      </c>
    </row>
    <row r="9690" spans="1:9" x14ac:dyDescent="0.2">
      <c r="A9690" s="135" t="s">
        <v>2918</v>
      </c>
      <c r="D9690" s="135" t="s">
        <v>14645</v>
      </c>
      <c r="E9690" s="135">
        <f t="shared" si="151"/>
        <v>64930020</v>
      </c>
      <c r="F9690" s="135" t="s">
        <v>9485</v>
      </c>
      <c r="G9690" s="135" t="s">
        <v>13394</v>
      </c>
      <c r="H9690" s="135" t="s">
        <v>15703</v>
      </c>
      <c r="I9690" s="135" t="s">
        <v>14646</v>
      </c>
    </row>
    <row r="9691" spans="1:9" x14ac:dyDescent="0.2">
      <c r="A9691" s="135" t="s">
        <v>2918</v>
      </c>
      <c r="D9691" s="135" t="s">
        <v>14647</v>
      </c>
      <c r="E9691" s="135">
        <f t="shared" si="151"/>
        <v>64930021</v>
      </c>
      <c r="F9691" s="135" t="s">
        <v>9485</v>
      </c>
      <c r="G9691" s="135" t="s">
        <v>13394</v>
      </c>
      <c r="H9691" s="135" t="s">
        <v>15703</v>
      </c>
      <c r="I9691" s="135" t="s">
        <v>14648</v>
      </c>
    </row>
    <row r="9692" spans="1:9" x14ac:dyDescent="0.2">
      <c r="A9692" s="135" t="s">
        <v>2918</v>
      </c>
      <c r="D9692" s="135" t="s">
        <v>14649</v>
      </c>
      <c r="E9692" s="135">
        <f t="shared" si="151"/>
        <v>64930030</v>
      </c>
      <c r="F9692" s="135" t="s">
        <v>9485</v>
      </c>
      <c r="G9692" s="135" t="s">
        <v>13394</v>
      </c>
      <c r="H9692" s="135" t="s">
        <v>15703</v>
      </c>
      <c r="I9692" s="135" t="s">
        <v>16128</v>
      </c>
    </row>
    <row r="9693" spans="1:9" x14ac:dyDescent="0.2">
      <c r="A9693" s="135" t="s">
        <v>2918</v>
      </c>
      <c r="D9693" s="135" t="s">
        <v>14650</v>
      </c>
      <c r="E9693" s="135">
        <f t="shared" si="151"/>
        <v>64930031</v>
      </c>
      <c r="F9693" s="135" t="s">
        <v>9485</v>
      </c>
      <c r="G9693" s="135" t="s">
        <v>13394</v>
      </c>
      <c r="H9693" s="135" t="s">
        <v>15703</v>
      </c>
      <c r="I9693" s="135" t="s">
        <v>14651</v>
      </c>
    </row>
    <row r="9694" spans="1:9" x14ac:dyDescent="0.2">
      <c r="A9694" s="135" t="s">
        <v>2918</v>
      </c>
      <c r="D9694" s="135" t="s">
        <v>14652</v>
      </c>
      <c r="E9694" s="135">
        <f t="shared" si="151"/>
        <v>64930035</v>
      </c>
      <c r="F9694" s="135" t="s">
        <v>9485</v>
      </c>
      <c r="G9694" s="135" t="s">
        <v>13394</v>
      </c>
      <c r="H9694" s="135" t="s">
        <v>15703</v>
      </c>
      <c r="I9694" s="135" t="s">
        <v>14653</v>
      </c>
    </row>
    <row r="9695" spans="1:9" x14ac:dyDescent="0.2">
      <c r="A9695" s="135" t="s">
        <v>2918</v>
      </c>
      <c r="D9695" s="135" t="s">
        <v>14654</v>
      </c>
      <c r="E9695" s="135">
        <f t="shared" si="151"/>
        <v>64930040</v>
      </c>
      <c r="F9695" s="135" t="s">
        <v>9485</v>
      </c>
      <c r="G9695" s="135" t="s">
        <v>13394</v>
      </c>
      <c r="H9695" s="135" t="s">
        <v>15703</v>
      </c>
      <c r="I9695" s="135" t="s">
        <v>6929</v>
      </c>
    </row>
    <row r="9696" spans="1:9" x14ac:dyDescent="0.2">
      <c r="A9696" s="135" t="s">
        <v>2918</v>
      </c>
      <c r="D9696" s="135" t="s">
        <v>14655</v>
      </c>
      <c r="E9696" s="135">
        <f t="shared" si="151"/>
        <v>64930041</v>
      </c>
      <c r="F9696" s="135" t="s">
        <v>9485</v>
      </c>
      <c r="G9696" s="135" t="s">
        <v>13394</v>
      </c>
      <c r="H9696" s="135" t="s">
        <v>15703</v>
      </c>
      <c r="I9696" s="135" t="s">
        <v>14656</v>
      </c>
    </row>
    <row r="9697" spans="1:9" x14ac:dyDescent="0.2">
      <c r="A9697" s="135" t="s">
        <v>2918</v>
      </c>
      <c r="D9697" s="135" t="s">
        <v>14657</v>
      </c>
      <c r="E9697" s="135">
        <f t="shared" si="151"/>
        <v>64930045</v>
      </c>
      <c r="F9697" s="135" t="s">
        <v>9485</v>
      </c>
      <c r="G9697" s="135" t="s">
        <v>13394</v>
      </c>
      <c r="H9697" s="135" t="s">
        <v>15703</v>
      </c>
      <c r="I9697" s="135" t="s">
        <v>14658</v>
      </c>
    </row>
    <row r="9698" spans="1:9" x14ac:dyDescent="0.2">
      <c r="A9698" s="135" t="s">
        <v>2918</v>
      </c>
      <c r="D9698" s="135" t="s">
        <v>14659</v>
      </c>
      <c r="E9698" s="135">
        <f t="shared" si="151"/>
        <v>64930050</v>
      </c>
      <c r="F9698" s="135" t="s">
        <v>9485</v>
      </c>
      <c r="G9698" s="135" t="s">
        <v>13394</v>
      </c>
      <c r="H9698" s="135" t="s">
        <v>15703</v>
      </c>
      <c r="I9698" s="135" t="s">
        <v>14531</v>
      </c>
    </row>
    <row r="9699" spans="1:9" x14ac:dyDescent="0.2">
      <c r="A9699" s="135" t="s">
        <v>2918</v>
      </c>
      <c r="D9699" s="135" t="s">
        <v>14660</v>
      </c>
      <c r="E9699" s="135">
        <f t="shared" si="151"/>
        <v>64931001</v>
      </c>
      <c r="F9699" s="135" t="s">
        <v>9485</v>
      </c>
      <c r="G9699" s="135" t="s">
        <v>13394</v>
      </c>
      <c r="H9699" s="135" t="s">
        <v>14661</v>
      </c>
      <c r="I9699" s="135" t="s">
        <v>14662</v>
      </c>
    </row>
    <row r="9700" spans="1:9" x14ac:dyDescent="0.2">
      <c r="A9700" s="135" t="s">
        <v>2918</v>
      </c>
      <c r="D9700" s="135" t="s">
        <v>14663</v>
      </c>
      <c r="E9700" s="135">
        <f t="shared" si="151"/>
        <v>64931010</v>
      </c>
      <c r="F9700" s="135" t="s">
        <v>9485</v>
      </c>
      <c r="G9700" s="135" t="s">
        <v>13394</v>
      </c>
      <c r="H9700" s="135" t="s">
        <v>14661</v>
      </c>
      <c r="I9700" s="135" t="s">
        <v>16964</v>
      </c>
    </row>
    <row r="9701" spans="1:9" x14ac:dyDescent="0.2">
      <c r="A9701" s="135" t="s">
        <v>2918</v>
      </c>
      <c r="D9701" s="135" t="s">
        <v>14664</v>
      </c>
      <c r="E9701" s="135">
        <f t="shared" si="151"/>
        <v>64931011</v>
      </c>
      <c r="F9701" s="135" t="s">
        <v>9485</v>
      </c>
      <c r="G9701" s="135" t="s">
        <v>13394</v>
      </c>
      <c r="H9701" s="135" t="s">
        <v>14661</v>
      </c>
      <c r="I9701" s="135" t="s">
        <v>14665</v>
      </c>
    </row>
    <row r="9702" spans="1:9" x14ac:dyDescent="0.2">
      <c r="A9702" s="135" t="s">
        <v>2918</v>
      </c>
      <c r="D9702" s="135" t="s">
        <v>14666</v>
      </c>
      <c r="E9702" s="135">
        <f t="shared" si="151"/>
        <v>64931012</v>
      </c>
      <c r="F9702" s="135" t="s">
        <v>9485</v>
      </c>
      <c r="G9702" s="135" t="s">
        <v>13394</v>
      </c>
      <c r="H9702" s="135" t="s">
        <v>14661</v>
      </c>
      <c r="I9702" s="135" t="s">
        <v>14644</v>
      </c>
    </row>
    <row r="9703" spans="1:9" x14ac:dyDescent="0.2">
      <c r="A9703" s="135" t="s">
        <v>2918</v>
      </c>
      <c r="D9703" s="135" t="s">
        <v>14667</v>
      </c>
      <c r="E9703" s="135">
        <f t="shared" si="151"/>
        <v>64931020</v>
      </c>
      <c r="F9703" s="135" t="s">
        <v>9485</v>
      </c>
      <c r="G9703" s="135" t="s">
        <v>13394</v>
      </c>
      <c r="H9703" s="135" t="s">
        <v>14661</v>
      </c>
      <c r="I9703" s="135" t="s">
        <v>14668</v>
      </c>
    </row>
    <row r="9704" spans="1:9" x14ac:dyDescent="0.2">
      <c r="A9704" s="135" t="s">
        <v>2918</v>
      </c>
      <c r="D9704" s="135" t="s">
        <v>14669</v>
      </c>
      <c r="E9704" s="135">
        <f t="shared" si="151"/>
        <v>64931021</v>
      </c>
      <c r="F9704" s="135" t="s">
        <v>9485</v>
      </c>
      <c r="G9704" s="135" t="s">
        <v>13394</v>
      </c>
      <c r="H9704" s="135" t="s">
        <v>14661</v>
      </c>
      <c r="I9704" s="135" t="s">
        <v>14670</v>
      </c>
    </row>
    <row r="9705" spans="1:9" x14ac:dyDescent="0.2">
      <c r="A9705" s="135" t="s">
        <v>2918</v>
      </c>
      <c r="D9705" s="135" t="s">
        <v>14671</v>
      </c>
      <c r="E9705" s="135">
        <f t="shared" si="151"/>
        <v>64931022</v>
      </c>
      <c r="F9705" s="135" t="s">
        <v>9485</v>
      </c>
      <c r="G9705" s="135" t="s">
        <v>13394</v>
      </c>
      <c r="H9705" s="135" t="s">
        <v>14661</v>
      </c>
      <c r="I9705" s="135" t="s">
        <v>14672</v>
      </c>
    </row>
    <row r="9706" spans="1:9" x14ac:dyDescent="0.2">
      <c r="A9706" s="135" t="s">
        <v>2918</v>
      </c>
      <c r="D9706" s="135" t="s">
        <v>14673</v>
      </c>
      <c r="E9706" s="135">
        <f t="shared" si="151"/>
        <v>64931030</v>
      </c>
      <c r="F9706" s="135" t="s">
        <v>9485</v>
      </c>
      <c r="G9706" s="135" t="s">
        <v>13394</v>
      </c>
      <c r="H9706" s="135" t="s">
        <v>14661</v>
      </c>
      <c r="I9706" s="135" t="s">
        <v>16128</v>
      </c>
    </row>
    <row r="9707" spans="1:9" x14ac:dyDescent="0.2">
      <c r="A9707" s="135" t="s">
        <v>2918</v>
      </c>
      <c r="D9707" s="135" t="s">
        <v>14674</v>
      </c>
      <c r="E9707" s="135">
        <f t="shared" si="151"/>
        <v>64931031</v>
      </c>
      <c r="F9707" s="135" t="s">
        <v>9485</v>
      </c>
      <c r="G9707" s="135" t="s">
        <v>13394</v>
      </c>
      <c r="H9707" s="135" t="s">
        <v>14661</v>
      </c>
      <c r="I9707" s="135" t="s">
        <v>14675</v>
      </c>
    </row>
    <row r="9708" spans="1:9" x14ac:dyDescent="0.2">
      <c r="A9708" s="135" t="s">
        <v>2918</v>
      </c>
      <c r="D9708" s="135" t="s">
        <v>14676</v>
      </c>
      <c r="E9708" s="135">
        <f t="shared" si="151"/>
        <v>64931032</v>
      </c>
      <c r="F9708" s="135" t="s">
        <v>9485</v>
      </c>
      <c r="G9708" s="135" t="s">
        <v>13394</v>
      </c>
      <c r="H9708" s="135" t="s">
        <v>14661</v>
      </c>
      <c r="I9708" s="135" t="s">
        <v>14677</v>
      </c>
    </row>
    <row r="9709" spans="1:9" x14ac:dyDescent="0.2">
      <c r="A9709" s="135" t="s">
        <v>2918</v>
      </c>
      <c r="D9709" s="135" t="s">
        <v>14678</v>
      </c>
      <c r="E9709" s="135">
        <f t="shared" si="151"/>
        <v>64931040</v>
      </c>
      <c r="F9709" s="135" t="s">
        <v>9485</v>
      </c>
      <c r="G9709" s="135" t="s">
        <v>13394</v>
      </c>
      <c r="H9709" s="135" t="s">
        <v>14661</v>
      </c>
      <c r="I9709" s="135" t="s">
        <v>6929</v>
      </c>
    </row>
    <row r="9710" spans="1:9" x14ac:dyDescent="0.2">
      <c r="A9710" s="135" t="s">
        <v>2918</v>
      </c>
      <c r="D9710" s="135" t="s">
        <v>14679</v>
      </c>
      <c r="E9710" s="135">
        <f t="shared" si="151"/>
        <v>64931041</v>
      </c>
      <c r="F9710" s="135" t="s">
        <v>9485</v>
      </c>
      <c r="G9710" s="135" t="s">
        <v>13394</v>
      </c>
      <c r="H9710" s="135" t="s">
        <v>14661</v>
      </c>
      <c r="I9710" s="135" t="s">
        <v>14680</v>
      </c>
    </row>
    <row r="9711" spans="1:9" x14ac:dyDescent="0.2">
      <c r="A9711" s="135" t="s">
        <v>2918</v>
      </c>
      <c r="D9711" s="135" t="s">
        <v>14681</v>
      </c>
      <c r="E9711" s="135">
        <f t="shared" si="151"/>
        <v>64931050</v>
      </c>
      <c r="F9711" s="135" t="s">
        <v>9485</v>
      </c>
      <c r="G9711" s="135" t="s">
        <v>13394</v>
      </c>
      <c r="H9711" s="135" t="s">
        <v>14661</v>
      </c>
      <c r="I9711" s="135" t="s">
        <v>14531</v>
      </c>
    </row>
    <row r="9712" spans="1:9" x14ac:dyDescent="0.2">
      <c r="A9712" s="135" t="s">
        <v>2918</v>
      </c>
      <c r="D9712" s="135" t="s">
        <v>14682</v>
      </c>
      <c r="E9712" s="135">
        <f t="shared" si="151"/>
        <v>64980001</v>
      </c>
      <c r="F9712" s="135" t="s">
        <v>9485</v>
      </c>
      <c r="G9712" s="135" t="s">
        <v>13394</v>
      </c>
      <c r="H9712" s="135" t="s">
        <v>3295</v>
      </c>
      <c r="I9712" s="135" t="s">
        <v>3295</v>
      </c>
    </row>
    <row r="9713" spans="1:9" x14ac:dyDescent="0.2">
      <c r="A9713" s="135" t="s">
        <v>2918</v>
      </c>
      <c r="D9713" s="135" t="s">
        <v>14683</v>
      </c>
      <c r="E9713" s="135">
        <f t="shared" si="151"/>
        <v>64982001</v>
      </c>
      <c r="F9713" s="135" t="s">
        <v>9485</v>
      </c>
      <c r="G9713" s="135" t="s">
        <v>13394</v>
      </c>
      <c r="H9713" s="135" t="s">
        <v>3297</v>
      </c>
      <c r="I9713" s="135" t="s">
        <v>3298</v>
      </c>
    </row>
    <row r="9714" spans="1:9" x14ac:dyDescent="0.2">
      <c r="A9714" s="135" t="s">
        <v>2918</v>
      </c>
      <c r="D9714" s="135" t="s">
        <v>14684</v>
      </c>
      <c r="E9714" s="135">
        <f t="shared" si="151"/>
        <v>64982002</v>
      </c>
      <c r="F9714" s="135" t="s">
        <v>9485</v>
      </c>
      <c r="G9714" s="135" t="s">
        <v>13394</v>
      </c>
      <c r="H9714" s="135" t="s">
        <v>3297</v>
      </c>
      <c r="I9714" s="135" t="s">
        <v>3300</v>
      </c>
    </row>
    <row r="9715" spans="1:9" x14ac:dyDescent="0.2">
      <c r="A9715" s="135" t="s">
        <v>2918</v>
      </c>
      <c r="D9715" s="135" t="s">
        <v>14685</v>
      </c>
      <c r="E9715" s="135">
        <f t="shared" si="151"/>
        <v>64982599</v>
      </c>
      <c r="F9715" s="135" t="s">
        <v>9485</v>
      </c>
      <c r="G9715" s="135" t="s">
        <v>13394</v>
      </c>
      <c r="H9715" s="135" t="s">
        <v>3302</v>
      </c>
      <c r="I9715" s="135" t="s">
        <v>3303</v>
      </c>
    </row>
    <row r="9716" spans="1:9" x14ac:dyDescent="0.2">
      <c r="A9716" s="135" t="s">
        <v>2918</v>
      </c>
      <c r="D9716" s="135" t="s">
        <v>14686</v>
      </c>
      <c r="E9716" s="135">
        <f t="shared" si="151"/>
        <v>65110001</v>
      </c>
      <c r="F9716" s="135" t="s">
        <v>9485</v>
      </c>
      <c r="G9716" s="135" t="s">
        <v>14687</v>
      </c>
      <c r="H9716" s="135" t="s">
        <v>14688</v>
      </c>
      <c r="I9716" s="135" t="s">
        <v>14689</v>
      </c>
    </row>
    <row r="9717" spans="1:9" x14ac:dyDescent="0.2">
      <c r="A9717" s="135" t="s">
        <v>2918</v>
      </c>
      <c r="D9717" s="135" t="s">
        <v>14690</v>
      </c>
      <c r="E9717" s="135">
        <f t="shared" si="151"/>
        <v>65110010</v>
      </c>
      <c r="F9717" s="135" t="s">
        <v>9485</v>
      </c>
      <c r="G9717" s="135" t="s">
        <v>14687</v>
      </c>
      <c r="H9717" s="135" t="s">
        <v>14688</v>
      </c>
      <c r="I9717" s="135" t="s">
        <v>14691</v>
      </c>
    </row>
    <row r="9718" spans="1:9" x14ac:dyDescent="0.2">
      <c r="A9718" s="135" t="s">
        <v>2918</v>
      </c>
      <c r="D9718" s="135" t="s">
        <v>14692</v>
      </c>
      <c r="E9718" s="135">
        <f t="shared" si="151"/>
        <v>65110011</v>
      </c>
      <c r="F9718" s="135" t="s">
        <v>9485</v>
      </c>
      <c r="G9718" s="135" t="s">
        <v>14687</v>
      </c>
      <c r="H9718" s="135" t="s">
        <v>14688</v>
      </c>
      <c r="I9718" s="135" t="s">
        <v>14693</v>
      </c>
    </row>
    <row r="9719" spans="1:9" x14ac:dyDescent="0.2">
      <c r="A9719" s="135" t="s">
        <v>2918</v>
      </c>
      <c r="D9719" s="135" t="s">
        <v>14694</v>
      </c>
      <c r="E9719" s="135">
        <f t="shared" si="151"/>
        <v>65110012</v>
      </c>
      <c r="F9719" s="135" t="s">
        <v>9485</v>
      </c>
      <c r="G9719" s="135" t="s">
        <v>14687</v>
      </c>
      <c r="H9719" s="135" t="s">
        <v>14688</v>
      </c>
      <c r="I9719" s="135" t="s">
        <v>14695</v>
      </c>
    </row>
    <row r="9720" spans="1:9" x14ac:dyDescent="0.2">
      <c r="A9720" s="135" t="s">
        <v>2918</v>
      </c>
      <c r="D9720" s="135" t="s">
        <v>14696</v>
      </c>
      <c r="E9720" s="135">
        <f t="shared" si="151"/>
        <v>65110013</v>
      </c>
      <c r="F9720" s="135" t="s">
        <v>9485</v>
      </c>
      <c r="G9720" s="135" t="s">
        <v>14687</v>
      </c>
      <c r="H9720" s="135" t="s">
        <v>14688</v>
      </c>
      <c r="I9720" s="135" t="s">
        <v>14697</v>
      </c>
    </row>
    <row r="9721" spans="1:9" x14ac:dyDescent="0.2">
      <c r="A9721" s="135" t="s">
        <v>2918</v>
      </c>
      <c r="D9721" s="135" t="s">
        <v>14698</v>
      </c>
      <c r="E9721" s="135">
        <f t="shared" si="151"/>
        <v>65110014</v>
      </c>
      <c r="F9721" s="135" t="s">
        <v>9485</v>
      </c>
      <c r="G9721" s="135" t="s">
        <v>14687</v>
      </c>
      <c r="H9721" s="135" t="s">
        <v>14688</v>
      </c>
      <c r="I9721" s="135" t="s">
        <v>14699</v>
      </c>
    </row>
    <row r="9722" spans="1:9" x14ac:dyDescent="0.2">
      <c r="A9722" s="135" t="s">
        <v>2918</v>
      </c>
      <c r="D9722" s="135" t="s">
        <v>14700</v>
      </c>
      <c r="E9722" s="135">
        <f t="shared" si="151"/>
        <v>65110020</v>
      </c>
      <c r="F9722" s="135" t="s">
        <v>9485</v>
      </c>
      <c r="G9722" s="135" t="s">
        <v>14687</v>
      </c>
      <c r="H9722" s="135" t="s">
        <v>14688</v>
      </c>
      <c r="I9722" s="135" t="s">
        <v>14701</v>
      </c>
    </row>
    <row r="9723" spans="1:9" x14ac:dyDescent="0.2">
      <c r="A9723" s="135" t="s">
        <v>2918</v>
      </c>
      <c r="D9723" s="135" t="s">
        <v>14702</v>
      </c>
      <c r="E9723" s="135">
        <f t="shared" si="151"/>
        <v>65110021</v>
      </c>
      <c r="F9723" s="135" t="s">
        <v>9485</v>
      </c>
      <c r="G9723" s="135" t="s">
        <v>14687</v>
      </c>
      <c r="H9723" s="135" t="s">
        <v>14688</v>
      </c>
      <c r="I9723" s="135" t="s">
        <v>14703</v>
      </c>
    </row>
    <row r="9724" spans="1:9" x14ac:dyDescent="0.2">
      <c r="A9724" s="135" t="s">
        <v>2918</v>
      </c>
      <c r="D9724" s="135" t="s">
        <v>14704</v>
      </c>
      <c r="E9724" s="135">
        <f t="shared" si="151"/>
        <v>65110022</v>
      </c>
      <c r="F9724" s="135" t="s">
        <v>9485</v>
      </c>
      <c r="G9724" s="135" t="s">
        <v>14687</v>
      </c>
      <c r="H9724" s="135" t="s">
        <v>14688</v>
      </c>
      <c r="I9724" s="135" t="s">
        <v>14705</v>
      </c>
    </row>
    <row r="9725" spans="1:9" x14ac:dyDescent="0.2">
      <c r="A9725" s="135" t="s">
        <v>2918</v>
      </c>
      <c r="D9725" s="135" t="s">
        <v>14706</v>
      </c>
      <c r="E9725" s="135">
        <f t="shared" si="151"/>
        <v>65110023</v>
      </c>
      <c r="F9725" s="135" t="s">
        <v>9485</v>
      </c>
      <c r="G9725" s="135" t="s">
        <v>14687</v>
      </c>
      <c r="H9725" s="135" t="s">
        <v>14688</v>
      </c>
      <c r="I9725" s="135" t="s">
        <v>14707</v>
      </c>
    </row>
    <row r="9726" spans="1:9" x14ac:dyDescent="0.2">
      <c r="A9726" s="135" t="s">
        <v>2918</v>
      </c>
      <c r="D9726" s="135" t="s">
        <v>14708</v>
      </c>
      <c r="E9726" s="135">
        <f t="shared" si="151"/>
        <v>65110024</v>
      </c>
      <c r="F9726" s="135" t="s">
        <v>9485</v>
      </c>
      <c r="G9726" s="135" t="s">
        <v>14687</v>
      </c>
      <c r="H9726" s="135" t="s">
        <v>14688</v>
      </c>
      <c r="I9726" s="135" t="s">
        <v>14709</v>
      </c>
    </row>
    <row r="9727" spans="1:9" x14ac:dyDescent="0.2">
      <c r="A9727" s="135" t="s">
        <v>2918</v>
      </c>
      <c r="D9727" s="135" t="s">
        <v>14710</v>
      </c>
      <c r="E9727" s="135">
        <f t="shared" si="151"/>
        <v>65110029</v>
      </c>
      <c r="F9727" s="135" t="s">
        <v>9485</v>
      </c>
      <c r="G9727" s="135" t="s">
        <v>14687</v>
      </c>
      <c r="H9727" s="135" t="s">
        <v>14688</v>
      </c>
      <c r="I9727" s="135" t="s">
        <v>14711</v>
      </c>
    </row>
    <row r="9728" spans="1:9" x14ac:dyDescent="0.2">
      <c r="A9728" s="135" t="s">
        <v>2918</v>
      </c>
      <c r="D9728" s="135" t="s">
        <v>14712</v>
      </c>
      <c r="E9728" s="135">
        <f t="shared" si="151"/>
        <v>65130001</v>
      </c>
      <c r="F9728" s="135" t="s">
        <v>9485</v>
      </c>
      <c r="G9728" s="135" t="s">
        <v>14687</v>
      </c>
      <c r="H9728" s="135" t="s">
        <v>14713</v>
      </c>
      <c r="I9728" s="135" t="s">
        <v>14714</v>
      </c>
    </row>
    <row r="9729" spans="1:9" x14ac:dyDescent="0.2">
      <c r="A9729" s="135" t="s">
        <v>2918</v>
      </c>
      <c r="D9729" s="135" t="s">
        <v>14715</v>
      </c>
      <c r="E9729" s="135">
        <f t="shared" si="151"/>
        <v>65130010</v>
      </c>
      <c r="F9729" s="135" t="s">
        <v>9485</v>
      </c>
      <c r="G9729" s="135" t="s">
        <v>14687</v>
      </c>
      <c r="H9729" s="135" t="s">
        <v>14713</v>
      </c>
      <c r="I9729" s="135" t="s">
        <v>7884</v>
      </c>
    </row>
    <row r="9730" spans="1:9" x14ac:dyDescent="0.2">
      <c r="A9730" s="135" t="s">
        <v>2918</v>
      </c>
      <c r="D9730" s="135" t="s">
        <v>14716</v>
      </c>
      <c r="E9730" s="135">
        <f t="shared" ref="E9730:E9793" si="152">VALUE(D9730)</f>
        <v>65130011</v>
      </c>
      <c r="F9730" s="135" t="s">
        <v>9485</v>
      </c>
      <c r="G9730" s="135" t="s">
        <v>14687</v>
      </c>
      <c r="H9730" s="135" t="s">
        <v>14713</v>
      </c>
      <c r="I9730" s="135" t="s">
        <v>14717</v>
      </c>
    </row>
    <row r="9731" spans="1:9" x14ac:dyDescent="0.2">
      <c r="A9731" s="135" t="s">
        <v>2918</v>
      </c>
      <c r="D9731" s="135" t="s">
        <v>14718</v>
      </c>
      <c r="E9731" s="135">
        <f t="shared" si="152"/>
        <v>65130020</v>
      </c>
      <c r="F9731" s="135" t="s">
        <v>9485</v>
      </c>
      <c r="G9731" s="135" t="s">
        <v>14687</v>
      </c>
      <c r="H9731" s="135" t="s">
        <v>14713</v>
      </c>
      <c r="I9731" s="135" t="s">
        <v>14719</v>
      </c>
    </row>
    <row r="9732" spans="1:9" x14ac:dyDescent="0.2">
      <c r="A9732" s="135" t="s">
        <v>2918</v>
      </c>
      <c r="D9732" s="135" t="s">
        <v>14720</v>
      </c>
      <c r="E9732" s="135">
        <f t="shared" si="152"/>
        <v>65130040</v>
      </c>
      <c r="F9732" s="135" t="s">
        <v>9485</v>
      </c>
      <c r="G9732" s="135" t="s">
        <v>14687</v>
      </c>
      <c r="H9732" s="135" t="s">
        <v>14713</v>
      </c>
      <c r="I9732" s="135" t="s">
        <v>16264</v>
      </c>
    </row>
    <row r="9733" spans="1:9" x14ac:dyDescent="0.2">
      <c r="A9733" s="135" t="s">
        <v>2918</v>
      </c>
      <c r="D9733" s="135" t="s">
        <v>14721</v>
      </c>
      <c r="E9733" s="135">
        <f t="shared" si="152"/>
        <v>65135001</v>
      </c>
      <c r="F9733" s="135" t="s">
        <v>9485</v>
      </c>
      <c r="G9733" s="135" t="s">
        <v>14687</v>
      </c>
      <c r="H9733" s="135" t="s">
        <v>14722</v>
      </c>
      <c r="I9733" s="135" t="s">
        <v>14723</v>
      </c>
    </row>
    <row r="9734" spans="1:9" x14ac:dyDescent="0.2">
      <c r="A9734" s="135" t="s">
        <v>2918</v>
      </c>
      <c r="D9734" s="135" t="s">
        <v>14724</v>
      </c>
      <c r="E9734" s="135">
        <f t="shared" si="152"/>
        <v>65135010</v>
      </c>
      <c r="F9734" s="135" t="s">
        <v>9485</v>
      </c>
      <c r="G9734" s="135" t="s">
        <v>14687</v>
      </c>
      <c r="H9734" s="135" t="s">
        <v>14722</v>
      </c>
      <c r="I9734" s="135" t="s">
        <v>7884</v>
      </c>
    </row>
    <row r="9735" spans="1:9" x14ac:dyDescent="0.2">
      <c r="A9735" s="135" t="s">
        <v>2918</v>
      </c>
      <c r="D9735" s="135" t="s">
        <v>14725</v>
      </c>
      <c r="E9735" s="135">
        <f t="shared" si="152"/>
        <v>65135011</v>
      </c>
      <c r="F9735" s="135" t="s">
        <v>9485</v>
      </c>
      <c r="G9735" s="135" t="s">
        <v>14687</v>
      </c>
      <c r="H9735" s="135" t="s">
        <v>14722</v>
      </c>
      <c r="I9735" s="135" t="s">
        <v>15137</v>
      </c>
    </row>
    <row r="9736" spans="1:9" x14ac:dyDescent="0.2">
      <c r="A9736" s="135" t="s">
        <v>2918</v>
      </c>
      <c r="D9736" s="135" t="s">
        <v>14726</v>
      </c>
      <c r="E9736" s="135">
        <f t="shared" si="152"/>
        <v>65135012</v>
      </c>
      <c r="F9736" s="135" t="s">
        <v>9485</v>
      </c>
      <c r="G9736" s="135" t="s">
        <v>14687</v>
      </c>
      <c r="H9736" s="135" t="s">
        <v>14722</v>
      </c>
      <c r="I9736" s="135" t="s">
        <v>14727</v>
      </c>
    </row>
    <row r="9737" spans="1:9" x14ac:dyDescent="0.2">
      <c r="A9737" s="135" t="s">
        <v>2918</v>
      </c>
      <c r="D9737" s="135" t="s">
        <v>14728</v>
      </c>
      <c r="E9737" s="135">
        <f t="shared" si="152"/>
        <v>65135013</v>
      </c>
      <c r="F9737" s="135" t="s">
        <v>9485</v>
      </c>
      <c r="G9737" s="135" t="s">
        <v>14687</v>
      </c>
      <c r="H9737" s="135" t="s">
        <v>14722</v>
      </c>
      <c r="I9737" s="135" t="s">
        <v>14729</v>
      </c>
    </row>
    <row r="9738" spans="1:9" x14ac:dyDescent="0.2">
      <c r="A9738" s="135" t="s">
        <v>2918</v>
      </c>
      <c r="D9738" s="135" t="s">
        <v>14730</v>
      </c>
      <c r="E9738" s="135">
        <f t="shared" si="152"/>
        <v>65135014</v>
      </c>
      <c r="F9738" s="135" t="s">
        <v>9485</v>
      </c>
      <c r="G9738" s="135" t="s">
        <v>14687</v>
      </c>
      <c r="H9738" s="135" t="s">
        <v>14722</v>
      </c>
      <c r="I9738" s="135" t="s">
        <v>14731</v>
      </c>
    </row>
    <row r="9739" spans="1:9" x14ac:dyDescent="0.2">
      <c r="A9739" s="135" t="s">
        <v>2918</v>
      </c>
      <c r="D9739" s="135" t="s">
        <v>14732</v>
      </c>
      <c r="E9739" s="135">
        <f t="shared" si="152"/>
        <v>65135030</v>
      </c>
      <c r="F9739" s="135" t="s">
        <v>9485</v>
      </c>
      <c r="G9739" s="135" t="s">
        <v>14687</v>
      </c>
      <c r="H9739" s="135" t="s">
        <v>14722</v>
      </c>
      <c r="I9739" s="135" t="s">
        <v>16264</v>
      </c>
    </row>
    <row r="9740" spans="1:9" x14ac:dyDescent="0.2">
      <c r="A9740" s="135" t="s">
        <v>2918</v>
      </c>
      <c r="D9740" s="135" t="s">
        <v>14733</v>
      </c>
      <c r="E9740" s="135">
        <f t="shared" si="152"/>
        <v>65140001</v>
      </c>
      <c r="F9740" s="135" t="s">
        <v>9485</v>
      </c>
      <c r="G9740" s="135" t="s">
        <v>14687</v>
      </c>
      <c r="H9740" s="135" t="s">
        <v>14734</v>
      </c>
      <c r="I9740" s="135" t="s">
        <v>14735</v>
      </c>
    </row>
    <row r="9741" spans="1:9" x14ac:dyDescent="0.2">
      <c r="A9741" s="135" t="s">
        <v>2918</v>
      </c>
      <c r="D9741" s="135" t="s">
        <v>14736</v>
      </c>
      <c r="E9741" s="135">
        <f t="shared" si="152"/>
        <v>65140010</v>
      </c>
      <c r="F9741" s="135" t="s">
        <v>9485</v>
      </c>
      <c r="G9741" s="135" t="s">
        <v>14687</v>
      </c>
      <c r="H9741" s="135" t="s">
        <v>14734</v>
      </c>
      <c r="I9741" s="135" t="s">
        <v>7884</v>
      </c>
    </row>
    <row r="9742" spans="1:9" x14ac:dyDescent="0.2">
      <c r="A9742" s="135" t="s">
        <v>2918</v>
      </c>
      <c r="D9742" s="135" t="s">
        <v>14737</v>
      </c>
      <c r="E9742" s="135">
        <f t="shared" si="152"/>
        <v>65140011</v>
      </c>
      <c r="F9742" s="135" t="s">
        <v>9485</v>
      </c>
      <c r="G9742" s="135" t="s">
        <v>14687</v>
      </c>
      <c r="H9742" s="135" t="s">
        <v>14734</v>
      </c>
      <c r="I9742" s="135" t="s">
        <v>15137</v>
      </c>
    </row>
    <row r="9743" spans="1:9" x14ac:dyDescent="0.2">
      <c r="A9743" s="135" t="s">
        <v>2918</v>
      </c>
      <c r="D9743" s="135" t="s">
        <v>14738</v>
      </c>
      <c r="E9743" s="135">
        <f t="shared" si="152"/>
        <v>65140012</v>
      </c>
      <c r="F9743" s="135" t="s">
        <v>9485</v>
      </c>
      <c r="G9743" s="135" t="s">
        <v>14687</v>
      </c>
      <c r="H9743" s="135" t="s">
        <v>14734</v>
      </c>
      <c r="I9743" s="135" t="s">
        <v>14739</v>
      </c>
    </row>
    <row r="9744" spans="1:9" x14ac:dyDescent="0.2">
      <c r="A9744" s="135" t="s">
        <v>2918</v>
      </c>
      <c r="D9744" s="135" t="s">
        <v>14740</v>
      </c>
      <c r="E9744" s="135">
        <f t="shared" si="152"/>
        <v>65140013</v>
      </c>
      <c r="F9744" s="135" t="s">
        <v>9485</v>
      </c>
      <c r="G9744" s="135" t="s">
        <v>14687</v>
      </c>
      <c r="H9744" s="135" t="s">
        <v>14734</v>
      </c>
      <c r="I9744" s="135" t="s">
        <v>14731</v>
      </c>
    </row>
    <row r="9745" spans="1:9" x14ac:dyDescent="0.2">
      <c r="A9745" s="135" t="s">
        <v>2918</v>
      </c>
      <c r="D9745" s="135" t="s">
        <v>14741</v>
      </c>
      <c r="E9745" s="135">
        <f t="shared" si="152"/>
        <v>65140014</v>
      </c>
      <c r="F9745" s="135" t="s">
        <v>9485</v>
      </c>
      <c r="G9745" s="135" t="s">
        <v>14687</v>
      </c>
      <c r="H9745" s="135" t="s">
        <v>14734</v>
      </c>
      <c r="I9745" s="135" t="s">
        <v>14742</v>
      </c>
    </row>
    <row r="9746" spans="1:9" x14ac:dyDescent="0.2">
      <c r="A9746" s="135" t="s">
        <v>2918</v>
      </c>
      <c r="D9746" s="135" t="s">
        <v>14743</v>
      </c>
      <c r="E9746" s="135">
        <f t="shared" si="152"/>
        <v>65140015</v>
      </c>
      <c r="F9746" s="135" t="s">
        <v>9485</v>
      </c>
      <c r="G9746" s="135" t="s">
        <v>14687</v>
      </c>
      <c r="H9746" s="135" t="s">
        <v>14734</v>
      </c>
      <c r="I9746" s="135" t="s">
        <v>15425</v>
      </c>
    </row>
    <row r="9747" spans="1:9" x14ac:dyDescent="0.2">
      <c r="A9747" s="135" t="s">
        <v>2918</v>
      </c>
      <c r="D9747" s="135" t="s">
        <v>14744</v>
      </c>
      <c r="E9747" s="135">
        <f t="shared" si="152"/>
        <v>65140016</v>
      </c>
      <c r="F9747" s="135" t="s">
        <v>9485</v>
      </c>
      <c r="G9747" s="135" t="s">
        <v>14687</v>
      </c>
      <c r="H9747" s="135" t="s">
        <v>14734</v>
      </c>
      <c r="I9747" s="135" t="s">
        <v>14745</v>
      </c>
    </row>
    <row r="9748" spans="1:9" x14ac:dyDescent="0.2">
      <c r="A9748" s="135" t="s">
        <v>2918</v>
      </c>
      <c r="D9748" s="135" t="s">
        <v>14746</v>
      </c>
      <c r="E9748" s="135">
        <f t="shared" si="152"/>
        <v>65140017</v>
      </c>
      <c r="F9748" s="135" t="s">
        <v>9485</v>
      </c>
      <c r="G9748" s="135" t="s">
        <v>14687</v>
      </c>
      <c r="H9748" s="135" t="s">
        <v>14734</v>
      </c>
      <c r="I9748" s="135" t="s">
        <v>14747</v>
      </c>
    </row>
    <row r="9749" spans="1:9" x14ac:dyDescent="0.2">
      <c r="A9749" s="135" t="s">
        <v>2918</v>
      </c>
      <c r="D9749" s="135" t="s">
        <v>14748</v>
      </c>
      <c r="E9749" s="135">
        <f t="shared" si="152"/>
        <v>65140018</v>
      </c>
      <c r="F9749" s="135" t="s">
        <v>9485</v>
      </c>
      <c r="G9749" s="135" t="s">
        <v>14687</v>
      </c>
      <c r="H9749" s="135" t="s">
        <v>14734</v>
      </c>
      <c r="I9749" s="135" t="s">
        <v>14749</v>
      </c>
    </row>
    <row r="9750" spans="1:9" x14ac:dyDescent="0.2">
      <c r="A9750" s="135" t="s">
        <v>2918</v>
      </c>
      <c r="D9750" s="135" t="s">
        <v>15151</v>
      </c>
      <c r="E9750" s="135">
        <f t="shared" si="152"/>
        <v>65140030</v>
      </c>
      <c r="F9750" s="135" t="s">
        <v>9485</v>
      </c>
      <c r="G9750" s="135" t="s">
        <v>14687</v>
      </c>
      <c r="H9750" s="135" t="s">
        <v>14734</v>
      </c>
      <c r="I9750" s="135" t="s">
        <v>16264</v>
      </c>
    </row>
    <row r="9751" spans="1:9" x14ac:dyDescent="0.2">
      <c r="A9751" s="135" t="s">
        <v>2918</v>
      </c>
      <c r="D9751" s="135" t="s">
        <v>15152</v>
      </c>
      <c r="E9751" s="135">
        <f t="shared" si="152"/>
        <v>65145001</v>
      </c>
      <c r="F9751" s="135" t="s">
        <v>9485</v>
      </c>
      <c r="G9751" s="135" t="s">
        <v>14687</v>
      </c>
      <c r="H9751" s="135" t="s">
        <v>15153</v>
      </c>
      <c r="I9751" s="135" t="s">
        <v>15154</v>
      </c>
    </row>
    <row r="9752" spans="1:9" x14ac:dyDescent="0.2">
      <c r="A9752" s="135" t="s">
        <v>2918</v>
      </c>
      <c r="D9752" s="135" t="s">
        <v>15155</v>
      </c>
      <c r="E9752" s="135">
        <f t="shared" si="152"/>
        <v>65145010</v>
      </c>
      <c r="F9752" s="135" t="s">
        <v>9485</v>
      </c>
      <c r="G9752" s="135" t="s">
        <v>14687</v>
      </c>
      <c r="H9752" s="135" t="s">
        <v>15153</v>
      </c>
      <c r="I9752" s="135" t="s">
        <v>15156</v>
      </c>
    </row>
    <row r="9753" spans="1:9" x14ac:dyDescent="0.2">
      <c r="A9753" s="135" t="s">
        <v>2918</v>
      </c>
      <c r="D9753" s="135" t="s">
        <v>15157</v>
      </c>
      <c r="E9753" s="135">
        <f t="shared" si="152"/>
        <v>65145011</v>
      </c>
      <c r="F9753" s="135" t="s">
        <v>9485</v>
      </c>
      <c r="G9753" s="135" t="s">
        <v>14687</v>
      </c>
      <c r="H9753" s="135" t="s">
        <v>15153</v>
      </c>
      <c r="I9753" s="135" t="s">
        <v>15158</v>
      </c>
    </row>
    <row r="9754" spans="1:9" x14ac:dyDescent="0.2">
      <c r="A9754" s="135" t="s">
        <v>2918</v>
      </c>
      <c r="D9754" s="135" t="s">
        <v>15159</v>
      </c>
      <c r="E9754" s="135">
        <f t="shared" si="152"/>
        <v>65145020</v>
      </c>
      <c r="F9754" s="135" t="s">
        <v>9485</v>
      </c>
      <c r="G9754" s="135" t="s">
        <v>14687</v>
      </c>
      <c r="H9754" s="135" t="s">
        <v>15153</v>
      </c>
      <c r="I9754" s="135" t="s">
        <v>865</v>
      </c>
    </row>
    <row r="9755" spans="1:9" x14ac:dyDescent="0.2">
      <c r="A9755" s="135" t="s">
        <v>2918</v>
      </c>
      <c r="D9755" s="135" t="s">
        <v>15160</v>
      </c>
      <c r="E9755" s="135">
        <f t="shared" si="152"/>
        <v>65145021</v>
      </c>
      <c r="F9755" s="135" t="s">
        <v>9485</v>
      </c>
      <c r="G9755" s="135" t="s">
        <v>14687</v>
      </c>
      <c r="H9755" s="135" t="s">
        <v>15153</v>
      </c>
      <c r="I9755" s="135" t="s">
        <v>15161</v>
      </c>
    </row>
    <row r="9756" spans="1:9" x14ac:dyDescent="0.2">
      <c r="A9756" s="135" t="s">
        <v>2918</v>
      </c>
      <c r="D9756" s="135" t="s">
        <v>15162</v>
      </c>
      <c r="E9756" s="135">
        <f t="shared" si="152"/>
        <v>65145022</v>
      </c>
      <c r="F9756" s="135" t="s">
        <v>9485</v>
      </c>
      <c r="G9756" s="135" t="s">
        <v>14687</v>
      </c>
      <c r="H9756" s="135" t="s">
        <v>15153</v>
      </c>
      <c r="I9756" s="135" t="s">
        <v>15163</v>
      </c>
    </row>
    <row r="9757" spans="1:9" x14ac:dyDescent="0.2">
      <c r="A9757" s="135" t="s">
        <v>2918</v>
      </c>
      <c r="D9757" s="135" t="s">
        <v>15164</v>
      </c>
      <c r="E9757" s="135">
        <f t="shared" si="152"/>
        <v>65145023</v>
      </c>
      <c r="F9757" s="135" t="s">
        <v>9485</v>
      </c>
      <c r="G9757" s="135" t="s">
        <v>14687</v>
      </c>
      <c r="H9757" s="135" t="s">
        <v>15153</v>
      </c>
      <c r="I9757" s="135" t="s">
        <v>15165</v>
      </c>
    </row>
    <row r="9758" spans="1:9" x14ac:dyDescent="0.2">
      <c r="A9758" s="135" t="s">
        <v>2918</v>
      </c>
      <c r="D9758" s="135" t="s">
        <v>15166</v>
      </c>
      <c r="E9758" s="135">
        <f t="shared" si="152"/>
        <v>65145030</v>
      </c>
      <c r="F9758" s="135" t="s">
        <v>9485</v>
      </c>
      <c r="G9758" s="135" t="s">
        <v>14687</v>
      </c>
      <c r="H9758" s="135" t="s">
        <v>15153</v>
      </c>
      <c r="I9758" s="135" t="s">
        <v>15167</v>
      </c>
    </row>
    <row r="9759" spans="1:9" x14ac:dyDescent="0.2">
      <c r="A9759" s="135" t="s">
        <v>2918</v>
      </c>
      <c r="D9759" s="135" t="s">
        <v>15168</v>
      </c>
      <c r="E9759" s="135">
        <f t="shared" si="152"/>
        <v>65145031</v>
      </c>
      <c r="F9759" s="135" t="s">
        <v>9485</v>
      </c>
      <c r="G9759" s="135" t="s">
        <v>14687</v>
      </c>
      <c r="H9759" s="135" t="s">
        <v>15153</v>
      </c>
      <c r="I9759" s="135" t="s">
        <v>15169</v>
      </c>
    </row>
    <row r="9760" spans="1:9" x14ac:dyDescent="0.2">
      <c r="A9760" s="135" t="s">
        <v>2918</v>
      </c>
      <c r="D9760" s="135" t="s">
        <v>15170</v>
      </c>
      <c r="E9760" s="135">
        <f t="shared" si="152"/>
        <v>65180001</v>
      </c>
      <c r="F9760" s="135" t="s">
        <v>9485</v>
      </c>
      <c r="G9760" s="135" t="s">
        <v>14687</v>
      </c>
      <c r="H9760" s="135" t="s">
        <v>3295</v>
      </c>
      <c r="I9760" s="135" t="s">
        <v>3295</v>
      </c>
    </row>
    <row r="9761" spans="1:9" x14ac:dyDescent="0.2">
      <c r="A9761" s="135" t="s">
        <v>2918</v>
      </c>
      <c r="D9761" s="135" t="s">
        <v>13582</v>
      </c>
      <c r="E9761" s="135">
        <f t="shared" si="152"/>
        <v>65182001</v>
      </c>
      <c r="F9761" s="135" t="s">
        <v>9485</v>
      </c>
      <c r="G9761" s="135" t="s">
        <v>14687</v>
      </c>
      <c r="H9761" s="135" t="s">
        <v>13583</v>
      </c>
      <c r="I9761" s="135" t="s">
        <v>3298</v>
      </c>
    </row>
    <row r="9762" spans="1:9" x14ac:dyDescent="0.2">
      <c r="A9762" s="135" t="s">
        <v>2918</v>
      </c>
      <c r="D9762" s="135" t="s">
        <v>13584</v>
      </c>
      <c r="E9762" s="135">
        <f t="shared" si="152"/>
        <v>65182002</v>
      </c>
      <c r="F9762" s="135" t="s">
        <v>9485</v>
      </c>
      <c r="G9762" s="135" t="s">
        <v>14687</v>
      </c>
      <c r="H9762" s="135" t="s">
        <v>13583</v>
      </c>
      <c r="I9762" s="135" t="s">
        <v>3300</v>
      </c>
    </row>
    <row r="9763" spans="1:9" x14ac:dyDescent="0.2">
      <c r="A9763" s="135" t="s">
        <v>2918</v>
      </c>
      <c r="D9763" s="135" t="s">
        <v>13585</v>
      </c>
      <c r="E9763" s="135">
        <f t="shared" si="152"/>
        <v>65182501</v>
      </c>
      <c r="F9763" s="135" t="s">
        <v>9485</v>
      </c>
      <c r="G9763" s="135" t="s">
        <v>14687</v>
      </c>
      <c r="H9763" s="135" t="s">
        <v>3302</v>
      </c>
      <c r="I9763" s="135" t="s">
        <v>16607</v>
      </c>
    </row>
    <row r="9764" spans="1:9" x14ac:dyDescent="0.2">
      <c r="A9764" s="135" t="s">
        <v>2918</v>
      </c>
      <c r="D9764" s="135" t="s">
        <v>13586</v>
      </c>
      <c r="E9764" s="135">
        <f t="shared" si="152"/>
        <v>65182599</v>
      </c>
      <c r="F9764" s="135" t="s">
        <v>9485</v>
      </c>
      <c r="G9764" s="135" t="s">
        <v>14687</v>
      </c>
      <c r="H9764" s="135" t="s">
        <v>3302</v>
      </c>
      <c r="I9764" s="135" t="s">
        <v>3303</v>
      </c>
    </row>
    <row r="9765" spans="1:9" x14ac:dyDescent="0.2">
      <c r="A9765" s="135" t="s">
        <v>2918</v>
      </c>
      <c r="D9765" s="135" t="s">
        <v>13587</v>
      </c>
      <c r="E9765" s="135">
        <f t="shared" si="152"/>
        <v>68110001</v>
      </c>
      <c r="F9765" s="135" t="s">
        <v>9485</v>
      </c>
      <c r="G9765" s="135" t="s">
        <v>13588</v>
      </c>
      <c r="H9765" s="135" t="s">
        <v>13589</v>
      </c>
      <c r="I9765" s="135" t="s">
        <v>13590</v>
      </c>
    </row>
    <row r="9766" spans="1:9" x14ac:dyDescent="0.2">
      <c r="A9766" s="135" t="s">
        <v>2918</v>
      </c>
      <c r="D9766" s="135" t="s">
        <v>13591</v>
      </c>
      <c r="E9766" s="135">
        <f t="shared" si="152"/>
        <v>68110010</v>
      </c>
      <c r="F9766" s="135" t="s">
        <v>9485</v>
      </c>
      <c r="G9766" s="135" t="s">
        <v>13588</v>
      </c>
      <c r="H9766" s="135" t="s">
        <v>13589</v>
      </c>
      <c r="I9766" s="135" t="s">
        <v>7884</v>
      </c>
    </row>
    <row r="9767" spans="1:9" x14ac:dyDescent="0.2">
      <c r="A9767" s="135" t="s">
        <v>2918</v>
      </c>
      <c r="D9767" s="135" t="s">
        <v>13592</v>
      </c>
      <c r="E9767" s="135">
        <f t="shared" si="152"/>
        <v>68110011</v>
      </c>
      <c r="F9767" s="135" t="s">
        <v>9485</v>
      </c>
      <c r="G9767" s="135" t="s">
        <v>13588</v>
      </c>
      <c r="H9767" s="135" t="s">
        <v>13589</v>
      </c>
      <c r="I9767" s="135" t="s">
        <v>13593</v>
      </c>
    </row>
    <row r="9768" spans="1:9" x14ac:dyDescent="0.2">
      <c r="A9768" s="135" t="s">
        <v>2918</v>
      </c>
      <c r="D9768" s="135" t="s">
        <v>13594</v>
      </c>
      <c r="E9768" s="135">
        <f t="shared" si="152"/>
        <v>68110020</v>
      </c>
      <c r="F9768" s="135" t="s">
        <v>9485</v>
      </c>
      <c r="G9768" s="135" t="s">
        <v>13588</v>
      </c>
      <c r="H9768" s="135" t="s">
        <v>13589</v>
      </c>
      <c r="I9768" s="135" t="s">
        <v>13595</v>
      </c>
    </row>
    <row r="9769" spans="1:9" x14ac:dyDescent="0.2">
      <c r="A9769" s="135" t="s">
        <v>2918</v>
      </c>
      <c r="D9769" s="135" t="s">
        <v>13596</v>
      </c>
      <c r="E9769" s="135">
        <f t="shared" si="152"/>
        <v>68110021</v>
      </c>
      <c r="F9769" s="135" t="s">
        <v>9485</v>
      </c>
      <c r="G9769" s="135" t="s">
        <v>13588</v>
      </c>
      <c r="H9769" s="135" t="s">
        <v>13589</v>
      </c>
      <c r="I9769" s="135" t="s">
        <v>13597</v>
      </c>
    </row>
    <row r="9770" spans="1:9" x14ac:dyDescent="0.2">
      <c r="A9770" s="135" t="s">
        <v>2918</v>
      </c>
      <c r="D9770" s="135" t="s">
        <v>13598</v>
      </c>
      <c r="E9770" s="135">
        <f t="shared" si="152"/>
        <v>68110022</v>
      </c>
      <c r="F9770" s="135" t="s">
        <v>9485</v>
      </c>
      <c r="G9770" s="135" t="s">
        <v>13588</v>
      </c>
      <c r="H9770" s="135" t="s">
        <v>13589</v>
      </c>
      <c r="I9770" s="135" t="s">
        <v>13599</v>
      </c>
    </row>
    <row r="9771" spans="1:9" x14ac:dyDescent="0.2">
      <c r="A9771" s="135" t="s">
        <v>2918</v>
      </c>
      <c r="D9771" s="135" t="s">
        <v>13600</v>
      </c>
      <c r="E9771" s="135">
        <f t="shared" si="152"/>
        <v>68110023</v>
      </c>
      <c r="F9771" s="135" t="s">
        <v>9485</v>
      </c>
      <c r="G9771" s="135" t="s">
        <v>13588</v>
      </c>
      <c r="H9771" s="135" t="s">
        <v>13589</v>
      </c>
      <c r="I9771" s="135" t="s">
        <v>13601</v>
      </c>
    </row>
    <row r="9772" spans="1:9" x14ac:dyDescent="0.2">
      <c r="A9772" s="135" t="s">
        <v>2918</v>
      </c>
      <c r="D9772" s="135" t="s">
        <v>13602</v>
      </c>
      <c r="E9772" s="135">
        <f t="shared" si="152"/>
        <v>68110024</v>
      </c>
      <c r="F9772" s="135" t="s">
        <v>9485</v>
      </c>
      <c r="G9772" s="135" t="s">
        <v>13588</v>
      </c>
      <c r="H9772" s="135" t="s">
        <v>13589</v>
      </c>
      <c r="I9772" s="135" t="s">
        <v>13603</v>
      </c>
    </row>
    <row r="9773" spans="1:9" x14ac:dyDescent="0.2">
      <c r="A9773" s="135" t="s">
        <v>2918</v>
      </c>
      <c r="D9773" s="135" t="s">
        <v>13604</v>
      </c>
      <c r="E9773" s="135">
        <f t="shared" si="152"/>
        <v>68110030</v>
      </c>
      <c r="F9773" s="135" t="s">
        <v>9485</v>
      </c>
      <c r="G9773" s="135" t="s">
        <v>13588</v>
      </c>
      <c r="H9773" s="135" t="s">
        <v>13589</v>
      </c>
      <c r="I9773" s="135" t="s">
        <v>13605</v>
      </c>
    </row>
    <row r="9774" spans="1:9" x14ac:dyDescent="0.2">
      <c r="A9774" s="135" t="s">
        <v>2918</v>
      </c>
      <c r="D9774" s="135" t="s">
        <v>13606</v>
      </c>
      <c r="E9774" s="135">
        <f t="shared" si="152"/>
        <v>68110035</v>
      </c>
      <c r="F9774" s="135" t="s">
        <v>9485</v>
      </c>
      <c r="G9774" s="135" t="s">
        <v>13588</v>
      </c>
      <c r="H9774" s="135" t="s">
        <v>13589</v>
      </c>
      <c r="I9774" s="135" t="s">
        <v>11210</v>
      </c>
    </row>
    <row r="9775" spans="1:9" x14ac:dyDescent="0.2">
      <c r="A9775" s="135" t="s">
        <v>2918</v>
      </c>
      <c r="D9775" s="135" t="s">
        <v>11211</v>
      </c>
      <c r="E9775" s="135">
        <f t="shared" si="152"/>
        <v>68180001</v>
      </c>
      <c r="F9775" s="135" t="s">
        <v>9485</v>
      </c>
      <c r="G9775" s="135" t="s">
        <v>13588</v>
      </c>
      <c r="H9775" s="135" t="s">
        <v>3295</v>
      </c>
      <c r="I9775" s="135" t="s">
        <v>3295</v>
      </c>
    </row>
    <row r="9776" spans="1:9" x14ac:dyDescent="0.2">
      <c r="A9776" s="135" t="s">
        <v>2918</v>
      </c>
      <c r="D9776" s="135" t="s">
        <v>11212</v>
      </c>
      <c r="E9776" s="135">
        <f t="shared" si="152"/>
        <v>68182001</v>
      </c>
      <c r="F9776" s="135" t="s">
        <v>9485</v>
      </c>
      <c r="G9776" s="135" t="s">
        <v>13588</v>
      </c>
      <c r="H9776" s="135" t="s">
        <v>3297</v>
      </c>
      <c r="I9776" s="135" t="s">
        <v>3298</v>
      </c>
    </row>
    <row r="9777" spans="1:9" x14ac:dyDescent="0.2">
      <c r="A9777" s="135" t="s">
        <v>2918</v>
      </c>
      <c r="D9777" s="135" t="s">
        <v>11213</v>
      </c>
      <c r="E9777" s="135">
        <f t="shared" si="152"/>
        <v>68182002</v>
      </c>
      <c r="F9777" s="135" t="s">
        <v>9485</v>
      </c>
      <c r="G9777" s="135" t="s">
        <v>13588</v>
      </c>
      <c r="H9777" s="135" t="s">
        <v>3297</v>
      </c>
      <c r="I9777" s="135" t="s">
        <v>3300</v>
      </c>
    </row>
    <row r="9778" spans="1:9" x14ac:dyDescent="0.2">
      <c r="A9778" s="135" t="s">
        <v>2918</v>
      </c>
      <c r="D9778" s="135" t="s">
        <v>11214</v>
      </c>
      <c r="E9778" s="135">
        <f t="shared" si="152"/>
        <v>68182599</v>
      </c>
      <c r="F9778" s="135" t="s">
        <v>9485</v>
      </c>
      <c r="G9778" s="135" t="s">
        <v>13588</v>
      </c>
      <c r="H9778" s="135" t="s">
        <v>3302</v>
      </c>
      <c r="I9778" s="135" t="s">
        <v>3303</v>
      </c>
    </row>
    <row r="9779" spans="1:9" x14ac:dyDescent="0.2">
      <c r="A9779" s="135" t="s">
        <v>2918</v>
      </c>
      <c r="D9779" s="135" t="s">
        <v>11215</v>
      </c>
      <c r="E9779" s="135">
        <f t="shared" si="152"/>
        <v>68240030</v>
      </c>
      <c r="F9779" s="135" t="s">
        <v>9485</v>
      </c>
      <c r="G9779" s="135" t="s">
        <v>4409</v>
      </c>
      <c r="H9779" s="135" t="s">
        <v>11216</v>
      </c>
      <c r="I9779" s="135" t="s">
        <v>11217</v>
      </c>
    </row>
    <row r="9780" spans="1:9" x14ac:dyDescent="0.2">
      <c r="A9780" s="135" t="s">
        <v>2918</v>
      </c>
      <c r="D9780" s="135" t="s">
        <v>11218</v>
      </c>
      <c r="E9780" s="135">
        <f t="shared" si="152"/>
        <v>68240031</v>
      </c>
      <c r="F9780" s="135" t="s">
        <v>9485</v>
      </c>
      <c r="G9780" s="135" t="s">
        <v>4409</v>
      </c>
      <c r="H9780" s="135" t="s">
        <v>11216</v>
      </c>
      <c r="I9780" s="135" t="s">
        <v>11219</v>
      </c>
    </row>
    <row r="9781" spans="1:9" x14ac:dyDescent="0.2">
      <c r="A9781" s="135" t="s">
        <v>2918</v>
      </c>
      <c r="D9781" s="135" t="s">
        <v>11220</v>
      </c>
      <c r="E9781" s="135">
        <f t="shared" si="152"/>
        <v>68240059</v>
      </c>
      <c r="F9781" s="135" t="s">
        <v>9485</v>
      </c>
      <c r="G9781" s="135" t="s">
        <v>4409</v>
      </c>
      <c r="H9781" s="135" t="s">
        <v>11216</v>
      </c>
      <c r="I9781" s="135" t="s">
        <v>11221</v>
      </c>
    </row>
    <row r="9782" spans="1:9" x14ac:dyDescent="0.2">
      <c r="A9782" s="135" t="s">
        <v>2918</v>
      </c>
      <c r="D9782" s="135" t="s">
        <v>11222</v>
      </c>
      <c r="E9782" s="135">
        <f t="shared" si="152"/>
        <v>68241001</v>
      </c>
      <c r="F9782" s="135" t="s">
        <v>9485</v>
      </c>
      <c r="G9782" s="135" t="s">
        <v>4409</v>
      </c>
      <c r="H9782" s="135" t="s">
        <v>11223</v>
      </c>
      <c r="I9782" s="135" t="s">
        <v>11224</v>
      </c>
    </row>
    <row r="9783" spans="1:9" x14ac:dyDescent="0.2">
      <c r="A9783" s="135" t="s">
        <v>2918</v>
      </c>
      <c r="D9783" s="135" t="s">
        <v>13949</v>
      </c>
      <c r="E9783" s="135">
        <f t="shared" si="152"/>
        <v>68241002</v>
      </c>
      <c r="F9783" s="135" t="s">
        <v>9485</v>
      </c>
      <c r="G9783" s="135" t="s">
        <v>4409</v>
      </c>
      <c r="H9783" s="135" t="s">
        <v>11223</v>
      </c>
      <c r="I9783" s="135" t="s">
        <v>13950</v>
      </c>
    </row>
    <row r="9784" spans="1:9" x14ac:dyDescent="0.2">
      <c r="A9784" s="135" t="s">
        <v>2918</v>
      </c>
      <c r="D9784" s="135" t="s">
        <v>13951</v>
      </c>
      <c r="E9784" s="135">
        <f t="shared" si="152"/>
        <v>68241004</v>
      </c>
      <c r="F9784" s="135" t="s">
        <v>9485</v>
      </c>
      <c r="G9784" s="135" t="s">
        <v>4409</v>
      </c>
      <c r="H9784" s="135" t="s">
        <v>11223</v>
      </c>
      <c r="I9784" s="135" t="s">
        <v>13952</v>
      </c>
    </row>
    <row r="9785" spans="1:9" x14ac:dyDescent="0.2">
      <c r="A9785" s="135" t="s">
        <v>2918</v>
      </c>
      <c r="D9785" s="135" t="s">
        <v>13953</v>
      </c>
      <c r="E9785" s="135">
        <f t="shared" si="152"/>
        <v>68241006</v>
      </c>
      <c r="F9785" s="135" t="s">
        <v>9485</v>
      </c>
      <c r="G9785" s="135" t="s">
        <v>4409</v>
      </c>
      <c r="H9785" s="135" t="s">
        <v>11223</v>
      </c>
      <c r="I9785" s="135" t="s">
        <v>13954</v>
      </c>
    </row>
    <row r="9786" spans="1:9" x14ac:dyDescent="0.2">
      <c r="A9786" s="135" t="s">
        <v>2918</v>
      </c>
      <c r="D9786" s="135" t="s">
        <v>13955</v>
      </c>
      <c r="E9786" s="135">
        <f t="shared" si="152"/>
        <v>68241008</v>
      </c>
      <c r="F9786" s="135" t="s">
        <v>9485</v>
      </c>
      <c r="G9786" s="135" t="s">
        <v>4409</v>
      </c>
      <c r="H9786" s="135" t="s">
        <v>11223</v>
      </c>
      <c r="I9786" s="135" t="s">
        <v>13956</v>
      </c>
    </row>
    <row r="9787" spans="1:9" x14ac:dyDescent="0.2">
      <c r="A9787" s="135" t="s">
        <v>2918</v>
      </c>
      <c r="D9787" s="135" t="s">
        <v>13957</v>
      </c>
      <c r="E9787" s="135">
        <f t="shared" si="152"/>
        <v>68241010</v>
      </c>
      <c r="F9787" s="135" t="s">
        <v>9485</v>
      </c>
      <c r="G9787" s="135" t="s">
        <v>4409</v>
      </c>
      <c r="H9787" s="135" t="s">
        <v>11223</v>
      </c>
      <c r="I9787" s="135" t="s">
        <v>13958</v>
      </c>
    </row>
    <row r="9788" spans="1:9" x14ac:dyDescent="0.2">
      <c r="A9788" s="135" t="s">
        <v>2918</v>
      </c>
      <c r="D9788" s="135" t="s">
        <v>13959</v>
      </c>
      <c r="E9788" s="135">
        <f t="shared" si="152"/>
        <v>68241012</v>
      </c>
      <c r="F9788" s="135" t="s">
        <v>9485</v>
      </c>
      <c r="G9788" s="135" t="s">
        <v>4409</v>
      </c>
      <c r="H9788" s="135" t="s">
        <v>11223</v>
      </c>
      <c r="I9788" s="135" t="s">
        <v>13960</v>
      </c>
    </row>
    <row r="9789" spans="1:9" x14ac:dyDescent="0.2">
      <c r="A9789" s="135" t="s">
        <v>2918</v>
      </c>
      <c r="D9789" s="135" t="s">
        <v>13961</v>
      </c>
      <c r="E9789" s="135">
        <f t="shared" si="152"/>
        <v>68241013</v>
      </c>
      <c r="F9789" s="135" t="s">
        <v>9485</v>
      </c>
      <c r="G9789" s="135" t="s">
        <v>4409</v>
      </c>
      <c r="H9789" s="135" t="s">
        <v>11223</v>
      </c>
      <c r="I9789" s="135" t="s">
        <v>13962</v>
      </c>
    </row>
    <row r="9790" spans="1:9" x14ac:dyDescent="0.2">
      <c r="A9790" s="135" t="s">
        <v>2918</v>
      </c>
      <c r="D9790" s="135" t="s">
        <v>13963</v>
      </c>
      <c r="E9790" s="135">
        <f t="shared" si="152"/>
        <v>68241030</v>
      </c>
      <c r="F9790" s="135" t="s">
        <v>9485</v>
      </c>
      <c r="G9790" s="135" t="s">
        <v>4409</v>
      </c>
      <c r="H9790" s="135" t="s">
        <v>11223</v>
      </c>
      <c r="I9790" s="135" t="s">
        <v>13964</v>
      </c>
    </row>
    <row r="9791" spans="1:9" x14ac:dyDescent="0.2">
      <c r="A9791" s="135" t="s">
        <v>2918</v>
      </c>
      <c r="D9791" s="135" t="s">
        <v>13965</v>
      </c>
      <c r="E9791" s="135">
        <f t="shared" si="152"/>
        <v>68241036</v>
      </c>
      <c r="F9791" s="135" t="s">
        <v>9485</v>
      </c>
      <c r="G9791" s="135" t="s">
        <v>4409</v>
      </c>
      <c r="H9791" s="135" t="s">
        <v>11223</v>
      </c>
      <c r="I9791" s="135" t="s">
        <v>13966</v>
      </c>
    </row>
    <row r="9792" spans="1:9" x14ac:dyDescent="0.2">
      <c r="A9792" s="135" t="s">
        <v>2918</v>
      </c>
      <c r="D9792" s="135" t="s">
        <v>13967</v>
      </c>
      <c r="E9792" s="135">
        <f t="shared" si="152"/>
        <v>68241038</v>
      </c>
      <c r="F9792" s="135" t="s">
        <v>9485</v>
      </c>
      <c r="G9792" s="135" t="s">
        <v>4409</v>
      </c>
      <c r="H9792" s="135" t="s">
        <v>11223</v>
      </c>
      <c r="I9792" s="135" t="s">
        <v>13968</v>
      </c>
    </row>
    <row r="9793" spans="1:9" x14ac:dyDescent="0.2">
      <c r="A9793" s="135" t="s">
        <v>2918</v>
      </c>
      <c r="D9793" s="135" t="s">
        <v>13969</v>
      </c>
      <c r="E9793" s="135">
        <f t="shared" si="152"/>
        <v>68241039</v>
      </c>
      <c r="F9793" s="135" t="s">
        <v>9485</v>
      </c>
      <c r="G9793" s="135" t="s">
        <v>4409</v>
      </c>
      <c r="H9793" s="135" t="s">
        <v>11223</v>
      </c>
      <c r="I9793" s="135" t="s">
        <v>13970</v>
      </c>
    </row>
    <row r="9794" spans="1:9" x14ac:dyDescent="0.2">
      <c r="A9794" s="135" t="s">
        <v>2918</v>
      </c>
      <c r="D9794" s="135" t="s">
        <v>13971</v>
      </c>
      <c r="E9794" s="135">
        <f t="shared" ref="E9794:E9857" si="153">VALUE(D9794)</f>
        <v>68241042</v>
      </c>
      <c r="F9794" s="135" t="s">
        <v>9485</v>
      </c>
      <c r="G9794" s="135" t="s">
        <v>4409</v>
      </c>
      <c r="H9794" s="135" t="s">
        <v>11223</v>
      </c>
      <c r="I9794" s="135" t="s">
        <v>13972</v>
      </c>
    </row>
    <row r="9795" spans="1:9" x14ac:dyDescent="0.2">
      <c r="A9795" s="135" t="s">
        <v>2918</v>
      </c>
      <c r="D9795" s="135" t="s">
        <v>13973</v>
      </c>
      <c r="E9795" s="135">
        <f t="shared" si="153"/>
        <v>68241044</v>
      </c>
      <c r="F9795" s="135" t="s">
        <v>9485</v>
      </c>
      <c r="G9795" s="135" t="s">
        <v>4409</v>
      </c>
      <c r="H9795" s="135" t="s">
        <v>11223</v>
      </c>
      <c r="I9795" s="135" t="s">
        <v>13974</v>
      </c>
    </row>
    <row r="9796" spans="1:9" x14ac:dyDescent="0.2">
      <c r="A9796" s="135" t="s">
        <v>2918</v>
      </c>
      <c r="D9796" s="135" t="s">
        <v>13975</v>
      </c>
      <c r="E9796" s="135">
        <f t="shared" si="153"/>
        <v>68241046</v>
      </c>
      <c r="F9796" s="135" t="s">
        <v>9485</v>
      </c>
      <c r="G9796" s="135" t="s">
        <v>4409</v>
      </c>
      <c r="H9796" s="135" t="s">
        <v>11223</v>
      </c>
      <c r="I9796" s="135" t="s">
        <v>13976</v>
      </c>
    </row>
    <row r="9797" spans="1:9" x14ac:dyDescent="0.2">
      <c r="A9797" s="135" t="s">
        <v>2918</v>
      </c>
      <c r="D9797" s="135" t="s">
        <v>13977</v>
      </c>
      <c r="E9797" s="135">
        <f t="shared" si="153"/>
        <v>68241098</v>
      </c>
      <c r="F9797" s="135" t="s">
        <v>9485</v>
      </c>
      <c r="G9797" s="135" t="s">
        <v>4409</v>
      </c>
      <c r="H9797" s="135" t="s">
        <v>11223</v>
      </c>
      <c r="I9797" s="135" t="s">
        <v>13978</v>
      </c>
    </row>
    <row r="9798" spans="1:9" x14ac:dyDescent="0.2">
      <c r="A9798" s="135" t="s">
        <v>2918</v>
      </c>
      <c r="D9798" s="135" t="s">
        <v>13979</v>
      </c>
      <c r="E9798" s="135">
        <f t="shared" si="153"/>
        <v>68282001</v>
      </c>
      <c r="F9798" s="135" t="s">
        <v>9485</v>
      </c>
      <c r="G9798" s="135" t="s">
        <v>4409</v>
      </c>
      <c r="H9798" s="135" t="s">
        <v>3297</v>
      </c>
      <c r="I9798" s="135" t="s">
        <v>3298</v>
      </c>
    </row>
    <row r="9799" spans="1:9" x14ac:dyDescent="0.2">
      <c r="A9799" s="135" t="s">
        <v>2918</v>
      </c>
      <c r="D9799" s="135" t="s">
        <v>13980</v>
      </c>
      <c r="E9799" s="135">
        <f t="shared" si="153"/>
        <v>68282002</v>
      </c>
      <c r="F9799" s="135" t="s">
        <v>9485</v>
      </c>
      <c r="G9799" s="135" t="s">
        <v>4409</v>
      </c>
      <c r="H9799" s="135" t="s">
        <v>3297</v>
      </c>
      <c r="I9799" s="135" t="s">
        <v>3300</v>
      </c>
    </row>
    <row r="9800" spans="1:9" x14ac:dyDescent="0.2">
      <c r="A9800" s="135" t="s">
        <v>2918</v>
      </c>
      <c r="D9800" s="135" t="s">
        <v>13981</v>
      </c>
      <c r="E9800" s="135">
        <f t="shared" si="153"/>
        <v>68282599</v>
      </c>
      <c r="F9800" s="135" t="s">
        <v>9485</v>
      </c>
      <c r="G9800" s="135" t="s">
        <v>4409</v>
      </c>
      <c r="H9800" s="135" t="s">
        <v>3302</v>
      </c>
      <c r="I9800" s="135" t="s">
        <v>3303</v>
      </c>
    </row>
    <row r="9801" spans="1:9" x14ac:dyDescent="0.2">
      <c r="A9801" s="135" t="s">
        <v>2918</v>
      </c>
      <c r="D9801" s="135" t="s">
        <v>13982</v>
      </c>
      <c r="E9801" s="135">
        <f t="shared" si="153"/>
        <v>68430001</v>
      </c>
      <c r="F9801" s="135" t="s">
        <v>9485</v>
      </c>
      <c r="G9801" s="135" t="s">
        <v>13983</v>
      </c>
      <c r="H9801" s="135" t="s">
        <v>13984</v>
      </c>
      <c r="I9801" s="135" t="s">
        <v>13985</v>
      </c>
    </row>
    <row r="9802" spans="1:9" x14ac:dyDescent="0.2">
      <c r="A9802" s="135" t="s">
        <v>2918</v>
      </c>
      <c r="D9802" s="135" t="s">
        <v>13986</v>
      </c>
      <c r="E9802" s="135">
        <f t="shared" si="153"/>
        <v>68430010</v>
      </c>
      <c r="F9802" s="135" t="s">
        <v>9485</v>
      </c>
      <c r="G9802" s="135" t="s">
        <v>13983</v>
      </c>
      <c r="H9802" s="135" t="s">
        <v>13984</v>
      </c>
      <c r="I9802" s="135" t="s">
        <v>7884</v>
      </c>
    </row>
    <row r="9803" spans="1:9" x14ac:dyDescent="0.2">
      <c r="A9803" s="135" t="s">
        <v>2918</v>
      </c>
      <c r="D9803" s="135" t="s">
        <v>13987</v>
      </c>
      <c r="E9803" s="135">
        <f t="shared" si="153"/>
        <v>68430011</v>
      </c>
      <c r="F9803" s="135" t="s">
        <v>9485</v>
      </c>
      <c r="G9803" s="135" t="s">
        <v>13983</v>
      </c>
      <c r="H9803" s="135" t="s">
        <v>13984</v>
      </c>
      <c r="I9803" s="135" t="s">
        <v>13988</v>
      </c>
    </row>
    <row r="9804" spans="1:9" x14ac:dyDescent="0.2">
      <c r="A9804" s="135" t="s">
        <v>2918</v>
      </c>
      <c r="D9804" s="135" t="s">
        <v>13989</v>
      </c>
      <c r="E9804" s="135">
        <f t="shared" si="153"/>
        <v>68430020</v>
      </c>
      <c r="F9804" s="135" t="s">
        <v>9485</v>
      </c>
      <c r="G9804" s="135" t="s">
        <v>13983</v>
      </c>
      <c r="H9804" s="135" t="s">
        <v>13984</v>
      </c>
      <c r="I9804" s="135" t="s">
        <v>13990</v>
      </c>
    </row>
    <row r="9805" spans="1:9" x14ac:dyDescent="0.2">
      <c r="A9805" s="135" t="s">
        <v>2918</v>
      </c>
      <c r="D9805" s="135" t="s">
        <v>13991</v>
      </c>
      <c r="E9805" s="135">
        <f t="shared" si="153"/>
        <v>68430030</v>
      </c>
      <c r="F9805" s="135" t="s">
        <v>9485</v>
      </c>
      <c r="G9805" s="135" t="s">
        <v>13983</v>
      </c>
      <c r="H9805" s="135" t="s">
        <v>13984</v>
      </c>
      <c r="I9805" s="135" t="s">
        <v>12690</v>
      </c>
    </row>
    <row r="9806" spans="1:9" x14ac:dyDescent="0.2">
      <c r="A9806" s="135" t="s">
        <v>2918</v>
      </c>
      <c r="D9806" s="135" t="s">
        <v>13992</v>
      </c>
      <c r="E9806" s="135">
        <f t="shared" si="153"/>
        <v>68430031</v>
      </c>
      <c r="F9806" s="135" t="s">
        <v>9485</v>
      </c>
      <c r="G9806" s="135" t="s">
        <v>13983</v>
      </c>
      <c r="H9806" s="135" t="s">
        <v>13984</v>
      </c>
      <c r="I9806" s="135" t="s">
        <v>13993</v>
      </c>
    </row>
    <row r="9807" spans="1:9" x14ac:dyDescent="0.2">
      <c r="A9807" s="135" t="s">
        <v>2918</v>
      </c>
      <c r="D9807" s="135" t="s">
        <v>13994</v>
      </c>
      <c r="E9807" s="135">
        <f t="shared" si="153"/>
        <v>68430032</v>
      </c>
      <c r="F9807" s="135" t="s">
        <v>9485</v>
      </c>
      <c r="G9807" s="135" t="s">
        <v>13983</v>
      </c>
      <c r="H9807" s="135" t="s">
        <v>13984</v>
      </c>
      <c r="I9807" s="135" t="s">
        <v>13995</v>
      </c>
    </row>
    <row r="9808" spans="1:9" x14ac:dyDescent="0.2">
      <c r="A9808" s="135" t="s">
        <v>2918</v>
      </c>
      <c r="D9808" s="135" t="s">
        <v>13996</v>
      </c>
      <c r="E9808" s="135">
        <f t="shared" si="153"/>
        <v>68430101</v>
      </c>
      <c r="F9808" s="135" t="s">
        <v>9485</v>
      </c>
      <c r="G9808" s="135" t="s">
        <v>13983</v>
      </c>
      <c r="H9808" s="135" t="s">
        <v>13997</v>
      </c>
      <c r="I9808" s="135" t="s">
        <v>13998</v>
      </c>
    </row>
    <row r="9809" spans="1:9" x14ac:dyDescent="0.2">
      <c r="A9809" s="135" t="s">
        <v>2918</v>
      </c>
      <c r="D9809" s="135" t="s">
        <v>13999</v>
      </c>
      <c r="E9809" s="135">
        <f t="shared" si="153"/>
        <v>68430110</v>
      </c>
      <c r="F9809" s="135" t="s">
        <v>9485</v>
      </c>
      <c r="G9809" s="135" t="s">
        <v>13983</v>
      </c>
      <c r="H9809" s="135" t="s">
        <v>13997</v>
      </c>
      <c r="I9809" s="135" t="s">
        <v>7884</v>
      </c>
    </row>
    <row r="9810" spans="1:9" x14ac:dyDescent="0.2">
      <c r="A9810" s="135" t="s">
        <v>2918</v>
      </c>
      <c r="D9810" s="135" t="s">
        <v>14000</v>
      </c>
      <c r="E9810" s="135">
        <f t="shared" si="153"/>
        <v>68430111</v>
      </c>
      <c r="F9810" s="135" t="s">
        <v>9485</v>
      </c>
      <c r="G9810" s="135" t="s">
        <v>13983</v>
      </c>
      <c r="H9810" s="135" t="s">
        <v>13997</v>
      </c>
      <c r="I9810" s="135" t="s">
        <v>14001</v>
      </c>
    </row>
    <row r="9811" spans="1:9" x14ac:dyDescent="0.2">
      <c r="A9811" s="135" t="s">
        <v>2918</v>
      </c>
      <c r="D9811" s="135" t="s">
        <v>14002</v>
      </c>
      <c r="E9811" s="135">
        <f t="shared" si="153"/>
        <v>68430120</v>
      </c>
      <c r="F9811" s="135" t="s">
        <v>9485</v>
      </c>
      <c r="G9811" s="135" t="s">
        <v>13983</v>
      </c>
      <c r="H9811" s="135" t="s">
        <v>13997</v>
      </c>
      <c r="I9811" s="135" t="s">
        <v>13990</v>
      </c>
    </row>
    <row r="9812" spans="1:9" x14ac:dyDescent="0.2">
      <c r="A9812" s="135" t="s">
        <v>2918</v>
      </c>
      <c r="D9812" s="135" t="s">
        <v>14003</v>
      </c>
      <c r="E9812" s="135">
        <f t="shared" si="153"/>
        <v>68430130</v>
      </c>
      <c r="F9812" s="135" t="s">
        <v>9485</v>
      </c>
      <c r="G9812" s="135" t="s">
        <v>13983</v>
      </c>
      <c r="H9812" s="135" t="s">
        <v>13997</v>
      </c>
      <c r="I9812" s="135" t="s">
        <v>12690</v>
      </c>
    </row>
    <row r="9813" spans="1:9" x14ac:dyDescent="0.2">
      <c r="A9813" s="135" t="s">
        <v>2918</v>
      </c>
      <c r="D9813" s="135" t="s">
        <v>14004</v>
      </c>
      <c r="E9813" s="135">
        <f t="shared" si="153"/>
        <v>68430131</v>
      </c>
      <c r="F9813" s="135" t="s">
        <v>9485</v>
      </c>
      <c r="G9813" s="135" t="s">
        <v>13983</v>
      </c>
      <c r="H9813" s="135" t="s">
        <v>13997</v>
      </c>
      <c r="I9813" s="135" t="s">
        <v>13993</v>
      </c>
    </row>
    <row r="9814" spans="1:9" x14ac:dyDescent="0.2">
      <c r="A9814" s="135" t="s">
        <v>2918</v>
      </c>
      <c r="D9814" s="135" t="s">
        <v>14005</v>
      </c>
      <c r="E9814" s="135">
        <f t="shared" si="153"/>
        <v>68430132</v>
      </c>
      <c r="F9814" s="135" t="s">
        <v>9485</v>
      </c>
      <c r="G9814" s="135" t="s">
        <v>13983</v>
      </c>
      <c r="H9814" s="135" t="s">
        <v>13997</v>
      </c>
      <c r="I9814" s="135" t="s">
        <v>14006</v>
      </c>
    </row>
    <row r="9815" spans="1:9" x14ac:dyDescent="0.2">
      <c r="A9815" s="135" t="s">
        <v>2918</v>
      </c>
      <c r="D9815" s="135" t="s">
        <v>14007</v>
      </c>
      <c r="E9815" s="135">
        <f t="shared" si="153"/>
        <v>68435001</v>
      </c>
      <c r="F9815" s="135" t="s">
        <v>9485</v>
      </c>
      <c r="G9815" s="135" t="s">
        <v>13983</v>
      </c>
      <c r="H9815" s="135" t="s">
        <v>14008</v>
      </c>
      <c r="I9815" s="135" t="s">
        <v>14009</v>
      </c>
    </row>
    <row r="9816" spans="1:9" x14ac:dyDescent="0.2">
      <c r="A9816" s="135" t="s">
        <v>2918</v>
      </c>
      <c r="D9816" s="135" t="s">
        <v>14010</v>
      </c>
      <c r="E9816" s="135">
        <f t="shared" si="153"/>
        <v>68435010</v>
      </c>
      <c r="F9816" s="135" t="s">
        <v>9485</v>
      </c>
      <c r="G9816" s="135" t="s">
        <v>13983</v>
      </c>
      <c r="H9816" s="135" t="s">
        <v>14008</v>
      </c>
      <c r="I9816" s="135" t="s">
        <v>7884</v>
      </c>
    </row>
    <row r="9817" spans="1:9" x14ac:dyDescent="0.2">
      <c r="A9817" s="135" t="s">
        <v>2918</v>
      </c>
      <c r="D9817" s="135" t="s">
        <v>14011</v>
      </c>
      <c r="E9817" s="135">
        <f t="shared" si="153"/>
        <v>68435011</v>
      </c>
      <c r="F9817" s="135" t="s">
        <v>9485</v>
      </c>
      <c r="G9817" s="135" t="s">
        <v>13983</v>
      </c>
      <c r="H9817" s="135" t="s">
        <v>14008</v>
      </c>
      <c r="I9817" s="135" t="s">
        <v>14012</v>
      </c>
    </row>
    <row r="9818" spans="1:9" x14ac:dyDescent="0.2">
      <c r="A9818" s="135" t="s">
        <v>2918</v>
      </c>
      <c r="D9818" s="135" t="s">
        <v>14013</v>
      </c>
      <c r="E9818" s="135">
        <f t="shared" si="153"/>
        <v>68435012</v>
      </c>
      <c r="F9818" s="135" t="s">
        <v>9485</v>
      </c>
      <c r="G9818" s="135" t="s">
        <v>13983</v>
      </c>
      <c r="H9818" s="135" t="s">
        <v>14008</v>
      </c>
      <c r="I9818" s="135" t="s">
        <v>15137</v>
      </c>
    </row>
    <row r="9819" spans="1:9" x14ac:dyDescent="0.2">
      <c r="A9819" s="135" t="s">
        <v>2918</v>
      </c>
      <c r="D9819" s="135" t="s">
        <v>14014</v>
      </c>
      <c r="E9819" s="135">
        <f t="shared" si="153"/>
        <v>68435013</v>
      </c>
      <c r="F9819" s="135" t="s">
        <v>9485</v>
      </c>
      <c r="G9819" s="135" t="s">
        <v>13983</v>
      </c>
      <c r="H9819" s="135" t="s">
        <v>14008</v>
      </c>
      <c r="I9819" s="135" t="s">
        <v>14015</v>
      </c>
    </row>
    <row r="9820" spans="1:9" x14ac:dyDescent="0.2">
      <c r="A9820" s="135" t="s">
        <v>2918</v>
      </c>
      <c r="D9820" s="135" t="s">
        <v>14016</v>
      </c>
      <c r="E9820" s="135">
        <f t="shared" si="153"/>
        <v>68435040</v>
      </c>
      <c r="F9820" s="135" t="s">
        <v>9485</v>
      </c>
      <c r="G9820" s="135" t="s">
        <v>13983</v>
      </c>
      <c r="H9820" s="135" t="s">
        <v>14008</v>
      </c>
      <c r="I9820" s="135" t="s">
        <v>14017</v>
      </c>
    </row>
    <row r="9821" spans="1:9" x14ac:dyDescent="0.2">
      <c r="A9821" s="135" t="s">
        <v>2918</v>
      </c>
      <c r="D9821" s="135" t="s">
        <v>14018</v>
      </c>
      <c r="E9821" s="135">
        <f t="shared" si="153"/>
        <v>68440001</v>
      </c>
      <c r="F9821" s="135" t="s">
        <v>9485</v>
      </c>
      <c r="G9821" s="135" t="s">
        <v>13983</v>
      </c>
      <c r="H9821" s="135" t="s">
        <v>14019</v>
      </c>
      <c r="I9821" s="135" t="s">
        <v>14019</v>
      </c>
    </row>
    <row r="9822" spans="1:9" x14ac:dyDescent="0.2">
      <c r="A9822" s="135" t="s">
        <v>2918</v>
      </c>
      <c r="D9822" s="135" t="s">
        <v>14020</v>
      </c>
      <c r="E9822" s="135">
        <f t="shared" si="153"/>
        <v>68440010</v>
      </c>
      <c r="F9822" s="135" t="s">
        <v>9485</v>
      </c>
      <c r="G9822" s="135" t="s">
        <v>13983</v>
      </c>
      <c r="H9822" s="135" t="s">
        <v>14019</v>
      </c>
      <c r="I9822" s="135" t="s">
        <v>7884</v>
      </c>
    </row>
    <row r="9823" spans="1:9" x14ac:dyDescent="0.2">
      <c r="A9823" s="135" t="s">
        <v>2918</v>
      </c>
      <c r="D9823" s="135" t="s">
        <v>14021</v>
      </c>
      <c r="E9823" s="135">
        <f t="shared" si="153"/>
        <v>68445001</v>
      </c>
      <c r="F9823" s="135" t="s">
        <v>9485</v>
      </c>
      <c r="G9823" s="135" t="s">
        <v>13983</v>
      </c>
      <c r="H9823" s="135" t="s">
        <v>14022</v>
      </c>
      <c r="I9823" s="135" t="s">
        <v>14022</v>
      </c>
    </row>
    <row r="9824" spans="1:9" x14ac:dyDescent="0.2">
      <c r="A9824" s="135" t="s">
        <v>2918</v>
      </c>
      <c r="D9824" s="135" t="s">
        <v>14023</v>
      </c>
      <c r="E9824" s="135">
        <f t="shared" si="153"/>
        <v>68445010</v>
      </c>
      <c r="F9824" s="135" t="s">
        <v>9485</v>
      </c>
      <c r="G9824" s="135" t="s">
        <v>13983</v>
      </c>
      <c r="H9824" s="135" t="s">
        <v>14022</v>
      </c>
      <c r="I9824" s="135" t="s">
        <v>14024</v>
      </c>
    </row>
    <row r="9825" spans="1:9" x14ac:dyDescent="0.2">
      <c r="A9825" s="135" t="s">
        <v>2918</v>
      </c>
      <c r="D9825" s="135" t="s">
        <v>14025</v>
      </c>
      <c r="E9825" s="135">
        <f t="shared" si="153"/>
        <v>68445011</v>
      </c>
      <c r="F9825" s="135" t="s">
        <v>9485</v>
      </c>
      <c r="G9825" s="135" t="s">
        <v>13983</v>
      </c>
      <c r="H9825" s="135" t="s">
        <v>14022</v>
      </c>
      <c r="I9825" s="135" t="s">
        <v>14026</v>
      </c>
    </row>
    <row r="9826" spans="1:9" x14ac:dyDescent="0.2">
      <c r="A9826" s="135" t="s">
        <v>2918</v>
      </c>
      <c r="D9826" s="135" t="s">
        <v>14027</v>
      </c>
      <c r="E9826" s="135">
        <f t="shared" si="153"/>
        <v>68445012</v>
      </c>
      <c r="F9826" s="135" t="s">
        <v>9485</v>
      </c>
      <c r="G9826" s="135" t="s">
        <v>13983</v>
      </c>
      <c r="H9826" s="135" t="s">
        <v>14022</v>
      </c>
      <c r="I9826" s="135" t="s">
        <v>14028</v>
      </c>
    </row>
    <row r="9827" spans="1:9" x14ac:dyDescent="0.2">
      <c r="A9827" s="135" t="s">
        <v>2918</v>
      </c>
      <c r="D9827" s="135" t="s">
        <v>14029</v>
      </c>
      <c r="E9827" s="135">
        <f t="shared" si="153"/>
        <v>68445013</v>
      </c>
      <c r="F9827" s="135" t="s">
        <v>9485</v>
      </c>
      <c r="G9827" s="135" t="s">
        <v>13983</v>
      </c>
      <c r="H9827" s="135" t="s">
        <v>14022</v>
      </c>
      <c r="I9827" s="135" t="s">
        <v>14030</v>
      </c>
    </row>
    <row r="9828" spans="1:9" x14ac:dyDescent="0.2">
      <c r="A9828" s="135" t="s">
        <v>2918</v>
      </c>
      <c r="D9828" s="135" t="s">
        <v>14031</v>
      </c>
      <c r="E9828" s="135">
        <f t="shared" si="153"/>
        <v>68445014</v>
      </c>
      <c r="F9828" s="135" t="s">
        <v>9485</v>
      </c>
      <c r="G9828" s="135" t="s">
        <v>13983</v>
      </c>
      <c r="H9828" s="135" t="s">
        <v>14022</v>
      </c>
      <c r="I9828" s="135" t="s">
        <v>14032</v>
      </c>
    </row>
    <row r="9829" spans="1:9" x14ac:dyDescent="0.2">
      <c r="A9829" s="135" t="s">
        <v>2918</v>
      </c>
      <c r="D9829" s="135" t="s">
        <v>16719</v>
      </c>
      <c r="E9829" s="135">
        <f t="shared" si="153"/>
        <v>68445015</v>
      </c>
      <c r="F9829" s="135" t="s">
        <v>9485</v>
      </c>
      <c r="G9829" s="135" t="s">
        <v>13983</v>
      </c>
      <c r="H9829" s="135" t="s">
        <v>14022</v>
      </c>
      <c r="I9829" s="135" t="s">
        <v>16720</v>
      </c>
    </row>
    <row r="9830" spans="1:9" x14ac:dyDescent="0.2">
      <c r="A9830" s="135" t="s">
        <v>2918</v>
      </c>
      <c r="D9830" s="135" t="s">
        <v>16721</v>
      </c>
      <c r="E9830" s="135">
        <f t="shared" si="153"/>
        <v>68445020</v>
      </c>
      <c r="F9830" s="135" t="s">
        <v>9485</v>
      </c>
      <c r="G9830" s="135" t="s">
        <v>13983</v>
      </c>
      <c r="H9830" s="135" t="s">
        <v>14022</v>
      </c>
      <c r="I9830" s="135" t="s">
        <v>16722</v>
      </c>
    </row>
    <row r="9831" spans="1:9" x14ac:dyDescent="0.2">
      <c r="A9831" s="135" t="s">
        <v>2918</v>
      </c>
      <c r="D9831" s="135" t="s">
        <v>16723</v>
      </c>
      <c r="E9831" s="135">
        <f t="shared" si="153"/>
        <v>68445021</v>
      </c>
      <c r="F9831" s="135" t="s">
        <v>9485</v>
      </c>
      <c r="G9831" s="135" t="s">
        <v>13983</v>
      </c>
      <c r="H9831" s="135" t="s">
        <v>14022</v>
      </c>
      <c r="I9831" s="135" t="s">
        <v>16724</v>
      </c>
    </row>
    <row r="9832" spans="1:9" x14ac:dyDescent="0.2">
      <c r="A9832" s="135" t="s">
        <v>2918</v>
      </c>
      <c r="D9832" s="135" t="s">
        <v>16725</v>
      </c>
      <c r="E9832" s="135">
        <f t="shared" si="153"/>
        <v>68445022</v>
      </c>
      <c r="F9832" s="135" t="s">
        <v>9485</v>
      </c>
      <c r="G9832" s="135" t="s">
        <v>13983</v>
      </c>
      <c r="H9832" s="135" t="s">
        <v>14022</v>
      </c>
      <c r="I9832" s="135" t="s">
        <v>16726</v>
      </c>
    </row>
    <row r="9833" spans="1:9" x14ac:dyDescent="0.2">
      <c r="A9833" s="135" t="s">
        <v>2918</v>
      </c>
      <c r="D9833" s="135" t="s">
        <v>16727</v>
      </c>
      <c r="E9833" s="135">
        <f t="shared" si="153"/>
        <v>68445030</v>
      </c>
      <c r="F9833" s="135" t="s">
        <v>9485</v>
      </c>
      <c r="G9833" s="135" t="s">
        <v>13983</v>
      </c>
      <c r="H9833" s="135" t="s">
        <v>14022</v>
      </c>
      <c r="I9833" s="135" t="s">
        <v>16728</v>
      </c>
    </row>
    <row r="9834" spans="1:9" x14ac:dyDescent="0.2">
      <c r="A9834" s="135" t="s">
        <v>2918</v>
      </c>
      <c r="D9834" s="135" t="s">
        <v>16729</v>
      </c>
      <c r="E9834" s="135">
        <f t="shared" si="153"/>
        <v>68445040</v>
      </c>
      <c r="F9834" s="135" t="s">
        <v>9485</v>
      </c>
      <c r="G9834" s="135" t="s">
        <v>13983</v>
      </c>
      <c r="H9834" s="135" t="s">
        <v>14022</v>
      </c>
      <c r="I9834" s="135" t="s">
        <v>4039</v>
      </c>
    </row>
    <row r="9835" spans="1:9" x14ac:dyDescent="0.2">
      <c r="A9835" s="135" t="s">
        <v>2918</v>
      </c>
      <c r="D9835" s="135" t="s">
        <v>16730</v>
      </c>
      <c r="E9835" s="135">
        <f t="shared" si="153"/>
        <v>68445101</v>
      </c>
      <c r="F9835" s="135" t="s">
        <v>9485</v>
      </c>
      <c r="G9835" s="135" t="s">
        <v>13983</v>
      </c>
      <c r="H9835" s="135" t="s">
        <v>16731</v>
      </c>
      <c r="I9835" s="135" t="s">
        <v>16731</v>
      </c>
    </row>
    <row r="9836" spans="1:9" x14ac:dyDescent="0.2">
      <c r="A9836" s="135" t="s">
        <v>2918</v>
      </c>
      <c r="D9836" s="135" t="s">
        <v>16732</v>
      </c>
      <c r="E9836" s="135">
        <f t="shared" si="153"/>
        <v>68445110</v>
      </c>
      <c r="F9836" s="135" t="s">
        <v>9485</v>
      </c>
      <c r="G9836" s="135" t="s">
        <v>13983</v>
      </c>
      <c r="H9836" s="135" t="s">
        <v>16731</v>
      </c>
      <c r="I9836" s="135" t="s">
        <v>16733</v>
      </c>
    </row>
    <row r="9837" spans="1:9" x14ac:dyDescent="0.2">
      <c r="A9837" s="135" t="s">
        <v>2918</v>
      </c>
      <c r="D9837" s="135" t="s">
        <v>16734</v>
      </c>
      <c r="E9837" s="135">
        <f t="shared" si="153"/>
        <v>68445111</v>
      </c>
      <c r="F9837" s="135" t="s">
        <v>9485</v>
      </c>
      <c r="G9837" s="135" t="s">
        <v>13983</v>
      </c>
      <c r="H9837" s="135" t="s">
        <v>16731</v>
      </c>
      <c r="I9837" s="135" t="s">
        <v>16735</v>
      </c>
    </row>
    <row r="9838" spans="1:9" x14ac:dyDescent="0.2">
      <c r="A9838" s="135" t="s">
        <v>2918</v>
      </c>
      <c r="D9838" s="135" t="s">
        <v>16736</v>
      </c>
      <c r="E9838" s="135">
        <f t="shared" si="153"/>
        <v>68445115</v>
      </c>
      <c r="F9838" s="135" t="s">
        <v>9485</v>
      </c>
      <c r="G9838" s="135" t="s">
        <v>13983</v>
      </c>
      <c r="H9838" s="135" t="s">
        <v>16731</v>
      </c>
      <c r="I9838" s="135" t="s">
        <v>16737</v>
      </c>
    </row>
    <row r="9839" spans="1:9" x14ac:dyDescent="0.2">
      <c r="A9839" s="135" t="s">
        <v>2918</v>
      </c>
      <c r="D9839" s="135" t="s">
        <v>16738</v>
      </c>
      <c r="E9839" s="135">
        <f t="shared" si="153"/>
        <v>68445120</v>
      </c>
      <c r="F9839" s="135" t="s">
        <v>9485</v>
      </c>
      <c r="G9839" s="135" t="s">
        <v>13983</v>
      </c>
      <c r="H9839" s="135" t="s">
        <v>16731</v>
      </c>
      <c r="I9839" s="135" t="s">
        <v>16739</v>
      </c>
    </row>
    <row r="9840" spans="1:9" x14ac:dyDescent="0.2">
      <c r="A9840" s="135" t="s">
        <v>2918</v>
      </c>
      <c r="D9840" s="135" t="s">
        <v>16740</v>
      </c>
      <c r="E9840" s="135">
        <f t="shared" si="153"/>
        <v>68445125</v>
      </c>
      <c r="F9840" s="135" t="s">
        <v>9485</v>
      </c>
      <c r="G9840" s="135" t="s">
        <v>13983</v>
      </c>
      <c r="H9840" s="135" t="s">
        <v>16731</v>
      </c>
      <c r="I9840" s="135" t="s">
        <v>16741</v>
      </c>
    </row>
    <row r="9841" spans="1:9" x14ac:dyDescent="0.2">
      <c r="A9841" s="135" t="s">
        <v>2918</v>
      </c>
      <c r="D9841" s="135" t="s">
        <v>16742</v>
      </c>
      <c r="E9841" s="135">
        <f t="shared" si="153"/>
        <v>68445130</v>
      </c>
      <c r="F9841" s="135" t="s">
        <v>9485</v>
      </c>
      <c r="G9841" s="135" t="s">
        <v>13983</v>
      </c>
      <c r="H9841" s="135" t="s">
        <v>16731</v>
      </c>
      <c r="I9841" s="135" t="s">
        <v>16743</v>
      </c>
    </row>
    <row r="9842" spans="1:9" x14ac:dyDescent="0.2">
      <c r="A9842" s="135" t="s">
        <v>2918</v>
      </c>
      <c r="D9842" s="135" t="s">
        <v>16744</v>
      </c>
      <c r="E9842" s="135">
        <f t="shared" si="153"/>
        <v>68445135</v>
      </c>
      <c r="F9842" s="135" t="s">
        <v>9485</v>
      </c>
      <c r="G9842" s="135" t="s">
        <v>13983</v>
      </c>
      <c r="H9842" s="135" t="s">
        <v>16731</v>
      </c>
      <c r="I9842" s="135" t="s">
        <v>16745</v>
      </c>
    </row>
    <row r="9843" spans="1:9" x14ac:dyDescent="0.2">
      <c r="A9843" s="135" t="s">
        <v>2918</v>
      </c>
      <c r="D9843" s="135" t="s">
        <v>16746</v>
      </c>
      <c r="E9843" s="135">
        <f t="shared" si="153"/>
        <v>68445140</v>
      </c>
      <c r="F9843" s="135" t="s">
        <v>9485</v>
      </c>
      <c r="G9843" s="135" t="s">
        <v>13983</v>
      </c>
      <c r="H9843" s="135" t="s">
        <v>16731</v>
      </c>
      <c r="I9843" s="135" t="s">
        <v>16264</v>
      </c>
    </row>
    <row r="9844" spans="1:9" x14ac:dyDescent="0.2">
      <c r="A9844" s="135" t="s">
        <v>2918</v>
      </c>
      <c r="D9844" s="135" t="s">
        <v>16747</v>
      </c>
      <c r="E9844" s="135">
        <f t="shared" si="153"/>
        <v>68445201</v>
      </c>
      <c r="F9844" s="135" t="s">
        <v>9485</v>
      </c>
      <c r="G9844" s="135" t="s">
        <v>13983</v>
      </c>
      <c r="H9844" s="135" t="s">
        <v>16748</v>
      </c>
      <c r="I9844" s="135" t="s">
        <v>16748</v>
      </c>
    </row>
    <row r="9845" spans="1:9" x14ac:dyDescent="0.2">
      <c r="A9845" s="135" t="s">
        <v>2918</v>
      </c>
      <c r="D9845" s="135" t="s">
        <v>16749</v>
      </c>
      <c r="E9845" s="135">
        <f t="shared" si="153"/>
        <v>68445210</v>
      </c>
      <c r="F9845" s="135" t="s">
        <v>9485</v>
      </c>
      <c r="G9845" s="135" t="s">
        <v>13983</v>
      </c>
      <c r="H9845" s="135" t="s">
        <v>16748</v>
      </c>
      <c r="I9845" s="135" t="s">
        <v>16750</v>
      </c>
    </row>
    <row r="9846" spans="1:9" x14ac:dyDescent="0.2">
      <c r="A9846" s="135" t="s">
        <v>2918</v>
      </c>
      <c r="D9846" s="135" t="s">
        <v>16751</v>
      </c>
      <c r="E9846" s="135">
        <f t="shared" si="153"/>
        <v>68445211</v>
      </c>
      <c r="F9846" s="135" t="s">
        <v>9485</v>
      </c>
      <c r="G9846" s="135" t="s">
        <v>13983</v>
      </c>
      <c r="H9846" s="135" t="s">
        <v>16748</v>
      </c>
      <c r="I9846" s="135" t="s">
        <v>15306</v>
      </c>
    </row>
    <row r="9847" spans="1:9" x14ac:dyDescent="0.2">
      <c r="A9847" s="135" t="s">
        <v>2918</v>
      </c>
      <c r="D9847" s="135" t="s">
        <v>15307</v>
      </c>
      <c r="E9847" s="135">
        <f t="shared" si="153"/>
        <v>68445212</v>
      </c>
      <c r="F9847" s="135" t="s">
        <v>9485</v>
      </c>
      <c r="G9847" s="135" t="s">
        <v>13983</v>
      </c>
      <c r="H9847" s="135" t="s">
        <v>16748</v>
      </c>
      <c r="I9847" s="135" t="s">
        <v>15308</v>
      </c>
    </row>
    <row r="9848" spans="1:9" x14ac:dyDescent="0.2">
      <c r="A9848" s="135" t="s">
        <v>2918</v>
      </c>
      <c r="D9848" s="135" t="s">
        <v>15309</v>
      </c>
      <c r="E9848" s="135">
        <f t="shared" si="153"/>
        <v>68445213</v>
      </c>
      <c r="F9848" s="135" t="s">
        <v>9485</v>
      </c>
      <c r="G9848" s="135" t="s">
        <v>13983</v>
      </c>
      <c r="H9848" s="135" t="s">
        <v>16748</v>
      </c>
      <c r="I9848" s="135" t="s">
        <v>15310</v>
      </c>
    </row>
    <row r="9849" spans="1:9" x14ac:dyDescent="0.2">
      <c r="A9849" s="135" t="s">
        <v>2918</v>
      </c>
      <c r="D9849" s="135" t="s">
        <v>14117</v>
      </c>
      <c r="E9849" s="135">
        <f t="shared" si="153"/>
        <v>68445214</v>
      </c>
      <c r="F9849" s="135" t="s">
        <v>9485</v>
      </c>
      <c r="G9849" s="135" t="s">
        <v>13983</v>
      </c>
      <c r="H9849" s="135" t="s">
        <v>16748</v>
      </c>
      <c r="I9849" s="135" t="s">
        <v>15278</v>
      </c>
    </row>
    <row r="9850" spans="1:9" x14ac:dyDescent="0.2">
      <c r="A9850" s="135" t="s">
        <v>2918</v>
      </c>
      <c r="D9850" s="135" t="s">
        <v>14118</v>
      </c>
      <c r="E9850" s="135">
        <f t="shared" si="153"/>
        <v>68445215</v>
      </c>
      <c r="F9850" s="135" t="s">
        <v>9485</v>
      </c>
      <c r="G9850" s="135" t="s">
        <v>13983</v>
      </c>
      <c r="H9850" s="135" t="s">
        <v>16748</v>
      </c>
      <c r="I9850" s="135" t="s">
        <v>14119</v>
      </c>
    </row>
    <row r="9851" spans="1:9" x14ac:dyDescent="0.2">
      <c r="A9851" s="135" t="s">
        <v>2918</v>
      </c>
      <c r="D9851" s="135" t="s">
        <v>14120</v>
      </c>
      <c r="E9851" s="135">
        <f t="shared" si="153"/>
        <v>68445220</v>
      </c>
      <c r="F9851" s="135" t="s">
        <v>9485</v>
      </c>
      <c r="G9851" s="135" t="s">
        <v>13983</v>
      </c>
      <c r="H9851" s="135" t="s">
        <v>16748</v>
      </c>
      <c r="I9851" s="135" t="s">
        <v>16264</v>
      </c>
    </row>
    <row r="9852" spans="1:9" x14ac:dyDescent="0.2">
      <c r="A9852" s="135" t="s">
        <v>2918</v>
      </c>
      <c r="D9852" s="135" t="s">
        <v>14121</v>
      </c>
      <c r="E9852" s="135">
        <f t="shared" si="153"/>
        <v>68480001</v>
      </c>
      <c r="F9852" s="135" t="s">
        <v>9485</v>
      </c>
      <c r="G9852" s="135" t="s">
        <v>13983</v>
      </c>
      <c r="H9852" s="135" t="s">
        <v>3295</v>
      </c>
      <c r="I9852" s="135" t="s">
        <v>3295</v>
      </c>
    </row>
    <row r="9853" spans="1:9" x14ac:dyDescent="0.2">
      <c r="A9853" s="135" t="s">
        <v>2918</v>
      </c>
      <c r="D9853" s="135" t="s">
        <v>16782</v>
      </c>
      <c r="E9853" s="135">
        <f t="shared" si="153"/>
        <v>68482001</v>
      </c>
      <c r="F9853" s="135" t="s">
        <v>9485</v>
      </c>
      <c r="G9853" s="135" t="s">
        <v>13983</v>
      </c>
      <c r="H9853" s="135" t="s">
        <v>3297</v>
      </c>
      <c r="I9853" s="135" t="s">
        <v>3298</v>
      </c>
    </row>
    <row r="9854" spans="1:9" x14ac:dyDescent="0.2">
      <c r="A9854" s="135" t="s">
        <v>2918</v>
      </c>
      <c r="D9854" s="135" t="s">
        <v>16783</v>
      </c>
      <c r="E9854" s="135">
        <f t="shared" si="153"/>
        <v>68482002</v>
      </c>
      <c r="F9854" s="135" t="s">
        <v>9485</v>
      </c>
      <c r="G9854" s="135" t="s">
        <v>13983</v>
      </c>
      <c r="H9854" s="135" t="s">
        <v>3297</v>
      </c>
      <c r="I9854" s="135" t="s">
        <v>3300</v>
      </c>
    </row>
    <row r="9855" spans="1:9" x14ac:dyDescent="0.2">
      <c r="A9855" s="135" t="s">
        <v>2918</v>
      </c>
      <c r="D9855" s="135" t="s">
        <v>16784</v>
      </c>
      <c r="E9855" s="135">
        <f t="shared" si="153"/>
        <v>68482501</v>
      </c>
      <c r="F9855" s="135" t="s">
        <v>9485</v>
      </c>
      <c r="G9855" s="135" t="s">
        <v>13983</v>
      </c>
      <c r="H9855" s="135" t="s">
        <v>3302</v>
      </c>
      <c r="I9855" s="135" t="s">
        <v>16785</v>
      </c>
    </row>
    <row r="9856" spans="1:9" x14ac:dyDescent="0.2">
      <c r="A9856" s="135" t="s">
        <v>2918</v>
      </c>
      <c r="D9856" s="135" t="s">
        <v>16786</v>
      </c>
      <c r="E9856" s="135">
        <f t="shared" si="153"/>
        <v>68482502</v>
      </c>
      <c r="F9856" s="135" t="s">
        <v>9485</v>
      </c>
      <c r="G9856" s="135" t="s">
        <v>13983</v>
      </c>
      <c r="H9856" s="135" t="s">
        <v>3302</v>
      </c>
      <c r="I9856" s="135" t="s">
        <v>16787</v>
      </c>
    </row>
    <row r="9857" spans="1:9" x14ac:dyDescent="0.2">
      <c r="A9857" s="135" t="s">
        <v>2918</v>
      </c>
      <c r="D9857" s="135" t="s">
        <v>16788</v>
      </c>
      <c r="E9857" s="135">
        <f t="shared" si="153"/>
        <v>68482503</v>
      </c>
      <c r="F9857" s="135" t="s">
        <v>9485</v>
      </c>
      <c r="G9857" s="135" t="s">
        <v>13983</v>
      </c>
      <c r="H9857" s="135" t="s">
        <v>3302</v>
      </c>
      <c r="I9857" s="135" t="s">
        <v>16789</v>
      </c>
    </row>
    <row r="9858" spans="1:9" x14ac:dyDescent="0.2">
      <c r="A9858" s="135" t="s">
        <v>2918</v>
      </c>
      <c r="D9858" s="135" t="s">
        <v>16790</v>
      </c>
      <c r="E9858" s="135">
        <f t="shared" ref="E9858:E9866" si="154">VALUE(D9858)</f>
        <v>68482504</v>
      </c>
      <c r="F9858" s="135" t="s">
        <v>9485</v>
      </c>
      <c r="G9858" s="135" t="s">
        <v>13983</v>
      </c>
      <c r="H9858" s="135" t="s">
        <v>3302</v>
      </c>
      <c r="I9858" s="135" t="s">
        <v>16791</v>
      </c>
    </row>
    <row r="9859" spans="1:9" x14ac:dyDescent="0.2">
      <c r="A9859" s="135" t="s">
        <v>2918</v>
      </c>
      <c r="D9859" s="135" t="s">
        <v>16792</v>
      </c>
      <c r="E9859" s="135">
        <f t="shared" si="154"/>
        <v>68482599</v>
      </c>
      <c r="F9859" s="135" t="s">
        <v>9485</v>
      </c>
      <c r="G9859" s="135" t="s">
        <v>13983</v>
      </c>
      <c r="H9859" s="135" t="s">
        <v>3302</v>
      </c>
      <c r="I9859" s="135" t="s">
        <v>3303</v>
      </c>
    </row>
    <row r="9860" spans="1:9" x14ac:dyDescent="0.2">
      <c r="A9860" s="135" t="s">
        <v>2918</v>
      </c>
      <c r="D9860" s="135" t="s">
        <v>16793</v>
      </c>
      <c r="E9860" s="135">
        <f t="shared" si="154"/>
        <v>68510001</v>
      </c>
      <c r="F9860" s="135" t="s">
        <v>9485</v>
      </c>
      <c r="G9860" s="135" t="s">
        <v>13983</v>
      </c>
      <c r="H9860" s="135" t="s">
        <v>16794</v>
      </c>
      <c r="I9860" s="135" t="s">
        <v>16795</v>
      </c>
    </row>
    <row r="9861" spans="1:9" x14ac:dyDescent="0.2">
      <c r="A9861" s="135" t="s">
        <v>2918</v>
      </c>
      <c r="D9861" s="135" t="s">
        <v>16796</v>
      </c>
      <c r="E9861" s="135">
        <f t="shared" si="154"/>
        <v>68510010</v>
      </c>
      <c r="F9861" s="135" t="s">
        <v>9485</v>
      </c>
      <c r="G9861" s="135" t="s">
        <v>13983</v>
      </c>
      <c r="H9861" s="135" t="s">
        <v>16794</v>
      </c>
      <c r="I9861" s="135" t="s">
        <v>7884</v>
      </c>
    </row>
    <row r="9862" spans="1:9" x14ac:dyDescent="0.2">
      <c r="A9862" s="135" t="s">
        <v>2918</v>
      </c>
      <c r="D9862" s="135" t="s">
        <v>16797</v>
      </c>
      <c r="E9862" s="135">
        <f t="shared" si="154"/>
        <v>68510011</v>
      </c>
      <c r="F9862" s="135" t="s">
        <v>9485</v>
      </c>
      <c r="G9862" s="135" t="s">
        <v>13983</v>
      </c>
      <c r="H9862" s="135" t="s">
        <v>16794</v>
      </c>
      <c r="I9862" s="135" t="s">
        <v>16798</v>
      </c>
    </row>
    <row r="9863" spans="1:9" x14ac:dyDescent="0.2">
      <c r="A9863" s="135" t="s">
        <v>2918</v>
      </c>
      <c r="D9863" s="135" t="s">
        <v>16799</v>
      </c>
      <c r="E9863" s="135">
        <f t="shared" si="154"/>
        <v>68580001</v>
      </c>
      <c r="F9863" s="135" t="s">
        <v>9485</v>
      </c>
      <c r="G9863" s="135" t="s">
        <v>13983</v>
      </c>
      <c r="H9863" s="135" t="s">
        <v>3295</v>
      </c>
      <c r="I9863" s="135" t="s">
        <v>3295</v>
      </c>
    </row>
    <row r="9864" spans="1:9" x14ac:dyDescent="0.2">
      <c r="A9864" s="135" t="s">
        <v>2918</v>
      </c>
      <c r="D9864" s="135" t="s">
        <v>16800</v>
      </c>
      <c r="E9864" s="135">
        <f t="shared" si="154"/>
        <v>68582001</v>
      </c>
      <c r="F9864" s="135" t="s">
        <v>9485</v>
      </c>
      <c r="G9864" s="135" t="s">
        <v>13983</v>
      </c>
      <c r="H9864" s="135" t="s">
        <v>3297</v>
      </c>
      <c r="I9864" s="135" t="s">
        <v>3298</v>
      </c>
    </row>
    <row r="9865" spans="1:9" x14ac:dyDescent="0.2">
      <c r="A9865" s="135" t="s">
        <v>2918</v>
      </c>
      <c r="D9865" s="135" t="s">
        <v>16801</v>
      </c>
      <c r="E9865" s="135">
        <f t="shared" si="154"/>
        <v>68582002</v>
      </c>
      <c r="F9865" s="135" t="s">
        <v>9485</v>
      </c>
      <c r="G9865" s="135" t="s">
        <v>13983</v>
      </c>
      <c r="H9865" s="135" t="s">
        <v>3297</v>
      </c>
      <c r="I9865" s="135" t="s">
        <v>3300</v>
      </c>
    </row>
    <row r="9866" spans="1:9" x14ac:dyDescent="0.2">
      <c r="A9866" s="135" t="s">
        <v>2918</v>
      </c>
      <c r="D9866" s="135" t="s">
        <v>16802</v>
      </c>
      <c r="E9866" s="135">
        <f t="shared" si="154"/>
        <v>68582599</v>
      </c>
      <c r="F9866" s="135" t="s">
        <v>9485</v>
      </c>
      <c r="G9866" s="135" t="s">
        <v>13983</v>
      </c>
      <c r="H9866" s="135" t="s">
        <v>3302</v>
      </c>
      <c r="I9866" s="135" t="s">
        <v>3303</v>
      </c>
    </row>
  </sheetData>
  <autoFilter ref="A1:M9866"/>
  <phoneticPr fontId="24"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70" zoomScaleNormal="70" workbookViewId="0">
      <selection sqref="A1:I1"/>
    </sheetView>
  </sheetViews>
  <sheetFormatPr defaultRowHeight="12.75" x14ac:dyDescent="0.2"/>
  <cols>
    <col min="1" max="1" width="23.85546875" customWidth="1"/>
  </cols>
  <sheetData>
    <row r="1" spans="1:14" ht="12.75" customHeight="1" x14ac:dyDescent="0.2">
      <c r="A1" s="286" t="s">
        <v>17108</v>
      </c>
      <c r="B1" s="287"/>
      <c r="C1" s="287"/>
      <c r="D1" s="287"/>
      <c r="E1" s="287"/>
      <c r="F1" s="287"/>
      <c r="G1" s="287"/>
      <c r="H1" s="287"/>
      <c r="I1" s="287"/>
    </row>
    <row r="2" spans="1:14" ht="12.75" customHeight="1" x14ac:dyDescent="0.2">
      <c r="A2" s="284" t="s">
        <v>902</v>
      </c>
      <c r="B2" s="285"/>
      <c r="C2" s="285"/>
      <c r="D2" s="285"/>
      <c r="E2" s="285"/>
      <c r="F2" s="285"/>
      <c r="G2" s="285"/>
      <c r="H2" s="285"/>
      <c r="I2" s="285"/>
    </row>
    <row r="3" spans="1:14" x14ac:dyDescent="0.2">
      <c r="A3" s="284"/>
      <c r="B3" s="285"/>
      <c r="C3" s="285"/>
      <c r="D3" s="285"/>
      <c r="E3" s="285"/>
      <c r="F3" s="285"/>
      <c r="G3" s="285"/>
      <c r="H3" s="285"/>
      <c r="I3" s="285"/>
    </row>
    <row r="4" spans="1:14" s="7" customFormat="1" x14ac:dyDescent="0.2">
      <c r="A4" s="72"/>
      <c r="B4" s="71"/>
      <c r="C4" s="71"/>
      <c r="D4" s="71"/>
      <c r="E4" s="71"/>
      <c r="F4" s="71"/>
      <c r="G4" s="71"/>
      <c r="H4" s="71"/>
      <c r="I4" s="71"/>
    </row>
    <row r="5" spans="1:14" x14ac:dyDescent="0.2">
      <c r="A5" s="288" t="s">
        <v>17108</v>
      </c>
      <c r="B5" s="289"/>
      <c r="C5" s="289"/>
      <c r="D5" s="289"/>
      <c r="E5" s="289"/>
      <c r="F5" s="289"/>
      <c r="G5" s="289"/>
      <c r="H5" s="289"/>
      <c r="I5" s="289"/>
    </row>
    <row r="6" spans="1:14" ht="51" customHeight="1" x14ac:dyDescent="0.2">
      <c r="A6" s="290" t="s">
        <v>17123</v>
      </c>
      <c r="B6" s="291"/>
      <c r="C6" s="291"/>
      <c r="D6" s="291"/>
      <c r="E6" s="291"/>
      <c r="F6" s="291"/>
      <c r="G6" s="291"/>
      <c r="H6" s="291"/>
      <c r="I6" s="291"/>
    </row>
    <row r="7" spans="1:14" ht="15" x14ac:dyDescent="0.2">
      <c r="A7" s="65"/>
      <c r="B7" s="66"/>
      <c r="C7" s="66"/>
      <c r="N7" s="11"/>
    </row>
    <row r="8" spans="1:14" ht="15" x14ac:dyDescent="0.2">
      <c r="A8" s="66"/>
      <c r="B8" s="66"/>
      <c r="C8" s="66"/>
      <c r="N8" s="11"/>
    </row>
    <row r="9" spans="1:14" ht="15" x14ac:dyDescent="0.2">
      <c r="A9" s="66"/>
      <c r="B9" s="66"/>
      <c r="C9" s="66"/>
      <c r="N9" s="11"/>
    </row>
    <row r="10" spans="1:14" ht="15" x14ac:dyDescent="0.2">
      <c r="A10" s="67"/>
      <c r="B10" s="66"/>
      <c r="C10" s="66"/>
      <c r="N10" s="11"/>
    </row>
    <row r="11" spans="1:14" ht="15" x14ac:dyDescent="0.2">
      <c r="A11" s="68"/>
      <c r="B11" s="66"/>
      <c r="C11" s="66"/>
      <c r="N11" s="11"/>
    </row>
    <row r="12" spans="1:14" x14ac:dyDescent="0.2">
      <c r="A12" s="69"/>
      <c r="B12" s="69"/>
      <c r="C12" s="69"/>
      <c r="N12" s="11"/>
    </row>
    <row r="13" spans="1:14" x14ac:dyDescent="0.2">
      <c r="A13" s="69"/>
      <c r="B13" s="69"/>
      <c r="C13" s="69"/>
      <c r="N13" s="11"/>
    </row>
    <row r="14" spans="1:14" x14ac:dyDescent="0.2">
      <c r="A14" s="69"/>
      <c r="B14" s="69"/>
      <c r="C14" s="69"/>
      <c r="N14" s="11"/>
    </row>
    <row r="15" spans="1:14" x14ac:dyDescent="0.2">
      <c r="A15" s="69"/>
      <c r="B15" s="69"/>
      <c r="C15" s="69"/>
      <c r="N15" s="11"/>
    </row>
    <row r="16" spans="1:14" x14ac:dyDescent="0.2">
      <c r="A16" s="69"/>
      <c r="B16" s="69"/>
      <c r="C16" s="69"/>
      <c r="N16" s="11"/>
    </row>
    <row r="17" spans="1:14" x14ac:dyDescent="0.2">
      <c r="A17" s="69"/>
      <c r="B17" s="69"/>
      <c r="C17" s="69"/>
      <c r="N17" s="11"/>
    </row>
    <row r="18" spans="1:14" x14ac:dyDescent="0.2">
      <c r="A18" s="69"/>
      <c r="B18" s="69"/>
      <c r="C18" s="69"/>
      <c r="N18" s="11"/>
    </row>
    <row r="19" spans="1:14" x14ac:dyDescent="0.2">
      <c r="A19" s="69"/>
      <c r="B19" s="69"/>
      <c r="C19" s="69"/>
      <c r="N19" s="11"/>
    </row>
    <row r="20" spans="1:14" x14ac:dyDescent="0.2">
      <c r="A20" s="69"/>
      <c r="B20" s="69"/>
      <c r="C20" s="69"/>
      <c r="N20" s="11"/>
    </row>
    <row r="21" spans="1:14" x14ac:dyDescent="0.2">
      <c r="A21" s="69"/>
      <c r="B21" s="69"/>
      <c r="C21" s="69"/>
      <c r="N21" s="11"/>
    </row>
    <row r="22" spans="1:14" x14ac:dyDescent="0.2">
      <c r="A22" s="69"/>
      <c r="B22" s="69"/>
      <c r="C22" s="69"/>
      <c r="N22" s="11"/>
    </row>
    <row r="23" spans="1:14" x14ac:dyDescent="0.2">
      <c r="A23" s="69"/>
      <c r="B23" s="69"/>
      <c r="C23" s="69"/>
      <c r="N23" s="11"/>
    </row>
    <row r="24" spans="1:14" ht="15" x14ac:dyDescent="0.2">
      <c r="A24" s="66"/>
      <c r="B24" s="66"/>
      <c r="C24" s="66"/>
      <c r="N24" s="11"/>
    </row>
    <row r="25" spans="1:14" ht="18" x14ac:dyDescent="0.25">
      <c r="A25" s="64"/>
      <c r="B25" s="64"/>
      <c r="C25" s="64"/>
      <c r="N25" s="11"/>
    </row>
    <row r="26" spans="1:14" ht="15" x14ac:dyDescent="0.2">
      <c r="A26" s="66"/>
      <c r="B26" s="66"/>
      <c r="C26" s="66"/>
      <c r="N26" s="11"/>
    </row>
    <row r="27" spans="1:14" ht="15" x14ac:dyDescent="0.2">
      <c r="A27" s="66"/>
      <c r="B27" s="66"/>
      <c r="C27" s="66"/>
      <c r="N27" s="11"/>
    </row>
    <row r="28" spans="1:14" ht="15" x14ac:dyDescent="0.2">
      <c r="A28" s="66"/>
      <c r="B28" s="66"/>
      <c r="C28" s="66"/>
      <c r="N28" s="11"/>
    </row>
    <row r="29" spans="1:14" ht="15" x14ac:dyDescent="0.2">
      <c r="A29" s="66"/>
      <c r="B29" s="66"/>
      <c r="C29" s="66"/>
      <c r="N29" s="11"/>
    </row>
    <row r="30" spans="1:14" ht="15" x14ac:dyDescent="0.2">
      <c r="A30" s="66"/>
      <c r="B30" s="66"/>
      <c r="C30" s="66"/>
      <c r="N30" s="11"/>
    </row>
    <row r="31" spans="1:14" x14ac:dyDescent="0.2">
      <c r="A31" s="69"/>
      <c r="B31" s="69"/>
      <c r="C31" s="69"/>
      <c r="N31" s="11"/>
    </row>
    <row r="32" spans="1:14" x14ac:dyDescent="0.2">
      <c r="A32" s="69"/>
      <c r="B32" s="69"/>
      <c r="C32" s="69"/>
      <c r="N32" s="11"/>
    </row>
    <row r="33" spans="1:14" x14ac:dyDescent="0.2">
      <c r="A33" s="69"/>
      <c r="B33" s="69"/>
      <c r="C33" s="69"/>
      <c r="N33" s="11"/>
    </row>
    <row r="34" spans="1:14" x14ac:dyDescent="0.2">
      <c r="A34" s="69"/>
      <c r="B34" s="69"/>
      <c r="C34" s="69"/>
      <c r="N34" s="11"/>
    </row>
    <row r="35" spans="1:14" x14ac:dyDescent="0.2">
      <c r="A35" s="69"/>
      <c r="B35" s="69"/>
      <c r="C35" s="69"/>
      <c r="N35" s="11"/>
    </row>
    <row r="36" spans="1:14" x14ac:dyDescent="0.2">
      <c r="A36" s="69"/>
      <c r="B36" s="69"/>
      <c r="C36" s="69"/>
      <c r="N36" s="11"/>
    </row>
    <row r="37" spans="1:14" x14ac:dyDescent="0.2">
      <c r="N37" s="11"/>
    </row>
    <row r="38" spans="1:14" x14ac:dyDescent="0.2">
      <c r="N38" s="11"/>
    </row>
    <row r="39" spans="1:14" x14ac:dyDescent="0.2">
      <c r="N39" s="11"/>
    </row>
    <row r="40" spans="1:14" x14ac:dyDescent="0.2">
      <c r="N40" s="11"/>
    </row>
    <row r="41" spans="1:14" x14ac:dyDescent="0.2">
      <c r="N41" s="11"/>
    </row>
    <row r="42" spans="1:14" x14ac:dyDescent="0.2">
      <c r="N42" s="11"/>
    </row>
    <row r="43" spans="1:14" x14ac:dyDescent="0.2">
      <c r="N43" s="11"/>
    </row>
    <row r="44" spans="1:14" x14ac:dyDescent="0.2">
      <c r="N44" s="11"/>
    </row>
    <row r="45" spans="1:14" x14ac:dyDescent="0.2">
      <c r="N45" s="11"/>
    </row>
    <row r="46" spans="1:14" x14ac:dyDescent="0.2">
      <c r="N46" s="11"/>
    </row>
    <row r="47" spans="1:14" x14ac:dyDescent="0.2">
      <c r="N47" s="11"/>
    </row>
    <row r="48" spans="1:14" x14ac:dyDescent="0.2">
      <c r="N48" s="11"/>
    </row>
    <row r="49" spans="14:14" x14ac:dyDescent="0.2">
      <c r="N49" s="11"/>
    </row>
    <row r="50" spans="14:14" x14ac:dyDescent="0.2">
      <c r="N50" s="11"/>
    </row>
    <row r="51" spans="14:14" x14ac:dyDescent="0.2">
      <c r="N51" s="44"/>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104"/>
  <sheetViews>
    <sheetView zoomScale="85" workbookViewId="0"/>
  </sheetViews>
  <sheetFormatPr defaultRowHeight="12.75" x14ac:dyDescent="0.2"/>
  <cols>
    <col min="1" max="1" width="7.42578125" customWidth="1"/>
    <col min="2" max="2" width="20.85546875" customWidth="1"/>
    <col min="3" max="3" width="21.140625" customWidth="1"/>
    <col min="4" max="4" width="19.85546875" customWidth="1"/>
    <col min="5" max="5" width="20.85546875" customWidth="1"/>
    <col min="6" max="6" width="20" customWidth="1"/>
    <col min="7" max="8" width="20" style="7" customWidth="1"/>
    <col min="9" max="10" width="14.7109375" customWidth="1"/>
  </cols>
  <sheetData>
    <row r="1" spans="1:16" x14ac:dyDescent="0.2">
      <c r="A1" s="19" t="s">
        <v>20</v>
      </c>
      <c r="B1" s="19"/>
      <c r="F1" s="86"/>
      <c r="G1"/>
      <c r="I1" s="7"/>
      <c r="J1" s="45"/>
    </row>
    <row r="2" spans="1:16" x14ac:dyDescent="0.2">
      <c r="I2" s="7"/>
      <c r="J2" s="39"/>
    </row>
    <row r="3" spans="1:16" x14ac:dyDescent="0.2">
      <c r="A3" s="5" t="s">
        <v>17</v>
      </c>
      <c r="B3" s="5"/>
      <c r="G3"/>
      <c r="I3" s="7"/>
      <c r="J3" s="41"/>
      <c r="K3" s="176"/>
      <c r="L3" s="176"/>
      <c r="M3" s="176"/>
      <c r="N3" s="176"/>
      <c r="O3" s="176"/>
      <c r="P3" s="176"/>
    </row>
    <row r="4" spans="1:16" x14ac:dyDescent="0.2">
      <c r="A4" s="4" t="s">
        <v>2584</v>
      </c>
      <c r="B4" s="4" t="s">
        <v>794</v>
      </c>
      <c r="C4" s="4" t="str">
        <f>RIGHT(B56,LEN(B56)-7)</f>
        <v>NOx (tons/year)</v>
      </c>
      <c r="D4" s="4" t="str">
        <f>RIGHT(C56,LEN(C56)-7)</f>
        <v>VOC (tons/year)</v>
      </c>
      <c r="E4" s="4" t="str">
        <f>RIGHT(D56,LEN(D56)-7)</f>
        <v>CO (tons/year)</v>
      </c>
      <c r="F4" s="4" t="str">
        <f>RIGHT(E56,LEN(E56)-7)</f>
        <v>SOx (tons/year)</v>
      </c>
      <c r="G4" s="4" t="str">
        <f>RIGHT(F56,LEN(F56)-7)</f>
        <v>PM (tons/year)</v>
      </c>
      <c r="H4" s="56"/>
      <c r="I4" s="56"/>
      <c r="J4" s="4"/>
      <c r="K4" s="176"/>
      <c r="L4" s="176"/>
      <c r="M4" s="176"/>
      <c r="N4" s="176"/>
      <c r="O4" s="176"/>
      <c r="P4" s="176"/>
    </row>
    <row r="5" spans="1:16" s="44" customFormat="1" x14ac:dyDescent="0.2">
      <c r="A5" s="44" t="str">
        <f>PROPER(VLOOKUP(B5,fips_xref!$K$2:$L$53,2,FALSE))</f>
        <v>Crockett</v>
      </c>
      <c r="B5" s="44" t="str">
        <f t="shared" ref="B5:G5" si="0">A57</f>
        <v>48105</v>
      </c>
      <c r="C5" s="46">
        <f t="shared" si="0"/>
        <v>3670.2791424235411</v>
      </c>
      <c r="D5" s="46">
        <f t="shared" si="0"/>
        <v>26963.103732631011</v>
      </c>
      <c r="E5" s="46">
        <f t="shared" si="0"/>
        <v>1275.1081415146059</v>
      </c>
      <c r="F5" s="46">
        <f t="shared" si="0"/>
        <v>300.9614804724157</v>
      </c>
      <c r="G5" s="46">
        <f t="shared" si="0"/>
        <v>126.73130342113407</v>
      </c>
      <c r="H5" s="75"/>
      <c r="I5" s="75"/>
      <c r="J5" s="61"/>
      <c r="K5" s="176"/>
      <c r="L5" s="177"/>
      <c r="M5" s="177"/>
      <c r="N5" s="177"/>
      <c r="O5" s="177"/>
      <c r="P5" s="177"/>
    </row>
    <row r="6" spans="1:16" s="44" customFormat="1" x14ac:dyDescent="0.2">
      <c r="A6" s="44" t="str">
        <f>PROPER(VLOOKUP(B6,fips_xref!$K$2:$L$53,2,FALSE))</f>
        <v>Coke</v>
      </c>
      <c r="B6" s="44" t="str">
        <f t="shared" ref="B6:B52" si="1">A58</f>
        <v>48081</v>
      </c>
      <c r="C6" s="46">
        <f t="shared" ref="C6:G6" si="2">B58</f>
        <v>459.76490693830033</v>
      </c>
      <c r="D6" s="46">
        <f t="shared" si="2"/>
        <v>1187.4253978939194</v>
      </c>
      <c r="E6" s="46">
        <f t="shared" si="2"/>
        <v>62.514385096779129</v>
      </c>
      <c r="F6" s="46">
        <f t="shared" si="2"/>
        <v>14.507880771468695</v>
      </c>
      <c r="G6" s="46">
        <f t="shared" si="2"/>
        <v>6.346106978846862</v>
      </c>
      <c r="H6" s="75"/>
      <c r="I6" s="75"/>
      <c r="J6" s="61"/>
      <c r="K6" s="176"/>
      <c r="L6" s="177"/>
      <c r="M6" s="177"/>
      <c r="N6" s="177"/>
      <c r="O6" s="177"/>
      <c r="P6" s="177"/>
    </row>
    <row r="7" spans="1:16" s="44" customFormat="1" x14ac:dyDescent="0.2">
      <c r="A7" s="44" t="str">
        <f>PROPER(VLOOKUP(B7,fips_xref!$K$2:$L$53,2,FALSE))</f>
        <v>Crane</v>
      </c>
      <c r="B7" s="44" t="str">
        <f t="shared" si="1"/>
        <v>48103</v>
      </c>
      <c r="C7" s="46">
        <f t="shared" ref="C7:G8" si="3">B59</f>
        <v>6056.9015947625339</v>
      </c>
      <c r="D7" s="46">
        <f t="shared" si="3"/>
        <v>16503.908055591633</v>
      </c>
      <c r="E7" s="46">
        <f t="shared" si="3"/>
        <v>650.16765170035171</v>
      </c>
      <c r="F7" s="46">
        <f t="shared" si="3"/>
        <v>177.73959606488143</v>
      </c>
      <c r="G7" s="46">
        <f t="shared" si="3"/>
        <v>53.157589789893727</v>
      </c>
      <c r="H7" s="75"/>
      <c r="I7" s="75"/>
      <c r="J7" s="61"/>
      <c r="K7" s="176"/>
      <c r="L7" s="177"/>
      <c r="M7" s="177"/>
      <c r="N7" s="177"/>
      <c r="O7" s="177"/>
      <c r="P7" s="177"/>
    </row>
    <row r="8" spans="1:16" s="44" customFormat="1" x14ac:dyDescent="0.2">
      <c r="A8" s="44" t="str">
        <f>PROPER(VLOOKUP(B8,fips_xref!$K$2:$L$53,2,FALSE))</f>
        <v>Ector</v>
      </c>
      <c r="B8" s="44" t="str">
        <f t="shared" si="1"/>
        <v>48135</v>
      </c>
      <c r="C8" s="46">
        <f t="shared" si="3"/>
        <v>3947.6400173670481</v>
      </c>
      <c r="D8" s="46">
        <f t="shared" si="3"/>
        <v>25388.211355648891</v>
      </c>
      <c r="E8" s="46">
        <f t="shared" si="3"/>
        <v>1006.7442433813644</v>
      </c>
      <c r="F8" s="46">
        <f t="shared" si="3"/>
        <v>261.46991535104513</v>
      </c>
      <c r="G8" s="46">
        <f t="shared" si="3"/>
        <v>89.398325740228842</v>
      </c>
      <c r="H8" s="75"/>
      <c r="I8" s="75"/>
      <c r="J8" s="61"/>
      <c r="K8" s="176"/>
      <c r="L8" s="177"/>
      <c r="M8" s="177"/>
      <c r="N8" s="177"/>
      <c r="O8" s="177"/>
      <c r="P8" s="177"/>
    </row>
    <row r="9" spans="1:16" s="44" customFormat="1" x14ac:dyDescent="0.2">
      <c r="A9" s="44" t="str">
        <f>PROPER(VLOOKUP(B9,fips_xref!$K$2:$L$53,2,FALSE))</f>
        <v>Andrews</v>
      </c>
      <c r="B9" s="44" t="str">
        <f t="shared" si="1"/>
        <v>48003</v>
      </c>
      <c r="C9" s="46">
        <f>B61</f>
        <v>5252.9584468581716</v>
      </c>
      <c r="D9" s="46">
        <f>C61</f>
        <v>27931.962052362564</v>
      </c>
      <c r="E9" s="46">
        <f>D61</f>
        <v>1296.7335260496379</v>
      </c>
      <c r="F9" s="46">
        <f>E61</f>
        <v>272.06005545782006</v>
      </c>
      <c r="G9" s="46">
        <f>F61</f>
        <v>145.6713939583079</v>
      </c>
      <c r="H9" s="75"/>
      <c r="I9" s="75"/>
      <c r="J9" s="61"/>
      <c r="K9" s="176"/>
      <c r="L9" s="177"/>
      <c r="M9" s="177"/>
      <c r="N9" s="177"/>
      <c r="O9" s="177"/>
      <c r="P9" s="177"/>
    </row>
    <row r="10" spans="1:16" s="44" customFormat="1" x14ac:dyDescent="0.2">
      <c r="A10" s="44" t="str">
        <f>PROPER(VLOOKUP(B10,fips_xref!$K$2:$L$53,2,FALSE))</f>
        <v>Borden</v>
      </c>
      <c r="B10" s="44" t="str">
        <f t="shared" si="1"/>
        <v>48033</v>
      </c>
      <c r="C10" s="46">
        <f t="shared" ref="C10:G10" si="4">B62</f>
        <v>447.32710216189696</v>
      </c>
      <c r="D10" s="46">
        <f t="shared" si="4"/>
        <v>3416.0344494098199</v>
      </c>
      <c r="E10" s="46">
        <f t="shared" si="4"/>
        <v>93.379518758411876</v>
      </c>
      <c r="F10" s="46">
        <f t="shared" si="4"/>
        <v>23.405124850266422</v>
      </c>
      <c r="G10" s="46">
        <f t="shared" si="4"/>
        <v>8.6915050048441937</v>
      </c>
      <c r="H10" s="75"/>
      <c r="I10" s="75"/>
      <c r="J10" s="61"/>
      <c r="K10" s="176"/>
      <c r="L10" s="177"/>
      <c r="M10" s="177"/>
      <c r="N10" s="177"/>
      <c r="O10" s="177"/>
      <c r="P10" s="177"/>
    </row>
    <row r="11" spans="1:16" s="44" customFormat="1" x14ac:dyDescent="0.2">
      <c r="A11" s="44" t="str">
        <f>PROPER(VLOOKUP(B11,fips_xref!$K$2:$L$53,2,FALSE))</f>
        <v>Culbrson</v>
      </c>
      <c r="B11" s="44" t="str">
        <f t="shared" si="1"/>
        <v>48109</v>
      </c>
      <c r="C11" s="46">
        <f t="shared" ref="C11:G11" si="5">B63</f>
        <v>784.84643360316238</v>
      </c>
      <c r="D11" s="46">
        <f t="shared" si="5"/>
        <v>449.00427783109939</v>
      </c>
      <c r="E11" s="46">
        <f t="shared" si="5"/>
        <v>40.186525574918569</v>
      </c>
      <c r="F11" s="46">
        <f t="shared" si="5"/>
        <v>7.4362171136601329</v>
      </c>
      <c r="G11" s="46">
        <f t="shared" si="5"/>
        <v>4.9408797380773866</v>
      </c>
      <c r="H11" s="75"/>
      <c r="I11" s="75"/>
      <c r="J11" s="61"/>
      <c r="K11" s="176"/>
      <c r="L11" s="177"/>
      <c r="M11" s="177"/>
      <c r="N11" s="177"/>
      <c r="O11" s="177"/>
      <c r="P11" s="177"/>
    </row>
    <row r="12" spans="1:16" s="44" customFormat="1" x14ac:dyDescent="0.2">
      <c r="A12" s="44" t="str">
        <f>PROPER(VLOOKUP(B12,fips_xref!$K$2:$L$53,2,FALSE))</f>
        <v>Dawson</v>
      </c>
      <c r="B12" s="44" t="str">
        <f t="shared" si="1"/>
        <v>48115</v>
      </c>
      <c r="C12" s="46">
        <f t="shared" ref="C12:G12" si="6">B64</f>
        <v>286.84752074211599</v>
      </c>
      <c r="D12" s="46">
        <f t="shared" si="6"/>
        <v>4862.3454930618855</v>
      </c>
      <c r="E12" s="46">
        <f t="shared" si="6"/>
        <v>186.63953302108195</v>
      </c>
      <c r="F12" s="46">
        <f t="shared" si="6"/>
        <v>48.792925766585171</v>
      </c>
      <c r="G12" s="46">
        <f t="shared" si="6"/>
        <v>16.484239181350347</v>
      </c>
      <c r="H12" s="75"/>
      <c r="I12" s="75"/>
      <c r="J12" s="61"/>
      <c r="K12" s="176"/>
      <c r="L12" s="177"/>
      <c r="M12" s="177"/>
      <c r="N12" s="177"/>
      <c r="O12" s="177"/>
      <c r="P12" s="177"/>
    </row>
    <row r="13" spans="1:16" s="44" customFormat="1" x14ac:dyDescent="0.2">
      <c r="A13" s="44" t="str">
        <f>PROPER(VLOOKUP(B13,fips_xref!$K$2:$L$53,2,FALSE))</f>
        <v>Crosby</v>
      </c>
      <c r="B13" s="44" t="str">
        <f t="shared" si="1"/>
        <v>48107</v>
      </c>
      <c r="C13" s="46">
        <f>B65</f>
        <v>88.71644400788486</v>
      </c>
      <c r="D13" s="46">
        <f>C65</f>
        <v>1053.0409281552593</v>
      </c>
      <c r="E13" s="46">
        <f>D65</f>
        <v>63.76813736947647</v>
      </c>
      <c r="F13" s="46">
        <f>E65</f>
        <v>15.791104596906761</v>
      </c>
      <c r="G13" s="46">
        <f>F65</f>
        <v>6.0517709308191625</v>
      </c>
      <c r="H13" s="75"/>
      <c r="I13" s="75"/>
      <c r="J13" s="61"/>
      <c r="K13" s="176"/>
      <c r="L13" s="177"/>
      <c r="M13" s="177"/>
      <c r="N13" s="177"/>
      <c r="O13" s="177"/>
      <c r="P13" s="177"/>
    </row>
    <row r="14" spans="1:16" s="44" customFormat="1" x14ac:dyDescent="0.2">
      <c r="A14" s="44" t="str">
        <f>PROPER(VLOOKUP(B14,fips_xref!$K$2:$L$53,2,FALSE))</f>
        <v>Dickens</v>
      </c>
      <c r="B14" s="44" t="str">
        <f t="shared" si="1"/>
        <v>48125</v>
      </c>
      <c r="C14" s="46">
        <f t="shared" ref="C14:G14" si="7">B66</f>
        <v>117.98258957605465</v>
      </c>
      <c r="D14" s="46">
        <f t="shared" si="7"/>
        <v>1214.9483804354593</v>
      </c>
      <c r="E14" s="46">
        <f t="shared" si="7"/>
        <v>78.315611778054716</v>
      </c>
      <c r="F14" s="46">
        <f t="shared" si="7"/>
        <v>9.6609911030364124</v>
      </c>
      <c r="G14" s="46">
        <f t="shared" si="7"/>
        <v>11.97857447504852</v>
      </c>
      <c r="H14" s="75"/>
      <c r="I14" s="75"/>
      <c r="J14" s="61"/>
      <c r="K14" s="176"/>
      <c r="L14" s="177"/>
      <c r="M14" s="177"/>
      <c r="N14" s="177"/>
      <c r="O14" s="177"/>
      <c r="P14" s="177"/>
    </row>
    <row r="15" spans="1:16" s="44" customFormat="1" x14ac:dyDescent="0.2">
      <c r="A15" s="44" t="str">
        <f>PROPER(VLOOKUP(B15,fips_xref!$K$2:$L$53,2,FALSE))</f>
        <v>Gaines</v>
      </c>
      <c r="B15" s="44" t="str">
        <f t="shared" si="1"/>
        <v>48165</v>
      </c>
      <c r="C15" s="46">
        <f t="shared" ref="C15:G15" si="8">B67</f>
        <v>1948.5465162515738</v>
      </c>
      <c r="D15" s="46">
        <f t="shared" si="8"/>
        <v>23672.370392178414</v>
      </c>
      <c r="E15" s="46">
        <f t="shared" si="8"/>
        <v>593.20919816726087</v>
      </c>
      <c r="F15" s="46">
        <f t="shared" si="8"/>
        <v>155.61021687788309</v>
      </c>
      <c r="G15" s="46">
        <f t="shared" si="8"/>
        <v>51.842551217758036</v>
      </c>
      <c r="H15" s="75"/>
      <c r="I15" s="75"/>
      <c r="J15" s="61"/>
      <c r="K15" s="176"/>
      <c r="L15" s="177"/>
      <c r="M15" s="177"/>
      <c r="N15" s="177"/>
      <c r="O15" s="177"/>
      <c r="P15" s="177"/>
    </row>
    <row r="16" spans="1:16" s="44" customFormat="1" x14ac:dyDescent="0.2">
      <c r="A16" s="44" t="str">
        <f>PROPER(VLOOKUP(B16,fips_xref!$K$2:$L$53,2,FALSE))</f>
        <v>Garza</v>
      </c>
      <c r="B16" s="44" t="str">
        <f t="shared" si="1"/>
        <v>48169</v>
      </c>
      <c r="C16" s="46">
        <f t="shared" ref="C16:G16" si="9">B68</f>
        <v>392.29218388785017</v>
      </c>
      <c r="D16" s="46">
        <f t="shared" si="9"/>
        <v>5867.4457317397628</v>
      </c>
      <c r="E16" s="46">
        <f t="shared" si="9"/>
        <v>287.58849108772699</v>
      </c>
      <c r="F16" s="46">
        <f t="shared" si="9"/>
        <v>79.600330903409002</v>
      </c>
      <c r="G16" s="46">
        <f t="shared" si="9"/>
        <v>23.370229544508636</v>
      </c>
      <c r="H16" s="75"/>
      <c r="I16" s="75"/>
      <c r="J16" s="61"/>
      <c r="K16" s="176"/>
      <c r="L16" s="177"/>
      <c r="M16" s="177"/>
      <c r="N16" s="177"/>
      <c r="O16" s="177"/>
      <c r="P16" s="177"/>
    </row>
    <row r="17" spans="1:16" s="44" customFormat="1" x14ac:dyDescent="0.2">
      <c r="A17" s="44" t="str">
        <f>PROPER(VLOOKUP(B17,fips_xref!$K$2:$L$53,2,FALSE))</f>
        <v>Glasscck</v>
      </c>
      <c r="B17" s="44" t="str">
        <f t="shared" si="1"/>
        <v>48173</v>
      </c>
      <c r="C17" s="46">
        <f>B69</f>
        <v>397.60543397717686</v>
      </c>
      <c r="D17" s="46">
        <f>C69</f>
        <v>5468.4030662860487</v>
      </c>
      <c r="E17" s="46">
        <f>D69</f>
        <v>278.89231192165778</v>
      </c>
      <c r="F17" s="46">
        <f>E69</f>
        <v>64.314832933219321</v>
      </c>
      <c r="G17" s="46">
        <f>F69</f>
        <v>28.544662768493442</v>
      </c>
      <c r="H17" s="75"/>
      <c r="I17" s="75"/>
      <c r="J17" s="61"/>
      <c r="K17" s="176"/>
      <c r="L17" s="177"/>
      <c r="M17" s="177"/>
      <c r="N17" s="177"/>
      <c r="O17" s="177"/>
      <c r="P17" s="177"/>
    </row>
    <row r="18" spans="1:16" s="44" customFormat="1" x14ac:dyDescent="0.2">
      <c r="A18" s="44" t="str">
        <f>PROPER(VLOOKUP(B18,fips_xref!$K$2:$L$53,2,FALSE))</f>
        <v>Hockley</v>
      </c>
      <c r="B18" s="44" t="str">
        <f t="shared" si="1"/>
        <v>48219</v>
      </c>
      <c r="C18" s="46">
        <f t="shared" ref="C18:G18" si="10">B70</f>
        <v>1017.8680829790734</v>
      </c>
      <c r="D18" s="46">
        <f t="shared" si="10"/>
        <v>18991.50678241947</v>
      </c>
      <c r="E18" s="46">
        <f t="shared" si="10"/>
        <v>554.97400673555501</v>
      </c>
      <c r="F18" s="46">
        <f t="shared" si="10"/>
        <v>158.94143525943869</v>
      </c>
      <c r="G18" s="46">
        <f t="shared" si="10"/>
        <v>42.521375104359599</v>
      </c>
      <c r="H18" s="75"/>
      <c r="I18" s="75"/>
      <c r="J18" s="61"/>
      <c r="K18" s="176"/>
      <c r="L18" s="177"/>
      <c r="M18" s="177"/>
      <c r="N18" s="177"/>
      <c r="O18" s="177"/>
      <c r="P18" s="177"/>
    </row>
    <row r="19" spans="1:16" s="44" customFormat="1" x14ac:dyDescent="0.2">
      <c r="A19" s="44" t="str">
        <f>PROPER(VLOOKUP(B19,fips_xref!$K$2:$L$53,2,FALSE))</f>
        <v>Howard</v>
      </c>
      <c r="B19" s="44" t="str">
        <f t="shared" si="1"/>
        <v>48227</v>
      </c>
      <c r="C19" s="46">
        <f t="shared" ref="C19:G19" si="11">B71</f>
        <v>2024.0421584774638</v>
      </c>
      <c r="D19" s="46">
        <f t="shared" si="11"/>
        <v>9810.8368154976506</v>
      </c>
      <c r="E19" s="46">
        <f t="shared" si="11"/>
        <v>486.92609278403722</v>
      </c>
      <c r="F19" s="46">
        <f t="shared" si="11"/>
        <v>134.72047422733473</v>
      </c>
      <c r="G19" s="46">
        <f t="shared" si="11"/>
        <v>39.53336131774666</v>
      </c>
      <c r="H19" s="75"/>
      <c r="I19" s="75"/>
      <c r="J19" s="61"/>
      <c r="K19" s="176"/>
      <c r="L19" s="177"/>
      <c r="M19" s="177"/>
      <c r="N19" s="177"/>
      <c r="O19" s="177"/>
      <c r="P19" s="177"/>
    </row>
    <row r="20" spans="1:16" s="44" customFormat="1" x14ac:dyDescent="0.2">
      <c r="A20" s="44" t="str">
        <f>PROPER(VLOOKUP(B20,fips_xref!$K$2:$L$53,2,FALSE))</f>
        <v>Hudspeth</v>
      </c>
      <c r="B20" s="44" t="str">
        <f t="shared" si="1"/>
        <v>48229</v>
      </c>
      <c r="C20" s="46">
        <f t="shared" ref="C20:G20" si="12">B72</f>
        <v>416.49661911961476</v>
      </c>
      <c r="D20" s="46">
        <f t="shared" si="12"/>
        <v>21.076806867367992</v>
      </c>
      <c r="E20" s="46">
        <f t="shared" si="12"/>
        <v>5.3558552377520448</v>
      </c>
      <c r="F20" s="46">
        <f t="shared" si="12"/>
        <v>0.32991334331602928</v>
      </c>
      <c r="G20" s="46">
        <f t="shared" si="12"/>
        <v>0.97378104287254741</v>
      </c>
      <c r="H20" s="75"/>
      <c r="I20" s="75"/>
      <c r="J20" s="61"/>
      <c r="K20" s="176"/>
      <c r="L20" s="177"/>
      <c r="M20" s="177"/>
      <c r="N20" s="177"/>
      <c r="O20" s="177"/>
      <c r="P20" s="177"/>
    </row>
    <row r="21" spans="1:16" s="44" customFormat="1" x14ac:dyDescent="0.2">
      <c r="A21" s="44" t="str">
        <f>PROPER(VLOOKUP(B21,fips_xref!$K$2:$L$53,2,FALSE))</f>
        <v>Irion</v>
      </c>
      <c r="B21" s="44" t="str">
        <f t="shared" si="1"/>
        <v>48235</v>
      </c>
      <c r="C21" s="46">
        <f>B73</f>
        <v>988.68078295122746</v>
      </c>
      <c r="D21" s="46">
        <f>C73</f>
        <v>5826.162524370985</v>
      </c>
      <c r="E21" s="46">
        <f>D73</f>
        <v>445.82277762623846</v>
      </c>
      <c r="F21" s="46">
        <f>E73</f>
        <v>76.365937561714873</v>
      </c>
      <c r="G21" s="46">
        <f>F73</f>
        <v>58.044457117687742</v>
      </c>
      <c r="H21" s="75"/>
      <c r="I21" s="75"/>
      <c r="J21" s="61"/>
      <c r="K21" s="176"/>
      <c r="L21" s="177"/>
      <c r="M21" s="177"/>
      <c r="N21" s="177"/>
      <c r="O21" s="177"/>
      <c r="P21" s="177"/>
    </row>
    <row r="22" spans="1:16" s="44" customFormat="1" x14ac:dyDescent="0.2">
      <c r="A22" s="44" t="str">
        <f>PROPER(VLOOKUP(B22,fips_xref!$K$2:$L$53,2,FALSE))</f>
        <v>Jeff Dav</v>
      </c>
      <c r="B22" s="44" t="str">
        <f t="shared" si="1"/>
        <v>48243</v>
      </c>
      <c r="C22" s="46">
        <f t="shared" ref="C22:G22" si="13">B74</f>
        <v>0.13707937795876707</v>
      </c>
      <c r="D22" s="46">
        <f t="shared" si="13"/>
        <v>3.3267861532322054</v>
      </c>
      <c r="E22" s="46">
        <f t="shared" si="13"/>
        <v>0.10581632693136847</v>
      </c>
      <c r="F22" s="46">
        <f t="shared" si="13"/>
        <v>3.7132833258873905E-2</v>
      </c>
      <c r="G22" s="46">
        <f t="shared" si="13"/>
        <v>4.9372941899634469E-3</v>
      </c>
      <c r="H22" s="75"/>
      <c r="I22" s="75"/>
      <c r="J22" s="61"/>
      <c r="K22" s="176"/>
      <c r="L22" s="177"/>
      <c r="M22" s="177"/>
      <c r="N22" s="177"/>
      <c r="O22" s="177"/>
      <c r="P22" s="177"/>
    </row>
    <row r="23" spans="1:16" s="44" customFormat="1" x14ac:dyDescent="0.2">
      <c r="A23" s="44" t="str">
        <f>PROPER(VLOOKUP(B23,fips_xref!$K$2:$L$53,2,FALSE))</f>
        <v>Kent</v>
      </c>
      <c r="B23" s="44" t="str">
        <f t="shared" si="1"/>
        <v>48263</v>
      </c>
      <c r="C23" s="46">
        <f t="shared" ref="C23:G23" si="14">B75</f>
        <v>658.53771938869011</v>
      </c>
      <c r="D23" s="46">
        <f t="shared" si="14"/>
        <v>3516.2076525641546</v>
      </c>
      <c r="E23" s="46">
        <f t="shared" si="14"/>
        <v>103.32390896780088</v>
      </c>
      <c r="F23" s="46">
        <f t="shared" si="14"/>
        <v>19.457987492074778</v>
      </c>
      <c r="G23" s="46">
        <f t="shared" si="14"/>
        <v>12.583776771279222</v>
      </c>
      <c r="H23" s="75"/>
      <c r="I23" s="75"/>
      <c r="J23" s="61"/>
      <c r="K23" s="176"/>
      <c r="L23" s="177"/>
      <c r="M23" s="177"/>
      <c r="N23" s="177"/>
      <c r="O23" s="177"/>
      <c r="P23" s="177"/>
    </row>
    <row r="24" spans="1:16" s="44" customFormat="1" x14ac:dyDescent="0.2">
      <c r="A24" s="44" t="str">
        <f>PROPER(VLOOKUP(B24,fips_xref!$K$2:$L$53,2,FALSE))</f>
        <v>King</v>
      </c>
      <c r="B24" s="44" t="str">
        <f t="shared" si="1"/>
        <v>48269</v>
      </c>
      <c r="C24" s="46">
        <f t="shared" ref="C24:G24" si="15">B76</f>
        <v>156.00394571459037</v>
      </c>
      <c r="D24" s="46">
        <f t="shared" si="15"/>
        <v>2246.0305379972579</v>
      </c>
      <c r="E24" s="46">
        <f t="shared" si="15"/>
        <v>107.967486112917</v>
      </c>
      <c r="F24" s="46">
        <f t="shared" si="15"/>
        <v>20.439866495428024</v>
      </c>
      <c r="G24" s="46">
        <f t="shared" si="15"/>
        <v>13.179287764894694</v>
      </c>
      <c r="H24" s="75"/>
      <c r="I24" s="75"/>
      <c r="J24" s="61"/>
      <c r="K24" s="176"/>
      <c r="L24" s="177"/>
      <c r="M24" s="177"/>
      <c r="N24" s="177"/>
      <c r="O24" s="177"/>
      <c r="P24" s="177"/>
    </row>
    <row r="25" spans="1:16" s="44" customFormat="1" x14ac:dyDescent="0.2">
      <c r="A25" s="44" t="str">
        <f>PROPER(VLOOKUP(B25,fips_xref!$K$2:$L$53,2,FALSE))</f>
        <v>Loving</v>
      </c>
      <c r="B25" s="44" t="str">
        <f t="shared" si="1"/>
        <v>48301</v>
      </c>
      <c r="C25" s="46">
        <f>B77</f>
        <v>309.84935187252466</v>
      </c>
      <c r="D25" s="46">
        <f>C77</f>
        <v>5505.6978698985404</v>
      </c>
      <c r="E25" s="46">
        <f>D77</f>
        <v>186.5867685430957</v>
      </c>
      <c r="F25" s="46">
        <f>E77</f>
        <v>37.515984353063359</v>
      </c>
      <c r="G25" s="46">
        <f>F77</f>
        <v>20.564311412768678</v>
      </c>
      <c r="H25" s="75"/>
      <c r="I25" s="75"/>
      <c r="J25" s="61"/>
      <c r="K25" s="176"/>
      <c r="L25" s="177"/>
      <c r="M25" s="177"/>
      <c r="N25" s="177"/>
      <c r="O25" s="177"/>
      <c r="P25" s="177"/>
    </row>
    <row r="26" spans="1:16" s="44" customFormat="1" x14ac:dyDescent="0.2">
      <c r="A26" s="44" t="str">
        <f>PROPER(VLOOKUP(B26,fips_xref!$K$2:$L$53,2,FALSE))</f>
        <v>Lubbock</v>
      </c>
      <c r="B26" s="44" t="str">
        <f t="shared" si="1"/>
        <v>48303</v>
      </c>
      <c r="C26" s="46">
        <f t="shared" ref="C26:G26" si="16">B78</f>
        <v>88.534809099838938</v>
      </c>
      <c r="D26" s="46">
        <f t="shared" si="16"/>
        <v>1670.7129227714338</v>
      </c>
      <c r="E26" s="46">
        <f t="shared" si="16"/>
        <v>64.460470505233332</v>
      </c>
      <c r="F26" s="46">
        <f t="shared" si="16"/>
        <v>17.196080669439631</v>
      </c>
      <c r="G26" s="46">
        <f t="shared" si="16"/>
        <v>5.5411447401181242</v>
      </c>
      <c r="H26" s="75"/>
      <c r="I26" s="75"/>
      <c r="J26" s="61"/>
      <c r="K26" s="176"/>
      <c r="L26" s="177"/>
      <c r="M26" s="177"/>
      <c r="N26" s="177"/>
      <c r="O26" s="177"/>
      <c r="P26" s="177"/>
    </row>
    <row r="27" spans="1:16" s="44" customFormat="1" x14ac:dyDescent="0.2">
      <c r="A27" s="44" t="str">
        <f>PROPER(VLOOKUP(B27,fips_xref!$K$2:$L$53,2,FALSE))</f>
        <v>Lynn</v>
      </c>
      <c r="B27" s="44" t="str">
        <f t="shared" si="1"/>
        <v>48305</v>
      </c>
      <c r="C27" s="46">
        <f t="shared" ref="C27:G27" si="17">B79</f>
        <v>18.248143224645961</v>
      </c>
      <c r="D27" s="46">
        <f t="shared" si="17"/>
        <v>302.57859972902565</v>
      </c>
      <c r="E27" s="46">
        <f t="shared" si="17"/>
        <v>12.979898731810575</v>
      </c>
      <c r="F27" s="46">
        <f t="shared" si="17"/>
        <v>3.0034773379549504</v>
      </c>
      <c r="G27" s="46">
        <f t="shared" si="17"/>
        <v>1.3292662245499156</v>
      </c>
      <c r="H27" s="75"/>
      <c r="I27" s="75"/>
      <c r="J27" s="61"/>
      <c r="K27" s="176"/>
      <c r="L27" s="177"/>
      <c r="M27" s="177"/>
      <c r="N27" s="177"/>
      <c r="O27" s="177"/>
      <c r="P27" s="177"/>
    </row>
    <row r="28" spans="1:16" s="44" customFormat="1" x14ac:dyDescent="0.2">
      <c r="A28" s="44" t="str">
        <f>PROPER(VLOOKUP(B28,fips_xref!$K$2:$L$53,2,FALSE))</f>
        <v>Martin</v>
      </c>
      <c r="B28" s="44" t="str">
        <f t="shared" si="1"/>
        <v>48317</v>
      </c>
      <c r="C28" s="46">
        <f t="shared" ref="C28:G28" si="18">B80</f>
        <v>1752.7889526636418</v>
      </c>
      <c r="D28" s="46">
        <f t="shared" si="18"/>
        <v>10104.527077599951</v>
      </c>
      <c r="E28" s="46">
        <f t="shared" si="18"/>
        <v>620.18516410659561</v>
      </c>
      <c r="F28" s="46">
        <f t="shared" si="18"/>
        <v>98.072282122950483</v>
      </c>
      <c r="G28" s="46">
        <f t="shared" si="18"/>
        <v>84.643425030944599</v>
      </c>
      <c r="H28" s="75"/>
      <c r="I28" s="75"/>
      <c r="J28" s="61"/>
      <c r="K28" s="176"/>
      <c r="L28" s="177"/>
      <c r="M28" s="177"/>
      <c r="N28" s="177"/>
      <c r="O28" s="177"/>
      <c r="P28" s="177"/>
    </row>
    <row r="29" spans="1:16" s="44" customFormat="1" x14ac:dyDescent="0.2">
      <c r="A29" s="44" t="str">
        <f>PROPER(VLOOKUP(B29,fips_xref!$K$2:$L$53,2,FALSE))</f>
        <v>Midland</v>
      </c>
      <c r="B29" s="44" t="str">
        <f t="shared" si="1"/>
        <v>48329</v>
      </c>
      <c r="C29" s="46">
        <f t="shared" ref="C29:G29" si="19">B81</f>
        <v>4267.5962468830185</v>
      </c>
      <c r="D29" s="46">
        <f t="shared" si="19"/>
        <v>18364.299539744017</v>
      </c>
      <c r="E29" s="46">
        <f t="shared" si="19"/>
        <v>757.98965702838427</v>
      </c>
      <c r="F29" s="46">
        <f t="shared" si="19"/>
        <v>168.67854390770026</v>
      </c>
      <c r="G29" s="46">
        <f t="shared" si="19"/>
        <v>80.315205089675246</v>
      </c>
      <c r="H29" s="75"/>
      <c r="I29" s="75"/>
      <c r="J29" s="61"/>
      <c r="K29" s="176"/>
      <c r="L29" s="177"/>
      <c r="M29" s="177"/>
      <c r="N29" s="177"/>
      <c r="O29" s="177"/>
      <c r="P29" s="177"/>
    </row>
    <row r="30" spans="1:16" s="44" customFormat="1" x14ac:dyDescent="0.2">
      <c r="A30" s="44" t="str">
        <f>PROPER(VLOOKUP(B30,fips_xref!$K$2:$L$53,2,FALSE))</f>
        <v>Mitchell</v>
      </c>
      <c r="B30" s="44" t="str">
        <f t="shared" si="1"/>
        <v>48335</v>
      </c>
      <c r="C30" s="46">
        <f>B82</f>
        <v>740.44322040822135</v>
      </c>
      <c r="D30" s="46">
        <f>C82</f>
        <v>6710.0392486031033</v>
      </c>
      <c r="E30" s="46">
        <f>D82</f>
        <v>514.15190296834305</v>
      </c>
      <c r="F30" s="46">
        <f>E82</f>
        <v>100.23199559985261</v>
      </c>
      <c r="G30" s="46">
        <f>F82</f>
        <v>61.45023930707746</v>
      </c>
      <c r="H30" s="75"/>
      <c r="I30" s="75"/>
      <c r="J30" s="61"/>
      <c r="K30" s="176"/>
      <c r="L30" s="177"/>
      <c r="M30" s="177"/>
      <c r="N30" s="177"/>
      <c r="O30" s="177"/>
      <c r="P30" s="177"/>
    </row>
    <row r="31" spans="1:16" s="44" customFormat="1" x14ac:dyDescent="0.2">
      <c r="A31" s="44" t="str">
        <f>PROPER(VLOOKUP(B31,fips_xref!$K$2:$L$53,2,FALSE))</f>
        <v>Pecos</v>
      </c>
      <c r="B31" s="44" t="str">
        <f t="shared" si="1"/>
        <v>48371</v>
      </c>
      <c r="C31" s="46">
        <f t="shared" ref="C31:G31" si="20">B83</f>
        <v>5877.4258594194207</v>
      </c>
      <c r="D31" s="46">
        <f t="shared" si="20"/>
        <v>25023.638055177293</v>
      </c>
      <c r="E31" s="46">
        <f t="shared" si="20"/>
        <v>484.07101778459969</v>
      </c>
      <c r="F31" s="46">
        <f t="shared" si="20"/>
        <v>164.42418567029364</v>
      </c>
      <c r="G31" s="46">
        <f t="shared" si="20"/>
        <v>21.862338673158142</v>
      </c>
      <c r="H31" s="75"/>
      <c r="I31" s="75"/>
      <c r="J31" s="61"/>
      <c r="K31" s="176"/>
      <c r="L31" s="177"/>
      <c r="M31" s="177"/>
      <c r="N31" s="177"/>
      <c r="O31" s="177"/>
      <c r="P31" s="177"/>
    </row>
    <row r="32" spans="1:16" s="44" customFormat="1" x14ac:dyDescent="0.2">
      <c r="A32" s="44" t="str">
        <f>PROPER(VLOOKUP(B32,fips_xref!$K$2:$L$53,2,FALSE))</f>
        <v>Reagan</v>
      </c>
      <c r="B32" s="44" t="str">
        <f t="shared" si="1"/>
        <v>48383</v>
      </c>
      <c r="C32" s="46">
        <f t="shared" ref="C32:G32" si="21">B84</f>
        <v>1805.4586190149166</v>
      </c>
      <c r="D32" s="46">
        <f t="shared" si="21"/>
        <v>12444.697275911314</v>
      </c>
      <c r="E32" s="46">
        <f t="shared" si="21"/>
        <v>795.88865670530561</v>
      </c>
      <c r="F32" s="46">
        <f t="shared" si="21"/>
        <v>177.27016100839933</v>
      </c>
      <c r="G32" s="46">
        <f t="shared" si="21"/>
        <v>84.479795552478635</v>
      </c>
      <c r="H32" s="75"/>
      <c r="I32" s="75"/>
      <c r="J32" s="61"/>
      <c r="K32" s="176"/>
      <c r="L32" s="177"/>
      <c r="M32" s="177"/>
      <c r="N32" s="177"/>
      <c r="O32" s="177"/>
      <c r="P32" s="177"/>
    </row>
    <row r="33" spans="1:16" s="44" customFormat="1" x14ac:dyDescent="0.2">
      <c r="A33" s="44" t="str">
        <f>PROPER(VLOOKUP(B33,fips_xref!$K$2:$L$53,2,FALSE))</f>
        <v>Reeves</v>
      </c>
      <c r="B33" s="44" t="str">
        <f t="shared" si="1"/>
        <v>48389</v>
      </c>
      <c r="C33" s="46">
        <f t="shared" ref="C33:G33" si="22">B85</f>
        <v>647.84725782591124</v>
      </c>
      <c r="D33" s="46">
        <f t="shared" si="22"/>
        <v>3078.0463173029602</v>
      </c>
      <c r="E33" s="46">
        <f t="shared" si="22"/>
        <v>193.72599074058346</v>
      </c>
      <c r="F33" s="46">
        <f t="shared" si="22"/>
        <v>40.307018438783246</v>
      </c>
      <c r="G33" s="46">
        <f t="shared" si="22"/>
        <v>21.632851846935587</v>
      </c>
      <c r="H33" s="75"/>
      <c r="I33" s="75"/>
      <c r="J33" s="61"/>
      <c r="K33" s="176"/>
      <c r="L33" s="177"/>
      <c r="M33" s="177"/>
      <c r="N33" s="177"/>
      <c r="O33" s="177"/>
      <c r="P33" s="177"/>
    </row>
    <row r="34" spans="1:16" s="44" customFormat="1" x14ac:dyDescent="0.2">
      <c r="A34" s="44" t="str">
        <f>PROPER(VLOOKUP(B34,fips_xref!$K$2:$L$53,2,FALSE))</f>
        <v>Cochran</v>
      </c>
      <c r="B34" s="44" t="str">
        <f t="shared" si="1"/>
        <v>48079</v>
      </c>
      <c r="C34" s="46">
        <f>B86</f>
        <v>403.27786420143559</v>
      </c>
      <c r="D34" s="46">
        <f>C86</f>
        <v>5937.9863496653761</v>
      </c>
      <c r="E34" s="46">
        <f>D86</f>
        <v>265.76124833140375</v>
      </c>
      <c r="F34" s="46">
        <f>E86</f>
        <v>77.33164920403668</v>
      </c>
      <c r="G34" s="46">
        <f>F86</f>
        <v>19.813877068755815</v>
      </c>
      <c r="H34" s="75"/>
      <c r="I34" s="75"/>
      <c r="J34" s="61"/>
      <c r="K34" s="176"/>
      <c r="L34" s="177"/>
      <c r="M34" s="177"/>
      <c r="N34" s="177"/>
      <c r="O34" s="177"/>
      <c r="P34" s="177"/>
    </row>
    <row r="35" spans="1:16" s="44" customFormat="1" x14ac:dyDescent="0.2">
      <c r="A35" s="44" t="str">
        <f>PROPER(VLOOKUP(B35,fips_xref!$K$2:$L$53,2,FALSE))</f>
        <v>Schlechr</v>
      </c>
      <c r="B35" s="44" t="str">
        <f t="shared" si="1"/>
        <v>48413</v>
      </c>
      <c r="C35" s="46">
        <f t="shared" ref="C35:G35" si="23">B87</f>
        <v>276.31203805520397</v>
      </c>
      <c r="D35" s="46">
        <f t="shared" si="23"/>
        <v>3769.5340897633141</v>
      </c>
      <c r="E35" s="46">
        <f t="shared" si="23"/>
        <v>195.41617406518404</v>
      </c>
      <c r="F35" s="46">
        <f t="shared" si="23"/>
        <v>42.762067589882747</v>
      </c>
      <c r="G35" s="46">
        <f t="shared" si="23"/>
        <v>21.029367868310295</v>
      </c>
      <c r="H35" s="75"/>
      <c r="I35" s="75"/>
      <c r="J35" s="61"/>
      <c r="K35" s="176"/>
      <c r="L35" s="177"/>
      <c r="M35" s="177"/>
      <c r="N35" s="177"/>
      <c r="O35" s="177"/>
      <c r="P35" s="177"/>
    </row>
    <row r="36" spans="1:16" s="44" customFormat="1" x14ac:dyDescent="0.2">
      <c r="A36" s="44" t="str">
        <f>PROPER(VLOOKUP(B36,fips_xref!$K$2:$L$53,2,FALSE))</f>
        <v>Scurry</v>
      </c>
      <c r="B36" s="44" t="str">
        <f t="shared" si="1"/>
        <v>48415</v>
      </c>
      <c r="C36" s="46">
        <f t="shared" ref="C36:G36" si="24">B88</f>
        <v>882.30451314585343</v>
      </c>
      <c r="D36" s="46">
        <f t="shared" si="24"/>
        <v>14361.825176529057</v>
      </c>
      <c r="E36" s="46">
        <f t="shared" si="24"/>
        <v>436.03303114309062</v>
      </c>
      <c r="F36" s="46">
        <f t="shared" si="24"/>
        <v>106.34172202009458</v>
      </c>
      <c r="G36" s="46">
        <f t="shared" si="24"/>
        <v>41.804482272268267</v>
      </c>
      <c r="H36" s="75"/>
      <c r="I36" s="75"/>
      <c r="J36" s="61"/>
      <c r="K36" s="176"/>
      <c r="L36" s="177"/>
      <c r="M36" s="177"/>
      <c r="N36" s="177"/>
      <c r="O36" s="177"/>
      <c r="P36" s="177"/>
    </row>
    <row r="37" spans="1:16" s="44" customFormat="1" x14ac:dyDescent="0.2">
      <c r="A37" s="44" t="str">
        <f>PROPER(VLOOKUP(B37,fips_xref!$K$2:$L$53,2,FALSE))</f>
        <v>Sterling</v>
      </c>
      <c r="B37" s="44" t="str">
        <f t="shared" si="1"/>
        <v>48431</v>
      </c>
      <c r="C37" s="46">
        <f t="shared" ref="C37:G37" si="25">B89</f>
        <v>715.45571007046931</v>
      </c>
      <c r="D37" s="46">
        <f t="shared" si="25"/>
        <v>5170.5523011367122</v>
      </c>
      <c r="E37" s="46">
        <f t="shared" si="25"/>
        <v>250.38651705099994</v>
      </c>
      <c r="F37" s="46">
        <f t="shared" si="25"/>
        <v>75.997359927440542</v>
      </c>
      <c r="G37" s="46">
        <f t="shared" si="25"/>
        <v>17.079200317671731</v>
      </c>
      <c r="H37" s="75"/>
      <c r="I37" s="75"/>
      <c r="J37" s="61"/>
      <c r="K37" s="176"/>
      <c r="L37" s="177"/>
      <c r="M37" s="177"/>
      <c r="N37" s="177"/>
      <c r="O37" s="177"/>
      <c r="P37" s="177"/>
    </row>
    <row r="38" spans="1:16" s="44" customFormat="1" x14ac:dyDescent="0.2">
      <c r="A38" s="44" t="str">
        <f>PROPER(VLOOKUP(B38,fips_xref!$K$2:$L$53,2,FALSE))</f>
        <v>Sutton</v>
      </c>
      <c r="B38" s="44" t="str">
        <f t="shared" si="1"/>
        <v>48435</v>
      </c>
      <c r="C38" s="46">
        <f>B90</f>
        <v>3772.7717595454737</v>
      </c>
      <c r="D38" s="46">
        <f>C90</f>
        <v>16186.876765559104</v>
      </c>
      <c r="E38" s="46">
        <f>D90</f>
        <v>1055.3816303973551</v>
      </c>
      <c r="F38" s="46">
        <f>E90</f>
        <v>239.04602866211604</v>
      </c>
      <c r="G38" s="46">
        <f>F90</f>
        <v>109.66464681113276</v>
      </c>
      <c r="H38" s="75"/>
      <c r="I38" s="75"/>
      <c r="J38" s="61"/>
      <c r="K38" s="176"/>
      <c r="L38" s="177"/>
      <c r="M38" s="177"/>
      <c r="N38" s="177"/>
      <c r="O38" s="177"/>
      <c r="P38" s="177"/>
    </row>
    <row r="39" spans="1:16" s="44" customFormat="1" x14ac:dyDescent="0.2">
      <c r="A39" s="44" t="str">
        <f>PROPER(VLOOKUP(B39,fips_xref!$K$2:$L$53,2,FALSE))</f>
        <v>Terry</v>
      </c>
      <c r="B39" s="44" t="str">
        <f t="shared" si="1"/>
        <v>48445</v>
      </c>
      <c r="C39" s="46">
        <f t="shared" ref="C39:G39" si="26">B91</f>
        <v>186.06793001248991</v>
      </c>
      <c r="D39" s="46">
        <f t="shared" si="26"/>
        <v>4143.0355520690282</v>
      </c>
      <c r="E39" s="46">
        <f t="shared" si="26"/>
        <v>131.0652313692672</v>
      </c>
      <c r="F39" s="46">
        <f t="shared" si="26"/>
        <v>33.189274771263278</v>
      </c>
      <c r="G39" s="46">
        <f t="shared" si="26"/>
        <v>12.084743486563525</v>
      </c>
      <c r="H39" s="75"/>
      <c r="I39" s="75"/>
      <c r="J39" s="61"/>
      <c r="K39" s="176"/>
      <c r="L39" s="177"/>
      <c r="M39" s="177"/>
      <c r="N39" s="177"/>
      <c r="O39" s="177"/>
      <c r="P39" s="177"/>
    </row>
    <row r="40" spans="1:16" s="44" customFormat="1" x14ac:dyDescent="0.2">
      <c r="A40" s="44" t="str">
        <f>PROPER(VLOOKUP(B40,fips_xref!$K$2:$L$53,2,FALSE))</f>
        <v>Tom Gren</v>
      </c>
      <c r="B40" s="44" t="str">
        <f t="shared" si="1"/>
        <v>48451</v>
      </c>
      <c r="C40" s="46">
        <f t="shared" ref="C40:G40" si="27">B92</f>
        <v>149.70097782596724</v>
      </c>
      <c r="D40" s="46">
        <f t="shared" si="27"/>
        <v>1913.2626336102769</v>
      </c>
      <c r="E40" s="46">
        <f t="shared" si="27"/>
        <v>107.61400816681979</v>
      </c>
      <c r="F40" s="46">
        <f t="shared" si="27"/>
        <v>26.472514107420942</v>
      </c>
      <c r="G40" s="46">
        <f t="shared" si="27"/>
        <v>10.261747843017265</v>
      </c>
      <c r="H40" s="75"/>
      <c r="I40" s="75"/>
      <c r="J40" s="61"/>
      <c r="K40" s="176"/>
      <c r="L40" s="177"/>
      <c r="M40" s="177"/>
      <c r="N40" s="177"/>
      <c r="O40" s="177"/>
      <c r="P40" s="177"/>
    </row>
    <row r="41" spans="1:16" s="44" customFormat="1" x14ac:dyDescent="0.2">
      <c r="A41" s="44" t="str">
        <f>PROPER(VLOOKUP(B41,fips_xref!$K$2:$L$53,2,FALSE))</f>
        <v>Upton</v>
      </c>
      <c r="B41" s="44" t="str">
        <f t="shared" si="1"/>
        <v>48461</v>
      </c>
      <c r="C41" s="46">
        <f t="shared" ref="C41:G41" si="28">B93</f>
        <v>2043.671618411933</v>
      </c>
      <c r="D41" s="46">
        <f t="shared" si="28"/>
        <v>27832.883423237716</v>
      </c>
      <c r="E41" s="46">
        <f t="shared" si="28"/>
        <v>394.25852934788691</v>
      </c>
      <c r="F41" s="46">
        <f t="shared" si="28"/>
        <v>136.94588905872698</v>
      </c>
      <c r="G41" s="46">
        <f t="shared" si="28"/>
        <v>18.208740972585193</v>
      </c>
      <c r="H41" s="75"/>
      <c r="I41" s="75"/>
      <c r="J41" s="61"/>
      <c r="K41" s="176"/>
      <c r="L41" s="177"/>
      <c r="M41" s="177"/>
      <c r="N41" s="177"/>
      <c r="O41" s="177"/>
      <c r="P41" s="177"/>
    </row>
    <row r="42" spans="1:16" s="44" customFormat="1" x14ac:dyDescent="0.2">
      <c r="A42" s="44" t="str">
        <f>PROPER(VLOOKUP(B42,fips_xref!$K$2:$L$53,2,FALSE))</f>
        <v>Ward</v>
      </c>
      <c r="B42" s="44" t="str">
        <f t="shared" si="1"/>
        <v>48475</v>
      </c>
      <c r="C42" s="46">
        <f>B94</f>
        <v>1202.3177714738199</v>
      </c>
      <c r="D42" s="46">
        <f>C94</f>
        <v>11842.908744062712</v>
      </c>
      <c r="E42" s="46">
        <f>D94</f>
        <v>526.54575256661826</v>
      </c>
      <c r="F42" s="46">
        <f>E94</f>
        <v>121.50265460145816</v>
      </c>
      <c r="G42" s="46">
        <f>F94</f>
        <v>53.5844308922685</v>
      </c>
      <c r="H42" s="75"/>
      <c r="I42" s="75"/>
      <c r="J42" s="61"/>
      <c r="K42" s="176"/>
      <c r="L42" s="177"/>
      <c r="M42" s="177"/>
      <c r="N42" s="177"/>
      <c r="O42" s="177"/>
      <c r="P42" s="177"/>
    </row>
    <row r="43" spans="1:16" s="44" customFormat="1" x14ac:dyDescent="0.2">
      <c r="A43" s="44" t="str">
        <f>PROPER(VLOOKUP(B43,fips_xref!$K$2:$L$53,2,FALSE))</f>
        <v>Winkler</v>
      </c>
      <c r="B43" s="44" t="str">
        <f t="shared" si="1"/>
        <v>48495</v>
      </c>
      <c r="C43" s="46">
        <f t="shared" ref="C43:G44" si="29">B95</f>
        <v>5201.2841479196495</v>
      </c>
      <c r="D43" s="46">
        <f t="shared" si="29"/>
        <v>8001.7691748067746</v>
      </c>
      <c r="E43" s="46">
        <f t="shared" si="29"/>
        <v>379.9539074898637</v>
      </c>
      <c r="F43" s="46">
        <f t="shared" si="29"/>
        <v>95.821690310657402</v>
      </c>
      <c r="G43" s="46">
        <f t="shared" si="29"/>
        <v>34.826218351341389</v>
      </c>
      <c r="H43" s="75"/>
      <c r="I43" s="75"/>
      <c r="J43" s="61"/>
      <c r="K43" s="176"/>
      <c r="L43" s="177"/>
      <c r="M43" s="177"/>
      <c r="N43" s="177"/>
      <c r="O43" s="177"/>
      <c r="P43" s="177"/>
    </row>
    <row r="44" spans="1:16" s="44" customFormat="1" x14ac:dyDescent="0.2">
      <c r="A44" s="44" t="str">
        <f>PROPER(VLOOKUP(B44,fips_xref!$K$2:$L$53,2,FALSE))</f>
        <v>Yoakum</v>
      </c>
      <c r="B44" s="44" t="str">
        <f t="shared" si="1"/>
        <v>48501</v>
      </c>
      <c r="C44" s="46">
        <f t="shared" si="29"/>
        <v>1685.0983230308686</v>
      </c>
      <c r="D44" s="46">
        <f t="shared" ref="D44:G44" si="30">C96</f>
        <v>20753.192483514842</v>
      </c>
      <c r="E44" s="46">
        <f t="shared" si="30"/>
        <v>476.42250689653758</v>
      </c>
      <c r="F44" s="46">
        <f t="shared" si="30"/>
        <v>124.83636570373713</v>
      </c>
      <c r="G44" s="46">
        <f t="shared" si="30"/>
        <v>41.706320618624666</v>
      </c>
      <c r="H44" s="75"/>
      <c r="I44" s="75"/>
      <c r="J44" s="61"/>
      <c r="K44" s="176"/>
      <c r="L44" s="177"/>
      <c r="M44" s="177"/>
      <c r="N44" s="177"/>
      <c r="O44" s="177"/>
      <c r="P44" s="177"/>
    </row>
    <row r="45" spans="1:16" s="44" customFormat="1" x14ac:dyDescent="0.2">
      <c r="A45" s="44" t="str">
        <f>PROPER(VLOOKUP(B45,fips_xref!$K$2:$L$53,2,FALSE))</f>
        <v>El Paso</v>
      </c>
      <c r="B45" s="44" t="str">
        <f t="shared" si="1"/>
        <v>48141</v>
      </c>
      <c r="C45" s="46">
        <f t="shared" ref="C45:G45" si="31">B97</f>
        <v>254.10980000000001</v>
      </c>
      <c r="D45" s="46">
        <f t="shared" si="31"/>
        <v>65.104799999999997</v>
      </c>
      <c r="E45" s="46">
        <f t="shared" si="31"/>
        <v>0</v>
      </c>
      <c r="F45" s="46">
        <f t="shared" si="31"/>
        <v>0</v>
      </c>
      <c r="G45" s="46">
        <f t="shared" si="31"/>
        <v>0</v>
      </c>
      <c r="H45" s="75"/>
      <c r="I45" s="75"/>
      <c r="J45" s="61"/>
      <c r="K45" s="176"/>
      <c r="L45" s="177"/>
      <c r="M45" s="177"/>
      <c r="N45" s="177"/>
      <c r="O45" s="177"/>
      <c r="P45" s="177"/>
    </row>
    <row r="46" spans="1:16" s="44" customFormat="1" x14ac:dyDescent="0.2">
      <c r="A46" s="44" t="str">
        <f>PROPER(VLOOKUP(B46,fips_xref!$K$2:$L$53,2,FALSE))</f>
        <v>Fisher</v>
      </c>
      <c r="B46" s="44" t="str">
        <f t="shared" si="1"/>
        <v>48151</v>
      </c>
      <c r="C46" s="46">
        <f t="shared" ref="C46:G46" si="32">B98</f>
        <v>200.2</v>
      </c>
      <c r="D46" s="46">
        <f t="shared" si="32"/>
        <v>34.59040000000001</v>
      </c>
      <c r="E46" s="46">
        <f t="shared" si="32"/>
        <v>0</v>
      </c>
      <c r="F46" s="46">
        <f t="shared" si="32"/>
        <v>0</v>
      </c>
      <c r="G46" s="46">
        <f t="shared" si="32"/>
        <v>0</v>
      </c>
      <c r="H46" s="75"/>
      <c r="I46" s="75"/>
      <c r="J46" s="61"/>
      <c r="K46" s="176"/>
      <c r="L46" s="177"/>
      <c r="M46" s="177"/>
      <c r="N46" s="177"/>
      <c r="O46" s="177"/>
      <c r="P46" s="177"/>
    </row>
    <row r="47" spans="1:16" s="44" customFormat="1" x14ac:dyDescent="0.2">
      <c r="A47" s="44" t="str">
        <f>PROPER(VLOOKUP(B47,fips_xref!$K$2:$L$53,2,FALSE))</f>
        <v>Nolan</v>
      </c>
      <c r="B47" s="44" t="str">
        <f t="shared" si="1"/>
        <v>48353</v>
      </c>
      <c r="C47" s="46">
        <f t="shared" ref="C47:G47" si="33">B99</f>
        <v>1.3100000000000001E-2</v>
      </c>
      <c r="D47" s="46">
        <f t="shared" si="33"/>
        <v>1.2199999999999999E-2</v>
      </c>
      <c r="E47" s="46">
        <f t="shared" si="33"/>
        <v>0</v>
      </c>
      <c r="F47" s="46">
        <f t="shared" si="33"/>
        <v>0</v>
      </c>
      <c r="G47" s="46">
        <f t="shared" si="33"/>
        <v>0</v>
      </c>
      <c r="H47" s="75"/>
      <c r="I47" s="75"/>
      <c r="J47" s="61"/>
      <c r="K47" s="176"/>
      <c r="L47" s="177"/>
      <c r="M47" s="177"/>
      <c r="N47" s="177"/>
      <c r="O47" s="177"/>
      <c r="P47" s="177"/>
    </row>
    <row r="48" spans="1:16" s="44" customFormat="1" x14ac:dyDescent="0.2">
      <c r="A48" s="44" t="str">
        <f>PROPER(VLOOKUP(B48,fips_xref!$K$2:$L$53,2,FALSE))</f>
        <v>Chaves</v>
      </c>
      <c r="B48" s="44" t="str">
        <f t="shared" si="1"/>
        <v>35005</v>
      </c>
      <c r="C48" s="46">
        <f t="shared" ref="C48:G50" si="34">B100</f>
        <v>858.88072903720877</v>
      </c>
      <c r="D48" s="46">
        <f t="shared" si="34"/>
        <v>5845.6595841151029</v>
      </c>
      <c r="E48" s="46">
        <f t="shared" si="34"/>
        <v>533.35307218228957</v>
      </c>
      <c r="F48" s="46">
        <f t="shared" si="34"/>
        <v>88.531736932572286</v>
      </c>
      <c r="G48" s="46">
        <f t="shared" si="34"/>
        <v>36.648301505677523</v>
      </c>
      <c r="H48" s="75"/>
      <c r="I48" s="75"/>
      <c r="J48" s="61"/>
      <c r="K48" s="176"/>
      <c r="L48" s="177"/>
      <c r="M48" s="177"/>
      <c r="N48" s="177"/>
      <c r="O48" s="177"/>
      <c r="P48" s="177"/>
    </row>
    <row r="49" spans="1:16" s="44" customFormat="1" x14ac:dyDescent="0.2">
      <c r="A49" s="44" t="str">
        <f>PROPER(VLOOKUP(B49,fips_xref!$K$2:$L$53,2,FALSE))</f>
        <v>Lea</v>
      </c>
      <c r="B49" s="44" t="str">
        <f t="shared" si="1"/>
        <v>35025</v>
      </c>
      <c r="C49" s="46">
        <f t="shared" si="34"/>
        <v>18109.518552293579</v>
      </c>
      <c r="D49" s="46">
        <f t="shared" si="34"/>
        <v>61787.357398222463</v>
      </c>
      <c r="E49" s="46">
        <f t="shared" si="34"/>
        <v>7413.9328677695994</v>
      </c>
      <c r="F49" s="46">
        <f t="shared" si="34"/>
        <v>12122.674686650596</v>
      </c>
      <c r="G49" s="46">
        <f t="shared" si="34"/>
        <v>312.49767979199663</v>
      </c>
      <c r="H49" s="75"/>
      <c r="I49" s="75"/>
      <c r="J49" s="61"/>
      <c r="K49" s="176"/>
      <c r="L49" s="177"/>
      <c r="M49" s="177"/>
      <c r="N49" s="177"/>
      <c r="O49" s="177"/>
      <c r="P49" s="177"/>
    </row>
    <row r="50" spans="1:16" s="44" customFormat="1" x14ac:dyDescent="0.2">
      <c r="A50" s="44" t="str">
        <f>PROPER(VLOOKUP(B50,fips_xref!$K$2:$L$53,2,FALSE))</f>
        <v>Eddy</v>
      </c>
      <c r="B50" s="44" t="str">
        <f t="shared" si="1"/>
        <v>35015</v>
      </c>
      <c r="C50" s="46">
        <f t="shared" si="34"/>
        <v>5642.4468755155394</v>
      </c>
      <c r="D50" s="46">
        <f t="shared" si="34"/>
        <v>59410.862932594537</v>
      </c>
      <c r="E50" s="46">
        <f t="shared" si="34"/>
        <v>4443.8824262464732</v>
      </c>
      <c r="F50" s="46">
        <f t="shared" si="34"/>
        <v>1270.7547136369915</v>
      </c>
      <c r="G50" s="46">
        <f t="shared" si="34"/>
        <v>201.74224717250721</v>
      </c>
      <c r="H50" s="75"/>
      <c r="I50" s="75"/>
      <c r="J50" s="61"/>
      <c r="K50" s="176"/>
      <c r="L50" s="177"/>
      <c r="M50" s="177"/>
      <c r="N50" s="177"/>
      <c r="O50" s="177"/>
      <c r="P50" s="177"/>
    </row>
    <row r="51" spans="1:16" s="44" customFormat="1" x14ac:dyDescent="0.2">
      <c r="A51" s="44" t="str">
        <f>PROPER(VLOOKUP(B51,fips_xref!$K$2:$L$53,2,FALSE))</f>
        <v>De Baca</v>
      </c>
      <c r="B51" s="44" t="str">
        <f t="shared" si="1"/>
        <v>35011</v>
      </c>
      <c r="C51" s="46">
        <f t="shared" ref="C51:G51" si="35">B103</f>
        <v>0.84</v>
      </c>
      <c r="D51" s="46">
        <f t="shared" si="35"/>
        <v>27.270000000000003</v>
      </c>
      <c r="E51" s="46">
        <f t="shared" si="35"/>
        <v>7.26</v>
      </c>
      <c r="F51" s="46">
        <f t="shared" si="35"/>
        <v>77.599999999999994</v>
      </c>
      <c r="G51" s="46">
        <f t="shared" si="35"/>
        <v>0</v>
      </c>
      <c r="H51" s="75"/>
      <c r="I51" s="75"/>
      <c r="J51" s="61"/>
      <c r="K51" s="176"/>
      <c r="L51" s="177"/>
      <c r="M51" s="177"/>
      <c r="N51" s="177"/>
      <c r="O51" s="177"/>
      <c r="P51" s="177"/>
    </row>
    <row r="52" spans="1:16" s="44" customFormat="1" x14ac:dyDescent="0.2">
      <c r="A52" s="44" t="str">
        <f>PROPER(VLOOKUP(B52,fips_xref!$K$2:$L$53,2,FALSE))</f>
        <v>Roosevlt</v>
      </c>
      <c r="B52" s="44" t="str">
        <f t="shared" si="1"/>
        <v>35041</v>
      </c>
      <c r="C52" s="46">
        <f t="shared" ref="C52:G52" si="36">B104</f>
        <v>37.72861290270373</v>
      </c>
      <c r="D52" s="46">
        <f t="shared" si="36"/>
        <v>1003.3012415717783</v>
      </c>
      <c r="E52" s="46">
        <f t="shared" si="36"/>
        <v>28.924622801253133</v>
      </c>
      <c r="F52" s="46">
        <f t="shared" si="36"/>
        <v>9.718448566506785</v>
      </c>
      <c r="G52" s="46">
        <f t="shared" si="36"/>
        <v>1.5246731030136516</v>
      </c>
      <c r="H52" s="75"/>
      <c r="I52" s="75"/>
      <c r="J52" s="61"/>
      <c r="K52" s="176"/>
      <c r="L52" s="177"/>
      <c r="M52" s="177"/>
      <c r="N52" s="177"/>
      <c r="O52" s="177"/>
      <c r="P52" s="177"/>
    </row>
    <row r="53" spans="1:16" x14ac:dyDescent="0.2">
      <c r="A53" s="56" t="s">
        <v>16</v>
      </c>
      <c r="B53" s="56"/>
      <c r="C53" s="110">
        <f>SUM(C5:C52)</f>
        <v>86243.667504420257</v>
      </c>
      <c r="D53" s="110">
        <f>SUM(D5:D52)</f>
        <v>515685.5733762923</v>
      </c>
      <c r="E53" s="110">
        <f>SUM(E5:E52)</f>
        <v>27893.95427215115</v>
      </c>
      <c r="F53" s="110">
        <f>SUM(F5:F52)</f>
        <v>17297.869950327102</v>
      </c>
      <c r="G53" s="110">
        <f>SUM(G5:G52)</f>
        <v>2054.3453651157829</v>
      </c>
      <c r="H53" s="110"/>
      <c r="I53" s="110"/>
      <c r="J53" s="27"/>
      <c r="K53" s="27"/>
    </row>
    <row r="54" spans="1:16" x14ac:dyDescent="0.2">
      <c r="I54" s="27"/>
      <c r="J54" s="27"/>
    </row>
    <row r="55" spans="1:16" x14ac:dyDescent="0.2">
      <c r="A55" s="21"/>
      <c r="B55" s="20" t="s">
        <v>10434</v>
      </c>
      <c r="C55" s="22"/>
      <c r="D55" s="22"/>
      <c r="E55" s="22"/>
      <c r="F55" s="24"/>
      <c r="G55" s="10"/>
      <c r="H55" s="10"/>
      <c r="I55" s="27"/>
      <c r="J55" s="27"/>
    </row>
    <row r="56" spans="1:16" x14ac:dyDescent="0.2">
      <c r="A56" s="20" t="s">
        <v>794</v>
      </c>
      <c r="B56" s="21" t="s">
        <v>10435</v>
      </c>
      <c r="C56" s="26" t="s">
        <v>10436</v>
      </c>
      <c r="D56" s="26" t="s">
        <v>12</v>
      </c>
      <c r="E56" s="26" t="s">
        <v>13</v>
      </c>
      <c r="F56" s="25" t="s">
        <v>14</v>
      </c>
      <c r="G56" s="10"/>
      <c r="H56" s="10"/>
      <c r="I56" s="27"/>
      <c r="J56" s="27"/>
    </row>
    <row r="57" spans="1:16" x14ac:dyDescent="0.2">
      <c r="A57" s="54" t="s">
        <v>17064</v>
      </c>
      <c r="B57" s="202">
        <v>3670.2791424235411</v>
      </c>
      <c r="C57" s="203">
        <v>26963.103732631011</v>
      </c>
      <c r="D57" s="203">
        <v>1275.1081415146059</v>
      </c>
      <c r="E57" s="203">
        <v>300.9614804724157</v>
      </c>
      <c r="F57" s="204">
        <v>126.73130342113407</v>
      </c>
      <c r="G57" s="178"/>
      <c r="H57" s="178"/>
      <c r="I57" s="27"/>
      <c r="J57" s="27"/>
    </row>
    <row r="58" spans="1:16" x14ac:dyDescent="0.2">
      <c r="A58" s="55" t="s">
        <v>17065</v>
      </c>
      <c r="B58" s="205">
        <v>459.76490693830033</v>
      </c>
      <c r="C58" s="118">
        <v>1187.4253978939194</v>
      </c>
      <c r="D58" s="118">
        <v>62.514385096779129</v>
      </c>
      <c r="E58" s="118">
        <v>14.507880771468695</v>
      </c>
      <c r="F58" s="206">
        <v>6.346106978846862</v>
      </c>
      <c r="G58" s="178"/>
      <c r="H58" s="178"/>
    </row>
    <row r="59" spans="1:16" x14ac:dyDescent="0.2">
      <c r="A59" s="55" t="s">
        <v>17066</v>
      </c>
      <c r="B59" s="205">
        <v>6056.9015947625339</v>
      </c>
      <c r="C59" s="118">
        <v>16503.908055591633</v>
      </c>
      <c r="D59" s="118">
        <v>650.16765170035171</v>
      </c>
      <c r="E59" s="118">
        <v>177.73959606488143</v>
      </c>
      <c r="F59" s="206">
        <v>53.157589789893727</v>
      </c>
      <c r="G59" s="178"/>
      <c r="H59" s="178"/>
    </row>
    <row r="60" spans="1:16" x14ac:dyDescent="0.2">
      <c r="A60" s="55" t="s">
        <v>17067</v>
      </c>
      <c r="B60" s="205">
        <v>3947.6400173670481</v>
      </c>
      <c r="C60" s="118">
        <v>25388.211355648891</v>
      </c>
      <c r="D60" s="118">
        <v>1006.7442433813644</v>
      </c>
      <c r="E60" s="118">
        <v>261.46991535104513</v>
      </c>
      <c r="F60" s="206">
        <v>89.398325740228842</v>
      </c>
    </row>
    <row r="61" spans="1:16" x14ac:dyDescent="0.2">
      <c r="A61" s="55" t="s">
        <v>17068</v>
      </c>
      <c r="B61" s="205">
        <v>5252.9584468581716</v>
      </c>
      <c r="C61" s="118">
        <v>27931.962052362564</v>
      </c>
      <c r="D61" s="118">
        <v>1296.7335260496379</v>
      </c>
      <c r="E61" s="118">
        <v>272.06005545782006</v>
      </c>
      <c r="F61" s="206">
        <v>145.6713939583079</v>
      </c>
    </row>
    <row r="62" spans="1:16" s="38" customFormat="1" x14ac:dyDescent="0.2">
      <c r="A62" s="55" t="s">
        <v>17069</v>
      </c>
      <c r="B62" s="205">
        <v>447.32710216189696</v>
      </c>
      <c r="C62" s="118">
        <v>3416.0344494098199</v>
      </c>
      <c r="D62" s="118">
        <v>93.379518758411876</v>
      </c>
      <c r="E62" s="118">
        <v>23.405124850266422</v>
      </c>
      <c r="F62" s="206">
        <v>8.6915050048441937</v>
      </c>
      <c r="G62" s="7"/>
      <c r="H62" s="7"/>
    </row>
    <row r="63" spans="1:16" s="38" customFormat="1" x14ac:dyDescent="0.2">
      <c r="A63" s="55" t="s">
        <v>17070</v>
      </c>
      <c r="B63" s="205">
        <v>784.84643360316238</v>
      </c>
      <c r="C63" s="118">
        <v>449.00427783109939</v>
      </c>
      <c r="D63" s="118">
        <v>40.186525574918569</v>
      </c>
      <c r="E63" s="118">
        <v>7.4362171136601329</v>
      </c>
      <c r="F63" s="206">
        <v>4.9408797380773866</v>
      </c>
      <c r="G63" s="7"/>
      <c r="H63" s="7"/>
    </row>
    <row r="64" spans="1:16" s="38" customFormat="1" x14ac:dyDescent="0.2">
      <c r="A64" s="55" t="s">
        <v>17071</v>
      </c>
      <c r="B64" s="205">
        <v>286.84752074211599</v>
      </c>
      <c r="C64" s="118">
        <v>4862.3454930618855</v>
      </c>
      <c r="D64" s="118">
        <v>186.63953302108195</v>
      </c>
      <c r="E64" s="118">
        <v>48.792925766585171</v>
      </c>
      <c r="F64" s="206">
        <v>16.484239181350347</v>
      </c>
      <c r="G64" s="7"/>
      <c r="H64" s="7"/>
    </row>
    <row r="65" spans="1:8" s="38" customFormat="1" x14ac:dyDescent="0.2">
      <c r="A65" s="55" t="s">
        <v>17072</v>
      </c>
      <c r="B65" s="205">
        <v>88.71644400788486</v>
      </c>
      <c r="C65" s="118">
        <v>1053.0409281552593</v>
      </c>
      <c r="D65" s="118">
        <v>63.76813736947647</v>
      </c>
      <c r="E65" s="118">
        <v>15.791104596906761</v>
      </c>
      <c r="F65" s="206">
        <v>6.0517709308191625</v>
      </c>
      <c r="G65" s="7"/>
      <c r="H65" s="7"/>
    </row>
    <row r="66" spans="1:8" s="38" customFormat="1" x14ac:dyDescent="0.2">
      <c r="A66" s="55" t="s">
        <v>17073</v>
      </c>
      <c r="B66" s="205">
        <v>117.98258957605465</v>
      </c>
      <c r="C66" s="118">
        <v>1214.9483804354593</v>
      </c>
      <c r="D66" s="118">
        <v>78.315611778054716</v>
      </c>
      <c r="E66" s="118">
        <v>9.6609911030364124</v>
      </c>
      <c r="F66" s="206">
        <v>11.97857447504852</v>
      </c>
      <c r="G66" s="7"/>
      <c r="H66" s="7"/>
    </row>
    <row r="67" spans="1:8" s="40" customFormat="1" x14ac:dyDescent="0.2">
      <c r="A67" s="55" t="s">
        <v>17074</v>
      </c>
      <c r="B67" s="205">
        <v>1948.5465162515738</v>
      </c>
      <c r="C67" s="118">
        <v>23672.370392178414</v>
      </c>
      <c r="D67" s="118">
        <v>593.20919816726087</v>
      </c>
      <c r="E67" s="118">
        <v>155.61021687788309</v>
      </c>
      <c r="F67" s="206">
        <v>51.842551217758036</v>
      </c>
      <c r="G67" s="7"/>
      <c r="H67" s="7"/>
    </row>
    <row r="68" spans="1:8" s="40" customFormat="1" x14ac:dyDescent="0.2">
      <c r="A68" s="55" t="s">
        <v>17075</v>
      </c>
      <c r="B68" s="205">
        <v>392.29218388785017</v>
      </c>
      <c r="C68" s="118">
        <v>5867.4457317397628</v>
      </c>
      <c r="D68" s="118">
        <v>287.58849108772699</v>
      </c>
      <c r="E68" s="118">
        <v>79.600330903409002</v>
      </c>
      <c r="F68" s="206">
        <v>23.370229544508636</v>
      </c>
      <c r="G68" s="7"/>
      <c r="H68" s="7"/>
    </row>
    <row r="69" spans="1:8" s="40" customFormat="1" x14ac:dyDescent="0.2">
      <c r="A69" s="55" t="s">
        <v>17076</v>
      </c>
      <c r="B69" s="205">
        <v>397.60543397717686</v>
      </c>
      <c r="C69" s="118">
        <v>5468.4030662860487</v>
      </c>
      <c r="D69" s="118">
        <v>278.89231192165778</v>
      </c>
      <c r="E69" s="118">
        <v>64.314832933219321</v>
      </c>
      <c r="F69" s="206">
        <v>28.544662768493442</v>
      </c>
      <c r="G69" s="7"/>
      <c r="H69" s="7"/>
    </row>
    <row r="70" spans="1:8" s="40" customFormat="1" x14ac:dyDescent="0.2">
      <c r="A70" s="55" t="s">
        <v>17077</v>
      </c>
      <c r="B70" s="205">
        <v>1017.8680829790734</v>
      </c>
      <c r="C70" s="118">
        <v>18991.50678241947</v>
      </c>
      <c r="D70" s="118">
        <v>554.97400673555501</v>
      </c>
      <c r="E70" s="118">
        <v>158.94143525943869</v>
      </c>
      <c r="F70" s="206">
        <v>42.521375104359599</v>
      </c>
      <c r="G70" s="7"/>
      <c r="H70" s="7"/>
    </row>
    <row r="71" spans="1:8" s="40" customFormat="1" x14ac:dyDescent="0.2">
      <c r="A71" s="55" t="s">
        <v>17078</v>
      </c>
      <c r="B71" s="205">
        <v>2024.0421584774638</v>
      </c>
      <c r="C71" s="118">
        <v>9810.8368154976506</v>
      </c>
      <c r="D71" s="118">
        <v>486.92609278403722</v>
      </c>
      <c r="E71" s="118">
        <v>134.72047422733473</v>
      </c>
      <c r="F71" s="206">
        <v>39.53336131774666</v>
      </c>
      <c r="G71" s="7"/>
      <c r="H71" s="7"/>
    </row>
    <row r="72" spans="1:8" x14ac:dyDescent="0.2">
      <c r="A72" s="55" t="s">
        <v>17079</v>
      </c>
      <c r="B72" s="205">
        <v>416.49661911961476</v>
      </c>
      <c r="C72" s="118">
        <v>21.076806867367992</v>
      </c>
      <c r="D72" s="118">
        <v>5.3558552377520448</v>
      </c>
      <c r="E72" s="118">
        <v>0.32991334331602928</v>
      </c>
      <c r="F72" s="206">
        <v>0.97378104287254741</v>
      </c>
    </row>
    <row r="73" spans="1:8" x14ac:dyDescent="0.2">
      <c r="A73" s="55" t="s">
        <v>17080</v>
      </c>
      <c r="B73" s="205">
        <v>988.68078295122746</v>
      </c>
      <c r="C73" s="118">
        <v>5826.162524370985</v>
      </c>
      <c r="D73" s="118">
        <v>445.82277762623846</v>
      </c>
      <c r="E73" s="118">
        <v>76.365937561714873</v>
      </c>
      <c r="F73" s="206">
        <v>58.044457117687742</v>
      </c>
    </row>
    <row r="74" spans="1:8" x14ac:dyDescent="0.2">
      <c r="A74" s="55" t="s">
        <v>17081</v>
      </c>
      <c r="B74" s="205">
        <v>0.13707937795876707</v>
      </c>
      <c r="C74" s="118">
        <v>3.3267861532322054</v>
      </c>
      <c r="D74" s="118">
        <v>0.10581632693136847</v>
      </c>
      <c r="E74" s="118">
        <v>3.7132833258873905E-2</v>
      </c>
      <c r="F74" s="206">
        <v>4.9372941899634469E-3</v>
      </c>
    </row>
    <row r="75" spans="1:8" x14ac:dyDescent="0.2">
      <c r="A75" s="55" t="s">
        <v>17082</v>
      </c>
      <c r="B75" s="205">
        <v>658.53771938869011</v>
      </c>
      <c r="C75" s="118">
        <v>3516.2076525641546</v>
      </c>
      <c r="D75" s="118">
        <v>103.32390896780088</v>
      </c>
      <c r="E75" s="118">
        <v>19.457987492074778</v>
      </c>
      <c r="F75" s="206">
        <v>12.583776771279222</v>
      </c>
    </row>
    <row r="76" spans="1:8" x14ac:dyDescent="0.2">
      <c r="A76" s="55" t="s">
        <v>17083</v>
      </c>
      <c r="B76" s="205">
        <v>156.00394571459037</v>
      </c>
      <c r="C76" s="118">
        <v>2246.0305379972579</v>
      </c>
      <c r="D76" s="118">
        <v>107.967486112917</v>
      </c>
      <c r="E76" s="118">
        <v>20.439866495428024</v>
      </c>
      <c r="F76" s="206">
        <v>13.179287764894694</v>
      </c>
    </row>
    <row r="77" spans="1:8" x14ac:dyDescent="0.2">
      <c r="A77" s="55" t="s">
        <v>17084</v>
      </c>
      <c r="B77" s="205">
        <v>309.84935187252466</v>
      </c>
      <c r="C77" s="118">
        <v>5505.6978698985404</v>
      </c>
      <c r="D77" s="118">
        <v>186.5867685430957</v>
      </c>
      <c r="E77" s="118">
        <v>37.515984353063359</v>
      </c>
      <c r="F77" s="206">
        <v>20.564311412768678</v>
      </c>
    </row>
    <row r="78" spans="1:8" x14ac:dyDescent="0.2">
      <c r="A78" s="55" t="s">
        <v>17085</v>
      </c>
      <c r="B78" s="205">
        <v>88.534809099838938</v>
      </c>
      <c r="C78" s="118">
        <v>1670.7129227714338</v>
      </c>
      <c r="D78" s="118">
        <v>64.460470505233332</v>
      </c>
      <c r="E78" s="118">
        <v>17.196080669439631</v>
      </c>
      <c r="F78" s="206">
        <v>5.5411447401181242</v>
      </c>
    </row>
    <row r="79" spans="1:8" x14ac:dyDescent="0.2">
      <c r="A79" s="55" t="s">
        <v>17086</v>
      </c>
      <c r="B79" s="205">
        <v>18.248143224645961</v>
      </c>
      <c r="C79" s="118">
        <v>302.57859972902565</v>
      </c>
      <c r="D79" s="118">
        <v>12.979898731810575</v>
      </c>
      <c r="E79" s="118">
        <v>3.0034773379549504</v>
      </c>
      <c r="F79" s="206">
        <v>1.3292662245499156</v>
      </c>
    </row>
    <row r="80" spans="1:8" x14ac:dyDescent="0.2">
      <c r="A80" s="55" t="s">
        <v>17087</v>
      </c>
      <c r="B80" s="205">
        <v>1752.7889526636418</v>
      </c>
      <c r="C80" s="118">
        <v>10104.527077599951</v>
      </c>
      <c r="D80" s="118">
        <v>620.18516410659561</v>
      </c>
      <c r="E80" s="118">
        <v>98.072282122950483</v>
      </c>
      <c r="F80" s="206">
        <v>84.643425030944599</v>
      </c>
    </row>
    <row r="81" spans="1:6" x14ac:dyDescent="0.2">
      <c r="A81" s="55" t="s">
        <v>17088</v>
      </c>
      <c r="B81" s="205">
        <v>4267.5962468830185</v>
      </c>
      <c r="C81" s="118">
        <v>18364.299539744017</v>
      </c>
      <c r="D81" s="118">
        <v>757.98965702838427</v>
      </c>
      <c r="E81" s="118">
        <v>168.67854390770026</v>
      </c>
      <c r="F81" s="206">
        <v>80.315205089675246</v>
      </c>
    </row>
    <row r="82" spans="1:6" x14ac:dyDescent="0.2">
      <c r="A82" s="55" t="s">
        <v>17089</v>
      </c>
      <c r="B82" s="205">
        <v>740.44322040822135</v>
      </c>
      <c r="C82" s="118">
        <v>6710.0392486031033</v>
      </c>
      <c r="D82" s="118">
        <v>514.15190296834305</v>
      </c>
      <c r="E82" s="118">
        <v>100.23199559985261</v>
      </c>
      <c r="F82" s="206">
        <v>61.45023930707746</v>
      </c>
    </row>
    <row r="83" spans="1:6" x14ac:dyDescent="0.2">
      <c r="A83" s="55" t="s">
        <v>17090</v>
      </c>
      <c r="B83" s="205">
        <v>5877.4258594194207</v>
      </c>
      <c r="C83" s="118">
        <v>25023.638055177293</v>
      </c>
      <c r="D83" s="118">
        <v>484.07101778459969</v>
      </c>
      <c r="E83" s="118">
        <v>164.42418567029364</v>
      </c>
      <c r="F83" s="206">
        <v>21.862338673158142</v>
      </c>
    </row>
    <row r="84" spans="1:6" x14ac:dyDescent="0.2">
      <c r="A84" s="55" t="s">
        <v>17091</v>
      </c>
      <c r="B84" s="205">
        <v>1805.4586190149166</v>
      </c>
      <c r="C84" s="118">
        <v>12444.697275911314</v>
      </c>
      <c r="D84" s="118">
        <v>795.88865670530561</v>
      </c>
      <c r="E84" s="118">
        <v>177.27016100839933</v>
      </c>
      <c r="F84" s="206">
        <v>84.479795552478635</v>
      </c>
    </row>
    <row r="85" spans="1:6" x14ac:dyDescent="0.2">
      <c r="A85" s="55" t="s">
        <v>17092</v>
      </c>
      <c r="B85" s="205">
        <v>647.84725782591124</v>
      </c>
      <c r="C85" s="118">
        <v>3078.0463173029602</v>
      </c>
      <c r="D85" s="118">
        <v>193.72599074058346</v>
      </c>
      <c r="E85" s="118">
        <v>40.307018438783246</v>
      </c>
      <c r="F85" s="206">
        <v>21.632851846935587</v>
      </c>
    </row>
    <row r="86" spans="1:6" x14ac:dyDescent="0.2">
      <c r="A86" s="55" t="s">
        <v>17093</v>
      </c>
      <c r="B86" s="205">
        <v>403.27786420143559</v>
      </c>
      <c r="C86" s="118">
        <v>5937.9863496653761</v>
      </c>
      <c r="D86" s="118">
        <v>265.76124833140375</v>
      </c>
      <c r="E86" s="118">
        <v>77.33164920403668</v>
      </c>
      <c r="F86" s="206">
        <v>19.813877068755815</v>
      </c>
    </row>
    <row r="87" spans="1:6" x14ac:dyDescent="0.2">
      <c r="A87" s="55" t="s">
        <v>17094</v>
      </c>
      <c r="B87" s="205">
        <v>276.31203805520397</v>
      </c>
      <c r="C87" s="118">
        <v>3769.5340897633141</v>
      </c>
      <c r="D87" s="118">
        <v>195.41617406518404</v>
      </c>
      <c r="E87" s="118">
        <v>42.762067589882747</v>
      </c>
      <c r="F87" s="206">
        <v>21.029367868310295</v>
      </c>
    </row>
    <row r="88" spans="1:6" x14ac:dyDescent="0.2">
      <c r="A88" s="55" t="s">
        <v>17095</v>
      </c>
      <c r="B88" s="205">
        <v>882.30451314585343</v>
      </c>
      <c r="C88" s="118">
        <v>14361.825176529057</v>
      </c>
      <c r="D88" s="118">
        <v>436.03303114309062</v>
      </c>
      <c r="E88" s="118">
        <v>106.34172202009458</v>
      </c>
      <c r="F88" s="206">
        <v>41.804482272268267</v>
      </c>
    </row>
    <row r="89" spans="1:6" x14ac:dyDescent="0.2">
      <c r="A89" s="55" t="s">
        <v>17096</v>
      </c>
      <c r="B89" s="205">
        <v>715.45571007046931</v>
      </c>
      <c r="C89" s="118">
        <v>5170.5523011367122</v>
      </c>
      <c r="D89" s="118">
        <v>250.38651705099994</v>
      </c>
      <c r="E89" s="118">
        <v>75.997359927440542</v>
      </c>
      <c r="F89" s="206">
        <v>17.079200317671731</v>
      </c>
    </row>
    <row r="90" spans="1:6" x14ac:dyDescent="0.2">
      <c r="A90" s="55" t="s">
        <v>17097</v>
      </c>
      <c r="B90" s="205">
        <v>3772.7717595454737</v>
      </c>
      <c r="C90" s="118">
        <v>16186.876765559104</v>
      </c>
      <c r="D90" s="118">
        <v>1055.3816303973551</v>
      </c>
      <c r="E90" s="118">
        <v>239.04602866211604</v>
      </c>
      <c r="F90" s="206">
        <v>109.66464681113276</v>
      </c>
    </row>
    <row r="91" spans="1:6" x14ac:dyDescent="0.2">
      <c r="A91" s="55" t="s">
        <v>17098</v>
      </c>
      <c r="B91" s="205">
        <v>186.06793001248991</v>
      </c>
      <c r="C91" s="118">
        <v>4143.0355520690282</v>
      </c>
      <c r="D91" s="118">
        <v>131.0652313692672</v>
      </c>
      <c r="E91" s="118">
        <v>33.189274771263278</v>
      </c>
      <c r="F91" s="206">
        <v>12.084743486563525</v>
      </c>
    </row>
    <row r="92" spans="1:6" x14ac:dyDescent="0.2">
      <c r="A92" s="55" t="s">
        <v>17099</v>
      </c>
      <c r="B92" s="205">
        <v>149.70097782596724</v>
      </c>
      <c r="C92" s="118">
        <v>1913.2626336102769</v>
      </c>
      <c r="D92" s="118">
        <v>107.61400816681979</v>
      </c>
      <c r="E92" s="118">
        <v>26.472514107420942</v>
      </c>
      <c r="F92" s="206">
        <v>10.261747843017265</v>
      </c>
    </row>
    <row r="93" spans="1:6" x14ac:dyDescent="0.2">
      <c r="A93" s="55" t="s">
        <v>17100</v>
      </c>
      <c r="B93" s="205">
        <v>2043.671618411933</v>
      </c>
      <c r="C93" s="118">
        <v>27832.883423237716</v>
      </c>
      <c r="D93" s="118">
        <v>394.25852934788691</v>
      </c>
      <c r="E93" s="118">
        <v>136.94588905872698</v>
      </c>
      <c r="F93" s="206">
        <v>18.208740972585193</v>
      </c>
    </row>
    <row r="94" spans="1:6" x14ac:dyDescent="0.2">
      <c r="A94" s="55" t="s">
        <v>17101</v>
      </c>
      <c r="B94" s="205">
        <v>1202.3177714738199</v>
      </c>
      <c r="C94" s="118">
        <v>11842.908744062712</v>
      </c>
      <c r="D94" s="118">
        <v>526.54575256661826</v>
      </c>
      <c r="E94" s="118">
        <v>121.50265460145816</v>
      </c>
      <c r="F94" s="206">
        <v>53.5844308922685</v>
      </c>
    </row>
    <row r="95" spans="1:6" x14ac:dyDescent="0.2">
      <c r="A95" s="55" t="s">
        <v>17102</v>
      </c>
      <c r="B95" s="205">
        <v>5201.2841479196495</v>
      </c>
      <c r="C95" s="118">
        <v>8001.7691748067746</v>
      </c>
      <c r="D95" s="118">
        <v>379.9539074898637</v>
      </c>
      <c r="E95" s="118">
        <v>95.821690310657402</v>
      </c>
      <c r="F95" s="206">
        <v>34.826218351341389</v>
      </c>
    </row>
    <row r="96" spans="1:6" x14ac:dyDescent="0.2">
      <c r="A96" s="55" t="s">
        <v>17103</v>
      </c>
      <c r="B96" s="205">
        <v>1685.0983230308686</v>
      </c>
      <c r="C96" s="118">
        <v>20753.192483514842</v>
      </c>
      <c r="D96" s="118">
        <v>476.42250689653758</v>
      </c>
      <c r="E96" s="118">
        <v>124.83636570373713</v>
      </c>
      <c r="F96" s="206">
        <v>41.706320618624666</v>
      </c>
    </row>
    <row r="97" spans="1:6" x14ac:dyDescent="0.2">
      <c r="A97" s="55" t="s">
        <v>17117</v>
      </c>
      <c r="B97" s="205">
        <v>254.10980000000001</v>
      </c>
      <c r="C97" s="118">
        <v>65.104799999999997</v>
      </c>
      <c r="D97" s="118">
        <v>0</v>
      </c>
      <c r="E97" s="118">
        <v>0</v>
      </c>
      <c r="F97" s="206">
        <v>0</v>
      </c>
    </row>
    <row r="98" spans="1:6" x14ac:dyDescent="0.2">
      <c r="A98" s="55" t="s">
        <v>17118</v>
      </c>
      <c r="B98" s="205">
        <v>200.2</v>
      </c>
      <c r="C98" s="118">
        <v>34.59040000000001</v>
      </c>
      <c r="D98" s="118">
        <v>0</v>
      </c>
      <c r="E98" s="118">
        <v>0</v>
      </c>
      <c r="F98" s="206">
        <v>0</v>
      </c>
    </row>
    <row r="99" spans="1:6" x14ac:dyDescent="0.2">
      <c r="A99" s="55" t="s">
        <v>17119</v>
      </c>
      <c r="B99" s="205">
        <v>1.3100000000000001E-2</v>
      </c>
      <c r="C99" s="118">
        <v>1.2199999999999999E-2</v>
      </c>
      <c r="D99" s="118">
        <v>0</v>
      </c>
      <c r="E99" s="118">
        <v>0</v>
      </c>
      <c r="F99" s="206">
        <v>0</v>
      </c>
    </row>
    <row r="100" spans="1:6" x14ac:dyDescent="0.2">
      <c r="A100" s="55" t="s">
        <v>17104</v>
      </c>
      <c r="B100" s="205">
        <v>858.88072903720877</v>
      </c>
      <c r="C100" s="118">
        <v>5845.6595841151029</v>
      </c>
      <c r="D100" s="118">
        <v>533.35307218228957</v>
      </c>
      <c r="E100" s="118">
        <v>88.531736932572286</v>
      </c>
      <c r="F100" s="206">
        <v>36.648301505677523</v>
      </c>
    </row>
    <row r="101" spans="1:6" x14ac:dyDescent="0.2">
      <c r="A101" s="55" t="s">
        <v>17105</v>
      </c>
      <c r="B101" s="205">
        <v>18109.518552293579</v>
      </c>
      <c r="C101" s="118">
        <v>61787.357398222463</v>
      </c>
      <c r="D101" s="118">
        <v>7413.9328677695994</v>
      </c>
      <c r="E101" s="118">
        <v>12122.674686650596</v>
      </c>
      <c r="F101" s="206">
        <v>312.49767979199663</v>
      </c>
    </row>
    <row r="102" spans="1:6" x14ac:dyDescent="0.2">
      <c r="A102" s="55" t="s">
        <v>17063</v>
      </c>
      <c r="B102" s="205">
        <v>5642.4468755155394</v>
      </c>
      <c r="C102" s="118">
        <v>59410.862932594537</v>
      </c>
      <c r="D102" s="118">
        <v>4443.8824262464732</v>
      </c>
      <c r="E102" s="118">
        <v>1270.7547136369915</v>
      </c>
      <c r="F102" s="206">
        <v>201.74224717250721</v>
      </c>
    </row>
    <row r="103" spans="1:6" x14ac:dyDescent="0.2">
      <c r="A103" s="55" t="s">
        <v>17109</v>
      </c>
      <c r="B103" s="205">
        <v>0.84</v>
      </c>
      <c r="C103" s="118">
        <v>27.270000000000003</v>
      </c>
      <c r="D103" s="118">
        <v>7.26</v>
      </c>
      <c r="E103" s="118">
        <v>77.599999999999994</v>
      </c>
      <c r="F103" s="206">
        <v>0</v>
      </c>
    </row>
    <row r="104" spans="1:6" x14ac:dyDescent="0.2">
      <c r="A104" s="140" t="s">
        <v>17130</v>
      </c>
      <c r="B104" s="207">
        <v>37.72861290270373</v>
      </c>
      <c r="C104" s="208">
        <v>1003.3012415717783</v>
      </c>
      <c r="D104" s="208">
        <v>28.924622801253133</v>
      </c>
      <c r="E104" s="208">
        <v>9.718448566506785</v>
      </c>
      <c r="F104" s="209">
        <v>1.5246731030136516</v>
      </c>
    </row>
  </sheetData>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S120"/>
  <sheetViews>
    <sheetView topLeftCell="C1" zoomScale="85" zoomScaleNormal="85" workbookViewId="0">
      <selection activeCell="C1" sqref="C1"/>
    </sheetView>
  </sheetViews>
  <sheetFormatPr defaultRowHeight="12.75" x14ac:dyDescent="0.2"/>
  <cols>
    <col min="1" max="1" width="13" style="7" hidden="1" customWidth="1"/>
    <col min="2" max="2" width="10.28515625" style="7" hidden="1" customWidth="1"/>
    <col min="3" max="3" width="72.140625" style="7" customWidth="1"/>
    <col min="4" max="13" width="21.140625" style="7" customWidth="1"/>
    <col min="14" max="14" width="21.140625" style="146" customWidth="1"/>
    <col min="15" max="80" width="21.140625" style="7" customWidth="1"/>
    <col min="81" max="253" width="21.140625" style="7" bestFit="1" customWidth="1"/>
    <col min="254" max="16384" width="9.140625" style="7"/>
  </cols>
  <sheetData>
    <row r="1" spans="3:19" ht="15" x14ac:dyDescent="0.25">
      <c r="C1" s="85" t="s">
        <v>21</v>
      </c>
      <c r="D1" s="141"/>
      <c r="E1" s="142"/>
      <c r="J1" s="58"/>
      <c r="K1" s="58"/>
      <c r="L1" s="58"/>
      <c r="M1" s="58"/>
      <c r="O1" s="146"/>
      <c r="P1" s="146"/>
      <c r="Q1" s="146"/>
      <c r="R1" s="146"/>
      <c r="S1" s="146"/>
    </row>
    <row r="2" spans="3:19" x14ac:dyDescent="0.2">
      <c r="D2" s="86"/>
      <c r="J2" s="58"/>
      <c r="K2" s="58"/>
      <c r="L2" s="58"/>
      <c r="M2" s="58"/>
      <c r="O2" s="146"/>
      <c r="P2" s="146"/>
      <c r="Q2" s="146"/>
      <c r="R2" s="146"/>
      <c r="S2" s="146"/>
    </row>
    <row r="3" spans="3:19" x14ac:dyDescent="0.2">
      <c r="C3" s="86" t="s">
        <v>17</v>
      </c>
      <c r="J3" s="58"/>
      <c r="K3" s="58"/>
      <c r="L3" s="58"/>
      <c r="M3" s="58"/>
      <c r="O3" s="146"/>
      <c r="P3" s="146"/>
      <c r="Q3" s="146"/>
      <c r="R3" s="146"/>
      <c r="S3" s="146"/>
    </row>
    <row r="4" spans="3:19" x14ac:dyDescent="0.2">
      <c r="C4" s="56" t="str">
        <f t="shared" ref="C4:H4" si="0">C22</f>
        <v>Description</v>
      </c>
      <c r="D4" s="56" t="str">
        <f t="shared" si="0"/>
        <v>NOx (tons/year)</v>
      </c>
      <c r="E4" s="56" t="str">
        <f t="shared" si="0"/>
        <v>VOC (tons/year)</v>
      </c>
      <c r="F4" s="56" t="str">
        <f t="shared" si="0"/>
        <v>CO (tons/year)</v>
      </c>
      <c r="G4" s="56" t="str">
        <f t="shared" si="0"/>
        <v>SOx (tons/year)</v>
      </c>
      <c r="H4" s="56" t="str">
        <f t="shared" si="0"/>
        <v>PM (tons/year)</v>
      </c>
      <c r="I4" s="56"/>
      <c r="J4" s="144"/>
      <c r="K4" s="144"/>
      <c r="L4" s="144"/>
      <c r="M4" s="58"/>
      <c r="O4" s="146"/>
      <c r="P4" s="146"/>
      <c r="Q4" s="146"/>
      <c r="R4" s="146"/>
      <c r="S4" s="146"/>
    </row>
    <row r="5" spans="3:19" x14ac:dyDescent="0.2">
      <c r="C5" s="7" t="s">
        <v>821</v>
      </c>
      <c r="D5" s="90">
        <f t="shared" ref="D5:D16" si="1">VLOOKUP($C5,$C$23:$H$54,2,FALSE)</f>
        <v>66411.587841513436</v>
      </c>
      <c r="E5" s="90">
        <f t="shared" ref="E5:E16" si="2">VLOOKUP($C5,$C$23:$H$54,3,FALSE)</f>
        <v>5476.6378323894023</v>
      </c>
      <c r="F5" s="90">
        <f t="shared" ref="F5:F16" si="3">VLOOKUP($C5,$C$23:$H$54,4,FALSE)</f>
        <v>8707.3972528053582</v>
      </c>
      <c r="G5" s="90">
        <f t="shared" ref="G5:G16" si="4">VLOOKUP($C5,$C$23:$H$54,5,FALSE)</f>
        <v>30.432500000000001</v>
      </c>
      <c r="H5" s="90">
        <f t="shared" ref="H5:H16" si="5">VLOOKUP($C5,$C$23:$H$54,6,FALSE)</f>
        <v>204.77168415486747</v>
      </c>
      <c r="I5" s="90"/>
      <c r="J5" s="145"/>
      <c r="K5" s="145"/>
      <c r="L5" s="145"/>
      <c r="M5" s="58"/>
      <c r="N5" s="147"/>
      <c r="O5" s="146"/>
      <c r="P5" s="146"/>
      <c r="Q5" s="146"/>
      <c r="R5" s="146"/>
      <c r="S5" s="146"/>
    </row>
    <row r="6" spans="3:19" x14ac:dyDescent="0.2">
      <c r="C6" s="7" t="s">
        <v>2582</v>
      </c>
      <c r="D6" s="90">
        <f t="shared" si="1"/>
        <v>10038.280176854778</v>
      </c>
      <c r="E6" s="90">
        <f t="shared" si="2"/>
        <v>1581.0291278546279</v>
      </c>
      <c r="F6" s="90">
        <f t="shared" si="3"/>
        <v>6273.9251105342364</v>
      </c>
      <c r="G6" s="90">
        <f t="shared" si="4"/>
        <v>142.35762086074232</v>
      </c>
      <c r="H6" s="90">
        <f t="shared" si="5"/>
        <v>1254.7850221068472</v>
      </c>
      <c r="I6" s="90"/>
      <c r="J6" s="145"/>
      <c r="K6" s="145"/>
      <c r="L6" s="145"/>
      <c r="M6" s="111"/>
      <c r="N6" s="147"/>
      <c r="O6" s="146"/>
      <c r="P6" s="146"/>
      <c r="Q6" s="146"/>
      <c r="R6" s="146"/>
      <c r="S6" s="146"/>
    </row>
    <row r="7" spans="3:19" x14ac:dyDescent="0.2">
      <c r="C7" s="7" t="s">
        <v>2411</v>
      </c>
      <c r="D7" s="90">
        <f t="shared" si="1"/>
        <v>7705.1972857058927</v>
      </c>
      <c r="E7" s="90">
        <f t="shared" si="2"/>
        <v>420.54268256859183</v>
      </c>
      <c r="F7" s="90">
        <f t="shared" si="3"/>
        <v>6472.0806063098507</v>
      </c>
      <c r="G7" s="90">
        <f t="shared" si="4"/>
        <v>0</v>
      </c>
      <c r="H7" s="90">
        <f t="shared" si="5"/>
        <v>584.48305034956809</v>
      </c>
      <c r="I7" s="90"/>
      <c r="J7" s="145"/>
      <c r="K7" s="145"/>
      <c r="L7" s="145"/>
      <c r="M7" s="111"/>
      <c r="N7" s="147"/>
      <c r="O7" s="146"/>
      <c r="P7" s="146"/>
      <c r="Q7" s="146"/>
      <c r="R7" s="146"/>
      <c r="S7" s="146"/>
    </row>
    <row r="8" spans="3:19" x14ac:dyDescent="0.2">
      <c r="C8" s="7" t="s">
        <v>2410</v>
      </c>
      <c r="D8" s="90">
        <f t="shared" si="1"/>
        <v>0</v>
      </c>
      <c r="E8" s="90">
        <f t="shared" si="2"/>
        <v>77506.060925744168</v>
      </c>
      <c r="F8" s="90">
        <f t="shared" si="3"/>
        <v>0</v>
      </c>
      <c r="G8" s="90">
        <f t="shared" si="4"/>
        <v>0</v>
      </c>
      <c r="H8" s="90">
        <f t="shared" si="5"/>
        <v>0</v>
      </c>
      <c r="I8" s="90"/>
      <c r="J8" s="145"/>
      <c r="K8" s="145"/>
      <c r="L8" s="145"/>
      <c r="M8" s="111"/>
      <c r="N8" s="147"/>
      <c r="O8" s="146"/>
      <c r="P8" s="146"/>
      <c r="Q8" s="146"/>
      <c r="R8" s="146"/>
      <c r="S8" s="146"/>
    </row>
    <row r="9" spans="3:19" x14ac:dyDescent="0.2">
      <c r="C9" s="7" t="s">
        <v>1881</v>
      </c>
      <c r="D9" s="90">
        <f t="shared" si="1"/>
        <v>0</v>
      </c>
      <c r="E9" s="90">
        <f t="shared" si="2"/>
        <v>82868.319895499983</v>
      </c>
      <c r="F9" s="90">
        <f t="shared" si="3"/>
        <v>0</v>
      </c>
      <c r="G9" s="90">
        <f t="shared" si="4"/>
        <v>0</v>
      </c>
      <c r="H9" s="90">
        <f t="shared" si="5"/>
        <v>0</v>
      </c>
      <c r="I9" s="90"/>
      <c r="J9" s="145"/>
      <c r="K9" s="145"/>
      <c r="L9" s="145"/>
      <c r="M9" s="111"/>
      <c r="N9" s="147"/>
      <c r="O9" s="146"/>
      <c r="P9" s="146"/>
      <c r="Q9" s="146"/>
      <c r="R9" s="146"/>
      <c r="S9" s="146"/>
    </row>
    <row r="10" spans="3:19" x14ac:dyDescent="0.2">
      <c r="C10" s="7" t="s">
        <v>1883</v>
      </c>
      <c r="D10" s="90">
        <f t="shared" si="1"/>
        <v>0</v>
      </c>
      <c r="E10" s="90">
        <f t="shared" si="2"/>
        <v>185974.69066800002</v>
      </c>
      <c r="F10" s="90">
        <f t="shared" si="3"/>
        <v>0</v>
      </c>
      <c r="G10" s="90">
        <f t="shared" si="4"/>
        <v>0</v>
      </c>
      <c r="H10" s="90">
        <f t="shared" si="5"/>
        <v>0</v>
      </c>
      <c r="I10" s="90"/>
      <c r="J10" s="145"/>
      <c r="K10" s="145"/>
      <c r="L10" s="145"/>
      <c r="M10" s="111"/>
      <c r="N10" s="147"/>
      <c r="O10" s="146"/>
      <c r="P10" s="146"/>
      <c r="Q10" s="146"/>
      <c r="R10" s="146"/>
      <c r="S10" s="146"/>
    </row>
    <row r="11" spans="3:19" x14ac:dyDescent="0.2">
      <c r="C11" s="7" t="s">
        <v>1862</v>
      </c>
      <c r="D11" s="90">
        <f t="shared" si="1"/>
        <v>0</v>
      </c>
      <c r="E11" s="90">
        <f t="shared" si="2"/>
        <v>47252.960245027782</v>
      </c>
      <c r="F11" s="90">
        <f t="shared" si="3"/>
        <v>0</v>
      </c>
      <c r="G11" s="90">
        <f t="shared" si="4"/>
        <v>0</v>
      </c>
      <c r="H11" s="90">
        <f t="shared" si="5"/>
        <v>0</v>
      </c>
      <c r="I11" s="90"/>
      <c r="J11" s="145"/>
      <c r="K11" s="145"/>
      <c r="L11" s="145"/>
      <c r="M11" s="111"/>
      <c r="N11" s="147"/>
      <c r="O11" s="143"/>
      <c r="P11" s="143"/>
      <c r="Q11" s="143"/>
      <c r="R11" s="146"/>
      <c r="S11" s="146"/>
    </row>
    <row r="12" spans="3:19" x14ac:dyDescent="0.2">
      <c r="C12" s="7" t="s">
        <v>1873</v>
      </c>
      <c r="D12" s="90">
        <f t="shared" si="1"/>
        <v>77.724555473999985</v>
      </c>
      <c r="E12" s="90">
        <f t="shared" si="2"/>
        <v>2627.2524779390005</v>
      </c>
      <c r="F12" s="90">
        <f t="shared" si="3"/>
        <v>91.321429322499995</v>
      </c>
      <c r="G12" s="90">
        <f t="shared" si="4"/>
        <v>8.4000000000000005E-2</v>
      </c>
      <c r="H12" s="90">
        <f t="shared" si="5"/>
        <v>0.17</v>
      </c>
      <c r="I12" s="90"/>
      <c r="J12" s="145"/>
      <c r="K12" s="145"/>
      <c r="L12" s="145"/>
      <c r="M12" s="111"/>
      <c r="N12" s="147"/>
      <c r="O12" s="146"/>
      <c r="P12" s="143"/>
      <c r="Q12" s="146"/>
      <c r="R12" s="146"/>
      <c r="S12" s="146"/>
    </row>
    <row r="13" spans="3:19" x14ac:dyDescent="0.2">
      <c r="C13" s="7" t="s">
        <v>899</v>
      </c>
      <c r="D13" s="90">
        <f t="shared" si="1"/>
        <v>0</v>
      </c>
      <c r="E13" s="90">
        <f t="shared" si="2"/>
        <v>1199.1180999999999</v>
      </c>
      <c r="F13" s="90">
        <f t="shared" si="3"/>
        <v>0.31</v>
      </c>
      <c r="G13" s="90">
        <f t="shared" si="4"/>
        <v>0</v>
      </c>
      <c r="H13" s="90">
        <f t="shared" si="5"/>
        <v>0</v>
      </c>
      <c r="I13" s="90"/>
      <c r="J13" s="145"/>
      <c r="K13" s="145"/>
      <c r="L13" s="145"/>
      <c r="M13" s="111"/>
      <c r="N13" s="147"/>
      <c r="O13" s="146"/>
      <c r="P13" s="154"/>
      <c r="Q13" s="146"/>
      <c r="R13" s="146"/>
      <c r="S13" s="146"/>
    </row>
    <row r="14" spans="3:19" x14ac:dyDescent="0.2">
      <c r="C14" s="7" t="s">
        <v>2586</v>
      </c>
      <c r="D14" s="90">
        <f t="shared" si="1"/>
        <v>0</v>
      </c>
      <c r="E14" s="90">
        <f t="shared" si="2"/>
        <v>90932.857393999599</v>
      </c>
      <c r="F14" s="90">
        <f t="shared" si="3"/>
        <v>0</v>
      </c>
      <c r="G14" s="90">
        <f t="shared" si="4"/>
        <v>0</v>
      </c>
      <c r="H14" s="90">
        <f t="shared" si="5"/>
        <v>0</v>
      </c>
      <c r="I14" s="153"/>
      <c r="J14" s="145"/>
      <c r="K14" s="145"/>
      <c r="L14" s="145"/>
      <c r="M14" s="111"/>
      <c r="N14" s="147"/>
      <c r="O14" s="146"/>
      <c r="P14" s="143"/>
      <c r="Q14" s="146"/>
      <c r="R14" s="146"/>
      <c r="S14" s="146"/>
    </row>
    <row r="15" spans="3:19" x14ac:dyDescent="0.2">
      <c r="C15" s="7" t="s">
        <v>898</v>
      </c>
      <c r="D15" s="90">
        <f t="shared" si="1"/>
        <v>216.20830000000001</v>
      </c>
      <c r="E15" s="90">
        <f t="shared" si="2"/>
        <v>239.73220000000003</v>
      </c>
      <c r="F15" s="90">
        <f t="shared" si="3"/>
        <v>413.92950000000002</v>
      </c>
      <c r="G15" s="90">
        <f t="shared" si="4"/>
        <v>6025.9940000000006</v>
      </c>
      <c r="H15" s="90">
        <f t="shared" si="5"/>
        <v>1.7263999999999999</v>
      </c>
      <c r="I15" s="153"/>
      <c r="J15" s="145"/>
      <c r="K15" s="145"/>
      <c r="L15" s="145"/>
      <c r="M15" s="111"/>
      <c r="N15" s="147"/>
      <c r="O15" s="146"/>
      <c r="P15" s="143"/>
      <c r="Q15" s="146"/>
      <c r="R15" s="146"/>
      <c r="S15" s="146"/>
    </row>
    <row r="16" spans="3:19" x14ac:dyDescent="0.2">
      <c r="C16" s="7" t="s">
        <v>1863</v>
      </c>
      <c r="D16" s="90">
        <f t="shared" si="1"/>
        <v>3.0153000000000003</v>
      </c>
      <c r="E16" s="90">
        <f t="shared" si="2"/>
        <v>1471.3889000000001</v>
      </c>
      <c r="F16" s="90">
        <f t="shared" si="3"/>
        <v>0</v>
      </c>
      <c r="G16" s="90">
        <f t="shared" si="4"/>
        <v>0</v>
      </c>
      <c r="H16" s="90">
        <f t="shared" si="5"/>
        <v>0</v>
      </c>
      <c r="I16" s="153"/>
      <c r="J16" s="145"/>
      <c r="K16" s="145"/>
      <c r="L16" s="145"/>
      <c r="M16" s="111"/>
      <c r="N16" s="147"/>
      <c r="O16" s="146"/>
      <c r="P16" s="143"/>
      <c r="Q16" s="146"/>
      <c r="R16" s="146"/>
      <c r="S16" s="146"/>
    </row>
    <row r="17" spans="1:20" x14ac:dyDescent="0.2">
      <c r="C17" s="89" t="s">
        <v>787</v>
      </c>
      <c r="D17" s="90">
        <f>SUMIF($A$23:$A$54,"N",D$23:D$54)</f>
        <v>1791.6540448721757</v>
      </c>
      <c r="E17" s="90">
        <f>SUMIF($A$23:$A$54,"N",E$23:E$54)</f>
        <v>18134.982927269244</v>
      </c>
      <c r="F17" s="90">
        <f>SUMIF($A$23:$A$54,"N",F$23:F$54)</f>
        <v>5934.9903731792074</v>
      </c>
      <c r="G17" s="90">
        <f>SUMIF($A$23:$A$54,"N",G$23:G$54)</f>
        <v>11099.001829466357</v>
      </c>
      <c r="H17" s="90">
        <f>SUMIF($A$23:$A$54,"N",H$23:H$54)</f>
        <v>8.4092085044996949</v>
      </c>
      <c r="I17" s="90"/>
      <c r="J17" s="145"/>
      <c r="K17" s="145"/>
      <c r="L17" s="145"/>
      <c r="M17" s="111"/>
      <c r="N17" s="147"/>
      <c r="O17" s="146"/>
      <c r="P17" s="146"/>
      <c r="Q17" s="146"/>
      <c r="R17" s="146"/>
      <c r="S17" s="146"/>
    </row>
    <row r="18" spans="1:20" x14ac:dyDescent="0.2">
      <c r="A18" s="109"/>
      <c r="B18" s="109"/>
      <c r="C18" s="91" t="s">
        <v>1886</v>
      </c>
      <c r="D18" s="110">
        <f>SUM(D5:D17)</f>
        <v>86243.667504420271</v>
      </c>
      <c r="E18" s="110">
        <f>SUM(E5:E17)</f>
        <v>515685.57337629248</v>
      </c>
      <c r="F18" s="110">
        <f>SUM(F5:F17)</f>
        <v>27893.95427215115</v>
      </c>
      <c r="G18" s="110">
        <f>SUM(G5:G17)</f>
        <v>17297.869950327098</v>
      </c>
      <c r="H18" s="110">
        <f>SUM(H5:H17)</f>
        <v>2054.3453651157824</v>
      </c>
      <c r="I18" s="43"/>
      <c r="J18" s="145"/>
      <c r="K18" s="58"/>
      <c r="L18" s="58"/>
      <c r="M18" s="58"/>
      <c r="O18" s="148"/>
      <c r="P18" s="148"/>
      <c r="Q18" s="148"/>
      <c r="R18" s="146"/>
      <c r="S18" s="146"/>
    </row>
    <row r="19" spans="1:20" x14ac:dyDescent="0.2">
      <c r="C19" s="265"/>
      <c r="D19" s="221">
        <f>D18/D55</f>
        <v>1.0000000000000002</v>
      </c>
      <c r="E19" s="222">
        <f>E18/E55</f>
        <v>1.0000000000000002</v>
      </c>
      <c r="F19" s="58" t="b">
        <f>F18=F55</f>
        <v>1</v>
      </c>
      <c r="G19" s="58" t="b">
        <f>G18=G55</f>
        <v>1</v>
      </c>
      <c r="H19" s="58" t="b">
        <f>H18=H55</f>
        <v>1</v>
      </c>
      <c r="J19" s="58"/>
      <c r="K19" s="58"/>
      <c r="L19" s="58"/>
      <c r="M19" s="58"/>
      <c r="O19" s="146"/>
      <c r="P19" s="146"/>
      <c r="Q19" s="146"/>
      <c r="R19" s="146"/>
      <c r="S19" s="146"/>
    </row>
    <row r="20" spans="1:20" x14ac:dyDescent="0.2">
      <c r="E20" s="158"/>
      <c r="J20" s="58"/>
      <c r="K20" s="58"/>
      <c r="L20" s="58"/>
      <c r="M20" s="58"/>
      <c r="O20" s="146"/>
      <c r="P20" s="146"/>
      <c r="Q20" s="146"/>
      <c r="R20" s="146"/>
      <c r="S20" s="146"/>
    </row>
    <row r="21" spans="1:20" x14ac:dyDescent="0.2">
      <c r="C21" s="86" t="s">
        <v>18</v>
      </c>
      <c r="J21" s="58"/>
      <c r="K21" s="58"/>
      <c r="L21" s="58"/>
      <c r="M21" s="58"/>
      <c r="O21" s="146"/>
      <c r="P21" s="147"/>
      <c r="Q21" s="146"/>
      <c r="R21" s="146"/>
      <c r="S21" s="146"/>
    </row>
    <row r="22" spans="1:20" x14ac:dyDescent="0.2">
      <c r="A22" s="56" t="s">
        <v>15</v>
      </c>
      <c r="B22" s="56"/>
      <c r="C22" s="56" t="str">
        <f t="shared" ref="C22:C54" si="6">C64</f>
        <v>Description</v>
      </c>
      <c r="D22" s="56" t="str">
        <f>RIGHT(D63,LEN(D63)-7)</f>
        <v>NOx (tons/year)</v>
      </c>
      <c r="E22" s="56" t="str">
        <f>RIGHT(AZ63,LEN(AZ63)-7)</f>
        <v>VOC (tons/year)</v>
      </c>
      <c r="F22" s="56" t="str">
        <f>RIGHT(CV63,LEN(CV63)-7)</f>
        <v>CO (tons/year)</v>
      </c>
      <c r="G22" s="56" t="str">
        <f>RIGHT(ER63,LEN(ER63)-7)</f>
        <v>SOx (tons/year)</v>
      </c>
      <c r="H22" s="56" t="str">
        <f>RIGHT(GN63,LEN(GN63)-7)</f>
        <v>PM (tons/year)</v>
      </c>
      <c r="I22" s="56"/>
      <c r="J22" s="144" t="s">
        <v>793</v>
      </c>
      <c r="K22" s="144" t="s">
        <v>15</v>
      </c>
      <c r="L22" s="144"/>
      <c r="M22" s="58"/>
      <c r="N22" s="58"/>
      <c r="O22" s="58"/>
      <c r="P22" s="58"/>
      <c r="Q22" s="58"/>
      <c r="R22" s="58"/>
      <c r="S22" s="146"/>
      <c r="T22" s="56"/>
    </row>
    <row r="23" spans="1:20" x14ac:dyDescent="0.2">
      <c r="A23" s="7" t="str">
        <f t="shared" ref="A23:A50" si="7">VLOOKUP(C23,$J$23:$K$57,2,FALSE)</f>
        <v>Y</v>
      </c>
      <c r="C23" s="7" t="str">
        <f t="shared" si="6"/>
        <v>Compressor engines</v>
      </c>
      <c r="D23" s="90">
        <f>IF(C23="Venting - initial completions","na",SUM(D65:AY65))</f>
        <v>66411.587841513436</v>
      </c>
      <c r="E23" s="90">
        <f>IF($C23="Venting - initial completions","na",SUM(AZ65:CU65))</f>
        <v>5476.6378323894023</v>
      </c>
      <c r="F23" s="90">
        <f>IF(C23="Venting - initial completions","na",SUM(CV65:EQ65))</f>
        <v>8707.3972528053582</v>
      </c>
      <c r="G23" s="90">
        <f>IF(C23="Venting - initial completions","na",SUM(ER65:GM65))</f>
        <v>30.432500000000001</v>
      </c>
      <c r="H23" s="90">
        <f>IF(C23="Venting - initial completions","na",SUM(GN65:II65))</f>
        <v>204.77168415486747</v>
      </c>
      <c r="J23" s="58" t="s">
        <v>821</v>
      </c>
      <c r="K23" s="58" t="s">
        <v>786</v>
      </c>
      <c r="L23" s="217"/>
      <c r="M23" s="217"/>
      <c r="O23" s="146"/>
      <c r="P23" s="146"/>
      <c r="Q23" s="146"/>
      <c r="R23" s="146"/>
      <c r="S23" s="146"/>
    </row>
    <row r="24" spans="1:20" x14ac:dyDescent="0.2">
      <c r="A24" s="7" t="str">
        <f t="shared" si="7"/>
        <v>Y</v>
      </c>
      <c r="C24" s="7" t="str">
        <f t="shared" si="6"/>
        <v>Drill rigs</v>
      </c>
      <c r="D24" s="90">
        <f t="shared" ref="D24:D54" si="8">IF(C24="Venting - initial completions","na",SUM(D66:AY66))</f>
        <v>10038.280176854778</v>
      </c>
      <c r="E24" s="90">
        <f t="shared" ref="E24:E54" si="9">IF($C24="Venting - initial completions","na",SUM(AZ66:CU66))</f>
        <v>1581.0291278546279</v>
      </c>
      <c r="F24" s="90">
        <f t="shared" ref="F24:F54" si="10">IF(C24="Venting - initial completions","na",SUM(CV66:EQ66))</f>
        <v>6273.9251105342364</v>
      </c>
      <c r="G24" s="90">
        <f t="shared" ref="G24:G54" si="11">IF(C24="Venting - initial completions","na",SUM(ER66:GM66))</f>
        <v>142.35762086074232</v>
      </c>
      <c r="H24" s="90">
        <f t="shared" ref="H24:H54" si="12">IF(C24="Venting - initial completions","na",SUM(GN66:II66))</f>
        <v>1254.7850221068472</v>
      </c>
      <c r="J24" s="58" t="s">
        <v>17124</v>
      </c>
      <c r="K24" s="58" t="s">
        <v>785</v>
      </c>
      <c r="L24" s="217"/>
      <c r="M24" s="217"/>
      <c r="O24" s="146"/>
      <c r="P24" s="146"/>
      <c r="Q24" s="146"/>
      <c r="R24" s="146"/>
      <c r="S24" s="146"/>
    </row>
    <row r="25" spans="1:20" x14ac:dyDescent="0.2">
      <c r="A25" s="7" t="str">
        <f t="shared" si="7"/>
        <v>Y</v>
      </c>
      <c r="C25" s="7" t="str">
        <f t="shared" si="6"/>
        <v>Heaters</v>
      </c>
      <c r="D25" s="90">
        <f t="shared" si="8"/>
        <v>7705.1972857058927</v>
      </c>
      <c r="E25" s="90">
        <f t="shared" si="9"/>
        <v>420.54268256859183</v>
      </c>
      <c r="F25" s="90">
        <f t="shared" si="10"/>
        <v>6472.0806063098507</v>
      </c>
      <c r="G25" s="90">
        <f t="shared" si="11"/>
        <v>0</v>
      </c>
      <c r="H25" s="90">
        <f t="shared" si="12"/>
        <v>584.48305034956809</v>
      </c>
      <c r="J25" s="58" t="s">
        <v>2582</v>
      </c>
      <c r="K25" s="58" t="s">
        <v>786</v>
      </c>
      <c r="L25" s="217"/>
      <c r="M25" s="217"/>
      <c r="O25" s="146"/>
      <c r="P25" s="146"/>
      <c r="Q25" s="146"/>
      <c r="R25" s="146"/>
      <c r="S25" s="146"/>
    </row>
    <row r="26" spans="1:20" x14ac:dyDescent="0.2">
      <c r="A26" s="7" t="str">
        <f t="shared" si="7"/>
        <v>Y</v>
      </c>
      <c r="C26" s="7" t="str">
        <f t="shared" si="6"/>
        <v>Pneumatic devices</v>
      </c>
      <c r="D26" s="90">
        <f t="shared" si="8"/>
        <v>0</v>
      </c>
      <c r="E26" s="90">
        <f t="shared" si="9"/>
        <v>90932.857393999599</v>
      </c>
      <c r="F26" s="90">
        <f t="shared" si="10"/>
        <v>0</v>
      </c>
      <c r="G26" s="90">
        <f t="shared" si="11"/>
        <v>0</v>
      </c>
      <c r="H26" s="90">
        <f t="shared" si="12"/>
        <v>0</v>
      </c>
      <c r="J26" s="58" t="s">
        <v>2411</v>
      </c>
      <c r="K26" s="58" t="s">
        <v>786</v>
      </c>
      <c r="L26" s="217"/>
      <c r="M26" s="217"/>
      <c r="O26" s="146"/>
      <c r="P26" s="146"/>
      <c r="Q26" s="146"/>
      <c r="R26" s="146"/>
      <c r="S26" s="146"/>
    </row>
    <row r="27" spans="1:20" x14ac:dyDescent="0.2">
      <c r="A27" s="7" t="str">
        <f t="shared" si="7"/>
        <v>N</v>
      </c>
      <c r="C27" s="7" t="str">
        <f t="shared" si="6"/>
        <v>Pneumatic pumps</v>
      </c>
      <c r="D27" s="90">
        <f t="shared" si="8"/>
        <v>0</v>
      </c>
      <c r="E27" s="90">
        <f t="shared" si="9"/>
        <v>1043.5049740684815</v>
      </c>
      <c r="F27" s="90">
        <f t="shared" si="10"/>
        <v>0</v>
      </c>
      <c r="G27" s="90">
        <f t="shared" si="11"/>
        <v>0</v>
      </c>
      <c r="H27" s="90">
        <f t="shared" si="12"/>
        <v>0</v>
      </c>
      <c r="J27" s="58" t="s">
        <v>2586</v>
      </c>
      <c r="K27" s="58" t="s">
        <v>786</v>
      </c>
      <c r="L27" s="217"/>
      <c r="M27" s="217"/>
      <c r="O27" s="146"/>
      <c r="P27" s="146"/>
      <c r="Q27" s="146"/>
      <c r="R27" s="146"/>
      <c r="S27" s="146"/>
    </row>
    <row r="28" spans="1:20" x14ac:dyDescent="0.2">
      <c r="A28" s="7" t="str">
        <f t="shared" si="7"/>
        <v>Y</v>
      </c>
      <c r="C28" s="7" t="str">
        <f t="shared" si="6"/>
        <v>Venting - blowdowns</v>
      </c>
      <c r="D28" s="90">
        <f t="shared" si="8"/>
        <v>0</v>
      </c>
      <c r="E28" s="90">
        <f t="shared" si="9"/>
        <v>77506.060925744168</v>
      </c>
      <c r="F28" s="90">
        <f t="shared" si="10"/>
        <v>0</v>
      </c>
      <c r="G28" s="90">
        <f t="shared" si="11"/>
        <v>0</v>
      </c>
      <c r="H28" s="90">
        <f t="shared" si="12"/>
        <v>0</v>
      </c>
      <c r="J28" s="58" t="s">
        <v>2585</v>
      </c>
      <c r="K28" s="58" t="s">
        <v>785</v>
      </c>
      <c r="L28" s="217"/>
      <c r="M28" s="217"/>
      <c r="O28" s="146"/>
      <c r="P28" s="146"/>
      <c r="Q28" s="146"/>
      <c r="R28" s="146"/>
      <c r="S28" s="149"/>
    </row>
    <row r="29" spans="1:20" x14ac:dyDescent="0.2">
      <c r="A29" s="7" t="str">
        <f t="shared" si="7"/>
        <v>N</v>
      </c>
      <c r="C29" s="7" t="str">
        <f t="shared" si="6"/>
        <v>Venting - initial completions</v>
      </c>
      <c r="D29" s="269" t="str">
        <f t="shared" si="8"/>
        <v>na</v>
      </c>
      <c r="E29" s="269" t="str">
        <f t="shared" si="9"/>
        <v>na</v>
      </c>
      <c r="F29" s="269" t="str">
        <f t="shared" si="10"/>
        <v>na</v>
      </c>
      <c r="G29" s="269" t="str">
        <f t="shared" si="11"/>
        <v>na</v>
      </c>
      <c r="H29" s="269" t="str">
        <f t="shared" si="12"/>
        <v>na</v>
      </c>
      <c r="J29" s="58" t="s">
        <v>2410</v>
      </c>
      <c r="K29" s="58" t="s">
        <v>786</v>
      </c>
      <c r="L29" s="217"/>
      <c r="M29" s="217"/>
      <c r="O29" s="146"/>
      <c r="P29" s="147"/>
      <c r="Q29" s="146"/>
      <c r="R29" s="146"/>
      <c r="S29" s="149"/>
    </row>
    <row r="30" spans="1:20" ht="15" customHeight="1" x14ac:dyDescent="0.2">
      <c r="A30" s="7" t="str">
        <f t="shared" si="7"/>
        <v>N</v>
      </c>
      <c r="C30" s="7" t="str">
        <f t="shared" si="6"/>
        <v>Workover rigs</v>
      </c>
      <c r="D30" s="90">
        <f t="shared" si="8"/>
        <v>2.5747647299548948</v>
      </c>
      <c r="E30" s="90">
        <f t="shared" si="9"/>
        <v>0.35928459958426062</v>
      </c>
      <c r="F30" s="90">
        <f t="shared" si="10"/>
        <v>1.4716151093535166</v>
      </c>
      <c r="G30" s="90">
        <f t="shared" si="11"/>
        <v>0.27053652822328894</v>
      </c>
      <c r="H30" s="90">
        <f t="shared" si="12"/>
        <v>0.26860850449969387</v>
      </c>
      <c r="J30" s="58" t="s">
        <v>5581</v>
      </c>
      <c r="K30" s="58" t="s">
        <v>785</v>
      </c>
      <c r="L30" s="217"/>
      <c r="M30" s="217"/>
      <c r="O30" s="146"/>
      <c r="P30" s="147"/>
      <c r="Q30" s="146"/>
      <c r="R30" s="146"/>
      <c r="S30" s="149"/>
    </row>
    <row r="31" spans="1:20" x14ac:dyDescent="0.2">
      <c r="A31" s="7" t="str">
        <f t="shared" si="7"/>
        <v>Y</v>
      </c>
      <c r="C31" s="7" t="str">
        <f t="shared" si="6"/>
        <v>Natural Gas Production, Flares</v>
      </c>
      <c r="D31" s="90">
        <f t="shared" si="8"/>
        <v>216.20830000000001</v>
      </c>
      <c r="E31" s="90">
        <f t="shared" si="9"/>
        <v>239.73220000000003</v>
      </c>
      <c r="F31" s="90">
        <f t="shared" si="10"/>
        <v>413.92950000000002</v>
      </c>
      <c r="G31" s="90">
        <f t="shared" si="11"/>
        <v>6025.9940000000006</v>
      </c>
      <c r="H31" s="90">
        <f t="shared" si="12"/>
        <v>1.7263999999999999</v>
      </c>
      <c r="J31" s="58" t="s">
        <v>898</v>
      </c>
      <c r="K31" s="58" t="s">
        <v>786</v>
      </c>
      <c r="L31" s="217"/>
      <c r="M31" s="217"/>
      <c r="O31" s="146"/>
      <c r="P31" s="146"/>
      <c r="Q31" s="146"/>
      <c r="R31" s="146"/>
      <c r="S31" s="146"/>
    </row>
    <row r="32" spans="1:20" x14ac:dyDescent="0.2">
      <c r="A32" s="7" t="str">
        <f t="shared" si="7"/>
        <v>N</v>
      </c>
      <c r="C32" s="7" t="str">
        <f t="shared" si="6"/>
        <v>Natural Gas Production, Other Not Classified</v>
      </c>
      <c r="D32" s="90">
        <f t="shared" si="8"/>
        <v>93.060600000000008</v>
      </c>
      <c r="E32" s="90">
        <f t="shared" si="9"/>
        <v>255.75129999999996</v>
      </c>
      <c r="F32" s="90">
        <f t="shared" si="10"/>
        <v>666.6</v>
      </c>
      <c r="G32" s="90">
        <f t="shared" si="11"/>
        <v>3661.3999999999996</v>
      </c>
      <c r="H32" s="90">
        <f t="shared" si="12"/>
        <v>0.89</v>
      </c>
      <c r="J32" s="58" t="s">
        <v>1856</v>
      </c>
      <c r="K32" s="58" t="s">
        <v>785</v>
      </c>
      <c r="L32" s="217"/>
      <c r="M32" s="217"/>
      <c r="O32" s="146"/>
      <c r="P32" s="146"/>
      <c r="Q32" s="146"/>
      <c r="R32" s="146"/>
      <c r="S32" s="149"/>
    </row>
    <row r="33" spans="1:19" x14ac:dyDescent="0.2">
      <c r="A33" s="7" t="str">
        <f t="shared" si="7"/>
        <v>N</v>
      </c>
      <c r="C33" s="7" t="str">
        <f t="shared" si="6"/>
        <v>Oil Production, Processing Operations: Not Classified</v>
      </c>
      <c r="D33" s="90">
        <f t="shared" si="8"/>
        <v>0</v>
      </c>
      <c r="E33" s="90">
        <f t="shared" si="9"/>
        <v>18.064299999999999</v>
      </c>
      <c r="F33" s="90">
        <f t="shared" si="10"/>
        <v>0</v>
      </c>
      <c r="G33" s="90">
        <f t="shared" si="11"/>
        <v>0</v>
      </c>
      <c r="H33" s="90">
        <f t="shared" si="12"/>
        <v>0</v>
      </c>
      <c r="J33" s="58" t="s">
        <v>7617</v>
      </c>
      <c r="K33" s="58" t="s">
        <v>785</v>
      </c>
      <c r="L33" s="217"/>
      <c r="M33" s="217"/>
      <c r="O33" s="146"/>
      <c r="P33" s="146"/>
      <c r="Q33" s="146"/>
      <c r="R33" s="146"/>
      <c r="S33" s="149"/>
    </row>
    <row r="34" spans="1:19" x14ac:dyDescent="0.2">
      <c r="A34" s="7" t="str">
        <f t="shared" si="7"/>
        <v>N</v>
      </c>
      <c r="C34" s="7" t="str">
        <f t="shared" si="6"/>
        <v>Natural Gas Processing Facilities, Gas Sweeting: Amine Process</v>
      </c>
      <c r="D34" s="90">
        <f t="shared" si="8"/>
        <v>0</v>
      </c>
      <c r="E34" s="90">
        <f t="shared" si="9"/>
        <v>3347.2130000000002</v>
      </c>
      <c r="F34" s="90">
        <f t="shared" si="10"/>
        <v>0</v>
      </c>
      <c r="G34" s="90">
        <f t="shared" si="11"/>
        <v>0</v>
      </c>
      <c r="H34" s="90">
        <f t="shared" si="12"/>
        <v>0</v>
      </c>
      <c r="J34" s="58" t="s">
        <v>1857</v>
      </c>
      <c r="K34" s="58" t="s">
        <v>785</v>
      </c>
      <c r="L34" s="217"/>
      <c r="M34" s="217"/>
      <c r="O34" s="146"/>
      <c r="P34" s="146"/>
      <c r="Q34" s="146"/>
      <c r="R34" s="146"/>
      <c r="S34" s="149"/>
    </row>
    <row r="35" spans="1:19" x14ac:dyDescent="0.2">
      <c r="A35" s="7" t="str">
        <f t="shared" si="7"/>
        <v>N</v>
      </c>
      <c r="C35" s="7" t="str">
        <f t="shared" si="6"/>
        <v>Natural Gas Production, Gas Sweetening: Amine Process</v>
      </c>
      <c r="D35" s="90">
        <f t="shared" si="8"/>
        <v>16.593600000000002</v>
      </c>
      <c r="E35" s="90">
        <f t="shared" si="9"/>
        <v>4.7661000000000007</v>
      </c>
      <c r="F35" s="90">
        <f t="shared" si="10"/>
        <v>0</v>
      </c>
      <c r="G35" s="90">
        <f t="shared" si="11"/>
        <v>0</v>
      </c>
      <c r="H35" s="90">
        <f t="shared" si="12"/>
        <v>0</v>
      </c>
      <c r="J35" s="58" t="s">
        <v>7618</v>
      </c>
      <c r="K35" s="58" t="s">
        <v>785</v>
      </c>
      <c r="L35" s="217"/>
      <c r="M35" s="217"/>
      <c r="O35" s="146"/>
      <c r="P35" s="146"/>
      <c r="Q35" s="146"/>
      <c r="R35" s="146"/>
      <c r="S35" s="146"/>
    </row>
    <row r="36" spans="1:19" x14ac:dyDescent="0.2">
      <c r="A36" s="7" t="str">
        <f t="shared" si="7"/>
        <v>N</v>
      </c>
      <c r="C36" s="7" t="str">
        <f t="shared" si="6"/>
        <v>Natural Gas Processing Facilities, Relief Valves</v>
      </c>
      <c r="D36" s="90">
        <f t="shared" si="8"/>
        <v>0</v>
      </c>
      <c r="E36" s="90">
        <f t="shared" si="9"/>
        <v>0.79100000000000004</v>
      </c>
      <c r="F36" s="90">
        <f t="shared" si="10"/>
        <v>0</v>
      </c>
      <c r="G36" s="90">
        <f t="shared" si="11"/>
        <v>0</v>
      </c>
      <c r="H36" s="90">
        <f t="shared" si="12"/>
        <v>0</v>
      </c>
      <c r="J36" s="58" t="s">
        <v>1859</v>
      </c>
      <c r="K36" s="58" t="s">
        <v>785</v>
      </c>
      <c r="L36" s="217"/>
      <c r="M36" s="217"/>
      <c r="O36" s="146"/>
      <c r="P36" s="146"/>
      <c r="Q36" s="146"/>
      <c r="R36" s="146"/>
      <c r="S36" s="146"/>
    </row>
    <row r="37" spans="1:19" x14ac:dyDescent="0.2">
      <c r="A37" s="7" t="str">
        <f t="shared" si="7"/>
        <v>Y</v>
      </c>
      <c r="C37" s="7" t="str">
        <f t="shared" si="6"/>
        <v>Unpermitted Fugitives</v>
      </c>
      <c r="D37" s="90">
        <f t="shared" si="8"/>
        <v>0</v>
      </c>
      <c r="E37" s="90">
        <f t="shared" si="9"/>
        <v>47252.960245027782</v>
      </c>
      <c r="F37" s="90">
        <f t="shared" si="10"/>
        <v>0</v>
      </c>
      <c r="G37" s="90">
        <f t="shared" si="11"/>
        <v>0</v>
      </c>
      <c r="H37" s="90">
        <f t="shared" si="12"/>
        <v>0</v>
      </c>
      <c r="J37" s="58" t="s">
        <v>1862</v>
      </c>
      <c r="K37" s="58" t="s">
        <v>786</v>
      </c>
      <c r="L37" s="217"/>
      <c r="M37" s="217"/>
      <c r="O37" s="146"/>
      <c r="P37" s="146"/>
      <c r="Q37" s="146"/>
      <c r="R37" s="146"/>
      <c r="S37" s="146"/>
    </row>
    <row r="38" spans="1:19" x14ac:dyDescent="0.2">
      <c r="A38" s="7" t="str">
        <f t="shared" si="7"/>
        <v>Y</v>
      </c>
      <c r="C38" s="7" t="str">
        <f t="shared" si="6"/>
        <v>Permitted Tank Losses</v>
      </c>
      <c r="D38" s="90">
        <f t="shared" si="8"/>
        <v>0</v>
      </c>
      <c r="E38" s="90">
        <f t="shared" si="9"/>
        <v>1199.1180999999999</v>
      </c>
      <c r="F38" s="90">
        <f t="shared" si="10"/>
        <v>0.31</v>
      </c>
      <c r="G38" s="90">
        <f t="shared" si="11"/>
        <v>0</v>
      </c>
      <c r="H38" s="90">
        <f t="shared" si="12"/>
        <v>0</v>
      </c>
      <c r="J38" s="58" t="s">
        <v>899</v>
      </c>
      <c r="K38" s="58" t="s">
        <v>786</v>
      </c>
      <c r="L38" s="217"/>
      <c r="M38" s="217"/>
      <c r="O38" s="143"/>
      <c r="P38" s="146"/>
      <c r="Q38" s="149"/>
      <c r="R38" s="149"/>
      <c r="S38" s="149"/>
    </row>
    <row r="39" spans="1:19" x14ac:dyDescent="0.2">
      <c r="A39" s="7" t="str">
        <f t="shared" si="7"/>
        <v>Y</v>
      </c>
      <c r="C39" s="7" t="str">
        <f t="shared" si="6"/>
        <v>Permitted Fugitives</v>
      </c>
      <c r="D39" s="90">
        <f t="shared" si="8"/>
        <v>3.0153000000000003</v>
      </c>
      <c r="E39" s="90">
        <f t="shared" si="9"/>
        <v>1471.3889000000001</v>
      </c>
      <c r="F39" s="90">
        <f t="shared" si="10"/>
        <v>0</v>
      </c>
      <c r="G39" s="90">
        <f t="shared" si="11"/>
        <v>0</v>
      </c>
      <c r="H39" s="90">
        <f t="shared" si="12"/>
        <v>0</v>
      </c>
      <c r="J39" s="58" t="s">
        <v>1863</v>
      </c>
      <c r="K39" s="58" t="s">
        <v>786</v>
      </c>
      <c r="L39" s="217"/>
      <c r="M39" s="217"/>
      <c r="O39" s="143"/>
      <c r="P39" s="143"/>
      <c r="Q39" s="149"/>
      <c r="R39" s="149"/>
      <c r="S39" s="149"/>
    </row>
    <row r="40" spans="1:19" x14ac:dyDescent="0.2">
      <c r="A40" s="7" t="str">
        <f t="shared" si="7"/>
        <v>Y</v>
      </c>
      <c r="C40" s="7" t="str">
        <f t="shared" si="6"/>
        <v xml:space="preserve">Condensate tank </v>
      </c>
      <c r="D40" s="90">
        <f t="shared" si="8"/>
        <v>0</v>
      </c>
      <c r="E40" s="90">
        <f t="shared" si="9"/>
        <v>82868.319895499983</v>
      </c>
      <c r="F40" s="90">
        <f t="shared" si="10"/>
        <v>0</v>
      </c>
      <c r="G40" s="90">
        <f t="shared" si="11"/>
        <v>0</v>
      </c>
      <c r="H40" s="90">
        <f t="shared" si="12"/>
        <v>0</v>
      </c>
      <c r="J40" s="58" t="s">
        <v>1881</v>
      </c>
      <c r="K40" s="58" t="s">
        <v>786</v>
      </c>
      <c r="L40" s="217"/>
      <c r="M40" s="217"/>
      <c r="O40" s="143"/>
      <c r="P40" s="143"/>
      <c r="Q40" s="149"/>
      <c r="R40" s="149"/>
      <c r="S40" s="149"/>
    </row>
    <row r="41" spans="1:19" x14ac:dyDescent="0.2">
      <c r="A41" s="7" t="str">
        <f t="shared" si="7"/>
        <v>Y</v>
      </c>
      <c r="C41" s="7" t="str">
        <f t="shared" si="6"/>
        <v>Oil Tank</v>
      </c>
      <c r="D41" s="90">
        <f t="shared" si="8"/>
        <v>0</v>
      </c>
      <c r="E41" s="90">
        <f t="shared" si="9"/>
        <v>185974.69066800002</v>
      </c>
      <c r="F41" s="90">
        <f t="shared" si="10"/>
        <v>0</v>
      </c>
      <c r="G41" s="90">
        <f t="shared" si="11"/>
        <v>0</v>
      </c>
      <c r="H41" s="90">
        <f t="shared" si="12"/>
        <v>0</v>
      </c>
      <c r="J41" s="58" t="s">
        <v>1883</v>
      </c>
      <c r="K41" s="58" t="s">
        <v>786</v>
      </c>
      <c r="L41" s="217"/>
      <c r="M41" s="217"/>
      <c r="O41" s="143"/>
      <c r="P41" s="143"/>
      <c r="Q41" s="143"/>
      <c r="R41" s="149"/>
      <c r="S41" s="149"/>
    </row>
    <row r="42" spans="1:19" x14ac:dyDescent="0.2">
      <c r="A42" s="7" t="str">
        <f t="shared" si="7"/>
        <v>N</v>
      </c>
      <c r="C42" s="7" t="str">
        <f t="shared" si="6"/>
        <v>Oil Well Truck Loading</v>
      </c>
      <c r="D42" s="90">
        <f t="shared" si="8"/>
        <v>0</v>
      </c>
      <c r="E42" s="90">
        <f t="shared" si="9"/>
        <v>10992.212676899997</v>
      </c>
      <c r="F42" s="90">
        <f t="shared" si="10"/>
        <v>0</v>
      </c>
      <c r="G42" s="90">
        <f t="shared" si="11"/>
        <v>0</v>
      </c>
      <c r="H42" s="90">
        <f t="shared" si="12"/>
        <v>0</v>
      </c>
      <c r="J42" s="58" t="s">
        <v>790</v>
      </c>
      <c r="K42" s="58" t="s">
        <v>785</v>
      </c>
      <c r="L42" s="217"/>
      <c r="M42" s="217"/>
      <c r="O42" s="146"/>
      <c r="P42" s="143"/>
      <c r="Q42" s="146"/>
      <c r="R42" s="143"/>
      <c r="S42" s="143"/>
    </row>
    <row r="43" spans="1:19" x14ac:dyDescent="0.2">
      <c r="A43" s="7" t="str">
        <f t="shared" si="7"/>
        <v>N</v>
      </c>
      <c r="C43" s="7" t="str">
        <f t="shared" si="6"/>
        <v>Process Heaters</v>
      </c>
      <c r="D43" s="90">
        <f t="shared" si="8"/>
        <v>943.3184</v>
      </c>
      <c r="E43" s="90">
        <f t="shared" si="9"/>
        <v>50.098700000000015</v>
      </c>
      <c r="F43" s="90">
        <f t="shared" si="10"/>
        <v>1526.8040000000001</v>
      </c>
      <c r="G43" s="90">
        <f t="shared" si="11"/>
        <v>1.4250999999999998</v>
      </c>
      <c r="H43" s="90">
        <f t="shared" si="12"/>
        <v>5.9106000000000005</v>
      </c>
      <c r="J43" s="58" t="s">
        <v>11</v>
      </c>
      <c r="K43" s="58" t="s">
        <v>785</v>
      </c>
      <c r="L43" s="217"/>
      <c r="M43" s="217"/>
      <c r="O43" s="143"/>
      <c r="P43" s="143"/>
      <c r="Q43" s="143"/>
      <c r="R43" s="143"/>
      <c r="S43" s="143"/>
    </row>
    <row r="44" spans="1:19" x14ac:dyDescent="0.2">
      <c r="A44" s="7" t="str">
        <f t="shared" si="7"/>
        <v>Y</v>
      </c>
      <c r="C44" s="7" t="str">
        <f t="shared" si="6"/>
        <v>Dehydrator</v>
      </c>
      <c r="D44" s="90">
        <f t="shared" si="8"/>
        <v>77.724555473999985</v>
      </c>
      <c r="E44" s="90">
        <f t="shared" si="9"/>
        <v>2627.2524779390005</v>
      </c>
      <c r="F44" s="90">
        <f t="shared" si="10"/>
        <v>91.321429322499995</v>
      </c>
      <c r="G44" s="90">
        <f t="shared" si="11"/>
        <v>8.4000000000000005E-2</v>
      </c>
      <c r="H44" s="90">
        <f t="shared" si="12"/>
        <v>0.17</v>
      </c>
      <c r="J44" s="58" t="s">
        <v>1873</v>
      </c>
      <c r="K44" s="58" t="s">
        <v>786</v>
      </c>
      <c r="L44" s="217"/>
      <c r="M44" s="217"/>
      <c r="O44" s="146"/>
      <c r="P44" s="146"/>
      <c r="Q44" s="149"/>
      <c r="R44" s="149"/>
      <c r="S44" s="149"/>
    </row>
    <row r="45" spans="1:19" x14ac:dyDescent="0.2">
      <c r="A45" s="7" t="str">
        <f t="shared" si="7"/>
        <v>N</v>
      </c>
      <c r="C45" s="7" t="str">
        <f t="shared" si="6"/>
        <v>Natural Gas Processing Facilities, Compressor Seals</v>
      </c>
      <c r="D45" s="90">
        <f t="shared" si="8"/>
        <v>0.52070000000000005</v>
      </c>
      <c r="E45" s="90">
        <f t="shared" si="9"/>
        <v>0.29470000000000002</v>
      </c>
      <c r="F45" s="90">
        <f t="shared" si="10"/>
        <v>0</v>
      </c>
      <c r="G45" s="90">
        <f t="shared" si="11"/>
        <v>0</v>
      </c>
      <c r="H45" s="90">
        <f t="shared" si="12"/>
        <v>0</v>
      </c>
      <c r="J45" s="58" t="s">
        <v>1860</v>
      </c>
      <c r="K45" s="58" t="s">
        <v>785</v>
      </c>
      <c r="L45" s="217"/>
      <c r="M45" s="217"/>
      <c r="O45" s="143"/>
      <c r="P45" s="143"/>
      <c r="Q45" s="149"/>
      <c r="R45" s="149"/>
      <c r="S45" s="149"/>
    </row>
    <row r="46" spans="1:19" x14ac:dyDescent="0.2">
      <c r="A46" s="7" t="str">
        <f t="shared" si="7"/>
        <v>N</v>
      </c>
      <c r="C46" s="7" t="str">
        <f t="shared" si="6"/>
        <v>Natural Gas Production, Gas Stripping Operations</v>
      </c>
      <c r="D46" s="90">
        <f t="shared" si="8"/>
        <v>3.35</v>
      </c>
      <c r="E46" s="90">
        <f t="shared" si="9"/>
        <v>1535.6469</v>
      </c>
      <c r="F46" s="90">
        <f t="shared" si="10"/>
        <v>0</v>
      </c>
      <c r="G46" s="90">
        <f t="shared" si="11"/>
        <v>0</v>
      </c>
      <c r="H46" s="90">
        <f t="shared" si="12"/>
        <v>0</v>
      </c>
      <c r="J46" s="58" t="s">
        <v>7619</v>
      </c>
      <c r="K46" s="58" t="s">
        <v>785</v>
      </c>
      <c r="L46" s="217"/>
      <c r="M46" s="217"/>
      <c r="O46" s="143"/>
      <c r="P46" s="143"/>
      <c r="Q46" s="149"/>
      <c r="R46" s="149"/>
      <c r="S46" s="149"/>
    </row>
    <row r="47" spans="1:19" x14ac:dyDescent="0.2">
      <c r="A47" s="7" t="str">
        <f t="shared" si="7"/>
        <v>N</v>
      </c>
      <c r="C47" s="7" t="str">
        <f t="shared" si="6"/>
        <v>Natural Gas Production, Incinerators Burning Waste Gas or Augmented Waste Gas</v>
      </c>
      <c r="D47" s="90">
        <f t="shared" si="8"/>
        <v>22.608199999999997</v>
      </c>
      <c r="E47" s="90">
        <f t="shared" si="9"/>
        <v>1.1229</v>
      </c>
      <c r="F47" s="90">
        <f t="shared" si="10"/>
        <v>0</v>
      </c>
      <c r="G47" s="90">
        <f t="shared" si="11"/>
        <v>0</v>
      </c>
      <c r="H47" s="90">
        <f t="shared" si="12"/>
        <v>0</v>
      </c>
      <c r="J47" s="58" t="s">
        <v>7620</v>
      </c>
      <c r="K47" s="58" t="s">
        <v>785</v>
      </c>
      <c r="L47" s="217"/>
      <c r="M47" s="217"/>
      <c r="O47" s="146"/>
      <c r="P47" s="143"/>
      <c r="Q47" s="146"/>
      <c r="R47" s="149"/>
      <c r="S47" s="149"/>
    </row>
    <row r="48" spans="1:19" x14ac:dyDescent="0.2">
      <c r="A48" s="7" t="str">
        <f t="shared" si="7"/>
        <v>N</v>
      </c>
      <c r="C48" s="7" t="str">
        <f t="shared" si="6"/>
        <v>Natural Gas Production, Flares Combusting Gases &gt;1000 BTU/scf</v>
      </c>
      <c r="D48" s="90">
        <f t="shared" si="8"/>
        <v>0.51390000000000002</v>
      </c>
      <c r="E48" s="90">
        <f t="shared" si="9"/>
        <v>0.05</v>
      </c>
      <c r="F48" s="90">
        <f t="shared" si="10"/>
        <v>0</v>
      </c>
      <c r="G48" s="90">
        <f t="shared" si="11"/>
        <v>0</v>
      </c>
      <c r="H48" s="90">
        <f t="shared" si="12"/>
        <v>0</v>
      </c>
      <c r="J48" s="58" t="s">
        <v>7621</v>
      </c>
      <c r="K48" s="58" t="s">
        <v>785</v>
      </c>
      <c r="L48" s="217"/>
      <c r="M48" s="217"/>
      <c r="O48" s="146"/>
      <c r="P48" s="143"/>
      <c r="Q48" s="146"/>
      <c r="R48" s="149"/>
      <c r="S48" s="149"/>
    </row>
    <row r="49" spans="1:253" x14ac:dyDescent="0.2">
      <c r="A49" s="7" t="str">
        <f t="shared" si="7"/>
        <v>N</v>
      </c>
      <c r="C49" s="7" t="str">
        <f t="shared" si="6"/>
        <v>Natural Gas Production, All Equipt Leak Fugitives</v>
      </c>
      <c r="D49" s="90">
        <f t="shared" si="8"/>
        <v>0</v>
      </c>
      <c r="E49" s="90">
        <f t="shared" si="9"/>
        <v>353.44309999999996</v>
      </c>
      <c r="F49" s="90">
        <f t="shared" si="10"/>
        <v>0</v>
      </c>
      <c r="G49" s="90">
        <f t="shared" si="11"/>
        <v>0</v>
      </c>
      <c r="H49" s="90">
        <f t="shared" si="12"/>
        <v>0</v>
      </c>
      <c r="J49" s="58" t="s">
        <v>7623</v>
      </c>
      <c r="K49" s="58" t="s">
        <v>785</v>
      </c>
      <c r="L49" s="217"/>
      <c r="M49" s="217"/>
      <c r="O49" s="146"/>
      <c r="P49" s="146"/>
      <c r="Q49" s="146"/>
      <c r="R49" s="146"/>
      <c r="S49" s="146"/>
    </row>
    <row r="50" spans="1:253" x14ac:dyDescent="0.2">
      <c r="A50" s="7" t="str">
        <f t="shared" si="7"/>
        <v>N</v>
      </c>
      <c r="C50" s="7" t="str">
        <f t="shared" si="6"/>
        <v>Gas well - truck loading</v>
      </c>
      <c r="D50" s="90">
        <f t="shared" si="8"/>
        <v>0</v>
      </c>
      <c r="E50" s="90">
        <f t="shared" si="9"/>
        <v>510.35399170118137</v>
      </c>
      <c r="F50" s="90">
        <f t="shared" si="10"/>
        <v>0</v>
      </c>
      <c r="G50" s="90">
        <f t="shared" si="11"/>
        <v>0</v>
      </c>
      <c r="H50" s="90">
        <f t="shared" si="12"/>
        <v>0</v>
      </c>
      <c r="J50" s="58" t="s">
        <v>817</v>
      </c>
      <c r="K50" s="58" t="s">
        <v>785</v>
      </c>
      <c r="L50" s="217"/>
      <c r="M50" s="217"/>
      <c r="O50" s="146"/>
      <c r="P50" s="143"/>
      <c r="Q50" s="146"/>
      <c r="R50" s="149"/>
      <c r="S50" s="149"/>
    </row>
    <row r="51" spans="1:253" x14ac:dyDescent="0.2">
      <c r="A51" s="7" t="str">
        <f t="shared" ref="A51:A54" si="13">VLOOKUP(C51,$J$23:$K$57,2,FALSE)</f>
        <v>N</v>
      </c>
      <c r="C51" s="7" t="str">
        <f t="shared" si="6"/>
        <v>Natural Gas Production, Gathering Lines</v>
      </c>
      <c r="D51" s="90">
        <f t="shared" si="8"/>
        <v>0</v>
      </c>
      <c r="E51" s="90">
        <f t="shared" si="9"/>
        <v>0</v>
      </c>
      <c r="F51" s="90">
        <f t="shared" si="10"/>
        <v>0</v>
      </c>
      <c r="G51" s="90">
        <f t="shared" si="11"/>
        <v>0</v>
      </c>
      <c r="H51" s="90">
        <f t="shared" si="12"/>
        <v>0</v>
      </c>
      <c r="J51" s="58" t="s">
        <v>1854</v>
      </c>
      <c r="K51" s="58" t="s">
        <v>785</v>
      </c>
      <c r="L51" s="217"/>
      <c r="M51" s="217"/>
      <c r="O51" s="146"/>
      <c r="P51" s="143"/>
      <c r="Q51" s="146"/>
      <c r="R51" s="149"/>
      <c r="S51" s="149"/>
    </row>
    <row r="52" spans="1:253" ht="12" customHeight="1" x14ac:dyDescent="0.2">
      <c r="A52" s="7" t="str">
        <f t="shared" si="13"/>
        <v>N</v>
      </c>
      <c r="C52" s="7" t="str">
        <f t="shared" si="6"/>
        <v>Amine Units</v>
      </c>
      <c r="D52" s="90">
        <f t="shared" si="8"/>
        <v>25.79</v>
      </c>
      <c r="E52" s="90">
        <f t="shared" si="9"/>
        <v>21.31</v>
      </c>
      <c r="F52" s="90">
        <f t="shared" si="10"/>
        <v>27.27</v>
      </c>
      <c r="G52" s="90">
        <f t="shared" si="11"/>
        <v>2931.11</v>
      </c>
      <c r="H52" s="90">
        <f t="shared" si="12"/>
        <v>1.3399999999999999</v>
      </c>
      <c r="J52" s="58" t="s">
        <v>1854</v>
      </c>
      <c r="K52" s="58" t="s">
        <v>785</v>
      </c>
      <c r="L52" s="217"/>
      <c r="M52" s="217"/>
      <c r="O52" s="146"/>
      <c r="P52" s="143"/>
      <c r="Q52" s="146"/>
      <c r="R52" s="149"/>
      <c r="S52" s="149"/>
    </row>
    <row r="53" spans="1:253" x14ac:dyDescent="0.2">
      <c r="A53" s="7" t="str">
        <f t="shared" si="13"/>
        <v>N</v>
      </c>
      <c r="C53" s="7" t="str">
        <f t="shared" si="6"/>
        <v>Other Flaring</v>
      </c>
      <c r="D53" s="90">
        <f t="shared" si="8"/>
        <v>92.661947006638869</v>
      </c>
      <c r="E53" s="90">
        <f t="shared" si="9"/>
        <v>0</v>
      </c>
      <c r="F53" s="90">
        <f t="shared" si="10"/>
        <v>498.94894542036303</v>
      </c>
      <c r="G53" s="90">
        <f t="shared" si="11"/>
        <v>4504.7961929381345</v>
      </c>
      <c r="H53" s="90">
        <f t="shared" si="12"/>
        <v>0</v>
      </c>
      <c r="J53" s="58" t="s">
        <v>3157</v>
      </c>
      <c r="K53" s="58" t="s">
        <v>785</v>
      </c>
      <c r="L53" s="217"/>
      <c r="M53" s="217"/>
      <c r="O53" s="146"/>
      <c r="P53" s="143"/>
      <c r="Q53" s="146"/>
      <c r="R53" s="149"/>
      <c r="S53" s="149"/>
    </row>
    <row r="54" spans="1:253" x14ac:dyDescent="0.2">
      <c r="A54" s="7" t="str">
        <f t="shared" si="13"/>
        <v>N</v>
      </c>
      <c r="C54" s="7" t="str">
        <f t="shared" si="6"/>
        <v>Blowdown Flaring</v>
      </c>
      <c r="D54" s="90">
        <f t="shared" si="8"/>
        <v>590.6619331355821</v>
      </c>
      <c r="E54" s="90">
        <f t="shared" si="9"/>
        <v>0</v>
      </c>
      <c r="F54" s="90">
        <f t="shared" si="10"/>
        <v>3213.8958126494908</v>
      </c>
      <c r="G54" s="90">
        <f t="shared" si="11"/>
        <v>0</v>
      </c>
      <c r="H54" s="90">
        <f t="shared" si="12"/>
        <v>0</v>
      </c>
      <c r="J54" s="58" t="s">
        <v>901</v>
      </c>
      <c r="K54" s="58" t="s">
        <v>785</v>
      </c>
      <c r="L54" s="217"/>
      <c r="M54" s="217"/>
      <c r="O54" s="146"/>
      <c r="P54" s="143"/>
      <c r="Q54" s="146"/>
      <c r="R54" s="149"/>
      <c r="S54" s="149"/>
    </row>
    <row r="55" spans="1:253" s="56" customFormat="1" x14ac:dyDescent="0.2">
      <c r="C55" s="56" t="s">
        <v>1886</v>
      </c>
      <c r="D55" s="110">
        <f>SUM(D23:D54)</f>
        <v>86243.667504420257</v>
      </c>
      <c r="E55" s="110">
        <f t="shared" ref="E55:H55" si="14">SUM(E23:E54)</f>
        <v>515685.57337629236</v>
      </c>
      <c r="F55" s="110">
        <f t="shared" si="14"/>
        <v>27893.954272151146</v>
      </c>
      <c r="G55" s="110">
        <f t="shared" si="14"/>
        <v>17297.869950327102</v>
      </c>
      <c r="H55" s="110">
        <f t="shared" si="14"/>
        <v>2054.3453651157829</v>
      </c>
      <c r="I55" s="110"/>
      <c r="J55" s="144" t="s">
        <v>800</v>
      </c>
      <c r="K55" s="144" t="s">
        <v>785</v>
      </c>
      <c r="L55" s="228"/>
      <c r="M55" s="229"/>
      <c r="N55" s="144"/>
      <c r="O55" s="144"/>
      <c r="P55" s="229"/>
      <c r="Q55" s="144"/>
      <c r="R55" s="230"/>
      <c r="S55" s="230"/>
    </row>
    <row r="56" spans="1:253" x14ac:dyDescent="0.2">
      <c r="C56" s="265" t="s">
        <v>17129</v>
      </c>
      <c r="D56" s="153"/>
      <c r="J56" s="58"/>
      <c r="K56" s="150"/>
      <c r="L56" s="150"/>
      <c r="M56" s="58"/>
      <c r="O56" s="34"/>
      <c r="P56" s="34"/>
      <c r="Q56" s="34"/>
      <c r="R56" s="34"/>
      <c r="S56" s="34"/>
    </row>
    <row r="57" spans="1:253" x14ac:dyDescent="0.2">
      <c r="E57" s="219"/>
      <c r="J57" s="58"/>
      <c r="K57" s="58"/>
      <c r="M57" s="58"/>
      <c r="O57" s="35"/>
      <c r="P57" s="35"/>
      <c r="Q57" s="35"/>
      <c r="R57" s="35"/>
      <c r="S57" s="35"/>
    </row>
    <row r="62" spans="1:253" x14ac:dyDescent="0.2">
      <c r="C62" s="96"/>
      <c r="D62" s="96" t="s">
        <v>10434</v>
      </c>
      <c r="E62" s="99" t="s">
        <v>794</v>
      </c>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100"/>
      <c r="IJ62"/>
      <c r="IK62"/>
      <c r="IL62"/>
      <c r="IM62"/>
      <c r="IN62"/>
      <c r="IO62"/>
      <c r="IP62"/>
      <c r="IQ62"/>
      <c r="IR62"/>
      <c r="IS62"/>
    </row>
    <row r="63" spans="1:253" x14ac:dyDescent="0.2">
      <c r="C63" s="112"/>
      <c r="D63" s="96" t="s">
        <v>10435</v>
      </c>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6" t="s">
        <v>10436</v>
      </c>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6" t="s">
        <v>12</v>
      </c>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6" t="s">
        <v>13</v>
      </c>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6" t="s">
        <v>14</v>
      </c>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100"/>
      <c r="IJ63"/>
      <c r="IK63"/>
      <c r="IL63"/>
      <c r="IM63"/>
      <c r="IN63"/>
      <c r="IO63"/>
      <c r="IP63"/>
      <c r="IQ63"/>
      <c r="IR63"/>
      <c r="IS63"/>
    </row>
    <row r="64" spans="1:253" x14ac:dyDescent="0.2">
      <c r="C64" s="96" t="s">
        <v>793</v>
      </c>
      <c r="D64" s="96" t="s">
        <v>17064</v>
      </c>
      <c r="E64" s="101" t="s">
        <v>17065</v>
      </c>
      <c r="F64" s="101" t="s">
        <v>17066</v>
      </c>
      <c r="G64" s="101" t="s">
        <v>17067</v>
      </c>
      <c r="H64" s="101" t="s">
        <v>17068</v>
      </c>
      <c r="I64" s="101" t="s">
        <v>17069</v>
      </c>
      <c r="J64" s="101" t="s">
        <v>17070</v>
      </c>
      <c r="K64" s="101" t="s">
        <v>17071</v>
      </c>
      <c r="L64" s="101" t="s">
        <v>17072</v>
      </c>
      <c r="M64" s="101" t="s">
        <v>17073</v>
      </c>
      <c r="N64" s="101" t="s">
        <v>17074</v>
      </c>
      <c r="O64" s="101" t="s">
        <v>17075</v>
      </c>
      <c r="P64" s="101" t="s">
        <v>17076</v>
      </c>
      <c r="Q64" s="101" t="s">
        <v>17077</v>
      </c>
      <c r="R64" s="101" t="s">
        <v>17078</v>
      </c>
      <c r="S64" s="101" t="s">
        <v>17079</v>
      </c>
      <c r="T64" s="101" t="s">
        <v>17080</v>
      </c>
      <c r="U64" s="101" t="s">
        <v>17081</v>
      </c>
      <c r="V64" s="101" t="s">
        <v>17082</v>
      </c>
      <c r="W64" s="101" t="s">
        <v>17083</v>
      </c>
      <c r="X64" s="101" t="s">
        <v>17084</v>
      </c>
      <c r="Y64" s="101" t="s">
        <v>17085</v>
      </c>
      <c r="Z64" s="101" t="s">
        <v>17086</v>
      </c>
      <c r="AA64" s="101" t="s">
        <v>17087</v>
      </c>
      <c r="AB64" s="101" t="s">
        <v>17088</v>
      </c>
      <c r="AC64" s="101" t="s">
        <v>17089</v>
      </c>
      <c r="AD64" s="101" t="s">
        <v>17090</v>
      </c>
      <c r="AE64" s="101" t="s">
        <v>17091</v>
      </c>
      <c r="AF64" s="101" t="s">
        <v>17092</v>
      </c>
      <c r="AG64" s="101" t="s">
        <v>17093</v>
      </c>
      <c r="AH64" s="101" t="s">
        <v>17094</v>
      </c>
      <c r="AI64" s="101" t="s">
        <v>17095</v>
      </c>
      <c r="AJ64" s="101" t="s">
        <v>17096</v>
      </c>
      <c r="AK64" s="101" t="s">
        <v>17097</v>
      </c>
      <c r="AL64" s="101" t="s">
        <v>17098</v>
      </c>
      <c r="AM64" s="101" t="s">
        <v>17099</v>
      </c>
      <c r="AN64" s="101" t="s">
        <v>17100</v>
      </c>
      <c r="AO64" s="101" t="s">
        <v>17101</v>
      </c>
      <c r="AP64" s="101" t="s">
        <v>17102</v>
      </c>
      <c r="AQ64" s="101" t="s">
        <v>17103</v>
      </c>
      <c r="AR64" s="101" t="s">
        <v>17104</v>
      </c>
      <c r="AS64" s="101" t="s">
        <v>17105</v>
      </c>
      <c r="AT64" s="101" t="s">
        <v>17063</v>
      </c>
      <c r="AU64" s="101" t="s">
        <v>17109</v>
      </c>
      <c r="AV64" s="101" t="s">
        <v>17117</v>
      </c>
      <c r="AW64" s="101" t="s">
        <v>17118</v>
      </c>
      <c r="AX64" s="101" t="s">
        <v>17119</v>
      </c>
      <c r="AY64" s="101" t="s">
        <v>17130</v>
      </c>
      <c r="AZ64" s="96" t="s">
        <v>17064</v>
      </c>
      <c r="BA64" s="101" t="s">
        <v>17065</v>
      </c>
      <c r="BB64" s="101" t="s">
        <v>17066</v>
      </c>
      <c r="BC64" s="101" t="s">
        <v>17067</v>
      </c>
      <c r="BD64" s="101" t="s">
        <v>17068</v>
      </c>
      <c r="BE64" s="101" t="s">
        <v>17069</v>
      </c>
      <c r="BF64" s="101" t="s">
        <v>17070</v>
      </c>
      <c r="BG64" s="101" t="s">
        <v>17071</v>
      </c>
      <c r="BH64" s="101" t="s">
        <v>17072</v>
      </c>
      <c r="BI64" s="101" t="s">
        <v>17073</v>
      </c>
      <c r="BJ64" s="101" t="s">
        <v>17074</v>
      </c>
      <c r="BK64" s="101" t="s">
        <v>17075</v>
      </c>
      <c r="BL64" s="101" t="s">
        <v>17076</v>
      </c>
      <c r="BM64" s="101" t="s">
        <v>17077</v>
      </c>
      <c r="BN64" s="101" t="s">
        <v>17078</v>
      </c>
      <c r="BO64" s="101" t="s">
        <v>17079</v>
      </c>
      <c r="BP64" s="101" t="s">
        <v>17080</v>
      </c>
      <c r="BQ64" s="101" t="s">
        <v>17081</v>
      </c>
      <c r="BR64" s="101" t="s">
        <v>17082</v>
      </c>
      <c r="BS64" s="101" t="s">
        <v>17083</v>
      </c>
      <c r="BT64" s="101" t="s">
        <v>17084</v>
      </c>
      <c r="BU64" s="101" t="s">
        <v>17085</v>
      </c>
      <c r="BV64" s="101" t="s">
        <v>17086</v>
      </c>
      <c r="BW64" s="101" t="s">
        <v>17087</v>
      </c>
      <c r="BX64" s="101" t="s">
        <v>17088</v>
      </c>
      <c r="BY64" s="101" t="s">
        <v>17089</v>
      </c>
      <c r="BZ64" s="101" t="s">
        <v>17090</v>
      </c>
      <c r="CA64" s="101" t="s">
        <v>17091</v>
      </c>
      <c r="CB64" s="101" t="s">
        <v>17092</v>
      </c>
      <c r="CC64" s="101" t="s">
        <v>17093</v>
      </c>
      <c r="CD64" s="101" t="s">
        <v>17094</v>
      </c>
      <c r="CE64" s="101" t="s">
        <v>17095</v>
      </c>
      <c r="CF64" s="101" t="s">
        <v>17096</v>
      </c>
      <c r="CG64" s="101" t="s">
        <v>17097</v>
      </c>
      <c r="CH64" s="101" t="s">
        <v>17098</v>
      </c>
      <c r="CI64" s="101" t="s">
        <v>17099</v>
      </c>
      <c r="CJ64" s="101" t="s">
        <v>17100</v>
      </c>
      <c r="CK64" s="101" t="s">
        <v>17101</v>
      </c>
      <c r="CL64" s="101" t="s">
        <v>17102</v>
      </c>
      <c r="CM64" s="101" t="s">
        <v>17103</v>
      </c>
      <c r="CN64" s="101" t="s">
        <v>17104</v>
      </c>
      <c r="CO64" s="101" t="s">
        <v>17105</v>
      </c>
      <c r="CP64" s="101" t="s">
        <v>17063</v>
      </c>
      <c r="CQ64" s="101" t="s">
        <v>17109</v>
      </c>
      <c r="CR64" s="101" t="s">
        <v>17117</v>
      </c>
      <c r="CS64" s="101" t="s">
        <v>17118</v>
      </c>
      <c r="CT64" s="101" t="s">
        <v>17119</v>
      </c>
      <c r="CU64" s="101" t="s">
        <v>17130</v>
      </c>
      <c r="CV64" s="96" t="s">
        <v>17064</v>
      </c>
      <c r="CW64" s="101" t="s">
        <v>17065</v>
      </c>
      <c r="CX64" s="101" t="s">
        <v>17066</v>
      </c>
      <c r="CY64" s="101" t="s">
        <v>17067</v>
      </c>
      <c r="CZ64" s="101" t="s">
        <v>17068</v>
      </c>
      <c r="DA64" s="101" t="s">
        <v>17069</v>
      </c>
      <c r="DB64" s="101" t="s">
        <v>17070</v>
      </c>
      <c r="DC64" s="101" t="s">
        <v>17071</v>
      </c>
      <c r="DD64" s="101" t="s">
        <v>17072</v>
      </c>
      <c r="DE64" s="101" t="s">
        <v>17073</v>
      </c>
      <c r="DF64" s="101" t="s">
        <v>17074</v>
      </c>
      <c r="DG64" s="101" t="s">
        <v>17075</v>
      </c>
      <c r="DH64" s="101" t="s">
        <v>17076</v>
      </c>
      <c r="DI64" s="101" t="s">
        <v>17077</v>
      </c>
      <c r="DJ64" s="101" t="s">
        <v>17078</v>
      </c>
      <c r="DK64" s="101" t="s">
        <v>17079</v>
      </c>
      <c r="DL64" s="101" t="s">
        <v>17080</v>
      </c>
      <c r="DM64" s="101" t="s">
        <v>17081</v>
      </c>
      <c r="DN64" s="101" t="s">
        <v>17082</v>
      </c>
      <c r="DO64" s="101" t="s">
        <v>17083</v>
      </c>
      <c r="DP64" s="101" t="s">
        <v>17084</v>
      </c>
      <c r="DQ64" s="101" t="s">
        <v>17085</v>
      </c>
      <c r="DR64" s="101" t="s">
        <v>17086</v>
      </c>
      <c r="DS64" s="101" t="s">
        <v>17087</v>
      </c>
      <c r="DT64" s="101" t="s">
        <v>17088</v>
      </c>
      <c r="DU64" s="101" t="s">
        <v>17089</v>
      </c>
      <c r="DV64" s="101" t="s">
        <v>17090</v>
      </c>
      <c r="DW64" s="101" t="s">
        <v>17091</v>
      </c>
      <c r="DX64" s="101" t="s">
        <v>17092</v>
      </c>
      <c r="DY64" s="101" t="s">
        <v>17093</v>
      </c>
      <c r="DZ64" s="101" t="s">
        <v>17094</v>
      </c>
      <c r="EA64" s="101" t="s">
        <v>17095</v>
      </c>
      <c r="EB64" s="101" t="s">
        <v>17096</v>
      </c>
      <c r="EC64" s="101" t="s">
        <v>17097</v>
      </c>
      <c r="ED64" s="101" t="s">
        <v>17098</v>
      </c>
      <c r="EE64" s="101" t="s">
        <v>17099</v>
      </c>
      <c r="EF64" s="101" t="s">
        <v>17100</v>
      </c>
      <c r="EG64" s="101" t="s">
        <v>17101</v>
      </c>
      <c r="EH64" s="101" t="s">
        <v>17102</v>
      </c>
      <c r="EI64" s="101" t="s">
        <v>17103</v>
      </c>
      <c r="EJ64" s="101" t="s">
        <v>17104</v>
      </c>
      <c r="EK64" s="101" t="s">
        <v>17105</v>
      </c>
      <c r="EL64" s="101" t="s">
        <v>17063</v>
      </c>
      <c r="EM64" s="101" t="s">
        <v>17109</v>
      </c>
      <c r="EN64" s="101" t="s">
        <v>17117</v>
      </c>
      <c r="EO64" s="101" t="s">
        <v>17118</v>
      </c>
      <c r="EP64" s="101" t="s">
        <v>17119</v>
      </c>
      <c r="EQ64" s="101" t="s">
        <v>17130</v>
      </c>
      <c r="ER64" s="96" t="s">
        <v>17064</v>
      </c>
      <c r="ES64" s="101" t="s">
        <v>17065</v>
      </c>
      <c r="ET64" s="101" t="s">
        <v>17066</v>
      </c>
      <c r="EU64" s="101" t="s">
        <v>17067</v>
      </c>
      <c r="EV64" s="101" t="s">
        <v>17068</v>
      </c>
      <c r="EW64" s="101" t="s">
        <v>17069</v>
      </c>
      <c r="EX64" s="101" t="s">
        <v>17070</v>
      </c>
      <c r="EY64" s="101" t="s">
        <v>17071</v>
      </c>
      <c r="EZ64" s="101" t="s">
        <v>17072</v>
      </c>
      <c r="FA64" s="101" t="s">
        <v>17073</v>
      </c>
      <c r="FB64" s="101" t="s">
        <v>17074</v>
      </c>
      <c r="FC64" s="101" t="s">
        <v>17075</v>
      </c>
      <c r="FD64" s="101" t="s">
        <v>17076</v>
      </c>
      <c r="FE64" s="101" t="s">
        <v>17077</v>
      </c>
      <c r="FF64" s="101" t="s">
        <v>17078</v>
      </c>
      <c r="FG64" s="101" t="s">
        <v>17079</v>
      </c>
      <c r="FH64" s="101" t="s">
        <v>17080</v>
      </c>
      <c r="FI64" s="101" t="s">
        <v>17081</v>
      </c>
      <c r="FJ64" s="101" t="s">
        <v>17082</v>
      </c>
      <c r="FK64" s="101" t="s">
        <v>17083</v>
      </c>
      <c r="FL64" s="101" t="s">
        <v>17084</v>
      </c>
      <c r="FM64" s="101" t="s">
        <v>17085</v>
      </c>
      <c r="FN64" s="101" t="s">
        <v>17086</v>
      </c>
      <c r="FO64" s="101" t="s">
        <v>17087</v>
      </c>
      <c r="FP64" s="101" t="s">
        <v>17088</v>
      </c>
      <c r="FQ64" s="101" t="s">
        <v>17089</v>
      </c>
      <c r="FR64" s="101" t="s">
        <v>17090</v>
      </c>
      <c r="FS64" s="101" t="s">
        <v>17091</v>
      </c>
      <c r="FT64" s="101" t="s">
        <v>17092</v>
      </c>
      <c r="FU64" s="101" t="s">
        <v>17093</v>
      </c>
      <c r="FV64" s="101" t="s">
        <v>17094</v>
      </c>
      <c r="FW64" s="101" t="s">
        <v>17095</v>
      </c>
      <c r="FX64" s="101" t="s">
        <v>17096</v>
      </c>
      <c r="FY64" s="101" t="s">
        <v>17097</v>
      </c>
      <c r="FZ64" s="101" t="s">
        <v>17098</v>
      </c>
      <c r="GA64" s="101" t="s">
        <v>17099</v>
      </c>
      <c r="GB64" s="101" t="s">
        <v>17100</v>
      </c>
      <c r="GC64" s="101" t="s">
        <v>17101</v>
      </c>
      <c r="GD64" s="101" t="s">
        <v>17102</v>
      </c>
      <c r="GE64" s="101" t="s">
        <v>17103</v>
      </c>
      <c r="GF64" s="101" t="s">
        <v>17104</v>
      </c>
      <c r="GG64" s="101" t="s">
        <v>17105</v>
      </c>
      <c r="GH64" s="101" t="s">
        <v>17063</v>
      </c>
      <c r="GI64" s="101" t="s">
        <v>17109</v>
      </c>
      <c r="GJ64" s="101" t="s">
        <v>17117</v>
      </c>
      <c r="GK64" s="101" t="s">
        <v>17118</v>
      </c>
      <c r="GL64" s="101" t="s">
        <v>17119</v>
      </c>
      <c r="GM64" s="101" t="s">
        <v>17130</v>
      </c>
      <c r="GN64" s="96" t="s">
        <v>17064</v>
      </c>
      <c r="GO64" s="101" t="s">
        <v>17065</v>
      </c>
      <c r="GP64" s="101" t="s">
        <v>17066</v>
      </c>
      <c r="GQ64" s="101" t="s">
        <v>17067</v>
      </c>
      <c r="GR64" s="101" t="s">
        <v>17068</v>
      </c>
      <c r="GS64" s="101" t="s">
        <v>17069</v>
      </c>
      <c r="GT64" s="101" t="s">
        <v>17070</v>
      </c>
      <c r="GU64" s="101" t="s">
        <v>17071</v>
      </c>
      <c r="GV64" s="101" t="s">
        <v>17072</v>
      </c>
      <c r="GW64" s="101" t="s">
        <v>17073</v>
      </c>
      <c r="GX64" s="101" t="s">
        <v>17074</v>
      </c>
      <c r="GY64" s="101" t="s">
        <v>17075</v>
      </c>
      <c r="GZ64" s="101" t="s">
        <v>17076</v>
      </c>
      <c r="HA64" s="101" t="s">
        <v>17077</v>
      </c>
      <c r="HB64" s="101" t="s">
        <v>17078</v>
      </c>
      <c r="HC64" s="101" t="s">
        <v>17079</v>
      </c>
      <c r="HD64" s="101" t="s">
        <v>17080</v>
      </c>
      <c r="HE64" s="101" t="s">
        <v>17081</v>
      </c>
      <c r="HF64" s="101" t="s">
        <v>17082</v>
      </c>
      <c r="HG64" s="101" t="s">
        <v>17083</v>
      </c>
      <c r="HH64" s="101" t="s">
        <v>17084</v>
      </c>
      <c r="HI64" s="101" t="s">
        <v>17085</v>
      </c>
      <c r="HJ64" s="101" t="s">
        <v>17086</v>
      </c>
      <c r="HK64" s="101" t="s">
        <v>17087</v>
      </c>
      <c r="HL64" s="101" t="s">
        <v>17088</v>
      </c>
      <c r="HM64" s="101" t="s">
        <v>17089</v>
      </c>
      <c r="HN64" s="101" t="s">
        <v>17090</v>
      </c>
      <c r="HO64" s="101" t="s">
        <v>17091</v>
      </c>
      <c r="HP64" s="101" t="s">
        <v>17092</v>
      </c>
      <c r="HQ64" s="101" t="s">
        <v>17093</v>
      </c>
      <c r="HR64" s="101" t="s">
        <v>17094</v>
      </c>
      <c r="HS64" s="101" t="s">
        <v>17095</v>
      </c>
      <c r="HT64" s="101" t="s">
        <v>17096</v>
      </c>
      <c r="HU64" s="101" t="s">
        <v>17097</v>
      </c>
      <c r="HV64" s="101" t="s">
        <v>17098</v>
      </c>
      <c r="HW64" s="101" t="s">
        <v>17099</v>
      </c>
      <c r="HX64" s="101" t="s">
        <v>17100</v>
      </c>
      <c r="HY64" s="101" t="s">
        <v>17101</v>
      </c>
      <c r="HZ64" s="101" t="s">
        <v>17102</v>
      </c>
      <c r="IA64" s="101" t="s">
        <v>17103</v>
      </c>
      <c r="IB64" s="101" t="s">
        <v>17104</v>
      </c>
      <c r="IC64" s="101" t="s">
        <v>17105</v>
      </c>
      <c r="ID64" s="101" t="s">
        <v>17063</v>
      </c>
      <c r="IE64" s="101" t="s">
        <v>17109</v>
      </c>
      <c r="IF64" s="101" t="s">
        <v>17117</v>
      </c>
      <c r="IG64" s="101" t="s">
        <v>17118</v>
      </c>
      <c r="IH64" s="101" t="s">
        <v>17119</v>
      </c>
      <c r="II64" s="210" t="s">
        <v>17130</v>
      </c>
      <c r="IJ64"/>
      <c r="IK64"/>
      <c r="IL64"/>
      <c r="IM64"/>
      <c r="IN64"/>
      <c r="IO64"/>
      <c r="IP64"/>
      <c r="IQ64"/>
      <c r="IR64"/>
      <c r="IS64"/>
    </row>
    <row r="65" spans="3:253" x14ac:dyDescent="0.2">
      <c r="C65" s="96" t="s">
        <v>821</v>
      </c>
      <c r="D65" s="113">
        <v>2361.5776880970561</v>
      </c>
      <c r="E65" s="211">
        <v>364.84437107102997</v>
      </c>
      <c r="F65" s="211">
        <v>5429.2701065742322</v>
      </c>
      <c r="G65" s="211">
        <v>2965.6134641912931</v>
      </c>
      <c r="H65" s="211">
        <v>3851.963716109512</v>
      </c>
      <c r="I65" s="211">
        <v>357.10737152928738</v>
      </c>
      <c r="J65" s="211">
        <v>739.62862748369662</v>
      </c>
      <c r="K65" s="211">
        <v>116.8497609658657</v>
      </c>
      <c r="L65" s="211">
        <v>28.049350801950531</v>
      </c>
      <c r="M65" s="211">
        <v>15.416955525527289</v>
      </c>
      <c r="N65" s="211">
        <v>1383.7249282885846</v>
      </c>
      <c r="O65" s="211">
        <v>142.89548205158334</v>
      </c>
      <c r="P65" s="211">
        <v>119.36989307326245</v>
      </c>
      <c r="Q65" s="211">
        <v>515.67846072498673</v>
      </c>
      <c r="R65" s="211">
        <v>1537.2525450502319</v>
      </c>
      <c r="S65" s="211">
        <v>408.52829662182006</v>
      </c>
      <c r="T65" s="211">
        <v>463.36442573879322</v>
      </c>
      <c r="U65" s="211">
        <v>6.79161036366841E-2</v>
      </c>
      <c r="V65" s="211">
        <v>522.36263909288527</v>
      </c>
      <c r="W65" s="211">
        <v>35.18054168380236</v>
      </c>
      <c r="X65" s="211">
        <v>113.96529169849009</v>
      </c>
      <c r="Y65" s="211">
        <v>30.765994947417894</v>
      </c>
      <c r="Z65" s="211">
        <v>5.2974560836613591</v>
      </c>
      <c r="AA65" s="211">
        <v>996.5490546971389</v>
      </c>
      <c r="AB65" s="211">
        <v>3447.5873601668527</v>
      </c>
      <c r="AC65" s="211">
        <v>173.18606427354445</v>
      </c>
      <c r="AD65" s="211">
        <v>5286.7161069032363</v>
      </c>
      <c r="AE65" s="211">
        <v>972.67433517419659</v>
      </c>
      <c r="AF65" s="211">
        <v>424.36196726396804</v>
      </c>
      <c r="AG65" s="211">
        <v>183.79926076611244</v>
      </c>
      <c r="AH65" s="211">
        <v>74.97937841489923</v>
      </c>
      <c r="AI65" s="211">
        <v>422.7247359027084</v>
      </c>
      <c r="AJ65" s="211">
        <v>513.56610986428529</v>
      </c>
      <c r="AK65" s="211">
        <v>2689.1015781328952</v>
      </c>
      <c r="AL65" s="211">
        <v>63.162510163915165</v>
      </c>
      <c r="AM65" s="211">
        <v>46.997943716585397</v>
      </c>
      <c r="AN65" s="211">
        <v>1764.204790212091</v>
      </c>
      <c r="AO65" s="211">
        <v>677.10322307737499</v>
      </c>
      <c r="AP65" s="211">
        <v>4827.353452335351</v>
      </c>
      <c r="AQ65" s="211">
        <v>1103.5322843428705</v>
      </c>
      <c r="AR65" s="211">
        <v>501.7782832971036</v>
      </c>
      <c r="AS65" s="211">
        <v>16340.881186181772</v>
      </c>
      <c r="AT65" s="211">
        <v>3927.824230068738</v>
      </c>
      <c r="AU65" s="211"/>
      <c r="AV65" s="211">
        <v>251.2295</v>
      </c>
      <c r="AW65" s="211">
        <v>195.76</v>
      </c>
      <c r="AX65" s="211">
        <v>1.3100000000000001E-2</v>
      </c>
      <c r="AY65" s="211">
        <v>17.726103049174547</v>
      </c>
      <c r="AZ65" s="113">
        <v>225.05759696845075</v>
      </c>
      <c r="BA65" s="211">
        <v>31.6138575876858</v>
      </c>
      <c r="BB65" s="211">
        <v>439.25101717290397</v>
      </c>
      <c r="BC65" s="211">
        <v>221.08824971505786</v>
      </c>
      <c r="BD65" s="211">
        <v>345.49186728159339</v>
      </c>
      <c r="BE65" s="211">
        <v>25.228393637271608</v>
      </c>
      <c r="BF65" s="211">
        <v>9.4982287174666578</v>
      </c>
      <c r="BG65" s="211">
        <v>14.3669959814347</v>
      </c>
      <c r="BH65" s="211">
        <v>3.8822630867751604</v>
      </c>
      <c r="BI65" s="211">
        <v>2.1338346748134658</v>
      </c>
      <c r="BJ65" s="211">
        <v>76.486225368662247</v>
      </c>
      <c r="BK65" s="211">
        <v>19.777921391222609</v>
      </c>
      <c r="BL65" s="211">
        <v>15.748755096645322</v>
      </c>
      <c r="BM65" s="211">
        <v>49.792243698960121</v>
      </c>
      <c r="BN65" s="211">
        <v>73.721343951589219</v>
      </c>
      <c r="BO65" s="211">
        <v>3.3405009165148933</v>
      </c>
      <c r="BP65" s="211">
        <v>60.90699145173609</v>
      </c>
      <c r="BQ65" s="211">
        <v>9.4001527524822295E-3</v>
      </c>
      <c r="BR65" s="211">
        <v>40.924275306973733</v>
      </c>
      <c r="BS65" s="211">
        <v>4.8692791257857939</v>
      </c>
      <c r="BT65" s="211">
        <v>20.522946947887903</v>
      </c>
      <c r="BU65" s="211">
        <v>4.2582691968744495</v>
      </c>
      <c r="BV65" s="211">
        <v>0.73321191469361391</v>
      </c>
      <c r="BW65" s="211">
        <v>56.704969508254507</v>
      </c>
      <c r="BX65" s="211">
        <v>491.30856645908</v>
      </c>
      <c r="BY65" s="211">
        <v>23.970389518829684</v>
      </c>
      <c r="BZ65" s="211">
        <v>432.59367638799131</v>
      </c>
      <c r="CA65" s="211">
        <v>220.40830037013103</v>
      </c>
      <c r="CB65" s="211">
        <v>16.405658098819103</v>
      </c>
      <c r="CC65" s="211">
        <v>23.079813600846016</v>
      </c>
      <c r="CD65" s="211">
        <v>10.377768638740379</v>
      </c>
      <c r="CE65" s="211">
        <v>61.031224346395632</v>
      </c>
      <c r="CF65" s="211">
        <v>66.890309323776521</v>
      </c>
      <c r="CG65" s="211">
        <v>242.47714645437989</v>
      </c>
      <c r="CH65" s="211">
        <v>8.2139328946595391</v>
      </c>
      <c r="CI65" s="211">
        <v>6.5049057047177028</v>
      </c>
      <c r="CJ65" s="211">
        <v>254.22566335115448</v>
      </c>
      <c r="CK65" s="211">
        <v>85.086082086833912</v>
      </c>
      <c r="CL65" s="211">
        <v>220.12748371423535</v>
      </c>
      <c r="CM65" s="211">
        <v>55.438801639151642</v>
      </c>
      <c r="CN65" s="211">
        <v>65.244952705481467</v>
      </c>
      <c r="CO65" s="211">
        <v>1030.0053129663359</v>
      </c>
      <c r="CP65" s="211">
        <v>400.39776540743799</v>
      </c>
      <c r="CQ65" s="211"/>
      <c r="CR65" s="211">
        <v>1.4379</v>
      </c>
      <c r="CS65" s="211">
        <v>13.55</v>
      </c>
      <c r="CT65" s="211">
        <v>1E-4</v>
      </c>
      <c r="CU65" s="211">
        <v>2.4534398683978615</v>
      </c>
      <c r="CV65" s="113">
        <v>171.25856295164797</v>
      </c>
      <c r="CW65" s="211">
        <v>8.2394688913694853</v>
      </c>
      <c r="CX65" s="211">
        <v>102.61089242700193</v>
      </c>
      <c r="CY65" s="211">
        <v>150.19000058750956</v>
      </c>
      <c r="CZ65" s="211">
        <v>152.70336642970449</v>
      </c>
      <c r="DA65" s="211">
        <v>13.397332706656483</v>
      </c>
      <c r="DB65" s="211">
        <v>4.1088067681099814</v>
      </c>
      <c r="DC65" s="211">
        <v>28.040420656835675</v>
      </c>
      <c r="DD65" s="211">
        <v>9.026261676752247</v>
      </c>
      <c r="DE65" s="211">
        <v>4.9611656189413083</v>
      </c>
      <c r="DF65" s="211">
        <v>89.475823982139701</v>
      </c>
      <c r="DG65" s="211">
        <v>45.983667234592566</v>
      </c>
      <c r="DH65" s="211">
        <v>36.498443099700374</v>
      </c>
      <c r="DI65" s="211">
        <v>92.098466600082247</v>
      </c>
      <c r="DJ65" s="211">
        <v>77.826919687444914</v>
      </c>
      <c r="DK65" s="211">
        <v>0.13113213089712708</v>
      </c>
      <c r="DL65" s="211">
        <v>41.700017625286414</v>
      </c>
      <c r="DM65" s="211">
        <v>2.185535514952118E-2</v>
      </c>
      <c r="DN65" s="211">
        <v>10.774690088713941</v>
      </c>
      <c r="DO65" s="211">
        <v>11.321073967451971</v>
      </c>
      <c r="DP65" s="211">
        <v>21.024851653839377</v>
      </c>
      <c r="DQ65" s="211">
        <v>9.9004758827330939</v>
      </c>
      <c r="DR65" s="211">
        <v>1.704717701662652</v>
      </c>
      <c r="DS65" s="211">
        <v>52.868104106691732</v>
      </c>
      <c r="DT65" s="211">
        <v>95.354914517360911</v>
      </c>
      <c r="DU65" s="211">
        <v>55.731155631279009</v>
      </c>
      <c r="DV65" s="211">
        <v>96.775512602079786</v>
      </c>
      <c r="DW65" s="211">
        <v>100.20680336055462</v>
      </c>
      <c r="DX65" s="211">
        <v>22.62029257975442</v>
      </c>
      <c r="DY65" s="211">
        <v>44.869044121966979</v>
      </c>
      <c r="DZ65" s="211">
        <v>24.128312085071379</v>
      </c>
      <c r="EA65" s="211">
        <v>60.714176605369836</v>
      </c>
      <c r="EB65" s="211">
        <v>44.257094177780388</v>
      </c>
      <c r="EC65" s="211">
        <v>135.41578050643324</v>
      </c>
      <c r="ED65" s="211">
        <v>19.014158980083426</v>
      </c>
      <c r="EE65" s="211">
        <v>15.123905763468658</v>
      </c>
      <c r="EF65" s="211">
        <v>80.602549791434114</v>
      </c>
      <c r="EG65" s="211">
        <v>68.975500851888839</v>
      </c>
      <c r="EH65" s="211">
        <v>54.900652135597205</v>
      </c>
      <c r="EI65" s="211">
        <v>71.772986311027552</v>
      </c>
      <c r="EJ65" s="211">
        <v>215.09401504024441</v>
      </c>
      <c r="EK65" s="211">
        <v>4909.0959526467313</v>
      </c>
      <c r="EL65" s="211">
        <v>1451.1736795722929</v>
      </c>
      <c r="EM65" s="211"/>
      <c r="EN65" s="211">
        <v>0</v>
      </c>
      <c r="EO65" s="211">
        <v>0</v>
      </c>
      <c r="EP65" s="211">
        <v>0</v>
      </c>
      <c r="EQ65" s="211">
        <v>5.7042476940250282</v>
      </c>
      <c r="ER65" s="113">
        <v>0</v>
      </c>
      <c r="ES65" s="211">
        <v>0</v>
      </c>
      <c r="ET65" s="211">
        <v>0</v>
      </c>
      <c r="EU65" s="211">
        <v>0</v>
      </c>
      <c r="EV65" s="211">
        <v>0</v>
      </c>
      <c r="EW65" s="211">
        <v>0</v>
      </c>
      <c r="EX65" s="211">
        <v>0</v>
      </c>
      <c r="EY65" s="211">
        <v>0</v>
      </c>
      <c r="EZ65" s="211">
        <v>0</v>
      </c>
      <c r="FA65" s="211">
        <v>0</v>
      </c>
      <c r="FB65" s="211">
        <v>0</v>
      </c>
      <c r="FC65" s="211">
        <v>0</v>
      </c>
      <c r="FD65" s="211">
        <v>0</v>
      </c>
      <c r="FE65" s="211">
        <v>0</v>
      </c>
      <c r="FF65" s="211">
        <v>0</v>
      </c>
      <c r="FG65" s="211">
        <v>0</v>
      </c>
      <c r="FH65" s="211">
        <v>0</v>
      </c>
      <c r="FI65" s="211">
        <v>0</v>
      </c>
      <c r="FJ65" s="211">
        <v>0</v>
      </c>
      <c r="FK65" s="211">
        <v>0</v>
      </c>
      <c r="FL65" s="211">
        <v>0</v>
      </c>
      <c r="FM65" s="211">
        <v>0</v>
      </c>
      <c r="FN65" s="211">
        <v>0</v>
      </c>
      <c r="FO65" s="211">
        <v>0</v>
      </c>
      <c r="FP65" s="211">
        <v>0</v>
      </c>
      <c r="FQ65" s="211">
        <v>0</v>
      </c>
      <c r="FR65" s="211">
        <v>0</v>
      </c>
      <c r="FS65" s="211">
        <v>0</v>
      </c>
      <c r="FT65" s="211">
        <v>0</v>
      </c>
      <c r="FU65" s="211">
        <v>0</v>
      </c>
      <c r="FV65" s="211">
        <v>0</v>
      </c>
      <c r="FW65" s="211">
        <v>0</v>
      </c>
      <c r="FX65" s="211">
        <v>0</v>
      </c>
      <c r="FY65" s="211">
        <v>0</v>
      </c>
      <c r="FZ65" s="211">
        <v>0</v>
      </c>
      <c r="GA65" s="211">
        <v>0</v>
      </c>
      <c r="GB65" s="211">
        <v>0</v>
      </c>
      <c r="GC65" s="211">
        <v>0</v>
      </c>
      <c r="GD65" s="211">
        <v>0</v>
      </c>
      <c r="GE65" s="211">
        <v>0</v>
      </c>
      <c r="GF65" s="211">
        <v>7.0000000000000001E-3</v>
      </c>
      <c r="GG65" s="211">
        <v>26.825499999999998</v>
      </c>
      <c r="GH65" s="211">
        <v>3.6</v>
      </c>
      <c r="GI65" s="211"/>
      <c r="GJ65" s="211">
        <v>0</v>
      </c>
      <c r="GK65" s="211">
        <v>0</v>
      </c>
      <c r="GL65" s="211">
        <v>0</v>
      </c>
      <c r="GM65" s="211">
        <v>0</v>
      </c>
      <c r="GN65" s="113">
        <v>0.92074496210563428</v>
      </c>
      <c r="GO65" s="211">
        <v>4.4298219846072497E-2</v>
      </c>
      <c r="GP65" s="211">
        <v>0.55167146466130068</v>
      </c>
      <c r="GQ65" s="211">
        <v>0.80747312143822336</v>
      </c>
      <c r="GR65" s="211">
        <v>0.82098584101991667</v>
      </c>
      <c r="GS65" s="211">
        <v>7.2028670465895075E-2</v>
      </c>
      <c r="GT65" s="211">
        <v>2.2090358968333234E-2</v>
      </c>
      <c r="GU65" s="211">
        <v>0.15075494976793374</v>
      </c>
      <c r="GV65" s="211">
        <v>4.8528288584689501E-2</v>
      </c>
      <c r="GW65" s="211">
        <v>2.6672933435168321E-2</v>
      </c>
      <c r="GX65" s="211">
        <v>0.48105281710827796</v>
      </c>
      <c r="GY65" s="211">
        <v>0.2472240173902826</v>
      </c>
      <c r="GZ65" s="211">
        <v>0.19622818870806652</v>
      </c>
      <c r="HA65" s="211">
        <v>0.49515304623700135</v>
      </c>
      <c r="HB65" s="211">
        <v>0.41842429939486514</v>
      </c>
      <c r="HC65" s="211">
        <v>7.0501145643616714E-4</v>
      </c>
      <c r="HD65" s="211">
        <v>0.22419364314670115</v>
      </c>
      <c r="HE65" s="211">
        <v>1.1750190940602786E-4</v>
      </c>
      <c r="HF65" s="211">
        <v>5.7928441337171725E-2</v>
      </c>
      <c r="HG65" s="211">
        <v>6.0865989072322421E-2</v>
      </c>
      <c r="HH65" s="211">
        <v>0.11303683684859879</v>
      </c>
      <c r="HI65" s="211">
        <v>5.3228364960930613E-2</v>
      </c>
      <c r="HJ65" s="211">
        <v>9.1651489336701721E-3</v>
      </c>
      <c r="HK65" s="211">
        <v>0.28423711885318137</v>
      </c>
      <c r="HL65" s="211">
        <v>0.51266083073849944</v>
      </c>
      <c r="HM65" s="211">
        <v>0.29962986898537103</v>
      </c>
      <c r="HN65" s="211">
        <v>0.52029845484989135</v>
      </c>
      <c r="HO65" s="211">
        <v>0.53874625462663772</v>
      </c>
      <c r="HP65" s="211">
        <v>0.12161447623523881</v>
      </c>
      <c r="HQ65" s="211">
        <v>0.24123142001057518</v>
      </c>
      <c r="HR65" s="211">
        <v>0.12972210798425474</v>
      </c>
      <c r="HS65" s="211">
        <v>0.3264203043299454</v>
      </c>
      <c r="HT65" s="211">
        <v>0.23794136654720638</v>
      </c>
      <c r="HU65" s="211">
        <v>0.72804183067974859</v>
      </c>
      <c r="HV65" s="211">
        <v>0.10222666118324424</v>
      </c>
      <c r="HW65" s="211">
        <v>8.1311321308971271E-2</v>
      </c>
      <c r="HX65" s="211">
        <v>0.43334704188943068</v>
      </c>
      <c r="HY65" s="211">
        <v>0.37083602608542388</v>
      </c>
      <c r="HZ65" s="211">
        <v>0.29516479642794197</v>
      </c>
      <c r="IA65" s="211">
        <v>0.38587627048939549</v>
      </c>
      <c r="IB65" s="211">
        <v>0.97131190881851825</v>
      </c>
      <c r="IC65" s="211">
        <v>160.12666641207915</v>
      </c>
      <c r="ID65" s="211">
        <v>32.211159567592972</v>
      </c>
      <c r="IE65" s="211"/>
      <c r="IF65" s="211">
        <v>0</v>
      </c>
      <c r="IG65" s="211">
        <v>0</v>
      </c>
      <c r="IH65" s="211">
        <v>0</v>
      </c>
      <c r="II65" s="212">
        <v>3.0667998354973268E-2</v>
      </c>
      <c r="IJ65"/>
      <c r="IK65"/>
      <c r="IL65"/>
      <c r="IM65"/>
      <c r="IN65"/>
      <c r="IO65"/>
      <c r="IP65"/>
      <c r="IQ65"/>
      <c r="IR65"/>
      <c r="IS65"/>
    </row>
    <row r="66" spans="3:253" x14ac:dyDescent="0.2">
      <c r="C66" s="83" t="s">
        <v>2582</v>
      </c>
      <c r="D66" s="114">
        <v>704.34132918864395</v>
      </c>
      <c r="E66" s="213">
        <v>35.877976553845137</v>
      </c>
      <c r="F66" s="213">
        <v>239.81594854412273</v>
      </c>
      <c r="G66" s="213">
        <v>443.75392053440038</v>
      </c>
      <c r="H66" s="213">
        <v>889.39615562426627</v>
      </c>
      <c r="I66" s="213">
        <v>45.319549331172801</v>
      </c>
      <c r="J66" s="213">
        <v>32.101347442914069</v>
      </c>
      <c r="K66" s="213">
        <v>81.197525885017939</v>
      </c>
      <c r="L66" s="213">
        <v>32.101347442914069</v>
      </c>
      <c r="M66" s="213">
        <v>86.862469551414534</v>
      </c>
      <c r="N66" s="213">
        <v>253.03415043238149</v>
      </c>
      <c r="O66" s="213">
        <v>103.85730055060435</v>
      </c>
      <c r="P66" s="213">
        <v>162.39505177003588</v>
      </c>
      <c r="Q66" s="213">
        <v>173.72493910282907</v>
      </c>
      <c r="R66" s="213">
        <v>175.61325365829461</v>
      </c>
      <c r="S66" s="213">
        <v>7.5532582218621336</v>
      </c>
      <c r="T66" s="213">
        <v>388.99279842589988</v>
      </c>
      <c r="U66" s="213">
        <v>0</v>
      </c>
      <c r="V66" s="213">
        <v>81.197525885017939</v>
      </c>
      <c r="W66" s="213">
        <v>84.974154995949021</v>
      </c>
      <c r="X66" s="213">
        <v>126.51707521619075</v>
      </c>
      <c r="Y66" s="213">
        <v>26.436403776517466</v>
      </c>
      <c r="Z66" s="213">
        <v>7.5532582218621336</v>
      </c>
      <c r="AA66" s="213">
        <v>581.60088308338425</v>
      </c>
      <c r="AB66" s="213">
        <v>470.19032431091779</v>
      </c>
      <c r="AC66" s="213">
        <v>390.88111298136539</v>
      </c>
      <c r="AD66" s="213">
        <v>0</v>
      </c>
      <c r="AE66" s="213">
        <v>494.7384135319698</v>
      </c>
      <c r="AF66" s="213">
        <v>132.18201888258736</v>
      </c>
      <c r="AG66" s="213">
        <v>77.42089677408687</v>
      </c>
      <c r="AH66" s="213">
        <v>124.62876066072521</v>
      </c>
      <c r="AI66" s="213">
        <v>224.70943210039849</v>
      </c>
      <c r="AJ66" s="213">
        <v>56.649436663966007</v>
      </c>
      <c r="AK66" s="213">
        <v>632.58537608095378</v>
      </c>
      <c r="AL66" s="213">
        <v>62.314380330362603</v>
      </c>
      <c r="AM66" s="213">
        <v>54.761122108500473</v>
      </c>
      <c r="AN66" s="213">
        <v>0</v>
      </c>
      <c r="AO66" s="213">
        <v>304.01864342995088</v>
      </c>
      <c r="AP66" s="213">
        <v>179.38988276922569</v>
      </c>
      <c r="AQ66" s="213">
        <v>203.93797199027762</v>
      </c>
      <c r="AR66" s="213">
        <v>196.38471376841548</v>
      </c>
      <c r="AS66" s="213">
        <v>713.78290196597163</v>
      </c>
      <c r="AT66" s="213">
        <v>953.59885051009439</v>
      </c>
      <c r="AU66" s="213"/>
      <c r="AV66" s="213"/>
      <c r="AW66" s="213"/>
      <c r="AX66" s="213"/>
      <c r="AY66" s="213">
        <v>1.8883145554655334</v>
      </c>
      <c r="AZ66" s="114">
        <v>110.93375934721145</v>
      </c>
      <c r="BA66" s="213">
        <v>5.650781307230611</v>
      </c>
      <c r="BB66" s="213">
        <v>37.771011895699338</v>
      </c>
      <c r="BC66" s="213">
        <v>69.891242484168075</v>
      </c>
      <c r="BD66" s="213">
        <v>140.07989451082199</v>
      </c>
      <c r="BE66" s="213">
        <v>7.1378290196597174</v>
      </c>
      <c r="BF66" s="213">
        <v>5.0559622222589677</v>
      </c>
      <c r="BG66" s="213">
        <v>12.788610326890328</v>
      </c>
      <c r="BH66" s="213">
        <v>5.0559622222589677</v>
      </c>
      <c r="BI66" s="213">
        <v>13.680838954347793</v>
      </c>
      <c r="BJ66" s="213">
        <v>39.852878693100095</v>
      </c>
      <c r="BK66" s="213">
        <v>16.357524836720188</v>
      </c>
      <c r="BL66" s="213">
        <v>25.577220653780657</v>
      </c>
      <c r="BM66" s="213">
        <v>27.361677908695587</v>
      </c>
      <c r="BN66" s="213">
        <v>27.65908745118141</v>
      </c>
      <c r="BO66" s="213">
        <v>1.1896381699432863</v>
      </c>
      <c r="BP66" s="213">
        <v>61.266365752079246</v>
      </c>
      <c r="BQ66" s="213">
        <v>0</v>
      </c>
      <c r="BR66" s="213">
        <v>12.788610326890328</v>
      </c>
      <c r="BS66" s="213">
        <v>13.383429411861973</v>
      </c>
      <c r="BT66" s="213">
        <v>19.926439346550048</v>
      </c>
      <c r="BU66" s="213">
        <v>4.163733594801502</v>
      </c>
      <c r="BV66" s="213">
        <v>1.1896381699432863</v>
      </c>
      <c r="BW66" s="213">
        <v>91.602139085633056</v>
      </c>
      <c r="BX66" s="213">
        <v>74.054976078969574</v>
      </c>
      <c r="BY66" s="213">
        <v>61.563775294565069</v>
      </c>
      <c r="BZ66" s="213">
        <v>0</v>
      </c>
      <c r="CA66" s="213">
        <v>77.921300131285264</v>
      </c>
      <c r="CB66" s="213">
        <v>20.818667974007511</v>
      </c>
      <c r="CC66" s="213">
        <v>12.193791241918685</v>
      </c>
      <c r="CD66" s="213">
        <v>19.629029804064224</v>
      </c>
      <c r="CE66" s="213">
        <v>35.391735555812772</v>
      </c>
      <c r="CF66" s="213">
        <v>8.922286274574649</v>
      </c>
      <c r="CG66" s="213">
        <v>99.632196732750245</v>
      </c>
      <c r="CH66" s="213">
        <v>9.8145149020321121</v>
      </c>
      <c r="CI66" s="213">
        <v>8.6248767320888273</v>
      </c>
      <c r="CJ66" s="213">
        <v>0</v>
      </c>
      <c r="CK66" s="213">
        <v>47.882936340217277</v>
      </c>
      <c r="CL66" s="213">
        <v>28.253906536153053</v>
      </c>
      <c r="CM66" s="213">
        <v>32.120230588468729</v>
      </c>
      <c r="CN66" s="213">
        <v>30.930592418525446</v>
      </c>
      <c r="CO66" s="213">
        <v>112.42080705964057</v>
      </c>
      <c r="CP66" s="213">
        <v>150.19181895533993</v>
      </c>
      <c r="CQ66" s="213"/>
      <c r="CR66" s="213"/>
      <c r="CS66" s="213"/>
      <c r="CT66" s="213"/>
      <c r="CU66" s="213">
        <v>0.29740954248582158</v>
      </c>
      <c r="CV66" s="114">
        <v>440.21333074290249</v>
      </c>
      <c r="CW66" s="213">
        <v>22.423735346153212</v>
      </c>
      <c r="CX66" s="213">
        <v>149.88496784007671</v>
      </c>
      <c r="CY66" s="213">
        <v>277.34620033400029</v>
      </c>
      <c r="CZ66" s="213">
        <v>555.87259726516652</v>
      </c>
      <c r="DA66" s="213">
        <v>28.324718331983004</v>
      </c>
      <c r="DB66" s="213">
        <v>20.063342151821296</v>
      </c>
      <c r="DC66" s="213">
        <v>50.748453678136215</v>
      </c>
      <c r="DD66" s="213">
        <v>20.063342151821296</v>
      </c>
      <c r="DE66" s="213">
        <v>54.289043469634088</v>
      </c>
      <c r="DF66" s="213">
        <v>158.14634402023844</v>
      </c>
      <c r="DG66" s="213">
        <v>64.910812844127719</v>
      </c>
      <c r="DH66" s="213">
        <v>101.49690735627243</v>
      </c>
      <c r="DI66" s="213">
        <v>108.57808693926818</v>
      </c>
      <c r="DJ66" s="213">
        <v>109.75828353643415</v>
      </c>
      <c r="DK66" s="213">
        <v>4.7207863886638339</v>
      </c>
      <c r="DL66" s="213">
        <v>243.12049901618744</v>
      </c>
      <c r="DM66" s="213">
        <v>0</v>
      </c>
      <c r="DN66" s="213">
        <v>50.748453678136215</v>
      </c>
      <c r="DO66" s="213">
        <v>53.108846872468135</v>
      </c>
      <c r="DP66" s="213">
        <v>79.073172010119222</v>
      </c>
      <c r="DQ66" s="213">
        <v>16.52275236032342</v>
      </c>
      <c r="DR66" s="213">
        <v>4.7207863886638339</v>
      </c>
      <c r="DS66" s="213">
        <v>363.50055192711523</v>
      </c>
      <c r="DT66" s="213">
        <v>293.86895269432364</v>
      </c>
      <c r="DU66" s="213">
        <v>244.30069561335338</v>
      </c>
      <c r="DV66" s="213">
        <v>0</v>
      </c>
      <c r="DW66" s="213">
        <v>309.21150845748116</v>
      </c>
      <c r="DX66" s="213">
        <v>82.613761801617102</v>
      </c>
      <c r="DY66" s="213">
        <v>48.388060483804296</v>
      </c>
      <c r="DZ66" s="213">
        <v>77.892975412953263</v>
      </c>
      <c r="EA66" s="213">
        <v>140.44339506274906</v>
      </c>
      <c r="EB66" s="213">
        <v>35.405897914978759</v>
      </c>
      <c r="EC66" s="213">
        <v>395.36586005059615</v>
      </c>
      <c r="ED66" s="213">
        <v>38.946487706476631</v>
      </c>
      <c r="EE66" s="213">
        <v>34.225701317812799</v>
      </c>
      <c r="EF66" s="213">
        <v>0</v>
      </c>
      <c r="EG66" s="213">
        <v>190.01165214371932</v>
      </c>
      <c r="EH66" s="213">
        <v>112.11867673076607</v>
      </c>
      <c r="EI66" s="213">
        <v>127.46123249392352</v>
      </c>
      <c r="EJ66" s="213">
        <v>122.74044610525969</v>
      </c>
      <c r="EK66" s="213">
        <v>446.11431372873233</v>
      </c>
      <c r="EL66" s="213">
        <v>595.99928156880912</v>
      </c>
      <c r="EM66" s="213"/>
      <c r="EN66" s="213"/>
      <c r="EO66" s="213"/>
      <c r="EP66" s="213"/>
      <c r="EQ66" s="213">
        <v>1.1801965971659585</v>
      </c>
      <c r="ER66" s="114">
        <v>9.9885990558797779</v>
      </c>
      <c r="ES66" s="213">
        <v>0.50880263287323269</v>
      </c>
      <c r="ET66" s="213">
        <v>3.4009439144684501</v>
      </c>
      <c r="EU66" s="213">
        <v>6.293085196063668</v>
      </c>
      <c r="EV66" s="213">
        <v>12.612949478068032</v>
      </c>
      <c r="EW66" s="213">
        <v>0.64269806257671491</v>
      </c>
      <c r="EX66" s="213">
        <v>0.45524446099183979</v>
      </c>
      <c r="EY66" s="213">
        <v>1.1515006954499476</v>
      </c>
      <c r="EZ66" s="213">
        <v>0.45524446099183979</v>
      </c>
      <c r="FA66" s="213">
        <v>1.2318379532720369</v>
      </c>
      <c r="FB66" s="213">
        <v>3.5883975160533255</v>
      </c>
      <c r="FC66" s="213">
        <v>1.4728497267383052</v>
      </c>
      <c r="FD66" s="213">
        <v>2.3030013908998952</v>
      </c>
      <c r="FE66" s="213">
        <v>2.4636759065440739</v>
      </c>
      <c r="FF66" s="213">
        <v>2.4904549924847705</v>
      </c>
      <c r="FG66" s="213">
        <v>0.10711634376278582</v>
      </c>
      <c r="FH66" s="213">
        <v>5.51649170378347</v>
      </c>
      <c r="FI66" s="213">
        <v>0</v>
      </c>
      <c r="FJ66" s="213">
        <v>1.1515006954499476</v>
      </c>
      <c r="FK66" s="213">
        <v>1.2050588673313407</v>
      </c>
      <c r="FL66" s="213">
        <v>1.7941987580266627</v>
      </c>
      <c r="FM66" s="213">
        <v>0.3749072031697504</v>
      </c>
      <c r="FN66" s="213">
        <v>0.10711634376278582</v>
      </c>
      <c r="FO66" s="213">
        <v>8.2479584697345096</v>
      </c>
      <c r="FP66" s="213">
        <v>6.6679923992334178</v>
      </c>
      <c r="FQ66" s="213">
        <v>5.5432707897241666</v>
      </c>
      <c r="FR66" s="213">
        <v>0</v>
      </c>
      <c r="FS66" s="213">
        <v>7.0161205164624727</v>
      </c>
      <c r="FT66" s="213">
        <v>1.8745360158487521</v>
      </c>
      <c r="FU66" s="213">
        <v>1.0979425235685547</v>
      </c>
      <c r="FV66" s="213">
        <v>1.7674196720859661</v>
      </c>
      <c r="FW66" s="213">
        <v>3.1867112269428786</v>
      </c>
      <c r="FX66" s="213">
        <v>0.80337257822089381</v>
      </c>
      <c r="FY66" s="213">
        <v>8.9709937901333152</v>
      </c>
      <c r="FZ66" s="213">
        <v>0.88370983604298303</v>
      </c>
      <c r="GA66" s="213">
        <v>0.77659349228019736</v>
      </c>
      <c r="GB66" s="213">
        <v>0</v>
      </c>
      <c r="GC66" s="213">
        <v>4.3114328364521297</v>
      </c>
      <c r="GD66" s="213">
        <v>2.5440131643661639</v>
      </c>
      <c r="GE66" s="213">
        <v>2.8921412815952174</v>
      </c>
      <c r="GF66" s="213">
        <v>2.7850249378324317</v>
      </c>
      <c r="GG66" s="213">
        <v>10.12249448558326</v>
      </c>
      <c r="GH66" s="213">
        <v>13.523438400051711</v>
      </c>
      <c r="GI66" s="213"/>
      <c r="GJ66" s="213"/>
      <c r="GK66" s="213"/>
      <c r="GL66" s="213"/>
      <c r="GM66" s="213">
        <v>2.6779085940696456E-2</v>
      </c>
      <c r="GN66" s="114">
        <v>88.042666148580494</v>
      </c>
      <c r="GO66" s="213">
        <v>4.4847470692306421</v>
      </c>
      <c r="GP66" s="213">
        <v>29.976993568015342</v>
      </c>
      <c r="GQ66" s="213">
        <v>55.469240066800047</v>
      </c>
      <c r="GR66" s="213">
        <v>111.17451945303328</v>
      </c>
      <c r="GS66" s="213">
        <v>5.6649436663966002</v>
      </c>
      <c r="GT66" s="213">
        <v>4.0126684303642586</v>
      </c>
      <c r="GU66" s="213">
        <v>10.149690735627242</v>
      </c>
      <c r="GV66" s="213">
        <v>4.0126684303642586</v>
      </c>
      <c r="GW66" s="213">
        <v>10.857808693926817</v>
      </c>
      <c r="GX66" s="213">
        <v>31.629268804047687</v>
      </c>
      <c r="GY66" s="213">
        <v>12.982162568825544</v>
      </c>
      <c r="GZ66" s="213">
        <v>20.299381471254485</v>
      </c>
      <c r="HA66" s="213">
        <v>21.715617387853634</v>
      </c>
      <c r="HB66" s="213">
        <v>21.951656707286826</v>
      </c>
      <c r="HC66" s="213">
        <v>0.9441572777327667</v>
      </c>
      <c r="HD66" s="213">
        <v>48.624099803237485</v>
      </c>
      <c r="HE66" s="213">
        <v>0</v>
      </c>
      <c r="HF66" s="213">
        <v>10.149690735627242</v>
      </c>
      <c r="HG66" s="213">
        <v>10.621769374493628</v>
      </c>
      <c r="HH66" s="213">
        <v>15.814634402023843</v>
      </c>
      <c r="HI66" s="213">
        <v>3.3045504720646832</v>
      </c>
      <c r="HJ66" s="213">
        <v>0.9441572777327667</v>
      </c>
      <c r="HK66" s="213">
        <v>72.700110385423031</v>
      </c>
      <c r="HL66" s="213">
        <v>58.773790538864723</v>
      </c>
      <c r="HM66" s="213">
        <v>48.860139122670674</v>
      </c>
      <c r="HN66" s="213">
        <v>0</v>
      </c>
      <c r="HO66" s="213">
        <v>61.842301691496225</v>
      </c>
      <c r="HP66" s="213">
        <v>16.52275236032342</v>
      </c>
      <c r="HQ66" s="213">
        <v>9.6776120967608588</v>
      </c>
      <c r="HR66" s="213">
        <v>15.578595082590651</v>
      </c>
      <c r="HS66" s="213">
        <v>28.088679012549811</v>
      </c>
      <c r="HT66" s="213">
        <v>7.0811795829957509</v>
      </c>
      <c r="HU66" s="213">
        <v>79.073172010119222</v>
      </c>
      <c r="HV66" s="213">
        <v>7.7892975412953254</v>
      </c>
      <c r="HW66" s="213">
        <v>6.8451402635625591</v>
      </c>
      <c r="HX66" s="213">
        <v>0</v>
      </c>
      <c r="HY66" s="213">
        <v>38.002330428743861</v>
      </c>
      <c r="HZ66" s="213">
        <v>22.423735346153212</v>
      </c>
      <c r="IA66" s="213">
        <v>25.492246498784702</v>
      </c>
      <c r="IB66" s="213">
        <v>24.548089221051935</v>
      </c>
      <c r="IC66" s="213">
        <v>89.222862745746454</v>
      </c>
      <c r="ID66" s="213">
        <v>119.1998563137618</v>
      </c>
      <c r="IE66" s="213"/>
      <c r="IF66" s="213"/>
      <c r="IG66" s="213"/>
      <c r="IH66" s="213"/>
      <c r="II66" s="214">
        <v>0.23603931943319167</v>
      </c>
      <c r="IJ66"/>
      <c r="IK66"/>
      <c r="IL66"/>
      <c r="IM66"/>
      <c r="IN66"/>
      <c r="IO66"/>
      <c r="IP66"/>
      <c r="IQ66"/>
      <c r="IR66"/>
      <c r="IS66"/>
    </row>
    <row r="67" spans="3:253" x14ac:dyDescent="0.2">
      <c r="C67" s="83" t="s">
        <v>2411</v>
      </c>
      <c r="D67" s="114">
        <v>497.6626520180954</v>
      </c>
      <c r="E67" s="213">
        <v>23.943187826802188</v>
      </c>
      <c r="F67" s="213">
        <v>298.17842664943305</v>
      </c>
      <c r="G67" s="213">
        <v>436.43922213735976</v>
      </c>
      <c r="H67" s="213">
        <v>443.74284707126498</v>
      </c>
      <c r="I67" s="213">
        <v>38.931496386816292</v>
      </c>
      <c r="J67" s="213">
        <v>11.939839022384115</v>
      </c>
      <c r="K67" s="213">
        <v>81.483050349568188</v>
      </c>
      <c r="L67" s="213">
        <v>26.229539980024679</v>
      </c>
      <c r="M67" s="213">
        <v>14.416720521708479</v>
      </c>
      <c r="N67" s="213">
        <v>260.00904764702426</v>
      </c>
      <c r="O67" s="213">
        <v>133.62458139944775</v>
      </c>
      <c r="P67" s="213">
        <v>106.06133599670996</v>
      </c>
      <c r="Q67" s="213">
        <v>267.63022149109923</v>
      </c>
      <c r="R67" s="213">
        <v>226.15833382292465</v>
      </c>
      <c r="S67" s="213">
        <v>0.38105869220374838</v>
      </c>
      <c r="T67" s="213">
        <v>121.17666412079198</v>
      </c>
      <c r="U67" s="213">
        <v>6.3509782033958059E-2</v>
      </c>
      <c r="V67" s="213">
        <v>31.310322542741321</v>
      </c>
      <c r="W67" s="213">
        <v>32.898067093590271</v>
      </c>
      <c r="X67" s="213">
        <v>61.096410316667658</v>
      </c>
      <c r="Y67" s="213">
        <v>28.769931261383</v>
      </c>
      <c r="Z67" s="213">
        <v>4.9537629986487284</v>
      </c>
      <c r="AA67" s="213">
        <v>153.63016274014456</v>
      </c>
      <c r="AB67" s="213">
        <v>277.09317901415898</v>
      </c>
      <c r="AC67" s="213">
        <v>161.94994418659306</v>
      </c>
      <c r="AD67" s="213">
        <v>281.22131484636628</v>
      </c>
      <c r="AE67" s="213">
        <v>291.19235062569771</v>
      </c>
      <c r="AF67" s="213">
        <v>65.732624405146581</v>
      </c>
      <c r="AG67" s="213">
        <v>130.3855825157159</v>
      </c>
      <c r="AH67" s="213">
        <v>70.114799365489688</v>
      </c>
      <c r="AI67" s="213">
        <v>176.4301744903355</v>
      </c>
      <c r="AJ67" s="213">
        <v>128.60730861876507</v>
      </c>
      <c r="AK67" s="213">
        <v>393.50660948240414</v>
      </c>
      <c r="AL67" s="213">
        <v>55.253510369543513</v>
      </c>
      <c r="AM67" s="213">
        <v>43.94876916749898</v>
      </c>
      <c r="AN67" s="213">
        <v>234.22407614123733</v>
      </c>
      <c r="AO67" s="213">
        <v>200.43687209917164</v>
      </c>
      <c r="AP67" s="213">
        <v>159.53657246930266</v>
      </c>
      <c r="AQ67" s="213">
        <v>208.56612419951827</v>
      </c>
      <c r="AR67" s="213">
        <v>146.64408671640916</v>
      </c>
      <c r="AS67" s="213">
        <v>712.19869572880566</v>
      </c>
      <c r="AT67" s="213">
        <v>650.84824628400213</v>
      </c>
      <c r="AU67" s="213"/>
      <c r="AV67" s="213"/>
      <c r="AW67" s="213"/>
      <c r="AX67" s="213"/>
      <c r="AY67" s="213">
        <v>16.576053110863054</v>
      </c>
      <c r="AZ67" s="114">
        <v>27.161976382116208</v>
      </c>
      <c r="BA67" s="213">
        <v>1.3067974854591387</v>
      </c>
      <c r="BB67" s="213">
        <v>16.274308207508369</v>
      </c>
      <c r="BC67" s="213">
        <v>23.820457082427588</v>
      </c>
      <c r="BD67" s="213">
        <v>24.21908231008754</v>
      </c>
      <c r="BE67" s="213">
        <v>2.1248457787439046</v>
      </c>
      <c r="BF67" s="213">
        <v>0.65166558956583032</v>
      </c>
      <c r="BG67" s="213">
        <v>4.4472710181540451</v>
      </c>
      <c r="BH67" s="213">
        <v>1.4315845132483402</v>
      </c>
      <c r="BI67" s="213">
        <v>0.78685153633746541</v>
      </c>
      <c r="BJ67" s="213">
        <v>14.1910581046942</v>
      </c>
      <c r="BK67" s="213">
        <v>7.293108513013336</v>
      </c>
      <c r="BL67" s="213">
        <v>5.7887315668879618</v>
      </c>
      <c r="BM67" s="213">
        <v>14.607014863991539</v>
      </c>
      <c r="BN67" s="213">
        <v>12.343516832148522</v>
      </c>
      <c r="BO67" s="213">
        <v>2.0797837964866929E-2</v>
      </c>
      <c r="BP67" s="213">
        <v>6.6137124728276833</v>
      </c>
      <c r="BQ67" s="213">
        <v>3.4663063274778215E-3</v>
      </c>
      <c r="BR67" s="213">
        <v>1.7088890194465658</v>
      </c>
      <c r="BS67" s="213">
        <v>1.7955466776335114</v>
      </c>
      <c r="BT67" s="213">
        <v>3.3345866870336645</v>
      </c>
      <c r="BU67" s="213">
        <v>1.570236766347453</v>
      </c>
      <c r="BV67" s="213">
        <v>0.27037189354327007</v>
      </c>
      <c r="BW67" s="213">
        <v>8.3849950061688503</v>
      </c>
      <c r="BX67" s="213">
        <v>15.123494506785734</v>
      </c>
      <c r="BY67" s="213">
        <v>8.8390811350684437</v>
      </c>
      <c r="BZ67" s="213">
        <v>15.348804418071794</v>
      </c>
      <c r="CA67" s="213">
        <v>15.893014511485811</v>
      </c>
      <c r="CB67" s="213">
        <v>3.5876270489395448</v>
      </c>
      <c r="CC67" s="213">
        <v>7.1163268903119672</v>
      </c>
      <c r="CD67" s="213">
        <v>3.8268021855355143</v>
      </c>
      <c r="CE67" s="213">
        <v>9.6293989777333877</v>
      </c>
      <c r="CF67" s="213">
        <v>7.019270313142588</v>
      </c>
      <c r="CG67" s="213">
        <v>21.47723400505258</v>
      </c>
      <c r="CH67" s="213">
        <v>3.0156865049057044</v>
      </c>
      <c r="CI67" s="213">
        <v>2.3986839786146525</v>
      </c>
      <c r="CJ67" s="213">
        <v>12.783737735738205</v>
      </c>
      <c r="CK67" s="213">
        <v>10.939662769520003</v>
      </c>
      <c r="CL67" s="213">
        <v>8.707361494624287</v>
      </c>
      <c r="CM67" s="213">
        <v>11.383349979437165</v>
      </c>
      <c r="CN67" s="213">
        <v>8.0037013101462904</v>
      </c>
      <c r="CO67" s="213">
        <v>38.87115915633629</v>
      </c>
      <c r="CP67" s="213">
        <v>35.522707243992713</v>
      </c>
      <c r="CQ67" s="213"/>
      <c r="CR67" s="213"/>
      <c r="CS67" s="213"/>
      <c r="CT67" s="213"/>
      <c r="CU67" s="213">
        <v>0.9047059514717114</v>
      </c>
      <c r="CV67" s="114">
        <v>418.01821279595794</v>
      </c>
      <c r="CW67" s="213">
        <v>20.111391810116913</v>
      </c>
      <c r="CX67" s="213">
        <v>250.45884495623054</v>
      </c>
      <c r="CY67" s="213">
        <v>366.59279713295342</v>
      </c>
      <c r="CZ67" s="213">
        <v>372.72757182304213</v>
      </c>
      <c r="DA67" s="213">
        <v>32.701016391516362</v>
      </c>
      <c r="DB67" s="213">
        <v>10.029022971623288</v>
      </c>
      <c r="DC67" s="213">
        <v>68.44274719464191</v>
      </c>
      <c r="DD67" s="213">
        <v>22.031843017449035</v>
      </c>
      <c r="DE67" s="213">
        <v>12.109511779566418</v>
      </c>
      <c r="DF67" s="213">
        <v>218.3979789671582</v>
      </c>
      <c r="DG67" s="213">
        <v>112.2397038951883</v>
      </c>
      <c r="DH67" s="213">
        <v>89.087597673462199</v>
      </c>
      <c r="DI67" s="213">
        <v>224.79948299159861</v>
      </c>
      <c r="DJ67" s="213">
        <v>189.96463192526878</v>
      </c>
      <c r="DK67" s="213">
        <v>0.32007520122201988</v>
      </c>
      <c r="DL67" s="213">
        <v>101.78391398860232</v>
      </c>
      <c r="DM67" s="213">
        <v>5.3345866870336642E-2</v>
      </c>
      <c r="DN67" s="213">
        <v>26.299512367075963</v>
      </c>
      <c r="DO67" s="213">
        <v>27.633159038834378</v>
      </c>
      <c r="DP67" s="213">
        <v>51.318723929263854</v>
      </c>
      <c r="DQ67" s="213">
        <v>24.165677692262499</v>
      </c>
      <c r="DR67" s="213">
        <v>4.1609776158862584</v>
      </c>
      <c r="DS67" s="213">
        <v>129.04365195934434</v>
      </c>
      <c r="DT67" s="213">
        <v>232.74801715527877</v>
      </c>
      <c r="DU67" s="213">
        <v>136.03196051935845</v>
      </c>
      <c r="DV67" s="213">
        <v>236.21549850185065</v>
      </c>
      <c r="DW67" s="213">
        <v>244.59079960049351</v>
      </c>
      <c r="DX67" s="213">
        <v>55.212972210798419</v>
      </c>
      <c r="DY67" s="213">
        <v>109.51906468480112</v>
      </c>
      <c r="DZ67" s="213">
        <v>58.893837024851649</v>
      </c>
      <c r="EA67" s="213">
        <v>148.1948181657952</v>
      </c>
      <c r="EB67" s="213">
        <v>108.0253804124317</v>
      </c>
      <c r="EC67" s="213">
        <v>330.53099112860582</v>
      </c>
      <c r="ED67" s="213">
        <v>46.410904177192883</v>
      </c>
      <c r="EE67" s="213">
        <v>36.915339874272959</v>
      </c>
      <c r="EF67" s="213">
        <v>196.73955701780153</v>
      </c>
      <c r="EG67" s="213">
        <v>168.35955584278244</v>
      </c>
      <c r="EH67" s="213">
        <v>134.00481757828564</v>
      </c>
      <c r="EI67" s="213">
        <v>175.18782680218555</v>
      </c>
      <c r="EJ67" s="213">
        <v>123.17560660360732</v>
      </c>
      <c r="EK67" s="213">
        <v>598.22055108395512</v>
      </c>
      <c r="EL67" s="213">
        <v>546.68844368720988</v>
      </c>
      <c r="EM67" s="213"/>
      <c r="EN67" s="213"/>
      <c r="EO67" s="213"/>
      <c r="EP67" s="213"/>
      <c r="EQ67" s="213">
        <v>13.923271253157864</v>
      </c>
      <c r="ER67" s="114">
        <v>0</v>
      </c>
      <c r="ES67" s="213">
        <v>0</v>
      </c>
      <c r="ET67" s="213">
        <v>0</v>
      </c>
      <c r="EU67" s="213">
        <v>0</v>
      </c>
      <c r="EV67" s="213">
        <v>0</v>
      </c>
      <c r="EW67" s="213">
        <v>0</v>
      </c>
      <c r="EX67" s="213">
        <v>0</v>
      </c>
      <c r="EY67" s="213">
        <v>0</v>
      </c>
      <c r="EZ67" s="213">
        <v>0</v>
      </c>
      <c r="FA67" s="213">
        <v>0</v>
      </c>
      <c r="FB67" s="213">
        <v>0</v>
      </c>
      <c r="FC67" s="213">
        <v>0</v>
      </c>
      <c r="FD67" s="213">
        <v>0</v>
      </c>
      <c r="FE67" s="213">
        <v>0</v>
      </c>
      <c r="FF67" s="213">
        <v>0</v>
      </c>
      <c r="FG67" s="213">
        <v>0</v>
      </c>
      <c r="FH67" s="213">
        <v>0</v>
      </c>
      <c r="FI67" s="213">
        <v>0</v>
      </c>
      <c r="FJ67" s="213">
        <v>0</v>
      </c>
      <c r="FK67" s="213">
        <v>0</v>
      </c>
      <c r="FL67" s="213">
        <v>0</v>
      </c>
      <c r="FM67" s="213">
        <v>0</v>
      </c>
      <c r="FN67" s="213">
        <v>0</v>
      </c>
      <c r="FO67" s="213">
        <v>0</v>
      </c>
      <c r="FP67" s="213">
        <v>0</v>
      </c>
      <c r="FQ67" s="213">
        <v>0</v>
      </c>
      <c r="FR67" s="213">
        <v>0</v>
      </c>
      <c r="FS67" s="213">
        <v>0</v>
      </c>
      <c r="FT67" s="213">
        <v>0</v>
      </c>
      <c r="FU67" s="213">
        <v>0</v>
      </c>
      <c r="FV67" s="213">
        <v>0</v>
      </c>
      <c r="FW67" s="213">
        <v>0</v>
      </c>
      <c r="FX67" s="213">
        <v>0</v>
      </c>
      <c r="FY67" s="213">
        <v>0</v>
      </c>
      <c r="FZ67" s="213">
        <v>0</v>
      </c>
      <c r="GA67" s="213">
        <v>0</v>
      </c>
      <c r="GB67" s="213">
        <v>0</v>
      </c>
      <c r="GC67" s="213">
        <v>0</v>
      </c>
      <c r="GD67" s="213">
        <v>0</v>
      </c>
      <c r="GE67" s="213">
        <v>0</v>
      </c>
      <c r="GF67" s="213">
        <v>0</v>
      </c>
      <c r="GG67" s="213">
        <v>0</v>
      </c>
      <c r="GH67" s="213">
        <v>0</v>
      </c>
      <c r="GI67" s="213"/>
      <c r="GJ67" s="213"/>
      <c r="GK67" s="213"/>
      <c r="GL67" s="213"/>
      <c r="GM67" s="213">
        <v>0</v>
      </c>
      <c r="GN67" s="114">
        <v>37.750543446331001</v>
      </c>
      <c r="GO67" s="213">
        <v>1.8162270136889722</v>
      </c>
      <c r="GP67" s="213">
        <v>22.618530051113325</v>
      </c>
      <c r="GQ67" s="213">
        <v>33.106397978967152</v>
      </c>
      <c r="GR67" s="213">
        <v>33.660419481816575</v>
      </c>
      <c r="GS67" s="213">
        <v>2.9531754891016972</v>
      </c>
      <c r="GT67" s="213">
        <v>0.9057047177016625</v>
      </c>
      <c r="GU67" s="213">
        <v>6.1809529404852821</v>
      </c>
      <c r="GV67" s="213">
        <v>1.9896598319722691</v>
      </c>
      <c r="GW67" s="213">
        <v>1.093590270841901</v>
      </c>
      <c r="GX67" s="213">
        <v>19.723165501439393</v>
      </c>
      <c r="GY67" s="213">
        <v>10.136184713001585</v>
      </c>
      <c r="GZ67" s="213">
        <v>8.0453557370307252</v>
      </c>
      <c r="HA67" s="213">
        <v>20.30127489571705</v>
      </c>
      <c r="HB67" s="213">
        <v>17.155396275189467</v>
      </c>
      <c r="HC67" s="213">
        <v>2.8905469713882848E-2</v>
      </c>
      <c r="HD67" s="213">
        <v>9.1919393690147455</v>
      </c>
      <c r="HE67" s="213">
        <v>4.8175782856471408E-3</v>
      </c>
      <c r="HF67" s="213">
        <v>2.3750660948240405</v>
      </c>
      <c r="HG67" s="213">
        <v>2.4955055519652189</v>
      </c>
      <c r="HH67" s="213">
        <v>4.6345103107925496</v>
      </c>
      <c r="HI67" s="213">
        <v>2.1823629633981549</v>
      </c>
      <c r="HJ67" s="213">
        <v>0.375771106280477</v>
      </c>
      <c r="HK67" s="213">
        <v>11.653721872980434</v>
      </c>
      <c r="HL67" s="213">
        <v>21.019094060278476</v>
      </c>
      <c r="HM67" s="213">
        <v>12.284824628400209</v>
      </c>
      <c r="HN67" s="213">
        <v>21.332236648845541</v>
      </c>
      <c r="HO67" s="213">
        <v>22.088596439692143</v>
      </c>
      <c r="HP67" s="213">
        <v>4.9861935256447909</v>
      </c>
      <c r="HQ67" s="213">
        <v>9.8904882204335802</v>
      </c>
      <c r="HR67" s="213">
        <v>5.3186064273544433</v>
      </c>
      <c r="HS67" s="213">
        <v>13.383232477527757</v>
      </c>
      <c r="HT67" s="213">
        <v>9.7555960284354608</v>
      </c>
      <c r="HU67" s="213">
        <v>29.849715057869687</v>
      </c>
      <c r="HV67" s="213">
        <v>4.1912931085130127</v>
      </c>
      <c r="HW67" s="213">
        <v>3.3337641736678219</v>
      </c>
      <c r="HX67" s="213">
        <v>17.767228717466658</v>
      </c>
      <c r="HY67" s="213">
        <v>15.204277069502377</v>
      </c>
      <c r="HZ67" s="213">
        <v>12.101756653545619</v>
      </c>
      <c r="IA67" s="213">
        <v>15.820927090065211</v>
      </c>
      <c r="IB67" s="213">
        <v>11.123788261559248</v>
      </c>
      <c r="IC67" s="213">
        <v>54.024322895247039</v>
      </c>
      <c r="ID67" s="213">
        <v>49.370542271311898</v>
      </c>
      <c r="IE67" s="213"/>
      <c r="IF67" s="213"/>
      <c r="IG67" s="213"/>
      <c r="IH67" s="213"/>
      <c r="II67" s="214">
        <v>1.2573879325539037</v>
      </c>
      <c r="IJ67"/>
      <c r="IK67"/>
      <c r="IL67"/>
      <c r="IM67"/>
      <c r="IN67"/>
      <c r="IO67"/>
      <c r="IP67"/>
      <c r="IQ67"/>
      <c r="IR67"/>
      <c r="IS67"/>
    </row>
    <row r="68" spans="3:253" x14ac:dyDescent="0.2">
      <c r="C68" s="83" t="s">
        <v>2586</v>
      </c>
      <c r="D68" s="114">
        <v>0</v>
      </c>
      <c r="E68" s="213">
        <v>0</v>
      </c>
      <c r="F68" s="213">
        <v>0</v>
      </c>
      <c r="G68" s="213">
        <v>0</v>
      </c>
      <c r="H68" s="213">
        <v>0</v>
      </c>
      <c r="I68" s="213">
        <v>0</v>
      </c>
      <c r="J68" s="213">
        <v>0</v>
      </c>
      <c r="K68" s="213">
        <v>0</v>
      </c>
      <c r="L68" s="213">
        <v>0</v>
      </c>
      <c r="M68" s="213">
        <v>0</v>
      </c>
      <c r="N68" s="213">
        <v>0</v>
      </c>
      <c r="O68" s="213">
        <v>0</v>
      </c>
      <c r="P68" s="213">
        <v>0</v>
      </c>
      <c r="Q68" s="213">
        <v>0</v>
      </c>
      <c r="R68" s="213">
        <v>0</v>
      </c>
      <c r="S68" s="213">
        <v>0</v>
      </c>
      <c r="T68" s="213">
        <v>0</v>
      </c>
      <c r="U68" s="213">
        <v>0</v>
      </c>
      <c r="V68" s="213">
        <v>0</v>
      </c>
      <c r="W68" s="213">
        <v>0</v>
      </c>
      <c r="X68" s="213">
        <v>0</v>
      </c>
      <c r="Y68" s="213">
        <v>0</v>
      </c>
      <c r="Z68" s="213">
        <v>0</v>
      </c>
      <c r="AA68" s="213">
        <v>0</v>
      </c>
      <c r="AB68" s="213">
        <v>0</v>
      </c>
      <c r="AC68" s="213">
        <v>0</v>
      </c>
      <c r="AD68" s="213">
        <v>0</v>
      </c>
      <c r="AE68" s="213">
        <v>0</v>
      </c>
      <c r="AF68" s="213">
        <v>0</v>
      </c>
      <c r="AG68" s="213">
        <v>0</v>
      </c>
      <c r="AH68" s="213">
        <v>0</v>
      </c>
      <c r="AI68" s="213">
        <v>0</v>
      </c>
      <c r="AJ68" s="213">
        <v>0</v>
      </c>
      <c r="AK68" s="213">
        <v>0</v>
      </c>
      <c r="AL68" s="213">
        <v>0</v>
      </c>
      <c r="AM68" s="213">
        <v>0</v>
      </c>
      <c r="AN68" s="213">
        <v>0</v>
      </c>
      <c r="AO68" s="213">
        <v>0</v>
      </c>
      <c r="AP68" s="213">
        <v>0</v>
      </c>
      <c r="AQ68" s="213">
        <v>0</v>
      </c>
      <c r="AR68" s="213">
        <v>0</v>
      </c>
      <c r="AS68" s="213">
        <v>0</v>
      </c>
      <c r="AT68" s="213">
        <v>0</v>
      </c>
      <c r="AU68" s="213"/>
      <c r="AV68" s="213"/>
      <c r="AW68" s="213"/>
      <c r="AX68" s="213"/>
      <c r="AY68" s="213">
        <v>0</v>
      </c>
      <c r="AZ68" s="114">
        <v>8733.6254299532266</v>
      </c>
      <c r="BA68" s="213">
        <v>260.0613865542947</v>
      </c>
      <c r="BB68" s="213">
        <v>3262.3683705054423</v>
      </c>
      <c r="BC68" s="213">
        <v>4303.2426231664449</v>
      </c>
      <c r="BD68" s="213">
        <v>4423.5091207410942</v>
      </c>
      <c r="BE68" s="213">
        <v>376.98566469377522</v>
      </c>
      <c r="BF68" s="213">
        <v>138.32445938054309</v>
      </c>
      <c r="BG68" s="213">
        <v>789.0254613411314</v>
      </c>
      <c r="BH68" s="213">
        <v>253.9887104706838</v>
      </c>
      <c r="BI68" s="213">
        <v>139.60154304320875</v>
      </c>
      <c r="BJ68" s="213">
        <v>2596.8792310450535</v>
      </c>
      <c r="BK68" s="213">
        <v>1293.9279584269218</v>
      </c>
      <c r="BL68" s="213">
        <v>1110.9728506149993</v>
      </c>
      <c r="BM68" s="213">
        <v>2602.5554363463966</v>
      </c>
      <c r="BN68" s="213">
        <v>2218.1728977859098</v>
      </c>
      <c r="BO68" s="213">
        <v>7.818512701390409</v>
      </c>
      <c r="BP68" s="213">
        <v>1381.1973483814081</v>
      </c>
      <c r="BQ68" s="213">
        <v>1.3030854502317348</v>
      </c>
      <c r="BR68" s="213">
        <v>303.18749215992034</v>
      </c>
      <c r="BS68" s="213">
        <v>349.52664199803928</v>
      </c>
      <c r="BT68" s="213">
        <v>740.93319718130192</v>
      </c>
      <c r="BU68" s="213">
        <v>278.58810131530208</v>
      </c>
      <c r="BV68" s="213">
        <v>47.96881214700565</v>
      </c>
      <c r="BW68" s="213">
        <v>1489.7124633656397</v>
      </c>
      <c r="BX68" s="213">
        <v>2800.1556718265065</v>
      </c>
      <c r="BY68" s="213">
        <v>1568.2111663444157</v>
      </c>
      <c r="BZ68" s="213">
        <v>3651.4003826271028</v>
      </c>
      <c r="CA68" s="213">
        <v>2868.5603237816263</v>
      </c>
      <c r="CB68" s="213">
        <v>831.92983097352101</v>
      </c>
      <c r="CC68" s="213">
        <v>1284.5829568317545</v>
      </c>
      <c r="CD68" s="213">
        <v>1227.3594285671379</v>
      </c>
      <c r="CE68" s="213">
        <v>1708.4276941587398</v>
      </c>
      <c r="CF68" s="213">
        <v>1718.7574287407997</v>
      </c>
      <c r="CG68" s="213">
        <v>8057.4030333370392</v>
      </c>
      <c r="CH68" s="213">
        <v>535.03675087044769</v>
      </c>
      <c r="CI68" s="213">
        <v>481.99371729943107</v>
      </c>
      <c r="CJ68" s="213">
        <v>2519.9086844303633</v>
      </c>
      <c r="CK68" s="213">
        <v>2128.0553223600105</v>
      </c>
      <c r="CL68" s="213">
        <v>1783.6126806953764</v>
      </c>
      <c r="CM68" s="213">
        <v>2020.9861897013934</v>
      </c>
      <c r="CN68" s="213">
        <v>2405.3600090001</v>
      </c>
      <c r="CO68" s="213">
        <v>7795.7868108937109</v>
      </c>
      <c r="CP68" s="213">
        <v>8253.8174603649677</v>
      </c>
      <c r="CQ68" s="213"/>
      <c r="CR68" s="213"/>
      <c r="CS68" s="213"/>
      <c r="CT68" s="213"/>
      <c r="CU68" s="213">
        <v>188.03505242578541</v>
      </c>
      <c r="CV68" s="114">
        <v>0</v>
      </c>
      <c r="CW68" s="213">
        <v>0</v>
      </c>
      <c r="CX68" s="213">
        <v>0</v>
      </c>
      <c r="CY68" s="213">
        <v>0</v>
      </c>
      <c r="CZ68" s="213">
        <v>0</v>
      </c>
      <c r="DA68" s="213">
        <v>0</v>
      </c>
      <c r="DB68" s="213">
        <v>0</v>
      </c>
      <c r="DC68" s="213">
        <v>0</v>
      </c>
      <c r="DD68" s="213">
        <v>0</v>
      </c>
      <c r="DE68" s="213">
        <v>0</v>
      </c>
      <c r="DF68" s="213">
        <v>0</v>
      </c>
      <c r="DG68" s="213">
        <v>0</v>
      </c>
      <c r="DH68" s="213">
        <v>0</v>
      </c>
      <c r="DI68" s="213">
        <v>0</v>
      </c>
      <c r="DJ68" s="213">
        <v>0</v>
      </c>
      <c r="DK68" s="213">
        <v>0</v>
      </c>
      <c r="DL68" s="213">
        <v>0</v>
      </c>
      <c r="DM68" s="213">
        <v>0</v>
      </c>
      <c r="DN68" s="213">
        <v>0</v>
      </c>
      <c r="DO68" s="213">
        <v>0</v>
      </c>
      <c r="DP68" s="213">
        <v>0</v>
      </c>
      <c r="DQ68" s="213">
        <v>0</v>
      </c>
      <c r="DR68" s="213">
        <v>0</v>
      </c>
      <c r="DS68" s="213">
        <v>0</v>
      </c>
      <c r="DT68" s="213">
        <v>0</v>
      </c>
      <c r="DU68" s="213">
        <v>0</v>
      </c>
      <c r="DV68" s="213">
        <v>0</v>
      </c>
      <c r="DW68" s="213">
        <v>0</v>
      </c>
      <c r="DX68" s="213">
        <v>0</v>
      </c>
      <c r="DY68" s="213">
        <v>0</v>
      </c>
      <c r="DZ68" s="213">
        <v>0</v>
      </c>
      <c r="EA68" s="213">
        <v>0</v>
      </c>
      <c r="EB68" s="213">
        <v>0</v>
      </c>
      <c r="EC68" s="213">
        <v>0</v>
      </c>
      <c r="ED68" s="213">
        <v>0</v>
      </c>
      <c r="EE68" s="213">
        <v>0</v>
      </c>
      <c r="EF68" s="213">
        <v>0</v>
      </c>
      <c r="EG68" s="213">
        <v>0</v>
      </c>
      <c r="EH68" s="213">
        <v>0</v>
      </c>
      <c r="EI68" s="213">
        <v>0</v>
      </c>
      <c r="EJ68" s="213">
        <v>0</v>
      </c>
      <c r="EK68" s="213">
        <v>0</v>
      </c>
      <c r="EL68" s="213">
        <v>0</v>
      </c>
      <c r="EM68" s="213"/>
      <c r="EN68" s="213"/>
      <c r="EO68" s="213"/>
      <c r="EP68" s="213"/>
      <c r="EQ68" s="213">
        <v>0</v>
      </c>
      <c r="ER68" s="114">
        <v>0</v>
      </c>
      <c r="ES68" s="213">
        <v>0</v>
      </c>
      <c r="ET68" s="213">
        <v>0</v>
      </c>
      <c r="EU68" s="213">
        <v>0</v>
      </c>
      <c r="EV68" s="213">
        <v>0</v>
      </c>
      <c r="EW68" s="213">
        <v>0</v>
      </c>
      <c r="EX68" s="213">
        <v>0</v>
      </c>
      <c r="EY68" s="213">
        <v>0</v>
      </c>
      <c r="EZ68" s="213">
        <v>0</v>
      </c>
      <c r="FA68" s="213">
        <v>0</v>
      </c>
      <c r="FB68" s="213">
        <v>0</v>
      </c>
      <c r="FC68" s="213">
        <v>0</v>
      </c>
      <c r="FD68" s="213">
        <v>0</v>
      </c>
      <c r="FE68" s="213">
        <v>0</v>
      </c>
      <c r="FF68" s="213">
        <v>0</v>
      </c>
      <c r="FG68" s="213">
        <v>0</v>
      </c>
      <c r="FH68" s="213">
        <v>0</v>
      </c>
      <c r="FI68" s="213">
        <v>0</v>
      </c>
      <c r="FJ68" s="213">
        <v>0</v>
      </c>
      <c r="FK68" s="213">
        <v>0</v>
      </c>
      <c r="FL68" s="213">
        <v>0</v>
      </c>
      <c r="FM68" s="213">
        <v>0</v>
      </c>
      <c r="FN68" s="213">
        <v>0</v>
      </c>
      <c r="FO68" s="213">
        <v>0</v>
      </c>
      <c r="FP68" s="213">
        <v>0</v>
      </c>
      <c r="FQ68" s="213">
        <v>0</v>
      </c>
      <c r="FR68" s="213">
        <v>0</v>
      </c>
      <c r="FS68" s="213">
        <v>0</v>
      </c>
      <c r="FT68" s="213">
        <v>0</v>
      </c>
      <c r="FU68" s="213">
        <v>0</v>
      </c>
      <c r="FV68" s="213">
        <v>0</v>
      </c>
      <c r="FW68" s="213">
        <v>0</v>
      </c>
      <c r="FX68" s="213">
        <v>0</v>
      </c>
      <c r="FY68" s="213">
        <v>0</v>
      </c>
      <c r="FZ68" s="213">
        <v>0</v>
      </c>
      <c r="GA68" s="213">
        <v>0</v>
      </c>
      <c r="GB68" s="213">
        <v>0</v>
      </c>
      <c r="GC68" s="213">
        <v>0</v>
      </c>
      <c r="GD68" s="213">
        <v>0</v>
      </c>
      <c r="GE68" s="213">
        <v>0</v>
      </c>
      <c r="GF68" s="213">
        <v>0</v>
      </c>
      <c r="GG68" s="213">
        <v>0</v>
      </c>
      <c r="GH68" s="213">
        <v>0</v>
      </c>
      <c r="GI68" s="213"/>
      <c r="GJ68" s="213"/>
      <c r="GK68" s="213"/>
      <c r="GL68" s="213"/>
      <c r="GM68" s="213">
        <v>0</v>
      </c>
      <c r="GN68" s="114">
        <v>0</v>
      </c>
      <c r="GO68" s="213">
        <v>0</v>
      </c>
      <c r="GP68" s="213">
        <v>0</v>
      </c>
      <c r="GQ68" s="213">
        <v>0</v>
      </c>
      <c r="GR68" s="213">
        <v>0</v>
      </c>
      <c r="GS68" s="213">
        <v>0</v>
      </c>
      <c r="GT68" s="213">
        <v>0</v>
      </c>
      <c r="GU68" s="213">
        <v>0</v>
      </c>
      <c r="GV68" s="213">
        <v>0</v>
      </c>
      <c r="GW68" s="213">
        <v>0</v>
      </c>
      <c r="GX68" s="213">
        <v>0</v>
      </c>
      <c r="GY68" s="213">
        <v>0</v>
      </c>
      <c r="GZ68" s="213">
        <v>0</v>
      </c>
      <c r="HA68" s="213">
        <v>0</v>
      </c>
      <c r="HB68" s="213">
        <v>0</v>
      </c>
      <c r="HC68" s="213">
        <v>0</v>
      </c>
      <c r="HD68" s="213">
        <v>0</v>
      </c>
      <c r="HE68" s="213">
        <v>0</v>
      </c>
      <c r="HF68" s="213">
        <v>0</v>
      </c>
      <c r="HG68" s="213">
        <v>0</v>
      </c>
      <c r="HH68" s="213">
        <v>0</v>
      </c>
      <c r="HI68" s="213">
        <v>0</v>
      </c>
      <c r="HJ68" s="213">
        <v>0</v>
      </c>
      <c r="HK68" s="213">
        <v>0</v>
      </c>
      <c r="HL68" s="213">
        <v>0</v>
      </c>
      <c r="HM68" s="213">
        <v>0</v>
      </c>
      <c r="HN68" s="213">
        <v>0</v>
      </c>
      <c r="HO68" s="213">
        <v>0</v>
      </c>
      <c r="HP68" s="213">
        <v>0</v>
      </c>
      <c r="HQ68" s="213">
        <v>0</v>
      </c>
      <c r="HR68" s="213">
        <v>0</v>
      </c>
      <c r="HS68" s="213">
        <v>0</v>
      </c>
      <c r="HT68" s="213">
        <v>0</v>
      </c>
      <c r="HU68" s="213">
        <v>0</v>
      </c>
      <c r="HV68" s="213">
        <v>0</v>
      </c>
      <c r="HW68" s="213">
        <v>0</v>
      </c>
      <c r="HX68" s="213">
        <v>0</v>
      </c>
      <c r="HY68" s="213">
        <v>0</v>
      </c>
      <c r="HZ68" s="213">
        <v>0</v>
      </c>
      <c r="IA68" s="213">
        <v>0</v>
      </c>
      <c r="IB68" s="213">
        <v>0</v>
      </c>
      <c r="IC68" s="213">
        <v>0</v>
      </c>
      <c r="ID68" s="213">
        <v>0</v>
      </c>
      <c r="IE68" s="213"/>
      <c r="IF68" s="213"/>
      <c r="IG68" s="213"/>
      <c r="IH68" s="213"/>
      <c r="II68" s="214">
        <v>0</v>
      </c>
      <c r="IJ68"/>
      <c r="IK68"/>
      <c r="IL68"/>
      <c r="IM68"/>
      <c r="IN68"/>
      <c r="IO68"/>
      <c r="IP68"/>
      <c r="IQ68"/>
      <c r="IR68"/>
      <c r="IS68"/>
    </row>
    <row r="69" spans="3:253" x14ac:dyDescent="0.2">
      <c r="C69" s="83" t="s">
        <v>2585</v>
      </c>
      <c r="D69" s="114">
        <v>0</v>
      </c>
      <c r="E69" s="213">
        <v>0</v>
      </c>
      <c r="F69" s="213">
        <v>0</v>
      </c>
      <c r="G69" s="213">
        <v>0</v>
      </c>
      <c r="H69" s="213">
        <v>0</v>
      </c>
      <c r="I69" s="213">
        <v>0</v>
      </c>
      <c r="J69" s="213">
        <v>0</v>
      </c>
      <c r="K69" s="213">
        <v>0</v>
      </c>
      <c r="L69" s="213">
        <v>0</v>
      </c>
      <c r="M69" s="213">
        <v>0</v>
      </c>
      <c r="N69" s="213">
        <v>0</v>
      </c>
      <c r="O69" s="213">
        <v>0</v>
      </c>
      <c r="P69" s="213">
        <v>0</v>
      </c>
      <c r="Q69" s="213">
        <v>0</v>
      </c>
      <c r="R69" s="213">
        <v>0</v>
      </c>
      <c r="S69" s="213">
        <v>0</v>
      </c>
      <c r="T69" s="213">
        <v>0</v>
      </c>
      <c r="U69" s="213">
        <v>0</v>
      </c>
      <c r="V69" s="213">
        <v>0</v>
      </c>
      <c r="W69" s="213">
        <v>0</v>
      </c>
      <c r="X69" s="213">
        <v>0</v>
      </c>
      <c r="Y69" s="213">
        <v>0</v>
      </c>
      <c r="Z69" s="213">
        <v>0</v>
      </c>
      <c r="AA69" s="213">
        <v>0</v>
      </c>
      <c r="AB69" s="213">
        <v>0</v>
      </c>
      <c r="AC69" s="213">
        <v>0</v>
      </c>
      <c r="AD69" s="213">
        <v>0</v>
      </c>
      <c r="AE69" s="213">
        <v>0</v>
      </c>
      <c r="AF69" s="213">
        <v>0</v>
      </c>
      <c r="AG69" s="213">
        <v>0</v>
      </c>
      <c r="AH69" s="213">
        <v>0</v>
      </c>
      <c r="AI69" s="213">
        <v>0</v>
      </c>
      <c r="AJ69" s="213">
        <v>0</v>
      </c>
      <c r="AK69" s="213">
        <v>0</v>
      </c>
      <c r="AL69" s="213">
        <v>0</v>
      </c>
      <c r="AM69" s="213">
        <v>0</v>
      </c>
      <c r="AN69" s="213">
        <v>0</v>
      </c>
      <c r="AO69" s="213">
        <v>0</v>
      </c>
      <c r="AP69" s="213">
        <v>0</v>
      </c>
      <c r="AQ69" s="213">
        <v>0</v>
      </c>
      <c r="AR69" s="213">
        <v>0</v>
      </c>
      <c r="AS69" s="213">
        <v>0</v>
      </c>
      <c r="AT69" s="213">
        <v>0</v>
      </c>
      <c r="AU69" s="213"/>
      <c r="AV69" s="213"/>
      <c r="AW69" s="213"/>
      <c r="AX69" s="213"/>
      <c r="AY69" s="213">
        <v>0</v>
      </c>
      <c r="AZ69" s="114">
        <v>67.397813908332481</v>
      </c>
      <c r="BA69" s="213">
        <v>3.2425951816540763</v>
      </c>
      <c r="BB69" s="213">
        <v>40.381921426699968</v>
      </c>
      <c r="BC69" s="213">
        <v>59.106403417312507</v>
      </c>
      <c r="BD69" s="213">
        <v>60.095523963440407</v>
      </c>
      <c r="BE69" s="213">
        <v>5.2724425632730743</v>
      </c>
      <c r="BF69" s="213">
        <v>1.6169970667134386</v>
      </c>
      <c r="BG69" s="213">
        <v>11.035144875496499</v>
      </c>
      <c r="BH69" s="213">
        <v>3.5522329178332455</v>
      </c>
      <c r="BI69" s="213">
        <v>1.9524379475742053</v>
      </c>
      <c r="BJ69" s="213">
        <v>35.212691442153286</v>
      </c>
      <c r="BK69" s="213">
        <v>18.096605470026994</v>
      </c>
      <c r="BL69" s="213">
        <v>14.363750539422567</v>
      </c>
      <c r="BM69" s="213">
        <v>36.24481722941718</v>
      </c>
      <c r="BN69" s="213">
        <v>30.628332737056141</v>
      </c>
      <c r="BO69" s="213">
        <v>5.1606289363194856E-2</v>
      </c>
      <c r="BP69" s="213">
        <v>16.410800017495962</v>
      </c>
      <c r="BQ69" s="213">
        <v>8.6010482271991415E-3</v>
      </c>
      <c r="BR69" s="213">
        <v>4.2403167760091769</v>
      </c>
      <c r="BS69" s="213">
        <v>4.4553429816891557</v>
      </c>
      <c r="BT69" s="213">
        <v>8.2742083945655747</v>
      </c>
      <c r="BU69" s="213">
        <v>3.896274846921211</v>
      </c>
      <c r="BV69" s="213">
        <v>0.67088176172153302</v>
      </c>
      <c r="BW69" s="213">
        <v>20.805935661594724</v>
      </c>
      <c r="BX69" s="213">
        <v>37.526373415269852</v>
      </c>
      <c r="BY69" s="213">
        <v>21.932672979357811</v>
      </c>
      <c r="BZ69" s="213">
        <v>38.0854415500378</v>
      </c>
      <c r="CA69" s="213">
        <v>39.435806121708069</v>
      </c>
      <c r="CB69" s="213">
        <v>8.9020849151511108</v>
      </c>
      <c r="CC69" s="213">
        <v>17.657952010439839</v>
      </c>
      <c r="CD69" s="213">
        <v>9.4955572428278519</v>
      </c>
      <c r="CE69" s="213">
        <v>23.893711975159217</v>
      </c>
      <c r="CF69" s="213">
        <v>17.417122660078263</v>
      </c>
      <c r="CG69" s="213">
        <v>53.292094815725882</v>
      </c>
      <c r="CH69" s="213">
        <v>7.4829119576632532</v>
      </c>
      <c r="CI69" s="213">
        <v>5.9519253732218065</v>
      </c>
      <c r="CJ69" s="213">
        <v>31.720665861910437</v>
      </c>
      <c r="CK69" s="213">
        <v>27.144908205040494</v>
      </c>
      <c r="CL69" s="213">
        <v>21.605833146724244</v>
      </c>
      <c r="CM69" s="213">
        <v>28.245842378121981</v>
      </c>
      <c r="CN69" s="213">
        <v>19.859820356602821</v>
      </c>
      <c r="CO69" s="213">
        <v>96.452154819811184</v>
      </c>
      <c r="CP69" s="213">
        <v>88.143542232336799</v>
      </c>
      <c r="CQ69" s="213"/>
      <c r="CR69" s="213"/>
      <c r="CS69" s="213"/>
      <c r="CT69" s="213"/>
      <c r="CU69" s="213">
        <v>2.2448735872989758</v>
      </c>
      <c r="CV69" s="114">
        <v>0</v>
      </c>
      <c r="CW69" s="213">
        <v>0</v>
      </c>
      <c r="CX69" s="213">
        <v>0</v>
      </c>
      <c r="CY69" s="213">
        <v>0</v>
      </c>
      <c r="CZ69" s="213">
        <v>0</v>
      </c>
      <c r="DA69" s="213">
        <v>0</v>
      </c>
      <c r="DB69" s="213">
        <v>0</v>
      </c>
      <c r="DC69" s="213">
        <v>0</v>
      </c>
      <c r="DD69" s="213">
        <v>0</v>
      </c>
      <c r="DE69" s="213">
        <v>0</v>
      </c>
      <c r="DF69" s="213">
        <v>0</v>
      </c>
      <c r="DG69" s="213">
        <v>0</v>
      </c>
      <c r="DH69" s="213">
        <v>0</v>
      </c>
      <c r="DI69" s="213">
        <v>0</v>
      </c>
      <c r="DJ69" s="213">
        <v>0</v>
      </c>
      <c r="DK69" s="213">
        <v>0</v>
      </c>
      <c r="DL69" s="213">
        <v>0</v>
      </c>
      <c r="DM69" s="213">
        <v>0</v>
      </c>
      <c r="DN69" s="213">
        <v>0</v>
      </c>
      <c r="DO69" s="213">
        <v>0</v>
      </c>
      <c r="DP69" s="213">
        <v>0</v>
      </c>
      <c r="DQ69" s="213">
        <v>0</v>
      </c>
      <c r="DR69" s="213">
        <v>0</v>
      </c>
      <c r="DS69" s="213">
        <v>0</v>
      </c>
      <c r="DT69" s="213">
        <v>0</v>
      </c>
      <c r="DU69" s="213">
        <v>0</v>
      </c>
      <c r="DV69" s="213">
        <v>0</v>
      </c>
      <c r="DW69" s="213">
        <v>0</v>
      </c>
      <c r="DX69" s="213">
        <v>0</v>
      </c>
      <c r="DY69" s="213">
        <v>0</v>
      </c>
      <c r="DZ69" s="213">
        <v>0</v>
      </c>
      <c r="EA69" s="213">
        <v>0</v>
      </c>
      <c r="EB69" s="213">
        <v>0</v>
      </c>
      <c r="EC69" s="213">
        <v>0</v>
      </c>
      <c r="ED69" s="213">
        <v>0</v>
      </c>
      <c r="EE69" s="213">
        <v>0</v>
      </c>
      <c r="EF69" s="213">
        <v>0</v>
      </c>
      <c r="EG69" s="213">
        <v>0</v>
      </c>
      <c r="EH69" s="213">
        <v>0</v>
      </c>
      <c r="EI69" s="213">
        <v>0</v>
      </c>
      <c r="EJ69" s="213">
        <v>0</v>
      </c>
      <c r="EK69" s="213">
        <v>0</v>
      </c>
      <c r="EL69" s="213">
        <v>0</v>
      </c>
      <c r="EM69" s="213"/>
      <c r="EN69" s="213"/>
      <c r="EO69" s="213"/>
      <c r="EP69" s="213"/>
      <c r="EQ69" s="213">
        <v>0</v>
      </c>
      <c r="ER69" s="114">
        <v>0</v>
      </c>
      <c r="ES69" s="213">
        <v>0</v>
      </c>
      <c r="ET69" s="213">
        <v>0</v>
      </c>
      <c r="EU69" s="213">
        <v>0</v>
      </c>
      <c r="EV69" s="213">
        <v>0</v>
      </c>
      <c r="EW69" s="213">
        <v>0</v>
      </c>
      <c r="EX69" s="213">
        <v>0</v>
      </c>
      <c r="EY69" s="213">
        <v>0</v>
      </c>
      <c r="EZ69" s="213">
        <v>0</v>
      </c>
      <c r="FA69" s="213">
        <v>0</v>
      </c>
      <c r="FB69" s="213">
        <v>0</v>
      </c>
      <c r="FC69" s="213">
        <v>0</v>
      </c>
      <c r="FD69" s="213">
        <v>0</v>
      </c>
      <c r="FE69" s="213">
        <v>0</v>
      </c>
      <c r="FF69" s="213">
        <v>0</v>
      </c>
      <c r="FG69" s="213">
        <v>0</v>
      </c>
      <c r="FH69" s="213">
        <v>0</v>
      </c>
      <c r="FI69" s="213">
        <v>0</v>
      </c>
      <c r="FJ69" s="213">
        <v>0</v>
      </c>
      <c r="FK69" s="213">
        <v>0</v>
      </c>
      <c r="FL69" s="213">
        <v>0</v>
      </c>
      <c r="FM69" s="213">
        <v>0</v>
      </c>
      <c r="FN69" s="213">
        <v>0</v>
      </c>
      <c r="FO69" s="213">
        <v>0</v>
      </c>
      <c r="FP69" s="213">
        <v>0</v>
      </c>
      <c r="FQ69" s="213">
        <v>0</v>
      </c>
      <c r="FR69" s="213">
        <v>0</v>
      </c>
      <c r="FS69" s="213">
        <v>0</v>
      </c>
      <c r="FT69" s="213">
        <v>0</v>
      </c>
      <c r="FU69" s="213">
        <v>0</v>
      </c>
      <c r="FV69" s="213">
        <v>0</v>
      </c>
      <c r="FW69" s="213">
        <v>0</v>
      </c>
      <c r="FX69" s="213">
        <v>0</v>
      </c>
      <c r="FY69" s="213">
        <v>0</v>
      </c>
      <c r="FZ69" s="213">
        <v>0</v>
      </c>
      <c r="GA69" s="213">
        <v>0</v>
      </c>
      <c r="GB69" s="213">
        <v>0</v>
      </c>
      <c r="GC69" s="213">
        <v>0</v>
      </c>
      <c r="GD69" s="213">
        <v>0</v>
      </c>
      <c r="GE69" s="213">
        <v>0</v>
      </c>
      <c r="GF69" s="213">
        <v>0</v>
      </c>
      <c r="GG69" s="213">
        <v>0</v>
      </c>
      <c r="GH69" s="213">
        <v>0</v>
      </c>
      <c r="GI69" s="213"/>
      <c r="GJ69" s="213"/>
      <c r="GK69" s="213"/>
      <c r="GL69" s="213"/>
      <c r="GM69" s="213">
        <v>0</v>
      </c>
      <c r="GN69" s="114">
        <v>0</v>
      </c>
      <c r="GO69" s="213">
        <v>0</v>
      </c>
      <c r="GP69" s="213">
        <v>0</v>
      </c>
      <c r="GQ69" s="213">
        <v>0</v>
      </c>
      <c r="GR69" s="213">
        <v>0</v>
      </c>
      <c r="GS69" s="213">
        <v>0</v>
      </c>
      <c r="GT69" s="213">
        <v>0</v>
      </c>
      <c r="GU69" s="213">
        <v>0</v>
      </c>
      <c r="GV69" s="213">
        <v>0</v>
      </c>
      <c r="GW69" s="213">
        <v>0</v>
      </c>
      <c r="GX69" s="213">
        <v>0</v>
      </c>
      <c r="GY69" s="213">
        <v>0</v>
      </c>
      <c r="GZ69" s="213">
        <v>0</v>
      </c>
      <c r="HA69" s="213">
        <v>0</v>
      </c>
      <c r="HB69" s="213">
        <v>0</v>
      </c>
      <c r="HC69" s="213">
        <v>0</v>
      </c>
      <c r="HD69" s="213">
        <v>0</v>
      </c>
      <c r="HE69" s="213">
        <v>0</v>
      </c>
      <c r="HF69" s="213">
        <v>0</v>
      </c>
      <c r="HG69" s="213">
        <v>0</v>
      </c>
      <c r="HH69" s="213">
        <v>0</v>
      </c>
      <c r="HI69" s="213">
        <v>0</v>
      </c>
      <c r="HJ69" s="213">
        <v>0</v>
      </c>
      <c r="HK69" s="213">
        <v>0</v>
      </c>
      <c r="HL69" s="213">
        <v>0</v>
      </c>
      <c r="HM69" s="213">
        <v>0</v>
      </c>
      <c r="HN69" s="213">
        <v>0</v>
      </c>
      <c r="HO69" s="213">
        <v>0</v>
      </c>
      <c r="HP69" s="213">
        <v>0</v>
      </c>
      <c r="HQ69" s="213">
        <v>0</v>
      </c>
      <c r="HR69" s="213">
        <v>0</v>
      </c>
      <c r="HS69" s="213">
        <v>0</v>
      </c>
      <c r="HT69" s="213">
        <v>0</v>
      </c>
      <c r="HU69" s="213">
        <v>0</v>
      </c>
      <c r="HV69" s="213">
        <v>0</v>
      </c>
      <c r="HW69" s="213">
        <v>0</v>
      </c>
      <c r="HX69" s="213">
        <v>0</v>
      </c>
      <c r="HY69" s="213">
        <v>0</v>
      </c>
      <c r="HZ69" s="213">
        <v>0</v>
      </c>
      <c r="IA69" s="213">
        <v>0</v>
      </c>
      <c r="IB69" s="213">
        <v>0</v>
      </c>
      <c r="IC69" s="213">
        <v>0</v>
      </c>
      <c r="ID69" s="213">
        <v>0</v>
      </c>
      <c r="IE69" s="213"/>
      <c r="IF69" s="213"/>
      <c r="IG69" s="213"/>
      <c r="IH69" s="213"/>
      <c r="II69" s="214">
        <v>0</v>
      </c>
      <c r="IJ69"/>
      <c r="IK69"/>
      <c r="IL69"/>
      <c r="IM69"/>
      <c r="IN69"/>
      <c r="IO69"/>
      <c r="IP69"/>
      <c r="IQ69"/>
      <c r="IR69"/>
      <c r="IS69"/>
    </row>
    <row r="70" spans="3:253" x14ac:dyDescent="0.2">
      <c r="C70" s="83" t="s">
        <v>2410</v>
      </c>
      <c r="D70" s="114">
        <v>0</v>
      </c>
      <c r="E70" s="213">
        <v>0</v>
      </c>
      <c r="F70" s="213">
        <v>0</v>
      </c>
      <c r="G70" s="213">
        <v>0</v>
      </c>
      <c r="H70" s="213">
        <v>0</v>
      </c>
      <c r="I70" s="213">
        <v>0</v>
      </c>
      <c r="J70" s="213">
        <v>0</v>
      </c>
      <c r="K70" s="213">
        <v>0</v>
      </c>
      <c r="L70" s="213">
        <v>0</v>
      </c>
      <c r="M70" s="213">
        <v>0</v>
      </c>
      <c r="N70" s="213">
        <v>0</v>
      </c>
      <c r="O70" s="213">
        <v>0</v>
      </c>
      <c r="P70" s="213">
        <v>0</v>
      </c>
      <c r="Q70" s="213">
        <v>0</v>
      </c>
      <c r="R70" s="213">
        <v>0</v>
      </c>
      <c r="S70" s="213">
        <v>0</v>
      </c>
      <c r="T70" s="213">
        <v>0</v>
      </c>
      <c r="U70" s="213">
        <v>0</v>
      </c>
      <c r="V70" s="213">
        <v>0</v>
      </c>
      <c r="W70" s="213">
        <v>0</v>
      </c>
      <c r="X70" s="213">
        <v>0</v>
      </c>
      <c r="Y70" s="213">
        <v>0</v>
      </c>
      <c r="Z70" s="213">
        <v>0</v>
      </c>
      <c r="AA70" s="213">
        <v>0</v>
      </c>
      <c r="AB70" s="213">
        <v>0</v>
      </c>
      <c r="AC70" s="213">
        <v>0</v>
      </c>
      <c r="AD70" s="213">
        <v>0</v>
      </c>
      <c r="AE70" s="213">
        <v>0</v>
      </c>
      <c r="AF70" s="213">
        <v>0</v>
      </c>
      <c r="AG70" s="213">
        <v>0</v>
      </c>
      <c r="AH70" s="213">
        <v>0</v>
      </c>
      <c r="AI70" s="213">
        <v>0</v>
      </c>
      <c r="AJ70" s="213">
        <v>0</v>
      </c>
      <c r="AK70" s="213">
        <v>0</v>
      </c>
      <c r="AL70" s="213">
        <v>0</v>
      </c>
      <c r="AM70" s="213">
        <v>0</v>
      </c>
      <c r="AN70" s="213">
        <v>0</v>
      </c>
      <c r="AO70" s="213">
        <v>0</v>
      </c>
      <c r="AP70" s="213">
        <v>0</v>
      </c>
      <c r="AQ70" s="213">
        <v>0</v>
      </c>
      <c r="AR70" s="213">
        <v>0</v>
      </c>
      <c r="AS70" s="213">
        <v>0</v>
      </c>
      <c r="AT70" s="213">
        <v>0</v>
      </c>
      <c r="AU70" s="213"/>
      <c r="AV70" s="213"/>
      <c r="AW70" s="213"/>
      <c r="AX70" s="213"/>
      <c r="AY70" s="213">
        <v>0</v>
      </c>
      <c r="AZ70" s="114">
        <v>5005.9551232176182</v>
      </c>
      <c r="BA70" s="213">
        <v>240.84291493785631</v>
      </c>
      <c r="BB70" s="213">
        <v>2999.3567258176004</v>
      </c>
      <c r="BC70" s="213">
        <v>4390.112762474665</v>
      </c>
      <c r="BD70" s="213">
        <v>4463.5794341400588</v>
      </c>
      <c r="BE70" s="213">
        <v>391.60930200770798</v>
      </c>
      <c r="BF70" s="213">
        <v>120.10203715733948</v>
      </c>
      <c r="BG70" s="213">
        <v>819.63251953652423</v>
      </c>
      <c r="BH70" s="213">
        <v>263.84117737224045</v>
      </c>
      <c r="BI70" s="213">
        <v>145.01682146125566</v>
      </c>
      <c r="BJ70" s="213">
        <v>2615.4135112880203</v>
      </c>
      <c r="BK70" s="213">
        <v>1344.1206711651184</v>
      </c>
      <c r="BL70" s="213">
        <v>1066.863840706154</v>
      </c>
      <c r="BM70" s="213">
        <v>2692.074386069301</v>
      </c>
      <c r="BN70" s="213">
        <v>2274.9114591344992</v>
      </c>
      <c r="BO70" s="213">
        <v>3.833043739064026</v>
      </c>
      <c r="BP70" s="213">
        <v>1218.9079090223604</v>
      </c>
      <c r="BQ70" s="213">
        <v>0.6388406231773377</v>
      </c>
      <c r="BR70" s="213">
        <v>314.94842722642744</v>
      </c>
      <c r="BS70" s="213">
        <v>330.91944280586091</v>
      </c>
      <c r="BT70" s="213">
        <v>614.56467949659884</v>
      </c>
      <c r="BU70" s="213">
        <v>289.39480229933395</v>
      </c>
      <c r="BV70" s="213">
        <v>49.829568607832343</v>
      </c>
      <c r="BW70" s="213">
        <v>1545.3554674659799</v>
      </c>
      <c r="BX70" s="213">
        <v>2787.2616389227242</v>
      </c>
      <c r="BY70" s="213">
        <v>1629.0435891022112</v>
      </c>
      <c r="BZ70" s="213">
        <v>2828.7862794292514</v>
      </c>
      <c r="CA70" s="213">
        <v>2929.0842572680936</v>
      </c>
      <c r="CB70" s="213">
        <v>661.20004498854451</v>
      </c>
      <c r="CC70" s="213">
        <v>1311.5397993830743</v>
      </c>
      <c r="CD70" s="213">
        <v>705.28004798778079</v>
      </c>
      <c r="CE70" s="213">
        <v>1774.6992511866442</v>
      </c>
      <c r="CF70" s="213">
        <v>1293.6522619341088</v>
      </c>
      <c r="CG70" s="213">
        <v>3958.2565012067844</v>
      </c>
      <c r="CH70" s="213">
        <v>555.79134216428383</v>
      </c>
      <c r="CI70" s="213">
        <v>442.07771123871771</v>
      </c>
      <c r="CJ70" s="213">
        <v>2356.0442182780216</v>
      </c>
      <c r="CK70" s="213">
        <v>2016.1810067476777</v>
      </c>
      <c r="CL70" s="213">
        <v>1604.7676454214723</v>
      </c>
      <c r="CM70" s="213">
        <v>2097.9526065143768</v>
      </c>
      <c r="CN70" s="213">
        <v>1475.0829989164727</v>
      </c>
      <c r="CO70" s="213">
        <v>7163.9587483106652</v>
      </c>
      <c r="CP70" s="213">
        <v>6546.8387063213559</v>
      </c>
      <c r="CQ70" s="213"/>
      <c r="CR70" s="213"/>
      <c r="CS70" s="213"/>
      <c r="CT70" s="213"/>
      <c r="CU70" s="213">
        <v>166.73740264928514</v>
      </c>
      <c r="CV70" s="114">
        <v>0</v>
      </c>
      <c r="CW70" s="213">
        <v>0</v>
      </c>
      <c r="CX70" s="213">
        <v>0</v>
      </c>
      <c r="CY70" s="213">
        <v>0</v>
      </c>
      <c r="CZ70" s="213">
        <v>0</v>
      </c>
      <c r="DA70" s="213">
        <v>0</v>
      </c>
      <c r="DB70" s="213">
        <v>0</v>
      </c>
      <c r="DC70" s="213">
        <v>0</v>
      </c>
      <c r="DD70" s="213">
        <v>0</v>
      </c>
      <c r="DE70" s="213">
        <v>0</v>
      </c>
      <c r="DF70" s="213">
        <v>0</v>
      </c>
      <c r="DG70" s="213">
        <v>0</v>
      </c>
      <c r="DH70" s="213">
        <v>0</v>
      </c>
      <c r="DI70" s="213">
        <v>0</v>
      </c>
      <c r="DJ70" s="213">
        <v>0</v>
      </c>
      <c r="DK70" s="213">
        <v>0</v>
      </c>
      <c r="DL70" s="213">
        <v>0</v>
      </c>
      <c r="DM70" s="213">
        <v>0</v>
      </c>
      <c r="DN70" s="213">
        <v>0</v>
      </c>
      <c r="DO70" s="213">
        <v>0</v>
      </c>
      <c r="DP70" s="213">
        <v>0</v>
      </c>
      <c r="DQ70" s="213">
        <v>0</v>
      </c>
      <c r="DR70" s="213">
        <v>0</v>
      </c>
      <c r="DS70" s="213">
        <v>0</v>
      </c>
      <c r="DT70" s="213">
        <v>0</v>
      </c>
      <c r="DU70" s="213">
        <v>0</v>
      </c>
      <c r="DV70" s="213">
        <v>0</v>
      </c>
      <c r="DW70" s="213">
        <v>0</v>
      </c>
      <c r="DX70" s="213">
        <v>0</v>
      </c>
      <c r="DY70" s="213">
        <v>0</v>
      </c>
      <c r="DZ70" s="213">
        <v>0</v>
      </c>
      <c r="EA70" s="213">
        <v>0</v>
      </c>
      <c r="EB70" s="213">
        <v>0</v>
      </c>
      <c r="EC70" s="213">
        <v>0</v>
      </c>
      <c r="ED70" s="213">
        <v>0</v>
      </c>
      <c r="EE70" s="213">
        <v>0</v>
      </c>
      <c r="EF70" s="213">
        <v>0</v>
      </c>
      <c r="EG70" s="213">
        <v>0</v>
      </c>
      <c r="EH70" s="213">
        <v>0</v>
      </c>
      <c r="EI70" s="213">
        <v>0</v>
      </c>
      <c r="EJ70" s="213">
        <v>0</v>
      </c>
      <c r="EK70" s="213">
        <v>0</v>
      </c>
      <c r="EL70" s="213">
        <v>0</v>
      </c>
      <c r="EM70" s="213"/>
      <c r="EN70" s="213"/>
      <c r="EO70" s="213"/>
      <c r="EP70" s="213"/>
      <c r="EQ70" s="213">
        <v>0</v>
      </c>
      <c r="ER70" s="114">
        <v>0</v>
      </c>
      <c r="ES70" s="213">
        <v>0</v>
      </c>
      <c r="ET70" s="213">
        <v>0</v>
      </c>
      <c r="EU70" s="213">
        <v>0</v>
      </c>
      <c r="EV70" s="213">
        <v>0</v>
      </c>
      <c r="EW70" s="213">
        <v>0</v>
      </c>
      <c r="EX70" s="213">
        <v>0</v>
      </c>
      <c r="EY70" s="213">
        <v>0</v>
      </c>
      <c r="EZ70" s="213">
        <v>0</v>
      </c>
      <c r="FA70" s="213">
        <v>0</v>
      </c>
      <c r="FB70" s="213">
        <v>0</v>
      </c>
      <c r="FC70" s="213">
        <v>0</v>
      </c>
      <c r="FD70" s="213">
        <v>0</v>
      </c>
      <c r="FE70" s="213">
        <v>0</v>
      </c>
      <c r="FF70" s="213">
        <v>0</v>
      </c>
      <c r="FG70" s="213">
        <v>0</v>
      </c>
      <c r="FH70" s="213">
        <v>0</v>
      </c>
      <c r="FI70" s="213">
        <v>0</v>
      </c>
      <c r="FJ70" s="213">
        <v>0</v>
      </c>
      <c r="FK70" s="213">
        <v>0</v>
      </c>
      <c r="FL70" s="213">
        <v>0</v>
      </c>
      <c r="FM70" s="213">
        <v>0</v>
      </c>
      <c r="FN70" s="213">
        <v>0</v>
      </c>
      <c r="FO70" s="213">
        <v>0</v>
      </c>
      <c r="FP70" s="213">
        <v>0</v>
      </c>
      <c r="FQ70" s="213">
        <v>0</v>
      </c>
      <c r="FR70" s="213">
        <v>0</v>
      </c>
      <c r="FS70" s="213">
        <v>0</v>
      </c>
      <c r="FT70" s="213">
        <v>0</v>
      </c>
      <c r="FU70" s="213">
        <v>0</v>
      </c>
      <c r="FV70" s="213">
        <v>0</v>
      </c>
      <c r="FW70" s="213">
        <v>0</v>
      </c>
      <c r="FX70" s="213">
        <v>0</v>
      </c>
      <c r="FY70" s="213">
        <v>0</v>
      </c>
      <c r="FZ70" s="213">
        <v>0</v>
      </c>
      <c r="GA70" s="213">
        <v>0</v>
      </c>
      <c r="GB70" s="213">
        <v>0</v>
      </c>
      <c r="GC70" s="213">
        <v>0</v>
      </c>
      <c r="GD70" s="213">
        <v>0</v>
      </c>
      <c r="GE70" s="213">
        <v>0</v>
      </c>
      <c r="GF70" s="213">
        <v>0</v>
      </c>
      <c r="GG70" s="213">
        <v>0</v>
      </c>
      <c r="GH70" s="213">
        <v>0</v>
      </c>
      <c r="GI70" s="213"/>
      <c r="GJ70" s="213"/>
      <c r="GK70" s="213"/>
      <c r="GL70" s="213"/>
      <c r="GM70" s="213">
        <v>0</v>
      </c>
      <c r="GN70" s="114">
        <v>0</v>
      </c>
      <c r="GO70" s="213">
        <v>0</v>
      </c>
      <c r="GP70" s="213">
        <v>0</v>
      </c>
      <c r="GQ70" s="213">
        <v>0</v>
      </c>
      <c r="GR70" s="213">
        <v>0</v>
      </c>
      <c r="GS70" s="213">
        <v>0</v>
      </c>
      <c r="GT70" s="213">
        <v>0</v>
      </c>
      <c r="GU70" s="213">
        <v>0</v>
      </c>
      <c r="GV70" s="213">
        <v>0</v>
      </c>
      <c r="GW70" s="213">
        <v>0</v>
      </c>
      <c r="GX70" s="213">
        <v>0</v>
      </c>
      <c r="GY70" s="213">
        <v>0</v>
      </c>
      <c r="GZ70" s="213">
        <v>0</v>
      </c>
      <c r="HA70" s="213">
        <v>0</v>
      </c>
      <c r="HB70" s="213">
        <v>0</v>
      </c>
      <c r="HC70" s="213">
        <v>0</v>
      </c>
      <c r="HD70" s="213">
        <v>0</v>
      </c>
      <c r="HE70" s="213">
        <v>0</v>
      </c>
      <c r="HF70" s="213">
        <v>0</v>
      </c>
      <c r="HG70" s="213">
        <v>0</v>
      </c>
      <c r="HH70" s="213">
        <v>0</v>
      </c>
      <c r="HI70" s="213">
        <v>0</v>
      </c>
      <c r="HJ70" s="213">
        <v>0</v>
      </c>
      <c r="HK70" s="213">
        <v>0</v>
      </c>
      <c r="HL70" s="213">
        <v>0</v>
      </c>
      <c r="HM70" s="213">
        <v>0</v>
      </c>
      <c r="HN70" s="213">
        <v>0</v>
      </c>
      <c r="HO70" s="213">
        <v>0</v>
      </c>
      <c r="HP70" s="213">
        <v>0</v>
      </c>
      <c r="HQ70" s="213">
        <v>0</v>
      </c>
      <c r="HR70" s="213">
        <v>0</v>
      </c>
      <c r="HS70" s="213">
        <v>0</v>
      </c>
      <c r="HT70" s="213">
        <v>0</v>
      </c>
      <c r="HU70" s="213">
        <v>0</v>
      </c>
      <c r="HV70" s="213">
        <v>0</v>
      </c>
      <c r="HW70" s="213">
        <v>0</v>
      </c>
      <c r="HX70" s="213">
        <v>0</v>
      </c>
      <c r="HY70" s="213">
        <v>0</v>
      </c>
      <c r="HZ70" s="213">
        <v>0</v>
      </c>
      <c r="IA70" s="213">
        <v>0</v>
      </c>
      <c r="IB70" s="213">
        <v>0</v>
      </c>
      <c r="IC70" s="213">
        <v>0</v>
      </c>
      <c r="ID70" s="213">
        <v>0</v>
      </c>
      <c r="IE70" s="213"/>
      <c r="IF70" s="213"/>
      <c r="IG70" s="213"/>
      <c r="IH70" s="213"/>
      <c r="II70" s="214">
        <v>0</v>
      </c>
      <c r="IJ70"/>
      <c r="IK70"/>
      <c r="IL70"/>
      <c r="IM70"/>
      <c r="IN70"/>
      <c r="IO70"/>
      <c r="IP70"/>
      <c r="IQ70"/>
      <c r="IR70"/>
      <c r="IS70"/>
    </row>
    <row r="71" spans="3:253" x14ac:dyDescent="0.2">
      <c r="C71" s="83" t="s">
        <v>5581</v>
      </c>
      <c r="D71" s="114">
        <v>0</v>
      </c>
      <c r="E71" s="213">
        <v>0</v>
      </c>
      <c r="F71" s="213">
        <v>0</v>
      </c>
      <c r="G71" s="213">
        <v>0</v>
      </c>
      <c r="H71" s="213">
        <v>0</v>
      </c>
      <c r="I71" s="213">
        <v>0</v>
      </c>
      <c r="J71" s="213">
        <v>0</v>
      </c>
      <c r="K71" s="213">
        <v>0</v>
      </c>
      <c r="L71" s="213">
        <v>0</v>
      </c>
      <c r="M71" s="213">
        <v>0</v>
      </c>
      <c r="N71" s="213">
        <v>0</v>
      </c>
      <c r="O71" s="213">
        <v>0</v>
      </c>
      <c r="P71" s="213">
        <v>0</v>
      </c>
      <c r="Q71" s="213">
        <v>0</v>
      </c>
      <c r="R71" s="213">
        <v>0</v>
      </c>
      <c r="S71" s="213">
        <v>0</v>
      </c>
      <c r="T71" s="213">
        <v>0</v>
      </c>
      <c r="U71" s="213">
        <v>0</v>
      </c>
      <c r="V71" s="213">
        <v>0</v>
      </c>
      <c r="W71" s="213">
        <v>0</v>
      </c>
      <c r="X71" s="213">
        <v>0</v>
      </c>
      <c r="Y71" s="213">
        <v>0</v>
      </c>
      <c r="Z71" s="213">
        <v>0</v>
      </c>
      <c r="AA71" s="213">
        <v>0</v>
      </c>
      <c r="AB71" s="213">
        <v>0</v>
      </c>
      <c r="AC71" s="213">
        <v>0</v>
      </c>
      <c r="AD71" s="213">
        <v>0</v>
      </c>
      <c r="AE71" s="213">
        <v>0</v>
      </c>
      <c r="AF71" s="213">
        <v>0</v>
      </c>
      <c r="AG71" s="213">
        <v>0</v>
      </c>
      <c r="AH71" s="213">
        <v>0</v>
      </c>
      <c r="AI71" s="213">
        <v>0</v>
      </c>
      <c r="AJ71" s="213">
        <v>0</v>
      </c>
      <c r="AK71" s="213">
        <v>0</v>
      </c>
      <c r="AL71" s="213">
        <v>0</v>
      </c>
      <c r="AM71" s="213">
        <v>0</v>
      </c>
      <c r="AN71" s="213">
        <v>0</v>
      </c>
      <c r="AO71" s="213">
        <v>0</v>
      </c>
      <c r="AP71" s="213">
        <v>0</v>
      </c>
      <c r="AQ71" s="213">
        <v>0</v>
      </c>
      <c r="AR71" s="213">
        <v>0</v>
      </c>
      <c r="AS71" s="213">
        <v>0</v>
      </c>
      <c r="AT71" s="213">
        <v>0</v>
      </c>
      <c r="AU71" s="213"/>
      <c r="AV71" s="213"/>
      <c r="AW71" s="213"/>
      <c r="AX71" s="213"/>
      <c r="AY71" s="213">
        <v>0</v>
      </c>
      <c r="AZ71" s="114">
        <v>0</v>
      </c>
      <c r="BA71" s="213">
        <v>0</v>
      </c>
      <c r="BB71" s="213">
        <v>0</v>
      </c>
      <c r="BC71" s="213">
        <v>0</v>
      </c>
      <c r="BD71" s="213">
        <v>0</v>
      </c>
      <c r="BE71" s="213">
        <v>0</v>
      </c>
      <c r="BF71" s="213">
        <v>0</v>
      </c>
      <c r="BG71" s="213">
        <v>0</v>
      </c>
      <c r="BH71" s="213">
        <v>0</v>
      </c>
      <c r="BI71" s="213">
        <v>0</v>
      </c>
      <c r="BJ71" s="213">
        <v>0</v>
      </c>
      <c r="BK71" s="213">
        <v>0</v>
      </c>
      <c r="BL71" s="213">
        <v>0</v>
      </c>
      <c r="BM71" s="213">
        <v>0</v>
      </c>
      <c r="BN71" s="213">
        <v>0</v>
      </c>
      <c r="BO71" s="213">
        <v>0</v>
      </c>
      <c r="BP71" s="213">
        <v>0</v>
      </c>
      <c r="BQ71" s="213">
        <v>0</v>
      </c>
      <c r="BR71" s="213">
        <v>0</v>
      </c>
      <c r="BS71" s="213">
        <v>0</v>
      </c>
      <c r="BT71" s="213">
        <v>0</v>
      </c>
      <c r="BU71" s="213">
        <v>0</v>
      </c>
      <c r="BV71" s="213">
        <v>0</v>
      </c>
      <c r="BW71" s="213">
        <v>0</v>
      </c>
      <c r="BX71" s="213">
        <v>0</v>
      </c>
      <c r="BY71" s="213">
        <v>0</v>
      </c>
      <c r="BZ71" s="213">
        <v>0</v>
      </c>
      <c r="CA71" s="213">
        <v>0</v>
      </c>
      <c r="CB71" s="213">
        <v>0</v>
      </c>
      <c r="CC71" s="213">
        <v>0</v>
      </c>
      <c r="CD71" s="213">
        <v>0</v>
      </c>
      <c r="CE71" s="213">
        <v>0</v>
      </c>
      <c r="CF71" s="213">
        <v>0</v>
      </c>
      <c r="CG71" s="213">
        <v>0</v>
      </c>
      <c r="CH71" s="213">
        <v>0</v>
      </c>
      <c r="CI71" s="213">
        <v>0</v>
      </c>
      <c r="CJ71" s="213">
        <v>0</v>
      </c>
      <c r="CK71" s="213">
        <v>0</v>
      </c>
      <c r="CL71" s="213">
        <v>0</v>
      </c>
      <c r="CM71" s="213">
        <v>0</v>
      </c>
      <c r="CN71" s="213">
        <v>0</v>
      </c>
      <c r="CO71" s="213">
        <v>0</v>
      </c>
      <c r="CP71" s="213">
        <v>0</v>
      </c>
      <c r="CQ71" s="213"/>
      <c r="CR71" s="213"/>
      <c r="CS71" s="213"/>
      <c r="CT71" s="213"/>
      <c r="CU71" s="213">
        <v>0</v>
      </c>
      <c r="CV71" s="114">
        <v>0</v>
      </c>
      <c r="CW71" s="213">
        <v>0</v>
      </c>
      <c r="CX71" s="213">
        <v>0</v>
      </c>
      <c r="CY71" s="213">
        <v>0</v>
      </c>
      <c r="CZ71" s="213">
        <v>0</v>
      </c>
      <c r="DA71" s="213">
        <v>0</v>
      </c>
      <c r="DB71" s="213">
        <v>0</v>
      </c>
      <c r="DC71" s="213">
        <v>0</v>
      </c>
      <c r="DD71" s="213">
        <v>0</v>
      </c>
      <c r="DE71" s="213">
        <v>0</v>
      </c>
      <c r="DF71" s="213">
        <v>0</v>
      </c>
      <c r="DG71" s="213">
        <v>0</v>
      </c>
      <c r="DH71" s="213">
        <v>0</v>
      </c>
      <c r="DI71" s="213">
        <v>0</v>
      </c>
      <c r="DJ71" s="213">
        <v>0</v>
      </c>
      <c r="DK71" s="213">
        <v>0</v>
      </c>
      <c r="DL71" s="213">
        <v>0</v>
      </c>
      <c r="DM71" s="213">
        <v>0</v>
      </c>
      <c r="DN71" s="213">
        <v>0</v>
      </c>
      <c r="DO71" s="213">
        <v>0</v>
      </c>
      <c r="DP71" s="213">
        <v>0</v>
      </c>
      <c r="DQ71" s="213">
        <v>0</v>
      </c>
      <c r="DR71" s="213">
        <v>0</v>
      </c>
      <c r="DS71" s="213">
        <v>0</v>
      </c>
      <c r="DT71" s="213">
        <v>0</v>
      </c>
      <c r="DU71" s="213">
        <v>0</v>
      </c>
      <c r="DV71" s="213">
        <v>0</v>
      </c>
      <c r="DW71" s="213">
        <v>0</v>
      </c>
      <c r="DX71" s="213">
        <v>0</v>
      </c>
      <c r="DY71" s="213">
        <v>0</v>
      </c>
      <c r="DZ71" s="213">
        <v>0</v>
      </c>
      <c r="EA71" s="213">
        <v>0</v>
      </c>
      <c r="EB71" s="213">
        <v>0</v>
      </c>
      <c r="EC71" s="213">
        <v>0</v>
      </c>
      <c r="ED71" s="213">
        <v>0</v>
      </c>
      <c r="EE71" s="213">
        <v>0</v>
      </c>
      <c r="EF71" s="213">
        <v>0</v>
      </c>
      <c r="EG71" s="213">
        <v>0</v>
      </c>
      <c r="EH71" s="213">
        <v>0</v>
      </c>
      <c r="EI71" s="213">
        <v>0</v>
      </c>
      <c r="EJ71" s="213">
        <v>0</v>
      </c>
      <c r="EK71" s="213">
        <v>0</v>
      </c>
      <c r="EL71" s="213">
        <v>0</v>
      </c>
      <c r="EM71" s="213"/>
      <c r="EN71" s="213"/>
      <c r="EO71" s="213"/>
      <c r="EP71" s="213"/>
      <c r="EQ71" s="213">
        <v>0</v>
      </c>
      <c r="ER71" s="114">
        <v>0</v>
      </c>
      <c r="ES71" s="213">
        <v>0</v>
      </c>
      <c r="ET71" s="213">
        <v>0</v>
      </c>
      <c r="EU71" s="213">
        <v>0</v>
      </c>
      <c r="EV71" s="213">
        <v>0</v>
      </c>
      <c r="EW71" s="213">
        <v>0</v>
      </c>
      <c r="EX71" s="213">
        <v>0</v>
      </c>
      <c r="EY71" s="213">
        <v>0</v>
      </c>
      <c r="EZ71" s="213">
        <v>0</v>
      </c>
      <c r="FA71" s="213">
        <v>0</v>
      </c>
      <c r="FB71" s="213">
        <v>0</v>
      </c>
      <c r="FC71" s="213">
        <v>0</v>
      </c>
      <c r="FD71" s="213">
        <v>0</v>
      </c>
      <c r="FE71" s="213">
        <v>0</v>
      </c>
      <c r="FF71" s="213">
        <v>0</v>
      </c>
      <c r="FG71" s="213">
        <v>0</v>
      </c>
      <c r="FH71" s="213">
        <v>0</v>
      </c>
      <c r="FI71" s="213">
        <v>0</v>
      </c>
      <c r="FJ71" s="213">
        <v>0</v>
      </c>
      <c r="FK71" s="213">
        <v>0</v>
      </c>
      <c r="FL71" s="213">
        <v>0</v>
      </c>
      <c r="FM71" s="213">
        <v>0</v>
      </c>
      <c r="FN71" s="213">
        <v>0</v>
      </c>
      <c r="FO71" s="213">
        <v>0</v>
      </c>
      <c r="FP71" s="213">
        <v>0</v>
      </c>
      <c r="FQ71" s="213">
        <v>0</v>
      </c>
      <c r="FR71" s="213">
        <v>0</v>
      </c>
      <c r="FS71" s="213">
        <v>0</v>
      </c>
      <c r="FT71" s="213">
        <v>0</v>
      </c>
      <c r="FU71" s="213">
        <v>0</v>
      </c>
      <c r="FV71" s="213">
        <v>0</v>
      </c>
      <c r="FW71" s="213">
        <v>0</v>
      </c>
      <c r="FX71" s="213">
        <v>0</v>
      </c>
      <c r="FY71" s="213">
        <v>0</v>
      </c>
      <c r="FZ71" s="213">
        <v>0</v>
      </c>
      <c r="GA71" s="213">
        <v>0</v>
      </c>
      <c r="GB71" s="213">
        <v>0</v>
      </c>
      <c r="GC71" s="213">
        <v>0</v>
      </c>
      <c r="GD71" s="213">
        <v>0</v>
      </c>
      <c r="GE71" s="213">
        <v>0</v>
      </c>
      <c r="GF71" s="213">
        <v>0</v>
      </c>
      <c r="GG71" s="213">
        <v>0</v>
      </c>
      <c r="GH71" s="213">
        <v>0</v>
      </c>
      <c r="GI71" s="213"/>
      <c r="GJ71" s="213"/>
      <c r="GK71" s="213"/>
      <c r="GL71" s="213"/>
      <c r="GM71" s="213">
        <v>0</v>
      </c>
      <c r="GN71" s="114">
        <v>0</v>
      </c>
      <c r="GO71" s="213">
        <v>0</v>
      </c>
      <c r="GP71" s="213">
        <v>0</v>
      </c>
      <c r="GQ71" s="213">
        <v>0</v>
      </c>
      <c r="GR71" s="213">
        <v>0</v>
      </c>
      <c r="GS71" s="213">
        <v>0</v>
      </c>
      <c r="GT71" s="213">
        <v>0</v>
      </c>
      <c r="GU71" s="213">
        <v>0</v>
      </c>
      <c r="GV71" s="213">
        <v>0</v>
      </c>
      <c r="GW71" s="213">
        <v>0</v>
      </c>
      <c r="GX71" s="213">
        <v>0</v>
      </c>
      <c r="GY71" s="213">
        <v>0</v>
      </c>
      <c r="GZ71" s="213">
        <v>0</v>
      </c>
      <c r="HA71" s="213">
        <v>0</v>
      </c>
      <c r="HB71" s="213">
        <v>0</v>
      </c>
      <c r="HC71" s="213">
        <v>0</v>
      </c>
      <c r="HD71" s="213">
        <v>0</v>
      </c>
      <c r="HE71" s="213">
        <v>0</v>
      </c>
      <c r="HF71" s="213">
        <v>0</v>
      </c>
      <c r="HG71" s="213">
        <v>0</v>
      </c>
      <c r="HH71" s="213">
        <v>0</v>
      </c>
      <c r="HI71" s="213">
        <v>0</v>
      </c>
      <c r="HJ71" s="213">
        <v>0</v>
      </c>
      <c r="HK71" s="213">
        <v>0</v>
      </c>
      <c r="HL71" s="213">
        <v>0</v>
      </c>
      <c r="HM71" s="213">
        <v>0</v>
      </c>
      <c r="HN71" s="213">
        <v>0</v>
      </c>
      <c r="HO71" s="213">
        <v>0</v>
      </c>
      <c r="HP71" s="213">
        <v>0</v>
      </c>
      <c r="HQ71" s="213">
        <v>0</v>
      </c>
      <c r="HR71" s="213">
        <v>0</v>
      </c>
      <c r="HS71" s="213">
        <v>0</v>
      </c>
      <c r="HT71" s="213">
        <v>0</v>
      </c>
      <c r="HU71" s="213">
        <v>0</v>
      </c>
      <c r="HV71" s="213">
        <v>0</v>
      </c>
      <c r="HW71" s="213">
        <v>0</v>
      </c>
      <c r="HX71" s="213">
        <v>0</v>
      </c>
      <c r="HY71" s="213">
        <v>0</v>
      </c>
      <c r="HZ71" s="213">
        <v>0</v>
      </c>
      <c r="IA71" s="213">
        <v>0</v>
      </c>
      <c r="IB71" s="213">
        <v>0</v>
      </c>
      <c r="IC71" s="213">
        <v>0</v>
      </c>
      <c r="ID71" s="213">
        <v>0</v>
      </c>
      <c r="IE71" s="213"/>
      <c r="IF71" s="213"/>
      <c r="IG71" s="213"/>
      <c r="IH71" s="213"/>
      <c r="II71" s="214">
        <v>0</v>
      </c>
      <c r="IJ71"/>
      <c r="IK71"/>
      <c r="IL71"/>
      <c r="IM71"/>
      <c r="IN71"/>
      <c r="IO71"/>
      <c r="IP71"/>
      <c r="IQ71"/>
      <c r="IR71"/>
      <c r="IS71"/>
    </row>
    <row r="72" spans="3:253" x14ac:dyDescent="0.2">
      <c r="C72" s="83" t="s">
        <v>800</v>
      </c>
      <c r="D72" s="114">
        <v>0.16629869376727049</v>
      </c>
      <c r="E72" s="213">
        <v>8.0008432299975719E-3</v>
      </c>
      <c r="F72" s="213">
        <v>9.9639148447847728E-2</v>
      </c>
      <c r="G72" s="213">
        <v>0.14584030418181249</v>
      </c>
      <c r="H72" s="213">
        <v>0.1482808797028993</v>
      </c>
      <c r="I72" s="213">
        <v>1.300932864718438E-2</v>
      </c>
      <c r="J72" s="213">
        <v>3.9898104170810172E-3</v>
      </c>
      <c r="K72" s="213">
        <v>2.7228333856994389E-2</v>
      </c>
      <c r="L72" s="213">
        <v>8.7648494800769139E-3</v>
      </c>
      <c r="M72" s="213">
        <v>4.8174838546669726E-3</v>
      </c>
      <c r="N72" s="213">
        <v>8.6884488550689795E-2</v>
      </c>
      <c r="O72" s="213">
        <v>4.4651920837970531E-2</v>
      </c>
      <c r="P72" s="213">
        <v>3.5441401045347334E-2</v>
      </c>
      <c r="Q72" s="213">
        <v>8.9431176050954284E-2</v>
      </c>
      <c r="R72" s="213">
        <v>7.5572951570348407E-2</v>
      </c>
      <c r="S72" s="213">
        <v>1.2733437501322395E-4</v>
      </c>
      <c r="T72" s="213">
        <v>4.0492331254205219E-2</v>
      </c>
      <c r="U72" s="213">
        <v>2.1222395835537326E-5</v>
      </c>
      <c r="V72" s="213">
        <v>1.04626411469199E-2</v>
      </c>
      <c r="W72" s="213">
        <v>1.0993201042808334E-2</v>
      </c>
      <c r="X72" s="213">
        <v>2.0415944793786906E-2</v>
      </c>
      <c r="Y72" s="213">
        <v>9.6137453134984077E-3</v>
      </c>
      <c r="Z72" s="213">
        <v>1.6553468751719113E-3</v>
      </c>
      <c r="AA72" s="213">
        <v>5.1336975526164785E-2</v>
      </c>
      <c r="AB72" s="213">
        <v>9.2593313030449348E-2</v>
      </c>
      <c r="AC72" s="213">
        <v>5.4117109380620178E-2</v>
      </c>
      <c r="AD72" s="213">
        <v>9.3972768759759268E-2</v>
      </c>
      <c r="AE72" s="213">
        <v>9.7304684905938632E-2</v>
      </c>
      <c r="AF72" s="213">
        <v>2.1965179689781129E-2</v>
      </c>
      <c r="AG72" s="213">
        <v>4.3569578650358126E-2</v>
      </c>
      <c r="AH72" s="213">
        <v>2.3429525002433203E-2</v>
      </c>
      <c r="AI72" s="213">
        <v>5.8955815631122691E-2</v>
      </c>
      <c r="AJ72" s="213">
        <v>4.2975351566963083E-2</v>
      </c>
      <c r="AK72" s="213">
        <v>0.13149396459698925</v>
      </c>
      <c r="AL72" s="213">
        <v>1.8463484376917472E-2</v>
      </c>
      <c r="AM72" s="213">
        <v>1.468589791819183E-2</v>
      </c>
      <c r="AN72" s="213">
        <v>7.8268195841461649E-2</v>
      </c>
      <c r="AO72" s="213">
        <v>6.6977881256955793E-2</v>
      </c>
      <c r="AP72" s="213">
        <v>5.3310658338869762E-2</v>
      </c>
      <c r="AQ72" s="213">
        <v>6.9694347923904582E-2</v>
      </c>
      <c r="AR72" s="213">
        <v>4.9002511984255682E-2</v>
      </c>
      <c r="AS72" s="213">
        <v>0.23798794689971556</v>
      </c>
      <c r="AT72" s="213">
        <v>0.21748711252258648</v>
      </c>
      <c r="AU72" s="213"/>
      <c r="AV72" s="213"/>
      <c r="AW72" s="213"/>
      <c r="AX72" s="213"/>
      <c r="AY72" s="213">
        <v>5.5390453130752413E-3</v>
      </c>
      <c r="AZ72" s="114">
        <v>2.320544432912364E-2</v>
      </c>
      <c r="BA72" s="213">
        <v>1.1164436590198586E-3</v>
      </c>
      <c r="BB72" s="213">
        <v>1.3903721429968794E-2</v>
      </c>
      <c r="BC72" s="213">
        <v>2.0350665317730682E-2</v>
      </c>
      <c r="BD72" s="213">
        <v>2.069122505456698E-2</v>
      </c>
      <c r="BE72" s="213">
        <v>1.8153314667882581E-3</v>
      </c>
      <c r="BF72" s="213">
        <v>5.5674113500194531E-4</v>
      </c>
      <c r="BG72" s="213">
        <v>3.7994621074866806E-3</v>
      </c>
      <c r="BH72" s="213">
        <v>1.2230536635946991E-3</v>
      </c>
      <c r="BI72" s="213">
        <v>6.7223530662468937E-4</v>
      </c>
      <c r="BJ72" s="213">
        <v>1.2123926631372149E-2</v>
      </c>
      <c r="BK72" s="213">
        <v>6.2307624895962394E-3</v>
      </c>
      <c r="BL72" s="213">
        <v>4.9455196566662168E-3</v>
      </c>
      <c r="BM72" s="213">
        <v>1.2479293313288285E-2</v>
      </c>
      <c r="BN72" s="213">
        <v>1.0545506285861315E-2</v>
      </c>
      <c r="BO72" s="213">
        <v>1.7768334095806769E-5</v>
      </c>
      <c r="BP72" s="213">
        <v>5.6503302424665523E-3</v>
      </c>
      <c r="BQ72" s="213">
        <v>2.9613890159677946E-6</v>
      </c>
      <c r="BR72" s="213">
        <v>1.4599647848721226E-3</v>
      </c>
      <c r="BS72" s="213">
        <v>1.5339995102713175E-3</v>
      </c>
      <c r="BT72" s="213">
        <v>2.8488562333610183E-3</v>
      </c>
      <c r="BU72" s="213">
        <v>1.3415092242334108E-3</v>
      </c>
      <c r="BV72" s="213">
        <v>2.3098834324548797E-4</v>
      </c>
      <c r="BW72" s="213">
        <v>7.163600029626095E-3</v>
      </c>
      <c r="BX72" s="213">
        <v>1.2920540276667487E-2</v>
      </c>
      <c r="BY72" s="213">
        <v>7.5515419907178759E-3</v>
      </c>
      <c r="BZ72" s="213">
        <v>1.3113030562705394E-2</v>
      </c>
      <c r="CA72" s="213">
        <v>1.3577968638212338E-2</v>
      </c>
      <c r="CB72" s="213">
        <v>3.065037631526667E-3</v>
      </c>
      <c r="CC72" s="213">
        <v>6.0797316497818825E-3</v>
      </c>
      <c r="CD72" s="213">
        <v>3.269373473628445E-3</v>
      </c>
      <c r="CE72" s="213">
        <v>8.2267386863585333E-3</v>
      </c>
      <c r="CF72" s="213">
        <v>5.9968127573347841E-3</v>
      </c>
      <c r="CG72" s="213">
        <v>1.8348766342936456E-2</v>
      </c>
      <c r="CH72" s="213">
        <v>2.5764084438919814E-3</v>
      </c>
      <c r="CI72" s="213">
        <v>2.0492811990497138E-3</v>
      </c>
      <c r="CJ72" s="213">
        <v>1.0921602690889227E-2</v>
      </c>
      <c r="CK72" s="213">
        <v>9.346143734394359E-3</v>
      </c>
      <c r="CL72" s="213">
        <v>7.4390092081111003E-3</v>
      </c>
      <c r="CM72" s="213">
        <v>9.7252015284382369E-3</v>
      </c>
      <c r="CN72" s="213">
        <v>6.8378472378696374E-3</v>
      </c>
      <c r="CO72" s="213">
        <v>3.3209016425062847E-2</v>
      </c>
      <c r="CP72" s="213">
        <v>3.0348314635637957E-2</v>
      </c>
      <c r="CQ72" s="213"/>
      <c r="CR72" s="213"/>
      <c r="CS72" s="213"/>
      <c r="CT72" s="213"/>
      <c r="CU72" s="213">
        <v>7.7292253316759438E-4</v>
      </c>
      <c r="CV72" s="114">
        <v>9.5048556307494508E-2</v>
      </c>
      <c r="CW72" s="213">
        <v>4.5729078264325458E-3</v>
      </c>
      <c r="CX72" s="213">
        <v>5.6949077573211673E-2</v>
      </c>
      <c r="CY72" s="213">
        <v>8.3355497568287681E-2</v>
      </c>
      <c r="CZ72" s="213">
        <v>8.4750416401284348E-2</v>
      </c>
      <c r="DA72" s="213">
        <v>7.4355238663213544E-3</v>
      </c>
      <c r="DB72" s="213">
        <v>2.2803890487249831E-3</v>
      </c>
      <c r="DC72" s="213">
        <v>1.5562442284649751E-2</v>
      </c>
      <c r="DD72" s="213">
        <v>5.0095780698054147E-3</v>
      </c>
      <c r="DE72" s="213">
        <v>2.7534484790455913E-3</v>
      </c>
      <c r="DF72" s="213">
        <v>4.9659110454681278E-2</v>
      </c>
      <c r="DG72" s="213">
        <v>2.5520949779347685E-2</v>
      </c>
      <c r="DH72" s="213">
        <v>2.0256647400908094E-2</v>
      </c>
      <c r="DI72" s="213">
        <v>5.1114677932590842E-2</v>
      </c>
      <c r="DJ72" s="213">
        <v>4.3193964906966302E-2</v>
      </c>
      <c r="DK72" s="213">
        <v>7.2778373895478177E-5</v>
      </c>
      <c r="DL72" s="213">
        <v>2.3143522898762061E-2</v>
      </c>
      <c r="DM72" s="213">
        <v>1.2129728982579698E-5</v>
      </c>
      <c r="DN72" s="213">
        <v>5.9799563884117904E-3</v>
      </c>
      <c r="DO72" s="213">
        <v>6.2831996129762832E-3</v>
      </c>
      <c r="DP72" s="213">
        <v>1.1668799281241669E-2</v>
      </c>
      <c r="DQ72" s="213">
        <v>5.4947672291086021E-3</v>
      </c>
      <c r="DR72" s="213">
        <v>9.4611886064121641E-4</v>
      </c>
      <c r="DS72" s="213">
        <v>2.9341814408860287E-2</v>
      </c>
      <c r="DT72" s="213">
        <v>5.2922007550995215E-2</v>
      </c>
      <c r="DU72" s="213">
        <v>3.0930808905578228E-2</v>
      </c>
      <c r="DV72" s="213">
        <v>5.3710439934862901E-2</v>
      </c>
      <c r="DW72" s="213">
        <v>5.5614807385127911E-2</v>
      </c>
      <c r="DX72" s="213">
        <v>1.2554269496969986E-2</v>
      </c>
      <c r="DY72" s="213">
        <v>2.4902333601236119E-2</v>
      </c>
      <c r="DZ72" s="213">
        <v>1.3391220796767984E-2</v>
      </c>
      <c r="EA72" s="213">
        <v>3.3696387113606396E-2</v>
      </c>
      <c r="EB72" s="213">
        <v>2.4562701189723885E-2</v>
      </c>
      <c r="EC72" s="213">
        <v>7.5155800776063805E-2</v>
      </c>
      <c r="ED72" s="213">
        <v>1.0552864214844337E-2</v>
      </c>
      <c r="EE72" s="213">
        <v>8.3937724559451504E-3</v>
      </c>
      <c r="EF72" s="213">
        <v>4.4734440487753921E-2</v>
      </c>
      <c r="EG72" s="213">
        <v>3.8281424669021527E-2</v>
      </c>
      <c r="EH72" s="213">
        <v>3.0469879204240199E-2</v>
      </c>
      <c r="EI72" s="213">
        <v>3.9834029978791728E-2</v>
      </c>
      <c r="EJ72" s="213">
        <v>2.8007544220776521E-2</v>
      </c>
      <c r="EK72" s="213">
        <v>0.13602278081064872</v>
      </c>
      <c r="EL72" s="213">
        <v>0.12430546261347673</v>
      </c>
      <c r="EM72" s="213"/>
      <c r="EN72" s="213"/>
      <c r="EO72" s="213"/>
      <c r="EP72" s="213"/>
      <c r="EQ72" s="213">
        <v>3.1658592644533009E-3</v>
      </c>
      <c r="ER72" s="114">
        <v>1.7473391155491479E-2</v>
      </c>
      <c r="ES72" s="213">
        <v>8.4066723655184877E-4</v>
      </c>
      <c r="ET72" s="213">
        <v>1.0469317441938806E-2</v>
      </c>
      <c r="EU72" s="213">
        <v>1.532378050287614E-2</v>
      </c>
      <c r="EV72" s="213">
        <v>1.5580217458322991E-2</v>
      </c>
      <c r="EW72" s="213">
        <v>1.3669204668601679E-3</v>
      </c>
      <c r="EX72" s="213">
        <v>4.1921867499137286E-4</v>
      </c>
      <c r="EY72" s="213">
        <v>2.8609444681592096E-3</v>
      </c>
      <c r="EZ72" s="213">
        <v>9.2094315303955848E-4</v>
      </c>
      <c r="FA72" s="213">
        <v>5.0618425118639169E-4</v>
      </c>
      <c r="FB72" s="213">
        <v>9.1291556139078741E-3</v>
      </c>
      <c r="FC72" s="213">
        <v>4.6916813413928112E-3</v>
      </c>
      <c r="FD72" s="213">
        <v>3.7239105704020888E-3</v>
      </c>
      <c r="FE72" s="213">
        <v>9.3967420022002413E-3</v>
      </c>
      <c r="FF72" s="213">
        <v>7.9406260725759514E-3</v>
      </c>
      <c r="FG72" s="213">
        <v>1.3379319414618284E-5</v>
      </c>
      <c r="FH72" s="213">
        <v>4.2546235738486144E-3</v>
      </c>
      <c r="FI72" s="213">
        <v>2.2298865691030474E-6</v>
      </c>
      <c r="FJ72" s="213">
        <v>1.0993340785678022E-3</v>
      </c>
      <c r="FK72" s="213">
        <v>1.1550812427953785E-3</v>
      </c>
      <c r="FL72" s="213">
        <v>2.1451508794771315E-3</v>
      </c>
      <c r="FM72" s="213">
        <v>1.0101386158036802E-3</v>
      </c>
      <c r="FN72" s="213">
        <v>1.7393115239003768E-4</v>
      </c>
      <c r="FO72" s="213">
        <v>5.3940956106602713E-3</v>
      </c>
      <c r="FP72" s="213">
        <v>9.7289951009965955E-3</v>
      </c>
      <c r="FQ72" s="213">
        <v>5.6862107512127705E-3</v>
      </c>
      <c r="FR72" s="213">
        <v>9.8739377279882922E-3</v>
      </c>
      <c r="FS72" s="213">
        <v>1.0224029919337472E-2</v>
      </c>
      <c r="FT72" s="213">
        <v>2.3079325990216538E-3</v>
      </c>
      <c r="FU72" s="213">
        <v>4.5779571263685559E-3</v>
      </c>
      <c r="FV72" s="213">
        <v>2.461794772289764E-3</v>
      </c>
      <c r="FW72" s="213">
        <v>6.1946248889682655E-3</v>
      </c>
      <c r="FX72" s="213">
        <v>4.5155203024336704E-3</v>
      </c>
      <c r="FY72" s="213">
        <v>1.3816377182162481E-2</v>
      </c>
      <c r="FZ72" s="213">
        <v>1.9400013151196511E-3</v>
      </c>
      <c r="GA72" s="213">
        <v>1.5430815058193087E-3</v>
      </c>
      <c r="GB72" s="213">
        <v>8.2238216668520381E-3</v>
      </c>
      <c r="GC72" s="213">
        <v>7.0375220120892168E-3</v>
      </c>
      <c r="GD72" s="213">
        <v>5.6014750615868544E-3</v>
      </c>
      <c r="GE72" s="213">
        <v>7.3229474929344075E-3</v>
      </c>
      <c r="GF72" s="213">
        <v>5.1488080880589364E-3</v>
      </c>
      <c r="GG72" s="213">
        <v>2.5005947985921571E-2</v>
      </c>
      <c r="GH72" s="213">
        <v>2.2851877560168026E-2</v>
      </c>
      <c r="GI72" s="213"/>
      <c r="GJ72" s="213"/>
      <c r="GK72" s="213"/>
      <c r="GL72" s="213"/>
      <c r="GM72" s="213">
        <v>5.8200039453589533E-4</v>
      </c>
      <c r="GN72" s="114">
        <v>1.7348864116940744E-2</v>
      </c>
      <c r="GO72" s="213">
        <v>8.3467608117491826E-4</v>
      </c>
      <c r="GP72" s="213">
        <v>1.0394706103756608E-2</v>
      </c>
      <c r="GQ72" s="213">
        <v>1.5214573023432463E-2</v>
      </c>
      <c r="GR72" s="213">
        <v>1.5469182438114468E-2</v>
      </c>
      <c r="GS72" s="213">
        <v>1.3571788800005966E-3</v>
      </c>
      <c r="GT72" s="213">
        <v>4.1623104313231996E-4</v>
      </c>
      <c r="GU72" s="213">
        <v>2.8405554698870562E-3</v>
      </c>
      <c r="GV72" s="213">
        <v>9.1437989794493693E-4</v>
      </c>
      <c r="GW72" s="213">
        <v>5.0257684463317364E-4</v>
      </c>
      <c r="GX72" s="213">
        <v>9.0640951626793503E-3</v>
      </c>
      <c r="GY72" s="213">
        <v>4.6582452912255386E-3</v>
      </c>
      <c r="GZ72" s="213">
        <v>3.6973715001647573E-3</v>
      </c>
      <c r="HA72" s="213">
        <v>9.3297745519127472E-3</v>
      </c>
      <c r="HB72" s="213">
        <v>7.8840358755010182E-3</v>
      </c>
      <c r="HC72" s="213">
        <v>1.3283969461669787E-5</v>
      </c>
      <c r="HD72" s="213">
        <v>4.2243022888109926E-3</v>
      </c>
      <c r="HE72" s="213">
        <v>2.213994910278298E-6</v>
      </c>
      <c r="HF72" s="213">
        <v>1.0914994907672006E-3</v>
      </c>
      <c r="HG72" s="213">
        <v>1.1468493635241582E-3</v>
      </c>
      <c r="HH72" s="213">
        <v>2.1298631036877225E-3</v>
      </c>
      <c r="HI72" s="213">
        <v>1.002939694356069E-3</v>
      </c>
      <c r="HJ72" s="213">
        <v>1.7269160300170723E-4</v>
      </c>
      <c r="HK72" s="213">
        <v>5.3556536879632022E-3</v>
      </c>
      <c r="HL72" s="213">
        <v>9.6596597935442122E-3</v>
      </c>
      <c r="HM72" s="213">
        <v>5.645687021209659E-3</v>
      </c>
      <c r="HN72" s="213">
        <v>9.8035694627123023E-3</v>
      </c>
      <c r="HO72" s="213">
        <v>1.0151166663625996E-2</v>
      </c>
      <c r="HP72" s="213">
        <v>2.291484732138038E-3</v>
      </c>
      <c r="HQ72" s="213">
        <v>4.5453315508013452E-3</v>
      </c>
      <c r="HR72" s="213">
        <v>2.4442503809472406E-3</v>
      </c>
      <c r="HS72" s="213">
        <v>6.1504778607531117E-3</v>
      </c>
      <c r="HT72" s="213">
        <v>4.4833396933135526E-3</v>
      </c>
      <c r="HU72" s="213">
        <v>1.3717912464084334E-2</v>
      </c>
      <c r="HV72" s="213">
        <v>1.9261755719421191E-3</v>
      </c>
      <c r="HW72" s="213">
        <v>1.5320844779125821E-3</v>
      </c>
      <c r="HX72" s="213">
        <v>8.1652132291063616E-3</v>
      </c>
      <c r="HY72" s="213">
        <v>6.9873679368383079E-3</v>
      </c>
      <c r="HZ72" s="213">
        <v>5.5615552146190839E-3</v>
      </c>
      <c r="IA72" s="213">
        <v>7.2707592853539305E-3</v>
      </c>
      <c r="IB72" s="213">
        <v>5.1121142478325896E-3</v>
      </c>
      <c r="IC72" s="213">
        <v>2.4827738923860834E-2</v>
      </c>
      <c r="ID72" s="213">
        <v>2.2689019840531996E-2</v>
      </c>
      <c r="IE72" s="213"/>
      <c r="IF72" s="213"/>
      <c r="IG72" s="213"/>
      <c r="IH72" s="213"/>
      <c r="II72" s="214">
        <v>5.7785267158263576E-4</v>
      </c>
      <c r="IJ72"/>
      <c r="IK72"/>
      <c r="IL72"/>
      <c r="IM72"/>
      <c r="IN72"/>
      <c r="IO72"/>
      <c r="IP72"/>
      <c r="IQ72"/>
      <c r="IR72"/>
      <c r="IS72"/>
    </row>
    <row r="73" spans="3:253" x14ac:dyDescent="0.2">
      <c r="C73" s="83" t="s">
        <v>898</v>
      </c>
      <c r="D73" s="114">
        <v>3.7191000000000001</v>
      </c>
      <c r="E73" s="213">
        <v>4.5</v>
      </c>
      <c r="F73" s="213">
        <v>0.89</v>
      </c>
      <c r="G73" s="213">
        <v>1.3979999999999999</v>
      </c>
      <c r="H73" s="213">
        <v>1.331</v>
      </c>
      <c r="I73" s="213"/>
      <c r="J73" s="213"/>
      <c r="K73" s="213"/>
      <c r="L73" s="213"/>
      <c r="M73" s="213"/>
      <c r="N73" s="213">
        <v>0.95440000000000003</v>
      </c>
      <c r="O73" s="213"/>
      <c r="P73" s="213"/>
      <c r="Q73" s="213">
        <v>0.25</v>
      </c>
      <c r="R73" s="213">
        <v>2.1497999999999999</v>
      </c>
      <c r="S73" s="213"/>
      <c r="T73" s="213">
        <v>0.28079999999999999</v>
      </c>
      <c r="U73" s="213"/>
      <c r="V73" s="213">
        <v>5.3179999999999996</v>
      </c>
      <c r="W73" s="213"/>
      <c r="X73" s="213"/>
      <c r="Y73" s="213"/>
      <c r="Z73" s="213"/>
      <c r="AA73" s="213">
        <v>0.86899999999999999</v>
      </c>
      <c r="AB73" s="213">
        <v>27.9588</v>
      </c>
      <c r="AC73" s="213"/>
      <c r="AD73" s="213">
        <v>2.9157999999999999</v>
      </c>
      <c r="AE73" s="213">
        <v>0.57410000000000005</v>
      </c>
      <c r="AF73" s="213">
        <v>0.13070000000000001</v>
      </c>
      <c r="AG73" s="213"/>
      <c r="AH73" s="213"/>
      <c r="AI73" s="213">
        <v>1.2227999999999999</v>
      </c>
      <c r="AJ73" s="213">
        <v>0.51500000000000001</v>
      </c>
      <c r="AK73" s="213">
        <v>2.52</v>
      </c>
      <c r="AL73" s="213">
        <v>0.39</v>
      </c>
      <c r="AM73" s="213"/>
      <c r="AN73" s="213">
        <v>2.2960000000000003</v>
      </c>
      <c r="AO73" s="213">
        <v>1.64</v>
      </c>
      <c r="AP73" s="213">
        <v>3.08</v>
      </c>
      <c r="AQ73" s="213">
        <v>4.3925999999999998</v>
      </c>
      <c r="AR73" s="213"/>
      <c r="AS73" s="213">
        <v>128.07</v>
      </c>
      <c r="AT73" s="213">
        <v>18.002400000000002</v>
      </c>
      <c r="AU73" s="213">
        <v>0.84</v>
      </c>
      <c r="AV73" s="213"/>
      <c r="AW73" s="213"/>
      <c r="AX73" s="213"/>
      <c r="AY73" s="213"/>
      <c r="AZ73" s="114">
        <v>0.80769999999999997</v>
      </c>
      <c r="BA73" s="213">
        <v>0.33119999999999999</v>
      </c>
      <c r="BB73" s="213">
        <v>0.875</v>
      </c>
      <c r="BC73" s="213">
        <v>0.97299999999999998</v>
      </c>
      <c r="BD73" s="213">
        <v>6.9420000000000002</v>
      </c>
      <c r="BE73" s="213"/>
      <c r="BF73" s="213"/>
      <c r="BG73" s="213"/>
      <c r="BH73" s="213"/>
      <c r="BI73" s="213"/>
      <c r="BJ73" s="213">
        <v>2.8376000000000001</v>
      </c>
      <c r="BK73" s="213"/>
      <c r="BL73" s="213"/>
      <c r="BM73" s="213">
        <v>0</v>
      </c>
      <c r="BN73" s="213">
        <v>1.7043999999999999</v>
      </c>
      <c r="BO73" s="213"/>
      <c r="BP73" s="213">
        <v>1.5291999999999999</v>
      </c>
      <c r="BQ73" s="213"/>
      <c r="BR73" s="213">
        <v>0</v>
      </c>
      <c r="BS73" s="213"/>
      <c r="BT73" s="213"/>
      <c r="BU73" s="213"/>
      <c r="BV73" s="213"/>
      <c r="BW73" s="213">
        <v>0</v>
      </c>
      <c r="BX73" s="213">
        <v>16.209400000000002</v>
      </c>
      <c r="BY73" s="213"/>
      <c r="BZ73" s="213">
        <v>2.3778999999999999</v>
      </c>
      <c r="CA73" s="213">
        <v>3.2000000000000002E-3</v>
      </c>
      <c r="CB73" s="213">
        <v>7.3000000000000001E-3</v>
      </c>
      <c r="CC73" s="213"/>
      <c r="CD73" s="213"/>
      <c r="CE73" s="213">
        <v>6.2347000000000001</v>
      </c>
      <c r="CF73" s="213">
        <v>3.6400000000000002E-2</v>
      </c>
      <c r="CG73" s="213">
        <v>16.27</v>
      </c>
      <c r="CH73" s="213">
        <v>0</v>
      </c>
      <c r="CI73" s="213"/>
      <c r="CJ73" s="213">
        <v>3.1099999999999999E-2</v>
      </c>
      <c r="CK73" s="213">
        <v>0.06</v>
      </c>
      <c r="CL73" s="213">
        <v>9.0799999999999992E-2</v>
      </c>
      <c r="CM73" s="213">
        <v>12.069999999999999</v>
      </c>
      <c r="CN73" s="213"/>
      <c r="CO73" s="213">
        <v>137.71130000000002</v>
      </c>
      <c r="CP73" s="213">
        <v>29.869999999999997</v>
      </c>
      <c r="CQ73" s="213">
        <v>2.76</v>
      </c>
      <c r="CR73" s="213"/>
      <c r="CS73" s="213"/>
      <c r="CT73" s="213"/>
      <c r="CU73" s="213"/>
      <c r="CV73" s="114">
        <v>0</v>
      </c>
      <c r="CW73" s="213">
        <v>0</v>
      </c>
      <c r="CX73" s="213">
        <v>0</v>
      </c>
      <c r="CY73" s="213">
        <v>0</v>
      </c>
      <c r="CZ73" s="213">
        <v>0</v>
      </c>
      <c r="DA73" s="213"/>
      <c r="DB73" s="213"/>
      <c r="DC73" s="213"/>
      <c r="DD73" s="213"/>
      <c r="DE73" s="213"/>
      <c r="DF73" s="213">
        <v>0</v>
      </c>
      <c r="DG73" s="213"/>
      <c r="DH73" s="213"/>
      <c r="DI73" s="213">
        <v>0</v>
      </c>
      <c r="DJ73" s="213">
        <v>0</v>
      </c>
      <c r="DK73" s="213"/>
      <c r="DL73" s="213">
        <v>0</v>
      </c>
      <c r="DM73" s="213"/>
      <c r="DN73" s="213">
        <v>0</v>
      </c>
      <c r="DO73" s="213"/>
      <c r="DP73" s="213"/>
      <c r="DQ73" s="213"/>
      <c r="DR73" s="213"/>
      <c r="DS73" s="213">
        <v>0</v>
      </c>
      <c r="DT73" s="213">
        <v>0</v>
      </c>
      <c r="DU73" s="213"/>
      <c r="DV73" s="213">
        <v>0</v>
      </c>
      <c r="DW73" s="213">
        <v>0</v>
      </c>
      <c r="DX73" s="213">
        <v>0</v>
      </c>
      <c r="DY73" s="213"/>
      <c r="DZ73" s="213"/>
      <c r="EA73" s="213">
        <v>0</v>
      </c>
      <c r="EB73" s="213">
        <v>0</v>
      </c>
      <c r="EC73" s="213">
        <v>0</v>
      </c>
      <c r="ED73" s="213">
        <v>0</v>
      </c>
      <c r="EE73" s="213"/>
      <c r="EF73" s="213">
        <v>0</v>
      </c>
      <c r="EG73" s="213">
        <v>0</v>
      </c>
      <c r="EH73" s="213">
        <v>0</v>
      </c>
      <c r="EI73" s="213">
        <v>0</v>
      </c>
      <c r="EJ73" s="213"/>
      <c r="EK73" s="213">
        <v>340.95280000000002</v>
      </c>
      <c r="EL73" s="213">
        <v>65.716700000000003</v>
      </c>
      <c r="EM73" s="213">
        <v>7.26</v>
      </c>
      <c r="EN73" s="213"/>
      <c r="EO73" s="213"/>
      <c r="EP73" s="213"/>
      <c r="EQ73" s="213"/>
      <c r="ER73" s="114">
        <v>0</v>
      </c>
      <c r="ES73" s="213">
        <v>0</v>
      </c>
      <c r="ET73" s="213">
        <v>0</v>
      </c>
      <c r="EU73" s="213">
        <v>0</v>
      </c>
      <c r="EV73" s="213">
        <v>0</v>
      </c>
      <c r="EW73" s="213"/>
      <c r="EX73" s="213"/>
      <c r="EY73" s="213"/>
      <c r="EZ73" s="213"/>
      <c r="FA73" s="213"/>
      <c r="FB73" s="213">
        <v>0</v>
      </c>
      <c r="FC73" s="213"/>
      <c r="FD73" s="213"/>
      <c r="FE73" s="213">
        <v>0</v>
      </c>
      <c r="FF73" s="213">
        <v>0</v>
      </c>
      <c r="FG73" s="213"/>
      <c r="FH73" s="213">
        <v>0</v>
      </c>
      <c r="FI73" s="213"/>
      <c r="FJ73" s="213">
        <v>0</v>
      </c>
      <c r="FK73" s="213"/>
      <c r="FL73" s="213"/>
      <c r="FM73" s="213"/>
      <c r="FN73" s="213"/>
      <c r="FO73" s="213">
        <v>0</v>
      </c>
      <c r="FP73" s="213">
        <v>0</v>
      </c>
      <c r="FQ73" s="213"/>
      <c r="FR73" s="213">
        <v>0</v>
      </c>
      <c r="FS73" s="213">
        <v>0</v>
      </c>
      <c r="FT73" s="213">
        <v>0</v>
      </c>
      <c r="FU73" s="213"/>
      <c r="FV73" s="213"/>
      <c r="FW73" s="213">
        <v>0</v>
      </c>
      <c r="FX73" s="213">
        <v>0</v>
      </c>
      <c r="FY73" s="213">
        <v>0</v>
      </c>
      <c r="FZ73" s="213">
        <v>0</v>
      </c>
      <c r="GA73" s="213"/>
      <c r="GB73" s="213">
        <v>0</v>
      </c>
      <c r="GC73" s="213">
        <v>0</v>
      </c>
      <c r="GD73" s="213">
        <v>0</v>
      </c>
      <c r="GE73" s="213">
        <v>0</v>
      </c>
      <c r="GF73" s="213"/>
      <c r="GG73" s="213">
        <v>5362.55</v>
      </c>
      <c r="GH73" s="213">
        <v>585.84400000000005</v>
      </c>
      <c r="GI73" s="213">
        <v>77.599999999999994</v>
      </c>
      <c r="GJ73" s="213"/>
      <c r="GK73" s="213"/>
      <c r="GL73" s="213"/>
      <c r="GM73" s="213"/>
      <c r="GN73" s="114">
        <v>0</v>
      </c>
      <c r="GO73" s="213">
        <v>0</v>
      </c>
      <c r="GP73" s="213">
        <v>0</v>
      </c>
      <c r="GQ73" s="213">
        <v>0</v>
      </c>
      <c r="GR73" s="213">
        <v>0</v>
      </c>
      <c r="GS73" s="213"/>
      <c r="GT73" s="213"/>
      <c r="GU73" s="213"/>
      <c r="GV73" s="213"/>
      <c r="GW73" s="213"/>
      <c r="GX73" s="213">
        <v>0</v>
      </c>
      <c r="GY73" s="213"/>
      <c r="GZ73" s="213"/>
      <c r="HA73" s="213">
        <v>0</v>
      </c>
      <c r="HB73" s="213">
        <v>0</v>
      </c>
      <c r="HC73" s="213"/>
      <c r="HD73" s="213">
        <v>0</v>
      </c>
      <c r="HE73" s="213"/>
      <c r="HF73" s="213">
        <v>0</v>
      </c>
      <c r="HG73" s="213"/>
      <c r="HH73" s="213"/>
      <c r="HI73" s="213"/>
      <c r="HJ73" s="213"/>
      <c r="HK73" s="213">
        <v>0</v>
      </c>
      <c r="HL73" s="213">
        <v>0</v>
      </c>
      <c r="HM73" s="213"/>
      <c r="HN73" s="213">
        <v>0</v>
      </c>
      <c r="HO73" s="213">
        <v>0</v>
      </c>
      <c r="HP73" s="213">
        <v>0</v>
      </c>
      <c r="HQ73" s="213"/>
      <c r="HR73" s="213"/>
      <c r="HS73" s="213">
        <v>0</v>
      </c>
      <c r="HT73" s="213">
        <v>0</v>
      </c>
      <c r="HU73" s="213">
        <v>0</v>
      </c>
      <c r="HV73" s="213">
        <v>0</v>
      </c>
      <c r="HW73" s="213"/>
      <c r="HX73" s="213">
        <v>0</v>
      </c>
      <c r="HY73" s="213">
        <v>0</v>
      </c>
      <c r="HZ73" s="213">
        <v>0</v>
      </c>
      <c r="IA73" s="213">
        <v>0</v>
      </c>
      <c r="IB73" s="213"/>
      <c r="IC73" s="213">
        <v>1.7183999999999999</v>
      </c>
      <c r="ID73" s="213">
        <v>8.0000000000000002E-3</v>
      </c>
      <c r="IE73" s="213">
        <v>0</v>
      </c>
      <c r="IF73" s="213"/>
      <c r="IG73" s="213"/>
      <c r="IH73" s="213"/>
      <c r="II73" s="214"/>
      <c r="IJ73"/>
      <c r="IK73"/>
      <c r="IL73"/>
      <c r="IM73"/>
      <c r="IN73"/>
      <c r="IO73"/>
      <c r="IP73"/>
      <c r="IQ73"/>
      <c r="IR73"/>
      <c r="IS73"/>
    </row>
    <row r="74" spans="3:253" x14ac:dyDescent="0.2">
      <c r="C74" s="83" t="s">
        <v>1856</v>
      </c>
      <c r="D74" s="114">
        <v>0.4178</v>
      </c>
      <c r="E74" s="213">
        <v>0</v>
      </c>
      <c r="F74" s="213">
        <v>7.8120000000000003</v>
      </c>
      <c r="G74" s="213">
        <v>5.3</v>
      </c>
      <c r="H74" s="213">
        <v>4.3102999999999998</v>
      </c>
      <c r="I74" s="213">
        <v>0</v>
      </c>
      <c r="J74" s="213">
        <v>0</v>
      </c>
      <c r="K74" s="213"/>
      <c r="L74" s="213"/>
      <c r="M74" s="213"/>
      <c r="N74" s="213">
        <v>4.7552000000000003</v>
      </c>
      <c r="O74" s="213"/>
      <c r="P74" s="213">
        <v>0</v>
      </c>
      <c r="Q74" s="213">
        <v>0</v>
      </c>
      <c r="R74" s="213">
        <v>17.350000000000001</v>
      </c>
      <c r="S74" s="213">
        <v>0</v>
      </c>
      <c r="T74" s="213">
        <v>0</v>
      </c>
      <c r="U74" s="213"/>
      <c r="V74" s="213"/>
      <c r="W74" s="213"/>
      <c r="X74" s="213">
        <v>0</v>
      </c>
      <c r="Y74" s="213"/>
      <c r="Z74" s="213"/>
      <c r="AA74" s="213">
        <v>0.24</v>
      </c>
      <c r="AB74" s="213">
        <v>0.46</v>
      </c>
      <c r="AC74" s="213"/>
      <c r="AD74" s="213">
        <v>7.5846</v>
      </c>
      <c r="AE74" s="213">
        <v>0</v>
      </c>
      <c r="AF74" s="213">
        <v>0</v>
      </c>
      <c r="AG74" s="213">
        <v>0</v>
      </c>
      <c r="AH74" s="213"/>
      <c r="AI74" s="213">
        <v>0.25369999999999998</v>
      </c>
      <c r="AJ74" s="213">
        <v>0</v>
      </c>
      <c r="AK74" s="213">
        <v>0</v>
      </c>
      <c r="AL74" s="213">
        <v>0</v>
      </c>
      <c r="AM74" s="213"/>
      <c r="AN74" s="213">
        <v>2.8767</v>
      </c>
      <c r="AO74" s="213">
        <v>0</v>
      </c>
      <c r="AP74" s="213">
        <v>0</v>
      </c>
      <c r="AQ74" s="213">
        <v>10.07</v>
      </c>
      <c r="AR74" s="213"/>
      <c r="AS74" s="213">
        <v>27.89</v>
      </c>
      <c r="AT74" s="213">
        <v>0.6</v>
      </c>
      <c r="AU74" s="213"/>
      <c r="AV74" s="213">
        <v>2.8803000000000001</v>
      </c>
      <c r="AW74" s="213">
        <v>0.26</v>
      </c>
      <c r="AX74" s="213">
        <v>0</v>
      </c>
      <c r="AY74" s="213"/>
      <c r="AZ74" s="114">
        <v>6.6601999999999997</v>
      </c>
      <c r="BA74" s="213">
        <v>1.94</v>
      </c>
      <c r="BB74" s="213">
        <v>43.941600000000001</v>
      </c>
      <c r="BC74" s="213">
        <v>46.383299999999998</v>
      </c>
      <c r="BD74" s="213">
        <v>0.72970000000000002</v>
      </c>
      <c r="BE74" s="213">
        <v>0</v>
      </c>
      <c r="BF74" s="213">
        <v>0</v>
      </c>
      <c r="BG74" s="213"/>
      <c r="BH74" s="213"/>
      <c r="BI74" s="213"/>
      <c r="BJ74" s="213">
        <v>1.2385999999999999</v>
      </c>
      <c r="BK74" s="213"/>
      <c r="BL74" s="213">
        <v>0</v>
      </c>
      <c r="BM74" s="213">
        <v>1.51</v>
      </c>
      <c r="BN74" s="213">
        <v>2.952</v>
      </c>
      <c r="BO74" s="213">
        <v>0</v>
      </c>
      <c r="BP74" s="213">
        <v>0.5514</v>
      </c>
      <c r="BQ74" s="213"/>
      <c r="BR74" s="213"/>
      <c r="BS74" s="213"/>
      <c r="BT74" s="213">
        <v>0.36</v>
      </c>
      <c r="BU74" s="213"/>
      <c r="BV74" s="213"/>
      <c r="BW74" s="213">
        <v>0.432</v>
      </c>
      <c r="BX74" s="213">
        <v>3.7250000000000001</v>
      </c>
      <c r="BY74" s="213"/>
      <c r="BZ74" s="213">
        <v>5.0988999999999995</v>
      </c>
      <c r="CA74" s="213">
        <v>2.37</v>
      </c>
      <c r="CB74" s="213">
        <v>0.1673</v>
      </c>
      <c r="CC74" s="213">
        <v>6.0000000000000001E-3</v>
      </c>
      <c r="CD74" s="213"/>
      <c r="CE74" s="213">
        <v>1.5679000000000001</v>
      </c>
      <c r="CF74" s="213">
        <v>0.51449999999999996</v>
      </c>
      <c r="CG74" s="213">
        <v>3.9550000000000001</v>
      </c>
      <c r="CH74" s="213">
        <v>0</v>
      </c>
      <c r="CI74" s="213"/>
      <c r="CJ74" s="213">
        <v>34.259399999999999</v>
      </c>
      <c r="CK74" s="213">
        <v>4.17</v>
      </c>
      <c r="CL74" s="213">
        <v>10.791499999999999</v>
      </c>
      <c r="CM74" s="213">
        <v>57.702500000000001</v>
      </c>
      <c r="CN74" s="213"/>
      <c r="CO74" s="213">
        <v>16.45</v>
      </c>
      <c r="CP74" s="213">
        <v>7.9499999999999993</v>
      </c>
      <c r="CQ74" s="213"/>
      <c r="CR74" s="213">
        <v>0.31240000000000001</v>
      </c>
      <c r="CS74" s="213">
        <v>0</v>
      </c>
      <c r="CT74" s="213">
        <v>1.21E-2</v>
      </c>
      <c r="CU74" s="213"/>
      <c r="CV74" s="114">
        <v>0</v>
      </c>
      <c r="CW74" s="213">
        <v>0</v>
      </c>
      <c r="CX74" s="213">
        <v>0</v>
      </c>
      <c r="CY74" s="213">
        <v>0</v>
      </c>
      <c r="CZ74" s="213">
        <v>0</v>
      </c>
      <c r="DA74" s="213">
        <v>0</v>
      </c>
      <c r="DB74" s="213">
        <v>0</v>
      </c>
      <c r="DC74" s="213"/>
      <c r="DD74" s="213"/>
      <c r="DE74" s="213"/>
      <c r="DF74" s="213">
        <v>0</v>
      </c>
      <c r="DG74" s="213"/>
      <c r="DH74" s="213">
        <v>0</v>
      </c>
      <c r="DI74" s="213">
        <v>0</v>
      </c>
      <c r="DJ74" s="213">
        <v>0</v>
      </c>
      <c r="DK74" s="213">
        <v>0</v>
      </c>
      <c r="DL74" s="213">
        <v>0</v>
      </c>
      <c r="DM74" s="213"/>
      <c r="DN74" s="213"/>
      <c r="DO74" s="213"/>
      <c r="DP74" s="213">
        <v>0</v>
      </c>
      <c r="DQ74" s="213"/>
      <c r="DR74" s="213"/>
      <c r="DS74" s="213">
        <v>0</v>
      </c>
      <c r="DT74" s="213">
        <v>0</v>
      </c>
      <c r="DU74" s="213"/>
      <c r="DV74" s="213">
        <v>0</v>
      </c>
      <c r="DW74" s="213">
        <v>0</v>
      </c>
      <c r="DX74" s="213">
        <v>0</v>
      </c>
      <c r="DY74" s="213">
        <v>0</v>
      </c>
      <c r="DZ74" s="213"/>
      <c r="EA74" s="213">
        <v>0</v>
      </c>
      <c r="EB74" s="213">
        <v>0</v>
      </c>
      <c r="EC74" s="213">
        <v>0</v>
      </c>
      <c r="ED74" s="213">
        <v>0</v>
      </c>
      <c r="EE74" s="213"/>
      <c r="EF74" s="213">
        <v>0</v>
      </c>
      <c r="EG74" s="213">
        <v>0</v>
      </c>
      <c r="EH74" s="213">
        <v>0</v>
      </c>
      <c r="EI74" s="213">
        <v>0</v>
      </c>
      <c r="EJ74" s="213"/>
      <c r="EK74" s="213">
        <v>666.1</v>
      </c>
      <c r="EL74" s="213">
        <v>0.5</v>
      </c>
      <c r="EM74" s="213"/>
      <c r="EN74" s="213">
        <v>0</v>
      </c>
      <c r="EO74" s="213">
        <v>0</v>
      </c>
      <c r="EP74" s="213">
        <v>0</v>
      </c>
      <c r="EQ74" s="213"/>
      <c r="ER74" s="114">
        <v>0</v>
      </c>
      <c r="ES74" s="213">
        <v>0</v>
      </c>
      <c r="ET74" s="213">
        <v>0</v>
      </c>
      <c r="EU74" s="213">
        <v>0</v>
      </c>
      <c r="EV74" s="213">
        <v>0</v>
      </c>
      <c r="EW74" s="213">
        <v>0</v>
      </c>
      <c r="EX74" s="213">
        <v>0</v>
      </c>
      <c r="EY74" s="213"/>
      <c r="EZ74" s="213"/>
      <c r="FA74" s="213"/>
      <c r="FB74" s="213">
        <v>0</v>
      </c>
      <c r="FC74" s="213"/>
      <c r="FD74" s="213">
        <v>0</v>
      </c>
      <c r="FE74" s="213">
        <v>0</v>
      </c>
      <c r="FF74" s="213">
        <v>0</v>
      </c>
      <c r="FG74" s="213">
        <v>0</v>
      </c>
      <c r="FH74" s="213">
        <v>0</v>
      </c>
      <c r="FI74" s="213"/>
      <c r="FJ74" s="213"/>
      <c r="FK74" s="213"/>
      <c r="FL74" s="213">
        <v>0</v>
      </c>
      <c r="FM74" s="213"/>
      <c r="FN74" s="213"/>
      <c r="FO74" s="213">
        <v>0</v>
      </c>
      <c r="FP74" s="213">
        <v>0</v>
      </c>
      <c r="FQ74" s="213"/>
      <c r="FR74" s="213">
        <v>0</v>
      </c>
      <c r="FS74" s="213">
        <v>0</v>
      </c>
      <c r="FT74" s="213">
        <v>0</v>
      </c>
      <c r="FU74" s="213">
        <v>0</v>
      </c>
      <c r="FV74" s="213"/>
      <c r="FW74" s="213">
        <v>0</v>
      </c>
      <c r="FX74" s="213">
        <v>0</v>
      </c>
      <c r="FY74" s="213">
        <v>0</v>
      </c>
      <c r="FZ74" s="213">
        <v>0</v>
      </c>
      <c r="GA74" s="213"/>
      <c r="GB74" s="213">
        <v>0</v>
      </c>
      <c r="GC74" s="213">
        <v>0</v>
      </c>
      <c r="GD74" s="213">
        <v>0</v>
      </c>
      <c r="GE74" s="213">
        <v>0</v>
      </c>
      <c r="GF74" s="213"/>
      <c r="GG74" s="213">
        <v>3374.3999999999996</v>
      </c>
      <c r="GH74" s="213">
        <v>287</v>
      </c>
      <c r="GI74" s="213"/>
      <c r="GJ74" s="213">
        <v>0</v>
      </c>
      <c r="GK74" s="213">
        <v>0</v>
      </c>
      <c r="GL74" s="213">
        <v>0</v>
      </c>
      <c r="GM74" s="213"/>
      <c r="GN74" s="114">
        <v>0</v>
      </c>
      <c r="GO74" s="213">
        <v>0</v>
      </c>
      <c r="GP74" s="213">
        <v>0</v>
      </c>
      <c r="GQ74" s="213">
        <v>0</v>
      </c>
      <c r="GR74" s="213">
        <v>0</v>
      </c>
      <c r="GS74" s="213">
        <v>0</v>
      </c>
      <c r="GT74" s="213">
        <v>0</v>
      </c>
      <c r="GU74" s="213"/>
      <c r="GV74" s="213"/>
      <c r="GW74" s="213"/>
      <c r="GX74" s="213">
        <v>0</v>
      </c>
      <c r="GY74" s="213"/>
      <c r="GZ74" s="213">
        <v>0</v>
      </c>
      <c r="HA74" s="213">
        <v>0</v>
      </c>
      <c r="HB74" s="213">
        <v>0</v>
      </c>
      <c r="HC74" s="213">
        <v>0</v>
      </c>
      <c r="HD74" s="213">
        <v>0</v>
      </c>
      <c r="HE74" s="213"/>
      <c r="HF74" s="213"/>
      <c r="HG74" s="213"/>
      <c r="HH74" s="213">
        <v>0</v>
      </c>
      <c r="HI74" s="213"/>
      <c r="HJ74" s="213"/>
      <c r="HK74" s="213">
        <v>0</v>
      </c>
      <c r="HL74" s="213">
        <v>0</v>
      </c>
      <c r="HM74" s="213"/>
      <c r="HN74" s="213">
        <v>0</v>
      </c>
      <c r="HO74" s="213">
        <v>0</v>
      </c>
      <c r="HP74" s="213">
        <v>0</v>
      </c>
      <c r="HQ74" s="213">
        <v>0</v>
      </c>
      <c r="HR74" s="213"/>
      <c r="HS74" s="213">
        <v>0</v>
      </c>
      <c r="HT74" s="213">
        <v>0</v>
      </c>
      <c r="HU74" s="213">
        <v>0</v>
      </c>
      <c r="HV74" s="213">
        <v>0</v>
      </c>
      <c r="HW74" s="213"/>
      <c r="HX74" s="213">
        <v>0</v>
      </c>
      <c r="HY74" s="213">
        <v>0</v>
      </c>
      <c r="HZ74" s="213">
        <v>0</v>
      </c>
      <c r="IA74" s="213">
        <v>0</v>
      </c>
      <c r="IB74" s="213"/>
      <c r="IC74" s="213">
        <v>0.89</v>
      </c>
      <c r="ID74" s="213">
        <v>0</v>
      </c>
      <c r="IE74" s="213"/>
      <c r="IF74" s="213">
        <v>0</v>
      </c>
      <c r="IG74" s="213">
        <v>0</v>
      </c>
      <c r="IH74" s="213">
        <v>0</v>
      </c>
      <c r="II74" s="214"/>
      <c r="IJ74"/>
      <c r="IK74"/>
      <c r="IL74"/>
      <c r="IM74"/>
      <c r="IN74"/>
      <c r="IO74"/>
      <c r="IP74"/>
      <c r="IQ74"/>
      <c r="IR74"/>
      <c r="IS74"/>
    </row>
    <row r="75" spans="3:253" x14ac:dyDescent="0.2">
      <c r="C75" s="83" t="s">
        <v>7617</v>
      </c>
      <c r="D75" s="114"/>
      <c r="E75" s="213"/>
      <c r="F75" s="213"/>
      <c r="G75" s="213"/>
      <c r="H75" s="213"/>
      <c r="I75" s="213"/>
      <c r="J75" s="213"/>
      <c r="K75" s="213"/>
      <c r="L75" s="213"/>
      <c r="M75" s="213"/>
      <c r="N75" s="213">
        <v>0</v>
      </c>
      <c r="O75" s="213"/>
      <c r="P75" s="213"/>
      <c r="Q75" s="213"/>
      <c r="R75" s="213"/>
      <c r="S75" s="213"/>
      <c r="T75" s="213"/>
      <c r="U75" s="213"/>
      <c r="V75" s="213"/>
      <c r="W75" s="213"/>
      <c r="X75" s="213"/>
      <c r="Y75" s="213"/>
      <c r="Z75" s="213"/>
      <c r="AA75" s="213"/>
      <c r="AB75" s="213"/>
      <c r="AC75" s="213"/>
      <c r="AD75" s="213">
        <v>0</v>
      </c>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114"/>
      <c r="BA75" s="213"/>
      <c r="BB75" s="213"/>
      <c r="BC75" s="213"/>
      <c r="BD75" s="213"/>
      <c r="BE75" s="213"/>
      <c r="BF75" s="213"/>
      <c r="BG75" s="213"/>
      <c r="BH75" s="213"/>
      <c r="BI75" s="213"/>
      <c r="BJ75" s="213">
        <v>0.93799999999999994</v>
      </c>
      <c r="BK75" s="213"/>
      <c r="BL75" s="213"/>
      <c r="BM75" s="213"/>
      <c r="BN75" s="213"/>
      <c r="BO75" s="213"/>
      <c r="BP75" s="213"/>
      <c r="BQ75" s="213"/>
      <c r="BR75" s="213"/>
      <c r="BS75" s="213"/>
      <c r="BT75" s="213"/>
      <c r="BU75" s="213"/>
      <c r="BV75" s="213"/>
      <c r="BW75" s="213"/>
      <c r="BX75" s="213"/>
      <c r="BY75" s="213"/>
      <c r="BZ75" s="213">
        <v>17.126300000000001</v>
      </c>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114"/>
      <c r="CW75" s="213"/>
      <c r="CX75" s="213"/>
      <c r="CY75" s="213"/>
      <c r="CZ75" s="213"/>
      <c r="DA75" s="213"/>
      <c r="DB75" s="213"/>
      <c r="DC75" s="213"/>
      <c r="DD75" s="213"/>
      <c r="DE75" s="213"/>
      <c r="DF75" s="213">
        <v>0</v>
      </c>
      <c r="DG75" s="213"/>
      <c r="DH75" s="213"/>
      <c r="DI75" s="213"/>
      <c r="DJ75" s="213"/>
      <c r="DK75" s="213"/>
      <c r="DL75" s="213"/>
      <c r="DM75" s="213"/>
      <c r="DN75" s="213"/>
      <c r="DO75" s="213"/>
      <c r="DP75" s="213"/>
      <c r="DQ75" s="213"/>
      <c r="DR75" s="213"/>
      <c r="DS75" s="213"/>
      <c r="DT75" s="213"/>
      <c r="DU75" s="213"/>
      <c r="DV75" s="213">
        <v>0</v>
      </c>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114"/>
      <c r="ES75" s="213"/>
      <c r="ET75" s="213"/>
      <c r="EU75" s="213"/>
      <c r="EV75" s="213"/>
      <c r="EW75" s="213"/>
      <c r="EX75" s="213"/>
      <c r="EY75" s="213"/>
      <c r="EZ75" s="213"/>
      <c r="FA75" s="213"/>
      <c r="FB75" s="213">
        <v>0</v>
      </c>
      <c r="FC75" s="213"/>
      <c r="FD75" s="213"/>
      <c r="FE75" s="213"/>
      <c r="FF75" s="213"/>
      <c r="FG75" s="213"/>
      <c r="FH75" s="213"/>
      <c r="FI75" s="213"/>
      <c r="FJ75" s="213"/>
      <c r="FK75" s="213"/>
      <c r="FL75" s="213"/>
      <c r="FM75" s="213"/>
      <c r="FN75" s="213"/>
      <c r="FO75" s="213"/>
      <c r="FP75" s="213"/>
      <c r="FQ75" s="213"/>
      <c r="FR75" s="213">
        <v>0</v>
      </c>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114"/>
      <c r="GO75" s="213"/>
      <c r="GP75" s="213"/>
      <c r="GQ75" s="213"/>
      <c r="GR75" s="213"/>
      <c r="GS75" s="213"/>
      <c r="GT75" s="213"/>
      <c r="GU75" s="213"/>
      <c r="GV75" s="213"/>
      <c r="GW75" s="213"/>
      <c r="GX75" s="213">
        <v>0</v>
      </c>
      <c r="GY75" s="213"/>
      <c r="GZ75" s="213"/>
      <c r="HA75" s="213"/>
      <c r="HB75" s="213"/>
      <c r="HC75" s="213"/>
      <c r="HD75" s="213"/>
      <c r="HE75" s="213"/>
      <c r="HF75" s="213"/>
      <c r="HG75" s="213"/>
      <c r="HH75" s="213"/>
      <c r="HI75" s="213"/>
      <c r="HJ75" s="213"/>
      <c r="HK75" s="213"/>
      <c r="HL75" s="213"/>
      <c r="HM75" s="213"/>
      <c r="HN75" s="213">
        <v>0</v>
      </c>
      <c r="HO75" s="213"/>
      <c r="HP75" s="213"/>
      <c r="HQ75" s="213"/>
      <c r="HR75" s="213"/>
      <c r="HS75" s="213"/>
      <c r="HT75" s="213"/>
      <c r="HU75" s="213"/>
      <c r="HV75" s="213"/>
      <c r="HW75" s="213"/>
      <c r="HX75" s="213"/>
      <c r="HY75" s="213"/>
      <c r="HZ75" s="213"/>
      <c r="IA75" s="213"/>
      <c r="IB75" s="213"/>
      <c r="IC75" s="213"/>
      <c r="ID75" s="213"/>
      <c r="IE75" s="213"/>
      <c r="IF75" s="213"/>
      <c r="IG75" s="213"/>
      <c r="IH75" s="213"/>
      <c r="II75" s="214"/>
      <c r="IJ75"/>
      <c r="IK75"/>
      <c r="IL75"/>
      <c r="IM75"/>
      <c r="IN75"/>
      <c r="IO75"/>
      <c r="IP75"/>
      <c r="IQ75"/>
      <c r="IR75"/>
      <c r="IS75"/>
    </row>
    <row r="76" spans="3:253" x14ac:dyDescent="0.2">
      <c r="C76" s="83" t="s">
        <v>1857</v>
      </c>
      <c r="D76" s="114">
        <v>0</v>
      </c>
      <c r="E76" s="213"/>
      <c r="F76" s="213"/>
      <c r="G76" s="213"/>
      <c r="H76" s="213"/>
      <c r="I76" s="213"/>
      <c r="J76" s="213"/>
      <c r="K76" s="213"/>
      <c r="L76" s="213"/>
      <c r="M76" s="213"/>
      <c r="N76" s="213">
        <v>0</v>
      </c>
      <c r="O76" s="213"/>
      <c r="P76" s="213"/>
      <c r="Q76" s="213"/>
      <c r="R76" s="213"/>
      <c r="S76" s="213"/>
      <c r="T76" s="213"/>
      <c r="U76" s="213"/>
      <c r="V76" s="213"/>
      <c r="W76" s="213"/>
      <c r="X76" s="213"/>
      <c r="Y76" s="213"/>
      <c r="Z76" s="213"/>
      <c r="AA76" s="213"/>
      <c r="AB76" s="213">
        <v>0</v>
      </c>
      <c r="AC76" s="213"/>
      <c r="AD76" s="213">
        <v>0</v>
      </c>
      <c r="AE76" s="213"/>
      <c r="AF76" s="213"/>
      <c r="AG76" s="213"/>
      <c r="AH76" s="213"/>
      <c r="AI76" s="213">
        <v>0</v>
      </c>
      <c r="AJ76" s="213"/>
      <c r="AK76" s="213">
        <v>0</v>
      </c>
      <c r="AL76" s="213"/>
      <c r="AM76" s="213"/>
      <c r="AN76" s="213"/>
      <c r="AO76" s="213">
        <v>0</v>
      </c>
      <c r="AP76" s="213"/>
      <c r="AQ76" s="213"/>
      <c r="AR76" s="213"/>
      <c r="AS76" s="213"/>
      <c r="AT76" s="213"/>
      <c r="AU76" s="213"/>
      <c r="AV76" s="213"/>
      <c r="AW76" s="213">
        <v>0</v>
      </c>
      <c r="AX76" s="213"/>
      <c r="AY76" s="213"/>
      <c r="AZ76" s="114">
        <v>0.55900000000000005</v>
      </c>
      <c r="BA76" s="213"/>
      <c r="BB76" s="213"/>
      <c r="BC76" s="213"/>
      <c r="BD76" s="213"/>
      <c r="BE76" s="213"/>
      <c r="BF76" s="213"/>
      <c r="BG76" s="213"/>
      <c r="BH76" s="213"/>
      <c r="BI76" s="213"/>
      <c r="BJ76" s="213">
        <v>0</v>
      </c>
      <c r="BK76" s="213"/>
      <c r="BL76" s="213"/>
      <c r="BM76" s="213"/>
      <c r="BN76" s="213"/>
      <c r="BO76" s="213"/>
      <c r="BP76" s="213"/>
      <c r="BQ76" s="213"/>
      <c r="BR76" s="213"/>
      <c r="BS76" s="213"/>
      <c r="BT76" s="213"/>
      <c r="BU76" s="213"/>
      <c r="BV76" s="213"/>
      <c r="BW76" s="213"/>
      <c r="BX76" s="213">
        <v>0</v>
      </c>
      <c r="BY76" s="213"/>
      <c r="BZ76" s="213">
        <v>3342.41</v>
      </c>
      <c r="CA76" s="213"/>
      <c r="CB76" s="213"/>
      <c r="CC76" s="213"/>
      <c r="CD76" s="213"/>
      <c r="CE76" s="213">
        <v>0</v>
      </c>
      <c r="CF76" s="213"/>
      <c r="CG76" s="213">
        <v>3.6139999999999999</v>
      </c>
      <c r="CH76" s="213"/>
      <c r="CI76" s="213"/>
      <c r="CJ76" s="213"/>
      <c r="CK76" s="213">
        <v>0</v>
      </c>
      <c r="CL76" s="213"/>
      <c r="CM76" s="213"/>
      <c r="CN76" s="213"/>
      <c r="CO76" s="213"/>
      <c r="CP76" s="213"/>
      <c r="CQ76" s="213"/>
      <c r="CR76" s="213"/>
      <c r="CS76" s="213">
        <v>0.63</v>
      </c>
      <c r="CT76" s="213"/>
      <c r="CU76" s="213"/>
      <c r="CV76" s="114">
        <v>0</v>
      </c>
      <c r="CW76" s="213"/>
      <c r="CX76" s="213"/>
      <c r="CY76" s="213"/>
      <c r="CZ76" s="213"/>
      <c r="DA76" s="213"/>
      <c r="DB76" s="213"/>
      <c r="DC76" s="213"/>
      <c r="DD76" s="213"/>
      <c r="DE76" s="213"/>
      <c r="DF76" s="213">
        <v>0</v>
      </c>
      <c r="DG76" s="213"/>
      <c r="DH76" s="213"/>
      <c r="DI76" s="213"/>
      <c r="DJ76" s="213"/>
      <c r="DK76" s="213"/>
      <c r="DL76" s="213"/>
      <c r="DM76" s="213"/>
      <c r="DN76" s="213"/>
      <c r="DO76" s="213"/>
      <c r="DP76" s="213"/>
      <c r="DQ76" s="213"/>
      <c r="DR76" s="213"/>
      <c r="DS76" s="213"/>
      <c r="DT76" s="213">
        <v>0</v>
      </c>
      <c r="DU76" s="213"/>
      <c r="DV76" s="213">
        <v>0</v>
      </c>
      <c r="DW76" s="213"/>
      <c r="DX76" s="213"/>
      <c r="DY76" s="213"/>
      <c r="DZ76" s="213"/>
      <c r="EA76" s="213">
        <v>0</v>
      </c>
      <c r="EB76" s="213"/>
      <c r="EC76" s="213">
        <v>0</v>
      </c>
      <c r="ED76" s="213"/>
      <c r="EE76" s="213"/>
      <c r="EF76" s="213"/>
      <c r="EG76" s="213">
        <v>0</v>
      </c>
      <c r="EH76" s="213"/>
      <c r="EI76" s="213"/>
      <c r="EJ76" s="213"/>
      <c r="EK76" s="213"/>
      <c r="EL76" s="213"/>
      <c r="EM76" s="213"/>
      <c r="EN76" s="213"/>
      <c r="EO76" s="213">
        <v>0</v>
      </c>
      <c r="EP76" s="213"/>
      <c r="EQ76" s="213"/>
      <c r="ER76" s="114">
        <v>0</v>
      </c>
      <c r="ES76" s="213"/>
      <c r="ET76" s="213"/>
      <c r="EU76" s="213"/>
      <c r="EV76" s="213"/>
      <c r="EW76" s="213"/>
      <c r="EX76" s="213"/>
      <c r="EY76" s="213"/>
      <c r="EZ76" s="213"/>
      <c r="FA76" s="213"/>
      <c r="FB76" s="213">
        <v>0</v>
      </c>
      <c r="FC76" s="213"/>
      <c r="FD76" s="213"/>
      <c r="FE76" s="213"/>
      <c r="FF76" s="213"/>
      <c r="FG76" s="213"/>
      <c r="FH76" s="213"/>
      <c r="FI76" s="213"/>
      <c r="FJ76" s="213"/>
      <c r="FK76" s="213"/>
      <c r="FL76" s="213"/>
      <c r="FM76" s="213"/>
      <c r="FN76" s="213"/>
      <c r="FO76" s="213"/>
      <c r="FP76" s="213">
        <v>0</v>
      </c>
      <c r="FQ76" s="213"/>
      <c r="FR76" s="213">
        <v>0</v>
      </c>
      <c r="FS76" s="213"/>
      <c r="FT76" s="213"/>
      <c r="FU76" s="213"/>
      <c r="FV76" s="213"/>
      <c r="FW76" s="213">
        <v>0</v>
      </c>
      <c r="FX76" s="213"/>
      <c r="FY76" s="213">
        <v>0</v>
      </c>
      <c r="FZ76" s="213"/>
      <c r="GA76" s="213"/>
      <c r="GB76" s="213"/>
      <c r="GC76" s="213">
        <v>0</v>
      </c>
      <c r="GD76" s="213"/>
      <c r="GE76" s="213"/>
      <c r="GF76" s="213"/>
      <c r="GG76" s="213"/>
      <c r="GH76" s="213"/>
      <c r="GI76" s="213"/>
      <c r="GJ76" s="213"/>
      <c r="GK76" s="213">
        <v>0</v>
      </c>
      <c r="GL76" s="213"/>
      <c r="GM76" s="213"/>
      <c r="GN76" s="114">
        <v>0</v>
      </c>
      <c r="GO76" s="213"/>
      <c r="GP76" s="213"/>
      <c r="GQ76" s="213"/>
      <c r="GR76" s="213"/>
      <c r="GS76" s="213"/>
      <c r="GT76" s="213"/>
      <c r="GU76" s="213"/>
      <c r="GV76" s="213"/>
      <c r="GW76" s="213"/>
      <c r="GX76" s="213">
        <v>0</v>
      </c>
      <c r="GY76" s="213"/>
      <c r="GZ76" s="213"/>
      <c r="HA76" s="213"/>
      <c r="HB76" s="213"/>
      <c r="HC76" s="213"/>
      <c r="HD76" s="213"/>
      <c r="HE76" s="213"/>
      <c r="HF76" s="213"/>
      <c r="HG76" s="213"/>
      <c r="HH76" s="213"/>
      <c r="HI76" s="213"/>
      <c r="HJ76" s="213"/>
      <c r="HK76" s="213"/>
      <c r="HL76" s="213">
        <v>0</v>
      </c>
      <c r="HM76" s="213"/>
      <c r="HN76" s="213">
        <v>0</v>
      </c>
      <c r="HO76" s="213"/>
      <c r="HP76" s="213"/>
      <c r="HQ76" s="213"/>
      <c r="HR76" s="213"/>
      <c r="HS76" s="213">
        <v>0</v>
      </c>
      <c r="HT76" s="213"/>
      <c r="HU76" s="213">
        <v>0</v>
      </c>
      <c r="HV76" s="213"/>
      <c r="HW76" s="213"/>
      <c r="HX76" s="213"/>
      <c r="HY76" s="213">
        <v>0</v>
      </c>
      <c r="HZ76" s="213"/>
      <c r="IA76" s="213"/>
      <c r="IB76" s="213"/>
      <c r="IC76" s="213"/>
      <c r="ID76" s="213"/>
      <c r="IE76" s="213"/>
      <c r="IF76" s="213"/>
      <c r="IG76" s="213">
        <v>0</v>
      </c>
      <c r="IH76" s="213"/>
      <c r="II76" s="214"/>
      <c r="IJ76"/>
      <c r="IK76"/>
      <c r="IL76"/>
      <c r="IM76"/>
      <c r="IN76"/>
      <c r="IO76"/>
      <c r="IP76"/>
      <c r="IQ76"/>
      <c r="IR76"/>
      <c r="IS76"/>
    </row>
    <row r="77" spans="3:253" x14ac:dyDescent="0.2">
      <c r="C77" s="83" t="s">
        <v>7618</v>
      </c>
      <c r="D77" s="114"/>
      <c r="E77" s="213"/>
      <c r="F77" s="213"/>
      <c r="G77" s="213">
        <v>5.3319999999999999</v>
      </c>
      <c r="H77" s="213">
        <v>0.06</v>
      </c>
      <c r="I77" s="213"/>
      <c r="J77" s="213"/>
      <c r="K77" s="213"/>
      <c r="L77" s="213"/>
      <c r="M77" s="213"/>
      <c r="N77" s="213"/>
      <c r="O77" s="213"/>
      <c r="P77" s="213"/>
      <c r="Q77" s="213"/>
      <c r="R77" s="213"/>
      <c r="S77" s="213"/>
      <c r="T77" s="213"/>
      <c r="U77" s="213"/>
      <c r="V77" s="213">
        <v>0</v>
      </c>
      <c r="W77" s="213"/>
      <c r="X77" s="213"/>
      <c r="Y77" s="213"/>
      <c r="Z77" s="213"/>
      <c r="AA77" s="213">
        <v>0</v>
      </c>
      <c r="AB77" s="213">
        <v>0</v>
      </c>
      <c r="AC77" s="213"/>
      <c r="AD77" s="213">
        <v>9.3716000000000008</v>
      </c>
      <c r="AE77" s="213">
        <v>1.83</v>
      </c>
      <c r="AF77" s="213"/>
      <c r="AG77" s="213"/>
      <c r="AH77" s="213"/>
      <c r="AI77" s="213"/>
      <c r="AJ77" s="213"/>
      <c r="AK77" s="213"/>
      <c r="AL77" s="213"/>
      <c r="AM77" s="213"/>
      <c r="AN77" s="213">
        <v>0</v>
      </c>
      <c r="AO77" s="213"/>
      <c r="AP77" s="213"/>
      <c r="AQ77" s="213"/>
      <c r="AR77" s="213"/>
      <c r="AS77" s="213"/>
      <c r="AT77" s="213"/>
      <c r="AU77" s="213"/>
      <c r="AV77" s="213"/>
      <c r="AW77" s="213"/>
      <c r="AX77" s="213"/>
      <c r="AY77" s="213"/>
      <c r="AZ77" s="114"/>
      <c r="BA77" s="213"/>
      <c r="BB77" s="213"/>
      <c r="BC77" s="213">
        <v>0.23300000000000001</v>
      </c>
      <c r="BD77" s="213">
        <v>0.12</v>
      </c>
      <c r="BE77" s="213"/>
      <c r="BF77" s="213"/>
      <c r="BG77" s="213"/>
      <c r="BH77" s="213"/>
      <c r="BI77" s="213"/>
      <c r="BJ77" s="213"/>
      <c r="BK77" s="213"/>
      <c r="BL77" s="213"/>
      <c r="BM77" s="213"/>
      <c r="BN77" s="213"/>
      <c r="BO77" s="213"/>
      <c r="BP77" s="213"/>
      <c r="BQ77" s="213"/>
      <c r="BR77" s="213">
        <v>0</v>
      </c>
      <c r="BS77" s="213"/>
      <c r="BT77" s="213"/>
      <c r="BU77" s="213"/>
      <c r="BV77" s="213"/>
      <c r="BW77" s="213">
        <v>2.64</v>
      </c>
      <c r="BX77" s="213">
        <v>0</v>
      </c>
      <c r="BY77" s="213"/>
      <c r="BZ77" s="213">
        <v>0.57539999999999991</v>
      </c>
      <c r="CA77" s="213">
        <v>0.1</v>
      </c>
      <c r="CB77" s="213"/>
      <c r="CC77" s="213"/>
      <c r="CD77" s="213"/>
      <c r="CE77" s="213"/>
      <c r="CF77" s="213"/>
      <c r="CG77" s="213"/>
      <c r="CH77" s="213"/>
      <c r="CI77" s="213"/>
      <c r="CJ77" s="213">
        <v>1.0976999999999999</v>
      </c>
      <c r="CK77" s="213"/>
      <c r="CL77" s="213"/>
      <c r="CM77" s="213"/>
      <c r="CN77" s="213"/>
      <c r="CO77" s="213"/>
      <c r="CP77" s="213"/>
      <c r="CQ77" s="213"/>
      <c r="CR77" s="213"/>
      <c r="CS77" s="213"/>
      <c r="CT77" s="213"/>
      <c r="CU77" s="213"/>
      <c r="CV77" s="114"/>
      <c r="CW77" s="213"/>
      <c r="CX77" s="213"/>
      <c r="CY77" s="213">
        <v>0</v>
      </c>
      <c r="CZ77" s="213">
        <v>0</v>
      </c>
      <c r="DA77" s="213"/>
      <c r="DB77" s="213"/>
      <c r="DC77" s="213"/>
      <c r="DD77" s="213"/>
      <c r="DE77" s="213"/>
      <c r="DF77" s="213"/>
      <c r="DG77" s="213"/>
      <c r="DH77" s="213"/>
      <c r="DI77" s="213"/>
      <c r="DJ77" s="213"/>
      <c r="DK77" s="213"/>
      <c r="DL77" s="213"/>
      <c r="DM77" s="213"/>
      <c r="DN77" s="213">
        <v>0</v>
      </c>
      <c r="DO77" s="213"/>
      <c r="DP77" s="213"/>
      <c r="DQ77" s="213"/>
      <c r="DR77" s="213"/>
      <c r="DS77" s="213">
        <v>0</v>
      </c>
      <c r="DT77" s="213">
        <v>0</v>
      </c>
      <c r="DU77" s="213"/>
      <c r="DV77" s="213">
        <v>0</v>
      </c>
      <c r="DW77" s="213">
        <v>0</v>
      </c>
      <c r="DX77" s="213"/>
      <c r="DY77" s="213"/>
      <c r="DZ77" s="213"/>
      <c r="EA77" s="213"/>
      <c r="EB77" s="213"/>
      <c r="EC77" s="213"/>
      <c r="ED77" s="213"/>
      <c r="EE77" s="213"/>
      <c r="EF77" s="213">
        <v>0</v>
      </c>
      <c r="EG77" s="213"/>
      <c r="EH77" s="213"/>
      <c r="EI77" s="213"/>
      <c r="EJ77" s="213"/>
      <c r="EK77" s="213"/>
      <c r="EL77" s="213"/>
      <c r="EM77" s="213"/>
      <c r="EN77" s="213"/>
      <c r="EO77" s="213"/>
      <c r="EP77" s="213"/>
      <c r="EQ77" s="213"/>
      <c r="ER77" s="114"/>
      <c r="ES77" s="213"/>
      <c r="ET77" s="213"/>
      <c r="EU77" s="213">
        <v>0</v>
      </c>
      <c r="EV77" s="213">
        <v>0</v>
      </c>
      <c r="EW77" s="213"/>
      <c r="EX77" s="213"/>
      <c r="EY77" s="213"/>
      <c r="EZ77" s="213"/>
      <c r="FA77" s="213"/>
      <c r="FB77" s="213"/>
      <c r="FC77" s="213"/>
      <c r="FD77" s="213"/>
      <c r="FE77" s="213"/>
      <c r="FF77" s="213"/>
      <c r="FG77" s="213"/>
      <c r="FH77" s="213"/>
      <c r="FI77" s="213"/>
      <c r="FJ77" s="213">
        <v>0</v>
      </c>
      <c r="FK77" s="213"/>
      <c r="FL77" s="213"/>
      <c r="FM77" s="213"/>
      <c r="FN77" s="213"/>
      <c r="FO77" s="213">
        <v>0</v>
      </c>
      <c r="FP77" s="213">
        <v>0</v>
      </c>
      <c r="FQ77" s="213"/>
      <c r="FR77" s="213">
        <v>0</v>
      </c>
      <c r="FS77" s="213">
        <v>0</v>
      </c>
      <c r="FT77" s="213"/>
      <c r="FU77" s="213"/>
      <c r="FV77" s="213"/>
      <c r="FW77" s="213"/>
      <c r="FX77" s="213"/>
      <c r="FY77" s="213"/>
      <c r="FZ77" s="213"/>
      <c r="GA77" s="213"/>
      <c r="GB77" s="213">
        <v>0</v>
      </c>
      <c r="GC77" s="213"/>
      <c r="GD77" s="213"/>
      <c r="GE77" s="213"/>
      <c r="GF77" s="213"/>
      <c r="GG77" s="213"/>
      <c r="GH77" s="213"/>
      <c r="GI77" s="213"/>
      <c r="GJ77" s="213"/>
      <c r="GK77" s="213"/>
      <c r="GL77" s="213"/>
      <c r="GM77" s="213"/>
      <c r="GN77" s="114"/>
      <c r="GO77" s="213"/>
      <c r="GP77" s="213"/>
      <c r="GQ77" s="213">
        <v>0</v>
      </c>
      <c r="GR77" s="213">
        <v>0</v>
      </c>
      <c r="GS77" s="213"/>
      <c r="GT77" s="213"/>
      <c r="GU77" s="213"/>
      <c r="GV77" s="213"/>
      <c r="GW77" s="213"/>
      <c r="GX77" s="213"/>
      <c r="GY77" s="213"/>
      <c r="GZ77" s="213"/>
      <c r="HA77" s="213"/>
      <c r="HB77" s="213"/>
      <c r="HC77" s="213"/>
      <c r="HD77" s="213"/>
      <c r="HE77" s="213"/>
      <c r="HF77" s="213">
        <v>0</v>
      </c>
      <c r="HG77" s="213"/>
      <c r="HH77" s="213"/>
      <c r="HI77" s="213"/>
      <c r="HJ77" s="213"/>
      <c r="HK77" s="213">
        <v>0</v>
      </c>
      <c r="HL77" s="213">
        <v>0</v>
      </c>
      <c r="HM77" s="213"/>
      <c r="HN77" s="213">
        <v>0</v>
      </c>
      <c r="HO77" s="213">
        <v>0</v>
      </c>
      <c r="HP77" s="213"/>
      <c r="HQ77" s="213"/>
      <c r="HR77" s="213"/>
      <c r="HS77" s="213"/>
      <c r="HT77" s="213"/>
      <c r="HU77" s="213"/>
      <c r="HV77" s="213"/>
      <c r="HW77" s="213"/>
      <c r="HX77" s="213">
        <v>0</v>
      </c>
      <c r="HY77" s="213"/>
      <c r="HZ77" s="213"/>
      <c r="IA77" s="213"/>
      <c r="IB77" s="213"/>
      <c r="IC77" s="213"/>
      <c r="ID77" s="213"/>
      <c r="IE77" s="213"/>
      <c r="IF77" s="213"/>
      <c r="IG77" s="213"/>
      <c r="IH77" s="213"/>
      <c r="II77" s="214"/>
      <c r="IJ77"/>
      <c r="IK77"/>
      <c r="IL77"/>
      <c r="IM77"/>
      <c r="IN77"/>
      <c r="IO77"/>
      <c r="IP77"/>
      <c r="IQ77"/>
      <c r="IR77"/>
      <c r="IS77"/>
    </row>
    <row r="78" spans="3:253" x14ac:dyDescent="0.2">
      <c r="C78" s="83" t="s">
        <v>1859</v>
      </c>
      <c r="D78" s="114">
        <v>0</v>
      </c>
      <c r="E78" s="213"/>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v>0</v>
      </c>
      <c r="AE78" s="213"/>
      <c r="AF78" s="213"/>
      <c r="AG78" s="213"/>
      <c r="AH78" s="213"/>
      <c r="AI78" s="213"/>
      <c r="AJ78" s="213"/>
      <c r="AK78" s="213"/>
      <c r="AL78" s="213"/>
      <c r="AM78" s="213"/>
      <c r="AN78" s="213"/>
      <c r="AO78" s="213"/>
      <c r="AP78" s="213"/>
      <c r="AQ78" s="213">
        <v>0</v>
      </c>
      <c r="AR78" s="213"/>
      <c r="AS78" s="213">
        <v>0</v>
      </c>
      <c r="AT78" s="213"/>
      <c r="AU78" s="213"/>
      <c r="AV78" s="213"/>
      <c r="AW78" s="213"/>
      <c r="AX78" s="213"/>
      <c r="AY78" s="213"/>
      <c r="AZ78" s="114">
        <v>0</v>
      </c>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v>0</v>
      </c>
      <c r="CA78" s="213"/>
      <c r="CB78" s="213"/>
      <c r="CC78" s="213"/>
      <c r="CD78" s="213"/>
      <c r="CE78" s="213"/>
      <c r="CF78" s="213"/>
      <c r="CG78" s="213"/>
      <c r="CH78" s="213"/>
      <c r="CI78" s="213"/>
      <c r="CJ78" s="213"/>
      <c r="CK78" s="213"/>
      <c r="CL78" s="213"/>
      <c r="CM78" s="213">
        <v>0.161</v>
      </c>
      <c r="CN78" s="213"/>
      <c r="CO78" s="213">
        <v>0.63</v>
      </c>
      <c r="CP78" s="213"/>
      <c r="CQ78" s="213"/>
      <c r="CR78" s="213"/>
      <c r="CS78" s="213"/>
      <c r="CT78" s="213"/>
      <c r="CU78" s="213"/>
      <c r="CV78" s="114">
        <v>0</v>
      </c>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v>0</v>
      </c>
      <c r="DW78" s="213"/>
      <c r="DX78" s="213"/>
      <c r="DY78" s="213"/>
      <c r="DZ78" s="213"/>
      <c r="EA78" s="213"/>
      <c r="EB78" s="213"/>
      <c r="EC78" s="213"/>
      <c r="ED78" s="213"/>
      <c r="EE78" s="213"/>
      <c r="EF78" s="213"/>
      <c r="EG78" s="213"/>
      <c r="EH78" s="213"/>
      <c r="EI78" s="213">
        <v>0</v>
      </c>
      <c r="EJ78" s="213"/>
      <c r="EK78" s="213">
        <v>0</v>
      </c>
      <c r="EL78" s="213"/>
      <c r="EM78" s="213"/>
      <c r="EN78" s="213"/>
      <c r="EO78" s="213"/>
      <c r="EP78" s="213"/>
      <c r="EQ78" s="213"/>
      <c r="ER78" s="114">
        <v>0</v>
      </c>
      <c r="ES78" s="213"/>
      <c r="ET78" s="213"/>
      <c r="EU78" s="213"/>
      <c r="EV78" s="213"/>
      <c r="EW78" s="213"/>
      <c r="EX78" s="213"/>
      <c r="EY78" s="213"/>
      <c r="EZ78" s="213"/>
      <c r="FA78" s="213"/>
      <c r="FB78" s="213"/>
      <c r="FC78" s="213"/>
      <c r="FD78" s="213"/>
      <c r="FE78" s="213"/>
      <c r="FF78" s="213"/>
      <c r="FG78" s="213"/>
      <c r="FH78" s="213"/>
      <c r="FI78" s="213"/>
      <c r="FJ78" s="213"/>
      <c r="FK78" s="213"/>
      <c r="FL78" s="213"/>
      <c r="FM78" s="213"/>
      <c r="FN78" s="213"/>
      <c r="FO78" s="213"/>
      <c r="FP78" s="213"/>
      <c r="FQ78" s="213"/>
      <c r="FR78" s="213">
        <v>0</v>
      </c>
      <c r="FS78" s="213"/>
      <c r="FT78" s="213"/>
      <c r="FU78" s="213"/>
      <c r="FV78" s="213"/>
      <c r="FW78" s="213"/>
      <c r="FX78" s="213"/>
      <c r="FY78" s="213"/>
      <c r="FZ78" s="213"/>
      <c r="GA78" s="213"/>
      <c r="GB78" s="213"/>
      <c r="GC78" s="213"/>
      <c r="GD78" s="213"/>
      <c r="GE78" s="213">
        <v>0</v>
      </c>
      <c r="GF78" s="213"/>
      <c r="GG78" s="213">
        <v>0</v>
      </c>
      <c r="GH78" s="213"/>
      <c r="GI78" s="213"/>
      <c r="GJ78" s="213"/>
      <c r="GK78" s="213"/>
      <c r="GL78" s="213"/>
      <c r="GM78" s="213"/>
      <c r="GN78" s="114">
        <v>0</v>
      </c>
      <c r="GO78" s="213"/>
      <c r="GP78" s="213"/>
      <c r="GQ78" s="213"/>
      <c r="GR78" s="213"/>
      <c r="GS78" s="213"/>
      <c r="GT78" s="213"/>
      <c r="GU78" s="213"/>
      <c r="GV78" s="213"/>
      <c r="GW78" s="213"/>
      <c r="GX78" s="213"/>
      <c r="GY78" s="213"/>
      <c r="GZ78" s="213"/>
      <c r="HA78" s="213"/>
      <c r="HB78" s="213"/>
      <c r="HC78" s="213"/>
      <c r="HD78" s="213"/>
      <c r="HE78" s="213"/>
      <c r="HF78" s="213"/>
      <c r="HG78" s="213"/>
      <c r="HH78" s="213"/>
      <c r="HI78" s="213"/>
      <c r="HJ78" s="213"/>
      <c r="HK78" s="213"/>
      <c r="HL78" s="213"/>
      <c r="HM78" s="213"/>
      <c r="HN78" s="213">
        <v>0</v>
      </c>
      <c r="HO78" s="213"/>
      <c r="HP78" s="213"/>
      <c r="HQ78" s="213"/>
      <c r="HR78" s="213"/>
      <c r="HS78" s="213"/>
      <c r="HT78" s="213"/>
      <c r="HU78" s="213"/>
      <c r="HV78" s="213"/>
      <c r="HW78" s="213"/>
      <c r="HX78" s="213"/>
      <c r="HY78" s="213"/>
      <c r="HZ78" s="213"/>
      <c r="IA78" s="213">
        <v>0</v>
      </c>
      <c r="IB78" s="213"/>
      <c r="IC78" s="213">
        <v>0</v>
      </c>
      <c r="ID78" s="213"/>
      <c r="IE78" s="213"/>
      <c r="IF78" s="213"/>
      <c r="IG78" s="213"/>
      <c r="IH78" s="213"/>
      <c r="II78" s="214"/>
      <c r="IJ78"/>
      <c r="IK78"/>
      <c r="IL78"/>
      <c r="IM78"/>
      <c r="IN78"/>
      <c r="IO78"/>
      <c r="IP78"/>
      <c r="IQ78"/>
      <c r="IR78"/>
      <c r="IS78"/>
    </row>
    <row r="79" spans="3:253" x14ac:dyDescent="0.2">
      <c r="C79" s="83" t="s">
        <v>1862</v>
      </c>
      <c r="D79" s="114">
        <v>0</v>
      </c>
      <c r="E79" s="213">
        <v>0</v>
      </c>
      <c r="F79" s="213">
        <v>0</v>
      </c>
      <c r="G79" s="213">
        <v>0</v>
      </c>
      <c r="H79" s="213">
        <v>0</v>
      </c>
      <c r="I79" s="213">
        <v>0</v>
      </c>
      <c r="J79" s="213">
        <v>0</v>
      </c>
      <c r="K79" s="213">
        <v>0</v>
      </c>
      <c r="L79" s="213">
        <v>0</v>
      </c>
      <c r="M79" s="213">
        <v>0</v>
      </c>
      <c r="N79" s="213">
        <v>0</v>
      </c>
      <c r="O79" s="213">
        <v>0</v>
      </c>
      <c r="P79" s="213">
        <v>0</v>
      </c>
      <c r="Q79" s="213">
        <v>0</v>
      </c>
      <c r="R79" s="213">
        <v>0</v>
      </c>
      <c r="S79" s="213">
        <v>0</v>
      </c>
      <c r="T79" s="213">
        <v>0</v>
      </c>
      <c r="U79" s="213">
        <v>0</v>
      </c>
      <c r="V79" s="213">
        <v>0</v>
      </c>
      <c r="W79" s="213">
        <v>0</v>
      </c>
      <c r="X79" s="213">
        <v>0</v>
      </c>
      <c r="Y79" s="213">
        <v>0</v>
      </c>
      <c r="Z79" s="213">
        <v>0</v>
      </c>
      <c r="AA79" s="213">
        <v>0</v>
      </c>
      <c r="AB79" s="213">
        <v>0</v>
      </c>
      <c r="AC79" s="213">
        <v>0</v>
      </c>
      <c r="AD79" s="213">
        <v>0</v>
      </c>
      <c r="AE79" s="213">
        <v>0</v>
      </c>
      <c r="AF79" s="213">
        <v>0</v>
      </c>
      <c r="AG79" s="213">
        <v>0</v>
      </c>
      <c r="AH79" s="213">
        <v>0</v>
      </c>
      <c r="AI79" s="213">
        <v>0</v>
      </c>
      <c r="AJ79" s="213">
        <v>0</v>
      </c>
      <c r="AK79" s="213">
        <v>0</v>
      </c>
      <c r="AL79" s="213">
        <v>0</v>
      </c>
      <c r="AM79" s="213">
        <v>0</v>
      </c>
      <c r="AN79" s="213">
        <v>0</v>
      </c>
      <c r="AO79" s="213">
        <v>0</v>
      </c>
      <c r="AP79" s="213">
        <v>0</v>
      </c>
      <c r="AQ79" s="213">
        <v>0</v>
      </c>
      <c r="AR79" s="213">
        <v>0</v>
      </c>
      <c r="AS79" s="213">
        <v>0</v>
      </c>
      <c r="AT79" s="213">
        <v>0</v>
      </c>
      <c r="AU79" s="213"/>
      <c r="AV79" s="213"/>
      <c r="AW79" s="213"/>
      <c r="AX79" s="213"/>
      <c r="AY79" s="213">
        <v>0</v>
      </c>
      <c r="AZ79" s="114">
        <v>3051.9703310999375</v>
      </c>
      <c r="BA79" s="213">
        <v>146.83420301488979</v>
      </c>
      <c r="BB79" s="213">
        <v>1828.6116264055902</v>
      </c>
      <c r="BC79" s="213">
        <v>2676.5109897037737</v>
      </c>
      <c r="BD79" s="213">
        <v>2721.3012638329842</v>
      </c>
      <c r="BE79" s="213">
        <v>238.75163514092159</v>
      </c>
      <c r="BF79" s="213">
        <v>73.222361185143981</v>
      </c>
      <c r="BG79" s="213">
        <v>499.70366702414748</v>
      </c>
      <c r="BH79" s="213">
        <v>160.85550622055564</v>
      </c>
      <c r="BI79" s="213">
        <v>88.412106324615337</v>
      </c>
      <c r="BJ79" s="213">
        <v>1594.5337589998906</v>
      </c>
      <c r="BK79" s="213">
        <v>819.46727624224968</v>
      </c>
      <c r="BL79" s="213">
        <v>650.43267648505559</v>
      </c>
      <c r="BM79" s="213">
        <v>1641.2714363521102</v>
      </c>
      <c r="BN79" s="213">
        <v>1386.9405754271154</v>
      </c>
      <c r="BO79" s="213">
        <v>2.336883867610978</v>
      </c>
      <c r="BP79" s="213">
        <v>743.12906990029103</v>
      </c>
      <c r="BQ79" s="213">
        <v>0.38948064460182968</v>
      </c>
      <c r="BR79" s="213">
        <v>192.01395778870202</v>
      </c>
      <c r="BS79" s="213">
        <v>201.75097390374776</v>
      </c>
      <c r="BT79" s="213">
        <v>374.68038010696017</v>
      </c>
      <c r="BU79" s="213">
        <v>176.43473200462884</v>
      </c>
      <c r="BV79" s="213">
        <v>30.379490278942715</v>
      </c>
      <c r="BW79" s="213">
        <v>942.15367929182605</v>
      </c>
      <c r="BX79" s="213">
        <v>1699.3040523977829</v>
      </c>
      <c r="BY79" s="213">
        <v>993.17564373466564</v>
      </c>
      <c r="BZ79" s="213">
        <v>1724.6202942969019</v>
      </c>
      <c r="CA79" s="213">
        <v>1785.7687554993893</v>
      </c>
      <c r="CB79" s="213">
        <v>403.11246716289367</v>
      </c>
      <c r="CC79" s="213">
        <v>799.60376336755633</v>
      </c>
      <c r="CD79" s="213">
        <v>429.98663164041994</v>
      </c>
      <c r="CE79" s="213">
        <v>1081.9772307038829</v>
      </c>
      <c r="CF79" s="213">
        <v>788.69830531870514</v>
      </c>
      <c r="CG79" s="213">
        <v>2413.2220739529366</v>
      </c>
      <c r="CH79" s="213">
        <v>338.84816080359184</v>
      </c>
      <c r="CI79" s="213">
        <v>269.52060606446616</v>
      </c>
      <c r="CJ79" s="213">
        <v>1436.4046172915478</v>
      </c>
      <c r="CK79" s="213">
        <v>1229.2009143633745</v>
      </c>
      <c r="CL79" s="213">
        <v>978.37537923979619</v>
      </c>
      <c r="CM79" s="213">
        <v>1279.0544368724086</v>
      </c>
      <c r="CN79" s="213">
        <v>899.3108083856248</v>
      </c>
      <c r="CO79" s="213">
        <v>4367.6359485649182</v>
      </c>
      <c r="CP79" s="213">
        <v>3991.3976458795505</v>
      </c>
      <c r="CQ79" s="213"/>
      <c r="CR79" s="213"/>
      <c r="CS79" s="213"/>
      <c r="CT79" s="213"/>
      <c r="CU79" s="213">
        <v>101.65444824107755</v>
      </c>
      <c r="CV79" s="114">
        <v>0</v>
      </c>
      <c r="CW79" s="213">
        <v>0</v>
      </c>
      <c r="CX79" s="213">
        <v>0</v>
      </c>
      <c r="CY79" s="213">
        <v>0</v>
      </c>
      <c r="CZ79" s="213">
        <v>0</v>
      </c>
      <c r="DA79" s="213">
        <v>0</v>
      </c>
      <c r="DB79" s="213">
        <v>0</v>
      </c>
      <c r="DC79" s="213">
        <v>0</v>
      </c>
      <c r="DD79" s="213">
        <v>0</v>
      </c>
      <c r="DE79" s="213">
        <v>0</v>
      </c>
      <c r="DF79" s="213">
        <v>0</v>
      </c>
      <c r="DG79" s="213">
        <v>0</v>
      </c>
      <c r="DH79" s="213">
        <v>0</v>
      </c>
      <c r="DI79" s="213">
        <v>0</v>
      </c>
      <c r="DJ79" s="213">
        <v>0</v>
      </c>
      <c r="DK79" s="213">
        <v>0</v>
      </c>
      <c r="DL79" s="213">
        <v>0</v>
      </c>
      <c r="DM79" s="213">
        <v>0</v>
      </c>
      <c r="DN79" s="213">
        <v>0</v>
      </c>
      <c r="DO79" s="213">
        <v>0</v>
      </c>
      <c r="DP79" s="213">
        <v>0</v>
      </c>
      <c r="DQ79" s="213">
        <v>0</v>
      </c>
      <c r="DR79" s="213">
        <v>0</v>
      </c>
      <c r="DS79" s="213">
        <v>0</v>
      </c>
      <c r="DT79" s="213">
        <v>0</v>
      </c>
      <c r="DU79" s="213">
        <v>0</v>
      </c>
      <c r="DV79" s="213">
        <v>0</v>
      </c>
      <c r="DW79" s="213">
        <v>0</v>
      </c>
      <c r="DX79" s="213">
        <v>0</v>
      </c>
      <c r="DY79" s="213">
        <v>0</v>
      </c>
      <c r="DZ79" s="213">
        <v>0</v>
      </c>
      <c r="EA79" s="213">
        <v>0</v>
      </c>
      <c r="EB79" s="213">
        <v>0</v>
      </c>
      <c r="EC79" s="213">
        <v>0</v>
      </c>
      <c r="ED79" s="213">
        <v>0</v>
      </c>
      <c r="EE79" s="213">
        <v>0</v>
      </c>
      <c r="EF79" s="213">
        <v>0</v>
      </c>
      <c r="EG79" s="213">
        <v>0</v>
      </c>
      <c r="EH79" s="213">
        <v>0</v>
      </c>
      <c r="EI79" s="213">
        <v>0</v>
      </c>
      <c r="EJ79" s="213">
        <v>0</v>
      </c>
      <c r="EK79" s="213">
        <v>0</v>
      </c>
      <c r="EL79" s="213">
        <v>0</v>
      </c>
      <c r="EM79" s="213"/>
      <c r="EN79" s="213"/>
      <c r="EO79" s="213"/>
      <c r="EP79" s="213"/>
      <c r="EQ79" s="213">
        <v>0</v>
      </c>
      <c r="ER79" s="114">
        <v>0</v>
      </c>
      <c r="ES79" s="213">
        <v>0</v>
      </c>
      <c r="ET79" s="213">
        <v>0</v>
      </c>
      <c r="EU79" s="213">
        <v>0</v>
      </c>
      <c r="EV79" s="213">
        <v>0</v>
      </c>
      <c r="EW79" s="213">
        <v>0</v>
      </c>
      <c r="EX79" s="213">
        <v>0</v>
      </c>
      <c r="EY79" s="213">
        <v>0</v>
      </c>
      <c r="EZ79" s="213">
        <v>0</v>
      </c>
      <c r="FA79" s="213">
        <v>0</v>
      </c>
      <c r="FB79" s="213">
        <v>0</v>
      </c>
      <c r="FC79" s="213">
        <v>0</v>
      </c>
      <c r="FD79" s="213">
        <v>0</v>
      </c>
      <c r="FE79" s="213">
        <v>0</v>
      </c>
      <c r="FF79" s="213">
        <v>0</v>
      </c>
      <c r="FG79" s="213">
        <v>0</v>
      </c>
      <c r="FH79" s="213">
        <v>0</v>
      </c>
      <c r="FI79" s="213">
        <v>0</v>
      </c>
      <c r="FJ79" s="213">
        <v>0</v>
      </c>
      <c r="FK79" s="213">
        <v>0</v>
      </c>
      <c r="FL79" s="213">
        <v>0</v>
      </c>
      <c r="FM79" s="213">
        <v>0</v>
      </c>
      <c r="FN79" s="213">
        <v>0</v>
      </c>
      <c r="FO79" s="213">
        <v>0</v>
      </c>
      <c r="FP79" s="213">
        <v>0</v>
      </c>
      <c r="FQ79" s="213">
        <v>0</v>
      </c>
      <c r="FR79" s="213">
        <v>0</v>
      </c>
      <c r="FS79" s="213">
        <v>0</v>
      </c>
      <c r="FT79" s="213">
        <v>0</v>
      </c>
      <c r="FU79" s="213">
        <v>0</v>
      </c>
      <c r="FV79" s="213">
        <v>0</v>
      </c>
      <c r="FW79" s="213">
        <v>0</v>
      </c>
      <c r="FX79" s="213">
        <v>0</v>
      </c>
      <c r="FY79" s="213">
        <v>0</v>
      </c>
      <c r="FZ79" s="213">
        <v>0</v>
      </c>
      <c r="GA79" s="213">
        <v>0</v>
      </c>
      <c r="GB79" s="213">
        <v>0</v>
      </c>
      <c r="GC79" s="213">
        <v>0</v>
      </c>
      <c r="GD79" s="213">
        <v>0</v>
      </c>
      <c r="GE79" s="213">
        <v>0</v>
      </c>
      <c r="GF79" s="213">
        <v>0</v>
      </c>
      <c r="GG79" s="213">
        <v>0</v>
      </c>
      <c r="GH79" s="213">
        <v>0</v>
      </c>
      <c r="GI79" s="213"/>
      <c r="GJ79" s="213"/>
      <c r="GK79" s="213"/>
      <c r="GL79" s="213"/>
      <c r="GM79" s="213">
        <v>0</v>
      </c>
      <c r="GN79" s="114">
        <v>0</v>
      </c>
      <c r="GO79" s="213">
        <v>0</v>
      </c>
      <c r="GP79" s="213">
        <v>0</v>
      </c>
      <c r="GQ79" s="213">
        <v>0</v>
      </c>
      <c r="GR79" s="213">
        <v>0</v>
      </c>
      <c r="GS79" s="213">
        <v>0</v>
      </c>
      <c r="GT79" s="213">
        <v>0</v>
      </c>
      <c r="GU79" s="213">
        <v>0</v>
      </c>
      <c r="GV79" s="213">
        <v>0</v>
      </c>
      <c r="GW79" s="213">
        <v>0</v>
      </c>
      <c r="GX79" s="213">
        <v>0</v>
      </c>
      <c r="GY79" s="213">
        <v>0</v>
      </c>
      <c r="GZ79" s="213">
        <v>0</v>
      </c>
      <c r="HA79" s="213">
        <v>0</v>
      </c>
      <c r="HB79" s="213">
        <v>0</v>
      </c>
      <c r="HC79" s="213">
        <v>0</v>
      </c>
      <c r="HD79" s="213">
        <v>0</v>
      </c>
      <c r="HE79" s="213">
        <v>0</v>
      </c>
      <c r="HF79" s="213">
        <v>0</v>
      </c>
      <c r="HG79" s="213">
        <v>0</v>
      </c>
      <c r="HH79" s="213">
        <v>0</v>
      </c>
      <c r="HI79" s="213">
        <v>0</v>
      </c>
      <c r="HJ79" s="213">
        <v>0</v>
      </c>
      <c r="HK79" s="213">
        <v>0</v>
      </c>
      <c r="HL79" s="213">
        <v>0</v>
      </c>
      <c r="HM79" s="213">
        <v>0</v>
      </c>
      <c r="HN79" s="213">
        <v>0</v>
      </c>
      <c r="HO79" s="213">
        <v>0</v>
      </c>
      <c r="HP79" s="213">
        <v>0</v>
      </c>
      <c r="HQ79" s="213">
        <v>0</v>
      </c>
      <c r="HR79" s="213">
        <v>0</v>
      </c>
      <c r="HS79" s="213">
        <v>0</v>
      </c>
      <c r="HT79" s="213">
        <v>0</v>
      </c>
      <c r="HU79" s="213">
        <v>0</v>
      </c>
      <c r="HV79" s="213">
        <v>0</v>
      </c>
      <c r="HW79" s="213">
        <v>0</v>
      </c>
      <c r="HX79" s="213">
        <v>0</v>
      </c>
      <c r="HY79" s="213">
        <v>0</v>
      </c>
      <c r="HZ79" s="213">
        <v>0</v>
      </c>
      <c r="IA79" s="213">
        <v>0</v>
      </c>
      <c r="IB79" s="213">
        <v>0</v>
      </c>
      <c r="IC79" s="213">
        <v>0</v>
      </c>
      <c r="ID79" s="213">
        <v>0</v>
      </c>
      <c r="IE79" s="213"/>
      <c r="IF79" s="213"/>
      <c r="IG79" s="213"/>
      <c r="IH79" s="213"/>
      <c r="II79" s="214">
        <v>0</v>
      </c>
      <c r="IJ79"/>
      <c r="IK79"/>
      <c r="IL79"/>
      <c r="IM79"/>
      <c r="IN79"/>
      <c r="IO79"/>
      <c r="IP79"/>
      <c r="IQ79"/>
      <c r="IR79"/>
      <c r="IS79"/>
    </row>
    <row r="80" spans="3:253" x14ac:dyDescent="0.2">
      <c r="C80" s="83" t="s">
        <v>899</v>
      </c>
      <c r="D80" s="114">
        <v>0</v>
      </c>
      <c r="E80" s="213">
        <v>0</v>
      </c>
      <c r="F80" s="213">
        <v>0</v>
      </c>
      <c r="G80" s="213">
        <v>0</v>
      </c>
      <c r="H80" s="213">
        <v>0</v>
      </c>
      <c r="I80" s="213">
        <v>0</v>
      </c>
      <c r="J80" s="213"/>
      <c r="K80" s="213"/>
      <c r="L80" s="213"/>
      <c r="M80" s="213"/>
      <c r="N80" s="213">
        <v>0</v>
      </c>
      <c r="O80" s="213"/>
      <c r="P80" s="213"/>
      <c r="Q80" s="213">
        <v>0</v>
      </c>
      <c r="R80" s="213">
        <v>0</v>
      </c>
      <c r="S80" s="213"/>
      <c r="T80" s="213">
        <v>0</v>
      </c>
      <c r="U80" s="213"/>
      <c r="V80" s="213"/>
      <c r="W80" s="213"/>
      <c r="X80" s="213">
        <v>0</v>
      </c>
      <c r="Y80" s="213"/>
      <c r="Z80" s="213"/>
      <c r="AA80" s="213">
        <v>0</v>
      </c>
      <c r="AB80" s="213">
        <v>0</v>
      </c>
      <c r="AC80" s="213"/>
      <c r="AD80" s="213">
        <v>0</v>
      </c>
      <c r="AE80" s="213">
        <v>0</v>
      </c>
      <c r="AF80" s="213">
        <v>0</v>
      </c>
      <c r="AG80" s="213"/>
      <c r="AH80" s="213"/>
      <c r="AI80" s="213">
        <v>0</v>
      </c>
      <c r="AJ80" s="213">
        <v>0</v>
      </c>
      <c r="AK80" s="213">
        <v>0</v>
      </c>
      <c r="AL80" s="213">
        <v>0</v>
      </c>
      <c r="AM80" s="213"/>
      <c r="AN80" s="213">
        <v>0</v>
      </c>
      <c r="AO80" s="213">
        <v>0</v>
      </c>
      <c r="AP80" s="213">
        <v>0</v>
      </c>
      <c r="AQ80" s="213">
        <v>0</v>
      </c>
      <c r="AR80" s="213">
        <v>0</v>
      </c>
      <c r="AS80" s="213">
        <v>0</v>
      </c>
      <c r="AT80" s="213">
        <v>0</v>
      </c>
      <c r="AU80" s="213"/>
      <c r="AV80" s="213">
        <v>0</v>
      </c>
      <c r="AW80" s="213">
        <v>0</v>
      </c>
      <c r="AX80" s="213"/>
      <c r="AY80" s="213"/>
      <c r="AZ80" s="114">
        <v>56.992200000000004</v>
      </c>
      <c r="BA80" s="213">
        <v>15.98</v>
      </c>
      <c r="BB80" s="213">
        <v>70.33720000000001</v>
      </c>
      <c r="BC80" s="213">
        <v>139.81030000000001</v>
      </c>
      <c r="BD80" s="213">
        <v>13.32</v>
      </c>
      <c r="BE80" s="213">
        <v>0.25789999999999996</v>
      </c>
      <c r="BF80" s="213"/>
      <c r="BG80" s="213"/>
      <c r="BH80" s="213"/>
      <c r="BI80" s="213"/>
      <c r="BJ80" s="213">
        <v>14.381600000000001</v>
      </c>
      <c r="BK80" s="213"/>
      <c r="BL80" s="213"/>
      <c r="BM80" s="213">
        <v>37.118000000000002</v>
      </c>
      <c r="BN80" s="213">
        <v>20.68</v>
      </c>
      <c r="BO80" s="213"/>
      <c r="BP80" s="213">
        <v>29.715</v>
      </c>
      <c r="BQ80" s="213"/>
      <c r="BR80" s="213"/>
      <c r="BS80" s="213"/>
      <c r="BT80" s="213">
        <v>5.71</v>
      </c>
      <c r="BU80" s="213"/>
      <c r="BV80" s="213"/>
      <c r="BW80" s="213">
        <v>6.2770000000000001</v>
      </c>
      <c r="BX80" s="213">
        <v>174.49860000000001</v>
      </c>
      <c r="BY80" s="213"/>
      <c r="BZ80" s="213">
        <v>47.194800000000001</v>
      </c>
      <c r="CA80" s="213">
        <v>3.8035999999999999</v>
      </c>
      <c r="CB80" s="213">
        <v>0.34849999999999998</v>
      </c>
      <c r="CC80" s="213"/>
      <c r="CD80" s="213"/>
      <c r="CE80" s="213">
        <v>69.58829999999999</v>
      </c>
      <c r="CF80" s="213">
        <v>0.87680000000000002</v>
      </c>
      <c r="CG80" s="213">
        <v>26.5242</v>
      </c>
      <c r="CH80" s="213">
        <v>2.3414999999999999</v>
      </c>
      <c r="CI80" s="213"/>
      <c r="CJ80" s="213">
        <v>84.056799999999996</v>
      </c>
      <c r="CK80" s="213">
        <v>24.964500000000001</v>
      </c>
      <c r="CL80" s="213">
        <v>95.892399999999995</v>
      </c>
      <c r="CM80" s="213">
        <v>17.295299999999997</v>
      </c>
      <c r="CN80" s="213">
        <v>9.68</v>
      </c>
      <c r="CO80" s="213">
        <v>107.03999999999999</v>
      </c>
      <c r="CP80" s="213">
        <v>64.189400000000006</v>
      </c>
      <c r="CQ80" s="213"/>
      <c r="CR80" s="213">
        <v>60.244199999999999</v>
      </c>
      <c r="CS80" s="213">
        <v>0</v>
      </c>
      <c r="CT80" s="213"/>
      <c r="CU80" s="213"/>
      <c r="CV80" s="114">
        <v>0</v>
      </c>
      <c r="CW80" s="213">
        <v>0</v>
      </c>
      <c r="CX80" s="213">
        <v>0</v>
      </c>
      <c r="CY80" s="213">
        <v>0</v>
      </c>
      <c r="CZ80" s="213">
        <v>0</v>
      </c>
      <c r="DA80" s="213">
        <v>0</v>
      </c>
      <c r="DB80" s="213"/>
      <c r="DC80" s="213"/>
      <c r="DD80" s="213"/>
      <c r="DE80" s="213"/>
      <c r="DF80" s="213">
        <v>0</v>
      </c>
      <c r="DG80" s="213"/>
      <c r="DH80" s="213"/>
      <c r="DI80" s="213">
        <v>0</v>
      </c>
      <c r="DJ80" s="213">
        <v>0</v>
      </c>
      <c r="DK80" s="213"/>
      <c r="DL80" s="213">
        <v>0</v>
      </c>
      <c r="DM80" s="213"/>
      <c r="DN80" s="213"/>
      <c r="DO80" s="213"/>
      <c r="DP80" s="213">
        <v>0</v>
      </c>
      <c r="DQ80" s="213"/>
      <c r="DR80" s="213"/>
      <c r="DS80" s="213">
        <v>0</v>
      </c>
      <c r="DT80" s="213">
        <v>0</v>
      </c>
      <c r="DU80" s="213"/>
      <c r="DV80" s="213">
        <v>0</v>
      </c>
      <c r="DW80" s="213">
        <v>0</v>
      </c>
      <c r="DX80" s="213">
        <v>0</v>
      </c>
      <c r="DY80" s="213"/>
      <c r="DZ80" s="213"/>
      <c r="EA80" s="213">
        <v>0</v>
      </c>
      <c r="EB80" s="213">
        <v>0</v>
      </c>
      <c r="EC80" s="213">
        <v>0</v>
      </c>
      <c r="ED80" s="213">
        <v>0</v>
      </c>
      <c r="EE80" s="213"/>
      <c r="EF80" s="213">
        <v>0</v>
      </c>
      <c r="EG80" s="213">
        <v>0</v>
      </c>
      <c r="EH80" s="213">
        <v>0</v>
      </c>
      <c r="EI80" s="213">
        <v>0</v>
      </c>
      <c r="EJ80" s="213">
        <v>0</v>
      </c>
      <c r="EK80" s="213">
        <v>0</v>
      </c>
      <c r="EL80" s="213">
        <v>0.31</v>
      </c>
      <c r="EM80" s="213"/>
      <c r="EN80" s="213">
        <v>0</v>
      </c>
      <c r="EO80" s="213">
        <v>0</v>
      </c>
      <c r="EP80" s="213"/>
      <c r="EQ80" s="213"/>
      <c r="ER80" s="114">
        <v>0</v>
      </c>
      <c r="ES80" s="213">
        <v>0</v>
      </c>
      <c r="ET80" s="213">
        <v>0</v>
      </c>
      <c r="EU80" s="213">
        <v>0</v>
      </c>
      <c r="EV80" s="213">
        <v>0</v>
      </c>
      <c r="EW80" s="213">
        <v>0</v>
      </c>
      <c r="EX80" s="213"/>
      <c r="EY80" s="213"/>
      <c r="EZ80" s="213"/>
      <c r="FA80" s="213"/>
      <c r="FB80" s="213">
        <v>0</v>
      </c>
      <c r="FC80" s="213"/>
      <c r="FD80" s="213"/>
      <c r="FE80" s="213">
        <v>0</v>
      </c>
      <c r="FF80" s="213">
        <v>0</v>
      </c>
      <c r="FG80" s="213"/>
      <c r="FH80" s="213">
        <v>0</v>
      </c>
      <c r="FI80" s="213"/>
      <c r="FJ80" s="213"/>
      <c r="FK80" s="213"/>
      <c r="FL80" s="213">
        <v>0</v>
      </c>
      <c r="FM80" s="213"/>
      <c r="FN80" s="213"/>
      <c r="FO80" s="213">
        <v>0</v>
      </c>
      <c r="FP80" s="213">
        <v>0</v>
      </c>
      <c r="FQ80" s="213"/>
      <c r="FR80" s="213">
        <v>0</v>
      </c>
      <c r="FS80" s="213">
        <v>0</v>
      </c>
      <c r="FT80" s="213">
        <v>0</v>
      </c>
      <c r="FU80" s="213"/>
      <c r="FV80" s="213"/>
      <c r="FW80" s="213">
        <v>0</v>
      </c>
      <c r="FX80" s="213">
        <v>0</v>
      </c>
      <c r="FY80" s="213">
        <v>0</v>
      </c>
      <c r="FZ80" s="213">
        <v>0</v>
      </c>
      <c r="GA80" s="213"/>
      <c r="GB80" s="213">
        <v>0</v>
      </c>
      <c r="GC80" s="213">
        <v>0</v>
      </c>
      <c r="GD80" s="213">
        <v>0</v>
      </c>
      <c r="GE80" s="213">
        <v>0</v>
      </c>
      <c r="GF80" s="213">
        <v>0</v>
      </c>
      <c r="GG80" s="213">
        <v>0</v>
      </c>
      <c r="GH80" s="213">
        <v>0</v>
      </c>
      <c r="GI80" s="213"/>
      <c r="GJ80" s="213">
        <v>0</v>
      </c>
      <c r="GK80" s="213">
        <v>0</v>
      </c>
      <c r="GL80" s="213"/>
      <c r="GM80" s="213"/>
      <c r="GN80" s="114">
        <v>0</v>
      </c>
      <c r="GO80" s="213">
        <v>0</v>
      </c>
      <c r="GP80" s="213">
        <v>0</v>
      </c>
      <c r="GQ80" s="213">
        <v>0</v>
      </c>
      <c r="GR80" s="213">
        <v>0</v>
      </c>
      <c r="GS80" s="213">
        <v>0</v>
      </c>
      <c r="GT80" s="213"/>
      <c r="GU80" s="213"/>
      <c r="GV80" s="213"/>
      <c r="GW80" s="213"/>
      <c r="GX80" s="213">
        <v>0</v>
      </c>
      <c r="GY80" s="213"/>
      <c r="GZ80" s="213"/>
      <c r="HA80" s="213">
        <v>0</v>
      </c>
      <c r="HB80" s="213">
        <v>0</v>
      </c>
      <c r="HC80" s="213"/>
      <c r="HD80" s="213">
        <v>0</v>
      </c>
      <c r="HE80" s="213"/>
      <c r="HF80" s="213"/>
      <c r="HG80" s="213"/>
      <c r="HH80" s="213">
        <v>0</v>
      </c>
      <c r="HI80" s="213"/>
      <c r="HJ80" s="213"/>
      <c r="HK80" s="213">
        <v>0</v>
      </c>
      <c r="HL80" s="213">
        <v>0</v>
      </c>
      <c r="HM80" s="213"/>
      <c r="HN80" s="213">
        <v>0</v>
      </c>
      <c r="HO80" s="213">
        <v>0</v>
      </c>
      <c r="HP80" s="213">
        <v>0</v>
      </c>
      <c r="HQ80" s="213"/>
      <c r="HR80" s="213"/>
      <c r="HS80" s="213">
        <v>0</v>
      </c>
      <c r="HT80" s="213">
        <v>0</v>
      </c>
      <c r="HU80" s="213">
        <v>0</v>
      </c>
      <c r="HV80" s="213">
        <v>0</v>
      </c>
      <c r="HW80" s="213"/>
      <c r="HX80" s="213">
        <v>0</v>
      </c>
      <c r="HY80" s="213">
        <v>0</v>
      </c>
      <c r="HZ80" s="213">
        <v>0</v>
      </c>
      <c r="IA80" s="213">
        <v>0</v>
      </c>
      <c r="IB80" s="213">
        <v>0</v>
      </c>
      <c r="IC80" s="213">
        <v>0</v>
      </c>
      <c r="ID80" s="213">
        <v>0</v>
      </c>
      <c r="IE80" s="213"/>
      <c r="IF80" s="213">
        <v>0</v>
      </c>
      <c r="IG80" s="213">
        <v>0</v>
      </c>
      <c r="IH80" s="213"/>
      <c r="II80" s="214"/>
      <c r="IJ80"/>
      <c r="IK80"/>
      <c r="IL80"/>
      <c r="IM80"/>
      <c r="IN80"/>
      <c r="IO80"/>
      <c r="IP80"/>
      <c r="IQ80"/>
      <c r="IR80"/>
      <c r="IS80"/>
    </row>
    <row r="81" spans="3:253" x14ac:dyDescent="0.2">
      <c r="C81" s="83" t="s">
        <v>1863</v>
      </c>
      <c r="D81" s="114">
        <v>0</v>
      </c>
      <c r="E81" s="213">
        <v>0</v>
      </c>
      <c r="F81" s="213">
        <v>0</v>
      </c>
      <c r="G81" s="213">
        <v>3.0144000000000002</v>
      </c>
      <c r="H81" s="213">
        <v>0</v>
      </c>
      <c r="I81" s="213">
        <v>0</v>
      </c>
      <c r="J81" s="213">
        <v>0</v>
      </c>
      <c r="K81" s="213"/>
      <c r="L81" s="213"/>
      <c r="M81" s="213"/>
      <c r="N81" s="213">
        <v>0</v>
      </c>
      <c r="O81" s="213"/>
      <c r="P81" s="213"/>
      <c r="Q81" s="213">
        <v>0</v>
      </c>
      <c r="R81" s="213">
        <v>0</v>
      </c>
      <c r="S81" s="213">
        <v>0</v>
      </c>
      <c r="T81" s="213">
        <v>8.9999999999999998E-4</v>
      </c>
      <c r="U81" s="213"/>
      <c r="V81" s="213">
        <v>0</v>
      </c>
      <c r="W81" s="213"/>
      <c r="X81" s="213">
        <v>0</v>
      </c>
      <c r="Y81" s="213"/>
      <c r="Z81" s="213"/>
      <c r="AA81" s="213">
        <v>0</v>
      </c>
      <c r="AB81" s="213">
        <v>0</v>
      </c>
      <c r="AC81" s="213"/>
      <c r="AD81" s="213">
        <v>0</v>
      </c>
      <c r="AE81" s="213">
        <v>0</v>
      </c>
      <c r="AF81" s="213">
        <v>0</v>
      </c>
      <c r="AG81" s="213"/>
      <c r="AH81" s="213"/>
      <c r="AI81" s="213">
        <v>0</v>
      </c>
      <c r="AJ81" s="213">
        <v>0</v>
      </c>
      <c r="AK81" s="213">
        <v>0</v>
      </c>
      <c r="AL81" s="213">
        <v>0</v>
      </c>
      <c r="AM81" s="213"/>
      <c r="AN81" s="213">
        <v>0</v>
      </c>
      <c r="AO81" s="213">
        <v>0</v>
      </c>
      <c r="AP81" s="213">
        <v>0</v>
      </c>
      <c r="AQ81" s="213">
        <v>0</v>
      </c>
      <c r="AR81" s="213">
        <v>0</v>
      </c>
      <c r="AS81" s="213">
        <v>0</v>
      </c>
      <c r="AT81" s="213">
        <v>0</v>
      </c>
      <c r="AU81" s="213">
        <v>0</v>
      </c>
      <c r="AV81" s="213">
        <v>0</v>
      </c>
      <c r="AW81" s="213"/>
      <c r="AX81" s="213"/>
      <c r="AY81" s="213"/>
      <c r="AZ81" s="114">
        <v>43.125999999999998</v>
      </c>
      <c r="BA81" s="213">
        <v>84.67</v>
      </c>
      <c r="BB81" s="213">
        <v>111.7591</v>
      </c>
      <c r="BC81" s="213">
        <v>62.620000000000005</v>
      </c>
      <c r="BD81" s="213">
        <v>27.981999999999999</v>
      </c>
      <c r="BE81" s="213">
        <v>20.063099999999999</v>
      </c>
      <c r="BF81" s="213">
        <v>0.44</v>
      </c>
      <c r="BG81" s="213"/>
      <c r="BH81" s="213"/>
      <c r="BI81" s="213"/>
      <c r="BJ81" s="213">
        <v>29.977</v>
      </c>
      <c r="BK81" s="213"/>
      <c r="BL81" s="213"/>
      <c r="BM81" s="213">
        <v>3.03</v>
      </c>
      <c r="BN81" s="213">
        <v>46.917999999999999</v>
      </c>
      <c r="BO81" s="213">
        <v>1.71</v>
      </c>
      <c r="BP81" s="213">
        <v>23.503499999999999</v>
      </c>
      <c r="BQ81" s="213"/>
      <c r="BR81" s="213">
        <v>11.44</v>
      </c>
      <c r="BS81" s="213"/>
      <c r="BT81" s="213">
        <v>2.12</v>
      </c>
      <c r="BU81" s="213"/>
      <c r="BV81" s="213"/>
      <c r="BW81" s="213">
        <v>24.2532</v>
      </c>
      <c r="BX81" s="213">
        <v>44.709500000000006</v>
      </c>
      <c r="BY81" s="213"/>
      <c r="BZ81" s="213">
        <v>43.770399999999995</v>
      </c>
      <c r="CA81" s="213">
        <v>41.487300000000005</v>
      </c>
      <c r="CB81" s="213">
        <v>0.66</v>
      </c>
      <c r="CC81" s="213"/>
      <c r="CD81" s="213"/>
      <c r="CE81" s="213">
        <v>0.14449999999999999</v>
      </c>
      <c r="CF81" s="213">
        <v>7.9901</v>
      </c>
      <c r="CG81" s="213">
        <v>45.39</v>
      </c>
      <c r="CH81" s="213">
        <v>0.44</v>
      </c>
      <c r="CI81" s="213"/>
      <c r="CJ81" s="213">
        <v>51.524700000000003</v>
      </c>
      <c r="CK81" s="213">
        <v>4.08</v>
      </c>
      <c r="CL81" s="213">
        <v>10.680299999999999</v>
      </c>
      <c r="CM81" s="213">
        <v>47.498199999999997</v>
      </c>
      <c r="CN81" s="213">
        <v>2.66</v>
      </c>
      <c r="CO81" s="213">
        <v>412.89170000000007</v>
      </c>
      <c r="CP81" s="213">
        <v>236.23</v>
      </c>
      <c r="CQ81" s="213">
        <v>24.51</v>
      </c>
      <c r="CR81" s="213">
        <v>3.1102999999999996</v>
      </c>
      <c r="CS81" s="213"/>
      <c r="CT81" s="213"/>
      <c r="CU81" s="213"/>
      <c r="CV81" s="114">
        <v>0</v>
      </c>
      <c r="CW81" s="213">
        <v>0</v>
      </c>
      <c r="CX81" s="213">
        <v>0</v>
      </c>
      <c r="CY81" s="213">
        <v>0</v>
      </c>
      <c r="CZ81" s="213">
        <v>0</v>
      </c>
      <c r="DA81" s="213">
        <v>0</v>
      </c>
      <c r="DB81" s="213">
        <v>0</v>
      </c>
      <c r="DC81" s="213"/>
      <c r="DD81" s="213"/>
      <c r="DE81" s="213"/>
      <c r="DF81" s="213">
        <v>0</v>
      </c>
      <c r="DG81" s="213"/>
      <c r="DH81" s="213"/>
      <c r="DI81" s="213">
        <v>0</v>
      </c>
      <c r="DJ81" s="213">
        <v>0</v>
      </c>
      <c r="DK81" s="213">
        <v>0</v>
      </c>
      <c r="DL81" s="213">
        <v>0</v>
      </c>
      <c r="DM81" s="213"/>
      <c r="DN81" s="213">
        <v>0</v>
      </c>
      <c r="DO81" s="213"/>
      <c r="DP81" s="213">
        <v>0</v>
      </c>
      <c r="DQ81" s="213"/>
      <c r="DR81" s="213"/>
      <c r="DS81" s="213">
        <v>0</v>
      </c>
      <c r="DT81" s="213">
        <v>0</v>
      </c>
      <c r="DU81" s="213"/>
      <c r="DV81" s="213">
        <v>0</v>
      </c>
      <c r="DW81" s="213">
        <v>0</v>
      </c>
      <c r="DX81" s="213">
        <v>0</v>
      </c>
      <c r="DY81" s="213"/>
      <c r="DZ81" s="213"/>
      <c r="EA81" s="213">
        <v>0</v>
      </c>
      <c r="EB81" s="213">
        <v>0</v>
      </c>
      <c r="EC81" s="213">
        <v>0</v>
      </c>
      <c r="ED81" s="213">
        <v>0</v>
      </c>
      <c r="EE81" s="213"/>
      <c r="EF81" s="213">
        <v>0</v>
      </c>
      <c r="EG81" s="213">
        <v>0</v>
      </c>
      <c r="EH81" s="213">
        <v>0</v>
      </c>
      <c r="EI81" s="213">
        <v>0</v>
      </c>
      <c r="EJ81" s="213">
        <v>0</v>
      </c>
      <c r="EK81" s="213">
        <v>0</v>
      </c>
      <c r="EL81" s="213">
        <v>0</v>
      </c>
      <c r="EM81" s="213">
        <v>0</v>
      </c>
      <c r="EN81" s="213">
        <v>0</v>
      </c>
      <c r="EO81" s="213"/>
      <c r="EP81" s="213"/>
      <c r="EQ81" s="213"/>
      <c r="ER81" s="114">
        <v>0</v>
      </c>
      <c r="ES81" s="213">
        <v>0</v>
      </c>
      <c r="ET81" s="213">
        <v>0</v>
      </c>
      <c r="EU81" s="213">
        <v>0</v>
      </c>
      <c r="EV81" s="213">
        <v>0</v>
      </c>
      <c r="EW81" s="213">
        <v>0</v>
      </c>
      <c r="EX81" s="213">
        <v>0</v>
      </c>
      <c r="EY81" s="213"/>
      <c r="EZ81" s="213"/>
      <c r="FA81" s="213"/>
      <c r="FB81" s="213">
        <v>0</v>
      </c>
      <c r="FC81" s="213"/>
      <c r="FD81" s="213"/>
      <c r="FE81" s="213">
        <v>0</v>
      </c>
      <c r="FF81" s="213">
        <v>0</v>
      </c>
      <c r="FG81" s="213">
        <v>0</v>
      </c>
      <c r="FH81" s="213">
        <v>0</v>
      </c>
      <c r="FI81" s="213"/>
      <c r="FJ81" s="213">
        <v>0</v>
      </c>
      <c r="FK81" s="213"/>
      <c r="FL81" s="213">
        <v>0</v>
      </c>
      <c r="FM81" s="213"/>
      <c r="FN81" s="213"/>
      <c r="FO81" s="213">
        <v>0</v>
      </c>
      <c r="FP81" s="213">
        <v>0</v>
      </c>
      <c r="FQ81" s="213"/>
      <c r="FR81" s="213">
        <v>0</v>
      </c>
      <c r="FS81" s="213">
        <v>0</v>
      </c>
      <c r="FT81" s="213">
        <v>0</v>
      </c>
      <c r="FU81" s="213"/>
      <c r="FV81" s="213"/>
      <c r="FW81" s="213">
        <v>0</v>
      </c>
      <c r="FX81" s="213">
        <v>0</v>
      </c>
      <c r="FY81" s="213">
        <v>0</v>
      </c>
      <c r="FZ81" s="213">
        <v>0</v>
      </c>
      <c r="GA81" s="213"/>
      <c r="GB81" s="213">
        <v>0</v>
      </c>
      <c r="GC81" s="213">
        <v>0</v>
      </c>
      <c r="GD81" s="213">
        <v>0</v>
      </c>
      <c r="GE81" s="213">
        <v>0</v>
      </c>
      <c r="GF81" s="213">
        <v>0</v>
      </c>
      <c r="GG81" s="213">
        <v>0</v>
      </c>
      <c r="GH81" s="213">
        <v>0</v>
      </c>
      <c r="GI81" s="213">
        <v>0</v>
      </c>
      <c r="GJ81" s="213">
        <v>0</v>
      </c>
      <c r="GK81" s="213"/>
      <c r="GL81" s="213"/>
      <c r="GM81" s="213"/>
      <c r="GN81" s="114">
        <v>0</v>
      </c>
      <c r="GO81" s="213">
        <v>0</v>
      </c>
      <c r="GP81" s="213">
        <v>0</v>
      </c>
      <c r="GQ81" s="213">
        <v>0</v>
      </c>
      <c r="GR81" s="213">
        <v>0</v>
      </c>
      <c r="GS81" s="213">
        <v>0</v>
      </c>
      <c r="GT81" s="213">
        <v>0</v>
      </c>
      <c r="GU81" s="213"/>
      <c r="GV81" s="213"/>
      <c r="GW81" s="213"/>
      <c r="GX81" s="213">
        <v>0</v>
      </c>
      <c r="GY81" s="213"/>
      <c r="GZ81" s="213"/>
      <c r="HA81" s="213">
        <v>0</v>
      </c>
      <c r="HB81" s="213">
        <v>0</v>
      </c>
      <c r="HC81" s="213">
        <v>0</v>
      </c>
      <c r="HD81" s="213">
        <v>0</v>
      </c>
      <c r="HE81" s="213"/>
      <c r="HF81" s="213">
        <v>0</v>
      </c>
      <c r="HG81" s="213"/>
      <c r="HH81" s="213">
        <v>0</v>
      </c>
      <c r="HI81" s="213"/>
      <c r="HJ81" s="213"/>
      <c r="HK81" s="213">
        <v>0</v>
      </c>
      <c r="HL81" s="213">
        <v>0</v>
      </c>
      <c r="HM81" s="213"/>
      <c r="HN81" s="213">
        <v>0</v>
      </c>
      <c r="HO81" s="213">
        <v>0</v>
      </c>
      <c r="HP81" s="213">
        <v>0</v>
      </c>
      <c r="HQ81" s="213"/>
      <c r="HR81" s="213"/>
      <c r="HS81" s="213">
        <v>0</v>
      </c>
      <c r="HT81" s="213">
        <v>0</v>
      </c>
      <c r="HU81" s="213">
        <v>0</v>
      </c>
      <c r="HV81" s="213">
        <v>0</v>
      </c>
      <c r="HW81" s="213"/>
      <c r="HX81" s="213">
        <v>0</v>
      </c>
      <c r="HY81" s="213">
        <v>0</v>
      </c>
      <c r="HZ81" s="213">
        <v>0</v>
      </c>
      <c r="IA81" s="213">
        <v>0</v>
      </c>
      <c r="IB81" s="213">
        <v>0</v>
      </c>
      <c r="IC81" s="213">
        <v>0</v>
      </c>
      <c r="ID81" s="213">
        <v>0</v>
      </c>
      <c r="IE81" s="213">
        <v>0</v>
      </c>
      <c r="IF81" s="213">
        <v>0</v>
      </c>
      <c r="IG81" s="213"/>
      <c r="IH81" s="213"/>
      <c r="II81" s="214"/>
      <c r="IJ81"/>
      <c r="IK81"/>
      <c r="IL81"/>
      <c r="IM81"/>
      <c r="IN81"/>
      <c r="IO81"/>
      <c r="IP81"/>
      <c r="IQ81"/>
      <c r="IR81"/>
      <c r="IS81"/>
    </row>
    <row r="82" spans="3:253" x14ac:dyDescent="0.2">
      <c r="C82" s="83" t="s">
        <v>1881</v>
      </c>
      <c r="D82" s="114">
        <v>0</v>
      </c>
      <c r="E82" s="213">
        <v>0</v>
      </c>
      <c r="F82" s="213">
        <v>0</v>
      </c>
      <c r="G82" s="213">
        <v>0</v>
      </c>
      <c r="H82" s="213">
        <v>0</v>
      </c>
      <c r="I82" s="213">
        <v>0</v>
      </c>
      <c r="J82" s="213">
        <v>0</v>
      </c>
      <c r="K82" s="213">
        <v>0</v>
      </c>
      <c r="L82" s="213">
        <v>0</v>
      </c>
      <c r="M82" s="213">
        <v>0</v>
      </c>
      <c r="N82" s="213">
        <v>0</v>
      </c>
      <c r="O82" s="213">
        <v>0</v>
      </c>
      <c r="P82" s="213">
        <v>0</v>
      </c>
      <c r="Q82" s="213">
        <v>0</v>
      </c>
      <c r="R82" s="213">
        <v>0</v>
      </c>
      <c r="S82" s="213">
        <v>0</v>
      </c>
      <c r="T82" s="213">
        <v>0</v>
      </c>
      <c r="U82" s="213">
        <v>0</v>
      </c>
      <c r="V82" s="213">
        <v>0</v>
      </c>
      <c r="W82" s="213">
        <v>0</v>
      </c>
      <c r="X82" s="213">
        <v>0</v>
      </c>
      <c r="Y82" s="213">
        <v>0</v>
      </c>
      <c r="Z82" s="213">
        <v>0</v>
      </c>
      <c r="AA82" s="213">
        <v>0</v>
      </c>
      <c r="AB82" s="213">
        <v>0</v>
      </c>
      <c r="AC82" s="213">
        <v>0</v>
      </c>
      <c r="AD82" s="213">
        <v>0</v>
      </c>
      <c r="AE82" s="213">
        <v>0</v>
      </c>
      <c r="AF82" s="213">
        <v>0</v>
      </c>
      <c r="AG82" s="213">
        <v>0</v>
      </c>
      <c r="AH82" s="213">
        <v>0</v>
      </c>
      <c r="AI82" s="213">
        <v>0</v>
      </c>
      <c r="AJ82" s="213">
        <v>0</v>
      </c>
      <c r="AK82" s="213">
        <v>0</v>
      </c>
      <c r="AL82" s="213">
        <v>0</v>
      </c>
      <c r="AM82" s="213">
        <v>0</v>
      </c>
      <c r="AN82" s="213">
        <v>0</v>
      </c>
      <c r="AO82" s="213">
        <v>0</v>
      </c>
      <c r="AP82" s="213">
        <v>0</v>
      </c>
      <c r="AQ82" s="213">
        <v>0</v>
      </c>
      <c r="AR82" s="213">
        <v>0</v>
      </c>
      <c r="AS82" s="213">
        <v>0</v>
      </c>
      <c r="AT82" s="213">
        <v>0</v>
      </c>
      <c r="AU82" s="213"/>
      <c r="AV82" s="213"/>
      <c r="AW82" s="213"/>
      <c r="AX82" s="213"/>
      <c r="AY82" s="213">
        <v>0</v>
      </c>
      <c r="AZ82" s="114">
        <v>5956.9138732500005</v>
      </c>
      <c r="BA82" s="213">
        <v>30.320649</v>
      </c>
      <c r="BB82" s="213">
        <v>1469.9983634999999</v>
      </c>
      <c r="BC82" s="213">
        <v>588.33624149999991</v>
      </c>
      <c r="BD82" s="213">
        <v>93.589233750000005</v>
      </c>
      <c r="BE82" s="213">
        <v>0</v>
      </c>
      <c r="BF82" s="213">
        <v>31.929704999999998</v>
      </c>
      <c r="BG82" s="213">
        <v>0</v>
      </c>
      <c r="BH82" s="213">
        <v>0</v>
      </c>
      <c r="BI82" s="213">
        <v>0</v>
      </c>
      <c r="BJ82" s="213">
        <v>196.41796875</v>
      </c>
      <c r="BK82" s="213">
        <v>0</v>
      </c>
      <c r="BL82" s="213">
        <v>209.01386024999999</v>
      </c>
      <c r="BM82" s="213">
        <v>25.757466750000003</v>
      </c>
      <c r="BN82" s="213">
        <v>197.67504374999999</v>
      </c>
      <c r="BO82" s="213">
        <v>0.76681574999999991</v>
      </c>
      <c r="BP82" s="213">
        <v>657.29937600000005</v>
      </c>
      <c r="BQ82" s="213">
        <v>0.96794775</v>
      </c>
      <c r="BR82" s="213">
        <v>0</v>
      </c>
      <c r="BS82" s="213">
        <v>84.764567249999999</v>
      </c>
      <c r="BT82" s="213">
        <v>2658.6633419999998</v>
      </c>
      <c r="BU82" s="213">
        <v>0</v>
      </c>
      <c r="BV82" s="213">
        <v>0</v>
      </c>
      <c r="BW82" s="213">
        <v>2.0238907500000001</v>
      </c>
      <c r="BX82" s="213">
        <v>2987.5015912500003</v>
      </c>
      <c r="BY82" s="213">
        <v>0</v>
      </c>
      <c r="BZ82" s="213">
        <v>2951.1218407499996</v>
      </c>
      <c r="CA82" s="213">
        <v>539.637156</v>
      </c>
      <c r="CB82" s="213">
        <v>418.86996075000002</v>
      </c>
      <c r="CC82" s="213">
        <v>18.227587499999998</v>
      </c>
      <c r="CD82" s="213">
        <v>1091.17881225</v>
      </c>
      <c r="CE82" s="213">
        <v>0</v>
      </c>
      <c r="CF82" s="213">
        <v>546.63906374999999</v>
      </c>
      <c r="CG82" s="213">
        <v>1091.3296612500001</v>
      </c>
      <c r="CH82" s="213">
        <v>0</v>
      </c>
      <c r="CI82" s="213">
        <v>284.46350174999998</v>
      </c>
      <c r="CJ82" s="213">
        <v>11780.351522999999</v>
      </c>
      <c r="CK82" s="213">
        <v>1287.0813802499999</v>
      </c>
      <c r="CL82" s="213">
        <v>858.58222499999988</v>
      </c>
      <c r="CM82" s="213">
        <v>1.52106075</v>
      </c>
      <c r="CN82" s="213">
        <v>435.56391674999998</v>
      </c>
      <c r="CO82" s="213">
        <v>19287.703988999998</v>
      </c>
      <c r="CP82" s="213">
        <v>26708.871393000001</v>
      </c>
      <c r="CQ82" s="213"/>
      <c r="CR82" s="213"/>
      <c r="CS82" s="213"/>
      <c r="CT82" s="213"/>
      <c r="CU82" s="213">
        <v>375.23688749999997</v>
      </c>
      <c r="CV82" s="114">
        <v>0</v>
      </c>
      <c r="CW82" s="213">
        <v>0</v>
      </c>
      <c r="CX82" s="213">
        <v>0</v>
      </c>
      <c r="CY82" s="213">
        <v>0</v>
      </c>
      <c r="CZ82" s="213">
        <v>0</v>
      </c>
      <c r="DA82" s="213">
        <v>0</v>
      </c>
      <c r="DB82" s="213">
        <v>0</v>
      </c>
      <c r="DC82" s="213">
        <v>0</v>
      </c>
      <c r="DD82" s="213">
        <v>0</v>
      </c>
      <c r="DE82" s="213">
        <v>0</v>
      </c>
      <c r="DF82" s="213">
        <v>0</v>
      </c>
      <c r="DG82" s="213">
        <v>0</v>
      </c>
      <c r="DH82" s="213">
        <v>0</v>
      </c>
      <c r="DI82" s="213">
        <v>0</v>
      </c>
      <c r="DJ82" s="213">
        <v>0</v>
      </c>
      <c r="DK82" s="213">
        <v>0</v>
      </c>
      <c r="DL82" s="213">
        <v>0</v>
      </c>
      <c r="DM82" s="213">
        <v>0</v>
      </c>
      <c r="DN82" s="213">
        <v>0</v>
      </c>
      <c r="DO82" s="213">
        <v>0</v>
      </c>
      <c r="DP82" s="213">
        <v>0</v>
      </c>
      <c r="DQ82" s="213">
        <v>0</v>
      </c>
      <c r="DR82" s="213">
        <v>0</v>
      </c>
      <c r="DS82" s="213">
        <v>0</v>
      </c>
      <c r="DT82" s="213">
        <v>0</v>
      </c>
      <c r="DU82" s="213">
        <v>0</v>
      </c>
      <c r="DV82" s="213">
        <v>0</v>
      </c>
      <c r="DW82" s="213">
        <v>0</v>
      </c>
      <c r="DX82" s="213">
        <v>0</v>
      </c>
      <c r="DY82" s="213">
        <v>0</v>
      </c>
      <c r="DZ82" s="213">
        <v>0</v>
      </c>
      <c r="EA82" s="213">
        <v>0</v>
      </c>
      <c r="EB82" s="213">
        <v>0</v>
      </c>
      <c r="EC82" s="213">
        <v>0</v>
      </c>
      <c r="ED82" s="213">
        <v>0</v>
      </c>
      <c r="EE82" s="213">
        <v>0</v>
      </c>
      <c r="EF82" s="213">
        <v>0</v>
      </c>
      <c r="EG82" s="213">
        <v>0</v>
      </c>
      <c r="EH82" s="213">
        <v>0</v>
      </c>
      <c r="EI82" s="213">
        <v>0</v>
      </c>
      <c r="EJ82" s="213">
        <v>0</v>
      </c>
      <c r="EK82" s="213">
        <v>0</v>
      </c>
      <c r="EL82" s="213">
        <v>0</v>
      </c>
      <c r="EM82" s="213"/>
      <c r="EN82" s="213"/>
      <c r="EO82" s="213"/>
      <c r="EP82" s="213"/>
      <c r="EQ82" s="213">
        <v>0</v>
      </c>
      <c r="ER82" s="114">
        <v>0</v>
      </c>
      <c r="ES82" s="213">
        <v>0</v>
      </c>
      <c r="ET82" s="213">
        <v>0</v>
      </c>
      <c r="EU82" s="213">
        <v>0</v>
      </c>
      <c r="EV82" s="213">
        <v>0</v>
      </c>
      <c r="EW82" s="213">
        <v>0</v>
      </c>
      <c r="EX82" s="213">
        <v>0</v>
      </c>
      <c r="EY82" s="213">
        <v>0</v>
      </c>
      <c r="EZ82" s="213">
        <v>0</v>
      </c>
      <c r="FA82" s="213">
        <v>0</v>
      </c>
      <c r="FB82" s="213">
        <v>0</v>
      </c>
      <c r="FC82" s="213">
        <v>0</v>
      </c>
      <c r="FD82" s="213">
        <v>0</v>
      </c>
      <c r="FE82" s="213">
        <v>0</v>
      </c>
      <c r="FF82" s="213">
        <v>0</v>
      </c>
      <c r="FG82" s="213">
        <v>0</v>
      </c>
      <c r="FH82" s="213">
        <v>0</v>
      </c>
      <c r="FI82" s="213">
        <v>0</v>
      </c>
      <c r="FJ82" s="213">
        <v>0</v>
      </c>
      <c r="FK82" s="213">
        <v>0</v>
      </c>
      <c r="FL82" s="213">
        <v>0</v>
      </c>
      <c r="FM82" s="213">
        <v>0</v>
      </c>
      <c r="FN82" s="213">
        <v>0</v>
      </c>
      <c r="FO82" s="213">
        <v>0</v>
      </c>
      <c r="FP82" s="213">
        <v>0</v>
      </c>
      <c r="FQ82" s="213">
        <v>0</v>
      </c>
      <c r="FR82" s="213">
        <v>0</v>
      </c>
      <c r="FS82" s="213">
        <v>0</v>
      </c>
      <c r="FT82" s="213">
        <v>0</v>
      </c>
      <c r="FU82" s="213">
        <v>0</v>
      </c>
      <c r="FV82" s="213">
        <v>0</v>
      </c>
      <c r="FW82" s="213">
        <v>0</v>
      </c>
      <c r="FX82" s="213">
        <v>0</v>
      </c>
      <c r="FY82" s="213">
        <v>0</v>
      </c>
      <c r="FZ82" s="213">
        <v>0</v>
      </c>
      <c r="GA82" s="213">
        <v>0</v>
      </c>
      <c r="GB82" s="213">
        <v>0</v>
      </c>
      <c r="GC82" s="213">
        <v>0</v>
      </c>
      <c r="GD82" s="213">
        <v>0</v>
      </c>
      <c r="GE82" s="213">
        <v>0</v>
      </c>
      <c r="GF82" s="213">
        <v>0</v>
      </c>
      <c r="GG82" s="213">
        <v>0</v>
      </c>
      <c r="GH82" s="213">
        <v>0</v>
      </c>
      <c r="GI82" s="213"/>
      <c r="GJ82" s="213"/>
      <c r="GK82" s="213"/>
      <c r="GL82" s="213"/>
      <c r="GM82" s="213">
        <v>0</v>
      </c>
      <c r="GN82" s="114">
        <v>0</v>
      </c>
      <c r="GO82" s="213">
        <v>0</v>
      </c>
      <c r="GP82" s="213">
        <v>0</v>
      </c>
      <c r="GQ82" s="213">
        <v>0</v>
      </c>
      <c r="GR82" s="213">
        <v>0</v>
      </c>
      <c r="GS82" s="213">
        <v>0</v>
      </c>
      <c r="GT82" s="213">
        <v>0</v>
      </c>
      <c r="GU82" s="213">
        <v>0</v>
      </c>
      <c r="GV82" s="213">
        <v>0</v>
      </c>
      <c r="GW82" s="213">
        <v>0</v>
      </c>
      <c r="GX82" s="213">
        <v>0</v>
      </c>
      <c r="GY82" s="213">
        <v>0</v>
      </c>
      <c r="GZ82" s="213">
        <v>0</v>
      </c>
      <c r="HA82" s="213">
        <v>0</v>
      </c>
      <c r="HB82" s="213">
        <v>0</v>
      </c>
      <c r="HC82" s="213">
        <v>0</v>
      </c>
      <c r="HD82" s="213">
        <v>0</v>
      </c>
      <c r="HE82" s="213">
        <v>0</v>
      </c>
      <c r="HF82" s="213">
        <v>0</v>
      </c>
      <c r="HG82" s="213">
        <v>0</v>
      </c>
      <c r="HH82" s="213">
        <v>0</v>
      </c>
      <c r="HI82" s="213">
        <v>0</v>
      </c>
      <c r="HJ82" s="213">
        <v>0</v>
      </c>
      <c r="HK82" s="213">
        <v>0</v>
      </c>
      <c r="HL82" s="213">
        <v>0</v>
      </c>
      <c r="HM82" s="213">
        <v>0</v>
      </c>
      <c r="HN82" s="213">
        <v>0</v>
      </c>
      <c r="HO82" s="213">
        <v>0</v>
      </c>
      <c r="HP82" s="213">
        <v>0</v>
      </c>
      <c r="HQ82" s="213">
        <v>0</v>
      </c>
      <c r="HR82" s="213">
        <v>0</v>
      </c>
      <c r="HS82" s="213">
        <v>0</v>
      </c>
      <c r="HT82" s="213">
        <v>0</v>
      </c>
      <c r="HU82" s="213">
        <v>0</v>
      </c>
      <c r="HV82" s="213">
        <v>0</v>
      </c>
      <c r="HW82" s="213">
        <v>0</v>
      </c>
      <c r="HX82" s="213">
        <v>0</v>
      </c>
      <c r="HY82" s="213">
        <v>0</v>
      </c>
      <c r="HZ82" s="213">
        <v>0</v>
      </c>
      <c r="IA82" s="213">
        <v>0</v>
      </c>
      <c r="IB82" s="213">
        <v>0</v>
      </c>
      <c r="IC82" s="213">
        <v>0</v>
      </c>
      <c r="ID82" s="213">
        <v>0</v>
      </c>
      <c r="IE82" s="213"/>
      <c r="IF82" s="213"/>
      <c r="IG82" s="213"/>
      <c r="IH82" s="213"/>
      <c r="II82" s="214">
        <v>0</v>
      </c>
      <c r="IJ82"/>
      <c r="IK82"/>
      <c r="IL82"/>
      <c r="IM82"/>
      <c r="IN82"/>
      <c r="IO82"/>
      <c r="IP82"/>
      <c r="IQ82"/>
      <c r="IR82"/>
      <c r="IS82"/>
    </row>
    <row r="83" spans="3:253" x14ac:dyDescent="0.2">
      <c r="C83" s="83" t="s">
        <v>1883</v>
      </c>
      <c r="D83" s="114">
        <v>0</v>
      </c>
      <c r="E83" s="213">
        <v>0</v>
      </c>
      <c r="F83" s="213">
        <v>0</v>
      </c>
      <c r="G83" s="213">
        <v>0</v>
      </c>
      <c r="H83" s="213">
        <v>0</v>
      </c>
      <c r="I83" s="213">
        <v>0</v>
      </c>
      <c r="J83" s="213">
        <v>0</v>
      </c>
      <c r="K83" s="213">
        <v>0</v>
      </c>
      <c r="L83" s="213">
        <v>0</v>
      </c>
      <c r="M83" s="213">
        <v>0</v>
      </c>
      <c r="N83" s="213">
        <v>0</v>
      </c>
      <c r="O83" s="213">
        <v>0</v>
      </c>
      <c r="P83" s="213">
        <v>0</v>
      </c>
      <c r="Q83" s="213">
        <v>0</v>
      </c>
      <c r="R83" s="213">
        <v>0</v>
      </c>
      <c r="S83" s="213">
        <v>0</v>
      </c>
      <c r="T83" s="213">
        <v>0</v>
      </c>
      <c r="U83" s="213">
        <v>0</v>
      </c>
      <c r="V83" s="213">
        <v>0</v>
      </c>
      <c r="W83" s="213">
        <v>0</v>
      </c>
      <c r="X83" s="213">
        <v>0</v>
      </c>
      <c r="Y83" s="213">
        <v>0</v>
      </c>
      <c r="Z83" s="213">
        <v>0</v>
      </c>
      <c r="AA83" s="213">
        <v>0</v>
      </c>
      <c r="AB83" s="213">
        <v>0</v>
      </c>
      <c r="AC83" s="213">
        <v>0</v>
      </c>
      <c r="AD83" s="213">
        <v>0</v>
      </c>
      <c r="AE83" s="213">
        <v>0</v>
      </c>
      <c r="AF83" s="213">
        <v>0</v>
      </c>
      <c r="AG83" s="213">
        <v>0</v>
      </c>
      <c r="AH83" s="213">
        <v>0</v>
      </c>
      <c r="AI83" s="213">
        <v>0</v>
      </c>
      <c r="AJ83" s="213">
        <v>0</v>
      </c>
      <c r="AK83" s="213">
        <v>0</v>
      </c>
      <c r="AL83" s="213">
        <v>0</v>
      </c>
      <c r="AM83" s="213">
        <v>0</v>
      </c>
      <c r="AN83" s="213">
        <v>0</v>
      </c>
      <c r="AO83" s="213">
        <v>0</v>
      </c>
      <c r="AP83" s="213">
        <v>0</v>
      </c>
      <c r="AQ83" s="213">
        <v>0</v>
      </c>
      <c r="AR83" s="213">
        <v>0</v>
      </c>
      <c r="AS83" s="213">
        <v>0</v>
      </c>
      <c r="AT83" s="213">
        <v>0</v>
      </c>
      <c r="AU83" s="213"/>
      <c r="AV83" s="213"/>
      <c r="AW83" s="213"/>
      <c r="AX83" s="213"/>
      <c r="AY83" s="213">
        <v>0</v>
      </c>
      <c r="AZ83" s="114">
        <v>3268.6462640000004</v>
      </c>
      <c r="BA83" s="213">
        <v>337.28386800000004</v>
      </c>
      <c r="BB83" s="213">
        <v>5737.1984920000004</v>
      </c>
      <c r="BC83" s="213">
        <v>12024.886208000002</v>
      </c>
      <c r="BD83" s="213">
        <v>14697.331924000004</v>
      </c>
      <c r="BE83" s="213">
        <v>2210.3742400000001</v>
      </c>
      <c r="BF83" s="213">
        <v>58.756516000000005</v>
      </c>
      <c r="BG83" s="213">
        <v>2556.4414760000004</v>
      </c>
      <c r="BH83" s="213">
        <v>340.25494400000002</v>
      </c>
      <c r="BI83" s="213">
        <v>777.26585599999999</v>
      </c>
      <c r="BJ83" s="213">
        <v>15456.701864000002</v>
      </c>
      <c r="BK83" s="213">
        <v>2216.3943080000004</v>
      </c>
      <c r="BL83" s="213">
        <v>2220.0944120000004</v>
      </c>
      <c r="BM83" s="213">
        <v>11107.631876000001</v>
      </c>
      <c r="BN83" s="213">
        <v>3308.6914640000005</v>
      </c>
      <c r="BO83" s="213">
        <v>0</v>
      </c>
      <c r="BP83" s="213">
        <v>1507.2427400000001</v>
      </c>
      <c r="BQ83" s="213">
        <v>0</v>
      </c>
      <c r="BR83" s="213">
        <v>2461.2426200000004</v>
      </c>
      <c r="BS83" s="213">
        <v>1182.9774880000002</v>
      </c>
      <c r="BT83" s="213">
        <v>847.35401600000012</v>
      </c>
      <c r="BU83" s="213">
        <v>861.41755200000023</v>
      </c>
      <c r="BV83" s="213">
        <v>161.83515600000001</v>
      </c>
      <c r="BW83" s="213">
        <v>5566.2175680000009</v>
      </c>
      <c r="BX83" s="213">
        <v>6734.9068320000015</v>
      </c>
      <c r="BY83" s="213">
        <v>2268.712184</v>
      </c>
      <c r="BZ83" s="213">
        <v>7398.3301640000009</v>
      </c>
      <c r="CA83" s="213">
        <v>3626.7820240000005</v>
      </c>
      <c r="CB83" s="213">
        <v>593.96756000000005</v>
      </c>
      <c r="CC83" s="213">
        <v>2322.2489320000004</v>
      </c>
      <c r="CD83" s="213">
        <v>234.29884800000005</v>
      </c>
      <c r="CE83" s="213">
        <v>8965.8738480000011</v>
      </c>
      <c r="CF83" s="213">
        <v>626.86623200000008</v>
      </c>
      <c r="CG83" s="213">
        <v>8.0126640000000009</v>
      </c>
      <c r="CH83" s="213">
        <v>2530.9466360000001</v>
      </c>
      <c r="CI83" s="213">
        <v>383.24041600000004</v>
      </c>
      <c r="CJ83" s="213">
        <v>8564.2053920000017</v>
      </c>
      <c r="CK83" s="213">
        <v>4629.6551680000011</v>
      </c>
      <c r="CL83" s="213">
        <v>2185.6090320000003</v>
      </c>
      <c r="CM83" s="213">
        <v>14207.165992000002</v>
      </c>
      <c r="CN83" s="213">
        <v>329.12201600000003</v>
      </c>
      <c r="CO83" s="213">
        <v>19636.330524000005</v>
      </c>
      <c r="CP83" s="213">
        <v>11670.849796000002</v>
      </c>
      <c r="CQ83" s="213"/>
      <c r="CR83" s="213"/>
      <c r="CS83" s="213"/>
      <c r="CT83" s="213"/>
      <c r="CU83" s="213">
        <v>151.32555600000001</v>
      </c>
      <c r="CV83" s="114">
        <v>0</v>
      </c>
      <c r="CW83" s="213">
        <v>0</v>
      </c>
      <c r="CX83" s="213">
        <v>0</v>
      </c>
      <c r="CY83" s="213">
        <v>0</v>
      </c>
      <c r="CZ83" s="213">
        <v>0</v>
      </c>
      <c r="DA83" s="213">
        <v>0</v>
      </c>
      <c r="DB83" s="213">
        <v>0</v>
      </c>
      <c r="DC83" s="213">
        <v>0</v>
      </c>
      <c r="DD83" s="213">
        <v>0</v>
      </c>
      <c r="DE83" s="213">
        <v>0</v>
      </c>
      <c r="DF83" s="213">
        <v>0</v>
      </c>
      <c r="DG83" s="213">
        <v>0</v>
      </c>
      <c r="DH83" s="213">
        <v>0</v>
      </c>
      <c r="DI83" s="213">
        <v>0</v>
      </c>
      <c r="DJ83" s="213">
        <v>0</v>
      </c>
      <c r="DK83" s="213">
        <v>0</v>
      </c>
      <c r="DL83" s="213">
        <v>0</v>
      </c>
      <c r="DM83" s="213">
        <v>0</v>
      </c>
      <c r="DN83" s="213">
        <v>0</v>
      </c>
      <c r="DO83" s="213">
        <v>0</v>
      </c>
      <c r="DP83" s="213">
        <v>0</v>
      </c>
      <c r="DQ83" s="213">
        <v>0</v>
      </c>
      <c r="DR83" s="213">
        <v>0</v>
      </c>
      <c r="DS83" s="213">
        <v>0</v>
      </c>
      <c r="DT83" s="213">
        <v>0</v>
      </c>
      <c r="DU83" s="213">
        <v>0</v>
      </c>
      <c r="DV83" s="213">
        <v>0</v>
      </c>
      <c r="DW83" s="213">
        <v>0</v>
      </c>
      <c r="DX83" s="213">
        <v>0</v>
      </c>
      <c r="DY83" s="213">
        <v>0</v>
      </c>
      <c r="DZ83" s="213">
        <v>0</v>
      </c>
      <c r="EA83" s="213">
        <v>0</v>
      </c>
      <c r="EB83" s="213">
        <v>0</v>
      </c>
      <c r="EC83" s="213">
        <v>0</v>
      </c>
      <c r="ED83" s="213">
        <v>0</v>
      </c>
      <c r="EE83" s="213">
        <v>0</v>
      </c>
      <c r="EF83" s="213">
        <v>0</v>
      </c>
      <c r="EG83" s="213">
        <v>0</v>
      </c>
      <c r="EH83" s="213">
        <v>0</v>
      </c>
      <c r="EI83" s="213">
        <v>0</v>
      </c>
      <c r="EJ83" s="213">
        <v>0</v>
      </c>
      <c r="EK83" s="213">
        <v>0</v>
      </c>
      <c r="EL83" s="213">
        <v>0</v>
      </c>
      <c r="EM83" s="213"/>
      <c r="EN83" s="213"/>
      <c r="EO83" s="213"/>
      <c r="EP83" s="213"/>
      <c r="EQ83" s="213">
        <v>0</v>
      </c>
      <c r="ER83" s="114">
        <v>0</v>
      </c>
      <c r="ES83" s="213">
        <v>0</v>
      </c>
      <c r="ET83" s="213">
        <v>0</v>
      </c>
      <c r="EU83" s="213">
        <v>0</v>
      </c>
      <c r="EV83" s="213">
        <v>0</v>
      </c>
      <c r="EW83" s="213">
        <v>0</v>
      </c>
      <c r="EX83" s="213">
        <v>0</v>
      </c>
      <c r="EY83" s="213">
        <v>0</v>
      </c>
      <c r="EZ83" s="213">
        <v>0</v>
      </c>
      <c r="FA83" s="213">
        <v>0</v>
      </c>
      <c r="FB83" s="213">
        <v>0</v>
      </c>
      <c r="FC83" s="213">
        <v>0</v>
      </c>
      <c r="FD83" s="213">
        <v>0</v>
      </c>
      <c r="FE83" s="213">
        <v>0</v>
      </c>
      <c r="FF83" s="213">
        <v>0</v>
      </c>
      <c r="FG83" s="213">
        <v>0</v>
      </c>
      <c r="FH83" s="213">
        <v>0</v>
      </c>
      <c r="FI83" s="213">
        <v>0</v>
      </c>
      <c r="FJ83" s="213">
        <v>0</v>
      </c>
      <c r="FK83" s="213">
        <v>0</v>
      </c>
      <c r="FL83" s="213">
        <v>0</v>
      </c>
      <c r="FM83" s="213">
        <v>0</v>
      </c>
      <c r="FN83" s="213">
        <v>0</v>
      </c>
      <c r="FO83" s="213">
        <v>0</v>
      </c>
      <c r="FP83" s="213">
        <v>0</v>
      </c>
      <c r="FQ83" s="213">
        <v>0</v>
      </c>
      <c r="FR83" s="213">
        <v>0</v>
      </c>
      <c r="FS83" s="213">
        <v>0</v>
      </c>
      <c r="FT83" s="213">
        <v>0</v>
      </c>
      <c r="FU83" s="213">
        <v>0</v>
      </c>
      <c r="FV83" s="213">
        <v>0</v>
      </c>
      <c r="FW83" s="213">
        <v>0</v>
      </c>
      <c r="FX83" s="213">
        <v>0</v>
      </c>
      <c r="FY83" s="213">
        <v>0</v>
      </c>
      <c r="FZ83" s="213">
        <v>0</v>
      </c>
      <c r="GA83" s="213">
        <v>0</v>
      </c>
      <c r="GB83" s="213">
        <v>0</v>
      </c>
      <c r="GC83" s="213">
        <v>0</v>
      </c>
      <c r="GD83" s="213">
        <v>0</v>
      </c>
      <c r="GE83" s="213">
        <v>0</v>
      </c>
      <c r="GF83" s="213">
        <v>0</v>
      </c>
      <c r="GG83" s="213">
        <v>0</v>
      </c>
      <c r="GH83" s="213">
        <v>0</v>
      </c>
      <c r="GI83" s="213"/>
      <c r="GJ83" s="213"/>
      <c r="GK83" s="213"/>
      <c r="GL83" s="213"/>
      <c r="GM83" s="213">
        <v>0</v>
      </c>
      <c r="GN83" s="114">
        <v>0</v>
      </c>
      <c r="GO83" s="213">
        <v>0</v>
      </c>
      <c r="GP83" s="213">
        <v>0</v>
      </c>
      <c r="GQ83" s="213">
        <v>0</v>
      </c>
      <c r="GR83" s="213">
        <v>0</v>
      </c>
      <c r="GS83" s="213">
        <v>0</v>
      </c>
      <c r="GT83" s="213">
        <v>0</v>
      </c>
      <c r="GU83" s="213">
        <v>0</v>
      </c>
      <c r="GV83" s="213">
        <v>0</v>
      </c>
      <c r="GW83" s="213">
        <v>0</v>
      </c>
      <c r="GX83" s="213">
        <v>0</v>
      </c>
      <c r="GY83" s="213">
        <v>0</v>
      </c>
      <c r="GZ83" s="213">
        <v>0</v>
      </c>
      <c r="HA83" s="213">
        <v>0</v>
      </c>
      <c r="HB83" s="213">
        <v>0</v>
      </c>
      <c r="HC83" s="213">
        <v>0</v>
      </c>
      <c r="HD83" s="213">
        <v>0</v>
      </c>
      <c r="HE83" s="213">
        <v>0</v>
      </c>
      <c r="HF83" s="213">
        <v>0</v>
      </c>
      <c r="HG83" s="213">
        <v>0</v>
      </c>
      <c r="HH83" s="213">
        <v>0</v>
      </c>
      <c r="HI83" s="213">
        <v>0</v>
      </c>
      <c r="HJ83" s="213">
        <v>0</v>
      </c>
      <c r="HK83" s="213">
        <v>0</v>
      </c>
      <c r="HL83" s="213">
        <v>0</v>
      </c>
      <c r="HM83" s="213">
        <v>0</v>
      </c>
      <c r="HN83" s="213">
        <v>0</v>
      </c>
      <c r="HO83" s="213">
        <v>0</v>
      </c>
      <c r="HP83" s="213">
        <v>0</v>
      </c>
      <c r="HQ83" s="213">
        <v>0</v>
      </c>
      <c r="HR83" s="213">
        <v>0</v>
      </c>
      <c r="HS83" s="213">
        <v>0</v>
      </c>
      <c r="HT83" s="213">
        <v>0</v>
      </c>
      <c r="HU83" s="213">
        <v>0</v>
      </c>
      <c r="HV83" s="213">
        <v>0</v>
      </c>
      <c r="HW83" s="213">
        <v>0</v>
      </c>
      <c r="HX83" s="213">
        <v>0</v>
      </c>
      <c r="HY83" s="213">
        <v>0</v>
      </c>
      <c r="HZ83" s="213">
        <v>0</v>
      </c>
      <c r="IA83" s="213">
        <v>0</v>
      </c>
      <c r="IB83" s="213">
        <v>0</v>
      </c>
      <c r="IC83" s="213">
        <v>0</v>
      </c>
      <c r="ID83" s="213">
        <v>0</v>
      </c>
      <c r="IE83" s="213"/>
      <c r="IF83" s="213"/>
      <c r="IG83" s="213"/>
      <c r="IH83" s="213"/>
      <c r="II83" s="214">
        <v>0</v>
      </c>
      <c r="IJ83"/>
      <c r="IK83"/>
      <c r="IL83"/>
      <c r="IM83"/>
      <c r="IN83"/>
      <c r="IO83"/>
      <c r="IP83"/>
      <c r="IQ83"/>
      <c r="IR83"/>
      <c r="IS83"/>
    </row>
    <row r="84" spans="3:253" x14ac:dyDescent="0.2">
      <c r="C84" s="83" t="s">
        <v>790</v>
      </c>
      <c r="D84" s="114">
        <v>0</v>
      </c>
      <c r="E84" s="213">
        <v>0</v>
      </c>
      <c r="F84" s="213">
        <v>0</v>
      </c>
      <c r="G84" s="213">
        <v>0</v>
      </c>
      <c r="H84" s="213">
        <v>0</v>
      </c>
      <c r="I84" s="213">
        <v>0</v>
      </c>
      <c r="J84" s="213">
        <v>0</v>
      </c>
      <c r="K84" s="213">
        <v>0</v>
      </c>
      <c r="L84" s="213">
        <v>0</v>
      </c>
      <c r="M84" s="213">
        <v>0</v>
      </c>
      <c r="N84" s="213">
        <v>0</v>
      </c>
      <c r="O84" s="213">
        <v>0</v>
      </c>
      <c r="P84" s="213">
        <v>0</v>
      </c>
      <c r="Q84" s="213">
        <v>0</v>
      </c>
      <c r="R84" s="213">
        <v>0</v>
      </c>
      <c r="S84" s="213">
        <v>0</v>
      </c>
      <c r="T84" s="213">
        <v>0</v>
      </c>
      <c r="U84" s="213">
        <v>0</v>
      </c>
      <c r="V84" s="213">
        <v>0</v>
      </c>
      <c r="W84" s="213">
        <v>0</v>
      </c>
      <c r="X84" s="213">
        <v>0</v>
      </c>
      <c r="Y84" s="213">
        <v>0</v>
      </c>
      <c r="Z84" s="213">
        <v>0</v>
      </c>
      <c r="AA84" s="213">
        <v>0</v>
      </c>
      <c r="AB84" s="213">
        <v>0</v>
      </c>
      <c r="AC84" s="213">
        <v>0</v>
      </c>
      <c r="AD84" s="213">
        <v>0</v>
      </c>
      <c r="AE84" s="213">
        <v>0</v>
      </c>
      <c r="AF84" s="213">
        <v>0</v>
      </c>
      <c r="AG84" s="213">
        <v>0</v>
      </c>
      <c r="AH84" s="213">
        <v>0</v>
      </c>
      <c r="AI84" s="213">
        <v>0</v>
      </c>
      <c r="AJ84" s="213">
        <v>0</v>
      </c>
      <c r="AK84" s="213">
        <v>0</v>
      </c>
      <c r="AL84" s="213">
        <v>0</v>
      </c>
      <c r="AM84" s="213">
        <v>0</v>
      </c>
      <c r="AN84" s="213">
        <v>0</v>
      </c>
      <c r="AO84" s="213">
        <v>0</v>
      </c>
      <c r="AP84" s="213">
        <v>0</v>
      </c>
      <c r="AQ84" s="213">
        <v>0</v>
      </c>
      <c r="AR84" s="213">
        <v>0</v>
      </c>
      <c r="AS84" s="213">
        <v>0</v>
      </c>
      <c r="AT84" s="213">
        <v>0</v>
      </c>
      <c r="AU84" s="213"/>
      <c r="AV84" s="213"/>
      <c r="AW84" s="213"/>
      <c r="AX84" s="213"/>
      <c r="AY84" s="213">
        <v>0</v>
      </c>
      <c r="AZ84" s="114">
        <v>193.19647619999998</v>
      </c>
      <c r="BA84" s="213">
        <v>19.935486899999997</v>
      </c>
      <c r="BB84" s="213">
        <v>339.10262609999995</v>
      </c>
      <c r="BC84" s="213">
        <v>710.74244639999995</v>
      </c>
      <c r="BD84" s="213">
        <v>868.69991670000002</v>
      </c>
      <c r="BE84" s="213">
        <v>130.64629199999999</v>
      </c>
      <c r="BF84" s="213">
        <v>3.4728602999999993</v>
      </c>
      <c r="BG84" s="213">
        <v>151.10092829999999</v>
      </c>
      <c r="BH84" s="213">
        <v>20.111095199999998</v>
      </c>
      <c r="BI84" s="213">
        <v>45.941044799999993</v>
      </c>
      <c r="BJ84" s="213">
        <v>913.58320619999984</v>
      </c>
      <c r="BK84" s="213">
        <v>131.00211389999998</v>
      </c>
      <c r="BL84" s="213">
        <v>131.22081209999999</v>
      </c>
      <c r="BM84" s="213">
        <v>656.52724829999988</v>
      </c>
      <c r="BN84" s="213">
        <v>195.56338619999997</v>
      </c>
      <c r="BO84" s="213">
        <v>0</v>
      </c>
      <c r="BP84" s="213">
        <v>89.087029499999986</v>
      </c>
      <c r="BQ84" s="213">
        <v>0</v>
      </c>
      <c r="BR84" s="213">
        <v>145.47410849999997</v>
      </c>
      <c r="BS84" s="213">
        <v>69.921020399999989</v>
      </c>
      <c r="BT84" s="213">
        <v>50.083672799999995</v>
      </c>
      <c r="BU84" s="213">
        <v>50.914911599999996</v>
      </c>
      <c r="BV84" s="213">
        <v>9.565422299999998</v>
      </c>
      <c r="BW84" s="213">
        <v>328.99663439999995</v>
      </c>
      <c r="BX84" s="213">
        <v>398.07313559999994</v>
      </c>
      <c r="BY84" s="213">
        <v>134.09441219999997</v>
      </c>
      <c r="BZ84" s="213">
        <v>437.28540869999995</v>
      </c>
      <c r="CA84" s="213">
        <v>214.36443419999998</v>
      </c>
      <c r="CB84" s="213">
        <v>35.107022999999998</v>
      </c>
      <c r="CC84" s="213">
        <v>137.25875310000001</v>
      </c>
      <c r="CD84" s="213">
        <v>13.848458399999998</v>
      </c>
      <c r="CE84" s="213">
        <v>529.9365833999999</v>
      </c>
      <c r="CF84" s="213">
        <v>37.051530599999992</v>
      </c>
      <c r="CG84" s="213">
        <v>0.47359619999999997</v>
      </c>
      <c r="CH84" s="213">
        <v>149.59403129999998</v>
      </c>
      <c r="CI84" s="213">
        <v>22.651792799999996</v>
      </c>
      <c r="CJ84" s="213">
        <v>506.19558359999991</v>
      </c>
      <c r="CK84" s="213">
        <v>273.64021439999999</v>
      </c>
      <c r="CL84" s="213">
        <v>129.18252059999998</v>
      </c>
      <c r="CM84" s="213">
        <v>839.72818859999984</v>
      </c>
      <c r="CN84" s="213">
        <v>19.453072799999997</v>
      </c>
      <c r="CO84" s="213">
        <v>1160.6241716999998</v>
      </c>
      <c r="CP84" s="213">
        <v>689.81678429999999</v>
      </c>
      <c r="CQ84" s="213"/>
      <c r="CR84" s="213"/>
      <c r="CS84" s="213"/>
      <c r="CT84" s="213"/>
      <c r="CU84" s="213">
        <v>8.9442422999999991</v>
      </c>
      <c r="CV84" s="114">
        <v>0</v>
      </c>
      <c r="CW84" s="213">
        <v>0</v>
      </c>
      <c r="CX84" s="213">
        <v>0</v>
      </c>
      <c r="CY84" s="213">
        <v>0</v>
      </c>
      <c r="CZ84" s="213">
        <v>0</v>
      </c>
      <c r="DA84" s="213">
        <v>0</v>
      </c>
      <c r="DB84" s="213">
        <v>0</v>
      </c>
      <c r="DC84" s="213">
        <v>0</v>
      </c>
      <c r="DD84" s="213">
        <v>0</v>
      </c>
      <c r="DE84" s="213">
        <v>0</v>
      </c>
      <c r="DF84" s="213">
        <v>0</v>
      </c>
      <c r="DG84" s="213">
        <v>0</v>
      </c>
      <c r="DH84" s="213">
        <v>0</v>
      </c>
      <c r="DI84" s="213">
        <v>0</v>
      </c>
      <c r="DJ84" s="213">
        <v>0</v>
      </c>
      <c r="DK84" s="213">
        <v>0</v>
      </c>
      <c r="DL84" s="213">
        <v>0</v>
      </c>
      <c r="DM84" s="213">
        <v>0</v>
      </c>
      <c r="DN84" s="213">
        <v>0</v>
      </c>
      <c r="DO84" s="213">
        <v>0</v>
      </c>
      <c r="DP84" s="213">
        <v>0</v>
      </c>
      <c r="DQ84" s="213">
        <v>0</v>
      </c>
      <c r="DR84" s="213">
        <v>0</v>
      </c>
      <c r="DS84" s="213">
        <v>0</v>
      </c>
      <c r="DT84" s="213">
        <v>0</v>
      </c>
      <c r="DU84" s="213">
        <v>0</v>
      </c>
      <c r="DV84" s="213">
        <v>0</v>
      </c>
      <c r="DW84" s="213">
        <v>0</v>
      </c>
      <c r="DX84" s="213">
        <v>0</v>
      </c>
      <c r="DY84" s="213">
        <v>0</v>
      </c>
      <c r="DZ84" s="213">
        <v>0</v>
      </c>
      <c r="EA84" s="213">
        <v>0</v>
      </c>
      <c r="EB84" s="213">
        <v>0</v>
      </c>
      <c r="EC84" s="213">
        <v>0</v>
      </c>
      <c r="ED84" s="213">
        <v>0</v>
      </c>
      <c r="EE84" s="213">
        <v>0</v>
      </c>
      <c r="EF84" s="213">
        <v>0</v>
      </c>
      <c r="EG84" s="213">
        <v>0</v>
      </c>
      <c r="EH84" s="213">
        <v>0</v>
      </c>
      <c r="EI84" s="213">
        <v>0</v>
      </c>
      <c r="EJ84" s="213">
        <v>0</v>
      </c>
      <c r="EK84" s="213">
        <v>0</v>
      </c>
      <c r="EL84" s="213">
        <v>0</v>
      </c>
      <c r="EM84" s="213"/>
      <c r="EN84" s="213"/>
      <c r="EO84" s="213"/>
      <c r="EP84" s="213"/>
      <c r="EQ84" s="213">
        <v>0</v>
      </c>
      <c r="ER84" s="114">
        <v>0</v>
      </c>
      <c r="ES84" s="213">
        <v>0</v>
      </c>
      <c r="ET84" s="213">
        <v>0</v>
      </c>
      <c r="EU84" s="213">
        <v>0</v>
      </c>
      <c r="EV84" s="213">
        <v>0</v>
      </c>
      <c r="EW84" s="213">
        <v>0</v>
      </c>
      <c r="EX84" s="213">
        <v>0</v>
      </c>
      <c r="EY84" s="213">
        <v>0</v>
      </c>
      <c r="EZ84" s="213">
        <v>0</v>
      </c>
      <c r="FA84" s="213">
        <v>0</v>
      </c>
      <c r="FB84" s="213">
        <v>0</v>
      </c>
      <c r="FC84" s="213">
        <v>0</v>
      </c>
      <c r="FD84" s="213">
        <v>0</v>
      </c>
      <c r="FE84" s="213">
        <v>0</v>
      </c>
      <c r="FF84" s="213">
        <v>0</v>
      </c>
      <c r="FG84" s="213">
        <v>0</v>
      </c>
      <c r="FH84" s="213">
        <v>0</v>
      </c>
      <c r="FI84" s="213">
        <v>0</v>
      </c>
      <c r="FJ84" s="213">
        <v>0</v>
      </c>
      <c r="FK84" s="213">
        <v>0</v>
      </c>
      <c r="FL84" s="213">
        <v>0</v>
      </c>
      <c r="FM84" s="213">
        <v>0</v>
      </c>
      <c r="FN84" s="213">
        <v>0</v>
      </c>
      <c r="FO84" s="213">
        <v>0</v>
      </c>
      <c r="FP84" s="213">
        <v>0</v>
      </c>
      <c r="FQ84" s="213">
        <v>0</v>
      </c>
      <c r="FR84" s="213">
        <v>0</v>
      </c>
      <c r="FS84" s="213">
        <v>0</v>
      </c>
      <c r="FT84" s="213">
        <v>0</v>
      </c>
      <c r="FU84" s="213">
        <v>0</v>
      </c>
      <c r="FV84" s="213">
        <v>0</v>
      </c>
      <c r="FW84" s="213">
        <v>0</v>
      </c>
      <c r="FX84" s="213">
        <v>0</v>
      </c>
      <c r="FY84" s="213">
        <v>0</v>
      </c>
      <c r="FZ84" s="213">
        <v>0</v>
      </c>
      <c r="GA84" s="213">
        <v>0</v>
      </c>
      <c r="GB84" s="213">
        <v>0</v>
      </c>
      <c r="GC84" s="213">
        <v>0</v>
      </c>
      <c r="GD84" s="213">
        <v>0</v>
      </c>
      <c r="GE84" s="213">
        <v>0</v>
      </c>
      <c r="GF84" s="213">
        <v>0</v>
      </c>
      <c r="GG84" s="213">
        <v>0</v>
      </c>
      <c r="GH84" s="213">
        <v>0</v>
      </c>
      <c r="GI84" s="213"/>
      <c r="GJ84" s="213"/>
      <c r="GK84" s="213"/>
      <c r="GL84" s="213"/>
      <c r="GM84" s="213">
        <v>0</v>
      </c>
      <c r="GN84" s="114">
        <v>0</v>
      </c>
      <c r="GO84" s="213">
        <v>0</v>
      </c>
      <c r="GP84" s="213">
        <v>0</v>
      </c>
      <c r="GQ84" s="213">
        <v>0</v>
      </c>
      <c r="GR84" s="213">
        <v>0</v>
      </c>
      <c r="GS84" s="213">
        <v>0</v>
      </c>
      <c r="GT84" s="213">
        <v>0</v>
      </c>
      <c r="GU84" s="213">
        <v>0</v>
      </c>
      <c r="GV84" s="213">
        <v>0</v>
      </c>
      <c r="GW84" s="213">
        <v>0</v>
      </c>
      <c r="GX84" s="213">
        <v>0</v>
      </c>
      <c r="GY84" s="213">
        <v>0</v>
      </c>
      <c r="GZ84" s="213">
        <v>0</v>
      </c>
      <c r="HA84" s="213">
        <v>0</v>
      </c>
      <c r="HB84" s="213">
        <v>0</v>
      </c>
      <c r="HC84" s="213">
        <v>0</v>
      </c>
      <c r="HD84" s="213">
        <v>0</v>
      </c>
      <c r="HE84" s="213">
        <v>0</v>
      </c>
      <c r="HF84" s="213">
        <v>0</v>
      </c>
      <c r="HG84" s="213">
        <v>0</v>
      </c>
      <c r="HH84" s="213">
        <v>0</v>
      </c>
      <c r="HI84" s="213">
        <v>0</v>
      </c>
      <c r="HJ84" s="213">
        <v>0</v>
      </c>
      <c r="HK84" s="213">
        <v>0</v>
      </c>
      <c r="HL84" s="213">
        <v>0</v>
      </c>
      <c r="HM84" s="213">
        <v>0</v>
      </c>
      <c r="HN84" s="213">
        <v>0</v>
      </c>
      <c r="HO84" s="213">
        <v>0</v>
      </c>
      <c r="HP84" s="213">
        <v>0</v>
      </c>
      <c r="HQ84" s="213">
        <v>0</v>
      </c>
      <c r="HR84" s="213">
        <v>0</v>
      </c>
      <c r="HS84" s="213">
        <v>0</v>
      </c>
      <c r="HT84" s="213">
        <v>0</v>
      </c>
      <c r="HU84" s="213">
        <v>0</v>
      </c>
      <c r="HV84" s="213">
        <v>0</v>
      </c>
      <c r="HW84" s="213">
        <v>0</v>
      </c>
      <c r="HX84" s="213">
        <v>0</v>
      </c>
      <c r="HY84" s="213">
        <v>0</v>
      </c>
      <c r="HZ84" s="213">
        <v>0</v>
      </c>
      <c r="IA84" s="213">
        <v>0</v>
      </c>
      <c r="IB84" s="213">
        <v>0</v>
      </c>
      <c r="IC84" s="213">
        <v>0</v>
      </c>
      <c r="ID84" s="213">
        <v>0</v>
      </c>
      <c r="IE84" s="213"/>
      <c r="IF84" s="213"/>
      <c r="IG84" s="213"/>
      <c r="IH84" s="213"/>
      <c r="II84" s="214">
        <v>0</v>
      </c>
      <c r="IJ84"/>
      <c r="IK84"/>
      <c r="IL84"/>
      <c r="IM84"/>
      <c r="IN84"/>
      <c r="IO84"/>
      <c r="IP84"/>
      <c r="IQ84"/>
      <c r="IR84"/>
      <c r="IS84"/>
    </row>
    <row r="85" spans="3:253" x14ac:dyDescent="0.2">
      <c r="C85" s="83" t="s">
        <v>11</v>
      </c>
      <c r="D85" s="114">
        <v>51.0884</v>
      </c>
      <c r="E85" s="213">
        <v>28.13</v>
      </c>
      <c r="F85" s="213">
        <v>52.332499999999996</v>
      </c>
      <c r="G85" s="213">
        <v>46.834699999999998</v>
      </c>
      <c r="H85" s="213">
        <v>20.982600000000001</v>
      </c>
      <c r="I85" s="213">
        <v>2.4093</v>
      </c>
      <c r="J85" s="213"/>
      <c r="K85" s="213"/>
      <c r="L85" s="213"/>
      <c r="M85" s="213"/>
      <c r="N85" s="213">
        <v>21.795000000000002</v>
      </c>
      <c r="O85" s="213"/>
      <c r="P85" s="213"/>
      <c r="Q85" s="213">
        <v>32.049999999999997</v>
      </c>
      <c r="R85" s="213">
        <v>39.529899999999998</v>
      </c>
      <c r="S85" s="213"/>
      <c r="T85" s="213">
        <v>3.5297999999999998</v>
      </c>
      <c r="U85" s="213"/>
      <c r="V85" s="213">
        <v>9.5299999999999994</v>
      </c>
      <c r="W85" s="213"/>
      <c r="X85" s="213"/>
      <c r="Y85" s="213"/>
      <c r="Z85" s="213"/>
      <c r="AA85" s="213">
        <v>5.46</v>
      </c>
      <c r="AB85" s="213">
        <v>18.28</v>
      </c>
      <c r="AC85" s="213"/>
      <c r="AD85" s="213">
        <v>233.9545</v>
      </c>
      <c r="AE85" s="213">
        <v>17.079999999999998</v>
      </c>
      <c r="AF85" s="213">
        <v>17.75</v>
      </c>
      <c r="AG85" s="213"/>
      <c r="AH85" s="213"/>
      <c r="AI85" s="213">
        <v>40.450099999999999</v>
      </c>
      <c r="AJ85" s="213">
        <v>3.6432000000000002</v>
      </c>
      <c r="AK85" s="213">
        <v>13.701999999999998</v>
      </c>
      <c r="AL85" s="213"/>
      <c r="AM85" s="213"/>
      <c r="AN85" s="213">
        <v>13.046399999999998</v>
      </c>
      <c r="AO85" s="213">
        <v>0</v>
      </c>
      <c r="AP85" s="213">
        <v>16.09</v>
      </c>
      <c r="AQ85" s="213">
        <v>134.68</v>
      </c>
      <c r="AR85" s="213"/>
      <c r="AS85" s="213">
        <v>92.539999999999992</v>
      </c>
      <c r="AT85" s="213">
        <v>24.25</v>
      </c>
      <c r="AU85" s="213"/>
      <c r="AV85" s="213"/>
      <c r="AW85" s="213">
        <v>4.18</v>
      </c>
      <c r="AX85" s="213"/>
      <c r="AY85" s="213"/>
      <c r="AZ85" s="114">
        <v>2.8152999999999997</v>
      </c>
      <c r="BA85" s="213">
        <v>1.5590999999999999</v>
      </c>
      <c r="BB85" s="213">
        <v>2.9991000000000003</v>
      </c>
      <c r="BC85" s="213">
        <v>4.6544000000000008</v>
      </c>
      <c r="BD85" s="213">
        <v>1.1482000000000001</v>
      </c>
      <c r="BE85" s="213">
        <v>0.13250000000000001</v>
      </c>
      <c r="BF85" s="213"/>
      <c r="BG85" s="213"/>
      <c r="BH85" s="213"/>
      <c r="BI85" s="213"/>
      <c r="BJ85" s="213">
        <v>1.7597</v>
      </c>
      <c r="BK85" s="213"/>
      <c r="BL85" s="213"/>
      <c r="BM85" s="213">
        <v>2.73</v>
      </c>
      <c r="BN85" s="213">
        <v>1.8508</v>
      </c>
      <c r="BO85" s="213"/>
      <c r="BP85" s="213">
        <v>0.19319999999999998</v>
      </c>
      <c r="BQ85" s="213"/>
      <c r="BR85" s="213">
        <v>0.78</v>
      </c>
      <c r="BS85" s="213"/>
      <c r="BT85" s="213"/>
      <c r="BU85" s="213"/>
      <c r="BV85" s="213"/>
      <c r="BW85" s="213">
        <v>0.30599999999999999</v>
      </c>
      <c r="BX85" s="213">
        <v>1</v>
      </c>
      <c r="BY85" s="213"/>
      <c r="BZ85" s="213">
        <v>8.1638000000000002</v>
      </c>
      <c r="CA85" s="213">
        <v>0.94000000000000006</v>
      </c>
      <c r="CB85" s="213">
        <v>0.15290000000000001</v>
      </c>
      <c r="CC85" s="213"/>
      <c r="CD85" s="213"/>
      <c r="CE85" s="213">
        <v>2.3645999999999998</v>
      </c>
      <c r="CF85" s="213">
        <v>0.20040000000000002</v>
      </c>
      <c r="CG85" s="213">
        <v>1.6628999999999998</v>
      </c>
      <c r="CH85" s="213"/>
      <c r="CI85" s="213"/>
      <c r="CJ85" s="213">
        <v>0.71859999999999991</v>
      </c>
      <c r="CK85" s="213">
        <v>0</v>
      </c>
      <c r="CL85" s="213">
        <v>0.8899999999999999</v>
      </c>
      <c r="CM85" s="213">
        <v>7.6199999999999992</v>
      </c>
      <c r="CN85" s="213"/>
      <c r="CO85" s="213">
        <v>3.9168000000000003</v>
      </c>
      <c r="CP85" s="213">
        <v>1.31</v>
      </c>
      <c r="CQ85" s="213"/>
      <c r="CR85" s="213"/>
      <c r="CS85" s="213">
        <v>0.23039999999999999</v>
      </c>
      <c r="CT85" s="213"/>
      <c r="CU85" s="213"/>
      <c r="CV85" s="114">
        <v>0</v>
      </c>
      <c r="CW85" s="213">
        <v>0</v>
      </c>
      <c r="CX85" s="213">
        <v>0</v>
      </c>
      <c r="CY85" s="213">
        <v>0</v>
      </c>
      <c r="CZ85" s="213">
        <v>0</v>
      </c>
      <c r="DA85" s="213">
        <v>0</v>
      </c>
      <c r="DB85" s="213"/>
      <c r="DC85" s="213"/>
      <c r="DD85" s="213"/>
      <c r="DE85" s="213"/>
      <c r="DF85" s="213">
        <v>0</v>
      </c>
      <c r="DG85" s="213"/>
      <c r="DH85" s="213"/>
      <c r="DI85" s="213">
        <v>0</v>
      </c>
      <c r="DJ85" s="213">
        <v>0</v>
      </c>
      <c r="DK85" s="213"/>
      <c r="DL85" s="213">
        <v>0</v>
      </c>
      <c r="DM85" s="213"/>
      <c r="DN85" s="213">
        <v>0</v>
      </c>
      <c r="DO85" s="213"/>
      <c r="DP85" s="213"/>
      <c r="DQ85" s="213"/>
      <c r="DR85" s="213"/>
      <c r="DS85" s="213">
        <v>0</v>
      </c>
      <c r="DT85" s="213">
        <v>0</v>
      </c>
      <c r="DU85" s="213"/>
      <c r="DV85" s="213">
        <v>0</v>
      </c>
      <c r="DW85" s="213">
        <v>0</v>
      </c>
      <c r="DX85" s="213">
        <v>0</v>
      </c>
      <c r="DY85" s="213"/>
      <c r="DZ85" s="213"/>
      <c r="EA85" s="213">
        <v>0</v>
      </c>
      <c r="EB85" s="213">
        <v>0</v>
      </c>
      <c r="EC85" s="213">
        <v>0</v>
      </c>
      <c r="ED85" s="213"/>
      <c r="EE85" s="213"/>
      <c r="EF85" s="213">
        <v>0</v>
      </c>
      <c r="EG85" s="213">
        <v>0</v>
      </c>
      <c r="EH85" s="213">
        <v>0</v>
      </c>
      <c r="EI85" s="213">
        <v>0</v>
      </c>
      <c r="EJ85" s="213"/>
      <c r="EK85" s="213">
        <v>71.883999999999986</v>
      </c>
      <c r="EL85" s="213">
        <v>1454.92</v>
      </c>
      <c r="EM85" s="213"/>
      <c r="EN85" s="213"/>
      <c r="EO85" s="213">
        <v>0</v>
      </c>
      <c r="EP85" s="213"/>
      <c r="EQ85" s="213"/>
      <c r="ER85" s="114">
        <v>0</v>
      </c>
      <c r="ES85" s="213">
        <v>0</v>
      </c>
      <c r="ET85" s="213">
        <v>0</v>
      </c>
      <c r="EU85" s="213">
        <v>0</v>
      </c>
      <c r="EV85" s="213">
        <v>0</v>
      </c>
      <c r="EW85" s="213">
        <v>0</v>
      </c>
      <c r="EX85" s="213"/>
      <c r="EY85" s="213"/>
      <c r="EZ85" s="213"/>
      <c r="FA85" s="213"/>
      <c r="FB85" s="213">
        <v>0</v>
      </c>
      <c r="FC85" s="213"/>
      <c r="FD85" s="213"/>
      <c r="FE85" s="213">
        <v>0</v>
      </c>
      <c r="FF85" s="213">
        <v>0</v>
      </c>
      <c r="FG85" s="213"/>
      <c r="FH85" s="213">
        <v>0</v>
      </c>
      <c r="FI85" s="213"/>
      <c r="FJ85" s="213">
        <v>0</v>
      </c>
      <c r="FK85" s="213"/>
      <c r="FL85" s="213"/>
      <c r="FM85" s="213"/>
      <c r="FN85" s="213"/>
      <c r="FO85" s="213">
        <v>0</v>
      </c>
      <c r="FP85" s="213">
        <v>0</v>
      </c>
      <c r="FQ85" s="213"/>
      <c r="FR85" s="213">
        <v>0</v>
      </c>
      <c r="FS85" s="213">
        <v>0</v>
      </c>
      <c r="FT85" s="213">
        <v>0</v>
      </c>
      <c r="FU85" s="213"/>
      <c r="FV85" s="213"/>
      <c r="FW85" s="213">
        <v>0</v>
      </c>
      <c r="FX85" s="213">
        <v>0</v>
      </c>
      <c r="FY85" s="213">
        <v>0</v>
      </c>
      <c r="FZ85" s="213"/>
      <c r="GA85" s="213"/>
      <c r="GB85" s="213">
        <v>0</v>
      </c>
      <c r="GC85" s="213">
        <v>0</v>
      </c>
      <c r="GD85" s="213">
        <v>0</v>
      </c>
      <c r="GE85" s="213">
        <v>0</v>
      </c>
      <c r="GF85" s="213"/>
      <c r="GG85" s="213">
        <v>1.2550999999999999</v>
      </c>
      <c r="GH85" s="213">
        <v>0.17</v>
      </c>
      <c r="GI85" s="213"/>
      <c r="GJ85" s="213"/>
      <c r="GK85" s="213">
        <v>0</v>
      </c>
      <c r="GL85" s="213"/>
      <c r="GM85" s="213"/>
      <c r="GN85" s="114">
        <v>0</v>
      </c>
      <c r="GO85" s="213">
        <v>0</v>
      </c>
      <c r="GP85" s="213">
        <v>0</v>
      </c>
      <c r="GQ85" s="213">
        <v>0</v>
      </c>
      <c r="GR85" s="213">
        <v>0</v>
      </c>
      <c r="GS85" s="213">
        <v>0</v>
      </c>
      <c r="GT85" s="213"/>
      <c r="GU85" s="213"/>
      <c r="GV85" s="213"/>
      <c r="GW85" s="213"/>
      <c r="GX85" s="213">
        <v>0</v>
      </c>
      <c r="GY85" s="213"/>
      <c r="GZ85" s="213"/>
      <c r="HA85" s="213">
        <v>0</v>
      </c>
      <c r="HB85" s="213">
        <v>0</v>
      </c>
      <c r="HC85" s="213"/>
      <c r="HD85" s="213">
        <v>0</v>
      </c>
      <c r="HE85" s="213"/>
      <c r="HF85" s="213">
        <v>0</v>
      </c>
      <c r="HG85" s="213"/>
      <c r="HH85" s="213"/>
      <c r="HI85" s="213"/>
      <c r="HJ85" s="213"/>
      <c r="HK85" s="213">
        <v>0</v>
      </c>
      <c r="HL85" s="213">
        <v>0</v>
      </c>
      <c r="HM85" s="213"/>
      <c r="HN85" s="213">
        <v>0</v>
      </c>
      <c r="HO85" s="213">
        <v>0</v>
      </c>
      <c r="HP85" s="213">
        <v>0</v>
      </c>
      <c r="HQ85" s="213"/>
      <c r="HR85" s="213"/>
      <c r="HS85" s="213">
        <v>0</v>
      </c>
      <c r="HT85" s="213">
        <v>0</v>
      </c>
      <c r="HU85" s="213">
        <v>0</v>
      </c>
      <c r="HV85" s="213"/>
      <c r="HW85" s="213"/>
      <c r="HX85" s="213">
        <v>0</v>
      </c>
      <c r="HY85" s="213">
        <v>0</v>
      </c>
      <c r="HZ85" s="213">
        <v>0</v>
      </c>
      <c r="IA85" s="213">
        <v>0</v>
      </c>
      <c r="IB85" s="213"/>
      <c r="IC85" s="213">
        <v>5.0806000000000004</v>
      </c>
      <c r="ID85" s="213">
        <v>0.83</v>
      </c>
      <c r="IE85" s="213"/>
      <c r="IF85" s="213"/>
      <c r="IG85" s="213">
        <v>0</v>
      </c>
      <c r="IH85" s="213"/>
      <c r="II85" s="214"/>
      <c r="IJ85"/>
      <c r="IK85"/>
      <c r="IL85"/>
      <c r="IM85"/>
      <c r="IN85"/>
      <c r="IO85"/>
      <c r="IP85"/>
      <c r="IQ85"/>
      <c r="IR85"/>
      <c r="IS85"/>
    </row>
    <row r="86" spans="3:253" x14ac:dyDescent="0.2">
      <c r="C86" s="83" t="s">
        <v>1873</v>
      </c>
      <c r="D86" s="114">
        <v>4.2552075499999997</v>
      </c>
      <c r="E86" s="213">
        <v>0.338004894</v>
      </c>
      <c r="F86" s="213">
        <v>2.0494667020000001</v>
      </c>
      <c r="G86" s="213">
        <v>1.1035115</v>
      </c>
      <c r="H86" s="213">
        <v>1.670877436</v>
      </c>
      <c r="I86" s="213">
        <v>9.3794141999999997E-2</v>
      </c>
      <c r="J86" s="213">
        <v>0.113763104</v>
      </c>
      <c r="K86" s="213">
        <v>6.3752935999999996E-2</v>
      </c>
      <c r="L86" s="213">
        <v>1.3134679999999999E-3</v>
      </c>
      <c r="M86" s="213">
        <v>3.1012279999999997E-3</v>
      </c>
      <c r="N86" s="213">
        <v>1.128392456</v>
      </c>
      <c r="O86" s="213">
        <v>1.9872111999999997E-2</v>
      </c>
      <c r="P86" s="213">
        <v>0.33782101599999997</v>
      </c>
      <c r="Q86" s="213">
        <v>0.240645158</v>
      </c>
      <c r="R86" s="213">
        <v>0.176239908</v>
      </c>
      <c r="S86" s="213">
        <v>8.4629999999999994E-5</v>
      </c>
      <c r="T86" s="213">
        <v>0.5485313799999999</v>
      </c>
      <c r="U86" s="213">
        <v>0</v>
      </c>
      <c r="V86" s="213">
        <v>6.0320601700000003</v>
      </c>
      <c r="W86" s="213">
        <v>2.2672936000000001E-2</v>
      </c>
      <c r="X86" s="213">
        <v>2.83191506</v>
      </c>
      <c r="Y86" s="213">
        <v>1.4471079999999999E-3</v>
      </c>
      <c r="Z86" s="213">
        <v>2.6935219999999998E-3</v>
      </c>
      <c r="AA86" s="213">
        <v>0.76405429800000002</v>
      </c>
      <c r="AB86" s="213">
        <v>1.3603965379999998</v>
      </c>
      <c r="AC86" s="213">
        <v>9.6936320000000006E-3</v>
      </c>
      <c r="AD86" s="213">
        <v>18.170073817999999</v>
      </c>
      <c r="AE86" s="213">
        <v>0.92745754199999997</v>
      </c>
      <c r="AF86" s="213">
        <v>1.8385827560000001</v>
      </c>
      <c r="AG86" s="213">
        <v>6.5504477999999991E-2</v>
      </c>
      <c r="AH86" s="213">
        <v>0.34764412799999994</v>
      </c>
      <c r="AI86" s="213">
        <v>0.80816907599999999</v>
      </c>
      <c r="AJ86" s="213">
        <v>1.0263330399999999</v>
      </c>
      <c r="AK86" s="213">
        <v>6.0294576319999997</v>
      </c>
      <c r="AL86" s="213">
        <v>2.8990857999999998E-2</v>
      </c>
      <c r="AM86" s="213">
        <v>8.0926169999999992E-2</v>
      </c>
      <c r="AN86" s="213">
        <v>6.1635725000000008</v>
      </c>
      <c r="AO86" s="213">
        <v>1.2766112059999999</v>
      </c>
      <c r="AP86" s="213">
        <v>1.0026677179999999</v>
      </c>
      <c r="AQ86" s="213">
        <v>1.353273824</v>
      </c>
      <c r="AR86" s="213">
        <v>1.019731562</v>
      </c>
      <c r="AS86" s="213">
        <v>6.3275058979999992</v>
      </c>
      <c r="AT86" s="213">
        <v>8.0261596839999996</v>
      </c>
      <c r="AU86" s="213"/>
      <c r="AV86" s="213"/>
      <c r="AW86" s="213">
        <v>0</v>
      </c>
      <c r="AX86" s="213"/>
      <c r="AY86" s="213">
        <v>6.2580700000000003E-2</v>
      </c>
      <c r="AZ86" s="114">
        <v>151.53684992500001</v>
      </c>
      <c r="BA86" s="213">
        <v>5.6647083090000008</v>
      </c>
      <c r="BB86" s="213">
        <v>86.79453639700003</v>
      </c>
      <c r="BC86" s="213">
        <v>55.642445250000009</v>
      </c>
      <c r="BD86" s="213">
        <v>39.065819946000005</v>
      </c>
      <c r="BE86" s="213">
        <v>7.4484892370000013</v>
      </c>
      <c r="BF86" s="213">
        <v>5.7362857440000017</v>
      </c>
      <c r="BG86" s="213">
        <v>3.2146191960000001</v>
      </c>
      <c r="BH86" s="213">
        <v>6.6229098000000014E-2</v>
      </c>
      <c r="BI86" s="213">
        <v>0.15637345800000002</v>
      </c>
      <c r="BJ86" s="213">
        <v>52.818711916000012</v>
      </c>
      <c r="BK86" s="213">
        <v>1.002013032</v>
      </c>
      <c r="BL86" s="213">
        <v>17.033975076000004</v>
      </c>
      <c r="BM86" s="213">
        <v>12.134069313000003</v>
      </c>
      <c r="BN86" s="213">
        <v>8.8865584380000016</v>
      </c>
      <c r="BO86" s="213">
        <v>4.2673050000000008E-3</v>
      </c>
      <c r="BP86" s="213">
        <v>24.555178430000002</v>
      </c>
      <c r="BQ86" s="213">
        <v>0</v>
      </c>
      <c r="BR86" s="213">
        <v>27.457495495000003</v>
      </c>
      <c r="BS86" s="213">
        <v>1.1432391960000003</v>
      </c>
      <c r="BT86" s="213">
        <v>142.79387091000004</v>
      </c>
      <c r="BU86" s="213">
        <v>7.2967638000000015E-2</v>
      </c>
      <c r="BV86" s="213">
        <v>0.13581566700000003</v>
      </c>
      <c r="BW86" s="213">
        <v>18.594507103000002</v>
      </c>
      <c r="BX86" s="213">
        <v>61.051917743000011</v>
      </c>
      <c r="BY86" s="213">
        <v>0.4887827520000001</v>
      </c>
      <c r="BZ86" s="213">
        <v>458.3650298230001</v>
      </c>
      <c r="CA86" s="213">
        <v>74.506109137000024</v>
      </c>
      <c r="CB86" s="213">
        <v>80.226668966000005</v>
      </c>
      <c r="CC86" s="213">
        <v>3.3029373330000005</v>
      </c>
      <c r="CD86" s="213">
        <v>17.529286608000003</v>
      </c>
      <c r="CE86" s="213">
        <v>40.750371486000006</v>
      </c>
      <c r="CF86" s="213">
        <v>27.652854439999999</v>
      </c>
      <c r="CG86" s="213">
        <v>133.91753675200002</v>
      </c>
      <c r="CH86" s="213">
        <v>1.4618082630000002</v>
      </c>
      <c r="CI86" s="213">
        <v>4.080546495000001</v>
      </c>
      <c r="CJ86" s="213">
        <v>110.27517875000002</v>
      </c>
      <c r="CK86" s="213">
        <v>64.460665041000013</v>
      </c>
      <c r="CL86" s="213">
        <v>51.084991473000009</v>
      </c>
      <c r="CM86" s="213">
        <v>36.499691664000011</v>
      </c>
      <c r="CN86" s="213">
        <v>142.698387607</v>
      </c>
      <c r="CO86" s="213">
        <v>287.46923970300003</v>
      </c>
      <c r="CP86" s="213">
        <v>362.27593637400003</v>
      </c>
      <c r="CQ86" s="213"/>
      <c r="CR86" s="213"/>
      <c r="CS86" s="213">
        <v>4.04</v>
      </c>
      <c r="CT86" s="213"/>
      <c r="CU86" s="213">
        <v>3.1555114500000006</v>
      </c>
      <c r="CV86" s="114">
        <v>5.7180729374999997</v>
      </c>
      <c r="CW86" s="213">
        <v>0.19789449749999999</v>
      </c>
      <c r="CX86" s="213">
        <v>3.4750289175000004</v>
      </c>
      <c r="CY86" s="213">
        <v>2.2282443750000001</v>
      </c>
      <c r="CZ86" s="213">
        <v>1.5222525149999999</v>
      </c>
      <c r="DA86" s="213">
        <v>0.18939201750000001</v>
      </c>
      <c r="DB86" s="213">
        <v>0.22971396000000002</v>
      </c>
      <c r="DC86" s="213">
        <v>0.12873188999999999</v>
      </c>
      <c r="DD86" s="213">
        <v>2.652195E-3</v>
      </c>
      <c r="DE86" s="213">
        <v>6.2620949999999996E-3</v>
      </c>
      <c r="DF86" s="213">
        <v>1.8508116900000002</v>
      </c>
      <c r="DG86" s="213">
        <v>4.0126379999999996E-2</v>
      </c>
      <c r="DH86" s="213">
        <v>0.68213858999999999</v>
      </c>
      <c r="DI86" s="213">
        <v>0.48591810750000003</v>
      </c>
      <c r="DJ86" s="213">
        <v>0.35586904499999999</v>
      </c>
      <c r="DK86" s="213">
        <v>1.708875E-4</v>
      </c>
      <c r="DL86" s="213">
        <v>0.80472682499999992</v>
      </c>
      <c r="DM86" s="213">
        <v>0</v>
      </c>
      <c r="DN86" s="213">
        <v>0.40800611250000002</v>
      </c>
      <c r="DO86" s="213">
        <v>4.5781890000000006E-2</v>
      </c>
      <c r="DP86" s="213">
        <v>5.7182900250000008</v>
      </c>
      <c r="DQ86" s="213">
        <v>2.9220449999999999E-3</v>
      </c>
      <c r="DR86" s="213">
        <v>5.4388424999999999E-3</v>
      </c>
      <c r="DS86" s="213">
        <v>0.7149173325</v>
      </c>
      <c r="DT86" s="213">
        <v>2.4440699325000002</v>
      </c>
      <c r="DU86" s="213">
        <v>1.957368E-2</v>
      </c>
      <c r="DV86" s="213">
        <v>15.516322132500001</v>
      </c>
      <c r="DW86" s="213">
        <v>1.5092892675</v>
      </c>
      <c r="DX86" s="213">
        <v>1.5923305649999999</v>
      </c>
      <c r="DY86" s="213">
        <v>0.1322686575</v>
      </c>
      <c r="DZ86" s="213">
        <v>0.70197371999999991</v>
      </c>
      <c r="EA86" s="213">
        <v>1.6318798650000002</v>
      </c>
      <c r="EB86" s="213">
        <v>0.70255709999999993</v>
      </c>
      <c r="EC86" s="213">
        <v>4.3778086800000002</v>
      </c>
      <c r="ED86" s="213">
        <v>5.8539232499999996E-2</v>
      </c>
      <c r="EE86" s="213">
        <v>0.16340861249999999</v>
      </c>
      <c r="EF86" s="213">
        <v>4.0079156249999999</v>
      </c>
      <c r="EG86" s="213">
        <v>2.5777726274999999</v>
      </c>
      <c r="EH86" s="213">
        <v>2.0246175074999999</v>
      </c>
      <c r="EI86" s="213">
        <v>1.46045676</v>
      </c>
      <c r="EJ86" s="213">
        <v>1.6527271925</v>
      </c>
      <c r="EK86" s="213">
        <v>11.497463832499999</v>
      </c>
      <c r="EL86" s="213">
        <v>14.310726285000001</v>
      </c>
      <c r="EM86" s="213"/>
      <c r="EN86" s="213"/>
      <c r="EO86" s="213">
        <v>0</v>
      </c>
      <c r="EP86" s="213"/>
      <c r="EQ86" s="213">
        <v>0.12636487499999999</v>
      </c>
      <c r="ER86" s="114">
        <v>0</v>
      </c>
      <c r="ES86" s="213">
        <v>0</v>
      </c>
      <c r="ET86" s="213">
        <v>0</v>
      </c>
      <c r="EU86" s="213">
        <v>0</v>
      </c>
      <c r="EV86" s="213">
        <v>0</v>
      </c>
      <c r="EW86" s="213">
        <v>0</v>
      </c>
      <c r="EX86" s="213">
        <v>0</v>
      </c>
      <c r="EY86" s="213">
        <v>0</v>
      </c>
      <c r="EZ86" s="213">
        <v>0</v>
      </c>
      <c r="FA86" s="213">
        <v>0</v>
      </c>
      <c r="FB86" s="213">
        <v>0</v>
      </c>
      <c r="FC86" s="213">
        <v>0</v>
      </c>
      <c r="FD86" s="213">
        <v>0</v>
      </c>
      <c r="FE86" s="213">
        <v>0</v>
      </c>
      <c r="FF86" s="213">
        <v>0</v>
      </c>
      <c r="FG86" s="213">
        <v>0</v>
      </c>
      <c r="FH86" s="213">
        <v>0</v>
      </c>
      <c r="FI86" s="213">
        <v>0</v>
      </c>
      <c r="FJ86" s="213">
        <v>0</v>
      </c>
      <c r="FK86" s="213">
        <v>0</v>
      </c>
      <c r="FL86" s="213">
        <v>0</v>
      </c>
      <c r="FM86" s="213">
        <v>0</v>
      </c>
      <c r="FN86" s="213">
        <v>0</v>
      </c>
      <c r="FO86" s="213">
        <v>0</v>
      </c>
      <c r="FP86" s="213">
        <v>0</v>
      </c>
      <c r="FQ86" s="213">
        <v>0</v>
      </c>
      <c r="FR86" s="213">
        <v>0</v>
      </c>
      <c r="FS86" s="213">
        <v>0</v>
      </c>
      <c r="FT86" s="213">
        <v>0</v>
      </c>
      <c r="FU86" s="213">
        <v>0</v>
      </c>
      <c r="FV86" s="213">
        <v>0</v>
      </c>
      <c r="FW86" s="213">
        <v>0</v>
      </c>
      <c r="FX86" s="213">
        <v>0</v>
      </c>
      <c r="FY86" s="213">
        <v>0</v>
      </c>
      <c r="FZ86" s="213">
        <v>0</v>
      </c>
      <c r="GA86" s="213">
        <v>0</v>
      </c>
      <c r="GB86" s="213">
        <v>0</v>
      </c>
      <c r="GC86" s="213">
        <v>0</v>
      </c>
      <c r="GD86" s="213">
        <v>0</v>
      </c>
      <c r="GE86" s="213">
        <v>0</v>
      </c>
      <c r="GF86" s="213">
        <v>0</v>
      </c>
      <c r="GG86" s="213">
        <v>4.0000000000000001E-3</v>
      </c>
      <c r="GH86" s="213">
        <v>0.08</v>
      </c>
      <c r="GI86" s="213"/>
      <c r="GJ86" s="213"/>
      <c r="GK86" s="213">
        <v>0</v>
      </c>
      <c r="GL86" s="213"/>
      <c r="GM86" s="213">
        <v>0</v>
      </c>
      <c r="GN86" s="114">
        <v>0</v>
      </c>
      <c r="GO86" s="213">
        <v>0</v>
      </c>
      <c r="GP86" s="213">
        <v>0</v>
      </c>
      <c r="GQ86" s="213">
        <v>0</v>
      </c>
      <c r="GR86" s="213">
        <v>0</v>
      </c>
      <c r="GS86" s="213">
        <v>0</v>
      </c>
      <c r="GT86" s="213">
        <v>0</v>
      </c>
      <c r="GU86" s="213">
        <v>0</v>
      </c>
      <c r="GV86" s="213">
        <v>0</v>
      </c>
      <c r="GW86" s="213">
        <v>0</v>
      </c>
      <c r="GX86" s="213">
        <v>0</v>
      </c>
      <c r="GY86" s="213">
        <v>0</v>
      </c>
      <c r="GZ86" s="213">
        <v>0</v>
      </c>
      <c r="HA86" s="213">
        <v>0</v>
      </c>
      <c r="HB86" s="213">
        <v>0</v>
      </c>
      <c r="HC86" s="213">
        <v>0</v>
      </c>
      <c r="HD86" s="213">
        <v>0</v>
      </c>
      <c r="HE86" s="213">
        <v>0</v>
      </c>
      <c r="HF86" s="213">
        <v>0</v>
      </c>
      <c r="HG86" s="213">
        <v>0</v>
      </c>
      <c r="HH86" s="213">
        <v>0</v>
      </c>
      <c r="HI86" s="213">
        <v>0</v>
      </c>
      <c r="HJ86" s="213">
        <v>0</v>
      </c>
      <c r="HK86" s="213">
        <v>0</v>
      </c>
      <c r="HL86" s="213">
        <v>0</v>
      </c>
      <c r="HM86" s="213">
        <v>0</v>
      </c>
      <c r="HN86" s="213">
        <v>0</v>
      </c>
      <c r="HO86" s="213">
        <v>0</v>
      </c>
      <c r="HP86" s="213">
        <v>0</v>
      </c>
      <c r="HQ86" s="213">
        <v>0</v>
      </c>
      <c r="HR86" s="213">
        <v>0</v>
      </c>
      <c r="HS86" s="213">
        <v>0</v>
      </c>
      <c r="HT86" s="213">
        <v>0</v>
      </c>
      <c r="HU86" s="213">
        <v>0</v>
      </c>
      <c r="HV86" s="213">
        <v>0</v>
      </c>
      <c r="HW86" s="213">
        <v>0</v>
      </c>
      <c r="HX86" s="213">
        <v>0</v>
      </c>
      <c r="HY86" s="213">
        <v>0</v>
      </c>
      <c r="HZ86" s="213">
        <v>0</v>
      </c>
      <c r="IA86" s="213">
        <v>0</v>
      </c>
      <c r="IB86" s="213">
        <v>0</v>
      </c>
      <c r="IC86" s="213">
        <v>7.0000000000000007E-2</v>
      </c>
      <c r="ID86" s="213">
        <v>0.1</v>
      </c>
      <c r="IE86" s="213"/>
      <c r="IF86" s="213"/>
      <c r="IG86" s="213">
        <v>0</v>
      </c>
      <c r="IH86" s="213"/>
      <c r="II86" s="214">
        <v>0</v>
      </c>
      <c r="IJ86"/>
      <c r="IK86"/>
      <c r="IL86"/>
      <c r="IM86"/>
      <c r="IN86"/>
      <c r="IO86"/>
      <c r="IP86"/>
      <c r="IQ86"/>
      <c r="IR86"/>
      <c r="IS86"/>
    </row>
    <row r="87" spans="3:253" x14ac:dyDescent="0.2">
      <c r="C87" s="83" t="s">
        <v>1860</v>
      </c>
      <c r="D87" s="114"/>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v>0.52070000000000005</v>
      </c>
      <c r="AF87" s="213"/>
      <c r="AG87" s="213"/>
      <c r="AH87" s="213"/>
      <c r="AI87" s="213"/>
      <c r="AJ87" s="213"/>
      <c r="AK87" s="213"/>
      <c r="AL87" s="213"/>
      <c r="AM87" s="213"/>
      <c r="AN87" s="213"/>
      <c r="AO87" s="213"/>
      <c r="AP87" s="213"/>
      <c r="AQ87" s="213"/>
      <c r="AR87" s="213"/>
      <c r="AS87" s="213"/>
      <c r="AT87" s="213"/>
      <c r="AU87" s="213"/>
      <c r="AV87" s="213"/>
      <c r="AW87" s="213"/>
      <c r="AX87" s="213"/>
      <c r="AY87" s="213"/>
      <c r="AZ87" s="114"/>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3"/>
      <c r="BW87" s="213"/>
      <c r="BX87" s="213"/>
      <c r="BY87" s="213"/>
      <c r="BZ87" s="213"/>
      <c r="CA87" s="213">
        <v>0.29470000000000002</v>
      </c>
      <c r="CB87" s="213"/>
      <c r="CC87" s="213"/>
      <c r="CD87" s="213"/>
      <c r="CE87" s="213"/>
      <c r="CF87" s="213"/>
      <c r="CG87" s="213"/>
      <c r="CH87" s="213"/>
      <c r="CI87" s="213"/>
      <c r="CJ87" s="213"/>
      <c r="CK87" s="213"/>
      <c r="CL87" s="213"/>
      <c r="CM87" s="213"/>
      <c r="CN87" s="213"/>
      <c r="CO87" s="213"/>
      <c r="CP87" s="213"/>
      <c r="CQ87" s="213"/>
      <c r="CR87" s="213"/>
      <c r="CS87" s="213"/>
      <c r="CT87" s="213"/>
      <c r="CU87" s="213"/>
      <c r="CV87" s="114"/>
      <c r="CW87" s="213"/>
      <c r="CX87" s="213"/>
      <c r="CY87" s="213"/>
      <c r="CZ87" s="213"/>
      <c r="DA87" s="213"/>
      <c r="DB87" s="213"/>
      <c r="DC87" s="213"/>
      <c r="DD87" s="213"/>
      <c r="DE87" s="213"/>
      <c r="DF87" s="213"/>
      <c r="DG87" s="213"/>
      <c r="DH87" s="213"/>
      <c r="DI87" s="213"/>
      <c r="DJ87" s="213"/>
      <c r="DK87" s="213"/>
      <c r="DL87" s="213"/>
      <c r="DM87" s="213"/>
      <c r="DN87" s="213"/>
      <c r="DO87" s="213"/>
      <c r="DP87" s="213"/>
      <c r="DQ87" s="213"/>
      <c r="DR87" s="213"/>
      <c r="DS87" s="213"/>
      <c r="DT87" s="213"/>
      <c r="DU87" s="213"/>
      <c r="DV87" s="213"/>
      <c r="DW87" s="213">
        <v>0</v>
      </c>
      <c r="DX87" s="213"/>
      <c r="DY87" s="213"/>
      <c r="DZ87" s="213"/>
      <c r="EA87" s="213"/>
      <c r="EB87" s="213"/>
      <c r="EC87" s="213"/>
      <c r="ED87" s="213"/>
      <c r="EE87" s="213"/>
      <c r="EF87" s="213"/>
      <c r="EG87" s="213"/>
      <c r="EH87" s="213"/>
      <c r="EI87" s="213"/>
      <c r="EJ87" s="213"/>
      <c r="EK87" s="213"/>
      <c r="EL87" s="213"/>
      <c r="EM87" s="213"/>
      <c r="EN87" s="213"/>
      <c r="EO87" s="213"/>
      <c r="EP87" s="213"/>
      <c r="EQ87" s="213"/>
      <c r="ER87" s="114"/>
      <c r="ES87" s="213"/>
      <c r="ET87" s="213"/>
      <c r="EU87" s="213"/>
      <c r="EV87" s="213"/>
      <c r="EW87" s="213"/>
      <c r="EX87" s="213"/>
      <c r="EY87" s="213"/>
      <c r="EZ87" s="213"/>
      <c r="FA87" s="213"/>
      <c r="FB87" s="213"/>
      <c r="FC87" s="213"/>
      <c r="FD87" s="213"/>
      <c r="FE87" s="213"/>
      <c r="FF87" s="213"/>
      <c r="FG87" s="213"/>
      <c r="FH87" s="213"/>
      <c r="FI87" s="213"/>
      <c r="FJ87" s="213"/>
      <c r="FK87" s="213"/>
      <c r="FL87" s="213"/>
      <c r="FM87" s="213"/>
      <c r="FN87" s="213"/>
      <c r="FO87" s="213"/>
      <c r="FP87" s="213"/>
      <c r="FQ87" s="213"/>
      <c r="FR87" s="213"/>
      <c r="FS87" s="213">
        <v>0</v>
      </c>
      <c r="FT87" s="213"/>
      <c r="FU87" s="213"/>
      <c r="FV87" s="213"/>
      <c r="FW87" s="213"/>
      <c r="FX87" s="213"/>
      <c r="FY87" s="213"/>
      <c r="FZ87" s="213"/>
      <c r="GA87" s="213"/>
      <c r="GB87" s="213"/>
      <c r="GC87" s="213"/>
      <c r="GD87" s="213"/>
      <c r="GE87" s="213"/>
      <c r="GF87" s="213"/>
      <c r="GG87" s="213"/>
      <c r="GH87" s="213"/>
      <c r="GI87" s="213"/>
      <c r="GJ87" s="213"/>
      <c r="GK87" s="213"/>
      <c r="GL87" s="213"/>
      <c r="GM87" s="213"/>
      <c r="GN87" s="114"/>
      <c r="GO87" s="213"/>
      <c r="GP87" s="213"/>
      <c r="GQ87" s="213"/>
      <c r="GR87" s="213"/>
      <c r="GS87" s="213"/>
      <c r="GT87" s="213"/>
      <c r="GU87" s="213"/>
      <c r="GV87" s="213"/>
      <c r="GW87" s="213"/>
      <c r="GX87" s="213"/>
      <c r="GY87" s="213"/>
      <c r="GZ87" s="213"/>
      <c r="HA87" s="213"/>
      <c r="HB87" s="213"/>
      <c r="HC87" s="213"/>
      <c r="HD87" s="213"/>
      <c r="HE87" s="213"/>
      <c r="HF87" s="213"/>
      <c r="HG87" s="213"/>
      <c r="HH87" s="213"/>
      <c r="HI87" s="213"/>
      <c r="HJ87" s="213"/>
      <c r="HK87" s="213"/>
      <c r="HL87" s="213"/>
      <c r="HM87" s="213"/>
      <c r="HN87" s="213"/>
      <c r="HO87" s="213">
        <v>0</v>
      </c>
      <c r="HP87" s="213"/>
      <c r="HQ87" s="213"/>
      <c r="HR87" s="213"/>
      <c r="HS87" s="213"/>
      <c r="HT87" s="213"/>
      <c r="HU87" s="213"/>
      <c r="HV87" s="213"/>
      <c r="HW87" s="213"/>
      <c r="HX87" s="213"/>
      <c r="HY87" s="213"/>
      <c r="HZ87" s="213"/>
      <c r="IA87" s="213"/>
      <c r="IB87" s="213"/>
      <c r="IC87" s="213"/>
      <c r="ID87" s="213"/>
      <c r="IE87" s="213"/>
      <c r="IF87" s="213"/>
      <c r="IG87" s="213"/>
      <c r="IH87" s="213"/>
      <c r="II87" s="214"/>
      <c r="IJ87"/>
      <c r="IK87"/>
      <c r="IL87"/>
      <c r="IM87"/>
      <c r="IN87"/>
      <c r="IO87"/>
      <c r="IP87"/>
      <c r="IQ87"/>
      <c r="IR87"/>
      <c r="IS87"/>
    </row>
    <row r="88" spans="3:253" x14ac:dyDescent="0.2">
      <c r="C88" s="83" t="s">
        <v>7619</v>
      </c>
      <c r="D88" s="114">
        <v>2.72</v>
      </c>
      <c r="E88" s="213"/>
      <c r="F88" s="213">
        <v>0</v>
      </c>
      <c r="G88" s="213">
        <v>0</v>
      </c>
      <c r="H88" s="213"/>
      <c r="I88" s="213"/>
      <c r="J88" s="213"/>
      <c r="K88" s="213"/>
      <c r="L88" s="213"/>
      <c r="M88" s="213"/>
      <c r="N88" s="213"/>
      <c r="O88" s="213"/>
      <c r="P88" s="213"/>
      <c r="Q88" s="213"/>
      <c r="R88" s="213"/>
      <c r="S88" s="213"/>
      <c r="T88" s="213"/>
      <c r="U88" s="213"/>
      <c r="V88" s="213"/>
      <c r="W88" s="213"/>
      <c r="X88" s="213"/>
      <c r="Y88" s="213"/>
      <c r="Z88" s="213"/>
      <c r="AA88" s="213"/>
      <c r="AB88" s="213">
        <v>0</v>
      </c>
      <c r="AC88" s="213"/>
      <c r="AD88" s="213">
        <v>0</v>
      </c>
      <c r="AE88" s="213"/>
      <c r="AF88" s="213"/>
      <c r="AG88" s="213"/>
      <c r="AH88" s="213"/>
      <c r="AI88" s="213"/>
      <c r="AJ88" s="213"/>
      <c r="AK88" s="213">
        <v>0</v>
      </c>
      <c r="AL88" s="213"/>
      <c r="AM88" s="213"/>
      <c r="AN88" s="213"/>
      <c r="AO88" s="213"/>
      <c r="AP88" s="213">
        <v>0.63</v>
      </c>
      <c r="AQ88" s="213"/>
      <c r="AR88" s="213"/>
      <c r="AS88" s="213"/>
      <c r="AT88" s="213"/>
      <c r="AU88" s="213"/>
      <c r="AV88" s="213"/>
      <c r="AW88" s="213"/>
      <c r="AX88" s="213"/>
      <c r="AY88" s="213"/>
      <c r="AZ88" s="114">
        <v>1.08</v>
      </c>
      <c r="BA88" s="213"/>
      <c r="BB88" s="213">
        <v>0</v>
      </c>
      <c r="BC88" s="213">
        <v>0</v>
      </c>
      <c r="BD88" s="213"/>
      <c r="BE88" s="213"/>
      <c r="BF88" s="213"/>
      <c r="BG88" s="213"/>
      <c r="BH88" s="213"/>
      <c r="BI88" s="213"/>
      <c r="BJ88" s="213"/>
      <c r="BK88" s="213"/>
      <c r="BL88" s="213"/>
      <c r="BM88" s="213"/>
      <c r="BN88" s="213"/>
      <c r="BO88" s="213"/>
      <c r="BP88" s="213"/>
      <c r="BQ88" s="213"/>
      <c r="BR88" s="213"/>
      <c r="BS88" s="213"/>
      <c r="BT88" s="213"/>
      <c r="BU88" s="213"/>
      <c r="BV88" s="213"/>
      <c r="BW88" s="213"/>
      <c r="BX88" s="213">
        <v>0</v>
      </c>
      <c r="BY88" s="213"/>
      <c r="BZ88" s="213">
        <v>1533.421</v>
      </c>
      <c r="CA88" s="213"/>
      <c r="CB88" s="213"/>
      <c r="CC88" s="213"/>
      <c r="CD88" s="213"/>
      <c r="CE88" s="213"/>
      <c r="CF88" s="213"/>
      <c r="CG88" s="213">
        <v>1.1158999999999999</v>
      </c>
      <c r="CH88" s="213"/>
      <c r="CI88" s="213"/>
      <c r="CJ88" s="213"/>
      <c r="CK88" s="213"/>
      <c r="CL88" s="213">
        <v>0.03</v>
      </c>
      <c r="CM88" s="213"/>
      <c r="CN88" s="213"/>
      <c r="CO88" s="213"/>
      <c r="CP88" s="213"/>
      <c r="CQ88" s="213"/>
      <c r="CR88" s="213"/>
      <c r="CS88" s="213"/>
      <c r="CT88" s="213"/>
      <c r="CU88" s="213"/>
      <c r="CV88" s="114">
        <v>0</v>
      </c>
      <c r="CW88" s="213"/>
      <c r="CX88" s="213">
        <v>0</v>
      </c>
      <c r="CY88" s="213">
        <v>0</v>
      </c>
      <c r="CZ88" s="213"/>
      <c r="DA88" s="213"/>
      <c r="DB88" s="213"/>
      <c r="DC88" s="213"/>
      <c r="DD88" s="213"/>
      <c r="DE88" s="213"/>
      <c r="DF88" s="213"/>
      <c r="DG88" s="213"/>
      <c r="DH88" s="213"/>
      <c r="DI88" s="213"/>
      <c r="DJ88" s="213"/>
      <c r="DK88" s="213"/>
      <c r="DL88" s="213"/>
      <c r="DM88" s="213"/>
      <c r="DN88" s="213"/>
      <c r="DO88" s="213"/>
      <c r="DP88" s="213"/>
      <c r="DQ88" s="213"/>
      <c r="DR88" s="213"/>
      <c r="DS88" s="213"/>
      <c r="DT88" s="213">
        <v>0</v>
      </c>
      <c r="DU88" s="213"/>
      <c r="DV88" s="213">
        <v>0</v>
      </c>
      <c r="DW88" s="213"/>
      <c r="DX88" s="213"/>
      <c r="DY88" s="213"/>
      <c r="DZ88" s="213"/>
      <c r="EA88" s="213"/>
      <c r="EB88" s="213"/>
      <c r="EC88" s="213">
        <v>0</v>
      </c>
      <c r="ED88" s="213"/>
      <c r="EE88" s="213"/>
      <c r="EF88" s="213"/>
      <c r="EG88" s="213"/>
      <c r="EH88" s="213">
        <v>0</v>
      </c>
      <c r="EI88" s="213"/>
      <c r="EJ88" s="213"/>
      <c r="EK88" s="213"/>
      <c r="EL88" s="213"/>
      <c r="EM88" s="213"/>
      <c r="EN88" s="213"/>
      <c r="EO88" s="213"/>
      <c r="EP88" s="213"/>
      <c r="EQ88" s="213"/>
      <c r="ER88" s="114">
        <v>0</v>
      </c>
      <c r="ES88" s="213"/>
      <c r="ET88" s="213">
        <v>0</v>
      </c>
      <c r="EU88" s="213">
        <v>0</v>
      </c>
      <c r="EV88" s="213"/>
      <c r="EW88" s="213"/>
      <c r="EX88" s="213"/>
      <c r="EY88" s="213"/>
      <c r="EZ88" s="213"/>
      <c r="FA88" s="213"/>
      <c r="FB88" s="213"/>
      <c r="FC88" s="213"/>
      <c r="FD88" s="213"/>
      <c r="FE88" s="213"/>
      <c r="FF88" s="213"/>
      <c r="FG88" s="213"/>
      <c r="FH88" s="213"/>
      <c r="FI88" s="213"/>
      <c r="FJ88" s="213"/>
      <c r="FK88" s="213"/>
      <c r="FL88" s="213"/>
      <c r="FM88" s="213"/>
      <c r="FN88" s="213"/>
      <c r="FO88" s="213"/>
      <c r="FP88" s="213">
        <v>0</v>
      </c>
      <c r="FQ88" s="213"/>
      <c r="FR88" s="213">
        <v>0</v>
      </c>
      <c r="FS88" s="213"/>
      <c r="FT88" s="213"/>
      <c r="FU88" s="213"/>
      <c r="FV88" s="213"/>
      <c r="FW88" s="213"/>
      <c r="FX88" s="213"/>
      <c r="FY88" s="213">
        <v>0</v>
      </c>
      <c r="FZ88" s="213"/>
      <c r="GA88" s="213"/>
      <c r="GB88" s="213"/>
      <c r="GC88" s="213"/>
      <c r="GD88" s="213">
        <v>0</v>
      </c>
      <c r="GE88" s="213"/>
      <c r="GF88" s="213"/>
      <c r="GG88" s="213"/>
      <c r="GH88" s="213"/>
      <c r="GI88" s="213"/>
      <c r="GJ88" s="213"/>
      <c r="GK88" s="213"/>
      <c r="GL88" s="213"/>
      <c r="GM88" s="213"/>
      <c r="GN88" s="114">
        <v>0</v>
      </c>
      <c r="GO88" s="213"/>
      <c r="GP88" s="213">
        <v>0</v>
      </c>
      <c r="GQ88" s="213">
        <v>0</v>
      </c>
      <c r="GR88" s="213"/>
      <c r="GS88" s="213"/>
      <c r="GT88" s="213"/>
      <c r="GU88" s="213"/>
      <c r="GV88" s="213"/>
      <c r="GW88" s="213"/>
      <c r="GX88" s="213"/>
      <c r="GY88" s="213"/>
      <c r="GZ88" s="213"/>
      <c r="HA88" s="213"/>
      <c r="HB88" s="213"/>
      <c r="HC88" s="213"/>
      <c r="HD88" s="213"/>
      <c r="HE88" s="213"/>
      <c r="HF88" s="213"/>
      <c r="HG88" s="213"/>
      <c r="HH88" s="213"/>
      <c r="HI88" s="213"/>
      <c r="HJ88" s="213"/>
      <c r="HK88" s="213"/>
      <c r="HL88" s="213">
        <v>0</v>
      </c>
      <c r="HM88" s="213"/>
      <c r="HN88" s="213">
        <v>0</v>
      </c>
      <c r="HO88" s="213"/>
      <c r="HP88" s="213"/>
      <c r="HQ88" s="213"/>
      <c r="HR88" s="213"/>
      <c r="HS88" s="213"/>
      <c r="HT88" s="213"/>
      <c r="HU88" s="213">
        <v>0</v>
      </c>
      <c r="HV88" s="213"/>
      <c r="HW88" s="213"/>
      <c r="HX88" s="213"/>
      <c r="HY88" s="213"/>
      <c r="HZ88" s="213">
        <v>0</v>
      </c>
      <c r="IA88" s="213"/>
      <c r="IB88" s="213"/>
      <c r="IC88" s="213"/>
      <c r="ID88" s="213"/>
      <c r="IE88" s="213"/>
      <c r="IF88" s="213"/>
      <c r="IG88" s="213"/>
      <c r="IH88" s="213"/>
      <c r="II88" s="214"/>
      <c r="IJ88"/>
      <c r="IK88"/>
      <c r="IL88"/>
      <c r="IM88"/>
      <c r="IN88"/>
      <c r="IO88"/>
      <c r="IP88"/>
      <c r="IQ88"/>
      <c r="IR88"/>
      <c r="IS88"/>
    </row>
    <row r="89" spans="3:253" x14ac:dyDescent="0.2">
      <c r="C89" s="83" t="s">
        <v>7620</v>
      </c>
      <c r="D89" s="114"/>
      <c r="E89" s="213"/>
      <c r="F89" s="213"/>
      <c r="G89" s="213"/>
      <c r="H89" s="213"/>
      <c r="I89" s="213"/>
      <c r="J89" s="213"/>
      <c r="K89" s="213"/>
      <c r="L89" s="213"/>
      <c r="M89" s="213"/>
      <c r="N89" s="213"/>
      <c r="O89" s="213"/>
      <c r="P89" s="213"/>
      <c r="Q89" s="213">
        <v>4.47</v>
      </c>
      <c r="R89" s="213">
        <v>5.68</v>
      </c>
      <c r="S89" s="213"/>
      <c r="T89" s="213"/>
      <c r="U89" s="213"/>
      <c r="V89" s="213"/>
      <c r="W89" s="213"/>
      <c r="X89" s="213"/>
      <c r="Y89" s="213"/>
      <c r="Z89" s="213"/>
      <c r="AA89" s="213"/>
      <c r="AB89" s="213"/>
      <c r="AC89" s="213"/>
      <c r="AD89" s="213">
        <v>12.4582</v>
      </c>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114"/>
      <c r="BA89" s="213"/>
      <c r="BB89" s="213"/>
      <c r="BC89" s="213"/>
      <c r="BD89" s="213"/>
      <c r="BE89" s="213"/>
      <c r="BF89" s="213"/>
      <c r="BG89" s="213"/>
      <c r="BH89" s="213"/>
      <c r="BI89" s="213"/>
      <c r="BJ89" s="213"/>
      <c r="BK89" s="213"/>
      <c r="BL89" s="213"/>
      <c r="BM89" s="213">
        <v>0.25</v>
      </c>
      <c r="BN89" s="213">
        <v>0.31</v>
      </c>
      <c r="BO89" s="213"/>
      <c r="BP89" s="213"/>
      <c r="BQ89" s="213"/>
      <c r="BR89" s="213"/>
      <c r="BS89" s="213"/>
      <c r="BT89" s="213"/>
      <c r="BU89" s="213"/>
      <c r="BV89" s="213"/>
      <c r="BW89" s="213"/>
      <c r="BX89" s="213"/>
      <c r="BY89" s="213"/>
      <c r="BZ89" s="213">
        <v>0.56290000000000007</v>
      </c>
      <c r="CA89" s="213"/>
      <c r="CB89" s="213"/>
      <c r="CC89" s="213"/>
      <c r="CD89" s="213"/>
      <c r="CE89" s="213"/>
      <c r="CF89" s="213"/>
      <c r="CG89" s="213"/>
      <c r="CH89" s="213"/>
      <c r="CI89" s="213"/>
      <c r="CJ89" s="213"/>
      <c r="CK89" s="213"/>
      <c r="CL89" s="213"/>
      <c r="CM89" s="213"/>
      <c r="CN89" s="213"/>
      <c r="CO89" s="213"/>
      <c r="CP89" s="213"/>
      <c r="CQ89" s="213"/>
      <c r="CR89" s="213"/>
      <c r="CS89" s="213"/>
      <c r="CT89" s="213"/>
      <c r="CU89" s="213"/>
      <c r="CV89" s="114"/>
      <c r="CW89" s="213"/>
      <c r="CX89" s="213"/>
      <c r="CY89" s="213"/>
      <c r="CZ89" s="213"/>
      <c r="DA89" s="213"/>
      <c r="DB89" s="213"/>
      <c r="DC89" s="213"/>
      <c r="DD89" s="213"/>
      <c r="DE89" s="213"/>
      <c r="DF89" s="213"/>
      <c r="DG89" s="213"/>
      <c r="DH89" s="213"/>
      <c r="DI89" s="213">
        <v>0</v>
      </c>
      <c r="DJ89" s="213">
        <v>0</v>
      </c>
      <c r="DK89" s="213"/>
      <c r="DL89" s="213"/>
      <c r="DM89" s="213"/>
      <c r="DN89" s="213"/>
      <c r="DO89" s="213"/>
      <c r="DP89" s="213"/>
      <c r="DQ89" s="213"/>
      <c r="DR89" s="213"/>
      <c r="DS89" s="213"/>
      <c r="DT89" s="213"/>
      <c r="DU89" s="213"/>
      <c r="DV89" s="213">
        <v>0</v>
      </c>
      <c r="DW89" s="213"/>
      <c r="DX89" s="213"/>
      <c r="DY89" s="213"/>
      <c r="DZ89" s="213"/>
      <c r="EA89" s="213"/>
      <c r="EB89" s="213"/>
      <c r="EC89" s="213"/>
      <c r="ED89" s="213"/>
      <c r="EE89" s="213"/>
      <c r="EF89" s="213"/>
      <c r="EG89" s="213"/>
      <c r="EH89" s="213"/>
      <c r="EI89" s="213"/>
      <c r="EJ89" s="213"/>
      <c r="EK89" s="213"/>
      <c r="EL89" s="213"/>
      <c r="EM89" s="213"/>
      <c r="EN89" s="213"/>
      <c r="EO89" s="213"/>
      <c r="EP89" s="213"/>
      <c r="EQ89" s="213"/>
      <c r="ER89" s="114"/>
      <c r="ES89" s="213"/>
      <c r="ET89" s="213"/>
      <c r="EU89" s="213"/>
      <c r="EV89" s="213"/>
      <c r="EW89" s="213"/>
      <c r="EX89" s="213"/>
      <c r="EY89" s="213"/>
      <c r="EZ89" s="213"/>
      <c r="FA89" s="213"/>
      <c r="FB89" s="213"/>
      <c r="FC89" s="213"/>
      <c r="FD89" s="213"/>
      <c r="FE89" s="213">
        <v>0</v>
      </c>
      <c r="FF89" s="213">
        <v>0</v>
      </c>
      <c r="FG89" s="213"/>
      <c r="FH89" s="213"/>
      <c r="FI89" s="213"/>
      <c r="FJ89" s="213"/>
      <c r="FK89" s="213"/>
      <c r="FL89" s="213"/>
      <c r="FM89" s="213"/>
      <c r="FN89" s="213"/>
      <c r="FO89" s="213"/>
      <c r="FP89" s="213"/>
      <c r="FQ89" s="213"/>
      <c r="FR89" s="213">
        <v>0</v>
      </c>
      <c r="FS89" s="213"/>
      <c r="FT89" s="213"/>
      <c r="FU89" s="213"/>
      <c r="FV89" s="213"/>
      <c r="FW89" s="213"/>
      <c r="FX89" s="213"/>
      <c r="FY89" s="213"/>
      <c r="FZ89" s="213"/>
      <c r="GA89" s="213"/>
      <c r="GB89" s="213"/>
      <c r="GC89" s="213"/>
      <c r="GD89" s="213"/>
      <c r="GE89" s="213"/>
      <c r="GF89" s="213"/>
      <c r="GG89" s="213"/>
      <c r="GH89" s="213"/>
      <c r="GI89" s="213"/>
      <c r="GJ89" s="213"/>
      <c r="GK89" s="213"/>
      <c r="GL89" s="213"/>
      <c r="GM89" s="213"/>
      <c r="GN89" s="114"/>
      <c r="GO89" s="213"/>
      <c r="GP89" s="213"/>
      <c r="GQ89" s="213"/>
      <c r="GR89" s="213"/>
      <c r="GS89" s="213"/>
      <c r="GT89" s="213"/>
      <c r="GU89" s="213"/>
      <c r="GV89" s="213"/>
      <c r="GW89" s="213"/>
      <c r="GX89" s="213"/>
      <c r="GY89" s="213"/>
      <c r="GZ89" s="213"/>
      <c r="HA89" s="213">
        <v>0</v>
      </c>
      <c r="HB89" s="213">
        <v>0</v>
      </c>
      <c r="HC89" s="213"/>
      <c r="HD89" s="213"/>
      <c r="HE89" s="213"/>
      <c r="HF89" s="213"/>
      <c r="HG89" s="213"/>
      <c r="HH89" s="213"/>
      <c r="HI89" s="213"/>
      <c r="HJ89" s="213"/>
      <c r="HK89" s="213"/>
      <c r="HL89" s="213"/>
      <c r="HM89" s="213"/>
      <c r="HN89" s="213">
        <v>0</v>
      </c>
      <c r="HO89" s="213"/>
      <c r="HP89" s="213"/>
      <c r="HQ89" s="213"/>
      <c r="HR89" s="213"/>
      <c r="HS89" s="213"/>
      <c r="HT89" s="213"/>
      <c r="HU89" s="213"/>
      <c r="HV89" s="213"/>
      <c r="HW89" s="213"/>
      <c r="HX89" s="213"/>
      <c r="HY89" s="213"/>
      <c r="HZ89" s="213"/>
      <c r="IA89" s="213"/>
      <c r="IB89" s="213"/>
      <c r="IC89" s="213"/>
      <c r="ID89" s="213"/>
      <c r="IE89" s="213"/>
      <c r="IF89" s="213"/>
      <c r="IG89" s="213"/>
      <c r="IH89" s="213"/>
      <c r="II89" s="214"/>
      <c r="IJ89"/>
      <c r="IK89"/>
      <c r="IL89"/>
      <c r="IM89"/>
      <c r="IN89"/>
      <c r="IO89"/>
      <c r="IP89"/>
      <c r="IQ89"/>
      <c r="IR89"/>
      <c r="IS89"/>
    </row>
    <row r="90" spans="3:253" x14ac:dyDescent="0.2">
      <c r="C90" s="83" t="s">
        <v>7621</v>
      </c>
      <c r="D90" s="114">
        <v>0.19620000000000001</v>
      </c>
      <c r="E90" s="213"/>
      <c r="F90" s="213">
        <v>0.01</v>
      </c>
      <c r="G90" s="213"/>
      <c r="H90" s="213"/>
      <c r="I90" s="213"/>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v>0.29770000000000002</v>
      </c>
      <c r="AL90" s="213"/>
      <c r="AM90" s="213"/>
      <c r="AN90" s="213">
        <v>0.01</v>
      </c>
      <c r="AO90" s="213"/>
      <c r="AP90" s="213"/>
      <c r="AQ90" s="213"/>
      <c r="AR90" s="213"/>
      <c r="AS90" s="213"/>
      <c r="AT90" s="213"/>
      <c r="AU90" s="213"/>
      <c r="AV90" s="213"/>
      <c r="AW90" s="213"/>
      <c r="AX90" s="213"/>
      <c r="AY90" s="213"/>
      <c r="AZ90" s="114">
        <v>0</v>
      </c>
      <c r="BA90" s="213"/>
      <c r="BB90" s="213">
        <v>0.02</v>
      </c>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3"/>
      <c r="CB90" s="213"/>
      <c r="CC90" s="213"/>
      <c r="CD90" s="213"/>
      <c r="CE90" s="213"/>
      <c r="CF90" s="213"/>
      <c r="CG90" s="213">
        <v>0</v>
      </c>
      <c r="CH90" s="213"/>
      <c r="CI90" s="213"/>
      <c r="CJ90" s="213">
        <v>0.03</v>
      </c>
      <c r="CK90" s="213"/>
      <c r="CL90" s="213"/>
      <c r="CM90" s="213"/>
      <c r="CN90" s="213"/>
      <c r="CO90" s="213"/>
      <c r="CP90" s="213"/>
      <c r="CQ90" s="213"/>
      <c r="CR90" s="213"/>
      <c r="CS90" s="213"/>
      <c r="CT90" s="213"/>
      <c r="CU90" s="213"/>
      <c r="CV90" s="114">
        <v>0</v>
      </c>
      <c r="CW90" s="213"/>
      <c r="CX90" s="213">
        <v>0</v>
      </c>
      <c r="CY90" s="213"/>
      <c r="CZ90" s="213"/>
      <c r="DA90" s="213"/>
      <c r="DB90" s="213"/>
      <c r="DC90" s="213"/>
      <c r="DD90" s="213"/>
      <c r="DE90" s="213"/>
      <c r="DF90" s="213"/>
      <c r="DG90" s="213"/>
      <c r="DH90" s="213"/>
      <c r="DI90" s="213"/>
      <c r="DJ90" s="213"/>
      <c r="DK90" s="213"/>
      <c r="DL90" s="213"/>
      <c r="DM90" s="213"/>
      <c r="DN90" s="213"/>
      <c r="DO90" s="213"/>
      <c r="DP90" s="213"/>
      <c r="DQ90" s="213"/>
      <c r="DR90" s="213"/>
      <c r="DS90" s="213"/>
      <c r="DT90" s="213"/>
      <c r="DU90" s="213"/>
      <c r="DV90" s="213"/>
      <c r="DW90" s="213"/>
      <c r="DX90" s="213"/>
      <c r="DY90" s="213"/>
      <c r="DZ90" s="213"/>
      <c r="EA90" s="213"/>
      <c r="EB90" s="213"/>
      <c r="EC90" s="213">
        <v>0</v>
      </c>
      <c r="ED90" s="213"/>
      <c r="EE90" s="213"/>
      <c r="EF90" s="213">
        <v>0</v>
      </c>
      <c r="EG90" s="213"/>
      <c r="EH90" s="213"/>
      <c r="EI90" s="213"/>
      <c r="EJ90" s="213"/>
      <c r="EK90" s="213"/>
      <c r="EL90" s="213"/>
      <c r="EM90" s="213"/>
      <c r="EN90" s="213"/>
      <c r="EO90" s="213"/>
      <c r="EP90" s="213"/>
      <c r="EQ90" s="213"/>
      <c r="ER90" s="114">
        <v>0</v>
      </c>
      <c r="ES90" s="213"/>
      <c r="ET90" s="213">
        <v>0</v>
      </c>
      <c r="EU90" s="213"/>
      <c r="EV90" s="213"/>
      <c r="EW90" s="213"/>
      <c r="EX90" s="213"/>
      <c r="EY90" s="213"/>
      <c r="EZ90" s="213"/>
      <c r="FA90" s="213"/>
      <c r="FB90" s="213"/>
      <c r="FC90" s="213"/>
      <c r="FD90" s="213"/>
      <c r="FE90" s="213"/>
      <c r="FF90" s="213"/>
      <c r="FG90" s="213"/>
      <c r="FH90" s="213"/>
      <c r="FI90" s="213"/>
      <c r="FJ90" s="213"/>
      <c r="FK90" s="213"/>
      <c r="FL90" s="213"/>
      <c r="FM90" s="213"/>
      <c r="FN90" s="213"/>
      <c r="FO90" s="213"/>
      <c r="FP90" s="213"/>
      <c r="FQ90" s="213"/>
      <c r="FR90" s="213"/>
      <c r="FS90" s="213"/>
      <c r="FT90" s="213"/>
      <c r="FU90" s="213"/>
      <c r="FV90" s="213"/>
      <c r="FW90" s="213"/>
      <c r="FX90" s="213"/>
      <c r="FY90" s="213">
        <v>0</v>
      </c>
      <c r="FZ90" s="213"/>
      <c r="GA90" s="213"/>
      <c r="GB90" s="213">
        <v>0</v>
      </c>
      <c r="GC90" s="213"/>
      <c r="GD90" s="213"/>
      <c r="GE90" s="213"/>
      <c r="GF90" s="213"/>
      <c r="GG90" s="213"/>
      <c r="GH90" s="213"/>
      <c r="GI90" s="213"/>
      <c r="GJ90" s="213"/>
      <c r="GK90" s="213"/>
      <c r="GL90" s="213"/>
      <c r="GM90" s="213"/>
      <c r="GN90" s="114">
        <v>0</v>
      </c>
      <c r="GO90" s="213"/>
      <c r="GP90" s="213">
        <v>0</v>
      </c>
      <c r="GQ90" s="213"/>
      <c r="GR90" s="213"/>
      <c r="GS90" s="213"/>
      <c r="GT90" s="213"/>
      <c r="GU90" s="213"/>
      <c r="GV90" s="213"/>
      <c r="GW90" s="213"/>
      <c r="GX90" s="213"/>
      <c r="GY90" s="213"/>
      <c r="GZ90" s="213"/>
      <c r="HA90" s="213"/>
      <c r="HB90" s="213"/>
      <c r="HC90" s="213"/>
      <c r="HD90" s="213"/>
      <c r="HE90" s="213"/>
      <c r="HF90" s="213"/>
      <c r="HG90" s="213"/>
      <c r="HH90" s="213"/>
      <c r="HI90" s="213"/>
      <c r="HJ90" s="213"/>
      <c r="HK90" s="213"/>
      <c r="HL90" s="213"/>
      <c r="HM90" s="213"/>
      <c r="HN90" s="213"/>
      <c r="HO90" s="213"/>
      <c r="HP90" s="213"/>
      <c r="HQ90" s="213"/>
      <c r="HR90" s="213"/>
      <c r="HS90" s="213"/>
      <c r="HT90" s="213"/>
      <c r="HU90" s="213">
        <v>0</v>
      </c>
      <c r="HV90" s="213"/>
      <c r="HW90" s="213"/>
      <c r="HX90" s="213">
        <v>0</v>
      </c>
      <c r="HY90" s="213"/>
      <c r="HZ90" s="213"/>
      <c r="IA90" s="213"/>
      <c r="IB90" s="213"/>
      <c r="IC90" s="213"/>
      <c r="ID90" s="213"/>
      <c r="IE90" s="213"/>
      <c r="IF90" s="213"/>
      <c r="IG90" s="213"/>
      <c r="IH90" s="213"/>
      <c r="II90" s="214"/>
      <c r="IJ90"/>
      <c r="IK90"/>
      <c r="IL90"/>
      <c r="IM90"/>
      <c r="IN90"/>
      <c r="IO90"/>
      <c r="IP90"/>
      <c r="IQ90"/>
      <c r="IR90"/>
      <c r="IS90"/>
    </row>
    <row r="91" spans="3:253" x14ac:dyDescent="0.2">
      <c r="C91" s="83" t="s">
        <v>7623</v>
      </c>
      <c r="D91" s="114">
        <v>0</v>
      </c>
      <c r="E91" s="213"/>
      <c r="F91" s="213">
        <v>0</v>
      </c>
      <c r="G91" s="213">
        <v>0</v>
      </c>
      <c r="H91" s="213">
        <v>0</v>
      </c>
      <c r="I91" s="213"/>
      <c r="J91" s="213"/>
      <c r="K91" s="213">
        <v>0</v>
      </c>
      <c r="L91" s="213"/>
      <c r="M91" s="213"/>
      <c r="N91" s="213">
        <v>0</v>
      </c>
      <c r="O91" s="213"/>
      <c r="P91" s="213"/>
      <c r="Q91" s="213">
        <v>0</v>
      </c>
      <c r="R91" s="213"/>
      <c r="S91" s="213"/>
      <c r="T91" s="213"/>
      <c r="U91" s="213"/>
      <c r="V91" s="213"/>
      <c r="W91" s="213"/>
      <c r="X91" s="213"/>
      <c r="Y91" s="213"/>
      <c r="Z91" s="213"/>
      <c r="AA91" s="213">
        <v>0</v>
      </c>
      <c r="AB91" s="213">
        <v>0</v>
      </c>
      <c r="AC91" s="213"/>
      <c r="AD91" s="213">
        <v>0</v>
      </c>
      <c r="AE91" s="213"/>
      <c r="AF91" s="213"/>
      <c r="AG91" s="213">
        <v>0</v>
      </c>
      <c r="AH91" s="213"/>
      <c r="AI91" s="213">
        <v>0</v>
      </c>
      <c r="AJ91" s="213">
        <v>0</v>
      </c>
      <c r="AK91" s="213">
        <v>0</v>
      </c>
      <c r="AL91" s="213">
        <v>0</v>
      </c>
      <c r="AM91" s="213"/>
      <c r="AN91" s="213">
        <v>0</v>
      </c>
      <c r="AO91" s="213">
        <v>0</v>
      </c>
      <c r="AP91" s="213">
        <v>0</v>
      </c>
      <c r="AQ91" s="213">
        <v>0</v>
      </c>
      <c r="AR91" s="213"/>
      <c r="AS91" s="213"/>
      <c r="AT91" s="213"/>
      <c r="AU91" s="213"/>
      <c r="AV91" s="213"/>
      <c r="AW91" s="213">
        <v>0</v>
      </c>
      <c r="AX91" s="213"/>
      <c r="AY91" s="213"/>
      <c r="AZ91" s="114">
        <v>21.958299999999998</v>
      </c>
      <c r="BA91" s="213"/>
      <c r="BB91" s="213">
        <v>7.8</v>
      </c>
      <c r="BC91" s="213">
        <v>6.5136000000000003</v>
      </c>
      <c r="BD91" s="213">
        <v>4.16</v>
      </c>
      <c r="BE91" s="213"/>
      <c r="BF91" s="213"/>
      <c r="BG91" s="213">
        <v>0.58499999999999996</v>
      </c>
      <c r="BH91" s="213"/>
      <c r="BI91" s="213"/>
      <c r="BJ91" s="213">
        <v>27.925000000000001</v>
      </c>
      <c r="BK91" s="213"/>
      <c r="BL91" s="213"/>
      <c r="BM91" s="213">
        <v>80.739999999999995</v>
      </c>
      <c r="BN91" s="213"/>
      <c r="BO91" s="213"/>
      <c r="BP91" s="213"/>
      <c r="BQ91" s="213"/>
      <c r="BR91" s="213"/>
      <c r="BS91" s="213"/>
      <c r="BT91" s="213"/>
      <c r="BU91" s="213"/>
      <c r="BV91" s="213"/>
      <c r="BW91" s="213">
        <v>4.7E-2</v>
      </c>
      <c r="BX91" s="213">
        <v>19.477</v>
      </c>
      <c r="BY91" s="213"/>
      <c r="BZ91" s="213">
        <v>68.811399999999992</v>
      </c>
      <c r="CA91" s="213"/>
      <c r="CB91" s="213"/>
      <c r="CC91" s="213">
        <v>1.0494000000000001</v>
      </c>
      <c r="CD91" s="213"/>
      <c r="CE91" s="213">
        <v>50.305900000000001</v>
      </c>
      <c r="CF91" s="213">
        <v>17.994900000000001</v>
      </c>
      <c r="CG91" s="213">
        <v>2.1116000000000001</v>
      </c>
      <c r="CH91" s="213">
        <v>4.5699999999999998E-2</v>
      </c>
      <c r="CI91" s="213"/>
      <c r="CJ91" s="213">
        <v>16.488300000000002</v>
      </c>
      <c r="CK91" s="213">
        <v>2.37</v>
      </c>
      <c r="CL91" s="213">
        <v>8.19</v>
      </c>
      <c r="CM91" s="213">
        <v>0.73</v>
      </c>
      <c r="CN91" s="213"/>
      <c r="CO91" s="213"/>
      <c r="CP91" s="213"/>
      <c r="CQ91" s="213"/>
      <c r="CR91" s="213"/>
      <c r="CS91" s="213">
        <v>16.14</v>
      </c>
      <c r="CT91" s="213"/>
      <c r="CU91" s="213"/>
      <c r="CV91" s="114">
        <v>0</v>
      </c>
      <c r="CW91" s="213"/>
      <c r="CX91" s="213">
        <v>0</v>
      </c>
      <c r="CY91" s="213">
        <v>0</v>
      </c>
      <c r="CZ91" s="213">
        <v>0</v>
      </c>
      <c r="DA91" s="213"/>
      <c r="DB91" s="213"/>
      <c r="DC91" s="213">
        <v>0</v>
      </c>
      <c r="DD91" s="213"/>
      <c r="DE91" s="213"/>
      <c r="DF91" s="213">
        <v>0</v>
      </c>
      <c r="DG91" s="213"/>
      <c r="DH91" s="213"/>
      <c r="DI91" s="213">
        <v>0</v>
      </c>
      <c r="DJ91" s="213"/>
      <c r="DK91" s="213"/>
      <c r="DL91" s="213"/>
      <c r="DM91" s="213"/>
      <c r="DN91" s="213"/>
      <c r="DO91" s="213"/>
      <c r="DP91" s="213"/>
      <c r="DQ91" s="213"/>
      <c r="DR91" s="213"/>
      <c r="DS91" s="213">
        <v>0</v>
      </c>
      <c r="DT91" s="213">
        <v>0</v>
      </c>
      <c r="DU91" s="213"/>
      <c r="DV91" s="213">
        <v>0</v>
      </c>
      <c r="DW91" s="213"/>
      <c r="DX91" s="213"/>
      <c r="DY91" s="213">
        <v>0</v>
      </c>
      <c r="DZ91" s="213"/>
      <c r="EA91" s="213">
        <v>0</v>
      </c>
      <c r="EB91" s="213">
        <v>0</v>
      </c>
      <c r="EC91" s="213">
        <v>0</v>
      </c>
      <c r="ED91" s="213">
        <v>0</v>
      </c>
      <c r="EE91" s="213"/>
      <c r="EF91" s="213">
        <v>0</v>
      </c>
      <c r="EG91" s="213">
        <v>0</v>
      </c>
      <c r="EH91" s="213">
        <v>0</v>
      </c>
      <c r="EI91" s="213">
        <v>0</v>
      </c>
      <c r="EJ91" s="213"/>
      <c r="EK91" s="213"/>
      <c r="EL91" s="213"/>
      <c r="EM91" s="213"/>
      <c r="EN91" s="213"/>
      <c r="EO91" s="213">
        <v>0</v>
      </c>
      <c r="EP91" s="213"/>
      <c r="EQ91" s="213"/>
      <c r="ER91" s="114">
        <v>0</v>
      </c>
      <c r="ES91" s="213"/>
      <c r="ET91" s="213">
        <v>0</v>
      </c>
      <c r="EU91" s="213">
        <v>0</v>
      </c>
      <c r="EV91" s="213">
        <v>0</v>
      </c>
      <c r="EW91" s="213"/>
      <c r="EX91" s="213"/>
      <c r="EY91" s="213">
        <v>0</v>
      </c>
      <c r="EZ91" s="213"/>
      <c r="FA91" s="213"/>
      <c r="FB91" s="213">
        <v>0</v>
      </c>
      <c r="FC91" s="213"/>
      <c r="FD91" s="213"/>
      <c r="FE91" s="213">
        <v>0</v>
      </c>
      <c r="FF91" s="213"/>
      <c r="FG91" s="213"/>
      <c r="FH91" s="213"/>
      <c r="FI91" s="213"/>
      <c r="FJ91" s="213"/>
      <c r="FK91" s="213"/>
      <c r="FL91" s="213"/>
      <c r="FM91" s="213"/>
      <c r="FN91" s="213"/>
      <c r="FO91" s="213">
        <v>0</v>
      </c>
      <c r="FP91" s="213">
        <v>0</v>
      </c>
      <c r="FQ91" s="213"/>
      <c r="FR91" s="213">
        <v>0</v>
      </c>
      <c r="FS91" s="213"/>
      <c r="FT91" s="213"/>
      <c r="FU91" s="213">
        <v>0</v>
      </c>
      <c r="FV91" s="213"/>
      <c r="FW91" s="213">
        <v>0</v>
      </c>
      <c r="FX91" s="213">
        <v>0</v>
      </c>
      <c r="FY91" s="213">
        <v>0</v>
      </c>
      <c r="FZ91" s="213">
        <v>0</v>
      </c>
      <c r="GA91" s="213"/>
      <c r="GB91" s="213">
        <v>0</v>
      </c>
      <c r="GC91" s="213">
        <v>0</v>
      </c>
      <c r="GD91" s="213">
        <v>0</v>
      </c>
      <c r="GE91" s="213">
        <v>0</v>
      </c>
      <c r="GF91" s="213"/>
      <c r="GG91" s="213"/>
      <c r="GH91" s="213"/>
      <c r="GI91" s="213"/>
      <c r="GJ91" s="213"/>
      <c r="GK91" s="213">
        <v>0</v>
      </c>
      <c r="GL91" s="213"/>
      <c r="GM91" s="213"/>
      <c r="GN91" s="114">
        <v>0</v>
      </c>
      <c r="GO91" s="213"/>
      <c r="GP91" s="213">
        <v>0</v>
      </c>
      <c r="GQ91" s="213">
        <v>0</v>
      </c>
      <c r="GR91" s="213">
        <v>0</v>
      </c>
      <c r="GS91" s="213"/>
      <c r="GT91" s="213"/>
      <c r="GU91" s="213">
        <v>0</v>
      </c>
      <c r="GV91" s="213"/>
      <c r="GW91" s="213"/>
      <c r="GX91" s="213">
        <v>0</v>
      </c>
      <c r="GY91" s="213"/>
      <c r="GZ91" s="213"/>
      <c r="HA91" s="213">
        <v>0</v>
      </c>
      <c r="HB91" s="213"/>
      <c r="HC91" s="213"/>
      <c r="HD91" s="213"/>
      <c r="HE91" s="213"/>
      <c r="HF91" s="213"/>
      <c r="HG91" s="213"/>
      <c r="HH91" s="213"/>
      <c r="HI91" s="213"/>
      <c r="HJ91" s="213"/>
      <c r="HK91" s="213">
        <v>0</v>
      </c>
      <c r="HL91" s="213">
        <v>0</v>
      </c>
      <c r="HM91" s="213"/>
      <c r="HN91" s="213">
        <v>0</v>
      </c>
      <c r="HO91" s="213"/>
      <c r="HP91" s="213"/>
      <c r="HQ91" s="213">
        <v>0</v>
      </c>
      <c r="HR91" s="213"/>
      <c r="HS91" s="213">
        <v>0</v>
      </c>
      <c r="HT91" s="213">
        <v>0</v>
      </c>
      <c r="HU91" s="213">
        <v>0</v>
      </c>
      <c r="HV91" s="213">
        <v>0</v>
      </c>
      <c r="HW91" s="213"/>
      <c r="HX91" s="213">
        <v>0</v>
      </c>
      <c r="HY91" s="213">
        <v>0</v>
      </c>
      <c r="HZ91" s="213">
        <v>0</v>
      </c>
      <c r="IA91" s="213">
        <v>0</v>
      </c>
      <c r="IB91" s="213"/>
      <c r="IC91" s="213"/>
      <c r="ID91" s="213"/>
      <c r="IE91" s="213"/>
      <c r="IF91" s="213"/>
      <c r="IG91" s="213">
        <v>0</v>
      </c>
      <c r="IH91" s="213"/>
      <c r="II91" s="214"/>
      <c r="IJ91"/>
      <c r="IK91"/>
      <c r="IL91"/>
      <c r="IM91"/>
      <c r="IN91"/>
      <c r="IO91"/>
      <c r="IP91"/>
      <c r="IQ91"/>
      <c r="IR91"/>
      <c r="IS91"/>
    </row>
    <row r="92" spans="3:253" x14ac:dyDescent="0.2">
      <c r="C92" s="83" t="s">
        <v>817</v>
      </c>
      <c r="D92" s="114">
        <v>0</v>
      </c>
      <c r="E92" s="213">
        <v>0</v>
      </c>
      <c r="F92" s="213">
        <v>0</v>
      </c>
      <c r="G92" s="213">
        <v>0</v>
      </c>
      <c r="H92" s="213">
        <v>0</v>
      </c>
      <c r="I92" s="213">
        <v>0</v>
      </c>
      <c r="J92" s="213">
        <v>0</v>
      </c>
      <c r="K92" s="213">
        <v>0</v>
      </c>
      <c r="L92" s="213">
        <v>0</v>
      </c>
      <c r="M92" s="213">
        <v>0</v>
      </c>
      <c r="N92" s="213">
        <v>0</v>
      </c>
      <c r="O92" s="213">
        <v>0</v>
      </c>
      <c r="P92" s="213">
        <v>0</v>
      </c>
      <c r="Q92" s="213">
        <v>0</v>
      </c>
      <c r="R92" s="213">
        <v>0</v>
      </c>
      <c r="S92" s="213">
        <v>0</v>
      </c>
      <c r="T92" s="213">
        <v>0</v>
      </c>
      <c r="U92" s="213">
        <v>0</v>
      </c>
      <c r="V92" s="213">
        <v>0</v>
      </c>
      <c r="W92" s="213">
        <v>0</v>
      </c>
      <c r="X92" s="213">
        <v>0</v>
      </c>
      <c r="Y92" s="213">
        <v>0</v>
      </c>
      <c r="Z92" s="213">
        <v>0</v>
      </c>
      <c r="AA92" s="213">
        <v>0</v>
      </c>
      <c r="AB92" s="213">
        <v>0</v>
      </c>
      <c r="AC92" s="213">
        <v>0</v>
      </c>
      <c r="AD92" s="213">
        <v>0</v>
      </c>
      <c r="AE92" s="213">
        <v>0</v>
      </c>
      <c r="AF92" s="213">
        <v>0</v>
      </c>
      <c r="AG92" s="213">
        <v>0</v>
      </c>
      <c r="AH92" s="213">
        <v>0</v>
      </c>
      <c r="AI92" s="213">
        <v>0</v>
      </c>
      <c r="AJ92" s="213">
        <v>0</v>
      </c>
      <c r="AK92" s="213">
        <v>0</v>
      </c>
      <c r="AL92" s="213">
        <v>0</v>
      </c>
      <c r="AM92" s="213">
        <v>0</v>
      </c>
      <c r="AN92" s="213">
        <v>0</v>
      </c>
      <c r="AO92" s="213">
        <v>0</v>
      </c>
      <c r="AP92" s="213">
        <v>0</v>
      </c>
      <c r="AQ92" s="213">
        <v>0</v>
      </c>
      <c r="AR92" s="213">
        <v>0</v>
      </c>
      <c r="AS92" s="213">
        <v>0</v>
      </c>
      <c r="AT92" s="213">
        <v>0</v>
      </c>
      <c r="AU92" s="213"/>
      <c r="AV92" s="213"/>
      <c r="AW92" s="213"/>
      <c r="AX92" s="213"/>
      <c r="AY92" s="213">
        <v>0</v>
      </c>
      <c r="AZ92" s="114">
        <v>36.686332934793469</v>
      </c>
      <c r="BA92" s="213">
        <v>0.18673317218973487</v>
      </c>
      <c r="BB92" s="213">
        <v>9.0531524417592113</v>
      </c>
      <c r="BC92" s="213">
        <v>3.6233357897280145</v>
      </c>
      <c r="BD92" s="213">
        <v>0.57637996142312442</v>
      </c>
      <c r="BE92" s="213">
        <v>0</v>
      </c>
      <c r="BF92" s="213">
        <v>0.19664272693280538</v>
      </c>
      <c r="BG92" s="213">
        <v>0</v>
      </c>
      <c r="BH92" s="213">
        <v>0</v>
      </c>
      <c r="BI92" s="213">
        <v>0</v>
      </c>
      <c r="BJ92" s="213">
        <v>1.2096624442224739</v>
      </c>
      <c r="BK92" s="213">
        <v>0</v>
      </c>
      <c r="BL92" s="213">
        <v>1.2872356774455727</v>
      </c>
      <c r="BM92" s="213">
        <v>0.15863029428555836</v>
      </c>
      <c r="BN92" s="213">
        <v>1.2174042838654979</v>
      </c>
      <c r="BO92" s="213">
        <v>4.7225221822445379E-3</v>
      </c>
      <c r="BP92" s="213">
        <v>4.0480531125443022</v>
      </c>
      <c r="BQ92" s="213">
        <v>5.9612165251283523E-3</v>
      </c>
      <c r="BR92" s="213">
        <v>0</v>
      </c>
      <c r="BS92" s="213">
        <v>0.52203224712909713</v>
      </c>
      <c r="BT92" s="213">
        <v>16.373681171409689</v>
      </c>
      <c r="BU92" s="213">
        <v>0</v>
      </c>
      <c r="BV92" s="213">
        <v>0</v>
      </c>
      <c r="BW92" s="213">
        <v>1.2464361825268373E-2</v>
      </c>
      <c r="BX92" s="213">
        <v>18.398869003628292</v>
      </c>
      <c r="BY92" s="213">
        <v>0</v>
      </c>
      <c r="BZ92" s="213">
        <v>18.174820164359183</v>
      </c>
      <c r="CA92" s="213">
        <v>3.3234169219572713</v>
      </c>
      <c r="CB92" s="213">
        <v>2.5796583874519716</v>
      </c>
      <c r="CC92" s="213">
        <v>0.11225667482384559</v>
      </c>
      <c r="CD92" s="213">
        <v>6.7201490653339784</v>
      </c>
      <c r="CE92" s="213">
        <v>0</v>
      </c>
      <c r="CF92" s="213">
        <v>3.3665389687689138</v>
      </c>
      <c r="CG92" s="213">
        <v>6.7210780860911417</v>
      </c>
      <c r="CH92" s="213">
        <v>0</v>
      </c>
      <c r="CI92" s="213">
        <v>1.7519008928198634</v>
      </c>
      <c r="CJ92" s="213">
        <v>72.550637336290677</v>
      </c>
      <c r="CK92" s="213">
        <v>7.9266373553028124</v>
      </c>
      <c r="CL92" s="213">
        <v>5.2876764761852781</v>
      </c>
      <c r="CM92" s="213">
        <v>9.3676259680588389E-3</v>
      </c>
      <c r="CN92" s="213">
        <v>2.6824700179113279</v>
      </c>
      <c r="CO92" s="213">
        <v>118.78552303160045</v>
      </c>
      <c r="CP92" s="213">
        <v>164.48962820098453</v>
      </c>
      <c r="CQ92" s="213"/>
      <c r="CR92" s="213"/>
      <c r="CS92" s="213"/>
      <c r="CT92" s="213"/>
      <c r="CU92" s="213">
        <v>2.3109391334426141</v>
      </c>
      <c r="CV92" s="114">
        <v>0</v>
      </c>
      <c r="CW92" s="213">
        <v>0</v>
      </c>
      <c r="CX92" s="213">
        <v>0</v>
      </c>
      <c r="CY92" s="213">
        <v>0</v>
      </c>
      <c r="CZ92" s="213">
        <v>0</v>
      </c>
      <c r="DA92" s="213">
        <v>0</v>
      </c>
      <c r="DB92" s="213">
        <v>0</v>
      </c>
      <c r="DC92" s="213">
        <v>0</v>
      </c>
      <c r="DD92" s="213">
        <v>0</v>
      </c>
      <c r="DE92" s="213">
        <v>0</v>
      </c>
      <c r="DF92" s="213">
        <v>0</v>
      </c>
      <c r="DG92" s="213">
        <v>0</v>
      </c>
      <c r="DH92" s="213">
        <v>0</v>
      </c>
      <c r="DI92" s="213">
        <v>0</v>
      </c>
      <c r="DJ92" s="213">
        <v>0</v>
      </c>
      <c r="DK92" s="213">
        <v>0</v>
      </c>
      <c r="DL92" s="213">
        <v>0</v>
      </c>
      <c r="DM92" s="213">
        <v>0</v>
      </c>
      <c r="DN92" s="213">
        <v>0</v>
      </c>
      <c r="DO92" s="213">
        <v>0</v>
      </c>
      <c r="DP92" s="213">
        <v>0</v>
      </c>
      <c r="DQ92" s="213">
        <v>0</v>
      </c>
      <c r="DR92" s="213">
        <v>0</v>
      </c>
      <c r="DS92" s="213">
        <v>0</v>
      </c>
      <c r="DT92" s="213">
        <v>0</v>
      </c>
      <c r="DU92" s="213">
        <v>0</v>
      </c>
      <c r="DV92" s="213">
        <v>0</v>
      </c>
      <c r="DW92" s="213">
        <v>0</v>
      </c>
      <c r="DX92" s="213">
        <v>0</v>
      </c>
      <c r="DY92" s="213">
        <v>0</v>
      </c>
      <c r="DZ92" s="213">
        <v>0</v>
      </c>
      <c r="EA92" s="213">
        <v>0</v>
      </c>
      <c r="EB92" s="213">
        <v>0</v>
      </c>
      <c r="EC92" s="213">
        <v>0</v>
      </c>
      <c r="ED92" s="213">
        <v>0</v>
      </c>
      <c r="EE92" s="213">
        <v>0</v>
      </c>
      <c r="EF92" s="213">
        <v>0</v>
      </c>
      <c r="EG92" s="213">
        <v>0</v>
      </c>
      <c r="EH92" s="213">
        <v>0</v>
      </c>
      <c r="EI92" s="213">
        <v>0</v>
      </c>
      <c r="EJ92" s="213">
        <v>0</v>
      </c>
      <c r="EK92" s="213">
        <v>0</v>
      </c>
      <c r="EL92" s="213">
        <v>0</v>
      </c>
      <c r="EM92" s="213"/>
      <c r="EN92" s="213"/>
      <c r="EO92" s="213"/>
      <c r="EP92" s="213"/>
      <c r="EQ92" s="213">
        <v>0</v>
      </c>
      <c r="ER92" s="114">
        <v>0</v>
      </c>
      <c r="ES92" s="213">
        <v>0</v>
      </c>
      <c r="ET92" s="213">
        <v>0</v>
      </c>
      <c r="EU92" s="213">
        <v>0</v>
      </c>
      <c r="EV92" s="213">
        <v>0</v>
      </c>
      <c r="EW92" s="213">
        <v>0</v>
      </c>
      <c r="EX92" s="213">
        <v>0</v>
      </c>
      <c r="EY92" s="213">
        <v>0</v>
      </c>
      <c r="EZ92" s="213">
        <v>0</v>
      </c>
      <c r="FA92" s="213">
        <v>0</v>
      </c>
      <c r="FB92" s="213">
        <v>0</v>
      </c>
      <c r="FC92" s="213">
        <v>0</v>
      </c>
      <c r="FD92" s="213">
        <v>0</v>
      </c>
      <c r="FE92" s="213">
        <v>0</v>
      </c>
      <c r="FF92" s="213">
        <v>0</v>
      </c>
      <c r="FG92" s="213">
        <v>0</v>
      </c>
      <c r="FH92" s="213">
        <v>0</v>
      </c>
      <c r="FI92" s="213">
        <v>0</v>
      </c>
      <c r="FJ92" s="213">
        <v>0</v>
      </c>
      <c r="FK92" s="213">
        <v>0</v>
      </c>
      <c r="FL92" s="213">
        <v>0</v>
      </c>
      <c r="FM92" s="213">
        <v>0</v>
      </c>
      <c r="FN92" s="213">
        <v>0</v>
      </c>
      <c r="FO92" s="213">
        <v>0</v>
      </c>
      <c r="FP92" s="213">
        <v>0</v>
      </c>
      <c r="FQ92" s="213">
        <v>0</v>
      </c>
      <c r="FR92" s="213">
        <v>0</v>
      </c>
      <c r="FS92" s="213">
        <v>0</v>
      </c>
      <c r="FT92" s="213">
        <v>0</v>
      </c>
      <c r="FU92" s="213">
        <v>0</v>
      </c>
      <c r="FV92" s="213">
        <v>0</v>
      </c>
      <c r="FW92" s="213">
        <v>0</v>
      </c>
      <c r="FX92" s="213">
        <v>0</v>
      </c>
      <c r="FY92" s="213">
        <v>0</v>
      </c>
      <c r="FZ92" s="213">
        <v>0</v>
      </c>
      <c r="GA92" s="213">
        <v>0</v>
      </c>
      <c r="GB92" s="213">
        <v>0</v>
      </c>
      <c r="GC92" s="213">
        <v>0</v>
      </c>
      <c r="GD92" s="213">
        <v>0</v>
      </c>
      <c r="GE92" s="213">
        <v>0</v>
      </c>
      <c r="GF92" s="213">
        <v>0</v>
      </c>
      <c r="GG92" s="213">
        <v>0</v>
      </c>
      <c r="GH92" s="213">
        <v>0</v>
      </c>
      <c r="GI92" s="213"/>
      <c r="GJ92" s="213"/>
      <c r="GK92" s="213"/>
      <c r="GL92" s="213"/>
      <c r="GM92" s="213">
        <v>0</v>
      </c>
      <c r="GN92" s="114">
        <v>0</v>
      </c>
      <c r="GO92" s="213">
        <v>0</v>
      </c>
      <c r="GP92" s="213">
        <v>0</v>
      </c>
      <c r="GQ92" s="213">
        <v>0</v>
      </c>
      <c r="GR92" s="213">
        <v>0</v>
      </c>
      <c r="GS92" s="213">
        <v>0</v>
      </c>
      <c r="GT92" s="213">
        <v>0</v>
      </c>
      <c r="GU92" s="213">
        <v>0</v>
      </c>
      <c r="GV92" s="213">
        <v>0</v>
      </c>
      <c r="GW92" s="213">
        <v>0</v>
      </c>
      <c r="GX92" s="213">
        <v>0</v>
      </c>
      <c r="GY92" s="213">
        <v>0</v>
      </c>
      <c r="GZ92" s="213">
        <v>0</v>
      </c>
      <c r="HA92" s="213">
        <v>0</v>
      </c>
      <c r="HB92" s="213">
        <v>0</v>
      </c>
      <c r="HC92" s="213">
        <v>0</v>
      </c>
      <c r="HD92" s="213">
        <v>0</v>
      </c>
      <c r="HE92" s="213">
        <v>0</v>
      </c>
      <c r="HF92" s="213">
        <v>0</v>
      </c>
      <c r="HG92" s="213">
        <v>0</v>
      </c>
      <c r="HH92" s="213">
        <v>0</v>
      </c>
      <c r="HI92" s="213">
        <v>0</v>
      </c>
      <c r="HJ92" s="213">
        <v>0</v>
      </c>
      <c r="HK92" s="213">
        <v>0</v>
      </c>
      <c r="HL92" s="213">
        <v>0</v>
      </c>
      <c r="HM92" s="213">
        <v>0</v>
      </c>
      <c r="HN92" s="213">
        <v>0</v>
      </c>
      <c r="HO92" s="213">
        <v>0</v>
      </c>
      <c r="HP92" s="213">
        <v>0</v>
      </c>
      <c r="HQ92" s="213">
        <v>0</v>
      </c>
      <c r="HR92" s="213">
        <v>0</v>
      </c>
      <c r="HS92" s="213">
        <v>0</v>
      </c>
      <c r="HT92" s="213">
        <v>0</v>
      </c>
      <c r="HU92" s="213">
        <v>0</v>
      </c>
      <c r="HV92" s="213">
        <v>0</v>
      </c>
      <c r="HW92" s="213">
        <v>0</v>
      </c>
      <c r="HX92" s="213">
        <v>0</v>
      </c>
      <c r="HY92" s="213">
        <v>0</v>
      </c>
      <c r="HZ92" s="213">
        <v>0</v>
      </c>
      <c r="IA92" s="213">
        <v>0</v>
      </c>
      <c r="IB92" s="213">
        <v>0</v>
      </c>
      <c r="IC92" s="213">
        <v>0</v>
      </c>
      <c r="ID92" s="213">
        <v>0</v>
      </c>
      <c r="IE92" s="213"/>
      <c r="IF92" s="213"/>
      <c r="IG92" s="213"/>
      <c r="IH92" s="213"/>
      <c r="II92" s="214">
        <v>0</v>
      </c>
      <c r="IJ92"/>
      <c r="IK92"/>
      <c r="IL92"/>
      <c r="IM92"/>
      <c r="IN92"/>
      <c r="IO92"/>
      <c r="IP92"/>
      <c r="IQ92"/>
      <c r="IR92"/>
      <c r="IS92"/>
    </row>
    <row r="93" spans="3:253" x14ac:dyDescent="0.2">
      <c r="C93" s="83" t="s">
        <v>1854</v>
      </c>
      <c r="D93" s="114"/>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213"/>
      <c r="AC93" s="213"/>
      <c r="AD93" s="213">
        <v>0</v>
      </c>
      <c r="AE93" s="213"/>
      <c r="AF93" s="213"/>
      <c r="AG93" s="213"/>
      <c r="AH93" s="213"/>
      <c r="AI93" s="213">
        <v>0</v>
      </c>
      <c r="AJ93" s="213"/>
      <c r="AK93" s="213"/>
      <c r="AL93" s="213"/>
      <c r="AM93" s="213"/>
      <c r="AN93" s="213"/>
      <c r="AO93" s="213"/>
      <c r="AP93" s="213"/>
      <c r="AQ93" s="213"/>
      <c r="AR93" s="213"/>
      <c r="AS93" s="213"/>
      <c r="AT93" s="213"/>
      <c r="AU93" s="213"/>
      <c r="AV93" s="213"/>
      <c r="AW93" s="213"/>
      <c r="AX93" s="213"/>
      <c r="AY93" s="213"/>
      <c r="AZ93" s="114"/>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v>0</v>
      </c>
      <c r="CA93" s="213"/>
      <c r="CB93" s="213"/>
      <c r="CC93" s="213"/>
      <c r="CD93" s="213"/>
      <c r="CE93" s="213">
        <v>0</v>
      </c>
      <c r="CF93" s="213"/>
      <c r="CG93" s="213"/>
      <c r="CH93" s="213"/>
      <c r="CI93" s="213"/>
      <c r="CJ93" s="213"/>
      <c r="CK93" s="213"/>
      <c r="CL93" s="213"/>
      <c r="CM93" s="213"/>
      <c r="CN93" s="213"/>
      <c r="CO93" s="213"/>
      <c r="CP93" s="213"/>
      <c r="CQ93" s="213"/>
      <c r="CR93" s="213"/>
      <c r="CS93" s="213"/>
      <c r="CT93" s="213"/>
      <c r="CU93" s="213"/>
      <c r="CV93" s="114"/>
      <c r="CW93" s="213"/>
      <c r="CX93" s="213"/>
      <c r="CY93" s="213"/>
      <c r="CZ93" s="213"/>
      <c r="DA93" s="213"/>
      <c r="DB93" s="213"/>
      <c r="DC93" s="213"/>
      <c r="DD93" s="213"/>
      <c r="DE93" s="213"/>
      <c r="DF93" s="213"/>
      <c r="DG93" s="213"/>
      <c r="DH93" s="213"/>
      <c r="DI93" s="213"/>
      <c r="DJ93" s="213"/>
      <c r="DK93" s="213"/>
      <c r="DL93" s="213"/>
      <c r="DM93" s="213"/>
      <c r="DN93" s="213"/>
      <c r="DO93" s="213"/>
      <c r="DP93" s="213"/>
      <c r="DQ93" s="213"/>
      <c r="DR93" s="213"/>
      <c r="DS93" s="213"/>
      <c r="DT93" s="213"/>
      <c r="DU93" s="213"/>
      <c r="DV93" s="213">
        <v>0</v>
      </c>
      <c r="DW93" s="213"/>
      <c r="DX93" s="213"/>
      <c r="DY93" s="213"/>
      <c r="DZ93" s="213"/>
      <c r="EA93" s="213">
        <v>0</v>
      </c>
      <c r="EB93" s="213"/>
      <c r="EC93" s="213"/>
      <c r="ED93" s="213"/>
      <c r="EE93" s="213"/>
      <c r="EF93" s="213"/>
      <c r="EG93" s="213"/>
      <c r="EH93" s="213"/>
      <c r="EI93" s="213"/>
      <c r="EJ93" s="213"/>
      <c r="EK93" s="213"/>
      <c r="EL93" s="213"/>
      <c r="EM93" s="213"/>
      <c r="EN93" s="213"/>
      <c r="EO93" s="213"/>
      <c r="EP93" s="213"/>
      <c r="EQ93" s="213"/>
      <c r="ER93" s="114"/>
      <c r="ES93" s="213"/>
      <c r="ET93" s="213"/>
      <c r="EU93" s="213"/>
      <c r="EV93" s="213"/>
      <c r="EW93" s="213"/>
      <c r="EX93" s="213"/>
      <c r="EY93" s="213"/>
      <c r="EZ93" s="213"/>
      <c r="FA93" s="213"/>
      <c r="FB93" s="213"/>
      <c r="FC93" s="213"/>
      <c r="FD93" s="213"/>
      <c r="FE93" s="213"/>
      <c r="FF93" s="213"/>
      <c r="FG93" s="213"/>
      <c r="FH93" s="213"/>
      <c r="FI93" s="213"/>
      <c r="FJ93" s="213"/>
      <c r="FK93" s="213"/>
      <c r="FL93" s="213"/>
      <c r="FM93" s="213"/>
      <c r="FN93" s="213"/>
      <c r="FO93" s="213"/>
      <c r="FP93" s="213"/>
      <c r="FQ93" s="213"/>
      <c r="FR93" s="213">
        <v>0</v>
      </c>
      <c r="FS93" s="213"/>
      <c r="FT93" s="213"/>
      <c r="FU93" s="213"/>
      <c r="FV93" s="213"/>
      <c r="FW93" s="213">
        <v>0</v>
      </c>
      <c r="FX93" s="213"/>
      <c r="FY93" s="213"/>
      <c r="FZ93" s="213"/>
      <c r="GA93" s="213"/>
      <c r="GB93" s="213"/>
      <c r="GC93" s="213"/>
      <c r="GD93" s="213"/>
      <c r="GE93" s="213"/>
      <c r="GF93" s="213"/>
      <c r="GG93" s="213"/>
      <c r="GH93" s="213"/>
      <c r="GI93" s="213"/>
      <c r="GJ93" s="213"/>
      <c r="GK93" s="213"/>
      <c r="GL93" s="213"/>
      <c r="GM93" s="213"/>
      <c r="GN93" s="114"/>
      <c r="GO93" s="213"/>
      <c r="GP93" s="213"/>
      <c r="GQ93" s="213"/>
      <c r="GR93" s="213"/>
      <c r="GS93" s="213"/>
      <c r="GT93" s="213"/>
      <c r="GU93" s="213"/>
      <c r="GV93" s="213"/>
      <c r="GW93" s="213"/>
      <c r="GX93" s="213"/>
      <c r="GY93" s="213"/>
      <c r="GZ93" s="213"/>
      <c r="HA93" s="213"/>
      <c r="HB93" s="213"/>
      <c r="HC93" s="213"/>
      <c r="HD93" s="213"/>
      <c r="HE93" s="213"/>
      <c r="HF93" s="213"/>
      <c r="HG93" s="213"/>
      <c r="HH93" s="213"/>
      <c r="HI93" s="213"/>
      <c r="HJ93" s="213"/>
      <c r="HK93" s="213"/>
      <c r="HL93" s="213"/>
      <c r="HM93" s="213"/>
      <c r="HN93" s="213">
        <v>0</v>
      </c>
      <c r="HO93" s="213"/>
      <c r="HP93" s="213"/>
      <c r="HQ93" s="213"/>
      <c r="HR93" s="213"/>
      <c r="HS93" s="213">
        <v>0</v>
      </c>
      <c r="HT93" s="213"/>
      <c r="HU93" s="213"/>
      <c r="HV93" s="213"/>
      <c r="HW93" s="213"/>
      <c r="HX93" s="213"/>
      <c r="HY93" s="213"/>
      <c r="HZ93" s="213"/>
      <c r="IA93" s="213"/>
      <c r="IB93" s="213"/>
      <c r="IC93" s="213"/>
      <c r="ID93" s="213"/>
      <c r="IE93" s="213"/>
      <c r="IF93" s="213"/>
      <c r="IG93" s="213"/>
      <c r="IH93" s="213"/>
      <c r="II93" s="214"/>
      <c r="IJ93"/>
      <c r="IK93"/>
      <c r="IL93"/>
      <c r="IM93"/>
      <c r="IN93"/>
      <c r="IO93"/>
      <c r="IP93"/>
      <c r="IQ93"/>
      <c r="IR93"/>
      <c r="IS93"/>
    </row>
    <row r="94" spans="3:253" x14ac:dyDescent="0.2">
      <c r="C94" s="83" t="s">
        <v>3157</v>
      </c>
      <c r="D94" s="114"/>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v>24.43</v>
      </c>
      <c r="AT94" s="213">
        <v>1.36</v>
      </c>
      <c r="AU94" s="213"/>
      <c r="AV94" s="213"/>
      <c r="AW94" s="213"/>
      <c r="AX94" s="213"/>
      <c r="AY94" s="213"/>
      <c r="AZ94" s="114"/>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3"/>
      <c r="CG94" s="213"/>
      <c r="CH94" s="213"/>
      <c r="CI94" s="213"/>
      <c r="CJ94" s="213"/>
      <c r="CK94" s="213"/>
      <c r="CL94" s="213"/>
      <c r="CM94" s="213"/>
      <c r="CN94" s="213"/>
      <c r="CO94" s="213">
        <v>12.639999999999999</v>
      </c>
      <c r="CP94" s="213">
        <v>8.67</v>
      </c>
      <c r="CQ94" s="213"/>
      <c r="CR94" s="213"/>
      <c r="CS94" s="213"/>
      <c r="CT94" s="213"/>
      <c r="CU94" s="213"/>
      <c r="CV94" s="114"/>
      <c r="CW94" s="213"/>
      <c r="CX94" s="213"/>
      <c r="CY94" s="213"/>
      <c r="CZ94" s="213"/>
      <c r="DA94" s="213"/>
      <c r="DB94" s="213"/>
      <c r="DC94" s="213"/>
      <c r="DD94" s="213"/>
      <c r="DE94" s="213"/>
      <c r="DF94" s="213"/>
      <c r="DG94" s="213"/>
      <c r="DH94" s="213"/>
      <c r="DI94" s="213"/>
      <c r="DJ94" s="213"/>
      <c r="DK94" s="213"/>
      <c r="DL94" s="213"/>
      <c r="DM94" s="213"/>
      <c r="DN94" s="213"/>
      <c r="DO94" s="213"/>
      <c r="DP94" s="213"/>
      <c r="DQ94" s="213"/>
      <c r="DR94" s="213"/>
      <c r="DS94" s="213"/>
      <c r="DT94" s="213"/>
      <c r="DU94" s="213"/>
      <c r="DV94" s="213"/>
      <c r="DW94" s="213"/>
      <c r="DX94" s="213"/>
      <c r="DY94" s="213"/>
      <c r="DZ94" s="213"/>
      <c r="EA94" s="213"/>
      <c r="EB94" s="213"/>
      <c r="EC94" s="213"/>
      <c r="ED94" s="213"/>
      <c r="EE94" s="213"/>
      <c r="EF94" s="213"/>
      <c r="EG94" s="213"/>
      <c r="EH94" s="213"/>
      <c r="EI94" s="213"/>
      <c r="EJ94" s="213"/>
      <c r="EK94" s="213">
        <v>26.75</v>
      </c>
      <c r="EL94" s="213">
        <v>0.52</v>
      </c>
      <c r="EM94" s="213"/>
      <c r="EN94" s="213"/>
      <c r="EO94" s="213"/>
      <c r="EP94" s="213"/>
      <c r="EQ94" s="213"/>
      <c r="ER94" s="114"/>
      <c r="ES94" s="213"/>
      <c r="ET94" s="213"/>
      <c r="EU94" s="213"/>
      <c r="EV94" s="213"/>
      <c r="EW94" s="213"/>
      <c r="EX94" s="213"/>
      <c r="EY94" s="213"/>
      <c r="EZ94" s="213"/>
      <c r="FA94" s="213"/>
      <c r="FB94" s="213"/>
      <c r="FC94" s="213"/>
      <c r="FD94" s="213"/>
      <c r="FE94" s="213"/>
      <c r="FF94" s="213"/>
      <c r="FG94" s="213"/>
      <c r="FH94" s="213"/>
      <c r="FI94" s="213"/>
      <c r="FJ94" s="213"/>
      <c r="FK94" s="213"/>
      <c r="FL94" s="213"/>
      <c r="FM94" s="213"/>
      <c r="FN94" s="213"/>
      <c r="FO94" s="213"/>
      <c r="FP94" s="213"/>
      <c r="FQ94" s="213"/>
      <c r="FR94" s="213"/>
      <c r="FS94" s="213"/>
      <c r="FT94" s="213"/>
      <c r="FU94" s="213"/>
      <c r="FV94" s="213"/>
      <c r="FW94" s="213"/>
      <c r="FX94" s="213"/>
      <c r="FY94" s="213"/>
      <c r="FZ94" s="213"/>
      <c r="GA94" s="213"/>
      <c r="GB94" s="213"/>
      <c r="GC94" s="213"/>
      <c r="GD94" s="213"/>
      <c r="GE94" s="213"/>
      <c r="GF94" s="213"/>
      <c r="GG94" s="213">
        <v>2931.11</v>
      </c>
      <c r="GH94" s="213">
        <v>0</v>
      </c>
      <c r="GI94" s="213"/>
      <c r="GJ94" s="213"/>
      <c r="GK94" s="213"/>
      <c r="GL94" s="213"/>
      <c r="GM94" s="213"/>
      <c r="GN94" s="114"/>
      <c r="GO94" s="213"/>
      <c r="GP94" s="213"/>
      <c r="GQ94" s="213"/>
      <c r="GR94" s="213"/>
      <c r="GS94" s="213"/>
      <c r="GT94" s="213"/>
      <c r="GU94" s="213"/>
      <c r="GV94" s="213"/>
      <c r="GW94" s="213"/>
      <c r="GX94" s="213"/>
      <c r="GY94" s="213"/>
      <c r="GZ94" s="213"/>
      <c r="HA94" s="213"/>
      <c r="HB94" s="213"/>
      <c r="HC94" s="213"/>
      <c r="HD94" s="213"/>
      <c r="HE94" s="213"/>
      <c r="HF94" s="213"/>
      <c r="HG94" s="213"/>
      <c r="HH94" s="213"/>
      <c r="HI94" s="213"/>
      <c r="HJ94" s="213"/>
      <c r="HK94" s="213"/>
      <c r="HL94" s="213"/>
      <c r="HM94" s="213"/>
      <c r="HN94" s="213"/>
      <c r="HO94" s="213"/>
      <c r="HP94" s="213"/>
      <c r="HQ94" s="213"/>
      <c r="HR94" s="213"/>
      <c r="HS94" s="213"/>
      <c r="HT94" s="213"/>
      <c r="HU94" s="213"/>
      <c r="HV94" s="213"/>
      <c r="HW94" s="213"/>
      <c r="HX94" s="213"/>
      <c r="HY94" s="213"/>
      <c r="HZ94" s="213"/>
      <c r="IA94" s="213"/>
      <c r="IB94" s="213"/>
      <c r="IC94" s="213">
        <v>1.3399999999999999</v>
      </c>
      <c r="ID94" s="213">
        <v>0</v>
      </c>
      <c r="IE94" s="213"/>
      <c r="IF94" s="213"/>
      <c r="IG94" s="213"/>
      <c r="IH94" s="213"/>
      <c r="II94" s="214"/>
      <c r="IJ94"/>
      <c r="IK94"/>
      <c r="IL94"/>
      <c r="IM94"/>
      <c r="IN94"/>
      <c r="IO94"/>
      <c r="IP94"/>
      <c r="IQ94"/>
      <c r="IR94"/>
      <c r="IS94"/>
    </row>
    <row r="95" spans="3:253" x14ac:dyDescent="0.2">
      <c r="C95" s="83" t="s">
        <v>17124</v>
      </c>
      <c r="D95" s="114">
        <v>5.9848422536866224</v>
      </c>
      <c r="E95" s="213">
        <v>0.28793842899947125</v>
      </c>
      <c r="F95" s="213">
        <v>3.5858645202984545</v>
      </c>
      <c r="G95" s="213">
        <v>5.2485752893484516</v>
      </c>
      <c r="H95" s="213">
        <v>5.3364079666294577</v>
      </c>
      <c r="I95" s="213">
        <v>0.46818635802831793</v>
      </c>
      <c r="J95" s="213">
        <v>0.14358733329416601</v>
      </c>
      <c r="K95" s="213">
        <v>0.97990717349156919</v>
      </c>
      <c r="L95" s="213">
        <v>0.31543387580048171</v>
      </c>
      <c r="M95" s="213">
        <v>0.17337406732859409</v>
      </c>
      <c r="N95" s="213">
        <v>3.1268433112038068</v>
      </c>
      <c r="O95" s="213">
        <v>1.6069561130368368</v>
      </c>
      <c r="P95" s="213">
        <v>1.2754832266024323</v>
      </c>
      <c r="Q95" s="213">
        <v>3.2184948005405087</v>
      </c>
      <c r="R95" s="213">
        <v>2.7197579460666232</v>
      </c>
      <c r="S95" s="213">
        <v>4.5825744668350861E-3</v>
      </c>
      <c r="T95" s="213">
        <v>1.4572586804535574</v>
      </c>
      <c r="U95" s="213">
        <v>7.6376241113918105E-4</v>
      </c>
      <c r="V95" s="213">
        <v>0.37653486869161618</v>
      </c>
      <c r="W95" s="213">
        <v>0.39562892897009572</v>
      </c>
      <c r="X95" s="213">
        <v>0.73473943951589216</v>
      </c>
      <c r="Y95" s="213">
        <v>0.34598437224604894</v>
      </c>
      <c r="Z95" s="213">
        <v>5.957346806885612E-2</v>
      </c>
      <c r="AA95" s="213">
        <v>1.8475412725456788</v>
      </c>
      <c r="AB95" s="213">
        <v>3.3322953998002465</v>
      </c>
      <c r="AC95" s="213">
        <v>1.9475941484049115</v>
      </c>
      <c r="AD95" s="213">
        <v>3.3819399565242936</v>
      </c>
      <c r="AE95" s="213">
        <v>3.5018506550731452</v>
      </c>
      <c r="AF95" s="213">
        <v>0.79049409552905225</v>
      </c>
      <c r="AG95" s="213">
        <v>1.5680042300687385</v>
      </c>
      <c r="AH95" s="213">
        <v>0.84319370189765575</v>
      </c>
      <c r="AI95" s="213">
        <v>2.1217319781446449</v>
      </c>
      <c r="AJ95" s="213">
        <v>1.5466188825568414</v>
      </c>
      <c r="AK95" s="213">
        <v>4.7322718994183655</v>
      </c>
      <c r="AL95" s="213">
        <v>0.66447329769108743</v>
      </c>
      <c r="AM95" s="213">
        <v>0.52852358850831327</v>
      </c>
      <c r="AN95" s="213">
        <v>2.8167557722812995</v>
      </c>
      <c r="AO95" s="213">
        <v>2.4104341695552551</v>
      </c>
      <c r="AP95" s="213">
        <v>1.9185711767816227</v>
      </c>
      <c r="AQ95" s="213">
        <v>2.5081957581810705</v>
      </c>
      <c r="AR95" s="213">
        <v>1.7635274073203691</v>
      </c>
      <c r="AS95" s="213">
        <v>8.5648316785147767</v>
      </c>
      <c r="AT95" s="213">
        <v>7.8270371893543267</v>
      </c>
      <c r="AU95" s="213"/>
      <c r="AV95" s="213"/>
      <c r="AW95" s="213"/>
      <c r="AX95" s="213"/>
      <c r="AY95" s="213">
        <v>0.19934198930732624</v>
      </c>
      <c r="AZ95" s="114">
        <v>0</v>
      </c>
      <c r="BA95" s="213">
        <v>0</v>
      </c>
      <c r="BB95" s="213">
        <v>0</v>
      </c>
      <c r="BC95" s="213">
        <v>0</v>
      </c>
      <c r="BD95" s="213">
        <v>0</v>
      </c>
      <c r="BE95" s="213">
        <v>0</v>
      </c>
      <c r="BF95" s="213">
        <v>0</v>
      </c>
      <c r="BG95" s="213">
        <v>0</v>
      </c>
      <c r="BH95" s="213">
        <v>0</v>
      </c>
      <c r="BI95" s="213">
        <v>0</v>
      </c>
      <c r="BJ95" s="213">
        <v>0</v>
      </c>
      <c r="BK95" s="213">
        <v>0</v>
      </c>
      <c r="BL95" s="213">
        <v>0</v>
      </c>
      <c r="BM95" s="213">
        <v>0</v>
      </c>
      <c r="BN95" s="213">
        <v>0</v>
      </c>
      <c r="BO95" s="213">
        <v>0</v>
      </c>
      <c r="BP95" s="213">
        <v>0</v>
      </c>
      <c r="BQ95" s="213">
        <v>0</v>
      </c>
      <c r="BR95" s="213">
        <v>0</v>
      </c>
      <c r="BS95" s="213">
        <v>0</v>
      </c>
      <c r="BT95" s="213">
        <v>0</v>
      </c>
      <c r="BU95" s="213">
        <v>0</v>
      </c>
      <c r="BV95" s="213">
        <v>0</v>
      </c>
      <c r="BW95" s="213">
        <v>0</v>
      </c>
      <c r="BX95" s="213">
        <v>0</v>
      </c>
      <c r="BY95" s="213">
        <v>0</v>
      </c>
      <c r="BZ95" s="213">
        <v>0</v>
      </c>
      <c r="CA95" s="213">
        <v>0</v>
      </c>
      <c r="CB95" s="213">
        <v>0</v>
      </c>
      <c r="CC95" s="213">
        <v>0</v>
      </c>
      <c r="CD95" s="213">
        <v>0</v>
      </c>
      <c r="CE95" s="213">
        <v>0</v>
      </c>
      <c r="CF95" s="213">
        <v>0</v>
      </c>
      <c r="CG95" s="213">
        <v>0</v>
      </c>
      <c r="CH95" s="213">
        <v>0</v>
      </c>
      <c r="CI95" s="213">
        <v>0</v>
      </c>
      <c r="CJ95" s="213">
        <v>0</v>
      </c>
      <c r="CK95" s="213">
        <v>0</v>
      </c>
      <c r="CL95" s="213">
        <v>0</v>
      </c>
      <c r="CM95" s="213">
        <v>0</v>
      </c>
      <c r="CN95" s="213">
        <v>0</v>
      </c>
      <c r="CO95" s="213">
        <v>0</v>
      </c>
      <c r="CP95" s="213">
        <v>0</v>
      </c>
      <c r="CQ95" s="213"/>
      <c r="CR95" s="213"/>
      <c r="CS95" s="213"/>
      <c r="CT95" s="213"/>
      <c r="CU95" s="213">
        <v>0</v>
      </c>
      <c r="CV95" s="114">
        <v>32.226073673697201</v>
      </c>
      <c r="CW95" s="213">
        <v>1.5504376946125376</v>
      </c>
      <c r="CX95" s="213">
        <v>19.308501263145526</v>
      </c>
      <c r="CY95" s="213">
        <v>28.261559250337818</v>
      </c>
      <c r="CZ95" s="213">
        <v>28.734504435697083</v>
      </c>
      <c r="DA95" s="213">
        <v>2.5210034663063277</v>
      </c>
      <c r="DB95" s="213">
        <v>0.77316256389166316</v>
      </c>
      <c r="DC95" s="213">
        <v>5.2764232418776809</v>
      </c>
      <c r="DD95" s="213">
        <v>1.6984901004641324</v>
      </c>
      <c r="DE95" s="213">
        <v>0.93355267023089128</v>
      </c>
      <c r="DF95" s="213">
        <v>16.836848598789729</v>
      </c>
      <c r="DG95" s="213">
        <v>8.6528406086598917</v>
      </c>
      <c r="DH95" s="213">
        <v>6.8679866047823284</v>
      </c>
      <c r="DI95" s="213">
        <v>17.330356618295045</v>
      </c>
      <c r="DJ95" s="213">
        <v>14.644850478820281</v>
      </c>
      <c r="DK95" s="213">
        <v>2.4675400975265847E-2</v>
      </c>
      <c r="DL95" s="213">
        <v>7.8467775101345403</v>
      </c>
      <c r="DM95" s="213">
        <v>4.1125668292109748E-3</v>
      </c>
      <c r="DN95" s="213">
        <v>2.0274954468010105</v>
      </c>
      <c r="DO95" s="213">
        <v>2.1303096175312848</v>
      </c>
      <c r="DP95" s="213">
        <v>3.9562892897009578</v>
      </c>
      <c r="DQ95" s="213">
        <v>1.8629927736325715</v>
      </c>
      <c r="DR95" s="213">
        <v>0.32078021267845602</v>
      </c>
      <c r="DS95" s="213">
        <v>9.9482991598613477</v>
      </c>
      <c r="DT95" s="213">
        <v>17.943129075847484</v>
      </c>
      <c r="DU95" s="213">
        <v>10.487045414487985</v>
      </c>
      <c r="DV95" s="213">
        <v>18.210445919746196</v>
      </c>
      <c r="DW95" s="213">
        <v>18.85611891193232</v>
      </c>
      <c r="DX95" s="213">
        <v>4.2565066682333583</v>
      </c>
      <c r="DY95" s="213">
        <v>8.4430997003701318</v>
      </c>
      <c r="DZ95" s="213">
        <v>4.5402737794489161</v>
      </c>
      <c r="EA95" s="213">
        <v>11.424710651548088</v>
      </c>
      <c r="EB95" s="213">
        <v>8.3279478291522242</v>
      </c>
      <c r="EC95" s="213">
        <v>25.481464073791198</v>
      </c>
      <c r="ED95" s="213">
        <v>3.5779331414135482</v>
      </c>
      <c r="EE95" s="213">
        <v>2.8458962458139947</v>
      </c>
      <c r="EF95" s="213">
        <v>15.167146466130076</v>
      </c>
      <c r="EG95" s="213">
        <v>12.979260912989837</v>
      </c>
      <c r="EH95" s="213">
        <v>10.330767874977969</v>
      </c>
      <c r="EI95" s="213">
        <v>13.505669467128842</v>
      </c>
      <c r="EJ95" s="213">
        <v>9.4959168086481416</v>
      </c>
      <c r="EK95" s="213">
        <v>46.11832442277187</v>
      </c>
      <c r="EL95" s="213">
        <v>42.145584865754067</v>
      </c>
      <c r="EM95" s="213"/>
      <c r="EN95" s="213"/>
      <c r="EO95" s="213"/>
      <c r="EP95" s="213"/>
      <c r="EQ95" s="213">
        <v>1.0733799424240644</v>
      </c>
      <c r="ER95" s="114">
        <v>290.95540802538045</v>
      </c>
      <c r="ES95" s="213">
        <v>13.998237471358911</v>
      </c>
      <c r="ET95" s="213">
        <v>174.32818283297104</v>
      </c>
      <c r="EU95" s="213">
        <v>255.16150637447859</v>
      </c>
      <c r="EV95" s="213">
        <v>259.43152576229369</v>
      </c>
      <c r="EW95" s="213">
        <v>22.761059867222844</v>
      </c>
      <c r="EX95" s="213">
        <v>6.9805534339933022</v>
      </c>
      <c r="EY95" s="213">
        <v>47.638564126667063</v>
      </c>
      <c r="EZ95" s="213">
        <v>15.334939192761881</v>
      </c>
      <c r="FA95" s="213">
        <v>8.4286469655131899</v>
      </c>
      <c r="FB95" s="213">
        <v>152.01269020621584</v>
      </c>
      <c r="FC95" s="213">
        <v>78.1227894953293</v>
      </c>
      <c r="FD95" s="213">
        <v>62.00810763174902</v>
      </c>
      <c r="FE95" s="213">
        <v>156.46836261089243</v>
      </c>
      <c r="FF95" s="213">
        <v>132.22207860877739</v>
      </c>
      <c r="FG95" s="213">
        <v>0.22278362023382881</v>
      </c>
      <c r="FH95" s="213">
        <v>70.845191234357557</v>
      </c>
      <c r="FI95" s="213">
        <v>3.7130603372304803E-2</v>
      </c>
      <c r="FJ95" s="213">
        <v>18.305387462546264</v>
      </c>
      <c r="FK95" s="213">
        <v>19.233652546853886</v>
      </c>
      <c r="FL95" s="213">
        <v>35.719640444157221</v>
      </c>
      <c r="FM95" s="213">
        <v>16.820163327654075</v>
      </c>
      <c r="FN95" s="213">
        <v>2.8961870630397746</v>
      </c>
      <c r="FO95" s="213">
        <v>89.818929557605315</v>
      </c>
      <c r="FP95" s="213">
        <v>162.00082251336585</v>
      </c>
      <c r="FQ95" s="213">
        <v>94.683038599377241</v>
      </c>
      <c r="FR95" s="213">
        <v>164.41431173256566</v>
      </c>
      <c r="FS95" s="213">
        <v>170.24381646201752</v>
      </c>
      <c r="FT95" s="213">
        <v>38.430174490335467</v>
      </c>
      <c r="FU95" s="213">
        <v>76.229128723341759</v>
      </c>
      <c r="FV95" s="213">
        <v>40.992186123024496</v>
      </c>
      <c r="FW95" s="213">
        <v>103.14881616826274</v>
      </c>
      <c r="FX95" s="213">
        <v>75.18947182891722</v>
      </c>
      <c r="FY95" s="213">
        <v>230.06121849480056</v>
      </c>
      <c r="FZ95" s="213">
        <v>32.303624933905176</v>
      </c>
      <c r="GA95" s="213">
        <v>25.694377533634924</v>
      </c>
      <c r="GB95" s="213">
        <v>136.93766523706012</v>
      </c>
      <c r="GC95" s="213">
        <v>117.18418424299395</v>
      </c>
      <c r="GD95" s="213">
        <v>93.272075671229658</v>
      </c>
      <c r="GE95" s="213">
        <v>121.93690147464898</v>
      </c>
      <c r="GF95" s="213">
        <v>85.734563186651783</v>
      </c>
      <c r="GG95" s="213">
        <v>416.38258621702607</v>
      </c>
      <c r="GH95" s="213">
        <v>380.51442335937958</v>
      </c>
      <c r="GI95" s="213"/>
      <c r="GJ95" s="213"/>
      <c r="GK95" s="213"/>
      <c r="GL95" s="213"/>
      <c r="GM95" s="213">
        <v>9.6910874801715536</v>
      </c>
      <c r="GN95" s="114">
        <v>0</v>
      </c>
      <c r="GO95" s="213">
        <v>0</v>
      </c>
      <c r="GP95" s="213">
        <v>0</v>
      </c>
      <c r="GQ95" s="213">
        <v>0</v>
      </c>
      <c r="GR95" s="213">
        <v>0</v>
      </c>
      <c r="GS95" s="213">
        <v>0</v>
      </c>
      <c r="GT95" s="213">
        <v>0</v>
      </c>
      <c r="GU95" s="213">
        <v>0</v>
      </c>
      <c r="GV95" s="213">
        <v>0</v>
      </c>
      <c r="GW95" s="213">
        <v>0</v>
      </c>
      <c r="GX95" s="213">
        <v>0</v>
      </c>
      <c r="GY95" s="213">
        <v>0</v>
      </c>
      <c r="GZ95" s="213">
        <v>0</v>
      </c>
      <c r="HA95" s="213">
        <v>0</v>
      </c>
      <c r="HB95" s="213">
        <v>0</v>
      </c>
      <c r="HC95" s="213">
        <v>0</v>
      </c>
      <c r="HD95" s="213">
        <v>0</v>
      </c>
      <c r="HE95" s="213">
        <v>0</v>
      </c>
      <c r="HF95" s="213">
        <v>0</v>
      </c>
      <c r="HG95" s="213">
        <v>0</v>
      </c>
      <c r="HH95" s="213">
        <v>0</v>
      </c>
      <c r="HI95" s="213">
        <v>0</v>
      </c>
      <c r="HJ95" s="213">
        <v>0</v>
      </c>
      <c r="HK95" s="213">
        <v>0</v>
      </c>
      <c r="HL95" s="213">
        <v>0</v>
      </c>
      <c r="HM95" s="213">
        <v>0</v>
      </c>
      <c r="HN95" s="213">
        <v>0</v>
      </c>
      <c r="HO95" s="213">
        <v>0</v>
      </c>
      <c r="HP95" s="213">
        <v>0</v>
      </c>
      <c r="HQ95" s="213">
        <v>0</v>
      </c>
      <c r="HR95" s="213">
        <v>0</v>
      </c>
      <c r="HS95" s="213">
        <v>0</v>
      </c>
      <c r="HT95" s="213">
        <v>0</v>
      </c>
      <c r="HU95" s="213">
        <v>0</v>
      </c>
      <c r="HV95" s="213">
        <v>0</v>
      </c>
      <c r="HW95" s="213">
        <v>0</v>
      </c>
      <c r="HX95" s="213">
        <v>0</v>
      </c>
      <c r="HY95" s="213">
        <v>0</v>
      </c>
      <c r="HZ95" s="213">
        <v>0</v>
      </c>
      <c r="IA95" s="213">
        <v>0</v>
      </c>
      <c r="IB95" s="213">
        <v>0</v>
      </c>
      <c r="IC95" s="213">
        <v>0</v>
      </c>
      <c r="ID95" s="213">
        <v>0</v>
      </c>
      <c r="IE95" s="213"/>
      <c r="IF95" s="213"/>
      <c r="IG95" s="213"/>
      <c r="IH95" s="213"/>
      <c r="II95" s="214">
        <v>0</v>
      </c>
      <c r="IJ95"/>
      <c r="IK95"/>
      <c r="IL95"/>
      <c r="IM95"/>
      <c r="IN95"/>
      <c r="IO95"/>
      <c r="IP95"/>
      <c r="IQ95"/>
      <c r="IR95"/>
      <c r="IS95"/>
    </row>
    <row r="96" spans="3:253" x14ac:dyDescent="0.2">
      <c r="C96" s="115" t="s">
        <v>901</v>
      </c>
      <c r="D96" s="116">
        <v>38.149624622292727</v>
      </c>
      <c r="E96" s="215">
        <v>1.8354273203936138</v>
      </c>
      <c r="F96" s="215">
        <v>22.857642624000043</v>
      </c>
      <c r="G96" s="215">
        <v>33.456383410463964</v>
      </c>
      <c r="H96" s="215">
        <v>34.016261770796234</v>
      </c>
      <c r="I96" s="215">
        <v>2.9843950859450539</v>
      </c>
      <c r="J96" s="215">
        <v>0.91527940645623174</v>
      </c>
      <c r="K96" s="215">
        <v>6.2462950983156675</v>
      </c>
      <c r="L96" s="215">
        <v>2.0106935897150198</v>
      </c>
      <c r="M96" s="215">
        <v>1.1051511982210884</v>
      </c>
      <c r="N96" s="215">
        <v>19.931669627828793</v>
      </c>
      <c r="O96" s="215">
        <v>10.243339740339957</v>
      </c>
      <c r="P96" s="215">
        <v>8.1304074935207833</v>
      </c>
      <c r="Q96" s="215">
        <v>20.515890525566814</v>
      </c>
      <c r="R96" s="215">
        <v>17.33675514037575</v>
      </c>
      <c r="S96" s="215">
        <v>2.9211044886901016E-2</v>
      </c>
      <c r="T96" s="215">
        <v>9.2891122740345224</v>
      </c>
      <c r="U96" s="215">
        <v>4.8685074811501694E-3</v>
      </c>
      <c r="V96" s="215">
        <v>2.4001741882070333</v>
      </c>
      <c r="W96" s="215">
        <v>2.5218868752357877</v>
      </c>
      <c r="X96" s="215">
        <v>4.6835041968664628</v>
      </c>
      <c r="Y96" s="215">
        <v>2.2054338889610268</v>
      </c>
      <c r="Z96" s="215">
        <v>0.37974358352971321</v>
      </c>
      <c r="AA96" s="215">
        <v>11.77691959690226</v>
      </c>
      <c r="AB96" s="215">
        <v>21.241298140258188</v>
      </c>
      <c r="AC96" s="215">
        <v>12.414694076932932</v>
      </c>
      <c r="AD96" s="215">
        <v>21.557751126532949</v>
      </c>
      <c r="AE96" s="215">
        <v>22.322106801073527</v>
      </c>
      <c r="AF96" s="215">
        <v>5.0389052429904249</v>
      </c>
      <c r="AG96" s="215">
        <v>9.9950458588012978</v>
      </c>
      <c r="AH96" s="215">
        <v>5.3748322591897866</v>
      </c>
      <c r="AI96" s="215">
        <v>13.524713782635171</v>
      </c>
      <c r="AJ96" s="215">
        <v>9.8587276493290936</v>
      </c>
      <c r="AK96" s="215">
        <v>30.165272353206451</v>
      </c>
      <c r="AL96" s="215">
        <v>4.2356015086006478</v>
      </c>
      <c r="AM96" s="215">
        <v>3.3690071769559173</v>
      </c>
      <c r="AN96" s="215">
        <v>17.955055590481823</v>
      </c>
      <c r="AO96" s="215">
        <v>15.365009610509935</v>
      </c>
      <c r="AP96" s="215">
        <v>12.229690792649226</v>
      </c>
      <c r="AQ96" s="215">
        <v>15.988178568097156</v>
      </c>
      <c r="AR96" s="215">
        <v>11.241383773975741</v>
      </c>
      <c r="AS96" s="215">
        <v>54.595442893617999</v>
      </c>
      <c r="AT96" s="215">
        <v>49.892464666826932</v>
      </c>
      <c r="AU96" s="215"/>
      <c r="AV96" s="215"/>
      <c r="AW96" s="215"/>
      <c r="AX96" s="215"/>
      <c r="AY96" s="215">
        <v>1.2706804525801942</v>
      </c>
      <c r="AZ96" s="116">
        <v>0</v>
      </c>
      <c r="BA96" s="215">
        <v>0</v>
      </c>
      <c r="BB96" s="215">
        <v>0</v>
      </c>
      <c r="BC96" s="215">
        <v>0</v>
      </c>
      <c r="BD96" s="215">
        <v>0</v>
      </c>
      <c r="BE96" s="215">
        <v>0</v>
      </c>
      <c r="BF96" s="215">
        <v>0</v>
      </c>
      <c r="BG96" s="215">
        <v>0</v>
      </c>
      <c r="BH96" s="215">
        <v>0</v>
      </c>
      <c r="BI96" s="215">
        <v>0</v>
      </c>
      <c r="BJ96" s="215">
        <v>0</v>
      </c>
      <c r="BK96" s="215">
        <v>0</v>
      </c>
      <c r="BL96" s="215">
        <v>0</v>
      </c>
      <c r="BM96" s="215">
        <v>0</v>
      </c>
      <c r="BN96" s="215">
        <v>0</v>
      </c>
      <c r="BO96" s="215">
        <v>0</v>
      </c>
      <c r="BP96" s="215">
        <v>0</v>
      </c>
      <c r="BQ96" s="215">
        <v>0</v>
      </c>
      <c r="BR96" s="215">
        <v>0</v>
      </c>
      <c r="BS96" s="215">
        <v>0</v>
      </c>
      <c r="BT96" s="215">
        <v>0</v>
      </c>
      <c r="BU96" s="215">
        <v>0</v>
      </c>
      <c r="BV96" s="215">
        <v>0</v>
      </c>
      <c r="BW96" s="215">
        <v>0</v>
      </c>
      <c r="BX96" s="215">
        <v>0</v>
      </c>
      <c r="BY96" s="215">
        <v>0</v>
      </c>
      <c r="BZ96" s="215">
        <v>0</v>
      </c>
      <c r="CA96" s="215">
        <v>0</v>
      </c>
      <c r="CB96" s="215">
        <v>0</v>
      </c>
      <c r="CC96" s="215">
        <v>0</v>
      </c>
      <c r="CD96" s="215">
        <v>0</v>
      </c>
      <c r="CE96" s="215">
        <v>0</v>
      </c>
      <c r="CF96" s="215">
        <v>0</v>
      </c>
      <c r="CG96" s="215">
        <v>0</v>
      </c>
      <c r="CH96" s="215">
        <v>0</v>
      </c>
      <c r="CI96" s="215">
        <v>0</v>
      </c>
      <c r="CJ96" s="215">
        <v>0</v>
      </c>
      <c r="CK96" s="215">
        <v>0</v>
      </c>
      <c r="CL96" s="215">
        <v>0</v>
      </c>
      <c r="CM96" s="215">
        <v>0</v>
      </c>
      <c r="CN96" s="215">
        <v>0</v>
      </c>
      <c r="CO96" s="215">
        <v>0</v>
      </c>
      <c r="CP96" s="215">
        <v>0</v>
      </c>
      <c r="CQ96" s="215"/>
      <c r="CR96" s="215"/>
      <c r="CS96" s="215"/>
      <c r="CT96" s="215"/>
      <c r="CU96" s="215">
        <v>0</v>
      </c>
      <c r="CV96" s="116">
        <v>207.57883985659277</v>
      </c>
      <c r="CW96" s="215">
        <v>9.9868839492005446</v>
      </c>
      <c r="CX96" s="215">
        <v>124.37246721882376</v>
      </c>
      <c r="CY96" s="215">
        <v>182.04208620399507</v>
      </c>
      <c r="CZ96" s="215">
        <v>185.08848316462655</v>
      </c>
      <c r="DA96" s="215">
        <v>16.238620320583379</v>
      </c>
      <c r="DB96" s="215">
        <v>4.9801967704236132</v>
      </c>
      <c r="DC96" s="215">
        <v>33.987193917305831</v>
      </c>
      <c r="DD96" s="215">
        <v>10.94053864991996</v>
      </c>
      <c r="DE96" s="215">
        <v>6.0133226962029811</v>
      </c>
      <c r="DF96" s="215">
        <v>108.45173179848018</v>
      </c>
      <c r="DG96" s="215">
        <v>55.73581917537917</v>
      </c>
      <c r="DH96" s="215">
        <v>44.238981950039552</v>
      </c>
      <c r="DI96" s="215">
        <v>111.63058080087823</v>
      </c>
      <c r="DJ96" s="215">
        <v>94.332344146162171</v>
      </c>
      <c r="DK96" s="215">
        <v>0.15894245011990257</v>
      </c>
      <c r="DL96" s="215">
        <v>50.543699138129021</v>
      </c>
      <c r="DM96" s="215">
        <v>2.6490408353317094E-2</v>
      </c>
      <c r="DN96" s="215">
        <v>13.059771318185327</v>
      </c>
      <c r="DO96" s="215">
        <v>13.722031527018254</v>
      </c>
      <c r="DP96" s="215">
        <v>25.483772835891045</v>
      </c>
      <c r="DQ96" s="215">
        <v>12.000154984052644</v>
      </c>
      <c r="DR96" s="215">
        <v>2.0662518515587336</v>
      </c>
      <c r="DS96" s="215">
        <v>64.080297806674054</v>
      </c>
      <c r="DT96" s="215">
        <v>115.57765164552248</v>
      </c>
      <c r="DU96" s="215">
        <v>67.550541300958585</v>
      </c>
      <c r="DV96" s="215">
        <v>117.2995281884881</v>
      </c>
      <c r="DW96" s="215">
        <v>121.45852229995889</v>
      </c>
      <c r="DX96" s="215">
        <v>27.41757264568319</v>
      </c>
      <c r="DY96" s="215">
        <v>54.384808349359993</v>
      </c>
      <c r="DZ96" s="215">
        <v>29.24541082206207</v>
      </c>
      <c r="EA96" s="215">
        <v>73.590354405514887</v>
      </c>
      <c r="EB96" s="215">
        <v>53.64307691546712</v>
      </c>
      <c r="EC96" s="215">
        <v>164.13457015715272</v>
      </c>
      <c r="ED96" s="215">
        <v>23.046655267385873</v>
      </c>
      <c r="EE96" s="215">
        <v>18.33136258049543</v>
      </c>
      <c r="EF96" s="215">
        <v>97.696626007033444</v>
      </c>
      <c r="EG96" s="215">
        <v>83.603728763068759</v>
      </c>
      <c r="EH96" s="215">
        <v>66.543905783532551</v>
      </c>
      <c r="EI96" s="215">
        <v>86.994501032293343</v>
      </c>
      <c r="EJ96" s="215">
        <v>61.166352887809175</v>
      </c>
      <c r="EK96" s="215">
        <v>297.0634392740979</v>
      </c>
      <c r="EL96" s="215">
        <v>271.47370480479356</v>
      </c>
      <c r="EM96" s="215"/>
      <c r="EN96" s="215"/>
      <c r="EO96" s="215"/>
      <c r="EP96" s="215"/>
      <c r="EQ96" s="215">
        <v>6.9139965802157617</v>
      </c>
      <c r="ER96" s="116">
        <v>0</v>
      </c>
      <c r="ES96" s="215">
        <v>0</v>
      </c>
      <c r="ET96" s="215">
        <v>0</v>
      </c>
      <c r="EU96" s="215">
        <v>0</v>
      </c>
      <c r="EV96" s="215">
        <v>0</v>
      </c>
      <c r="EW96" s="215">
        <v>0</v>
      </c>
      <c r="EX96" s="215">
        <v>0</v>
      </c>
      <c r="EY96" s="215">
        <v>0</v>
      </c>
      <c r="EZ96" s="215">
        <v>0</v>
      </c>
      <c r="FA96" s="215">
        <v>0</v>
      </c>
      <c r="FB96" s="215">
        <v>0</v>
      </c>
      <c r="FC96" s="215">
        <v>0</v>
      </c>
      <c r="FD96" s="215">
        <v>0</v>
      </c>
      <c r="FE96" s="215">
        <v>0</v>
      </c>
      <c r="FF96" s="215">
        <v>0</v>
      </c>
      <c r="FG96" s="215">
        <v>0</v>
      </c>
      <c r="FH96" s="215">
        <v>0</v>
      </c>
      <c r="FI96" s="215">
        <v>0</v>
      </c>
      <c r="FJ96" s="215">
        <v>0</v>
      </c>
      <c r="FK96" s="215">
        <v>0</v>
      </c>
      <c r="FL96" s="215">
        <v>0</v>
      </c>
      <c r="FM96" s="215">
        <v>0</v>
      </c>
      <c r="FN96" s="215">
        <v>0</v>
      </c>
      <c r="FO96" s="215">
        <v>0</v>
      </c>
      <c r="FP96" s="215">
        <v>0</v>
      </c>
      <c r="FQ96" s="215">
        <v>0</v>
      </c>
      <c r="FR96" s="215">
        <v>0</v>
      </c>
      <c r="FS96" s="215">
        <v>0</v>
      </c>
      <c r="FT96" s="215">
        <v>0</v>
      </c>
      <c r="FU96" s="215">
        <v>0</v>
      </c>
      <c r="FV96" s="215">
        <v>0</v>
      </c>
      <c r="FW96" s="215">
        <v>0</v>
      </c>
      <c r="FX96" s="215">
        <v>0</v>
      </c>
      <c r="FY96" s="215">
        <v>0</v>
      </c>
      <c r="FZ96" s="215">
        <v>0</v>
      </c>
      <c r="GA96" s="215">
        <v>0</v>
      </c>
      <c r="GB96" s="215">
        <v>0</v>
      </c>
      <c r="GC96" s="215">
        <v>0</v>
      </c>
      <c r="GD96" s="215">
        <v>0</v>
      </c>
      <c r="GE96" s="215">
        <v>0</v>
      </c>
      <c r="GF96" s="215">
        <v>0</v>
      </c>
      <c r="GG96" s="215">
        <v>0</v>
      </c>
      <c r="GH96" s="215">
        <v>0</v>
      </c>
      <c r="GI96" s="215"/>
      <c r="GJ96" s="215"/>
      <c r="GK96" s="215"/>
      <c r="GL96" s="215"/>
      <c r="GM96" s="215">
        <v>0</v>
      </c>
      <c r="GN96" s="116">
        <v>0</v>
      </c>
      <c r="GO96" s="215">
        <v>0</v>
      </c>
      <c r="GP96" s="215">
        <v>0</v>
      </c>
      <c r="GQ96" s="215">
        <v>0</v>
      </c>
      <c r="GR96" s="215">
        <v>0</v>
      </c>
      <c r="GS96" s="215">
        <v>0</v>
      </c>
      <c r="GT96" s="215">
        <v>0</v>
      </c>
      <c r="GU96" s="215">
        <v>0</v>
      </c>
      <c r="GV96" s="215">
        <v>0</v>
      </c>
      <c r="GW96" s="215">
        <v>0</v>
      </c>
      <c r="GX96" s="215">
        <v>0</v>
      </c>
      <c r="GY96" s="215">
        <v>0</v>
      </c>
      <c r="GZ96" s="215">
        <v>0</v>
      </c>
      <c r="HA96" s="215">
        <v>0</v>
      </c>
      <c r="HB96" s="215">
        <v>0</v>
      </c>
      <c r="HC96" s="215">
        <v>0</v>
      </c>
      <c r="HD96" s="215">
        <v>0</v>
      </c>
      <c r="HE96" s="215">
        <v>0</v>
      </c>
      <c r="HF96" s="215">
        <v>0</v>
      </c>
      <c r="HG96" s="215">
        <v>0</v>
      </c>
      <c r="HH96" s="215">
        <v>0</v>
      </c>
      <c r="HI96" s="215">
        <v>0</v>
      </c>
      <c r="HJ96" s="215">
        <v>0</v>
      </c>
      <c r="HK96" s="215">
        <v>0</v>
      </c>
      <c r="HL96" s="215">
        <v>0</v>
      </c>
      <c r="HM96" s="215">
        <v>0</v>
      </c>
      <c r="HN96" s="215">
        <v>0</v>
      </c>
      <c r="HO96" s="215">
        <v>0</v>
      </c>
      <c r="HP96" s="215">
        <v>0</v>
      </c>
      <c r="HQ96" s="215">
        <v>0</v>
      </c>
      <c r="HR96" s="215">
        <v>0</v>
      </c>
      <c r="HS96" s="215">
        <v>0</v>
      </c>
      <c r="HT96" s="215">
        <v>0</v>
      </c>
      <c r="HU96" s="215">
        <v>0</v>
      </c>
      <c r="HV96" s="215">
        <v>0</v>
      </c>
      <c r="HW96" s="215">
        <v>0</v>
      </c>
      <c r="HX96" s="215">
        <v>0</v>
      </c>
      <c r="HY96" s="215">
        <v>0</v>
      </c>
      <c r="HZ96" s="215">
        <v>0</v>
      </c>
      <c r="IA96" s="215">
        <v>0</v>
      </c>
      <c r="IB96" s="215">
        <v>0</v>
      </c>
      <c r="IC96" s="215">
        <v>0</v>
      </c>
      <c r="ID96" s="215">
        <v>0</v>
      </c>
      <c r="IE96" s="215"/>
      <c r="IF96" s="215"/>
      <c r="IG96" s="215"/>
      <c r="IH96" s="215"/>
      <c r="II96" s="216">
        <v>0</v>
      </c>
      <c r="IJ96"/>
      <c r="IK96"/>
      <c r="IL96"/>
      <c r="IM96"/>
      <c r="IN96"/>
      <c r="IO96"/>
      <c r="IP96"/>
      <c r="IQ96"/>
      <c r="IR96"/>
      <c r="IS96"/>
    </row>
    <row r="97" spans="3:55" x14ac:dyDescent="0.2">
      <c r="C97"/>
      <c r="D97"/>
      <c r="E97"/>
      <c r="F97"/>
      <c r="G97"/>
      <c r="H97"/>
      <c r="I97"/>
      <c r="J97"/>
      <c r="K97"/>
      <c r="L97"/>
      <c r="M97"/>
      <c r="N97" s="155"/>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55"/>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s="155"/>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55"/>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55"/>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55"/>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55"/>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55"/>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5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55"/>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55"/>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row>
    <row r="108" spans="3:55" x14ac:dyDescent="0.2">
      <c r="C108"/>
      <c r="D108"/>
      <c r="E108"/>
      <c r="F108"/>
      <c r="G108"/>
      <c r="H108"/>
      <c r="I108"/>
      <c r="J108"/>
      <c r="K108"/>
      <c r="L108"/>
      <c r="M108"/>
      <c r="N108" s="155"/>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row>
    <row r="109" spans="3:55" x14ac:dyDescent="0.2">
      <c r="C109"/>
      <c r="D109"/>
      <c r="E109"/>
      <c r="F109"/>
      <c r="G109"/>
      <c r="H109"/>
      <c r="I109"/>
      <c r="J109"/>
      <c r="K109"/>
      <c r="L109"/>
      <c r="M109"/>
      <c r="N109" s="155"/>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row>
    <row r="110" spans="3:55" x14ac:dyDescent="0.2">
      <c r="C110"/>
      <c r="D110"/>
      <c r="E110"/>
      <c r="F110"/>
      <c r="G110"/>
      <c r="H110"/>
      <c r="I110"/>
      <c r="J110"/>
      <c r="K110"/>
      <c r="L110"/>
      <c r="M110"/>
      <c r="N110" s="155"/>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row>
    <row r="111" spans="3:55" x14ac:dyDescent="0.2">
      <c r="C111"/>
      <c r="D111"/>
      <c r="E111"/>
      <c r="F111"/>
      <c r="G111"/>
      <c r="H111"/>
      <c r="I111"/>
      <c r="J111"/>
      <c r="K111"/>
      <c r="L111"/>
      <c r="M111"/>
      <c r="N111" s="155"/>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row>
    <row r="112" spans="3:55" x14ac:dyDescent="0.2">
      <c r="C112"/>
      <c r="D112"/>
      <c r="E112"/>
      <c r="F112"/>
      <c r="G112"/>
      <c r="H112"/>
      <c r="I112"/>
      <c r="J112"/>
      <c r="K112"/>
      <c r="L112"/>
      <c r="M112"/>
      <c r="N112" s="155"/>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row>
    <row r="113" spans="3:55" x14ac:dyDescent="0.2">
      <c r="C113"/>
      <c r="D113"/>
      <c r="E113"/>
      <c r="F113"/>
      <c r="G113"/>
      <c r="H113"/>
      <c r="I113"/>
      <c r="J113"/>
      <c r="K113"/>
      <c r="L113"/>
      <c r="M113"/>
      <c r="N113" s="155"/>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row>
    <row r="114" spans="3:55" x14ac:dyDescent="0.2">
      <c r="C114"/>
      <c r="D114"/>
      <c r="E114"/>
      <c r="F114"/>
      <c r="G114"/>
      <c r="H114"/>
      <c r="I114"/>
      <c r="J114"/>
      <c r="K114"/>
      <c r="L114"/>
      <c r="M114"/>
      <c r="N114" s="155"/>
      <c r="O114"/>
      <c r="P114"/>
      <c r="Q114"/>
      <c r="R114"/>
      <c r="S114"/>
      <c r="T114"/>
      <c r="U114"/>
      <c r="V114"/>
      <c r="W114"/>
    </row>
    <row r="115" spans="3:55" x14ac:dyDescent="0.2">
      <c r="C115"/>
      <c r="D115"/>
      <c r="E115"/>
      <c r="F115"/>
      <c r="G115"/>
      <c r="H115"/>
      <c r="I115"/>
      <c r="J115"/>
      <c r="K115"/>
      <c r="L115"/>
      <c r="M115"/>
      <c r="N115" s="155"/>
      <c r="O115"/>
      <c r="P115"/>
      <c r="Q115"/>
      <c r="R115"/>
      <c r="S115"/>
      <c r="T115"/>
      <c r="U115"/>
      <c r="V115"/>
      <c r="W115"/>
    </row>
    <row r="116" spans="3:55" x14ac:dyDescent="0.2">
      <c r="C116"/>
      <c r="D116"/>
      <c r="E116"/>
      <c r="F116"/>
      <c r="G116"/>
      <c r="H116"/>
      <c r="I116"/>
      <c r="J116"/>
      <c r="K116"/>
      <c r="L116"/>
      <c r="M116"/>
      <c r="N116" s="155"/>
      <c r="O116"/>
      <c r="P116"/>
      <c r="Q116"/>
      <c r="R116"/>
      <c r="S116"/>
      <c r="T116"/>
      <c r="U116"/>
      <c r="V116"/>
      <c r="W116"/>
    </row>
    <row r="117" spans="3:55" x14ac:dyDescent="0.2">
      <c r="C117"/>
      <c r="D117"/>
      <c r="E117"/>
      <c r="F117"/>
      <c r="G117"/>
      <c r="H117"/>
      <c r="I117"/>
      <c r="J117"/>
      <c r="K117"/>
      <c r="L117"/>
      <c r="M117"/>
      <c r="N117" s="155"/>
      <c r="O117"/>
      <c r="P117"/>
      <c r="Q117"/>
      <c r="R117"/>
      <c r="S117"/>
      <c r="T117"/>
      <c r="U117"/>
      <c r="V117"/>
      <c r="W117"/>
    </row>
    <row r="118" spans="3:55" x14ac:dyDescent="0.2">
      <c r="C118"/>
      <c r="D118"/>
      <c r="E118"/>
      <c r="F118"/>
      <c r="G118"/>
      <c r="H118"/>
      <c r="I118"/>
      <c r="J118"/>
      <c r="K118"/>
      <c r="L118"/>
      <c r="M118"/>
      <c r="N118" s="155"/>
      <c r="O118"/>
      <c r="P118"/>
      <c r="Q118"/>
      <c r="R118"/>
      <c r="S118"/>
      <c r="T118"/>
      <c r="U118"/>
      <c r="V118"/>
      <c r="W118"/>
    </row>
    <row r="119" spans="3:55" x14ac:dyDescent="0.2">
      <c r="C119"/>
      <c r="D119"/>
      <c r="E119"/>
      <c r="F119"/>
      <c r="G119"/>
      <c r="H119"/>
      <c r="I119"/>
      <c r="J119"/>
      <c r="K119"/>
      <c r="L119"/>
      <c r="M119"/>
      <c r="N119" s="155"/>
      <c r="O119"/>
      <c r="P119"/>
      <c r="Q119"/>
      <c r="R119"/>
      <c r="S119"/>
      <c r="T119"/>
      <c r="U119"/>
      <c r="V119"/>
      <c r="W119"/>
    </row>
    <row r="120" spans="3:55" x14ac:dyDescent="0.2">
      <c r="M120"/>
      <c r="N120" s="155"/>
      <c r="O120"/>
      <c r="P120"/>
      <c r="Q120"/>
      <c r="R120"/>
      <c r="S120"/>
      <c r="T120"/>
      <c r="U120"/>
      <c r="V120"/>
      <c r="W120"/>
    </row>
  </sheetData>
  <autoFilter ref="A22:HO53"/>
  <phoneticPr fontId="4" type="noConversion"/>
  <conditionalFormatting sqref="O56:S57 O18:Q18 S28:S30 Q44:Q46 Q38:Q40 S32:S34 R38:S41 R44:S48 R50:S52 R55:S55">
    <cfRule type="cellIs" dxfId="24" priority="5" stopIfTrue="1" operator="greaterThan">
      <formula>0</formula>
    </cfRule>
    <cfRule type="cellIs" dxfId="23" priority="6" stopIfTrue="1" operator="lessThan">
      <formula>0</formula>
    </cfRule>
  </conditionalFormatting>
  <conditionalFormatting sqref="R53:S53">
    <cfRule type="cellIs" dxfId="22" priority="3" stopIfTrue="1" operator="greaterThan">
      <formula>0</formula>
    </cfRule>
    <cfRule type="cellIs" dxfId="21" priority="4" stopIfTrue="1" operator="lessThan">
      <formula>0</formula>
    </cfRule>
  </conditionalFormatting>
  <conditionalFormatting sqref="R54:S54">
    <cfRule type="cellIs" dxfId="20" priority="1" stopIfTrue="1" operator="greaterThan">
      <formula>0</formula>
    </cfRule>
    <cfRule type="cellIs" dxfId="19" priority="2" stopIfTrue="1" operator="lessThan">
      <formula>0</formula>
    </cfRule>
  </conditionalFormatting>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3"/>
  <sheetViews>
    <sheetView zoomScale="85" zoomScaleNormal="85" workbookViewId="0"/>
  </sheetViews>
  <sheetFormatPr defaultRowHeight="12.75" x14ac:dyDescent="0.2"/>
  <cols>
    <col min="1" max="1" width="32.28515625" customWidth="1"/>
    <col min="37" max="37" width="13" customWidth="1"/>
  </cols>
  <sheetData>
    <row r="1" spans="1:50" x14ac:dyDescent="0.2">
      <c r="A1" s="85" t="s">
        <v>17125</v>
      </c>
    </row>
    <row r="2" spans="1:50" x14ac:dyDescent="0.2">
      <c r="A2" s="85"/>
    </row>
    <row r="3" spans="1:50" x14ac:dyDescent="0.2">
      <c r="A3" s="263" t="s">
        <v>793</v>
      </c>
      <c r="B3" s="262" t="str">
        <f>NOx_bar_chart_data!C4</f>
        <v>Crockett</v>
      </c>
      <c r="C3" s="262" t="str">
        <f>NOx_bar_chart_data!D4</f>
        <v>Coke</v>
      </c>
      <c r="D3" s="262" t="str">
        <f>NOx_bar_chart_data!E4</f>
        <v>Crane</v>
      </c>
      <c r="E3" s="262" t="str">
        <f>NOx_bar_chart_data!F4</f>
        <v>Ector</v>
      </c>
      <c r="F3" s="262" t="str">
        <f>NOx_bar_chart_data!G4</f>
        <v>Andrews</v>
      </c>
      <c r="G3" s="262" t="str">
        <f>NOx_bar_chart_data!H4</f>
        <v>Borden</v>
      </c>
      <c r="H3" s="262" t="str">
        <f>NOx_bar_chart_data!I4</f>
        <v>Culbrson</v>
      </c>
      <c r="I3" s="262" t="str">
        <f>NOx_bar_chart_data!J4</f>
        <v>Dawson</v>
      </c>
      <c r="J3" s="262" t="str">
        <f>NOx_bar_chart_data!K4</f>
        <v>Crosby</v>
      </c>
      <c r="K3" s="262" t="str">
        <f>NOx_bar_chart_data!L4</f>
        <v>Dickens</v>
      </c>
      <c r="L3" s="262" t="str">
        <f>NOx_bar_chart_data!M4</f>
        <v>Gaines</v>
      </c>
      <c r="M3" s="262" t="str">
        <f>NOx_bar_chart_data!N4</f>
        <v>Garza</v>
      </c>
      <c r="N3" s="262" t="str">
        <f>NOx_bar_chart_data!O4</f>
        <v>Glasscck</v>
      </c>
      <c r="O3" s="262" t="str">
        <f>NOx_bar_chart_data!P4</f>
        <v>Hockley</v>
      </c>
      <c r="P3" s="262" t="str">
        <f>NOx_bar_chart_data!Q4</f>
        <v>Howard</v>
      </c>
      <c r="Q3" s="262" t="str">
        <f>NOx_bar_chart_data!R4</f>
        <v>Hudspeth</v>
      </c>
      <c r="R3" s="262" t="str">
        <f>NOx_bar_chart_data!S4</f>
        <v>Irion</v>
      </c>
      <c r="S3" s="262" t="str">
        <f>NOx_bar_chart_data!T4</f>
        <v>Jeff Dav</v>
      </c>
      <c r="T3" s="262" t="str">
        <f>NOx_bar_chart_data!U4</f>
        <v>Kent</v>
      </c>
      <c r="U3" s="262" t="str">
        <f>NOx_bar_chart_data!V4</f>
        <v>King</v>
      </c>
      <c r="V3" s="262" t="str">
        <f>NOx_bar_chart_data!W4</f>
        <v>Loving</v>
      </c>
      <c r="W3" s="262" t="str">
        <f>NOx_bar_chart_data!X4</f>
        <v>Lubbock</v>
      </c>
      <c r="X3" s="262" t="str">
        <f>NOx_bar_chart_data!Y4</f>
        <v>Lynn</v>
      </c>
      <c r="Y3" s="262" t="str">
        <f>NOx_bar_chart_data!Z4</f>
        <v>Martin</v>
      </c>
      <c r="Z3" s="262" t="str">
        <f>NOx_bar_chart_data!AA4</f>
        <v>Midland</v>
      </c>
      <c r="AA3" s="262" t="str">
        <f>NOx_bar_chart_data!AB4</f>
        <v>Mitchell</v>
      </c>
      <c r="AB3" s="262" t="str">
        <f>NOx_bar_chart_data!AC4</f>
        <v>Pecos</v>
      </c>
      <c r="AC3" s="262" t="str">
        <f>NOx_bar_chart_data!AD4</f>
        <v>Reagan</v>
      </c>
      <c r="AD3" s="262" t="str">
        <f>NOx_bar_chart_data!AE4</f>
        <v>Reeves</v>
      </c>
      <c r="AE3" s="262" t="str">
        <f>NOx_bar_chart_data!AF4</f>
        <v>Cochran</v>
      </c>
      <c r="AF3" s="262" t="str">
        <f>NOx_bar_chart_data!AG4</f>
        <v>Schlechr</v>
      </c>
      <c r="AG3" s="262" t="str">
        <f>NOx_bar_chart_data!AH4</f>
        <v>Scurry</v>
      </c>
      <c r="AH3" s="262" t="str">
        <f>NOx_bar_chart_data!AI4</f>
        <v>Sterling</v>
      </c>
      <c r="AI3" s="262" t="str">
        <f>NOx_bar_chart_data!AJ4</f>
        <v>Sutton</v>
      </c>
      <c r="AJ3" s="262" t="str">
        <f>NOx_bar_chart_data!AK4</f>
        <v>Terry</v>
      </c>
      <c r="AK3" s="262" t="str">
        <f>NOx_bar_chart_data!AL4</f>
        <v>Tom Gren</v>
      </c>
      <c r="AL3" s="262" t="str">
        <f>NOx_bar_chart_data!AM4</f>
        <v>Upton</v>
      </c>
      <c r="AM3" s="262" t="str">
        <f>NOx_bar_chart_data!AN4</f>
        <v>Ward</v>
      </c>
      <c r="AN3" s="262" t="str">
        <f>NOx_bar_chart_data!AO4</f>
        <v>Winkler</v>
      </c>
      <c r="AO3" s="262" t="str">
        <f>NOx_bar_chart_data!AP4</f>
        <v>Yoakum</v>
      </c>
      <c r="AP3" s="262" t="str">
        <f>NOx_bar_chart_data!AQ4</f>
        <v>El Paso</v>
      </c>
      <c r="AQ3" s="262" t="str">
        <f>NOx_bar_chart_data!AR4</f>
        <v>Fisher</v>
      </c>
      <c r="AR3" s="262" t="str">
        <f>NOx_bar_chart_data!AS4</f>
        <v>Nolan</v>
      </c>
      <c r="AS3" s="262" t="str">
        <f>NOx_bar_chart_data!AT4</f>
        <v>Chaves</v>
      </c>
      <c r="AT3" s="262" t="str">
        <f>NOx_bar_chart_data!AU4</f>
        <v>Lea</v>
      </c>
      <c r="AU3" s="262" t="str">
        <f>NOx_bar_chart_data!AV4</f>
        <v>Eddy</v>
      </c>
      <c r="AV3" s="262" t="str">
        <f>NOx_bar_chart_data!AW4</f>
        <v>De Baca</v>
      </c>
      <c r="AW3" s="262" t="str">
        <f>NOx_bar_chart_data!AX4</f>
        <v>Roosevlt</v>
      </c>
      <c r="AX3" s="262" t="str">
        <f>NOx_bar_chart_data!AY4</f>
        <v>Total</v>
      </c>
    </row>
    <row r="4" spans="1:50" x14ac:dyDescent="0.2">
      <c r="A4" s="258" t="s">
        <v>821</v>
      </c>
      <c r="B4" s="259">
        <f>NOx_bar_chart_data!C5</f>
        <v>2361.5776880970561</v>
      </c>
      <c r="C4" s="259">
        <f>NOx_bar_chart_data!D5</f>
        <v>364.84437107102997</v>
      </c>
      <c r="D4" s="259">
        <f>NOx_bar_chart_data!E5</f>
        <v>5429.2701065742322</v>
      </c>
      <c r="E4" s="259">
        <f>NOx_bar_chart_data!F5</f>
        <v>2965.6134641912931</v>
      </c>
      <c r="F4" s="259">
        <f>NOx_bar_chart_data!G5</f>
        <v>3851.963716109512</v>
      </c>
      <c r="G4" s="259">
        <f>NOx_bar_chart_data!H5</f>
        <v>357.10737152928738</v>
      </c>
      <c r="H4" s="259">
        <f>NOx_bar_chart_data!I5</f>
        <v>739.62862748369662</v>
      </c>
      <c r="I4" s="259">
        <f>NOx_bar_chart_data!J5</f>
        <v>116.8497609658657</v>
      </c>
      <c r="J4" s="259">
        <f>NOx_bar_chart_data!K5</f>
        <v>28.049350801950531</v>
      </c>
      <c r="K4" s="259">
        <f>NOx_bar_chart_data!L5</f>
        <v>15.416955525527289</v>
      </c>
      <c r="L4" s="259">
        <f>NOx_bar_chart_data!M5</f>
        <v>1383.7249282885846</v>
      </c>
      <c r="M4" s="259">
        <f>NOx_bar_chart_data!N5</f>
        <v>142.89548205158334</v>
      </c>
      <c r="N4" s="259">
        <f>NOx_bar_chart_data!O5</f>
        <v>119.36989307326245</v>
      </c>
      <c r="O4" s="259">
        <f>NOx_bar_chart_data!P5</f>
        <v>515.67846072498673</v>
      </c>
      <c r="P4" s="259">
        <f>NOx_bar_chart_data!Q5</f>
        <v>1537.2525450502319</v>
      </c>
      <c r="Q4" s="259">
        <f>NOx_bar_chart_data!R5</f>
        <v>408.52829662182006</v>
      </c>
      <c r="R4" s="259">
        <f>NOx_bar_chart_data!S5</f>
        <v>463.36442573879322</v>
      </c>
      <c r="S4" s="259">
        <f>NOx_bar_chart_data!T5</f>
        <v>6.79161036366841E-2</v>
      </c>
      <c r="T4" s="259">
        <f>NOx_bar_chart_data!U5</f>
        <v>522.36263909288527</v>
      </c>
      <c r="U4" s="259">
        <f>NOx_bar_chart_data!V5</f>
        <v>35.18054168380236</v>
      </c>
      <c r="V4" s="259">
        <f>NOx_bar_chart_data!W5</f>
        <v>113.96529169849009</v>
      </c>
      <c r="W4" s="259">
        <f>NOx_bar_chart_data!X5</f>
        <v>30.765994947417894</v>
      </c>
      <c r="X4" s="259">
        <f>NOx_bar_chart_data!Y5</f>
        <v>5.2974560836613591</v>
      </c>
      <c r="Y4" s="259">
        <f>NOx_bar_chart_data!Z5</f>
        <v>996.5490546971389</v>
      </c>
      <c r="Z4" s="259">
        <f>NOx_bar_chart_data!AA5</f>
        <v>3447.5873601668527</v>
      </c>
      <c r="AA4" s="259">
        <f>NOx_bar_chart_data!AB5</f>
        <v>173.18606427354445</v>
      </c>
      <c r="AB4" s="259">
        <f>NOx_bar_chart_data!AC5</f>
        <v>5286.7161069032363</v>
      </c>
      <c r="AC4" s="259">
        <f>NOx_bar_chart_data!AD5</f>
        <v>972.67433517419659</v>
      </c>
      <c r="AD4" s="259">
        <f>NOx_bar_chart_data!AE5</f>
        <v>424.36196726396804</v>
      </c>
      <c r="AE4" s="259">
        <f>NOx_bar_chart_data!AF5</f>
        <v>183.79926076611244</v>
      </c>
      <c r="AF4" s="259">
        <f>NOx_bar_chart_data!AG5</f>
        <v>74.97937841489923</v>
      </c>
      <c r="AG4" s="259">
        <f>NOx_bar_chart_data!AH5</f>
        <v>422.7247359027084</v>
      </c>
      <c r="AH4" s="259">
        <f>NOx_bar_chart_data!AI5</f>
        <v>513.56610986428529</v>
      </c>
      <c r="AI4" s="259">
        <f>NOx_bar_chart_data!AJ5</f>
        <v>2689.1015781328952</v>
      </c>
      <c r="AJ4" s="259">
        <f>NOx_bar_chart_data!AK5</f>
        <v>63.162510163915165</v>
      </c>
      <c r="AK4" s="259">
        <f>NOx_bar_chart_data!AL5</f>
        <v>46.997943716585397</v>
      </c>
      <c r="AL4" s="259">
        <f>NOx_bar_chart_data!AM5</f>
        <v>1764.204790212091</v>
      </c>
      <c r="AM4" s="259">
        <f>NOx_bar_chart_data!AN5</f>
        <v>677.10322307737499</v>
      </c>
      <c r="AN4" s="259">
        <f>NOx_bar_chart_data!AO5</f>
        <v>4827.353452335351</v>
      </c>
      <c r="AO4" s="259">
        <f>NOx_bar_chart_data!AP5</f>
        <v>1103.5322843428705</v>
      </c>
      <c r="AP4" s="259">
        <f>NOx_bar_chart_data!AQ5</f>
        <v>251.2295</v>
      </c>
      <c r="AQ4" s="259">
        <f>NOx_bar_chart_data!AR5</f>
        <v>195.76</v>
      </c>
      <c r="AR4" s="259">
        <f>NOx_bar_chart_data!AS5</f>
        <v>1.3100000000000001E-2</v>
      </c>
      <c r="AS4" s="259">
        <f>NOx_bar_chart_data!AT5</f>
        <v>501.7782832971036</v>
      </c>
      <c r="AT4" s="259">
        <f>NOx_bar_chart_data!AU5</f>
        <v>16340.881186181772</v>
      </c>
      <c r="AU4" s="259">
        <f>NOx_bar_chart_data!AV5</f>
        <v>3927.824230068738</v>
      </c>
      <c r="AV4" s="259">
        <f>NOx_bar_chart_data!AW5</f>
        <v>0</v>
      </c>
      <c r="AW4" s="259">
        <f>NOx_bar_chart_data!AX5</f>
        <v>17.726103049174547</v>
      </c>
      <c r="AX4" s="259">
        <f>SUM(B4:AW4)</f>
        <v>66411.587841513436</v>
      </c>
    </row>
    <row r="5" spans="1:50" x14ac:dyDescent="0.2">
      <c r="A5" s="258" t="s">
        <v>2582</v>
      </c>
      <c r="B5" s="259">
        <f>NOx_bar_chart_data!C6</f>
        <v>704.34132918864395</v>
      </c>
      <c r="C5" s="259">
        <f>NOx_bar_chart_data!D6</f>
        <v>35.877976553845137</v>
      </c>
      <c r="D5" s="259">
        <f>NOx_bar_chart_data!E6</f>
        <v>239.81594854412273</v>
      </c>
      <c r="E5" s="259">
        <f>NOx_bar_chart_data!F6</f>
        <v>443.75392053440038</v>
      </c>
      <c r="F5" s="259">
        <f>NOx_bar_chart_data!G6</f>
        <v>889.39615562426627</v>
      </c>
      <c r="G5" s="259">
        <f>NOx_bar_chart_data!H6</f>
        <v>45.319549331172801</v>
      </c>
      <c r="H5" s="259">
        <f>NOx_bar_chart_data!I6</f>
        <v>32.101347442914069</v>
      </c>
      <c r="I5" s="259">
        <f>NOx_bar_chart_data!J6</f>
        <v>81.197525885017939</v>
      </c>
      <c r="J5" s="259">
        <f>NOx_bar_chart_data!K6</f>
        <v>32.101347442914069</v>
      </c>
      <c r="K5" s="259">
        <f>NOx_bar_chart_data!L6</f>
        <v>86.862469551414534</v>
      </c>
      <c r="L5" s="259">
        <f>NOx_bar_chart_data!M6</f>
        <v>253.03415043238149</v>
      </c>
      <c r="M5" s="259">
        <f>NOx_bar_chart_data!N6</f>
        <v>103.85730055060435</v>
      </c>
      <c r="N5" s="259">
        <f>NOx_bar_chart_data!O6</f>
        <v>162.39505177003588</v>
      </c>
      <c r="O5" s="259">
        <f>NOx_bar_chart_data!P6</f>
        <v>173.72493910282907</v>
      </c>
      <c r="P5" s="259">
        <f>NOx_bar_chart_data!Q6</f>
        <v>175.61325365829461</v>
      </c>
      <c r="Q5" s="259">
        <f>NOx_bar_chart_data!R6</f>
        <v>7.5532582218621336</v>
      </c>
      <c r="R5" s="259">
        <f>NOx_bar_chart_data!S6</f>
        <v>388.99279842589988</v>
      </c>
      <c r="S5" s="259">
        <f>NOx_bar_chart_data!T6</f>
        <v>0</v>
      </c>
      <c r="T5" s="259">
        <f>NOx_bar_chart_data!U6</f>
        <v>81.197525885017939</v>
      </c>
      <c r="U5" s="259">
        <f>NOx_bar_chart_data!V6</f>
        <v>84.974154995949021</v>
      </c>
      <c r="V5" s="259">
        <f>NOx_bar_chart_data!W6</f>
        <v>126.51707521619075</v>
      </c>
      <c r="W5" s="259">
        <f>NOx_bar_chart_data!X6</f>
        <v>26.436403776517466</v>
      </c>
      <c r="X5" s="259">
        <f>NOx_bar_chart_data!Y6</f>
        <v>7.5532582218621336</v>
      </c>
      <c r="Y5" s="259">
        <f>NOx_bar_chart_data!Z6</f>
        <v>581.60088308338425</v>
      </c>
      <c r="Z5" s="259">
        <f>NOx_bar_chart_data!AA6</f>
        <v>470.19032431091779</v>
      </c>
      <c r="AA5" s="259">
        <f>NOx_bar_chart_data!AB6</f>
        <v>390.88111298136539</v>
      </c>
      <c r="AB5" s="259">
        <f>NOx_bar_chart_data!AC6</f>
        <v>0</v>
      </c>
      <c r="AC5" s="259">
        <f>NOx_bar_chart_data!AD6</f>
        <v>494.7384135319698</v>
      </c>
      <c r="AD5" s="259">
        <f>NOx_bar_chart_data!AE6</f>
        <v>132.18201888258736</v>
      </c>
      <c r="AE5" s="259">
        <f>NOx_bar_chart_data!AF6</f>
        <v>77.42089677408687</v>
      </c>
      <c r="AF5" s="259">
        <f>NOx_bar_chart_data!AG6</f>
        <v>124.62876066072521</v>
      </c>
      <c r="AG5" s="259">
        <f>NOx_bar_chart_data!AH6</f>
        <v>224.70943210039849</v>
      </c>
      <c r="AH5" s="259">
        <f>NOx_bar_chart_data!AI6</f>
        <v>56.649436663966007</v>
      </c>
      <c r="AI5" s="259">
        <f>NOx_bar_chart_data!AJ6</f>
        <v>632.58537608095378</v>
      </c>
      <c r="AJ5" s="259">
        <f>NOx_bar_chart_data!AK6</f>
        <v>62.314380330362603</v>
      </c>
      <c r="AK5" s="259">
        <f>NOx_bar_chart_data!AL6</f>
        <v>54.761122108500473</v>
      </c>
      <c r="AL5" s="259">
        <f>NOx_bar_chart_data!AM6</f>
        <v>0</v>
      </c>
      <c r="AM5" s="259">
        <f>NOx_bar_chart_data!AN6</f>
        <v>304.01864342995088</v>
      </c>
      <c r="AN5" s="259">
        <f>NOx_bar_chart_data!AO6</f>
        <v>179.38988276922569</v>
      </c>
      <c r="AO5" s="259">
        <f>NOx_bar_chart_data!AP6</f>
        <v>203.93797199027762</v>
      </c>
      <c r="AP5" s="259">
        <f>NOx_bar_chart_data!AQ6</f>
        <v>0</v>
      </c>
      <c r="AQ5" s="259">
        <f>NOx_bar_chart_data!AR6</f>
        <v>0</v>
      </c>
      <c r="AR5" s="259">
        <f>NOx_bar_chart_data!AS6</f>
        <v>0</v>
      </c>
      <c r="AS5" s="259">
        <f>NOx_bar_chart_data!AT6</f>
        <v>196.38471376841548</v>
      </c>
      <c r="AT5" s="259">
        <f>NOx_bar_chart_data!AU6</f>
        <v>713.78290196597163</v>
      </c>
      <c r="AU5" s="259">
        <f>NOx_bar_chart_data!AV6</f>
        <v>953.59885051009439</v>
      </c>
      <c r="AV5" s="259">
        <f>NOx_bar_chart_data!AW6</f>
        <v>0</v>
      </c>
      <c r="AW5" s="259">
        <f>NOx_bar_chart_data!AX6</f>
        <v>1.8883145554655334</v>
      </c>
      <c r="AX5" s="259">
        <f t="shared" ref="AX5:AX7" si="0">SUM(B5:AW5)</f>
        <v>10038.280176854778</v>
      </c>
    </row>
    <row r="6" spans="1:50" x14ac:dyDescent="0.2">
      <c r="A6" s="258" t="s">
        <v>2411</v>
      </c>
      <c r="B6" s="259">
        <f>NOx_bar_chart_data!C7</f>
        <v>497.6626520180954</v>
      </c>
      <c r="C6" s="259">
        <f>NOx_bar_chart_data!D7</f>
        <v>23.943187826802188</v>
      </c>
      <c r="D6" s="259">
        <f>NOx_bar_chart_data!E7</f>
        <v>298.17842664943305</v>
      </c>
      <c r="E6" s="259">
        <f>NOx_bar_chart_data!F7</f>
        <v>436.43922213735976</v>
      </c>
      <c r="F6" s="259">
        <f>NOx_bar_chart_data!G7</f>
        <v>443.74284707126498</v>
      </c>
      <c r="G6" s="259">
        <f>NOx_bar_chart_data!H7</f>
        <v>38.931496386816292</v>
      </c>
      <c r="H6" s="259">
        <f>NOx_bar_chart_data!I7</f>
        <v>11.939839022384115</v>
      </c>
      <c r="I6" s="259">
        <f>NOx_bar_chart_data!J7</f>
        <v>81.483050349568188</v>
      </c>
      <c r="J6" s="259">
        <f>NOx_bar_chart_data!K7</f>
        <v>26.229539980024679</v>
      </c>
      <c r="K6" s="259">
        <f>NOx_bar_chart_data!L7</f>
        <v>14.416720521708479</v>
      </c>
      <c r="L6" s="259">
        <f>NOx_bar_chart_data!M7</f>
        <v>260.00904764702426</v>
      </c>
      <c r="M6" s="259">
        <f>NOx_bar_chart_data!N7</f>
        <v>133.62458139944775</v>
      </c>
      <c r="N6" s="259">
        <f>NOx_bar_chart_data!O7</f>
        <v>106.06133599670996</v>
      </c>
      <c r="O6" s="259">
        <f>NOx_bar_chart_data!P7</f>
        <v>267.63022149109923</v>
      </c>
      <c r="P6" s="259">
        <f>NOx_bar_chart_data!Q7</f>
        <v>226.15833382292465</v>
      </c>
      <c r="Q6" s="259">
        <f>NOx_bar_chart_data!R7</f>
        <v>0.38105869220374838</v>
      </c>
      <c r="R6" s="259">
        <f>NOx_bar_chart_data!S7</f>
        <v>121.17666412079198</v>
      </c>
      <c r="S6" s="259">
        <f>NOx_bar_chart_data!T7</f>
        <v>6.3509782033958059E-2</v>
      </c>
      <c r="T6" s="259">
        <f>NOx_bar_chart_data!U7</f>
        <v>31.310322542741321</v>
      </c>
      <c r="U6" s="259">
        <f>NOx_bar_chart_data!V7</f>
        <v>32.898067093590271</v>
      </c>
      <c r="V6" s="259">
        <f>NOx_bar_chart_data!W7</f>
        <v>61.096410316667658</v>
      </c>
      <c r="W6" s="259">
        <f>NOx_bar_chart_data!X7</f>
        <v>28.769931261383</v>
      </c>
      <c r="X6" s="259">
        <f>NOx_bar_chart_data!Y7</f>
        <v>4.9537629986487284</v>
      </c>
      <c r="Y6" s="259">
        <f>NOx_bar_chart_data!Z7</f>
        <v>153.63016274014456</v>
      </c>
      <c r="Z6" s="259">
        <f>NOx_bar_chart_data!AA7</f>
        <v>277.09317901415898</v>
      </c>
      <c r="AA6" s="259">
        <f>NOx_bar_chart_data!AB7</f>
        <v>161.94994418659306</v>
      </c>
      <c r="AB6" s="259">
        <f>NOx_bar_chart_data!AC7</f>
        <v>281.22131484636628</v>
      </c>
      <c r="AC6" s="259">
        <f>NOx_bar_chart_data!AD7</f>
        <v>291.19235062569771</v>
      </c>
      <c r="AD6" s="259">
        <f>NOx_bar_chart_data!AE7</f>
        <v>65.732624405146581</v>
      </c>
      <c r="AE6" s="259">
        <f>NOx_bar_chart_data!AF7</f>
        <v>130.3855825157159</v>
      </c>
      <c r="AF6" s="259">
        <f>NOx_bar_chart_data!AG7</f>
        <v>70.114799365489688</v>
      </c>
      <c r="AG6" s="259">
        <f>NOx_bar_chart_data!AH7</f>
        <v>176.4301744903355</v>
      </c>
      <c r="AH6" s="259">
        <f>NOx_bar_chart_data!AI7</f>
        <v>128.60730861876507</v>
      </c>
      <c r="AI6" s="259">
        <f>NOx_bar_chart_data!AJ7</f>
        <v>393.50660948240414</v>
      </c>
      <c r="AJ6" s="259">
        <f>NOx_bar_chart_data!AK7</f>
        <v>55.253510369543513</v>
      </c>
      <c r="AK6" s="259">
        <f>NOx_bar_chart_data!AL7</f>
        <v>43.94876916749898</v>
      </c>
      <c r="AL6" s="259">
        <f>NOx_bar_chart_data!AM7</f>
        <v>234.22407614123733</v>
      </c>
      <c r="AM6" s="259">
        <f>NOx_bar_chart_data!AN7</f>
        <v>200.43687209917164</v>
      </c>
      <c r="AN6" s="259">
        <f>NOx_bar_chart_data!AO7</f>
        <v>159.53657246930266</v>
      </c>
      <c r="AO6" s="259">
        <f>NOx_bar_chart_data!AP7</f>
        <v>208.56612419951827</v>
      </c>
      <c r="AP6" s="259">
        <f>NOx_bar_chart_data!AQ7</f>
        <v>0</v>
      </c>
      <c r="AQ6" s="259">
        <f>NOx_bar_chart_data!AR7</f>
        <v>0</v>
      </c>
      <c r="AR6" s="259">
        <f>NOx_bar_chart_data!AS7</f>
        <v>0</v>
      </c>
      <c r="AS6" s="259">
        <f>NOx_bar_chart_data!AT7</f>
        <v>146.64408671640916</v>
      </c>
      <c r="AT6" s="259">
        <f>NOx_bar_chart_data!AU7</f>
        <v>712.19869572880566</v>
      </c>
      <c r="AU6" s="259">
        <f>NOx_bar_chart_data!AV7</f>
        <v>650.84824628400213</v>
      </c>
      <c r="AV6" s="259">
        <f>NOx_bar_chart_data!AW7</f>
        <v>0</v>
      </c>
      <c r="AW6" s="259">
        <f>NOx_bar_chart_data!AX7</f>
        <v>16.576053110863054</v>
      </c>
      <c r="AX6" s="259">
        <f t="shared" si="0"/>
        <v>7705.1972857058927</v>
      </c>
    </row>
    <row r="7" spans="1:50" x14ac:dyDescent="0.2">
      <c r="A7" s="255" t="s">
        <v>787</v>
      </c>
      <c r="B7" s="259">
        <f>SUM(NOx_bar_chart_data!C8:C17)</f>
        <v>106.69747311974662</v>
      </c>
      <c r="C7" s="259">
        <f>SUM(NOx_bar_chart_data!D8:D17)</f>
        <v>35.099371486623077</v>
      </c>
      <c r="D7" s="259">
        <f>SUM(NOx_bar_chart_data!E8:E17)</f>
        <v>89.637112994746346</v>
      </c>
      <c r="E7" s="259">
        <f>SUM(NOx_bar_chart_data!F8:F17)</f>
        <v>101.83341050399422</v>
      </c>
      <c r="F7" s="259">
        <f>SUM(NOx_bar_chart_data!G8:G17)</f>
        <v>67.855728053128587</v>
      </c>
      <c r="G7" s="259">
        <f>SUM(NOx_bar_chart_data!H8:H17)</f>
        <v>5.9686849146205567</v>
      </c>
      <c r="H7" s="259">
        <f>SUM(NOx_bar_chart_data!I8:I17)</f>
        <v>1.1766196541674787</v>
      </c>
      <c r="I7" s="259">
        <f>SUM(NOx_bar_chart_data!J8:J17)</f>
        <v>7.3171835416642317</v>
      </c>
      <c r="J7" s="259">
        <f>SUM(NOx_bar_chart_data!K8:K17)</f>
        <v>2.3362057829955787</v>
      </c>
      <c r="K7" s="259">
        <f>SUM(NOx_bar_chart_data!L8:L17)</f>
        <v>1.2864439774043495</v>
      </c>
      <c r="L7" s="259">
        <f>SUM(NOx_bar_chart_data!M8:M17)</f>
        <v>51.778389883583294</v>
      </c>
      <c r="M7" s="259">
        <f>SUM(NOx_bar_chart_data!N8:N17)</f>
        <v>11.914819886214763</v>
      </c>
      <c r="N7" s="259">
        <f>SUM(NOx_bar_chart_data!O8:O17)</f>
        <v>9.7791531371685618</v>
      </c>
      <c r="O7" s="259">
        <f>SUM(NOx_bar_chart_data!P8:P17)</f>
        <v>60.834461660158276</v>
      </c>
      <c r="P7" s="259">
        <f>SUM(NOx_bar_chart_data!Q8:Q17)</f>
        <v>85.018025946012713</v>
      </c>
      <c r="Q7" s="259">
        <f>SUM(NOx_bar_chart_data!R8:R17)</f>
        <v>3.4005583728749331E-2</v>
      </c>
      <c r="R7" s="259">
        <f>SUM(NOx_bar_chart_data!S8:S17)</f>
        <v>15.146894665742286</v>
      </c>
      <c r="S7" s="259">
        <f>SUM(NOx_bar_chart_data!T8:T17)</f>
        <v>5.6534922881248881E-3</v>
      </c>
      <c r="T7" s="259">
        <f>SUM(NOx_bar_chart_data!U8:U17)</f>
        <v>23.667231868045569</v>
      </c>
      <c r="U7" s="259">
        <f>SUM(NOx_bar_chart_data!V8:V17)</f>
        <v>2.9511819412486919</v>
      </c>
      <c r="V7" s="259">
        <f>SUM(NOx_bar_chart_data!W8:W17)</f>
        <v>8.2705746411761432</v>
      </c>
      <c r="W7" s="259">
        <f>SUM(NOx_bar_chart_data!X8:X17)</f>
        <v>2.5624791145205741</v>
      </c>
      <c r="X7" s="259">
        <f>SUM(NOx_bar_chart_data!Y8:Y17)</f>
        <v>0.44366592047374126</v>
      </c>
      <c r="Y7" s="259">
        <f>SUM(NOx_bar_chart_data!Z8:Z17)</f>
        <v>21.008852142974106</v>
      </c>
      <c r="Z7" s="259">
        <f>SUM(NOx_bar_chart_data!AA8:AA17)</f>
        <v>72.725383391088883</v>
      </c>
      <c r="AA7" s="259">
        <f>SUM(NOx_bar_chart_data!AB8:AB17)</f>
        <v>14.426098966718463</v>
      </c>
      <c r="AB7" s="259">
        <f>SUM(NOx_bar_chart_data!AC8:AC17)</f>
        <v>309.48843766981702</v>
      </c>
      <c r="AC7" s="259">
        <f>SUM(NOx_bar_chart_data!AD8:AD17)</f>
        <v>46.85351968305261</v>
      </c>
      <c r="AD7" s="259">
        <f>SUM(NOx_bar_chart_data!AE8:AE17)</f>
        <v>25.570647274209257</v>
      </c>
      <c r="AE7" s="259">
        <f>SUM(NOx_bar_chart_data!AF8:AF17)</f>
        <v>11.672124145520394</v>
      </c>
      <c r="AF7" s="259">
        <f>SUM(NOx_bar_chart_data!AG8:AG17)</f>
        <v>6.589099614089875</v>
      </c>
      <c r="AG7" s="259">
        <f>SUM(NOx_bar_chart_data!AH8:AH17)</f>
        <v>58.440170652410934</v>
      </c>
      <c r="AH7" s="259">
        <f>SUM(NOx_bar_chart_data!AI8:AI17)</f>
        <v>16.6328549234529</v>
      </c>
      <c r="AI7" s="259">
        <f>SUM(NOx_bar_chart_data!AJ8:AJ17)</f>
        <v>57.5781958492218</v>
      </c>
      <c r="AJ7" s="259">
        <f>SUM(NOx_bar_chart_data!AK8:AK17)</f>
        <v>5.3375291486686525</v>
      </c>
      <c r="AK7" s="259">
        <f>SUM(NOx_bar_chart_data!AL8:AL17)</f>
        <v>3.9931428333824228</v>
      </c>
      <c r="AL7" s="259">
        <f>SUM(NOx_bar_chart_data!AM8:AM17)</f>
        <v>45.242752058604587</v>
      </c>
      <c r="AM7" s="259">
        <f>SUM(NOx_bar_chart_data!AN8:AN17)</f>
        <v>20.759032867322144</v>
      </c>
      <c r="AN7" s="259">
        <f>SUM(NOx_bar_chart_data!AO8:AO17)</f>
        <v>35.004240345769716</v>
      </c>
      <c r="AO7" s="259">
        <f>SUM(NOx_bar_chart_data!AP8:AP17)</f>
        <v>169.06194249820214</v>
      </c>
      <c r="AP7" s="259">
        <f>SUM(NOx_bar_chart_data!AQ8:AQ17)</f>
        <v>2.8803000000000001</v>
      </c>
      <c r="AQ7" s="259">
        <f>SUM(NOx_bar_chart_data!AR8:AR17)</f>
        <v>4.4399999999999995</v>
      </c>
      <c r="AR7" s="259">
        <f>SUM(NOx_bar_chart_data!AS8:AS17)</f>
        <v>0</v>
      </c>
      <c r="AS7" s="259">
        <f>SUM(NOx_bar_chart_data!AT8:AT17)</f>
        <v>14.073645255280367</v>
      </c>
      <c r="AT7" s="259">
        <f>SUM(NOx_bar_chart_data!AU8:AU17)</f>
        <v>342.6557684170325</v>
      </c>
      <c r="AU7" s="259">
        <f>SUM(NOx_bar_chart_data!AV8:AV17)</f>
        <v>110.17554865270385</v>
      </c>
      <c r="AV7" s="259">
        <f>SUM(NOx_bar_chart_data!AW8:AW17)</f>
        <v>0.84</v>
      </c>
      <c r="AW7" s="259">
        <f>SUM(NOx_bar_chart_data!AX8:AX17)</f>
        <v>1.5381421872005958</v>
      </c>
      <c r="AX7" s="259">
        <f t="shared" si="0"/>
        <v>2088.6022003461762</v>
      </c>
    </row>
    <row r="8" spans="1:50" x14ac:dyDescent="0.2">
      <c r="A8" s="260" t="s">
        <v>16</v>
      </c>
      <c r="B8" s="261">
        <f>SUM(B4:B7)</f>
        <v>3670.279142423542</v>
      </c>
      <c r="C8" s="261">
        <f t="shared" ref="C8:AX8" si="1">SUM(C4:C7)</f>
        <v>459.76490693830038</v>
      </c>
      <c r="D8" s="261">
        <f t="shared" si="1"/>
        <v>6056.9015947625348</v>
      </c>
      <c r="E8" s="261">
        <f t="shared" si="1"/>
        <v>3947.6400173670477</v>
      </c>
      <c r="F8" s="261">
        <f t="shared" si="1"/>
        <v>5252.9584468581716</v>
      </c>
      <c r="G8" s="261">
        <f t="shared" si="1"/>
        <v>447.32710216189707</v>
      </c>
      <c r="H8" s="261">
        <f t="shared" si="1"/>
        <v>784.84643360316227</v>
      </c>
      <c r="I8" s="261">
        <f t="shared" si="1"/>
        <v>286.84752074211605</v>
      </c>
      <c r="J8" s="261">
        <f t="shared" si="1"/>
        <v>88.71644400788486</v>
      </c>
      <c r="K8" s="261">
        <f t="shared" si="1"/>
        <v>117.98258957605465</v>
      </c>
      <c r="L8" s="261">
        <f t="shared" si="1"/>
        <v>1948.5465162515736</v>
      </c>
      <c r="M8" s="261">
        <f t="shared" si="1"/>
        <v>392.29218388785023</v>
      </c>
      <c r="N8" s="261">
        <f t="shared" si="1"/>
        <v>397.60543397717686</v>
      </c>
      <c r="O8" s="261">
        <f t="shared" si="1"/>
        <v>1017.8680829790733</v>
      </c>
      <c r="P8" s="261">
        <f t="shared" si="1"/>
        <v>2024.0421584774638</v>
      </c>
      <c r="Q8" s="261">
        <f t="shared" si="1"/>
        <v>416.49661911961465</v>
      </c>
      <c r="R8" s="261">
        <f t="shared" si="1"/>
        <v>988.68078295122734</v>
      </c>
      <c r="S8" s="261">
        <f t="shared" si="1"/>
        <v>0.13707937795876707</v>
      </c>
      <c r="T8" s="261">
        <f t="shared" si="1"/>
        <v>658.53771938869011</v>
      </c>
      <c r="U8" s="261">
        <f t="shared" si="1"/>
        <v>156.00394571459037</v>
      </c>
      <c r="V8" s="261">
        <f t="shared" si="1"/>
        <v>309.84935187252461</v>
      </c>
      <c r="W8" s="261">
        <f t="shared" si="1"/>
        <v>88.534809099838938</v>
      </c>
      <c r="X8" s="261">
        <f t="shared" si="1"/>
        <v>18.248143224645961</v>
      </c>
      <c r="Y8" s="261">
        <f t="shared" si="1"/>
        <v>1752.7889526636416</v>
      </c>
      <c r="Z8" s="261">
        <f t="shared" si="1"/>
        <v>4267.5962468830185</v>
      </c>
      <c r="AA8" s="261">
        <f t="shared" si="1"/>
        <v>740.44322040822135</v>
      </c>
      <c r="AB8" s="261">
        <f t="shared" si="1"/>
        <v>5877.4258594194198</v>
      </c>
      <c r="AC8" s="261">
        <f t="shared" si="1"/>
        <v>1805.4586190149166</v>
      </c>
      <c r="AD8" s="261">
        <f t="shared" si="1"/>
        <v>647.84725782591124</v>
      </c>
      <c r="AE8" s="261">
        <f t="shared" si="1"/>
        <v>403.27786420143559</v>
      </c>
      <c r="AF8" s="261">
        <f t="shared" si="1"/>
        <v>276.31203805520403</v>
      </c>
      <c r="AG8" s="261">
        <f t="shared" si="1"/>
        <v>882.30451314585332</v>
      </c>
      <c r="AH8" s="261">
        <f t="shared" si="1"/>
        <v>715.45571007046919</v>
      </c>
      <c r="AI8" s="261">
        <f t="shared" si="1"/>
        <v>3772.7717595454747</v>
      </c>
      <c r="AJ8" s="261">
        <f t="shared" si="1"/>
        <v>186.06793001248994</v>
      </c>
      <c r="AK8" s="261">
        <f t="shared" si="1"/>
        <v>149.70097782596727</v>
      </c>
      <c r="AL8" s="261">
        <f t="shared" si="1"/>
        <v>2043.671618411933</v>
      </c>
      <c r="AM8" s="261">
        <f t="shared" si="1"/>
        <v>1202.3177714738197</v>
      </c>
      <c r="AN8" s="261">
        <f t="shared" si="1"/>
        <v>5201.2841479196495</v>
      </c>
      <c r="AO8" s="261">
        <f t="shared" si="1"/>
        <v>1685.0983230308686</v>
      </c>
      <c r="AP8" s="261">
        <f t="shared" si="1"/>
        <v>254.10980000000001</v>
      </c>
      <c r="AQ8" s="261">
        <f t="shared" si="1"/>
        <v>200.2</v>
      </c>
      <c r="AR8" s="261">
        <f t="shared" si="1"/>
        <v>1.3100000000000001E-2</v>
      </c>
      <c r="AS8" s="261">
        <f t="shared" si="1"/>
        <v>858.88072903720854</v>
      </c>
      <c r="AT8" s="261">
        <f t="shared" si="1"/>
        <v>18109.518552293583</v>
      </c>
      <c r="AU8" s="261">
        <f t="shared" si="1"/>
        <v>5642.4468755155376</v>
      </c>
      <c r="AV8" s="261">
        <f t="shared" si="1"/>
        <v>0.84</v>
      </c>
      <c r="AW8" s="261">
        <f t="shared" si="1"/>
        <v>37.728612902703738</v>
      </c>
      <c r="AX8" s="261">
        <f t="shared" si="1"/>
        <v>86243.667504420271</v>
      </c>
    </row>
    <row r="9" spans="1:50" x14ac:dyDescent="0.2">
      <c r="A9" s="265"/>
    </row>
    <row r="10" spans="1:50" x14ac:dyDescent="0.2">
      <c r="B10" s="264" t="b">
        <f>B8=NOx_bar_chart_data!C18</f>
        <v>1</v>
      </c>
      <c r="C10" s="264" t="b">
        <f>C8=NOx_bar_chart_data!D18</f>
        <v>1</v>
      </c>
      <c r="D10" s="264" t="b">
        <f>D8=NOx_bar_chart_data!E18</f>
        <v>1</v>
      </c>
      <c r="E10" s="264" t="b">
        <f>E8=NOx_bar_chart_data!F18</f>
        <v>1</v>
      </c>
      <c r="F10" s="264" t="b">
        <f>F8=NOx_bar_chart_data!G18</f>
        <v>1</v>
      </c>
      <c r="G10" s="264" t="b">
        <f>G8=NOx_bar_chart_data!H18</f>
        <v>1</v>
      </c>
      <c r="H10" s="264" t="b">
        <f>H8=NOx_bar_chart_data!I18</f>
        <v>1</v>
      </c>
      <c r="I10" s="264" t="b">
        <f>I8=NOx_bar_chart_data!J18</f>
        <v>1</v>
      </c>
      <c r="J10" s="264" t="b">
        <f>J8=NOx_bar_chart_data!K18</f>
        <v>1</v>
      </c>
      <c r="K10" s="264" t="b">
        <f>K8=NOx_bar_chart_data!L18</f>
        <v>1</v>
      </c>
      <c r="L10" s="264" t="b">
        <f>L8=NOx_bar_chart_data!M18</f>
        <v>1</v>
      </c>
      <c r="M10" s="264" t="b">
        <f>M8=NOx_bar_chart_data!N18</f>
        <v>1</v>
      </c>
      <c r="N10" s="264" t="b">
        <f>N8=NOx_bar_chart_data!O18</f>
        <v>1</v>
      </c>
      <c r="O10" s="264" t="b">
        <f>O8=NOx_bar_chart_data!P18</f>
        <v>1</v>
      </c>
      <c r="P10" s="264" t="b">
        <f>P8=NOx_bar_chart_data!Q18</f>
        <v>1</v>
      </c>
      <c r="Q10" s="264" t="b">
        <f>Q8=NOx_bar_chart_data!R18</f>
        <v>1</v>
      </c>
      <c r="R10" s="264" t="b">
        <f>R8=NOx_bar_chart_data!S18</f>
        <v>1</v>
      </c>
      <c r="S10" s="264" t="b">
        <f>S8=NOx_bar_chart_data!T18</f>
        <v>1</v>
      </c>
      <c r="T10" s="264" t="b">
        <f>T8=NOx_bar_chart_data!U18</f>
        <v>1</v>
      </c>
      <c r="U10" s="264" t="b">
        <f>U8=NOx_bar_chart_data!V18</f>
        <v>1</v>
      </c>
      <c r="V10" s="264" t="b">
        <f>V8=NOx_bar_chart_data!W18</f>
        <v>1</v>
      </c>
      <c r="W10" s="264" t="b">
        <f>W8=NOx_bar_chart_data!X18</f>
        <v>1</v>
      </c>
      <c r="X10" s="264" t="b">
        <f>X8=NOx_bar_chart_data!Y18</f>
        <v>1</v>
      </c>
      <c r="Y10" s="264" t="b">
        <f>Y8=NOx_bar_chart_data!Z18</f>
        <v>1</v>
      </c>
      <c r="Z10" s="264" t="b">
        <f>Z8=NOx_bar_chart_data!AA18</f>
        <v>1</v>
      </c>
      <c r="AA10" s="264" t="b">
        <f>AA8=NOx_bar_chart_data!AB18</f>
        <v>1</v>
      </c>
      <c r="AB10" s="264" t="b">
        <f>AB8=NOx_bar_chart_data!AC18</f>
        <v>1</v>
      </c>
      <c r="AC10" s="264" t="b">
        <f>AC8=NOx_bar_chart_data!AD18</f>
        <v>1</v>
      </c>
      <c r="AD10" s="264" t="b">
        <f>AD8=NOx_bar_chart_data!AE18</f>
        <v>1</v>
      </c>
      <c r="AE10" s="264" t="b">
        <f>AE8=NOx_bar_chart_data!AF18</f>
        <v>1</v>
      </c>
      <c r="AF10" s="264" t="b">
        <f>AF8=NOx_bar_chart_data!AG18</f>
        <v>1</v>
      </c>
      <c r="AG10" s="264" t="b">
        <f>AG8=NOx_bar_chart_data!AH18</f>
        <v>1</v>
      </c>
      <c r="AH10" s="264" t="b">
        <f>AH8=NOx_bar_chart_data!AI18</f>
        <v>1</v>
      </c>
      <c r="AI10" s="264" t="b">
        <f>AI8=NOx_bar_chart_data!AJ18</f>
        <v>1</v>
      </c>
      <c r="AJ10" s="264" t="b">
        <f>AJ8=NOx_bar_chart_data!AK18</f>
        <v>1</v>
      </c>
      <c r="AK10" s="264" t="b">
        <f>AK8=NOx_bar_chart_data!AL18</f>
        <v>1</v>
      </c>
      <c r="AL10" s="264" t="b">
        <f>AL8=NOx_bar_chart_data!AM18</f>
        <v>1</v>
      </c>
      <c r="AM10" s="264" t="b">
        <f>AM8=NOx_bar_chart_data!AN18</f>
        <v>1</v>
      </c>
      <c r="AN10" s="264" t="b">
        <f>AN8=NOx_bar_chart_data!AO18</f>
        <v>1</v>
      </c>
      <c r="AO10" s="264" t="b">
        <f>AO8=NOx_bar_chart_data!AP18</f>
        <v>1</v>
      </c>
      <c r="AP10" s="264" t="b">
        <f>AP8=NOx_bar_chart_data!AQ18</f>
        <v>1</v>
      </c>
      <c r="AQ10" s="264" t="b">
        <f>AQ8=NOx_bar_chart_data!AR18</f>
        <v>1</v>
      </c>
      <c r="AR10" s="264" t="b">
        <f>AR8=NOx_bar_chart_data!AS18</f>
        <v>1</v>
      </c>
      <c r="AS10" s="264" t="b">
        <f>AS8=NOx_bar_chart_data!AT18</f>
        <v>1</v>
      </c>
      <c r="AT10" s="264" t="b">
        <f>AT8=NOx_bar_chart_data!AU18</f>
        <v>1</v>
      </c>
      <c r="AU10" s="264" t="b">
        <f>AU8=NOx_bar_chart_data!AV18</f>
        <v>1</v>
      </c>
      <c r="AV10" s="264" t="b">
        <f>AV8=NOx_bar_chart_data!AW18</f>
        <v>1</v>
      </c>
      <c r="AW10" s="264" t="b">
        <f>AW8=NOx_bar_chart_data!AX18</f>
        <v>1</v>
      </c>
      <c r="AX10" s="264" t="b">
        <f>AX8=NOx_bar_chart_data!AY18</f>
        <v>1</v>
      </c>
    </row>
    <row r="12" spans="1:50" x14ac:dyDescent="0.2">
      <c r="A12" s="85" t="s">
        <v>17126</v>
      </c>
    </row>
    <row r="13" spans="1:50" x14ac:dyDescent="0.2">
      <c r="A13" s="85"/>
    </row>
    <row r="14" spans="1:50" x14ac:dyDescent="0.2">
      <c r="A14" s="3" t="s">
        <v>793</v>
      </c>
      <c r="B14" s="257" t="str">
        <f>VOC_bar_chart_data!C4</f>
        <v>Crockett</v>
      </c>
      <c r="C14" s="257" t="str">
        <f>VOC_bar_chart_data!D4</f>
        <v>Coke</v>
      </c>
      <c r="D14" s="257" t="str">
        <f>VOC_bar_chart_data!E4</f>
        <v>Crane</v>
      </c>
      <c r="E14" s="257" t="str">
        <f>VOC_bar_chart_data!F4</f>
        <v>Ector</v>
      </c>
      <c r="F14" s="257" t="str">
        <f>VOC_bar_chart_data!G4</f>
        <v>Andrews</v>
      </c>
      <c r="G14" s="257" t="str">
        <f>VOC_bar_chart_data!H4</f>
        <v>Borden</v>
      </c>
      <c r="H14" s="257" t="str">
        <f>VOC_bar_chart_data!I4</f>
        <v>Culbrson</v>
      </c>
      <c r="I14" s="257" t="str">
        <f>VOC_bar_chart_data!J4</f>
        <v>Dawson</v>
      </c>
      <c r="J14" s="257" t="str">
        <f>VOC_bar_chart_data!K4</f>
        <v>Crosby</v>
      </c>
      <c r="K14" s="257" t="str">
        <f>VOC_bar_chart_data!L4</f>
        <v>Dickens</v>
      </c>
      <c r="L14" s="257" t="str">
        <f>VOC_bar_chart_data!M4</f>
        <v>Gaines</v>
      </c>
      <c r="M14" s="257" t="str">
        <f>VOC_bar_chart_data!N4</f>
        <v>Garza</v>
      </c>
      <c r="N14" s="257" t="str">
        <f>VOC_bar_chart_data!O4</f>
        <v>Glasscck</v>
      </c>
      <c r="O14" s="257" t="str">
        <f>VOC_bar_chart_data!P4</f>
        <v>Hockley</v>
      </c>
      <c r="P14" s="257" t="str">
        <f>VOC_bar_chart_data!Q4</f>
        <v>Howard</v>
      </c>
      <c r="Q14" s="257" t="str">
        <f>VOC_bar_chart_data!R4</f>
        <v>Hudspeth</v>
      </c>
      <c r="R14" s="257" t="str">
        <f>VOC_bar_chart_data!S4</f>
        <v>Irion</v>
      </c>
      <c r="S14" s="257" t="str">
        <f>VOC_bar_chart_data!T4</f>
        <v>Jeff Dav</v>
      </c>
      <c r="T14" s="257" t="str">
        <f>VOC_bar_chart_data!U4</f>
        <v>Kent</v>
      </c>
      <c r="U14" s="257" t="str">
        <f>VOC_bar_chart_data!V4</f>
        <v>King</v>
      </c>
      <c r="V14" s="257" t="str">
        <f>VOC_bar_chart_data!W4</f>
        <v>Loving</v>
      </c>
      <c r="W14" s="257" t="str">
        <f>VOC_bar_chart_data!X4</f>
        <v>Lubbock</v>
      </c>
      <c r="X14" s="257" t="str">
        <f>VOC_bar_chart_data!Y4</f>
        <v>Lynn</v>
      </c>
      <c r="Y14" s="257" t="str">
        <f>VOC_bar_chart_data!Z4</f>
        <v>Martin</v>
      </c>
      <c r="Z14" s="257" t="str">
        <f>VOC_bar_chart_data!AA4</f>
        <v>Midland</v>
      </c>
      <c r="AA14" s="257" t="str">
        <f>VOC_bar_chart_data!AB4</f>
        <v>Mitchell</v>
      </c>
      <c r="AB14" s="257" t="str">
        <f>VOC_bar_chart_data!AC4</f>
        <v>Pecos</v>
      </c>
      <c r="AC14" s="257" t="str">
        <f>VOC_bar_chart_data!AD4</f>
        <v>Reagan</v>
      </c>
      <c r="AD14" s="257" t="str">
        <f>VOC_bar_chart_data!AE4</f>
        <v>Reeves</v>
      </c>
      <c r="AE14" s="257" t="str">
        <f>VOC_bar_chart_data!AF4</f>
        <v>Cochran</v>
      </c>
      <c r="AF14" s="257" t="str">
        <f>VOC_bar_chart_data!AG4</f>
        <v>Schlechr</v>
      </c>
      <c r="AG14" s="257" t="str">
        <f>VOC_bar_chart_data!AH4</f>
        <v>Scurry</v>
      </c>
      <c r="AH14" s="257" t="str">
        <f>VOC_bar_chart_data!AI4</f>
        <v>Sterling</v>
      </c>
      <c r="AI14" s="257" t="str">
        <f>VOC_bar_chart_data!AJ4</f>
        <v>Sutton</v>
      </c>
      <c r="AJ14" s="257" t="str">
        <f>VOC_bar_chart_data!AK4</f>
        <v>Terry</v>
      </c>
      <c r="AK14" s="257" t="str">
        <f>VOC_bar_chart_data!AL4</f>
        <v>Tom Gren</v>
      </c>
      <c r="AL14" s="257" t="str">
        <f>VOC_bar_chart_data!AM4</f>
        <v>Upton</v>
      </c>
      <c r="AM14" s="257" t="str">
        <f>VOC_bar_chart_data!AN4</f>
        <v>Ward</v>
      </c>
      <c r="AN14" s="257" t="str">
        <f>VOC_bar_chart_data!AO4</f>
        <v>Winkler</v>
      </c>
      <c r="AO14" s="257" t="str">
        <f>VOC_bar_chart_data!AP4</f>
        <v>Yoakum</v>
      </c>
      <c r="AP14" s="257" t="str">
        <f>VOC_bar_chart_data!AQ4</f>
        <v>El Paso</v>
      </c>
      <c r="AQ14" s="257" t="str">
        <f>VOC_bar_chart_data!AR4</f>
        <v>Fisher</v>
      </c>
      <c r="AR14" s="257" t="str">
        <f>VOC_bar_chart_data!AS4</f>
        <v>Nolan</v>
      </c>
      <c r="AS14" s="257" t="str">
        <f>VOC_bar_chart_data!AT4</f>
        <v>Chaves</v>
      </c>
      <c r="AT14" s="257" t="str">
        <f>VOC_bar_chart_data!AU4</f>
        <v>Lea</v>
      </c>
      <c r="AU14" s="257" t="str">
        <f>VOC_bar_chart_data!AV4</f>
        <v>Eddy</v>
      </c>
      <c r="AV14" s="257" t="str">
        <f>VOC_bar_chart_data!AW4</f>
        <v>De Baca</v>
      </c>
      <c r="AW14" s="257" t="str">
        <f>VOC_bar_chart_data!AX4</f>
        <v>Roosevlt</v>
      </c>
      <c r="AX14" s="257" t="str">
        <f>VOC_bar_chart_data!AY4</f>
        <v>Total</v>
      </c>
    </row>
    <row r="15" spans="1:50" x14ac:dyDescent="0.2">
      <c r="A15" s="258" t="s">
        <v>2410</v>
      </c>
      <c r="B15" s="259">
        <f>VOC_bar_chart_data!C8</f>
        <v>5005.9551232176182</v>
      </c>
      <c r="C15" s="259">
        <f>VOC_bar_chart_data!D8</f>
        <v>240.84291493785631</v>
      </c>
      <c r="D15" s="259">
        <f>VOC_bar_chart_data!E8</f>
        <v>2999.3567258176004</v>
      </c>
      <c r="E15" s="259">
        <f>VOC_bar_chart_data!F8</f>
        <v>4390.112762474665</v>
      </c>
      <c r="F15" s="259">
        <f>VOC_bar_chart_data!G8</f>
        <v>4463.5794341400588</v>
      </c>
      <c r="G15" s="259">
        <f>VOC_bar_chart_data!H8</f>
        <v>391.60930200770798</v>
      </c>
      <c r="H15" s="259">
        <f>VOC_bar_chart_data!I8</f>
        <v>120.10203715733948</v>
      </c>
      <c r="I15" s="259">
        <f>VOC_bar_chart_data!J8</f>
        <v>819.63251953652423</v>
      </c>
      <c r="J15" s="259">
        <f>VOC_bar_chart_data!K8</f>
        <v>263.84117737224045</v>
      </c>
      <c r="K15" s="259">
        <f>VOC_bar_chart_data!L8</f>
        <v>145.01682146125566</v>
      </c>
      <c r="L15" s="259">
        <f>VOC_bar_chart_data!M8</f>
        <v>2615.4135112880203</v>
      </c>
      <c r="M15" s="259">
        <f>VOC_bar_chart_data!N8</f>
        <v>1344.1206711651184</v>
      </c>
      <c r="N15" s="259">
        <f>VOC_bar_chart_data!O8</f>
        <v>1066.863840706154</v>
      </c>
      <c r="O15" s="259">
        <f>VOC_bar_chart_data!P8</f>
        <v>2692.074386069301</v>
      </c>
      <c r="P15" s="259">
        <f>VOC_bar_chart_data!Q8</f>
        <v>2274.9114591344992</v>
      </c>
      <c r="Q15" s="259">
        <f>VOC_bar_chart_data!R8</f>
        <v>3.833043739064026</v>
      </c>
      <c r="R15" s="259">
        <f>VOC_bar_chart_data!S8</f>
        <v>1218.9079090223604</v>
      </c>
      <c r="S15" s="259">
        <f>VOC_bar_chart_data!T8</f>
        <v>0.6388406231773377</v>
      </c>
      <c r="T15" s="259">
        <f>VOC_bar_chart_data!U8</f>
        <v>314.94842722642744</v>
      </c>
      <c r="U15" s="259">
        <f>VOC_bar_chart_data!V8</f>
        <v>330.91944280586091</v>
      </c>
      <c r="V15" s="259">
        <f>VOC_bar_chart_data!W8</f>
        <v>614.56467949659884</v>
      </c>
      <c r="W15" s="259">
        <f>VOC_bar_chart_data!X8</f>
        <v>289.39480229933395</v>
      </c>
      <c r="X15" s="259">
        <f>VOC_bar_chart_data!Y8</f>
        <v>49.829568607832343</v>
      </c>
      <c r="Y15" s="259">
        <f>VOC_bar_chart_data!Z8</f>
        <v>1545.3554674659799</v>
      </c>
      <c r="Z15" s="259">
        <f>VOC_bar_chart_data!AA8</f>
        <v>2787.2616389227242</v>
      </c>
      <c r="AA15" s="259">
        <f>VOC_bar_chart_data!AB8</f>
        <v>1629.0435891022112</v>
      </c>
      <c r="AB15" s="259">
        <f>VOC_bar_chart_data!AC8</f>
        <v>2828.7862794292514</v>
      </c>
      <c r="AC15" s="259">
        <f>VOC_bar_chart_data!AD8</f>
        <v>2929.0842572680936</v>
      </c>
      <c r="AD15" s="259">
        <f>VOC_bar_chart_data!AE8</f>
        <v>661.20004498854451</v>
      </c>
      <c r="AE15" s="259">
        <f>VOC_bar_chart_data!AF8</f>
        <v>1311.5397993830743</v>
      </c>
      <c r="AF15" s="259">
        <f>VOC_bar_chart_data!AG8</f>
        <v>705.28004798778079</v>
      </c>
      <c r="AG15" s="259">
        <f>VOC_bar_chart_data!AH8</f>
        <v>1774.6992511866442</v>
      </c>
      <c r="AH15" s="259">
        <f>VOC_bar_chart_data!AI8</f>
        <v>1293.6522619341088</v>
      </c>
      <c r="AI15" s="259">
        <f>VOC_bar_chart_data!AJ8</f>
        <v>3958.2565012067844</v>
      </c>
      <c r="AJ15" s="259">
        <f>VOC_bar_chart_data!AK8</f>
        <v>555.79134216428383</v>
      </c>
      <c r="AK15" s="259">
        <f>VOC_bar_chart_data!AL8</f>
        <v>442.07771123871771</v>
      </c>
      <c r="AL15" s="259">
        <f>VOC_bar_chart_data!AM8</f>
        <v>2356.0442182780216</v>
      </c>
      <c r="AM15" s="259">
        <f>VOC_bar_chart_data!AN8</f>
        <v>2016.1810067476777</v>
      </c>
      <c r="AN15" s="259">
        <f>VOC_bar_chart_data!AO8</f>
        <v>1604.7676454214723</v>
      </c>
      <c r="AO15" s="259">
        <f>VOC_bar_chart_data!AP8</f>
        <v>2097.9526065143768</v>
      </c>
      <c r="AP15" s="259">
        <f>VOC_bar_chart_data!AQ8</f>
        <v>0</v>
      </c>
      <c r="AQ15" s="259">
        <f>VOC_bar_chart_data!AR8</f>
        <v>0</v>
      </c>
      <c r="AR15" s="259">
        <f>VOC_bar_chart_data!AS8</f>
        <v>0</v>
      </c>
      <c r="AS15" s="259">
        <f>VOC_bar_chart_data!AT8</f>
        <v>1475.0829989164727</v>
      </c>
      <c r="AT15" s="259">
        <f>VOC_bar_chart_data!AU8</f>
        <v>7163.9587483106652</v>
      </c>
      <c r="AU15" s="259">
        <f>VOC_bar_chart_data!AV8</f>
        <v>6546.8387063213559</v>
      </c>
      <c r="AV15" s="259">
        <f>VOC_bar_chart_data!AW8</f>
        <v>0</v>
      </c>
      <c r="AW15" s="259">
        <f>VOC_bar_chart_data!AX8</f>
        <v>166.73740264928514</v>
      </c>
      <c r="AX15" s="259">
        <f>SUM(B15:AW15)</f>
        <v>77506.060925744168</v>
      </c>
    </row>
    <row r="16" spans="1:50" x14ac:dyDescent="0.2">
      <c r="A16" s="258" t="s">
        <v>1881</v>
      </c>
      <c r="B16" s="259">
        <f>VOC_bar_chart_data!C9</f>
        <v>5956.9138732500005</v>
      </c>
      <c r="C16" s="259">
        <f>VOC_bar_chart_data!D9</f>
        <v>30.320649</v>
      </c>
      <c r="D16" s="259">
        <f>VOC_bar_chart_data!E9</f>
        <v>1469.9983634999999</v>
      </c>
      <c r="E16" s="259">
        <f>VOC_bar_chart_data!F9</f>
        <v>588.33624149999991</v>
      </c>
      <c r="F16" s="259">
        <f>VOC_bar_chart_data!G9</f>
        <v>93.589233750000005</v>
      </c>
      <c r="G16" s="259">
        <f>VOC_bar_chart_data!H9</f>
        <v>0</v>
      </c>
      <c r="H16" s="259">
        <f>VOC_bar_chart_data!I9</f>
        <v>31.929704999999998</v>
      </c>
      <c r="I16" s="259">
        <f>VOC_bar_chart_data!J9</f>
        <v>0</v>
      </c>
      <c r="J16" s="259">
        <f>VOC_bar_chart_data!K9</f>
        <v>0</v>
      </c>
      <c r="K16" s="259">
        <f>VOC_bar_chart_data!L9</f>
        <v>0</v>
      </c>
      <c r="L16" s="259">
        <f>VOC_bar_chart_data!M9</f>
        <v>196.41796875</v>
      </c>
      <c r="M16" s="259">
        <f>VOC_bar_chart_data!N9</f>
        <v>0</v>
      </c>
      <c r="N16" s="259">
        <f>VOC_bar_chart_data!O9</f>
        <v>209.01386024999999</v>
      </c>
      <c r="O16" s="259">
        <f>VOC_bar_chart_data!P9</f>
        <v>25.757466750000003</v>
      </c>
      <c r="P16" s="259">
        <f>VOC_bar_chart_data!Q9</f>
        <v>197.67504374999999</v>
      </c>
      <c r="Q16" s="259">
        <f>VOC_bar_chart_data!R9</f>
        <v>0.76681574999999991</v>
      </c>
      <c r="R16" s="259">
        <f>VOC_bar_chart_data!S9</f>
        <v>657.29937600000005</v>
      </c>
      <c r="S16" s="259">
        <f>VOC_bar_chart_data!T9</f>
        <v>0.96794775</v>
      </c>
      <c r="T16" s="259">
        <f>VOC_bar_chart_data!U9</f>
        <v>0</v>
      </c>
      <c r="U16" s="259">
        <f>VOC_bar_chart_data!V9</f>
        <v>84.764567249999999</v>
      </c>
      <c r="V16" s="259">
        <f>VOC_bar_chart_data!W9</f>
        <v>2658.6633419999998</v>
      </c>
      <c r="W16" s="259">
        <f>VOC_bar_chart_data!X9</f>
        <v>0</v>
      </c>
      <c r="X16" s="259">
        <f>VOC_bar_chart_data!Y9</f>
        <v>0</v>
      </c>
      <c r="Y16" s="259">
        <f>VOC_bar_chart_data!Z9</f>
        <v>2.0238907500000001</v>
      </c>
      <c r="Z16" s="259">
        <f>VOC_bar_chart_data!AA9</f>
        <v>2987.5015912500003</v>
      </c>
      <c r="AA16" s="259">
        <f>VOC_bar_chart_data!AB9</f>
        <v>0</v>
      </c>
      <c r="AB16" s="259">
        <f>VOC_bar_chart_data!AC9</f>
        <v>2951.1218407499996</v>
      </c>
      <c r="AC16" s="259">
        <f>VOC_bar_chart_data!AD9</f>
        <v>539.637156</v>
      </c>
      <c r="AD16" s="259">
        <f>VOC_bar_chart_data!AE9</f>
        <v>418.86996075000002</v>
      </c>
      <c r="AE16" s="259">
        <f>VOC_bar_chart_data!AF9</f>
        <v>18.227587499999998</v>
      </c>
      <c r="AF16" s="259">
        <f>VOC_bar_chart_data!AG9</f>
        <v>1091.17881225</v>
      </c>
      <c r="AG16" s="259">
        <f>VOC_bar_chart_data!AH9</f>
        <v>0</v>
      </c>
      <c r="AH16" s="259">
        <f>VOC_bar_chart_data!AI9</f>
        <v>546.63906374999999</v>
      </c>
      <c r="AI16" s="259">
        <f>VOC_bar_chart_data!AJ9</f>
        <v>1091.3296612500001</v>
      </c>
      <c r="AJ16" s="259">
        <f>VOC_bar_chart_data!AK9</f>
        <v>0</v>
      </c>
      <c r="AK16" s="259">
        <f>VOC_bar_chart_data!AL9</f>
        <v>284.46350174999998</v>
      </c>
      <c r="AL16" s="259">
        <f>VOC_bar_chart_data!AM9</f>
        <v>11780.351522999999</v>
      </c>
      <c r="AM16" s="259">
        <f>VOC_bar_chart_data!AN9</f>
        <v>1287.0813802499999</v>
      </c>
      <c r="AN16" s="259">
        <f>VOC_bar_chart_data!AO9</f>
        <v>858.58222499999988</v>
      </c>
      <c r="AO16" s="259">
        <f>VOC_bar_chart_data!AP9</f>
        <v>1.52106075</v>
      </c>
      <c r="AP16" s="259">
        <f>VOC_bar_chart_data!AQ9</f>
        <v>0</v>
      </c>
      <c r="AQ16" s="259">
        <f>VOC_bar_chart_data!AR9</f>
        <v>0</v>
      </c>
      <c r="AR16" s="259">
        <f>VOC_bar_chart_data!AS9</f>
        <v>0</v>
      </c>
      <c r="AS16" s="259">
        <f>VOC_bar_chart_data!AT9</f>
        <v>435.56391674999998</v>
      </c>
      <c r="AT16" s="259">
        <f>VOC_bar_chart_data!AU9</f>
        <v>19287.703988999998</v>
      </c>
      <c r="AU16" s="259">
        <f>VOC_bar_chart_data!AV9</f>
        <v>26708.871393000001</v>
      </c>
      <c r="AV16" s="259">
        <f>VOC_bar_chart_data!AW9</f>
        <v>0</v>
      </c>
      <c r="AW16" s="259">
        <f>VOC_bar_chart_data!AX9</f>
        <v>375.23688749999997</v>
      </c>
      <c r="AX16" s="259">
        <f t="shared" ref="AX16:AX20" si="2">SUM(B16:AW16)</f>
        <v>82868.319895499983</v>
      </c>
    </row>
    <row r="17" spans="1:50" x14ac:dyDescent="0.2">
      <c r="A17" s="258" t="s">
        <v>1883</v>
      </c>
      <c r="B17" s="259">
        <f>VOC_bar_chart_data!C10</f>
        <v>3268.6462640000004</v>
      </c>
      <c r="C17" s="259">
        <f>VOC_bar_chart_data!D10</f>
        <v>337.28386800000004</v>
      </c>
      <c r="D17" s="259">
        <f>VOC_bar_chart_data!E10</f>
        <v>5737.1984920000004</v>
      </c>
      <c r="E17" s="259">
        <f>VOC_bar_chart_data!F10</f>
        <v>12024.886208000002</v>
      </c>
      <c r="F17" s="259">
        <f>VOC_bar_chart_data!G10</f>
        <v>14697.331924000004</v>
      </c>
      <c r="G17" s="259">
        <f>VOC_bar_chart_data!H10</f>
        <v>2210.3742400000001</v>
      </c>
      <c r="H17" s="259">
        <f>VOC_bar_chart_data!I10</f>
        <v>58.756516000000005</v>
      </c>
      <c r="I17" s="259">
        <f>VOC_bar_chart_data!J10</f>
        <v>2556.4414760000004</v>
      </c>
      <c r="J17" s="259">
        <f>VOC_bar_chart_data!K10</f>
        <v>340.25494400000002</v>
      </c>
      <c r="K17" s="259">
        <f>VOC_bar_chart_data!L10</f>
        <v>777.26585599999999</v>
      </c>
      <c r="L17" s="259">
        <f>VOC_bar_chart_data!M10</f>
        <v>15456.701864000002</v>
      </c>
      <c r="M17" s="259">
        <f>VOC_bar_chart_data!N10</f>
        <v>2216.3943080000004</v>
      </c>
      <c r="N17" s="259">
        <f>VOC_bar_chart_data!O10</f>
        <v>2220.0944120000004</v>
      </c>
      <c r="O17" s="259">
        <f>VOC_bar_chart_data!P10</f>
        <v>11107.631876000001</v>
      </c>
      <c r="P17" s="259">
        <f>VOC_bar_chart_data!Q10</f>
        <v>3308.6914640000005</v>
      </c>
      <c r="Q17" s="259">
        <f>VOC_bar_chart_data!R10</f>
        <v>0</v>
      </c>
      <c r="R17" s="259">
        <f>VOC_bar_chart_data!S10</f>
        <v>1507.2427400000001</v>
      </c>
      <c r="S17" s="259">
        <f>VOC_bar_chart_data!T10</f>
        <v>0</v>
      </c>
      <c r="T17" s="259">
        <f>VOC_bar_chart_data!U10</f>
        <v>2461.2426200000004</v>
      </c>
      <c r="U17" s="259">
        <f>VOC_bar_chart_data!V10</f>
        <v>1182.9774880000002</v>
      </c>
      <c r="V17" s="259">
        <f>VOC_bar_chart_data!W10</f>
        <v>847.35401600000012</v>
      </c>
      <c r="W17" s="259">
        <f>VOC_bar_chart_data!X10</f>
        <v>861.41755200000023</v>
      </c>
      <c r="X17" s="259">
        <f>VOC_bar_chart_data!Y10</f>
        <v>161.83515600000001</v>
      </c>
      <c r="Y17" s="259">
        <f>VOC_bar_chart_data!Z10</f>
        <v>5566.2175680000009</v>
      </c>
      <c r="Z17" s="259">
        <f>VOC_bar_chart_data!AA10</f>
        <v>6734.9068320000015</v>
      </c>
      <c r="AA17" s="259">
        <f>VOC_bar_chart_data!AB10</f>
        <v>2268.712184</v>
      </c>
      <c r="AB17" s="259">
        <f>VOC_bar_chart_data!AC10</f>
        <v>7398.3301640000009</v>
      </c>
      <c r="AC17" s="259">
        <f>VOC_bar_chart_data!AD10</f>
        <v>3626.7820240000005</v>
      </c>
      <c r="AD17" s="259">
        <f>VOC_bar_chart_data!AE10</f>
        <v>593.96756000000005</v>
      </c>
      <c r="AE17" s="259">
        <f>VOC_bar_chart_data!AF10</f>
        <v>2322.2489320000004</v>
      </c>
      <c r="AF17" s="259">
        <f>VOC_bar_chart_data!AG10</f>
        <v>234.29884800000005</v>
      </c>
      <c r="AG17" s="259">
        <f>VOC_bar_chart_data!AH10</f>
        <v>8965.8738480000011</v>
      </c>
      <c r="AH17" s="259">
        <f>VOC_bar_chart_data!AI10</f>
        <v>626.86623200000008</v>
      </c>
      <c r="AI17" s="259">
        <f>VOC_bar_chart_data!AJ10</f>
        <v>8.0126640000000009</v>
      </c>
      <c r="AJ17" s="259">
        <f>VOC_bar_chart_data!AK10</f>
        <v>2530.9466360000001</v>
      </c>
      <c r="AK17" s="259">
        <f>VOC_bar_chart_data!AL10</f>
        <v>383.24041600000004</v>
      </c>
      <c r="AL17" s="259">
        <f>VOC_bar_chart_data!AM10</f>
        <v>8564.2053920000017</v>
      </c>
      <c r="AM17" s="259">
        <f>VOC_bar_chart_data!AN10</f>
        <v>4629.6551680000011</v>
      </c>
      <c r="AN17" s="259">
        <f>VOC_bar_chart_data!AO10</f>
        <v>2185.6090320000003</v>
      </c>
      <c r="AO17" s="259">
        <f>VOC_bar_chart_data!AP10</f>
        <v>14207.165992000002</v>
      </c>
      <c r="AP17" s="259">
        <f>VOC_bar_chart_data!AQ10</f>
        <v>0</v>
      </c>
      <c r="AQ17" s="259">
        <f>VOC_bar_chart_data!AR10</f>
        <v>0</v>
      </c>
      <c r="AR17" s="259">
        <f>VOC_bar_chart_data!AS10</f>
        <v>0</v>
      </c>
      <c r="AS17" s="259">
        <f>VOC_bar_chart_data!AT10</f>
        <v>329.12201600000003</v>
      </c>
      <c r="AT17" s="259">
        <f>VOC_bar_chart_data!AU10</f>
        <v>19636.330524000005</v>
      </c>
      <c r="AU17" s="259">
        <f>VOC_bar_chart_data!AV10</f>
        <v>11670.849796000002</v>
      </c>
      <c r="AV17" s="259">
        <f>VOC_bar_chart_data!AW10</f>
        <v>0</v>
      </c>
      <c r="AW17" s="259">
        <f>VOC_bar_chart_data!AX10</f>
        <v>151.32555600000001</v>
      </c>
      <c r="AX17" s="259">
        <f t="shared" si="2"/>
        <v>185974.69066800002</v>
      </c>
    </row>
    <row r="18" spans="1:50" x14ac:dyDescent="0.2">
      <c r="A18" s="258" t="s">
        <v>1862</v>
      </c>
      <c r="B18" s="259">
        <f>VOC_bar_chart_data!C11</f>
        <v>3051.9703310999375</v>
      </c>
      <c r="C18" s="259">
        <f>VOC_bar_chart_data!D11</f>
        <v>146.83420301488979</v>
      </c>
      <c r="D18" s="259">
        <f>VOC_bar_chart_data!E11</f>
        <v>1828.6116264055902</v>
      </c>
      <c r="E18" s="259">
        <f>VOC_bar_chart_data!F11</f>
        <v>2676.5109897037737</v>
      </c>
      <c r="F18" s="259">
        <f>VOC_bar_chart_data!G11</f>
        <v>2721.3012638329842</v>
      </c>
      <c r="G18" s="259">
        <f>VOC_bar_chart_data!H11</f>
        <v>238.75163514092159</v>
      </c>
      <c r="H18" s="259">
        <f>VOC_bar_chart_data!I11</f>
        <v>73.222361185143981</v>
      </c>
      <c r="I18" s="259">
        <f>VOC_bar_chart_data!J11</f>
        <v>499.70366702414748</v>
      </c>
      <c r="J18" s="259">
        <f>VOC_bar_chart_data!K11</f>
        <v>160.85550622055564</v>
      </c>
      <c r="K18" s="259">
        <f>VOC_bar_chart_data!L11</f>
        <v>88.412106324615337</v>
      </c>
      <c r="L18" s="259">
        <f>VOC_bar_chart_data!M11</f>
        <v>1594.5337589998906</v>
      </c>
      <c r="M18" s="259">
        <f>VOC_bar_chart_data!N11</f>
        <v>819.46727624224968</v>
      </c>
      <c r="N18" s="259">
        <f>VOC_bar_chart_data!O11</f>
        <v>650.43267648505559</v>
      </c>
      <c r="O18" s="259">
        <f>VOC_bar_chart_data!P11</f>
        <v>1641.2714363521102</v>
      </c>
      <c r="P18" s="259">
        <f>VOC_bar_chart_data!Q11</f>
        <v>1386.9405754271154</v>
      </c>
      <c r="Q18" s="259">
        <f>VOC_bar_chart_data!R11</f>
        <v>2.336883867610978</v>
      </c>
      <c r="R18" s="259">
        <f>VOC_bar_chart_data!S11</f>
        <v>743.12906990029103</v>
      </c>
      <c r="S18" s="259">
        <f>VOC_bar_chart_data!T11</f>
        <v>0.38948064460182968</v>
      </c>
      <c r="T18" s="259">
        <f>VOC_bar_chart_data!U11</f>
        <v>192.01395778870202</v>
      </c>
      <c r="U18" s="259">
        <f>VOC_bar_chart_data!V11</f>
        <v>201.75097390374776</v>
      </c>
      <c r="V18" s="259">
        <f>VOC_bar_chart_data!W11</f>
        <v>374.68038010696017</v>
      </c>
      <c r="W18" s="259">
        <f>VOC_bar_chart_data!X11</f>
        <v>176.43473200462884</v>
      </c>
      <c r="X18" s="259">
        <f>VOC_bar_chart_data!Y11</f>
        <v>30.379490278942715</v>
      </c>
      <c r="Y18" s="259">
        <f>VOC_bar_chart_data!Z11</f>
        <v>942.15367929182605</v>
      </c>
      <c r="Z18" s="259">
        <f>VOC_bar_chart_data!AA11</f>
        <v>1699.3040523977829</v>
      </c>
      <c r="AA18" s="259">
        <f>VOC_bar_chart_data!AB11</f>
        <v>993.17564373466564</v>
      </c>
      <c r="AB18" s="259">
        <f>VOC_bar_chart_data!AC11</f>
        <v>1724.6202942969019</v>
      </c>
      <c r="AC18" s="259">
        <f>VOC_bar_chart_data!AD11</f>
        <v>1785.7687554993893</v>
      </c>
      <c r="AD18" s="259">
        <f>VOC_bar_chart_data!AE11</f>
        <v>403.11246716289367</v>
      </c>
      <c r="AE18" s="259">
        <f>VOC_bar_chart_data!AF11</f>
        <v>799.60376336755633</v>
      </c>
      <c r="AF18" s="259">
        <f>VOC_bar_chart_data!AG11</f>
        <v>429.98663164041994</v>
      </c>
      <c r="AG18" s="259">
        <f>VOC_bar_chart_data!AH11</f>
        <v>1081.9772307038829</v>
      </c>
      <c r="AH18" s="259">
        <f>VOC_bar_chart_data!AI11</f>
        <v>788.69830531870514</v>
      </c>
      <c r="AI18" s="259">
        <f>VOC_bar_chart_data!AJ11</f>
        <v>2413.2220739529366</v>
      </c>
      <c r="AJ18" s="259">
        <f>VOC_bar_chart_data!AK11</f>
        <v>338.84816080359184</v>
      </c>
      <c r="AK18" s="259">
        <f>VOC_bar_chart_data!AL11</f>
        <v>269.52060606446616</v>
      </c>
      <c r="AL18" s="259">
        <f>VOC_bar_chart_data!AM11</f>
        <v>1436.4046172915478</v>
      </c>
      <c r="AM18" s="259">
        <f>VOC_bar_chart_data!AN11</f>
        <v>1229.2009143633745</v>
      </c>
      <c r="AN18" s="259">
        <f>VOC_bar_chart_data!AO11</f>
        <v>978.37537923979619</v>
      </c>
      <c r="AO18" s="259">
        <f>VOC_bar_chart_data!AP11</f>
        <v>1279.0544368724086</v>
      </c>
      <c r="AP18" s="259">
        <f>VOC_bar_chart_data!AQ11</f>
        <v>0</v>
      </c>
      <c r="AQ18" s="259">
        <f>VOC_bar_chart_data!AR11</f>
        <v>0</v>
      </c>
      <c r="AR18" s="259">
        <f>VOC_bar_chart_data!AS11</f>
        <v>0</v>
      </c>
      <c r="AS18" s="259">
        <f>VOC_bar_chart_data!AT11</f>
        <v>899.3108083856248</v>
      </c>
      <c r="AT18" s="259">
        <f>VOC_bar_chart_data!AU11</f>
        <v>4367.6359485649182</v>
      </c>
      <c r="AU18" s="259">
        <f>VOC_bar_chart_data!AV11</f>
        <v>3991.3976458795505</v>
      </c>
      <c r="AV18" s="259">
        <f>VOC_bar_chart_data!AW11</f>
        <v>0</v>
      </c>
      <c r="AW18" s="259">
        <f>VOC_bar_chart_data!AX11</f>
        <v>101.65444824107755</v>
      </c>
      <c r="AX18" s="259">
        <f t="shared" si="2"/>
        <v>47252.960245027782</v>
      </c>
    </row>
    <row r="19" spans="1:50" x14ac:dyDescent="0.2">
      <c r="A19" s="255" t="s">
        <v>2586</v>
      </c>
      <c r="B19" s="259">
        <f>VOC_bar_chart_data!C14</f>
        <v>8733.6254299532266</v>
      </c>
      <c r="C19" s="259">
        <f>VOC_bar_chart_data!D14</f>
        <v>260.0613865542947</v>
      </c>
      <c r="D19" s="259">
        <f>VOC_bar_chart_data!E14</f>
        <v>3262.3683705054423</v>
      </c>
      <c r="E19" s="259">
        <f>VOC_bar_chart_data!F14</f>
        <v>4303.2426231664449</v>
      </c>
      <c r="F19" s="259">
        <f>VOC_bar_chart_data!G14</f>
        <v>4423.5091207410942</v>
      </c>
      <c r="G19" s="259">
        <f>VOC_bar_chart_data!H14</f>
        <v>376.98566469377522</v>
      </c>
      <c r="H19" s="259">
        <f>VOC_bar_chart_data!I14</f>
        <v>138.32445938054309</v>
      </c>
      <c r="I19" s="259">
        <f>VOC_bar_chart_data!J14</f>
        <v>789.0254613411314</v>
      </c>
      <c r="J19" s="259">
        <f>VOC_bar_chart_data!K14</f>
        <v>253.9887104706838</v>
      </c>
      <c r="K19" s="259">
        <f>VOC_bar_chart_data!L14</f>
        <v>139.60154304320875</v>
      </c>
      <c r="L19" s="259">
        <f>VOC_bar_chart_data!M14</f>
        <v>2596.8792310450535</v>
      </c>
      <c r="M19" s="259">
        <f>VOC_bar_chart_data!N14</f>
        <v>1293.9279584269218</v>
      </c>
      <c r="N19" s="259">
        <f>VOC_bar_chart_data!O14</f>
        <v>1110.9728506149993</v>
      </c>
      <c r="O19" s="259">
        <f>VOC_bar_chart_data!P14</f>
        <v>2602.5554363463966</v>
      </c>
      <c r="P19" s="259">
        <f>VOC_bar_chart_data!Q14</f>
        <v>2218.1728977859098</v>
      </c>
      <c r="Q19" s="259">
        <f>VOC_bar_chart_data!R14</f>
        <v>7.818512701390409</v>
      </c>
      <c r="R19" s="259">
        <f>VOC_bar_chart_data!S14</f>
        <v>1381.1973483814081</v>
      </c>
      <c r="S19" s="259">
        <f>VOC_bar_chart_data!T14</f>
        <v>1.3030854502317348</v>
      </c>
      <c r="T19" s="259">
        <f>VOC_bar_chart_data!U14</f>
        <v>303.18749215992034</v>
      </c>
      <c r="U19" s="259">
        <f>VOC_bar_chart_data!V14</f>
        <v>349.52664199803928</v>
      </c>
      <c r="V19" s="259">
        <f>VOC_bar_chart_data!W14</f>
        <v>740.93319718130192</v>
      </c>
      <c r="W19" s="259">
        <f>VOC_bar_chart_data!X14</f>
        <v>278.58810131530208</v>
      </c>
      <c r="X19" s="259">
        <f>VOC_bar_chart_data!Y14</f>
        <v>47.96881214700565</v>
      </c>
      <c r="Y19" s="259">
        <f>VOC_bar_chart_data!Z14</f>
        <v>1489.7124633656397</v>
      </c>
      <c r="Z19" s="259">
        <f>VOC_bar_chart_data!AA14</f>
        <v>2800.1556718265065</v>
      </c>
      <c r="AA19" s="259">
        <f>VOC_bar_chart_data!AB14</f>
        <v>1568.2111663444157</v>
      </c>
      <c r="AB19" s="259">
        <f>VOC_bar_chart_data!AC14</f>
        <v>3651.4003826271028</v>
      </c>
      <c r="AC19" s="259">
        <f>VOC_bar_chart_data!AD14</f>
        <v>2868.5603237816263</v>
      </c>
      <c r="AD19" s="259">
        <f>VOC_bar_chart_data!AE14</f>
        <v>831.92983097352101</v>
      </c>
      <c r="AE19" s="259">
        <f>VOC_bar_chart_data!AF14</f>
        <v>1284.5829568317545</v>
      </c>
      <c r="AF19" s="259">
        <f>VOC_bar_chart_data!AG14</f>
        <v>1227.3594285671379</v>
      </c>
      <c r="AG19" s="259">
        <f>VOC_bar_chart_data!AH14</f>
        <v>1708.4276941587398</v>
      </c>
      <c r="AH19" s="259">
        <f>VOC_bar_chart_data!AI14</f>
        <v>1718.7574287407997</v>
      </c>
      <c r="AI19" s="259">
        <f>VOC_bar_chart_data!AJ14</f>
        <v>8057.4030333370392</v>
      </c>
      <c r="AJ19" s="259">
        <f>VOC_bar_chart_data!AK14</f>
        <v>535.03675087044769</v>
      </c>
      <c r="AK19" s="259">
        <f>VOC_bar_chart_data!AL14</f>
        <v>481.99371729943107</v>
      </c>
      <c r="AL19" s="259">
        <f>VOC_bar_chart_data!AM14</f>
        <v>2519.9086844303633</v>
      </c>
      <c r="AM19" s="259">
        <f>VOC_bar_chart_data!AN14</f>
        <v>2128.0553223600105</v>
      </c>
      <c r="AN19" s="259">
        <f>VOC_bar_chart_data!AO14</f>
        <v>1783.6126806953764</v>
      </c>
      <c r="AO19" s="259">
        <f>VOC_bar_chart_data!AP14</f>
        <v>2020.9861897013934</v>
      </c>
      <c r="AP19" s="259">
        <f>VOC_bar_chart_data!AQ14</f>
        <v>0</v>
      </c>
      <c r="AQ19" s="259">
        <f>VOC_bar_chart_data!AR14</f>
        <v>0</v>
      </c>
      <c r="AR19" s="259">
        <f>VOC_bar_chart_data!AS14</f>
        <v>0</v>
      </c>
      <c r="AS19" s="259">
        <f>VOC_bar_chart_data!AT14</f>
        <v>2405.3600090001</v>
      </c>
      <c r="AT19" s="259">
        <f>VOC_bar_chart_data!AU14</f>
        <v>7795.7868108937109</v>
      </c>
      <c r="AU19" s="259">
        <f>VOC_bar_chart_data!AV14</f>
        <v>8253.8174603649677</v>
      </c>
      <c r="AV19" s="259">
        <f>VOC_bar_chart_data!AW14</f>
        <v>0</v>
      </c>
      <c r="AW19" s="259">
        <f>VOC_bar_chart_data!AX14</f>
        <v>188.03505242578541</v>
      </c>
      <c r="AX19" s="259">
        <f t="shared" si="2"/>
        <v>90932.857393999599</v>
      </c>
    </row>
    <row r="20" spans="1:50" x14ac:dyDescent="0.2">
      <c r="A20" s="255" t="s">
        <v>787</v>
      </c>
      <c r="B20" s="259">
        <f>SUM(VOC_bar_chart_data!C5:C7,VOC_bar_chart_data!C12:C13,VOC_bar_chart_data!C15:C17)</f>
        <v>945.99271111023336</v>
      </c>
      <c r="C20" s="259">
        <f>SUM(VOC_bar_chart_data!D5:D7,VOC_bar_chart_data!D12:D13,VOC_bar_chart_data!D15:D17)</f>
        <v>172.08237638687837</v>
      </c>
      <c r="D20" s="259">
        <f>SUM(VOC_bar_chart_data!E5:E7,VOC_bar_chart_data!E12:E13,VOC_bar_chart_data!E15:E17)</f>
        <v>1206.3744773630008</v>
      </c>
      <c r="E20" s="259">
        <f>SUM(VOC_bar_chart_data!F5:F7,VOC_bar_chart_data!F12:F13,VOC_bar_chart_data!F15:F17)</f>
        <v>1405.1225308040118</v>
      </c>
      <c r="F20" s="259">
        <f>SUM(VOC_bar_chart_data!G5:G7,VOC_bar_chart_data!G12:G13,VOC_bar_chart_data!G15:G17)</f>
        <v>1532.6510758984209</v>
      </c>
      <c r="G20" s="259">
        <f>SUM(VOC_bar_chart_data!H5:H7,VOC_bar_chart_data!H12:H13,VOC_bar_chart_data!H15:H17)</f>
        <v>198.31360756741509</v>
      </c>
      <c r="H20" s="259">
        <f>SUM(VOC_bar_chart_data!I5:I7,VOC_bar_chart_data!I12:I13,VOC_bar_chart_data!I15:I17)</f>
        <v>26.669199108072704</v>
      </c>
      <c r="I20" s="259">
        <f>SUM(VOC_bar_chart_data!J5:J7,VOC_bar_chart_data!J12:J13,VOC_bar_chart_data!J15:J17)</f>
        <v>197.54236916008307</v>
      </c>
      <c r="J20" s="259">
        <f>SUM(VOC_bar_chart_data!K5:K7,VOC_bar_chart_data!K12:K13,VOC_bar_chart_data!K15:K17)</f>
        <v>34.100590091779303</v>
      </c>
      <c r="K20" s="259">
        <f>SUM(VOC_bar_chart_data!L5:L7,VOC_bar_chart_data!L12:L13,VOC_bar_chart_data!L15:L17)</f>
        <v>64.652053606379553</v>
      </c>
      <c r="L20" s="259">
        <f>SUM(VOC_bar_chart_data!M5:M7,VOC_bar_chart_data!M12:M13,VOC_bar_chart_data!M15:M17)</f>
        <v>1212.4240580954634</v>
      </c>
      <c r="M20" s="259">
        <f>SUM(VOC_bar_chart_data!N5:N7,VOC_bar_chart_data!N12:N13,VOC_bar_chart_data!N15:N17)</f>
        <v>193.53551790547269</v>
      </c>
      <c r="N20" s="259">
        <f>SUM(VOC_bar_chart_data!O5:O7,VOC_bar_chart_data!O12:O13,VOC_bar_chart_data!O15:O17)</f>
        <v>211.02542622983876</v>
      </c>
      <c r="O20" s="259">
        <f>SUM(VOC_bar_chart_data!P5:P7,VOC_bar_chart_data!P12:P13,VOC_bar_chart_data!P15:P17)</f>
        <v>922.21618090166317</v>
      </c>
      <c r="P20" s="259">
        <f>SUM(VOC_bar_chart_data!Q5:Q7,VOC_bar_chart_data!Q12:Q13,VOC_bar_chart_data!Q15:Q17)</f>
        <v>424.44537540012664</v>
      </c>
      <c r="Q20" s="259">
        <f>SUM(VOC_bar_chart_data!R5:R7,VOC_bar_chart_data!R12:R13,VOC_bar_chart_data!R15:R17)</f>
        <v>6.3215508093025816</v>
      </c>
      <c r="R20" s="259">
        <f>SUM(VOC_bar_chart_data!S5:S7,VOC_bar_chart_data!S12:S13,VOC_bar_chart_data!S15:S17)</f>
        <v>318.38608106692573</v>
      </c>
      <c r="S20" s="259">
        <f>SUM(VOC_bar_chart_data!T5:T7,VOC_bar_chart_data!T12:T13,VOC_bar_chart_data!T15:T17)</f>
        <v>2.7431685221303514E-2</v>
      </c>
      <c r="T20" s="259">
        <f>SUM(VOC_bar_chart_data!U5:U7,VOC_bar_chart_data!U12:U13,VOC_bar_chart_data!U15:U17)</f>
        <v>244.81515538910466</v>
      </c>
      <c r="U20" s="259">
        <f>SUM(VOC_bar_chart_data!V5:V7,VOC_bar_chart_data!V12:V13,VOC_bar_chart_data!V15:V17)</f>
        <v>96.091424039609791</v>
      </c>
      <c r="V20" s="259">
        <f>SUM(VOC_bar_chart_data!W5:W7,VOC_bar_chart_data!W12:W13,VOC_bar_chart_data!W15:W17)</f>
        <v>269.50225511368029</v>
      </c>
      <c r="W20" s="259">
        <f>SUM(VOC_bar_chart_data!X5:X7,VOC_bar_chart_data!X12:X13,VOC_bar_chart_data!X15:X17)</f>
        <v>64.877735152168839</v>
      </c>
      <c r="X20" s="259">
        <f>SUM(VOC_bar_chart_data!Y5:Y7,VOC_bar_chart_data!Y12:Y13,VOC_bar_chart_data!Y15:Y17)</f>
        <v>12.565572695244947</v>
      </c>
      <c r="Y20" s="259">
        <f>SUM(VOC_bar_chart_data!Z5:Z7,VOC_bar_chart_data!Z12:Z13,VOC_bar_chart_data!Z15:Z17)</f>
        <v>559.06400872650602</v>
      </c>
      <c r="Z20" s="259">
        <f>SUM(VOC_bar_chart_data!AA5:AA7,VOC_bar_chart_data!AA12:AA13,VOC_bar_chart_data!AA15:AA17)</f>
        <v>1355.1697533470101</v>
      </c>
      <c r="AA20" s="259">
        <f>SUM(VOC_bar_chart_data!AB5:AB7,VOC_bar_chart_data!AB12:AB13,VOC_bar_chart_data!AB15:AB17)</f>
        <v>250.89666542181169</v>
      </c>
      <c r="AB20" s="259">
        <f>SUM(VOC_bar_chart_data!AC5:AC7,VOC_bar_chart_data!AC12:AC13,VOC_bar_chart_data!AC15:AC17)</f>
        <v>6469.3790940740228</v>
      </c>
      <c r="AC20" s="259">
        <f>SUM(VOC_bar_chart_data!AD5:AD7,VOC_bar_chart_data!AD12:AD13,VOC_bar_chart_data!AD15:AD17)</f>
        <v>694.86475936220563</v>
      </c>
      <c r="AD20" s="259">
        <f>SUM(VOC_bar_chart_data!AE5:AE7,VOC_bar_chart_data!AE12:AE13,VOC_bar_chart_data!AE15:AE17)</f>
        <v>168.96645342800076</v>
      </c>
      <c r="AE20" s="259">
        <f>SUM(VOC_bar_chart_data!AF5:AF7,VOC_bar_chart_data!AF12:AF13,VOC_bar_chart_data!AF15:AF17)</f>
        <v>201.78331058299011</v>
      </c>
      <c r="AF20" s="259">
        <f>SUM(VOC_bar_chart_data!AG5:AG7,VOC_bar_chart_data!AG12:AG13,VOC_bar_chart_data!AG15:AG17)</f>
        <v>81.430321317975569</v>
      </c>
      <c r="AG20" s="259">
        <f>SUM(VOC_bar_chart_data!AH5:AH7,VOC_bar_chart_data!AH12:AH13,VOC_bar_chart_data!AH15:AH17)</f>
        <v>830.84715247978727</v>
      </c>
      <c r="AH20" s="259">
        <f>SUM(VOC_bar_chart_data!AI5:AI7,VOC_bar_chart_data!AI12:AI13,VOC_bar_chart_data!AI15:AI17)</f>
        <v>195.93900939309825</v>
      </c>
      <c r="AI20" s="259">
        <f>SUM(VOC_bar_chart_data!AJ5:AJ7,VOC_bar_chart_data!AJ12:AJ13,VOC_bar_chart_data!AJ15:AJ17)</f>
        <v>658.6528318123427</v>
      </c>
      <c r="AJ20" s="259">
        <f>SUM(VOC_bar_chart_data!AK5:AK7,VOC_bar_chart_data!AK12:AK13,VOC_bar_chart_data!AK15:AK17)</f>
        <v>182.41266223070451</v>
      </c>
      <c r="AK20" s="259">
        <f>SUM(VOC_bar_chart_data!AL5:AL7,VOC_bar_chart_data!AL12:AL13,VOC_bar_chart_data!AL15:AL17)</f>
        <v>51.96668125766189</v>
      </c>
      <c r="AL20" s="259">
        <f>SUM(VOC_bar_chart_data!AM5:AM7,VOC_bar_chart_data!AM12:AM13,VOC_bar_chart_data!AM15:AM17)</f>
        <v>1175.9689882377847</v>
      </c>
      <c r="AM20" s="259">
        <f>SUM(VOC_bar_chart_data!AN5:AN7,VOC_bar_chart_data!AN12:AN13,VOC_bar_chart_data!AN15:AN17)</f>
        <v>552.73495234164898</v>
      </c>
      <c r="AN20" s="259">
        <f>SUM(VOC_bar_chart_data!AO5:AO7,VOC_bar_chart_data!AO12:AO13,VOC_bar_chart_data!AO15:AO17)</f>
        <v>590.82221245013034</v>
      </c>
      <c r="AO20" s="259">
        <f>SUM(VOC_bar_chart_data!AP5:AP7,VOC_bar_chart_data!AP12:AP13,VOC_bar_chart_data!AP15:AP17)</f>
        <v>1146.5121976766759</v>
      </c>
      <c r="AP20" s="259">
        <f>SUM(VOC_bar_chart_data!AQ5:AQ7,VOC_bar_chart_data!AQ12:AQ13,VOC_bar_chart_data!AQ15:AQ17)</f>
        <v>65.104799999999997</v>
      </c>
      <c r="AQ20" s="259">
        <f>SUM(VOC_bar_chart_data!AR5:AR7,VOC_bar_chart_data!AR12:AR13,VOC_bar_chart_data!AR15:AR17)</f>
        <v>34.590400000000002</v>
      </c>
      <c r="AR20" s="259">
        <f>SUM(VOC_bar_chart_data!AS5:AS7,VOC_bar_chart_data!AS12:AS13,VOC_bar_chart_data!AS15:AS17)</f>
        <v>1.2199999999999999E-2</v>
      </c>
      <c r="AS20" s="259">
        <f>SUM(VOC_bar_chart_data!AT5:AT7,VOC_bar_chart_data!AT12:AT13,VOC_bar_chart_data!AT15:AT17)</f>
        <v>301.21983506290525</v>
      </c>
      <c r="AT20" s="259">
        <f>SUM(VOC_bar_chart_data!AU5:AU7,VOC_bar_chart_data!AU12:AU13,VOC_bar_chart_data!AU15:AU17)</f>
        <v>3535.9413774531495</v>
      </c>
      <c r="AU20" s="259">
        <f>SUM(VOC_bar_chart_data!AV5:AV7,VOC_bar_chart_data!AV12:AV13,VOC_bar_chart_data!AV15:AV17)</f>
        <v>2239.0879310287273</v>
      </c>
      <c r="AV20" s="259">
        <f>SUM(VOC_bar_chart_data!AW5:AW7,VOC_bar_chart_data!AW12:AW13,VOC_bar_chart_data!AW15:AW17)</f>
        <v>27.270000000000003</v>
      </c>
      <c r="AW20" s="259">
        <f>SUM(VOC_bar_chart_data!AX5:AX7,VOC_bar_chart_data!AX12:AX13,VOC_bar_chart_data!AX15:AX17)</f>
        <v>20.311894755630153</v>
      </c>
      <c r="AX20" s="259">
        <f t="shared" si="2"/>
        <v>31150.684248020862</v>
      </c>
    </row>
    <row r="21" spans="1:50" x14ac:dyDescent="0.2">
      <c r="A21" s="260" t="s">
        <v>16</v>
      </c>
      <c r="B21" s="261">
        <f>SUM(B15:B20)</f>
        <v>26963.103732631018</v>
      </c>
      <c r="C21" s="261">
        <f t="shared" ref="C21:AX21" si="3">SUM(C15:C20)</f>
        <v>1187.4253978939191</v>
      </c>
      <c r="D21" s="261">
        <f t="shared" si="3"/>
        <v>16503.908055591633</v>
      </c>
      <c r="E21" s="261">
        <f t="shared" si="3"/>
        <v>25388.211355648895</v>
      </c>
      <c r="F21" s="261">
        <f t="shared" si="3"/>
        <v>27931.962052362567</v>
      </c>
      <c r="G21" s="261">
        <f t="shared" si="3"/>
        <v>3416.0344494098199</v>
      </c>
      <c r="H21" s="261">
        <f t="shared" si="3"/>
        <v>449.00427783109922</v>
      </c>
      <c r="I21" s="261">
        <f t="shared" si="3"/>
        <v>4862.3454930618864</v>
      </c>
      <c r="J21" s="261">
        <f t="shared" si="3"/>
        <v>1053.0409281552593</v>
      </c>
      <c r="K21" s="261">
        <f t="shared" si="3"/>
        <v>1214.9483804354593</v>
      </c>
      <c r="L21" s="261">
        <f t="shared" si="3"/>
        <v>23672.370392178433</v>
      </c>
      <c r="M21" s="261">
        <f t="shared" si="3"/>
        <v>5867.4457317397628</v>
      </c>
      <c r="N21" s="261">
        <f t="shared" si="3"/>
        <v>5468.4030662860478</v>
      </c>
      <c r="O21" s="261">
        <f t="shared" si="3"/>
        <v>18991.50678241947</v>
      </c>
      <c r="P21" s="261">
        <f t="shared" si="3"/>
        <v>9810.8368154976506</v>
      </c>
      <c r="Q21" s="261">
        <f t="shared" si="3"/>
        <v>21.076806867367996</v>
      </c>
      <c r="R21" s="261">
        <f t="shared" si="3"/>
        <v>5826.162524370985</v>
      </c>
      <c r="S21" s="261">
        <f t="shared" si="3"/>
        <v>3.3267861532322058</v>
      </c>
      <c r="T21" s="261">
        <f t="shared" si="3"/>
        <v>3516.2076525641551</v>
      </c>
      <c r="U21" s="261">
        <f t="shared" si="3"/>
        <v>2246.0305379972579</v>
      </c>
      <c r="V21" s="261">
        <f t="shared" si="3"/>
        <v>5505.6978698985404</v>
      </c>
      <c r="W21" s="261">
        <f t="shared" si="3"/>
        <v>1670.712922771434</v>
      </c>
      <c r="X21" s="261">
        <f t="shared" si="3"/>
        <v>302.57859972902565</v>
      </c>
      <c r="Y21" s="261">
        <f t="shared" si="3"/>
        <v>10104.527077599952</v>
      </c>
      <c r="Z21" s="261">
        <f t="shared" si="3"/>
        <v>18364.299539744025</v>
      </c>
      <c r="AA21" s="261">
        <f t="shared" si="3"/>
        <v>6710.0392486031042</v>
      </c>
      <c r="AB21" s="261">
        <f t="shared" si="3"/>
        <v>25023.638055177278</v>
      </c>
      <c r="AC21" s="261">
        <f t="shared" si="3"/>
        <v>12444.697275911318</v>
      </c>
      <c r="AD21" s="261">
        <f t="shared" si="3"/>
        <v>3078.0463173029602</v>
      </c>
      <c r="AE21" s="261">
        <f t="shared" si="3"/>
        <v>5937.9863496653761</v>
      </c>
      <c r="AF21" s="261">
        <f t="shared" si="3"/>
        <v>3769.5340897633141</v>
      </c>
      <c r="AG21" s="261">
        <f t="shared" si="3"/>
        <v>14361.825176529055</v>
      </c>
      <c r="AH21" s="261">
        <f t="shared" si="3"/>
        <v>5170.5523011367113</v>
      </c>
      <c r="AI21" s="261">
        <f t="shared" si="3"/>
        <v>16186.876765559102</v>
      </c>
      <c r="AJ21" s="261">
        <f t="shared" si="3"/>
        <v>4143.0355520690282</v>
      </c>
      <c r="AK21" s="261">
        <f t="shared" si="3"/>
        <v>1913.2626336102771</v>
      </c>
      <c r="AL21" s="261">
        <f t="shared" si="3"/>
        <v>27832.883423237723</v>
      </c>
      <c r="AM21" s="261">
        <f t="shared" si="3"/>
        <v>11842.908744062714</v>
      </c>
      <c r="AN21" s="261">
        <f t="shared" si="3"/>
        <v>8001.7691748067755</v>
      </c>
      <c r="AO21" s="261">
        <f t="shared" si="3"/>
        <v>20753.192483514857</v>
      </c>
      <c r="AP21" s="261">
        <f t="shared" si="3"/>
        <v>65.104799999999997</v>
      </c>
      <c r="AQ21" s="261">
        <f t="shared" si="3"/>
        <v>34.590400000000002</v>
      </c>
      <c r="AR21" s="261">
        <f t="shared" si="3"/>
        <v>1.2199999999999999E-2</v>
      </c>
      <c r="AS21" s="261">
        <f t="shared" si="3"/>
        <v>5845.6595841151029</v>
      </c>
      <c r="AT21" s="261">
        <f t="shared" si="3"/>
        <v>61787.357398222441</v>
      </c>
      <c r="AU21" s="261">
        <f t="shared" si="3"/>
        <v>59410.862932594602</v>
      </c>
      <c r="AV21" s="261">
        <f t="shared" si="3"/>
        <v>27.270000000000003</v>
      </c>
      <c r="AW21" s="261">
        <f t="shared" si="3"/>
        <v>1003.3012415717783</v>
      </c>
      <c r="AX21" s="261">
        <f t="shared" si="3"/>
        <v>515685.57337629242</v>
      </c>
    </row>
    <row r="22" spans="1:50" x14ac:dyDescent="0.2">
      <c r="A22" s="265"/>
    </row>
    <row r="23" spans="1:50" x14ac:dyDescent="0.2">
      <c r="B23" s="264" t="b">
        <f>B21=VOC_bar_chart_data!C18</f>
        <v>1</v>
      </c>
      <c r="C23" s="264" t="b">
        <f>C21=VOC_bar_chart_data!D18</f>
        <v>1</v>
      </c>
      <c r="D23" s="264" t="b">
        <f>D21=VOC_bar_chart_data!E18</f>
        <v>1</v>
      </c>
      <c r="E23" s="264" t="b">
        <f>E21=VOC_bar_chart_data!F18</f>
        <v>1</v>
      </c>
      <c r="F23" s="264" t="b">
        <f>F21=VOC_bar_chart_data!G18</f>
        <v>1</v>
      </c>
      <c r="G23" s="264" t="b">
        <f>G21=VOC_bar_chart_data!H18</f>
        <v>1</v>
      </c>
      <c r="H23" s="264" t="b">
        <f>H21=VOC_bar_chart_data!I18</f>
        <v>1</v>
      </c>
      <c r="I23" s="264" t="b">
        <f>I21=VOC_bar_chart_data!J18</f>
        <v>1</v>
      </c>
      <c r="J23" s="264" t="b">
        <f>J21=VOC_bar_chart_data!K18</f>
        <v>1</v>
      </c>
      <c r="K23" s="264" t="b">
        <f>K21=VOC_bar_chart_data!L18</f>
        <v>1</v>
      </c>
      <c r="L23" s="264" t="b">
        <f>L21=VOC_bar_chart_data!M18</f>
        <v>1</v>
      </c>
      <c r="M23" s="264" t="b">
        <f>M21=VOC_bar_chart_data!N18</f>
        <v>1</v>
      </c>
      <c r="N23" s="264" t="b">
        <f>N21=VOC_bar_chart_data!O18</f>
        <v>1</v>
      </c>
      <c r="O23" s="264" t="b">
        <f>O21=VOC_bar_chart_data!P18</f>
        <v>1</v>
      </c>
      <c r="P23" s="264" t="b">
        <f>P21=VOC_bar_chart_data!Q18</f>
        <v>1</v>
      </c>
      <c r="Q23" s="264" t="b">
        <f>Q21=VOC_bar_chart_data!R18</f>
        <v>1</v>
      </c>
      <c r="R23" s="264" t="b">
        <f>R21=VOC_bar_chart_data!S18</f>
        <v>1</v>
      </c>
      <c r="S23" s="264" t="b">
        <f>S21=VOC_bar_chart_data!T18</f>
        <v>1</v>
      </c>
      <c r="T23" s="264" t="b">
        <f>T21=VOC_bar_chart_data!U18</f>
        <v>1</v>
      </c>
      <c r="U23" s="264" t="b">
        <f>U21=VOC_bar_chart_data!V18</f>
        <v>1</v>
      </c>
      <c r="V23" s="264" t="b">
        <f>V21=VOC_bar_chart_data!W18</f>
        <v>1</v>
      </c>
      <c r="W23" s="264" t="b">
        <f>W21=VOC_bar_chart_data!X18</f>
        <v>1</v>
      </c>
      <c r="X23" s="264" t="b">
        <f>X21=VOC_bar_chart_data!Y18</f>
        <v>1</v>
      </c>
      <c r="Y23" s="264" t="b">
        <f>Y21=VOC_bar_chart_data!Z18</f>
        <v>1</v>
      </c>
      <c r="Z23" s="264" t="b">
        <f>Z21=VOC_bar_chart_data!AA18</f>
        <v>1</v>
      </c>
      <c r="AA23" s="264" t="b">
        <f>AA21=VOC_bar_chart_data!AB18</f>
        <v>1</v>
      </c>
      <c r="AB23" s="264" t="b">
        <f>AB21=VOC_bar_chart_data!AC18</f>
        <v>1</v>
      </c>
      <c r="AC23" s="264" t="b">
        <f>AC21=VOC_bar_chart_data!AD18</f>
        <v>1</v>
      </c>
      <c r="AD23" s="264" t="b">
        <f>AD21=VOC_bar_chart_data!AE18</f>
        <v>1</v>
      </c>
      <c r="AE23" s="264" t="b">
        <f>AE21=VOC_bar_chart_data!AF18</f>
        <v>1</v>
      </c>
      <c r="AF23" s="264" t="b">
        <f>AF21=VOC_bar_chart_data!AG18</f>
        <v>1</v>
      </c>
      <c r="AG23" s="264" t="b">
        <f>AG21=VOC_bar_chart_data!AH18</f>
        <v>1</v>
      </c>
      <c r="AH23" s="264" t="b">
        <f>AH21=VOC_bar_chart_data!AI18</f>
        <v>1</v>
      </c>
      <c r="AI23" s="264" t="b">
        <f>AI21=VOC_bar_chart_data!AJ18</f>
        <v>1</v>
      </c>
      <c r="AJ23" s="264" t="b">
        <f>AJ21=VOC_bar_chart_data!AK18</f>
        <v>1</v>
      </c>
      <c r="AK23" s="264" t="b">
        <f>AK21=VOC_bar_chart_data!AL18</f>
        <v>1</v>
      </c>
      <c r="AL23" s="264" t="b">
        <f>AL21=VOC_bar_chart_data!AM18</f>
        <v>1</v>
      </c>
      <c r="AM23" s="264" t="b">
        <f>AM21=VOC_bar_chart_data!AN18</f>
        <v>1</v>
      </c>
      <c r="AN23" s="264" t="b">
        <f>AN21=VOC_bar_chart_data!AO18</f>
        <v>0</v>
      </c>
      <c r="AO23" s="264" t="b">
        <f>AO21=VOC_bar_chart_data!AP18</f>
        <v>1</v>
      </c>
      <c r="AP23" s="264" t="b">
        <f>AP21=VOC_bar_chart_data!AQ18</f>
        <v>1</v>
      </c>
      <c r="AQ23" s="264" t="b">
        <f>AQ21=VOC_bar_chart_data!AR18</f>
        <v>1</v>
      </c>
      <c r="AR23" s="264" t="b">
        <f>AR21=VOC_bar_chart_data!AS18</f>
        <v>1</v>
      </c>
      <c r="AS23" s="264" t="b">
        <f>AS21=VOC_bar_chart_data!AT18</f>
        <v>1</v>
      </c>
      <c r="AT23" s="264" t="b">
        <f>AT21=VOC_bar_chart_data!AU18</f>
        <v>1</v>
      </c>
      <c r="AU23" s="264" t="b">
        <f>AU21=VOC_bar_chart_data!AV18</f>
        <v>1</v>
      </c>
      <c r="AV23" s="264" t="b">
        <f>AV21=VOC_bar_chart_data!AW18</f>
        <v>1</v>
      </c>
      <c r="AW23" s="264" t="b">
        <f>AW21=VOC_bar_chart_data!AX18</f>
        <v>1</v>
      </c>
      <c r="AX23" s="264" t="b">
        <f>AX21=VOC_bar_chart_data!AY18</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E110"/>
  <sheetViews>
    <sheetView zoomScale="85" zoomScaleNormal="85" workbookViewId="0"/>
  </sheetViews>
  <sheetFormatPr defaultRowHeight="12.75" x14ac:dyDescent="0.2"/>
  <cols>
    <col min="1" max="1" width="21.140625" customWidth="1"/>
    <col min="2" max="33" width="70.5703125" customWidth="1"/>
    <col min="34" max="34" width="10.5703125" customWidth="1"/>
    <col min="35" max="36" width="27.7109375" customWidth="1"/>
    <col min="37" max="37" width="10.28515625" customWidth="1"/>
    <col min="38" max="52" width="29.42578125" customWidth="1"/>
    <col min="53" max="54" width="10.5703125" customWidth="1"/>
    <col min="55" max="56" width="30.140625" bestFit="1" customWidth="1"/>
    <col min="57" max="57" width="9.5703125" bestFit="1" customWidth="1"/>
  </cols>
  <sheetData>
    <row r="1" spans="1:22" x14ac:dyDescent="0.2">
      <c r="A1" s="19" t="s">
        <v>1878</v>
      </c>
      <c r="D1" s="43"/>
      <c r="E1" s="86"/>
    </row>
    <row r="2" spans="1:22" x14ac:dyDescent="0.2">
      <c r="D2" s="43"/>
      <c r="E2" s="43"/>
    </row>
    <row r="3" spans="1:22" x14ac:dyDescent="0.2">
      <c r="A3" s="5" t="s">
        <v>17</v>
      </c>
    </row>
    <row r="4" spans="1:22" s="14" customFormat="1" x14ac:dyDescent="0.2">
      <c r="A4" s="28" t="str">
        <f>A60</f>
        <v>FIPS</v>
      </c>
      <c r="B4" s="56" t="s">
        <v>821</v>
      </c>
      <c r="C4" s="56" t="s">
        <v>2582</v>
      </c>
      <c r="D4" s="56" t="s">
        <v>2411</v>
      </c>
      <c r="E4" s="56" t="s">
        <v>2410</v>
      </c>
      <c r="F4" s="56" t="s">
        <v>1881</v>
      </c>
      <c r="G4" s="56" t="s">
        <v>1883</v>
      </c>
      <c r="H4" s="56" t="s">
        <v>1862</v>
      </c>
      <c r="I4" s="56" t="s">
        <v>1873</v>
      </c>
      <c r="J4" s="56" t="s">
        <v>899</v>
      </c>
      <c r="K4" s="56" t="s">
        <v>2586</v>
      </c>
      <c r="L4" s="56" t="s">
        <v>898</v>
      </c>
      <c r="M4" s="220" t="s">
        <v>1863</v>
      </c>
      <c r="N4" s="91" t="s">
        <v>787</v>
      </c>
      <c r="O4" s="28" t="s">
        <v>16</v>
      </c>
      <c r="P4" s="80"/>
      <c r="Q4" s="80"/>
      <c r="R4" s="80"/>
      <c r="S4" s="28"/>
      <c r="T4" s="28"/>
      <c r="U4" s="28"/>
      <c r="V4" s="28"/>
    </row>
    <row r="5" spans="1:22" s="11" customFormat="1" x14ac:dyDescent="0.2">
      <c r="A5" s="46" t="str">
        <f>PROPER(VLOOKUP(A61,fips_xref!$K$2:$L$53,2,FALSE))</f>
        <v>Crockett</v>
      </c>
      <c r="B5" s="186">
        <f t="shared" ref="B5:M5" si="0">SUMIF($B$60:$AG$60,B$4,$B61:$AG61)</f>
        <v>225.05759696845075</v>
      </c>
      <c r="C5" s="186">
        <f t="shared" si="0"/>
        <v>110.93375934721145</v>
      </c>
      <c r="D5" s="186">
        <f t="shared" si="0"/>
        <v>27.161976382116208</v>
      </c>
      <c r="E5" s="186">
        <f t="shared" si="0"/>
        <v>5005.9551232176182</v>
      </c>
      <c r="F5" s="186">
        <f t="shared" si="0"/>
        <v>5956.9138732500005</v>
      </c>
      <c r="G5" s="186">
        <f t="shared" si="0"/>
        <v>3268.6462640000004</v>
      </c>
      <c r="H5" s="186">
        <f t="shared" si="0"/>
        <v>3051.9703310999375</v>
      </c>
      <c r="I5" s="186">
        <f t="shared" si="0"/>
        <v>151.53684992500001</v>
      </c>
      <c r="J5" s="186">
        <f t="shared" si="0"/>
        <v>56.992200000000004</v>
      </c>
      <c r="K5" s="186">
        <f t="shared" si="0"/>
        <v>8733.6254299532266</v>
      </c>
      <c r="L5" s="186">
        <f t="shared" si="0"/>
        <v>0.80769999999999997</v>
      </c>
      <c r="M5" s="186">
        <f t="shared" si="0"/>
        <v>43.125999999999998</v>
      </c>
      <c r="N5" s="118">
        <f t="shared" ref="N5:N50" si="1">SUMIF($B$57:$AG$57,"N",$B61:$AG61)</f>
        <v>330.37662848745504</v>
      </c>
      <c r="O5" s="186">
        <f t="shared" ref="O5:O48" si="2">SUM(B5:N5)</f>
        <v>26963.103732631018</v>
      </c>
      <c r="P5" s="84" t="b">
        <f>O5=AH61</f>
        <v>1</v>
      </c>
      <c r="Q5" s="84"/>
      <c r="R5" s="81"/>
    </row>
    <row r="6" spans="1:22" s="11" customFormat="1" x14ac:dyDescent="0.2">
      <c r="A6" s="46" t="str">
        <f>PROPER(VLOOKUP(A62,fips_xref!$K$2:$L$53,2,FALSE))</f>
        <v>Coke</v>
      </c>
      <c r="B6" s="186">
        <f t="shared" ref="B6:M6" si="3">SUMIF($B$60:$AG$60,B$4,$B62:$AG62)</f>
        <v>31.6138575876858</v>
      </c>
      <c r="C6" s="186">
        <f t="shared" si="3"/>
        <v>5.650781307230611</v>
      </c>
      <c r="D6" s="186">
        <f t="shared" si="3"/>
        <v>1.3067974854591387</v>
      </c>
      <c r="E6" s="186">
        <f t="shared" si="3"/>
        <v>240.84291493785631</v>
      </c>
      <c r="F6" s="186">
        <f t="shared" si="3"/>
        <v>30.320649</v>
      </c>
      <c r="G6" s="186">
        <f t="shared" si="3"/>
        <v>337.28386800000004</v>
      </c>
      <c r="H6" s="186">
        <f t="shared" si="3"/>
        <v>146.83420301488979</v>
      </c>
      <c r="I6" s="186">
        <f t="shared" si="3"/>
        <v>5.6647083090000008</v>
      </c>
      <c r="J6" s="186">
        <f t="shared" si="3"/>
        <v>15.98</v>
      </c>
      <c r="K6" s="186">
        <f t="shared" si="3"/>
        <v>260.0613865542947</v>
      </c>
      <c r="L6" s="186">
        <f t="shared" si="3"/>
        <v>0.33119999999999999</v>
      </c>
      <c r="M6" s="186">
        <f t="shared" si="3"/>
        <v>84.67</v>
      </c>
      <c r="N6" s="118">
        <f t="shared" si="1"/>
        <v>26.865031697502832</v>
      </c>
      <c r="O6" s="186">
        <f t="shared" si="2"/>
        <v>1187.4253978939194</v>
      </c>
      <c r="P6" s="84" t="b">
        <f t="shared" ref="P6:P53" si="4">O6=AH62</f>
        <v>1</v>
      </c>
      <c r="Q6" s="84"/>
      <c r="R6" s="81"/>
    </row>
    <row r="7" spans="1:22" s="11" customFormat="1" x14ac:dyDescent="0.2">
      <c r="A7" s="46" t="str">
        <f>PROPER(VLOOKUP(A63,fips_xref!$K$2:$L$53,2,FALSE))</f>
        <v>Crane</v>
      </c>
      <c r="B7" s="186">
        <f t="shared" ref="B7:M7" si="5">SUMIF($B$60:$AG$60,B$4,$B63:$AG63)</f>
        <v>439.25101717290397</v>
      </c>
      <c r="C7" s="186">
        <f t="shared" si="5"/>
        <v>37.771011895699338</v>
      </c>
      <c r="D7" s="186">
        <f t="shared" si="5"/>
        <v>16.274308207508369</v>
      </c>
      <c r="E7" s="186">
        <f t="shared" si="5"/>
        <v>2999.3567258176004</v>
      </c>
      <c r="F7" s="186">
        <f t="shared" si="5"/>
        <v>1469.9983634999999</v>
      </c>
      <c r="G7" s="186">
        <f t="shared" si="5"/>
        <v>5737.1984920000004</v>
      </c>
      <c r="H7" s="186">
        <f t="shared" si="5"/>
        <v>1828.6116264055902</v>
      </c>
      <c r="I7" s="186">
        <f t="shared" si="5"/>
        <v>86.79453639700003</v>
      </c>
      <c r="J7" s="186">
        <f t="shared" si="5"/>
        <v>70.33720000000001</v>
      </c>
      <c r="K7" s="186">
        <f t="shared" si="5"/>
        <v>3262.3683705054423</v>
      </c>
      <c r="L7" s="186">
        <f t="shared" si="5"/>
        <v>0.875</v>
      </c>
      <c r="M7" s="186">
        <f t="shared" si="5"/>
        <v>111.7591</v>
      </c>
      <c r="N7" s="118">
        <f t="shared" si="1"/>
        <v>443.31230368988912</v>
      </c>
      <c r="O7" s="186">
        <f t="shared" si="2"/>
        <v>16503.908055591633</v>
      </c>
      <c r="P7" s="84" t="b">
        <f t="shared" si="4"/>
        <v>1</v>
      </c>
      <c r="Q7" s="185"/>
      <c r="R7" s="81"/>
    </row>
    <row r="8" spans="1:22" s="11" customFormat="1" x14ac:dyDescent="0.2">
      <c r="A8" s="46" t="str">
        <f>PROPER(VLOOKUP(A64,fips_xref!$K$2:$L$53,2,FALSE))</f>
        <v>Ector</v>
      </c>
      <c r="B8" s="186">
        <f t="shared" ref="B8:M8" si="6">SUMIF($B$60:$AG$60,B$4,$B64:$AG64)</f>
        <v>221.08824971505786</v>
      </c>
      <c r="C8" s="186">
        <f t="shared" si="6"/>
        <v>69.891242484168075</v>
      </c>
      <c r="D8" s="186">
        <f t="shared" si="6"/>
        <v>23.820457082427588</v>
      </c>
      <c r="E8" s="186">
        <f t="shared" si="6"/>
        <v>4390.112762474665</v>
      </c>
      <c r="F8" s="186">
        <f t="shared" si="6"/>
        <v>588.33624149999991</v>
      </c>
      <c r="G8" s="186">
        <f t="shared" si="6"/>
        <v>12024.886208000002</v>
      </c>
      <c r="H8" s="186">
        <f t="shared" si="6"/>
        <v>2676.5109897037737</v>
      </c>
      <c r="I8" s="186">
        <f t="shared" si="6"/>
        <v>55.642445250000009</v>
      </c>
      <c r="J8" s="186">
        <f t="shared" si="6"/>
        <v>139.81030000000001</v>
      </c>
      <c r="K8" s="186">
        <f t="shared" si="6"/>
        <v>4303.2426231664449</v>
      </c>
      <c r="L8" s="186">
        <f t="shared" si="6"/>
        <v>0.97299999999999998</v>
      </c>
      <c r="M8" s="186">
        <f t="shared" si="6"/>
        <v>62.620000000000005</v>
      </c>
      <c r="N8" s="118">
        <f t="shared" si="1"/>
        <v>831.2768362723582</v>
      </c>
      <c r="O8" s="186">
        <f t="shared" si="2"/>
        <v>25388.211355648898</v>
      </c>
      <c r="P8" s="84" t="b">
        <f t="shared" si="4"/>
        <v>1</v>
      </c>
      <c r="Q8" s="84"/>
      <c r="R8" s="81"/>
    </row>
    <row r="9" spans="1:22" s="11" customFormat="1" x14ac:dyDescent="0.2">
      <c r="A9" s="46" t="str">
        <f>PROPER(VLOOKUP(A65,fips_xref!$K$2:$L$53,2,FALSE))</f>
        <v>Andrews</v>
      </c>
      <c r="B9" s="186">
        <f t="shared" ref="B9:M9" si="7">SUMIF($B$60:$AG$60,B$4,$B65:$AG65)</f>
        <v>345.49186728159339</v>
      </c>
      <c r="C9" s="186">
        <f t="shared" si="7"/>
        <v>140.07989451082199</v>
      </c>
      <c r="D9" s="186">
        <f t="shared" si="7"/>
        <v>24.21908231008754</v>
      </c>
      <c r="E9" s="186">
        <f t="shared" si="7"/>
        <v>4463.5794341400588</v>
      </c>
      <c r="F9" s="186">
        <f t="shared" si="7"/>
        <v>93.589233750000005</v>
      </c>
      <c r="G9" s="186">
        <f t="shared" si="7"/>
        <v>14697.331924000004</v>
      </c>
      <c r="H9" s="186">
        <f t="shared" si="7"/>
        <v>2721.3012638329842</v>
      </c>
      <c r="I9" s="186">
        <f t="shared" si="7"/>
        <v>39.065819946000005</v>
      </c>
      <c r="J9" s="186">
        <f t="shared" si="7"/>
        <v>13.32</v>
      </c>
      <c r="K9" s="186">
        <f t="shared" si="7"/>
        <v>4423.5091207410942</v>
      </c>
      <c r="L9" s="186">
        <f t="shared" si="7"/>
        <v>6.9420000000000002</v>
      </c>
      <c r="M9" s="186">
        <f t="shared" si="7"/>
        <v>27.981999999999999</v>
      </c>
      <c r="N9" s="118">
        <f t="shared" si="1"/>
        <v>935.55041184991796</v>
      </c>
      <c r="O9" s="186">
        <f t="shared" si="2"/>
        <v>27931.962052362564</v>
      </c>
      <c r="P9" s="84" t="b">
        <f t="shared" si="4"/>
        <v>1</v>
      </c>
      <c r="Q9" s="84"/>
      <c r="R9" s="81"/>
    </row>
    <row r="10" spans="1:22" s="11" customFormat="1" x14ac:dyDescent="0.2">
      <c r="A10" s="46" t="str">
        <f>PROPER(VLOOKUP(A66,fips_xref!$K$2:$L$53,2,FALSE))</f>
        <v>Borden</v>
      </c>
      <c r="B10" s="186">
        <f t="shared" ref="B10:M10" si="8">SUMIF($B$60:$AG$60,B$4,$B66:$AG66)</f>
        <v>25.228393637271608</v>
      </c>
      <c r="C10" s="186">
        <f t="shared" si="8"/>
        <v>7.1378290196597174</v>
      </c>
      <c r="D10" s="186">
        <f t="shared" si="8"/>
        <v>2.1248457787439046</v>
      </c>
      <c r="E10" s="186">
        <f t="shared" si="8"/>
        <v>391.60930200770798</v>
      </c>
      <c r="F10" s="186">
        <f t="shared" si="8"/>
        <v>0</v>
      </c>
      <c r="G10" s="186">
        <f t="shared" si="8"/>
        <v>2210.3742400000001</v>
      </c>
      <c r="H10" s="186">
        <f t="shared" si="8"/>
        <v>238.75163514092159</v>
      </c>
      <c r="I10" s="186">
        <f t="shared" si="8"/>
        <v>7.4484892370000013</v>
      </c>
      <c r="J10" s="186">
        <f t="shared" si="8"/>
        <v>0.25789999999999996</v>
      </c>
      <c r="K10" s="186">
        <f t="shared" si="8"/>
        <v>376.98566469377522</v>
      </c>
      <c r="L10" s="186">
        <f t="shared" si="8"/>
        <v>0</v>
      </c>
      <c r="M10" s="186">
        <f t="shared" si="8"/>
        <v>20.063099999999999</v>
      </c>
      <c r="N10" s="118">
        <f t="shared" si="1"/>
        <v>136.05304989473984</v>
      </c>
      <c r="O10" s="186">
        <f t="shared" si="2"/>
        <v>3416.0344494098199</v>
      </c>
      <c r="P10" s="84" t="b">
        <f t="shared" si="4"/>
        <v>1</v>
      </c>
      <c r="Q10" s="185"/>
      <c r="R10" s="81"/>
    </row>
    <row r="11" spans="1:22" s="11" customFormat="1" x14ac:dyDescent="0.2">
      <c r="A11" s="46" t="str">
        <f>PROPER(VLOOKUP(A67,fips_xref!$K$2:$L$53,2,FALSE))</f>
        <v>Culbrson</v>
      </c>
      <c r="B11" s="186">
        <f t="shared" ref="B11:M11" si="9">SUMIF($B$60:$AG$60,B$4,$B67:$AG67)</f>
        <v>9.4982287174666578</v>
      </c>
      <c r="C11" s="186">
        <f t="shared" si="9"/>
        <v>5.0559622222589677</v>
      </c>
      <c r="D11" s="186">
        <f t="shared" si="9"/>
        <v>0.65166558956583032</v>
      </c>
      <c r="E11" s="186">
        <f t="shared" si="9"/>
        <v>120.10203715733948</v>
      </c>
      <c r="F11" s="186">
        <f t="shared" si="9"/>
        <v>31.929704999999998</v>
      </c>
      <c r="G11" s="186">
        <f t="shared" si="9"/>
        <v>58.756516000000005</v>
      </c>
      <c r="H11" s="186">
        <f t="shared" si="9"/>
        <v>73.222361185143981</v>
      </c>
      <c r="I11" s="186">
        <f t="shared" si="9"/>
        <v>5.7362857440000017</v>
      </c>
      <c r="J11" s="186">
        <f t="shared" si="9"/>
        <v>0</v>
      </c>
      <c r="K11" s="186">
        <f t="shared" si="9"/>
        <v>138.32445938054309</v>
      </c>
      <c r="L11" s="186">
        <f t="shared" si="9"/>
        <v>0</v>
      </c>
      <c r="M11" s="186">
        <f t="shared" si="9"/>
        <v>0.44</v>
      </c>
      <c r="N11" s="118">
        <f t="shared" si="1"/>
        <v>5.2870568347812448</v>
      </c>
      <c r="O11" s="186">
        <f t="shared" si="2"/>
        <v>449.00427783109922</v>
      </c>
      <c r="P11" s="84" t="b">
        <f t="shared" si="4"/>
        <v>1</v>
      </c>
      <c r="Q11" s="185"/>
      <c r="R11" s="81"/>
    </row>
    <row r="12" spans="1:22" s="11" customFormat="1" x14ac:dyDescent="0.2">
      <c r="A12" s="46" t="str">
        <f>PROPER(VLOOKUP(A68,fips_xref!$K$2:$L$53,2,FALSE))</f>
        <v>Dawson</v>
      </c>
      <c r="B12" s="186">
        <f t="shared" ref="B12:M12" si="10">SUMIF($B$60:$AG$60,B$4,$B68:$AG68)</f>
        <v>14.3669959814347</v>
      </c>
      <c r="C12" s="186">
        <f t="shared" si="10"/>
        <v>12.788610326890328</v>
      </c>
      <c r="D12" s="186">
        <f t="shared" si="10"/>
        <v>4.4472710181540451</v>
      </c>
      <c r="E12" s="186">
        <f t="shared" si="10"/>
        <v>819.63251953652423</v>
      </c>
      <c r="F12" s="186">
        <f t="shared" si="10"/>
        <v>0</v>
      </c>
      <c r="G12" s="186">
        <f t="shared" si="10"/>
        <v>2556.4414760000004</v>
      </c>
      <c r="H12" s="186">
        <f t="shared" si="10"/>
        <v>499.70366702414748</v>
      </c>
      <c r="I12" s="186">
        <f t="shared" si="10"/>
        <v>3.2146191960000001</v>
      </c>
      <c r="J12" s="186">
        <f t="shared" si="10"/>
        <v>0</v>
      </c>
      <c r="K12" s="186">
        <f t="shared" si="10"/>
        <v>789.0254613411314</v>
      </c>
      <c r="L12" s="186">
        <f t="shared" si="10"/>
        <v>0</v>
      </c>
      <c r="M12" s="186">
        <f t="shared" si="10"/>
        <v>0</v>
      </c>
      <c r="N12" s="118">
        <f t="shared" si="1"/>
        <v>162.72487263760399</v>
      </c>
      <c r="O12" s="186">
        <f t="shared" si="2"/>
        <v>4862.3454930618864</v>
      </c>
      <c r="P12" s="84" t="b">
        <f t="shared" si="4"/>
        <v>1</v>
      </c>
      <c r="Q12" s="185"/>
      <c r="R12" s="81"/>
    </row>
    <row r="13" spans="1:22" s="11" customFormat="1" x14ac:dyDescent="0.2">
      <c r="A13" s="46" t="str">
        <f>PROPER(VLOOKUP(A69,fips_xref!$K$2:$L$53,2,FALSE))</f>
        <v>Crosby</v>
      </c>
      <c r="B13" s="186">
        <f t="shared" ref="B13:M13" si="11">SUMIF($B$60:$AG$60,B$4,$B69:$AG69)</f>
        <v>3.8822630867751604</v>
      </c>
      <c r="C13" s="186">
        <f t="shared" si="11"/>
        <v>5.0559622222589677</v>
      </c>
      <c r="D13" s="186">
        <f t="shared" si="11"/>
        <v>1.4315845132483402</v>
      </c>
      <c r="E13" s="186">
        <f t="shared" si="11"/>
        <v>263.84117737224045</v>
      </c>
      <c r="F13" s="186">
        <f t="shared" si="11"/>
        <v>0</v>
      </c>
      <c r="G13" s="186">
        <f t="shared" si="11"/>
        <v>340.25494400000002</v>
      </c>
      <c r="H13" s="186">
        <f t="shared" si="11"/>
        <v>160.85550622055564</v>
      </c>
      <c r="I13" s="186">
        <f t="shared" si="11"/>
        <v>6.6229098000000014E-2</v>
      </c>
      <c r="J13" s="186">
        <f t="shared" si="11"/>
        <v>0</v>
      </c>
      <c r="K13" s="186">
        <f t="shared" si="11"/>
        <v>253.9887104706838</v>
      </c>
      <c r="L13" s="186">
        <f t="shared" si="11"/>
        <v>0</v>
      </c>
      <c r="M13" s="186">
        <f t="shared" si="11"/>
        <v>0</v>
      </c>
      <c r="N13" s="118">
        <f t="shared" si="1"/>
        <v>23.664551171496836</v>
      </c>
      <c r="O13" s="186">
        <f t="shared" si="2"/>
        <v>1053.0409281552593</v>
      </c>
      <c r="P13" s="84" t="b">
        <f t="shared" si="4"/>
        <v>1</v>
      </c>
      <c r="Q13" s="185"/>
      <c r="R13" s="81"/>
    </row>
    <row r="14" spans="1:22" s="11" customFormat="1" x14ac:dyDescent="0.2">
      <c r="A14" s="46" t="str">
        <f>PROPER(VLOOKUP(A70,fips_xref!$K$2:$L$53,2,FALSE))</f>
        <v>Dickens</v>
      </c>
      <c r="B14" s="186">
        <f t="shared" ref="B14:M14" si="12">SUMIF($B$60:$AG$60,B$4,$B70:$AG70)</f>
        <v>2.1338346748134658</v>
      </c>
      <c r="C14" s="186">
        <f t="shared" si="12"/>
        <v>13.680838954347793</v>
      </c>
      <c r="D14" s="186">
        <f t="shared" si="12"/>
        <v>0.78685153633746541</v>
      </c>
      <c r="E14" s="186">
        <f t="shared" si="12"/>
        <v>145.01682146125566</v>
      </c>
      <c r="F14" s="186">
        <f t="shared" si="12"/>
        <v>0</v>
      </c>
      <c r="G14" s="186">
        <f t="shared" si="12"/>
        <v>777.26585599999999</v>
      </c>
      <c r="H14" s="186">
        <f t="shared" si="12"/>
        <v>88.412106324615337</v>
      </c>
      <c r="I14" s="186">
        <f t="shared" si="12"/>
        <v>0.15637345800000002</v>
      </c>
      <c r="J14" s="186">
        <f t="shared" si="12"/>
        <v>0</v>
      </c>
      <c r="K14" s="186">
        <f t="shared" si="12"/>
        <v>139.60154304320875</v>
      </c>
      <c r="L14" s="186">
        <f t="shared" si="12"/>
        <v>0</v>
      </c>
      <c r="M14" s="186">
        <f t="shared" si="12"/>
        <v>0</v>
      </c>
      <c r="N14" s="118">
        <f t="shared" si="1"/>
        <v>47.894154982880821</v>
      </c>
      <c r="O14" s="186">
        <f t="shared" si="2"/>
        <v>1214.9483804354591</v>
      </c>
      <c r="P14" s="84" t="b">
        <f t="shared" si="4"/>
        <v>1</v>
      </c>
      <c r="Q14" s="185"/>
      <c r="R14" s="81"/>
    </row>
    <row r="15" spans="1:22" s="11" customFormat="1" x14ac:dyDescent="0.2">
      <c r="A15" s="46" t="str">
        <f>PROPER(VLOOKUP(A71,fips_xref!$K$2:$L$53,2,FALSE))</f>
        <v>Gaines</v>
      </c>
      <c r="B15" s="186">
        <f t="shared" ref="B15:M15" si="13">SUMIF($B$60:$AG$60,B$4,$B71:$AG71)</f>
        <v>76.486225368662247</v>
      </c>
      <c r="C15" s="186">
        <f t="shared" si="13"/>
        <v>39.852878693100095</v>
      </c>
      <c r="D15" s="186">
        <f t="shared" si="13"/>
        <v>14.1910581046942</v>
      </c>
      <c r="E15" s="186">
        <f t="shared" si="13"/>
        <v>2615.4135112880203</v>
      </c>
      <c r="F15" s="186">
        <f t="shared" si="13"/>
        <v>196.41796875</v>
      </c>
      <c r="G15" s="186">
        <f t="shared" si="13"/>
        <v>15456.701864000002</v>
      </c>
      <c r="H15" s="186">
        <f t="shared" si="13"/>
        <v>1594.5337589998906</v>
      </c>
      <c r="I15" s="186">
        <f t="shared" si="13"/>
        <v>52.818711916000012</v>
      </c>
      <c r="J15" s="186">
        <f t="shared" si="13"/>
        <v>14.381600000000001</v>
      </c>
      <c r="K15" s="186">
        <f t="shared" si="13"/>
        <v>2596.8792310450535</v>
      </c>
      <c r="L15" s="186">
        <f t="shared" si="13"/>
        <v>2.8376000000000001</v>
      </c>
      <c r="M15" s="186">
        <f t="shared" si="13"/>
        <v>29.977</v>
      </c>
      <c r="N15" s="118">
        <f t="shared" si="1"/>
        <v>981.87898401300686</v>
      </c>
      <c r="O15" s="186">
        <f t="shared" si="2"/>
        <v>23672.370392178429</v>
      </c>
      <c r="P15" s="84" t="b">
        <f t="shared" si="4"/>
        <v>1</v>
      </c>
      <c r="Q15" s="185"/>
      <c r="R15" s="81"/>
    </row>
    <row r="16" spans="1:22" s="11" customFormat="1" x14ac:dyDescent="0.2">
      <c r="A16" s="46" t="str">
        <f>PROPER(VLOOKUP(A72,fips_xref!$K$2:$L$53,2,FALSE))</f>
        <v>Garza</v>
      </c>
      <c r="B16" s="186">
        <f t="shared" ref="B16:M16" si="14">SUMIF($B$60:$AG$60,B$4,$B72:$AG72)</f>
        <v>19.777921391222609</v>
      </c>
      <c r="C16" s="186">
        <f t="shared" si="14"/>
        <v>16.357524836720188</v>
      </c>
      <c r="D16" s="186">
        <f t="shared" si="14"/>
        <v>7.293108513013336</v>
      </c>
      <c r="E16" s="186">
        <f t="shared" si="14"/>
        <v>1344.1206711651184</v>
      </c>
      <c r="F16" s="186">
        <f t="shared" si="14"/>
        <v>0</v>
      </c>
      <c r="G16" s="186">
        <f t="shared" si="14"/>
        <v>2216.3943080000004</v>
      </c>
      <c r="H16" s="186">
        <f t="shared" si="14"/>
        <v>819.46727624224968</v>
      </c>
      <c r="I16" s="186">
        <f t="shared" si="14"/>
        <v>1.002013032</v>
      </c>
      <c r="J16" s="186">
        <f t="shared" si="14"/>
        <v>0</v>
      </c>
      <c r="K16" s="186">
        <f t="shared" si="14"/>
        <v>1293.9279584269218</v>
      </c>
      <c r="L16" s="186">
        <f t="shared" si="14"/>
        <v>0</v>
      </c>
      <c r="M16" s="186">
        <f t="shared" si="14"/>
        <v>0</v>
      </c>
      <c r="N16" s="118">
        <f t="shared" si="1"/>
        <v>149.10495013251656</v>
      </c>
      <c r="O16" s="186">
        <f t="shared" si="2"/>
        <v>5867.4457317397628</v>
      </c>
      <c r="P16" s="84" t="b">
        <f t="shared" si="4"/>
        <v>1</v>
      </c>
      <c r="Q16" s="185"/>
      <c r="R16" s="81"/>
    </row>
    <row r="17" spans="1:18" s="11" customFormat="1" x14ac:dyDescent="0.2">
      <c r="A17" s="46" t="str">
        <f>PROPER(VLOOKUP(A73,fips_xref!$K$2:$L$53,2,FALSE))</f>
        <v>Glasscck</v>
      </c>
      <c r="B17" s="186">
        <f t="shared" ref="B17:M17" si="15">SUMIF($B$60:$AG$60,B$4,$B73:$AG73)</f>
        <v>15.748755096645322</v>
      </c>
      <c r="C17" s="186">
        <f t="shared" si="15"/>
        <v>25.577220653780657</v>
      </c>
      <c r="D17" s="186">
        <f t="shared" si="15"/>
        <v>5.7887315668879618</v>
      </c>
      <c r="E17" s="186">
        <f t="shared" si="15"/>
        <v>1066.863840706154</v>
      </c>
      <c r="F17" s="186">
        <f t="shared" si="15"/>
        <v>209.01386024999999</v>
      </c>
      <c r="G17" s="186">
        <f t="shared" si="15"/>
        <v>2220.0944120000004</v>
      </c>
      <c r="H17" s="186">
        <f t="shared" si="15"/>
        <v>650.43267648505559</v>
      </c>
      <c r="I17" s="186">
        <f t="shared" si="15"/>
        <v>17.033975076000004</v>
      </c>
      <c r="J17" s="186">
        <f t="shared" si="15"/>
        <v>0</v>
      </c>
      <c r="K17" s="186">
        <f t="shared" si="15"/>
        <v>1110.9728506149993</v>
      </c>
      <c r="L17" s="186">
        <f t="shared" si="15"/>
        <v>0</v>
      </c>
      <c r="M17" s="186">
        <f t="shared" si="15"/>
        <v>0</v>
      </c>
      <c r="N17" s="118">
        <f t="shared" si="1"/>
        <v>146.87674383652481</v>
      </c>
      <c r="O17" s="186">
        <f t="shared" si="2"/>
        <v>5468.4030662860487</v>
      </c>
      <c r="P17" s="84" t="b">
        <f t="shared" si="4"/>
        <v>1</v>
      </c>
      <c r="Q17" s="185"/>
      <c r="R17" s="81"/>
    </row>
    <row r="18" spans="1:18" s="11" customFormat="1" x14ac:dyDescent="0.2">
      <c r="A18" s="46" t="str">
        <f>PROPER(VLOOKUP(A74,fips_xref!$K$2:$L$53,2,FALSE))</f>
        <v>Hockley</v>
      </c>
      <c r="B18" s="186">
        <f t="shared" ref="B18:M18" si="16">SUMIF($B$60:$AG$60,B$4,$B74:$AG74)</f>
        <v>49.792243698960121</v>
      </c>
      <c r="C18" s="186">
        <f t="shared" si="16"/>
        <v>27.361677908695587</v>
      </c>
      <c r="D18" s="186">
        <f t="shared" si="16"/>
        <v>14.607014863991539</v>
      </c>
      <c r="E18" s="186">
        <f t="shared" si="16"/>
        <v>2692.074386069301</v>
      </c>
      <c r="F18" s="186">
        <f t="shared" si="16"/>
        <v>25.757466750000003</v>
      </c>
      <c r="G18" s="186">
        <f t="shared" si="16"/>
        <v>11107.631876000001</v>
      </c>
      <c r="H18" s="186">
        <f t="shared" si="16"/>
        <v>1641.2714363521102</v>
      </c>
      <c r="I18" s="186">
        <f t="shared" si="16"/>
        <v>12.134069313000003</v>
      </c>
      <c r="J18" s="186">
        <f t="shared" si="16"/>
        <v>37.118000000000002</v>
      </c>
      <c r="K18" s="186">
        <f t="shared" si="16"/>
        <v>2602.5554363463966</v>
      </c>
      <c r="L18" s="186">
        <f t="shared" si="16"/>
        <v>0</v>
      </c>
      <c r="M18" s="186">
        <f t="shared" si="16"/>
        <v>3.03</v>
      </c>
      <c r="N18" s="118">
        <f t="shared" si="1"/>
        <v>778.17317511701594</v>
      </c>
      <c r="O18" s="186">
        <f t="shared" si="2"/>
        <v>18991.50678241947</v>
      </c>
      <c r="P18" s="84" t="b">
        <f t="shared" si="4"/>
        <v>1</v>
      </c>
      <c r="Q18" s="185"/>
      <c r="R18" s="81"/>
    </row>
    <row r="19" spans="1:18" s="11" customFormat="1" x14ac:dyDescent="0.2">
      <c r="A19" s="46" t="str">
        <f>PROPER(VLOOKUP(A75,fips_xref!$K$2:$L$53,2,FALSE))</f>
        <v>Howard</v>
      </c>
      <c r="B19" s="186">
        <f t="shared" ref="B19:M19" si="17">SUMIF($B$60:$AG$60,B$4,$B75:$AG75)</f>
        <v>73.721343951589219</v>
      </c>
      <c r="C19" s="186">
        <f t="shared" si="17"/>
        <v>27.65908745118141</v>
      </c>
      <c r="D19" s="186">
        <f t="shared" si="17"/>
        <v>12.343516832148522</v>
      </c>
      <c r="E19" s="186">
        <f t="shared" si="17"/>
        <v>2274.9114591344992</v>
      </c>
      <c r="F19" s="186">
        <f t="shared" si="17"/>
        <v>197.67504374999999</v>
      </c>
      <c r="G19" s="186">
        <f t="shared" si="17"/>
        <v>3308.6914640000005</v>
      </c>
      <c r="H19" s="186">
        <f t="shared" si="17"/>
        <v>1386.9405754271154</v>
      </c>
      <c r="I19" s="186">
        <f t="shared" si="17"/>
        <v>8.8865584380000016</v>
      </c>
      <c r="J19" s="186">
        <f t="shared" si="17"/>
        <v>20.68</v>
      </c>
      <c r="K19" s="186">
        <f t="shared" si="17"/>
        <v>2218.1728977859098</v>
      </c>
      <c r="L19" s="186">
        <f t="shared" si="17"/>
        <v>1.7043999999999999</v>
      </c>
      <c r="M19" s="186">
        <f t="shared" si="17"/>
        <v>46.917999999999999</v>
      </c>
      <c r="N19" s="118">
        <f t="shared" si="1"/>
        <v>232.53246872720749</v>
      </c>
      <c r="O19" s="186">
        <f t="shared" si="2"/>
        <v>9810.8368154976524</v>
      </c>
      <c r="P19" s="84" t="b">
        <f t="shared" si="4"/>
        <v>1</v>
      </c>
      <c r="Q19" s="185"/>
      <c r="R19" s="81"/>
    </row>
    <row r="20" spans="1:18" s="11" customFormat="1" x14ac:dyDescent="0.2">
      <c r="A20" s="46" t="str">
        <f>PROPER(VLOOKUP(A76,fips_xref!$K$2:$L$53,2,FALSE))</f>
        <v>Hudspeth</v>
      </c>
      <c r="B20" s="186">
        <f t="shared" ref="B20:M20" si="18">SUMIF($B$60:$AG$60,B$4,$B76:$AG76)</f>
        <v>3.3405009165148933</v>
      </c>
      <c r="C20" s="186">
        <f t="shared" si="18"/>
        <v>1.1896381699432863</v>
      </c>
      <c r="D20" s="186">
        <f t="shared" si="18"/>
        <v>2.0797837964866929E-2</v>
      </c>
      <c r="E20" s="186">
        <f t="shared" si="18"/>
        <v>3.833043739064026</v>
      </c>
      <c r="F20" s="186">
        <f t="shared" si="18"/>
        <v>0.76681574999999991</v>
      </c>
      <c r="G20" s="186">
        <f t="shared" si="18"/>
        <v>0</v>
      </c>
      <c r="H20" s="186">
        <f t="shared" si="18"/>
        <v>2.336883867610978</v>
      </c>
      <c r="I20" s="186">
        <f t="shared" si="18"/>
        <v>4.2673050000000008E-3</v>
      </c>
      <c r="J20" s="186">
        <f t="shared" si="18"/>
        <v>0</v>
      </c>
      <c r="K20" s="186">
        <f t="shared" si="18"/>
        <v>7.818512701390409</v>
      </c>
      <c r="L20" s="186">
        <f t="shared" si="18"/>
        <v>0</v>
      </c>
      <c r="M20" s="186">
        <f t="shared" si="18"/>
        <v>1.71</v>
      </c>
      <c r="N20" s="118">
        <f t="shared" si="1"/>
        <v>5.6346579879535202E-2</v>
      </c>
      <c r="O20" s="186">
        <f t="shared" si="2"/>
        <v>21.076806867367996</v>
      </c>
      <c r="P20" s="84" t="b">
        <f t="shared" si="4"/>
        <v>1</v>
      </c>
      <c r="Q20" s="185"/>
      <c r="R20" s="81"/>
    </row>
    <row r="21" spans="1:18" s="11" customFormat="1" x14ac:dyDescent="0.2">
      <c r="A21" s="46" t="str">
        <f>PROPER(VLOOKUP(A77,fips_xref!$K$2:$L$53,2,FALSE))</f>
        <v>Irion</v>
      </c>
      <c r="B21" s="186">
        <f t="shared" ref="B21:M21" si="19">SUMIF($B$60:$AG$60,B$4,$B77:$AG77)</f>
        <v>60.90699145173609</v>
      </c>
      <c r="C21" s="186">
        <f t="shared" si="19"/>
        <v>61.266365752079246</v>
      </c>
      <c r="D21" s="186">
        <f t="shared" si="19"/>
        <v>6.6137124728276833</v>
      </c>
      <c r="E21" s="186">
        <f t="shared" si="19"/>
        <v>1218.9079090223604</v>
      </c>
      <c r="F21" s="186">
        <f t="shared" si="19"/>
        <v>657.29937600000005</v>
      </c>
      <c r="G21" s="186">
        <f t="shared" si="19"/>
        <v>1507.2427400000001</v>
      </c>
      <c r="H21" s="186">
        <f t="shared" si="19"/>
        <v>743.12906990029103</v>
      </c>
      <c r="I21" s="186">
        <f t="shared" si="19"/>
        <v>24.555178430000002</v>
      </c>
      <c r="J21" s="186">
        <f t="shared" si="19"/>
        <v>29.715</v>
      </c>
      <c r="K21" s="186">
        <f t="shared" si="19"/>
        <v>1381.1973483814081</v>
      </c>
      <c r="L21" s="186">
        <f t="shared" si="19"/>
        <v>1.5291999999999999</v>
      </c>
      <c r="M21" s="186">
        <f t="shared" si="19"/>
        <v>23.503499999999999</v>
      </c>
      <c r="N21" s="118">
        <f t="shared" si="1"/>
        <v>110.29613296028272</v>
      </c>
      <c r="O21" s="186">
        <f t="shared" si="2"/>
        <v>5826.162524370985</v>
      </c>
      <c r="P21" s="84" t="b">
        <f t="shared" si="4"/>
        <v>1</v>
      </c>
      <c r="Q21" s="185"/>
      <c r="R21" s="81"/>
    </row>
    <row r="22" spans="1:18" s="11" customFormat="1" x14ac:dyDescent="0.2">
      <c r="A22" s="46" t="str">
        <f>PROPER(VLOOKUP(A78,fips_xref!$K$2:$L$53,2,FALSE))</f>
        <v>Jeff Dav</v>
      </c>
      <c r="B22" s="186">
        <f t="shared" ref="B22:M22" si="20">SUMIF($B$60:$AG$60,B$4,$B78:$AG78)</f>
        <v>9.4001527524822295E-3</v>
      </c>
      <c r="C22" s="186">
        <f t="shared" si="20"/>
        <v>0</v>
      </c>
      <c r="D22" s="186">
        <f t="shared" si="20"/>
        <v>3.4663063274778215E-3</v>
      </c>
      <c r="E22" s="186">
        <f t="shared" si="20"/>
        <v>0.6388406231773377</v>
      </c>
      <c r="F22" s="186">
        <f t="shared" si="20"/>
        <v>0.96794775</v>
      </c>
      <c r="G22" s="186">
        <f t="shared" si="20"/>
        <v>0</v>
      </c>
      <c r="H22" s="186">
        <f t="shared" si="20"/>
        <v>0.38948064460182968</v>
      </c>
      <c r="I22" s="186">
        <f t="shared" si="20"/>
        <v>0</v>
      </c>
      <c r="J22" s="186">
        <f t="shared" si="20"/>
        <v>0</v>
      </c>
      <c r="K22" s="186">
        <f t="shared" si="20"/>
        <v>1.3030854502317348</v>
      </c>
      <c r="L22" s="186">
        <f t="shared" si="20"/>
        <v>0</v>
      </c>
      <c r="M22" s="186">
        <f t="shared" si="20"/>
        <v>0</v>
      </c>
      <c r="N22" s="118">
        <f t="shared" si="1"/>
        <v>1.4565226141343462E-2</v>
      </c>
      <c r="O22" s="186">
        <f t="shared" si="2"/>
        <v>3.3267861532322058</v>
      </c>
      <c r="P22" s="84" t="b">
        <f t="shared" si="4"/>
        <v>1</v>
      </c>
      <c r="Q22" s="185"/>
      <c r="R22" s="81"/>
    </row>
    <row r="23" spans="1:18" s="11" customFormat="1" x14ac:dyDescent="0.2">
      <c r="A23" s="46" t="str">
        <f>PROPER(VLOOKUP(A79,fips_xref!$K$2:$L$53,2,FALSE))</f>
        <v>Kent</v>
      </c>
      <c r="B23" s="186">
        <f t="shared" ref="B23:M23" si="21">SUMIF($B$60:$AG$60,B$4,$B79:$AG79)</f>
        <v>40.924275306973733</v>
      </c>
      <c r="C23" s="186">
        <f t="shared" si="21"/>
        <v>12.788610326890328</v>
      </c>
      <c r="D23" s="186">
        <f t="shared" si="21"/>
        <v>1.7088890194465658</v>
      </c>
      <c r="E23" s="186">
        <f t="shared" si="21"/>
        <v>314.94842722642744</v>
      </c>
      <c r="F23" s="186">
        <f t="shared" si="21"/>
        <v>0</v>
      </c>
      <c r="G23" s="186">
        <f t="shared" si="21"/>
        <v>2461.2426200000004</v>
      </c>
      <c r="H23" s="186">
        <f t="shared" si="21"/>
        <v>192.01395778870202</v>
      </c>
      <c r="I23" s="186">
        <f t="shared" si="21"/>
        <v>27.457495495000003</v>
      </c>
      <c r="J23" s="186">
        <f t="shared" si="21"/>
        <v>0</v>
      </c>
      <c r="K23" s="186">
        <f t="shared" si="21"/>
        <v>303.18749215992034</v>
      </c>
      <c r="L23" s="186">
        <f t="shared" si="21"/>
        <v>0</v>
      </c>
      <c r="M23" s="186">
        <f t="shared" si="21"/>
        <v>11.44</v>
      </c>
      <c r="N23" s="118">
        <f t="shared" si="1"/>
        <v>150.49588524079402</v>
      </c>
      <c r="O23" s="186">
        <f t="shared" si="2"/>
        <v>3516.2076525641551</v>
      </c>
      <c r="P23" s="84" t="b">
        <f t="shared" si="4"/>
        <v>1</v>
      </c>
      <c r="Q23" s="185"/>
      <c r="R23" s="81"/>
    </row>
    <row r="24" spans="1:18" s="11" customFormat="1" x14ac:dyDescent="0.2">
      <c r="A24" s="46" t="str">
        <f>PROPER(VLOOKUP(A80,fips_xref!$K$2:$L$53,2,FALSE))</f>
        <v>King</v>
      </c>
      <c r="B24" s="186">
        <f t="shared" ref="B24:M24" si="22">SUMIF($B$60:$AG$60,B$4,$B80:$AG80)</f>
        <v>4.8692791257857939</v>
      </c>
      <c r="C24" s="186">
        <f t="shared" si="22"/>
        <v>13.383429411861973</v>
      </c>
      <c r="D24" s="186">
        <f t="shared" si="22"/>
        <v>1.7955466776335114</v>
      </c>
      <c r="E24" s="186">
        <f t="shared" si="22"/>
        <v>330.91944280586091</v>
      </c>
      <c r="F24" s="186">
        <f t="shared" si="22"/>
        <v>84.764567249999999</v>
      </c>
      <c r="G24" s="186">
        <f t="shared" si="22"/>
        <v>1182.9774880000002</v>
      </c>
      <c r="H24" s="186">
        <f t="shared" si="22"/>
        <v>201.75097390374776</v>
      </c>
      <c r="I24" s="186">
        <f t="shared" si="22"/>
        <v>1.1432391960000003</v>
      </c>
      <c r="J24" s="186">
        <f t="shared" si="22"/>
        <v>0</v>
      </c>
      <c r="K24" s="186">
        <f t="shared" si="22"/>
        <v>349.52664199803928</v>
      </c>
      <c r="L24" s="186">
        <f t="shared" si="22"/>
        <v>0</v>
      </c>
      <c r="M24" s="186">
        <f t="shared" si="22"/>
        <v>0</v>
      </c>
      <c r="N24" s="118">
        <f t="shared" si="1"/>
        <v>74.899929628328522</v>
      </c>
      <c r="O24" s="186">
        <f t="shared" si="2"/>
        <v>2246.0305379972579</v>
      </c>
      <c r="P24" s="84" t="b">
        <f t="shared" si="4"/>
        <v>1</v>
      </c>
      <c r="Q24" s="185"/>
      <c r="R24" s="81"/>
    </row>
    <row r="25" spans="1:18" s="11" customFormat="1" x14ac:dyDescent="0.2">
      <c r="A25" s="46" t="str">
        <f>PROPER(VLOOKUP(A81,fips_xref!$K$2:$L$53,2,FALSE))</f>
        <v>Loving</v>
      </c>
      <c r="B25" s="186">
        <f t="shared" ref="B25:M25" si="23">SUMIF($B$60:$AG$60,B$4,$B81:$AG81)</f>
        <v>20.522946947887903</v>
      </c>
      <c r="C25" s="186">
        <f t="shared" si="23"/>
        <v>19.926439346550048</v>
      </c>
      <c r="D25" s="186">
        <f t="shared" si="23"/>
        <v>3.3345866870336645</v>
      </c>
      <c r="E25" s="186">
        <f t="shared" si="23"/>
        <v>614.56467949659884</v>
      </c>
      <c r="F25" s="186">
        <f t="shared" si="23"/>
        <v>2658.6633419999998</v>
      </c>
      <c r="G25" s="186">
        <f t="shared" si="23"/>
        <v>847.35401600000012</v>
      </c>
      <c r="H25" s="186">
        <f t="shared" si="23"/>
        <v>374.68038010696017</v>
      </c>
      <c r="I25" s="186">
        <f t="shared" si="23"/>
        <v>142.79387091000004</v>
      </c>
      <c r="J25" s="186">
        <f t="shared" si="23"/>
        <v>5.71</v>
      </c>
      <c r="K25" s="186">
        <f t="shared" si="23"/>
        <v>740.93319718130192</v>
      </c>
      <c r="L25" s="186">
        <f t="shared" si="23"/>
        <v>0</v>
      </c>
      <c r="M25" s="186">
        <f t="shared" si="23"/>
        <v>2.12</v>
      </c>
      <c r="N25" s="118">
        <f t="shared" si="1"/>
        <v>75.09441122220862</v>
      </c>
      <c r="O25" s="186">
        <f t="shared" si="2"/>
        <v>5505.6978698985404</v>
      </c>
      <c r="P25" s="84" t="b">
        <f t="shared" si="4"/>
        <v>1</v>
      </c>
      <c r="Q25" s="185"/>
      <c r="R25" s="81"/>
    </row>
    <row r="26" spans="1:18" s="11" customFormat="1" x14ac:dyDescent="0.2">
      <c r="A26" s="46" t="str">
        <f>PROPER(VLOOKUP(A82,fips_xref!$K$2:$L$53,2,FALSE))</f>
        <v>Lubbock</v>
      </c>
      <c r="B26" s="186">
        <f t="shared" ref="B26:M26" si="24">SUMIF($B$60:$AG$60,B$4,$B82:$AG82)</f>
        <v>4.2582691968744495</v>
      </c>
      <c r="C26" s="186">
        <f t="shared" si="24"/>
        <v>4.163733594801502</v>
      </c>
      <c r="D26" s="186">
        <f t="shared" si="24"/>
        <v>1.570236766347453</v>
      </c>
      <c r="E26" s="186">
        <f t="shared" si="24"/>
        <v>289.39480229933395</v>
      </c>
      <c r="F26" s="186">
        <f t="shared" si="24"/>
        <v>0</v>
      </c>
      <c r="G26" s="186">
        <f t="shared" si="24"/>
        <v>861.41755200000023</v>
      </c>
      <c r="H26" s="186">
        <f t="shared" si="24"/>
        <v>176.43473200462884</v>
      </c>
      <c r="I26" s="186">
        <f t="shared" si="24"/>
        <v>7.2967638000000015E-2</v>
      </c>
      <c r="J26" s="186">
        <f t="shared" si="24"/>
        <v>0</v>
      </c>
      <c r="K26" s="186">
        <f t="shared" si="24"/>
        <v>278.58810131530208</v>
      </c>
      <c r="L26" s="186">
        <f t="shared" si="24"/>
        <v>0</v>
      </c>
      <c r="M26" s="186">
        <f t="shared" si="24"/>
        <v>0</v>
      </c>
      <c r="N26" s="118">
        <f t="shared" si="1"/>
        <v>54.812527956145438</v>
      </c>
      <c r="O26" s="186">
        <f t="shared" si="2"/>
        <v>1670.7129227714338</v>
      </c>
      <c r="P26" s="84" t="b">
        <f t="shared" si="4"/>
        <v>1</v>
      </c>
      <c r="Q26" s="185"/>
      <c r="R26" s="81"/>
    </row>
    <row r="27" spans="1:18" s="11" customFormat="1" x14ac:dyDescent="0.2">
      <c r="A27" s="46" t="str">
        <f>PROPER(VLOOKUP(A83,fips_xref!$K$2:$L$53,2,FALSE))</f>
        <v>Lynn</v>
      </c>
      <c r="B27" s="186">
        <f t="shared" ref="B27:M27" si="25">SUMIF($B$60:$AG$60,B$4,$B83:$AG83)</f>
        <v>0.73321191469361391</v>
      </c>
      <c r="C27" s="186">
        <f t="shared" si="25"/>
        <v>1.1896381699432863</v>
      </c>
      <c r="D27" s="186">
        <f t="shared" si="25"/>
        <v>0.27037189354327007</v>
      </c>
      <c r="E27" s="186">
        <f t="shared" si="25"/>
        <v>49.829568607832343</v>
      </c>
      <c r="F27" s="186">
        <f t="shared" si="25"/>
        <v>0</v>
      </c>
      <c r="G27" s="186">
        <f t="shared" si="25"/>
        <v>161.83515600000001</v>
      </c>
      <c r="H27" s="186">
        <f t="shared" si="25"/>
        <v>30.379490278942715</v>
      </c>
      <c r="I27" s="186">
        <f t="shared" si="25"/>
        <v>0.13581566700000003</v>
      </c>
      <c r="J27" s="186">
        <f t="shared" si="25"/>
        <v>0</v>
      </c>
      <c r="K27" s="186">
        <f t="shared" si="25"/>
        <v>47.96881214700565</v>
      </c>
      <c r="L27" s="186">
        <f t="shared" si="25"/>
        <v>0</v>
      </c>
      <c r="M27" s="186">
        <f t="shared" si="25"/>
        <v>0</v>
      </c>
      <c r="N27" s="118">
        <f t="shared" si="1"/>
        <v>10.236535050064777</v>
      </c>
      <c r="O27" s="186">
        <f t="shared" si="2"/>
        <v>302.57859972902571</v>
      </c>
      <c r="P27" s="84" t="b">
        <f t="shared" si="4"/>
        <v>1</v>
      </c>
      <c r="Q27" s="185"/>
      <c r="R27" s="81"/>
    </row>
    <row r="28" spans="1:18" s="11" customFormat="1" x14ac:dyDescent="0.2">
      <c r="A28" s="46" t="str">
        <f>PROPER(VLOOKUP(A84,fips_xref!$K$2:$L$53,2,FALSE))</f>
        <v>Martin</v>
      </c>
      <c r="B28" s="186">
        <f t="shared" ref="B28:M28" si="26">SUMIF($B$60:$AG$60,B$4,$B84:$AG84)</f>
        <v>56.704969508254507</v>
      </c>
      <c r="C28" s="186">
        <f t="shared" si="26"/>
        <v>91.602139085633056</v>
      </c>
      <c r="D28" s="186">
        <f t="shared" si="26"/>
        <v>8.3849950061688503</v>
      </c>
      <c r="E28" s="186">
        <f t="shared" si="26"/>
        <v>1545.3554674659799</v>
      </c>
      <c r="F28" s="186">
        <f t="shared" si="26"/>
        <v>2.0238907500000001</v>
      </c>
      <c r="G28" s="186">
        <f t="shared" si="26"/>
        <v>5566.2175680000009</v>
      </c>
      <c r="H28" s="186">
        <f t="shared" si="26"/>
        <v>942.15367929182605</v>
      </c>
      <c r="I28" s="186">
        <f t="shared" si="26"/>
        <v>18.594507103000002</v>
      </c>
      <c r="J28" s="186">
        <f t="shared" si="26"/>
        <v>6.2770000000000001</v>
      </c>
      <c r="K28" s="186">
        <f t="shared" si="26"/>
        <v>1489.7124633656397</v>
      </c>
      <c r="L28" s="186">
        <f t="shared" si="26"/>
        <v>0</v>
      </c>
      <c r="M28" s="186">
        <f t="shared" si="26"/>
        <v>24.2532</v>
      </c>
      <c r="N28" s="118">
        <f t="shared" si="1"/>
        <v>353.24719802344958</v>
      </c>
      <c r="O28" s="186">
        <f t="shared" si="2"/>
        <v>10104.527077599952</v>
      </c>
      <c r="P28" s="84" t="b">
        <f t="shared" si="4"/>
        <v>1</v>
      </c>
      <c r="Q28" s="185"/>
      <c r="R28" s="81"/>
    </row>
    <row r="29" spans="1:18" s="11" customFormat="1" x14ac:dyDescent="0.2">
      <c r="A29" s="46" t="str">
        <f>PROPER(VLOOKUP(A85,fips_xref!$K$2:$L$53,2,FALSE))</f>
        <v>Midland</v>
      </c>
      <c r="B29" s="186">
        <f t="shared" ref="B29:M29" si="27">SUMIF($B$60:$AG$60,B$4,$B85:$AG85)</f>
        <v>491.30856645908</v>
      </c>
      <c r="C29" s="186">
        <f t="shared" si="27"/>
        <v>74.054976078969574</v>
      </c>
      <c r="D29" s="186">
        <f t="shared" si="27"/>
        <v>15.123494506785734</v>
      </c>
      <c r="E29" s="186">
        <f t="shared" si="27"/>
        <v>2787.2616389227242</v>
      </c>
      <c r="F29" s="186">
        <f t="shared" si="27"/>
        <v>2987.5015912500003</v>
      </c>
      <c r="G29" s="186">
        <f t="shared" si="27"/>
        <v>6734.9068320000015</v>
      </c>
      <c r="H29" s="186">
        <f t="shared" si="27"/>
        <v>1699.3040523977829</v>
      </c>
      <c r="I29" s="186">
        <f t="shared" si="27"/>
        <v>61.051917743000011</v>
      </c>
      <c r="J29" s="186">
        <f t="shared" si="27"/>
        <v>174.49860000000001</v>
      </c>
      <c r="K29" s="186">
        <f t="shared" si="27"/>
        <v>2800.1556718265065</v>
      </c>
      <c r="L29" s="186">
        <f t="shared" si="27"/>
        <v>16.209400000000002</v>
      </c>
      <c r="M29" s="186">
        <f t="shared" si="27"/>
        <v>44.709500000000006</v>
      </c>
      <c r="N29" s="118">
        <f t="shared" si="1"/>
        <v>478.2132985591748</v>
      </c>
      <c r="O29" s="186">
        <f t="shared" si="2"/>
        <v>18364.299539744028</v>
      </c>
      <c r="P29" s="84" t="b">
        <f t="shared" si="4"/>
        <v>1</v>
      </c>
      <c r="Q29" s="185"/>
      <c r="R29" s="81"/>
    </row>
    <row r="30" spans="1:18" s="11" customFormat="1" x14ac:dyDescent="0.2">
      <c r="A30" s="46" t="str">
        <f>PROPER(VLOOKUP(A86,fips_xref!$K$2:$L$53,2,FALSE))</f>
        <v>Mitchell</v>
      </c>
      <c r="B30" s="186">
        <f t="shared" ref="B30:M30" si="28">SUMIF($B$60:$AG$60,B$4,$B86:$AG86)</f>
        <v>23.970389518829684</v>
      </c>
      <c r="C30" s="186">
        <f t="shared" si="28"/>
        <v>61.563775294565069</v>
      </c>
      <c r="D30" s="186">
        <f t="shared" si="28"/>
        <v>8.8390811350684437</v>
      </c>
      <c r="E30" s="186">
        <f t="shared" si="28"/>
        <v>1629.0435891022112</v>
      </c>
      <c r="F30" s="186">
        <f t="shared" si="28"/>
        <v>0</v>
      </c>
      <c r="G30" s="186">
        <f t="shared" si="28"/>
        <v>2268.712184</v>
      </c>
      <c r="H30" s="186">
        <f t="shared" si="28"/>
        <v>993.17564373466564</v>
      </c>
      <c r="I30" s="186">
        <f t="shared" si="28"/>
        <v>0.4887827520000001</v>
      </c>
      <c r="J30" s="186">
        <f t="shared" si="28"/>
        <v>0</v>
      </c>
      <c r="K30" s="186">
        <f t="shared" si="28"/>
        <v>1568.2111663444157</v>
      </c>
      <c r="L30" s="186">
        <f t="shared" si="28"/>
        <v>0</v>
      </c>
      <c r="M30" s="186">
        <f t="shared" si="28"/>
        <v>0</v>
      </c>
      <c r="N30" s="118">
        <f t="shared" si="1"/>
        <v>156.03463672134851</v>
      </c>
      <c r="O30" s="186">
        <f t="shared" si="2"/>
        <v>6710.0392486031042</v>
      </c>
      <c r="P30" s="84" t="b">
        <f t="shared" si="4"/>
        <v>1</v>
      </c>
      <c r="Q30" s="185"/>
      <c r="R30" s="81"/>
    </row>
    <row r="31" spans="1:18" s="11" customFormat="1" x14ac:dyDescent="0.2">
      <c r="A31" s="46" t="str">
        <f>PROPER(VLOOKUP(A87,fips_xref!$K$2:$L$53,2,FALSE))</f>
        <v>Pecos</v>
      </c>
      <c r="B31" s="186">
        <f t="shared" ref="B31:M31" si="29">SUMIF($B$60:$AG$60,B$4,$B87:$AG87)</f>
        <v>432.59367638799131</v>
      </c>
      <c r="C31" s="186">
        <f t="shared" si="29"/>
        <v>0</v>
      </c>
      <c r="D31" s="186">
        <f t="shared" si="29"/>
        <v>15.348804418071794</v>
      </c>
      <c r="E31" s="186">
        <f t="shared" si="29"/>
        <v>2828.7862794292514</v>
      </c>
      <c r="F31" s="186">
        <f t="shared" si="29"/>
        <v>2951.1218407499996</v>
      </c>
      <c r="G31" s="186">
        <f t="shared" si="29"/>
        <v>7398.3301640000009</v>
      </c>
      <c r="H31" s="186">
        <f t="shared" si="29"/>
        <v>1724.6202942969019</v>
      </c>
      <c r="I31" s="186">
        <f t="shared" si="29"/>
        <v>458.3650298230001</v>
      </c>
      <c r="J31" s="186">
        <f t="shared" si="29"/>
        <v>47.194800000000001</v>
      </c>
      <c r="K31" s="186">
        <f t="shared" si="29"/>
        <v>3651.4003826271028</v>
      </c>
      <c r="L31" s="186">
        <f t="shared" si="29"/>
        <v>2.3778999999999999</v>
      </c>
      <c r="M31" s="186">
        <f t="shared" si="29"/>
        <v>43.770399999999995</v>
      </c>
      <c r="N31" s="118">
        <f t="shared" si="1"/>
        <v>5469.7284834449592</v>
      </c>
      <c r="O31" s="186">
        <f t="shared" si="2"/>
        <v>25023.638055177278</v>
      </c>
      <c r="P31" s="84" t="b">
        <f t="shared" si="4"/>
        <v>1</v>
      </c>
      <c r="Q31" s="185"/>
      <c r="R31" s="81"/>
    </row>
    <row r="32" spans="1:18" s="11" customFormat="1" x14ac:dyDescent="0.2">
      <c r="A32" s="46" t="str">
        <f>PROPER(VLOOKUP(A88,fips_xref!$K$2:$L$53,2,FALSE))</f>
        <v>Reagan</v>
      </c>
      <c r="B32" s="186">
        <f t="shared" ref="B32:M32" si="30">SUMIF($B$60:$AG$60,B$4,$B88:$AG88)</f>
        <v>220.40830037013103</v>
      </c>
      <c r="C32" s="186">
        <f t="shared" si="30"/>
        <v>77.921300131285264</v>
      </c>
      <c r="D32" s="186">
        <f t="shared" si="30"/>
        <v>15.893014511485811</v>
      </c>
      <c r="E32" s="186">
        <f t="shared" si="30"/>
        <v>2929.0842572680936</v>
      </c>
      <c r="F32" s="186">
        <f t="shared" si="30"/>
        <v>539.637156</v>
      </c>
      <c r="G32" s="186">
        <f t="shared" si="30"/>
        <v>3626.7820240000005</v>
      </c>
      <c r="H32" s="186">
        <f t="shared" si="30"/>
        <v>1785.7687554993893</v>
      </c>
      <c r="I32" s="186">
        <f t="shared" si="30"/>
        <v>74.506109137000024</v>
      </c>
      <c r="J32" s="186">
        <f t="shared" si="30"/>
        <v>3.8035999999999999</v>
      </c>
      <c r="K32" s="186">
        <f t="shared" si="30"/>
        <v>2868.5603237816263</v>
      </c>
      <c r="L32" s="186">
        <f t="shared" si="30"/>
        <v>3.2000000000000002E-3</v>
      </c>
      <c r="M32" s="186">
        <f t="shared" si="30"/>
        <v>41.487300000000005</v>
      </c>
      <c r="N32" s="118">
        <f t="shared" si="1"/>
        <v>260.8419352123035</v>
      </c>
      <c r="O32" s="186">
        <f t="shared" si="2"/>
        <v>12444.697275911316</v>
      </c>
      <c r="P32" s="84" t="b">
        <f t="shared" si="4"/>
        <v>1</v>
      </c>
      <c r="Q32" s="185"/>
      <c r="R32" s="81"/>
    </row>
    <row r="33" spans="1:18" s="11" customFormat="1" x14ac:dyDescent="0.2">
      <c r="A33" s="46" t="str">
        <f>PROPER(VLOOKUP(A89,fips_xref!$K$2:$L$53,2,FALSE))</f>
        <v>Reeves</v>
      </c>
      <c r="B33" s="186">
        <f t="shared" ref="B33:M33" si="31">SUMIF($B$60:$AG$60,B$4,$B89:$AG89)</f>
        <v>16.405658098819103</v>
      </c>
      <c r="C33" s="186">
        <f t="shared" si="31"/>
        <v>20.818667974007511</v>
      </c>
      <c r="D33" s="186">
        <f t="shared" si="31"/>
        <v>3.5876270489395448</v>
      </c>
      <c r="E33" s="186">
        <f t="shared" si="31"/>
        <v>661.20004498854451</v>
      </c>
      <c r="F33" s="186">
        <f t="shared" si="31"/>
        <v>418.86996075000002</v>
      </c>
      <c r="G33" s="186">
        <f t="shared" si="31"/>
        <v>593.96756000000005</v>
      </c>
      <c r="H33" s="186">
        <f t="shared" si="31"/>
        <v>403.11246716289367</v>
      </c>
      <c r="I33" s="186">
        <f t="shared" si="31"/>
        <v>80.226668966000005</v>
      </c>
      <c r="J33" s="186">
        <f t="shared" si="31"/>
        <v>0.34849999999999998</v>
      </c>
      <c r="K33" s="186">
        <f t="shared" si="31"/>
        <v>831.92983097352101</v>
      </c>
      <c r="L33" s="186">
        <f t="shared" si="31"/>
        <v>7.3000000000000001E-3</v>
      </c>
      <c r="M33" s="186">
        <f t="shared" si="31"/>
        <v>0.66</v>
      </c>
      <c r="N33" s="118">
        <f t="shared" si="1"/>
        <v>46.912031340234606</v>
      </c>
      <c r="O33" s="186">
        <f t="shared" si="2"/>
        <v>3078.0463173029598</v>
      </c>
      <c r="P33" s="84" t="b">
        <f t="shared" si="4"/>
        <v>1</v>
      </c>
      <c r="Q33" s="185"/>
      <c r="R33" s="81"/>
    </row>
    <row r="34" spans="1:18" s="11" customFormat="1" x14ac:dyDescent="0.2">
      <c r="A34" s="46" t="str">
        <f>PROPER(VLOOKUP(A90,fips_xref!$K$2:$L$53,2,FALSE))</f>
        <v>Cochran</v>
      </c>
      <c r="B34" s="186">
        <f t="shared" ref="B34:M34" si="32">SUMIF($B$60:$AG$60,B$4,$B90:$AG90)</f>
        <v>23.079813600846016</v>
      </c>
      <c r="C34" s="186">
        <f t="shared" si="32"/>
        <v>12.193791241918685</v>
      </c>
      <c r="D34" s="186">
        <f t="shared" si="32"/>
        <v>7.1163268903119672</v>
      </c>
      <c r="E34" s="186">
        <f t="shared" si="32"/>
        <v>1311.5397993830743</v>
      </c>
      <c r="F34" s="186">
        <f t="shared" si="32"/>
        <v>18.227587499999998</v>
      </c>
      <c r="G34" s="186">
        <f t="shared" si="32"/>
        <v>2322.2489320000004</v>
      </c>
      <c r="H34" s="186">
        <f t="shared" si="32"/>
        <v>799.60376336755633</v>
      </c>
      <c r="I34" s="186">
        <f t="shared" si="32"/>
        <v>3.3029373330000005</v>
      </c>
      <c r="J34" s="186">
        <f t="shared" si="32"/>
        <v>0</v>
      </c>
      <c r="K34" s="186">
        <f t="shared" si="32"/>
        <v>1284.5829568317545</v>
      </c>
      <c r="L34" s="186">
        <f t="shared" si="32"/>
        <v>0</v>
      </c>
      <c r="M34" s="186">
        <f t="shared" si="32"/>
        <v>0</v>
      </c>
      <c r="N34" s="118">
        <f t="shared" si="1"/>
        <v>156.09044151691344</v>
      </c>
      <c r="O34" s="186">
        <f t="shared" si="2"/>
        <v>5937.9863496653761</v>
      </c>
      <c r="P34" s="84" t="b">
        <f t="shared" si="4"/>
        <v>1</v>
      </c>
      <c r="Q34" s="185"/>
      <c r="R34" s="81"/>
    </row>
    <row r="35" spans="1:18" s="11" customFormat="1" x14ac:dyDescent="0.2">
      <c r="A35" s="46" t="str">
        <f>PROPER(VLOOKUP(A91,fips_xref!$K$2:$L$53,2,FALSE))</f>
        <v>Schlechr</v>
      </c>
      <c r="B35" s="186">
        <f t="shared" ref="B35:M35" si="33">SUMIF($B$60:$AG$60,B$4,$B91:$AG91)</f>
        <v>10.377768638740379</v>
      </c>
      <c r="C35" s="186">
        <f t="shared" si="33"/>
        <v>19.629029804064224</v>
      </c>
      <c r="D35" s="186">
        <f t="shared" si="33"/>
        <v>3.8268021855355143</v>
      </c>
      <c r="E35" s="186">
        <f t="shared" si="33"/>
        <v>705.28004798778079</v>
      </c>
      <c r="F35" s="186">
        <f t="shared" si="33"/>
        <v>1091.17881225</v>
      </c>
      <c r="G35" s="186">
        <f t="shared" si="33"/>
        <v>234.29884800000005</v>
      </c>
      <c r="H35" s="186">
        <f t="shared" si="33"/>
        <v>429.98663164041994</v>
      </c>
      <c r="I35" s="186">
        <f t="shared" si="33"/>
        <v>17.529286608000003</v>
      </c>
      <c r="J35" s="186">
        <f t="shared" si="33"/>
        <v>0</v>
      </c>
      <c r="K35" s="186">
        <f t="shared" si="33"/>
        <v>1227.3594285671379</v>
      </c>
      <c r="L35" s="186">
        <f t="shared" si="33"/>
        <v>0</v>
      </c>
      <c r="M35" s="186">
        <f t="shared" si="33"/>
        <v>0</v>
      </c>
      <c r="N35" s="118">
        <f t="shared" si="1"/>
        <v>30.067434081635454</v>
      </c>
      <c r="O35" s="186">
        <f t="shared" si="2"/>
        <v>3769.5340897633141</v>
      </c>
      <c r="P35" s="84" t="b">
        <f t="shared" si="4"/>
        <v>1</v>
      </c>
      <c r="Q35" s="185"/>
      <c r="R35" s="81"/>
    </row>
    <row r="36" spans="1:18" s="11" customFormat="1" x14ac:dyDescent="0.2">
      <c r="A36" s="46" t="str">
        <f>PROPER(VLOOKUP(A92,fips_xref!$K$2:$L$53,2,FALSE))</f>
        <v>Scurry</v>
      </c>
      <c r="B36" s="186">
        <f t="shared" ref="B36:M36" si="34">SUMIF($B$60:$AG$60,B$4,$B92:$AG92)</f>
        <v>61.031224346395632</v>
      </c>
      <c r="C36" s="186">
        <f t="shared" si="34"/>
        <v>35.391735555812772</v>
      </c>
      <c r="D36" s="186">
        <f t="shared" si="34"/>
        <v>9.6293989777333877</v>
      </c>
      <c r="E36" s="186">
        <f t="shared" si="34"/>
        <v>1774.6992511866442</v>
      </c>
      <c r="F36" s="186">
        <f t="shared" si="34"/>
        <v>0</v>
      </c>
      <c r="G36" s="186">
        <f t="shared" si="34"/>
        <v>8965.8738480000011</v>
      </c>
      <c r="H36" s="186">
        <f t="shared" si="34"/>
        <v>1081.9772307038829</v>
      </c>
      <c r="I36" s="186">
        <f t="shared" si="34"/>
        <v>40.750371486000006</v>
      </c>
      <c r="J36" s="186">
        <f t="shared" si="34"/>
        <v>69.58829999999999</v>
      </c>
      <c r="K36" s="186">
        <f t="shared" si="34"/>
        <v>1708.4276941587398</v>
      </c>
      <c r="L36" s="186">
        <f t="shared" si="34"/>
        <v>6.2347000000000001</v>
      </c>
      <c r="M36" s="186">
        <f t="shared" si="34"/>
        <v>0.14449999999999999</v>
      </c>
      <c r="N36" s="118">
        <f t="shared" si="1"/>
        <v>608.07692211384551</v>
      </c>
      <c r="O36" s="186">
        <f t="shared" si="2"/>
        <v>14361.825176529053</v>
      </c>
      <c r="P36" s="84" t="b">
        <f t="shared" si="4"/>
        <v>1</v>
      </c>
      <c r="Q36" s="185"/>
      <c r="R36" s="81"/>
    </row>
    <row r="37" spans="1:18" s="11" customFormat="1" x14ac:dyDescent="0.2">
      <c r="A37" s="46" t="str">
        <f>PROPER(VLOOKUP(A93,fips_xref!$K$2:$L$53,2,FALSE))</f>
        <v>Sterling</v>
      </c>
      <c r="B37" s="186">
        <f t="shared" ref="B37:M37" si="35">SUMIF($B$60:$AG$60,B$4,$B93:$AG93)</f>
        <v>66.890309323776521</v>
      </c>
      <c r="C37" s="186">
        <f t="shared" si="35"/>
        <v>8.922286274574649</v>
      </c>
      <c r="D37" s="186">
        <f t="shared" si="35"/>
        <v>7.019270313142588</v>
      </c>
      <c r="E37" s="186">
        <f t="shared" si="35"/>
        <v>1293.6522619341088</v>
      </c>
      <c r="F37" s="186">
        <f t="shared" si="35"/>
        <v>546.63906374999999</v>
      </c>
      <c r="G37" s="186">
        <f t="shared" si="35"/>
        <v>626.86623200000008</v>
      </c>
      <c r="H37" s="186">
        <f t="shared" si="35"/>
        <v>788.69830531870514</v>
      </c>
      <c r="I37" s="186">
        <f t="shared" si="35"/>
        <v>27.652854439999999</v>
      </c>
      <c r="J37" s="186">
        <f t="shared" si="35"/>
        <v>0.87680000000000002</v>
      </c>
      <c r="K37" s="186">
        <f t="shared" si="35"/>
        <v>1718.7574287407997</v>
      </c>
      <c r="L37" s="186">
        <f t="shared" si="35"/>
        <v>3.6400000000000002E-2</v>
      </c>
      <c r="M37" s="186">
        <f t="shared" si="35"/>
        <v>7.9901</v>
      </c>
      <c r="N37" s="118">
        <f t="shared" si="1"/>
        <v>76.550989041604495</v>
      </c>
      <c r="O37" s="186">
        <f t="shared" si="2"/>
        <v>5170.5523011367113</v>
      </c>
      <c r="P37" s="84" t="b">
        <f t="shared" si="4"/>
        <v>1</v>
      </c>
      <c r="Q37" s="185"/>
      <c r="R37" s="81"/>
    </row>
    <row r="38" spans="1:18" s="11" customFormat="1" x14ac:dyDescent="0.2">
      <c r="A38" s="46" t="str">
        <f>PROPER(VLOOKUP(A94,fips_xref!$K$2:$L$53,2,FALSE))</f>
        <v>Sutton</v>
      </c>
      <c r="B38" s="186">
        <f t="shared" ref="B38:M38" si="36">SUMIF($B$60:$AG$60,B$4,$B94:$AG94)</f>
        <v>242.47714645437989</v>
      </c>
      <c r="C38" s="186">
        <f t="shared" si="36"/>
        <v>99.632196732750245</v>
      </c>
      <c r="D38" s="186">
        <f t="shared" si="36"/>
        <v>21.47723400505258</v>
      </c>
      <c r="E38" s="186">
        <f t="shared" si="36"/>
        <v>3958.2565012067844</v>
      </c>
      <c r="F38" s="186">
        <f t="shared" si="36"/>
        <v>1091.3296612500001</v>
      </c>
      <c r="G38" s="186">
        <f t="shared" si="36"/>
        <v>8.0126640000000009</v>
      </c>
      <c r="H38" s="186">
        <f t="shared" si="36"/>
        <v>2413.2220739529366</v>
      </c>
      <c r="I38" s="186">
        <f t="shared" si="36"/>
        <v>133.91753675200002</v>
      </c>
      <c r="J38" s="186">
        <f t="shared" si="36"/>
        <v>26.5242</v>
      </c>
      <c r="K38" s="186">
        <f t="shared" si="36"/>
        <v>8057.4030333370392</v>
      </c>
      <c r="L38" s="186">
        <f t="shared" si="36"/>
        <v>16.27</v>
      </c>
      <c r="M38" s="186">
        <f t="shared" si="36"/>
        <v>45.39</v>
      </c>
      <c r="N38" s="118">
        <f t="shared" si="1"/>
        <v>72.964517868159973</v>
      </c>
      <c r="O38" s="186">
        <f t="shared" si="2"/>
        <v>16186.876765559104</v>
      </c>
      <c r="P38" s="84" t="b">
        <f t="shared" si="4"/>
        <v>1</v>
      </c>
      <c r="Q38" s="185"/>
      <c r="R38" s="81"/>
    </row>
    <row r="39" spans="1:18" s="11" customFormat="1" x14ac:dyDescent="0.2">
      <c r="A39" s="46" t="str">
        <f>PROPER(VLOOKUP(A95,fips_xref!$K$2:$L$53,2,FALSE))</f>
        <v>Terry</v>
      </c>
      <c r="B39" s="186">
        <f t="shared" ref="B39:M39" si="37">SUMIF($B$60:$AG$60,B$4,$B95:$AG95)</f>
        <v>8.2139328946595391</v>
      </c>
      <c r="C39" s="186">
        <f t="shared" si="37"/>
        <v>9.8145149020321121</v>
      </c>
      <c r="D39" s="186">
        <f t="shared" si="37"/>
        <v>3.0156865049057044</v>
      </c>
      <c r="E39" s="186">
        <f t="shared" si="37"/>
        <v>555.79134216428383</v>
      </c>
      <c r="F39" s="186">
        <f t="shared" si="37"/>
        <v>0</v>
      </c>
      <c r="G39" s="186">
        <f t="shared" si="37"/>
        <v>2530.9466360000001</v>
      </c>
      <c r="H39" s="186">
        <f t="shared" si="37"/>
        <v>338.84816080359184</v>
      </c>
      <c r="I39" s="186">
        <f t="shared" si="37"/>
        <v>1.4618082630000002</v>
      </c>
      <c r="J39" s="186">
        <f t="shared" si="37"/>
        <v>2.3414999999999999</v>
      </c>
      <c r="K39" s="186">
        <f t="shared" si="37"/>
        <v>535.03675087044769</v>
      </c>
      <c r="L39" s="186">
        <f t="shared" si="37"/>
        <v>0</v>
      </c>
      <c r="M39" s="186">
        <f t="shared" si="37"/>
        <v>0.44</v>
      </c>
      <c r="N39" s="118">
        <f t="shared" si="1"/>
        <v>157.12521966610714</v>
      </c>
      <c r="O39" s="186">
        <f t="shared" si="2"/>
        <v>4143.0355520690282</v>
      </c>
      <c r="P39" s="84" t="b">
        <f t="shared" si="4"/>
        <v>1</v>
      </c>
      <c r="Q39" s="185"/>
      <c r="R39" s="81"/>
    </row>
    <row r="40" spans="1:18" s="11" customFormat="1" x14ac:dyDescent="0.2">
      <c r="A40" s="46" t="str">
        <f>PROPER(VLOOKUP(A96,fips_xref!$K$2:$L$53,2,FALSE))</f>
        <v>Tom Gren</v>
      </c>
      <c r="B40" s="186">
        <f t="shared" ref="B40:M40" si="38">SUMIF($B$60:$AG$60,B$4,$B96:$AG96)</f>
        <v>6.5049057047177028</v>
      </c>
      <c r="C40" s="186">
        <f t="shared" si="38"/>
        <v>8.6248767320888273</v>
      </c>
      <c r="D40" s="186">
        <f t="shared" si="38"/>
        <v>2.3986839786146525</v>
      </c>
      <c r="E40" s="186">
        <f t="shared" si="38"/>
        <v>442.07771123871771</v>
      </c>
      <c r="F40" s="186">
        <f t="shared" si="38"/>
        <v>284.46350174999998</v>
      </c>
      <c r="G40" s="186">
        <f t="shared" si="38"/>
        <v>383.24041600000004</v>
      </c>
      <c r="H40" s="186">
        <f t="shared" si="38"/>
        <v>269.52060606446616</v>
      </c>
      <c r="I40" s="186">
        <f t="shared" si="38"/>
        <v>4.080546495000001</v>
      </c>
      <c r="J40" s="186">
        <f t="shared" si="38"/>
        <v>0</v>
      </c>
      <c r="K40" s="186">
        <f t="shared" si="38"/>
        <v>481.99371729943107</v>
      </c>
      <c r="L40" s="186">
        <f t="shared" si="38"/>
        <v>0</v>
      </c>
      <c r="M40" s="186">
        <f t="shared" si="38"/>
        <v>0</v>
      </c>
      <c r="N40" s="118">
        <f t="shared" si="1"/>
        <v>30.357668347240711</v>
      </c>
      <c r="O40" s="186">
        <f t="shared" si="2"/>
        <v>1913.2626336102767</v>
      </c>
      <c r="P40" s="84" t="b">
        <f t="shared" si="4"/>
        <v>1</v>
      </c>
      <c r="Q40" s="185"/>
      <c r="R40" s="81"/>
    </row>
    <row r="41" spans="1:18" s="11" customFormat="1" x14ac:dyDescent="0.2">
      <c r="A41" s="46" t="str">
        <f>PROPER(VLOOKUP(A97,fips_xref!$K$2:$L$53,2,FALSE))</f>
        <v>Upton</v>
      </c>
      <c r="B41" s="186">
        <f t="shared" ref="B41:M41" si="39">SUMIF($B$60:$AG$60,B$4,$B97:$AG97)</f>
        <v>254.22566335115448</v>
      </c>
      <c r="C41" s="186">
        <f t="shared" si="39"/>
        <v>0</v>
      </c>
      <c r="D41" s="186">
        <f t="shared" si="39"/>
        <v>12.783737735738205</v>
      </c>
      <c r="E41" s="186">
        <f t="shared" si="39"/>
        <v>2356.0442182780216</v>
      </c>
      <c r="F41" s="186">
        <f t="shared" si="39"/>
        <v>11780.351522999999</v>
      </c>
      <c r="G41" s="186">
        <f t="shared" si="39"/>
        <v>8564.2053920000017</v>
      </c>
      <c r="H41" s="186">
        <f t="shared" si="39"/>
        <v>1436.4046172915478</v>
      </c>
      <c r="I41" s="186">
        <f t="shared" si="39"/>
        <v>110.27517875000002</v>
      </c>
      <c r="J41" s="186">
        <f t="shared" si="39"/>
        <v>84.056799999999996</v>
      </c>
      <c r="K41" s="186">
        <f t="shared" si="39"/>
        <v>2519.9086844303633</v>
      </c>
      <c r="L41" s="186">
        <f t="shared" si="39"/>
        <v>3.1099999999999999E-2</v>
      </c>
      <c r="M41" s="186">
        <f t="shared" si="39"/>
        <v>51.524700000000003</v>
      </c>
      <c r="N41" s="118">
        <f t="shared" si="1"/>
        <v>663.071808400892</v>
      </c>
      <c r="O41" s="186">
        <f t="shared" si="2"/>
        <v>27832.883423237719</v>
      </c>
      <c r="P41" s="84" t="b">
        <f t="shared" si="4"/>
        <v>1</v>
      </c>
      <c r="Q41" s="185"/>
      <c r="R41" s="81"/>
    </row>
    <row r="42" spans="1:18" s="11" customFormat="1" x14ac:dyDescent="0.2">
      <c r="A42" s="46" t="str">
        <f>PROPER(VLOOKUP(A98,fips_xref!$K$2:$L$53,2,FALSE))</f>
        <v>Ward</v>
      </c>
      <c r="B42" s="186">
        <f t="shared" ref="B42:M42" si="40">SUMIF($B$60:$AG$60,B$4,$B98:$AG98)</f>
        <v>85.086082086833912</v>
      </c>
      <c r="C42" s="186">
        <f t="shared" si="40"/>
        <v>47.882936340217277</v>
      </c>
      <c r="D42" s="186">
        <f t="shared" si="40"/>
        <v>10.939662769520003</v>
      </c>
      <c r="E42" s="186">
        <f t="shared" si="40"/>
        <v>2016.1810067476777</v>
      </c>
      <c r="F42" s="186">
        <f t="shared" si="40"/>
        <v>1287.0813802499999</v>
      </c>
      <c r="G42" s="186">
        <f t="shared" si="40"/>
        <v>4629.6551680000011</v>
      </c>
      <c r="H42" s="186">
        <f t="shared" si="40"/>
        <v>1229.2009143633745</v>
      </c>
      <c r="I42" s="186">
        <f t="shared" si="40"/>
        <v>64.460665041000013</v>
      </c>
      <c r="J42" s="186">
        <f t="shared" si="40"/>
        <v>24.964500000000001</v>
      </c>
      <c r="K42" s="186">
        <f t="shared" si="40"/>
        <v>2128.0553223600105</v>
      </c>
      <c r="L42" s="186">
        <f t="shared" si="40"/>
        <v>0.06</v>
      </c>
      <c r="M42" s="186">
        <f t="shared" si="40"/>
        <v>4.08</v>
      </c>
      <c r="N42" s="118">
        <f t="shared" si="1"/>
        <v>315.26110610407773</v>
      </c>
      <c r="O42" s="186">
        <f t="shared" si="2"/>
        <v>11842.908744062712</v>
      </c>
      <c r="P42" s="84" t="b">
        <f t="shared" si="4"/>
        <v>1</v>
      </c>
      <c r="Q42" s="185"/>
      <c r="R42" s="81"/>
    </row>
    <row r="43" spans="1:18" s="11" customFormat="1" x14ac:dyDescent="0.2">
      <c r="A43" s="46" t="str">
        <f>PROPER(VLOOKUP(A99,fips_xref!$K$2:$L$53,2,FALSE))</f>
        <v>Winkler</v>
      </c>
      <c r="B43" s="186">
        <f t="shared" ref="B43:M43" si="41">SUMIF($B$60:$AG$60,B$4,$B99:$AG99)</f>
        <v>220.12748371423535</v>
      </c>
      <c r="C43" s="186">
        <f t="shared" si="41"/>
        <v>28.253906536153053</v>
      </c>
      <c r="D43" s="186">
        <f t="shared" si="41"/>
        <v>8.707361494624287</v>
      </c>
      <c r="E43" s="186">
        <f t="shared" si="41"/>
        <v>1604.7676454214723</v>
      </c>
      <c r="F43" s="186">
        <f t="shared" si="41"/>
        <v>858.58222499999988</v>
      </c>
      <c r="G43" s="186">
        <f t="shared" si="41"/>
        <v>2185.6090320000003</v>
      </c>
      <c r="H43" s="186">
        <f t="shared" si="41"/>
        <v>978.37537923979619</v>
      </c>
      <c r="I43" s="186">
        <f t="shared" si="41"/>
        <v>51.084991473000009</v>
      </c>
      <c r="J43" s="186">
        <f t="shared" si="41"/>
        <v>95.892399999999995</v>
      </c>
      <c r="K43" s="186">
        <f t="shared" si="41"/>
        <v>1783.6126806953764</v>
      </c>
      <c r="L43" s="186">
        <f t="shared" si="41"/>
        <v>9.0799999999999992E-2</v>
      </c>
      <c r="M43" s="186">
        <f t="shared" si="41"/>
        <v>10.680299999999999</v>
      </c>
      <c r="N43" s="118">
        <f t="shared" si="1"/>
        <v>175.98496923211758</v>
      </c>
      <c r="O43" s="186">
        <f t="shared" si="2"/>
        <v>8001.7691748067746</v>
      </c>
      <c r="P43" s="84" t="b">
        <f t="shared" si="4"/>
        <v>1</v>
      </c>
      <c r="Q43" s="185"/>
      <c r="R43" s="81"/>
    </row>
    <row r="44" spans="1:18" s="11" customFormat="1" x14ac:dyDescent="0.2">
      <c r="A44" s="46" t="str">
        <f>PROPER(VLOOKUP(A100,fips_xref!$K$2:$L$53,2,FALSE))</f>
        <v>Yoakum</v>
      </c>
      <c r="B44" s="186">
        <f t="shared" ref="B44:M44" si="42">SUMIF($B$60:$AG$60,B$4,$B100:$AG100)</f>
        <v>55.438801639151642</v>
      </c>
      <c r="C44" s="186">
        <f t="shared" si="42"/>
        <v>32.120230588468729</v>
      </c>
      <c r="D44" s="186">
        <f t="shared" si="42"/>
        <v>11.383349979437165</v>
      </c>
      <c r="E44" s="186">
        <f t="shared" si="42"/>
        <v>2097.9526065143768</v>
      </c>
      <c r="F44" s="186">
        <f t="shared" si="42"/>
        <v>1.52106075</v>
      </c>
      <c r="G44" s="186">
        <f t="shared" si="42"/>
        <v>14207.165992000002</v>
      </c>
      <c r="H44" s="186">
        <f t="shared" si="42"/>
        <v>1279.0544368724086</v>
      </c>
      <c r="I44" s="186">
        <f t="shared" si="42"/>
        <v>36.499691664000011</v>
      </c>
      <c r="J44" s="186">
        <f t="shared" si="42"/>
        <v>17.295299999999997</v>
      </c>
      <c r="K44" s="186">
        <f t="shared" si="42"/>
        <v>2020.9861897013934</v>
      </c>
      <c r="L44" s="186">
        <f t="shared" si="42"/>
        <v>12.069999999999999</v>
      </c>
      <c r="M44" s="186">
        <f t="shared" si="42"/>
        <v>47.498199999999997</v>
      </c>
      <c r="N44" s="118">
        <f t="shared" si="1"/>
        <v>934.20662380561828</v>
      </c>
      <c r="O44" s="186">
        <f t="shared" si="2"/>
        <v>20753.192483514857</v>
      </c>
      <c r="P44" s="84" t="b">
        <f t="shared" si="4"/>
        <v>1</v>
      </c>
      <c r="Q44" s="185"/>
      <c r="R44" s="81"/>
    </row>
    <row r="45" spans="1:18" s="11" customFormat="1" x14ac:dyDescent="0.2">
      <c r="A45" s="46" t="str">
        <f>PROPER(VLOOKUP(A101,fips_xref!$K$2:$L$53,2,FALSE))</f>
        <v>El Paso</v>
      </c>
      <c r="B45" s="186">
        <f t="shared" ref="B45:M45" si="43">SUMIF($B$60:$AG$60,B$4,$B101:$AG101)</f>
        <v>1.4379</v>
      </c>
      <c r="C45" s="186">
        <f t="shared" si="43"/>
        <v>0</v>
      </c>
      <c r="D45" s="186">
        <f t="shared" si="43"/>
        <v>0</v>
      </c>
      <c r="E45" s="186">
        <f t="shared" si="43"/>
        <v>0</v>
      </c>
      <c r="F45" s="186">
        <f t="shared" si="43"/>
        <v>0</v>
      </c>
      <c r="G45" s="186">
        <f t="shared" si="43"/>
        <v>0</v>
      </c>
      <c r="H45" s="186">
        <f t="shared" si="43"/>
        <v>0</v>
      </c>
      <c r="I45" s="186">
        <f t="shared" si="43"/>
        <v>0</v>
      </c>
      <c r="J45" s="186">
        <f t="shared" si="43"/>
        <v>60.244199999999999</v>
      </c>
      <c r="K45" s="186">
        <f t="shared" si="43"/>
        <v>0</v>
      </c>
      <c r="L45" s="186">
        <f t="shared" si="43"/>
        <v>0</v>
      </c>
      <c r="M45" s="186">
        <f t="shared" si="43"/>
        <v>3.1102999999999996</v>
      </c>
      <c r="N45" s="118">
        <f t="shared" si="1"/>
        <v>0.31240000000000001</v>
      </c>
      <c r="O45" s="186">
        <f t="shared" si="2"/>
        <v>65.104799999999997</v>
      </c>
      <c r="P45" s="84" t="b">
        <f t="shared" si="4"/>
        <v>1</v>
      </c>
      <c r="Q45" s="185"/>
      <c r="R45" s="81"/>
    </row>
    <row r="46" spans="1:18" s="11" customFormat="1" x14ac:dyDescent="0.2">
      <c r="A46" s="46" t="str">
        <f>PROPER(VLOOKUP(A102,fips_xref!$K$2:$L$53,2,FALSE))</f>
        <v>Fisher</v>
      </c>
      <c r="B46" s="186">
        <f t="shared" ref="B46:M46" si="44">SUMIF($B$60:$AG$60,B$4,$B102:$AG102)</f>
        <v>13.55</v>
      </c>
      <c r="C46" s="186">
        <f t="shared" si="44"/>
        <v>0</v>
      </c>
      <c r="D46" s="186">
        <f t="shared" si="44"/>
        <v>0</v>
      </c>
      <c r="E46" s="186">
        <f t="shared" si="44"/>
        <v>0</v>
      </c>
      <c r="F46" s="186">
        <f t="shared" si="44"/>
        <v>0</v>
      </c>
      <c r="G46" s="186">
        <f t="shared" si="44"/>
        <v>0</v>
      </c>
      <c r="H46" s="186">
        <f t="shared" si="44"/>
        <v>0</v>
      </c>
      <c r="I46" s="186">
        <f t="shared" si="44"/>
        <v>4.04</v>
      </c>
      <c r="J46" s="186">
        <f t="shared" si="44"/>
        <v>0</v>
      </c>
      <c r="K46" s="186">
        <f t="shared" si="44"/>
        <v>0</v>
      </c>
      <c r="L46" s="186">
        <f t="shared" si="44"/>
        <v>0</v>
      </c>
      <c r="M46" s="186">
        <f t="shared" si="44"/>
        <v>0</v>
      </c>
      <c r="N46" s="118">
        <f t="shared" si="1"/>
        <v>17.000399999999999</v>
      </c>
      <c r="O46" s="186">
        <f t="shared" si="2"/>
        <v>34.590400000000002</v>
      </c>
      <c r="P46" s="84" t="b">
        <f t="shared" si="4"/>
        <v>1</v>
      </c>
      <c r="Q46" s="185"/>
      <c r="R46" s="81"/>
    </row>
    <row r="47" spans="1:18" s="11" customFormat="1" x14ac:dyDescent="0.2">
      <c r="A47" s="46" t="str">
        <f>PROPER(VLOOKUP(A103,fips_xref!$K$2:$L$53,2,FALSE))</f>
        <v>Nolan</v>
      </c>
      <c r="B47" s="186">
        <f t="shared" ref="B47:M47" si="45">SUMIF($B$60:$AG$60,B$4,$B103:$AG103)</f>
        <v>1E-4</v>
      </c>
      <c r="C47" s="186">
        <f t="shared" si="45"/>
        <v>0</v>
      </c>
      <c r="D47" s="186">
        <f t="shared" si="45"/>
        <v>0</v>
      </c>
      <c r="E47" s="186">
        <f t="shared" si="45"/>
        <v>0</v>
      </c>
      <c r="F47" s="186">
        <f t="shared" si="45"/>
        <v>0</v>
      </c>
      <c r="G47" s="186">
        <f t="shared" si="45"/>
        <v>0</v>
      </c>
      <c r="H47" s="186">
        <f t="shared" si="45"/>
        <v>0</v>
      </c>
      <c r="I47" s="186">
        <f t="shared" si="45"/>
        <v>0</v>
      </c>
      <c r="J47" s="186">
        <f t="shared" si="45"/>
        <v>0</v>
      </c>
      <c r="K47" s="186">
        <f t="shared" si="45"/>
        <v>0</v>
      </c>
      <c r="L47" s="186">
        <f t="shared" si="45"/>
        <v>0</v>
      </c>
      <c r="M47" s="186">
        <f t="shared" si="45"/>
        <v>0</v>
      </c>
      <c r="N47" s="118">
        <f t="shared" si="1"/>
        <v>1.21E-2</v>
      </c>
      <c r="O47" s="186">
        <f t="shared" si="2"/>
        <v>1.2199999999999999E-2</v>
      </c>
      <c r="P47" s="84" t="b">
        <f t="shared" si="4"/>
        <v>1</v>
      </c>
      <c r="Q47" s="185"/>
      <c r="R47" s="81"/>
    </row>
    <row r="48" spans="1:18" s="11" customFormat="1" x14ac:dyDescent="0.2">
      <c r="A48" s="46" t="str">
        <f>PROPER(VLOOKUP(A104,fips_xref!$K$2:$L$53,2,FALSE))</f>
        <v>Chaves</v>
      </c>
      <c r="B48" s="186">
        <f t="shared" ref="B48:M48" si="46">SUMIF($B$60:$AG$60,B$4,$B104:$AG104)</f>
        <v>65.244952705481467</v>
      </c>
      <c r="C48" s="186">
        <f t="shared" si="46"/>
        <v>30.930592418525446</v>
      </c>
      <c r="D48" s="186">
        <f t="shared" si="46"/>
        <v>8.0037013101462904</v>
      </c>
      <c r="E48" s="186">
        <f t="shared" si="46"/>
        <v>1475.0829989164727</v>
      </c>
      <c r="F48" s="186">
        <f t="shared" si="46"/>
        <v>435.56391674999998</v>
      </c>
      <c r="G48" s="186">
        <f t="shared" si="46"/>
        <v>329.12201600000003</v>
      </c>
      <c r="H48" s="186">
        <f t="shared" si="46"/>
        <v>899.3108083856248</v>
      </c>
      <c r="I48" s="186">
        <f t="shared" si="46"/>
        <v>142.698387607</v>
      </c>
      <c r="J48" s="186">
        <f t="shared" si="46"/>
        <v>9.68</v>
      </c>
      <c r="K48" s="186">
        <f t="shared" si="46"/>
        <v>2405.3600090001</v>
      </c>
      <c r="L48" s="186">
        <f t="shared" si="46"/>
        <v>0</v>
      </c>
      <c r="M48" s="186">
        <f t="shared" si="46"/>
        <v>2.66</v>
      </c>
      <c r="N48" s="118">
        <f t="shared" si="1"/>
        <v>42.002201021752015</v>
      </c>
      <c r="O48" s="186">
        <f t="shared" si="2"/>
        <v>5845.659584115102</v>
      </c>
      <c r="P48" s="84" t="b">
        <f t="shared" si="4"/>
        <v>1</v>
      </c>
      <c r="Q48" s="185"/>
      <c r="R48" s="81"/>
    </row>
    <row r="49" spans="1:57" s="11" customFormat="1" x14ac:dyDescent="0.2">
      <c r="A49" s="46" t="str">
        <f>PROPER(VLOOKUP(A105,fips_xref!$K$2:$L$53,2,FALSE))</f>
        <v>Lea</v>
      </c>
      <c r="B49" s="186">
        <f t="shared" ref="B49:M49" si="47">SUMIF($B$60:$AG$60,B$4,$B105:$AG105)</f>
        <v>1030.0053129663359</v>
      </c>
      <c r="C49" s="186">
        <f t="shared" si="47"/>
        <v>112.42080705964057</v>
      </c>
      <c r="D49" s="186">
        <f t="shared" si="47"/>
        <v>38.87115915633629</v>
      </c>
      <c r="E49" s="186">
        <f t="shared" si="47"/>
        <v>7163.9587483106652</v>
      </c>
      <c r="F49" s="186">
        <f t="shared" si="47"/>
        <v>19287.703988999998</v>
      </c>
      <c r="G49" s="186">
        <f t="shared" si="47"/>
        <v>19636.330524000005</v>
      </c>
      <c r="H49" s="186">
        <f t="shared" si="47"/>
        <v>4367.6359485649182</v>
      </c>
      <c r="I49" s="186">
        <f t="shared" si="47"/>
        <v>287.46923970300003</v>
      </c>
      <c r="J49" s="186">
        <f t="shared" si="47"/>
        <v>107.03999999999999</v>
      </c>
      <c r="K49" s="186">
        <f t="shared" si="47"/>
        <v>7795.7868108937109</v>
      </c>
      <c r="L49" s="186">
        <f t="shared" si="47"/>
        <v>137.71130000000002</v>
      </c>
      <c r="M49" s="186">
        <f t="shared" si="47"/>
        <v>412.89170000000007</v>
      </c>
      <c r="N49" s="118">
        <f t="shared" si="1"/>
        <v>1409.5318585678365</v>
      </c>
      <c r="O49" s="186">
        <f t="shared" ref="O49" si="48">SUM(B49:N49)</f>
        <v>61787.357398222448</v>
      </c>
      <c r="P49" s="84" t="b">
        <f t="shared" si="4"/>
        <v>1</v>
      </c>
      <c r="Q49" s="185"/>
      <c r="R49" s="81"/>
    </row>
    <row r="50" spans="1:57" s="11" customFormat="1" x14ac:dyDescent="0.2">
      <c r="A50" s="46" t="str">
        <f>PROPER(VLOOKUP(A106,fips_xref!$K$2:$L$53,2,FALSE))</f>
        <v>Eddy</v>
      </c>
      <c r="B50" s="186">
        <f t="shared" ref="B50:M50" si="49">SUMIF($B$60:$AG$60,B$4,$B106:$AG106)</f>
        <v>400.39776540743799</v>
      </c>
      <c r="C50" s="186">
        <f t="shared" si="49"/>
        <v>150.19181895533993</v>
      </c>
      <c r="D50" s="186">
        <f t="shared" si="49"/>
        <v>35.522707243992713</v>
      </c>
      <c r="E50" s="186">
        <f t="shared" si="49"/>
        <v>6546.8387063213559</v>
      </c>
      <c r="F50" s="186">
        <f t="shared" si="49"/>
        <v>26708.871393000001</v>
      </c>
      <c r="G50" s="186">
        <f t="shared" si="49"/>
        <v>11670.849796000002</v>
      </c>
      <c r="H50" s="186">
        <f t="shared" si="49"/>
        <v>3991.3976458795505</v>
      </c>
      <c r="I50" s="186">
        <f t="shared" si="49"/>
        <v>362.27593637400003</v>
      </c>
      <c r="J50" s="186">
        <f t="shared" si="49"/>
        <v>64.189400000000006</v>
      </c>
      <c r="K50" s="186">
        <f t="shared" si="49"/>
        <v>8253.8174603649677</v>
      </c>
      <c r="L50" s="186">
        <f t="shared" si="49"/>
        <v>29.869999999999997</v>
      </c>
      <c r="M50" s="186">
        <f t="shared" si="49"/>
        <v>236.23</v>
      </c>
      <c r="N50" s="118">
        <f t="shared" si="1"/>
        <v>960.41030304795686</v>
      </c>
      <c r="O50" s="186">
        <f t="shared" ref="O50" si="50">SUM(B50:N50)</f>
        <v>59410.862932594617</v>
      </c>
      <c r="P50" s="84" t="b">
        <f t="shared" si="4"/>
        <v>1</v>
      </c>
      <c r="Q50" s="185"/>
      <c r="R50" s="81"/>
    </row>
    <row r="51" spans="1:57" s="11" customFormat="1" x14ac:dyDescent="0.2">
      <c r="A51" s="46" t="str">
        <f>PROPER(VLOOKUP(A107,fips_xref!$K$2:$L$53,2,FALSE))</f>
        <v>De Baca</v>
      </c>
      <c r="B51" s="186">
        <f t="shared" ref="B51:M51" si="51">SUMIF($B$60:$AG$60,B$4,$B107:$AG107)</f>
        <v>0</v>
      </c>
      <c r="C51" s="186">
        <f t="shared" si="51"/>
        <v>0</v>
      </c>
      <c r="D51" s="186">
        <f t="shared" si="51"/>
        <v>0</v>
      </c>
      <c r="E51" s="186">
        <f t="shared" si="51"/>
        <v>0</v>
      </c>
      <c r="F51" s="186">
        <f t="shared" si="51"/>
        <v>0</v>
      </c>
      <c r="G51" s="186">
        <f t="shared" si="51"/>
        <v>0</v>
      </c>
      <c r="H51" s="186">
        <f t="shared" si="51"/>
        <v>0</v>
      </c>
      <c r="I51" s="186">
        <f t="shared" si="51"/>
        <v>0</v>
      </c>
      <c r="J51" s="186">
        <f t="shared" si="51"/>
        <v>0</v>
      </c>
      <c r="K51" s="186">
        <f t="shared" si="51"/>
        <v>0</v>
      </c>
      <c r="L51" s="186">
        <f t="shared" si="51"/>
        <v>2.76</v>
      </c>
      <c r="M51" s="186">
        <f t="shared" si="51"/>
        <v>24.51</v>
      </c>
      <c r="N51" s="118">
        <f>SUMIF($B$57:$AG$57,"N",$B107:$AG107)</f>
        <v>0</v>
      </c>
      <c r="O51" s="186">
        <f t="shared" ref="O51:O52" si="52">SUM(B51:N51)</f>
        <v>27.270000000000003</v>
      </c>
      <c r="P51" s="84" t="b">
        <f t="shared" si="4"/>
        <v>1</v>
      </c>
      <c r="Q51" s="185"/>
      <c r="R51" s="81"/>
    </row>
    <row r="52" spans="1:57" s="11" customFormat="1" x14ac:dyDescent="0.2">
      <c r="A52" s="46" t="str">
        <f>PROPER(VLOOKUP(A108,fips_xref!$K$2:$L$53,2,FALSE))</f>
        <v>Roosevlt</v>
      </c>
      <c r="B52" s="186">
        <f t="shared" ref="B52:M52" si="53">SUMIF($B$60:$AG$60,B$4,$B108:$AG108)</f>
        <v>2.4534398683978615</v>
      </c>
      <c r="C52" s="186">
        <f t="shared" si="53"/>
        <v>0.29740954248582158</v>
      </c>
      <c r="D52" s="186">
        <f t="shared" si="53"/>
        <v>0.9047059514717114</v>
      </c>
      <c r="E52" s="186">
        <f t="shared" si="53"/>
        <v>166.73740264928514</v>
      </c>
      <c r="F52" s="186">
        <f t="shared" si="53"/>
        <v>375.23688749999997</v>
      </c>
      <c r="G52" s="186">
        <f t="shared" si="53"/>
        <v>151.32555600000001</v>
      </c>
      <c r="H52" s="186">
        <f t="shared" si="53"/>
        <v>101.65444824107755</v>
      </c>
      <c r="I52" s="186">
        <f t="shared" si="53"/>
        <v>3.1555114500000006</v>
      </c>
      <c r="J52" s="186">
        <f t="shared" si="53"/>
        <v>0</v>
      </c>
      <c r="K52" s="186">
        <f t="shared" si="53"/>
        <v>188.03505242578541</v>
      </c>
      <c r="L52" s="186">
        <f t="shared" si="53"/>
        <v>0</v>
      </c>
      <c r="M52" s="186">
        <f t="shared" si="53"/>
        <v>0</v>
      </c>
      <c r="N52" s="118">
        <f>SUMIF($B$57:$AG$57,"N",$B108:$AG108)</f>
        <v>13.500827943274757</v>
      </c>
      <c r="O52" s="186">
        <f t="shared" si="52"/>
        <v>1003.3012415717781</v>
      </c>
      <c r="P52" s="84" t="b">
        <f t="shared" si="4"/>
        <v>1</v>
      </c>
      <c r="Q52" s="185"/>
      <c r="R52" s="81"/>
    </row>
    <row r="53" spans="1:57" s="56" customFormat="1" x14ac:dyDescent="0.2">
      <c r="A53" s="110" t="s">
        <v>16</v>
      </c>
      <c r="B53" s="110">
        <f t="shared" ref="B53:O53" si="54">SUM(B5:B52)</f>
        <v>5476.6378323894023</v>
      </c>
      <c r="C53" s="110">
        <f t="shared" si="54"/>
        <v>1581.0291278546279</v>
      </c>
      <c r="D53" s="110">
        <f t="shared" si="54"/>
        <v>420.54268256859183</v>
      </c>
      <c r="E53" s="110">
        <f t="shared" si="54"/>
        <v>77506.060925744168</v>
      </c>
      <c r="F53" s="110">
        <f t="shared" si="54"/>
        <v>82868.319895499983</v>
      </c>
      <c r="G53" s="110">
        <f t="shared" si="54"/>
        <v>185974.69066800002</v>
      </c>
      <c r="H53" s="110">
        <f t="shared" si="54"/>
        <v>47252.960245027782</v>
      </c>
      <c r="I53" s="110">
        <f t="shared" si="54"/>
        <v>2627.2524779390005</v>
      </c>
      <c r="J53" s="110">
        <f t="shared" si="54"/>
        <v>1199.1180999999997</v>
      </c>
      <c r="K53" s="110">
        <f t="shared" si="54"/>
        <v>90932.857393999599</v>
      </c>
      <c r="L53" s="110">
        <f t="shared" si="54"/>
        <v>239.73220000000003</v>
      </c>
      <c r="M53" s="110">
        <f t="shared" si="54"/>
        <v>1471.3889000000001</v>
      </c>
      <c r="N53" s="110">
        <f t="shared" si="54"/>
        <v>18134.982927269244</v>
      </c>
      <c r="O53" s="110">
        <f t="shared" si="54"/>
        <v>515685.57337629236</v>
      </c>
      <c r="P53" s="84" t="b">
        <f t="shared" si="4"/>
        <v>1</v>
      </c>
      <c r="Q53" s="84"/>
      <c r="R53" s="82"/>
    </row>
    <row r="54" spans="1:57" x14ac:dyDescent="0.2">
      <c r="A54" s="265"/>
      <c r="Q54" s="84"/>
    </row>
    <row r="55" spans="1:57" x14ac:dyDescent="0.2">
      <c r="Q55" s="84"/>
    </row>
    <row r="56" spans="1:57" x14ac:dyDescent="0.2">
      <c r="A56" s="5" t="s">
        <v>25</v>
      </c>
    </row>
    <row r="57" spans="1:57" x14ac:dyDescent="0.2">
      <c r="A57" t="s">
        <v>23</v>
      </c>
      <c r="B57" t="str">
        <f>VLOOKUP(B60,by_src_allpol!$J$23:$K$57,2,FALSE)</f>
        <v>Y</v>
      </c>
      <c r="C57" t="str">
        <f>VLOOKUP(C60,by_src_allpol!$J$23:$K$57,2,FALSE)</f>
        <v>Y</v>
      </c>
      <c r="D57" t="str">
        <f>VLOOKUP(D60,by_src_allpol!$J$23:$K$57,2,FALSE)</f>
        <v>Y</v>
      </c>
      <c r="E57" t="str">
        <f>VLOOKUP(E60,by_src_allpol!$J$23:$K$57,2,FALSE)</f>
        <v>Y</v>
      </c>
      <c r="F57" t="str">
        <f>VLOOKUP(F60,by_src_allpol!$J$23:$K$57,2,FALSE)</f>
        <v>Y</v>
      </c>
      <c r="G57" t="str">
        <f>VLOOKUP(G60,by_src_allpol!$J$23:$K$57,2,FALSE)</f>
        <v>Y</v>
      </c>
      <c r="H57" t="str">
        <f>VLOOKUP(H60,by_src_allpol!$J$23:$K$57,2,FALSE)</f>
        <v>Y</v>
      </c>
      <c r="I57" t="str">
        <f>VLOOKUP(I60,by_src_allpol!$J$23:$K$57,2,FALSE)</f>
        <v>Y</v>
      </c>
      <c r="J57" t="str">
        <f>VLOOKUP(J60,by_src_allpol!$J$23:$K$57,2,FALSE)</f>
        <v>N</v>
      </c>
      <c r="K57" t="str">
        <f>VLOOKUP(K60,by_src_allpol!$J$23:$K$57,2,FALSE)</f>
        <v>N</v>
      </c>
      <c r="L57" t="str">
        <f>VLOOKUP(L60,by_src_allpol!$J$23:$K$57,2,FALSE)</f>
        <v>N</v>
      </c>
      <c r="M57" t="str">
        <f>VLOOKUP(M60,by_src_allpol!$J$23:$K$57,2,FALSE)</f>
        <v>Y</v>
      </c>
      <c r="N57" t="str">
        <f>VLOOKUP(N60,by_src_allpol!$J$23:$K$57,2,FALSE)</f>
        <v>Y</v>
      </c>
      <c r="O57" t="str">
        <f>VLOOKUP(O60,by_src_allpol!$J$23:$K$57,2,FALSE)</f>
        <v>Y</v>
      </c>
      <c r="P57" t="str">
        <f>VLOOKUP(P60,by_src_allpol!$J$23:$K$57,2,FALSE)</f>
        <v>N</v>
      </c>
      <c r="Q57" t="str">
        <f>VLOOKUP(Q60,by_src_allpol!$J$23:$K$57,2,FALSE)</f>
        <v>Y</v>
      </c>
      <c r="R57" t="str">
        <f>VLOOKUP(R60,by_src_allpol!$J$23:$K$57,2,FALSE)</f>
        <v>N</v>
      </c>
      <c r="S57" t="str">
        <f>VLOOKUP(S60,by_src_allpol!$J$23:$K$57,2,FALSE)</f>
        <v>N</v>
      </c>
      <c r="T57" t="str">
        <f>VLOOKUP(T60,by_src_allpol!$J$23:$K$57,2,FALSE)</f>
        <v>N</v>
      </c>
      <c r="U57" t="str">
        <f>VLOOKUP(U60,by_src_allpol!$J$23:$K$57,2,FALSE)</f>
        <v>N</v>
      </c>
      <c r="V57" t="str">
        <f>VLOOKUP(V60,by_src_allpol!$J$23:$K$57,2,FALSE)</f>
        <v>N</v>
      </c>
      <c r="W57" t="str">
        <f>VLOOKUP(W60,by_src_allpol!$J$23:$K$57,2,FALSE)</f>
        <v>N</v>
      </c>
      <c r="X57" t="str">
        <f>VLOOKUP(X60,by_src_allpol!$J$23:$K$57,2,FALSE)</f>
        <v>N</v>
      </c>
      <c r="Y57" t="str">
        <f>VLOOKUP(Y60,by_src_allpol!$J$23:$K$57,2,FALSE)</f>
        <v>N</v>
      </c>
      <c r="Z57" t="str">
        <f>VLOOKUP(Z60,by_src_allpol!$J$23:$K$57,2,FALSE)</f>
        <v>N</v>
      </c>
      <c r="AA57" t="str">
        <f>VLOOKUP(AA60,by_src_allpol!$J$23:$K$57,2,FALSE)</f>
        <v>N</v>
      </c>
      <c r="AB57" t="str">
        <f>VLOOKUP(AB60,by_src_allpol!$J$23:$K$57,2,FALSE)</f>
        <v>N</v>
      </c>
      <c r="AC57" t="str">
        <f>VLOOKUP(AC60,by_src_allpol!$J$23:$K$57,2,FALSE)</f>
        <v>N</v>
      </c>
      <c r="AD57" t="str">
        <f>VLOOKUP(AD60,by_src_allpol!$J$23:$K$58,2,FALSE)</f>
        <v>N</v>
      </c>
      <c r="AE57" t="str">
        <f>VLOOKUP(AE60,by_src_allpol!$J$23:$K$58,2,FALSE)</f>
        <v>N</v>
      </c>
      <c r="AF57" t="str">
        <f>VLOOKUP(AF60,by_src_allpol!$J$23:$K$58,2,FALSE)</f>
        <v>N</v>
      </c>
      <c r="AG57" t="str">
        <f>VLOOKUP(AG60,by_src_allpol!$J$23:$K$58,2,FALSE)</f>
        <v>N</v>
      </c>
    </row>
    <row r="59" spans="1:57" x14ac:dyDescent="0.2">
      <c r="A59" s="20" t="s">
        <v>10436</v>
      </c>
      <c r="B59" s="20" t="s">
        <v>793</v>
      </c>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4"/>
    </row>
    <row r="60" spans="1:57" s="14" customFormat="1" ht="25.5" x14ac:dyDescent="0.2">
      <c r="A60" s="29" t="s">
        <v>794</v>
      </c>
      <c r="B60" s="30" t="s">
        <v>821</v>
      </c>
      <c r="C60" s="31" t="s">
        <v>2582</v>
      </c>
      <c r="D60" s="31" t="s">
        <v>2411</v>
      </c>
      <c r="E60" s="31" t="s">
        <v>2586</v>
      </c>
      <c r="F60" s="31" t="s">
        <v>2410</v>
      </c>
      <c r="G60" s="31" t="s">
        <v>1873</v>
      </c>
      <c r="H60" s="31" t="s">
        <v>1881</v>
      </c>
      <c r="I60" s="31" t="s">
        <v>1883</v>
      </c>
      <c r="J60" s="31" t="s">
        <v>790</v>
      </c>
      <c r="K60" s="31" t="s">
        <v>2585</v>
      </c>
      <c r="L60" s="268" t="s">
        <v>5581</v>
      </c>
      <c r="M60" s="31" t="s">
        <v>1862</v>
      </c>
      <c r="N60" s="31" t="s">
        <v>899</v>
      </c>
      <c r="O60" s="31" t="s">
        <v>898</v>
      </c>
      <c r="P60" s="31" t="s">
        <v>11</v>
      </c>
      <c r="Q60" s="31" t="s">
        <v>1863</v>
      </c>
      <c r="R60" s="31" t="s">
        <v>7621</v>
      </c>
      <c r="S60" s="31" t="s">
        <v>7623</v>
      </c>
      <c r="T60" s="31" t="s">
        <v>7618</v>
      </c>
      <c r="U60" s="31" t="s">
        <v>1856</v>
      </c>
      <c r="V60" s="31" t="s">
        <v>817</v>
      </c>
      <c r="W60" s="31" t="s">
        <v>7619</v>
      </c>
      <c r="X60" s="31" t="s">
        <v>1857</v>
      </c>
      <c r="Y60" s="31" t="s">
        <v>1859</v>
      </c>
      <c r="Z60" s="31" t="s">
        <v>7617</v>
      </c>
      <c r="AA60" s="31" t="s">
        <v>7620</v>
      </c>
      <c r="AB60" s="31" t="s">
        <v>1854</v>
      </c>
      <c r="AC60" s="31" t="s">
        <v>1860</v>
      </c>
      <c r="AD60" s="31" t="s">
        <v>800</v>
      </c>
      <c r="AE60" s="31" t="s">
        <v>3157</v>
      </c>
      <c r="AF60" s="31" t="s">
        <v>17124</v>
      </c>
      <c r="AG60" s="31" t="s">
        <v>901</v>
      </c>
      <c r="AH60" s="32" t="s">
        <v>10437</v>
      </c>
      <c r="AI60"/>
      <c r="AJ60"/>
      <c r="AK60"/>
      <c r="AL60"/>
      <c r="AM60"/>
      <c r="AN60"/>
      <c r="AO60"/>
      <c r="AP60"/>
      <c r="AQ60"/>
      <c r="AR60"/>
      <c r="AS60"/>
      <c r="AT60"/>
      <c r="AU60"/>
      <c r="AV60"/>
      <c r="AW60"/>
      <c r="AX60"/>
      <c r="AY60"/>
      <c r="AZ60"/>
      <c r="BA60"/>
      <c r="BB60"/>
      <c r="BC60"/>
      <c r="BD60"/>
      <c r="BE60"/>
    </row>
    <row r="61" spans="1:57" x14ac:dyDescent="0.2">
      <c r="A61" s="54" t="s">
        <v>17064</v>
      </c>
      <c r="B61" s="48">
        <v>225.05759696845075</v>
      </c>
      <c r="C61" s="49">
        <v>110.93375934721145</v>
      </c>
      <c r="D61" s="49">
        <v>27.161976382116208</v>
      </c>
      <c r="E61" s="49">
        <v>8733.6254299532266</v>
      </c>
      <c r="F61" s="49">
        <v>5005.9551232176182</v>
      </c>
      <c r="G61" s="49">
        <v>151.53684992500001</v>
      </c>
      <c r="H61" s="49">
        <v>5956.9138732500005</v>
      </c>
      <c r="I61" s="49">
        <v>3268.6462640000004</v>
      </c>
      <c r="J61" s="49">
        <v>193.19647619999998</v>
      </c>
      <c r="K61" s="49">
        <v>67.397813908332481</v>
      </c>
      <c r="L61" s="49">
        <v>0</v>
      </c>
      <c r="M61" s="49">
        <v>3051.9703310999375</v>
      </c>
      <c r="N61" s="49">
        <v>56.992200000000004</v>
      </c>
      <c r="O61" s="49">
        <v>0.80769999999999997</v>
      </c>
      <c r="P61" s="49">
        <v>2.8152999999999997</v>
      </c>
      <c r="Q61" s="49">
        <v>43.125999999999998</v>
      </c>
      <c r="R61" s="49">
        <v>0</v>
      </c>
      <c r="S61" s="49">
        <v>21.958299999999998</v>
      </c>
      <c r="T61" s="49"/>
      <c r="U61" s="49">
        <v>6.6601999999999997</v>
      </c>
      <c r="V61" s="49">
        <v>36.686332934793469</v>
      </c>
      <c r="W61" s="49">
        <v>1.08</v>
      </c>
      <c r="X61" s="49">
        <v>0.55900000000000005</v>
      </c>
      <c r="Y61" s="49">
        <v>0</v>
      </c>
      <c r="Z61" s="49"/>
      <c r="AA61" s="49"/>
      <c r="AB61" s="49"/>
      <c r="AC61" s="49"/>
      <c r="AD61" s="49">
        <v>2.320544432912364E-2</v>
      </c>
      <c r="AE61" s="49"/>
      <c r="AF61" s="49">
        <v>0</v>
      </c>
      <c r="AG61" s="49">
        <v>0</v>
      </c>
      <c r="AH61" s="50">
        <v>26963.103732631014</v>
      </c>
    </row>
    <row r="62" spans="1:57" x14ac:dyDescent="0.2">
      <c r="A62" s="55" t="s">
        <v>17065</v>
      </c>
      <c r="B62" s="51">
        <v>31.6138575876858</v>
      </c>
      <c r="C62" s="52">
        <v>5.650781307230611</v>
      </c>
      <c r="D62" s="52">
        <v>1.3067974854591387</v>
      </c>
      <c r="E62" s="52">
        <v>260.0613865542947</v>
      </c>
      <c r="F62" s="52">
        <v>240.84291493785631</v>
      </c>
      <c r="G62" s="52">
        <v>5.6647083090000008</v>
      </c>
      <c r="H62" s="52">
        <v>30.320649</v>
      </c>
      <c r="I62" s="52">
        <v>337.28386800000004</v>
      </c>
      <c r="J62" s="52">
        <v>19.935486899999997</v>
      </c>
      <c r="K62" s="52">
        <v>3.2425951816540763</v>
      </c>
      <c r="L62" s="52">
        <v>0</v>
      </c>
      <c r="M62" s="52">
        <v>146.83420301488979</v>
      </c>
      <c r="N62" s="52">
        <v>15.98</v>
      </c>
      <c r="O62" s="52">
        <v>0.33119999999999999</v>
      </c>
      <c r="P62" s="52">
        <v>1.5590999999999999</v>
      </c>
      <c r="Q62" s="52">
        <v>84.67</v>
      </c>
      <c r="R62" s="52"/>
      <c r="S62" s="52"/>
      <c r="T62" s="52"/>
      <c r="U62" s="52">
        <v>1.94</v>
      </c>
      <c r="V62" s="52">
        <v>0.18673317218973487</v>
      </c>
      <c r="W62" s="52"/>
      <c r="X62" s="52"/>
      <c r="Y62" s="52"/>
      <c r="Z62" s="52"/>
      <c r="AA62" s="52"/>
      <c r="AB62" s="52"/>
      <c r="AC62" s="52"/>
      <c r="AD62" s="52">
        <v>1.1164436590198586E-3</v>
      </c>
      <c r="AE62" s="52"/>
      <c r="AF62" s="52">
        <v>0</v>
      </c>
      <c r="AG62" s="52">
        <v>0</v>
      </c>
      <c r="AH62" s="53">
        <v>1187.4253978939194</v>
      </c>
    </row>
    <row r="63" spans="1:57" x14ac:dyDescent="0.2">
      <c r="A63" s="55" t="s">
        <v>17066</v>
      </c>
      <c r="B63" s="51">
        <v>439.25101717290397</v>
      </c>
      <c r="C63" s="52">
        <v>37.771011895699338</v>
      </c>
      <c r="D63" s="52">
        <v>16.274308207508369</v>
      </c>
      <c r="E63" s="52">
        <v>3262.3683705054423</v>
      </c>
      <c r="F63" s="52">
        <v>2999.3567258176004</v>
      </c>
      <c r="G63" s="52">
        <v>86.79453639700003</v>
      </c>
      <c r="H63" s="52">
        <v>1469.9983634999999</v>
      </c>
      <c r="I63" s="52">
        <v>5737.1984920000004</v>
      </c>
      <c r="J63" s="52">
        <v>339.10262609999995</v>
      </c>
      <c r="K63" s="52">
        <v>40.381921426699968</v>
      </c>
      <c r="L63" s="52">
        <v>0</v>
      </c>
      <c r="M63" s="52">
        <v>1828.6116264055902</v>
      </c>
      <c r="N63" s="52">
        <v>70.33720000000001</v>
      </c>
      <c r="O63" s="52">
        <v>0.875</v>
      </c>
      <c r="P63" s="52">
        <v>2.9991000000000003</v>
      </c>
      <c r="Q63" s="52">
        <v>111.7591</v>
      </c>
      <c r="R63" s="52">
        <v>0.02</v>
      </c>
      <c r="S63" s="52">
        <v>7.8</v>
      </c>
      <c r="T63" s="52"/>
      <c r="U63" s="52">
        <v>43.941600000000001</v>
      </c>
      <c r="V63" s="52">
        <v>9.0531524417592113</v>
      </c>
      <c r="W63" s="52">
        <v>0</v>
      </c>
      <c r="X63" s="52"/>
      <c r="Y63" s="52"/>
      <c r="Z63" s="52"/>
      <c r="AA63" s="52"/>
      <c r="AB63" s="52"/>
      <c r="AC63" s="52"/>
      <c r="AD63" s="52">
        <v>1.3903721429968794E-2</v>
      </c>
      <c r="AE63" s="52"/>
      <c r="AF63" s="52">
        <v>0</v>
      </c>
      <c r="AG63" s="52">
        <v>0</v>
      </c>
      <c r="AH63" s="53">
        <v>16503.908055591637</v>
      </c>
    </row>
    <row r="64" spans="1:57" x14ac:dyDescent="0.2">
      <c r="A64" s="55" t="s">
        <v>17067</v>
      </c>
      <c r="B64" s="51">
        <v>221.08824971505786</v>
      </c>
      <c r="C64" s="52">
        <v>69.891242484168075</v>
      </c>
      <c r="D64" s="52">
        <v>23.820457082427588</v>
      </c>
      <c r="E64" s="52">
        <v>4303.2426231664449</v>
      </c>
      <c r="F64" s="52">
        <v>4390.112762474665</v>
      </c>
      <c r="G64" s="52">
        <v>55.642445250000009</v>
      </c>
      <c r="H64" s="52">
        <v>588.33624149999991</v>
      </c>
      <c r="I64" s="52">
        <v>12024.886208000002</v>
      </c>
      <c r="J64" s="52">
        <v>710.74244639999995</v>
      </c>
      <c r="K64" s="52">
        <v>59.106403417312507</v>
      </c>
      <c r="L64" s="52">
        <v>0</v>
      </c>
      <c r="M64" s="52">
        <v>2676.5109897037737</v>
      </c>
      <c r="N64" s="52">
        <v>139.81030000000001</v>
      </c>
      <c r="O64" s="52">
        <v>0.97299999999999998</v>
      </c>
      <c r="P64" s="52">
        <v>4.6544000000000008</v>
      </c>
      <c r="Q64" s="52">
        <v>62.620000000000005</v>
      </c>
      <c r="R64" s="52"/>
      <c r="S64" s="52">
        <v>6.5136000000000003</v>
      </c>
      <c r="T64" s="52">
        <v>0.23300000000000001</v>
      </c>
      <c r="U64" s="52">
        <v>46.383299999999998</v>
      </c>
      <c r="V64" s="52">
        <v>3.6233357897280145</v>
      </c>
      <c r="W64" s="52">
        <v>0</v>
      </c>
      <c r="X64" s="52"/>
      <c r="Y64" s="52"/>
      <c r="Z64" s="52"/>
      <c r="AA64" s="52"/>
      <c r="AB64" s="52"/>
      <c r="AC64" s="52"/>
      <c r="AD64" s="52">
        <v>2.0350665317730682E-2</v>
      </c>
      <c r="AE64" s="52"/>
      <c r="AF64" s="52">
        <v>0</v>
      </c>
      <c r="AG64" s="52">
        <v>0</v>
      </c>
      <c r="AH64" s="53">
        <v>25388.211355648898</v>
      </c>
    </row>
    <row r="65" spans="1:57" x14ac:dyDescent="0.2">
      <c r="A65" s="55" t="s">
        <v>17068</v>
      </c>
      <c r="B65" s="51">
        <v>345.49186728159339</v>
      </c>
      <c r="C65" s="52">
        <v>140.07989451082199</v>
      </c>
      <c r="D65" s="52">
        <v>24.21908231008754</v>
      </c>
      <c r="E65" s="52">
        <v>4423.5091207410942</v>
      </c>
      <c r="F65" s="52">
        <v>4463.5794341400588</v>
      </c>
      <c r="G65" s="52">
        <v>39.065819946000005</v>
      </c>
      <c r="H65" s="52">
        <v>93.589233750000005</v>
      </c>
      <c r="I65" s="52">
        <v>14697.331924000004</v>
      </c>
      <c r="J65" s="52">
        <v>868.69991670000002</v>
      </c>
      <c r="K65" s="52">
        <v>60.095523963440407</v>
      </c>
      <c r="L65" s="52">
        <v>0</v>
      </c>
      <c r="M65" s="52">
        <v>2721.3012638329842</v>
      </c>
      <c r="N65" s="52">
        <v>13.32</v>
      </c>
      <c r="O65" s="52">
        <v>6.9420000000000002</v>
      </c>
      <c r="P65" s="52">
        <v>1.1482000000000001</v>
      </c>
      <c r="Q65" s="52">
        <v>27.981999999999999</v>
      </c>
      <c r="R65" s="52"/>
      <c r="S65" s="52">
        <v>4.16</v>
      </c>
      <c r="T65" s="52">
        <v>0.12</v>
      </c>
      <c r="U65" s="52">
        <v>0.72970000000000002</v>
      </c>
      <c r="V65" s="52">
        <v>0.57637996142312442</v>
      </c>
      <c r="W65" s="52"/>
      <c r="X65" s="52"/>
      <c r="Y65" s="52"/>
      <c r="Z65" s="52"/>
      <c r="AA65" s="52"/>
      <c r="AB65" s="52"/>
      <c r="AC65" s="52"/>
      <c r="AD65" s="52">
        <v>2.069122505456698E-2</v>
      </c>
      <c r="AE65" s="52"/>
      <c r="AF65" s="52">
        <v>0</v>
      </c>
      <c r="AG65" s="52">
        <v>0</v>
      </c>
      <c r="AH65" s="53">
        <v>27931.962052362556</v>
      </c>
    </row>
    <row r="66" spans="1:57" s="38" customFormat="1" x14ac:dyDescent="0.2">
      <c r="A66" s="55" t="s">
        <v>17069</v>
      </c>
      <c r="B66" s="51">
        <v>25.228393637271608</v>
      </c>
      <c r="C66" s="52">
        <v>7.1378290196597174</v>
      </c>
      <c r="D66" s="52">
        <v>2.1248457787439046</v>
      </c>
      <c r="E66" s="52">
        <v>376.98566469377522</v>
      </c>
      <c r="F66" s="52">
        <v>391.60930200770798</v>
      </c>
      <c r="G66" s="52">
        <v>7.4484892370000013</v>
      </c>
      <c r="H66" s="52">
        <v>0</v>
      </c>
      <c r="I66" s="52">
        <v>2210.3742400000001</v>
      </c>
      <c r="J66" s="52">
        <v>130.64629199999999</v>
      </c>
      <c r="K66" s="52">
        <v>5.2724425632730743</v>
      </c>
      <c r="L66" s="52">
        <v>0</v>
      </c>
      <c r="M66" s="52">
        <v>238.75163514092159</v>
      </c>
      <c r="N66" s="52">
        <v>0.25789999999999996</v>
      </c>
      <c r="O66" s="52"/>
      <c r="P66" s="52">
        <v>0.13250000000000001</v>
      </c>
      <c r="Q66" s="52">
        <v>20.063099999999999</v>
      </c>
      <c r="R66" s="52"/>
      <c r="S66" s="52"/>
      <c r="T66" s="52"/>
      <c r="U66" s="52">
        <v>0</v>
      </c>
      <c r="V66" s="52">
        <v>0</v>
      </c>
      <c r="W66" s="52"/>
      <c r="X66" s="52"/>
      <c r="Y66" s="52"/>
      <c r="Z66" s="52"/>
      <c r="AA66" s="52"/>
      <c r="AB66" s="52"/>
      <c r="AC66" s="52"/>
      <c r="AD66" s="52">
        <v>1.8153314667882581E-3</v>
      </c>
      <c r="AE66" s="52"/>
      <c r="AF66" s="52">
        <v>0</v>
      </c>
      <c r="AG66" s="52">
        <v>0</v>
      </c>
      <c r="AH66" s="53">
        <v>3416.0344494098204</v>
      </c>
      <c r="AI66"/>
      <c r="AJ66"/>
      <c r="AK66"/>
      <c r="AL66"/>
      <c r="AM66"/>
      <c r="AN66"/>
      <c r="AO66"/>
      <c r="AP66"/>
      <c r="AQ66"/>
      <c r="AR66"/>
      <c r="AS66"/>
      <c r="AT66"/>
      <c r="AU66"/>
      <c r="AV66"/>
      <c r="AW66"/>
      <c r="AX66"/>
      <c r="AY66"/>
      <c r="AZ66"/>
      <c r="BA66"/>
      <c r="BB66"/>
      <c r="BC66"/>
      <c r="BD66"/>
      <c r="BE66"/>
    </row>
    <row r="67" spans="1:57" s="38" customFormat="1" x14ac:dyDescent="0.2">
      <c r="A67" s="55" t="s">
        <v>17070</v>
      </c>
      <c r="B67" s="51">
        <v>9.4982287174666578</v>
      </c>
      <c r="C67" s="52">
        <v>5.0559622222589677</v>
      </c>
      <c r="D67" s="52">
        <v>0.65166558956583032</v>
      </c>
      <c r="E67" s="52">
        <v>138.32445938054309</v>
      </c>
      <c r="F67" s="52">
        <v>120.10203715733948</v>
      </c>
      <c r="G67" s="52">
        <v>5.7362857440000017</v>
      </c>
      <c r="H67" s="52">
        <v>31.929704999999998</v>
      </c>
      <c r="I67" s="52">
        <v>58.756516000000005</v>
      </c>
      <c r="J67" s="52">
        <v>3.4728602999999993</v>
      </c>
      <c r="K67" s="52">
        <v>1.6169970667134386</v>
      </c>
      <c r="L67" s="52">
        <v>0</v>
      </c>
      <c r="M67" s="52">
        <v>73.222361185143981</v>
      </c>
      <c r="N67" s="52"/>
      <c r="O67" s="52"/>
      <c r="P67" s="52"/>
      <c r="Q67" s="52">
        <v>0.44</v>
      </c>
      <c r="R67" s="52"/>
      <c r="S67" s="52"/>
      <c r="T67" s="52"/>
      <c r="U67" s="52">
        <v>0</v>
      </c>
      <c r="V67" s="52">
        <v>0.19664272693280538</v>
      </c>
      <c r="W67" s="52"/>
      <c r="X67" s="52"/>
      <c r="Y67" s="52"/>
      <c r="Z67" s="52"/>
      <c r="AA67" s="52"/>
      <c r="AB67" s="52"/>
      <c r="AC67" s="52"/>
      <c r="AD67" s="52">
        <v>5.5674113500194531E-4</v>
      </c>
      <c r="AE67" s="52"/>
      <c r="AF67" s="52">
        <v>0</v>
      </c>
      <c r="AG67" s="52">
        <v>0</v>
      </c>
      <c r="AH67" s="53">
        <v>449.00427783109922</v>
      </c>
      <c r="AI67"/>
      <c r="AJ67"/>
      <c r="AK67"/>
      <c r="AL67"/>
      <c r="AM67"/>
      <c r="AN67"/>
      <c r="AO67"/>
      <c r="AP67"/>
      <c r="AQ67"/>
      <c r="AR67"/>
      <c r="AS67"/>
      <c r="AT67"/>
      <c r="AU67"/>
      <c r="AV67"/>
      <c r="AW67"/>
      <c r="AX67"/>
      <c r="AY67"/>
      <c r="AZ67"/>
      <c r="BA67"/>
      <c r="BB67"/>
      <c r="BC67"/>
      <c r="BD67"/>
      <c r="BE67"/>
    </row>
    <row r="68" spans="1:57" s="38" customFormat="1" x14ac:dyDescent="0.2">
      <c r="A68" s="55" t="s">
        <v>17071</v>
      </c>
      <c r="B68" s="51">
        <v>14.3669959814347</v>
      </c>
      <c r="C68" s="52">
        <v>12.788610326890328</v>
      </c>
      <c r="D68" s="52">
        <v>4.4472710181540451</v>
      </c>
      <c r="E68" s="52">
        <v>789.0254613411314</v>
      </c>
      <c r="F68" s="52">
        <v>819.63251953652423</v>
      </c>
      <c r="G68" s="52">
        <v>3.2146191960000001</v>
      </c>
      <c r="H68" s="52">
        <v>0</v>
      </c>
      <c r="I68" s="52">
        <v>2556.4414760000004</v>
      </c>
      <c r="J68" s="52">
        <v>151.10092829999999</v>
      </c>
      <c r="K68" s="52">
        <v>11.035144875496499</v>
      </c>
      <c r="L68" s="52">
        <v>0</v>
      </c>
      <c r="M68" s="52">
        <v>499.70366702414748</v>
      </c>
      <c r="N68" s="52"/>
      <c r="O68" s="52"/>
      <c r="P68" s="52"/>
      <c r="Q68" s="52"/>
      <c r="R68" s="52"/>
      <c r="S68" s="52">
        <v>0.58499999999999996</v>
      </c>
      <c r="T68" s="52"/>
      <c r="U68" s="52"/>
      <c r="V68" s="52">
        <v>0</v>
      </c>
      <c r="W68" s="52"/>
      <c r="X68" s="52"/>
      <c r="Y68" s="52"/>
      <c r="Z68" s="52"/>
      <c r="AA68" s="52"/>
      <c r="AB68" s="52"/>
      <c r="AC68" s="52"/>
      <c r="AD68" s="52">
        <v>3.7994621074866806E-3</v>
      </c>
      <c r="AE68" s="52"/>
      <c r="AF68" s="52">
        <v>0</v>
      </c>
      <c r="AG68" s="52">
        <v>0</v>
      </c>
      <c r="AH68" s="53">
        <v>4862.3454930618873</v>
      </c>
      <c r="AI68"/>
      <c r="AJ68"/>
      <c r="AK68"/>
      <c r="AL68"/>
      <c r="AM68"/>
      <c r="AN68"/>
      <c r="AO68"/>
      <c r="AP68"/>
      <c r="AQ68"/>
      <c r="AR68"/>
      <c r="AS68"/>
      <c r="AT68"/>
      <c r="AU68"/>
      <c r="AV68"/>
      <c r="AW68"/>
      <c r="AX68"/>
      <c r="AY68"/>
      <c r="AZ68"/>
      <c r="BA68"/>
      <c r="BB68"/>
      <c r="BC68"/>
      <c r="BD68"/>
      <c r="BE68"/>
    </row>
    <row r="69" spans="1:57" s="38" customFormat="1" x14ac:dyDescent="0.2">
      <c r="A69" s="55" t="s">
        <v>17072</v>
      </c>
      <c r="B69" s="51">
        <v>3.8822630867751604</v>
      </c>
      <c r="C69" s="52">
        <v>5.0559622222589677</v>
      </c>
      <c r="D69" s="52">
        <v>1.4315845132483402</v>
      </c>
      <c r="E69" s="52">
        <v>253.9887104706838</v>
      </c>
      <c r="F69" s="52">
        <v>263.84117737224045</v>
      </c>
      <c r="G69" s="52">
        <v>6.6229098000000014E-2</v>
      </c>
      <c r="H69" s="52">
        <v>0</v>
      </c>
      <c r="I69" s="52">
        <v>340.25494400000002</v>
      </c>
      <c r="J69" s="52">
        <v>20.111095199999998</v>
      </c>
      <c r="K69" s="52">
        <v>3.5522329178332455</v>
      </c>
      <c r="L69" s="52">
        <v>0</v>
      </c>
      <c r="M69" s="52">
        <v>160.85550622055564</v>
      </c>
      <c r="N69" s="52"/>
      <c r="O69" s="52"/>
      <c r="P69" s="52"/>
      <c r="Q69" s="52"/>
      <c r="R69" s="52"/>
      <c r="S69" s="52"/>
      <c r="T69" s="52"/>
      <c r="U69" s="52"/>
      <c r="V69" s="52">
        <v>0</v>
      </c>
      <c r="W69" s="52"/>
      <c r="X69" s="52"/>
      <c r="Y69" s="52"/>
      <c r="Z69" s="52"/>
      <c r="AA69" s="52"/>
      <c r="AB69" s="52"/>
      <c r="AC69" s="52"/>
      <c r="AD69" s="52">
        <v>1.2230536635946991E-3</v>
      </c>
      <c r="AE69" s="52"/>
      <c r="AF69" s="52">
        <v>0</v>
      </c>
      <c r="AG69" s="52">
        <v>0</v>
      </c>
      <c r="AH69" s="53">
        <v>1053.0409281552593</v>
      </c>
      <c r="AI69"/>
      <c r="AJ69"/>
      <c r="AK69"/>
      <c r="AL69"/>
      <c r="AM69"/>
      <c r="AN69"/>
      <c r="AO69"/>
      <c r="AP69"/>
      <c r="AQ69"/>
      <c r="AR69"/>
      <c r="AS69"/>
      <c r="AT69"/>
      <c r="AU69"/>
      <c r="AV69"/>
      <c r="AW69"/>
      <c r="AX69"/>
      <c r="AY69"/>
      <c r="AZ69"/>
      <c r="BA69"/>
      <c r="BB69"/>
      <c r="BC69"/>
      <c r="BD69"/>
      <c r="BE69"/>
    </row>
    <row r="70" spans="1:57" s="38" customFormat="1" x14ac:dyDescent="0.2">
      <c r="A70" s="55" t="s">
        <v>17073</v>
      </c>
      <c r="B70" s="51">
        <v>2.1338346748134658</v>
      </c>
      <c r="C70" s="52">
        <v>13.680838954347793</v>
      </c>
      <c r="D70" s="52">
        <v>0.78685153633746541</v>
      </c>
      <c r="E70" s="52">
        <v>139.60154304320875</v>
      </c>
      <c r="F70" s="52">
        <v>145.01682146125566</v>
      </c>
      <c r="G70" s="52">
        <v>0.15637345800000002</v>
      </c>
      <c r="H70" s="52">
        <v>0</v>
      </c>
      <c r="I70" s="52">
        <v>777.26585599999999</v>
      </c>
      <c r="J70" s="52">
        <v>45.941044799999993</v>
      </c>
      <c r="K70" s="52">
        <v>1.9524379475742053</v>
      </c>
      <c r="L70" s="52">
        <v>0</v>
      </c>
      <c r="M70" s="52">
        <v>88.412106324615337</v>
      </c>
      <c r="N70" s="52"/>
      <c r="O70" s="52"/>
      <c r="P70" s="52"/>
      <c r="Q70" s="52"/>
      <c r="R70" s="52"/>
      <c r="S70" s="52"/>
      <c r="T70" s="52"/>
      <c r="U70" s="52"/>
      <c r="V70" s="52">
        <v>0</v>
      </c>
      <c r="W70" s="52"/>
      <c r="X70" s="52"/>
      <c r="Y70" s="52"/>
      <c r="Z70" s="52"/>
      <c r="AA70" s="52"/>
      <c r="AB70" s="52"/>
      <c r="AC70" s="52"/>
      <c r="AD70" s="52">
        <v>6.7223530662468937E-4</v>
      </c>
      <c r="AE70" s="52"/>
      <c r="AF70" s="52">
        <v>0</v>
      </c>
      <c r="AG70" s="52">
        <v>0</v>
      </c>
      <c r="AH70" s="53">
        <v>1214.9483804354593</v>
      </c>
      <c r="AI70"/>
      <c r="AJ70"/>
      <c r="AK70"/>
      <c r="AL70"/>
      <c r="AM70"/>
      <c r="AN70"/>
      <c r="AO70"/>
      <c r="AP70"/>
      <c r="AQ70"/>
      <c r="AR70"/>
      <c r="AS70"/>
      <c r="AT70"/>
      <c r="AU70"/>
      <c r="AV70"/>
      <c r="AW70"/>
      <c r="AX70"/>
      <c r="AY70"/>
      <c r="AZ70"/>
      <c r="BA70"/>
      <c r="BB70"/>
      <c r="BC70"/>
      <c r="BD70"/>
      <c r="BE70"/>
    </row>
    <row r="71" spans="1:57" s="40" customFormat="1" x14ac:dyDescent="0.2">
      <c r="A71" s="55" t="s">
        <v>17074</v>
      </c>
      <c r="B71" s="51">
        <v>76.486225368662247</v>
      </c>
      <c r="C71" s="52">
        <v>39.852878693100095</v>
      </c>
      <c r="D71" s="52">
        <v>14.1910581046942</v>
      </c>
      <c r="E71" s="52">
        <v>2596.8792310450535</v>
      </c>
      <c r="F71" s="52">
        <v>2615.4135112880203</v>
      </c>
      <c r="G71" s="52">
        <v>52.818711916000012</v>
      </c>
      <c r="H71" s="52">
        <v>196.41796875</v>
      </c>
      <c r="I71" s="52">
        <v>15456.701864000002</v>
      </c>
      <c r="J71" s="52">
        <v>913.58320619999984</v>
      </c>
      <c r="K71" s="52">
        <v>35.212691442153286</v>
      </c>
      <c r="L71" s="52">
        <v>0</v>
      </c>
      <c r="M71" s="52">
        <v>1594.5337589998906</v>
      </c>
      <c r="N71" s="52">
        <v>14.381600000000001</v>
      </c>
      <c r="O71" s="52">
        <v>2.8376000000000001</v>
      </c>
      <c r="P71" s="52">
        <v>1.7597</v>
      </c>
      <c r="Q71" s="52">
        <v>29.977</v>
      </c>
      <c r="R71" s="52"/>
      <c r="S71" s="52">
        <v>27.925000000000001</v>
      </c>
      <c r="T71" s="52"/>
      <c r="U71" s="52">
        <v>1.2385999999999999</v>
      </c>
      <c r="V71" s="52">
        <v>1.2096624442224739</v>
      </c>
      <c r="W71" s="52"/>
      <c r="X71" s="52">
        <v>0</v>
      </c>
      <c r="Y71" s="52"/>
      <c r="Z71" s="52">
        <v>0.93799999999999994</v>
      </c>
      <c r="AA71" s="52"/>
      <c r="AB71" s="52"/>
      <c r="AC71" s="52"/>
      <c r="AD71" s="52">
        <v>1.2123926631372149E-2</v>
      </c>
      <c r="AE71" s="52"/>
      <c r="AF71" s="52">
        <v>0</v>
      </c>
      <c r="AG71" s="52">
        <v>0</v>
      </c>
      <c r="AH71" s="53">
        <v>23672.370392178425</v>
      </c>
      <c r="AI71"/>
      <c r="AJ71"/>
      <c r="AK71"/>
      <c r="AL71"/>
      <c r="AM71"/>
      <c r="AN71"/>
      <c r="AO71"/>
      <c r="AP71"/>
      <c r="AQ71"/>
      <c r="AR71"/>
      <c r="AS71"/>
      <c r="AT71"/>
      <c r="AU71"/>
      <c r="AV71"/>
      <c r="AW71"/>
      <c r="AX71"/>
      <c r="AY71"/>
      <c r="AZ71"/>
      <c r="BA71"/>
      <c r="BB71"/>
      <c r="BC71"/>
      <c r="BD71"/>
      <c r="BE71"/>
    </row>
    <row r="72" spans="1:57" s="40" customFormat="1" x14ac:dyDescent="0.2">
      <c r="A72" s="55" t="s">
        <v>17075</v>
      </c>
      <c r="B72" s="51">
        <v>19.777921391222609</v>
      </c>
      <c r="C72" s="52">
        <v>16.357524836720188</v>
      </c>
      <c r="D72" s="52">
        <v>7.293108513013336</v>
      </c>
      <c r="E72" s="52">
        <v>1293.9279584269218</v>
      </c>
      <c r="F72" s="52">
        <v>1344.1206711651184</v>
      </c>
      <c r="G72" s="52">
        <v>1.002013032</v>
      </c>
      <c r="H72" s="52">
        <v>0</v>
      </c>
      <c r="I72" s="52">
        <v>2216.3943080000004</v>
      </c>
      <c r="J72" s="52">
        <v>131.00211389999998</v>
      </c>
      <c r="K72" s="52">
        <v>18.096605470026994</v>
      </c>
      <c r="L72" s="52">
        <v>0</v>
      </c>
      <c r="M72" s="52">
        <v>819.46727624224968</v>
      </c>
      <c r="N72" s="52"/>
      <c r="O72" s="52"/>
      <c r="P72" s="52"/>
      <c r="Q72" s="52"/>
      <c r="R72" s="52"/>
      <c r="S72" s="52"/>
      <c r="T72" s="52"/>
      <c r="U72" s="52"/>
      <c r="V72" s="52">
        <v>0</v>
      </c>
      <c r="W72" s="52"/>
      <c r="X72" s="52"/>
      <c r="Y72" s="52"/>
      <c r="Z72" s="52"/>
      <c r="AA72" s="52"/>
      <c r="AB72" s="52"/>
      <c r="AC72" s="52"/>
      <c r="AD72" s="52">
        <v>6.2307624895962394E-3</v>
      </c>
      <c r="AE72" s="52"/>
      <c r="AF72" s="52">
        <v>0</v>
      </c>
      <c r="AG72" s="52">
        <v>0</v>
      </c>
      <c r="AH72" s="53">
        <v>5867.4457317397619</v>
      </c>
      <c r="AI72"/>
      <c r="AJ72"/>
      <c r="AK72"/>
      <c r="AL72"/>
      <c r="AM72"/>
      <c r="AN72"/>
      <c r="AO72"/>
      <c r="AP72"/>
      <c r="AQ72"/>
      <c r="AR72"/>
      <c r="AS72"/>
      <c r="AT72"/>
      <c r="AU72"/>
      <c r="AV72"/>
      <c r="AW72"/>
      <c r="AX72"/>
      <c r="AY72"/>
      <c r="AZ72"/>
      <c r="BA72"/>
      <c r="BB72"/>
      <c r="BC72"/>
      <c r="BD72"/>
      <c r="BE72"/>
    </row>
    <row r="73" spans="1:57" s="40" customFormat="1" x14ac:dyDescent="0.2">
      <c r="A73" s="55" t="s">
        <v>17076</v>
      </c>
      <c r="B73" s="51">
        <v>15.748755096645322</v>
      </c>
      <c r="C73" s="52">
        <v>25.577220653780657</v>
      </c>
      <c r="D73" s="52">
        <v>5.7887315668879618</v>
      </c>
      <c r="E73" s="52">
        <v>1110.9728506149993</v>
      </c>
      <c r="F73" s="52">
        <v>1066.863840706154</v>
      </c>
      <c r="G73" s="52">
        <v>17.033975076000004</v>
      </c>
      <c r="H73" s="52">
        <v>209.01386024999999</v>
      </c>
      <c r="I73" s="52">
        <v>2220.0944120000004</v>
      </c>
      <c r="J73" s="52">
        <v>131.22081209999999</v>
      </c>
      <c r="K73" s="52">
        <v>14.363750539422567</v>
      </c>
      <c r="L73" s="52">
        <v>0</v>
      </c>
      <c r="M73" s="52">
        <v>650.43267648505559</v>
      </c>
      <c r="N73" s="52"/>
      <c r="O73" s="52"/>
      <c r="P73" s="52"/>
      <c r="Q73" s="52"/>
      <c r="R73" s="52"/>
      <c r="S73" s="52"/>
      <c r="T73" s="52"/>
      <c r="U73" s="52">
        <v>0</v>
      </c>
      <c r="V73" s="52">
        <v>1.2872356774455727</v>
      </c>
      <c r="W73" s="52"/>
      <c r="X73" s="52"/>
      <c r="Y73" s="52"/>
      <c r="Z73" s="52"/>
      <c r="AA73" s="52"/>
      <c r="AB73" s="52"/>
      <c r="AC73" s="52"/>
      <c r="AD73" s="52">
        <v>4.9455196566662168E-3</v>
      </c>
      <c r="AE73" s="52"/>
      <c r="AF73" s="52">
        <v>0</v>
      </c>
      <c r="AG73" s="52">
        <v>0</v>
      </c>
      <c r="AH73" s="53">
        <v>5468.4030662860487</v>
      </c>
      <c r="AI73"/>
      <c r="AJ73"/>
      <c r="AK73"/>
      <c r="AL73"/>
      <c r="AM73"/>
      <c r="AN73"/>
      <c r="AO73"/>
      <c r="AP73"/>
      <c r="AQ73"/>
      <c r="AR73"/>
      <c r="AS73"/>
      <c r="AT73"/>
      <c r="AU73"/>
      <c r="AV73"/>
      <c r="AW73"/>
      <c r="AX73"/>
      <c r="AY73"/>
      <c r="AZ73"/>
      <c r="BA73"/>
      <c r="BB73"/>
      <c r="BC73"/>
      <c r="BD73"/>
      <c r="BE73"/>
    </row>
    <row r="74" spans="1:57" s="42" customFormat="1" x14ac:dyDescent="0.2">
      <c r="A74" s="55" t="s">
        <v>17077</v>
      </c>
      <c r="B74" s="51">
        <v>49.792243698960121</v>
      </c>
      <c r="C74" s="52">
        <v>27.361677908695587</v>
      </c>
      <c r="D74" s="52">
        <v>14.607014863991539</v>
      </c>
      <c r="E74" s="52">
        <v>2602.5554363463966</v>
      </c>
      <c r="F74" s="52">
        <v>2692.074386069301</v>
      </c>
      <c r="G74" s="52">
        <v>12.134069313000003</v>
      </c>
      <c r="H74" s="52">
        <v>25.757466750000003</v>
      </c>
      <c r="I74" s="52">
        <v>11107.631876000001</v>
      </c>
      <c r="J74" s="52">
        <v>656.52724829999988</v>
      </c>
      <c r="K74" s="52">
        <v>36.24481722941718</v>
      </c>
      <c r="L74" s="52">
        <v>0</v>
      </c>
      <c r="M74" s="52">
        <v>1641.2714363521102</v>
      </c>
      <c r="N74" s="52">
        <v>37.118000000000002</v>
      </c>
      <c r="O74" s="52">
        <v>0</v>
      </c>
      <c r="P74" s="52">
        <v>2.73</v>
      </c>
      <c r="Q74" s="52">
        <v>3.03</v>
      </c>
      <c r="R74" s="52"/>
      <c r="S74" s="52">
        <v>80.739999999999995</v>
      </c>
      <c r="T74" s="52"/>
      <c r="U74" s="52">
        <v>1.51</v>
      </c>
      <c r="V74" s="52">
        <v>0.15863029428555836</v>
      </c>
      <c r="W74" s="52"/>
      <c r="X74" s="52"/>
      <c r="Y74" s="52"/>
      <c r="Z74" s="52"/>
      <c r="AA74" s="52">
        <v>0.25</v>
      </c>
      <c r="AB74" s="52"/>
      <c r="AC74" s="52"/>
      <c r="AD74" s="52">
        <v>1.2479293313288285E-2</v>
      </c>
      <c r="AE74" s="52"/>
      <c r="AF74" s="52">
        <v>0</v>
      </c>
      <c r="AG74" s="52">
        <v>0</v>
      </c>
      <c r="AH74" s="53">
        <v>18991.50678241947</v>
      </c>
    </row>
    <row r="75" spans="1:57" s="42" customFormat="1" x14ac:dyDescent="0.2">
      <c r="A75" s="55" t="s">
        <v>17078</v>
      </c>
      <c r="B75" s="51">
        <v>73.721343951589219</v>
      </c>
      <c r="C75" s="52">
        <v>27.65908745118141</v>
      </c>
      <c r="D75" s="52">
        <v>12.343516832148522</v>
      </c>
      <c r="E75" s="52">
        <v>2218.1728977859098</v>
      </c>
      <c r="F75" s="52">
        <v>2274.9114591344992</v>
      </c>
      <c r="G75" s="52">
        <v>8.8865584380000016</v>
      </c>
      <c r="H75" s="52">
        <v>197.67504374999999</v>
      </c>
      <c r="I75" s="52">
        <v>3308.6914640000005</v>
      </c>
      <c r="J75" s="52">
        <v>195.56338619999997</v>
      </c>
      <c r="K75" s="52">
        <v>30.628332737056141</v>
      </c>
      <c r="L75" s="52">
        <v>0</v>
      </c>
      <c r="M75" s="52">
        <v>1386.9405754271154</v>
      </c>
      <c r="N75" s="52">
        <v>20.68</v>
      </c>
      <c r="O75" s="52">
        <v>1.7043999999999999</v>
      </c>
      <c r="P75" s="52">
        <v>1.8508</v>
      </c>
      <c r="Q75" s="52">
        <v>46.917999999999999</v>
      </c>
      <c r="R75" s="52"/>
      <c r="S75" s="52"/>
      <c r="T75" s="52"/>
      <c r="U75" s="52">
        <v>2.952</v>
      </c>
      <c r="V75" s="52">
        <v>1.2174042838654979</v>
      </c>
      <c r="W75" s="52"/>
      <c r="X75" s="52"/>
      <c r="Y75" s="52"/>
      <c r="Z75" s="52"/>
      <c r="AA75" s="52">
        <v>0.31</v>
      </c>
      <c r="AB75" s="52"/>
      <c r="AC75" s="52"/>
      <c r="AD75" s="52">
        <v>1.0545506285861315E-2</v>
      </c>
      <c r="AE75" s="52"/>
      <c r="AF75" s="52">
        <v>0</v>
      </c>
      <c r="AG75" s="52">
        <v>0</v>
      </c>
      <c r="AH75" s="53">
        <v>9810.8368154976506</v>
      </c>
    </row>
    <row r="76" spans="1:57" s="52" customFormat="1" x14ac:dyDescent="0.2">
      <c r="A76" s="55" t="s">
        <v>17079</v>
      </c>
      <c r="B76" s="51">
        <v>3.3405009165148933</v>
      </c>
      <c r="C76" s="52">
        <v>1.1896381699432863</v>
      </c>
      <c r="D76" s="52">
        <v>2.0797837964866929E-2</v>
      </c>
      <c r="E76" s="52">
        <v>7.818512701390409</v>
      </c>
      <c r="F76" s="52">
        <v>3.833043739064026</v>
      </c>
      <c r="G76" s="52">
        <v>4.2673050000000008E-3</v>
      </c>
      <c r="H76" s="52">
        <v>0.76681574999999991</v>
      </c>
      <c r="I76" s="52">
        <v>0</v>
      </c>
      <c r="J76" s="52">
        <v>0</v>
      </c>
      <c r="K76" s="52">
        <v>5.1606289363194856E-2</v>
      </c>
      <c r="L76" s="52">
        <v>0</v>
      </c>
      <c r="M76" s="52">
        <v>2.336883867610978</v>
      </c>
      <c r="Q76" s="52">
        <v>1.71</v>
      </c>
      <c r="U76" s="52">
        <v>0</v>
      </c>
      <c r="V76" s="52">
        <v>4.7225221822445379E-3</v>
      </c>
      <c r="AD76" s="52">
        <v>1.7768334095806769E-5</v>
      </c>
      <c r="AF76" s="52">
        <v>0</v>
      </c>
      <c r="AG76" s="52">
        <v>0</v>
      </c>
      <c r="AH76" s="53">
        <v>21.076806867367999</v>
      </c>
    </row>
    <row r="77" spans="1:57" s="52" customFormat="1" x14ac:dyDescent="0.2">
      <c r="A77" s="55" t="s">
        <v>17080</v>
      </c>
      <c r="B77" s="51">
        <v>60.90699145173609</v>
      </c>
      <c r="C77" s="52">
        <v>61.266365752079246</v>
      </c>
      <c r="D77" s="52">
        <v>6.6137124728276833</v>
      </c>
      <c r="E77" s="52">
        <v>1381.1973483814081</v>
      </c>
      <c r="F77" s="52">
        <v>1218.9079090223604</v>
      </c>
      <c r="G77" s="52">
        <v>24.555178430000002</v>
      </c>
      <c r="H77" s="52">
        <v>657.29937600000005</v>
      </c>
      <c r="I77" s="52">
        <v>1507.2427400000001</v>
      </c>
      <c r="J77" s="52">
        <v>89.087029499999986</v>
      </c>
      <c r="K77" s="52">
        <v>16.410800017495962</v>
      </c>
      <c r="L77" s="52">
        <v>0</v>
      </c>
      <c r="M77" s="52">
        <v>743.12906990029103</v>
      </c>
      <c r="N77" s="52">
        <v>29.715</v>
      </c>
      <c r="O77" s="52">
        <v>1.5291999999999999</v>
      </c>
      <c r="P77" s="52">
        <v>0.19319999999999998</v>
      </c>
      <c r="Q77" s="52">
        <v>23.503499999999999</v>
      </c>
      <c r="U77" s="52">
        <v>0.5514</v>
      </c>
      <c r="V77" s="52">
        <v>4.0480531125443022</v>
      </c>
      <c r="AD77" s="52">
        <v>5.6503302424665523E-3</v>
      </c>
      <c r="AF77" s="52">
        <v>0</v>
      </c>
      <c r="AG77" s="52">
        <v>0</v>
      </c>
      <c r="AH77" s="53">
        <v>5826.162524370985</v>
      </c>
    </row>
    <row r="78" spans="1:57" s="52" customFormat="1" x14ac:dyDescent="0.2">
      <c r="A78" s="55" t="s">
        <v>17081</v>
      </c>
      <c r="B78" s="51">
        <v>9.4001527524822295E-3</v>
      </c>
      <c r="C78" s="52">
        <v>0</v>
      </c>
      <c r="D78" s="52">
        <v>3.4663063274778215E-3</v>
      </c>
      <c r="E78" s="52">
        <v>1.3030854502317348</v>
      </c>
      <c r="F78" s="52">
        <v>0.6388406231773377</v>
      </c>
      <c r="G78" s="52">
        <v>0</v>
      </c>
      <c r="H78" s="52">
        <v>0.96794775</v>
      </c>
      <c r="I78" s="52">
        <v>0</v>
      </c>
      <c r="J78" s="52">
        <v>0</v>
      </c>
      <c r="K78" s="52">
        <v>8.6010482271991415E-3</v>
      </c>
      <c r="L78" s="52">
        <v>0</v>
      </c>
      <c r="M78" s="52">
        <v>0.38948064460182968</v>
      </c>
      <c r="V78" s="52">
        <v>5.9612165251283523E-3</v>
      </c>
      <c r="AD78" s="52">
        <v>2.9613890159677946E-6</v>
      </c>
      <c r="AF78" s="52">
        <v>0</v>
      </c>
      <c r="AG78" s="52">
        <v>0</v>
      </c>
      <c r="AH78" s="53">
        <v>3.3267861532322054</v>
      </c>
    </row>
    <row r="79" spans="1:57" s="52" customFormat="1" x14ac:dyDescent="0.2">
      <c r="A79" s="55" t="s">
        <v>17082</v>
      </c>
      <c r="B79" s="51">
        <v>40.924275306973733</v>
      </c>
      <c r="C79" s="52">
        <v>12.788610326890328</v>
      </c>
      <c r="D79" s="52">
        <v>1.7088890194465658</v>
      </c>
      <c r="E79" s="52">
        <v>303.18749215992034</v>
      </c>
      <c r="F79" s="52">
        <v>314.94842722642744</v>
      </c>
      <c r="G79" s="52">
        <v>27.457495495000003</v>
      </c>
      <c r="H79" s="52">
        <v>0</v>
      </c>
      <c r="I79" s="52">
        <v>2461.2426200000004</v>
      </c>
      <c r="J79" s="52">
        <v>145.47410849999997</v>
      </c>
      <c r="K79" s="52">
        <v>4.2403167760091769</v>
      </c>
      <c r="L79" s="52">
        <v>0</v>
      </c>
      <c r="M79" s="52">
        <v>192.01395778870202</v>
      </c>
      <c r="O79" s="52">
        <v>0</v>
      </c>
      <c r="P79" s="52">
        <v>0.78</v>
      </c>
      <c r="Q79" s="52">
        <v>11.44</v>
      </c>
      <c r="T79" s="52">
        <v>0</v>
      </c>
      <c r="V79" s="52">
        <v>0</v>
      </c>
      <c r="AD79" s="52">
        <v>1.4599647848721226E-3</v>
      </c>
      <c r="AF79" s="52">
        <v>0</v>
      </c>
      <c r="AG79" s="52">
        <v>0</v>
      </c>
      <c r="AH79" s="53">
        <v>3516.2076525641551</v>
      </c>
    </row>
    <row r="80" spans="1:57" x14ac:dyDescent="0.2">
      <c r="A80" s="55" t="s">
        <v>17083</v>
      </c>
      <c r="B80" s="51">
        <v>4.8692791257857939</v>
      </c>
      <c r="C80" s="52">
        <v>13.383429411861973</v>
      </c>
      <c r="D80" s="52">
        <v>1.7955466776335114</v>
      </c>
      <c r="E80" s="52">
        <v>349.52664199803928</v>
      </c>
      <c r="F80" s="52">
        <v>330.91944280586091</v>
      </c>
      <c r="G80" s="52">
        <v>1.1432391960000003</v>
      </c>
      <c r="H80" s="52">
        <v>84.764567249999999</v>
      </c>
      <c r="I80" s="52">
        <v>1182.9774880000002</v>
      </c>
      <c r="J80" s="52">
        <v>69.921020399999989</v>
      </c>
      <c r="K80" s="52">
        <v>4.4553429816891557</v>
      </c>
      <c r="L80" s="52">
        <v>0</v>
      </c>
      <c r="M80" s="52">
        <v>201.75097390374776</v>
      </c>
      <c r="N80" s="52"/>
      <c r="O80" s="52"/>
      <c r="P80" s="52"/>
      <c r="Q80" s="52"/>
      <c r="R80" s="52"/>
      <c r="S80" s="52"/>
      <c r="T80" s="52"/>
      <c r="U80" s="52"/>
      <c r="V80" s="52">
        <v>0.52203224712909713</v>
      </c>
      <c r="W80" s="52"/>
      <c r="X80" s="52"/>
      <c r="Y80" s="52"/>
      <c r="Z80" s="52"/>
      <c r="AA80" s="52"/>
      <c r="AB80" s="52"/>
      <c r="AC80" s="52"/>
      <c r="AD80" s="52">
        <v>1.5339995102713175E-3</v>
      </c>
      <c r="AE80" s="52"/>
      <c r="AF80" s="52">
        <v>0</v>
      </c>
      <c r="AG80" s="52">
        <v>0</v>
      </c>
      <c r="AH80" s="53">
        <v>2246.0305379972579</v>
      </c>
    </row>
    <row r="81" spans="1:34" x14ac:dyDescent="0.2">
      <c r="A81" s="55" t="s">
        <v>17084</v>
      </c>
      <c r="B81" s="51">
        <v>20.522946947887903</v>
      </c>
      <c r="C81" s="52">
        <v>19.926439346550048</v>
      </c>
      <c r="D81" s="52">
        <v>3.3345866870336645</v>
      </c>
      <c r="E81" s="52">
        <v>740.93319718130192</v>
      </c>
      <c r="F81" s="52">
        <v>614.56467949659884</v>
      </c>
      <c r="G81" s="52">
        <v>142.79387091000004</v>
      </c>
      <c r="H81" s="52">
        <v>2658.6633419999998</v>
      </c>
      <c r="I81" s="52">
        <v>847.35401600000012</v>
      </c>
      <c r="J81" s="52">
        <v>50.083672799999995</v>
      </c>
      <c r="K81" s="52">
        <v>8.2742083945655747</v>
      </c>
      <c r="L81" s="52">
        <v>0</v>
      </c>
      <c r="M81" s="52">
        <v>374.68038010696017</v>
      </c>
      <c r="N81" s="52">
        <v>5.71</v>
      </c>
      <c r="O81" s="52"/>
      <c r="P81" s="52"/>
      <c r="Q81" s="52">
        <v>2.12</v>
      </c>
      <c r="R81" s="52"/>
      <c r="S81" s="52"/>
      <c r="T81" s="52"/>
      <c r="U81" s="52">
        <v>0.36</v>
      </c>
      <c r="V81" s="52">
        <v>16.373681171409689</v>
      </c>
      <c r="W81" s="52"/>
      <c r="X81" s="52"/>
      <c r="Y81" s="52"/>
      <c r="Z81" s="52"/>
      <c r="AA81" s="52"/>
      <c r="AB81" s="52"/>
      <c r="AC81" s="52"/>
      <c r="AD81" s="52">
        <v>2.8488562333610183E-3</v>
      </c>
      <c r="AE81" s="52"/>
      <c r="AF81" s="52">
        <v>0</v>
      </c>
      <c r="AG81" s="52">
        <v>0</v>
      </c>
      <c r="AH81" s="53">
        <v>5505.6978698985413</v>
      </c>
    </row>
    <row r="82" spans="1:34" x14ac:dyDescent="0.2">
      <c r="A82" s="55" t="s">
        <v>17085</v>
      </c>
      <c r="B82" s="51">
        <v>4.2582691968744495</v>
      </c>
      <c r="C82" s="52">
        <v>4.163733594801502</v>
      </c>
      <c r="D82" s="52">
        <v>1.570236766347453</v>
      </c>
      <c r="E82" s="52">
        <v>278.58810131530208</v>
      </c>
      <c r="F82" s="52">
        <v>289.39480229933395</v>
      </c>
      <c r="G82" s="52">
        <v>7.2967638000000015E-2</v>
      </c>
      <c r="H82" s="52">
        <v>0</v>
      </c>
      <c r="I82" s="52">
        <v>861.41755200000023</v>
      </c>
      <c r="J82" s="52">
        <v>50.914911599999996</v>
      </c>
      <c r="K82" s="52">
        <v>3.896274846921211</v>
      </c>
      <c r="L82" s="52">
        <v>0</v>
      </c>
      <c r="M82" s="52">
        <v>176.43473200462884</v>
      </c>
      <c r="N82" s="52"/>
      <c r="O82" s="52"/>
      <c r="P82" s="52"/>
      <c r="Q82" s="52"/>
      <c r="R82" s="52"/>
      <c r="S82" s="52"/>
      <c r="T82" s="52"/>
      <c r="U82" s="52"/>
      <c r="V82" s="52">
        <v>0</v>
      </c>
      <c r="W82" s="52"/>
      <c r="X82" s="52"/>
      <c r="Y82" s="52"/>
      <c r="Z82" s="52"/>
      <c r="AA82" s="52"/>
      <c r="AB82" s="52"/>
      <c r="AC82" s="52"/>
      <c r="AD82" s="52">
        <v>1.3415092242334108E-3</v>
      </c>
      <c r="AE82" s="52"/>
      <c r="AF82" s="52">
        <v>0</v>
      </c>
      <c r="AG82" s="52">
        <v>0</v>
      </c>
      <c r="AH82" s="53">
        <v>1670.712922771434</v>
      </c>
    </row>
    <row r="83" spans="1:34" x14ac:dyDescent="0.2">
      <c r="A83" s="55" t="s">
        <v>17086</v>
      </c>
      <c r="B83" s="51">
        <v>0.73321191469361391</v>
      </c>
      <c r="C83" s="52">
        <v>1.1896381699432863</v>
      </c>
      <c r="D83" s="52">
        <v>0.27037189354327007</v>
      </c>
      <c r="E83" s="52">
        <v>47.96881214700565</v>
      </c>
      <c r="F83" s="52">
        <v>49.829568607832343</v>
      </c>
      <c r="G83" s="52">
        <v>0.13581566700000003</v>
      </c>
      <c r="H83" s="52">
        <v>0</v>
      </c>
      <c r="I83" s="52">
        <v>161.83515600000001</v>
      </c>
      <c r="J83" s="52">
        <v>9.565422299999998</v>
      </c>
      <c r="K83" s="52">
        <v>0.67088176172153302</v>
      </c>
      <c r="L83" s="52">
        <v>0</v>
      </c>
      <c r="M83" s="52">
        <v>30.379490278942715</v>
      </c>
      <c r="N83" s="52"/>
      <c r="O83" s="52"/>
      <c r="P83" s="52"/>
      <c r="Q83" s="52"/>
      <c r="R83" s="52"/>
      <c r="S83" s="52"/>
      <c r="T83" s="52"/>
      <c r="U83" s="52"/>
      <c r="V83" s="52">
        <v>0</v>
      </c>
      <c r="W83" s="52"/>
      <c r="X83" s="52"/>
      <c r="Y83" s="52"/>
      <c r="Z83" s="52"/>
      <c r="AA83" s="52"/>
      <c r="AB83" s="52"/>
      <c r="AC83" s="52"/>
      <c r="AD83" s="52">
        <v>2.3098834324548797E-4</v>
      </c>
      <c r="AE83" s="52"/>
      <c r="AF83" s="52">
        <v>0</v>
      </c>
      <c r="AG83" s="52">
        <v>0</v>
      </c>
      <c r="AH83" s="53">
        <v>302.57859972902571</v>
      </c>
    </row>
    <row r="84" spans="1:34" x14ac:dyDescent="0.2">
      <c r="A84" s="55" t="s">
        <v>17087</v>
      </c>
      <c r="B84" s="51">
        <v>56.704969508254507</v>
      </c>
      <c r="C84" s="52">
        <v>91.602139085633056</v>
      </c>
      <c r="D84" s="52">
        <v>8.3849950061688503</v>
      </c>
      <c r="E84" s="52">
        <v>1489.7124633656397</v>
      </c>
      <c r="F84" s="52">
        <v>1545.3554674659799</v>
      </c>
      <c r="G84" s="52">
        <v>18.594507103000002</v>
      </c>
      <c r="H84" s="52">
        <v>2.0238907500000001</v>
      </c>
      <c r="I84" s="52">
        <v>5566.2175680000009</v>
      </c>
      <c r="J84" s="52">
        <v>328.99663439999995</v>
      </c>
      <c r="K84" s="52">
        <v>20.805935661594724</v>
      </c>
      <c r="L84" s="52">
        <v>0</v>
      </c>
      <c r="M84" s="52">
        <v>942.15367929182605</v>
      </c>
      <c r="N84" s="52">
        <v>6.2770000000000001</v>
      </c>
      <c r="O84" s="52">
        <v>0</v>
      </c>
      <c r="P84" s="52">
        <v>0.30599999999999999</v>
      </c>
      <c r="Q84" s="52">
        <v>24.2532</v>
      </c>
      <c r="R84" s="52"/>
      <c r="S84" s="52">
        <v>4.7E-2</v>
      </c>
      <c r="T84" s="52">
        <v>2.64</v>
      </c>
      <c r="U84" s="52">
        <v>0.432</v>
      </c>
      <c r="V84" s="52">
        <v>1.2464361825268373E-2</v>
      </c>
      <c r="W84" s="52"/>
      <c r="X84" s="52"/>
      <c r="Y84" s="52"/>
      <c r="Z84" s="52"/>
      <c r="AA84" s="52"/>
      <c r="AB84" s="52"/>
      <c r="AC84" s="52"/>
      <c r="AD84" s="52">
        <v>7.163600029626095E-3</v>
      </c>
      <c r="AE84" s="52"/>
      <c r="AF84" s="52">
        <v>0</v>
      </c>
      <c r="AG84" s="52">
        <v>0</v>
      </c>
      <c r="AH84" s="53">
        <v>10104.527077599954</v>
      </c>
    </row>
    <row r="85" spans="1:34" x14ac:dyDescent="0.2">
      <c r="A85" s="55" t="s">
        <v>17088</v>
      </c>
      <c r="B85" s="51">
        <v>491.30856645908</v>
      </c>
      <c r="C85" s="52">
        <v>74.054976078969574</v>
      </c>
      <c r="D85" s="52">
        <v>15.123494506785734</v>
      </c>
      <c r="E85" s="52">
        <v>2800.1556718265065</v>
      </c>
      <c r="F85" s="52">
        <v>2787.2616389227242</v>
      </c>
      <c r="G85" s="52">
        <v>61.051917743000011</v>
      </c>
      <c r="H85" s="52">
        <v>2987.5015912500003</v>
      </c>
      <c r="I85" s="52">
        <v>6734.9068320000015</v>
      </c>
      <c r="J85" s="52">
        <v>398.07313559999994</v>
      </c>
      <c r="K85" s="52">
        <v>37.526373415269852</v>
      </c>
      <c r="L85" s="52">
        <v>0</v>
      </c>
      <c r="M85" s="52">
        <v>1699.3040523977829</v>
      </c>
      <c r="N85" s="52">
        <v>174.49860000000001</v>
      </c>
      <c r="O85" s="52">
        <v>16.209400000000002</v>
      </c>
      <c r="P85" s="52">
        <v>1</v>
      </c>
      <c r="Q85" s="52">
        <v>44.709500000000006</v>
      </c>
      <c r="R85" s="52"/>
      <c r="S85" s="52">
        <v>19.477</v>
      </c>
      <c r="T85" s="52">
        <v>0</v>
      </c>
      <c r="U85" s="52">
        <v>3.7250000000000001</v>
      </c>
      <c r="V85" s="52">
        <v>18.398869003628292</v>
      </c>
      <c r="W85" s="52">
        <v>0</v>
      </c>
      <c r="X85" s="52">
        <v>0</v>
      </c>
      <c r="Y85" s="52"/>
      <c r="Z85" s="52"/>
      <c r="AA85" s="52"/>
      <c r="AB85" s="52"/>
      <c r="AC85" s="52"/>
      <c r="AD85" s="52">
        <v>1.2920540276667487E-2</v>
      </c>
      <c r="AE85" s="52"/>
      <c r="AF85" s="52">
        <v>0</v>
      </c>
      <c r="AG85" s="52">
        <v>0</v>
      </c>
      <c r="AH85" s="53">
        <v>18364.299539744021</v>
      </c>
    </row>
    <row r="86" spans="1:34" x14ac:dyDescent="0.2">
      <c r="A86" s="55" t="s">
        <v>17089</v>
      </c>
      <c r="B86" s="51">
        <v>23.970389518829684</v>
      </c>
      <c r="C86" s="52">
        <v>61.563775294565069</v>
      </c>
      <c r="D86" s="52">
        <v>8.8390811350684437</v>
      </c>
      <c r="E86" s="52">
        <v>1568.2111663444157</v>
      </c>
      <c r="F86" s="52">
        <v>1629.0435891022112</v>
      </c>
      <c r="G86" s="52">
        <v>0.4887827520000001</v>
      </c>
      <c r="H86" s="52">
        <v>0</v>
      </c>
      <c r="I86" s="52">
        <v>2268.712184</v>
      </c>
      <c r="J86" s="52">
        <v>134.09441219999997</v>
      </c>
      <c r="K86" s="52">
        <v>21.932672979357811</v>
      </c>
      <c r="L86" s="52">
        <v>0</v>
      </c>
      <c r="M86" s="52">
        <v>993.17564373466564</v>
      </c>
      <c r="N86" s="52"/>
      <c r="O86" s="52"/>
      <c r="P86" s="52"/>
      <c r="Q86" s="52"/>
      <c r="R86" s="52"/>
      <c r="S86" s="52"/>
      <c r="T86" s="52"/>
      <c r="U86" s="52"/>
      <c r="V86" s="52">
        <v>0</v>
      </c>
      <c r="W86" s="52"/>
      <c r="X86" s="52"/>
      <c r="Y86" s="52"/>
      <c r="Z86" s="52"/>
      <c r="AA86" s="52"/>
      <c r="AB86" s="52"/>
      <c r="AC86" s="52"/>
      <c r="AD86" s="52">
        <v>7.5515419907178759E-3</v>
      </c>
      <c r="AE86" s="52"/>
      <c r="AF86" s="52">
        <v>0</v>
      </c>
      <c r="AG86" s="52">
        <v>0</v>
      </c>
      <c r="AH86" s="53">
        <v>6710.0392486031042</v>
      </c>
    </row>
    <row r="87" spans="1:34" x14ac:dyDescent="0.2">
      <c r="A87" s="55" t="s">
        <v>17090</v>
      </c>
      <c r="B87" s="51">
        <v>432.59367638799131</v>
      </c>
      <c r="C87" s="52">
        <v>0</v>
      </c>
      <c r="D87" s="52">
        <v>15.348804418071794</v>
      </c>
      <c r="E87" s="52">
        <v>3651.4003826271028</v>
      </c>
      <c r="F87" s="52">
        <v>2828.7862794292514</v>
      </c>
      <c r="G87" s="52">
        <v>458.3650298230001</v>
      </c>
      <c r="H87" s="52">
        <v>2951.1218407499996</v>
      </c>
      <c r="I87" s="52">
        <v>7398.3301640000009</v>
      </c>
      <c r="J87" s="52">
        <v>437.28540869999995</v>
      </c>
      <c r="K87" s="52">
        <v>38.0854415500378</v>
      </c>
      <c r="L87" s="52">
        <v>0</v>
      </c>
      <c r="M87" s="52">
        <v>1724.6202942969019</v>
      </c>
      <c r="N87" s="52">
        <v>47.194800000000001</v>
      </c>
      <c r="O87" s="52">
        <v>2.3778999999999999</v>
      </c>
      <c r="P87" s="52">
        <v>8.1638000000000002</v>
      </c>
      <c r="Q87" s="52">
        <v>43.770399999999995</v>
      </c>
      <c r="R87" s="52"/>
      <c r="S87" s="52">
        <v>68.811399999999992</v>
      </c>
      <c r="T87" s="52">
        <v>0.57539999999999991</v>
      </c>
      <c r="U87" s="52">
        <v>5.0988999999999995</v>
      </c>
      <c r="V87" s="52">
        <v>18.174820164359183</v>
      </c>
      <c r="W87" s="52">
        <v>1533.421</v>
      </c>
      <c r="X87" s="52">
        <v>3342.41</v>
      </c>
      <c r="Y87" s="52">
        <v>0</v>
      </c>
      <c r="Z87" s="52">
        <v>17.126300000000001</v>
      </c>
      <c r="AA87" s="52">
        <v>0.56290000000000007</v>
      </c>
      <c r="AB87" s="52">
        <v>0</v>
      </c>
      <c r="AC87" s="52"/>
      <c r="AD87" s="52">
        <v>1.3113030562705394E-2</v>
      </c>
      <c r="AE87" s="52"/>
      <c r="AF87" s="52">
        <v>0</v>
      </c>
      <c r="AG87" s="52">
        <v>0</v>
      </c>
      <c r="AH87" s="53">
        <v>25023.638055177285</v>
      </c>
    </row>
    <row r="88" spans="1:34" x14ac:dyDescent="0.2">
      <c r="A88" s="55" t="s">
        <v>17091</v>
      </c>
      <c r="B88" s="51">
        <v>220.40830037013103</v>
      </c>
      <c r="C88" s="52">
        <v>77.921300131285264</v>
      </c>
      <c r="D88" s="52">
        <v>15.893014511485811</v>
      </c>
      <c r="E88" s="52">
        <v>2868.5603237816263</v>
      </c>
      <c r="F88" s="52">
        <v>2929.0842572680936</v>
      </c>
      <c r="G88" s="52">
        <v>74.506109137000024</v>
      </c>
      <c r="H88" s="52">
        <v>539.637156</v>
      </c>
      <c r="I88" s="52">
        <v>3626.7820240000005</v>
      </c>
      <c r="J88" s="52">
        <v>214.36443419999998</v>
      </c>
      <c r="K88" s="52">
        <v>39.435806121708069</v>
      </c>
      <c r="L88" s="52">
        <v>0</v>
      </c>
      <c r="M88" s="52">
        <v>1785.7687554993893</v>
      </c>
      <c r="N88" s="52">
        <v>3.8035999999999999</v>
      </c>
      <c r="O88" s="52">
        <v>3.2000000000000002E-3</v>
      </c>
      <c r="P88" s="52">
        <v>0.94000000000000006</v>
      </c>
      <c r="Q88" s="52">
        <v>41.487300000000005</v>
      </c>
      <c r="R88" s="52"/>
      <c r="S88" s="52"/>
      <c r="T88" s="52">
        <v>0.1</v>
      </c>
      <c r="U88" s="52">
        <v>2.37</v>
      </c>
      <c r="V88" s="52">
        <v>3.3234169219572713</v>
      </c>
      <c r="W88" s="52"/>
      <c r="X88" s="52"/>
      <c r="Y88" s="52"/>
      <c r="Z88" s="52"/>
      <c r="AA88" s="52"/>
      <c r="AB88" s="52"/>
      <c r="AC88" s="52">
        <v>0.29470000000000002</v>
      </c>
      <c r="AD88" s="52">
        <v>1.3577968638212338E-2</v>
      </c>
      <c r="AE88" s="52"/>
      <c r="AF88" s="52">
        <v>0</v>
      </c>
      <c r="AG88" s="52">
        <v>0</v>
      </c>
      <c r="AH88" s="53">
        <v>12444.697275911318</v>
      </c>
    </row>
    <row r="89" spans="1:34" x14ac:dyDescent="0.2">
      <c r="A89" s="55" t="s">
        <v>17092</v>
      </c>
      <c r="B89" s="51">
        <v>16.405658098819103</v>
      </c>
      <c r="C89" s="52">
        <v>20.818667974007511</v>
      </c>
      <c r="D89" s="52">
        <v>3.5876270489395448</v>
      </c>
      <c r="E89" s="52">
        <v>831.92983097352101</v>
      </c>
      <c r="F89" s="52">
        <v>661.20004498854451</v>
      </c>
      <c r="G89" s="52">
        <v>80.226668966000005</v>
      </c>
      <c r="H89" s="52">
        <v>418.86996075000002</v>
      </c>
      <c r="I89" s="52">
        <v>593.96756000000005</v>
      </c>
      <c r="J89" s="52">
        <v>35.107022999999998</v>
      </c>
      <c r="K89" s="52">
        <v>8.9020849151511108</v>
      </c>
      <c r="L89" s="52">
        <v>0</v>
      </c>
      <c r="M89" s="52">
        <v>403.11246716289367</v>
      </c>
      <c r="N89" s="52">
        <v>0.34849999999999998</v>
      </c>
      <c r="O89" s="52">
        <v>7.3000000000000001E-3</v>
      </c>
      <c r="P89" s="52">
        <v>0.15290000000000001</v>
      </c>
      <c r="Q89" s="52">
        <v>0.66</v>
      </c>
      <c r="R89" s="52"/>
      <c r="S89" s="52"/>
      <c r="T89" s="52"/>
      <c r="U89" s="52">
        <v>0.1673</v>
      </c>
      <c r="V89" s="52">
        <v>2.5796583874519716</v>
      </c>
      <c r="W89" s="52"/>
      <c r="X89" s="52"/>
      <c r="Y89" s="52"/>
      <c r="Z89" s="52"/>
      <c r="AA89" s="52"/>
      <c r="AB89" s="52"/>
      <c r="AC89" s="52"/>
      <c r="AD89" s="52">
        <v>3.065037631526667E-3</v>
      </c>
      <c r="AE89" s="52"/>
      <c r="AF89" s="52">
        <v>0</v>
      </c>
      <c r="AG89" s="52">
        <v>0</v>
      </c>
      <c r="AH89" s="53">
        <v>3078.0463173029602</v>
      </c>
    </row>
    <row r="90" spans="1:34" x14ac:dyDescent="0.2">
      <c r="A90" s="55" t="s">
        <v>17093</v>
      </c>
      <c r="B90" s="51">
        <v>23.079813600846016</v>
      </c>
      <c r="C90" s="52">
        <v>12.193791241918685</v>
      </c>
      <c r="D90" s="52">
        <v>7.1163268903119672</v>
      </c>
      <c r="E90" s="52">
        <v>1284.5829568317545</v>
      </c>
      <c r="F90" s="52">
        <v>1311.5397993830743</v>
      </c>
      <c r="G90" s="52">
        <v>3.3029373330000005</v>
      </c>
      <c r="H90" s="52">
        <v>18.227587499999998</v>
      </c>
      <c r="I90" s="52">
        <v>2322.2489320000004</v>
      </c>
      <c r="J90" s="52">
        <v>137.25875310000001</v>
      </c>
      <c r="K90" s="52">
        <v>17.657952010439839</v>
      </c>
      <c r="L90" s="52">
        <v>0</v>
      </c>
      <c r="M90" s="52">
        <v>799.60376336755633</v>
      </c>
      <c r="N90" s="52"/>
      <c r="O90" s="52"/>
      <c r="P90" s="52"/>
      <c r="Q90" s="52"/>
      <c r="R90" s="52"/>
      <c r="S90" s="52">
        <v>1.0494000000000001</v>
      </c>
      <c r="T90" s="52"/>
      <c r="U90" s="52">
        <v>6.0000000000000001E-3</v>
      </c>
      <c r="V90" s="52">
        <v>0.11225667482384559</v>
      </c>
      <c r="W90" s="52"/>
      <c r="X90" s="52"/>
      <c r="Y90" s="52"/>
      <c r="Z90" s="52"/>
      <c r="AA90" s="52"/>
      <c r="AB90" s="52"/>
      <c r="AC90" s="52"/>
      <c r="AD90" s="52">
        <v>6.0797316497818825E-3</v>
      </c>
      <c r="AE90" s="52"/>
      <c r="AF90" s="52">
        <v>0</v>
      </c>
      <c r="AG90" s="52">
        <v>0</v>
      </c>
      <c r="AH90" s="53">
        <v>5937.9863496653752</v>
      </c>
    </row>
    <row r="91" spans="1:34" x14ac:dyDescent="0.2">
      <c r="A91" s="55" t="s">
        <v>17094</v>
      </c>
      <c r="B91" s="51">
        <v>10.377768638740379</v>
      </c>
      <c r="C91" s="52">
        <v>19.629029804064224</v>
      </c>
      <c r="D91" s="52">
        <v>3.8268021855355143</v>
      </c>
      <c r="E91" s="52">
        <v>1227.3594285671379</v>
      </c>
      <c r="F91" s="52">
        <v>705.28004798778079</v>
      </c>
      <c r="G91" s="52">
        <v>17.529286608000003</v>
      </c>
      <c r="H91" s="52">
        <v>1091.17881225</v>
      </c>
      <c r="I91" s="52">
        <v>234.29884800000005</v>
      </c>
      <c r="J91" s="52">
        <v>13.848458399999998</v>
      </c>
      <c r="K91" s="52">
        <v>9.4955572428278519</v>
      </c>
      <c r="L91" s="52">
        <v>0</v>
      </c>
      <c r="M91" s="52">
        <v>429.98663164041994</v>
      </c>
      <c r="N91" s="52"/>
      <c r="O91" s="52"/>
      <c r="P91" s="52"/>
      <c r="Q91" s="52"/>
      <c r="R91" s="52"/>
      <c r="S91" s="52"/>
      <c r="T91" s="52"/>
      <c r="U91" s="52"/>
      <c r="V91" s="52">
        <v>6.7201490653339784</v>
      </c>
      <c r="W91" s="52"/>
      <c r="X91" s="52"/>
      <c r="Y91" s="52"/>
      <c r="Z91" s="52"/>
      <c r="AA91" s="52"/>
      <c r="AB91" s="52"/>
      <c r="AC91" s="52"/>
      <c r="AD91" s="52">
        <v>3.269373473628445E-3</v>
      </c>
      <c r="AE91" s="52"/>
      <c r="AF91" s="52">
        <v>0</v>
      </c>
      <c r="AG91" s="52">
        <v>0</v>
      </c>
      <c r="AH91" s="53">
        <v>3769.5340897633137</v>
      </c>
    </row>
    <row r="92" spans="1:34" x14ac:dyDescent="0.2">
      <c r="A92" s="55" t="s">
        <v>17095</v>
      </c>
      <c r="B92" s="51">
        <v>61.031224346395632</v>
      </c>
      <c r="C92" s="52">
        <v>35.391735555812772</v>
      </c>
      <c r="D92" s="52">
        <v>9.6293989777333877</v>
      </c>
      <c r="E92" s="52">
        <v>1708.4276941587398</v>
      </c>
      <c r="F92" s="52">
        <v>1774.6992511866442</v>
      </c>
      <c r="G92" s="52">
        <v>40.750371486000006</v>
      </c>
      <c r="H92" s="52">
        <v>0</v>
      </c>
      <c r="I92" s="52">
        <v>8965.8738480000011</v>
      </c>
      <c r="J92" s="52">
        <v>529.9365833999999</v>
      </c>
      <c r="K92" s="52">
        <v>23.893711975159217</v>
      </c>
      <c r="L92" s="52">
        <v>0</v>
      </c>
      <c r="M92" s="52">
        <v>1081.9772307038829</v>
      </c>
      <c r="N92" s="52">
        <v>69.58829999999999</v>
      </c>
      <c r="O92" s="52">
        <v>6.2347000000000001</v>
      </c>
      <c r="P92" s="52">
        <v>2.3645999999999998</v>
      </c>
      <c r="Q92" s="52">
        <v>0.14449999999999999</v>
      </c>
      <c r="R92" s="52"/>
      <c r="S92" s="52">
        <v>50.305900000000001</v>
      </c>
      <c r="T92" s="52"/>
      <c r="U92" s="52">
        <v>1.5679000000000001</v>
      </c>
      <c r="V92" s="52">
        <v>0</v>
      </c>
      <c r="W92" s="52"/>
      <c r="X92" s="52">
        <v>0</v>
      </c>
      <c r="Y92" s="52"/>
      <c r="Z92" s="52"/>
      <c r="AA92" s="52"/>
      <c r="AB92" s="52">
        <v>0</v>
      </c>
      <c r="AC92" s="52"/>
      <c r="AD92" s="52">
        <v>8.2267386863585333E-3</v>
      </c>
      <c r="AE92" s="52"/>
      <c r="AF92" s="52">
        <v>0</v>
      </c>
      <c r="AG92" s="52">
        <v>0</v>
      </c>
      <c r="AH92" s="53">
        <v>14361.825176529055</v>
      </c>
    </row>
    <row r="93" spans="1:34" x14ac:dyDescent="0.2">
      <c r="A93" s="55" t="s">
        <v>17096</v>
      </c>
      <c r="B93" s="51">
        <v>66.890309323776521</v>
      </c>
      <c r="C93" s="52">
        <v>8.922286274574649</v>
      </c>
      <c r="D93" s="52">
        <v>7.019270313142588</v>
      </c>
      <c r="E93" s="52">
        <v>1718.7574287407997</v>
      </c>
      <c r="F93" s="52">
        <v>1293.6522619341088</v>
      </c>
      <c r="G93" s="52">
        <v>27.652854439999999</v>
      </c>
      <c r="H93" s="52">
        <v>546.63906374999999</v>
      </c>
      <c r="I93" s="52">
        <v>626.86623200000008</v>
      </c>
      <c r="J93" s="52">
        <v>37.051530599999992</v>
      </c>
      <c r="K93" s="52">
        <v>17.417122660078263</v>
      </c>
      <c r="L93" s="52">
        <v>0</v>
      </c>
      <c r="M93" s="52">
        <v>788.69830531870514</v>
      </c>
      <c r="N93" s="52">
        <v>0.87680000000000002</v>
      </c>
      <c r="O93" s="52">
        <v>3.6400000000000002E-2</v>
      </c>
      <c r="P93" s="52">
        <v>0.20040000000000002</v>
      </c>
      <c r="Q93" s="52">
        <v>7.9901</v>
      </c>
      <c r="R93" s="52"/>
      <c r="S93" s="52">
        <v>17.994900000000001</v>
      </c>
      <c r="T93" s="52"/>
      <c r="U93" s="52">
        <v>0.51449999999999996</v>
      </c>
      <c r="V93" s="52">
        <v>3.3665389687689138</v>
      </c>
      <c r="W93" s="52"/>
      <c r="X93" s="52"/>
      <c r="Y93" s="52"/>
      <c r="Z93" s="52"/>
      <c r="AA93" s="52"/>
      <c r="AB93" s="52"/>
      <c r="AC93" s="52"/>
      <c r="AD93" s="52">
        <v>5.9968127573347841E-3</v>
      </c>
      <c r="AE93" s="52"/>
      <c r="AF93" s="52">
        <v>0</v>
      </c>
      <c r="AG93" s="52">
        <v>0</v>
      </c>
      <c r="AH93" s="53">
        <v>5170.5523011367104</v>
      </c>
    </row>
    <row r="94" spans="1:34" x14ac:dyDescent="0.2">
      <c r="A94" s="55" t="s">
        <v>17097</v>
      </c>
      <c r="B94" s="51">
        <v>242.47714645437989</v>
      </c>
      <c r="C94" s="52">
        <v>99.632196732750245</v>
      </c>
      <c r="D94" s="52">
        <v>21.47723400505258</v>
      </c>
      <c r="E94" s="52">
        <v>8057.4030333370392</v>
      </c>
      <c r="F94" s="52">
        <v>3958.2565012067844</v>
      </c>
      <c r="G94" s="52">
        <v>133.91753675200002</v>
      </c>
      <c r="H94" s="52">
        <v>1091.3296612500001</v>
      </c>
      <c r="I94" s="52">
        <v>8.0126640000000009</v>
      </c>
      <c r="J94" s="52">
        <v>0.47359619999999997</v>
      </c>
      <c r="K94" s="52">
        <v>53.292094815725882</v>
      </c>
      <c r="L94" s="52">
        <v>0</v>
      </c>
      <c r="M94" s="52">
        <v>2413.2220739529366</v>
      </c>
      <c r="N94" s="52">
        <v>26.5242</v>
      </c>
      <c r="O94" s="52">
        <v>16.27</v>
      </c>
      <c r="P94" s="52">
        <v>1.6628999999999998</v>
      </c>
      <c r="Q94" s="52">
        <v>45.39</v>
      </c>
      <c r="R94" s="52">
        <v>0</v>
      </c>
      <c r="S94" s="52">
        <v>2.1116000000000001</v>
      </c>
      <c r="T94" s="52"/>
      <c r="U94" s="52">
        <v>3.9550000000000001</v>
      </c>
      <c r="V94" s="52">
        <v>6.7210780860911417</v>
      </c>
      <c r="W94" s="52">
        <v>1.1158999999999999</v>
      </c>
      <c r="X94" s="52">
        <v>3.6139999999999999</v>
      </c>
      <c r="Y94" s="52"/>
      <c r="Z94" s="52"/>
      <c r="AA94" s="52"/>
      <c r="AB94" s="52"/>
      <c r="AC94" s="52"/>
      <c r="AD94" s="52">
        <v>1.8348766342936456E-2</v>
      </c>
      <c r="AE94" s="52"/>
      <c r="AF94" s="52">
        <v>0</v>
      </c>
      <c r="AG94" s="52">
        <v>0</v>
      </c>
      <c r="AH94" s="53">
        <v>16186.876765559104</v>
      </c>
    </row>
    <row r="95" spans="1:34" x14ac:dyDescent="0.2">
      <c r="A95" s="55" t="s">
        <v>17098</v>
      </c>
      <c r="B95" s="51">
        <v>8.2139328946595391</v>
      </c>
      <c r="C95" s="52">
        <v>9.8145149020321121</v>
      </c>
      <c r="D95" s="52">
        <v>3.0156865049057044</v>
      </c>
      <c r="E95" s="52">
        <v>535.03675087044769</v>
      </c>
      <c r="F95" s="52">
        <v>555.79134216428383</v>
      </c>
      <c r="G95" s="52">
        <v>1.4618082630000002</v>
      </c>
      <c r="H95" s="52">
        <v>0</v>
      </c>
      <c r="I95" s="52">
        <v>2530.9466360000001</v>
      </c>
      <c r="J95" s="52">
        <v>149.59403129999998</v>
      </c>
      <c r="K95" s="52">
        <v>7.4829119576632532</v>
      </c>
      <c r="L95" s="52">
        <v>0</v>
      </c>
      <c r="M95" s="52">
        <v>338.84816080359184</v>
      </c>
      <c r="N95" s="52">
        <v>2.3414999999999999</v>
      </c>
      <c r="O95" s="52">
        <v>0</v>
      </c>
      <c r="P95" s="52"/>
      <c r="Q95" s="52">
        <v>0.44</v>
      </c>
      <c r="R95" s="52"/>
      <c r="S95" s="52">
        <v>4.5699999999999998E-2</v>
      </c>
      <c r="T95" s="52"/>
      <c r="U95" s="52">
        <v>0</v>
      </c>
      <c r="V95" s="52">
        <v>0</v>
      </c>
      <c r="W95" s="52"/>
      <c r="X95" s="52"/>
      <c r="Y95" s="52"/>
      <c r="Z95" s="52"/>
      <c r="AA95" s="52"/>
      <c r="AB95" s="52"/>
      <c r="AC95" s="52"/>
      <c r="AD95" s="52">
        <v>2.5764084438919814E-3</v>
      </c>
      <c r="AE95" s="52"/>
      <c r="AF95" s="52">
        <v>0</v>
      </c>
      <c r="AG95" s="52">
        <v>0</v>
      </c>
      <c r="AH95" s="53">
        <v>4143.0355520690282</v>
      </c>
    </row>
    <row r="96" spans="1:34" x14ac:dyDescent="0.2">
      <c r="A96" s="55" t="s">
        <v>17099</v>
      </c>
      <c r="B96" s="51">
        <v>6.5049057047177028</v>
      </c>
      <c r="C96" s="52">
        <v>8.6248767320888273</v>
      </c>
      <c r="D96" s="52">
        <v>2.3986839786146525</v>
      </c>
      <c r="E96" s="52">
        <v>481.99371729943107</v>
      </c>
      <c r="F96" s="52">
        <v>442.07771123871771</v>
      </c>
      <c r="G96" s="52">
        <v>4.080546495000001</v>
      </c>
      <c r="H96" s="52">
        <v>284.46350174999998</v>
      </c>
      <c r="I96" s="52">
        <v>383.24041600000004</v>
      </c>
      <c r="J96" s="52">
        <v>22.651792799999996</v>
      </c>
      <c r="K96" s="52">
        <v>5.9519253732218065</v>
      </c>
      <c r="L96" s="52">
        <v>0</v>
      </c>
      <c r="M96" s="52">
        <v>269.52060606446616</v>
      </c>
      <c r="N96" s="52"/>
      <c r="O96" s="52"/>
      <c r="P96" s="52"/>
      <c r="Q96" s="52"/>
      <c r="R96" s="52"/>
      <c r="S96" s="52"/>
      <c r="T96" s="52"/>
      <c r="U96" s="52"/>
      <c r="V96" s="52">
        <v>1.7519008928198634</v>
      </c>
      <c r="W96" s="52"/>
      <c r="X96" s="52"/>
      <c r="Y96" s="52"/>
      <c r="Z96" s="52"/>
      <c r="AA96" s="52"/>
      <c r="AB96" s="52"/>
      <c r="AC96" s="52"/>
      <c r="AD96" s="52">
        <v>2.0492811990497138E-3</v>
      </c>
      <c r="AE96" s="52"/>
      <c r="AF96" s="52">
        <v>0</v>
      </c>
      <c r="AG96" s="52">
        <v>0</v>
      </c>
      <c r="AH96" s="53">
        <v>1913.2626336102771</v>
      </c>
    </row>
    <row r="97" spans="1:34" x14ac:dyDescent="0.2">
      <c r="A97" s="55" t="s">
        <v>17100</v>
      </c>
      <c r="B97" s="51">
        <v>254.22566335115448</v>
      </c>
      <c r="C97" s="52">
        <v>0</v>
      </c>
      <c r="D97" s="52">
        <v>12.783737735738205</v>
      </c>
      <c r="E97" s="52">
        <v>2519.9086844303633</v>
      </c>
      <c r="F97" s="52">
        <v>2356.0442182780216</v>
      </c>
      <c r="G97" s="52">
        <v>110.27517875000002</v>
      </c>
      <c r="H97" s="52">
        <v>11780.351522999999</v>
      </c>
      <c r="I97" s="52">
        <v>8564.2053920000017</v>
      </c>
      <c r="J97" s="52">
        <v>506.19558359999991</v>
      </c>
      <c r="K97" s="52">
        <v>31.720665861910437</v>
      </c>
      <c r="L97" s="52">
        <v>0</v>
      </c>
      <c r="M97" s="52">
        <v>1436.4046172915478</v>
      </c>
      <c r="N97" s="52">
        <v>84.056799999999996</v>
      </c>
      <c r="O97" s="52">
        <v>3.1099999999999999E-2</v>
      </c>
      <c r="P97" s="52">
        <v>0.71859999999999991</v>
      </c>
      <c r="Q97" s="52">
        <v>51.524700000000003</v>
      </c>
      <c r="R97" s="52">
        <v>0.03</v>
      </c>
      <c r="S97" s="52">
        <v>16.488300000000002</v>
      </c>
      <c r="T97" s="52">
        <v>1.0976999999999999</v>
      </c>
      <c r="U97" s="52">
        <v>34.259399999999999</v>
      </c>
      <c r="V97" s="52">
        <v>72.550637336290677</v>
      </c>
      <c r="W97" s="52"/>
      <c r="X97" s="52"/>
      <c r="Y97" s="52"/>
      <c r="Z97" s="52"/>
      <c r="AA97" s="52"/>
      <c r="AB97" s="52"/>
      <c r="AC97" s="52"/>
      <c r="AD97" s="52">
        <v>1.0921602690889227E-2</v>
      </c>
      <c r="AE97" s="52"/>
      <c r="AF97" s="52">
        <v>0</v>
      </c>
      <c r="AG97" s="52">
        <v>0</v>
      </c>
      <c r="AH97" s="53">
        <v>27832.883423237719</v>
      </c>
    </row>
    <row r="98" spans="1:34" x14ac:dyDescent="0.2">
      <c r="A98" s="55" t="s">
        <v>17101</v>
      </c>
      <c r="B98" s="51">
        <v>85.086082086833912</v>
      </c>
      <c r="C98" s="52">
        <v>47.882936340217277</v>
      </c>
      <c r="D98" s="52">
        <v>10.939662769520003</v>
      </c>
      <c r="E98" s="52">
        <v>2128.0553223600105</v>
      </c>
      <c r="F98" s="52">
        <v>2016.1810067476777</v>
      </c>
      <c r="G98" s="52">
        <v>64.460665041000013</v>
      </c>
      <c r="H98" s="52">
        <v>1287.0813802499999</v>
      </c>
      <c r="I98" s="52">
        <v>4629.6551680000011</v>
      </c>
      <c r="J98" s="52">
        <v>273.64021439999999</v>
      </c>
      <c r="K98" s="52">
        <v>27.144908205040494</v>
      </c>
      <c r="L98" s="52">
        <v>0</v>
      </c>
      <c r="M98" s="52">
        <v>1229.2009143633745</v>
      </c>
      <c r="N98" s="52">
        <v>24.964500000000001</v>
      </c>
      <c r="O98" s="52">
        <v>0.06</v>
      </c>
      <c r="P98" s="52">
        <v>0</v>
      </c>
      <c r="Q98" s="52">
        <v>4.08</v>
      </c>
      <c r="R98" s="52"/>
      <c r="S98" s="52">
        <v>2.37</v>
      </c>
      <c r="T98" s="52"/>
      <c r="U98" s="52">
        <v>4.17</v>
      </c>
      <c r="V98" s="52">
        <v>7.9266373553028124</v>
      </c>
      <c r="W98" s="52"/>
      <c r="X98" s="52">
        <v>0</v>
      </c>
      <c r="Y98" s="52"/>
      <c r="Z98" s="52"/>
      <c r="AA98" s="52"/>
      <c r="AB98" s="52"/>
      <c r="AC98" s="52"/>
      <c r="AD98" s="52">
        <v>9.346143734394359E-3</v>
      </c>
      <c r="AE98" s="52"/>
      <c r="AF98" s="52">
        <v>0</v>
      </c>
      <c r="AG98" s="52">
        <v>0</v>
      </c>
      <c r="AH98" s="53">
        <v>11842.908744062714</v>
      </c>
    </row>
    <row r="99" spans="1:34" x14ac:dyDescent="0.2">
      <c r="A99" s="55" t="s">
        <v>17102</v>
      </c>
      <c r="B99" s="51">
        <v>220.12748371423535</v>
      </c>
      <c r="C99" s="52">
        <v>28.253906536153053</v>
      </c>
      <c r="D99" s="52">
        <v>8.707361494624287</v>
      </c>
      <c r="E99" s="52">
        <v>1783.6126806953764</v>
      </c>
      <c r="F99" s="52">
        <v>1604.7676454214723</v>
      </c>
      <c r="G99" s="52">
        <v>51.084991473000009</v>
      </c>
      <c r="H99" s="52">
        <v>858.58222499999988</v>
      </c>
      <c r="I99" s="52">
        <v>2185.6090320000003</v>
      </c>
      <c r="J99" s="52">
        <v>129.18252059999998</v>
      </c>
      <c r="K99" s="52">
        <v>21.605833146724244</v>
      </c>
      <c r="L99" s="52">
        <v>0</v>
      </c>
      <c r="M99" s="52">
        <v>978.37537923979619</v>
      </c>
      <c r="N99" s="52">
        <v>95.892399999999995</v>
      </c>
      <c r="O99" s="52">
        <v>9.0799999999999992E-2</v>
      </c>
      <c r="P99" s="52">
        <v>0.8899999999999999</v>
      </c>
      <c r="Q99" s="52">
        <v>10.680299999999999</v>
      </c>
      <c r="R99" s="52"/>
      <c r="S99" s="52">
        <v>8.19</v>
      </c>
      <c r="T99" s="52"/>
      <c r="U99" s="52">
        <v>10.791499999999999</v>
      </c>
      <c r="V99" s="52">
        <v>5.2876764761852781</v>
      </c>
      <c r="W99" s="52">
        <v>0.03</v>
      </c>
      <c r="X99" s="52"/>
      <c r="Y99" s="52"/>
      <c r="Z99" s="52"/>
      <c r="AA99" s="52"/>
      <c r="AB99" s="52"/>
      <c r="AC99" s="52"/>
      <c r="AD99" s="52">
        <v>7.4390092081111003E-3</v>
      </c>
      <c r="AE99" s="52"/>
      <c r="AF99" s="52">
        <v>0</v>
      </c>
      <c r="AG99" s="52">
        <v>0</v>
      </c>
      <c r="AH99" s="53">
        <v>8001.7691748067746</v>
      </c>
    </row>
    <row r="100" spans="1:34" x14ac:dyDescent="0.2">
      <c r="A100" s="55" t="s">
        <v>17103</v>
      </c>
      <c r="B100" s="51">
        <v>55.438801639151642</v>
      </c>
      <c r="C100" s="52">
        <v>32.120230588468729</v>
      </c>
      <c r="D100" s="52">
        <v>11.383349979437165</v>
      </c>
      <c r="E100" s="52">
        <v>2020.9861897013934</v>
      </c>
      <c r="F100" s="52">
        <v>2097.9526065143768</v>
      </c>
      <c r="G100" s="52">
        <v>36.499691664000011</v>
      </c>
      <c r="H100" s="52">
        <v>1.52106075</v>
      </c>
      <c r="I100" s="52">
        <v>14207.165992000002</v>
      </c>
      <c r="J100" s="52">
        <v>839.72818859999984</v>
      </c>
      <c r="K100" s="52">
        <v>28.245842378121981</v>
      </c>
      <c r="L100" s="52">
        <v>0</v>
      </c>
      <c r="M100" s="52">
        <v>1279.0544368724086</v>
      </c>
      <c r="N100" s="52">
        <v>17.295299999999997</v>
      </c>
      <c r="O100" s="52">
        <v>12.069999999999999</v>
      </c>
      <c r="P100" s="52">
        <v>7.6199999999999992</v>
      </c>
      <c r="Q100" s="52">
        <v>47.498199999999997</v>
      </c>
      <c r="R100" s="52"/>
      <c r="S100" s="52">
        <v>0.73</v>
      </c>
      <c r="T100" s="52"/>
      <c r="U100" s="52">
        <v>57.702500000000001</v>
      </c>
      <c r="V100" s="52">
        <v>9.3676259680588389E-3</v>
      </c>
      <c r="W100" s="52"/>
      <c r="X100" s="52"/>
      <c r="Y100" s="52">
        <v>0.161</v>
      </c>
      <c r="Z100" s="52"/>
      <c r="AA100" s="52"/>
      <c r="AB100" s="52"/>
      <c r="AC100" s="52"/>
      <c r="AD100" s="52">
        <v>9.7252015284382369E-3</v>
      </c>
      <c r="AE100" s="52"/>
      <c r="AF100" s="52">
        <v>0</v>
      </c>
      <c r="AG100" s="52">
        <v>0</v>
      </c>
      <c r="AH100" s="53">
        <v>20753.192483514857</v>
      </c>
    </row>
    <row r="101" spans="1:34" x14ac:dyDescent="0.2">
      <c r="A101" s="55" t="s">
        <v>17117</v>
      </c>
      <c r="B101" s="51">
        <v>1.4379</v>
      </c>
      <c r="C101" s="52"/>
      <c r="D101" s="52"/>
      <c r="E101" s="52"/>
      <c r="F101" s="52"/>
      <c r="G101" s="52"/>
      <c r="H101" s="52"/>
      <c r="I101" s="52"/>
      <c r="J101" s="52"/>
      <c r="K101" s="52"/>
      <c r="L101" s="52"/>
      <c r="M101" s="52"/>
      <c r="N101" s="52">
        <v>60.244199999999999</v>
      </c>
      <c r="O101" s="52"/>
      <c r="P101" s="52"/>
      <c r="Q101" s="52">
        <v>3.1102999999999996</v>
      </c>
      <c r="R101" s="52"/>
      <c r="S101" s="52"/>
      <c r="T101" s="52"/>
      <c r="U101" s="52">
        <v>0.31240000000000001</v>
      </c>
      <c r="V101" s="52"/>
      <c r="W101" s="52"/>
      <c r="X101" s="52"/>
      <c r="Y101" s="52"/>
      <c r="Z101" s="52"/>
      <c r="AA101" s="52"/>
      <c r="AB101" s="52"/>
      <c r="AC101" s="52"/>
      <c r="AD101" s="52"/>
      <c r="AE101" s="52"/>
      <c r="AF101" s="52"/>
      <c r="AG101" s="52"/>
      <c r="AH101" s="53">
        <v>65.104799999999997</v>
      </c>
    </row>
    <row r="102" spans="1:34" x14ac:dyDescent="0.2">
      <c r="A102" s="55" t="s">
        <v>17118</v>
      </c>
      <c r="B102" s="51">
        <v>13.55</v>
      </c>
      <c r="C102" s="52"/>
      <c r="D102" s="52"/>
      <c r="E102" s="52"/>
      <c r="F102" s="52"/>
      <c r="G102" s="52">
        <v>4.04</v>
      </c>
      <c r="H102" s="52"/>
      <c r="I102" s="52"/>
      <c r="J102" s="52"/>
      <c r="K102" s="52"/>
      <c r="L102" s="52"/>
      <c r="M102" s="52"/>
      <c r="N102" s="52">
        <v>0</v>
      </c>
      <c r="O102" s="52"/>
      <c r="P102" s="52">
        <v>0.23039999999999999</v>
      </c>
      <c r="Q102" s="52"/>
      <c r="R102" s="52"/>
      <c r="S102" s="52">
        <v>16.14</v>
      </c>
      <c r="T102" s="52"/>
      <c r="U102" s="52">
        <v>0</v>
      </c>
      <c r="V102" s="52"/>
      <c r="W102" s="52"/>
      <c r="X102" s="52">
        <v>0.63</v>
      </c>
      <c r="Y102" s="52"/>
      <c r="Z102" s="52"/>
      <c r="AA102" s="52"/>
      <c r="AB102" s="52"/>
      <c r="AC102" s="52"/>
      <c r="AD102" s="52"/>
      <c r="AE102" s="52"/>
      <c r="AF102" s="52"/>
      <c r="AG102" s="52"/>
      <c r="AH102" s="53">
        <v>34.590400000000002</v>
      </c>
    </row>
    <row r="103" spans="1:34" x14ac:dyDescent="0.2">
      <c r="A103" s="55" t="s">
        <v>17119</v>
      </c>
      <c r="B103" s="51">
        <v>1E-4</v>
      </c>
      <c r="C103" s="52"/>
      <c r="D103" s="52"/>
      <c r="E103" s="52"/>
      <c r="F103" s="52"/>
      <c r="G103" s="52"/>
      <c r="H103" s="52"/>
      <c r="I103" s="52"/>
      <c r="J103" s="52"/>
      <c r="K103" s="52"/>
      <c r="L103" s="52"/>
      <c r="M103" s="52"/>
      <c r="N103" s="52"/>
      <c r="O103" s="52"/>
      <c r="P103" s="52"/>
      <c r="Q103" s="52"/>
      <c r="R103" s="52"/>
      <c r="S103" s="52"/>
      <c r="T103" s="52"/>
      <c r="U103" s="52">
        <v>1.21E-2</v>
      </c>
      <c r="V103" s="52"/>
      <c r="W103" s="52"/>
      <c r="X103" s="52"/>
      <c r="Y103" s="52"/>
      <c r="Z103" s="52"/>
      <c r="AA103" s="52"/>
      <c r="AB103" s="52"/>
      <c r="AC103" s="52"/>
      <c r="AD103" s="52"/>
      <c r="AE103" s="52"/>
      <c r="AF103" s="52"/>
      <c r="AG103" s="52"/>
      <c r="AH103" s="53">
        <v>1.2199999999999999E-2</v>
      </c>
    </row>
    <row r="104" spans="1:34" x14ac:dyDescent="0.2">
      <c r="A104" s="55" t="s">
        <v>17104</v>
      </c>
      <c r="B104" s="51">
        <v>65.244952705481467</v>
      </c>
      <c r="C104" s="52">
        <v>30.930592418525446</v>
      </c>
      <c r="D104" s="52">
        <v>8.0037013101462904</v>
      </c>
      <c r="E104" s="52">
        <v>2405.3600090001</v>
      </c>
      <c r="F104" s="52">
        <v>1475.0829989164727</v>
      </c>
      <c r="G104" s="52">
        <v>142.698387607</v>
      </c>
      <c r="H104" s="52">
        <v>435.56391674999998</v>
      </c>
      <c r="I104" s="52">
        <v>329.12201600000003</v>
      </c>
      <c r="J104" s="52">
        <v>19.453072799999997</v>
      </c>
      <c r="K104" s="52">
        <v>19.859820356602821</v>
      </c>
      <c r="L104" s="52">
        <v>0</v>
      </c>
      <c r="M104" s="52">
        <v>899.3108083856248</v>
      </c>
      <c r="N104" s="52">
        <v>9.68</v>
      </c>
      <c r="O104" s="52"/>
      <c r="P104" s="52"/>
      <c r="Q104" s="52">
        <v>2.66</v>
      </c>
      <c r="R104" s="52"/>
      <c r="S104" s="52"/>
      <c r="T104" s="52"/>
      <c r="U104" s="52"/>
      <c r="V104" s="52">
        <v>2.6824700179113279</v>
      </c>
      <c r="W104" s="52"/>
      <c r="X104" s="52"/>
      <c r="Y104" s="52"/>
      <c r="Z104" s="52"/>
      <c r="AA104" s="52"/>
      <c r="AB104" s="52"/>
      <c r="AC104" s="52"/>
      <c r="AD104" s="52">
        <v>6.8378472378696374E-3</v>
      </c>
      <c r="AE104" s="52"/>
      <c r="AF104" s="52">
        <v>0</v>
      </c>
      <c r="AG104" s="52">
        <v>0</v>
      </c>
      <c r="AH104" s="53">
        <v>5845.6595841151038</v>
      </c>
    </row>
    <row r="105" spans="1:34" x14ac:dyDescent="0.2">
      <c r="A105" s="55" t="s">
        <v>17105</v>
      </c>
      <c r="B105" s="51">
        <v>1030.0053129663359</v>
      </c>
      <c r="C105" s="52">
        <v>112.42080705964057</v>
      </c>
      <c r="D105" s="52">
        <v>38.87115915633629</v>
      </c>
      <c r="E105" s="52">
        <v>7795.7868108937109</v>
      </c>
      <c r="F105" s="52">
        <v>7163.9587483106652</v>
      </c>
      <c r="G105" s="52">
        <v>287.46923970300003</v>
      </c>
      <c r="H105" s="52">
        <v>19287.703988999998</v>
      </c>
      <c r="I105" s="52">
        <v>19636.330524000005</v>
      </c>
      <c r="J105" s="52">
        <v>1160.6241716999998</v>
      </c>
      <c r="K105" s="52">
        <v>96.452154819811184</v>
      </c>
      <c r="L105" s="52">
        <v>0</v>
      </c>
      <c r="M105" s="52">
        <v>4367.6359485649182</v>
      </c>
      <c r="N105" s="52">
        <v>107.03999999999999</v>
      </c>
      <c r="O105" s="52">
        <v>137.71130000000002</v>
      </c>
      <c r="P105" s="52">
        <v>3.9168000000000003</v>
      </c>
      <c r="Q105" s="52">
        <v>412.89170000000007</v>
      </c>
      <c r="R105" s="52"/>
      <c r="S105" s="52"/>
      <c r="T105" s="52"/>
      <c r="U105" s="52">
        <v>16.45</v>
      </c>
      <c r="V105" s="52">
        <v>118.78552303160045</v>
      </c>
      <c r="W105" s="52"/>
      <c r="X105" s="52"/>
      <c r="Y105" s="52">
        <v>0.63</v>
      </c>
      <c r="Z105" s="52"/>
      <c r="AA105" s="52"/>
      <c r="AB105" s="52"/>
      <c r="AC105" s="52"/>
      <c r="AD105" s="52">
        <v>3.3209016425062847E-2</v>
      </c>
      <c r="AE105" s="52">
        <v>12.639999999999999</v>
      </c>
      <c r="AF105" s="52">
        <v>0</v>
      </c>
      <c r="AG105" s="52">
        <v>0</v>
      </c>
      <c r="AH105" s="53">
        <v>61787.357398222433</v>
      </c>
    </row>
    <row r="106" spans="1:34" x14ac:dyDescent="0.2">
      <c r="A106" s="55" t="s">
        <v>17063</v>
      </c>
      <c r="B106" s="51">
        <v>400.39776540743799</v>
      </c>
      <c r="C106" s="52">
        <v>150.19181895533993</v>
      </c>
      <c r="D106" s="52">
        <v>35.522707243992713</v>
      </c>
      <c r="E106" s="52">
        <v>8253.8174603649677</v>
      </c>
      <c r="F106" s="52">
        <v>6546.8387063213559</v>
      </c>
      <c r="G106" s="52">
        <v>362.27593637400003</v>
      </c>
      <c r="H106" s="52">
        <v>26708.871393000001</v>
      </c>
      <c r="I106" s="52">
        <v>11670.849796000002</v>
      </c>
      <c r="J106" s="52">
        <v>689.81678429999999</v>
      </c>
      <c r="K106" s="52">
        <v>88.143542232336799</v>
      </c>
      <c r="L106" s="52">
        <v>0</v>
      </c>
      <c r="M106" s="52">
        <v>3991.3976458795505</v>
      </c>
      <c r="N106" s="52">
        <v>64.189400000000006</v>
      </c>
      <c r="O106" s="52">
        <v>29.869999999999997</v>
      </c>
      <c r="P106" s="52">
        <v>1.31</v>
      </c>
      <c r="Q106" s="52">
        <v>236.23</v>
      </c>
      <c r="R106" s="52"/>
      <c r="S106" s="52"/>
      <c r="T106" s="52"/>
      <c r="U106" s="52">
        <v>7.9499999999999993</v>
      </c>
      <c r="V106" s="52">
        <v>164.48962820098453</v>
      </c>
      <c r="W106" s="52"/>
      <c r="X106" s="52"/>
      <c r="Y106" s="52"/>
      <c r="Z106" s="52"/>
      <c r="AA106" s="52"/>
      <c r="AB106" s="52"/>
      <c r="AC106" s="52"/>
      <c r="AD106" s="52">
        <v>3.0348314635637957E-2</v>
      </c>
      <c r="AE106" s="52">
        <v>8.67</v>
      </c>
      <c r="AF106" s="52">
        <v>0</v>
      </c>
      <c r="AG106" s="52">
        <v>0</v>
      </c>
      <c r="AH106" s="53">
        <v>59410.862932594602</v>
      </c>
    </row>
    <row r="107" spans="1:34" x14ac:dyDescent="0.2">
      <c r="A107" s="55" t="s">
        <v>17109</v>
      </c>
      <c r="B107" s="51"/>
      <c r="C107" s="52"/>
      <c r="D107" s="52"/>
      <c r="E107" s="52"/>
      <c r="F107" s="52"/>
      <c r="G107" s="52"/>
      <c r="H107" s="52"/>
      <c r="I107" s="52"/>
      <c r="J107" s="52"/>
      <c r="K107" s="52"/>
      <c r="L107" s="52"/>
      <c r="M107" s="52"/>
      <c r="N107" s="52"/>
      <c r="O107" s="52">
        <v>2.76</v>
      </c>
      <c r="P107" s="52"/>
      <c r="Q107" s="52">
        <v>24.51</v>
      </c>
      <c r="R107" s="52"/>
      <c r="S107" s="52"/>
      <c r="T107" s="52"/>
      <c r="U107" s="52"/>
      <c r="V107" s="52"/>
      <c r="W107" s="52"/>
      <c r="X107" s="52"/>
      <c r="Y107" s="52"/>
      <c r="Z107" s="52"/>
      <c r="AA107" s="52"/>
      <c r="AB107" s="52"/>
      <c r="AC107" s="52"/>
      <c r="AD107" s="52"/>
      <c r="AE107" s="52"/>
      <c r="AF107" s="52"/>
      <c r="AG107" s="52"/>
      <c r="AH107" s="53">
        <v>27.270000000000003</v>
      </c>
    </row>
    <row r="108" spans="1:34" x14ac:dyDescent="0.2">
      <c r="A108" s="55" t="s">
        <v>17130</v>
      </c>
      <c r="B108" s="51">
        <v>2.4534398683978615</v>
      </c>
      <c r="C108" s="52">
        <v>0.29740954248582158</v>
      </c>
      <c r="D108" s="52">
        <v>0.9047059514717114</v>
      </c>
      <c r="E108" s="52">
        <v>188.03505242578541</v>
      </c>
      <c r="F108" s="52">
        <v>166.73740264928514</v>
      </c>
      <c r="G108" s="52">
        <v>3.1555114500000006</v>
      </c>
      <c r="H108" s="52">
        <v>375.23688749999997</v>
      </c>
      <c r="I108" s="52">
        <v>151.32555600000001</v>
      </c>
      <c r="J108" s="52">
        <v>8.9442422999999991</v>
      </c>
      <c r="K108" s="52">
        <v>2.2448735872989758</v>
      </c>
      <c r="L108" s="52">
        <v>0</v>
      </c>
      <c r="M108" s="52">
        <v>101.65444824107755</v>
      </c>
      <c r="N108" s="52"/>
      <c r="O108" s="52"/>
      <c r="P108" s="52"/>
      <c r="Q108" s="52"/>
      <c r="R108" s="52"/>
      <c r="S108" s="52"/>
      <c r="T108" s="52"/>
      <c r="U108" s="52"/>
      <c r="V108" s="52">
        <v>2.3109391334426141</v>
      </c>
      <c r="W108" s="52"/>
      <c r="X108" s="52"/>
      <c r="Y108" s="52"/>
      <c r="Z108" s="52"/>
      <c r="AA108" s="52"/>
      <c r="AB108" s="52"/>
      <c r="AC108" s="52"/>
      <c r="AD108" s="52">
        <v>7.7292253316759438E-4</v>
      </c>
      <c r="AE108" s="52"/>
      <c r="AF108" s="52">
        <v>0</v>
      </c>
      <c r="AG108" s="52">
        <v>0</v>
      </c>
      <c r="AH108" s="53">
        <v>1003.3012415717784</v>
      </c>
    </row>
    <row r="109" spans="1:34" x14ac:dyDescent="0.2">
      <c r="A109" s="23" t="s">
        <v>10437</v>
      </c>
      <c r="B109" s="59">
        <v>5476.6378323894023</v>
      </c>
      <c r="C109" s="60">
        <v>1581.0291278546279</v>
      </c>
      <c r="D109" s="60">
        <v>420.54268256859183</v>
      </c>
      <c r="E109" s="60">
        <v>90932.857393999599</v>
      </c>
      <c r="F109" s="60">
        <v>77506.060925744168</v>
      </c>
      <c r="G109" s="60">
        <v>2627.2524779390005</v>
      </c>
      <c r="H109" s="60">
        <v>82868.319895499983</v>
      </c>
      <c r="I109" s="60">
        <v>185974.69066800002</v>
      </c>
      <c r="J109" s="60">
        <v>10992.212676899997</v>
      </c>
      <c r="K109" s="60">
        <v>1043.5049740684815</v>
      </c>
      <c r="L109" s="60">
        <v>0</v>
      </c>
      <c r="M109" s="60">
        <v>47252.960245027782</v>
      </c>
      <c r="N109" s="60">
        <v>1199.1180999999997</v>
      </c>
      <c r="O109" s="60">
        <v>239.73220000000003</v>
      </c>
      <c r="P109" s="60">
        <v>50.098700000000015</v>
      </c>
      <c r="Q109" s="60">
        <v>1471.3889000000001</v>
      </c>
      <c r="R109" s="60">
        <v>0.05</v>
      </c>
      <c r="S109" s="60">
        <v>353.44309999999996</v>
      </c>
      <c r="T109" s="60">
        <v>4.7661000000000007</v>
      </c>
      <c r="U109" s="60">
        <v>255.75129999999996</v>
      </c>
      <c r="V109" s="60">
        <v>510.35399170118137</v>
      </c>
      <c r="W109" s="60">
        <v>1535.6469</v>
      </c>
      <c r="X109" s="60">
        <v>3347.2130000000002</v>
      </c>
      <c r="Y109" s="60">
        <v>0.79100000000000004</v>
      </c>
      <c r="Z109" s="60">
        <v>18.064299999999999</v>
      </c>
      <c r="AA109" s="60">
        <v>1.1229</v>
      </c>
      <c r="AB109" s="60">
        <v>0</v>
      </c>
      <c r="AC109" s="60">
        <v>0.29470000000000002</v>
      </c>
      <c r="AD109" s="60">
        <v>0.35928459958426062</v>
      </c>
      <c r="AE109" s="60">
        <v>21.31</v>
      </c>
      <c r="AF109" s="60">
        <v>0</v>
      </c>
      <c r="AG109" s="60">
        <v>0</v>
      </c>
      <c r="AH109" s="63">
        <v>515685.57337629236</v>
      </c>
    </row>
    <row r="110" spans="1:34" x14ac:dyDescent="0.2">
      <c r="A110" s="267"/>
      <c r="B110" s="265" t="s">
        <v>17128</v>
      </c>
    </row>
  </sheetData>
  <phoneticPr fontId="4"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11"/>
  <sheetViews>
    <sheetView workbookViewId="0"/>
  </sheetViews>
  <sheetFormatPr defaultRowHeight="12.75" x14ac:dyDescent="0.2"/>
  <cols>
    <col min="1" max="1" width="20.85546875" style="118" customWidth="1"/>
    <col min="2" max="33" width="27.140625" style="118" customWidth="1"/>
    <col min="34" max="35" width="10.5703125" style="118" customWidth="1"/>
    <col min="36" max="36" width="27.7109375" style="118" customWidth="1"/>
    <col min="37" max="37" width="10.28515625" style="118" customWidth="1"/>
    <col min="38" max="52" width="29.42578125" style="118" customWidth="1"/>
    <col min="53" max="53" width="8.5703125" style="118" customWidth="1"/>
    <col min="54" max="55" width="10.5703125" style="118" customWidth="1"/>
    <col min="56" max="56" width="30.140625" style="118" customWidth="1"/>
    <col min="57" max="57" width="8.5703125" style="118" customWidth="1"/>
    <col min="58" max="16384" width="9.140625" style="118"/>
  </cols>
  <sheetData>
    <row r="1" spans="1:21" x14ac:dyDescent="0.2">
      <c r="A1" s="231" t="s">
        <v>24</v>
      </c>
      <c r="D1" s="75"/>
      <c r="E1" s="232"/>
      <c r="F1" s="75"/>
      <c r="G1" s="90"/>
    </row>
    <row r="2" spans="1:21" x14ac:dyDescent="0.2">
      <c r="D2" s="75"/>
      <c r="E2" s="75"/>
      <c r="F2" s="75"/>
      <c r="G2" s="90"/>
    </row>
    <row r="3" spans="1:21" x14ac:dyDescent="0.2">
      <c r="A3" s="233" t="s">
        <v>17</v>
      </c>
    </row>
    <row r="4" spans="1:21" s="237" customFormat="1" x14ac:dyDescent="0.2">
      <c r="A4" s="234" t="str">
        <f>A60</f>
        <v>FIPS</v>
      </c>
      <c r="B4" s="110" t="s">
        <v>821</v>
      </c>
      <c r="C4" s="110" t="s">
        <v>2582</v>
      </c>
      <c r="D4" s="110" t="s">
        <v>2411</v>
      </c>
      <c r="E4" s="110" t="s">
        <v>2410</v>
      </c>
      <c r="F4" s="110" t="s">
        <v>1881</v>
      </c>
      <c r="G4" s="110" t="s">
        <v>1883</v>
      </c>
      <c r="H4" s="110" t="s">
        <v>1862</v>
      </c>
      <c r="I4" s="110" t="s">
        <v>1873</v>
      </c>
      <c r="J4" s="110" t="s">
        <v>899</v>
      </c>
      <c r="K4" s="110" t="s">
        <v>2586</v>
      </c>
      <c r="L4" s="110" t="s">
        <v>898</v>
      </c>
      <c r="M4" s="126" t="s">
        <v>1863</v>
      </c>
      <c r="N4" s="235" t="s">
        <v>787</v>
      </c>
      <c r="O4" s="234" t="s">
        <v>16</v>
      </c>
      <c r="P4" s="236"/>
      <c r="Q4" s="236"/>
      <c r="R4" s="234"/>
      <c r="S4" s="234"/>
      <c r="T4" s="234"/>
      <c r="U4" s="234"/>
    </row>
    <row r="5" spans="1:21" s="186" customFormat="1" x14ac:dyDescent="0.2">
      <c r="A5" s="46" t="str">
        <f>PROPER(VLOOKUP(A61,fips_xref!$K$2:$L$53,2,FALSE))</f>
        <v>Crockett</v>
      </c>
      <c r="B5" s="186">
        <f t="shared" ref="B5:M5" si="0">SUMIF($B$60:$AG$60,B$4,$B61:$AG61)</f>
        <v>2361.5776880970561</v>
      </c>
      <c r="C5" s="186">
        <f t="shared" si="0"/>
        <v>704.34132918864395</v>
      </c>
      <c r="D5" s="186">
        <f t="shared" si="0"/>
        <v>497.6626520180954</v>
      </c>
      <c r="E5" s="186">
        <f t="shared" si="0"/>
        <v>0</v>
      </c>
      <c r="F5" s="186">
        <f t="shared" si="0"/>
        <v>0</v>
      </c>
      <c r="G5" s="186">
        <f t="shared" si="0"/>
        <v>0</v>
      </c>
      <c r="H5" s="186">
        <f t="shared" si="0"/>
        <v>0</v>
      </c>
      <c r="I5" s="186">
        <f t="shared" si="0"/>
        <v>4.2552075499999997</v>
      </c>
      <c r="J5" s="186">
        <f t="shared" si="0"/>
        <v>0</v>
      </c>
      <c r="K5" s="186">
        <f t="shared" si="0"/>
        <v>0</v>
      </c>
      <c r="L5" s="186">
        <f t="shared" si="0"/>
        <v>3.7191000000000001</v>
      </c>
      <c r="M5" s="186">
        <f t="shared" si="0"/>
        <v>0</v>
      </c>
      <c r="N5" s="118">
        <f t="shared" ref="N5:N52" si="1">SUMIF($B$57:$AG$57,"N",$B61:$AG61)</f>
        <v>98.723165569746612</v>
      </c>
      <c r="O5" s="186">
        <f t="shared" ref="O5:O50" si="2">SUM(B5:N5)</f>
        <v>3670.2791424235415</v>
      </c>
      <c r="P5" s="147" t="b">
        <f>O5=AH61</f>
        <v>1</v>
      </c>
      <c r="Q5" s="189"/>
    </row>
    <row r="6" spans="1:21" s="186" customFormat="1" x14ac:dyDescent="0.2">
      <c r="A6" s="46" t="str">
        <f>PROPER(VLOOKUP(A62,fips_xref!$K$2:$L$53,2,FALSE))</f>
        <v>Coke</v>
      </c>
      <c r="B6" s="186">
        <f t="shared" ref="B6:M6" si="3">SUMIF($B$60:$AG$60,B$4,$B62:$AG62)</f>
        <v>364.84437107102997</v>
      </c>
      <c r="C6" s="186">
        <f t="shared" si="3"/>
        <v>35.877976553845137</v>
      </c>
      <c r="D6" s="186">
        <f t="shared" si="3"/>
        <v>23.943187826802188</v>
      </c>
      <c r="E6" s="186">
        <f t="shared" si="3"/>
        <v>0</v>
      </c>
      <c r="F6" s="186">
        <f t="shared" si="3"/>
        <v>0</v>
      </c>
      <c r="G6" s="186">
        <f t="shared" si="3"/>
        <v>0</v>
      </c>
      <c r="H6" s="186">
        <f t="shared" si="3"/>
        <v>0</v>
      </c>
      <c r="I6" s="186">
        <f t="shared" si="3"/>
        <v>0.338004894</v>
      </c>
      <c r="J6" s="186">
        <f t="shared" si="3"/>
        <v>0</v>
      </c>
      <c r="K6" s="186">
        <f t="shared" si="3"/>
        <v>0</v>
      </c>
      <c r="L6" s="186">
        <f t="shared" si="3"/>
        <v>4.5</v>
      </c>
      <c r="M6" s="186">
        <f t="shared" si="3"/>
        <v>0</v>
      </c>
      <c r="N6" s="118">
        <f t="shared" si="1"/>
        <v>30.26136659262308</v>
      </c>
      <c r="O6" s="186">
        <f t="shared" si="2"/>
        <v>459.76490693830038</v>
      </c>
      <c r="P6" s="147" t="b">
        <f t="shared" ref="P6:P53" si="4">O6=AH62</f>
        <v>1</v>
      </c>
      <c r="Q6" s="189"/>
    </row>
    <row r="7" spans="1:21" s="186" customFormat="1" x14ac:dyDescent="0.2">
      <c r="A7" s="46" t="str">
        <f>PROPER(VLOOKUP(A63,fips_xref!$K$2:$L$53,2,FALSE))</f>
        <v>Crane</v>
      </c>
      <c r="B7" s="186">
        <f t="shared" ref="B7:M7" si="5">SUMIF($B$60:$AG$60,B$4,$B63:$AG63)</f>
        <v>5429.2701065742322</v>
      </c>
      <c r="C7" s="186">
        <f t="shared" si="5"/>
        <v>239.81594854412273</v>
      </c>
      <c r="D7" s="186">
        <f t="shared" si="5"/>
        <v>298.17842664943305</v>
      </c>
      <c r="E7" s="186">
        <f t="shared" si="5"/>
        <v>0</v>
      </c>
      <c r="F7" s="186">
        <f t="shared" si="5"/>
        <v>0</v>
      </c>
      <c r="G7" s="186">
        <f t="shared" si="5"/>
        <v>0</v>
      </c>
      <c r="H7" s="186">
        <f t="shared" si="5"/>
        <v>0</v>
      </c>
      <c r="I7" s="186">
        <f t="shared" si="5"/>
        <v>2.0494667020000001</v>
      </c>
      <c r="J7" s="186">
        <f t="shared" si="5"/>
        <v>0</v>
      </c>
      <c r="K7" s="186">
        <f t="shared" si="5"/>
        <v>0</v>
      </c>
      <c r="L7" s="186">
        <f t="shared" si="5"/>
        <v>0.89</v>
      </c>
      <c r="M7" s="186">
        <f t="shared" si="5"/>
        <v>0</v>
      </c>
      <c r="N7" s="118">
        <f t="shared" si="1"/>
        <v>86.697646292746342</v>
      </c>
      <c r="O7" s="186">
        <f t="shared" si="2"/>
        <v>6056.9015947625348</v>
      </c>
      <c r="P7" s="147" t="b">
        <f t="shared" si="4"/>
        <v>0</v>
      </c>
      <c r="Q7" s="189"/>
    </row>
    <row r="8" spans="1:21" s="186" customFormat="1" x14ac:dyDescent="0.2">
      <c r="A8" s="46" t="str">
        <f>PROPER(VLOOKUP(A64,fips_xref!$K$2:$L$53,2,FALSE))</f>
        <v>Ector</v>
      </c>
      <c r="B8" s="186">
        <f t="shared" ref="B8:M8" si="6">SUMIF($B$60:$AG$60,B$4,$B64:$AG64)</f>
        <v>2965.6134641912931</v>
      </c>
      <c r="C8" s="186">
        <f t="shared" si="6"/>
        <v>443.75392053440038</v>
      </c>
      <c r="D8" s="186">
        <f t="shared" si="6"/>
        <v>436.43922213735976</v>
      </c>
      <c r="E8" s="186">
        <f t="shared" si="6"/>
        <v>0</v>
      </c>
      <c r="F8" s="186">
        <f t="shared" si="6"/>
        <v>0</v>
      </c>
      <c r="G8" s="186">
        <f t="shared" si="6"/>
        <v>0</v>
      </c>
      <c r="H8" s="186">
        <f t="shared" si="6"/>
        <v>0</v>
      </c>
      <c r="I8" s="186">
        <f t="shared" si="6"/>
        <v>1.1035115</v>
      </c>
      <c r="J8" s="186">
        <f t="shared" si="6"/>
        <v>0</v>
      </c>
      <c r="K8" s="186">
        <f t="shared" si="6"/>
        <v>0</v>
      </c>
      <c r="L8" s="186">
        <f t="shared" si="6"/>
        <v>1.3979999999999999</v>
      </c>
      <c r="M8" s="186">
        <f t="shared" si="6"/>
        <v>3.0144000000000002</v>
      </c>
      <c r="N8" s="118">
        <f t="shared" si="1"/>
        <v>96.317499003994214</v>
      </c>
      <c r="O8" s="186">
        <f t="shared" si="2"/>
        <v>3947.6400173670477</v>
      </c>
      <c r="P8" s="147" t="b">
        <f t="shared" si="4"/>
        <v>1</v>
      </c>
      <c r="Q8" s="189"/>
    </row>
    <row r="9" spans="1:21" s="186" customFormat="1" x14ac:dyDescent="0.2">
      <c r="A9" s="46" t="str">
        <f>PROPER(VLOOKUP(A65,fips_xref!$K$2:$L$53,2,FALSE))</f>
        <v>Andrews</v>
      </c>
      <c r="B9" s="186">
        <f t="shared" ref="B9:M9" si="7">SUMIF($B$60:$AG$60,B$4,$B65:$AG65)</f>
        <v>3851.963716109512</v>
      </c>
      <c r="C9" s="186">
        <f t="shared" si="7"/>
        <v>889.39615562426627</v>
      </c>
      <c r="D9" s="186">
        <f t="shared" si="7"/>
        <v>443.74284707126498</v>
      </c>
      <c r="E9" s="186">
        <f t="shared" si="7"/>
        <v>0</v>
      </c>
      <c r="F9" s="186">
        <f t="shared" si="7"/>
        <v>0</v>
      </c>
      <c r="G9" s="186">
        <f t="shared" si="7"/>
        <v>0</v>
      </c>
      <c r="H9" s="186">
        <f t="shared" si="7"/>
        <v>0</v>
      </c>
      <c r="I9" s="186">
        <f t="shared" si="7"/>
        <v>1.670877436</v>
      </c>
      <c r="J9" s="186">
        <f t="shared" si="7"/>
        <v>0</v>
      </c>
      <c r="K9" s="186">
        <f t="shared" si="7"/>
        <v>0</v>
      </c>
      <c r="L9" s="186">
        <f t="shared" si="7"/>
        <v>1.331</v>
      </c>
      <c r="M9" s="186">
        <f t="shared" si="7"/>
        <v>0</v>
      </c>
      <c r="N9" s="118">
        <f t="shared" si="1"/>
        <v>64.853850617128586</v>
      </c>
      <c r="O9" s="186">
        <f t="shared" si="2"/>
        <v>5252.9584468581725</v>
      </c>
      <c r="P9" s="147" t="b">
        <f t="shared" si="4"/>
        <v>1</v>
      </c>
      <c r="Q9" s="189"/>
    </row>
    <row r="10" spans="1:21" s="186" customFormat="1" x14ac:dyDescent="0.2">
      <c r="A10" s="46" t="str">
        <f>PROPER(VLOOKUP(A66,fips_xref!$K$2:$L$53,2,FALSE))</f>
        <v>Borden</v>
      </c>
      <c r="B10" s="186">
        <f t="shared" ref="B10:M10" si="8">SUMIF($B$60:$AG$60,B$4,$B66:$AG66)</f>
        <v>357.10737152928738</v>
      </c>
      <c r="C10" s="186">
        <f t="shared" si="8"/>
        <v>45.319549331172801</v>
      </c>
      <c r="D10" s="186">
        <f t="shared" si="8"/>
        <v>38.931496386816292</v>
      </c>
      <c r="E10" s="186">
        <f t="shared" si="8"/>
        <v>0</v>
      </c>
      <c r="F10" s="186">
        <f t="shared" si="8"/>
        <v>0</v>
      </c>
      <c r="G10" s="186">
        <f t="shared" si="8"/>
        <v>0</v>
      </c>
      <c r="H10" s="186">
        <f t="shared" si="8"/>
        <v>0</v>
      </c>
      <c r="I10" s="186">
        <f t="shared" si="8"/>
        <v>9.3794141999999997E-2</v>
      </c>
      <c r="J10" s="186">
        <f t="shared" si="8"/>
        <v>0</v>
      </c>
      <c r="K10" s="186">
        <f t="shared" si="8"/>
        <v>0</v>
      </c>
      <c r="L10" s="186">
        <f t="shared" si="8"/>
        <v>0</v>
      </c>
      <c r="M10" s="186">
        <f t="shared" si="8"/>
        <v>0</v>
      </c>
      <c r="N10" s="118">
        <f t="shared" si="1"/>
        <v>5.8748907726205566</v>
      </c>
      <c r="O10" s="186">
        <f t="shared" si="2"/>
        <v>447.32710216189707</v>
      </c>
      <c r="P10" s="147" t="b">
        <f t="shared" si="4"/>
        <v>1</v>
      </c>
      <c r="Q10" s="189"/>
    </row>
    <row r="11" spans="1:21" s="186" customFormat="1" x14ac:dyDescent="0.2">
      <c r="A11" s="46" t="str">
        <f>PROPER(VLOOKUP(A67,fips_xref!$K$2:$L$53,2,FALSE))</f>
        <v>Culbrson</v>
      </c>
      <c r="B11" s="186">
        <f t="shared" ref="B11:M11" si="9">SUMIF($B$60:$AG$60,B$4,$B67:$AG67)</f>
        <v>739.62862748369662</v>
      </c>
      <c r="C11" s="186">
        <f t="shared" si="9"/>
        <v>32.101347442914069</v>
      </c>
      <c r="D11" s="186">
        <f t="shared" si="9"/>
        <v>11.939839022384115</v>
      </c>
      <c r="E11" s="186">
        <f t="shared" si="9"/>
        <v>0</v>
      </c>
      <c r="F11" s="186">
        <f t="shared" si="9"/>
        <v>0</v>
      </c>
      <c r="G11" s="186">
        <f t="shared" si="9"/>
        <v>0</v>
      </c>
      <c r="H11" s="186">
        <f t="shared" si="9"/>
        <v>0</v>
      </c>
      <c r="I11" s="186">
        <f t="shared" si="9"/>
        <v>0.113763104</v>
      </c>
      <c r="J11" s="186">
        <f t="shared" si="9"/>
        <v>0</v>
      </c>
      <c r="K11" s="186">
        <f t="shared" si="9"/>
        <v>0</v>
      </c>
      <c r="L11" s="186">
        <f t="shared" si="9"/>
        <v>0</v>
      </c>
      <c r="M11" s="186">
        <f t="shared" si="9"/>
        <v>0</v>
      </c>
      <c r="N11" s="118">
        <f t="shared" si="1"/>
        <v>1.0628565501674787</v>
      </c>
      <c r="O11" s="186">
        <f t="shared" si="2"/>
        <v>784.84643360316227</v>
      </c>
      <c r="P11" s="147" t="b">
        <f t="shared" si="4"/>
        <v>1</v>
      </c>
      <c r="Q11" s="189"/>
    </row>
    <row r="12" spans="1:21" s="186" customFormat="1" x14ac:dyDescent="0.2">
      <c r="A12" s="46" t="str">
        <f>PROPER(VLOOKUP(A68,fips_xref!$K$2:$L$53,2,FALSE))</f>
        <v>Dawson</v>
      </c>
      <c r="B12" s="186">
        <f t="shared" ref="B12:M12" si="10">SUMIF($B$60:$AG$60,B$4,$B68:$AG68)</f>
        <v>116.8497609658657</v>
      </c>
      <c r="C12" s="186">
        <f t="shared" si="10"/>
        <v>81.197525885017939</v>
      </c>
      <c r="D12" s="186">
        <f t="shared" si="10"/>
        <v>81.483050349568188</v>
      </c>
      <c r="E12" s="186">
        <f t="shared" si="10"/>
        <v>0</v>
      </c>
      <c r="F12" s="186">
        <f t="shared" si="10"/>
        <v>0</v>
      </c>
      <c r="G12" s="186">
        <f t="shared" si="10"/>
        <v>0</v>
      </c>
      <c r="H12" s="186">
        <f t="shared" si="10"/>
        <v>0</v>
      </c>
      <c r="I12" s="186">
        <f t="shared" si="10"/>
        <v>6.3752935999999996E-2</v>
      </c>
      <c r="J12" s="186">
        <f t="shared" si="10"/>
        <v>0</v>
      </c>
      <c r="K12" s="186">
        <f t="shared" si="10"/>
        <v>0</v>
      </c>
      <c r="L12" s="186">
        <f t="shared" si="10"/>
        <v>0</v>
      </c>
      <c r="M12" s="186">
        <f t="shared" si="10"/>
        <v>0</v>
      </c>
      <c r="N12" s="118">
        <f t="shared" si="1"/>
        <v>7.2534306056642315</v>
      </c>
      <c r="O12" s="186">
        <f t="shared" si="2"/>
        <v>286.84752074211605</v>
      </c>
      <c r="P12" s="147" t="b">
        <f t="shared" si="4"/>
        <v>1</v>
      </c>
      <c r="Q12" s="189"/>
    </row>
    <row r="13" spans="1:21" s="186" customFormat="1" x14ac:dyDescent="0.2">
      <c r="A13" s="46" t="str">
        <f>PROPER(VLOOKUP(A69,fips_xref!$K$2:$L$53,2,FALSE))</f>
        <v>Crosby</v>
      </c>
      <c r="B13" s="186">
        <f t="shared" ref="B13:M13" si="11">SUMIF($B$60:$AG$60,B$4,$B69:$AG69)</f>
        <v>28.049350801950531</v>
      </c>
      <c r="C13" s="186">
        <f t="shared" si="11"/>
        <v>32.101347442914069</v>
      </c>
      <c r="D13" s="186">
        <f t="shared" si="11"/>
        <v>26.229539980024679</v>
      </c>
      <c r="E13" s="186">
        <f t="shared" si="11"/>
        <v>0</v>
      </c>
      <c r="F13" s="186">
        <f t="shared" si="11"/>
        <v>0</v>
      </c>
      <c r="G13" s="186">
        <f t="shared" si="11"/>
        <v>0</v>
      </c>
      <c r="H13" s="186">
        <f t="shared" si="11"/>
        <v>0</v>
      </c>
      <c r="I13" s="186">
        <f t="shared" si="11"/>
        <v>1.3134679999999999E-3</v>
      </c>
      <c r="J13" s="186">
        <f t="shared" si="11"/>
        <v>0</v>
      </c>
      <c r="K13" s="186">
        <f t="shared" si="11"/>
        <v>0</v>
      </c>
      <c r="L13" s="186">
        <f t="shared" si="11"/>
        <v>0</v>
      </c>
      <c r="M13" s="186">
        <f t="shared" si="11"/>
        <v>0</v>
      </c>
      <c r="N13" s="118">
        <f t="shared" si="1"/>
        <v>2.3348923149955785</v>
      </c>
      <c r="O13" s="186">
        <f t="shared" si="2"/>
        <v>88.716444007884874</v>
      </c>
      <c r="P13" s="147" t="b">
        <f t="shared" si="4"/>
        <v>1</v>
      </c>
      <c r="Q13" s="189"/>
    </row>
    <row r="14" spans="1:21" s="186" customFormat="1" x14ac:dyDescent="0.2">
      <c r="A14" s="46" t="str">
        <f>PROPER(VLOOKUP(A70,fips_xref!$K$2:$L$53,2,FALSE))</f>
        <v>Dickens</v>
      </c>
      <c r="B14" s="186">
        <f t="shared" ref="B14:M14" si="12">SUMIF($B$60:$AG$60,B$4,$B70:$AG70)</f>
        <v>15.416955525527289</v>
      </c>
      <c r="C14" s="186">
        <f t="shared" si="12"/>
        <v>86.862469551414534</v>
      </c>
      <c r="D14" s="186">
        <f t="shared" si="12"/>
        <v>14.416720521708479</v>
      </c>
      <c r="E14" s="186">
        <f t="shared" si="12"/>
        <v>0</v>
      </c>
      <c r="F14" s="186">
        <f t="shared" si="12"/>
        <v>0</v>
      </c>
      <c r="G14" s="186">
        <f t="shared" si="12"/>
        <v>0</v>
      </c>
      <c r="H14" s="186">
        <f t="shared" si="12"/>
        <v>0</v>
      </c>
      <c r="I14" s="186">
        <f t="shared" si="12"/>
        <v>3.1012279999999997E-3</v>
      </c>
      <c r="J14" s="186">
        <f t="shared" si="12"/>
        <v>0</v>
      </c>
      <c r="K14" s="186">
        <f t="shared" si="12"/>
        <v>0</v>
      </c>
      <c r="L14" s="186">
        <f t="shared" si="12"/>
        <v>0</v>
      </c>
      <c r="M14" s="186">
        <f t="shared" si="12"/>
        <v>0</v>
      </c>
      <c r="N14" s="118">
        <f t="shared" si="1"/>
        <v>1.2833427494043494</v>
      </c>
      <c r="O14" s="186">
        <f t="shared" si="2"/>
        <v>117.98258957605466</v>
      </c>
      <c r="P14" s="147" t="b">
        <f t="shared" si="4"/>
        <v>1</v>
      </c>
      <c r="Q14" s="189"/>
    </row>
    <row r="15" spans="1:21" s="186" customFormat="1" x14ac:dyDescent="0.2">
      <c r="A15" s="46" t="str">
        <f>PROPER(VLOOKUP(A71,fips_xref!$K$2:$L$53,2,FALSE))</f>
        <v>Gaines</v>
      </c>
      <c r="B15" s="186">
        <f t="shared" ref="B15:M15" si="13">SUMIF($B$60:$AG$60,B$4,$B71:$AG71)</f>
        <v>1383.7249282885846</v>
      </c>
      <c r="C15" s="186">
        <f t="shared" si="13"/>
        <v>253.03415043238149</v>
      </c>
      <c r="D15" s="186">
        <f t="shared" si="13"/>
        <v>260.00904764702426</v>
      </c>
      <c r="E15" s="186">
        <f t="shared" si="13"/>
        <v>0</v>
      </c>
      <c r="F15" s="186">
        <f t="shared" si="13"/>
        <v>0</v>
      </c>
      <c r="G15" s="186">
        <f t="shared" si="13"/>
        <v>0</v>
      </c>
      <c r="H15" s="186">
        <f t="shared" si="13"/>
        <v>0</v>
      </c>
      <c r="I15" s="186">
        <f t="shared" si="13"/>
        <v>1.128392456</v>
      </c>
      <c r="J15" s="186">
        <f t="shared" si="13"/>
        <v>0</v>
      </c>
      <c r="K15" s="186">
        <f t="shared" si="13"/>
        <v>0</v>
      </c>
      <c r="L15" s="186">
        <f t="shared" si="13"/>
        <v>0.95440000000000003</v>
      </c>
      <c r="M15" s="186">
        <f t="shared" si="13"/>
        <v>0</v>
      </c>
      <c r="N15" s="118">
        <f t="shared" si="1"/>
        <v>49.695597427583294</v>
      </c>
      <c r="O15" s="186">
        <f t="shared" si="2"/>
        <v>1948.5465162515738</v>
      </c>
      <c r="P15" s="147" t="b">
        <f t="shared" si="4"/>
        <v>1</v>
      </c>
      <c r="Q15" s="189"/>
    </row>
    <row r="16" spans="1:21" s="186" customFormat="1" x14ac:dyDescent="0.2">
      <c r="A16" s="46" t="str">
        <f>PROPER(VLOOKUP(A72,fips_xref!$K$2:$L$53,2,FALSE))</f>
        <v>Garza</v>
      </c>
      <c r="B16" s="186">
        <f t="shared" ref="B16:M16" si="14">SUMIF($B$60:$AG$60,B$4,$B72:$AG72)</f>
        <v>142.89548205158334</v>
      </c>
      <c r="C16" s="186">
        <f t="shared" si="14"/>
        <v>103.85730055060435</v>
      </c>
      <c r="D16" s="186">
        <f t="shared" si="14"/>
        <v>133.62458139944775</v>
      </c>
      <c r="E16" s="186">
        <f t="shared" si="14"/>
        <v>0</v>
      </c>
      <c r="F16" s="186">
        <f t="shared" si="14"/>
        <v>0</v>
      </c>
      <c r="G16" s="186">
        <f t="shared" si="14"/>
        <v>0</v>
      </c>
      <c r="H16" s="186">
        <f t="shared" si="14"/>
        <v>0</v>
      </c>
      <c r="I16" s="186">
        <f t="shared" si="14"/>
        <v>1.9872111999999997E-2</v>
      </c>
      <c r="J16" s="186">
        <f t="shared" si="14"/>
        <v>0</v>
      </c>
      <c r="K16" s="186">
        <f t="shared" si="14"/>
        <v>0</v>
      </c>
      <c r="L16" s="186">
        <f t="shared" si="14"/>
        <v>0</v>
      </c>
      <c r="M16" s="186">
        <f t="shared" si="14"/>
        <v>0</v>
      </c>
      <c r="N16" s="118">
        <f t="shared" si="1"/>
        <v>11.894947774214764</v>
      </c>
      <c r="O16" s="186">
        <f t="shared" si="2"/>
        <v>392.29218388785017</v>
      </c>
      <c r="P16" s="147" t="b">
        <f t="shared" si="4"/>
        <v>1</v>
      </c>
      <c r="Q16" s="189"/>
    </row>
    <row r="17" spans="1:17" s="186" customFormat="1" x14ac:dyDescent="0.2">
      <c r="A17" s="46" t="str">
        <f>PROPER(VLOOKUP(A73,fips_xref!$K$2:$L$53,2,FALSE))</f>
        <v>Glasscck</v>
      </c>
      <c r="B17" s="186">
        <f t="shared" ref="B17:M17" si="15">SUMIF($B$60:$AG$60,B$4,$B73:$AG73)</f>
        <v>119.36989307326245</v>
      </c>
      <c r="C17" s="186">
        <f t="shared" si="15"/>
        <v>162.39505177003588</v>
      </c>
      <c r="D17" s="186">
        <f t="shared" si="15"/>
        <v>106.06133599670996</v>
      </c>
      <c r="E17" s="186">
        <f t="shared" si="15"/>
        <v>0</v>
      </c>
      <c r="F17" s="186">
        <f t="shared" si="15"/>
        <v>0</v>
      </c>
      <c r="G17" s="186">
        <f t="shared" si="15"/>
        <v>0</v>
      </c>
      <c r="H17" s="186">
        <f t="shared" si="15"/>
        <v>0</v>
      </c>
      <c r="I17" s="186">
        <f t="shared" si="15"/>
        <v>0.33782101599999997</v>
      </c>
      <c r="J17" s="186">
        <f t="shared" si="15"/>
        <v>0</v>
      </c>
      <c r="K17" s="186">
        <f t="shared" si="15"/>
        <v>0</v>
      </c>
      <c r="L17" s="186">
        <f t="shared" si="15"/>
        <v>0</v>
      </c>
      <c r="M17" s="186">
        <f t="shared" si="15"/>
        <v>0</v>
      </c>
      <c r="N17" s="118">
        <f t="shared" si="1"/>
        <v>9.4413321211685624</v>
      </c>
      <c r="O17" s="186">
        <f t="shared" si="2"/>
        <v>397.60543397717686</v>
      </c>
      <c r="P17" s="147" t="b">
        <f t="shared" si="4"/>
        <v>1</v>
      </c>
      <c r="Q17" s="189"/>
    </row>
    <row r="18" spans="1:17" s="186" customFormat="1" x14ac:dyDescent="0.2">
      <c r="A18" s="46" t="str">
        <f>PROPER(VLOOKUP(A74,fips_xref!$K$2:$L$53,2,FALSE))</f>
        <v>Hockley</v>
      </c>
      <c r="B18" s="186">
        <f t="shared" ref="B18:M18" si="16">SUMIF($B$60:$AG$60,B$4,$B74:$AG74)</f>
        <v>515.67846072498673</v>
      </c>
      <c r="C18" s="186">
        <f t="shared" si="16"/>
        <v>173.72493910282907</v>
      </c>
      <c r="D18" s="186">
        <f t="shared" si="16"/>
        <v>267.63022149109923</v>
      </c>
      <c r="E18" s="186">
        <f t="shared" si="16"/>
        <v>0</v>
      </c>
      <c r="F18" s="186">
        <f t="shared" si="16"/>
        <v>0</v>
      </c>
      <c r="G18" s="186">
        <f t="shared" si="16"/>
        <v>0</v>
      </c>
      <c r="H18" s="186">
        <f t="shared" si="16"/>
        <v>0</v>
      </c>
      <c r="I18" s="186">
        <f t="shared" si="16"/>
        <v>0.240645158</v>
      </c>
      <c r="J18" s="186">
        <f t="shared" si="16"/>
        <v>0</v>
      </c>
      <c r="K18" s="186">
        <f t="shared" si="16"/>
        <v>0</v>
      </c>
      <c r="L18" s="186">
        <f t="shared" si="16"/>
        <v>0.25</v>
      </c>
      <c r="M18" s="186">
        <f t="shared" si="16"/>
        <v>0</v>
      </c>
      <c r="N18" s="118">
        <f t="shared" si="1"/>
        <v>60.343816502158276</v>
      </c>
      <c r="O18" s="186">
        <f t="shared" si="2"/>
        <v>1017.8680829790733</v>
      </c>
      <c r="P18" s="147" t="b">
        <f t="shared" si="4"/>
        <v>1</v>
      </c>
      <c r="Q18" s="189"/>
    </row>
    <row r="19" spans="1:17" s="186" customFormat="1" x14ac:dyDescent="0.2">
      <c r="A19" s="46" t="str">
        <f>PROPER(VLOOKUP(A75,fips_xref!$K$2:$L$53,2,FALSE))</f>
        <v>Howard</v>
      </c>
      <c r="B19" s="186">
        <f t="shared" ref="B19:M19" si="17">SUMIF($B$60:$AG$60,B$4,$B75:$AG75)</f>
        <v>1537.2525450502319</v>
      </c>
      <c r="C19" s="186">
        <f t="shared" si="17"/>
        <v>175.61325365829461</v>
      </c>
      <c r="D19" s="186">
        <f t="shared" si="17"/>
        <v>226.15833382292465</v>
      </c>
      <c r="E19" s="186">
        <f t="shared" si="17"/>
        <v>0</v>
      </c>
      <c r="F19" s="186">
        <f t="shared" si="17"/>
        <v>0</v>
      </c>
      <c r="G19" s="186">
        <f t="shared" si="17"/>
        <v>0</v>
      </c>
      <c r="H19" s="186">
        <f t="shared" si="17"/>
        <v>0</v>
      </c>
      <c r="I19" s="186">
        <f t="shared" si="17"/>
        <v>0.176239908</v>
      </c>
      <c r="J19" s="186">
        <f t="shared" si="17"/>
        <v>0</v>
      </c>
      <c r="K19" s="186">
        <f t="shared" si="17"/>
        <v>0</v>
      </c>
      <c r="L19" s="186">
        <f t="shared" si="17"/>
        <v>2.1497999999999999</v>
      </c>
      <c r="M19" s="186">
        <f t="shared" si="17"/>
        <v>0</v>
      </c>
      <c r="N19" s="118">
        <f t="shared" si="1"/>
        <v>82.691986038012715</v>
      </c>
      <c r="O19" s="186">
        <f t="shared" si="2"/>
        <v>2024.0421584774635</v>
      </c>
      <c r="P19" s="147" t="b">
        <f t="shared" si="4"/>
        <v>1</v>
      </c>
      <c r="Q19" s="189"/>
    </row>
    <row r="20" spans="1:17" s="186" customFormat="1" x14ac:dyDescent="0.2">
      <c r="A20" s="46" t="str">
        <f>PROPER(VLOOKUP(A76,fips_xref!$K$2:$L$53,2,FALSE))</f>
        <v>Hudspeth</v>
      </c>
      <c r="B20" s="186">
        <f t="shared" ref="B20:M20" si="18">SUMIF($B$60:$AG$60,B$4,$B76:$AG76)</f>
        <v>408.52829662182006</v>
      </c>
      <c r="C20" s="186">
        <f t="shared" si="18"/>
        <v>7.5532582218621336</v>
      </c>
      <c r="D20" s="186">
        <f t="shared" si="18"/>
        <v>0.38105869220374838</v>
      </c>
      <c r="E20" s="186">
        <f t="shared" si="18"/>
        <v>0</v>
      </c>
      <c r="F20" s="186">
        <f t="shared" si="18"/>
        <v>0</v>
      </c>
      <c r="G20" s="186">
        <f t="shared" si="18"/>
        <v>0</v>
      </c>
      <c r="H20" s="186">
        <f t="shared" si="18"/>
        <v>0</v>
      </c>
      <c r="I20" s="186">
        <f t="shared" si="18"/>
        <v>8.4629999999999994E-5</v>
      </c>
      <c r="J20" s="186">
        <f t="shared" si="18"/>
        <v>0</v>
      </c>
      <c r="K20" s="186">
        <f t="shared" si="18"/>
        <v>0</v>
      </c>
      <c r="L20" s="186">
        <f t="shared" si="18"/>
        <v>0</v>
      </c>
      <c r="M20" s="186">
        <f t="shared" si="18"/>
        <v>0</v>
      </c>
      <c r="N20" s="118">
        <f t="shared" si="1"/>
        <v>3.3920953728749328E-2</v>
      </c>
      <c r="O20" s="186">
        <f t="shared" si="2"/>
        <v>416.49661911961465</v>
      </c>
      <c r="P20" s="147" t="b">
        <f t="shared" si="4"/>
        <v>1</v>
      </c>
      <c r="Q20" s="189"/>
    </row>
    <row r="21" spans="1:17" s="186" customFormat="1" x14ac:dyDescent="0.2">
      <c r="A21" s="46" t="str">
        <f>PROPER(VLOOKUP(A77,fips_xref!$K$2:$L$53,2,FALSE))</f>
        <v>Irion</v>
      </c>
      <c r="B21" s="186">
        <f t="shared" ref="B21:M21" si="19">SUMIF($B$60:$AG$60,B$4,$B77:$AG77)</f>
        <v>463.36442573879322</v>
      </c>
      <c r="C21" s="186">
        <f t="shared" si="19"/>
        <v>388.99279842589988</v>
      </c>
      <c r="D21" s="186">
        <f t="shared" si="19"/>
        <v>121.17666412079198</v>
      </c>
      <c r="E21" s="186">
        <f t="shared" si="19"/>
        <v>0</v>
      </c>
      <c r="F21" s="186">
        <f t="shared" si="19"/>
        <v>0</v>
      </c>
      <c r="G21" s="186">
        <f t="shared" si="19"/>
        <v>0</v>
      </c>
      <c r="H21" s="186">
        <f t="shared" si="19"/>
        <v>0</v>
      </c>
      <c r="I21" s="186">
        <f t="shared" si="19"/>
        <v>0.5485313799999999</v>
      </c>
      <c r="J21" s="186">
        <f t="shared" si="19"/>
        <v>0</v>
      </c>
      <c r="K21" s="186">
        <f t="shared" si="19"/>
        <v>0</v>
      </c>
      <c r="L21" s="186">
        <f t="shared" si="19"/>
        <v>0.28079999999999999</v>
      </c>
      <c r="M21" s="186">
        <f t="shared" si="19"/>
        <v>8.9999999999999998E-4</v>
      </c>
      <c r="N21" s="118">
        <f t="shared" si="1"/>
        <v>14.316663285742285</v>
      </c>
      <c r="O21" s="186">
        <f t="shared" si="2"/>
        <v>988.68078295122734</v>
      </c>
      <c r="P21" s="147" t="b">
        <f t="shared" si="4"/>
        <v>1</v>
      </c>
      <c r="Q21" s="189"/>
    </row>
    <row r="22" spans="1:17" s="186" customFormat="1" x14ac:dyDescent="0.2">
      <c r="A22" s="46" t="str">
        <f>PROPER(VLOOKUP(A78,fips_xref!$K$2:$L$53,2,FALSE))</f>
        <v>Jeff Dav</v>
      </c>
      <c r="B22" s="186">
        <f t="shared" ref="B22:M22" si="20">SUMIF($B$60:$AG$60,B$4,$B78:$AG78)</f>
        <v>6.79161036366841E-2</v>
      </c>
      <c r="C22" s="186">
        <f t="shared" si="20"/>
        <v>0</v>
      </c>
      <c r="D22" s="186">
        <f t="shared" si="20"/>
        <v>6.3509782033958059E-2</v>
      </c>
      <c r="E22" s="186">
        <f t="shared" si="20"/>
        <v>0</v>
      </c>
      <c r="F22" s="186">
        <f t="shared" si="20"/>
        <v>0</v>
      </c>
      <c r="G22" s="186">
        <f t="shared" si="20"/>
        <v>0</v>
      </c>
      <c r="H22" s="186">
        <f t="shared" si="20"/>
        <v>0</v>
      </c>
      <c r="I22" s="186">
        <f t="shared" si="20"/>
        <v>0</v>
      </c>
      <c r="J22" s="186">
        <f t="shared" si="20"/>
        <v>0</v>
      </c>
      <c r="K22" s="186">
        <f t="shared" si="20"/>
        <v>0</v>
      </c>
      <c r="L22" s="186">
        <f t="shared" si="20"/>
        <v>0</v>
      </c>
      <c r="M22" s="186">
        <f t="shared" si="20"/>
        <v>0</v>
      </c>
      <c r="N22" s="118">
        <f t="shared" si="1"/>
        <v>5.6534922881248881E-3</v>
      </c>
      <c r="O22" s="186">
        <f t="shared" si="2"/>
        <v>0.13707937795876707</v>
      </c>
      <c r="P22" s="147" t="b">
        <f t="shared" si="4"/>
        <v>1</v>
      </c>
      <c r="Q22" s="189"/>
    </row>
    <row r="23" spans="1:17" s="186" customFormat="1" x14ac:dyDescent="0.2">
      <c r="A23" s="46" t="str">
        <f>PROPER(VLOOKUP(A79,fips_xref!$K$2:$L$53,2,FALSE))</f>
        <v>Kent</v>
      </c>
      <c r="B23" s="186">
        <f t="shared" ref="B23:M23" si="21">SUMIF($B$60:$AG$60,B$4,$B79:$AG79)</f>
        <v>522.36263909288527</v>
      </c>
      <c r="C23" s="186">
        <f t="shared" si="21"/>
        <v>81.197525885017939</v>
      </c>
      <c r="D23" s="186">
        <f t="shared" si="21"/>
        <v>31.310322542741321</v>
      </c>
      <c r="E23" s="186">
        <f t="shared" si="21"/>
        <v>0</v>
      </c>
      <c r="F23" s="186">
        <f t="shared" si="21"/>
        <v>0</v>
      </c>
      <c r="G23" s="186">
        <f t="shared" si="21"/>
        <v>0</v>
      </c>
      <c r="H23" s="186">
        <f t="shared" si="21"/>
        <v>0</v>
      </c>
      <c r="I23" s="186">
        <f t="shared" si="21"/>
        <v>6.0320601700000003</v>
      </c>
      <c r="J23" s="186">
        <f t="shared" si="21"/>
        <v>0</v>
      </c>
      <c r="K23" s="186">
        <f t="shared" si="21"/>
        <v>0</v>
      </c>
      <c r="L23" s="186">
        <f t="shared" si="21"/>
        <v>5.3179999999999996</v>
      </c>
      <c r="M23" s="186">
        <f t="shared" si="21"/>
        <v>0</v>
      </c>
      <c r="N23" s="118">
        <f t="shared" si="1"/>
        <v>12.317171698045568</v>
      </c>
      <c r="O23" s="186">
        <f t="shared" si="2"/>
        <v>658.53771938869011</v>
      </c>
      <c r="P23" s="147" t="b">
        <f t="shared" si="4"/>
        <v>1</v>
      </c>
      <c r="Q23" s="189"/>
    </row>
    <row r="24" spans="1:17" s="186" customFormat="1" x14ac:dyDescent="0.2">
      <c r="A24" s="46" t="str">
        <f>PROPER(VLOOKUP(A80,fips_xref!$K$2:$L$53,2,FALSE))</f>
        <v>King</v>
      </c>
      <c r="B24" s="186">
        <f t="shared" ref="B24:M24" si="22">SUMIF($B$60:$AG$60,B$4,$B80:$AG80)</f>
        <v>35.18054168380236</v>
      </c>
      <c r="C24" s="186">
        <f t="shared" si="22"/>
        <v>84.974154995949021</v>
      </c>
      <c r="D24" s="186">
        <f t="shared" si="22"/>
        <v>32.898067093590271</v>
      </c>
      <c r="E24" s="186">
        <f t="shared" si="22"/>
        <v>0</v>
      </c>
      <c r="F24" s="186">
        <f t="shared" si="22"/>
        <v>0</v>
      </c>
      <c r="G24" s="186">
        <f t="shared" si="22"/>
        <v>0</v>
      </c>
      <c r="H24" s="186">
        <f t="shared" si="22"/>
        <v>0</v>
      </c>
      <c r="I24" s="186">
        <f t="shared" si="22"/>
        <v>2.2672936000000001E-2</v>
      </c>
      <c r="J24" s="186">
        <f t="shared" si="22"/>
        <v>0</v>
      </c>
      <c r="K24" s="186">
        <f t="shared" si="22"/>
        <v>0</v>
      </c>
      <c r="L24" s="186">
        <f t="shared" si="22"/>
        <v>0</v>
      </c>
      <c r="M24" s="186">
        <f t="shared" si="22"/>
        <v>0</v>
      </c>
      <c r="N24" s="118">
        <f t="shared" si="1"/>
        <v>2.9285090052486917</v>
      </c>
      <c r="O24" s="186">
        <f t="shared" si="2"/>
        <v>156.00394571459034</v>
      </c>
      <c r="P24" s="147" t="b">
        <f t="shared" si="4"/>
        <v>1</v>
      </c>
      <c r="Q24" s="189"/>
    </row>
    <row r="25" spans="1:17" s="186" customFormat="1" x14ac:dyDescent="0.2">
      <c r="A25" s="46" t="str">
        <f>PROPER(VLOOKUP(A81,fips_xref!$K$2:$L$53,2,FALSE))</f>
        <v>Loving</v>
      </c>
      <c r="B25" s="186">
        <f t="shared" ref="B25:M25" si="23">SUMIF($B$60:$AG$60,B$4,$B81:$AG81)</f>
        <v>113.96529169849009</v>
      </c>
      <c r="C25" s="186">
        <f t="shared" si="23"/>
        <v>126.51707521619075</v>
      </c>
      <c r="D25" s="186">
        <f t="shared" si="23"/>
        <v>61.096410316667658</v>
      </c>
      <c r="E25" s="186">
        <f t="shared" si="23"/>
        <v>0</v>
      </c>
      <c r="F25" s="186">
        <f t="shared" si="23"/>
        <v>0</v>
      </c>
      <c r="G25" s="186">
        <f t="shared" si="23"/>
        <v>0</v>
      </c>
      <c r="H25" s="186">
        <f t="shared" si="23"/>
        <v>0</v>
      </c>
      <c r="I25" s="186">
        <f t="shared" si="23"/>
        <v>2.83191506</v>
      </c>
      <c r="J25" s="186">
        <f t="shared" si="23"/>
        <v>0</v>
      </c>
      <c r="K25" s="186">
        <f t="shared" si="23"/>
        <v>0</v>
      </c>
      <c r="L25" s="186">
        <f t="shared" si="23"/>
        <v>0</v>
      </c>
      <c r="M25" s="186">
        <f t="shared" si="23"/>
        <v>0</v>
      </c>
      <c r="N25" s="118">
        <f t="shared" si="1"/>
        <v>5.4386595811761422</v>
      </c>
      <c r="O25" s="186">
        <f t="shared" si="2"/>
        <v>309.84935187252461</v>
      </c>
      <c r="P25" s="147" t="b">
        <f t="shared" si="4"/>
        <v>1</v>
      </c>
      <c r="Q25" s="189"/>
    </row>
    <row r="26" spans="1:17" s="186" customFormat="1" x14ac:dyDescent="0.2">
      <c r="A26" s="46" t="str">
        <f>PROPER(VLOOKUP(A82,fips_xref!$K$2:$L$53,2,FALSE))</f>
        <v>Lubbock</v>
      </c>
      <c r="B26" s="186">
        <f t="shared" ref="B26:M26" si="24">SUMIF($B$60:$AG$60,B$4,$B82:$AG82)</f>
        <v>30.765994947417894</v>
      </c>
      <c r="C26" s="186">
        <f t="shared" si="24"/>
        <v>26.436403776517466</v>
      </c>
      <c r="D26" s="186">
        <f t="shared" si="24"/>
        <v>28.769931261383</v>
      </c>
      <c r="E26" s="186">
        <f t="shared" si="24"/>
        <v>0</v>
      </c>
      <c r="F26" s="186">
        <f t="shared" si="24"/>
        <v>0</v>
      </c>
      <c r="G26" s="186">
        <f t="shared" si="24"/>
        <v>0</v>
      </c>
      <c r="H26" s="186">
        <f t="shared" si="24"/>
        <v>0</v>
      </c>
      <c r="I26" s="186">
        <f t="shared" si="24"/>
        <v>1.4471079999999999E-3</v>
      </c>
      <c r="J26" s="186">
        <f t="shared" si="24"/>
        <v>0</v>
      </c>
      <c r="K26" s="186">
        <f t="shared" si="24"/>
        <v>0</v>
      </c>
      <c r="L26" s="186">
        <f t="shared" si="24"/>
        <v>0</v>
      </c>
      <c r="M26" s="186">
        <f t="shared" si="24"/>
        <v>0</v>
      </c>
      <c r="N26" s="118">
        <f t="shared" si="1"/>
        <v>2.5610320065205743</v>
      </c>
      <c r="O26" s="186">
        <f t="shared" si="2"/>
        <v>88.534809099838938</v>
      </c>
      <c r="P26" s="147" t="b">
        <f t="shared" si="4"/>
        <v>1</v>
      </c>
      <c r="Q26" s="189"/>
    </row>
    <row r="27" spans="1:17" s="186" customFormat="1" x14ac:dyDescent="0.2">
      <c r="A27" s="46" t="str">
        <f>PROPER(VLOOKUP(A83,fips_xref!$K$2:$L$53,2,FALSE))</f>
        <v>Lynn</v>
      </c>
      <c r="B27" s="186">
        <f t="shared" ref="B27:M27" si="25">SUMIF($B$60:$AG$60,B$4,$B83:$AG83)</f>
        <v>5.2974560836613591</v>
      </c>
      <c r="C27" s="186">
        <f t="shared" si="25"/>
        <v>7.5532582218621336</v>
      </c>
      <c r="D27" s="186">
        <f t="shared" si="25"/>
        <v>4.9537629986487284</v>
      </c>
      <c r="E27" s="186">
        <f t="shared" si="25"/>
        <v>0</v>
      </c>
      <c r="F27" s="186">
        <f t="shared" si="25"/>
        <v>0</v>
      </c>
      <c r="G27" s="186">
        <f t="shared" si="25"/>
        <v>0</v>
      </c>
      <c r="H27" s="186">
        <f t="shared" si="25"/>
        <v>0</v>
      </c>
      <c r="I27" s="186">
        <f t="shared" si="25"/>
        <v>2.6935219999999998E-3</v>
      </c>
      <c r="J27" s="186">
        <f t="shared" si="25"/>
        <v>0</v>
      </c>
      <c r="K27" s="186">
        <f t="shared" si="25"/>
        <v>0</v>
      </c>
      <c r="L27" s="186">
        <f t="shared" si="25"/>
        <v>0</v>
      </c>
      <c r="M27" s="186">
        <f t="shared" si="25"/>
        <v>0</v>
      </c>
      <c r="N27" s="118">
        <f t="shared" si="1"/>
        <v>0.44097239847374126</v>
      </c>
      <c r="O27" s="186">
        <f t="shared" si="2"/>
        <v>18.248143224645961</v>
      </c>
      <c r="P27" s="147" t="b">
        <f t="shared" si="4"/>
        <v>1</v>
      </c>
      <c r="Q27" s="189"/>
    </row>
    <row r="28" spans="1:17" s="186" customFormat="1" x14ac:dyDescent="0.2">
      <c r="A28" s="46" t="str">
        <f>PROPER(VLOOKUP(A84,fips_xref!$K$2:$L$53,2,FALSE))</f>
        <v>Martin</v>
      </c>
      <c r="B28" s="186">
        <f t="shared" ref="B28:M28" si="26">SUMIF($B$60:$AG$60,B$4,$B84:$AG84)</f>
        <v>996.5490546971389</v>
      </c>
      <c r="C28" s="186">
        <f t="shared" si="26"/>
        <v>581.60088308338425</v>
      </c>
      <c r="D28" s="186">
        <f t="shared" si="26"/>
        <v>153.63016274014456</v>
      </c>
      <c r="E28" s="186">
        <f t="shared" si="26"/>
        <v>0</v>
      </c>
      <c r="F28" s="186">
        <f t="shared" si="26"/>
        <v>0</v>
      </c>
      <c r="G28" s="186">
        <f t="shared" si="26"/>
        <v>0</v>
      </c>
      <c r="H28" s="186">
        <f t="shared" si="26"/>
        <v>0</v>
      </c>
      <c r="I28" s="186">
        <f t="shared" si="26"/>
        <v>0.76405429800000002</v>
      </c>
      <c r="J28" s="186">
        <f t="shared" si="26"/>
        <v>0</v>
      </c>
      <c r="K28" s="186">
        <f t="shared" si="26"/>
        <v>0</v>
      </c>
      <c r="L28" s="186">
        <f t="shared" si="26"/>
        <v>0.86899999999999999</v>
      </c>
      <c r="M28" s="186">
        <f t="shared" si="26"/>
        <v>0</v>
      </c>
      <c r="N28" s="118">
        <f t="shared" si="1"/>
        <v>19.375797844974105</v>
      </c>
      <c r="O28" s="186">
        <f t="shared" si="2"/>
        <v>1752.7889526636416</v>
      </c>
      <c r="P28" s="147" t="b">
        <f t="shared" si="4"/>
        <v>1</v>
      </c>
      <c r="Q28" s="189"/>
    </row>
    <row r="29" spans="1:17" s="186" customFormat="1" x14ac:dyDescent="0.2">
      <c r="A29" s="46" t="str">
        <f>PROPER(VLOOKUP(A85,fips_xref!$K$2:$L$53,2,FALSE))</f>
        <v>Midland</v>
      </c>
      <c r="B29" s="186">
        <f t="shared" ref="B29:M29" si="27">SUMIF($B$60:$AG$60,B$4,$B85:$AG85)</f>
        <v>3447.5873601668527</v>
      </c>
      <c r="C29" s="186">
        <f t="shared" si="27"/>
        <v>470.19032431091779</v>
      </c>
      <c r="D29" s="186">
        <f t="shared" si="27"/>
        <v>277.09317901415898</v>
      </c>
      <c r="E29" s="186">
        <f t="shared" si="27"/>
        <v>0</v>
      </c>
      <c r="F29" s="186">
        <f t="shared" si="27"/>
        <v>0</v>
      </c>
      <c r="G29" s="186">
        <f t="shared" si="27"/>
        <v>0</v>
      </c>
      <c r="H29" s="186">
        <f t="shared" si="27"/>
        <v>0</v>
      </c>
      <c r="I29" s="186">
        <f t="shared" si="27"/>
        <v>1.3603965379999998</v>
      </c>
      <c r="J29" s="186">
        <f t="shared" si="27"/>
        <v>0</v>
      </c>
      <c r="K29" s="186">
        <f t="shared" si="27"/>
        <v>0</v>
      </c>
      <c r="L29" s="186">
        <f t="shared" si="27"/>
        <v>27.9588</v>
      </c>
      <c r="M29" s="186">
        <f t="shared" si="27"/>
        <v>0</v>
      </c>
      <c r="N29" s="118">
        <f t="shared" si="1"/>
        <v>43.406186853088883</v>
      </c>
      <c r="O29" s="186">
        <f t="shared" si="2"/>
        <v>4267.5962468830185</v>
      </c>
      <c r="P29" s="147" t="b">
        <f t="shared" si="4"/>
        <v>1</v>
      </c>
      <c r="Q29" s="189"/>
    </row>
    <row r="30" spans="1:17" s="186" customFormat="1" x14ac:dyDescent="0.2">
      <c r="A30" s="46" t="str">
        <f>PROPER(VLOOKUP(A86,fips_xref!$K$2:$L$53,2,FALSE))</f>
        <v>Mitchell</v>
      </c>
      <c r="B30" s="186">
        <f t="shared" ref="B30:M30" si="28">SUMIF($B$60:$AG$60,B$4,$B86:$AG86)</f>
        <v>173.18606427354445</v>
      </c>
      <c r="C30" s="186">
        <f t="shared" si="28"/>
        <v>390.88111298136539</v>
      </c>
      <c r="D30" s="186">
        <f t="shared" si="28"/>
        <v>161.94994418659306</v>
      </c>
      <c r="E30" s="186">
        <f t="shared" si="28"/>
        <v>0</v>
      </c>
      <c r="F30" s="186">
        <f t="shared" si="28"/>
        <v>0</v>
      </c>
      <c r="G30" s="186">
        <f t="shared" si="28"/>
        <v>0</v>
      </c>
      <c r="H30" s="186">
        <f t="shared" si="28"/>
        <v>0</v>
      </c>
      <c r="I30" s="186">
        <f t="shared" si="28"/>
        <v>9.6936320000000006E-3</v>
      </c>
      <c r="J30" s="186">
        <f t="shared" si="28"/>
        <v>0</v>
      </c>
      <c r="K30" s="186">
        <f t="shared" si="28"/>
        <v>0</v>
      </c>
      <c r="L30" s="186">
        <f t="shared" si="28"/>
        <v>0</v>
      </c>
      <c r="M30" s="186">
        <f t="shared" si="28"/>
        <v>0</v>
      </c>
      <c r="N30" s="118">
        <f t="shared" si="1"/>
        <v>14.416405334718464</v>
      </c>
      <c r="O30" s="186">
        <f t="shared" si="2"/>
        <v>740.44322040822135</v>
      </c>
      <c r="P30" s="147" t="b">
        <f t="shared" si="4"/>
        <v>1</v>
      </c>
      <c r="Q30" s="189"/>
    </row>
    <row r="31" spans="1:17" s="186" customFormat="1" x14ac:dyDescent="0.2">
      <c r="A31" s="46" t="str">
        <f>PROPER(VLOOKUP(A87,fips_xref!$K$2:$L$53,2,FALSE))</f>
        <v>Pecos</v>
      </c>
      <c r="B31" s="186">
        <f t="shared" ref="B31:M31" si="29">SUMIF($B$60:$AG$60,B$4,$B87:$AG87)</f>
        <v>5286.7161069032363</v>
      </c>
      <c r="C31" s="186">
        <f t="shared" si="29"/>
        <v>0</v>
      </c>
      <c r="D31" s="186">
        <f t="shared" si="29"/>
        <v>281.22131484636628</v>
      </c>
      <c r="E31" s="186">
        <f t="shared" si="29"/>
        <v>0</v>
      </c>
      <c r="F31" s="186">
        <f t="shared" si="29"/>
        <v>0</v>
      </c>
      <c r="G31" s="186">
        <f t="shared" si="29"/>
        <v>0</v>
      </c>
      <c r="H31" s="186">
        <f t="shared" si="29"/>
        <v>0</v>
      </c>
      <c r="I31" s="186">
        <f t="shared" si="29"/>
        <v>18.170073817999999</v>
      </c>
      <c r="J31" s="186">
        <f t="shared" si="29"/>
        <v>0</v>
      </c>
      <c r="K31" s="186">
        <f t="shared" si="29"/>
        <v>0</v>
      </c>
      <c r="L31" s="186">
        <f t="shared" si="29"/>
        <v>2.9157999999999999</v>
      </c>
      <c r="M31" s="186">
        <f t="shared" si="29"/>
        <v>0</v>
      </c>
      <c r="N31" s="118">
        <f t="shared" si="1"/>
        <v>288.40256385181704</v>
      </c>
      <c r="O31" s="186">
        <f t="shared" si="2"/>
        <v>5877.4258594194189</v>
      </c>
      <c r="P31" s="147" t="b">
        <f t="shared" si="4"/>
        <v>1</v>
      </c>
      <c r="Q31" s="189"/>
    </row>
    <row r="32" spans="1:17" s="186" customFormat="1" x14ac:dyDescent="0.2">
      <c r="A32" s="46" t="str">
        <f>PROPER(VLOOKUP(A88,fips_xref!$K$2:$L$53,2,FALSE))</f>
        <v>Reagan</v>
      </c>
      <c r="B32" s="186">
        <f t="shared" ref="B32:M32" si="30">SUMIF($B$60:$AG$60,B$4,$B88:$AG88)</f>
        <v>972.67433517419659</v>
      </c>
      <c r="C32" s="186">
        <f t="shared" si="30"/>
        <v>494.7384135319698</v>
      </c>
      <c r="D32" s="186">
        <f t="shared" si="30"/>
        <v>291.19235062569771</v>
      </c>
      <c r="E32" s="186">
        <f t="shared" si="30"/>
        <v>0</v>
      </c>
      <c r="F32" s="186">
        <f t="shared" si="30"/>
        <v>0</v>
      </c>
      <c r="G32" s="186">
        <f t="shared" si="30"/>
        <v>0</v>
      </c>
      <c r="H32" s="186">
        <f t="shared" si="30"/>
        <v>0</v>
      </c>
      <c r="I32" s="186">
        <f t="shared" si="30"/>
        <v>0.92745754199999997</v>
      </c>
      <c r="J32" s="186">
        <f t="shared" si="30"/>
        <v>0</v>
      </c>
      <c r="K32" s="186">
        <f t="shared" si="30"/>
        <v>0</v>
      </c>
      <c r="L32" s="186">
        <f t="shared" si="30"/>
        <v>0.57410000000000005</v>
      </c>
      <c r="M32" s="186">
        <f t="shared" si="30"/>
        <v>0</v>
      </c>
      <c r="N32" s="118">
        <f t="shared" si="1"/>
        <v>45.35196214105261</v>
      </c>
      <c r="O32" s="186">
        <f t="shared" si="2"/>
        <v>1805.4586190149166</v>
      </c>
      <c r="P32" s="147" t="b">
        <f t="shared" si="4"/>
        <v>1</v>
      </c>
      <c r="Q32" s="189"/>
    </row>
    <row r="33" spans="1:17" s="186" customFormat="1" x14ac:dyDescent="0.2">
      <c r="A33" s="46" t="str">
        <f>PROPER(VLOOKUP(A89,fips_xref!$K$2:$L$53,2,FALSE))</f>
        <v>Reeves</v>
      </c>
      <c r="B33" s="186">
        <f t="shared" ref="B33:M33" si="31">SUMIF($B$60:$AG$60,B$4,$B89:$AG89)</f>
        <v>424.36196726396804</v>
      </c>
      <c r="C33" s="186">
        <f t="shared" si="31"/>
        <v>132.18201888258736</v>
      </c>
      <c r="D33" s="186">
        <f t="shared" si="31"/>
        <v>65.732624405146581</v>
      </c>
      <c r="E33" s="186">
        <f t="shared" si="31"/>
        <v>0</v>
      </c>
      <c r="F33" s="186">
        <f t="shared" si="31"/>
        <v>0</v>
      </c>
      <c r="G33" s="186">
        <f t="shared" si="31"/>
        <v>0</v>
      </c>
      <c r="H33" s="186">
        <f t="shared" si="31"/>
        <v>0</v>
      </c>
      <c r="I33" s="186">
        <f t="shared" si="31"/>
        <v>1.8385827560000001</v>
      </c>
      <c r="J33" s="186">
        <f t="shared" si="31"/>
        <v>0</v>
      </c>
      <c r="K33" s="186">
        <f t="shared" si="31"/>
        <v>0</v>
      </c>
      <c r="L33" s="186">
        <f t="shared" si="31"/>
        <v>0.13070000000000001</v>
      </c>
      <c r="M33" s="186">
        <f t="shared" si="31"/>
        <v>0</v>
      </c>
      <c r="N33" s="118">
        <f t="shared" si="1"/>
        <v>23.601364518209259</v>
      </c>
      <c r="O33" s="186">
        <f t="shared" si="2"/>
        <v>647.84725782591136</v>
      </c>
      <c r="P33" s="147" t="b">
        <f t="shared" si="4"/>
        <v>1</v>
      </c>
      <c r="Q33" s="189"/>
    </row>
    <row r="34" spans="1:17" s="186" customFormat="1" x14ac:dyDescent="0.2">
      <c r="A34" s="46" t="str">
        <f>PROPER(VLOOKUP(A90,fips_xref!$K$2:$L$53,2,FALSE))</f>
        <v>Cochran</v>
      </c>
      <c r="B34" s="186">
        <f t="shared" ref="B34:M34" si="32">SUMIF($B$60:$AG$60,B$4,$B90:$AG90)</f>
        <v>183.79926076611244</v>
      </c>
      <c r="C34" s="186">
        <f t="shared" si="32"/>
        <v>77.42089677408687</v>
      </c>
      <c r="D34" s="186">
        <f t="shared" si="32"/>
        <v>130.3855825157159</v>
      </c>
      <c r="E34" s="186">
        <f t="shared" si="32"/>
        <v>0</v>
      </c>
      <c r="F34" s="186">
        <f t="shared" si="32"/>
        <v>0</v>
      </c>
      <c r="G34" s="186">
        <f t="shared" si="32"/>
        <v>0</v>
      </c>
      <c r="H34" s="186">
        <f t="shared" si="32"/>
        <v>0</v>
      </c>
      <c r="I34" s="186">
        <f t="shared" si="32"/>
        <v>6.5504477999999991E-2</v>
      </c>
      <c r="J34" s="186">
        <f t="shared" si="32"/>
        <v>0</v>
      </c>
      <c r="K34" s="186">
        <f t="shared" si="32"/>
        <v>0</v>
      </c>
      <c r="L34" s="186">
        <f t="shared" si="32"/>
        <v>0</v>
      </c>
      <c r="M34" s="186">
        <f t="shared" si="32"/>
        <v>0</v>
      </c>
      <c r="N34" s="118">
        <f t="shared" si="1"/>
        <v>11.606619667520395</v>
      </c>
      <c r="O34" s="186">
        <f t="shared" si="2"/>
        <v>403.27786420143559</v>
      </c>
      <c r="P34" s="147" t="b">
        <f t="shared" si="4"/>
        <v>1</v>
      </c>
      <c r="Q34" s="189"/>
    </row>
    <row r="35" spans="1:17" s="186" customFormat="1" x14ac:dyDescent="0.2">
      <c r="A35" s="46" t="str">
        <f>PROPER(VLOOKUP(A91,fips_xref!$K$2:$L$53,2,FALSE))</f>
        <v>Schlechr</v>
      </c>
      <c r="B35" s="186">
        <f t="shared" ref="B35:M35" si="33">SUMIF($B$60:$AG$60,B$4,$B91:$AG91)</f>
        <v>74.97937841489923</v>
      </c>
      <c r="C35" s="186">
        <f t="shared" si="33"/>
        <v>124.62876066072521</v>
      </c>
      <c r="D35" s="186">
        <f t="shared" si="33"/>
        <v>70.114799365489688</v>
      </c>
      <c r="E35" s="186">
        <f t="shared" si="33"/>
        <v>0</v>
      </c>
      <c r="F35" s="186">
        <f t="shared" si="33"/>
        <v>0</v>
      </c>
      <c r="G35" s="186">
        <f t="shared" si="33"/>
        <v>0</v>
      </c>
      <c r="H35" s="186">
        <f t="shared" si="33"/>
        <v>0</v>
      </c>
      <c r="I35" s="186">
        <f t="shared" si="33"/>
        <v>0.34764412799999994</v>
      </c>
      <c r="J35" s="186">
        <f t="shared" si="33"/>
        <v>0</v>
      </c>
      <c r="K35" s="186">
        <f t="shared" si="33"/>
        <v>0</v>
      </c>
      <c r="L35" s="186">
        <f t="shared" si="33"/>
        <v>0</v>
      </c>
      <c r="M35" s="186">
        <f t="shared" si="33"/>
        <v>0</v>
      </c>
      <c r="N35" s="118">
        <f t="shared" si="1"/>
        <v>6.2414554860898752</v>
      </c>
      <c r="O35" s="186">
        <f t="shared" si="2"/>
        <v>276.31203805520403</v>
      </c>
      <c r="P35" s="147" t="b">
        <f t="shared" si="4"/>
        <v>1</v>
      </c>
      <c r="Q35" s="189"/>
    </row>
    <row r="36" spans="1:17" s="186" customFormat="1" x14ac:dyDescent="0.2">
      <c r="A36" s="46" t="str">
        <f>PROPER(VLOOKUP(A92,fips_xref!$K$2:$L$53,2,FALSE))</f>
        <v>Scurry</v>
      </c>
      <c r="B36" s="186">
        <f t="shared" ref="B36:M36" si="34">SUMIF($B$60:$AG$60,B$4,$B92:$AG92)</f>
        <v>422.7247359027084</v>
      </c>
      <c r="C36" s="186">
        <f t="shared" si="34"/>
        <v>224.70943210039849</v>
      </c>
      <c r="D36" s="186">
        <f t="shared" si="34"/>
        <v>176.4301744903355</v>
      </c>
      <c r="E36" s="186">
        <f t="shared" si="34"/>
        <v>0</v>
      </c>
      <c r="F36" s="186">
        <f t="shared" si="34"/>
        <v>0</v>
      </c>
      <c r="G36" s="186">
        <f t="shared" si="34"/>
        <v>0</v>
      </c>
      <c r="H36" s="186">
        <f t="shared" si="34"/>
        <v>0</v>
      </c>
      <c r="I36" s="186">
        <f t="shared" si="34"/>
        <v>0.80816907599999999</v>
      </c>
      <c r="J36" s="186">
        <f t="shared" si="34"/>
        <v>0</v>
      </c>
      <c r="K36" s="186">
        <f t="shared" si="34"/>
        <v>0</v>
      </c>
      <c r="L36" s="186">
        <f t="shared" si="34"/>
        <v>1.2227999999999999</v>
      </c>
      <c r="M36" s="186">
        <f t="shared" si="34"/>
        <v>0</v>
      </c>
      <c r="N36" s="118">
        <f t="shared" si="1"/>
        <v>56.409201576410936</v>
      </c>
      <c r="O36" s="186">
        <f t="shared" si="2"/>
        <v>882.30451314585332</v>
      </c>
      <c r="P36" s="147" t="b">
        <f t="shared" si="4"/>
        <v>1</v>
      </c>
      <c r="Q36" s="189"/>
    </row>
    <row r="37" spans="1:17" s="186" customFormat="1" x14ac:dyDescent="0.2">
      <c r="A37" s="46" t="str">
        <f>PROPER(VLOOKUP(A93,fips_xref!$K$2:$L$53,2,FALSE))</f>
        <v>Sterling</v>
      </c>
      <c r="B37" s="186">
        <f t="shared" ref="B37:M37" si="35">SUMIF($B$60:$AG$60,B$4,$B93:$AG93)</f>
        <v>513.56610986428529</v>
      </c>
      <c r="C37" s="186">
        <f t="shared" si="35"/>
        <v>56.649436663966007</v>
      </c>
      <c r="D37" s="186">
        <f t="shared" si="35"/>
        <v>128.60730861876507</v>
      </c>
      <c r="E37" s="186">
        <f t="shared" si="35"/>
        <v>0</v>
      </c>
      <c r="F37" s="186">
        <f t="shared" si="35"/>
        <v>0</v>
      </c>
      <c r="G37" s="186">
        <f t="shared" si="35"/>
        <v>0</v>
      </c>
      <c r="H37" s="186">
        <f t="shared" si="35"/>
        <v>0</v>
      </c>
      <c r="I37" s="186">
        <f t="shared" si="35"/>
        <v>1.0263330399999999</v>
      </c>
      <c r="J37" s="186">
        <f t="shared" si="35"/>
        <v>0</v>
      </c>
      <c r="K37" s="186">
        <f t="shared" si="35"/>
        <v>0</v>
      </c>
      <c r="L37" s="186">
        <f t="shared" si="35"/>
        <v>0.51500000000000001</v>
      </c>
      <c r="M37" s="186">
        <f t="shared" si="35"/>
        <v>0</v>
      </c>
      <c r="N37" s="118">
        <f t="shared" si="1"/>
        <v>15.091521883452899</v>
      </c>
      <c r="O37" s="186">
        <f t="shared" si="2"/>
        <v>715.45571007046919</v>
      </c>
      <c r="P37" s="147" t="b">
        <f t="shared" si="4"/>
        <v>1</v>
      </c>
      <c r="Q37" s="189"/>
    </row>
    <row r="38" spans="1:17" s="186" customFormat="1" x14ac:dyDescent="0.2">
      <c r="A38" s="46" t="str">
        <f>PROPER(VLOOKUP(A94,fips_xref!$K$2:$L$53,2,FALSE))</f>
        <v>Sutton</v>
      </c>
      <c r="B38" s="186">
        <f t="shared" ref="B38:M38" si="36">SUMIF($B$60:$AG$60,B$4,$B94:$AG94)</f>
        <v>2689.1015781328952</v>
      </c>
      <c r="C38" s="186">
        <f t="shared" si="36"/>
        <v>632.58537608095378</v>
      </c>
      <c r="D38" s="186">
        <f t="shared" si="36"/>
        <v>393.50660948240414</v>
      </c>
      <c r="E38" s="186">
        <f t="shared" si="36"/>
        <v>0</v>
      </c>
      <c r="F38" s="186">
        <f t="shared" si="36"/>
        <v>0</v>
      </c>
      <c r="G38" s="186">
        <f t="shared" si="36"/>
        <v>0</v>
      </c>
      <c r="H38" s="186">
        <f t="shared" si="36"/>
        <v>0</v>
      </c>
      <c r="I38" s="186">
        <f t="shared" si="36"/>
        <v>6.0294576319999997</v>
      </c>
      <c r="J38" s="186">
        <f t="shared" si="36"/>
        <v>0</v>
      </c>
      <c r="K38" s="186">
        <f t="shared" si="36"/>
        <v>0</v>
      </c>
      <c r="L38" s="186">
        <f t="shared" si="36"/>
        <v>2.52</v>
      </c>
      <c r="M38" s="186">
        <f t="shared" si="36"/>
        <v>0</v>
      </c>
      <c r="N38" s="118">
        <f t="shared" si="1"/>
        <v>49.0287382172218</v>
      </c>
      <c r="O38" s="186">
        <f t="shared" si="2"/>
        <v>3772.7717595454747</v>
      </c>
      <c r="P38" s="147" t="b">
        <f t="shared" si="4"/>
        <v>0</v>
      </c>
      <c r="Q38" s="189"/>
    </row>
    <row r="39" spans="1:17" s="186" customFormat="1" x14ac:dyDescent="0.2">
      <c r="A39" s="46" t="str">
        <f>PROPER(VLOOKUP(A95,fips_xref!$K$2:$L$53,2,FALSE))</f>
        <v>Terry</v>
      </c>
      <c r="B39" s="186">
        <f t="shared" ref="B39:M39" si="37">SUMIF($B$60:$AG$60,B$4,$B95:$AG95)</f>
        <v>63.162510163915165</v>
      </c>
      <c r="C39" s="186">
        <f t="shared" si="37"/>
        <v>62.314380330362603</v>
      </c>
      <c r="D39" s="186">
        <f t="shared" si="37"/>
        <v>55.253510369543513</v>
      </c>
      <c r="E39" s="186">
        <f t="shared" si="37"/>
        <v>0</v>
      </c>
      <c r="F39" s="186">
        <f t="shared" si="37"/>
        <v>0</v>
      </c>
      <c r="G39" s="186">
        <f t="shared" si="37"/>
        <v>0</v>
      </c>
      <c r="H39" s="186">
        <f t="shared" si="37"/>
        <v>0</v>
      </c>
      <c r="I39" s="186">
        <f t="shared" si="37"/>
        <v>2.8990857999999998E-2</v>
      </c>
      <c r="J39" s="186">
        <f t="shared" si="37"/>
        <v>0</v>
      </c>
      <c r="K39" s="186">
        <f t="shared" si="37"/>
        <v>0</v>
      </c>
      <c r="L39" s="186">
        <f t="shared" si="37"/>
        <v>0.39</v>
      </c>
      <c r="M39" s="186">
        <f t="shared" si="37"/>
        <v>0</v>
      </c>
      <c r="N39" s="118">
        <f t="shared" si="1"/>
        <v>4.9185382906686526</v>
      </c>
      <c r="O39" s="186">
        <f t="shared" si="2"/>
        <v>186.06793001248991</v>
      </c>
      <c r="P39" s="147" t="b">
        <f t="shared" si="4"/>
        <v>1</v>
      </c>
      <c r="Q39" s="189"/>
    </row>
    <row r="40" spans="1:17" s="186" customFormat="1" x14ac:dyDescent="0.2">
      <c r="A40" s="46" t="str">
        <f>PROPER(VLOOKUP(A96,fips_xref!$K$2:$L$53,2,FALSE))</f>
        <v>Tom Gren</v>
      </c>
      <c r="B40" s="186">
        <f t="shared" ref="B40:M40" si="38">SUMIF($B$60:$AG$60,B$4,$B96:$AG96)</f>
        <v>46.997943716585397</v>
      </c>
      <c r="C40" s="186">
        <f t="shared" si="38"/>
        <v>54.761122108500473</v>
      </c>
      <c r="D40" s="186">
        <f t="shared" si="38"/>
        <v>43.94876916749898</v>
      </c>
      <c r="E40" s="186">
        <f t="shared" si="38"/>
        <v>0</v>
      </c>
      <c r="F40" s="186">
        <f t="shared" si="38"/>
        <v>0</v>
      </c>
      <c r="G40" s="186">
        <f t="shared" si="38"/>
        <v>0</v>
      </c>
      <c r="H40" s="186">
        <f t="shared" si="38"/>
        <v>0</v>
      </c>
      <c r="I40" s="186">
        <f t="shared" si="38"/>
        <v>8.0926169999999992E-2</v>
      </c>
      <c r="J40" s="186">
        <f t="shared" si="38"/>
        <v>0</v>
      </c>
      <c r="K40" s="186">
        <f t="shared" si="38"/>
        <v>0</v>
      </c>
      <c r="L40" s="186">
        <f t="shared" si="38"/>
        <v>0</v>
      </c>
      <c r="M40" s="186">
        <f t="shared" si="38"/>
        <v>0</v>
      </c>
      <c r="N40" s="118">
        <f t="shared" si="1"/>
        <v>3.9122166633824227</v>
      </c>
      <c r="O40" s="186">
        <f t="shared" si="2"/>
        <v>149.70097782596727</v>
      </c>
      <c r="P40" s="147" t="b">
        <f t="shared" si="4"/>
        <v>1</v>
      </c>
      <c r="Q40" s="189"/>
    </row>
    <row r="41" spans="1:17" s="186" customFormat="1" x14ac:dyDescent="0.2">
      <c r="A41" s="46" t="str">
        <f>PROPER(VLOOKUP(A97,fips_xref!$K$2:$L$53,2,FALSE))</f>
        <v>Upton</v>
      </c>
      <c r="B41" s="186">
        <f t="shared" ref="B41:M41" si="39">SUMIF($B$60:$AG$60,B$4,$B97:$AG97)</f>
        <v>1764.204790212091</v>
      </c>
      <c r="C41" s="186">
        <f t="shared" si="39"/>
        <v>0</v>
      </c>
      <c r="D41" s="186">
        <f t="shared" si="39"/>
        <v>234.22407614123733</v>
      </c>
      <c r="E41" s="186">
        <f t="shared" si="39"/>
        <v>0</v>
      </c>
      <c r="F41" s="186">
        <f t="shared" si="39"/>
        <v>0</v>
      </c>
      <c r="G41" s="186">
        <f t="shared" si="39"/>
        <v>0</v>
      </c>
      <c r="H41" s="186">
        <f t="shared" si="39"/>
        <v>0</v>
      </c>
      <c r="I41" s="186">
        <f t="shared" si="39"/>
        <v>6.1635725000000008</v>
      </c>
      <c r="J41" s="186">
        <f t="shared" si="39"/>
        <v>0</v>
      </c>
      <c r="K41" s="186">
        <f t="shared" si="39"/>
        <v>0</v>
      </c>
      <c r="L41" s="186">
        <f t="shared" si="39"/>
        <v>2.2960000000000003</v>
      </c>
      <c r="M41" s="186">
        <f t="shared" si="39"/>
        <v>0</v>
      </c>
      <c r="N41" s="118">
        <f t="shared" si="1"/>
        <v>36.783179558604587</v>
      </c>
      <c r="O41" s="186">
        <f t="shared" si="2"/>
        <v>2043.6716184119332</v>
      </c>
      <c r="P41" s="147" t="b">
        <f t="shared" si="4"/>
        <v>1</v>
      </c>
      <c r="Q41" s="189"/>
    </row>
    <row r="42" spans="1:17" s="186" customFormat="1" x14ac:dyDescent="0.2">
      <c r="A42" s="46" t="str">
        <f>PROPER(VLOOKUP(A98,fips_xref!$K$2:$L$53,2,FALSE))</f>
        <v>Ward</v>
      </c>
      <c r="B42" s="186">
        <f t="shared" ref="B42:M42" si="40">SUMIF($B$60:$AG$60,B$4,$B98:$AG98)</f>
        <v>677.10322307737499</v>
      </c>
      <c r="C42" s="186">
        <f t="shared" si="40"/>
        <v>304.01864342995088</v>
      </c>
      <c r="D42" s="186">
        <f t="shared" si="40"/>
        <v>200.43687209917164</v>
      </c>
      <c r="E42" s="186">
        <f t="shared" si="40"/>
        <v>0</v>
      </c>
      <c r="F42" s="186">
        <f t="shared" si="40"/>
        <v>0</v>
      </c>
      <c r="G42" s="186">
        <f t="shared" si="40"/>
        <v>0</v>
      </c>
      <c r="H42" s="186">
        <f t="shared" si="40"/>
        <v>0</v>
      </c>
      <c r="I42" s="186">
        <f t="shared" si="40"/>
        <v>1.2766112059999999</v>
      </c>
      <c r="J42" s="186">
        <f t="shared" si="40"/>
        <v>0</v>
      </c>
      <c r="K42" s="186">
        <f t="shared" si="40"/>
        <v>0</v>
      </c>
      <c r="L42" s="186">
        <f t="shared" si="40"/>
        <v>1.64</v>
      </c>
      <c r="M42" s="186">
        <f t="shared" si="40"/>
        <v>0</v>
      </c>
      <c r="N42" s="118">
        <f t="shared" si="1"/>
        <v>17.842421661322145</v>
      </c>
      <c r="O42" s="186">
        <f t="shared" si="2"/>
        <v>1202.3177714738199</v>
      </c>
      <c r="P42" s="147" t="b">
        <f t="shared" si="4"/>
        <v>1</v>
      </c>
      <c r="Q42" s="189"/>
    </row>
    <row r="43" spans="1:17" s="186" customFormat="1" x14ac:dyDescent="0.2">
      <c r="A43" s="46" t="str">
        <f>PROPER(VLOOKUP(A99,fips_xref!$K$2:$L$53,2,FALSE))</f>
        <v>Winkler</v>
      </c>
      <c r="B43" s="186">
        <f t="shared" ref="B43:M43" si="41">SUMIF($B$60:$AG$60,B$4,$B99:$AG99)</f>
        <v>4827.353452335351</v>
      </c>
      <c r="C43" s="186">
        <f t="shared" si="41"/>
        <v>179.38988276922569</v>
      </c>
      <c r="D43" s="186">
        <f t="shared" si="41"/>
        <v>159.53657246930266</v>
      </c>
      <c r="E43" s="186">
        <f t="shared" si="41"/>
        <v>0</v>
      </c>
      <c r="F43" s="186">
        <f t="shared" si="41"/>
        <v>0</v>
      </c>
      <c r="G43" s="186">
        <f t="shared" si="41"/>
        <v>0</v>
      </c>
      <c r="H43" s="186">
        <f t="shared" si="41"/>
        <v>0</v>
      </c>
      <c r="I43" s="186">
        <f t="shared" si="41"/>
        <v>1.0026677179999999</v>
      </c>
      <c r="J43" s="186">
        <f t="shared" si="41"/>
        <v>0</v>
      </c>
      <c r="K43" s="186">
        <f t="shared" si="41"/>
        <v>0</v>
      </c>
      <c r="L43" s="186">
        <f t="shared" si="41"/>
        <v>3.08</v>
      </c>
      <c r="M43" s="186">
        <f t="shared" si="41"/>
        <v>0</v>
      </c>
      <c r="N43" s="118">
        <f t="shared" si="1"/>
        <v>30.921572627769716</v>
      </c>
      <c r="O43" s="186">
        <f t="shared" si="2"/>
        <v>5201.2841479196495</v>
      </c>
      <c r="P43" s="147" t="b">
        <f t="shared" si="4"/>
        <v>1</v>
      </c>
      <c r="Q43" s="189"/>
    </row>
    <row r="44" spans="1:17" s="186" customFormat="1" x14ac:dyDescent="0.2">
      <c r="A44" s="46" t="str">
        <f>PROPER(VLOOKUP(A100,fips_xref!$K$2:$L$53,2,FALSE))</f>
        <v>Yoakum</v>
      </c>
      <c r="B44" s="186">
        <f t="shared" ref="B44:M44" si="42">SUMIF($B$60:$AG$60,B$4,$B100:$AG100)</f>
        <v>1103.5322843428705</v>
      </c>
      <c r="C44" s="186">
        <f t="shared" si="42"/>
        <v>203.93797199027762</v>
      </c>
      <c r="D44" s="186">
        <f t="shared" si="42"/>
        <v>208.56612419951827</v>
      </c>
      <c r="E44" s="186">
        <f t="shared" si="42"/>
        <v>0</v>
      </c>
      <c r="F44" s="186">
        <f t="shared" si="42"/>
        <v>0</v>
      </c>
      <c r="G44" s="186">
        <f t="shared" si="42"/>
        <v>0</v>
      </c>
      <c r="H44" s="186">
        <f t="shared" si="42"/>
        <v>0</v>
      </c>
      <c r="I44" s="186">
        <f t="shared" si="42"/>
        <v>1.353273824</v>
      </c>
      <c r="J44" s="186">
        <f t="shared" si="42"/>
        <v>0</v>
      </c>
      <c r="K44" s="186">
        <f t="shared" si="42"/>
        <v>0</v>
      </c>
      <c r="L44" s="186">
        <f t="shared" si="42"/>
        <v>4.3925999999999998</v>
      </c>
      <c r="M44" s="186">
        <f t="shared" si="42"/>
        <v>0</v>
      </c>
      <c r="N44" s="118">
        <f t="shared" si="1"/>
        <v>163.31606867420214</v>
      </c>
      <c r="O44" s="186">
        <f t="shared" si="2"/>
        <v>1685.0983230308686</v>
      </c>
      <c r="P44" s="147" t="b">
        <f t="shared" si="4"/>
        <v>1</v>
      </c>
      <c r="Q44" s="189"/>
    </row>
    <row r="45" spans="1:17" s="186" customFormat="1" x14ac:dyDescent="0.2">
      <c r="A45" s="46" t="str">
        <f>PROPER(VLOOKUP(A101,fips_xref!$K$2:$L$53,2,FALSE))</f>
        <v>El Paso</v>
      </c>
      <c r="B45" s="186">
        <f t="shared" ref="B45:M45" si="43">SUMIF($B$60:$AG$60,B$4,$B101:$AG101)</f>
        <v>251.2295</v>
      </c>
      <c r="C45" s="186">
        <f t="shared" si="43"/>
        <v>0</v>
      </c>
      <c r="D45" s="186">
        <f t="shared" si="43"/>
        <v>0</v>
      </c>
      <c r="E45" s="186">
        <f t="shared" si="43"/>
        <v>0</v>
      </c>
      <c r="F45" s="186">
        <f t="shared" si="43"/>
        <v>0</v>
      </c>
      <c r="G45" s="186">
        <f t="shared" si="43"/>
        <v>0</v>
      </c>
      <c r="H45" s="186">
        <f t="shared" si="43"/>
        <v>0</v>
      </c>
      <c r="I45" s="186">
        <f t="shared" si="43"/>
        <v>0</v>
      </c>
      <c r="J45" s="186">
        <f t="shared" si="43"/>
        <v>0</v>
      </c>
      <c r="K45" s="186">
        <f t="shared" si="43"/>
        <v>0</v>
      </c>
      <c r="L45" s="186">
        <f t="shared" si="43"/>
        <v>0</v>
      </c>
      <c r="M45" s="186">
        <f t="shared" si="43"/>
        <v>0</v>
      </c>
      <c r="N45" s="118">
        <f t="shared" si="1"/>
        <v>2.8803000000000001</v>
      </c>
      <c r="O45" s="186">
        <f t="shared" si="2"/>
        <v>254.10980000000001</v>
      </c>
      <c r="P45" s="147" t="b">
        <f t="shared" si="4"/>
        <v>1</v>
      </c>
      <c r="Q45" s="189"/>
    </row>
    <row r="46" spans="1:17" s="186" customFormat="1" x14ac:dyDescent="0.2">
      <c r="A46" s="46" t="str">
        <f>PROPER(VLOOKUP(A102,fips_xref!$K$2:$L$53,2,FALSE))</f>
        <v>Fisher</v>
      </c>
      <c r="B46" s="186">
        <f t="shared" ref="B46:M46" si="44">SUMIF($B$60:$AG$60,B$4,$B102:$AG102)</f>
        <v>195.76</v>
      </c>
      <c r="C46" s="186">
        <f t="shared" si="44"/>
        <v>0</v>
      </c>
      <c r="D46" s="186">
        <f t="shared" si="44"/>
        <v>0</v>
      </c>
      <c r="E46" s="186">
        <f t="shared" si="44"/>
        <v>0</v>
      </c>
      <c r="F46" s="186">
        <f t="shared" si="44"/>
        <v>0</v>
      </c>
      <c r="G46" s="186">
        <f t="shared" si="44"/>
        <v>0</v>
      </c>
      <c r="H46" s="186">
        <f t="shared" si="44"/>
        <v>0</v>
      </c>
      <c r="I46" s="186">
        <f t="shared" si="44"/>
        <v>0</v>
      </c>
      <c r="J46" s="186">
        <f t="shared" si="44"/>
        <v>0</v>
      </c>
      <c r="K46" s="186">
        <f t="shared" si="44"/>
        <v>0</v>
      </c>
      <c r="L46" s="186">
        <f t="shared" si="44"/>
        <v>0</v>
      </c>
      <c r="M46" s="186">
        <f t="shared" si="44"/>
        <v>0</v>
      </c>
      <c r="N46" s="118">
        <f t="shared" si="1"/>
        <v>4.4399999999999995</v>
      </c>
      <c r="O46" s="186">
        <f t="shared" si="2"/>
        <v>200.2</v>
      </c>
      <c r="P46" s="147" t="b">
        <f t="shared" si="4"/>
        <v>1</v>
      </c>
      <c r="Q46" s="189"/>
    </row>
    <row r="47" spans="1:17" s="186" customFormat="1" x14ac:dyDescent="0.2">
      <c r="A47" s="46" t="str">
        <f>PROPER(VLOOKUP(A103,fips_xref!$K$2:$L$53,2,FALSE))</f>
        <v>Nolan</v>
      </c>
      <c r="B47" s="186">
        <f t="shared" ref="B47:M47" si="45">SUMIF($B$60:$AG$60,B$4,$B103:$AG103)</f>
        <v>1.3100000000000001E-2</v>
      </c>
      <c r="C47" s="186">
        <f t="shared" si="45"/>
        <v>0</v>
      </c>
      <c r="D47" s="186">
        <f t="shared" si="45"/>
        <v>0</v>
      </c>
      <c r="E47" s="186">
        <f t="shared" si="45"/>
        <v>0</v>
      </c>
      <c r="F47" s="186">
        <f t="shared" si="45"/>
        <v>0</v>
      </c>
      <c r="G47" s="186">
        <f t="shared" si="45"/>
        <v>0</v>
      </c>
      <c r="H47" s="186">
        <f t="shared" si="45"/>
        <v>0</v>
      </c>
      <c r="I47" s="186">
        <f t="shared" si="45"/>
        <v>0</v>
      </c>
      <c r="J47" s="186">
        <f t="shared" si="45"/>
        <v>0</v>
      </c>
      <c r="K47" s="186">
        <f t="shared" si="45"/>
        <v>0</v>
      </c>
      <c r="L47" s="186">
        <f t="shared" si="45"/>
        <v>0</v>
      </c>
      <c r="M47" s="186">
        <f t="shared" si="45"/>
        <v>0</v>
      </c>
      <c r="N47" s="118">
        <f t="shared" si="1"/>
        <v>0</v>
      </c>
      <c r="O47" s="186">
        <f t="shared" si="2"/>
        <v>1.3100000000000001E-2</v>
      </c>
      <c r="P47" s="147" t="b">
        <f t="shared" si="4"/>
        <v>1</v>
      </c>
      <c r="Q47" s="189"/>
    </row>
    <row r="48" spans="1:17" s="186" customFormat="1" x14ac:dyDescent="0.2">
      <c r="A48" s="46" t="str">
        <f>PROPER(VLOOKUP(A104,fips_xref!$K$2:$L$53,2,FALSE))</f>
        <v>Chaves</v>
      </c>
      <c r="B48" s="186">
        <f t="shared" ref="B48:M48" si="46">SUMIF($B$60:$AG$60,B$4,$B104:$AG104)</f>
        <v>501.7782832971036</v>
      </c>
      <c r="C48" s="186">
        <f t="shared" si="46"/>
        <v>196.38471376841548</v>
      </c>
      <c r="D48" s="186">
        <f t="shared" si="46"/>
        <v>146.64408671640916</v>
      </c>
      <c r="E48" s="186">
        <f t="shared" si="46"/>
        <v>0</v>
      </c>
      <c r="F48" s="186">
        <f t="shared" si="46"/>
        <v>0</v>
      </c>
      <c r="G48" s="186">
        <f t="shared" si="46"/>
        <v>0</v>
      </c>
      <c r="H48" s="186">
        <f t="shared" si="46"/>
        <v>0</v>
      </c>
      <c r="I48" s="186">
        <f t="shared" si="46"/>
        <v>1.019731562</v>
      </c>
      <c r="J48" s="186">
        <f t="shared" si="46"/>
        <v>0</v>
      </c>
      <c r="K48" s="186">
        <f t="shared" si="46"/>
        <v>0</v>
      </c>
      <c r="L48" s="186">
        <f t="shared" si="46"/>
        <v>0</v>
      </c>
      <c r="M48" s="186">
        <f t="shared" si="46"/>
        <v>0</v>
      </c>
      <c r="N48" s="118">
        <f t="shared" si="1"/>
        <v>13.053913693280366</v>
      </c>
      <c r="O48" s="186">
        <f t="shared" si="2"/>
        <v>858.88072903720854</v>
      </c>
      <c r="P48" s="147" t="b">
        <f t="shared" si="4"/>
        <v>0</v>
      </c>
      <c r="Q48" s="189"/>
    </row>
    <row r="49" spans="1:57" s="186" customFormat="1" x14ac:dyDescent="0.2">
      <c r="A49" s="46" t="str">
        <f>PROPER(VLOOKUP(A105,fips_xref!$K$2:$L$53,2,FALSE))</f>
        <v>Lea</v>
      </c>
      <c r="B49" s="186">
        <f t="shared" ref="B49:M49" si="47">SUMIF($B$60:$AG$60,B$4,$B105:$AG105)</f>
        <v>16340.881186181772</v>
      </c>
      <c r="C49" s="186">
        <f t="shared" si="47"/>
        <v>713.78290196597163</v>
      </c>
      <c r="D49" s="186">
        <f t="shared" si="47"/>
        <v>712.19869572880566</v>
      </c>
      <c r="E49" s="186">
        <f t="shared" si="47"/>
        <v>0</v>
      </c>
      <c r="F49" s="186">
        <f t="shared" si="47"/>
        <v>0</v>
      </c>
      <c r="G49" s="186">
        <f t="shared" si="47"/>
        <v>0</v>
      </c>
      <c r="H49" s="186">
        <f t="shared" si="47"/>
        <v>0</v>
      </c>
      <c r="I49" s="186">
        <f t="shared" si="47"/>
        <v>6.3275058979999992</v>
      </c>
      <c r="J49" s="186">
        <f t="shared" si="47"/>
        <v>0</v>
      </c>
      <c r="K49" s="186">
        <f t="shared" si="47"/>
        <v>0</v>
      </c>
      <c r="L49" s="186">
        <f t="shared" si="47"/>
        <v>128.07</v>
      </c>
      <c r="M49" s="186">
        <f t="shared" si="47"/>
        <v>0</v>
      </c>
      <c r="N49" s="118">
        <f t="shared" si="1"/>
        <v>208.25826251903248</v>
      </c>
      <c r="O49" s="186">
        <f t="shared" si="2"/>
        <v>18109.518552293583</v>
      </c>
      <c r="P49" s="147" t="b">
        <f t="shared" si="4"/>
        <v>1</v>
      </c>
      <c r="Q49" s="189"/>
    </row>
    <row r="50" spans="1:57" s="186" customFormat="1" x14ac:dyDescent="0.2">
      <c r="A50" s="46" t="str">
        <f>PROPER(VLOOKUP(A106,fips_xref!$K$2:$L$53,2,FALSE))</f>
        <v>Eddy</v>
      </c>
      <c r="B50" s="186">
        <f t="shared" ref="B50:M50" si="48">SUMIF($B$60:$AG$60,B$4,$B106:$AG106)</f>
        <v>3927.824230068738</v>
      </c>
      <c r="C50" s="186">
        <f t="shared" si="48"/>
        <v>953.59885051009439</v>
      </c>
      <c r="D50" s="186">
        <f t="shared" si="48"/>
        <v>650.84824628400213</v>
      </c>
      <c r="E50" s="186">
        <f t="shared" si="48"/>
        <v>0</v>
      </c>
      <c r="F50" s="186">
        <f t="shared" si="48"/>
        <v>0</v>
      </c>
      <c r="G50" s="186">
        <f t="shared" si="48"/>
        <v>0</v>
      </c>
      <c r="H50" s="186">
        <f t="shared" si="48"/>
        <v>0</v>
      </c>
      <c r="I50" s="186">
        <f t="shared" si="48"/>
        <v>8.0261596839999996</v>
      </c>
      <c r="J50" s="186">
        <f t="shared" si="48"/>
        <v>0</v>
      </c>
      <c r="K50" s="186">
        <f t="shared" si="48"/>
        <v>0</v>
      </c>
      <c r="L50" s="186">
        <f t="shared" si="48"/>
        <v>18.002400000000002</v>
      </c>
      <c r="M50" s="186">
        <f t="shared" si="48"/>
        <v>0</v>
      </c>
      <c r="N50" s="118">
        <f t="shared" si="1"/>
        <v>84.146988968703852</v>
      </c>
      <c r="O50" s="186">
        <f t="shared" si="2"/>
        <v>5642.4468755155385</v>
      </c>
      <c r="P50" s="147" t="b">
        <f t="shared" si="4"/>
        <v>1</v>
      </c>
      <c r="Q50" s="189"/>
    </row>
    <row r="51" spans="1:57" s="186" customFormat="1" x14ac:dyDescent="0.2">
      <c r="A51" s="46" t="str">
        <f>PROPER(VLOOKUP(A107,fips_xref!$K$2:$L$53,2,FALSE))</f>
        <v>De Baca</v>
      </c>
      <c r="B51" s="186">
        <f t="shared" ref="B51:M51" si="49">SUMIF($B$60:$AG$60,B$4,$B107:$AG107)</f>
        <v>0</v>
      </c>
      <c r="C51" s="186">
        <f t="shared" si="49"/>
        <v>0</v>
      </c>
      <c r="D51" s="186">
        <f t="shared" si="49"/>
        <v>0</v>
      </c>
      <c r="E51" s="186">
        <f t="shared" si="49"/>
        <v>0</v>
      </c>
      <c r="F51" s="186">
        <f t="shared" si="49"/>
        <v>0</v>
      </c>
      <c r="G51" s="186">
        <f t="shared" si="49"/>
        <v>0</v>
      </c>
      <c r="H51" s="186">
        <f t="shared" si="49"/>
        <v>0</v>
      </c>
      <c r="I51" s="186">
        <f t="shared" si="49"/>
        <v>0</v>
      </c>
      <c r="J51" s="186">
        <f t="shared" si="49"/>
        <v>0</v>
      </c>
      <c r="K51" s="186">
        <f t="shared" si="49"/>
        <v>0</v>
      </c>
      <c r="L51" s="186">
        <f t="shared" si="49"/>
        <v>0.84</v>
      </c>
      <c r="M51" s="186">
        <f t="shared" si="49"/>
        <v>0</v>
      </c>
      <c r="N51" s="118">
        <f t="shared" si="1"/>
        <v>0</v>
      </c>
      <c r="O51" s="186">
        <f t="shared" ref="O51:O52" si="50">SUM(B51:N51)</f>
        <v>0.84</v>
      </c>
      <c r="P51" s="147" t="b">
        <f t="shared" si="4"/>
        <v>1</v>
      </c>
      <c r="Q51" s="189"/>
    </row>
    <row r="52" spans="1:57" s="186" customFormat="1" x14ac:dyDescent="0.2">
      <c r="A52" s="46" t="str">
        <f>PROPER(VLOOKUP(A108,fips_xref!$K$2:$L$53,2,FALSE))</f>
        <v>Roosevlt</v>
      </c>
      <c r="B52" s="186">
        <f t="shared" ref="B52:M52" si="51">SUMIF($B$60:$AG$60,B$4,$B108:$AG108)</f>
        <v>17.726103049174547</v>
      </c>
      <c r="C52" s="186">
        <f t="shared" si="51"/>
        <v>1.8883145554655334</v>
      </c>
      <c r="D52" s="186">
        <f t="shared" si="51"/>
        <v>16.576053110863054</v>
      </c>
      <c r="E52" s="186">
        <f t="shared" si="51"/>
        <v>0</v>
      </c>
      <c r="F52" s="186">
        <f t="shared" si="51"/>
        <v>0</v>
      </c>
      <c r="G52" s="186">
        <f t="shared" si="51"/>
        <v>0</v>
      </c>
      <c r="H52" s="186">
        <f t="shared" si="51"/>
        <v>0</v>
      </c>
      <c r="I52" s="186">
        <f t="shared" si="51"/>
        <v>6.2580700000000003E-2</v>
      </c>
      <c r="J52" s="186">
        <f t="shared" si="51"/>
        <v>0</v>
      </c>
      <c r="K52" s="186">
        <f t="shared" si="51"/>
        <v>0</v>
      </c>
      <c r="L52" s="186">
        <f t="shared" si="51"/>
        <v>0</v>
      </c>
      <c r="M52" s="186">
        <f t="shared" si="51"/>
        <v>0</v>
      </c>
      <c r="N52" s="118">
        <f t="shared" si="1"/>
        <v>1.4755614872005958</v>
      </c>
      <c r="O52" s="186">
        <f t="shared" si="50"/>
        <v>37.72861290270373</v>
      </c>
      <c r="P52" s="147" t="b">
        <f t="shared" si="4"/>
        <v>1</v>
      </c>
      <c r="Q52" s="189"/>
    </row>
    <row r="53" spans="1:57" s="110" customFormat="1" x14ac:dyDescent="0.2">
      <c r="A53" s="110" t="s">
        <v>16</v>
      </c>
      <c r="B53" s="110">
        <f t="shared" ref="B53:O53" si="52">SUM(B5:B52)</f>
        <v>66411.587841513436</v>
      </c>
      <c r="C53" s="110">
        <f t="shared" si="52"/>
        <v>10038.280176854778</v>
      </c>
      <c r="D53" s="110">
        <f t="shared" si="52"/>
        <v>7705.1972857058927</v>
      </c>
      <c r="E53" s="110">
        <f t="shared" si="52"/>
        <v>0</v>
      </c>
      <c r="F53" s="110">
        <f t="shared" si="52"/>
        <v>0</v>
      </c>
      <c r="G53" s="110">
        <f t="shared" si="52"/>
        <v>0</v>
      </c>
      <c r="H53" s="110">
        <f t="shared" si="52"/>
        <v>0</v>
      </c>
      <c r="I53" s="110">
        <f t="shared" si="52"/>
        <v>77.724555473999985</v>
      </c>
      <c r="J53" s="110">
        <f t="shared" si="52"/>
        <v>0</v>
      </c>
      <c r="K53" s="110">
        <f t="shared" si="52"/>
        <v>0</v>
      </c>
      <c r="L53" s="110">
        <f t="shared" si="52"/>
        <v>216.20830000000001</v>
      </c>
      <c r="M53" s="110">
        <f t="shared" si="52"/>
        <v>3.0153000000000003</v>
      </c>
      <c r="N53" s="110">
        <f t="shared" si="52"/>
        <v>1791.6540448721757</v>
      </c>
      <c r="O53" s="110">
        <f t="shared" si="52"/>
        <v>86243.667504420257</v>
      </c>
      <c r="P53" s="147" t="b">
        <f t="shared" si="4"/>
        <v>1</v>
      </c>
    </row>
    <row r="54" spans="1:57" x14ac:dyDescent="0.2">
      <c r="A54" s="265"/>
      <c r="P54" s="147"/>
    </row>
    <row r="55" spans="1:57" x14ac:dyDescent="0.2">
      <c r="P55" s="147"/>
    </row>
    <row r="56" spans="1:57" x14ac:dyDescent="0.2">
      <c r="A56" s="233" t="s">
        <v>25</v>
      </c>
    </row>
    <row r="57" spans="1:57" x14ac:dyDescent="0.2">
      <c r="A57" s="118" t="s">
        <v>23</v>
      </c>
      <c r="B57" s="118" t="str">
        <f>VLOOKUP(B60,by_src_allpol!$J$23:$K$57,2,FALSE)</f>
        <v>Y</v>
      </c>
      <c r="C57" s="118" t="str">
        <f>VLOOKUP(C60,by_src_allpol!$J$23:$K$57,2,FALSE)</f>
        <v>Y</v>
      </c>
      <c r="D57" s="118" t="str">
        <f>VLOOKUP(D60,by_src_allpol!$J$23:$K$57,2,FALSE)</f>
        <v>Y</v>
      </c>
      <c r="E57" s="118" t="str">
        <f>VLOOKUP(E60,by_src_allpol!$J$23:$K$57,2,FALSE)</f>
        <v>Y</v>
      </c>
      <c r="F57" s="118" t="str">
        <f>VLOOKUP(F60,by_src_allpol!$J$23:$K$57,2,FALSE)</f>
        <v>N</v>
      </c>
      <c r="G57" s="118" t="str">
        <f>VLOOKUP(G60,by_src_allpol!$J$23:$K$57,2,FALSE)</f>
        <v>Y</v>
      </c>
      <c r="H57" s="118" t="str">
        <f>VLOOKUP(H60,by_src_allpol!$J$23:$K$57,2,FALSE)</f>
        <v>N</v>
      </c>
      <c r="I57" s="118" t="str">
        <f>VLOOKUP(I60,by_src_allpol!$J$23:$K$57,2,FALSE)</f>
        <v>Y</v>
      </c>
      <c r="J57" s="118" t="str">
        <f>VLOOKUP(J60,by_src_allpol!$J$23:$K$57,2,FALSE)</f>
        <v>Y</v>
      </c>
      <c r="K57" s="118" t="str">
        <f>VLOOKUP(K60,by_src_allpol!$J$23:$K$57,2,FALSE)</f>
        <v>Y</v>
      </c>
      <c r="L57" s="118" t="str">
        <f>VLOOKUP(L60,by_src_allpol!$J$23:$K$57,2,FALSE)</f>
        <v>Y</v>
      </c>
      <c r="M57" s="118" t="str">
        <f>VLOOKUP(M60,by_src_allpol!$J$23:$K$57,2,FALSE)</f>
        <v>Y</v>
      </c>
      <c r="N57" s="118" t="str">
        <f>VLOOKUP(N60,by_src_allpol!$J$23:$K$57,2,FALSE)</f>
        <v>N</v>
      </c>
      <c r="O57" s="118" t="str">
        <f>VLOOKUP(O60,by_src_allpol!$J$23:$K$57,2,FALSE)</f>
        <v>Y</v>
      </c>
      <c r="P57" s="118" t="str">
        <f>VLOOKUP(P60,by_src_allpol!$J$23:$K$57,2,FALSE)</f>
        <v>Y</v>
      </c>
      <c r="Q57" s="118" t="str">
        <f>VLOOKUP(Q60,by_src_allpol!$J$23:$K$57,2,FALSE)</f>
        <v>N</v>
      </c>
      <c r="R57" s="118" t="str">
        <f>VLOOKUP(R60,by_src_allpol!$J$23:$K$57,2,FALSE)</f>
        <v>N</v>
      </c>
      <c r="S57" s="118" t="str">
        <f>VLOOKUP(S60,by_src_allpol!$J$23:$K$57,2,FALSE)</f>
        <v>N</v>
      </c>
      <c r="T57" s="118" t="str">
        <f>VLOOKUP(T60,by_src_allpol!$J$23:$K$57,2,FALSE)</f>
        <v>N</v>
      </c>
      <c r="U57" s="118" t="str">
        <f>VLOOKUP(U60,by_src_allpol!$J$23:$K$57,2,FALSE)</f>
        <v>N</v>
      </c>
      <c r="V57" s="118" t="str">
        <f>VLOOKUP(V60,by_src_allpol!$J$23:$K$57,2,FALSE)</f>
        <v>N</v>
      </c>
      <c r="W57" s="118" t="str">
        <f>VLOOKUP(W60,by_src_allpol!$J$23:$K$57,2,FALSE)</f>
        <v>N</v>
      </c>
      <c r="X57" s="118" t="str">
        <f>VLOOKUP(X60,by_src_allpol!$J$23:$K$57,2,FALSE)</f>
        <v>N</v>
      </c>
      <c r="Y57" s="118" t="str">
        <f>VLOOKUP(Y60,by_src_allpol!$J$23:$K$57,2,FALSE)</f>
        <v>N</v>
      </c>
      <c r="Z57" s="118" t="str">
        <f>VLOOKUP(Z60,by_src_allpol!$J$23:$K$57,2,FALSE)</f>
        <v>N</v>
      </c>
      <c r="AA57" s="118" t="str">
        <f>VLOOKUP(AA60,by_src_allpol!$J$23:$K$57,2,FALSE)</f>
        <v>N</v>
      </c>
      <c r="AB57" s="118" t="str">
        <f>VLOOKUP(AB60,by_src_allpol!$J$23:$K$57,2,FALSE)</f>
        <v>N</v>
      </c>
      <c r="AC57" s="118" t="str">
        <f>VLOOKUP(AC60,by_src_allpol!$J$23:$K$57,2,FALSE)</f>
        <v>N</v>
      </c>
      <c r="AD57" s="118" t="str">
        <f>VLOOKUP(AD60,by_src_allpol!$J$23:$K$57,2,FALSE)</f>
        <v>N</v>
      </c>
      <c r="AE57" s="118" t="str">
        <f>VLOOKUP(AE60,by_src_allpol!$J$23:$K$57,2,FALSE)</f>
        <v>N</v>
      </c>
      <c r="AF57" s="118" t="str">
        <f>VLOOKUP(AF60,by_src_allpol!$J$23:$K$57,2,FALSE)</f>
        <v>N</v>
      </c>
      <c r="AG57" s="118" t="str">
        <f>VLOOKUP(AG60,by_src_allpol!$J$23:$K$57,2,FALSE)</f>
        <v>N</v>
      </c>
    </row>
    <row r="59" spans="1:57" x14ac:dyDescent="0.2">
      <c r="A59" s="238" t="s">
        <v>10435</v>
      </c>
      <c r="B59" s="238" t="s">
        <v>793</v>
      </c>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40"/>
      <c r="AI59"/>
    </row>
    <row r="60" spans="1:57" s="237" customFormat="1" ht="38.25" x14ac:dyDescent="0.2">
      <c r="A60" s="241" t="s">
        <v>794</v>
      </c>
      <c r="B60" s="242" t="s">
        <v>821</v>
      </c>
      <c r="C60" s="243" t="s">
        <v>2582</v>
      </c>
      <c r="D60" s="243" t="s">
        <v>2411</v>
      </c>
      <c r="E60" s="243" t="s">
        <v>2586</v>
      </c>
      <c r="F60" s="243" t="s">
        <v>2585</v>
      </c>
      <c r="G60" s="243" t="s">
        <v>2410</v>
      </c>
      <c r="H60" s="266" t="s">
        <v>5581</v>
      </c>
      <c r="I60" s="243" t="s">
        <v>1862</v>
      </c>
      <c r="J60" s="243" t="s">
        <v>1881</v>
      </c>
      <c r="K60" s="243" t="s">
        <v>1883</v>
      </c>
      <c r="L60" s="243" t="s">
        <v>899</v>
      </c>
      <c r="M60" s="243" t="s">
        <v>898</v>
      </c>
      <c r="N60" s="243" t="s">
        <v>11</v>
      </c>
      <c r="O60" s="243" t="s">
        <v>1863</v>
      </c>
      <c r="P60" s="243" t="s">
        <v>1873</v>
      </c>
      <c r="Q60" s="243" t="s">
        <v>790</v>
      </c>
      <c r="R60" s="243" t="s">
        <v>7621</v>
      </c>
      <c r="S60" s="243" t="s">
        <v>7623</v>
      </c>
      <c r="T60" s="243" t="s">
        <v>7618</v>
      </c>
      <c r="U60" s="243" t="s">
        <v>1856</v>
      </c>
      <c r="V60" s="243" t="s">
        <v>817</v>
      </c>
      <c r="W60" s="243" t="s">
        <v>7619</v>
      </c>
      <c r="X60" s="243" t="s">
        <v>1857</v>
      </c>
      <c r="Y60" s="243" t="s">
        <v>1859</v>
      </c>
      <c r="Z60" s="243" t="s">
        <v>7617</v>
      </c>
      <c r="AA60" s="243" t="s">
        <v>7620</v>
      </c>
      <c r="AB60" s="243" t="s">
        <v>1854</v>
      </c>
      <c r="AC60" s="243" t="s">
        <v>1860</v>
      </c>
      <c r="AD60" s="243" t="s">
        <v>800</v>
      </c>
      <c r="AE60" s="243" t="s">
        <v>3157</v>
      </c>
      <c r="AF60" s="243" t="s">
        <v>17124</v>
      </c>
      <c r="AG60" s="243" t="s">
        <v>901</v>
      </c>
      <c r="AH60" s="244" t="s">
        <v>10437</v>
      </c>
      <c r="AI60"/>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row>
    <row r="61" spans="1:57" x14ac:dyDescent="0.2">
      <c r="A61" s="245" t="s">
        <v>17064</v>
      </c>
      <c r="B61" s="202">
        <v>2361.5776880970561</v>
      </c>
      <c r="C61" s="203">
        <v>704.34132918864395</v>
      </c>
      <c r="D61" s="203">
        <v>497.6626520180954</v>
      </c>
      <c r="E61" s="203">
        <v>0</v>
      </c>
      <c r="F61" s="203">
        <v>0</v>
      </c>
      <c r="G61" s="203">
        <v>0</v>
      </c>
      <c r="H61" s="203">
        <v>0</v>
      </c>
      <c r="I61" s="203">
        <v>0</v>
      </c>
      <c r="J61" s="203">
        <v>0</v>
      </c>
      <c r="K61" s="203">
        <v>0</v>
      </c>
      <c r="L61" s="203">
        <v>0</v>
      </c>
      <c r="M61" s="203">
        <v>3.7191000000000001</v>
      </c>
      <c r="N61" s="203">
        <v>51.0884</v>
      </c>
      <c r="O61" s="203">
        <v>0</v>
      </c>
      <c r="P61" s="203">
        <v>4.2552075499999997</v>
      </c>
      <c r="Q61" s="203">
        <v>0</v>
      </c>
      <c r="R61" s="203">
        <v>0.19620000000000001</v>
      </c>
      <c r="S61" s="203">
        <v>0</v>
      </c>
      <c r="T61" s="203"/>
      <c r="U61" s="203">
        <v>0.4178</v>
      </c>
      <c r="V61" s="203">
        <v>0</v>
      </c>
      <c r="W61" s="203">
        <v>2.72</v>
      </c>
      <c r="X61" s="203">
        <v>0</v>
      </c>
      <c r="Y61" s="203">
        <v>0</v>
      </c>
      <c r="Z61" s="203"/>
      <c r="AA61" s="203"/>
      <c r="AB61" s="203"/>
      <c r="AC61" s="203"/>
      <c r="AD61" s="203">
        <v>0.16629869376727049</v>
      </c>
      <c r="AE61" s="203"/>
      <c r="AF61" s="203">
        <v>5.9848422536866224</v>
      </c>
      <c r="AG61" s="203">
        <v>38.149624622292727</v>
      </c>
      <c r="AH61" s="246">
        <v>3670.2791424235415</v>
      </c>
      <c r="AI61"/>
    </row>
    <row r="62" spans="1:57" x14ac:dyDescent="0.2">
      <c r="A62" s="247" t="s">
        <v>17065</v>
      </c>
      <c r="B62" s="205">
        <v>364.84437107102997</v>
      </c>
      <c r="C62" s="118">
        <v>35.877976553845137</v>
      </c>
      <c r="D62" s="118">
        <v>23.943187826802188</v>
      </c>
      <c r="E62" s="118">
        <v>0</v>
      </c>
      <c r="F62" s="118">
        <v>0</v>
      </c>
      <c r="G62" s="118">
        <v>0</v>
      </c>
      <c r="H62" s="118">
        <v>0</v>
      </c>
      <c r="I62" s="118">
        <v>0</v>
      </c>
      <c r="J62" s="118">
        <v>0</v>
      </c>
      <c r="K62" s="118">
        <v>0</v>
      </c>
      <c r="L62" s="118">
        <v>0</v>
      </c>
      <c r="M62" s="118">
        <v>4.5</v>
      </c>
      <c r="N62" s="118">
        <v>28.13</v>
      </c>
      <c r="O62" s="118">
        <v>0</v>
      </c>
      <c r="P62" s="118">
        <v>0.338004894</v>
      </c>
      <c r="Q62" s="118">
        <v>0</v>
      </c>
      <c r="U62" s="118">
        <v>0</v>
      </c>
      <c r="V62" s="118">
        <v>0</v>
      </c>
      <c r="AD62" s="118">
        <v>8.0008432299975719E-3</v>
      </c>
      <c r="AF62" s="118">
        <v>0.28793842899947125</v>
      </c>
      <c r="AG62" s="118">
        <v>1.8354273203936138</v>
      </c>
      <c r="AH62" s="248">
        <v>459.76490693830038</v>
      </c>
      <c r="AI62"/>
    </row>
    <row r="63" spans="1:57" x14ac:dyDescent="0.2">
      <c r="A63" s="247" t="s">
        <v>17066</v>
      </c>
      <c r="B63" s="205">
        <v>5429.2701065742322</v>
      </c>
      <c r="C63" s="118">
        <v>239.81594854412273</v>
      </c>
      <c r="D63" s="118">
        <v>298.17842664943305</v>
      </c>
      <c r="E63" s="118">
        <v>0</v>
      </c>
      <c r="F63" s="118">
        <v>0</v>
      </c>
      <c r="G63" s="118">
        <v>0</v>
      </c>
      <c r="H63" s="118">
        <v>0</v>
      </c>
      <c r="I63" s="118">
        <v>0</v>
      </c>
      <c r="J63" s="118">
        <v>0</v>
      </c>
      <c r="K63" s="118">
        <v>0</v>
      </c>
      <c r="L63" s="118">
        <v>0</v>
      </c>
      <c r="M63" s="118">
        <v>0.89</v>
      </c>
      <c r="N63" s="118">
        <v>52.332499999999996</v>
      </c>
      <c r="O63" s="118">
        <v>0</v>
      </c>
      <c r="P63" s="118">
        <v>2.0494667020000001</v>
      </c>
      <c r="Q63" s="118">
        <v>0</v>
      </c>
      <c r="R63" s="118">
        <v>0.01</v>
      </c>
      <c r="S63" s="118">
        <v>0</v>
      </c>
      <c r="U63" s="118">
        <v>7.8120000000000003</v>
      </c>
      <c r="V63" s="118">
        <v>0</v>
      </c>
      <c r="W63" s="118">
        <v>0</v>
      </c>
      <c r="AD63" s="118">
        <v>9.9639148447847728E-2</v>
      </c>
      <c r="AF63" s="118">
        <v>3.5858645202984545</v>
      </c>
      <c r="AG63" s="118">
        <v>22.857642624000043</v>
      </c>
      <c r="AH63" s="248">
        <v>6056.9015947625358</v>
      </c>
      <c r="AI63"/>
    </row>
    <row r="64" spans="1:57" x14ac:dyDescent="0.2">
      <c r="A64" s="247" t="s">
        <v>17067</v>
      </c>
      <c r="B64" s="205">
        <v>2965.6134641912931</v>
      </c>
      <c r="C64" s="118">
        <v>443.75392053440038</v>
      </c>
      <c r="D64" s="118">
        <v>436.43922213735976</v>
      </c>
      <c r="E64" s="118">
        <v>0</v>
      </c>
      <c r="F64" s="118">
        <v>0</v>
      </c>
      <c r="G64" s="118">
        <v>0</v>
      </c>
      <c r="H64" s="118">
        <v>0</v>
      </c>
      <c r="I64" s="118">
        <v>0</v>
      </c>
      <c r="J64" s="118">
        <v>0</v>
      </c>
      <c r="K64" s="118">
        <v>0</v>
      </c>
      <c r="L64" s="118">
        <v>0</v>
      </c>
      <c r="M64" s="118">
        <v>1.3979999999999999</v>
      </c>
      <c r="N64" s="118">
        <v>46.834699999999998</v>
      </c>
      <c r="O64" s="118">
        <v>3.0144000000000002</v>
      </c>
      <c r="P64" s="118">
        <v>1.1035115</v>
      </c>
      <c r="Q64" s="118">
        <v>0</v>
      </c>
      <c r="S64" s="118">
        <v>0</v>
      </c>
      <c r="T64" s="118">
        <v>5.3319999999999999</v>
      </c>
      <c r="U64" s="118">
        <v>5.3</v>
      </c>
      <c r="V64" s="118">
        <v>0</v>
      </c>
      <c r="W64" s="118">
        <v>0</v>
      </c>
      <c r="AD64" s="118">
        <v>0.14584030418181249</v>
      </c>
      <c r="AF64" s="118">
        <v>5.2485752893484516</v>
      </c>
      <c r="AG64" s="118">
        <v>33.456383410463964</v>
      </c>
      <c r="AH64" s="248">
        <v>3947.6400173670477</v>
      </c>
      <c r="AI64"/>
    </row>
    <row r="65" spans="1:57" x14ac:dyDescent="0.2">
      <c r="A65" s="247" t="s">
        <v>17068</v>
      </c>
      <c r="B65" s="205">
        <v>3851.963716109512</v>
      </c>
      <c r="C65" s="118">
        <v>889.39615562426627</v>
      </c>
      <c r="D65" s="118">
        <v>443.74284707126498</v>
      </c>
      <c r="E65" s="118">
        <v>0</v>
      </c>
      <c r="F65" s="118">
        <v>0</v>
      </c>
      <c r="G65" s="118">
        <v>0</v>
      </c>
      <c r="H65" s="118">
        <v>0</v>
      </c>
      <c r="I65" s="118">
        <v>0</v>
      </c>
      <c r="J65" s="118">
        <v>0</v>
      </c>
      <c r="K65" s="118">
        <v>0</v>
      </c>
      <c r="L65" s="118">
        <v>0</v>
      </c>
      <c r="M65" s="118">
        <v>1.331</v>
      </c>
      <c r="N65" s="118">
        <v>20.982600000000001</v>
      </c>
      <c r="O65" s="118">
        <v>0</v>
      </c>
      <c r="P65" s="118">
        <v>1.670877436</v>
      </c>
      <c r="Q65" s="118">
        <v>0</v>
      </c>
      <c r="S65" s="118">
        <v>0</v>
      </c>
      <c r="T65" s="118">
        <v>0.06</v>
      </c>
      <c r="U65" s="118">
        <v>4.3102999999999998</v>
      </c>
      <c r="V65" s="118">
        <v>0</v>
      </c>
      <c r="AD65" s="118">
        <v>0.1482808797028993</v>
      </c>
      <c r="AF65" s="118">
        <v>5.3364079666294577</v>
      </c>
      <c r="AG65" s="118">
        <v>34.016261770796234</v>
      </c>
      <c r="AH65" s="248">
        <v>5252.9584468581734</v>
      </c>
      <c r="AI65"/>
    </row>
    <row r="66" spans="1:57" s="249" customFormat="1" x14ac:dyDescent="0.2">
      <c r="A66" s="247" t="s">
        <v>17069</v>
      </c>
      <c r="B66" s="205">
        <v>357.10737152928738</v>
      </c>
      <c r="C66" s="118">
        <v>45.319549331172801</v>
      </c>
      <c r="D66" s="118">
        <v>38.931496386816292</v>
      </c>
      <c r="E66" s="118">
        <v>0</v>
      </c>
      <c r="F66" s="118">
        <v>0</v>
      </c>
      <c r="G66" s="118">
        <v>0</v>
      </c>
      <c r="H66" s="118">
        <v>0</v>
      </c>
      <c r="I66" s="118">
        <v>0</v>
      </c>
      <c r="J66" s="118">
        <v>0</v>
      </c>
      <c r="K66" s="118">
        <v>0</v>
      </c>
      <c r="L66" s="118">
        <v>0</v>
      </c>
      <c r="M66" s="118"/>
      <c r="N66" s="118">
        <v>2.4093</v>
      </c>
      <c r="O66" s="118">
        <v>0</v>
      </c>
      <c r="P66" s="118">
        <v>9.3794141999999997E-2</v>
      </c>
      <c r="Q66" s="118">
        <v>0</v>
      </c>
      <c r="R66" s="118"/>
      <c r="S66" s="118"/>
      <c r="T66" s="118"/>
      <c r="U66" s="118">
        <v>0</v>
      </c>
      <c r="V66" s="118">
        <v>0</v>
      </c>
      <c r="W66" s="118"/>
      <c r="X66" s="118"/>
      <c r="Y66" s="118"/>
      <c r="Z66" s="118"/>
      <c r="AA66" s="118"/>
      <c r="AB66" s="118"/>
      <c r="AC66" s="118"/>
      <c r="AD66" s="118">
        <v>1.300932864718438E-2</v>
      </c>
      <c r="AE66" s="118"/>
      <c r="AF66" s="118">
        <v>0.46818635802831793</v>
      </c>
      <c r="AG66" s="118">
        <v>2.9843950859450539</v>
      </c>
      <c r="AH66" s="248">
        <v>447.32710216189702</v>
      </c>
      <c r="AI66"/>
      <c r="AJ66" s="118"/>
      <c r="AK66" s="118"/>
      <c r="AL66" s="118"/>
      <c r="AM66" s="118"/>
      <c r="AN66" s="118"/>
      <c r="AO66" s="118"/>
      <c r="AP66" s="118"/>
      <c r="AQ66" s="118"/>
      <c r="AR66" s="118"/>
      <c r="AS66" s="118"/>
      <c r="AT66" s="118"/>
      <c r="AU66" s="118"/>
      <c r="AV66" s="118"/>
      <c r="AW66" s="118"/>
      <c r="AX66" s="118"/>
      <c r="AY66" s="118"/>
      <c r="AZ66" s="118"/>
      <c r="BA66" s="118"/>
      <c r="BB66" s="118"/>
      <c r="BC66" s="118"/>
      <c r="BD66" s="118"/>
      <c r="BE66" s="118"/>
    </row>
    <row r="67" spans="1:57" s="249" customFormat="1" x14ac:dyDescent="0.2">
      <c r="A67" s="247" t="s">
        <v>17070</v>
      </c>
      <c r="B67" s="205">
        <v>739.62862748369662</v>
      </c>
      <c r="C67" s="118">
        <v>32.101347442914069</v>
      </c>
      <c r="D67" s="118">
        <v>11.939839022384115</v>
      </c>
      <c r="E67" s="118">
        <v>0</v>
      </c>
      <c r="F67" s="118">
        <v>0</v>
      </c>
      <c r="G67" s="118">
        <v>0</v>
      </c>
      <c r="H67" s="118">
        <v>0</v>
      </c>
      <c r="I67" s="118">
        <v>0</v>
      </c>
      <c r="J67" s="118">
        <v>0</v>
      </c>
      <c r="K67" s="118">
        <v>0</v>
      </c>
      <c r="L67" s="118"/>
      <c r="M67" s="118"/>
      <c r="N67" s="118"/>
      <c r="O67" s="118">
        <v>0</v>
      </c>
      <c r="P67" s="118">
        <v>0.113763104</v>
      </c>
      <c r="Q67" s="118">
        <v>0</v>
      </c>
      <c r="R67" s="118"/>
      <c r="S67" s="118"/>
      <c r="T67" s="118"/>
      <c r="U67" s="118">
        <v>0</v>
      </c>
      <c r="V67" s="118">
        <v>0</v>
      </c>
      <c r="W67" s="118"/>
      <c r="X67" s="118"/>
      <c r="Y67" s="118"/>
      <c r="Z67" s="118"/>
      <c r="AA67" s="118"/>
      <c r="AB67" s="118"/>
      <c r="AC67" s="118"/>
      <c r="AD67" s="118">
        <v>3.9898104170810172E-3</v>
      </c>
      <c r="AE67" s="118"/>
      <c r="AF67" s="118">
        <v>0.14358733329416601</v>
      </c>
      <c r="AG67" s="118">
        <v>0.91527940645623174</v>
      </c>
      <c r="AH67" s="248">
        <v>784.84643360316227</v>
      </c>
      <c r="AI67"/>
      <c r="AJ67" s="118"/>
      <c r="AK67" s="118"/>
      <c r="AL67" s="118"/>
      <c r="AM67" s="118"/>
      <c r="AN67" s="118"/>
      <c r="AO67" s="118"/>
      <c r="AP67" s="118"/>
      <c r="AQ67" s="118"/>
      <c r="AR67" s="118"/>
      <c r="AS67" s="118"/>
      <c r="AT67" s="118"/>
      <c r="AU67" s="118"/>
      <c r="AV67" s="118"/>
      <c r="AW67" s="118"/>
      <c r="AX67" s="118"/>
      <c r="AY67" s="118"/>
      <c r="AZ67" s="118"/>
      <c r="BA67" s="118"/>
      <c r="BB67" s="118"/>
      <c r="BC67" s="118"/>
      <c r="BD67" s="118"/>
      <c r="BE67" s="118"/>
    </row>
    <row r="68" spans="1:57" s="249" customFormat="1" x14ac:dyDescent="0.2">
      <c r="A68" s="247" t="s">
        <v>17071</v>
      </c>
      <c r="B68" s="205">
        <v>116.8497609658657</v>
      </c>
      <c r="C68" s="118">
        <v>81.197525885017939</v>
      </c>
      <c r="D68" s="118">
        <v>81.483050349568188</v>
      </c>
      <c r="E68" s="118">
        <v>0</v>
      </c>
      <c r="F68" s="118">
        <v>0</v>
      </c>
      <c r="G68" s="118">
        <v>0</v>
      </c>
      <c r="H68" s="118">
        <v>0</v>
      </c>
      <c r="I68" s="118">
        <v>0</v>
      </c>
      <c r="J68" s="118">
        <v>0</v>
      </c>
      <c r="K68" s="118">
        <v>0</v>
      </c>
      <c r="L68" s="118"/>
      <c r="M68" s="118"/>
      <c r="N68" s="118"/>
      <c r="O68" s="118"/>
      <c r="P68" s="118">
        <v>6.3752935999999996E-2</v>
      </c>
      <c r="Q68" s="118">
        <v>0</v>
      </c>
      <c r="R68" s="118"/>
      <c r="S68" s="118">
        <v>0</v>
      </c>
      <c r="T68" s="118"/>
      <c r="U68" s="118"/>
      <c r="V68" s="118">
        <v>0</v>
      </c>
      <c r="W68" s="118"/>
      <c r="X68" s="118"/>
      <c r="Y68" s="118"/>
      <c r="Z68" s="118"/>
      <c r="AA68" s="118"/>
      <c r="AB68" s="118"/>
      <c r="AC68" s="118"/>
      <c r="AD68" s="118">
        <v>2.7228333856994389E-2</v>
      </c>
      <c r="AE68" s="118"/>
      <c r="AF68" s="118">
        <v>0.97990717349156919</v>
      </c>
      <c r="AG68" s="118">
        <v>6.2462950983156675</v>
      </c>
      <c r="AH68" s="248">
        <v>286.8475207421161</v>
      </c>
      <c r="AI68"/>
      <c r="AJ68" s="118"/>
      <c r="AK68" s="118"/>
      <c r="AL68" s="118"/>
      <c r="AM68" s="118"/>
      <c r="AN68" s="118"/>
      <c r="AO68" s="118"/>
      <c r="AP68" s="118"/>
      <c r="AQ68" s="118"/>
      <c r="AR68" s="118"/>
      <c r="AS68" s="118"/>
      <c r="AT68" s="118"/>
      <c r="AU68" s="118"/>
      <c r="AV68" s="118"/>
      <c r="AW68" s="118"/>
      <c r="AX68" s="118"/>
      <c r="AY68" s="118"/>
      <c r="AZ68" s="118"/>
      <c r="BA68" s="118"/>
      <c r="BB68" s="118"/>
      <c r="BC68" s="118"/>
      <c r="BD68" s="118"/>
      <c r="BE68" s="118"/>
    </row>
    <row r="69" spans="1:57" s="249" customFormat="1" x14ac:dyDescent="0.2">
      <c r="A69" s="247" t="s">
        <v>17072</v>
      </c>
      <c r="B69" s="205">
        <v>28.049350801950531</v>
      </c>
      <c r="C69" s="118">
        <v>32.101347442914069</v>
      </c>
      <c r="D69" s="118">
        <v>26.229539980024679</v>
      </c>
      <c r="E69" s="118">
        <v>0</v>
      </c>
      <c r="F69" s="118">
        <v>0</v>
      </c>
      <c r="G69" s="118">
        <v>0</v>
      </c>
      <c r="H69" s="118">
        <v>0</v>
      </c>
      <c r="I69" s="118">
        <v>0</v>
      </c>
      <c r="J69" s="118">
        <v>0</v>
      </c>
      <c r="K69" s="118">
        <v>0</v>
      </c>
      <c r="L69" s="118"/>
      <c r="M69" s="118"/>
      <c r="N69" s="118"/>
      <c r="O69" s="118"/>
      <c r="P69" s="118">
        <v>1.3134679999999999E-3</v>
      </c>
      <c r="Q69" s="118">
        <v>0</v>
      </c>
      <c r="R69" s="118"/>
      <c r="S69" s="118"/>
      <c r="T69" s="118"/>
      <c r="U69" s="118"/>
      <c r="V69" s="118">
        <v>0</v>
      </c>
      <c r="W69" s="118"/>
      <c r="X69" s="118"/>
      <c r="Y69" s="118"/>
      <c r="Z69" s="118"/>
      <c r="AA69" s="118"/>
      <c r="AB69" s="118"/>
      <c r="AC69" s="118"/>
      <c r="AD69" s="118">
        <v>8.7648494800769139E-3</v>
      </c>
      <c r="AE69" s="118"/>
      <c r="AF69" s="118">
        <v>0.31543387580048171</v>
      </c>
      <c r="AG69" s="118">
        <v>2.0106935897150198</v>
      </c>
      <c r="AH69" s="248">
        <v>88.71644400788486</v>
      </c>
      <c r="AI69"/>
      <c r="AJ69" s="118"/>
      <c r="AK69" s="118"/>
      <c r="AL69" s="118"/>
      <c r="AM69" s="118"/>
      <c r="AN69" s="118"/>
      <c r="AO69" s="118"/>
      <c r="AP69" s="118"/>
      <c r="AQ69" s="118"/>
      <c r="AR69" s="118"/>
      <c r="AS69" s="118"/>
      <c r="AT69" s="118"/>
      <c r="AU69" s="118"/>
      <c r="AV69" s="118"/>
      <c r="AW69" s="118"/>
      <c r="AX69" s="118"/>
      <c r="AY69" s="118"/>
      <c r="AZ69" s="118"/>
      <c r="BA69" s="118"/>
      <c r="BB69" s="118"/>
      <c r="BC69" s="118"/>
      <c r="BD69" s="118"/>
      <c r="BE69" s="118"/>
    </row>
    <row r="70" spans="1:57" s="249" customFormat="1" x14ac:dyDescent="0.2">
      <c r="A70" s="247" t="s">
        <v>17073</v>
      </c>
      <c r="B70" s="205">
        <v>15.416955525527289</v>
      </c>
      <c r="C70" s="118">
        <v>86.862469551414534</v>
      </c>
      <c r="D70" s="118">
        <v>14.416720521708479</v>
      </c>
      <c r="E70" s="118">
        <v>0</v>
      </c>
      <c r="F70" s="118">
        <v>0</v>
      </c>
      <c r="G70" s="118">
        <v>0</v>
      </c>
      <c r="H70" s="118">
        <v>0</v>
      </c>
      <c r="I70" s="118">
        <v>0</v>
      </c>
      <c r="J70" s="118">
        <v>0</v>
      </c>
      <c r="K70" s="118">
        <v>0</v>
      </c>
      <c r="L70" s="118"/>
      <c r="M70" s="118"/>
      <c r="N70" s="118"/>
      <c r="O70" s="118"/>
      <c r="P70" s="118">
        <v>3.1012279999999997E-3</v>
      </c>
      <c r="Q70" s="118">
        <v>0</v>
      </c>
      <c r="R70" s="118"/>
      <c r="S70" s="118"/>
      <c r="T70" s="118"/>
      <c r="U70" s="118"/>
      <c r="V70" s="118">
        <v>0</v>
      </c>
      <c r="W70" s="118"/>
      <c r="X70" s="118"/>
      <c r="Y70" s="118"/>
      <c r="Z70" s="118"/>
      <c r="AA70" s="118"/>
      <c r="AB70" s="118"/>
      <c r="AC70" s="118"/>
      <c r="AD70" s="118">
        <v>4.8174838546669726E-3</v>
      </c>
      <c r="AE70" s="118"/>
      <c r="AF70" s="118">
        <v>0.17337406732859409</v>
      </c>
      <c r="AG70" s="118">
        <v>1.1051511982210884</v>
      </c>
      <c r="AH70" s="248">
        <v>117.98258957605466</v>
      </c>
      <c r="AI70"/>
      <c r="AJ70" s="118"/>
      <c r="AK70" s="118"/>
      <c r="AL70" s="118"/>
      <c r="AM70" s="118"/>
      <c r="AN70" s="118"/>
      <c r="AO70" s="118"/>
      <c r="AP70" s="118"/>
      <c r="AQ70" s="118"/>
      <c r="AR70" s="118"/>
      <c r="AS70" s="118"/>
      <c r="AT70" s="118"/>
      <c r="AU70" s="118"/>
      <c r="AV70" s="118"/>
      <c r="AW70" s="118"/>
      <c r="AX70" s="118"/>
      <c r="AY70" s="118"/>
      <c r="AZ70" s="118"/>
      <c r="BA70" s="118"/>
      <c r="BB70" s="118"/>
      <c r="BC70" s="118"/>
      <c r="BD70" s="118"/>
      <c r="BE70" s="118"/>
    </row>
    <row r="71" spans="1:57" s="250" customFormat="1" x14ac:dyDescent="0.2">
      <c r="A71" s="247" t="s">
        <v>17074</v>
      </c>
      <c r="B71" s="205">
        <v>1383.7249282885846</v>
      </c>
      <c r="C71" s="118">
        <v>253.03415043238149</v>
      </c>
      <c r="D71" s="118">
        <v>260.00904764702426</v>
      </c>
      <c r="E71" s="118">
        <v>0</v>
      </c>
      <c r="F71" s="118">
        <v>0</v>
      </c>
      <c r="G71" s="118">
        <v>0</v>
      </c>
      <c r="H71" s="118">
        <v>0</v>
      </c>
      <c r="I71" s="118">
        <v>0</v>
      </c>
      <c r="J71" s="118">
        <v>0</v>
      </c>
      <c r="K71" s="118">
        <v>0</v>
      </c>
      <c r="L71" s="118">
        <v>0</v>
      </c>
      <c r="M71" s="118">
        <v>0.95440000000000003</v>
      </c>
      <c r="N71" s="118">
        <v>21.795000000000002</v>
      </c>
      <c r="O71" s="118">
        <v>0</v>
      </c>
      <c r="P71" s="118">
        <v>1.128392456</v>
      </c>
      <c r="Q71" s="118">
        <v>0</v>
      </c>
      <c r="R71" s="118"/>
      <c r="S71" s="118">
        <v>0</v>
      </c>
      <c r="T71" s="118"/>
      <c r="U71" s="118">
        <v>4.7552000000000003</v>
      </c>
      <c r="V71" s="118">
        <v>0</v>
      </c>
      <c r="W71" s="118"/>
      <c r="X71" s="118">
        <v>0</v>
      </c>
      <c r="Y71" s="118"/>
      <c r="Z71" s="118">
        <v>0</v>
      </c>
      <c r="AA71" s="118"/>
      <c r="AB71" s="118"/>
      <c r="AC71" s="118"/>
      <c r="AD71" s="118">
        <v>8.6884488550689795E-2</v>
      </c>
      <c r="AE71" s="118"/>
      <c r="AF71" s="118">
        <v>3.1268433112038068</v>
      </c>
      <c r="AG71" s="118">
        <v>19.931669627828793</v>
      </c>
      <c r="AH71" s="248">
        <v>1948.5465162515738</v>
      </c>
      <c r="AI71"/>
      <c r="AJ71" s="118"/>
      <c r="AK71" s="118"/>
      <c r="AL71" s="118"/>
      <c r="AM71" s="118"/>
      <c r="AN71" s="118"/>
      <c r="AO71" s="118"/>
      <c r="AP71" s="118"/>
      <c r="AQ71" s="118"/>
      <c r="AR71" s="118"/>
      <c r="AS71" s="118"/>
      <c r="AT71" s="118"/>
      <c r="AU71" s="118"/>
      <c r="AV71" s="118"/>
      <c r="AW71" s="118"/>
      <c r="AX71" s="118"/>
      <c r="AY71" s="118"/>
      <c r="AZ71" s="118"/>
      <c r="BA71" s="118"/>
      <c r="BB71" s="118"/>
      <c r="BC71" s="118"/>
      <c r="BD71" s="118"/>
      <c r="BE71" s="118"/>
    </row>
    <row r="72" spans="1:57" s="250" customFormat="1" x14ac:dyDescent="0.2">
      <c r="A72" s="247" t="s">
        <v>17075</v>
      </c>
      <c r="B72" s="205">
        <v>142.89548205158334</v>
      </c>
      <c r="C72" s="118">
        <v>103.85730055060435</v>
      </c>
      <c r="D72" s="118">
        <v>133.62458139944775</v>
      </c>
      <c r="E72" s="118">
        <v>0</v>
      </c>
      <c r="F72" s="118">
        <v>0</v>
      </c>
      <c r="G72" s="118">
        <v>0</v>
      </c>
      <c r="H72" s="118">
        <v>0</v>
      </c>
      <c r="I72" s="118">
        <v>0</v>
      </c>
      <c r="J72" s="118">
        <v>0</v>
      </c>
      <c r="K72" s="118">
        <v>0</v>
      </c>
      <c r="L72" s="118"/>
      <c r="M72" s="118"/>
      <c r="N72" s="118"/>
      <c r="O72" s="118"/>
      <c r="P72" s="118">
        <v>1.9872111999999997E-2</v>
      </c>
      <c r="Q72" s="118">
        <v>0</v>
      </c>
      <c r="R72" s="118"/>
      <c r="S72" s="118"/>
      <c r="T72" s="118"/>
      <c r="U72" s="118"/>
      <c r="V72" s="118">
        <v>0</v>
      </c>
      <c r="W72" s="118"/>
      <c r="X72" s="118"/>
      <c r="Y72" s="118"/>
      <c r="Z72" s="118"/>
      <c r="AA72" s="118"/>
      <c r="AB72" s="118"/>
      <c r="AC72" s="118"/>
      <c r="AD72" s="118">
        <v>4.4651920837970531E-2</v>
      </c>
      <c r="AE72" s="118"/>
      <c r="AF72" s="118">
        <v>1.6069561130368368</v>
      </c>
      <c r="AG72" s="118">
        <v>10.243339740339957</v>
      </c>
      <c r="AH72" s="248">
        <v>392.29218388785017</v>
      </c>
      <c r="AI72"/>
      <c r="AJ72" s="118"/>
      <c r="AK72" s="118"/>
      <c r="AL72" s="118"/>
      <c r="AM72" s="118"/>
      <c r="AN72" s="118"/>
      <c r="AO72" s="118"/>
      <c r="AP72" s="118"/>
      <c r="AQ72" s="118"/>
      <c r="AR72" s="118"/>
      <c r="AS72" s="118"/>
      <c r="AT72" s="118"/>
      <c r="AU72" s="118"/>
      <c r="AV72" s="118"/>
      <c r="AW72" s="118"/>
      <c r="AX72" s="118"/>
      <c r="AY72" s="118"/>
      <c r="AZ72" s="118"/>
      <c r="BA72" s="118"/>
      <c r="BB72" s="118"/>
      <c r="BC72" s="118"/>
      <c r="BD72" s="118"/>
      <c r="BE72" s="118"/>
    </row>
    <row r="73" spans="1:57" s="250" customFormat="1" x14ac:dyDescent="0.2">
      <c r="A73" s="247" t="s">
        <v>17076</v>
      </c>
      <c r="B73" s="205">
        <v>119.36989307326245</v>
      </c>
      <c r="C73" s="118">
        <v>162.39505177003588</v>
      </c>
      <c r="D73" s="118">
        <v>106.06133599670996</v>
      </c>
      <c r="E73" s="118">
        <v>0</v>
      </c>
      <c r="F73" s="118">
        <v>0</v>
      </c>
      <c r="G73" s="118">
        <v>0</v>
      </c>
      <c r="H73" s="118">
        <v>0</v>
      </c>
      <c r="I73" s="118">
        <v>0</v>
      </c>
      <c r="J73" s="118">
        <v>0</v>
      </c>
      <c r="K73" s="118">
        <v>0</v>
      </c>
      <c r="L73" s="118"/>
      <c r="M73" s="118"/>
      <c r="N73" s="118"/>
      <c r="O73" s="118"/>
      <c r="P73" s="118">
        <v>0.33782101599999997</v>
      </c>
      <c r="Q73" s="118">
        <v>0</v>
      </c>
      <c r="R73" s="118"/>
      <c r="S73" s="118"/>
      <c r="T73" s="118"/>
      <c r="U73" s="118">
        <v>0</v>
      </c>
      <c r="V73" s="118">
        <v>0</v>
      </c>
      <c r="W73" s="118"/>
      <c r="X73" s="118"/>
      <c r="Y73" s="118"/>
      <c r="Z73" s="118"/>
      <c r="AA73" s="118"/>
      <c r="AB73" s="118"/>
      <c r="AC73" s="118"/>
      <c r="AD73" s="118">
        <v>3.5441401045347334E-2</v>
      </c>
      <c r="AE73" s="118"/>
      <c r="AF73" s="118">
        <v>1.2754832266024323</v>
      </c>
      <c r="AG73" s="118">
        <v>8.1304074935207833</v>
      </c>
      <c r="AH73" s="248">
        <v>397.60543397717692</v>
      </c>
      <c r="AI73"/>
      <c r="AJ73" s="118"/>
      <c r="AK73" s="118"/>
      <c r="AL73" s="118"/>
      <c r="AM73" s="118"/>
      <c r="AN73" s="118"/>
      <c r="AO73" s="118"/>
      <c r="AP73" s="118"/>
      <c r="AQ73" s="118"/>
      <c r="AR73" s="118"/>
      <c r="AS73" s="118"/>
      <c r="AT73" s="118"/>
      <c r="AU73" s="118"/>
      <c r="AV73" s="118"/>
      <c r="AW73" s="118"/>
      <c r="AX73" s="118"/>
      <c r="AY73" s="118"/>
      <c r="AZ73" s="118"/>
      <c r="BA73" s="118"/>
      <c r="BB73" s="118"/>
      <c r="BC73" s="118"/>
      <c r="BD73" s="118"/>
      <c r="BE73" s="118"/>
    </row>
    <row r="74" spans="1:57" s="250" customFormat="1" x14ac:dyDescent="0.2">
      <c r="A74" s="247" t="s">
        <v>17077</v>
      </c>
      <c r="B74" s="205">
        <v>515.67846072498673</v>
      </c>
      <c r="C74" s="118">
        <v>173.72493910282907</v>
      </c>
      <c r="D74" s="118">
        <v>267.63022149109923</v>
      </c>
      <c r="E74" s="118">
        <v>0</v>
      </c>
      <c r="F74" s="118">
        <v>0</v>
      </c>
      <c r="G74" s="118">
        <v>0</v>
      </c>
      <c r="H74" s="118">
        <v>0</v>
      </c>
      <c r="I74" s="118">
        <v>0</v>
      </c>
      <c r="J74" s="118">
        <v>0</v>
      </c>
      <c r="K74" s="118">
        <v>0</v>
      </c>
      <c r="L74" s="118">
        <v>0</v>
      </c>
      <c r="M74" s="118">
        <v>0.25</v>
      </c>
      <c r="N74" s="118">
        <v>32.049999999999997</v>
      </c>
      <c r="O74" s="118">
        <v>0</v>
      </c>
      <c r="P74" s="118">
        <v>0.240645158</v>
      </c>
      <c r="Q74" s="118">
        <v>0</v>
      </c>
      <c r="R74" s="118"/>
      <c r="S74" s="118">
        <v>0</v>
      </c>
      <c r="T74" s="118"/>
      <c r="U74" s="118">
        <v>0</v>
      </c>
      <c r="V74" s="118">
        <v>0</v>
      </c>
      <c r="W74" s="118"/>
      <c r="X74" s="118"/>
      <c r="Y74" s="118"/>
      <c r="Z74" s="118"/>
      <c r="AA74" s="118">
        <v>4.47</v>
      </c>
      <c r="AB74" s="118"/>
      <c r="AC74" s="118"/>
      <c r="AD74" s="118">
        <v>8.9431176050954284E-2</v>
      </c>
      <c r="AE74" s="118"/>
      <c r="AF74" s="118">
        <v>3.2184948005405087</v>
      </c>
      <c r="AG74" s="118">
        <v>20.515890525566814</v>
      </c>
      <c r="AH74" s="248">
        <v>1017.8680829790733</v>
      </c>
      <c r="AI74"/>
    </row>
    <row r="75" spans="1:57" s="250" customFormat="1" x14ac:dyDescent="0.2">
      <c r="A75" s="247" t="s">
        <v>17078</v>
      </c>
      <c r="B75" s="205">
        <v>1537.2525450502319</v>
      </c>
      <c r="C75" s="118">
        <v>175.61325365829461</v>
      </c>
      <c r="D75" s="118">
        <v>226.15833382292465</v>
      </c>
      <c r="E75" s="118">
        <v>0</v>
      </c>
      <c r="F75" s="118">
        <v>0</v>
      </c>
      <c r="G75" s="118">
        <v>0</v>
      </c>
      <c r="H75" s="118">
        <v>0</v>
      </c>
      <c r="I75" s="118">
        <v>0</v>
      </c>
      <c r="J75" s="118">
        <v>0</v>
      </c>
      <c r="K75" s="118">
        <v>0</v>
      </c>
      <c r="L75" s="118">
        <v>0</v>
      </c>
      <c r="M75" s="118">
        <v>2.1497999999999999</v>
      </c>
      <c r="N75" s="118">
        <v>39.529899999999998</v>
      </c>
      <c r="O75" s="118">
        <v>0</v>
      </c>
      <c r="P75" s="118">
        <v>0.176239908</v>
      </c>
      <c r="Q75" s="118">
        <v>0</v>
      </c>
      <c r="R75" s="118"/>
      <c r="S75" s="118"/>
      <c r="T75" s="118"/>
      <c r="U75" s="118">
        <v>17.350000000000001</v>
      </c>
      <c r="V75" s="118">
        <v>0</v>
      </c>
      <c r="W75" s="118"/>
      <c r="X75" s="118"/>
      <c r="Y75" s="118"/>
      <c r="Z75" s="118"/>
      <c r="AA75" s="118">
        <v>5.68</v>
      </c>
      <c r="AB75" s="118"/>
      <c r="AC75" s="118"/>
      <c r="AD75" s="118">
        <v>7.5572951570348407E-2</v>
      </c>
      <c r="AE75" s="118"/>
      <c r="AF75" s="118">
        <v>2.7197579460666232</v>
      </c>
      <c r="AG75" s="118">
        <v>17.33675514037575</v>
      </c>
      <c r="AH75" s="248">
        <v>2024.0421584774638</v>
      </c>
      <c r="AI75"/>
    </row>
    <row r="76" spans="1:57" x14ac:dyDescent="0.2">
      <c r="A76" s="247" t="s">
        <v>17079</v>
      </c>
      <c r="B76" s="205">
        <v>408.52829662182006</v>
      </c>
      <c r="C76" s="118">
        <v>7.5532582218621336</v>
      </c>
      <c r="D76" s="118">
        <v>0.38105869220374838</v>
      </c>
      <c r="E76" s="118">
        <v>0</v>
      </c>
      <c r="F76" s="118">
        <v>0</v>
      </c>
      <c r="G76" s="118">
        <v>0</v>
      </c>
      <c r="H76" s="118">
        <v>0</v>
      </c>
      <c r="I76" s="118">
        <v>0</v>
      </c>
      <c r="J76" s="118">
        <v>0</v>
      </c>
      <c r="K76" s="118">
        <v>0</v>
      </c>
      <c r="O76" s="118">
        <v>0</v>
      </c>
      <c r="P76" s="118">
        <v>8.4629999999999994E-5</v>
      </c>
      <c r="Q76" s="118">
        <v>0</v>
      </c>
      <c r="U76" s="118">
        <v>0</v>
      </c>
      <c r="V76" s="118">
        <v>0</v>
      </c>
      <c r="AD76" s="118">
        <v>1.2733437501322395E-4</v>
      </c>
      <c r="AF76" s="118">
        <v>4.5825744668350861E-3</v>
      </c>
      <c r="AG76" s="118">
        <v>2.9211044886901016E-2</v>
      </c>
      <c r="AH76" s="248">
        <v>416.49661911961465</v>
      </c>
      <c r="AI76"/>
    </row>
    <row r="77" spans="1:57" x14ac:dyDescent="0.2">
      <c r="A77" s="247" t="s">
        <v>17080</v>
      </c>
      <c r="B77" s="205">
        <v>463.36442573879322</v>
      </c>
      <c r="C77" s="118">
        <v>388.99279842589988</v>
      </c>
      <c r="D77" s="118">
        <v>121.17666412079198</v>
      </c>
      <c r="E77" s="118">
        <v>0</v>
      </c>
      <c r="F77" s="118">
        <v>0</v>
      </c>
      <c r="G77" s="118">
        <v>0</v>
      </c>
      <c r="H77" s="118">
        <v>0</v>
      </c>
      <c r="I77" s="118">
        <v>0</v>
      </c>
      <c r="J77" s="118">
        <v>0</v>
      </c>
      <c r="K77" s="118">
        <v>0</v>
      </c>
      <c r="L77" s="118">
        <v>0</v>
      </c>
      <c r="M77" s="118">
        <v>0.28079999999999999</v>
      </c>
      <c r="N77" s="118">
        <v>3.5297999999999998</v>
      </c>
      <c r="O77" s="118">
        <v>8.9999999999999998E-4</v>
      </c>
      <c r="P77" s="118">
        <v>0.5485313799999999</v>
      </c>
      <c r="Q77" s="118">
        <v>0</v>
      </c>
      <c r="U77" s="118">
        <v>0</v>
      </c>
      <c r="V77" s="118">
        <v>0</v>
      </c>
      <c r="AD77" s="118">
        <v>4.0492331254205219E-2</v>
      </c>
      <c r="AF77" s="118">
        <v>1.4572586804535574</v>
      </c>
      <c r="AG77" s="118">
        <v>9.2891122740345224</v>
      </c>
      <c r="AH77" s="248">
        <v>988.68078295122746</v>
      </c>
      <c r="AI77"/>
    </row>
    <row r="78" spans="1:57" x14ac:dyDescent="0.2">
      <c r="A78" s="247" t="s">
        <v>17081</v>
      </c>
      <c r="B78" s="205">
        <v>6.79161036366841E-2</v>
      </c>
      <c r="C78" s="118">
        <v>0</v>
      </c>
      <c r="D78" s="118">
        <v>6.3509782033958059E-2</v>
      </c>
      <c r="E78" s="118">
        <v>0</v>
      </c>
      <c r="F78" s="118">
        <v>0</v>
      </c>
      <c r="G78" s="118">
        <v>0</v>
      </c>
      <c r="H78" s="118">
        <v>0</v>
      </c>
      <c r="I78" s="118">
        <v>0</v>
      </c>
      <c r="J78" s="118">
        <v>0</v>
      </c>
      <c r="K78" s="118">
        <v>0</v>
      </c>
      <c r="P78" s="118">
        <v>0</v>
      </c>
      <c r="Q78" s="118">
        <v>0</v>
      </c>
      <c r="V78" s="118">
        <v>0</v>
      </c>
      <c r="AD78" s="118">
        <v>2.1222395835537326E-5</v>
      </c>
      <c r="AF78" s="118">
        <v>7.6376241113918105E-4</v>
      </c>
      <c r="AG78" s="118">
        <v>4.8685074811501694E-3</v>
      </c>
      <c r="AH78" s="248">
        <v>0.13707937795876707</v>
      </c>
      <c r="AI78"/>
    </row>
    <row r="79" spans="1:57" x14ac:dyDescent="0.2">
      <c r="A79" s="247" t="s">
        <v>17082</v>
      </c>
      <c r="B79" s="205">
        <v>522.36263909288527</v>
      </c>
      <c r="C79" s="118">
        <v>81.197525885017939</v>
      </c>
      <c r="D79" s="118">
        <v>31.310322542741321</v>
      </c>
      <c r="E79" s="118">
        <v>0</v>
      </c>
      <c r="F79" s="118">
        <v>0</v>
      </c>
      <c r="G79" s="118">
        <v>0</v>
      </c>
      <c r="H79" s="118">
        <v>0</v>
      </c>
      <c r="I79" s="118">
        <v>0</v>
      </c>
      <c r="J79" s="118">
        <v>0</v>
      </c>
      <c r="K79" s="118">
        <v>0</v>
      </c>
      <c r="M79" s="118">
        <v>5.3179999999999996</v>
      </c>
      <c r="N79" s="118">
        <v>9.5299999999999994</v>
      </c>
      <c r="O79" s="118">
        <v>0</v>
      </c>
      <c r="P79" s="118">
        <v>6.0320601700000003</v>
      </c>
      <c r="Q79" s="118">
        <v>0</v>
      </c>
      <c r="T79" s="118">
        <v>0</v>
      </c>
      <c r="V79" s="118">
        <v>0</v>
      </c>
      <c r="AD79" s="118">
        <v>1.04626411469199E-2</v>
      </c>
      <c r="AF79" s="118">
        <v>0.37653486869161618</v>
      </c>
      <c r="AG79" s="118">
        <v>2.4001741882070333</v>
      </c>
      <c r="AH79" s="248">
        <v>658.53771938869011</v>
      </c>
      <c r="AI79"/>
    </row>
    <row r="80" spans="1:57" x14ac:dyDescent="0.2">
      <c r="A80" s="247" t="s">
        <v>17083</v>
      </c>
      <c r="B80" s="205">
        <v>35.18054168380236</v>
      </c>
      <c r="C80" s="118">
        <v>84.974154995949021</v>
      </c>
      <c r="D80" s="118">
        <v>32.898067093590271</v>
      </c>
      <c r="E80" s="118">
        <v>0</v>
      </c>
      <c r="F80" s="118">
        <v>0</v>
      </c>
      <c r="G80" s="118">
        <v>0</v>
      </c>
      <c r="H80" s="118">
        <v>0</v>
      </c>
      <c r="I80" s="118">
        <v>0</v>
      </c>
      <c r="J80" s="118">
        <v>0</v>
      </c>
      <c r="K80" s="118">
        <v>0</v>
      </c>
      <c r="P80" s="118">
        <v>2.2672936000000001E-2</v>
      </c>
      <c r="Q80" s="118">
        <v>0</v>
      </c>
      <c r="V80" s="118">
        <v>0</v>
      </c>
      <c r="AD80" s="118">
        <v>1.0993201042808334E-2</v>
      </c>
      <c r="AF80" s="118">
        <v>0.39562892897009572</v>
      </c>
      <c r="AG80" s="118">
        <v>2.5218868752357877</v>
      </c>
      <c r="AH80" s="248">
        <v>156.00394571459037</v>
      </c>
      <c r="AI80"/>
    </row>
    <row r="81" spans="1:35" x14ac:dyDescent="0.2">
      <c r="A81" s="247" t="s">
        <v>17084</v>
      </c>
      <c r="B81" s="205">
        <v>113.96529169849009</v>
      </c>
      <c r="C81" s="118">
        <v>126.51707521619075</v>
      </c>
      <c r="D81" s="118">
        <v>61.096410316667658</v>
      </c>
      <c r="E81" s="118">
        <v>0</v>
      </c>
      <c r="F81" s="118">
        <v>0</v>
      </c>
      <c r="G81" s="118">
        <v>0</v>
      </c>
      <c r="H81" s="118">
        <v>0</v>
      </c>
      <c r="I81" s="118">
        <v>0</v>
      </c>
      <c r="J81" s="118">
        <v>0</v>
      </c>
      <c r="K81" s="118">
        <v>0</v>
      </c>
      <c r="L81" s="118">
        <v>0</v>
      </c>
      <c r="O81" s="118">
        <v>0</v>
      </c>
      <c r="P81" s="118">
        <v>2.83191506</v>
      </c>
      <c r="Q81" s="118">
        <v>0</v>
      </c>
      <c r="U81" s="118">
        <v>0</v>
      </c>
      <c r="V81" s="118">
        <v>0</v>
      </c>
      <c r="AD81" s="118">
        <v>2.0415944793786906E-2</v>
      </c>
      <c r="AF81" s="118">
        <v>0.73473943951589216</v>
      </c>
      <c r="AG81" s="118">
        <v>4.6835041968664628</v>
      </c>
      <c r="AH81" s="248">
        <v>309.84935187252466</v>
      </c>
      <c r="AI81"/>
    </row>
    <row r="82" spans="1:35" x14ac:dyDescent="0.2">
      <c r="A82" s="247" t="s">
        <v>17085</v>
      </c>
      <c r="B82" s="205">
        <v>30.765994947417894</v>
      </c>
      <c r="C82" s="118">
        <v>26.436403776517466</v>
      </c>
      <c r="D82" s="118">
        <v>28.769931261383</v>
      </c>
      <c r="E82" s="118">
        <v>0</v>
      </c>
      <c r="F82" s="118">
        <v>0</v>
      </c>
      <c r="G82" s="118">
        <v>0</v>
      </c>
      <c r="H82" s="118">
        <v>0</v>
      </c>
      <c r="I82" s="118">
        <v>0</v>
      </c>
      <c r="J82" s="118">
        <v>0</v>
      </c>
      <c r="K82" s="118">
        <v>0</v>
      </c>
      <c r="P82" s="118">
        <v>1.4471079999999999E-3</v>
      </c>
      <c r="Q82" s="118">
        <v>0</v>
      </c>
      <c r="V82" s="118">
        <v>0</v>
      </c>
      <c r="AD82" s="118">
        <v>9.6137453134984077E-3</v>
      </c>
      <c r="AF82" s="118">
        <v>0.34598437224604894</v>
      </c>
      <c r="AG82" s="118">
        <v>2.2054338889610268</v>
      </c>
      <c r="AH82" s="248">
        <v>88.534809099838938</v>
      </c>
      <c r="AI82"/>
    </row>
    <row r="83" spans="1:35" x14ac:dyDescent="0.2">
      <c r="A83" s="247" t="s">
        <v>17086</v>
      </c>
      <c r="B83" s="205">
        <v>5.2974560836613591</v>
      </c>
      <c r="C83" s="118">
        <v>7.5532582218621336</v>
      </c>
      <c r="D83" s="118">
        <v>4.9537629986487284</v>
      </c>
      <c r="E83" s="118">
        <v>0</v>
      </c>
      <c r="F83" s="118">
        <v>0</v>
      </c>
      <c r="G83" s="118">
        <v>0</v>
      </c>
      <c r="H83" s="118">
        <v>0</v>
      </c>
      <c r="I83" s="118">
        <v>0</v>
      </c>
      <c r="J83" s="118">
        <v>0</v>
      </c>
      <c r="K83" s="118">
        <v>0</v>
      </c>
      <c r="P83" s="118">
        <v>2.6935219999999998E-3</v>
      </c>
      <c r="Q83" s="118">
        <v>0</v>
      </c>
      <c r="V83" s="118">
        <v>0</v>
      </c>
      <c r="AD83" s="118">
        <v>1.6553468751719113E-3</v>
      </c>
      <c r="AF83" s="118">
        <v>5.957346806885612E-2</v>
      </c>
      <c r="AG83" s="118">
        <v>0.37974358352971321</v>
      </c>
      <c r="AH83" s="248">
        <v>18.248143224645961</v>
      </c>
      <c r="AI83"/>
    </row>
    <row r="84" spans="1:35" x14ac:dyDescent="0.2">
      <c r="A84" s="247" t="s">
        <v>17087</v>
      </c>
      <c r="B84" s="205">
        <v>996.5490546971389</v>
      </c>
      <c r="C84" s="118">
        <v>581.60088308338425</v>
      </c>
      <c r="D84" s="118">
        <v>153.63016274014456</v>
      </c>
      <c r="E84" s="118">
        <v>0</v>
      </c>
      <c r="F84" s="118">
        <v>0</v>
      </c>
      <c r="G84" s="118">
        <v>0</v>
      </c>
      <c r="H84" s="118">
        <v>0</v>
      </c>
      <c r="I84" s="118">
        <v>0</v>
      </c>
      <c r="J84" s="118">
        <v>0</v>
      </c>
      <c r="K84" s="118">
        <v>0</v>
      </c>
      <c r="L84" s="118">
        <v>0</v>
      </c>
      <c r="M84" s="118">
        <v>0.86899999999999999</v>
      </c>
      <c r="N84" s="118">
        <v>5.46</v>
      </c>
      <c r="O84" s="118">
        <v>0</v>
      </c>
      <c r="P84" s="118">
        <v>0.76405429800000002</v>
      </c>
      <c r="Q84" s="118">
        <v>0</v>
      </c>
      <c r="S84" s="118">
        <v>0</v>
      </c>
      <c r="T84" s="118">
        <v>0</v>
      </c>
      <c r="U84" s="118">
        <v>0.24</v>
      </c>
      <c r="V84" s="118">
        <v>0</v>
      </c>
      <c r="AD84" s="118">
        <v>5.1336975526164785E-2</v>
      </c>
      <c r="AF84" s="118">
        <v>1.8475412725456788</v>
      </c>
      <c r="AG84" s="118">
        <v>11.77691959690226</v>
      </c>
      <c r="AH84" s="248">
        <v>1752.7889526636413</v>
      </c>
      <c r="AI84"/>
    </row>
    <row r="85" spans="1:35" x14ac:dyDescent="0.2">
      <c r="A85" s="247" t="s">
        <v>17088</v>
      </c>
      <c r="B85" s="205">
        <v>3447.5873601668527</v>
      </c>
      <c r="C85" s="118">
        <v>470.19032431091779</v>
      </c>
      <c r="D85" s="118">
        <v>277.09317901415898</v>
      </c>
      <c r="E85" s="118">
        <v>0</v>
      </c>
      <c r="F85" s="118">
        <v>0</v>
      </c>
      <c r="G85" s="118">
        <v>0</v>
      </c>
      <c r="H85" s="118">
        <v>0</v>
      </c>
      <c r="I85" s="118">
        <v>0</v>
      </c>
      <c r="J85" s="118">
        <v>0</v>
      </c>
      <c r="K85" s="118">
        <v>0</v>
      </c>
      <c r="L85" s="118">
        <v>0</v>
      </c>
      <c r="M85" s="118">
        <v>27.9588</v>
      </c>
      <c r="N85" s="118">
        <v>18.28</v>
      </c>
      <c r="O85" s="118">
        <v>0</v>
      </c>
      <c r="P85" s="118">
        <v>1.3603965379999998</v>
      </c>
      <c r="Q85" s="118">
        <v>0</v>
      </c>
      <c r="S85" s="118">
        <v>0</v>
      </c>
      <c r="T85" s="118">
        <v>0</v>
      </c>
      <c r="U85" s="118">
        <v>0.46</v>
      </c>
      <c r="V85" s="118">
        <v>0</v>
      </c>
      <c r="W85" s="118">
        <v>0</v>
      </c>
      <c r="X85" s="118">
        <v>0</v>
      </c>
      <c r="AD85" s="118">
        <v>9.2593313030449348E-2</v>
      </c>
      <c r="AF85" s="118">
        <v>3.3322953998002465</v>
      </c>
      <c r="AG85" s="118">
        <v>21.241298140258188</v>
      </c>
      <c r="AH85" s="248">
        <v>4267.5962468830185</v>
      </c>
      <c r="AI85"/>
    </row>
    <row r="86" spans="1:35" x14ac:dyDescent="0.2">
      <c r="A86" s="247" t="s">
        <v>17089</v>
      </c>
      <c r="B86" s="205">
        <v>173.18606427354445</v>
      </c>
      <c r="C86" s="118">
        <v>390.88111298136539</v>
      </c>
      <c r="D86" s="118">
        <v>161.94994418659306</v>
      </c>
      <c r="E86" s="118">
        <v>0</v>
      </c>
      <c r="F86" s="118">
        <v>0</v>
      </c>
      <c r="G86" s="118">
        <v>0</v>
      </c>
      <c r="H86" s="118">
        <v>0</v>
      </c>
      <c r="I86" s="118">
        <v>0</v>
      </c>
      <c r="J86" s="118">
        <v>0</v>
      </c>
      <c r="K86" s="118">
        <v>0</v>
      </c>
      <c r="P86" s="118">
        <v>9.6936320000000006E-3</v>
      </c>
      <c r="Q86" s="118">
        <v>0</v>
      </c>
      <c r="V86" s="118">
        <v>0</v>
      </c>
      <c r="AD86" s="118">
        <v>5.4117109380620178E-2</v>
      </c>
      <c r="AF86" s="118">
        <v>1.9475941484049115</v>
      </c>
      <c r="AG86" s="118">
        <v>12.414694076932932</v>
      </c>
      <c r="AH86" s="248">
        <v>740.44322040822146</v>
      </c>
      <c r="AI86"/>
    </row>
    <row r="87" spans="1:35" x14ac:dyDescent="0.2">
      <c r="A87" s="247" t="s">
        <v>17090</v>
      </c>
      <c r="B87" s="205">
        <v>5286.7161069032363</v>
      </c>
      <c r="C87" s="118">
        <v>0</v>
      </c>
      <c r="D87" s="118">
        <v>281.22131484636628</v>
      </c>
      <c r="E87" s="118">
        <v>0</v>
      </c>
      <c r="F87" s="118">
        <v>0</v>
      </c>
      <c r="G87" s="118">
        <v>0</v>
      </c>
      <c r="H87" s="118">
        <v>0</v>
      </c>
      <c r="I87" s="118">
        <v>0</v>
      </c>
      <c r="J87" s="118">
        <v>0</v>
      </c>
      <c r="K87" s="118">
        <v>0</v>
      </c>
      <c r="L87" s="118">
        <v>0</v>
      </c>
      <c r="M87" s="118">
        <v>2.9157999999999999</v>
      </c>
      <c r="N87" s="118">
        <v>233.9545</v>
      </c>
      <c r="O87" s="118">
        <v>0</v>
      </c>
      <c r="P87" s="118">
        <v>18.170073817999999</v>
      </c>
      <c r="Q87" s="118">
        <v>0</v>
      </c>
      <c r="S87" s="118">
        <v>0</v>
      </c>
      <c r="T87" s="118">
        <v>9.3716000000000008</v>
      </c>
      <c r="U87" s="118">
        <v>7.5846</v>
      </c>
      <c r="V87" s="118">
        <v>0</v>
      </c>
      <c r="W87" s="118">
        <v>0</v>
      </c>
      <c r="X87" s="118">
        <v>0</v>
      </c>
      <c r="Y87" s="118">
        <v>0</v>
      </c>
      <c r="Z87" s="118">
        <v>0</v>
      </c>
      <c r="AA87" s="118">
        <v>12.4582</v>
      </c>
      <c r="AB87" s="118">
        <v>0</v>
      </c>
      <c r="AD87" s="118">
        <v>9.3972768759759268E-2</v>
      </c>
      <c r="AF87" s="118">
        <v>3.3819399565242936</v>
      </c>
      <c r="AG87" s="118">
        <v>21.557751126532949</v>
      </c>
      <c r="AH87" s="248">
        <v>5877.4258594194198</v>
      </c>
      <c r="AI87"/>
    </row>
    <row r="88" spans="1:35" x14ac:dyDescent="0.2">
      <c r="A88" s="247" t="s">
        <v>17091</v>
      </c>
      <c r="B88" s="205">
        <v>972.67433517419659</v>
      </c>
      <c r="C88" s="118">
        <v>494.7384135319698</v>
      </c>
      <c r="D88" s="118">
        <v>291.19235062569771</v>
      </c>
      <c r="E88" s="118">
        <v>0</v>
      </c>
      <c r="F88" s="118">
        <v>0</v>
      </c>
      <c r="G88" s="118">
        <v>0</v>
      </c>
      <c r="H88" s="118">
        <v>0</v>
      </c>
      <c r="I88" s="118">
        <v>0</v>
      </c>
      <c r="J88" s="118">
        <v>0</v>
      </c>
      <c r="K88" s="118">
        <v>0</v>
      </c>
      <c r="L88" s="118">
        <v>0</v>
      </c>
      <c r="M88" s="118">
        <v>0.57410000000000005</v>
      </c>
      <c r="N88" s="118">
        <v>17.079999999999998</v>
      </c>
      <c r="O88" s="118">
        <v>0</v>
      </c>
      <c r="P88" s="118">
        <v>0.92745754199999997</v>
      </c>
      <c r="Q88" s="118">
        <v>0</v>
      </c>
      <c r="T88" s="118">
        <v>1.83</v>
      </c>
      <c r="U88" s="118">
        <v>0</v>
      </c>
      <c r="V88" s="118">
        <v>0</v>
      </c>
      <c r="AC88" s="118">
        <v>0.52070000000000005</v>
      </c>
      <c r="AD88" s="118">
        <v>9.7304684905938632E-2</v>
      </c>
      <c r="AF88" s="118">
        <v>3.5018506550731452</v>
      </c>
      <c r="AG88" s="118">
        <v>22.322106801073527</v>
      </c>
      <c r="AH88" s="248">
        <v>1805.4586190149166</v>
      </c>
      <c r="AI88"/>
    </row>
    <row r="89" spans="1:35" x14ac:dyDescent="0.2">
      <c r="A89" s="247" t="s">
        <v>17092</v>
      </c>
      <c r="B89" s="205">
        <v>424.36196726396804</v>
      </c>
      <c r="C89" s="118">
        <v>132.18201888258736</v>
      </c>
      <c r="D89" s="118">
        <v>65.732624405146581</v>
      </c>
      <c r="E89" s="118">
        <v>0</v>
      </c>
      <c r="F89" s="118">
        <v>0</v>
      </c>
      <c r="G89" s="118">
        <v>0</v>
      </c>
      <c r="H89" s="118">
        <v>0</v>
      </c>
      <c r="I89" s="118">
        <v>0</v>
      </c>
      <c r="J89" s="118">
        <v>0</v>
      </c>
      <c r="K89" s="118">
        <v>0</v>
      </c>
      <c r="L89" s="118">
        <v>0</v>
      </c>
      <c r="M89" s="118">
        <v>0.13070000000000001</v>
      </c>
      <c r="N89" s="118">
        <v>17.75</v>
      </c>
      <c r="O89" s="118">
        <v>0</v>
      </c>
      <c r="P89" s="118">
        <v>1.8385827560000001</v>
      </c>
      <c r="Q89" s="118">
        <v>0</v>
      </c>
      <c r="U89" s="118">
        <v>0</v>
      </c>
      <c r="V89" s="118">
        <v>0</v>
      </c>
      <c r="AD89" s="118">
        <v>2.1965179689781129E-2</v>
      </c>
      <c r="AF89" s="118">
        <v>0.79049409552905225</v>
      </c>
      <c r="AG89" s="118">
        <v>5.0389052429904249</v>
      </c>
      <c r="AH89" s="248">
        <v>647.84725782591136</v>
      </c>
      <c r="AI89"/>
    </row>
    <row r="90" spans="1:35" x14ac:dyDescent="0.2">
      <c r="A90" s="247" t="s">
        <v>17093</v>
      </c>
      <c r="B90" s="205">
        <v>183.79926076611244</v>
      </c>
      <c r="C90" s="118">
        <v>77.42089677408687</v>
      </c>
      <c r="D90" s="118">
        <v>130.3855825157159</v>
      </c>
      <c r="E90" s="118">
        <v>0</v>
      </c>
      <c r="F90" s="118">
        <v>0</v>
      </c>
      <c r="G90" s="118">
        <v>0</v>
      </c>
      <c r="H90" s="118">
        <v>0</v>
      </c>
      <c r="I90" s="118">
        <v>0</v>
      </c>
      <c r="J90" s="118">
        <v>0</v>
      </c>
      <c r="K90" s="118">
        <v>0</v>
      </c>
      <c r="P90" s="118">
        <v>6.5504477999999991E-2</v>
      </c>
      <c r="Q90" s="118">
        <v>0</v>
      </c>
      <c r="S90" s="118">
        <v>0</v>
      </c>
      <c r="U90" s="118">
        <v>0</v>
      </c>
      <c r="V90" s="118">
        <v>0</v>
      </c>
      <c r="AD90" s="118">
        <v>4.3569578650358126E-2</v>
      </c>
      <c r="AF90" s="118">
        <v>1.5680042300687385</v>
      </c>
      <c r="AG90" s="118">
        <v>9.9950458588012978</v>
      </c>
      <c r="AH90" s="248">
        <v>403.27786420143559</v>
      </c>
      <c r="AI90"/>
    </row>
    <row r="91" spans="1:35" x14ac:dyDescent="0.2">
      <c r="A91" s="247" t="s">
        <v>17094</v>
      </c>
      <c r="B91" s="205">
        <v>74.97937841489923</v>
      </c>
      <c r="C91" s="118">
        <v>124.62876066072521</v>
      </c>
      <c r="D91" s="118">
        <v>70.114799365489688</v>
      </c>
      <c r="E91" s="118">
        <v>0</v>
      </c>
      <c r="F91" s="118">
        <v>0</v>
      </c>
      <c r="G91" s="118">
        <v>0</v>
      </c>
      <c r="H91" s="118">
        <v>0</v>
      </c>
      <c r="I91" s="118">
        <v>0</v>
      </c>
      <c r="J91" s="118">
        <v>0</v>
      </c>
      <c r="K91" s="118">
        <v>0</v>
      </c>
      <c r="P91" s="118">
        <v>0.34764412799999994</v>
      </c>
      <c r="Q91" s="118">
        <v>0</v>
      </c>
      <c r="V91" s="118">
        <v>0</v>
      </c>
      <c r="AD91" s="118">
        <v>2.3429525002433203E-2</v>
      </c>
      <c r="AF91" s="118">
        <v>0.84319370189765575</v>
      </c>
      <c r="AG91" s="118">
        <v>5.3748322591897866</v>
      </c>
      <c r="AH91" s="248">
        <v>276.31203805520397</v>
      </c>
      <c r="AI91"/>
    </row>
    <row r="92" spans="1:35" x14ac:dyDescent="0.2">
      <c r="A92" s="247" t="s">
        <v>17095</v>
      </c>
      <c r="B92" s="205">
        <v>422.7247359027084</v>
      </c>
      <c r="C92" s="118">
        <v>224.70943210039849</v>
      </c>
      <c r="D92" s="118">
        <v>176.4301744903355</v>
      </c>
      <c r="E92" s="118">
        <v>0</v>
      </c>
      <c r="F92" s="118">
        <v>0</v>
      </c>
      <c r="G92" s="118">
        <v>0</v>
      </c>
      <c r="H92" s="118">
        <v>0</v>
      </c>
      <c r="I92" s="118">
        <v>0</v>
      </c>
      <c r="J92" s="118">
        <v>0</v>
      </c>
      <c r="K92" s="118">
        <v>0</v>
      </c>
      <c r="L92" s="118">
        <v>0</v>
      </c>
      <c r="M92" s="118">
        <v>1.2227999999999999</v>
      </c>
      <c r="N92" s="118">
        <v>40.450099999999999</v>
      </c>
      <c r="O92" s="118">
        <v>0</v>
      </c>
      <c r="P92" s="118">
        <v>0.80816907599999999</v>
      </c>
      <c r="Q92" s="118">
        <v>0</v>
      </c>
      <c r="S92" s="118">
        <v>0</v>
      </c>
      <c r="U92" s="118">
        <v>0.25369999999999998</v>
      </c>
      <c r="V92" s="118">
        <v>0</v>
      </c>
      <c r="X92" s="118">
        <v>0</v>
      </c>
      <c r="AB92" s="118">
        <v>0</v>
      </c>
      <c r="AD92" s="118">
        <v>5.8955815631122691E-2</v>
      </c>
      <c r="AF92" s="118">
        <v>2.1217319781446449</v>
      </c>
      <c r="AG92" s="118">
        <v>13.524713782635171</v>
      </c>
      <c r="AH92" s="248">
        <v>882.30451314585332</v>
      </c>
      <c r="AI92"/>
    </row>
    <row r="93" spans="1:35" x14ac:dyDescent="0.2">
      <c r="A93" s="247" t="s">
        <v>17096</v>
      </c>
      <c r="B93" s="205">
        <v>513.56610986428529</v>
      </c>
      <c r="C93" s="118">
        <v>56.649436663966007</v>
      </c>
      <c r="D93" s="118">
        <v>128.60730861876507</v>
      </c>
      <c r="E93" s="118">
        <v>0</v>
      </c>
      <c r="F93" s="118">
        <v>0</v>
      </c>
      <c r="G93" s="118">
        <v>0</v>
      </c>
      <c r="H93" s="118">
        <v>0</v>
      </c>
      <c r="I93" s="118">
        <v>0</v>
      </c>
      <c r="J93" s="118">
        <v>0</v>
      </c>
      <c r="K93" s="118">
        <v>0</v>
      </c>
      <c r="L93" s="118">
        <v>0</v>
      </c>
      <c r="M93" s="118">
        <v>0.51500000000000001</v>
      </c>
      <c r="N93" s="118">
        <v>3.6432000000000002</v>
      </c>
      <c r="O93" s="118">
        <v>0</v>
      </c>
      <c r="P93" s="118">
        <v>1.0263330399999999</v>
      </c>
      <c r="Q93" s="118">
        <v>0</v>
      </c>
      <c r="S93" s="118">
        <v>0</v>
      </c>
      <c r="U93" s="118">
        <v>0</v>
      </c>
      <c r="V93" s="118">
        <v>0</v>
      </c>
      <c r="AD93" s="118">
        <v>4.2975351566963083E-2</v>
      </c>
      <c r="AF93" s="118">
        <v>1.5466188825568414</v>
      </c>
      <c r="AG93" s="118">
        <v>9.8587276493290936</v>
      </c>
      <c r="AH93" s="248">
        <v>715.45571007046919</v>
      </c>
      <c r="AI93"/>
    </row>
    <row r="94" spans="1:35" x14ac:dyDescent="0.2">
      <c r="A94" s="247" t="s">
        <v>17097</v>
      </c>
      <c r="B94" s="205">
        <v>2689.1015781328952</v>
      </c>
      <c r="C94" s="118">
        <v>632.58537608095378</v>
      </c>
      <c r="D94" s="118">
        <v>393.50660948240414</v>
      </c>
      <c r="E94" s="118">
        <v>0</v>
      </c>
      <c r="F94" s="118">
        <v>0</v>
      </c>
      <c r="G94" s="118">
        <v>0</v>
      </c>
      <c r="H94" s="118">
        <v>0</v>
      </c>
      <c r="I94" s="118">
        <v>0</v>
      </c>
      <c r="J94" s="118">
        <v>0</v>
      </c>
      <c r="K94" s="118">
        <v>0</v>
      </c>
      <c r="L94" s="118">
        <v>0</v>
      </c>
      <c r="M94" s="118">
        <v>2.52</v>
      </c>
      <c r="N94" s="118">
        <v>13.701999999999998</v>
      </c>
      <c r="O94" s="118">
        <v>0</v>
      </c>
      <c r="P94" s="118">
        <v>6.0294576319999997</v>
      </c>
      <c r="Q94" s="118">
        <v>0</v>
      </c>
      <c r="R94" s="118">
        <v>0.29770000000000002</v>
      </c>
      <c r="S94" s="118">
        <v>0</v>
      </c>
      <c r="U94" s="118">
        <v>0</v>
      </c>
      <c r="V94" s="118">
        <v>0</v>
      </c>
      <c r="W94" s="118">
        <v>0</v>
      </c>
      <c r="X94" s="118">
        <v>0</v>
      </c>
      <c r="AD94" s="118">
        <v>0.13149396459698925</v>
      </c>
      <c r="AF94" s="118">
        <v>4.7322718994183655</v>
      </c>
      <c r="AG94" s="118">
        <v>30.165272353206451</v>
      </c>
      <c r="AH94" s="248">
        <v>3772.7717595454751</v>
      </c>
      <c r="AI94"/>
    </row>
    <row r="95" spans="1:35" x14ac:dyDescent="0.2">
      <c r="A95" s="247" t="s">
        <v>17098</v>
      </c>
      <c r="B95" s="205">
        <v>63.162510163915165</v>
      </c>
      <c r="C95" s="118">
        <v>62.314380330362603</v>
      </c>
      <c r="D95" s="118">
        <v>55.253510369543513</v>
      </c>
      <c r="E95" s="118">
        <v>0</v>
      </c>
      <c r="F95" s="118">
        <v>0</v>
      </c>
      <c r="G95" s="118">
        <v>0</v>
      </c>
      <c r="H95" s="118">
        <v>0</v>
      </c>
      <c r="I95" s="118">
        <v>0</v>
      </c>
      <c r="J95" s="118">
        <v>0</v>
      </c>
      <c r="K95" s="118">
        <v>0</v>
      </c>
      <c r="L95" s="118">
        <v>0</v>
      </c>
      <c r="M95" s="118">
        <v>0.39</v>
      </c>
      <c r="O95" s="118">
        <v>0</v>
      </c>
      <c r="P95" s="118">
        <v>2.8990857999999998E-2</v>
      </c>
      <c r="Q95" s="118">
        <v>0</v>
      </c>
      <c r="S95" s="118">
        <v>0</v>
      </c>
      <c r="U95" s="118">
        <v>0</v>
      </c>
      <c r="V95" s="118">
        <v>0</v>
      </c>
      <c r="AD95" s="118">
        <v>1.8463484376917472E-2</v>
      </c>
      <c r="AF95" s="118">
        <v>0.66447329769108743</v>
      </c>
      <c r="AG95" s="118">
        <v>4.2356015086006478</v>
      </c>
      <c r="AH95" s="248">
        <v>186.06793001248988</v>
      </c>
      <c r="AI95"/>
    </row>
    <row r="96" spans="1:35" x14ac:dyDescent="0.2">
      <c r="A96" s="247" t="s">
        <v>17099</v>
      </c>
      <c r="B96" s="205">
        <v>46.997943716585397</v>
      </c>
      <c r="C96" s="118">
        <v>54.761122108500473</v>
      </c>
      <c r="D96" s="118">
        <v>43.94876916749898</v>
      </c>
      <c r="E96" s="118">
        <v>0</v>
      </c>
      <c r="F96" s="118">
        <v>0</v>
      </c>
      <c r="G96" s="118">
        <v>0</v>
      </c>
      <c r="H96" s="118">
        <v>0</v>
      </c>
      <c r="I96" s="118">
        <v>0</v>
      </c>
      <c r="J96" s="118">
        <v>0</v>
      </c>
      <c r="K96" s="118">
        <v>0</v>
      </c>
      <c r="P96" s="118">
        <v>8.0926169999999992E-2</v>
      </c>
      <c r="Q96" s="118">
        <v>0</v>
      </c>
      <c r="V96" s="118">
        <v>0</v>
      </c>
      <c r="AD96" s="118">
        <v>1.468589791819183E-2</v>
      </c>
      <c r="AF96" s="118">
        <v>0.52852358850831327</v>
      </c>
      <c r="AG96" s="118">
        <v>3.3690071769559173</v>
      </c>
      <c r="AH96" s="248">
        <v>149.70097782596724</v>
      </c>
      <c r="AI96"/>
    </row>
    <row r="97" spans="1:35" x14ac:dyDescent="0.2">
      <c r="A97" s="247" t="s">
        <v>17100</v>
      </c>
      <c r="B97" s="205">
        <v>1764.204790212091</v>
      </c>
      <c r="C97" s="118">
        <v>0</v>
      </c>
      <c r="D97" s="118">
        <v>234.22407614123733</v>
      </c>
      <c r="E97" s="118">
        <v>0</v>
      </c>
      <c r="F97" s="118">
        <v>0</v>
      </c>
      <c r="G97" s="118">
        <v>0</v>
      </c>
      <c r="H97" s="118">
        <v>0</v>
      </c>
      <c r="I97" s="118">
        <v>0</v>
      </c>
      <c r="J97" s="118">
        <v>0</v>
      </c>
      <c r="K97" s="118">
        <v>0</v>
      </c>
      <c r="L97" s="118">
        <v>0</v>
      </c>
      <c r="M97" s="118">
        <v>2.2960000000000003</v>
      </c>
      <c r="N97" s="118">
        <v>13.046399999999998</v>
      </c>
      <c r="O97" s="118">
        <v>0</v>
      </c>
      <c r="P97" s="118">
        <v>6.1635725000000008</v>
      </c>
      <c r="Q97" s="118">
        <v>0</v>
      </c>
      <c r="R97" s="118">
        <v>0.01</v>
      </c>
      <c r="S97" s="118">
        <v>0</v>
      </c>
      <c r="T97" s="118">
        <v>0</v>
      </c>
      <c r="U97" s="118">
        <v>2.8767</v>
      </c>
      <c r="V97" s="118">
        <v>0</v>
      </c>
      <c r="AD97" s="118">
        <v>7.8268195841461649E-2</v>
      </c>
      <c r="AF97" s="118">
        <v>2.8167557722812995</v>
      </c>
      <c r="AG97" s="118">
        <v>17.955055590481823</v>
      </c>
      <c r="AH97" s="248">
        <v>2043.6716184119332</v>
      </c>
      <c r="AI97"/>
    </row>
    <row r="98" spans="1:35" x14ac:dyDescent="0.2">
      <c r="A98" s="247" t="s">
        <v>17101</v>
      </c>
      <c r="B98" s="205">
        <v>677.10322307737499</v>
      </c>
      <c r="C98" s="118">
        <v>304.01864342995088</v>
      </c>
      <c r="D98" s="118">
        <v>200.43687209917164</v>
      </c>
      <c r="E98" s="118">
        <v>0</v>
      </c>
      <c r="F98" s="118">
        <v>0</v>
      </c>
      <c r="G98" s="118">
        <v>0</v>
      </c>
      <c r="H98" s="118">
        <v>0</v>
      </c>
      <c r="I98" s="118">
        <v>0</v>
      </c>
      <c r="J98" s="118">
        <v>0</v>
      </c>
      <c r="K98" s="118">
        <v>0</v>
      </c>
      <c r="L98" s="118">
        <v>0</v>
      </c>
      <c r="M98" s="118">
        <v>1.64</v>
      </c>
      <c r="N98" s="118">
        <v>0</v>
      </c>
      <c r="O98" s="118">
        <v>0</v>
      </c>
      <c r="P98" s="118">
        <v>1.2766112059999999</v>
      </c>
      <c r="Q98" s="118">
        <v>0</v>
      </c>
      <c r="S98" s="118">
        <v>0</v>
      </c>
      <c r="U98" s="118">
        <v>0</v>
      </c>
      <c r="V98" s="118">
        <v>0</v>
      </c>
      <c r="X98" s="118">
        <v>0</v>
      </c>
      <c r="AD98" s="118">
        <v>6.6977881256955793E-2</v>
      </c>
      <c r="AF98" s="118">
        <v>2.4104341695552551</v>
      </c>
      <c r="AG98" s="118">
        <v>15.365009610509935</v>
      </c>
      <c r="AH98" s="248">
        <v>1202.3177714738199</v>
      </c>
      <c r="AI98"/>
    </row>
    <row r="99" spans="1:35" x14ac:dyDescent="0.2">
      <c r="A99" s="247" t="s">
        <v>17102</v>
      </c>
      <c r="B99" s="205">
        <v>4827.353452335351</v>
      </c>
      <c r="C99" s="118">
        <v>179.38988276922569</v>
      </c>
      <c r="D99" s="118">
        <v>159.53657246930266</v>
      </c>
      <c r="E99" s="118">
        <v>0</v>
      </c>
      <c r="F99" s="118">
        <v>0</v>
      </c>
      <c r="G99" s="118">
        <v>0</v>
      </c>
      <c r="H99" s="118">
        <v>0</v>
      </c>
      <c r="I99" s="118">
        <v>0</v>
      </c>
      <c r="J99" s="118">
        <v>0</v>
      </c>
      <c r="K99" s="118">
        <v>0</v>
      </c>
      <c r="L99" s="118">
        <v>0</v>
      </c>
      <c r="M99" s="118">
        <v>3.08</v>
      </c>
      <c r="N99" s="118">
        <v>16.09</v>
      </c>
      <c r="O99" s="118">
        <v>0</v>
      </c>
      <c r="P99" s="118">
        <v>1.0026677179999999</v>
      </c>
      <c r="Q99" s="118">
        <v>0</v>
      </c>
      <c r="S99" s="118">
        <v>0</v>
      </c>
      <c r="U99" s="118">
        <v>0</v>
      </c>
      <c r="V99" s="118">
        <v>0</v>
      </c>
      <c r="W99" s="118">
        <v>0.63</v>
      </c>
      <c r="AD99" s="118">
        <v>5.3310658338869762E-2</v>
      </c>
      <c r="AF99" s="118">
        <v>1.9185711767816227</v>
      </c>
      <c r="AG99" s="118">
        <v>12.229690792649226</v>
      </c>
      <c r="AH99" s="248">
        <v>5201.2841479196495</v>
      </c>
      <c r="AI99"/>
    </row>
    <row r="100" spans="1:35" x14ac:dyDescent="0.2">
      <c r="A100" s="247" t="s">
        <v>17103</v>
      </c>
      <c r="B100" s="205">
        <v>1103.5322843428705</v>
      </c>
      <c r="C100" s="118">
        <v>203.93797199027762</v>
      </c>
      <c r="D100" s="118">
        <v>208.56612419951827</v>
      </c>
      <c r="E100" s="118">
        <v>0</v>
      </c>
      <c r="F100" s="118">
        <v>0</v>
      </c>
      <c r="G100" s="118">
        <v>0</v>
      </c>
      <c r="H100" s="118">
        <v>0</v>
      </c>
      <c r="I100" s="118">
        <v>0</v>
      </c>
      <c r="J100" s="118">
        <v>0</v>
      </c>
      <c r="K100" s="118">
        <v>0</v>
      </c>
      <c r="L100" s="118">
        <v>0</v>
      </c>
      <c r="M100" s="118">
        <v>4.3925999999999998</v>
      </c>
      <c r="N100" s="118">
        <v>134.68</v>
      </c>
      <c r="O100" s="118">
        <v>0</v>
      </c>
      <c r="P100" s="118">
        <v>1.353273824</v>
      </c>
      <c r="Q100" s="118">
        <v>0</v>
      </c>
      <c r="S100" s="118">
        <v>0</v>
      </c>
      <c r="U100" s="118">
        <v>10.07</v>
      </c>
      <c r="V100" s="118">
        <v>0</v>
      </c>
      <c r="Y100" s="118">
        <v>0</v>
      </c>
      <c r="AD100" s="118">
        <v>6.9694347923904582E-2</v>
      </c>
      <c r="AF100" s="118">
        <v>2.5081957581810705</v>
      </c>
      <c r="AG100" s="118">
        <v>15.988178568097156</v>
      </c>
      <c r="AH100" s="248">
        <v>1685.0983230308684</v>
      </c>
      <c r="AI100"/>
    </row>
    <row r="101" spans="1:35" x14ac:dyDescent="0.2">
      <c r="A101" s="247" t="s">
        <v>17117</v>
      </c>
      <c r="B101" s="205">
        <v>251.2295</v>
      </c>
      <c r="L101" s="118">
        <v>0</v>
      </c>
      <c r="O101" s="118">
        <v>0</v>
      </c>
      <c r="U101" s="118">
        <v>2.8803000000000001</v>
      </c>
      <c r="AH101" s="248">
        <v>254.10980000000001</v>
      </c>
      <c r="AI101"/>
    </row>
    <row r="102" spans="1:35" x14ac:dyDescent="0.2">
      <c r="A102" s="247" t="s">
        <v>17118</v>
      </c>
      <c r="B102" s="205">
        <v>195.76</v>
      </c>
      <c r="L102" s="118">
        <v>0</v>
      </c>
      <c r="N102" s="118">
        <v>4.18</v>
      </c>
      <c r="P102" s="118">
        <v>0</v>
      </c>
      <c r="S102" s="118">
        <v>0</v>
      </c>
      <c r="U102" s="118">
        <v>0.26</v>
      </c>
      <c r="X102" s="118">
        <v>0</v>
      </c>
      <c r="AH102" s="248">
        <v>200.2</v>
      </c>
      <c r="AI102"/>
    </row>
    <row r="103" spans="1:35" x14ac:dyDescent="0.2">
      <c r="A103" s="247" t="s">
        <v>17119</v>
      </c>
      <c r="B103" s="205">
        <v>1.3100000000000001E-2</v>
      </c>
      <c r="U103" s="118">
        <v>0</v>
      </c>
      <c r="AH103" s="248">
        <v>1.3100000000000001E-2</v>
      </c>
      <c r="AI103"/>
    </row>
    <row r="104" spans="1:35" x14ac:dyDescent="0.2">
      <c r="A104" s="247" t="s">
        <v>17104</v>
      </c>
      <c r="B104" s="205">
        <v>501.7782832971036</v>
      </c>
      <c r="C104" s="118">
        <v>196.38471376841548</v>
      </c>
      <c r="D104" s="118">
        <v>146.64408671640916</v>
      </c>
      <c r="E104" s="118">
        <v>0</v>
      </c>
      <c r="F104" s="118">
        <v>0</v>
      </c>
      <c r="G104" s="118">
        <v>0</v>
      </c>
      <c r="H104" s="118">
        <v>0</v>
      </c>
      <c r="I104" s="118">
        <v>0</v>
      </c>
      <c r="J104" s="118">
        <v>0</v>
      </c>
      <c r="K104" s="118">
        <v>0</v>
      </c>
      <c r="L104" s="118">
        <v>0</v>
      </c>
      <c r="O104" s="118">
        <v>0</v>
      </c>
      <c r="P104" s="118">
        <v>1.019731562</v>
      </c>
      <c r="Q104" s="118">
        <v>0</v>
      </c>
      <c r="V104" s="118">
        <v>0</v>
      </c>
      <c r="AD104" s="118">
        <v>4.9002511984255682E-2</v>
      </c>
      <c r="AF104" s="118">
        <v>1.7635274073203691</v>
      </c>
      <c r="AG104" s="118">
        <v>11.241383773975741</v>
      </c>
      <c r="AH104" s="248">
        <v>858.88072903720843</v>
      </c>
      <c r="AI104"/>
    </row>
    <row r="105" spans="1:35" x14ac:dyDescent="0.2">
      <c r="A105" s="247" t="s">
        <v>17105</v>
      </c>
      <c r="B105" s="205">
        <v>16340.881186181772</v>
      </c>
      <c r="C105" s="118">
        <v>713.78290196597163</v>
      </c>
      <c r="D105" s="118">
        <v>712.19869572880566</v>
      </c>
      <c r="E105" s="118">
        <v>0</v>
      </c>
      <c r="F105" s="118">
        <v>0</v>
      </c>
      <c r="G105" s="118">
        <v>0</v>
      </c>
      <c r="H105" s="118">
        <v>0</v>
      </c>
      <c r="I105" s="118">
        <v>0</v>
      </c>
      <c r="J105" s="118">
        <v>0</v>
      </c>
      <c r="K105" s="118">
        <v>0</v>
      </c>
      <c r="L105" s="118">
        <v>0</v>
      </c>
      <c r="M105" s="118">
        <v>128.07</v>
      </c>
      <c r="N105" s="118">
        <v>92.539999999999992</v>
      </c>
      <c r="O105" s="118">
        <v>0</v>
      </c>
      <c r="P105" s="118">
        <v>6.3275058979999992</v>
      </c>
      <c r="Q105" s="118">
        <v>0</v>
      </c>
      <c r="U105" s="118">
        <v>27.89</v>
      </c>
      <c r="V105" s="118">
        <v>0</v>
      </c>
      <c r="Y105" s="118">
        <v>0</v>
      </c>
      <c r="AD105" s="118">
        <v>0.23798794689971556</v>
      </c>
      <c r="AE105" s="118">
        <v>24.43</v>
      </c>
      <c r="AF105" s="118">
        <v>8.5648316785147767</v>
      </c>
      <c r="AG105" s="118">
        <v>54.595442893617999</v>
      </c>
      <c r="AH105" s="248">
        <v>18109.518552293583</v>
      </c>
      <c r="AI105"/>
    </row>
    <row r="106" spans="1:35" x14ac:dyDescent="0.2">
      <c r="A106" s="247" t="s">
        <v>17063</v>
      </c>
      <c r="B106" s="205">
        <v>3927.824230068738</v>
      </c>
      <c r="C106" s="118">
        <v>953.59885051009439</v>
      </c>
      <c r="D106" s="118">
        <v>650.84824628400213</v>
      </c>
      <c r="E106" s="118">
        <v>0</v>
      </c>
      <c r="F106" s="118">
        <v>0</v>
      </c>
      <c r="G106" s="118">
        <v>0</v>
      </c>
      <c r="H106" s="118">
        <v>0</v>
      </c>
      <c r="I106" s="118">
        <v>0</v>
      </c>
      <c r="J106" s="118">
        <v>0</v>
      </c>
      <c r="K106" s="118">
        <v>0</v>
      </c>
      <c r="L106" s="118">
        <v>0</v>
      </c>
      <c r="M106" s="118">
        <v>18.002400000000002</v>
      </c>
      <c r="N106" s="118">
        <v>24.25</v>
      </c>
      <c r="O106" s="118">
        <v>0</v>
      </c>
      <c r="P106" s="118">
        <v>8.0261596839999996</v>
      </c>
      <c r="Q106" s="118">
        <v>0</v>
      </c>
      <c r="U106" s="118">
        <v>0.6</v>
      </c>
      <c r="V106" s="118">
        <v>0</v>
      </c>
      <c r="AD106" s="118">
        <v>0.21748711252258648</v>
      </c>
      <c r="AE106" s="118">
        <v>1.36</v>
      </c>
      <c r="AF106" s="118">
        <v>7.8270371893543267</v>
      </c>
      <c r="AG106" s="118">
        <v>49.892464666826932</v>
      </c>
      <c r="AH106" s="248">
        <v>5642.4468755155376</v>
      </c>
      <c r="AI106"/>
    </row>
    <row r="107" spans="1:35" x14ac:dyDescent="0.2">
      <c r="A107" s="247" t="s">
        <v>17109</v>
      </c>
      <c r="B107" s="205"/>
      <c r="M107" s="118">
        <v>0.84</v>
      </c>
      <c r="O107" s="118">
        <v>0</v>
      </c>
      <c r="AH107" s="248">
        <v>0.84</v>
      </c>
      <c r="AI107"/>
    </row>
    <row r="108" spans="1:35" x14ac:dyDescent="0.2">
      <c r="A108" s="247" t="s">
        <v>17130</v>
      </c>
      <c r="B108" s="205">
        <v>17.726103049174547</v>
      </c>
      <c r="C108" s="118">
        <v>1.8883145554655334</v>
      </c>
      <c r="D108" s="118">
        <v>16.576053110863054</v>
      </c>
      <c r="E108" s="118">
        <v>0</v>
      </c>
      <c r="F108" s="118">
        <v>0</v>
      </c>
      <c r="G108" s="118">
        <v>0</v>
      </c>
      <c r="H108" s="118">
        <v>0</v>
      </c>
      <c r="I108" s="118">
        <v>0</v>
      </c>
      <c r="J108" s="118">
        <v>0</v>
      </c>
      <c r="K108" s="118">
        <v>0</v>
      </c>
      <c r="P108" s="118">
        <v>6.2580700000000003E-2</v>
      </c>
      <c r="Q108" s="118">
        <v>0</v>
      </c>
      <c r="V108" s="118">
        <v>0</v>
      </c>
      <c r="AD108" s="118">
        <v>5.5390453130752413E-3</v>
      </c>
      <c r="AF108" s="118">
        <v>0.19934198930732624</v>
      </c>
      <c r="AG108" s="118">
        <v>1.2706804525801942</v>
      </c>
      <c r="AH108" s="248">
        <v>37.728612902703738</v>
      </c>
      <c r="AI108"/>
    </row>
    <row r="109" spans="1:35" x14ac:dyDescent="0.2">
      <c r="A109" s="251" t="s">
        <v>10437</v>
      </c>
      <c r="B109" s="251">
        <v>66411.587841513436</v>
      </c>
      <c r="C109" s="252">
        <v>10038.280176854778</v>
      </c>
      <c r="D109" s="252">
        <v>7705.1972857058927</v>
      </c>
      <c r="E109" s="252">
        <v>0</v>
      </c>
      <c r="F109" s="252">
        <v>0</v>
      </c>
      <c r="G109" s="252">
        <v>0</v>
      </c>
      <c r="H109" s="252">
        <v>0</v>
      </c>
      <c r="I109" s="252">
        <v>0</v>
      </c>
      <c r="J109" s="252">
        <v>0</v>
      </c>
      <c r="K109" s="252">
        <v>0</v>
      </c>
      <c r="L109" s="252">
        <v>0</v>
      </c>
      <c r="M109" s="252">
        <v>216.20830000000001</v>
      </c>
      <c r="N109" s="252">
        <v>943.3184</v>
      </c>
      <c r="O109" s="252">
        <v>3.0153000000000003</v>
      </c>
      <c r="P109" s="252">
        <v>77.724555473999985</v>
      </c>
      <c r="Q109" s="252">
        <v>0</v>
      </c>
      <c r="R109" s="252">
        <v>0.51390000000000002</v>
      </c>
      <c r="S109" s="252">
        <v>0</v>
      </c>
      <c r="T109" s="252">
        <v>16.593600000000002</v>
      </c>
      <c r="U109" s="252">
        <v>93.060600000000008</v>
      </c>
      <c r="V109" s="252">
        <v>0</v>
      </c>
      <c r="W109" s="252">
        <v>3.35</v>
      </c>
      <c r="X109" s="252">
        <v>0</v>
      </c>
      <c r="Y109" s="252">
        <v>0</v>
      </c>
      <c r="Z109" s="252">
        <v>0</v>
      </c>
      <c r="AA109" s="252">
        <v>22.608199999999997</v>
      </c>
      <c r="AB109" s="252">
        <v>0</v>
      </c>
      <c r="AC109" s="252">
        <v>0.52070000000000005</v>
      </c>
      <c r="AD109" s="252">
        <v>2.5747647299548948</v>
      </c>
      <c r="AE109" s="252">
        <v>25.79</v>
      </c>
      <c r="AF109" s="252">
        <v>92.661947006638869</v>
      </c>
      <c r="AG109" s="252">
        <v>590.6619331355821</v>
      </c>
      <c r="AH109" s="253">
        <v>86243.667504420257</v>
      </c>
      <c r="AI109"/>
    </row>
    <row r="110" spans="1:35" x14ac:dyDescent="0.2">
      <c r="A110" s="267"/>
      <c r="B110" s="265" t="s">
        <v>17128</v>
      </c>
      <c r="C110"/>
      <c r="D110"/>
      <c r="E110"/>
      <c r="F110"/>
      <c r="G110"/>
      <c r="H110"/>
      <c r="I110"/>
      <c r="J110"/>
      <c r="K110"/>
      <c r="L110"/>
      <c r="M110"/>
      <c r="N110"/>
      <c r="O110"/>
      <c r="P110"/>
      <c r="Q110"/>
      <c r="R110"/>
      <c r="S110"/>
      <c r="T110"/>
      <c r="U110"/>
      <c r="V110"/>
      <c r="W110"/>
      <c r="X110"/>
      <c r="Y110"/>
      <c r="Z110"/>
      <c r="AA110"/>
      <c r="AB110"/>
      <c r="AC110"/>
      <c r="AD110"/>
      <c r="AE110"/>
      <c r="AF110"/>
      <c r="AG110"/>
      <c r="AH110"/>
      <c r="AI110"/>
    </row>
    <row r="111" spans="1:35"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27"/>
  <sheetViews>
    <sheetView zoomScale="85" zoomScaleNormal="85" workbookViewId="0">
      <pane xSplit="2" ySplit="4" topLeftCell="C5" activePane="bottomRight" state="frozen"/>
      <selection pane="topRight" activeCell="C1" sqref="C1"/>
      <selection pane="bottomLeft" activeCell="A5" sqref="A5"/>
      <selection pane="bottomRight" activeCell="C5" sqref="C5"/>
    </sheetView>
  </sheetViews>
  <sheetFormatPr defaultRowHeight="12.75" x14ac:dyDescent="0.2"/>
  <cols>
    <col min="1" max="1" width="9.140625" style="7" customWidth="1"/>
    <col min="2" max="2" width="72.140625" style="7" customWidth="1"/>
    <col min="3" max="8" width="12.28515625" style="7" customWidth="1"/>
    <col min="9" max="10" width="12.28515625" style="7" bestFit="1" customWidth="1"/>
    <col min="11" max="11" width="12.28515625" style="7" customWidth="1"/>
    <col min="12" max="46" width="12.28515625" style="7" bestFit="1" customWidth="1"/>
    <col min="47" max="47" width="12.28515625" style="7" customWidth="1"/>
    <col min="48" max="48" width="12.28515625" style="7" bestFit="1" customWidth="1"/>
    <col min="49" max="49" width="12.28515625" style="7" customWidth="1"/>
    <col min="50" max="51" width="12.28515625" style="7" bestFit="1" customWidth="1"/>
    <col min="52" max="52" width="12" style="7" bestFit="1" customWidth="1"/>
    <col min="53" max="53" width="11" style="7" customWidth="1"/>
    <col min="54" max="16384" width="9.140625" style="7"/>
  </cols>
  <sheetData>
    <row r="1" spans="1:53" x14ac:dyDescent="0.2">
      <c r="A1" s="85" t="s">
        <v>1879</v>
      </c>
      <c r="C1" s="86"/>
      <c r="D1" s="74"/>
    </row>
    <row r="2" spans="1:53" x14ac:dyDescent="0.2">
      <c r="A2" s="47"/>
    </row>
    <row r="3" spans="1:53" x14ac:dyDescent="0.2">
      <c r="A3" s="86" t="s">
        <v>17</v>
      </c>
    </row>
    <row r="4" spans="1:53" x14ac:dyDescent="0.2">
      <c r="B4" s="56" t="str">
        <f>B24</f>
        <v>Description</v>
      </c>
      <c r="C4" s="87" t="str">
        <f>C24</f>
        <v>Crockett</v>
      </c>
      <c r="D4" s="87" t="str">
        <f>D24</f>
        <v>Coke</v>
      </c>
      <c r="E4" s="87" t="str">
        <f>E24</f>
        <v>Crane</v>
      </c>
      <c r="F4" s="87" t="str">
        <f>F24</f>
        <v>Ector</v>
      </c>
      <c r="G4" s="87" t="str">
        <f t="shared" ref="G4:AT4" si="0">G24</f>
        <v>Andrews</v>
      </c>
      <c r="H4" s="87" t="str">
        <f t="shared" si="0"/>
        <v>Borden</v>
      </c>
      <c r="I4" s="87" t="str">
        <f t="shared" si="0"/>
        <v>Culbrson</v>
      </c>
      <c r="J4" s="87" t="str">
        <f t="shared" si="0"/>
        <v>Dawson</v>
      </c>
      <c r="K4" s="87" t="str">
        <f t="shared" si="0"/>
        <v>Crosby</v>
      </c>
      <c r="L4" s="87" t="str">
        <f t="shared" si="0"/>
        <v>Dickens</v>
      </c>
      <c r="M4" s="87" t="str">
        <f t="shared" si="0"/>
        <v>Gaines</v>
      </c>
      <c r="N4" s="87" t="str">
        <f t="shared" si="0"/>
        <v>Garza</v>
      </c>
      <c r="O4" s="87" t="str">
        <f t="shared" si="0"/>
        <v>Glasscck</v>
      </c>
      <c r="P4" s="87" t="str">
        <f t="shared" si="0"/>
        <v>Hockley</v>
      </c>
      <c r="Q4" s="87" t="str">
        <f t="shared" si="0"/>
        <v>Howard</v>
      </c>
      <c r="R4" s="87" t="str">
        <f t="shared" si="0"/>
        <v>Hudspeth</v>
      </c>
      <c r="S4" s="87" t="str">
        <f t="shared" si="0"/>
        <v>Irion</v>
      </c>
      <c r="T4" s="87" t="str">
        <f t="shared" si="0"/>
        <v>Jeff Dav</v>
      </c>
      <c r="U4" s="87" t="str">
        <f t="shared" si="0"/>
        <v>Kent</v>
      </c>
      <c r="V4" s="87" t="str">
        <f t="shared" si="0"/>
        <v>King</v>
      </c>
      <c r="W4" s="87" t="str">
        <f t="shared" si="0"/>
        <v>Loving</v>
      </c>
      <c r="X4" s="87" t="str">
        <f t="shared" si="0"/>
        <v>Lubbock</v>
      </c>
      <c r="Y4" s="87" t="str">
        <f t="shared" si="0"/>
        <v>Lynn</v>
      </c>
      <c r="Z4" s="87" t="str">
        <f t="shared" si="0"/>
        <v>Martin</v>
      </c>
      <c r="AA4" s="87" t="str">
        <f t="shared" si="0"/>
        <v>Midland</v>
      </c>
      <c r="AB4" s="87" t="str">
        <f t="shared" si="0"/>
        <v>Mitchell</v>
      </c>
      <c r="AC4" s="87" t="str">
        <f t="shared" si="0"/>
        <v>Pecos</v>
      </c>
      <c r="AD4" s="87" t="str">
        <f t="shared" si="0"/>
        <v>Reagan</v>
      </c>
      <c r="AE4" s="87" t="str">
        <f t="shared" si="0"/>
        <v>Reeves</v>
      </c>
      <c r="AF4" s="87" t="str">
        <f t="shared" si="0"/>
        <v>Cochran</v>
      </c>
      <c r="AG4" s="87" t="str">
        <f t="shared" si="0"/>
        <v>Schlechr</v>
      </c>
      <c r="AH4" s="87" t="str">
        <f t="shared" si="0"/>
        <v>Scurry</v>
      </c>
      <c r="AI4" s="87" t="str">
        <f t="shared" si="0"/>
        <v>Sterling</v>
      </c>
      <c r="AJ4" s="87" t="str">
        <f t="shared" si="0"/>
        <v>Sutton</v>
      </c>
      <c r="AK4" s="87" t="str">
        <f t="shared" si="0"/>
        <v>Terry</v>
      </c>
      <c r="AL4" s="87" t="str">
        <f t="shared" si="0"/>
        <v>Tom Gren</v>
      </c>
      <c r="AM4" s="87" t="str">
        <f t="shared" si="0"/>
        <v>Upton</v>
      </c>
      <c r="AN4" s="87" t="str">
        <f t="shared" si="0"/>
        <v>Ward</v>
      </c>
      <c r="AO4" s="87" t="str">
        <f t="shared" si="0"/>
        <v>Winkler</v>
      </c>
      <c r="AP4" s="87" t="str">
        <f t="shared" si="0"/>
        <v>Yoakum</v>
      </c>
      <c r="AQ4" s="87" t="str">
        <f t="shared" si="0"/>
        <v>El Paso</v>
      </c>
      <c r="AR4" s="87" t="str">
        <f t="shared" si="0"/>
        <v>Fisher</v>
      </c>
      <c r="AS4" s="87" t="str">
        <f t="shared" si="0"/>
        <v>Nolan</v>
      </c>
      <c r="AT4" s="87" t="str">
        <f t="shared" si="0"/>
        <v>Chaves</v>
      </c>
      <c r="AU4" s="87" t="str">
        <f t="shared" ref="AU4:AW4" si="1">AU24</f>
        <v>Lea</v>
      </c>
      <c r="AV4" s="87" t="str">
        <f t="shared" si="1"/>
        <v>Eddy</v>
      </c>
      <c r="AW4" s="87" t="str">
        <f t="shared" si="1"/>
        <v>De Baca</v>
      </c>
      <c r="AX4" s="87" t="str">
        <f t="shared" ref="AX4" si="2">AX24</f>
        <v>Roosevlt</v>
      </c>
      <c r="AY4" s="87" t="str">
        <f>AY24</f>
        <v>Total</v>
      </c>
      <c r="BA4" s="43"/>
    </row>
    <row r="5" spans="1:53" x14ac:dyDescent="0.2">
      <c r="B5" s="7" t="s">
        <v>821</v>
      </c>
      <c r="C5" s="88">
        <f t="shared" ref="C5:L16" si="3">VLOOKUP($B5,$B$24:$AY$56,COLUMN(C$4)-1,FALSE)</f>
        <v>225.05759696845075</v>
      </c>
      <c r="D5" s="88">
        <f t="shared" si="3"/>
        <v>31.6138575876858</v>
      </c>
      <c r="E5" s="88">
        <f t="shared" si="3"/>
        <v>439.25101717290397</v>
      </c>
      <c r="F5" s="88">
        <f t="shared" si="3"/>
        <v>221.08824971505786</v>
      </c>
      <c r="G5" s="88">
        <f t="shared" si="3"/>
        <v>345.49186728159339</v>
      </c>
      <c r="H5" s="88">
        <f t="shared" si="3"/>
        <v>25.228393637271608</v>
      </c>
      <c r="I5" s="88">
        <f t="shared" si="3"/>
        <v>9.4982287174666578</v>
      </c>
      <c r="J5" s="88">
        <f t="shared" si="3"/>
        <v>14.3669959814347</v>
      </c>
      <c r="K5" s="88">
        <f t="shared" si="3"/>
        <v>3.8822630867751604</v>
      </c>
      <c r="L5" s="88">
        <f t="shared" si="3"/>
        <v>2.1338346748134658</v>
      </c>
      <c r="M5" s="88">
        <f t="shared" ref="M5:V16" si="4">VLOOKUP($B5,$B$24:$AY$56,COLUMN(M$4)-1,FALSE)</f>
        <v>76.486225368662247</v>
      </c>
      <c r="N5" s="88">
        <f t="shared" si="4"/>
        <v>19.777921391222609</v>
      </c>
      <c r="O5" s="88">
        <f t="shared" si="4"/>
        <v>15.748755096645322</v>
      </c>
      <c r="P5" s="88">
        <f t="shared" si="4"/>
        <v>49.792243698960121</v>
      </c>
      <c r="Q5" s="88">
        <f t="shared" si="4"/>
        <v>73.721343951589219</v>
      </c>
      <c r="R5" s="88">
        <f t="shared" si="4"/>
        <v>3.3405009165148933</v>
      </c>
      <c r="S5" s="88">
        <f t="shared" si="4"/>
        <v>60.90699145173609</v>
      </c>
      <c r="T5" s="88">
        <f t="shared" si="4"/>
        <v>9.4001527524822295E-3</v>
      </c>
      <c r="U5" s="88">
        <f t="shared" si="4"/>
        <v>40.924275306973733</v>
      </c>
      <c r="V5" s="88">
        <f t="shared" si="4"/>
        <v>4.8692791257857939</v>
      </c>
      <c r="W5" s="88">
        <f t="shared" ref="W5:AF16" si="5">VLOOKUP($B5,$B$24:$AY$56,COLUMN(W$4)-1,FALSE)</f>
        <v>20.522946947887903</v>
      </c>
      <c r="X5" s="88">
        <f t="shared" si="5"/>
        <v>4.2582691968744495</v>
      </c>
      <c r="Y5" s="88">
        <f t="shared" si="5"/>
        <v>0.73321191469361391</v>
      </c>
      <c r="Z5" s="88">
        <f t="shared" si="5"/>
        <v>56.704969508254507</v>
      </c>
      <c r="AA5" s="88">
        <f t="shared" si="5"/>
        <v>491.30856645908</v>
      </c>
      <c r="AB5" s="88">
        <f t="shared" si="5"/>
        <v>23.970389518829684</v>
      </c>
      <c r="AC5" s="88">
        <f t="shared" si="5"/>
        <v>432.59367638799131</v>
      </c>
      <c r="AD5" s="88">
        <f t="shared" si="5"/>
        <v>220.40830037013103</v>
      </c>
      <c r="AE5" s="88">
        <f t="shared" si="5"/>
        <v>16.405658098819103</v>
      </c>
      <c r="AF5" s="88">
        <f t="shared" si="5"/>
        <v>23.079813600846016</v>
      </c>
      <c r="AG5" s="88">
        <f t="shared" ref="AG5:AP16" si="6">VLOOKUP($B5,$B$24:$AY$56,COLUMN(AG$4)-1,FALSE)</f>
        <v>10.377768638740379</v>
      </c>
      <c r="AH5" s="88">
        <f t="shared" si="6"/>
        <v>61.031224346395632</v>
      </c>
      <c r="AI5" s="88">
        <f t="shared" si="6"/>
        <v>66.890309323776521</v>
      </c>
      <c r="AJ5" s="88">
        <f t="shared" si="6"/>
        <v>242.47714645437989</v>
      </c>
      <c r="AK5" s="88">
        <f t="shared" si="6"/>
        <v>8.2139328946595391</v>
      </c>
      <c r="AL5" s="88">
        <f t="shared" si="6"/>
        <v>6.5049057047177028</v>
      </c>
      <c r="AM5" s="88">
        <f t="shared" si="6"/>
        <v>254.22566335115448</v>
      </c>
      <c r="AN5" s="88">
        <f t="shared" si="6"/>
        <v>85.086082086833912</v>
      </c>
      <c r="AO5" s="88">
        <f t="shared" si="6"/>
        <v>220.12748371423535</v>
      </c>
      <c r="AP5" s="88">
        <f t="shared" si="6"/>
        <v>55.438801639151642</v>
      </c>
      <c r="AQ5" s="88">
        <f t="shared" ref="AQ5:AX16" si="7">VLOOKUP($B5,$B$24:$AY$56,COLUMN(AQ$4)-1,FALSE)</f>
        <v>1.4379</v>
      </c>
      <c r="AR5" s="88">
        <f t="shared" si="7"/>
        <v>13.55</v>
      </c>
      <c r="AS5" s="88">
        <f t="shared" si="7"/>
        <v>1E-4</v>
      </c>
      <c r="AT5" s="88">
        <f t="shared" si="7"/>
        <v>65.244952705481467</v>
      </c>
      <c r="AU5" s="88">
        <f t="shared" si="7"/>
        <v>1030.0053129663359</v>
      </c>
      <c r="AV5" s="88">
        <f t="shared" si="7"/>
        <v>400.39776540743799</v>
      </c>
      <c r="AW5" s="88">
        <f t="shared" si="7"/>
        <v>0</v>
      </c>
      <c r="AX5" s="88">
        <f t="shared" si="7"/>
        <v>2.4534398683978615</v>
      </c>
      <c r="AY5" s="88">
        <f t="shared" ref="AY5:AY18" si="8">SUM(C5:AX5)</f>
        <v>5476.6378323894023</v>
      </c>
      <c r="BA5" s="43"/>
    </row>
    <row r="6" spans="1:53" x14ac:dyDescent="0.2">
      <c r="B6" s="7" t="s">
        <v>2582</v>
      </c>
      <c r="C6" s="88">
        <f t="shared" si="3"/>
        <v>110.93375934721145</v>
      </c>
      <c r="D6" s="88">
        <f t="shared" si="3"/>
        <v>5.650781307230611</v>
      </c>
      <c r="E6" s="88">
        <f t="shared" si="3"/>
        <v>37.771011895699338</v>
      </c>
      <c r="F6" s="88">
        <f t="shared" si="3"/>
        <v>69.891242484168075</v>
      </c>
      <c r="G6" s="88">
        <f t="shared" si="3"/>
        <v>140.07989451082199</v>
      </c>
      <c r="H6" s="88">
        <f t="shared" si="3"/>
        <v>7.1378290196597174</v>
      </c>
      <c r="I6" s="88">
        <f t="shared" si="3"/>
        <v>5.0559622222589677</v>
      </c>
      <c r="J6" s="88">
        <f t="shared" si="3"/>
        <v>12.788610326890328</v>
      </c>
      <c r="K6" s="88">
        <f t="shared" si="3"/>
        <v>5.0559622222589677</v>
      </c>
      <c r="L6" s="88">
        <f t="shared" si="3"/>
        <v>13.680838954347793</v>
      </c>
      <c r="M6" s="88">
        <f t="shared" si="4"/>
        <v>39.852878693100095</v>
      </c>
      <c r="N6" s="88">
        <f t="shared" si="4"/>
        <v>16.357524836720188</v>
      </c>
      <c r="O6" s="88">
        <f t="shared" si="4"/>
        <v>25.577220653780657</v>
      </c>
      <c r="P6" s="88">
        <f t="shared" si="4"/>
        <v>27.361677908695587</v>
      </c>
      <c r="Q6" s="88">
        <f t="shared" si="4"/>
        <v>27.65908745118141</v>
      </c>
      <c r="R6" s="88">
        <f t="shared" si="4"/>
        <v>1.1896381699432863</v>
      </c>
      <c r="S6" s="88">
        <f t="shared" si="4"/>
        <v>61.266365752079246</v>
      </c>
      <c r="T6" s="88">
        <f t="shared" si="4"/>
        <v>0</v>
      </c>
      <c r="U6" s="88">
        <f t="shared" si="4"/>
        <v>12.788610326890328</v>
      </c>
      <c r="V6" s="88">
        <f t="shared" si="4"/>
        <v>13.383429411861973</v>
      </c>
      <c r="W6" s="88">
        <f t="shared" si="5"/>
        <v>19.926439346550048</v>
      </c>
      <c r="X6" s="88">
        <f t="shared" si="5"/>
        <v>4.163733594801502</v>
      </c>
      <c r="Y6" s="88">
        <f t="shared" si="5"/>
        <v>1.1896381699432863</v>
      </c>
      <c r="Z6" s="88">
        <f t="shared" si="5"/>
        <v>91.602139085633056</v>
      </c>
      <c r="AA6" s="88">
        <f t="shared" si="5"/>
        <v>74.054976078969574</v>
      </c>
      <c r="AB6" s="88">
        <f t="shared" si="5"/>
        <v>61.563775294565069</v>
      </c>
      <c r="AC6" s="88">
        <f t="shared" si="5"/>
        <v>0</v>
      </c>
      <c r="AD6" s="88">
        <f t="shared" si="5"/>
        <v>77.921300131285264</v>
      </c>
      <c r="AE6" s="88">
        <f t="shared" si="5"/>
        <v>20.818667974007511</v>
      </c>
      <c r="AF6" s="88">
        <f t="shared" si="5"/>
        <v>12.193791241918685</v>
      </c>
      <c r="AG6" s="88">
        <f t="shared" si="6"/>
        <v>19.629029804064224</v>
      </c>
      <c r="AH6" s="88">
        <f t="shared" si="6"/>
        <v>35.391735555812772</v>
      </c>
      <c r="AI6" s="88">
        <f t="shared" si="6"/>
        <v>8.922286274574649</v>
      </c>
      <c r="AJ6" s="88">
        <f t="shared" si="6"/>
        <v>99.632196732750245</v>
      </c>
      <c r="AK6" s="88">
        <f t="shared" si="6"/>
        <v>9.8145149020321121</v>
      </c>
      <c r="AL6" s="88">
        <f t="shared" si="6"/>
        <v>8.6248767320888273</v>
      </c>
      <c r="AM6" s="88">
        <f t="shared" si="6"/>
        <v>0</v>
      </c>
      <c r="AN6" s="88">
        <f t="shared" si="6"/>
        <v>47.882936340217277</v>
      </c>
      <c r="AO6" s="88">
        <f t="shared" si="6"/>
        <v>28.253906536153053</v>
      </c>
      <c r="AP6" s="88">
        <f t="shared" si="6"/>
        <v>32.120230588468729</v>
      </c>
      <c r="AQ6" s="88">
        <f t="shared" si="7"/>
        <v>0</v>
      </c>
      <c r="AR6" s="88">
        <f t="shared" si="7"/>
        <v>0</v>
      </c>
      <c r="AS6" s="88">
        <f t="shared" si="7"/>
        <v>0</v>
      </c>
      <c r="AT6" s="88">
        <f t="shared" si="7"/>
        <v>30.930592418525446</v>
      </c>
      <c r="AU6" s="88">
        <f t="shared" si="7"/>
        <v>112.42080705964057</v>
      </c>
      <c r="AV6" s="88">
        <f t="shared" si="7"/>
        <v>150.19181895533993</v>
      </c>
      <c r="AW6" s="88">
        <f t="shared" si="7"/>
        <v>0</v>
      </c>
      <c r="AX6" s="88">
        <f t="shared" si="7"/>
        <v>0.29740954248582158</v>
      </c>
      <c r="AY6" s="88">
        <f t="shared" si="8"/>
        <v>1581.0291278546279</v>
      </c>
      <c r="BA6" s="58"/>
    </row>
    <row r="7" spans="1:53" x14ac:dyDescent="0.2">
      <c r="B7" s="7" t="s">
        <v>2411</v>
      </c>
      <c r="C7" s="88">
        <f t="shared" si="3"/>
        <v>27.161976382116208</v>
      </c>
      <c r="D7" s="88">
        <f t="shared" si="3"/>
        <v>1.3067974854591387</v>
      </c>
      <c r="E7" s="88">
        <f t="shared" si="3"/>
        <v>16.274308207508369</v>
      </c>
      <c r="F7" s="88">
        <f t="shared" si="3"/>
        <v>23.820457082427588</v>
      </c>
      <c r="G7" s="88">
        <f t="shared" si="3"/>
        <v>24.21908231008754</v>
      </c>
      <c r="H7" s="88">
        <f t="shared" si="3"/>
        <v>2.1248457787439046</v>
      </c>
      <c r="I7" s="88">
        <f t="shared" si="3"/>
        <v>0.65166558956583032</v>
      </c>
      <c r="J7" s="88">
        <f t="shared" si="3"/>
        <v>4.4472710181540451</v>
      </c>
      <c r="K7" s="88">
        <f t="shared" si="3"/>
        <v>1.4315845132483402</v>
      </c>
      <c r="L7" s="88">
        <f t="shared" si="3"/>
        <v>0.78685153633746541</v>
      </c>
      <c r="M7" s="88">
        <f t="shared" si="4"/>
        <v>14.1910581046942</v>
      </c>
      <c r="N7" s="88">
        <f t="shared" si="4"/>
        <v>7.293108513013336</v>
      </c>
      <c r="O7" s="88">
        <f t="shared" si="4"/>
        <v>5.7887315668879618</v>
      </c>
      <c r="P7" s="88">
        <f t="shared" si="4"/>
        <v>14.607014863991539</v>
      </c>
      <c r="Q7" s="88">
        <f t="shared" si="4"/>
        <v>12.343516832148522</v>
      </c>
      <c r="R7" s="88">
        <f t="shared" si="4"/>
        <v>2.0797837964866929E-2</v>
      </c>
      <c r="S7" s="88">
        <f t="shared" si="4"/>
        <v>6.6137124728276833</v>
      </c>
      <c r="T7" s="88">
        <f t="shared" si="4"/>
        <v>3.4663063274778215E-3</v>
      </c>
      <c r="U7" s="88">
        <f t="shared" si="4"/>
        <v>1.7088890194465658</v>
      </c>
      <c r="V7" s="88">
        <f t="shared" si="4"/>
        <v>1.7955466776335114</v>
      </c>
      <c r="W7" s="88">
        <f t="shared" si="5"/>
        <v>3.3345866870336645</v>
      </c>
      <c r="X7" s="88">
        <f t="shared" si="5"/>
        <v>1.570236766347453</v>
      </c>
      <c r="Y7" s="88">
        <f t="shared" si="5"/>
        <v>0.27037189354327007</v>
      </c>
      <c r="Z7" s="88">
        <f t="shared" si="5"/>
        <v>8.3849950061688503</v>
      </c>
      <c r="AA7" s="88">
        <f t="shared" si="5"/>
        <v>15.123494506785734</v>
      </c>
      <c r="AB7" s="88">
        <f t="shared" si="5"/>
        <v>8.8390811350684437</v>
      </c>
      <c r="AC7" s="88">
        <f t="shared" si="5"/>
        <v>15.348804418071794</v>
      </c>
      <c r="AD7" s="88">
        <f t="shared" si="5"/>
        <v>15.893014511485811</v>
      </c>
      <c r="AE7" s="88">
        <f t="shared" si="5"/>
        <v>3.5876270489395448</v>
      </c>
      <c r="AF7" s="88">
        <f t="shared" si="5"/>
        <v>7.1163268903119672</v>
      </c>
      <c r="AG7" s="88">
        <f t="shared" si="6"/>
        <v>3.8268021855355143</v>
      </c>
      <c r="AH7" s="88">
        <f t="shared" si="6"/>
        <v>9.6293989777333877</v>
      </c>
      <c r="AI7" s="88">
        <f t="shared" si="6"/>
        <v>7.019270313142588</v>
      </c>
      <c r="AJ7" s="88">
        <f t="shared" si="6"/>
        <v>21.47723400505258</v>
      </c>
      <c r="AK7" s="88">
        <f t="shared" si="6"/>
        <v>3.0156865049057044</v>
      </c>
      <c r="AL7" s="88">
        <f t="shared" si="6"/>
        <v>2.3986839786146525</v>
      </c>
      <c r="AM7" s="88">
        <f t="shared" si="6"/>
        <v>12.783737735738205</v>
      </c>
      <c r="AN7" s="88">
        <f t="shared" si="6"/>
        <v>10.939662769520003</v>
      </c>
      <c r="AO7" s="88">
        <f t="shared" si="6"/>
        <v>8.707361494624287</v>
      </c>
      <c r="AP7" s="88">
        <f t="shared" si="6"/>
        <v>11.383349979437165</v>
      </c>
      <c r="AQ7" s="88">
        <f t="shared" si="7"/>
        <v>0</v>
      </c>
      <c r="AR7" s="88">
        <f t="shared" si="7"/>
        <v>0</v>
      </c>
      <c r="AS7" s="88">
        <f t="shared" si="7"/>
        <v>0</v>
      </c>
      <c r="AT7" s="88">
        <f t="shared" si="7"/>
        <v>8.0037013101462904</v>
      </c>
      <c r="AU7" s="88">
        <f t="shared" si="7"/>
        <v>38.87115915633629</v>
      </c>
      <c r="AV7" s="88">
        <f t="shared" si="7"/>
        <v>35.522707243992713</v>
      </c>
      <c r="AW7" s="88">
        <f t="shared" si="7"/>
        <v>0</v>
      </c>
      <c r="AX7" s="88">
        <f t="shared" si="7"/>
        <v>0.9047059514717114</v>
      </c>
      <c r="AY7" s="88">
        <f t="shared" si="8"/>
        <v>420.54268256859183</v>
      </c>
      <c r="BA7" s="58"/>
    </row>
    <row r="8" spans="1:53" x14ac:dyDescent="0.2">
      <c r="B8" s="7" t="s">
        <v>2410</v>
      </c>
      <c r="C8" s="88">
        <f t="shared" si="3"/>
        <v>5005.9551232176182</v>
      </c>
      <c r="D8" s="88">
        <f t="shared" si="3"/>
        <v>240.84291493785631</v>
      </c>
      <c r="E8" s="88">
        <f t="shared" si="3"/>
        <v>2999.3567258176004</v>
      </c>
      <c r="F8" s="88">
        <f t="shared" si="3"/>
        <v>4390.112762474665</v>
      </c>
      <c r="G8" s="88">
        <f t="shared" si="3"/>
        <v>4463.5794341400588</v>
      </c>
      <c r="H8" s="88">
        <f t="shared" si="3"/>
        <v>391.60930200770798</v>
      </c>
      <c r="I8" s="88">
        <f t="shared" si="3"/>
        <v>120.10203715733948</v>
      </c>
      <c r="J8" s="88">
        <f t="shared" si="3"/>
        <v>819.63251953652423</v>
      </c>
      <c r="K8" s="88">
        <f t="shared" si="3"/>
        <v>263.84117737224045</v>
      </c>
      <c r="L8" s="88">
        <f t="shared" si="3"/>
        <v>145.01682146125566</v>
      </c>
      <c r="M8" s="88">
        <f t="shared" si="4"/>
        <v>2615.4135112880203</v>
      </c>
      <c r="N8" s="88">
        <f t="shared" si="4"/>
        <v>1344.1206711651184</v>
      </c>
      <c r="O8" s="88">
        <f t="shared" si="4"/>
        <v>1066.863840706154</v>
      </c>
      <c r="P8" s="88">
        <f t="shared" si="4"/>
        <v>2692.074386069301</v>
      </c>
      <c r="Q8" s="88">
        <f t="shared" si="4"/>
        <v>2274.9114591344992</v>
      </c>
      <c r="R8" s="88">
        <f t="shared" si="4"/>
        <v>3.833043739064026</v>
      </c>
      <c r="S8" s="88">
        <f t="shared" si="4"/>
        <v>1218.9079090223604</v>
      </c>
      <c r="T8" s="88">
        <f t="shared" si="4"/>
        <v>0.6388406231773377</v>
      </c>
      <c r="U8" s="88">
        <f t="shared" si="4"/>
        <v>314.94842722642744</v>
      </c>
      <c r="V8" s="88">
        <f t="shared" si="4"/>
        <v>330.91944280586091</v>
      </c>
      <c r="W8" s="88">
        <f t="shared" si="5"/>
        <v>614.56467949659884</v>
      </c>
      <c r="X8" s="88">
        <f t="shared" si="5"/>
        <v>289.39480229933395</v>
      </c>
      <c r="Y8" s="88">
        <f t="shared" si="5"/>
        <v>49.829568607832343</v>
      </c>
      <c r="Z8" s="88">
        <f t="shared" si="5"/>
        <v>1545.3554674659799</v>
      </c>
      <c r="AA8" s="88">
        <f t="shared" si="5"/>
        <v>2787.2616389227242</v>
      </c>
      <c r="AB8" s="88">
        <f t="shared" si="5"/>
        <v>1629.0435891022112</v>
      </c>
      <c r="AC8" s="88">
        <f t="shared" si="5"/>
        <v>2828.7862794292514</v>
      </c>
      <c r="AD8" s="88">
        <f t="shared" si="5"/>
        <v>2929.0842572680936</v>
      </c>
      <c r="AE8" s="88">
        <f t="shared" si="5"/>
        <v>661.20004498854451</v>
      </c>
      <c r="AF8" s="88">
        <f t="shared" si="5"/>
        <v>1311.5397993830743</v>
      </c>
      <c r="AG8" s="88">
        <f t="shared" si="6"/>
        <v>705.28004798778079</v>
      </c>
      <c r="AH8" s="88">
        <f t="shared" si="6"/>
        <v>1774.6992511866442</v>
      </c>
      <c r="AI8" s="88">
        <f t="shared" si="6"/>
        <v>1293.6522619341088</v>
      </c>
      <c r="AJ8" s="88">
        <f t="shared" si="6"/>
        <v>3958.2565012067844</v>
      </c>
      <c r="AK8" s="88">
        <f t="shared" si="6"/>
        <v>555.79134216428383</v>
      </c>
      <c r="AL8" s="88">
        <f t="shared" si="6"/>
        <v>442.07771123871771</v>
      </c>
      <c r="AM8" s="88">
        <f t="shared" si="6"/>
        <v>2356.0442182780216</v>
      </c>
      <c r="AN8" s="88">
        <f t="shared" si="6"/>
        <v>2016.1810067476777</v>
      </c>
      <c r="AO8" s="88">
        <f t="shared" si="6"/>
        <v>1604.7676454214723</v>
      </c>
      <c r="AP8" s="88">
        <f t="shared" si="6"/>
        <v>2097.9526065143768</v>
      </c>
      <c r="AQ8" s="88">
        <f t="shared" si="7"/>
        <v>0</v>
      </c>
      <c r="AR8" s="88">
        <f t="shared" si="7"/>
        <v>0</v>
      </c>
      <c r="AS8" s="88">
        <f t="shared" si="7"/>
        <v>0</v>
      </c>
      <c r="AT8" s="88">
        <f t="shared" si="7"/>
        <v>1475.0829989164727</v>
      </c>
      <c r="AU8" s="88">
        <f t="shared" si="7"/>
        <v>7163.9587483106652</v>
      </c>
      <c r="AV8" s="88">
        <f t="shared" si="7"/>
        <v>6546.8387063213559</v>
      </c>
      <c r="AW8" s="88">
        <f t="shared" si="7"/>
        <v>0</v>
      </c>
      <c r="AX8" s="88">
        <f t="shared" si="7"/>
        <v>166.73740264928514</v>
      </c>
      <c r="AY8" s="88">
        <f t="shared" si="8"/>
        <v>77506.060925744168</v>
      </c>
      <c r="BA8" s="58"/>
    </row>
    <row r="9" spans="1:53" x14ac:dyDescent="0.2">
      <c r="B9" s="7" t="s">
        <v>1881</v>
      </c>
      <c r="C9" s="88">
        <f t="shared" si="3"/>
        <v>5956.9138732500005</v>
      </c>
      <c r="D9" s="88">
        <f t="shared" si="3"/>
        <v>30.320649</v>
      </c>
      <c r="E9" s="88">
        <f t="shared" si="3"/>
        <v>1469.9983634999999</v>
      </c>
      <c r="F9" s="88">
        <f t="shared" si="3"/>
        <v>588.33624149999991</v>
      </c>
      <c r="G9" s="88">
        <f t="shared" si="3"/>
        <v>93.589233750000005</v>
      </c>
      <c r="H9" s="88">
        <f t="shared" si="3"/>
        <v>0</v>
      </c>
      <c r="I9" s="88">
        <f t="shared" si="3"/>
        <v>31.929704999999998</v>
      </c>
      <c r="J9" s="88">
        <f t="shared" si="3"/>
        <v>0</v>
      </c>
      <c r="K9" s="88">
        <f t="shared" si="3"/>
        <v>0</v>
      </c>
      <c r="L9" s="88">
        <f t="shared" si="3"/>
        <v>0</v>
      </c>
      <c r="M9" s="88">
        <f t="shared" si="4"/>
        <v>196.41796875</v>
      </c>
      <c r="N9" s="88">
        <f t="shared" si="4"/>
        <v>0</v>
      </c>
      <c r="O9" s="88">
        <f t="shared" si="4"/>
        <v>209.01386024999999</v>
      </c>
      <c r="P9" s="88">
        <f t="shared" si="4"/>
        <v>25.757466750000003</v>
      </c>
      <c r="Q9" s="88">
        <f t="shared" si="4"/>
        <v>197.67504374999999</v>
      </c>
      <c r="R9" s="88">
        <f t="shared" si="4"/>
        <v>0.76681574999999991</v>
      </c>
      <c r="S9" s="88">
        <f t="shared" si="4"/>
        <v>657.29937600000005</v>
      </c>
      <c r="T9" s="88">
        <f t="shared" si="4"/>
        <v>0.96794775</v>
      </c>
      <c r="U9" s="88">
        <f t="shared" si="4"/>
        <v>0</v>
      </c>
      <c r="V9" s="88">
        <f t="shared" si="4"/>
        <v>84.764567249999999</v>
      </c>
      <c r="W9" s="88">
        <f t="shared" si="5"/>
        <v>2658.6633419999998</v>
      </c>
      <c r="X9" s="88">
        <f t="shared" si="5"/>
        <v>0</v>
      </c>
      <c r="Y9" s="88">
        <f t="shared" si="5"/>
        <v>0</v>
      </c>
      <c r="Z9" s="88">
        <f t="shared" si="5"/>
        <v>2.0238907500000001</v>
      </c>
      <c r="AA9" s="88">
        <f t="shared" si="5"/>
        <v>2987.5015912500003</v>
      </c>
      <c r="AB9" s="88">
        <f t="shared" si="5"/>
        <v>0</v>
      </c>
      <c r="AC9" s="88">
        <f t="shared" si="5"/>
        <v>2951.1218407499996</v>
      </c>
      <c r="AD9" s="88">
        <f t="shared" si="5"/>
        <v>539.637156</v>
      </c>
      <c r="AE9" s="88">
        <f t="shared" si="5"/>
        <v>418.86996075000002</v>
      </c>
      <c r="AF9" s="88">
        <f t="shared" si="5"/>
        <v>18.227587499999998</v>
      </c>
      <c r="AG9" s="88">
        <f t="shared" si="6"/>
        <v>1091.17881225</v>
      </c>
      <c r="AH9" s="88">
        <f t="shared" si="6"/>
        <v>0</v>
      </c>
      <c r="AI9" s="88">
        <f t="shared" si="6"/>
        <v>546.63906374999999</v>
      </c>
      <c r="AJ9" s="88">
        <f t="shared" si="6"/>
        <v>1091.3296612500001</v>
      </c>
      <c r="AK9" s="88">
        <f t="shared" si="6"/>
        <v>0</v>
      </c>
      <c r="AL9" s="88">
        <f t="shared" si="6"/>
        <v>284.46350174999998</v>
      </c>
      <c r="AM9" s="88">
        <f t="shared" si="6"/>
        <v>11780.351522999999</v>
      </c>
      <c r="AN9" s="88">
        <f t="shared" si="6"/>
        <v>1287.0813802499999</v>
      </c>
      <c r="AO9" s="88">
        <f t="shared" si="6"/>
        <v>858.58222499999988</v>
      </c>
      <c r="AP9" s="88">
        <f t="shared" si="6"/>
        <v>1.52106075</v>
      </c>
      <c r="AQ9" s="88">
        <f t="shared" si="7"/>
        <v>0</v>
      </c>
      <c r="AR9" s="88">
        <f t="shared" si="7"/>
        <v>0</v>
      </c>
      <c r="AS9" s="88">
        <f t="shared" si="7"/>
        <v>0</v>
      </c>
      <c r="AT9" s="88">
        <f t="shared" si="7"/>
        <v>435.56391674999998</v>
      </c>
      <c r="AU9" s="88">
        <f t="shared" si="7"/>
        <v>19287.703988999998</v>
      </c>
      <c r="AV9" s="88">
        <f t="shared" si="7"/>
        <v>26708.871393000001</v>
      </c>
      <c r="AW9" s="88">
        <f t="shared" si="7"/>
        <v>0</v>
      </c>
      <c r="AX9" s="88">
        <f t="shared" si="7"/>
        <v>375.23688749999997</v>
      </c>
      <c r="AY9" s="88">
        <f t="shared" si="8"/>
        <v>82868.319895499983</v>
      </c>
      <c r="BA9" s="58"/>
    </row>
    <row r="10" spans="1:53" x14ac:dyDescent="0.2">
      <c r="B10" s="7" t="s">
        <v>1883</v>
      </c>
      <c r="C10" s="88">
        <f t="shared" si="3"/>
        <v>3268.6462640000004</v>
      </c>
      <c r="D10" s="88">
        <f t="shared" si="3"/>
        <v>337.28386800000004</v>
      </c>
      <c r="E10" s="88">
        <f t="shared" si="3"/>
        <v>5737.1984920000004</v>
      </c>
      <c r="F10" s="88">
        <f t="shared" si="3"/>
        <v>12024.886208000002</v>
      </c>
      <c r="G10" s="88">
        <f t="shared" si="3"/>
        <v>14697.331924000004</v>
      </c>
      <c r="H10" s="88">
        <f t="shared" si="3"/>
        <v>2210.3742400000001</v>
      </c>
      <c r="I10" s="88">
        <f t="shared" si="3"/>
        <v>58.756516000000005</v>
      </c>
      <c r="J10" s="88">
        <f t="shared" si="3"/>
        <v>2556.4414760000004</v>
      </c>
      <c r="K10" s="88">
        <f t="shared" si="3"/>
        <v>340.25494400000002</v>
      </c>
      <c r="L10" s="88">
        <f t="shared" si="3"/>
        <v>777.26585599999999</v>
      </c>
      <c r="M10" s="88">
        <f t="shared" si="4"/>
        <v>15456.701864000002</v>
      </c>
      <c r="N10" s="88">
        <f t="shared" si="4"/>
        <v>2216.3943080000004</v>
      </c>
      <c r="O10" s="88">
        <f t="shared" si="4"/>
        <v>2220.0944120000004</v>
      </c>
      <c r="P10" s="88">
        <f t="shared" si="4"/>
        <v>11107.631876000001</v>
      </c>
      <c r="Q10" s="88">
        <f t="shared" si="4"/>
        <v>3308.6914640000005</v>
      </c>
      <c r="R10" s="88">
        <f t="shared" si="4"/>
        <v>0</v>
      </c>
      <c r="S10" s="88">
        <f t="shared" si="4"/>
        <v>1507.2427400000001</v>
      </c>
      <c r="T10" s="88">
        <f t="shared" si="4"/>
        <v>0</v>
      </c>
      <c r="U10" s="88">
        <f t="shared" si="4"/>
        <v>2461.2426200000004</v>
      </c>
      <c r="V10" s="88">
        <f t="shared" si="4"/>
        <v>1182.9774880000002</v>
      </c>
      <c r="W10" s="88">
        <f t="shared" si="5"/>
        <v>847.35401600000012</v>
      </c>
      <c r="X10" s="88">
        <f t="shared" si="5"/>
        <v>861.41755200000023</v>
      </c>
      <c r="Y10" s="88">
        <f t="shared" si="5"/>
        <v>161.83515600000001</v>
      </c>
      <c r="Z10" s="88">
        <f t="shared" si="5"/>
        <v>5566.2175680000009</v>
      </c>
      <c r="AA10" s="88">
        <f t="shared" si="5"/>
        <v>6734.9068320000015</v>
      </c>
      <c r="AB10" s="88">
        <f t="shared" si="5"/>
        <v>2268.712184</v>
      </c>
      <c r="AC10" s="88">
        <f t="shared" si="5"/>
        <v>7398.3301640000009</v>
      </c>
      <c r="AD10" s="88">
        <f t="shared" si="5"/>
        <v>3626.7820240000005</v>
      </c>
      <c r="AE10" s="88">
        <f t="shared" si="5"/>
        <v>593.96756000000005</v>
      </c>
      <c r="AF10" s="88">
        <f t="shared" si="5"/>
        <v>2322.2489320000004</v>
      </c>
      <c r="AG10" s="88">
        <f t="shared" si="6"/>
        <v>234.29884800000005</v>
      </c>
      <c r="AH10" s="88">
        <f t="shared" si="6"/>
        <v>8965.8738480000011</v>
      </c>
      <c r="AI10" s="88">
        <f t="shared" si="6"/>
        <v>626.86623200000008</v>
      </c>
      <c r="AJ10" s="88">
        <f t="shared" si="6"/>
        <v>8.0126640000000009</v>
      </c>
      <c r="AK10" s="88">
        <f t="shared" si="6"/>
        <v>2530.9466360000001</v>
      </c>
      <c r="AL10" s="88">
        <f t="shared" si="6"/>
        <v>383.24041600000004</v>
      </c>
      <c r="AM10" s="88">
        <f t="shared" si="6"/>
        <v>8564.2053920000017</v>
      </c>
      <c r="AN10" s="88">
        <f t="shared" si="6"/>
        <v>4629.6551680000011</v>
      </c>
      <c r="AO10" s="88">
        <f t="shared" si="6"/>
        <v>2185.6090320000003</v>
      </c>
      <c r="AP10" s="88">
        <f t="shared" si="6"/>
        <v>14207.165992000002</v>
      </c>
      <c r="AQ10" s="88">
        <f t="shared" si="7"/>
        <v>0</v>
      </c>
      <c r="AR10" s="88">
        <f t="shared" si="7"/>
        <v>0</v>
      </c>
      <c r="AS10" s="88">
        <f t="shared" si="7"/>
        <v>0</v>
      </c>
      <c r="AT10" s="88">
        <f t="shared" si="7"/>
        <v>329.12201600000003</v>
      </c>
      <c r="AU10" s="88">
        <f t="shared" si="7"/>
        <v>19636.330524000005</v>
      </c>
      <c r="AV10" s="88">
        <f t="shared" si="7"/>
        <v>11670.849796000002</v>
      </c>
      <c r="AW10" s="88">
        <f t="shared" si="7"/>
        <v>0</v>
      </c>
      <c r="AX10" s="88">
        <f t="shared" si="7"/>
        <v>151.32555600000001</v>
      </c>
      <c r="AY10" s="88">
        <f t="shared" si="8"/>
        <v>185974.69066800002</v>
      </c>
      <c r="BA10" s="58"/>
    </row>
    <row r="11" spans="1:53" x14ac:dyDescent="0.2">
      <c r="B11" s="7" t="s">
        <v>1862</v>
      </c>
      <c r="C11" s="88">
        <f t="shared" si="3"/>
        <v>3051.9703310999375</v>
      </c>
      <c r="D11" s="88">
        <f t="shared" si="3"/>
        <v>146.83420301488979</v>
      </c>
      <c r="E11" s="88">
        <f t="shared" si="3"/>
        <v>1828.6116264055902</v>
      </c>
      <c r="F11" s="88">
        <f t="shared" si="3"/>
        <v>2676.5109897037737</v>
      </c>
      <c r="G11" s="88">
        <f t="shared" si="3"/>
        <v>2721.3012638329842</v>
      </c>
      <c r="H11" s="88">
        <f t="shared" si="3"/>
        <v>238.75163514092159</v>
      </c>
      <c r="I11" s="88">
        <f t="shared" si="3"/>
        <v>73.222361185143981</v>
      </c>
      <c r="J11" s="88">
        <f t="shared" si="3"/>
        <v>499.70366702414748</v>
      </c>
      <c r="K11" s="88">
        <f t="shared" si="3"/>
        <v>160.85550622055564</v>
      </c>
      <c r="L11" s="88">
        <f t="shared" si="3"/>
        <v>88.412106324615337</v>
      </c>
      <c r="M11" s="88">
        <f t="shared" si="4"/>
        <v>1594.5337589998906</v>
      </c>
      <c r="N11" s="88">
        <f t="shared" si="4"/>
        <v>819.46727624224968</v>
      </c>
      <c r="O11" s="88">
        <f t="shared" si="4"/>
        <v>650.43267648505559</v>
      </c>
      <c r="P11" s="88">
        <f t="shared" si="4"/>
        <v>1641.2714363521102</v>
      </c>
      <c r="Q11" s="88">
        <f t="shared" si="4"/>
        <v>1386.9405754271154</v>
      </c>
      <c r="R11" s="88">
        <f t="shared" si="4"/>
        <v>2.336883867610978</v>
      </c>
      <c r="S11" s="88">
        <f t="shared" si="4"/>
        <v>743.12906990029103</v>
      </c>
      <c r="T11" s="88">
        <f t="shared" si="4"/>
        <v>0.38948064460182968</v>
      </c>
      <c r="U11" s="88">
        <f t="shared" si="4"/>
        <v>192.01395778870202</v>
      </c>
      <c r="V11" s="88">
        <f t="shared" si="4"/>
        <v>201.75097390374776</v>
      </c>
      <c r="W11" s="88">
        <f t="shared" si="5"/>
        <v>374.68038010696017</v>
      </c>
      <c r="X11" s="88">
        <f t="shared" si="5"/>
        <v>176.43473200462884</v>
      </c>
      <c r="Y11" s="88">
        <f t="shared" si="5"/>
        <v>30.379490278942715</v>
      </c>
      <c r="Z11" s="88">
        <f t="shared" si="5"/>
        <v>942.15367929182605</v>
      </c>
      <c r="AA11" s="88">
        <f t="shared" si="5"/>
        <v>1699.3040523977829</v>
      </c>
      <c r="AB11" s="88">
        <f t="shared" si="5"/>
        <v>993.17564373466564</v>
      </c>
      <c r="AC11" s="88">
        <f t="shared" si="5"/>
        <v>1724.6202942969019</v>
      </c>
      <c r="AD11" s="88">
        <f t="shared" si="5"/>
        <v>1785.7687554993893</v>
      </c>
      <c r="AE11" s="88">
        <f t="shared" si="5"/>
        <v>403.11246716289367</v>
      </c>
      <c r="AF11" s="88">
        <f t="shared" si="5"/>
        <v>799.60376336755633</v>
      </c>
      <c r="AG11" s="88">
        <f t="shared" si="6"/>
        <v>429.98663164041994</v>
      </c>
      <c r="AH11" s="88">
        <f t="shared" si="6"/>
        <v>1081.9772307038829</v>
      </c>
      <c r="AI11" s="88">
        <f t="shared" si="6"/>
        <v>788.69830531870514</v>
      </c>
      <c r="AJ11" s="88">
        <f t="shared" si="6"/>
        <v>2413.2220739529366</v>
      </c>
      <c r="AK11" s="88">
        <f t="shared" si="6"/>
        <v>338.84816080359184</v>
      </c>
      <c r="AL11" s="88">
        <f t="shared" si="6"/>
        <v>269.52060606446616</v>
      </c>
      <c r="AM11" s="88">
        <f t="shared" si="6"/>
        <v>1436.4046172915478</v>
      </c>
      <c r="AN11" s="88">
        <f t="shared" si="6"/>
        <v>1229.2009143633745</v>
      </c>
      <c r="AO11" s="88">
        <f t="shared" si="6"/>
        <v>978.37537923979619</v>
      </c>
      <c r="AP11" s="88">
        <f t="shared" si="6"/>
        <v>1279.0544368724086</v>
      </c>
      <c r="AQ11" s="88">
        <f t="shared" si="7"/>
        <v>0</v>
      </c>
      <c r="AR11" s="88">
        <f t="shared" si="7"/>
        <v>0</v>
      </c>
      <c r="AS11" s="88">
        <f t="shared" si="7"/>
        <v>0</v>
      </c>
      <c r="AT11" s="88">
        <f t="shared" si="7"/>
        <v>899.3108083856248</v>
      </c>
      <c r="AU11" s="88">
        <f t="shared" si="7"/>
        <v>4367.6359485649182</v>
      </c>
      <c r="AV11" s="88">
        <f t="shared" si="7"/>
        <v>3991.3976458795505</v>
      </c>
      <c r="AW11" s="88">
        <f t="shared" si="7"/>
        <v>0</v>
      </c>
      <c r="AX11" s="88">
        <f t="shared" si="7"/>
        <v>101.65444824107755</v>
      </c>
      <c r="AY11" s="88">
        <f t="shared" si="8"/>
        <v>47252.960245027782</v>
      </c>
      <c r="BA11" s="58"/>
    </row>
    <row r="12" spans="1:53" x14ac:dyDescent="0.2">
      <c r="B12" s="7" t="s">
        <v>1873</v>
      </c>
      <c r="C12" s="88">
        <f t="shared" si="3"/>
        <v>151.53684992500001</v>
      </c>
      <c r="D12" s="88">
        <f t="shared" si="3"/>
        <v>5.6647083090000008</v>
      </c>
      <c r="E12" s="88">
        <f t="shared" si="3"/>
        <v>86.79453639700003</v>
      </c>
      <c r="F12" s="88">
        <f t="shared" si="3"/>
        <v>55.642445250000009</v>
      </c>
      <c r="G12" s="88">
        <f t="shared" si="3"/>
        <v>39.065819946000005</v>
      </c>
      <c r="H12" s="88">
        <f t="shared" si="3"/>
        <v>7.4484892370000013</v>
      </c>
      <c r="I12" s="88">
        <f t="shared" si="3"/>
        <v>5.7362857440000017</v>
      </c>
      <c r="J12" s="88">
        <f t="shared" si="3"/>
        <v>3.2146191960000001</v>
      </c>
      <c r="K12" s="88">
        <f t="shared" si="3"/>
        <v>6.6229098000000014E-2</v>
      </c>
      <c r="L12" s="88">
        <f t="shared" si="3"/>
        <v>0.15637345800000002</v>
      </c>
      <c r="M12" s="88">
        <f t="shared" si="4"/>
        <v>52.818711916000012</v>
      </c>
      <c r="N12" s="88">
        <f t="shared" si="4"/>
        <v>1.002013032</v>
      </c>
      <c r="O12" s="88">
        <f t="shared" si="4"/>
        <v>17.033975076000004</v>
      </c>
      <c r="P12" s="88">
        <f t="shared" si="4"/>
        <v>12.134069313000003</v>
      </c>
      <c r="Q12" s="88">
        <f t="shared" si="4"/>
        <v>8.8865584380000016</v>
      </c>
      <c r="R12" s="88">
        <f t="shared" si="4"/>
        <v>4.2673050000000008E-3</v>
      </c>
      <c r="S12" s="88">
        <f t="shared" si="4"/>
        <v>24.555178430000002</v>
      </c>
      <c r="T12" s="88">
        <f t="shared" si="4"/>
        <v>0</v>
      </c>
      <c r="U12" s="88">
        <f t="shared" si="4"/>
        <v>27.457495495000003</v>
      </c>
      <c r="V12" s="88">
        <f t="shared" si="4"/>
        <v>1.1432391960000003</v>
      </c>
      <c r="W12" s="88">
        <f t="shared" si="5"/>
        <v>142.79387091000004</v>
      </c>
      <c r="X12" s="88">
        <f t="shared" si="5"/>
        <v>7.2967638000000015E-2</v>
      </c>
      <c r="Y12" s="88">
        <f t="shared" si="5"/>
        <v>0.13581566700000003</v>
      </c>
      <c r="Z12" s="88">
        <f t="shared" si="5"/>
        <v>18.594507103000002</v>
      </c>
      <c r="AA12" s="88">
        <f t="shared" si="5"/>
        <v>61.051917743000011</v>
      </c>
      <c r="AB12" s="88">
        <f t="shared" si="5"/>
        <v>0.4887827520000001</v>
      </c>
      <c r="AC12" s="88">
        <f t="shared" si="5"/>
        <v>458.3650298230001</v>
      </c>
      <c r="AD12" s="88">
        <f t="shared" si="5"/>
        <v>74.506109137000024</v>
      </c>
      <c r="AE12" s="88">
        <f t="shared" si="5"/>
        <v>80.226668966000005</v>
      </c>
      <c r="AF12" s="88">
        <f t="shared" si="5"/>
        <v>3.3029373330000005</v>
      </c>
      <c r="AG12" s="88">
        <f t="shared" si="6"/>
        <v>17.529286608000003</v>
      </c>
      <c r="AH12" s="88">
        <f t="shared" si="6"/>
        <v>40.750371486000006</v>
      </c>
      <c r="AI12" s="88">
        <f t="shared" si="6"/>
        <v>27.652854439999999</v>
      </c>
      <c r="AJ12" s="88">
        <f t="shared" si="6"/>
        <v>133.91753675200002</v>
      </c>
      <c r="AK12" s="88">
        <f t="shared" si="6"/>
        <v>1.4618082630000002</v>
      </c>
      <c r="AL12" s="88">
        <f t="shared" si="6"/>
        <v>4.080546495000001</v>
      </c>
      <c r="AM12" s="88">
        <f t="shared" si="6"/>
        <v>110.27517875000002</v>
      </c>
      <c r="AN12" s="88">
        <f t="shared" si="6"/>
        <v>64.460665041000013</v>
      </c>
      <c r="AO12" s="88">
        <f t="shared" si="6"/>
        <v>51.084991473000009</v>
      </c>
      <c r="AP12" s="88">
        <f t="shared" si="6"/>
        <v>36.499691664000011</v>
      </c>
      <c r="AQ12" s="88">
        <f t="shared" si="7"/>
        <v>0</v>
      </c>
      <c r="AR12" s="88">
        <f t="shared" si="7"/>
        <v>4.04</v>
      </c>
      <c r="AS12" s="88">
        <f t="shared" si="7"/>
        <v>0</v>
      </c>
      <c r="AT12" s="88">
        <f t="shared" si="7"/>
        <v>142.698387607</v>
      </c>
      <c r="AU12" s="88">
        <f t="shared" si="7"/>
        <v>287.46923970300003</v>
      </c>
      <c r="AV12" s="88">
        <f t="shared" si="7"/>
        <v>362.27593637400003</v>
      </c>
      <c r="AW12" s="88">
        <f t="shared" si="7"/>
        <v>0</v>
      </c>
      <c r="AX12" s="88">
        <f t="shared" si="7"/>
        <v>3.1555114500000006</v>
      </c>
      <c r="AY12" s="88">
        <f t="shared" si="8"/>
        <v>2627.2524779390005</v>
      </c>
      <c r="BA12" s="58"/>
    </row>
    <row r="13" spans="1:53" x14ac:dyDescent="0.2">
      <c r="B13" s="7" t="s">
        <v>899</v>
      </c>
      <c r="C13" s="88">
        <f t="shared" si="3"/>
        <v>56.992200000000004</v>
      </c>
      <c r="D13" s="88">
        <f t="shared" si="3"/>
        <v>15.98</v>
      </c>
      <c r="E13" s="88">
        <f t="shared" si="3"/>
        <v>70.33720000000001</v>
      </c>
      <c r="F13" s="88">
        <f t="shared" si="3"/>
        <v>139.81030000000001</v>
      </c>
      <c r="G13" s="88">
        <f t="shared" si="3"/>
        <v>13.32</v>
      </c>
      <c r="H13" s="88">
        <f t="shared" si="3"/>
        <v>0.25789999999999996</v>
      </c>
      <c r="I13" s="88">
        <f t="shared" si="3"/>
        <v>0</v>
      </c>
      <c r="J13" s="88">
        <f t="shared" si="3"/>
        <v>0</v>
      </c>
      <c r="K13" s="88">
        <f t="shared" si="3"/>
        <v>0</v>
      </c>
      <c r="L13" s="88">
        <f t="shared" si="3"/>
        <v>0</v>
      </c>
      <c r="M13" s="88">
        <f t="shared" si="4"/>
        <v>14.381600000000001</v>
      </c>
      <c r="N13" s="88">
        <f t="shared" si="4"/>
        <v>0</v>
      </c>
      <c r="O13" s="88">
        <f t="shared" si="4"/>
        <v>0</v>
      </c>
      <c r="P13" s="88">
        <f t="shared" si="4"/>
        <v>37.118000000000002</v>
      </c>
      <c r="Q13" s="88">
        <f t="shared" si="4"/>
        <v>20.68</v>
      </c>
      <c r="R13" s="88">
        <f t="shared" si="4"/>
        <v>0</v>
      </c>
      <c r="S13" s="88">
        <f t="shared" si="4"/>
        <v>29.715</v>
      </c>
      <c r="T13" s="88">
        <f t="shared" si="4"/>
        <v>0</v>
      </c>
      <c r="U13" s="88">
        <f t="shared" si="4"/>
        <v>0</v>
      </c>
      <c r="V13" s="88">
        <f t="shared" si="4"/>
        <v>0</v>
      </c>
      <c r="W13" s="88">
        <f t="shared" si="5"/>
        <v>5.71</v>
      </c>
      <c r="X13" s="88">
        <f t="shared" si="5"/>
        <v>0</v>
      </c>
      <c r="Y13" s="88">
        <f t="shared" si="5"/>
        <v>0</v>
      </c>
      <c r="Z13" s="88">
        <f t="shared" si="5"/>
        <v>6.2770000000000001</v>
      </c>
      <c r="AA13" s="88">
        <f t="shared" si="5"/>
        <v>174.49860000000001</v>
      </c>
      <c r="AB13" s="88">
        <f t="shared" si="5"/>
        <v>0</v>
      </c>
      <c r="AC13" s="88">
        <f t="shared" si="5"/>
        <v>47.194800000000001</v>
      </c>
      <c r="AD13" s="88">
        <f t="shared" si="5"/>
        <v>3.8035999999999999</v>
      </c>
      <c r="AE13" s="88">
        <f t="shared" si="5"/>
        <v>0.34849999999999998</v>
      </c>
      <c r="AF13" s="88">
        <f t="shared" si="5"/>
        <v>0</v>
      </c>
      <c r="AG13" s="88">
        <f t="shared" si="6"/>
        <v>0</v>
      </c>
      <c r="AH13" s="88">
        <f t="shared" si="6"/>
        <v>69.58829999999999</v>
      </c>
      <c r="AI13" s="88">
        <f t="shared" si="6"/>
        <v>0.87680000000000002</v>
      </c>
      <c r="AJ13" s="88">
        <f t="shared" si="6"/>
        <v>26.5242</v>
      </c>
      <c r="AK13" s="88">
        <f t="shared" si="6"/>
        <v>2.3414999999999999</v>
      </c>
      <c r="AL13" s="88">
        <f t="shared" si="6"/>
        <v>0</v>
      </c>
      <c r="AM13" s="88">
        <f t="shared" si="6"/>
        <v>84.056799999999996</v>
      </c>
      <c r="AN13" s="88">
        <f t="shared" si="6"/>
        <v>24.964500000000001</v>
      </c>
      <c r="AO13" s="88">
        <f t="shared" si="6"/>
        <v>95.892399999999995</v>
      </c>
      <c r="AP13" s="88">
        <f t="shared" si="6"/>
        <v>17.295299999999997</v>
      </c>
      <c r="AQ13" s="88">
        <f t="shared" si="7"/>
        <v>60.244199999999999</v>
      </c>
      <c r="AR13" s="88">
        <f t="shared" si="7"/>
        <v>0</v>
      </c>
      <c r="AS13" s="88">
        <f t="shared" si="7"/>
        <v>0</v>
      </c>
      <c r="AT13" s="88">
        <f t="shared" si="7"/>
        <v>9.68</v>
      </c>
      <c r="AU13" s="88">
        <f t="shared" si="7"/>
        <v>107.03999999999999</v>
      </c>
      <c r="AV13" s="88">
        <f t="shared" si="7"/>
        <v>64.189400000000006</v>
      </c>
      <c r="AW13" s="88">
        <f t="shared" si="7"/>
        <v>0</v>
      </c>
      <c r="AX13" s="88">
        <f t="shared" si="7"/>
        <v>0</v>
      </c>
      <c r="AY13" s="88">
        <f t="shared" si="8"/>
        <v>1199.1180999999997</v>
      </c>
      <c r="BA13" s="58"/>
    </row>
    <row r="14" spans="1:53" x14ac:dyDescent="0.2">
      <c r="B14" s="7" t="s">
        <v>2586</v>
      </c>
      <c r="C14" s="88">
        <f t="shared" si="3"/>
        <v>8733.6254299532266</v>
      </c>
      <c r="D14" s="88">
        <f t="shared" si="3"/>
        <v>260.0613865542947</v>
      </c>
      <c r="E14" s="88">
        <f t="shared" si="3"/>
        <v>3262.3683705054423</v>
      </c>
      <c r="F14" s="88">
        <f t="shared" si="3"/>
        <v>4303.2426231664449</v>
      </c>
      <c r="G14" s="88">
        <f t="shared" si="3"/>
        <v>4423.5091207410942</v>
      </c>
      <c r="H14" s="88">
        <f t="shared" si="3"/>
        <v>376.98566469377522</v>
      </c>
      <c r="I14" s="88">
        <f t="shared" si="3"/>
        <v>138.32445938054309</v>
      </c>
      <c r="J14" s="88">
        <f t="shared" si="3"/>
        <v>789.0254613411314</v>
      </c>
      <c r="K14" s="88">
        <f t="shared" si="3"/>
        <v>253.9887104706838</v>
      </c>
      <c r="L14" s="88">
        <f t="shared" si="3"/>
        <v>139.60154304320875</v>
      </c>
      <c r="M14" s="88">
        <f t="shared" si="4"/>
        <v>2596.8792310450535</v>
      </c>
      <c r="N14" s="88">
        <f t="shared" si="4"/>
        <v>1293.9279584269218</v>
      </c>
      <c r="O14" s="88">
        <f t="shared" si="4"/>
        <v>1110.9728506149993</v>
      </c>
      <c r="P14" s="88">
        <f t="shared" si="4"/>
        <v>2602.5554363463966</v>
      </c>
      <c r="Q14" s="88">
        <f t="shared" si="4"/>
        <v>2218.1728977859098</v>
      </c>
      <c r="R14" s="88">
        <f t="shared" si="4"/>
        <v>7.818512701390409</v>
      </c>
      <c r="S14" s="88">
        <f t="shared" si="4"/>
        <v>1381.1973483814081</v>
      </c>
      <c r="T14" s="88">
        <f t="shared" si="4"/>
        <v>1.3030854502317348</v>
      </c>
      <c r="U14" s="88">
        <f t="shared" si="4"/>
        <v>303.18749215992034</v>
      </c>
      <c r="V14" s="88">
        <f t="shared" si="4"/>
        <v>349.52664199803928</v>
      </c>
      <c r="W14" s="88">
        <f t="shared" si="5"/>
        <v>740.93319718130192</v>
      </c>
      <c r="X14" s="88">
        <f t="shared" si="5"/>
        <v>278.58810131530208</v>
      </c>
      <c r="Y14" s="88">
        <f t="shared" si="5"/>
        <v>47.96881214700565</v>
      </c>
      <c r="Z14" s="88">
        <f t="shared" si="5"/>
        <v>1489.7124633656397</v>
      </c>
      <c r="AA14" s="88">
        <f t="shared" si="5"/>
        <v>2800.1556718265065</v>
      </c>
      <c r="AB14" s="88">
        <f t="shared" si="5"/>
        <v>1568.2111663444157</v>
      </c>
      <c r="AC14" s="88">
        <f t="shared" si="5"/>
        <v>3651.4003826271028</v>
      </c>
      <c r="AD14" s="88">
        <f t="shared" si="5"/>
        <v>2868.5603237816263</v>
      </c>
      <c r="AE14" s="88">
        <f t="shared" si="5"/>
        <v>831.92983097352101</v>
      </c>
      <c r="AF14" s="88">
        <f t="shared" si="5"/>
        <v>1284.5829568317545</v>
      </c>
      <c r="AG14" s="88">
        <f t="shared" si="6"/>
        <v>1227.3594285671379</v>
      </c>
      <c r="AH14" s="88">
        <f t="shared" si="6"/>
        <v>1708.4276941587398</v>
      </c>
      <c r="AI14" s="88">
        <f t="shared" si="6"/>
        <v>1718.7574287407997</v>
      </c>
      <c r="AJ14" s="88">
        <f t="shared" si="6"/>
        <v>8057.4030333370392</v>
      </c>
      <c r="AK14" s="88">
        <f t="shared" si="6"/>
        <v>535.03675087044769</v>
      </c>
      <c r="AL14" s="88">
        <f t="shared" si="6"/>
        <v>481.99371729943107</v>
      </c>
      <c r="AM14" s="88">
        <f t="shared" si="6"/>
        <v>2519.9086844303633</v>
      </c>
      <c r="AN14" s="88">
        <f t="shared" si="6"/>
        <v>2128.0553223600105</v>
      </c>
      <c r="AO14" s="88">
        <f t="shared" si="6"/>
        <v>1783.6126806953764</v>
      </c>
      <c r="AP14" s="88">
        <f t="shared" si="6"/>
        <v>2020.9861897013934</v>
      </c>
      <c r="AQ14" s="88">
        <f t="shared" si="7"/>
        <v>0</v>
      </c>
      <c r="AR14" s="88">
        <f t="shared" si="7"/>
        <v>0</v>
      </c>
      <c r="AS14" s="88">
        <f t="shared" si="7"/>
        <v>0</v>
      </c>
      <c r="AT14" s="88">
        <f t="shared" si="7"/>
        <v>2405.3600090001</v>
      </c>
      <c r="AU14" s="88">
        <f t="shared" si="7"/>
        <v>7795.7868108937109</v>
      </c>
      <c r="AV14" s="88">
        <f t="shared" si="7"/>
        <v>8253.8174603649677</v>
      </c>
      <c r="AW14" s="88">
        <f t="shared" si="7"/>
        <v>0</v>
      </c>
      <c r="AX14" s="88">
        <f t="shared" si="7"/>
        <v>188.03505242578541</v>
      </c>
      <c r="AY14" s="88">
        <f t="shared" si="8"/>
        <v>90932.857393999599</v>
      </c>
      <c r="BA14" s="58"/>
    </row>
    <row r="15" spans="1:53" x14ac:dyDescent="0.2">
      <c r="B15" s="7" t="s">
        <v>898</v>
      </c>
      <c r="C15" s="88">
        <f t="shared" si="3"/>
        <v>0.80769999999999997</v>
      </c>
      <c r="D15" s="88">
        <f t="shared" si="3"/>
        <v>0.33119999999999999</v>
      </c>
      <c r="E15" s="88">
        <f t="shared" si="3"/>
        <v>0.875</v>
      </c>
      <c r="F15" s="88">
        <f t="shared" si="3"/>
        <v>0.97299999999999998</v>
      </c>
      <c r="G15" s="88">
        <f t="shared" si="3"/>
        <v>6.9420000000000002</v>
      </c>
      <c r="H15" s="88">
        <f t="shared" si="3"/>
        <v>0</v>
      </c>
      <c r="I15" s="88">
        <f t="shared" si="3"/>
        <v>0</v>
      </c>
      <c r="J15" s="88">
        <f t="shared" si="3"/>
        <v>0</v>
      </c>
      <c r="K15" s="88">
        <f t="shared" si="3"/>
        <v>0</v>
      </c>
      <c r="L15" s="88">
        <f t="shared" si="3"/>
        <v>0</v>
      </c>
      <c r="M15" s="88">
        <f t="shared" si="4"/>
        <v>2.8376000000000001</v>
      </c>
      <c r="N15" s="88">
        <f t="shared" si="4"/>
        <v>0</v>
      </c>
      <c r="O15" s="88">
        <f t="shared" si="4"/>
        <v>0</v>
      </c>
      <c r="P15" s="88">
        <f t="shared" si="4"/>
        <v>0</v>
      </c>
      <c r="Q15" s="88">
        <f t="shared" si="4"/>
        <v>1.7043999999999999</v>
      </c>
      <c r="R15" s="88">
        <f t="shared" si="4"/>
        <v>0</v>
      </c>
      <c r="S15" s="88">
        <f t="shared" si="4"/>
        <v>1.5291999999999999</v>
      </c>
      <c r="T15" s="88">
        <f t="shared" si="4"/>
        <v>0</v>
      </c>
      <c r="U15" s="88">
        <f t="shared" si="4"/>
        <v>0</v>
      </c>
      <c r="V15" s="88">
        <f t="shared" si="4"/>
        <v>0</v>
      </c>
      <c r="W15" s="88">
        <f t="shared" si="5"/>
        <v>0</v>
      </c>
      <c r="X15" s="88">
        <f t="shared" si="5"/>
        <v>0</v>
      </c>
      <c r="Y15" s="88">
        <f t="shared" si="5"/>
        <v>0</v>
      </c>
      <c r="Z15" s="88">
        <f t="shared" si="5"/>
        <v>0</v>
      </c>
      <c r="AA15" s="88">
        <f t="shared" si="5"/>
        <v>16.209400000000002</v>
      </c>
      <c r="AB15" s="88">
        <f t="shared" si="5"/>
        <v>0</v>
      </c>
      <c r="AC15" s="88">
        <f t="shared" si="5"/>
        <v>2.3778999999999999</v>
      </c>
      <c r="AD15" s="88">
        <f t="shared" si="5"/>
        <v>3.2000000000000002E-3</v>
      </c>
      <c r="AE15" s="88">
        <f t="shared" si="5"/>
        <v>7.3000000000000001E-3</v>
      </c>
      <c r="AF15" s="88">
        <f t="shared" si="5"/>
        <v>0</v>
      </c>
      <c r="AG15" s="88">
        <f t="shared" si="6"/>
        <v>0</v>
      </c>
      <c r="AH15" s="88">
        <f t="shared" si="6"/>
        <v>6.2347000000000001</v>
      </c>
      <c r="AI15" s="88">
        <f t="shared" si="6"/>
        <v>3.6400000000000002E-2</v>
      </c>
      <c r="AJ15" s="88">
        <f t="shared" si="6"/>
        <v>16.27</v>
      </c>
      <c r="AK15" s="88">
        <f t="shared" si="6"/>
        <v>0</v>
      </c>
      <c r="AL15" s="88">
        <f t="shared" si="6"/>
        <v>0</v>
      </c>
      <c r="AM15" s="88">
        <f t="shared" si="6"/>
        <v>3.1099999999999999E-2</v>
      </c>
      <c r="AN15" s="88">
        <f t="shared" si="6"/>
        <v>0.06</v>
      </c>
      <c r="AO15" s="88">
        <f t="shared" si="6"/>
        <v>9.0799999999999992E-2</v>
      </c>
      <c r="AP15" s="88">
        <f t="shared" si="6"/>
        <v>12.069999999999999</v>
      </c>
      <c r="AQ15" s="88">
        <f t="shared" si="7"/>
        <v>0</v>
      </c>
      <c r="AR15" s="88">
        <f t="shared" si="7"/>
        <v>0</v>
      </c>
      <c r="AS15" s="88">
        <f t="shared" si="7"/>
        <v>0</v>
      </c>
      <c r="AT15" s="88">
        <f t="shared" si="7"/>
        <v>0</v>
      </c>
      <c r="AU15" s="88">
        <f t="shared" si="7"/>
        <v>137.71130000000002</v>
      </c>
      <c r="AV15" s="88">
        <f t="shared" si="7"/>
        <v>29.869999999999997</v>
      </c>
      <c r="AW15" s="88">
        <f t="shared" si="7"/>
        <v>2.76</v>
      </c>
      <c r="AX15" s="88">
        <f t="shared" si="7"/>
        <v>0</v>
      </c>
      <c r="AY15" s="88">
        <f t="shared" si="8"/>
        <v>239.73220000000003</v>
      </c>
      <c r="BA15" s="58"/>
    </row>
    <row r="16" spans="1:53" x14ac:dyDescent="0.2">
      <c r="B16" s="7" t="s">
        <v>1863</v>
      </c>
      <c r="C16" s="88">
        <f t="shared" si="3"/>
        <v>43.125999999999998</v>
      </c>
      <c r="D16" s="88">
        <f t="shared" si="3"/>
        <v>84.67</v>
      </c>
      <c r="E16" s="88">
        <f t="shared" si="3"/>
        <v>111.7591</v>
      </c>
      <c r="F16" s="88">
        <f t="shared" si="3"/>
        <v>62.620000000000005</v>
      </c>
      <c r="G16" s="88">
        <f t="shared" si="3"/>
        <v>27.981999999999999</v>
      </c>
      <c r="H16" s="88">
        <f t="shared" si="3"/>
        <v>20.063099999999999</v>
      </c>
      <c r="I16" s="88">
        <f t="shared" si="3"/>
        <v>0.44</v>
      </c>
      <c r="J16" s="88">
        <f t="shared" si="3"/>
        <v>0</v>
      </c>
      <c r="K16" s="88">
        <f t="shared" si="3"/>
        <v>0</v>
      </c>
      <c r="L16" s="88">
        <f t="shared" si="3"/>
        <v>0</v>
      </c>
      <c r="M16" s="88">
        <f t="shared" si="4"/>
        <v>29.977</v>
      </c>
      <c r="N16" s="88">
        <f t="shared" si="4"/>
        <v>0</v>
      </c>
      <c r="O16" s="88">
        <f t="shared" si="4"/>
        <v>0</v>
      </c>
      <c r="P16" s="88">
        <f t="shared" si="4"/>
        <v>3.03</v>
      </c>
      <c r="Q16" s="88">
        <f t="shared" si="4"/>
        <v>46.917999999999999</v>
      </c>
      <c r="R16" s="88">
        <f t="shared" si="4"/>
        <v>1.71</v>
      </c>
      <c r="S16" s="88">
        <f t="shared" si="4"/>
        <v>23.503499999999999</v>
      </c>
      <c r="T16" s="88">
        <f t="shared" si="4"/>
        <v>0</v>
      </c>
      <c r="U16" s="88">
        <f t="shared" si="4"/>
        <v>11.44</v>
      </c>
      <c r="V16" s="88">
        <f t="shared" si="4"/>
        <v>0</v>
      </c>
      <c r="W16" s="88">
        <f t="shared" si="5"/>
        <v>2.12</v>
      </c>
      <c r="X16" s="88">
        <f t="shared" si="5"/>
        <v>0</v>
      </c>
      <c r="Y16" s="88">
        <f t="shared" si="5"/>
        <v>0</v>
      </c>
      <c r="Z16" s="88">
        <f t="shared" si="5"/>
        <v>24.2532</v>
      </c>
      <c r="AA16" s="88">
        <f t="shared" si="5"/>
        <v>44.709500000000006</v>
      </c>
      <c r="AB16" s="88">
        <f t="shared" si="5"/>
        <v>0</v>
      </c>
      <c r="AC16" s="88">
        <f t="shared" si="5"/>
        <v>43.770399999999995</v>
      </c>
      <c r="AD16" s="88">
        <f t="shared" si="5"/>
        <v>41.487300000000005</v>
      </c>
      <c r="AE16" s="88">
        <f t="shared" si="5"/>
        <v>0.66</v>
      </c>
      <c r="AF16" s="88">
        <f t="shared" si="5"/>
        <v>0</v>
      </c>
      <c r="AG16" s="88">
        <f t="shared" si="6"/>
        <v>0</v>
      </c>
      <c r="AH16" s="88">
        <f t="shared" si="6"/>
        <v>0.14449999999999999</v>
      </c>
      <c r="AI16" s="88">
        <f t="shared" si="6"/>
        <v>7.9901</v>
      </c>
      <c r="AJ16" s="88">
        <f t="shared" si="6"/>
        <v>45.39</v>
      </c>
      <c r="AK16" s="88">
        <f t="shared" si="6"/>
        <v>0.44</v>
      </c>
      <c r="AL16" s="88">
        <f t="shared" si="6"/>
        <v>0</v>
      </c>
      <c r="AM16" s="88">
        <f t="shared" si="6"/>
        <v>51.524700000000003</v>
      </c>
      <c r="AN16" s="88">
        <f t="shared" si="6"/>
        <v>4.08</v>
      </c>
      <c r="AO16" s="88">
        <f t="shared" si="6"/>
        <v>10.680299999999999</v>
      </c>
      <c r="AP16" s="88">
        <f t="shared" si="6"/>
        <v>47.498199999999997</v>
      </c>
      <c r="AQ16" s="88">
        <f t="shared" si="7"/>
        <v>3.1102999999999996</v>
      </c>
      <c r="AR16" s="88">
        <f t="shared" si="7"/>
        <v>0</v>
      </c>
      <c r="AS16" s="88">
        <f t="shared" si="7"/>
        <v>0</v>
      </c>
      <c r="AT16" s="88">
        <f t="shared" si="7"/>
        <v>2.66</v>
      </c>
      <c r="AU16" s="88">
        <f t="shared" si="7"/>
        <v>412.89170000000007</v>
      </c>
      <c r="AV16" s="88">
        <f t="shared" si="7"/>
        <v>236.23</v>
      </c>
      <c r="AW16" s="88">
        <f t="shared" si="7"/>
        <v>24.51</v>
      </c>
      <c r="AX16" s="88">
        <f t="shared" si="7"/>
        <v>0</v>
      </c>
      <c r="AY16" s="88">
        <f t="shared" si="8"/>
        <v>1471.3889000000001</v>
      </c>
      <c r="BA16" s="58"/>
    </row>
    <row r="17" spans="1:53" x14ac:dyDescent="0.2">
      <c r="B17" s="89" t="s">
        <v>787</v>
      </c>
      <c r="C17" s="90">
        <f t="shared" ref="C17:AX17" si="9">SUMIF($A$25:$A$56,"N",C$25:C$56)</f>
        <v>330.37662848745504</v>
      </c>
      <c r="D17" s="90">
        <f t="shared" si="9"/>
        <v>26.865031697502829</v>
      </c>
      <c r="E17" s="90">
        <f t="shared" si="9"/>
        <v>443.31230368988912</v>
      </c>
      <c r="F17" s="90">
        <f t="shared" si="9"/>
        <v>831.2768362723582</v>
      </c>
      <c r="G17" s="90">
        <f t="shared" si="9"/>
        <v>935.55041184991796</v>
      </c>
      <c r="H17" s="90">
        <f t="shared" si="9"/>
        <v>136.05304989473984</v>
      </c>
      <c r="I17" s="90">
        <f t="shared" si="9"/>
        <v>5.2870568347812448</v>
      </c>
      <c r="J17" s="90">
        <f t="shared" si="9"/>
        <v>162.72487263760399</v>
      </c>
      <c r="K17" s="90">
        <f t="shared" si="9"/>
        <v>23.664551171496836</v>
      </c>
      <c r="L17" s="90">
        <f t="shared" si="9"/>
        <v>47.894154982880821</v>
      </c>
      <c r="M17" s="90">
        <f t="shared" si="9"/>
        <v>981.87898401300686</v>
      </c>
      <c r="N17" s="90">
        <f t="shared" si="9"/>
        <v>149.10495013251656</v>
      </c>
      <c r="O17" s="90">
        <f t="shared" si="9"/>
        <v>146.87674383652481</v>
      </c>
      <c r="P17" s="90">
        <f t="shared" si="9"/>
        <v>778.17317511701594</v>
      </c>
      <c r="Q17" s="90">
        <f t="shared" si="9"/>
        <v>232.53246872720749</v>
      </c>
      <c r="R17" s="90">
        <f t="shared" si="9"/>
        <v>5.6346579879535202E-2</v>
      </c>
      <c r="S17" s="90">
        <f t="shared" si="9"/>
        <v>110.29613296028272</v>
      </c>
      <c r="T17" s="90">
        <f t="shared" si="9"/>
        <v>1.4565226141343462E-2</v>
      </c>
      <c r="U17" s="90">
        <f t="shared" si="9"/>
        <v>150.49588524079402</v>
      </c>
      <c r="V17" s="90">
        <f t="shared" si="9"/>
        <v>74.899929628328522</v>
      </c>
      <c r="W17" s="90">
        <f t="shared" si="9"/>
        <v>75.09441122220862</v>
      </c>
      <c r="X17" s="90">
        <f t="shared" si="9"/>
        <v>54.812527956145438</v>
      </c>
      <c r="Y17" s="90">
        <f t="shared" si="9"/>
        <v>10.236535050064777</v>
      </c>
      <c r="Z17" s="90">
        <f t="shared" si="9"/>
        <v>353.24719802344958</v>
      </c>
      <c r="AA17" s="90">
        <f t="shared" si="9"/>
        <v>478.2132985591748</v>
      </c>
      <c r="AB17" s="90">
        <f t="shared" si="9"/>
        <v>156.03463672134851</v>
      </c>
      <c r="AC17" s="90">
        <f t="shared" si="9"/>
        <v>5469.7284834449592</v>
      </c>
      <c r="AD17" s="90">
        <f t="shared" si="9"/>
        <v>260.8419352123035</v>
      </c>
      <c r="AE17" s="90">
        <f t="shared" si="9"/>
        <v>46.912031340234606</v>
      </c>
      <c r="AF17" s="90">
        <f t="shared" si="9"/>
        <v>156.09044151691344</v>
      </c>
      <c r="AG17" s="90">
        <f t="shared" si="9"/>
        <v>30.067434081635454</v>
      </c>
      <c r="AH17" s="90">
        <f t="shared" si="9"/>
        <v>608.07692211384551</v>
      </c>
      <c r="AI17" s="90">
        <f t="shared" si="9"/>
        <v>76.550989041604495</v>
      </c>
      <c r="AJ17" s="90">
        <f t="shared" si="9"/>
        <v>72.964517868159973</v>
      </c>
      <c r="AK17" s="90">
        <f t="shared" si="9"/>
        <v>157.12521966610714</v>
      </c>
      <c r="AL17" s="90">
        <f t="shared" si="9"/>
        <v>30.357668347240711</v>
      </c>
      <c r="AM17" s="90">
        <f t="shared" si="9"/>
        <v>663.071808400892</v>
      </c>
      <c r="AN17" s="90">
        <f t="shared" si="9"/>
        <v>315.26110610407773</v>
      </c>
      <c r="AO17" s="90">
        <f t="shared" si="9"/>
        <v>175.98496923211758</v>
      </c>
      <c r="AP17" s="90">
        <f t="shared" si="9"/>
        <v>934.20662380561828</v>
      </c>
      <c r="AQ17" s="90">
        <f t="shared" si="9"/>
        <v>0.31240000000000001</v>
      </c>
      <c r="AR17" s="90">
        <f t="shared" si="9"/>
        <v>17.000399999999999</v>
      </c>
      <c r="AS17" s="90">
        <f t="shared" si="9"/>
        <v>1.21E-2</v>
      </c>
      <c r="AT17" s="90">
        <f t="shared" si="9"/>
        <v>42.002201021752015</v>
      </c>
      <c r="AU17" s="90">
        <f t="shared" si="9"/>
        <v>1409.5318585678367</v>
      </c>
      <c r="AV17" s="90">
        <f t="shared" si="9"/>
        <v>960.41030304795686</v>
      </c>
      <c r="AW17" s="90">
        <f t="shared" si="9"/>
        <v>0</v>
      </c>
      <c r="AX17" s="90">
        <f t="shared" si="9"/>
        <v>13.500827943274757</v>
      </c>
      <c r="AY17" s="88">
        <f t="shared" si="8"/>
        <v>18134.982927269244</v>
      </c>
      <c r="BA17" s="58"/>
    </row>
    <row r="18" spans="1:53" s="56" customFormat="1" x14ac:dyDescent="0.2">
      <c r="A18" s="91"/>
      <c r="B18" s="91" t="s">
        <v>16</v>
      </c>
      <c r="C18" s="110">
        <f>SUM(C5:C17)</f>
        <v>26963.103732631018</v>
      </c>
      <c r="D18" s="110">
        <f>SUM(D5:D17)</f>
        <v>1187.4253978939194</v>
      </c>
      <c r="E18" s="110">
        <f>SUM(E5:E17)</f>
        <v>16503.908055591633</v>
      </c>
      <c r="F18" s="110">
        <f>SUM(F5:F17)</f>
        <v>25388.211355648898</v>
      </c>
      <c r="G18" s="110">
        <f t="shared" ref="G18:AT18" si="10">SUM(G5:G17)</f>
        <v>27931.962052362564</v>
      </c>
      <c r="H18" s="110">
        <f t="shared" si="10"/>
        <v>3416.0344494098199</v>
      </c>
      <c r="I18" s="110">
        <f t="shared" si="10"/>
        <v>449.00427783109922</v>
      </c>
      <c r="J18" s="110">
        <f t="shared" si="10"/>
        <v>4862.3454930618864</v>
      </c>
      <c r="K18" s="110">
        <f t="shared" si="10"/>
        <v>1053.0409281552593</v>
      </c>
      <c r="L18" s="110">
        <f t="shared" si="10"/>
        <v>1214.9483804354591</v>
      </c>
      <c r="M18" s="110">
        <f t="shared" si="10"/>
        <v>23672.370392178429</v>
      </c>
      <c r="N18" s="110">
        <f t="shared" si="10"/>
        <v>5867.4457317397628</v>
      </c>
      <c r="O18" s="110">
        <f t="shared" si="10"/>
        <v>5468.4030662860487</v>
      </c>
      <c r="P18" s="110">
        <f t="shared" si="10"/>
        <v>18991.50678241947</v>
      </c>
      <c r="Q18" s="110">
        <f t="shared" si="10"/>
        <v>9810.8368154976524</v>
      </c>
      <c r="R18" s="110">
        <f t="shared" si="10"/>
        <v>21.076806867367996</v>
      </c>
      <c r="S18" s="110">
        <f t="shared" si="10"/>
        <v>5826.162524370985</v>
      </c>
      <c r="T18" s="110">
        <f t="shared" si="10"/>
        <v>3.3267861532322058</v>
      </c>
      <c r="U18" s="110">
        <f t="shared" si="10"/>
        <v>3516.2076525641551</v>
      </c>
      <c r="V18" s="110">
        <f t="shared" si="10"/>
        <v>2246.0305379972579</v>
      </c>
      <c r="W18" s="110">
        <f t="shared" si="10"/>
        <v>5505.6978698985404</v>
      </c>
      <c r="X18" s="110">
        <f t="shared" si="10"/>
        <v>1670.7129227714338</v>
      </c>
      <c r="Y18" s="110">
        <f t="shared" si="10"/>
        <v>302.57859972902571</v>
      </c>
      <c r="Z18" s="110">
        <f t="shared" si="10"/>
        <v>10104.527077599952</v>
      </c>
      <c r="AA18" s="110">
        <f t="shared" si="10"/>
        <v>18364.299539744028</v>
      </c>
      <c r="AB18" s="110">
        <f t="shared" si="10"/>
        <v>6710.0392486031042</v>
      </c>
      <c r="AC18" s="110">
        <f t="shared" si="10"/>
        <v>25023.638055177278</v>
      </c>
      <c r="AD18" s="110">
        <f t="shared" si="10"/>
        <v>12444.697275911316</v>
      </c>
      <c r="AE18" s="110">
        <f t="shared" si="10"/>
        <v>3078.0463173029598</v>
      </c>
      <c r="AF18" s="110">
        <f t="shared" si="10"/>
        <v>5937.9863496653761</v>
      </c>
      <c r="AG18" s="110">
        <f t="shared" si="10"/>
        <v>3769.5340897633141</v>
      </c>
      <c r="AH18" s="110">
        <f t="shared" si="10"/>
        <v>14361.825176529053</v>
      </c>
      <c r="AI18" s="110">
        <f t="shared" si="10"/>
        <v>5170.5523011367113</v>
      </c>
      <c r="AJ18" s="110">
        <f t="shared" si="10"/>
        <v>16186.876765559104</v>
      </c>
      <c r="AK18" s="110">
        <f t="shared" si="10"/>
        <v>4143.0355520690282</v>
      </c>
      <c r="AL18" s="110">
        <f t="shared" si="10"/>
        <v>1913.2626336102767</v>
      </c>
      <c r="AM18" s="110">
        <f t="shared" si="10"/>
        <v>27832.883423237719</v>
      </c>
      <c r="AN18" s="110">
        <f t="shared" si="10"/>
        <v>11842.908744062712</v>
      </c>
      <c r="AO18" s="110">
        <f t="shared" si="10"/>
        <v>8001.7691748067746</v>
      </c>
      <c r="AP18" s="110">
        <f t="shared" si="10"/>
        <v>20753.192483514857</v>
      </c>
      <c r="AQ18" s="110">
        <f t="shared" si="10"/>
        <v>65.104799999999997</v>
      </c>
      <c r="AR18" s="110">
        <f t="shared" si="10"/>
        <v>34.590400000000002</v>
      </c>
      <c r="AS18" s="110">
        <f t="shared" si="10"/>
        <v>1.2199999999999999E-2</v>
      </c>
      <c r="AT18" s="110">
        <f t="shared" si="10"/>
        <v>5845.659584115102</v>
      </c>
      <c r="AU18" s="110">
        <f t="shared" ref="AU18:AW18" si="11">SUM(AU5:AU17)</f>
        <v>61787.357398222448</v>
      </c>
      <c r="AV18" s="110">
        <f t="shared" si="11"/>
        <v>59410.862932594617</v>
      </c>
      <c r="AW18" s="110">
        <f t="shared" si="11"/>
        <v>27.270000000000003</v>
      </c>
      <c r="AX18" s="110">
        <f t="shared" ref="AX18" si="12">SUM(AX5:AX17)</f>
        <v>1003.3012415717781</v>
      </c>
      <c r="AY18" s="110">
        <f t="shared" si="8"/>
        <v>515685.57337629236</v>
      </c>
      <c r="BA18" s="144"/>
    </row>
    <row r="19" spans="1:53" x14ac:dyDescent="0.2">
      <c r="B19" s="265"/>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row>
    <row r="20" spans="1:53" x14ac:dyDescent="0.2">
      <c r="C20" s="92" t="b">
        <f>C18=C57</f>
        <v>1</v>
      </c>
      <c r="D20" s="92" t="b">
        <f>D18=D57</f>
        <v>1</v>
      </c>
      <c r="E20" s="92" t="b">
        <f>E18=E57</f>
        <v>1</v>
      </c>
      <c r="F20" s="92" t="b">
        <f>F18=F57</f>
        <v>1</v>
      </c>
      <c r="G20" s="92" t="b">
        <f t="shared" ref="G20:AT20" si="13">G18=G57</f>
        <v>1</v>
      </c>
      <c r="H20" s="92" t="b">
        <f t="shared" si="13"/>
        <v>1</v>
      </c>
      <c r="I20" s="92" t="b">
        <f t="shared" si="13"/>
        <v>1</v>
      </c>
      <c r="J20" s="92" t="b">
        <f t="shared" si="13"/>
        <v>1</v>
      </c>
      <c r="K20" s="92" t="b">
        <f t="shared" si="13"/>
        <v>1</v>
      </c>
      <c r="L20" s="92" t="b">
        <f t="shared" si="13"/>
        <v>1</v>
      </c>
      <c r="M20" s="92" t="b">
        <f t="shared" si="13"/>
        <v>1</v>
      </c>
      <c r="N20" s="92" t="b">
        <f t="shared" si="13"/>
        <v>1</v>
      </c>
      <c r="O20" s="92" t="b">
        <f t="shared" si="13"/>
        <v>1</v>
      </c>
      <c r="P20" s="92" t="b">
        <f t="shared" si="13"/>
        <v>1</v>
      </c>
      <c r="Q20" s="92" t="b">
        <f t="shared" si="13"/>
        <v>1</v>
      </c>
      <c r="R20" s="92" t="b">
        <f t="shared" si="13"/>
        <v>1</v>
      </c>
      <c r="S20" s="92" t="b">
        <f t="shared" si="13"/>
        <v>1</v>
      </c>
      <c r="T20" s="92" t="b">
        <f t="shared" si="13"/>
        <v>1</v>
      </c>
      <c r="U20" s="283">
        <f>U18/U57</f>
        <v>1.0000000000000002</v>
      </c>
      <c r="V20" s="92" t="b">
        <f t="shared" si="13"/>
        <v>1</v>
      </c>
      <c r="W20" s="92" t="b">
        <f t="shared" si="13"/>
        <v>1</v>
      </c>
      <c r="X20" s="92" t="b">
        <f t="shared" si="13"/>
        <v>1</v>
      </c>
      <c r="Y20" s="92" t="b">
        <f t="shared" si="13"/>
        <v>1</v>
      </c>
      <c r="Z20" s="92" t="b">
        <f t="shared" si="13"/>
        <v>1</v>
      </c>
      <c r="AA20" s="92" t="b">
        <f t="shared" si="13"/>
        <v>1</v>
      </c>
      <c r="AB20" s="92" t="b">
        <f t="shared" si="13"/>
        <v>1</v>
      </c>
      <c r="AC20" s="92" t="b">
        <f t="shared" si="13"/>
        <v>1</v>
      </c>
      <c r="AD20" s="92" t="b">
        <f t="shared" si="13"/>
        <v>1</v>
      </c>
      <c r="AE20" s="92" t="b">
        <f t="shared" si="13"/>
        <v>1</v>
      </c>
      <c r="AF20" s="92" t="b">
        <f t="shared" si="13"/>
        <v>1</v>
      </c>
      <c r="AG20" s="92" t="b">
        <f t="shared" si="13"/>
        <v>1</v>
      </c>
      <c r="AH20" s="92" t="b">
        <f t="shared" si="13"/>
        <v>1</v>
      </c>
      <c r="AI20" s="92" t="b">
        <f t="shared" si="13"/>
        <v>1</v>
      </c>
      <c r="AJ20" s="92" t="b">
        <f t="shared" si="13"/>
        <v>1</v>
      </c>
      <c r="AK20" s="92" t="b">
        <f t="shared" si="13"/>
        <v>1</v>
      </c>
      <c r="AL20" s="92" t="b">
        <f t="shared" si="13"/>
        <v>1</v>
      </c>
      <c r="AM20" s="92" t="b">
        <f t="shared" si="13"/>
        <v>1</v>
      </c>
      <c r="AN20" s="92" t="b">
        <f t="shared" si="13"/>
        <v>1</v>
      </c>
      <c r="AO20" s="92" t="b">
        <f t="shared" si="13"/>
        <v>1</v>
      </c>
      <c r="AP20" s="92" t="b">
        <f t="shared" si="13"/>
        <v>1</v>
      </c>
      <c r="AQ20" s="92" t="b">
        <f t="shared" si="13"/>
        <v>1</v>
      </c>
      <c r="AR20" s="92" t="b">
        <f t="shared" si="13"/>
        <v>1</v>
      </c>
      <c r="AS20" s="92" t="b">
        <f t="shared" si="13"/>
        <v>1</v>
      </c>
      <c r="AT20" s="92" t="b">
        <f t="shared" si="13"/>
        <v>1</v>
      </c>
      <c r="AU20" s="92" t="b">
        <f t="shared" ref="AU20:AW20" si="14">AU18=AU57</f>
        <v>1</v>
      </c>
      <c r="AV20" s="92" t="b">
        <f t="shared" si="14"/>
        <v>1</v>
      </c>
      <c r="AW20" s="92" t="b">
        <f t="shared" si="14"/>
        <v>1</v>
      </c>
      <c r="AX20" s="92" t="b">
        <f t="shared" ref="AX20" si="15">AX18=AX57</f>
        <v>1</v>
      </c>
    </row>
    <row r="21" spans="1:53" x14ac:dyDescent="0.2">
      <c r="C21" s="93" t="str">
        <f t="shared" ref="C21:AH21" si="16">IF(C18/$AY18&gt;=3%,"Y","N")</f>
        <v>Y</v>
      </c>
      <c r="D21" s="93" t="str">
        <f t="shared" si="16"/>
        <v>N</v>
      </c>
      <c r="E21" s="93" t="str">
        <f t="shared" si="16"/>
        <v>Y</v>
      </c>
      <c r="F21" s="93" t="str">
        <f t="shared" si="16"/>
        <v>Y</v>
      </c>
      <c r="G21" s="93" t="str">
        <f t="shared" si="16"/>
        <v>Y</v>
      </c>
      <c r="H21" s="93" t="str">
        <f t="shared" si="16"/>
        <v>N</v>
      </c>
      <c r="I21" s="93" t="str">
        <f t="shared" si="16"/>
        <v>N</v>
      </c>
      <c r="J21" s="93" t="str">
        <f t="shared" si="16"/>
        <v>N</v>
      </c>
      <c r="K21" s="93" t="str">
        <f t="shared" si="16"/>
        <v>N</v>
      </c>
      <c r="L21" s="93" t="str">
        <f t="shared" si="16"/>
        <v>N</v>
      </c>
      <c r="M21" s="93" t="str">
        <f t="shared" si="16"/>
        <v>Y</v>
      </c>
      <c r="N21" s="93" t="str">
        <f t="shared" si="16"/>
        <v>N</v>
      </c>
      <c r="O21" s="93" t="str">
        <f t="shared" si="16"/>
        <v>N</v>
      </c>
      <c r="P21" s="93" t="str">
        <f t="shared" si="16"/>
        <v>Y</v>
      </c>
      <c r="Q21" s="93" t="str">
        <f t="shared" si="16"/>
        <v>N</v>
      </c>
      <c r="R21" s="93" t="str">
        <f t="shared" si="16"/>
        <v>N</v>
      </c>
      <c r="S21" s="93" t="str">
        <f t="shared" si="16"/>
        <v>N</v>
      </c>
      <c r="T21" s="93" t="str">
        <f t="shared" si="16"/>
        <v>N</v>
      </c>
      <c r="U21" s="93" t="str">
        <f t="shared" si="16"/>
        <v>N</v>
      </c>
      <c r="V21" s="93" t="str">
        <f t="shared" si="16"/>
        <v>N</v>
      </c>
      <c r="W21" s="93" t="str">
        <f t="shared" si="16"/>
        <v>N</v>
      </c>
      <c r="X21" s="93" t="str">
        <f t="shared" si="16"/>
        <v>N</v>
      </c>
      <c r="Y21" s="93" t="str">
        <f t="shared" si="16"/>
        <v>N</v>
      </c>
      <c r="Z21" s="93" t="str">
        <f t="shared" si="16"/>
        <v>N</v>
      </c>
      <c r="AA21" s="93" t="str">
        <f t="shared" si="16"/>
        <v>Y</v>
      </c>
      <c r="AB21" s="93" t="str">
        <f t="shared" si="16"/>
        <v>N</v>
      </c>
      <c r="AC21" s="93" t="str">
        <f t="shared" si="16"/>
        <v>Y</v>
      </c>
      <c r="AD21" s="93" t="str">
        <f t="shared" si="16"/>
        <v>N</v>
      </c>
      <c r="AE21" s="93" t="str">
        <f t="shared" si="16"/>
        <v>N</v>
      </c>
      <c r="AF21" s="93" t="str">
        <f t="shared" si="16"/>
        <v>N</v>
      </c>
      <c r="AG21" s="93" t="str">
        <f t="shared" si="16"/>
        <v>N</v>
      </c>
      <c r="AH21" s="93" t="str">
        <f t="shared" si="16"/>
        <v>N</v>
      </c>
      <c r="AI21" s="93" t="str">
        <f t="shared" ref="AI21:AY21" si="17">IF(AI18/$AY18&gt;=3%,"Y","N")</f>
        <v>N</v>
      </c>
      <c r="AJ21" s="93" t="str">
        <f t="shared" si="17"/>
        <v>Y</v>
      </c>
      <c r="AK21" s="93" t="str">
        <f t="shared" si="17"/>
        <v>N</v>
      </c>
      <c r="AL21" s="93" t="str">
        <f t="shared" si="17"/>
        <v>N</v>
      </c>
      <c r="AM21" s="93" t="str">
        <f t="shared" si="17"/>
        <v>Y</v>
      </c>
      <c r="AN21" s="93" t="str">
        <f t="shared" si="17"/>
        <v>N</v>
      </c>
      <c r="AO21" s="93" t="str">
        <f t="shared" si="17"/>
        <v>N</v>
      </c>
      <c r="AP21" s="93" t="str">
        <f t="shared" si="17"/>
        <v>Y</v>
      </c>
      <c r="AQ21" s="93" t="str">
        <f t="shared" si="17"/>
        <v>N</v>
      </c>
      <c r="AR21" s="93" t="str">
        <f t="shared" si="17"/>
        <v>N</v>
      </c>
      <c r="AS21" s="93" t="str">
        <f t="shared" si="17"/>
        <v>N</v>
      </c>
      <c r="AT21" s="93" t="str">
        <f t="shared" si="17"/>
        <v>N</v>
      </c>
      <c r="AU21" s="93" t="str">
        <f t="shared" si="17"/>
        <v>Y</v>
      </c>
      <c r="AV21" s="93" t="str">
        <f t="shared" si="17"/>
        <v>Y</v>
      </c>
      <c r="AW21" s="93" t="str">
        <f t="shared" si="17"/>
        <v>N</v>
      </c>
      <c r="AX21" s="93" t="str">
        <f t="shared" si="17"/>
        <v>N</v>
      </c>
      <c r="AY21" s="93" t="str">
        <f t="shared" si="17"/>
        <v>Y</v>
      </c>
    </row>
    <row r="22" spans="1:53" x14ac:dyDescent="0.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row>
    <row r="23" spans="1:53" x14ac:dyDescent="0.2">
      <c r="A23" s="86" t="s">
        <v>18</v>
      </c>
    </row>
    <row r="24" spans="1:53" ht="13.5" customHeight="1" x14ac:dyDescent="0.2">
      <c r="A24" s="56"/>
      <c r="B24" s="56" t="str">
        <f t="shared" ref="B24:B56" si="18">B71</f>
        <v>Description</v>
      </c>
      <c r="C24" s="4" t="str">
        <f>PROPER(VLOOKUP(C71,fips_xref!$K$2:$L$56,2,FALSE))</f>
        <v>Crockett</v>
      </c>
      <c r="D24" s="4" t="str">
        <f>PROPER(VLOOKUP(D71,fips_xref!$K$2:$L$56,2,FALSE))</f>
        <v>Coke</v>
      </c>
      <c r="E24" s="4" t="str">
        <f>PROPER(VLOOKUP(E71,fips_xref!$K$2:$L$56,2,FALSE))</f>
        <v>Crane</v>
      </c>
      <c r="F24" s="4" t="str">
        <f>PROPER(VLOOKUP(F71,fips_xref!$K$2:$L$56,2,FALSE))</f>
        <v>Ector</v>
      </c>
      <c r="G24" s="4" t="str">
        <f>PROPER(VLOOKUP(G71,fips_xref!$K$2:$L$56,2,FALSE))</f>
        <v>Andrews</v>
      </c>
      <c r="H24" s="4" t="str">
        <f>PROPER(VLOOKUP(H71,fips_xref!$K$2:$L$56,2,FALSE))</f>
        <v>Borden</v>
      </c>
      <c r="I24" s="4" t="str">
        <f>PROPER(VLOOKUP(I71,fips_xref!$K$2:$L$56,2,FALSE))</f>
        <v>Culbrson</v>
      </c>
      <c r="J24" s="4" t="str">
        <f>PROPER(VLOOKUP(J71,fips_xref!$K$2:$L$56,2,FALSE))</f>
        <v>Dawson</v>
      </c>
      <c r="K24" s="4" t="str">
        <f>PROPER(VLOOKUP(K71,fips_xref!$K$2:$L$56,2,FALSE))</f>
        <v>Crosby</v>
      </c>
      <c r="L24" s="4" t="str">
        <f>PROPER(VLOOKUP(L71,fips_xref!$K$2:$L$56,2,FALSE))</f>
        <v>Dickens</v>
      </c>
      <c r="M24" s="4" t="str">
        <f>PROPER(VLOOKUP(M71,fips_xref!$K$2:$L$56,2,FALSE))</f>
        <v>Gaines</v>
      </c>
      <c r="N24" s="4" t="str">
        <f>PROPER(VLOOKUP(N71,fips_xref!$K$2:$L$56,2,FALSE))</f>
        <v>Garza</v>
      </c>
      <c r="O24" s="4" t="str">
        <f>PROPER(VLOOKUP(O71,fips_xref!$K$2:$L$56,2,FALSE))</f>
        <v>Glasscck</v>
      </c>
      <c r="P24" s="4" t="str">
        <f>PROPER(VLOOKUP(P71,fips_xref!$K$2:$L$56,2,FALSE))</f>
        <v>Hockley</v>
      </c>
      <c r="Q24" s="4" t="str">
        <f>PROPER(VLOOKUP(Q71,fips_xref!$K$2:$L$56,2,FALSE))</f>
        <v>Howard</v>
      </c>
      <c r="R24" s="4" t="str">
        <f>PROPER(VLOOKUP(R71,fips_xref!$K$2:$L$56,2,FALSE))</f>
        <v>Hudspeth</v>
      </c>
      <c r="S24" s="4" t="str">
        <f>PROPER(VLOOKUP(S71,fips_xref!$K$2:$L$56,2,FALSE))</f>
        <v>Irion</v>
      </c>
      <c r="T24" s="4" t="str">
        <f>PROPER(VLOOKUP(T71,fips_xref!$K$2:$L$56,2,FALSE))</f>
        <v>Jeff Dav</v>
      </c>
      <c r="U24" s="4" t="str">
        <f>PROPER(VLOOKUP(U71,fips_xref!$K$2:$L$56,2,FALSE))</f>
        <v>Kent</v>
      </c>
      <c r="V24" s="4" t="str">
        <f>PROPER(VLOOKUP(V71,fips_xref!$K$2:$L$56,2,FALSE))</f>
        <v>King</v>
      </c>
      <c r="W24" s="4" t="str">
        <f>PROPER(VLOOKUP(W71,fips_xref!$K$2:$L$56,2,FALSE))</f>
        <v>Loving</v>
      </c>
      <c r="X24" s="4" t="str">
        <f>PROPER(VLOOKUP(X71,fips_xref!$K$2:$L$56,2,FALSE))</f>
        <v>Lubbock</v>
      </c>
      <c r="Y24" s="4" t="str">
        <f>PROPER(VLOOKUP(Y71,fips_xref!$K$2:$L$56,2,FALSE))</f>
        <v>Lynn</v>
      </c>
      <c r="Z24" s="4" t="str">
        <f>PROPER(VLOOKUP(Z71,fips_xref!$K$2:$L$56,2,FALSE))</f>
        <v>Martin</v>
      </c>
      <c r="AA24" s="4" t="str">
        <f>PROPER(VLOOKUP(AA71,fips_xref!$K$2:$L$56,2,FALSE))</f>
        <v>Midland</v>
      </c>
      <c r="AB24" s="4" t="str">
        <f>PROPER(VLOOKUP(AB71,fips_xref!$K$2:$L$56,2,FALSE))</f>
        <v>Mitchell</v>
      </c>
      <c r="AC24" s="4" t="str">
        <f>PROPER(VLOOKUP(AC71,fips_xref!$K$2:$L$56,2,FALSE))</f>
        <v>Pecos</v>
      </c>
      <c r="AD24" s="4" t="str">
        <f>PROPER(VLOOKUP(AD71,fips_xref!$K$2:$L$56,2,FALSE))</f>
        <v>Reagan</v>
      </c>
      <c r="AE24" s="4" t="str">
        <f>PROPER(VLOOKUP(AE71,fips_xref!$K$2:$L$56,2,FALSE))</f>
        <v>Reeves</v>
      </c>
      <c r="AF24" s="4" t="str">
        <f>PROPER(VLOOKUP(AF71,fips_xref!$K$2:$L$56,2,FALSE))</f>
        <v>Cochran</v>
      </c>
      <c r="AG24" s="4" t="str">
        <f>PROPER(VLOOKUP(AG71,fips_xref!$K$2:$L$56,2,FALSE))</f>
        <v>Schlechr</v>
      </c>
      <c r="AH24" s="4" t="str">
        <f>PROPER(VLOOKUP(AH71,fips_xref!$K$2:$L$56,2,FALSE))</f>
        <v>Scurry</v>
      </c>
      <c r="AI24" s="4" t="str">
        <f>PROPER(VLOOKUP(AI71,fips_xref!$K$2:$L$56,2,FALSE))</f>
        <v>Sterling</v>
      </c>
      <c r="AJ24" s="4" t="str">
        <f>PROPER(VLOOKUP(AJ71,fips_xref!$K$2:$L$56,2,FALSE))</f>
        <v>Sutton</v>
      </c>
      <c r="AK24" s="4" t="str">
        <f>PROPER(VLOOKUP(AK71,fips_xref!$K$2:$L$56,2,FALSE))</f>
        <v>Terry</v>
      </c>
      <c r="AL24" s="4" t="str">
        <f>PROPER(VLOOKUP(AL71,fips_xref!$K$2:$L$56,2,FALSE))</f>
        <v>Tom Gren</v>
      </c>
      <c r="AM24" s="4" t="str">
        <f>PROPER(VLOOKUP(AM71,fips_xref!$K$2:$L$56,2,FALSE))</f>
        <v>Upton</v>
      </c>
      <c r="AN24" s="4" t="str">
        <f>PROPER(VLOOKUP(AN71,fips_xref!$K$2:$L$56,2,FALSE))</f>
        <v>Ward</v>
      </c>
      <c r="AO24" s="4" t="str">
        <f>PROPER(VLOOKUP(AO71,fips_xref!$K$2:$L$56,2,FALSE))</f>
        <v>Winkler</v>
      </c>
      <c r="AP24" s="4" t="str">
        <f>PROPER(VLOOKUP(AP71,fips_xref!$K$2:$L$56,2,FALSE))</f>
        <v>Yoakum</v>
      </c>
      <c r="AQ24" s="4" t="str">
        <f>PROPER(VLOOKUP(AQ71,fips_xref!$K$2:$L$56,2,FALSE))</f>
        <v>El Paso</v>
      </c>
      <c r="AR24" s="4" t="str">
        <f>PROPER(VLOOKUP(AR71,fips_xref!$K$2:$L$56,2,FALSE))</f>
        <v>Fisher</v>
      </c>
      <c r="AS24" s="4" t="str">
        <f>PROPER(VLOOKUP(AS71,fips_xref!$K$2:$L$56,2,FALSE))</f>
        <v>Nolan</v>
      </c>
      <c r="AT24" s="4" t="str">
        <f>PROPER(VLOOKUP(AT71,fips_xref!$K$2:$L$56,2,FALSE))</f>
        <v>Chaves</v>
      </c>
      <c r="AU24" s="4" t="str">
        <f>PROPER(VLOOKUP(AU71,fips_xref!$K$2:$L$56,2,FALSE))</f>
        <v>Lea</v>
      </c>
      <c r="AV24" s="4" t="str">
        <f>PROPER(VLOOKUP(AV71,fips_xref!$K$2:$L$56,2,FALSE))</f>
        <v>Eddy</v>
      </c>
      <c r="AW24" s="4" t="str">
        <f>PROPER(VLOOKUP(AW71,fips_xref!$K$2:$L$56,2,FALSE))</f>
        <v>De Baca</v>
      </c>
      <c r="AX24" s="4" t="str">
        <f>PROPER(VLOOKUP(AX71,fips_xref!$K$2:$L$56,2,FALSE))</f>
        <v>Roosevlt</v>
      </c>
      <c r="AY24" s="4" t="s">
        <v>1886</v>
      </c>
    </row>
    <row r="25" spans="1:53" x14ac:dyDescent="0.2">
      <c r="A25" s="7" t="str">
        <f>VLOOKUP(B25,by_src_allpol!$J$23:$K$57,2,FALSE)</f>
        <v>Y</v>
      </c>
      <c r="B25" s="7" t="str">
        <f t="shared" si="18"/>
        <v>Compressor engines</v>
      </c>
      <c r="C25" s="94">
        <f>IF($B25="Venting - initial completions","na",C72)</f>
        <v>225.05759696845075</v>
      </c>
      <c r="D25" s="94">
        <f t="shared" ref="D25:AX30" si="19">IF($B25="Venting - initial completions","na",D72)</f>
        <v>31.6138575876858</v>
      </c>
      <c r="E25" s="94">
        <f t="shared" si="19"/>
        <v>439.25101717290397</v>
      </c>
      <c r="F25" s="94">
        <f t="shared" si="19"/>
        <v>221.08824971505786</v>
      </c>
      <c r="G25" s="94">
        <f t="shared" si="19"/>
        <v>345.49186728159339</v>
      </c>
      <c r="H25" s="94">
        <f t="shared" si="19"/>
        <v>25.228393637271608</v>
      </c>
      <c r="I25" s="94">
        <f t="shared" si="19"/>
        <v>9.4982287174666578</v>
      </c>
      <c r="J25" s="94">
        <f t="shared" si="19"/>
        <v>14.3669959814347</v>
      </c>
      <c r="K25" s="94">
        <f t="shared" si="19"/>
        <v>3.8822630867751604</v>
      </c>
      <c r="L25" s="94">
        <f t="shared" si="19"/>
        <v>2.1338346748134658</v>
      </c>
      <c r="M25" s="94">
        <f t="shared" si="19"/>
        <v>76.486225368662247</v>
      </c>
      <c r="N25" s="94">
        <f t="shared" si="19"/>
        <v>19.777921391222609</v>
      </c>
      <c r="O25" s="94">
        <f t="shared" si="19"/>
        <v>15.748755096645322</v>
      </c>
      <c r="P25" s="94">
        <f t="shared" si="19"/>
        <v>49.792243698960121</v>
      </c>
      <c r="Q25" s="94">
        <f t="shared" si="19"/>
        <v>73.721343951589219</v>
      </c>
      <c r="R25" s="94">
        <f t="shared" si="19"/>
        <v>3.3405009165148933</v>
      </c>
      <c r="S25" s="94">
        <f t="shared" si="19"/>
        <v>60.90699145173609</v>
      </c>
      <c r="T25" s="94">
        <f t="shared" si="19"/>
        <v>9.4001527524822295E-3</v>
      </c>
      <c r="U25" s="94">
        <f t="shared" si="19"/>
        <v>40.924275306973733</v>
      </c>
      <c r="V25" s="94">
        <f t="shared" si="19"/>
        <v>4.8692791257857939</v>
      </c>
      <c r="W25" s="94">
        <f t="shared" si="19"/>
        <v>20.522946947887903</v>
      </c>
      <c r="X25" s="94">
        <f t="shared" si="19"/>
        <v>4.2582691968744495</v>
      </c>
      <c r="Y25" s="94">
        <f t="shared" si="19"/>
        <v>0.73321191469361391</v>
      </c>
      <c r="Z25" s="94">
        <f t="shared" si="19"/>
        <v>56.704969508254507</v>
      </c>
      <c r="AA25" s="94">
        <f t="shared" si="19"/>
        <v>491.30856645908</v>
      </c>
      <c r="AB25" s="94">
        <f t="shared" si="19"/>
        <v>23.970389518829684</v>
      </c>
      <c r="AC25" s="94">
        <f t="shared" si="19"/>
        <v>432.59367638799131</v>
      </c>
      <c r="AD25" s="94">
        <f t="shared" si="19"/>
        <v>220.40830037013103</v>
      </c>
      <c r="AE25" s="94">
        <f t="shared" si="19"/>
        <v>16.405658098819103</v>
      </c>
      <c r="AF25" s="94">
        <f t="shared" si="19"/>
        <v>23.079813600846016</v>
      </c>
      <c r="AG25" s="94">
        <f t="shared" si="19"/>
        <v>10.377768638740379</v>
      </c>
      <c r="AH25" s="94">
        <f t="shared" si="19"/>
        <v>61.031224346395632</v>
      </c>
      <c r="AI25" s="94">
        <f t="shared" si="19"/>
        <v>66.890309323776521</v>
      </c>
      <c r="AJ25" s="94">
        <f t="shared" si="19"/>
        <v>242.47714645437989</v>
      </c>
      <c r="AK25" s="94">
        <f t="shared" si="19"/>
        <v>8.2139328946595391</v>
      </c>
      <c r="AL25" s="94">
        <f t="shared" si="19"/>
        <v>6.5049057047177028</v>
      </c>
      <c r="AM25" s="94">
        <f t="shared" si="19"/>
        <v>254.22566335115448</v>
      </c>
      <c r="AN25" s="94">
        <f t="shared" si="19"/>
        <v>85.086082086833912</v>
      </c>
      <c r="AO25" s="94">
        <f t="shared" si="19"/>
        <v>220.12748371423535</v>
      </c>
      <c r="AP25" s="94">
        <f t="shared" si="19"/>
        <v>55.438801639151642</v>
      </c>
      <c r="AQ25" s="94">
        <f t="shared" si="19"/>
        <v>1.4379</v>
      </c>
      <c r="AR25" s="94">
        <f t="shared" si="19"/>
        <v>13.55</v>
      </c>
      <c r="AS25" s="94">
        <f t="shared" si="19"/>
        <v>1E-4</v>
      </c>
      <c r="AT25" s="94">
        <f t="shared" si="19"/>
        <v>65.244952705481467</v>
      </c>
      <c r="AU25" s="94">
        <f t="shared" si="19"/>
        <v>1030.0053129663359</v>
      </c>
      <c r="AV25" s="94">
        <f t="shared" si="19"/>
        <v>400.39776540743799</v>
      </c>
      <c r="AW25" s="94">
        <f t="shared" si="19"/>
        <v>0</v>
      </c>
      <c r="AX25" s="94">
        <f t="shared" si="19"/>
        <v>2.4534398683978615</v>
      </c>
      <c r="AY25" s="88">
        <f t="shared" ref="AY25:AY55" si="20">SUM(C25:AX25)</f>
        <v>5476.6378323894023</v>
      </c>
      <c r="AZ25" s="181"/>
    </row>
    <row r="26" spans="1:53" x14ac:dyDescent="0.2">
      <c r="A26" s="7" t="str">
        <f>VLOOKUP(B26,by_src_allpol!$J$23:$K$57,2,FALSE)</f>
        <v>Y</v>
      </c>
      <c r="B26" s="7" t="str">
        <f t="shared" si="18"/>
        <v>Drill rigs</v>
      </c>
      <c r="C26" s="94">
        <f t="shared" ref="C26:R56" si="21">IF($B26="Venting - initial completions","na",C73)</f>
        <v>110.93375934721145</v>
      </c>
      <c r="D26" s="94">
        <f t="shared" si="21"/>
        <v>5.650781307230611</v>
      </c>
      <c r="E26" s="94">
        <f t="shared" si="21"/>
        <v>37.771011895699338</v>
      </c>
      <c r="F26" s="94">
        <f t="shared" si="21"/>
        <v>69.891242484168075</v>
      </c>
      <c r="G26" s="94">
        <f t="shared" si="21"/>
        <v>140.07989451082199</v>
      </c>
      <c r="H26" s="94">
        <f t="shared" si="21"/>
        <v>7.1378290196597174</v>
      </c>
      <c r="I26" s="94">
        <f t="shared" si="21"/>
        <v>5.0559622222589677</v>
      </c>
      <c r="J26" s="94">
        <f t="shared" si="21"/>
        <v>12.788610326890328</v>
      </c>
      <c r="K26" s="94">
        <f t="shared" si="21"/>
        <v>5.0559622222589677</v>
      </c>
      <c r="L26" s="94">
        <f t="shared" si="21"/>
        <v>13.680838954347793</v>
      </c>
      <c r="M26" s="94">
        <f t="shared" si="21"/>
        <v>39.852878693100095</v>
      </c>
      <c r="N26" s="94">
        <f t="shared" si="21"/>
        <v>16.357524836720188</v>
      </c>
      <c r="O26" s="94">
        <f t="shared" si="21"/>
        <v>25.577220653780657</v>
      </c>
      <c r="P26" s="94">
        <f t="shared" si="21"/>
        <v>27.361677908695587</v>
      </c>
      <c r="Q26" s="94">
        <f t="shared" si="21"/>
        <v>27.65908745118141</v>
      </c>
      <c r="R26" s="94">
        <f t="shared" si="21"/>
        <v>1.1896381699432863</v>
      </c>
      <c r="S26" s="94">
        <f t="shared" si="19"/>
        <v>61.266365752079246</v>
      </c>
      <c r="T26" s="94">
        <f t="shared" si="19"/>
        <v>0</v>
      </c>
      <c r="U26" s="94">
        <f t="shared" si="19"/>
        <v>12.788610326890328</v>
      </c>
      <c r="V26" s="94">
        <f t="shared" si="19"/>
        <v>13.383429411861973</v>
      </c>
      <c r="W26" s="94">
        <f t="shared" si="19"/>
        <v>19.926439346550048</v>
      </c>
      <c r="X26" s="94">
        <f t="shared" si="19"/>
        <v>4.163733594801502</v>
      </c>
      <c r="Y26" s="94">
        <f t="shared" si="19"/>
        <v>1.1896381699432863</v>
      </c>
      <c r="Z26" s="94">
        <f t="shared" si="19"/>
        <v>91.602139085633056</v>
      </c>
      <c r="AA26" s="94">
        <f t="shared" si="19"/>
        <v>74.054976078969574</v>
      </c>
      <c r="AB26" s="94">
        <f t="shared" si="19"/>
        <v>61.563775294565069</v>
      </c>
      <c r="AC26" s="94">
        <f t="shared" si="19"/>
        <v>0</v>
      </c>
      <c r="AD26" s="94">
        <f t="shared" si="19"/>
        <v>77.921300131285264</v>
      </c>
      <c r="AE26" s="94">
        <f t="shared" si="19"/>
        <v>20.818667974007511</v>
      </c>
      <c r="AF26" s="94">
        <f t="shared" si="19"/>
        <v>12.193791241918685</v>
      </c>
      <c r="AG26" s="94">
        <f t="shared" si="19"/>
        <v>19.629029804064224</v>
      </c>
      <c r="AH26" s="94">
        <f t="shared" si="19"/>
        <v>35.391735555812772</v>
      </c>
      <c r="AI26" s="94">
        <f t="shared" si="19"/>
        <v>8.922286274574649</v>
      </c>
      <c r="AJ26" s="94">
        <f t="shared" si="19"/>
        <v>99.632196732750245</v>
      </c>
      <c r="AK26" s="94">
        <f t="shared" si="19"/>
        <v>9.8145149020321121</v>
      </c>
      <c r="AL26" s="94">
        <f t="shared" si="19"/>
        <v>8.6248767320888273</v>
      </c>
      <c r="AM26" s="94">
        <f t="shared" si="19"/>
        <v>0</v>
      </c>
      <c r="AN26" s="94">
        <f t="shared" si="19"/>
        <v>47.882936340217277</v>
      </c>
      <c r="AO26" s="94">
        <f t="shared" si="19"/>
        <v>28.253906536153053</v>
      </c>
      <c r="AP26" s="94">
        <f t="shared" si="19"/>
        <v>32.120230588468729</v>
      </c>
      <c r="AQ26" s="94">
        <f t="shared" si="19"/>
        <v>0</v>
      </c>
      <c r="AR26" s="94">
        <f t="shared" si="19"/>
        <v>0</v>
      </c>
      <c r="AS26" s="94">
        <f t="shared" si="19"/>
        <v>0</v>
      </c>
      <c r="AT26" s="94">
        <f t="shared" si="19"/>
        <v>30.930592418525446</v>
      </c>
      <c r="AU26" s="94">
        <f t="shared" si="19"/>
        <v>112.42080705964057</v>
      </c>
      <c r="AV26" s="94">
        <f t="shared" si="19"/>
        <v>150.19181895533993</v>
      </c>
      <c r="AW26" s="94">
        <f t="shared" si="19"/>
        <v>0</v>
      </c>
      <c r="AX26" s="94">
        <f t="shared" si="19"/>
        <v>0.29740954248582158</v>
      </c>
      <c r="AY26" s="88">
        <f t="shared" si="20"/>
        <v>1581.0291278546279</v>
      </c>
      <c r="AZ26" s="181"/>
    </row>
    <row r="27" spans="1:53" x14ac:dyDescent="0.2">
      <c r="A27" s="7" t="str">
        <f>VLOOKUP(B27,by_src_allpol!$J$23:$K$57,2,FALSE)</f>
        <v>Y</v>
      </c>
      <c r="B27" s="7" t="str">
        <f t="shared" si="18"/>
        <v>Heaters</v>
      </c>
      <c r="C27" s="94">
        <f t="shared" si="21"/>
        <v>27.161976382116208</v>
      </c>
      <c r="D27" s="94">
        <f t="shared" si="19"/>
        <v>1.3067974854591387</v>
      </c>
      <c r="E27" s="94">
        <f t="shared" si="19"/>
        <v>16.274308207508369</v>
      </c>
      <c r="F27" s="94">
        <f t="shared" si="19"/>
        <v>23.820457082427588</v>
      </c>
      <c r="G27" s="94">
        <f t="shared" si="19"/>
        <v>24.21908231008754</v>
      </c>
      <c r="H27" s="94">
        <f t="shared" si="19"/>
        <v>2.1248457787439046</v>
      </c>
      <c r="I27" s="94">
        <f t="shared" si="19"/>
        <v>0.65166558956583032</v>
      </c>
      <c r="J27" s="94">
        <f t="shared" si="19"/>
        <v>4.4472710181540451</v>
      </c>
      <c r="K27" s="94">
        <f t="shared" si="19"/>
        <v>1.4315845132483402</v>
      </c>
      <c r="L27" s="94">
        <f t="shared" si="19"/>
        <v>0.78685153633746541</v>
      </c>
      <c r="M27" s="94">
        <f t="shared" si="19"/>
        <v>14.1910581046942</v>
      </c>
      <c r="N27" s="94">
        <f t="shared" si="19"/>
        <v>7.293108513013336</v>
      </c>
      <c r="O27" s="94">
        <f t="shared" si="19"/>
        <v>5.7887315668879618</v>
      </c>
      <c r="P27" s="94">
        <f t="shared" si="19"/>
        <v>14.607014863991539</v>
      </c>
      <c r="Q27" s="94">
        <f t="shared" si="19"/>
        <v>12.343516832148522</v>
      </c>
      <c r="R27" s="94">
        <f t="shared" si="19"/>
        <v>2.0797837964866929E-2</v>
      </c>
      <c r="S27" s="94">
        <f t="shared" si="19"/>
        <v>6.6137124728276833</v>
      </c>
      <c r="T27" s="94">
        <f t="shared" si="19"/>
        <v>3.4663063274778215E-3</v>
      </c>
      <c r="U27" s="94">
        <f t="shared" si="19"/>
        <v>1.7088890194465658</v>
      </c>
      <c r="V27" s="94">
        <f t="shared" si="19"/>
        <v>1.7955466776335114</v>
      </c>
      <c r="W27" s="94">
        <f t="shared" si="19"/>
        <v>3.3345866870336645</v>
      </c>
      <c r="X27" s="94">
        <f t="shared" si="19"/>
        <v>1.570236766347453</v>
      </c>
      <c r="Y27" s="94">
        <f t="shared" si="19"/>
        <v>0.27037189354327007</v>
      </c>
      <c r="Z27" s="94">
        <f t="shared" si="19"/>
        <v>8.3849950061688503</v>
      </c>
      <c r="AA27" s="94">
        <f t="shared" si="19"/>
        <v>15.123494506785734</v>
      </c>
      <c r="AB27" s="94">
        <f t="shared" si="19"/>
        <v>8.8390811350684437</v>
      </c>
      <c r="AC27" s="94">
        <f t="shared" si="19"/>
        <v>15.348804418071794</v>
      </c>
      <c r="AD27" s="94">
        <f t="shared" si="19"/>
        <v>15.893014511485811</v>
      </c>
      <c r="AE27" s="94">
        <f t="shared" si="19"/>
        <v>3.5876270489395448</v>
      </c>
      <c r="AF27" s="94">
        <f t="shared" si="19"/>
        <v>7.1163268903119672</v>
      </c>
      <c r="AG27" s="94">
        <f t="shared" si="19"/>
        <v>3.8268021855355143</v>
      </c>
      <c r="AH27" s="94">
        <f t="shared" si="19"/>
        <v>9.6293989777333877</v>
      </c>
      <c r="AI27" s="94">
        <f t="shared" si="19"/>
        <v>7.019270313142588</v>
      </c>
      <c r="AJ27" s="94">
        <f t="shared" si="19"/>
        <v>21.47723400505258</v>
      </c>
      <c r="AK27" s="94">
        <f t="shared" si="19"/>
        <v>3.0156865049057044</v>
      </c>
      <c r="AL27" s="94">
        <f t="shared" si="19"/>
        <v>2.3986839786146525</v>
      </c>
      <c r="AM27" s="94">
        <f t="shared" si="19"/>
        <v>12.783737735738205</v>
      </c>
      <c r="AN27" s="94">
        <f t="shared" si="19"/>
        <v>10.939662769520003</v>
      </c>
      <c r="AO27" s="94">
        <f t="shared" si="19"/>
        <v>8.707361494624287</v>
      </c>
      <c r="AP27" s="94">
        <f t="shared" si="19"/>
        <v>11.383349979437165</v>
      </c>
      <c r="AQ27" s="94">
        <f t="shared" si="19"/>
        <v>0</v>
      </c>
      <c r="AR27" s="94">
        <f t="shared" si="19"/>
        <v>0</v>
      </c>
      <c r="AS27" s="94">
        <f t="shared" si="19"/>
        <v>0</v>
      </c>
      <c r="AT27" s="94">
        <f t="shared" si="19"/>
        <v>8.0037013101462904</v>
      </c>
      <c r="AU27" s="94">
        <f t="shared" si="19"/>
        <v>38.87115915633629</v>
      </c>
      <c r="AV27" s="94">
        <f t="shared" si="19"/>
        <v>35.522707243992713</v>
      </c>
      <c r="AW27" s="94">
        <f t="shared" si="19"/>
        <v>0</v>
      </c>
      <c r="AX27" s="94">
        <f t="shared" si="19"/>
        <v>0.9047059514717114</v>
      </c>
      <c r="AY27" s="88">
        <f t="shared" si="20"/>
        <v>420.54268256859183</v>
      </c>
      <c r="AZ27" s="181"/>
    </row>
    <row r="28" spans="1:53" x14ac:dyDescent="0.2">
      <c r="A28" s="7" t="str">
        <f>VLOOKUP(B28,by_src_allpol!$J$23:$K$57,2,FALSE)</f>
        <v>Y</v>
      </c>
      <c r="B28" s="7" t="str">
        <f t="shared" si="18"/>
        <v>Pneumatic devices</v>
      </c>
      <c r="C28" s="94">
        <f t="shared" si="21"/>
        <v>8733.6254299532266</v>
      </c>
      <c r="D28" s="94">
        <f t="shared" si="19"/>
        <v>260.0613865542947</v>
      </c>
      <c r="E28" s="94">
        <f t="shared" si="19"/>
        <v>3262.3683705054423</v>
      </c>
      <c r="F28" s="94">
        <f t="shared" si="19"/>
        <v>4303.2426231664449</v>
      </c>
      <c r="G28" s="94">
        <f t="shared" si="19"/>
        <v>4423.5091207410942</v>
      </c>
      <c r="H28" s="94">
        <f t="shared" si="19"/>
        <v>376.98566469377522</v>
      </c>
      <c r="I28" s="94">
        <f t="shared" si="19"/>
        <v>138.32445938054309</v>
      </c>
      <c r="J28" s="94">
        <f t="shared" si="19"/>
        <v>789.0254613411314</v>
      </c>
      <c r="K28" s="94">
        <f t="shared" si="19"/>
        <v>253.9887104706838</v>
      </c>
      <c r="L28" s="94">
        <f t="shared" si="19"/>
        <v>139.60154304320875</v>
      </c>
      <c r="M28" s="94">
        <f t="shared" si="19"/>
        <v>2596.8792310450535</v>
      </c>
      <c r="N28" s="94">
        <f t="shared" si="19"/>
        <v>1293.9279584269218</v>
      </c>
      <c r="O28" s="94">
        <f t="shared" si="19"/>
        <v>1110.9728506149993</v>
      </c>
      <c r="P28" s="94">
        <f t="shared" si="19"/>
        <v>2602.5554363463966</v>
      </c>
      <c r="Q28" s="94">
        <f t="shared" si="19"/>
        <v>2218.1728977859098</v>
      </c>
      <c r="R28" s="94">
        <f t="shared" si="19"/>
        <v>7.818512701390409</v>
      </c>
      <c r="S28" s="94">
        <f t="shared" si="19"/>
        <v>1381.1973483814081</v>
      </c>
      <c r="T28" s="94">
        <f t="shared" si="19"/>
        <v>1.3030854502317348</v>
      </c>
      <c r="U28" s="94">
        <f t="shared" si="19"/>
        <v>303.18749215992034</v>
      </c>
      <c r="V28" s="94">
        <f t="shared" si="19"/>
        <v>349.52664199803928</v>
      </c>
      <c r="W28" s="94">
        <f t="shared" si="19"/>
        <v>740.93319718130192</v>
      </c>
      <c r="X28" s="94">
        <f t="shared" si="19"/>
        <v>278.58810131530208</v>
      </c>
      <c r="Y28" s="94">
        <f t="shared" si="19"/>
        <v>47.96881214700565</v>
      </c>
      <c r="Z28" s="94">
        <f t="shared" si="19"/>
        <v>1489.7124633656397</v>
      </c>
      <c r="AA28" s="94">
        <f t="shared" si="19"/>
        <v>2800.1556718265065</v>
      </c>
      <c r="AB28" s="94">
        <f t="shared" si="19"/>
        <v>1568.2111663444157</v>
      </c>
      <c r="AC28" s="94">
        <f t="shared" si="19"/>
        <v>3651.4003826271028</v>
      </c>
      <c r="AD28" s="94">
        <f t="shared" si="19"/>
        <v>2868.5603237816263</v>
      </c>
      <c r="AE28" s="94">
        <f t="shared" si="19"/>
        <v>831.92983097352101</v>
      </c>
      <c r="AF28" s="94">
        <f t="shared" si="19"/>
        <v>1284.5829568317545</v>
      </c>
      <c r="AG28" s="94">
        <f t="shared" si="19"/>
        <v>1227.3594285671379</v>
      </c>
      <c r="AH28" s="94">
        <f t="shared" si="19"/>
        <v>1708.4276941587398</v>
      </c>
      <c r="AI28" s="94">
        <f t="shared" si="19"/>
        <v>1718.7574287407997</v>
      </c>
      <c r="AJ28" s="94">
        <f t="shared" si="19"/>
        <v>8057.4030333370392</v>
      </c>
      <c r="AK28" s="94">
        <f t="shared" si="19"/>
        <v>535.03675087044769</v>
      </c>
      <c r="AL28" s="94">
        <f t="shared" si="19"/>
        <v>481.99371729943107</v>
      </c>
      <c r="AM28" s="94">
        <f t="shared" si="19"/>
        <v>2519.9086844303633</v>
      </c>
      <c r="AN28" s="94">
        <f t="shared" si="19"/>
        <v>2128.0553223600105</v>
      </c>
      <c r="AO28" s="94">
        <f t="shared" si="19"/>
        <v>1783.6126806953764</v>
      </c>
      <c r="AP28" s="94">
        <f t="shared" si="19"/>
        <v>2020.9861897013934</v>
      </c>
      <c r="AQ28" s="94">
        <f t="shared" si="19"/>
        <v>0</v>
      </c>
      <c r="AR28" s="94">
        <f t="shared" si="19"/>
        <v>0</v>
      </c>
      <c r="AS28" s="94">
        <f t="shared" si="19"/>
        <v>0</v>
      </c>
      <c r="AT28" s="94">
        <f t="shared" si="19"/>
        <v>2405.3600090001</v>
      </c>
      <c r="AU28" s="94">
        <f t="shared" si="19"/>
        <v>7795.7868108937109</v>
      </c>
      <c r="AV28" s="94">
        <f t="shared" si="19"/>
        <v>8253.8174603649677</v>
      </c>
      <c r="AW28" s="94">
        <f t="shared" si="19"/>
        <v>0</v>
      </c>
      <c r="AX28" s="94">
        <f t="shared" si="19"/>
        <v>188.03505242578541</v>
      </c>
      <c r="AY28" s="88">
        <f t="shared" si="20"/>
        <v>90932.857393999599</v>
      </c>
      <c r="AZ28" s="181"/>
    </row>
    <row r="29" spans="1:53" x14ac:dyDescent="0.2">
      <c r="A29" s="7" t="str">
        <f>VLOOKUP(B29,by_src_allpol!$J$23:$K$57,2,FALSE)</f>
        <v>N</v>
      </c>
      <c r="B29" s="7" t="str">
        <f t="shared" si="18"/>
        <v>Pneumatic pumps</v>
      </c>
      <c r="C29" s="94">
        <f t="shared" si="21"/>
        <v>67.397813908332481</v>
      </c>
      <c r="D29" s="94">
        <f t="shared" si="19"/>
        <v>3.2425951816540763</v>
      </c>
      <c r="E29" s="94">
        <f t="shared" si="19"/>
        <v>40.381921426699968</v>
      </c>
      <c r="F29" s="94">
        <f t="shared" si="19"/>
        <v>59.106403417312507</v>
      </c>
      <c r="G29" s="94">
        <f t="shared" si="19"/>
        <v>60.095523963440407</v>
      </c>
      <c r="H29" s="94">
        <f t="shared" si="19"/>
        <v>5.2724425632730743</v>
      </c>
      <c r="I29" s="94">
        <f t="shared" si="19"/>
        <v>1.6169970667134386</v>
      </c>
      <c r="J29" s="94">
        <f t="shared" si="19"/>
        <v>11.035144875496499</v>
      </c>
      <c r="K29" s="94">
        <f t="shared" si="19"/>
        <v>3.5522329178332455</v>
      </c>
      <c r="L29" s="94">
        <f t="shared" si="19"/>
        <v>1.9524379475742053</v>
      </c>
      <c r="M29" s="94">
        <f t="shared" si="19"/>
        <v>35.212691442153286</v>
      </c>
      <c r="N29" s="94">
        <f t="shared" si="19"/>
        <v>18.096605470026994</v>
      </c>
      <c r="O29" s="94">
        <f t="shared" si="19"/>
        <v>14.363750539422567</v>
      </c>
      <c r="P29" s="94">
        <f t="shared" si="19"/>
        <v>36.24481722941718</v>
      </c>
      <c r="Q29" s="94">
        <f t="shared" si="19"/>
        <v>30.628332737056141</v>
      </c>
      <c r="R29" s="94">
        <f t="shared" si="19"/>
        <v>5.1606289363194856E-2</v>
      </c>
      <c r="S29" s="94">
        <f t="shared" si="19"/>
        <v>16.410800017495962</v>
      </c>
      <c r="T29" s="94">
        <f t="shared" si="19"/>
        <v>8.6010482271991415E-3</v>
      </c>
      <c r="U29" s="94">
        <f t="shared" si="19"/>
        <v>4.2403167760091769</v>
      </c>
      <c r="V29" s="94">
        <f t="shared" si="19"/>
        <v>4.4553429816891557</v>
      </c>
      <c r="W29" s="94">
        <f t="shared" si="19"/>
        <v>8.2742083945655747</v>
      </c>
      <c r="X29" s="94">
        <f t="shared" si="19"/>
        <v>3.896274846921211</v>
      </c>
      <c r="Y29" s="94">
        <f t="shared" si="19"/>
        <v>0.67088176172153302</v>
      </c>
      <c r="Z29" s="94">
        <f t="shared" si="19"/>
        <v>20.805935661594724</v>
      </c>
      <c r="AA29" s="94">
        <f t="shared" si="19"/>
        <v>37.526373415269852</v>
      </c>
      <c r="AB29" s="94">
        <f t="shared" si="19"/>
        <v>21.932672979357811</v>
      </c>
      <c r="AC29" s="94">
        <f t="shared" si="19"/>
        <v>38.0854415500378</v>
      </c>
      <c r="AD29" s="94">
        <f t="shared" si="19"/>
        <v>39.435806121708069</v>
      </c>
      <c r="AE29" s="94">
        <f t="shared" si="19"/>
        <v>8.9020849151511108</v>
      </c>
      <c r="AF29" s="94">
        <f t="shared" si="19"/>
        <v>17.657952010439839</v>
      </c>
      <c r="AG29" s="94">
        <f t="shared" si="19"/>
        <v>9.4955572428278519</v>
      </c>
      <c r="AH29" s="94">
        <f t="shared" si="19"/>
        <v>23.893711975159217</v>
      </c>
      <c r="AI29" s="94">
        <f t="shared" si="19"/>
        <v>17.417122660078263</v>
      </c>
      <c r="AJ29" s="94">
        <f t="shared" si="19"/>
        <v>53.292094815725882</v>
      </c>
      <c r="AK29" s="94">
        <f t="shared" si="19"/>
        <v>7.4829119576632532</v>
      </c>
      <c r="AL29" s="94">
        <f t="shared" si="19"/>
        <v>5.9519253732218065</v>
      </c>
      <c r="AM29" s="94">
        <f t="shared" si="19"/>
        <v>31.720665861910437</v>
      </c>
      <c r="AN29" s="94">
        <f t="shared" si="19"/>
        <v>27.144908205040494</v>
      </c>
      <c r="AO29" s="94">
        <f t="shared" si="19"/>
        <v>21.605833146724244</v>
      </c>
      <c r="AP29" s="94">
        <f t="shared" si="19"/>
        <v>28.245842378121981</v>
      </c>
      <c r="AQ29" s="94">
        <f t="shared" si="19"/>
        <v>0</v>
      </c>
      <c r="AR29" s="94">
        <f t="shared" si="19"/>
        <v>0</v>
      </c>
      <c r="AS29" s="94">
        <f t="shared" si="19"/>
        <v>0</v>
      </c>
      <c r="AT29" s="94">
        <f t="shared" si="19"/>
        <v>19.859820356602821</v>
      </c>
      <c r="AU29" s="94">
        <f t="shared" si="19"/>
        <v>96.452154819811184</v>
      </c>
      <c r="AV29" s="94">
        <f t="shared" si="19"/>
        <v>88.143542232336799</v>
      </c>
      <c r="AW29" s="94">
        <f t="shared" si="19"/>
        <v>0</v>
      </c>
      <c r="AX29" s="94">
        <f t="shared" si="19"/>
        <v>2.2448735872989758</v>
      </c>
      <c r="AY29" s="88">
        <f t="shared" si="20"/>
        <v>1043.5049740684815</v>
      </c>
      <c r="AZ29" s="181"/>
    </row>
    <row r="30" spans="1:53" x14ac:dyDescent="0.2">
      <c r="A30" s="7" t="str">
        <f>VLOOKUP(B30,by_src_allpol!$J$23:$K$57,2,FALSE)</f>
        <v>Y</v>
      </c>
      <c r="B30" s="7" t="str">
        <f t="shared" si="18"/>
        <v>Venting - blowdowns</v>
      </c>
      <c r="C30" s="94">
        <f t="shared" si="21"/>
        <v>5005.9551232176182</v>
      </c>
      <c r="D30" s="94">
        <f t="shared" si="19"/>
        <v>240.84291493785631</v>
      </c>
      <c r="E30" s="94">
        <f t="shared" si="19"/>
        <v>2999.3567258176004</v>
      </c>
      <c r="F30" s="94">
        <f t="shared" si="19"/>
        <v>4390.112762474665</v>
      </c>
      <c r="G30" s="94">
        <f t="shared" si="19"/>
        <v>4463.5794341400588</v>
      </c>
      <c r="H30" s="94">
        <f t="shared" si="19"/>
        <v>391.60930200770798</v>
      </c>
      <c r="I30" s="94">
        <f t="shared" si="19"/>
        <v>120.10203715733948</v>
      </c>
      <c r="J30" s="94">
        <f t="shared" si="19"/>
        <v>819.63251953652423</v>
      </c>
      <c r="K30" s="94">
        <f t="shared" si="19"/>
        <v>263.84117737224045</v>
      </c>
      <c r="L30" s="94">
        <f t="shared" si="19"/>
        <v>145.01682146125566</v>
      </c>
      <c r="M30" s="94">
        <f t="shared" si="19"/>
        <v>2615.4135112880203</v>
      </c>
      <c r="N30" s="94">
        <f t="shared" si="19"/>
        <v>1344.1206711651184</v>
      </c>
      <c r="O30" s="94">
        <f t="shared" si="19"/>
        <v>1066.863840706154</v>
      </c>
      <c r="P30" s="94">
        <f t="shared" si="19"/>
        <v>2692.074386069301</v>
      </c>
      <c r="Q30" s="94">
        <f t="shared" si="19"/>
        <v>2274.9114591344992</v>
      </c>
      <c r="R30" s="94">
        <f t="shared" si="19"/>
        <v>3.833043739064026</v>
      </c>
      <c r="S30" s="94">
        <f t="shared" si="19"/>
        <v>1218.9079090223604</v>
      </c>
      <c r="T30" s="94">
        <f t="shared" si="19"/>
        <v>0.6388406231773377</v>
      </c>
      <c r="U30" s="94">
        <f t="shared" si="19"/>
        <v>314.94842722642744</v>
      </c>
      <c r="V30" s="94">
        <f t="shared" si="19"/>
        <v>330.91944280586091</v>
      </c>
      <c r="W30" s="94">
        <f t="shared" si="19"/>
        <v>614.56467949659884</v>
      </c>
      <c r="X30" s="94">
        <f t="shared" si="19"/>
        <v>289.39480229933395</v>
      </c>
      <c r="Y30" s="94">
        <f t="shared" si="19"/>
        <v>49.829568607832343</v>
      </c>
      <c r="Z30" s="94">
        <f t="shared" si="19"/>
        <v>1545.3554674659799</v>
      </c>
      <c r="AA30" s="94">
        <f t="shared" si="19"/>
        <v>2787.2616389227242</v>
      </c>
      <c r="AB30" s="94">
        <f t="shared" si="19"/>
        <v>1629.0435891022112</v>
      </c>
      <c r="AC30" s="94">
        <f t="shared" si="19"/>
        <v>2828.7862794292514</v>
      </c>
      <c r="AD30" s="94">
        <f t="shared" si="19"/>
        <v>2929.0842572680936</v>
      </c>
      <c r="AE30" s="94">
        <f t="shared" si="19"/>
        <v>661.20004498854451</v>
      </c>
      <c r="AF30" s="94">
        <f t="shared" si="19"/>
        <v>1311.5397993830743</v>
      </c>
      <c r="AG30" s="94">
        <f t="shared" si="19"/>
        <v>705.28004798778079</v>
      </c>
      <c r="AH30" s="94">
        <f t="shared" si="19"/>
        <v>1774.6992511866442</v>
      </c>
      <c r="AI30" s="94">
        <f t="shared" si="19"/>
        <v>1293.6522619341088</v>
      </c>
      <c r="AJ30" s="94">
        <f t="shared" si="19"/>
        <v>3958.2565012067844</v>
      </c>
      <c r="AK30" s="94">
        <f t="shared" si="19"/>
        <v>555.79134216428383</v>
      </c>
      <c r="AL30" s="94">
        <f t="shared" si="19"/>
        <v>442.07771123871771</v>
      </c>
      <c r="AM30" s="94">
        <f t="shared" ref="D30:AX36" si="22">IF($B30="Venting - initial completions","na",AM77)</f>
        <v>2356.0442182780216</v>
      </c>
      <c r="AN30" s="94">
        <f t="shared" si="22"/>
        <v>2016.1810067476777</v>
      </c>
      <c r="AO30" s="94">
        <f t="shared" si="22"/>
        <v>1604.7676454214723</v>
      </c>
      <c r="AP30" s="94">
        <f t="shared" si="22"/>
        <v>2097.9526065143768</v>
      </c>
      <c r="AQ30" s="94">
        <f t="shared" si="22"/>
        <v>0</v>
      </c>
      <c r="AR30" s="94">
        <f t="shared" si="22"/>
        <v>0</v>
      </c>
      <c r="AS30" s="94">
        <f t="shared" si="22"/>
        <v>0</v>
      </c>
      <c r="AT30" s="94">
        <f t="shared" si="22"/>
        <v>1475.0829989164727</v>
      </c>
      <c r="AU30" s="94">
        <f t="shared" si="22"/>
        <v>7163.9587483106652</v>
      </c>
      <c r="AV30" s="94">
        <f t="shared" si="22"/>
        <v>6546.8387063213559</v>
      </c>
      <c r="AW30" s="94">
        <f t="shared" si="22"/>
        <v>0</v>
      </c>
      <c r="AX30" s="94">
        <f t="shared" si="22"/>
        <v>166.73740264928514</v>
      </c>
      <c r="AY30" s="88">
        <f t="shared" si="20"/>
        <v>77506.060925744168</v>
      </c>
      <c r="AZ30" s="181"/>
    </row>
    <row r="31" spans="1:53" x14ac:dyDescent="0.2">
      <c r="A31" s="7" t="str">
        <f>VLOOKUP(B31,by_src_allpol!$J$23:$K$57,2,FALSE)</f>
        <v>N</v>
      </c>
      <c r="B31" s="267" t="str">
        <f t="shared" si="18"/>
        <v>Venting - initial completions</v>
      </c>
      <c r="C31" s="270" t="str">
        <f t="shared" si="21"/>
        <v>na</v>
      </c>
      <c r="D31" s="270" t="str">
        <f t="shared" si="22"/>
        <v>na</v>
      </c>
      <c r="E31" s="270" t="str">
        <f t="shared" si="22"/>
        <v>na</v>
      </c>
      <c r="F31" s="270" t="str">
        <f t="shared" si="22"/>
        <v>na</v>
      </c>
      <c r="G31" s="270" t="str">
        <f t="shared" si="22"/>
        <v>na</v>
      </c>
      <c r="H31" s="270" t="str">
        <f t="shared" si="22"/>
        <v>na</v>
      </c>
      <c r="I31" s="270" t="str">
        <f t="shared" si="22"/>
        <v>na</v>
      </c>
      <c r="J31" s="270" t="str">
        <f t="shared" si="22"/>
        <v>na</v>
      </c>
      <c r="K31" s="270" t="str">
        <f t="shared" si="22"/>
        <v>na</v>
      </c>
      <c r="L31" s="270" t="str">
        <f t="shared" si="22"/>
        <v>na</v>
      </c>
      <c r="M31" s="270" t="str">
        <f t="shared" si="22"/>
        <v>na</v>
      </c>
      <c r="N31" s="270" t="str">
        <f t="shared" si="22"/>
        <v>na</v>
      </c>
      <c r="O31" s="270" t="str">
        <f t="shared" si="22"/>
        <v>na</v>
      </c>
      <c r="P31" s="270" t="str">
        <f t="shared" si="22"/>
        <v>na</v>
      </c>
      <c r="Q31" s="270" t="str">
        <f t="shared" si="22"/>
        <v>na</v>
      </c>
      <c r="R31" s="270" t="str">
        <f t="shared" si="22"/>
        <v>na</v>
      </c>
      <c r="S31" s="270" t="str">
        <f t="shared" si="22"/>
        <v>na</v>
      </c>
      <c r="T31" s="270" t="str">
        <f t="shared" si="22"/>
        <v>na</v>
      </c>
      <c r="U31" s="270" t="str">
        <f t="shared" si="22"/>
        <v>na</v>
      </c>
      <c r="V31" s="270" t="str">
        <f t="shared" si="22"/>
        <v>na</v>
      </c>
      <c r="W31" s="270" t="str">
        <f t="shared" si="22"/>
        <v>na</v>
      </c>
      <c r="X31" s="270" t="str">
        <f t="shared" si="22"/>
        <v>na</v>
      </c>
      <c r="Y31" s="270" t="str">
        <f t="shared" si="22"/>
        <v>na</v>
      </c>
      <c r="Z31" s="270" t="str">
        <f t="shared" si="22"/>
        <v>na</v>
      </c>
      <c r="AA31" s="270" t="str">
        <f t="shared" si="22"/>
        <v>na</v>
      </c>
      <c r="AB31" s="270" t="str">
        <f t="shared" si="22"/>
        <v>na</v>
      </c>
      <c r="AC31" s="270" t="str">
        <f t="shared" si="22"/>
        <v>na</v>
      </c>
      <c r="AD31" s="270" t="str">
        <f t="shared" si="22"/>
        <v>na</v>
      </c>
      <c r="AE31" s="270" t="str">
        <f t="shared" si="22"/>
        <v>na</v>
      </c>
      <c r="AF31" s="270" t="str">
        <f t="shared" si="22"/>
        <v>na</v>
      </c>
      <c r="AG31" s="270" t="str">
        <f t="shared" si="22"/>
        <v>na</v>
      </c>
      <c r="AH31" s="270" t="str">
        <f t="shared" si="22"/>
        <v>na</v>
      </c>
      <c r="AI31" s="270" t="str">
        <f t="shared" si="22"/>
        <v>na</v>
      </c>
      <c r="AJ31" s="270" t="str">
        <f t="shared" si="22"/>
        <v>na</v>
      </c>
      <c r="AK31" s="270" t="str">
        <f t="shared" si="22"/>
        <v>na</v>
      </c>
      <c r="AL31" s="270" t="str">
        <f t="shared" si="22"/>
        <v>na</v>
      </c>
      <c r="AM31" s="270" t="str">
        <f t="shared" si="22"/>
        <v>na</v>
      </c>
      <c r="AN31" s="270" t="str">
        <f t="shared" si="22"/>
        <v>na</v>
      </c>
      <c r="AO31" s="270" t="str">
        <f t="shared" si="22"/>
        <v>na</v>
      </c>
      <c r="AP31" s="270" t="str">
        <f t="shared" si="22"/>
        <v>na</v>
      </c>
      <c r="AQ31" s="270" t="str">
        <f t="shared" si="22"/>
        <v>na</v>
      </c>
      <c r="AR31" s="270" t="str">
        <f t="shared" si="22"/>
        <v>na</v>
      </c>
      <c r="AS31" s="270" t="str">
        <f t="shared" si="22"/>
        <v>na</v>
      </c>
      <c r="AT31" s="270" t="str">
        <f t="shared" si="22"/>
        <v>na</v>
      </c>
      <c r="AU31" s="270" t="str">
        <f t="shared" si="22"/>
        <v>na</v>
      </c>
      <c r="AV31" s="270" t="str">
        <f t="shared" si="22"/>
        <v>na</v>
      </c>
      <c r="AW31" s="270" t="str">
        <f t="shared" si="22"/>
        <v>na</v>
      </c>
      <c r="AX31" s="270" t="str">
        <f t="shared" si="22"/>
        <v>na</v>
      </c>
      <c r="AY31" s="270" t="str">
        <f t="shared" ref="AY31" si="23">IF($B31="Venting - initial completions","na",AY78)</f>
        <v>na</v>
      </c>
      <c r="AZ31" s="181"/>
    </row>
    <row r="32" spans="1:53" x14ac:dyDescent="0.2">
      <c r="A32" s="7" t="str">
        <f>VLOOKUP(B32,by_src_allpol!$J$23:$K$57,2,FALSE)</f>
        <v>Y</v>
      </c>
      <c r="B32" s="7" t="str">
        <f t="shared" si="18"/>
        <v>Natural Gas Production, Flares</v>
      </c>
      <c r="C32" s="94">
        <f t="shared" si="21"/>
        <v>0.80769999999999997</v>
      </c>
      <c r="D32" s="94">
        <f t="shared" si="22"/>
        <v>0.33119999999999999</v>
      </c>
      <c r="E32" s="94">
        <f t="shared" si="22"/>
        <v>0.875</v>
      </c>
      <c r="F32" s="94">
        <f t="shared" si="22"/>
        <v>0.97299999999999998</v>
      </c>
      <c r="G32" s="94">
        <f t="shared" si="22"/>
        <v>6.9420000000000002</v>
      </c>
      <c r="H32" s="94">
        <f t="shared" si="22"/>
        <v>0</v>
      </c>
      <c r="I32" s="94">
        <f t="shared" si="22"/>
        <v>0</v>
      </c>
      <c r="J32" s="94">
        <f t="shared" si="22"/>
        <v>0</v>
      </c>
      <c r="K32" s="94">
        <f t="shared" si="22"/>
        <v>0</v>
      </c>
      <c r="L32" s="94">
        <f t="shared" si="22"/>
        <v>0</v>
      </c>
      <c r="M32" s="94">
        <f t="shared" si="22"/>
        <v>2.8376000000000001</v>
      </c>
      <c r="N32" s="94">
        <f t="shared" si="22"/>
        <v>0</v>
      </c>
      <c r="O32" s="94">
        <f t="shared" si="22"/>
        <v>0</v>
      </c>
      <c r="P32" s="94">
        <f t="shared" si="22"/>
        <v>0</v>
      </c>
      <c r="Q32" s="94">
        <f t="shared" si="22"/>
        <v>1.7043999999999999</v>
      </c>
      <c r="R32" s="94">
        <f t="shared" si="22"/>
        <v>0</v>
      </c>
      <c r="S32" s="94">
        <f t="shared" si="22"/>
        <v>1.5291999999999999</v>
      </c>
      <c r="T32" s="94">
        <f t="shared" si="22"/>
        <v>0</v>
      </c>
      <c r="U32" s="94">
        <f t="shared" si="22"/>
        <v>0</v>
      </c>
      <c r="V32" s="94">
        <f t="shared" si="22"/>
        <v>0</v>
      </c>
      <c r="W32" s="94">
        <f t="shared" si="22"/>
        <v>0</v>
      </c>
      <c r="X32" s="94">
        <f t="shared" si="22"/>
        <v>0</v>
      </c>
      <c r="Y32" s="94">
        <f t="shared" si="22"/>
        <v>0</v>
      </c>
      <c r="Z32" s="94">
        <f t="shared" si="22"/>
        <v>0</v>
      </c>
      <c r="AA32" s="94">
        <f t="shared" si="22"/>
        <v>16.209400000000002</v>
      </c>
      <c r="AB32" s="94">
        <f t="shared" si="22"/>
        <v>0</v>
      </c>
      <c r="AC32" s="94">
        <f t="shared" si="22"/>
        <v>2.3778999999999999</v>
      </c>
      <c r="AD32" s="94">
        <f t="shared" si="22"/>
        <v>3.2000000000000002E-3</v>
      </c>
      <c r="AE32" s="94">
        <f t="shared" si="22"/>
        <v>7.3000000000000001E-3</v>
      </c>
      <c r="AF32" s="94">
        <f t="shared" si="22"/>
        <v>0</v>
      </c>
      <c r="AG32" s="94">
        <f t="shared" si="22"/>
        <v>0</v>
      </c>
      <c r="AH32" s="94">
        <f t="shared" si="22"/>
        <v>6.2347000000000001</v>
      </c>
      <c r="AI32" s="94">
        <f t="shared" si="22"/>
        <v>3.6400000000000002E-2</v>
      </c>
      <c r="AJ32" s="94">
        <f t="shared" si="22"/>
        <v>16.27</v>
      </c>
      <c r="AK32" s="94">
        <f t="shared" si="22"/>
        <v>0</v>
      </c>
      <c r="AL32" s="94">
        <f t="shared" si="22"/>
        <v>0</v>
      </c>
      <c r="AM32" s="94">
        <f t="shared" si="22"/>
        <v>3.1099999999999999E-2</v>
      </c>
      <c r="AN32" s="94">
        <f t="shared" si="22"/>
        <v>0.06</v>
      </c>
      <c r="AO32" s="94">
        <f t="shared" si="22"/>
        <v>9.0799999999999992E-2</v>
      </c>
      <c r="AP32" s="94">
        <f t="shared" si="22"/>
        <v>12.069999999999999</v>
      </c>
      <c r="AQ32" s="94">
        <f t="shared" si="22"/>
        <v>0</v>
      </c>
      <c r="AR32" s="94">
        <f t="shared" si="22"/>
        <v>0</v>
      </c>
      <c r="AS32" s="94">
        <f t="shared" si="22"/>
        <v>0</v>
      </c>
      <c r="AT32" s="94">
        <f t="shared" si="22"/>
        <v>0</v>
      </c>
      <c r="AU32" s="94">
        <f t="shared" si="22"/>
        <v>137.71130000000002</v>
      </c>
      <c r="AV32" s="94">
        <f t="shared" si="22"/>
        <v>29.869999999999997</v>
      </c>
      <c r="AW32" s="94">
        <f t="shared" si="22"/>
        <v>2.76</v>
      </c>
      <c r="AX32" s="94">
        <f t="shared" si="22"/>
        <v>0</v>
      </c>
      <c r="AY32" s="88">
        <f t="shared" si="20"/>
        <v>239.73220000000003</v>
      </c>
      <c r="AZ32" s="181"/>
    </row>
    <row r="33" spans="1:52" x14ac:dyDescent="0.2">
      <c r="A33" s="7" t="str">
        <f>VLOOKUP(B33,by_src_allpol!$J$23:$K$57,2,FALSE)</f>
        <v>N</v>
      </c>
      <c r="B33" s="7" t="str">
        <f t="shared" si="18"/>
        <v>Process Heaters</v>
      </c>
      <c r="C33" s="94">
        <f t="shared" si="21"/>
        <v>2.8152999999999997</v>
      </c>
      <c r="D33" s="94">
        <f t="shared" si="22"/>
        <v>1.5590999999999999</v>
      </c>
      <c r="E33" s="94">
        <f t="shared" si="22"/>
        <v>2.9991000000000003</v>
      </c>
      <c r="F33" s="94">
        <f t="shared" si="22"/>
        <v>4.6544000000000008</v>
      </c>
      <c r="G33" s="94">
        <f t="shared" si="22"/>
        <v>1.1482000000000001</v>
      </c>
      <c r="H33" s="94">
        <f t="shared" si="22"/>
        <v>0.13250000000000001</v>
      </c>
      <c r="I33" s="94">
        <f t="shared" si="22"/>
        <v>0</v>
      </c>
      <c r="J33" s="94">
        <f t="shared" si="22"/>
        <v>0</v>
      </c>
      <c r="K33" s="94">
        <f t="shared" si="22"/>
        <v>0</v>
      </c>
      <c r="L33" s="94">
        <f t="shared" si="22"/>
        <v>0</v>
      </c>
      <c r="M33" s="94">
        <f t="shared" si="22"/>
        <v>1.7597</v>
      </c>
      <c r="N33" s="94">
        <f t="shared" si="22"/>
        <v>0</v>
      </c>
      <c r="O33" s="94">
        <f t="shared" si="22"/>
        <v>0</v>
      </c>
      <c r="P33" s="94">
        <f t="shared" si="22"/>
        <v>2.73</v>
      </c>
      <c r="Q33" s="94">
        <f t="shared" si="22"/>
        <v>1.8508</v>
      </c>
      <c r="R33" s="94">
        <f t="shared" si="22"/>
        <v>0</v>
      </c>
      <c r="S33" s="94">
        <f t="shared" si="22"/>
        <v>0.19319999999999998</v>
      </c>
      <c r="T33" s="94">
        <f t="shared" si="22"/>
        <v>0</v>
      </c>
      <c r="U33" s="94">
        <f t="shared" si="22"/>
        <v>0.78</v>
      </c>
      <c r="V33" s="94">
        <f t="shared" si="22"/>
        <v>0</v>
      </c>
      <c r="W33" s="94">
        <f t="shared" si="22"/>
        <v>0</v>
      </c>
      <c r="X33" s="94">
        <f t="shared" si="22"/>
        <v>0</v>
      </c>
      <c r="Y33" s="94">
        <f t="shared" si="22"/>
        <v>0</v>
      </c>
      <c r="Z33" s="94">
        <f t="shared" si="22"/>
        <v>0.30599999999999999</v>
      </c>
      <c r="AA33" s="94">
        <f t="shared" si="22"/>
        <v>1</v>
      </c>
      <c r="AB33" s="94">
        <f t="shared" si="22"/>
        <v>0</v>
      </c>
      <c r="AC33" s="94">
        <f t="shared" si="22"/>
        <v>8.1638000000000002</v>
      </c>
      <c r="AD33" s="94">
        <f t="shared" si="22"/>
        <v>0.94000000000000006</v>
      </c>
      <c r="AE33" s="94">
        <f t="shared" si="22"/>
        <v>0.15290000000000001</v>
      </c>
      <c r="AF33" s="94">
        <f t="shared" si="22"/>
        <v>0</v>
      </c>
      <c r="AG33" s="94">
        <f t="shared" si="22"/>
        <v>0</v>
      </c>
      <c r="AH33" s="94">
        <f t="shared" si="22"/>
        <v>2.3645999999999998</v>
      </c>
      <c r="AI33" s="94">
        <f t="shared" si="22"/>
        <v>0.20040000000000002</v>
      </c>
      <c r="AJ33" s="94">
        <f t="shared" si="22"/>
        <v>1.6628999999999998</v>
      </c>
      <c r="AK33" s="94">
        <f t="shared" si="22"/>
        <v>0</v>
      </c>
      <c r="AL33" s="94">
        <f t="shared" si="22"/>
        <v>0</v>
      </c>
      <c r="AM33" s="94">
        <f t="shared" si="22"/>
        <v>0.71859999999999991</v>
      </c>
      <c r="AN33" s="94">
        <f t="shared" si="22"/>
        <v>0</v>
      </c>
      <c r="AO33" s="94">
        <f t="shared" si="22"/>
        <v>0.8899999999999999</v>
      </c>
      <c r="AP33" s="94">
        <f t="shared" si="22"/>
        <v>7.6199999999999992</v>
      </c>
      <c r="AQ33" s="94">
        <f t="shared" si="22"/>
        <v>0</v>
      </c>
      <c r="AR33" s="94">
        <f t="shared" si="22"/>
        <v>0.23039999999999999</v>
      </c>
      <c r="AS33" s="94">
        <f t="shared" si="22"/>
        <v>0</v>
      </c>
      <c r="AT33" s="94">
        <f t="shared" si="22"/>
        <v>0</v>
      </c>
      <c r="AU33" s="94">
        <f t="shared" si="22"/>
        <v>3.9168000000000003</v>
      </c>
      <c r="AV33" s="94">
        <f t="shared" si="22"/>
        <v>1.31</v>
      </c>
      <c r="AW33" s="94">
        <f t="shared" si="22"/>
        <v>0</v>
      </c>
      <c r="AX33" s="94">
        <f t="shared" si="22"/>
        <v>0</v>
      </c>
      <c r="AY33" s="88">
        <f t="shared" si="20"/>
        <v>50.098700000000015</v>
      </c>
      <c r="AZ33" s="181"/>
    </row>
    <row r="34" spans="1:52" x14ac:dyDescent="0.2">
      <c r="A34" s="7" t="str">
        <f>VLOOKUP(B34,by_src_allpol!$J$23:$K$57,2,FALSE)</f>
        <v>Y</v>
      </c>
      <c r="B34" s="7" t="str">
        <f t="shared" si="18"/>
        <v>Unpermitted Fugitives</v>
      </c>
      <c r="C34" s="94">
        <f t="shared" si="21"/>
        <v>3051.9703310999375</v>
      </c>
      <c r="D34" s="94">
        <f t="shared" si="22"/>
        <v>146.83420301488979</v>
      </c>
      <c r="E34" s="94">
        <f t="shared" si="22"/>
        <v>1828.6116264055902</v>
      </c>
      <c r="F34" s="94">
        <f t="shared" si="22"/>
        <v>2676.5109897037737</v>
      </c>
      <c r="G34" s="94">
        <f t="shared" si="22"/>
        <v>2721.3012638329842</v>
      </c>
      <c r="H34" s="94">
        <f t="shared" si="22"/>
        <v>238.75163514092159</v>
      </c>
      <c r="I34" s="94">
        <f t="shared" si="22"/>
        <v>73.222361185143981</v>
      </c>
      <c r="J34" s="94">
        <f t="shared" si="22"/>
        <v>499.70366702414748</v>
      </c>
      <c r="K34" s="94">
        <f t="shared" si="22"/>
        <v>160.85550622055564</v>
      </c>
      <c r="L34" s="94">
        <f t="shared" si="22"/>
        <v>88.412106324615337</v>
      </c>
      <c r="M34" s="94">
        <f t="shared" si="22"/>
        <v>1594.5337589998906</v>
      </c>
      <c r="N34" s="94">
        <f t="shared" si="22"/>
        <v>819.46727624224968</v>
      </c>
      <c r="O34" s="94">
        <f t="shared" si="22"/>
        <v>650.43267648505559</v>
      </c>
      <c r="P34" s="94">
        <f t="shared" si="22"/>
        <v>1641.2714363521102</v>
      </c>
      <c r="Q34" s="94">
        <f t="shared" si="22"/>
        <v>1386.9405754271154</v>
      </c>
      <c r="R34" s="94">
        <f t="shared" si="22"/>
        <v>2.336883867610978</v>
      </c>
      <c r="S34" s="94">
        <f t="shared" si="22"/>
        <v>743.12906990029103</v>
      </c>
      <c r="T34" s="94">
        <f t="shared" si="22"/>
        <v>0.38948064460182968</v>
      </c>
      <c r="U34" s="94">
        <f t="shared" si="22"/>
        <v>192.01395778870202</v>
      </c>
      <c r="V34" s="94">
        <f t="shared" si="22"/>
        <v>201.75097390374776</v>
      </c>
      <c r="W34" s="94">
        <f t="shared" si="22"/>
        <v>374.68038010696017</v>
      </c>
      <c r="X34" s="94">
        <f t="shared" si="22"/>
        <v>176.43473200462884</v>
      </c>
      <c r="Y34" s="94">
        <f t="shared" si="22"/>
        <v>30.379490278942715</v>
      </c>
      <c r="Z34" s="94">
        <f t="shared" si="22"/>
        <v>942.15367929182605</v>
      </c>
      <c r="AA34" s="94">
        <f t="shared" si="22"/>
        <v>1699.3040523977829</v>
      </c>
      <c r="AB34" s="94">
        <f t="shared" si="22"/>
        <v>993.17564373466564</v>
      </c>
      <c r="AC34" s="94">
        <f t="shared" si="22"/>
        <v>1724.6202942969019</v>
      </c>
      <c r="AD34" s="94">
        <f t="shared" si="22"/>
        <v>1785.7687554993893</v>
      </c>
      <c r="AE34" s="94">
        <f t="shared" si="22"/>
        <v>403.11246716289367</v>
      </c>
      <c r="AF34" s="94">
        <f t="shared" si="22"/>
        <v>799.60376336755633</v>
      </c>
      <c r="AG34" s="94">
        <f t="shared" si="22"/>
        <v>429.98663164041994</v>
      </c>
      <c r="AH34" s="94">
        <f t="shared" si="22"/>
        <v>1081.9772307038829</v>
      </c>
      <c r="AI34" s="94">
        <f t="shared" si="22"/>
        <v>788.69830531870514</v>
      </c>
      <c r="AJ34" s="94">
        <f t="shared" si="22"/>
        <v>2413.2220739529366</v>
      </c>
      <c r="AK34" s="94">
        <f t="shared" si="22"/>
        <v>338.84816080359184</v>
      </c>
      <c r="AL34" s="94">
        <f t="shared" si="22"/>
        <v>269.52060606446616</v>
      </c>
      <c r="AM34" s="94">
        <f t="shared" si="22"/>
        <v>1436.4046172915478</v>
      </c>
      <c r="AN34" s="94">
        <f t="shared" si="22"/>
        <v>1229.2009143633745</v>
      </c>
      <c r="AO34" s="94">
        <f t="shared" si="22"/>
        <v>978.37537923979619</v>
      </c>
      <c r="AP34" s="94">
        <f t="shared" si="22"/>
        <v>1279.0544368724086</v>
      </c>
      <c r="AQ34" s="94">
        <f t="shared" si="22"/>
        <v>0</v>
      </c>
      <c r="AR34" s="94">
        <f t="shared" si="22"/>
        <v>0</v>
      </c>
      <c r="AS34" s="94">
        <f t="shared" si="22"/>
        <v>0</v>
      </c>
      <c r="AT34" s="94">
        <f t="shared" si="22"/>
        <v>899.3108083856248</v>
      </c>
      <c r="AU34" s="94">
        <f t="shared" si="22"/>
        <v>4367.6359485649182</v>
      </c>
      <c r="AV34" s="94">
        <f t="shared" si="22"/>
        <v>3991.3976458795505</v>
      </c>
      <c r="AW34" s="94">
        <f t="shared" si="22"/>
        <v>0</v>
      </c>
      <c r="AX34" s="94">
        <f t="shared" si="22"/>
        <v>101.65444824107755</v>
      </c>
      <c r="AY34" s="88">
        <f t="shared" si="20"/>
        <v>47252.960245027782</v>
      </c>
      <c r="AZ34" s="181"/>
    </row>
    <row r="35" spans="1:52" x14ac:dyDescent="0.2">
      <c r="A35" s="7" t="str">
        <f>VLOOKUP(B35,by_src_allpol!$J$23:$K$57,2,FALSE)</f>
        <v>Y</v>
      </c>
      <c r="B35" s="7" t="str">
        <f t="shared" si="18"/>
        <v>Permitted Fugitives</v>
      </c>
      <c r="C35" s="94">
        <f t="shared" si="21"/>
        <v>43.125999999999998</v>
      </c>
      <c r="D35" s="94">
        <f t="shared" si="22"/>
        <v>84.67</v>
      </c>
      <c r="E35" s="94">
        <f t="shared" si="22"/>
        <v>111.7591</v>
      </c>
      <c r="F35" s="94">
        <f t="shared" si="22"/>
        <v>62.620000000000005</v>
      </c>
      <c r="G35" s="94">
        <f t="shared" si="22"/>
        <v>27.981999999999999</v>
      </c>
      <c r="H35" s="94">
        <f t="shared" si="22"/>
        <v>20.063099999999999</v>
      </c>
      <c r="I35" s="94">
        <f t="shared" si="22"/>
        <v>0.44</v>
      </c>
      <c r="J35" s="94">
        <f t="shared" si="22"/>
        <v>0</v>
      </c>
      <c r="K35" s="94">
        <f t="shared" si="22"/>
        <v>0</v>
      </c>
      <c r="L35" s="94">
        <f t="shared" si="22"/>
        <v>0</v>
      </c>
      <c r="M35" s="94">
        <f t="shared" si="22"/>
        <v>29.977</v>
      </c>
      <c r="N35" s="94">
        <f t="shared" si="22"/>
        <v>0</v>
      </c>
      <c r="O35" s="94">
        <f t="shared" si="22"/>
        <v>0</v>
      </c>
      <c r="P35" s="94">
        <f t="shared" si="22"/>
        <v>3.03</v>
      </c>
      <c r="Q35" s="94">
        <f t="shared" si="22"/>
        <v>46.917999999999999</v>
      </c>
      <c r="R35" s="94">
        <f t="shared" si="22"/>
        <v>1.71</v>
      </c>
      <c r="S35" s="94">
        <f t="shared" si="22"/>
        <v>23.503499999999999</v>
      </c>
      <c r="T35" s="94">
        <f t="shared" si="22"/>
        <v>0</v>
      </c>
      <c r="U35" s="94">
        <f t="shared" si="22"/>
        <v>11.44</v>
      </c>
      <c r="V35" s="94">
        <f t="shared" si="22"/>
        <v>0</v>
      </c>
      <c r="W35" s="94">
        <f t="shared" si="22"/>
        <v>2.12</v>
      </c>
      <c r="X35" s="94">
        <f t="shared" si="22"/>
        <v>0</v>
      </c>
      <c r="Y35" s="94">
        <f t="shared" si="22"/>
        <v>0</v>
      </c>
      <c r="Z35" s="94">
        <f t="shared" si="22"/>
        <v>24.2532</v>
      </c>
      <c r="AA35" s="94">
        <f t="shared" si="22"/>
        <v>44.709500000000006</v>
      </c>
      <c r="AB35" s="94">
        <f t="shared" si="22"/>
        <v>0</v>
      </c>
      <c r="AC35" s="94">
        <f t="shared" si="22"/>
        <v>43.770399999999995</v>
      </c>
      <c r="AD35" s="94">
        <f t="shared" si="22"/>
        <v>41.487300000000005</v>
      </c>
      <c r="AE35" s="94">
        <f t="shared" si="22"/>
        <v>0.66</v>
      </c>
      <c r="AF35" s="94">
        <f t="shared" si="22"/>
        <v>0</v>
      </c>
      <c r="AG35" s="94">
        <f t="shared" si="22"/>
        <v>0</v>
      </c>
      <c r="AH35" s="94">
        <f t="shared" si="22"/>
        <v>0.14449999999999999</v>
      </c>
      <c r="AI35" s="94">
        <f t="shared" si="22"/>
        <v>7.9901</v>
      </c>
      <c r="AJ35" s="94">
        <f t="shared" si="22"/>
        <v>45.39</v>
      </c>
      <c r="AK35" s="94">
        <f t="shared" si="22"/>
        <v>0.44</v>
      </c>
      <c r="AL35" s="94">
        <f t="shared" si="22"/>
        <v>0</v>
      </c>
      <c r="AM35" s="94">
        <f t="shared" si="22"/>
        <v>51.524700000000003</v>
      </c>
      <c r="AN35" s="94">
        <f t="shared" si="22"/>
        <v>4.08</v>
      </c>
      <c r="AO35" s="94">
        <f t="shared" si="22"/>
        <v>10.680299999999999</v>
      </c>
      <c r="AP35" s="94">
        <f t="shared" si="22"/>
        <v>47.498199999999997</v>
      </c>
      <c r="AQ35" s="94">
        <f t="shared" si="22"/>
        <v>3.1102999999999996</v>
      </c>
      <c r="AR35" s="94">
        <f t="shared" si="22"/>
        <v>0</v>
      </c>
      <c r="AS35" s="94">
        <f t="shared" si="22"/>
        <v>0</v>
      </c>
      <c r="AT35" s="94">
        <f t="shared" si="22"/>
        <v>2.66</v>
      </c>
      <c r="AU35" s="94">
        <f t="shared" si="22"/>
        <v>412.89170000000007</v>
      </c>
      <c r="AV35" s="94">
        <f t="shared" si="22"/>
        <v>236.23</v>
      </c>
      <c r="AW35" s="94">
        <f t="shared" si="22"/>
        <v>24.51</v>
      </c>
      <c r="AX35" s="94">
        <f t="shared" si="22"/>
        <v>0</v>
      </c>
      <c r="AY35" s="88">
        <f t="shared" si="20"/>
        <v>1471.3889000000001</v>
      </c>
      <c r="AZ35" s="181"/>
    </row>
    <row r="36" spans="1:52" x14ac:dyDescent="0.2">
      <c r="A36" s="7" t="str">
        <f>VLOOKUP(B36,by_src_allpol!$J$23:$K$57,2,FALSE)</f>
        <v>Y</v>
      </c>
      <c r="B36" s="7" t="str">
        <f t="shared" si="18"/>
        <v>Dehydrator</v>
      </c>
      <c r="C36" s="94">
        <f t="shared" si="21"/>
        <v>151.53684992500001</v>
      </c>
      <c r="D36" s="94">
        <f t="shared" si="22"/>
        <v>5.6647083090000008</v>
      </c>
      <c r="E36" s="94">
        <f t="shared" si="22"/>
        <v>86.79453639700003</v>
      </c>
      <c r="F36" s="94">
        <f t="shared" si="22"/>
        <v>55.642445250000009</v>
      </c>
      <c r="G36" s="94">
        <f t="shared" si="22"/>
        <v>39.065819946000005</v>
      </c>
      <c r="H36" s="94">
        <f t="shared" si="22"/>
        <v>7.4484892370000013</v>
      </c>
      <c r="I36" s="94">
        <f t="shared" si="22"/>
        <v>5.7362857440000017</v>
      </c>
      <c r="J36" s="94">
        <f t="shared" si="22"/>
        <v>3.2146191960000001</v>
      </c>
      <c r="K36" s="94">
        <f t="shared" si="22"/>
        <v>6.6229098000000014E-2</v>
      </c>
      <c r="L36" s="94">
        <f t="shared" ref="D36:AX41" si="24">IF($B36="Venting - initial completions","na",L83)</f>
        <v>0.15637345800000002</v>
      </c>
      <c r="M36" s="94">
        <f t="shared" si="24"/>
        <v>52.818711916000012</v>
      </c>
      <c r="N36" s="94">
        <f t="shared" si="24"/>
        <v>1.002013032</v>
      </c>
      <c r="O36" s="94">
        <f t="shared" si="24"/>
        <v>17.033975076000004</v>
      </c>
      <c r="P36" s="94">
        <f t="shared" si="24"/>
        <v>12.134069313000003</v>
      </c>
      <c r="Q36" s="94">
        <f t="shared" si="24"/>
        <v>8.8865584380000016</v>
      </c>
      <c r="R36" s="94">
        <f t="shared" si="24"/>
        <v>4.2673050000000008E-3</v>
      </c>
      <c r="S36" s="94">
        <f t="shared" si="24"/>
        <v>24.555178430000002</v>
      </c>
      <c r="T36" s="94">
        <f t="shared" si="24"/>
        <v>0</v>
      </c>
      <c r="U36" s="94">
        <f t="shared" si="24"/>
        <v>27.457495495000003</v>
      </c>
      <c r="V36" s="94">
        <f t="shared" si="24"/>
        <v>1.1432391960000003</v>
      </c>
      <c r="W36" s="94">
        <f t="shared" si="24"/>
        <v>142.79387091000004</v>
      </c>
      <c r="X36" s="94">
        <f t="shared" si="24"/>
        <v>7.2967638000000015E-2</v>
      </c>
      <c r="Y36" s="94">
        <f t="shared" si="24"/>
        <v>0.13581566700000003</v>
      </c>
      <c r="Z36" s="94">
        <f t="shared" si="24"/>
        <v>18.594507103000002</v>
      </c>
      <c r="AA36" s="94">
        <f t="shared" si="24"/>
        <v>61.051917743000011</v>
      </c>
      <c r="AB36" s="94">
        <f t="shared" si="24"/>
        <v>0.4887827520000001</v>
      </c>
      <c r="AC36" s="94">
        <f t="shared" si="24"/>
        <v>458.3650298230001</v>
      </c>
      <c r="AD36" s="94">
        <f t="shared" si="24"/>
        <v>74.506109137000024</v>
      </c>
      <c r="AE36" s="94">
        <f t="shared" si="24"/>
        <v>80.226668966000005</v>
      </c>
      <c r="AF36" s="94">
        <f t="shared" si="24"/>
        <v>3.3029373330000005</v>
      </c>
      <c r="AG36" s="94">
        <f t="shared" si="24"/>
        <v>17.529286608000003</v>
      </c>
      <c r="AH36" s="94">
        <f t="shared" si="24"/>
        <v>40.750371486000006</v>
      </c>
      <c r="AI36" s="94">
        <f t="shared" si="24"/>
        <v>27.652854439999999</v>
      </c>
      <c r="AJ36" s="94">
        <f t="shared" si="24"/>
        <v>133.91753675200002</v>
      </c>
      <c r="AK36" s="94">
        <f t="shared" si="24"/>
        <v>1.4618082630000002</v>
      </c>
      <c r="AL36" s="94">
        <f t="shared" si="24"/>
        <v>4.080546495000001</v>
      </c>
      <c r="AM36" s="94">
        <f t="shared" si="24"/>
        <v>110.27517875000002</v>
      </c>
      <c r="AN36" s="94">
        <f t="shared" si="24"/>
        <v>64.460665041000013</v>
      </c>
      <c r="AO36" s="94">
        <f t="shared" si="24"/>
        <v>51.084991473000009</v>
      </c>
      <c r="AP36" s="94">
        <f t="shared" si="24"/>
        <v>36.499691664000011</v>
      </c>
      <c r="AQ36" s="94">
        <f t="shared" si="24"/>
        <v>0</v>
      </c>
      <c r="AR36" s="94">
        <f t="shared" si="24"/>
        <v>4.04</v>
      </c>
      <c r="AS36" s="94">
        <f t="shared" si="24"/>
        <v>0</v>
      </c>
      <c r="AT36" s="94">
        <f t="shared" si="24"/>
        <v>142.698387607</v>
      </c>
      <c r="AU36" s="94">
        <f t="shared" si="24"/>
        <v>287.46923970300003</v>
      </c>
      <c r="AV36" s="94">
        <f t="shared" si="24"/>
        <v>362.27593637400003</v>
      </c>
      <c r="AW36" s="94">
        <f t="shared" si="24"/>
        <v>0</v>
      </c>
      <c r="AX36" s="94">
        <f t="shared" si="24"/>
        <v>3.1555114500000006</v>
      </c>
      <c r="AY36" s="88">
        <f t="shared" si="20"/>
        <v>2627.2524779390005</v>
      </c>
      <c r="AZ36" s="181"/>
    </row>
    <row r="37" spans="1:52" x14ac:dyDescent="0.2">
      <c r="A37" s="7" t="str">
        <f>VLOOKUP(B37,by_src_allpol!$J$23:$K$57,2,FALSE)</f>
        <v>Y</v>
      </c>
      <c r="B37" s="7" t="str">
        <f t="shared" si="18"/>
        <v xml:space="preserve">Condensate tank </v>
      </c>
      <c r="C37" s="94">
        <f t="shared" si="21"/>
        <v>5956.9138732500005</v>
      </c>
      <c r="D37" s="94">
        <f t="shared" si="24"/>
        <v>30.320649</v>
      </c>
      <c r="E37" s="94">
        <f t="shared" si="24"/>
        <v>1469.9983634999999</v>
      </c>
      <c r="F37" s="94">
        <f t="shared" si="24"/>
        <v>588.33624149999991</v>
      </c>
      <c r="G37" s="94">
        <f t="shared" si="24"/>
        <v>93.589233750000005</v>
      </c>
      <c r="H37" s="94">
        <f t="shared" si="24"/>
        <v>0</v>
      </c>
      <c r="I37" s="94">
        <f t="shared" si="24"/>
        <v>31.929704999999998</v>
      </c>
      <c r="J37" s="94">
        <f t="shared" si="24"/>
        <v>0</v>
      </c>
      <c r="K37" s="94">
        <f t="shared" si="24"/>
        <v>0</v>
      </c>
      <c r="L37" s="94">
        <f t="shared" si="24"/>
        <v>0</v>
      </c>
      <c r="M37" s="94">
        <f t="shared" si="24"/>
        <v>196.41796875</v>
      </c>
      <c r="N37" s="94">
        <f t="shared" si="24"/>
        <v>0</v>
      </c>
      <c r="O37" s="94">
        <f t="shared" si="24"/>
        <v>209.01386024999999</v>
      </c>
      <c r="P37" s="94">
        <f t="shared" si="24"/>
        <v>25.757466750000003</v>
      </c>
      <c r="Q37" s="94">
        <f t="shared" si="24"/>
        <v>197.67504374999999</v>
      </c>
      <c r="R37" s="94">
        <f t="shared" si="24"/>
        <v>0.76681574999999991</v>
      </c>
      <c r="S37" s="94">
        <f t="shared" si="24"/>
        <v>657.29937600000005</v>
      </c>
      <c r="T37" s="94">
        <f t="shared" si="24"/>
        <v>0.96794775</v>
      </c>
      <c r="U37" s="94">
        <f t="shared" si="24"/>
        <v>0</v>
      </c>
      <c r="V37" s="94">
        <f t="shared" si="24"/>
        <v>84.764567249999999</v>
      </c>
      <c r="W37" s="94">
        <f t="shared" si="24"/>
        <v>2658.6633419999998</v>
      </c>
      <c r="X37" s="94">
        <f t="shared" si="24"/>
        <v>0</v>
      </c>
      <c r="Y37" s="94">
        <f t="shared" si="24"/>
        <v>0</v>
      </c>
      <c r="Z37" s="94">
        <f t="shared" si="24"/>
        <v>2.0238907500000001</v>
      </c>
      <c r="AA37" s="94">
        <f t="shared" si="24"/>
        <v>2987.5015912500003</v>
      </c>
      <c r="AB37" s="94">
        <f t="shared" si="24"/>
        <v>0</v>
      </c>
      <c r="AC37" s="94">
        <f t="shared" si="24"/>
        <v>2951.1218407499996</v>
      </c>
      <c r="AD37" s="94">
        <f t="shared" si="24"/>
        <v>539.637156</v>
      </c>
      <c r="AE37" s="94">
        <f t="shared" si="24"/>
        <v>418.86996075000002</v>
      </c>
      <c r="AF37" s="94">
        <f t="shared" si="24"/>
        <v>18.227587499999998</v>
      </c>
      <c r="AG37" s="94">
        <f t="shared" si="24"/>
        <v>1091.17881225</v>
      </c>
      <c r="AH37" s="94">
        <f t="shared" si="24"/>
        <v>0</v>
      </c>
      <c r="AI37" s="94">
        <f t="shared" si="24"/>
        <v>546.63906374999999</v>
      </c>
      <c r="AJ37" s="94">
        <f t="shared" si="24"/>
        <v>1091.3296612500001</v>
      </c>
      <c r="AK37" s="94">
        <f t="shared" si="24"/>
        <v>0</v>
      </c>
      <c r="AL37" s="94">
        <f t="shared" si="24"/>
        <v>284.46350174999998</v>
      </c>
      <c r="AM37" s="94">
        <f t="shared" si="24"/>
        <v>11780.351522999999</v>
      </c>
      <c r="AN37" s="94">
        <f t="shared" si="24"/>
        <v>1287.0813802499999</v>
      </c>
      <c r="AO37" s="94">
        <f t="shared" si="24"/>
        <v>858.58222499999988</v>
      </c>
      <c r="AP37" s="94">
        <f t="shared" si="24"/>
        <v>1.52106075</v>
      </c>
      <c r="AQ37" s="94">
        <f t="shared" si="24"/>
        <v>0</v>
      </c>
      <c r="AR37" s="94">
        <f t="shared" si="24"/>
        <v>0</v>
      </c>
      <c r="AS37" s="94">
        <f t="shared" si="24"/>
        <v>0</v>
      </c>
      <c r="AT37" s="94">
        <f t="shared" si="24"/>
        <v>435.56391674999998</v>
      </c>
      <c r="AU37" s="94">
        <f t="shared" si="24"/>
        <v>19287.703988999998</v>
      </c>
      <c r="AV37" s="94">
        <f t="shared" si="24"/>
        <v>26708.871393000001</v>
      </c>
      <c r="AW37" s="94">
        <f t="shared" si="24"/>
        <v>0</v>
      </c>
      <c r="AX37" s="94">
        <f t="shared" si="24"/>
        <v>375.23688749999997</v>
      </c>
      <c r="AY37" s="88">
        <f t="shared" si="20"/>
        <v>82868.319895499983</v>
      </c>
      <c r="AZ37" s="181"/>
    </row>
    <row r="38" spans="1:52" x14ac:dyDescent="0.2">
      <c r="A38" s="7" t="str">
        <f>VLOOKUP(B38,by_src_allpol!$J$23:$K$57,2,FALSE)</f>
        <v>Y</v>
      </c>
      <c r="B38" s="7" t="str">
        <f t="shared" si="18"/>
        <v>Oil Tank</v>
      </c>
      <c r="C38" s="94">
        <f t="shared" si="21"/>
        <v>3268.6462640000004</v>
      </c>
      <c r="D38" s="94">
        <f t="shared" si="24"/>
        <v>337.28386800000004</v>
      </c>
      <c r="E38" s="94">
        <f t="shared" si="24"/>
        <v>5737.1984920000004</v>
      </c>
      <c r="F38" s="94">
        <f t="shared" si="24"/>
        <v>12024.886208000002</v>
      </c>
      <c r="G38" s="94">
        <f t="shared" si="24"/>
        <v>14697.331924000004</v>
      </c>
      <c r="H38" s="94">
        <f t="shared" si="24"/>
        <v>2210.3742400000001</v>
      </c>
      <c r="I38" s="94">
        <f t="shared" si="24"/>
        <v>58.756516000000005</v>
      </c>
      <c r="J38" s="94">
        <f t="shared" si="24"/>
        <v>2556.4414760000004</v>
      </c>
      <c r="K38" s="94">
        <f t="shared" si="24"/>
        <v>340.25494400000002</v>
      </c>
      <c r="L38" s="94">
        <f t="shared" si="24"/>
        <v>777.26585599999999</v>
      </c>
      <c r="M38" s="94">
        <f t="shared" si="24"/>
        <v>15456.701864000002</v>
      </c>
      <c r="N38" s="94">
        <f t="shared" si="24"/>
        <v>2216.3943080000004</v>
      </c>
      <c r="O38" s="94">
        <f t="shared" si="24"/>
        <v>2220.0944120000004</v>
      </c>
      <c r="P38" s="94">
        <f t="shared" si="24"/>
        <v>11107.631876000001</v>
      </c>
      <c r="Q38" s="94">
        <f t="shared" si="24"/>
        <v>3308.6914640000005</v>
      </c>
      <c r="R38" s="94">
        <f t="shared" si="24"/>
        <v>0</v>
      </c>
      <c r="S38" s="94">
        <f t="shared" si="24"/>
        <v>1507.2427400000001</v>
      </c>
      <c r="T38" s="94">
        <f t="shared" si="24"/>
        <v>0</v>
      </c>
      <c r="U38" s="94">
        <f t="shared" si="24"/>
        <v>2461.2426200000004</v>
      </c>
      <c r="V38" s="94">
        <f t="shared" si="24"/>
        <v>1182.9774880000002</v>
      </c>
      <c r="W38" s="94">
        <f t="shared" si="24"/>
        <v>847.35401600000012</v>
      </c>
      <c r="X38" s="94">
        <f t="shared" si="24"/>
        <v>861.41755200000023</v>
      </c>
      <c r="Y38" s="94">
        <f t="shared" si="24"/>
        <v>161.83515600000001</v>
      </c>
      <c r="Z38" s="94">
        <f t="shared" si="24"/>
        <v>5566.2175680000009</v>
      </c>
      <c r="AA38" s="94">
        <f t="shared" si="24"/>
        <v>6734.9068320000015</v>
      </c>
      <c r="AB38" s="94">
        <f t="shared" si="24"/>
        <v>2268.712184</v>
      </c>
      <c r="AC38" s="94">
        <f t="shared" si="24"/>
        <v>7398.3301640000009</v>
      </c>
      <c r="AD38" s="94">
        <f t="shared" si="24"/>
        <v>3626.7820240000005</v>
      </c>
      <c r="AE38" s="94">
        <f t="shared" si="24"/>
        <v>593.96756000000005</v>
      </c>
      <c r="AF38" s="94">
        <f t="shared" si="24"/>
        <v>2322.2489320000004</v>
      </c>
      <c r="AG38" s="94">
        <f t="shared" si="24"/>
        <v>234.29884800000005</v>
      </c>
      <c r="AH38" s="94">
        <f t="shared" si="24"/>
        <v>8965.8738480000011</v>
      </c>
      <c r="AI38" s="94">
        <f t="shared" si="24"/>
        <v>626.86623200000008</v>
      </c>
      <c r="AJ38" s="94">
        <f t="shared" si="24"/>
        <v>8.0126640000000009</v>
      </c>
      <c r="AK38" s="94">
        <f t="shared" si="24"/>
        <v>2530.9466360000001</v>
      </c>
      <c r="AL38" s="94">
        <f t="shared" si="24"/>
        <v>383.24041600000004</v>
      </c>
      <c r="AM38" s="94">
        <f t="shared" si="24"/>
        <v>8564.2053920000017</v>
      </c>
      <c r="AN38" s="94">
        <f t="shared" si="24"/>
        <v>4629.6551680000011</v>
      </c>
      <c r="AO38" s="94">
        <f t="shared" si="24"/>
        <v>2185.6090320000003</v>
      </c>
      <c r="AP38" s="94">
        <f t="shared" si="24"/>
        <v>14207.165992000002</v>
      </c>
      <c r="AQ38" s="94">
        <f t="shared" si="24"/>
        <v>0</v>
      </c>
      <c r="AR38" s="94">
        <f t="shared" si="24"/>
        <v>0</v>
      </c>
      <c r="AS38" s="94">
        <f t="shared" si="24"/>
        <v>0</v>
      </c>
      <c r="AT38" s="94">
        <f t="shared" si="24"/>
        <v>329.12201600000003</v>
      </c>
      <c r="AU38" s="94">
        <f t="shared" si="24"/>
        <v>19636.330524000005</v>
      </c>
      <c r="AV38" s="94">
        <f t="shared" si="24"/>
        <v>11670.849796000002</v>
      </c>
      <c r="AW38" s="94">
        <f t="shared" si="24"/>
        <v>0</v>
      </c>
      <c r="AX38" s="94">
        <f t="shared" si="24"/>
        <v>151.32555600000001</v>
      </c>
      <c r="AY38" s="88">
        <f t="shared" si="20"/>
        <v>185974.69066800002</v>
      </c>
      <c r="AZ38" s="181"/>
    </row>
    <row r="39" spans="1:52" x14ac:dyDescent="0.2">
      <c r="A39" s="7" t="str">
        <f>VLOOKUP(B39,by_src_allpol!$J$23:$K$57,2,FALSE)</f>
        <v>N</v>
      </c>
      <c r="B39" s="7" t="str">
        <f t="shared" si="18"/>
        <v>Oil Well Truck Loading</v>
      </c>
      <c r="C39" s="94">
        <f t="shared" si="21"/>
        <v>193.19647619999998</v>
      </c>
      <c r="D39" s="94">
        <f t="shared" si="24"/>
        <v>19.935486899999997</v>
      </c>
      <c r="E39" s="94">
        <f t="shared" si="24"/>
        <v>339.10262609999995</v>
      </c>
      <c r="F39" s="94">
        <f t="shared" si="24"/>
        <v>710.74244639999995</v>
      </c>
      <c r="G39" s="94">
        <f t="shared" si="24"/>
        <v>868.69991670000002</v>
      </c>
      <c r="H39" s="94">
        <f t="shared" si="24"/>
        <v>130.64629199999999</v>
      </c>
      <c r="I39" s="94">
        <f t="shared" si="24"/>
        <v>3.4728602999999993</v>
      </c>
      <c r="J39" s="94">
        <f t="shared" si="24"/>
        <v>151.10092829999999</v>
      </c>
      <c r="K39" s="94">
        <f t="shared" si="24"/>
        <v>20.111095199999998</v>
      </c>
      <c r="L39" s="94">
        <f t="shared" si="24"/>
        <v>45.941044799999993</v>
      </c>
      <c r="M39" s="94">
        <f t="shared" si="24"/>
        <v>913.58320619999984</v>
      </c>
      <c r="N39" s="94">
        <f t="shared" si="24"/>
        <v>131.00211389999998</v>
      </c>
      <c r="O39" s="94">
        <f t="shared" si="24"/>
        <v>131.22081209999999</v>
      </c>
      <c r="P39" s="94">
        <f t="shared" si="24"/>
        <v>656.52724829999988</v>
      </c>
      <c r="Q39" s="94">
        <f t="shared" si="24"/>
        <v>195.56338619999997</v>
      </c>
      <c r="R39" s="94">
        <f t="shared" si="24"/>
        <v>0</v>
      </c>
      <c r="S39" s="94">
        <f t="shared" si="24"/>
        <v>89.087029499999986</v>
      </c>
      <c r="T39" s="94">
        <f t="shared" si="24"/>
        <v>0</v>
      </c>
      <c r="U39" s="94">
        <f t="shared" si="24"/>
        <v>145.47410849999997</v>
      </c>
      <c r="V39" s="94">
        <f t="shared" si="24"/>
        <v>69.921020399999989</v>
      </c>
      <c r="W39" s="94">
        <f t="shared" si="24"/>
        <v>50.083672799999995</v>
      </c>
      <c r="X39" s="94">
        <f t="shared" si="24"/>
        <v>50.914911599999996</v>
      </c>
      <c r="Y39" s="94">
        <f t="shared" si="24"/>
        <v>9.565422299999998</v>
      </c>
      <c r="Z39" s="94">
        <f t="shared" si="24"/>
        <v>328.99663439999995</v>
      </c>
      <c r="AA39" s="94">
        <f t="shared" si="24"/>
        <v>398.07313559999994</v>
      </c>
      <c r="AB39" s="94">
        <f t="shared" si="24"/>
        <v>134.09441219999997</v>
      </c>
      <c r="AC39" s="94">
        <f t="shared" si="24"/>
        <v>437.28540869999995</v>
      </c>
      <c r="AD39" s="94">
        <f t="shared" si="24"/>
        <v>214.36443419999998</v>
      </c>
      <c r="AE39" s="94">
        <f t="shared" si="24"/>
        <v>35.107022999999998</v>
      </c>
      <c r="AF39" s="94">
        <f t="shared" si="24"/>
        <v>137.25875310000001</v>
      </c>
      <c r="AG39" s="94">
        <f t="shared" si="24"/>
        <v>13.848458399999998</v>
      </c>
      <c r="AH39" s="94">
        <f t="shared" si="24"/>
        <v>529.9365833999999</v>
      </c>
      <c r="AI39" s="94">
        <f t="shared" si="24"/>
        <v>37.051530599999992</v>
      </c>
      <c r="AJ39" s="94">
        <f t="shared" si="24"/>
        <v>0.47359619999999997</v>
      </c>
      <c r="AK39" s="94">
        <f t="shared" si="24"/>
        <v>149.59403129999998</v>
      </c>
      <c r="AL39" s="94">
        <f t="shared" si="24"/>
        <v>22.651792799999996</v>
      </c>
      <c r="AM39" s="94">
        <f t="shared" si="24"/>
        <v>506.19558359999991</v>
      </c>
      <c r="AN39" s="94">
        <f t="shared" si="24"/>
        <v>273.64021439999999</v>
      </c>
      <c r="AO39" s="94">
        <f t="shared" si="24"/>
        <v>129.18252059999998</v>
      </c>
      <c r="AP39" s="94">
        <f t="shared" si="24"/>
        <v>839.72818859999984</v>
      </c>
      <c r="AQ39" s="94">
        <f t="shared" si="24"/>
        <v>0</v>
      </c>
      <c r="AR39" s="94">
        <f t="shared" si="24"/>
        <v>0</v>
      </c>
      <c r="AS39" s="94">
        <f t="shared" si="24"/>
        <v>0</v>
      </c>
      <c r="AT39" s="94">
        <f t="shared" si="24"/>
        <v>19.453072799999997</v>
      </c>
      <c r="AU39" s="94">
        <f t="shared" si="24"/>
        <v>1160.6241716999998</v>
      </c>
      <c r="AV39" s="94">
        <f t="shared" si="24"/>
        <v>689.81678429999999</v>
      </c>
      <c r="AW39" s="94">
        <f t="shared" si="24"/>
        <v>0</v>
      </c>
      <c r="AX39" s="94">
        <f t="shared" si="24"/>
        <v>8.9442422999999991</v>
      </c>
      <c r="AY39" s="88">
        <f t="shared" si="20"/>
        <v>10992.212676899997</v>
      </c>
      <c r="AZ39" s="181"/>
    </row>
    <row r="40" spans="1:52" x14ac:dyDescent="0.2">
      <c r="A40" s="7" t="str">
        <f>VLOOKUP(B40,by_src_allpol!$J$23:$K$57,2,FALSE)</f>
        <v>N</v>
      </c>
      <c r="B40" s="7" t="str">
        <f t="shared" si="18"/>
        <v>Natural Gas Production, Flares Combusting Gases &gt;1000 BTU/scf</v>
      </c>
      <c r="C40" s="94">
        <f t="shared" si="21"/>
        <v>0</v>
      </c>
      <c r="D40" s="94">
        <f t="shared" si="24"/>
        <v>0</v>
      </c>
      <c r="E40" s="94">
        <f t="shared" si="24"/>
        <v>0.02</v>
      </c>
      <c r="F40" s="94">
        <f t="shared" si="24"/>
        <v>0</v>
      </c>
      <c r="G40" s="94">
        <f t="shared" si="24"/>
        <v>0</v>
      </c>
      <c r="H40" s="94">
        <f t="shared" si="24"/>
        <v>0</v>
      </c>
      <c r="I40" s="94">
        <f t="shared" si="24"/>
        <v>0</v>
      </c>
      <c r="J40" s="94">
        <f t="shared" si="24"/>
        <v>0</v>
      </c>
      <c r="K40" s="94">
        <f t="shared" si="24"/>
        <v>0</v>
      </c>
      <c r="L40" s="94">
        <f t="shared" si="24"/>
        <v>0</v>
      </c>
      <c r="M40" s="94">
        <f t="shared" si="24"/>
        <v>0</v>
      </c>
      <c r="N40" s="94">
        <f t="shared" si="24"/>
        <v>0</v>
      </c>
      <c r="O40" s="94">
        <f t="shared" si="24"/>
        <v>0</v>
      </c>
      <c r="P40" s="94">
        <f t="shared" si="24"/>
        <v>0</v>
      </c>
      <c r="Q40" s="94">
        <f t="shared" si="24"/>
        <v>0</v>
      </c>
      <c r="R40" s="94">
        <f t="shared" si="24"/>
        <v>0</v>
      </c>
      <c r="S40" s="94">
        <f t="shared" si="24"/>
        <v>0</v>
      </c>
      <c r="T40" s="94">
        <f t="shared" si="24"/>
        <v>0</v>
      </c>
      <c r="U40" s="94">
        <f t="shared" si="24"/>
        <v>0</v>
      </c>
      <c r="V40" s="94">
        <f t="shared" si="24"/>
        <v>0</v>
      </c>
      <c r="W40" s="94">
        <f t="shared" si="24"/>
        <v>0</v>
      </c>
      <c r="X40" s="94">
        <f t="shared" si="24"/>
        <v>0</v>
      </c>
      <c r="Y40" s="94">
        <f t="shared" si="24"/>
        <v>0</v>
      </c>
      <c r="Z40" s="94">
        <f t="shared" si="24"/>
        <v>0</v>
      </c>
      <c r="AA40" s="94">
        <f t="shared" si="24"/>
        <v>0</v>
      </c>
      <c r="AB40" s="94">
        <f t="shared" si="24"/>
        <v>0</v>
      </c>
      <c r="AC40" s="94">
        <f t="shared" si="24"/>
        <v>0</v>
      </c>
      <c r="AD40" s="94">
        <f t="shared" si="24"/>
        <v>0</v>
      </c>
      <c r="AE40" s="94">
        <f t="shared" si="24"/>
        <v>0</v>
      </c>
      <c r="AF40" s="94">
        <f t="shared" si="24"/>
        <v>0</v>
      </c>
      <c r="AG40" s="94">
        <f t="shared" si="24"/>
        <v>0</v>
      </c>
      <c r="AH40" s="94">
        <f t="shared" si="24"/>
        <v>0</v>
      </c>
      <c r="AI40" s="94">
        <f t="shared" si="24"/>
        <v>0</v>
      </c>
      <c r="AJ40" s="94">
        <f t="shared" si="24"/>
        <v>0</v>
      </c>
      <c r="AK40" s="94">
        <f t="shared" si="24"/>
        <v>0</v>
      </c>
      <c r="AL40" s="94">
        <f t="shared" si="24"/>
        <v>0</v>
      </c>
      <c r="AM40" s="94">
        <f t="shared" si="24"/>
        <v>0.03</v>
      </c>
      <c r="AN40" s="94">
        <f t="shared" si="24"/>
        <v>0</v>
      </c>
      <c r="AO40" s="94">
        <f t="shared" si="24"/>
        <v>0</v>
      </c>
      <c r="AP40" s="94">
        <f t="shared" si="24"/>
        <v>0</v>
      </c>
      <c r="AQ40" s="94">
        <f t="shared" si="24"/>
        <v>0</v>
      </c>
      <c r="AR40" s="94">
        <f t="shared" si="24"/>
        <v>0</v>
      </c>
      <c r="AS40" s="94">
        <f t="shared" si="24"/>
        <v>0</v>
      </c>
      <c r="AT40" s="94">
        <f t="shared" si="24"/>
        <v>0</v>
      </c>
      <c r="AU40" s="94">
        <f t="shared" si="24"/>
        <v>0</v>
      </c>
      <c r="AV40" s="94">
        <f t="shared" si="24"/>
        <v>0</v>
      </c>
      <c r="AW40" s="94">
        <f t="shared" si="24"/>
        <v>0</v>
      </c>
      <c r="AX40" s="94">
        <f t="shared" si="24"/>
        <v>0</v>
      </c>
      <c r="AY40" s="88">
        <f t="shared" si="20"/>
        <v>0.05</v>
      </c>
      <c r="AZ40" s="181"/>
    </row>
    <row r="41" spans="1:52" x14ac:dyDescent="0.2">
      <c r="A41" s="7" t="str">
        <f>VLOOKUP(B41,by_src_allpol!$J$23:$K$57,2,FALSE)</f>
        <v>N</v>
      </c>
      <c r="B41" s="7" t="str">
        <f t="shared" si="18"/>
        <v>Natural Gas Production, All Equipt Leak Fugitives</v>
      </c>
      <c r="C41" s="94">
        <f t="shared" si="21"/>
        <v>21.958299999999998</v>
      </c>
      <c r="D41" s="94">
        <f t="shared" si="24"/>
        <v>0</v>
      </c>
      <c r="E41" s="94">
        <f t="shared" si="24"/>
        <v>7.8</v>
      </c>
      <c r="F41" s="94">
        <f t="shared" si="24"/>
        <v>6.5136000000000003</v>
      </c>
      <c r="G41" s="94">
        <f t="shared" si="24"/>
        <v>4.16</v>
      </c>
      <c r="H41" s="94">
        <f t="shared" si="24"/>
        <v>0</v>
      </c>
      <c r="I41" s="94">
        <f t="shared" si="24"/>
        <v>0</v>
      </c>
      <c r="J41" s="94">
        <f t="shared" si="24"/>
        <v>0.58499999999999996</v>
      </c>
      <c r="K41" s="94">
        <f t="shared" si="24"/>
        <v>0</v>
      </c>
      <c r="L41" s="94">
        <f t="shared" si="24"/>
        <v>0</v>
      </c>
      <c r="M41" s="94">
        <f t="shared" si="24"/>
        <v>27.925000000000001</v>
      </c>
      <c r="N41" s="94">
        <f t="shared" si="24"/>
        <v>0</v>
      </c>
      <c r="O41" s="94">
        <f t="shared" si="24"/>
        <v>0</v>
      </c>
      <c r="P41" s="94">
        <f t="shared" si="24"/>
        <v>80.739999999999995</v>
      </c>
      <c r="Q41" s="94">
        <f t="shared" si="24"/>
        <v>0</v>
      </c>
      <c r="R41" s="94">
        <f t="shared" si="24"/>
        <v>0</v>
      </c>
      <c r="S41" s="94">
        <f t="shared" si="24"/>
        <v>0</v>
      </c>
      <c r="T41" s="94">
        <f t="shared" si="24"/>
        <v>0</v>
      </c>
      <c r="U41" s="94">
        <f t="shared" si="24"/>
        <v>0</v>
      </c>
      <c r="V41" s="94">
        <f t="shared" si="24"/>
        <v>0</v>
      </c>
      <c r="W41" s="94">
        <f t="shared" si="24"/>
        <v>0</v>
      </c>
      <c r="X41" s="94">
        <f t="shared" si="24"/>
        <v>0</v>
      </c>
      <c r="Y41" s="94">
        <f t="shared" si="24"/>
        <v>0</v>
      </c>
      <c r="Z41" s="94">
        <f t="shared" si="24"/>
        <v>4.7E-2</v>
      </c>
      <c r="AA41" s="94">
        <f t="shared" si="24"/>
        <v>19.477</v>
      </c>
      <c r="AB41" s="94">
        <f t="shared" si="24"/>
        <v>0</v>
      </c>
      <c r="AC41" s="94">
        <f t="shared" si="24"/>
        <v>68.811399999999992</v>
      </c>
      <c r="AD41" s="94">
        <f t="shared" si="24"/>
        <v>0</v>
      </c>
      <c r="AE41" s="94">
        <f t="shared" si="24"/>
        <v>0</v>
      </c>
      <c r="AF41" s="94">
        <f t="shared" ref="D41:AX47" si="25">IF($B41="Venting - initial completions","na",AF88)</f>
        <v>1.0494000000000001</v>
      </c>
      <c r="AG41" s="94">
        <f t="shared" si="25"/>
        <v>0</v>
      </c>
      <c r="AH41" s="94">
        <f t="shared" si="25"/>
        <v>50.305900000000001</v>
      </c>
      <c r="AI41" s="94">
        <f t="shared" si="25"/>
        <v>17.994900000000001</v>
      </c>
      <c r="AJ41" s="94">
        <f t="shared" si="25"/>
        <v>2.1116000000000001</v>
      </c>
      <c r="AK41" s="94">
        <f t="shared" si="25"/>
        <v>4.5699999999999998E-2</v>
      </c>
      <c r="AL41" s="94">
        <f t="shared" si="25"/>
        <v>0</v>
      </c>
      <c r="AM41" s="94">
        <f t="shared" si="25"/>
        <v>16.488300000000002</v>
      </c>
      <c r="AN41" s="94">
        <f t="shared" si="25"/>
        <v>2.37</v>
      </c>
      <c r="AO41" s="94">
        <f t="shared" si="25"/>
        <v>8.19</v>
      </c>
      <c r="AP41" s="94">
        <f t="shared" si="25"/>
        <v>0.73</v>
      </c>
      <c r="AQ41" s="94">
        <f t="shared" si="25"/>
        <v>0</v>
      </c>
      <c r="AR41" s="94">
        <f t="shared" si="25"/>
        <v>16.14</v>
      </c>
      <c r="AS41" s="94">
        <f t="shared" si="25"/>
        <v>0</v>
      </c>
      <c r="AT41" s="94">
        <f t="shared" si="25"/>
        <v>0</v>
      </c>
      <c r="AU41" s="94">
        <f t="shared" si="25"/>
        <v>0</v>
      </c>
      <c r="AV41" s="94">
        <f t="shared" si="25"/>
        <v>0</v>
      </c>
      <c r="AW41" s="94">
        <f t="shared" si="25"/>
        <v>0</v>
      </c>
      <c r="AX41" s="94">
        <f t="shared" si="25"/>
        <v>0</v>
      </c>
      <c r="AY41" s="88">
        <f t="shared" si="20"/>
        <v>353.44309999999996</v>
      </c>
      <c r="AZ41" s="181"/>
    </row>
    <row r="42" spans="1:52" x14ac:dyDescent="0.2">
      <c r="A42" s="7" t="str">
        <f>VLOOKUP(B42,by_src_allpol!$J$23:$K$57,2,FALSE)</f>
        <v>Y</v>
      </c>
      <c r="B42" s="7" t="str">
        <f t="shared" si="18"/>
        <v>Permitted Tank Losses</v>
      </c>
      <c r="C42" s="94">
        <f t="shared" si="21"/>
        <v>56.992200000000004</v>
      </c>
      <c r="D42" s="94">
        <f t="shared" si="25"/>
        <v>15.98</v>
      </c>
      <c r="E42" s="94">
        <f t="shared" si="25"/>
        <v>70.33720000000001</v>
      </c>
      <c r="F42" s="94">
        <f t="shared" si="25"/>
        <v>139.81030000000001</v>
      </c>
      <c r="G42" s="94">
        <f t="shared" si="25"/>
        <v>13.32</v>
      </c>
      <c r="H42" s="94">
        <f t="shared" si="25"/>
        <v>0.25789999999999996</v>
      </c>
      <c r="I42" s="94">
        <f t="shared" si="25"/>
        <v>0</v>
      </c>
      <c r="J42" s="94">
        <f t="shared" si="25"/>
        <v>0</v>
      </c>
      <c r="K42" s="94">
        <f t="shared" si="25"/>
        <v>0</v>
      </c>
      <c r="L42" s="94">
        <f t="shared" si="25"/>
        <v>0</v>
      </c>
      <c r="M42" s="94">
        <f t="shared" si="25"/>
        <v>14.381600000000001</v>
      </c>
      <c r="N42" s="94">
        <f t="shared" si="25"/>
        <v>0</v>
      </c>
      <c r="O42" s="94">
        <f t="shared" si="25"/>
        <v>0</v>
      </c>
      <c r="P42" s="94">
        <f t="shared" si="25"/>
        <v>37.118000000000002</v>
      </c>
      <c r="Q42" s="94">
        <f t="shared" si="25"/>
        <v>20.68</v>
      </c>
      <c r="R42" s="94">
        <f t="shared" si="25"/>
        <v>0</v>
      </c>
      <c r="S42" s="94">
        <f t="shared" si="25"/>
        <v>29.715</v>
      </c>
      <c r="T42" s="94">
        <f t="shared" si="25"/>
        <v>0</v>
      </c>
      <c r="U42" s="94">
        <f t="shared" si="25"/>
        <v>0</v>
      </c>
      <c r="V42" s="94">
        <f t="shared" si="25"/>
        <v>0</v>
      </c>
      <c r="W42" s="94">
        <f t="shared" si="25"/>
        <v>5.71</v>
      </c>
      <c r="X42" s="94">
        <f t="shared" si="25"/>
        <v>0</v>
      </c>
      <c r="Y42" s="94">
        <f t="shared" si="25"/>
        <v>0</v>
      </c>
      <c r="Z42" s="94">
        <f t="shared" si="25"/>
        <v>6.2770000000000001</v>
      </c>
      <c r="AA42" s="94">
        <f t="shared" si="25"/>
        <v>174.49860000000001</v>
      </c>
      <c r="AB42" s="94">
        <f t="shared" si="25"/>
        <v>0</v>
      </c>
      <c r="AC42" s="94">
        <f t="shared" si="25"/>
        <v>47.194800000000001</v>
      </c>
      <c r="AD42" s="94">
        <f t="shared" si="25"/>
        <v>3.8035999999999999</v>
      </c>
      <c r="AE42" s="94">
        <f t="shared" si="25"/>
        <v>0.34849999999999998</v>
      </c>
      <c r="AF42" s="94">
        <f t="shared" si="25"/>
        <v>0</v>
      </c>
      <c r="AG42" s="94">
        <f t="shared" si="25"/>
        <v>0</v>
      </c>
      <c r="AH42" s="94">
        <f t="shared" si="25"/>
        <v>69.58829999999999</v>
      </c>
      <c r="AI42" s="94">
        <f t="shared" si="25"/>
        <v>0.87680000000000002</v>
      </c>
      <c r="AJ42" s="94">
        <f t="shared" si="25"/>
        <v>26.5242</v>
      </c>
      <c r="AK42" s="94">
        <f t="shared" si="25"/>
        <v>2.3414999999999999</v>
      </c>
      <c r="AL42" s="94">
        <f t="shared" si="25"/>
        <v>0</v>
      </c>
      <c r="AM42" s="94">
        <f t="shared" si="25"/>
        <v>84.056799999999996</v>
      </c>
      <c r="AN42" s="94">
        <f t="shared" si="25"/>
        <v>24.964500000000001</v>
      </c>
      <c r="AO42" s="94">
        <f t="shared" si="25"/>
        <v>95.892399999999995</v>
      </c>
      <c r="AP42" s="94">
        <f t="shared" si="25"/>
        <v>17.295299999999997</v>
      </c>
      <c r="AQ42" s="94">
        <f t="shared" si="25"/>
        <v>60.244199999999999</v>
      </c>
      <c r="AR42" s="94">
        <f t="shared" si="25"/>
        <v>0</v>
      </c>
      <c r="AS42" s="94">
        <f t="shared" si="25"/>
        <v>0</v>
      </c>
      <c r="AT42" s="94">
        <f t="shared" si="25"/>
        <v>9.68</v>
      </c>
      <c r="AU42" s="94">
        <f t="shared" si="25"/>
        <v>107.03999999999999</v>
      </c>
      <c r="AV42" s="94">
        <f t="shared" si="25"/>
        <v>64.189400000000006</v>
      </c>
      <c r="AW42" s="94">
        <f t="shared" si="25"/>
        <v>0</v>
      </c>
      <c r="AX42" s="94">
        <f t="shared" si="25"/>
        <v>0</v>
      </c>
      <c r="AY42" s="88">
        <f t="shared" si="20"/>
        <v>1199.1180999999997</v>
      </c>
      <c r="AZ42" s="181"/>
    </row>
    <row r="43" spans="1:52" x14ac:dyDescent="0.2">
      <c r="A43" s="7" t="str">
        <f>VLOOKUP(B43,by_src_allpol!$J$23:$K$57,2,FALSE)</f>
        <v>N</v>
      </c>
      <c r="B43" s="7" t="str">
        <f t="shared" si="18"/>
        <v>Natural Gas Production, Gas Sweetening: Amine Process</v>
      </c>
      <c r="C43" s="94">
        <f t="shared" si="21"/>
        <v>0</v>
      </c>
      <c r="D43" s="94">
        <f t="shared" si="25"/>
        <v>0</v>
      </c>
      <c r="E43" s="94">
        <f t="shared" si="25"/>
        <v>0</v>
      </c>
      <c r="F43" s="94">
        <f t="shared" si="25"/>
        <v>0.23300000000000001</v>
      </c>
      <c r="G43" s="94">
        <f t="shared" si="25"/>
        <v>0.12</v>
      </c>
      <c r="H43" s="94">
        <f t="shared" si="25"/>
        <v>0</v>
      </c>
      <c r="I43" s="94">
        <f t="shared" si="25"/>
        <v>0</v>
      </c>
      <c r="J43" s="94">
        <f t="shared" si="25"/>
        <v>0</v>
      </c>
      <c r="K43" s="94">
        <f t="shared" si="25"/>
        <v>0</v>
      </c>
      <c r="L43" s="94">
        <f t="shared" si="25"/>
        <v>0</v>
      </c>
      <c r="M43" s="94">
        <f t="shared" si="25"/>
        <v>0</v>
      </c>
      <c r="N43" s="94">
        <f t="shared" si="25"/>
        <v>0</v>
      </c>
      <c r="O43" s="94">
        <f t="shared" si="25"/>
        <v>0</v>
      </c>
      <c r="P43" s="94">
        <f t="shared" si="25"/>
        <v>0</v>
      </c>
      <c r="Q43" s="94">
        <f t="shared" si="25"/>
        <v>0</v>
      </c>
      <c r="R43" s="94">
        <f t="shared" si="25"/>
        <v>0</v>
      </c>
      <c r="S43" s="94">
        <f t="shared" si="25"/>
        <v>0</v>
      </c>
      <c r="T43" s="94">
        <f t="shared" si="25"/>
        <v>0</v>
      </c>
      <c r="U43" s="94">
        <f t="shared" si="25"/>
        <v>0</v>
      </c>
      <c r="V43" s="94">
        <f t="shared" si="25"/>
        <v>0</v>
      </c>
      <c r="W43" s="94">
        <f t="shared" si="25"/>
        <v>0</v>
      </c>
      <c r="X43" s="94">
        <f t="shared" si="25"/>
        <v>0</v>
      </c>
      <c r="Y43" s="94">
        <f t="shared" si="25"/>
        <v>0</v>
      </c>
      <c r="Z43" s="94">
        <f t="shared" si="25"/>
        <v>2.64</v>
      </c>
      <c r="AA43" s="94">
        <f t="shared" si="25"/>
        <v>0</v>
      </c>
      <c r="AB43" s="94">
        <f t="shared" si="25"/>
        <v>0</v>
      </c>
      <c r="AC43" s="94">
        <f t="shared" si="25"/>
        <v>0.57539999999999991</v>
      </c>
      <c r="AD43" s="94">
        <f t="shared" si="25"/>
        <v>0.1</v>
      </c>
      <c r="AE43" s="94">
        <f t="shared" si="25"/>
        <v>0</v>
      </c>
      <c r="AF43" s="94">
        <f t="shared" si="25"/>
        <v>0</v>
      </c>
      <c r="AG43" s="94">
        <f t="shared" si="25"/>
        <v>0</v>
      </c>
      <c r="AH43" s="94">
        <f t="shared" si="25"/>
        <v>0</v>
      </c>
      <c r="AI43" s="94">
        <f t="shared" si="25"/>
        <v>0</v>
      </c>
      <c r="AJ43" s="94">
        <f t="shared" si="25"/>
        <v>0</v>
      </c>
      <c r="AK43" s="94">
        <f t="shared" si="25"/>
        <v>0</v>
      </c>
      <c r="AL43" s="94">
        <f t="shared" si="25"/>
        <v>0</v>
      </c>
      <c r="AM43" s="94">
        <f t="shared" si="25"/>
        <v>1.0976999999999999</v>
      </c>
      <c r="AN43" s="94">
        <f t="shared" si="25"/>
        <v>0</v>
      </c>
      <c r="AO43" s="94">
        <f t="shared" si="25"/>
        <v>0</v>
      </c>
      <c r="AP43" s="94">
        <f t="shared" si="25"/>
        <v>0</v>
      </c>
      <c r="AQ43" s="94">
        <f t="shared" si="25"/>
        <v>0</v>
      </c>
      <c r="AR43" s="94">
        <f t="shared" si="25"/>
        <v>0</v>
      </c>
      <c r="AS43" s="94">
        <f t="shared" si="25"/>
        <v>0</v>
      </c>
      <c r="AT43" s="94">
        <f t="shared" si="25"/>
        <v>0</v>
      </c>
      <c r="AU43" s="94">
        <f t="shared" si="25"/>
        <v>0</v>
      </c>
      <c r="AV43" s="94">
        <f t="shared" si="25"/>
        <v>0</v>
      </c>
      <c r="AW43" s="94">
        <f t="shared" si="25"/>
        <v>0</v>
      </c>
      <c r="AX43" s="94">
        <f t="shared" si="25"/>
        <v>0</v>
      </c>
      <c r="AY43" s="88">
        <f t="shared" si="20"/>
        <v>4.7661000000000007</v>
      </c>
      <c r="AZ43" s="181"/>
    </row>
    <row r="44" spans="1:52" x14ac:dyDescent="0.2">
      <c r="A44" s="7" t="str">
        <f>VLOOKUP(B44,by_src_allpol!$J$23:$K$57,2,FALSE)</f>
        <v>N</v>
      </c>
      <c r="B44" s="7" t="str">
        <f t="shared" si="18"/>
        <v>Natural Gas Production, Other Not Classified</v>
      </c>
      <c r="C44" s="94">
        <f t="shared" si="21"/>
        <v>6.6601999999999997</v>
      </c>
      <c r="D44" s="94">
        <f t="shared" si="25"/>
        <v>1.94</v>
      </c>
      <c r="E44" s="94">
        <f t="shared" si="25"/>
        <v>43.941600000000001</v>
      </c>
      <c r="F44" s="94">
        <f t="shared" si="25"/>
        <v>46.383299999999998</v>
      </c>
      <c r="G44" s="94">
        <f t="shared" si="25"/>
        <v>0.72970000000000002</v>
      </c>
      <c r="H44" s="94">
        <f t="shared" si="25"/>
        <v>0</v>
      </c>
      <c r="I44" s="94">
        <f t="shared" si="25"/>
        <v>0</v>
      </c>
      <c r="J44" s="94">
        <f t="shared" si="25"/>
        <v>0</v>
      </c>
      <c r="K44" s="94">
        <f t="shared" si="25"/>
        <v>0</v>
      </c>
      <c r="L44" s="94">
        <f t="shared" si="25"/>
        <v>0</v>
      </c>
      <c r="M44" s="94">
        <f t="shared" si="25"/>
        <v>1.2385999999999999</v>
      </c>
      <c r="N44" s="94">
        <f t="shared" si="25"/>
        <v>0</v>
      </c>
      <c r="O44" s="94">
        <f t="shared" si="25"/>
        <v>0</v>
      </c>
      <c r="P44" s="94">
        <f t="shared" si="25"/>
        <v>1.51</v>
      </c>
      <c r="Q44" s="94">
        <f t="shared" si="25"/>
        <v>2.952</v>
      </c>
      <c r="R44" s="94">
        <f t="shared" si="25"/>
        <v>0</v>
      </c>
      <c r="S44" s="94">
        <f t="shared" si="25"/>
        <v>0.5514</v>
      </c>
      <c r="T44" s="94">
        <f t="shared" si="25"/>
        <v>0</v>
      </c>
      <c r="U44" s="94">
        <f t="shared" si="25"/>
        <v>0</v>
      </c>
      <c r="V44" s="94">
        <f t="shared" si="25"/>
        <v>0</v>
      </c>
      <c r="W44" s="94">
        <f t="shared" si="25"/>
        <v>0.36</v>
      </c>
      <c r="X44" s="94">
        <f t="shared" si="25"/>
        <v>0</v>
      </c>
      <c r="Y44" s="94">
        <f t="shared" si="25"/>
        <v>0</v>
      </c>
      <c r="Z44" s="94">
        <f t="shared" si="25"/>
        <v>0.432</v>
      </c>
      <c r="AA44" s="94">
        <f t="shared" si="25"/>
        <v>3.7250000000000001</v>
      </c>
      <c r="AB44" s="94">
        <f t="shared" si="25"/>
        <v>0</v>
      </c>
      <c r="AC44" s="94">
        <f t="shared" si="25"/>
        <v>5.0988999999999995</v>
      </c>
      <c r="AD44" s="94">
        <f t="shared" si="25"/>
        <v>2.37</v>
      </c>
      <c r="AE44" s="94">
        <f t="shared" si="25"/>
        <v>0.1673</v>
      </c>
      <c r="AF44" s="94">
        <f t="shared" si="25"/>
        <v>6.0000000000000001E-3</v>
      </c>
      <c r="AG44" s="94">
        <f t="shared" si="25"/>
        <v>0</v>
      </c>
      <c r="AH44" s="94">
        <f t="shared" si="25"/>
        <v>1.5679000000000001</v>
      </c>
      <c r="AI44" s="94">
        <f t="shared" si="25"/>
        <v>0.51449999999999996</v>
      </c>
      <c r="AJ44" s="94">
        <f t="shared" si="25"/>
        <v>3.9550000000000001</v>
      </c>
      <c r="AK44" s="94">
        <f t="shared" si="25"/>
        <v>0</v>
      </c>
      <c r="AL44" s="94">
        <f t="shared" si="25"/>
        <v>0</v>
      </c>
      <c r="AM44" s="94">
        <f t="shared" si="25"/>
        <v>34.259399999999999</v>
      </c>
      <c r="AN44" s="94">
        <f t="shared" si="25"/>
        <v>4.17</v>
      </c>
      <c r="AO44" s="94">
        <f t="shared" si="25"/>
        <v>10.791499999999999</v>
      </c>
      <c r="AP44" s="94">
        <f t="shared" si="25"/>
        <v>57.702500000000001</v>
      </c>
      <c r="AQ44" s="94">
        <f t="shared" si="25"/>
        <v>0.31240000000000001</v>
      </c>
      <c r="AR44" s="94">
        <f t="shared" si="25"/>
        <v>0</v>
      </c>
      <c r="AS44" s="94">
        <f t="shared" si="25"/>
        <v>1.21E-2</v>
      </c>
      <c r="AT44" s="94">
        <f t="shared" si="25"/>
        <v>0</v>
      </c>
      <c r="AU44" s="94">
        <f t="shared" si="25"/>
        <v>16.45</v>
      </c>
      <c r="AV44" s="94">
        <f t="shared" si="25"/>
        <v>7.9499999999999993</v>
      </c>
      <c r="AW44" s="94">
        <f t="shared" si="25"/>
        <v>0</v>
      </c>
      <c r="AX44" s="94">
        <f t="shared" si="25"/>
        <v>0</v>
      </c>
      <c r="AY44" s="88">
        <f t="shared" si="20"/>
        <v>255.75129999999996</v>
      </c>
      <c r="AZ44" s="181"/>
    </row>
    <row r="45" spans="1:52" x14ac:dyDescent="0.2">
      <c r="A45" s="7" t="str">
        <f>VLOOKUP(B45,by_src_allpol!$J$23:$K$57,2,FALSE)</f>
        <v>N</v>
      </c>
      <c r="B45" s="7" t="str">
        <f t="shared" si="18"/>
        <v>Gas well - truck loading</v>
      </c>
      <c r="C45" s="94">
        <f t="shared" si="21"/>
        <v>36.686332934793469</v>
      </c>
      <c r="D45" s="94">
        <f t="shared" si="25"/>
        <v>0.18673317218973487</v>
      </c>
      <c r="E45" s="94">
        <f t="shared" si="25"/>
        <v>9.0531524417592113</v>
      </c>
      <c r="F45" s="94">
        <f t="shared" si="25"/>
        <v>3.6233357897280145</v>
      </c>
      <c r="G45" s="94">
        <f t="shared" si="25"/>
        <v>0.57637996142312442</v>
      </c>
      <c r="H45" s="94">
        <f t="shared" si="25"/>
        <v>0</v>
      </c>
      <c r="I45" s="94">
        <f t="shared" si="25"/>
        <v>0.19664272693280538</v>
      </c>
      <c r="J45" s="94">
        <f t="shared" si="25"/>
        <v>0</v>
      </c>
      <c r="K45" s="94">
        <f t="shared" si="25"/>
        <v>0</v>
      </c>
      <c r="L45" s="94">
        <f t="shared" si="25"/>
        <v>0</v>
      </c>
      <c r="M45" s="94">
        <f t="shared" si="25"/>
        <v>1.2096624442224739</v>
      </c>
      <c r="N45" s="94">
        <f t="shared" si="25"/>
        <v>0</v>
      </c>
      <c r="O45" s="94">
        <f t="shared" si="25"/>
        <v>1.2872356774455727</v>
      </c>
      <c r="P45" s="94">
        <f t="shared" si="25"/>
        <v>0.15863029428555836</v>
      </c>
      <c r="Q45" s="94">
        <f t="shared" si="25"/>
        <v>1.2174042838654979</v>
      </c>
      <c r="R45" s="94">
        <f t="shared" si="25"/>
        <v>4.7225221822445379E-3</v>
      </c>
      <c r="S45" s="94">
        <f t="shared" si="25"/>
        <v>4.0480531125443022</v>
      </c>
      <c r="T45" s="94">
        <f t="shared" si="25"/>
        <v>5.9612165251283523E-3</v>
      </c>
      <c r="U45" s="94">
        <f t="shared" si="25"/>
        <v>0</v>
      </c>
      <c r="V45" s="94">
        <f t="shared" si="25"/>
        <v>0.52203224712909713</v>
      </c>
      <c r="W45" s="94">
        <f t="shared" si="25"/>
        <v>16.373681171409689</v>
      </c>
      <c r="X45" s="94">
        <f t="shared" si="25"/>
        <v>0</v>
      </c>
      <c r="Y45" s="94">
        <f t="shared" si="25"/>
        <v>0</v>
      </c>
      <c r="Z45" s="94">
        <f t="shared" si="25"/>
        <v>1.2464361825268373E-2</v>
      </c>
      <c r="AA45" s="94">
        <f t="shared" si="25"/>
        <v>18.398869003628292</v>
      </c>
      <c r="AB45" s="94">
        <f t="shared" si="25"/>
        <v>0</v>
      </c>
      <c r="AC45" s="94">
        <f t="shared" si="25"/>
        <v>18.174820164359183</v>
      </c>
      <c r="AD45" s="94">
        <f t="shared" si="25"/>
        <v>3.3234169219572713</v>
      </c>
      <c r="AE45" s="94">
        <f t="shared" si="25"/>
        <v>2.5796583874519716</v>
      </c>
      <c r="AF45" s="94">
        <f t="shared" si="25"/>
        <v>0.11225667482384559</v>
      </c>
      <c r="AG45" s="94">
        <f t="shared" si="25"/>
        <v>6.7201490653339784</v>
      </c>
      <c r="AH45" s="94">
        <f t="shared" si="25"/>
        <v>0</v>
      </c>
      <c r="AI45" s="94">
        <f t="shared" si="25"/>
        <v>3.3665389687689138</v>
      </c>
      <c r="AJ45" s="94">
        <f t="shared" si="25"/>
        <v>6.7210780860911417</v>
      </c>
      <c r="AK45" s="94">
        <f t="shared" si="25"/>
        <v>0</v>
      </c>
      <c r="AL45" s="94">
        <f t="shared" si="25"/>
        <v>1.7519008928198634</v>
      </c>
      <c r="AM45" s="94">
        <f t="shared" si="25"/>
        <v>72.550637336290677</v>
      </c>
      <c r="AN45" s="94">
        <f t="shared" si="25"/>
        <v>7.9266373553028124</v>
      </c>
      <c r="AO45" s="94">
        <f t="shared" si="25"/>
        <v>5.2876764761852781</v>
      </c>
      <c r="AP45" s="94">
        <f t="shared" si="25"/>
        <v>9.3676259680588389E-3</v>
      </c>
      <c r="AQ45" s="94">
        <f t="shared" si="25"/>
        <v>0</v>
      </c>
      <c r="AR45" s="94">
        <f t="shared" si="25"/>
        <v>0</v>
      </c>
      <c r="AS45" s="94">
        <f t="shared" si="25"/>
        <v>0</v>
      </c>
      <c r="AT45" s="94">
        <f t="shared" si="25"/>
        <v>2.6824700179113279</v>
      </c>
      <c r="AU45" s="94">
        <f t="shared" si="25"/>
        <v>118.78552303160045</v>
      </c>
      <c r="AV45" s="94">
        <f t="shared" si="25"/>
        <v>164.48962820098453</v>
      </c>
      <c r="AW45" s="94">
        <f t="shared" si="25"/>
        <v>0</v>
      </c>
      <c r="AX45" s="94">
        <f t="shared" si="25"/>
        <v>2.3109391334426141</v>
      </c>
      <c r="AY45" s="88">
        <f t="shared" si="20"/>
        <v>510.35399170118137</v>
      </c>
      <c r="AZ45" s="181"/>
    </row>
    <row r="46" spans="1:52" x14ac:dyDescent="0.2">
      <c r="A46" s="7" t="str">
        <f>VLOOKUP(B46,by_src_allpol!$J$23:$K$57,2,FALSE)</f>
        <v>N</v>
      </c>
      <c r="B46" s="7" t="str">
        <f t="shared" si="18"/>
        <v>Natural Gas Production, Gas Stripping Operations</v>
      </c>
      <c r="C46" s="94">
        <f t="shared" si="21"/>
        <v>1.08</v>
      </c>
      <c r="D46" s="94">
        <f t="shared" si="25"/>
        <v>0</v>
      </c>
      <c r="E46" s="94">
        <f t="shared" si="25"/>
        <v>0</v>
      </c>
      <c r="F46" s="94">
        <f t="shared" si="25"/>
        <v>0</v>
      </c>
      <c r="G46" s="94">
        <f t="shared" si="25"/>
        <v>0</v>
      </c>
      <c r="H46" s="94">
        <f t="shared" si="25"/>
        <v>0</v>
      </c>
      <c r="I46" s="94">
        <f t="shared" si="25"/>
        <v>0</v>
      </c>
      <c r="J46" s="94">
        <f t="shared" si="25"/>
        <v>0</v>
      </c>
      <c r="K46" s="94">
        <f t="shared" si="25"/>
        <v>0</v>
      </c>
      <c r="L46" s="94">
        <f t="shared" si="25"/>
        <v>0</v>
      </c>
      <c r="M46" s="94">
        <f t="shared" si="25"/>
        <v>0</v>
      </c>
      <c r="N46" s="94">
        <f t="shared" si="25"/>
        <v>0</v>
      </c>
      <c r="O46" s="94">
        <f t="shared" si="25"/>
        <v>0</v>
      </c>
      <c r="P46" s="94">
        <f t="shared" si="25"/>
        <v>0</v>
      </c>
      <c r="Q46" s="94">
        <f t="shared" si="25"/>
        <v>0</v>
      </c>
      <c r="R46" s="94">
        <f t="shared" si="25"/>
        <v>0</v>
      </c>
      <c r="S46" s="94">
        <f t="shared" si="25"/>
        <v>0</v>
      </c>
      <c r="T46" s="94">
        <f t="shared" si="25"/>
        <v>0</v>
      </c>
      <c r="U46" s="94">
        <f t="shared" si="25"/>
        <v>0</v>
      </c>
      <c r="V46" s="94">
        <f t="shared" si="25"/>
        <v>0</v>
      </c>
      <c r="W46" s="94">
        <f t="shared" si="25"/>
        <v>0</v>
      </c>
      <c r="X46" s="94">
        <f t="shared" si="25"/>
        <v>0</v>
      </c>
      <c r="Y46" s="94">
        <f t="shared" si="25"/>
        <v>0</v>
      </c>
      <c r="Z46" s="94">
        <f t="shared" si="25"/>
        <v>0</v>
      </c>
      <c r="AA46" s="94">
        <f t="shared" si="25"/>
        <v>0</v>
      </c>
      <c r="AB46" s="94">
        <f t="shared" si="25"/>
        <v>0</v>
      </c>
      <c r="AC46" s="94">
        <f t="shared" si="25"/>
        <v>1533.421</v>
      </c>
      <c r="AD46" s="94">
        <f t="shared" si="25"/>
        <v>0</v>
      </c>
      <c r="AE46" s="94">
        <f t="shared" si="25"/>
        <v>0</v>
      </c>
      <c r="AF46" s="94">
        <f t="shared" si="25"/>
        <v>0</v>
      </c>
      <c r="AG46" s="94">
        <f t="shared" si="25"/>
        <v>0</v>
      </c>
      <c r="AH46" s="94">
        <f t="shared" si="25"/>
        <v>0</v>
      </c>
      <c r="AI46" s="94">
        <f t="shared" si="25"/>
        <v>0</v>
      </c>
      <c r="AJ46" s="94">
        <f t="shared" si="25"/>
        <v>1.1158999999999999</v>
      </c>
      <c r="AK46" s="94">
        <f t="shared" si="25"/>
        <v>0</v>
      </c>
      <c r="AL46" s="94">
        <f t="shared" si="25"/>
        <v>0</v>
      </c>
      <c r="AM46" s="94">
        <f t="shared" si="25"/>
        <v>0</v>
      </c>
      <c r="AN46" s="94">
        <f t="shared" si="25"/>
        <v>0</v>
      </c>
      <c r="AO46" s="94">
        <f t="shared" si="25"/>
        <v>0.03</v>
      </c>
      <c r="AP46" s="94">
        <f t="shared" si="25"/>
        <v>0</v>
      </c>
      <c r="AQ46" s="94">
        <f t="shared" si="25"/>
        <v>0</v>
      </c>
      <c r="AR46" s="94">
        <f t="shared" si="25"/>
        <v>0</v>
      </c>
      <c r="AS46" s="94">
        <f t="shared" si="25"/>
        <v>0</v>
      </c>
      <c r="AT46" s="94">
        <f t="shared" si="25"/>
        <v>0</v>
      </c>
      <c r="AU46" s="94">
        <f t="shared" si="25"/>
        <v>0</v>
      </c>
      <c r="AV46" s="94">
        <f t="shared" si="25"/>
        <v>0</v>
      </c>
      <c r="AW46" s="94">
        <f t="shared" si="25"/>
        <v>0</v>
      </c>
      <c r="AX46" s="94">
        <f t="shared" si="25"/>
        <v>0</v>
      </c>
      <c r="AY46" s="88">
        <f t="shared" si="20"/>
        <v>1535.6469</v>
      </c>
      <c r="AZ46" s="181"/>
    </row>
    <row r="47" spans="1:52" x14ac:dyDescent="0.2">
      <c r="A47" s="7" t="str">
        <f>VLOOKUP(B47,by_src_allpol!$J$23:$K$57,2,FALSE)</f>
        <v>N</v>
      </c>
      <c r="B47" s="7" t="str">
        <f t="shared" si="18"/>
        <v>Natural Gas Processing Facilities, Gas Sweeting: Amine Process</v>
      </c>
      <c r="C47" s="94">
        <f t="shared" si="21"/>
        <v>0.55900000000000005</v>
      </c>
      <c r="D47" s="94">
        <f t="shared" si="25"/>
        <v>0</v>
      </c>
      <c r="E47" s="94">
        <f t="shared" ref="D47:AX52" si="26">IF($B47="Venting - initial completions","na",E94)</f>
        <v>0</v>
      </c>
      <c r="F47" s="94">
        <f t="shared" si="26"/>
        <v>0</v>
      </c>
      <c r="G47" s="94">
        <f t="shared" si="26"/>
        <v>0</v>
      </c>
      <c r="H47" s="94">
        <f t="shared" si="26"/>
        <v>0</v>
      </c>
      <c r="I47" s="94">
        <f t="shared" si="26"/>
        <v>0</v>
      </c>
      <c r="J47" s="94">
        <f t="shared" si="26"/>
        <v>0</v>
      </c>
      <c r="K47" s="94">
        <f t="shared" si="26"/>
        <v>0</v>
      </c>
      <c r="L47" s="94">
        <f t="shared" si="26"/>
        <v>0</v>
      </c>
      <c r="M47" s="94">
        <f t="shared" si="26"/>
        <v>0</v>
      </c>
      <c r="N47" s="94">
        <f t="shared" si="26"/>
        <v>0</v>
      </c>
      <c r="O47" s="94">
        <f t="shared" si="26"/>
        <v>0</v>
      </c>
      <c r="P47" s="94">
        <f t="shared" si="26"/>
        <v>0</v>
      </c>
      <c r="Q47" s="94">
        <f t="shared" si="26"/>
        <v>0</v>
      </c>
      <c r="R47" s="94">
        <f t="shared" si="26"/>
        <v>0</v>
      </c>
      <c r="S47" s="94">
        <f t="shared" si="26"/>
        <v>0</v>
      </c>
      <c r="T47" s="94">
        <f t="shared" si="26"/>
        <v>0</v>
      </c>
      <c r="U47" s="94">
        <f t="shared" si="26"/>
        <v>0</v>
      </c>
      <c r="V47" s="94">
        <f t="shared" si="26"/>
        <v>0</v>
      </c>
      <c r="W47" s="94">
        <f t="shared" si="26"/>
        <v>0</v>
      </c>
      <c r="X47" s="94">
        <f t="shared" si="26"/>
        <v>0</v>
      </c>
      <c r="Y47" s="94">
        <f t="shared" si="26"/>
        <v>0</v>
      </c>
      <c r="Z47" s="94">
        <f t="shared" si="26"/>
        <v>0</v>
      </c>
      <c r="AA47" s="94">
        <f t="shared" si="26"/>
        <v>0</v>
      </c>
      <c r="AB47" s="94">
        <f t="shared" si="26"/>
        <v>0</v>
      </c>
      <c r="AC47" s="94">
        <f t="shared" si="26"/>
        <v>3342.41</v>
      </c>
      <c r="AD47" s="94">
        <f t="shared" si="26"/>
        <v>0</v>
      </c>
      <c r="AE47" s="94">
        <f t="shared" si="26"/>
        <v>0</v>
      </c>
      <c r="AF47" s="94">
        <f t="shared" si="26"/>
        <v>0</v>
      </c>
      <c r="AG47" s="94">
        <f t="shared" si="26"/>
        <v>0</v>
      </c>
      <c r="AH47" s="94">
        <f t="shared" si="26"/>
        <v>0</v>
      </c>
      <c r="AI47" s="94">
        <f t="shared" si="26"/>
        <v>0</v>
      </c>
      <c r="AJ47" s="94">
        <f t="shared" si="26"/>
        <v>3.6139999999999999</v>
      </c>
      <c r="AK47" s="94">
        <f t="shared" si="26"/>
        <v>0</v>
      </c>
      <c r="AL47" s="94">
        <f t="shared" si="26"/>
        <v>0</v>
      </c>
      <c r="AM47" s="94">
        <f t="shared" si="26"/>
        <v>0</v>
      </c>
      <c r="AN47" s="94">
        <f t="shared" si="26"/>
        <v>0</v>
      </c>
      <c r="AO47" s="94">
        <f t="shared" si="26"/>
        <v>0</v>
      </c>
      <c r="AP47" s="94">
        <f t="shared" si="26"/>
        <v>0</v>
      </c>
      <c r="AQ47" s="94">
        <f t="shared" si="26"/>
        <v>0</v>
      </c>
      <c r="AR47" s="94">
        <f t="shared" si="26"/>
        <v>0.63</v>
      </c>
      <c r="AS47" s="94">
        <f t="shared" si="26"/>
        <v>0</v>
      </c>
      <c r="AT47" s="94">
        <f t="shared" si="26"/>
        <v>0</v>
      </c>
      <c r="AU47" s="94">
        <f t="shared" si="26"/>
        <v>0</v>
      </c>
      <c r="AV47" s="94">
        <f t="shared" si="26"/>
        <v>0</v>
      </c>
      <c r="AW47" s="94">
        <f t="shared" si="26"/>
        <v>0</v>
      </c>
      <c r="AX47" s="94">
        <f t="shared" si="26"/>
        <v>0</v>
      </c>
      <c r="AY47" s="88">
        <f t="shared" si="20"/>
        <v>3347.2130000000002</v>
      </c>
      <c r="AZ47" s="181"/>
    </row>
    <row r="48" spans="1:52" x14ac:dyDescent="0.2">
      <c r="A48" s="7" t="str">
        <f>VLOOKUP(B48,by_src_allpol!$J$23:$K$57,2,FALSE)</f>
        <v>N</v>
      </c>
      <c r="B48" s="7" t="str">
        <f t="shared" si="18"/>
        <v>Natural Gas Processing Facilities, Relief Valves</v>
      </c>
      <c r="C48" s="94">
        <f t="shared" si="21"/>
        <v>0</v>
      </c>
      <c r="D48" s="94">
        <f t="shared" si="26"/>
        <v>0</v>
      </c>
      <c r="E48" s="94">
        <f t="shared" si="26"/>
        <v>0</v>
      </c>
      <c r="F48" s="94">
        <f t="shared" si="26"/>
        <v>0</v>
      </c>
      <c r="G48" s="94">
        <f t="shared" si="26"/>
        <v>0</v>
      </c>
      <c r="H48" s="94">
        <f t="shared" si="26"/>
        <v>0</v>
      </c>
      <c r="I48" s="94">
        <f t="shared" si="26"/>
        <v>0</v>
      </c>
      <c r="J48" s="94">
        <f t="shared" si="26"/>
        <v>0</v>
      </c>
      <c r="K48" s="94">
        <f t="shared" si="26"/>
        <v>0</v>
      </c>
      <c r="L48" s="94">
        <f t="shared" si="26"/>
        <v>0</v>
      </c>
      <c r="M48" s="94">
        <f t="shared" si="26"/>
        <v>0</v>
      </c>
      <c r="N48" s="94">
        <f t="shared" si="26"/>
        <v>0</v>
      </c>
      <c r="O48" s="94">
        <f t="shared" si="26"/>
        <v>0</v>
      </c>
      <c r="P48" s="94">
        <f t="shared" si="26"/>
        <v>0</v>
      </c>
      <c r="Q48" s="94">
        <f t="shared" si="26"/>
        <v>0</v>
      </c>
      <c r="R48" s="94">
        <f t="shared" si="26"/>
        <v>0</v>
      </c>
      <c r="S48" s="94">
        <f t="shared" si="26"/>
        <v>0</v>
      </c>
      <c r="T48" s="94">
        <f t="shared" si="26"/>
        <v>0</v>
      </c>
      <c r="U48" s="94">
        <f t="shared" si="26"/>
        <v>0</v>
      </c>
      <c r="V48" s="94">
        <f t="shared" si="26"/>
        <v>0</v>
      </c>
      <c r="W48" s="94">
        <f t="shared" si="26"/>
        <v>0</v>
      </c>
      <c r="X48" s="94">
        <f t="shared" si="26"/>
        <v>0</v>
      </c>
      <c r="Y48" s="94">
        <f t="shared" si="26"/>
        <v>0</v>
      </c>
      <c r="Z48" s="94">
        <f t="shared" si="26"/>
        <v>0</v>
      </c>
      <c r="AA48" s="94">
        <f t="shared" si="26"/>
        <v>0</v>
      </c>
      <c r="AB48" s="94">
        <f t="shared" si="26"/>
        <v>0</v>
      </c>
      <c r="AC48" s="94">
        <f t="shared" si="26"/>
        <v>0</v>
      </c>
      <c r="AD48" s="94">
        <f t="shared" si="26"/>
        <v>0</v>
      </c>
      <c r="AE48" s="94">
        <f t="shared" si="26"/>
        <v>0</v>
      </c>
      <c r="AF48" s="94">
        <f t="shared" si="26"/>
        <v>0</v>
      </c>
      <c r="AG48" s="94">
        <f t="shared" si="26"/>
        <v>0</v>
      </c>
      <c r="AH48" s="94">
        <f t="shared" si="26"/>
        <v>0</v>
      </c>
      <c r="AI48" s="94">
        <f t="shared" si="26"/>
        <v>0</v>
      </c>
      <c r="AJ48" s="94">
        <f t="shared" si="26"/>
        <v>0</v>
      </c>
      <c r="AK48" s="94">
        <f t="shared" si="26"/>
        <v>0</v>
      </c>
      <c r="AL48" s="94">
        <f t="shared" si="26"/>
        <v>0</v>
      </c>
      <c r="AM48" s="94">
        <f t="shared" si="26"/>
        <v>0</v>
      </c>
      <c r="AN48" s="94">
        <f t="shared" si="26"/>
        <v>0</v>
      </c>
      <c r="AO48" s="94">
        <f t="shared" si="26"/>
        <v>0</v>
      </c>
      <c r="AP48" s="94">
        <f t="shared" si="26"/>
        <v>0.161</v>
      </c>
      <c r="AQ48" s="94">
        <f t="shared" si="26"/>
        <v>0</v>
      </c>
      <c r="AR48" s="94">
        <f t="shared" si="26"/>
        <v>0</v>
      </c>
      <c r="AS48" s="94">
        <f t="shared" si="26"/>
        <v>0</v>
      </c>
      <c r="AT48" s="94">
        <f t="shared" si="26"/>
        <v>0</v>
      </c>
      <c r="AU48" s="94">
        <f t="shared" si="26"/>
        <v>0.63</v>
      </c>
      <c r="AV48" s="94">
        <f t="shared" si="26"/>
        <v>0</v>
      </c>
      <c r="AW48" s="94">
        <f t="shared" si="26"/>
        <v>0</v>
      </c>
      <c r="AX48" s="94">
        <f t="shared" si="26"/>
        <v>0</v>
      </c>
      <c r="AY48" s="88">
        <f t="shared" si="20"/>
        <v>0.79100000000000004</v>
      </c>
      <c r="AZ48" s="181"/>
    </row>
    <row r="49" spans="1:53" x14ac:dyDescent="0.2">
      <c r="A49" s="7" t="str">
        <f>VLOOKUP(B49,by_src_allpol!$J$23:$K$57,2,FALSE)</f>
        <v>N</v>
      </c>
      <c r="B49" s="7" t="str">
        <f t="shared" si="18"/>
        <v>Oil Production, Processing Operations: Not Classified</v>
      </c>
      <c r="C49" s="94">
        <f t="shared" si="21"/>
        <v>0</v>
      </c>
      <c r="D49" s="94">
        <f t="shared" si="26"/>
        <v>0</v>
      </c>
      <c r="E49" s="94">
        <f t="shared" si="26"/>
        <v>0</v>
      </c>
      <c r="F49" s="94">
        <f t="shared" si="26"/>
        <v>0</v>
      </c>
      <c r="G49" s="94">
        <f t="shared" si="26"/>
        <v>0</v>
      </c>
      <c r="H49" s="94">
        <f t="shared" si="26"/>
        <v>0</v>
      </c>
      <c r="I49" s="94">
        <f t="shared" si="26"/>
        <v>0</v>
      </c>
      <c r="J49" s="94">
        <f t="shared" si="26"/>
        <v>0</v>
      </c>
      <c r="K49" s="94">
        <f t="shared" si="26"/>
        <v>0</v>
      </c>
      <c r="L49" s="94">
        <f t="shared" si="26"/>
        <v>0</v>
      </c>
      <c r="M49" s="94">
        <f t="shared" si="26"/>
        <v>0.93799999999999994</v>
      </c>
      <c r="N49" s="94">
        <f t="shared" si="26"/>
        <v>0</v>
      </c>
      <c r="O49" s="94">
        <f t="shared" si="26"/>
        <v>0</v>
      </c>
      <c r="P49" s="94">
        <f t="shared" si="26"/>
        <v>0</v>
      </c>
      <c r="Q49" s="94">
        <f t="shared" si="26"/>
        <v>0</v>
      </c>
      <c r="R49" s="94">
        <f t="shared" si="26"/>
        <v>0</v>
      </c>
      <c r="S49" s="94">
        <f t="shared" si="26"/>
        <v>0</v>
      </c>
      <c r="T49" s="94">
        <f t="shared" si="26"/>
        <v>0</v>
      </c>
      <c r="U49" s="94">
        <f t="shared" si="26"/>
        <v>0</v>
      </c>
      <c r="V49" s="94">
        <f t="shared" si="26"/>
        <v>0</v>
      </c>
      <c r="W49" s="94">
        <f t="shared" si="26"/>
        <v>0</v>
      </c>
      <c r="X49" s="94">
        <f t="shared" si="26"/>
        <v>0</v>
      </c>
      <c r="Y49" s="94">
        <f t="shared" si="26"/>
        <v>0</v>
      </c>
      <c r="Z49" s="94">
        <f t="shared" si="26"/>
        <v>0</v>
      </c>
      <c r="AA49" s="94">
        <f t="shared" si="26"/>
        <v>0</v>
      </c>
      <c r="AB49" s="94">
        <f t="shared" si="26"/>
        <v>0</v>
      </c>
      <c r="AC49" s="94">
        <f t="shared" si="26"/>
        <v>17.126300000000001</v>
      </c>
      <c r="AD49" s="94">
        <f t="shared" si="26"/>
        <v>0</v>
      </c>
      <c r="AE49" s="94">
        <f t="shared" si="26"/>
        <v>0</v>
      </c>
      <c r="AF49" s="94">
        <f t="shared" si="26"/>
        <v>0</v>
      </c>
      <c r="AG49" s="94">
        <f t="shared" si="26"/>
        <v>0</v>
      </c>
      <c r="AH49" s="94">
        <f t="shared" si="26"/>
        <v>0</v>
      </c>
      <c r="AI49" s="94">
        <f t="shared" si="26"/>
        <v>0</v>
      </c>
      <c r="AJ49" s="94">
        <f t="shared" si="26"/>
        <v>0</v>
      </c>
      <c r="AK49" s="94">
        <f t="shared" si="26"/>
        <v>0</v>
      </c>
      <c r="AL49" s="94">
        <f t="shared" si="26"/>
        <v>0</v>
      </c>
      <c r="AM49" s="94">
        <f t="shared" si="26"/>
        <v>0</v>
      </c>
      <c r="AN49" s="94">
        <f t="shared" si="26"/>
        <v>0</v>
      </c>
      <c r="AO49" s="94">
        <f t="shared" si="26"/>
        <v>0</v>
      </c>
      <c r="AP49" s="94">
        <f t="shared" si="26"/>
        <v>0</v>
      </c>
      <c r="AQ49" s="94">
        <f t="shared" si="26"/>
        <v>0</v>
      </c>
      <c r="AR49" s="94">
        <f t="shared" si="26"/>
        <v>0</v>
      </c>
      <c r="AS49" s="94">
        <f t="shared" si="26"/>
        <v>0</v>
      </c>
      <c r="AT49" s="94">
        <f t="shared" si="26"/>
        <v>0</v>
      </c>
      <c r="AU49" s="94">
        <f t="shared" si="26"/>
        <v>0</v>
      </c>
      <c r="AV49" s="94">
        <f t="shared" si="26"/>
        <v>0</v>
      </c>
      <c r="AW49" s="94">
        <f t="shared" si="26"/>
        <v>0</v>
      </c>
      <c r="AX49" s="94">
        <f t="shared" si="26"/>
        <v>0</v>
      </c>
      <c r="AY49" s="88">
        <f t="shared" si="20"/>
        <v>18.064299999999999</v>
      </c>
      <c r="AZ49" s="181"/>
    </row>
    <row r="50" spans="1:53" x14ac:dyDescent="0.2">
      <c r="A50" s="7" t="str">
        <f>VLOOKUP(B50,by_src_allpol!$J$23:$K$57,2,FALSE)</f>
        <v>N</v>
      </c>
      <c r="B50" s="7" t="str">
        <f t="shared" si="18"/>
        <v>Natural Gas Production, Incinerators Burning Waste Gas or Augmented Waste Gas</v>
      </c>
      <c r="C50" s="94">
        <f t="shared" si="21"/>
        <v>0</v>
      </c>
      <c r="D50" s="94">
        <f t="shared" si="26"/>
        <v>0</v>
      </c>
      <c r="E50" s="94">
        <f t="shared" si="26"/>
        <v>0</v>
      </c>
      <c r="F50" s="94">
        <f t="shared" si="26"/>
        <v>0</v>
      </c>
      <c r="G50" s="94">
        <f t="shared" si="26"/>
        <v>0</v>
      </c>
      <c r="H50" s="94">
        <f t="shared" si="26"/>
        <v>0</v>
      </c>
      <c r="I50" s="94">
        <f t="shared" si="26"/>
        <v>0</v>
      </c>
      <c r="J50" s="94">
        <f t="shared" si="26"/>
        <v>0</v>
      </c>
      <c r="K50" s="94">
        <f t="shared" si="26"/>
        <v>0</v>
      </c>
      <c r="L50" s="94">
        <f t="shared" si="26"/>
        <v>0</v>
      </c>
      <c r="M50" s="94">
        <f t="shared" si="26"/>
        <v>0</v>
      </c>
      <c r="N50" s="94">
        <f t="shared" si="26"/>
        <v>0</v>
      </c>
      <c r="O50" s="94">
        <f t="shared" si="26"/>
        <v>0</v>
      </c>
      <c r="P50" s="94">
        <f t="shared" si="26"/>
        <v>0.25</v>
      </c>
      <c r="Q50" s="94">
        <f t="shared" si="26"/>
        <v>0.31</v>
      </c>
      <c r="R50" s="94">
        <f t="shared" si="26"/>
        <v>0</v>
      </c>
      <c r="S50" s="94">
        <f t="shared" si="26"/>
        <v>0</v>
      </c>
      <c r="T50" s="94">
        <f t="shared" si="26"/>
        <v>0</v>
      </c>
      <c r="U50" s="94">
        <f t="shared" si="26"/>
        <v>0</v>
      </c>
      <c r="V50" s="94">
        <f t="shared" si="26"/>
        <v>0</v>
      </c>
      <c r="W50" s="94">
        <f t="shared" si="26"/>
        <v>0</v>
      </c>
      <c r="X50" s="94">
        <f t="shared" si="26"/>
        <v>0</v>
      </c>
      <c r="Y50" s="94">
        <f t="shared" si="26"/>
        <v>0</v>
      </c>
      <c r="Z50" s="94">
        <f t="shared" si="26"/>
        <v>0</v>
      </c>
      <c r="AA50" s="94">
        <f t="shared" si="26"/>
        <v>0</v>
      </c>
      <c r="AB50" s="94">
        <f t="shared" si="26"/>
        <v>0</v>
      </c>
      <c r="AC50" s="94">
        <f t="shared" si="26"/>
        <v>0.56290000000000007</v>
      </c>
      <c r="AD50" s="94">
        <f t="shared" si="26"/>
        <v>0</v>
      </c>
      <c r="AE50" s="94">
        <f t="shared" si="26"/>
        <v>0</v>
      </c>
      <c r="AF50" s="94">
        <f t="shared" si="26"/>
        <v>0</v>
      </c>
      <c r="AG50" s="94">
        <f t="shared" si="26"/>
        <v>0</v>
      </c>
      <c r="AH50" s="94">
        <f t="shared" si="26"/>
        <v>0</v>
      </c>
      <c r="AI50" s="94">
        <f t="shared" si="26"/>
        <v>0</v>
      </c>
      <c r="AJ50" s="94">
        <f t="shared" si="26"/>
        <v>0</v>
      </c>
      <c r="AK50" s="94">
        <f t="shared" si="26"/>
        <v>0</v>
      </c>
      <c r="AL50" s="94">
        <f t="shared" si="26"/>
        <v>0</v>
      </c>
      <c r="AM50" s="94">
        <f t="shared" si="26"/>
        <v>0</v>
      </c>
      <c r="AN50" s="94">
        <f t="shared" si="26"/>
        <v>0</v>
      </c>
      <c r="AO50" s="94">
        <f t="shared" si="26"/>
        <v>0</v>
      </c>
      <c r="AP50" s="94">
        <f t="shared" si="26"/>
        <v>0</v>
      </c>
      <c r="AQ50" s="94">
        <f t="shared" si="26"/>
        <v>0</v>
      </c>
      <c r="AR50" s="94">
        <f t="shared" si="26"/>
        <v>0</v>
      </c>
      <c r="AS50" s="94">
        <f t="shared" si="26"/>
        <v>0</v>
      </c>
      <c r="AT50" s="94">
        <f t="shared" si="26"/>
        <v>0</v>
      </c>
      <c r="AU50" s="94">
        <f t="shared" si="26"/>
        <v>0</v>
      </c>
      <c r="AV50" s="94">
        <f t="shared" si="26"/>
        <v>0</v>
      </c>
      <c r="AW50" s="94">
        <f t="shared" si="26"/>
        <v>0</v>
      </c>
      <c r="AX50" s="94">
        <f t="shared" si="26"/>
        <v>0</v>
      </c>
      <c r="AY50" s="88">
        <f t="shared" si="20"/>
        <v>1.1229</v>
      </c>
      <c r="AZ50" s="181"/>
    </row>
    <row r="51" spans="1:53" x14ac:dyDescent="0.2">
      <c r="A51" s="7" t="str">
        <f>VLOOKUP(B51,by_src_allpol!$J$23:$K$57,2,FALSE)</f>
        <v>N</v>
      </c>
      <c r="B51" s="7" t="str">
        <f t="shared" si="18"/>
        <v>Natural Gas Production, Gathering Lines</v>
      </c>
      <c r="C51" s="94">
        <f t="shared" si="21"/>
        <v>0</v>
      </c>
      <c r="D51" s="94">
        <f t="shared" si="26"/>
        <v>0</v>
      </c>
      <c r="E51" s="94">
        <f t="shared" si="26"/>
        <v>0</v>
      </c>
      <c r="F51" s="94">
        <f t="shared" si="26"/>
        <v>0</v>
      </c>
      <c r="G51" s="94">
        <f t="shared" si="26"/>
        <v>0</v>
      </c>
      <c r="H51" s="94">
        <f t="shared" si="26"/>
        <v>0</v>
      </c>
      <c r="I51" s="94">
        <f t="shared" si="26"/>
        <v>0</v>
      </c>
      <c r="J51" s="94">
        <f t="shared" si="26"/>
        <v>0</v>
      </c>
      <c r="K51" s="94">
        <f t="shared" si="26"/>
        <v>0</v>
      </c>
      <c r="L51" s="94">
        <f t="shared" si="26"/>
        <v>0</v>
      </c>
      <c r="M51" s="94">
        <f t="shared" si="26"/>
        <v>0</v>
      </c>
      <c r="N51" s="94">
        <f t="shared" si="26"/>
        <v>0</v>
      </c>
      <c r="O51" s="94">
        <f t="shared" si="26"/>
        <v>0</v>
      </c>
      <c r="P51" s="94">
        <f t="shared" si="26"/>
        <v>0</v>
      </c>
      <c r="Q51" s="94">
        <f t="shared" si="26"/>
        <v>0</v>
      </c>
      <c r="R51" s="94">
        <f t="shared" si="26"/>
        <v>0</v>
      </c>
      <c r="S51" s="94">
        <f t="shared" si="26"/>
        <v>0</v>
      </c>
      <c r="T51" s="94">
        <f t="shared" si="26"/>
        <v>0</v>
      </c>
      <c r="U51" s="94">
        <f t="shared" si="26"/>
        <v>0</v>
      </c>
      <c r="V51" s="94">
        <f t="shared" si="26"/>
        <v>0</v>
      </c>
      <c r="W51" s="94">
        <f t="shared" si="26"/>
        <v>0</v>
      </c>
      <c r="X51" s="94">
        <f t="shared" si="26"/>
        <v>0</v>
      </c>
      <c r="Y51" s="94">
        <f t="shared" si="26"/>
        <v>0</v>
      </c>
      <c r="Z51" s="94">
        <f t="shared" si="26"/>
        <v>0</v>
      </c>
      <c r="AA51" s="94">
        <f t="shared" si="26"/>
        <v>0</v>
      </c>
      <c r="AB51" s="94">
        <f t="shared" si="26"/>
        <v>0</v>
      </c>
      <c r="AC51" s="94">
        <f t="shared" si="26"/>
        <v>0</v>
      </c>
      <c r="AD51" s="94">
        <f t="shared" si="26"/>
        <v>0</v>
      </c>
      <c r="AE51" s="94">
        <f t="shared" si="26"/>
        <v>0</v>
      </c>
      <c r="AF51" s="94">
        <f t="shared" si="26"/>
        <v>0</v>
      </c>
      <c r="AG51" s="94">
        <f t="shared" si="26"/>
        <v>0</v>
      </c>
      <c r="AH51" s="94">
        <f t="shared" si="26"/>
        <v>0</v>
      </c>
      <c r="AI51" s="94">
        <f t="shared" si="26"/>
        <v>0</v>
      </c>
      <c r="AJ51" s="94">
        <f t="shared" si="26"/>
        <v>0</v>
      </c>
      <c r="AK51" s="94">
        <f t="shared" si="26"/>
        <v>0</v>
      </c>
      <c r="AL51" s="94">
        <f t="shared" si="26"/>
        <v>0</v>
      </c>
      <c r="AM51" s="94">
        <f t="shared" si="26"/>
        <v>0</v>
      </c>
      <c r="AN51" s="94">
        <f t="shared" si="26"/>
        <v>0</v>
      </c>
      <c r="AO51" s="94">
        <f t="shared" si="26"/>
        <v>0</v>
      </c>
      <c r="AP51" s="94">
        <f t="shared" si="26"/>
        <v>0</v>
      </c>
      <c r="AQ51" s="94">
        <f t="shared" si="26"/>
        <v>0</v>
      </c>
      <c r="AR51" s="94">
        <f t="shared" si="26"/>
        <v>0</v>
      </c>
      <c r="AS51" s="94">
        <f t="shared" si="26"/>
        <v>0</v>
      </c>
      <c r="AT51" s="94">
        <f t="shared" si="26"/>
        <v>0</v>
      </c>
      <c r="AU51" s="94">
        <f t="shared" si="26"/>
        <v>0</v>
      </c>
      <c r="AV51" s="94">
        <f t="shared" si="26"/>
        <v>0</v>
      </c>
      <c r="AW51" s="94">
        <f t="shared" si="26"/>
        <v>0</v>
      </c>
      <c r="AX51" s="94">
        <f t="shared" si="26"/>
        <v>0</v>
      </c>
      <c r="AY51" s="88">
        <f t="shared" si="20"/>
        <v>0</v>
      </c>
      <c r="AZ51" s="181"/>
    </row>
    <row r="52" spans="1:53" x14ac:dyDescent="0.2">
      <c r="A52" s="7" t="str">
        <f>VLOOKUP(B52,by_src_allpol!$J$23:$K$57,2,FALSE)</f>
        <v>N</v>
      </c>
      <c r="B52" s="7" t="str">
        <f t="shared" si="18"/>
        <v>Natural Gas Processing Facilities, Compressor Seals</v>
      </c>
      <c r="C52" s="94">
        <f t="shared" si="21"/>
        <v>0</v>
      </c>
      <c r="D52" s="94">
        <f t="shared" si="26"/>
        <v>0</v>
      </c>
      <c r="E52" s="94">
        <f t="shared" si="26"/>
        <v>0</v>
      </c>
      <c r="F52" s="94">
        <f t="shared" si="26"/>
        <v>0</v>
      </c>
      <c r="G52" s="94">
        <f t="shared" si="26"/>
        <v>0</v>
      </c>
      <c r="H52" s="94">
        <f t="shared" si="26"/>
        <v>0</v>
      </c>
      <c r="I52" s="94">
        <f t="shared" si="26"/>
        <v>0</v>
      </c>
      <c r="J52" s="94">
        <f t="shared" si="26"/>
        <v>0</v>
      </c>
      <c r="K52" s="94">
        <f t="shared" si="26"/>
        <v>0</v>
      </c>
      <c r="L52" s="94">
        <f t="shared" si="26"/>
        <v>0</v>
      </c>
      <c r="M52" s="94">
        <f t="shared" si="26"/>
        <v>0</v>
      </c>
      <c r="N52" s="94">
        <f t="shared" si="26"/>
        <v>0</v>
      </c>
      <c r="O52" s="94">
        <f t="shared" si="26"/>
        <v>0</v>
      </c>
      <c r="P52" s="94">
        <f t="shared" si="26"/>
        <v>0</v>
      </c>
      <c r="Q52" s="94">
        <f t="shared" si="26"/>
        <v>0</v>
      </c>
      <c r="R52" s="94">
        <f t="shared" si="26"/>
        <v>0</v>
      </c>
      <c r="S52" s="94">
        <f t="shared" si="26"/>
        <v>0</v>
      </c>
      <c r="T52" s="94">
        <f t="shared" si="26"/>
        <v>0</v>
      </c>
      <c r="U52" s="94">
        <f t="shared" si="26"/>
        <v>0</v>
      </c>
      <c r="V52" s="94">
        <f t="shared" si="26"/>
        <v>0</v>
      </c>
      <c r="W52" s="94">
        <f t="shared" si="26"/>
        <v>0</v>
      </c>
      <c r="X52" s="94">
        <f t="shared" si="26"/>
        <v>0</v>
      </c>
      <c r="Y52" s="94">
        <f t="shared" ref="D52:AX56" si="27">IF($B52="Venting - initial completions","na",Y99)</f>
        <v>0</v>
      </c>
      <c r="Z52" s="94">
        <f t="shared" si="27"/>
        <v>0</v>
      </c>
      <c r="AA52" s="94">
        <f t="shared" si="27"/>
        <v>0</v>
      </c>
      <c r="AB52" s="94">
        <f t="shared" si="27"/>
        <v>0</v>
      </c>
      <c r="AC52" s="94">
        <f t="shared" si="27"/>
        <v>0</v>
      </c>
      <c r="AD52" s="94">
        <f t="shared" si="27"/>
        <v>0.29470000000000002</v>
      </c>
      <c r="AE52" s="94">
        <f t="shared" si="27"/>
        <v>0</v>
      </c>
      <c r="AF52" s="94">
        <f t="shared" si="27"/>
        <v>0</v>
      </c>
      <c r="AG52" s="94">
        <f t="shared" si="27"/>
        <v>0</v>
      </c>
      <c r="AH52" s="94">
        <f t="shared" si="27"/>
        <v>0</v>
      </c>
      <c r="AI52" s="94">
        <f t="shared" si="27"/>
        <v>0</v>
      </c>
      <c r="AJ52" s="94">
        <f t="shared" si="27"/>
        <v>0</v>
      </c>
      <c r="AK52" s="94">
        <f t="shared" si="27"/>
        <v>0</v>
      </c>
      <c r="AL52" s="94">
        <f t="shared" si="27"/>
        <v>0</v>
      </c>
      <c r="AM52" s="94">
        <f t="shared" si="27"/>
        <v>0</v>
      </c>
      <c r="AN52" s="94">
        <f t="shared" si="27"/>
        <v>0</v>
      </c>
      <c r="AO52" s="94">
        <f t="shared" si="27"/>
        <v>0</v>
      </c>
      <c r="AP52" s="94">
        <f t="shared" si="27"/>
        <v>0</v>
      </c>
      <c r="AQ52" s="94">
        <f t="shared" si="27"/>
        <v>0</v>
      </c>
      <c r="AR52" s="94">
        <f t="shared" si="27"/>
        <v>0</v>
      </c>
      <c r="AS52" s="94">
        <f t="shared" si="27"/>
        <v>0</v>
      </c>
      <c r="AT52" s="94">
        <f t="shared" si="27"/>
        <v>0</v>
      </c>
      <c r="AU52" s="94">
        <f t="shared" si="27"/>
        <v>0</v>
      </c>
      <c r="AV52" s="94">
        <f t="shared" si="27"/>
        <v>0</v>
      </c>
      <c r="AW52" s="94">
        <f t="shared" si="27"/>
        <v>0</v>
      </c>
      <c r="AX52" s="94">
        <f t="shared" si="27"/>
        <v>0</v>
      </c>
      <c r="AY52" s="88">
        <f t="shared" si="20"/>
        <v>0.29470000000000002</v>
      </c>
      <c r="AZ52" s="181"/>
    </row>
    <row r="53" spans="1:53" x14ac:dyDescent="0.2">
      <c r="A53" s="7" t="str">
        <f>VLOOKUP(B53,by_src_allpol!$J$23:$K$57,2,FALSE)</f>
        <v>N</v>
      </c>
      <c r="B53" s="7" t="str">
        <f t="shared" si="18"/>
        <v>Workover rigs</v>
      </c>
      <c r="C53" s="94">
        <f t="shared" si="21"/>
        <v>2.320544432912364E-2</v>
      </c>
      <c r="D53" s="94">
        <f t="shared" si="27"/>
        <v>1.1164436590198586E-3</v>
      </c>
      <c r="E53" s="94">
        <f t="shared" si="27"/>
        <v>1.3903721429968794E-2</v>
      </c>
      <c r="F53" s="94">
        <f t="shared" si="27"/>
        <v>2.0350665317730682E-2</v>
      </c>
      <c r="G53" s="94">
        <f t="shared" si="27"/>
        <v>2.069122505456698E-2</v>
      </c>
      <c r="H53" s="94">
        <f t="shared" si="27"/>
        <v>1.8153314667882581E-3</v>
      </c>
      <c r="I53" s="94">
        <f t="shared" si="27"/>
        <v>5.5674113500194531E-4</v>
      </c>
      <c r="J53" s="94">
        <f t="shared" si="27"/>
        <v>3.7994621074866806E-3</v>
      </c>
      <c r="K53" s="94">
        <f t="shared" si="27"/>
        <v>1.2230536635946991E-3</v>
      </c>
      <c r="L53" s="94">
        <f t="shared" si="27"/>
        <v>6.7223530662468937E-4</v>
      </c>
      <c r="M53" s="94">
        <f t="shared" si="27"/>
        <v>1.2123926631372149E-2</v>
      </c>
      <c r="N53" s="94">
        <f t="shared" si="27"/>
        <v>6.2307624895962394E-3</v>
      </c>
      <c r="O53" s="94">
        <f t="shared" si="27"/>
        <v>4.9455196566662168E-3</v>
      </c>
      <c r="P53" s="94">
        <f t="shared" si="27"/>
        <v>1.2479293313288285E-2</v>
      </c>
      <c r="Q53" s="94">
        <f t="shared" si="27"/>
        <v>1.0545506285861315E-2</v>
      </c>
      <c r="R53" s="94">
        <f t="shared" si="27"/>
        <v>1.7768334095806769E-5</v>
      </c>
      <c r="S53" s="94">
        <f t="shared" si="27"/>
        <v>5.6503302424665523E-3</v>
      </c>
      <c r="T53" s="94">
        <f t="shared" si="27"/>
        <v>2.9613890159677946E-6</v>
      </c>
      <c r="U53" s="94">
        <f t="shared" si="27"/>
        <v>1.4599647848721226E-3</v>
      </c>
      <c r="V53" s="94">
        <f t="shared" si="27"/>
        <v>1.5339995102713175E-3</v>
      </c>
      <c r="W53" s="94">
        <f t="shared" si="27"/>
        <v>2.8488562333610183E-3</v>
      </c>
      <c r="X53" s="94">
        <f t="shared" si="27"/>
        <v>1.3415092242334108E-3</v>
      </c>
      <c r="Y53" s="94">
        <f t="shared" si="27"/>
        <v>2.3098834324548797E-4</v>
      </c>
      <c r="Z53" s="94">
        <f t="shared" si="27"/>
        <v>7.163600029626095E-3</v>
      </c>
      <c r="AA53" s="94">
        <f t="shared" si="27"/>
        <v>1.2920540276667487E-2</v>
      </c>
      <c r="AB53" s="94">
        <f t="shared" si="27"/>
        <v>7.5515419907178759E-3</v>
      </c>
      <c r="AC53" s="94">
        <f t="shared" si="27"/>
        <v>1.3113030562705394E-2</v>
      </c>
      <c r="AD53" s="94">
        <f t="shared" si="27"/>
        <v>1.3577968638212338E-2</v>
      </c>
      <c r="AE53" s="94">
        <f t="shared" si="27"/>
        <v>3.065037631526667E-3</v>
      </c>
      <c r="AF53" s="94">
        <f t="shared" si="27"/>
        <v>6.0797316497818825E-3</v>
      </c>
      <c r="AG53" s="94">
        <f t="shared" si="27"/>
        <v>3.269373473628445E-3</v>
      </c>
      <c r="AH53" s="94">
        <f t="shared" si="27"/>
        <v>8.2267386863585333E-3</v>
      </c>
      <c r="AI53" s="94">
        <f t="shared" si="27"/>
        <v>5.9968127573347841E-3</v>
      </c>
      <c r="AJ53" s="94">
        <f t="shared" si="27"/>
        <v>1.8348766342936456E-2</v>
      </c>
      <c r="AK53" s="94">
        <f t="shared" si="27"/>
        <v>2.5764084438919814E-3</v>
      </c>
      <c r="AL53" s="94">
        <f t="shared" si="27"/>
        <v>2.0492811990497138E-3</v>
      </c>
      <c r="AM53" s="94">
        <f t="shared" si="27"/>
        <v>1.0921602690889227E-2</v>
      </c>
      <c r="AN53" s="94">
        <f t="shared" si="27"/>
        <v>9.346143734394359E-3</v>
      </c>
      <c r="AO53" s="94">
        <f t="shared" si="27"/>
        <v>7.4390092081111003E-3</v>
      </c>
      <c r="AP53" s="94">
        <f t="shared" si="27"/>
        <v>9.7252015284382369E-3</v>
      </c>
      <c r="AQ53" s="94">
        <f t="shared" si="27"/>
        <v>0</v>
      </c>
      <c r="AR53" s="94">
        <f t="shared" si="27"/>
        <v>0</v>
      </c>
      <c r="AS53" s="94">
        <f t="shared" si="27"/>
        <v>0</v>
      </c>
      <c r="AT53" s="94">
        <f t="shared" si="27"/>
        <v>6.8378472378696374E-3</v>
      </c>
      <c r="AU53" s="94">
        <f t="shared" si="27"/>
        <v>3.3209016425062847E-2</v>
      </c>
      <c r="AV53" s="94">
        <f t="shared" si="27"/>
        <v>3.0348314635637957E-2</v>
      </c>
      <c r="AW53" s="94">
        <f t="shared" si="27"/>
        <v>0</v>
      </c>
      <c r="AX53" s="94">
        <f t="shared" si="27"/>
        <v>7.7292253316759438E-4</v>
      </c>
      <c r="AY53" s="88">
        <f t="shared" si="20"/>
        <v>0.35928459958426062</v>
      </c>
      <c r="AZ53" s="181"/>
    </row>
    <row r="54" spans="1:53" x14ac:dyDescent="0.2">
      <c r="A54" s="7" t="str">
        <f>VLOOKUP(B54,by_src_allpol!$J$23:$K$57,2,FALSE)</f>
        <v>N</v>
      </c>
      <c r="B54" s="7" t="str">
        <f t="shared" si="18"/>
        <v>Amine Units</v>
      </c>
      <c r="C54" s="94">
        <f t="shared" si="21"/>
        <v>0</v>
      </c>
      <c r="D54" s="94">
        <f t="shared" si="27"/>
        <v>0</v>
      </c>
      <c r="E54" s="94">
        <f t="shared" si="27"/>
        <v>0</v>
      </c>
      <c r="F54" s="94">
        <f t="shared" si="27"/>
        <v>0</v>
      </c>
      <c r="G54" s="94">
        <f t="shared" si="27"/>
        <v>0</v>
      </c>
      <c r="H54" s="94">
        <f t="shared" si="27"/>
        <v>0</v>
      </c>
      <c r="I54" s="94">
        <f t="shared" si="27"/>
        <v>0</v>
      </c>
      <c r="J54" s="94">
        <f t="shared" si="27"/>
        <v>0</v>
      </c>
      <c r="K54" s="94">
        <f t="shared" si="27"/>
        <v>0</v>
      </c>
      <c r="L54" s="94">
        <f t="shared" si="27"/>
        <v>0</v>
      </c>
      <c r="M54" s="94">
        <f t="shared" si="27"/>
        <v>0</v>
      </c>
      <c r="N54" s="94">
        <f t="shared" si="27"/>
        <v>0</v>
      </c>
      <c r="O54" s="94">
        <f t="shared" si="27"/>
        <v>0</v>
      </c>
      <c r="P54" s="94">
        <f t="shared" si="27"/>
        <v>0</v>
      </c>
      <c r="Q54" s="94">
        <f t="shared" si="27"/>
        <v>0</v>
      </c>
      <c r="R54" s="94">
        <f t="shared" si="27"/>
        <v>0</v>
      </c>
      <c r="S54" s="94">
        <f t="shared" si="27"/>
        <v>0</v>
      </c>
      <c r="T54" s="94">
        <f t="shared" si="27"/>
        <v>0</v>
      </c>
      <c r="U54" s="94">
        <f t="shared" si="27"/>
        <v>0</v>
      </c>
      <c r="V54" s="94">
        <f t="shared" si="27"/>
        <v>0</v>
      </c>
      <c r="W54" s="94">
        <f t="shared" si="27"/>
        <v>0</v>
      </c>
      <c r="X54" s="94">
        <f t="shared" si="27"/>
        <v>0</v>
      </c>
      <c r="Y54" s="94">
        <f t="shared" si="27"/>
        <v>0</v>
      </c>
      <c r="Z54" s="94">
        <f t="shared" si="27"/>
        <v>0</v>
      </c>
      <c r="AA54" s="94">
        <f t="shared" si="27"/>
        <v>0</v>
      </c>
      <c r="AB54" s="94">
        <f t="shared" si="27"/>
        <v>0</v>
      </c>
      <c r="AC54" s="94">
        <f t="shared" si="27"/>
        <v>0</v>
      </c>
      <c r="AD54" s="94">
        <f t="shared" si="27"/>
        <v>0</v>
      </c>
      <c r="AE54" s="94">
        <f t="shared" si="27"/>
        <v>0</v>
      </c>
      <c r="AF54" s="94">
        <f t="shared" si="27"/>
        <v>0</v>
      </c>
      <c r="AG54" s="94">
        <f t="shared" si="27"/>
        <v>0</v>
      </c>
      <c r="AH54" s="94">
        <f t="shared" si="27"/>
        <v>0</v>
      </c>
      <c r="AI54" s="94">
        <f t="shared" si="27"/>
        <v>0</v>
      </c>
      <c r="AJ54" s="94">
        <f t="shared" si="27"/>
        <v>0</v>
      </c>
      <c r="AK54" s="94">
        <f t="shared" si="27"/>
        <v>0</v>
      </c>
      <c r="AL54" s="94">
        <f t="shared" si="27"/>
        <v>0</v>
      </c>
      <c r="AM54" s="94">
        <f t="shared" si="27"/>
        <v>0</v>
      </c>
      <c r="AN54" s="94">
        <f t="shared" si="27"/>
        <v>0</v>
      </c>
      <c r="AO54" s="94">
        <f t="shared" si="27"/>
        <v>0</v>
      </c>
      <c r="AP54" s="94">
        <f t="shared" si="27"/>
        <v>0</v>
      </c>
      <c r="AQ54" s="94">
        <f t="shared" si="27"/>
        <v>0</v>
      </c>
      <c r="AR54" s="94">
        <f t="shared" si="27"/>
        <v>0</v>
      </c>
      <c r="AS54" s="94">
        <f t="shared" si="27"/>
        <v>0</v>
      </c>
      <c r="AT54" s="94">
        <f t="shared" si="27"/>
        <v>0</v>
      </c>
      <c r="AU54" s="94">
        <f t="shared" si="27"/>
        <v>12.639999999999999</v>
      </c>
      <c r="AV54" s="94">
        <f t="shared" si="27"/>
        <v>8.67</v>
      </c>
      <c r="AW54" s="94">
        <f t="shared" si="27"/>
        <v>0</v>
      </c>
      <c r="AX54" s="94">
        <f t="shared" si="27"/>
        <v>0</v>
      </c>
      <c r="AY54" s="88">
        <f t="shared" si="20"/>
        <v>21.31</v>
      </c>
      <c r="AZ54" s="181"/>
    </row>
    <row r="55" spans="1:53" x14ac:dyDescent="0.2">
      <c r="A55" s="7" t="str">
        <f>VLOOKUP(B55,by_src_allpol!$J$23:$K$57,2,FALSE)</f>
        <v>N</v>
      </c>
      <c r="B55" s="7" t="str">
        <f t="shared" si="18"/>
        <v>Other Flaring</v>
      </c>
      <c r="C55" s="94">
        <f t="shared" si="21"/>
        <v>0</v>
      </c>
      <c r="D55" s="94">
        <f t="shared" si="27"/>
        <v>0</v>
      </c>
      <c r="E55" s="94">
        <f t="shared" si="27"/>
        <v>0</v>
      </c>
      <c r="F55" s="94">
        <f t="shared" si="27"/>
        <v>0</v>
      </c>
      <c r="G55" s="94">
        <f t="shared" si="27"/>
        <v>0</v>
      </c>
      <c r="H55" s="94">
        <f t="shared" si="27"/>
        <v>0</v>
      </c>
      <c r="I55" s="94">
        <f t="shared" si="27"/>
        <v>0</v>
      </c>
      <c r="J55" s="94">
        <f t="shared" si="27"/>
        <v>0</v>
      </c>
      <c r="K55" s="94">
        <f t="shared" si="27"/>
        <v>0</v>
      </c>
      <c r="L55" s="94">
        <f t="shared" si="27"/>
        <v>0</v>
      </c>
      <c r="M55" s="94">
        <f t="shared" si="27"/>
        <v>0</v>
      </c>
      <c r="N55" s="94">
        <f t="shared" si="27"/>
        <v>0</v>
      </c>
      <c r="O55" s="94">
        <f t="shared" si="27"/>
        <v>0</v>
      </c>
      <c r="P55" s="94">
        <f t="shared" si="27"/>
        <v>0</v>
      </c>
      <c r="Q55" s="94">
        <f t="shared" si="27"/>
        <v>0</v>
      </c>
      <c r="R55" s="94">
        <f t="shared" si="27"/>
        <v>0</v>
      </c>
      <c r="S55" s="94">
        <f t="shared" si="27"/>
        <v>0</v>
      </c>
      <c r="T55" s="94">
        <f t="shared" si="27"/>
        <v>0</v>
      </c>
      <c r="U55" s="94">
        <f t="shared" si="27"/>
        <v>0</v>
      </c>
      <c r="V55" s="94">
        <f t="shared" si="27"/>
        <v>0</v>
      </c>
      <c r="W55" s="94">
        <f t="shared" si="27"/>
        <v>0</v>
      </c>
      <c r="X55" s="94">
        <f t="shared" si="27"/>
        <v>0</v>
      </c>
      <c r="Y55" s="94">
        <f t="shared" si="27"/>
        <v>0</v>
      </c>
      <c r="Z55" s="94">
        <f t="shared" si="27"/>
        <v>0</v>
      </c>
      <c r="AA55" s="94">
        <f t="shared" si="27"/>
        <v>0</v>
      </c>
      <c r="AB55" s="94">
        <f t="shared" si="27"/>
        <v>0</v>
      </c>
      <c r="AC55" s="94">
        <f t="shared" si="27"/>
        <v>0</v>
      </c>
      <c r="AD55" s="94">
        <f t="shared" si="27"/>
        <v>0</v>
      </c>
      <c r="AE55" s="94">
        <f t="shared" si="27"/>
        <v>0</v>
      </c>
      <c r="AF55" s="94">
        <f t="shared" si="27"/>
        <v>0</v>
      </c>
      <c r="AG55" s="94">
        <f t="shared" si="27"/>
        <v>0</v>
      </c>
      <c r="AH55" s="94">
        <f t="shared" si="27"/>
        <v>0</v>
      </c>
      <c r="AI55" s="94">
        <f t="shared" si="27"/>
        <v>0</v>
      </c>
      <c r="AJ55" s="94">
        <f t="shared" si="27"/>
        <v>0</v>
      </c>
      <c r="AK55" s="94">
        <f t="shared" si="27"/>
        <v>0</v>
      </c>
      <c r="AL55" s="94">
        <f t="shared" si="27"/>
        <v>0</v>
      </c>
      <c r="AM55" s="94">
        <f t="shared" si="27"/>
        <v>0</v>
      </c>
      <c r="AN55" s="94">
        <f t="shared" si="27"/>
        <v>0</v>
      </c>
      <c r="AO55" s="94">
        <f t="shared" si="27"/>
        <v>0</v>
      </c>
      <c r="AP55" s="94">
        <f t="shared" si="27"/>
        <v>0</v>
      </c>
      <c r="AQ55" s="94">
        <f t="shared" si="27"/>
        <v>0</v>
      </c>
      <c r="AR55" s="94">
        <f t="shared" si="27"/>
        <v>0</v>
      </c>
      <c r="AS55" s="94">
        <f t="shared" si="27"/>
        <v>0</v>
      </c>
      <c r="AT55" s="94">
        <f t="shared" si="27"/>
        <v>0</v>
      </c>
      <c r="AU55" s="94">
        <f t="shared" si="27"/>
        <v>0</v>
      </c>
      <c r="AV55" s="94">
        <f t="shared" si="27"/>
        <v>0</v>
      </c>
      <c r="AW55" s="94">
        <f t="shared" si="27"/>
        <v>0</v>
      </c>
      <c r="AX55" s="94">
        <f t="shared" si="27"/>
        <v>0</v>
      </c>
      <c r="AY55" s="88">
        <f t="shared" si="20"/>
        <v>0</v>
      </c>
      <c r="AZ55" s="181"/>
    </row>
    <row r="56" spans="1:53" x14ac:dyDescent="0.2">
      <c r="A56" s="7" t="str">
        <f>VLOOKUP(B56,by_src_allpol!$J$23:$K$57,2,FALSE)</f>
        <v>N</v>
      </c>
      <c r="B56" s="7" t="str">
        <f t="shared" si="18"/>
        <v>Blowdown Flaring</v>
      </c>
      <c r="C56" s="94">
        <f t="shared" si="21"/>
        <v>0</v>
      </c>
      <c r="D56" s="94">
        <f t="shared" si="27"/>
        <v>0</v>
      </c>
      <c r="E56" s="94">
        <f t="shared" si="27"/>
        <v>0</v>
      </c>
      <c r="F56" s="94">
        <f t="shared" si="27"/>
        <v>0</v>
      </c>
      <c r="G56" s="94">
        <f t="shared" si="27"/>
        <v>0</v>
      </c>
      <c r="H56" s="94">
        <f t="shared" si="27"/>
        <v>0</v>
      </c>
      <c r="I56" s="94">
        <f t="shared" si="27"/>
        <v>0</v>
      </c>
      <c r="J56" s="94">
        <f t="shared" si="27"/>
        <v>0</v>
      </c>
      <c r="K56" s="94">
        <f t="shared" si="27"/>
        <v>0</v>
      </c>
      <c r="L56" s="94">
        <f t="shared" si="27"/>
        <v>0</v>
      </c>
      <c r="M56" s="94">
        <f t="shared" si="27"/>
        <v>0</v>
      </c>
      <c r="N56" s="94">
        <f t="shared" si="27"/>
        <v>0</v>
      </c>
      <c r="O56" s="94">
        <f t="shared" si="27"/>
        <v>0</v>
      </c>
      <c r="P56" s="94">
        <f t="shared" si="27"/>
        <v>0</v>
      </c>
      <c r="Q56" s="94">
        <f t="shared" si="27"/>
        <v>0</v>
      </c>
      <c r="R56" s="94">
        <f t="shared" si="27"/>
        <v>0</v>
      </c>
      <c r="S56" s="94">
        <f t="shared" si="27"/>
        <v>0</v>
      </c>
      <c r="T56" s="94">
        <f t="shared" si="27"/>
        <v>0</v>
      </c>
      <c r="U56" s="94">
        <f t="shared" si="27"/>
        <v>0</v>
      </c>
      <c r="V56" s="94">
        <f t="shared" si="27"/>
        <v>0</v>
      </c>
      <c r="W56" s="94">
        <f t="shared" si="27"/>
        <v>0</v>
      </c>
      <c r="X56" s="94">
        <f t="shared" si="27"/>
        <v>0</v>
      </c>
      <c r="Y56" s="94">
        <f t="shared" si="27"/>
        <v>0</v>
      </c>
      <c r="Z56" s="94">
        <f t="shared" si="27"/>
        <v>0</v>
      </c>
      <c r="AA56" s="94">
        <f t="shared" si="27"/>
        <v>0</v>
      </c>
      <c r="AB56" s="94">
        <f t="shared" si="27"/>
        <v>0</v>
      </c>
      <c r="AC56" s="94">
        <f t="shared" si="27"/>
        <v>0</v>
      </c>
      <c r="AD56" s="94">
        <f t="shared" si="27"/>
        <v>0</v>
      </c>
      <c r="AE56" s="94">
        <f t="shared" si="27"/>
        <v>0</v>
      </c>
      <c r="AF56" s="94">
        <f t="shared" si="27"/>
        <v>0</v>
      </c>
      <c r="AG56" s="94">
        <f t="shared" si="27"/>
        <v>0</v>
      </c>
      <c r="AH56" s="94">
        <f t="shared" si="27"/>
        <v>0</v>
      </c>
      <c r="AI56" s="94">
        <f t="shared" si="27"/>
        <v>0</v>
      </c>
      <c r="AJ56" s="94">
        <f t="shared" si="27"/>
        <v>0</v>
      </c>
      <c r="AK56" s="94">
        <f t="shared" si="27"/>
        <v>0</v>
      </c>
      <c r="AL56" s="94">
        <f t="shared" si="27"/>
        <v>0</v>
      </c>
      <c r="AM56" s="94">
        <f t="shared" si="27"/>
        <v>0</v>
      </c>
      <c r="AN56" s="94">
        <f t="shared" si="27"/>
        <v>0</v>
      </c>
      <c r="AO56" s="94">
        <f t="shared" si="27"/>
        <v>0</v>
      </c>
      <c r="AP56" s="94">
        <f t="shared" si="27"/>
        <v>0</v>
      </c>
      <c r="AQ56" s="94">
        <f t="shared" si="27"/>
        <v>0</v>
      </c>
      <c r="AR56" s="94">
        <f t="shared" si="27"/>
        <v>0</v>
      </c>
      <c r="AS56" s="94">
        <f t="shared" si="27"/>
        <v>0</v>
      </c>
      <c r="AT56" s="94">
        <f t="shared" si="27"/>
        <v>0</v>
      </c>
      <c r="AU56" s="94">
        <f t="shared" si="27"/>
        <v>0</v>
      </c>
      <c r="AV56" s="94">
        <f t="shared" si="27"/>
        <v>0</v>
      </c>
      <c r="AW56" s="94">
        <f t="shared" si="27"/>
        <v>0</v>
      </c>
      <c r="AX56" s="94">
        <f t="shared" si="27"/>
        <v>0</v>
      </c>
      <c r="AY56" s="88">
        <f t="shared" ref="AY56" si="28">SUM(C56:AX56)</f>
        <v>0</v>
      </c>
      <c r="AZ56" s="181"/>
    </row>
    <row r="57" spans="1:53" x14ac:dyDescent="0.2">
      <c r="B57" s="7" t="s">
        <v>1886</v>
      </c>
      <c r="C57" s="95">
        <f>SUM(C25:C55)</f>
        <v>26963.103732631014</v>
      </c>
      <c r="D57" s="95">
        <f t="shared" ref="D57:AR57" si="29">SUM(D25:D55)</f>
        <v>1187.4253978939189</v>
      </c>
      <c r="E57" s="95">
        <f t="shared" si="29"/>
        <v>16503.908055591633</v>
      </c>
      <c r="F57" s="95">
        <f t="shared" si="29"/>
        <v>25388.211355648898</v>
      </c>
      <c r="G57" s="95">
        <f t="shared" si="29"/>
        <v>27931.962052362556</v>
      </c>
      <c r="H57" s="95">
        <f t="shared" si="29"/>
        <v>3416.0344494098199</v>
      </c>
      <c r="I57" s="95">
        <f t="shared" si="29"/>
        <v>449.00427783109927</v>
      </c>
      <c r="J57" s="95">
        <f t="shared" si="29"/>
        <v>4862.3454930618864</v>
      </c>
      <c r="K57" s="95">
        <f t="shared" si="29"/>
        <v>1053.0409281552591</v>
      </c>
      <c r="L57" s="95">
        <f t="shared" si="29"/>
        <v>1214.9483804354595</v>
      </c>
      <c r="M57" s="95">
        <f t="shared" si="29"/>
        <v>23672.370392178429</v>
      </c>
      <c r="N57" s="95">
        <f t="shared" si="29"/>
        <v>5867.4457317397628</v>
      </c>
      <c r="O57" s="95">
        <f t="shared" si="29"/>
        <v>5468.4030662860496</v>
      </c>
      <c r="P57" s="95">
        <f t="shared" si="29"/>
        <v>18991.50678241947</v>
      </c>
      <c r="Q57" s="95">
        <f t="shared" si="29"/>
        <v>9810.8368154976488</v>
      </c>
      <c r="R57" s="95">
        <f t="shared" si="29"/>
        <v>21.076806867367996</v>
      </c>
      <c r="S57" s="95">
        <f t="shared" si="29"/>
        <v>5826.1625243709868</v>
      </c>
      <c r="T57" s="95">
        <f t="shared" si="29"/>
        <v>3.3267861532322054</v>
      </c>
      <c r="U57" s="95">
        <f t="shared" si="29"/>
        <v>3516.2076525641546</v>
      </c>
      <c r="V57" s="95">
        <f t="shared" si="29"/>
        <v>2246.0305379972579</v>
      </c>
      <c r="W57" s="95">
        <f t="shared" si="29"/>
        <v>5505.6978698985413</v>
      </c>
      <c r="X57" s="95">
        <f t="shared" si="29"/>
        <v>1670.712922771434</v>
      </c>
      <c r="Y57" s="95">
        <f t="shared" si="29"/>
        <v>302.57859972902565</v>
      </c>
      <c r="Z57" s="95">
        <f t="shared" si="29"/>
        <v>10104.527077599956</v>
      </c>
      <c r="AA57" s="95">
        <f t="shared" si="29"/>
        <v>18364.299539744021</v>
      </c>
      <c r="AB57" s="95">
        <f t="shared" si="29"/>
        <v>6710.0392486031033</v>
      </c>
      <c r="AC57" s="95">
        <f t="shared" si="29"/>
        <v>25023.638055177285</v>
      </c>
      <c r="AD57" s="95">
        <f t="shared" si="29"/>
        <v>12444.697275911316</v>
      </c>
      <c r="AE57" s="95">
        <f t="shared" si="29"/>
        <v>3078.0463173029607</v>
      </c>
      <c r="AF57" s="95">
        <f t="shared" si="29"/>
        <v>5937.9863496653761</v>
      </c>
      <c r="AG57" s="95">
        <f t="shared" si="29"/>
        <v>3769.5340897633132</v>
      </c>
      <c r="AH57" s="95">
        <f t="shared" si="29"/>
        <v>14361.825176529055</v>
      </c>
      <c r="AI57" s="95">
        <f t="shared" si="29"/>
        <v>5170.5523011367113</v>
      </c>
      <c r="AJ57" s="95">
        <f t="shared" si="29"/>
        <v>16186.876765559104</v>
      </c>
      <c r="AK57" s="95">
        <f t="shared" si="29"/>
        <v>4143.0355520690282</v>
      </c>
      <c r="AL57" s="95">
        <f t="shared" si="29"/>
        <v>1913.2626336102769</v>
      </c>
      <c r="AM57" s="95">
        <f t="shared" si="29"/>
        <v>27832.883423237719</v>
      </c>
      <c r="AN57" s="95">
        <f t="shared" si="29"/>
        <v>11842.908744062714</v>
      </c>
      <c r="AO57" s="95">
        <f t="shared" si="29"/>
        <v>8001.7691748067737</v>
      </c>
      <c r="AP57" s="95">
        <f t="shared" si="29"/>
        <v>20753.192483514857</v>
      </c>
      <c r="AQ57" s="95">
        <f t="shared" si="29"/>
        <v>65.104799999999997</v>
      </c>
      <c r="AR57" s="95">
        <f t="shared" si="29"/>
        <v>34.590400000000002</v>
      </c>
      <c r="AS57" s="95">
        <f>SUM(AS25:AS56)</f>
        <v>1.2199999999999999E-2</v>
      </c>
      <c r="AT57" s="95">
        <f t="shared" ref="AT57:AY57" si="30">SUM(AT25:AT56)</f>
        <v>5845.6595841151038</v>
      </c>
      <c r="AU57" s="95">
        <f t="shared" si="30"/>
        <v>61787.357398222441</v>
      </c>
      <c r="AV57" s="95">
        <f t="shared" si="30"/>
        <v>59410.862932594602</v>
      </c>
      <c r="AW57" s="95">
        <f t="shared" si="30"/>
        <v>27.270000000000003</v>
      </c>
      <c r="AX57" s="95">
        <f t="shared" si="30"/>
        <v>1003.3012415717783</v>
      </c>
      <c r="AY57" s="95">
        <f t="shared" si="30"/>
        <v>515685.57337629254</v>
      </c>
    </row>
    <row r="58" spans="1:53" x14ac:dyDescent="0.2">
      <c r="A58" s="267"/>
      <c r="B58" s="265" t="s">
        <v>17128</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row>
    <row r="59" spans="1:53" x14ac:dyDescent="0.2">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row>
    <row r="60" spans="1:53" x14ac:dyDescent="0.2">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row>
    <row r="61" spans="1:53" x14ac:dyDescent="0.2">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row>
    <row r="70" spans="2:53" x14ac:dyDescent="0.2">
      <c r="B70" s="96" t="s">
        <v>10436</v>
      </c>
      <c r="C70" s="96" t="s">
        <v>794</v>
      </c>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100"/>
      <c r="AZ70"/>
      <c r="BA70"/>
    </row>
    <row r="71" spans="2:53" x14ac:dyDescent="0.2">
      <c r="B71" s="96" t="s">
        <v>793</v>
      </c>
      <c r="C71" s="96" t="s">
        <v>17064</v>
      </c>
      <c r="D71" s="101" t="s">
        <v>17065</v>
      </c>
      <c r="E71" s="101" t="s">
        <v>17066</v>
      </c>
      <c r="F71" s="101" t="s">
        <v>17067</v>
      </c>
      <c r="G71" s="101" t="s">
        <v>17068</v>
      </c>
      <c r="H71" s="101" t="s">
        <v>17069</v>
      </c>
      <c r="I71" s="101" t="s">
        <v>17070</v>
      </c>
      <c r="J71" s="101" t="s">
        <v>17071</v>
      </c>
      <c r="K71" s="101" t="s">
        <v>17072</v>
      </c>
      <c r="L71" s="101" t="s">
        <v>17073</v>
      </c>
      <c r="M71" s="101" t="s">
        <v>17074</v>
      </c>
      <c r="N71" s="101" t="s">
        <v>17075</v>
      </c>
      <c r="O71" s="101" t="s">
        <v>17076</v>
      </c>
      <c r="P71" s="101" t="s">
        <v>17077</v>
      </c>
      <c r="Q71" s="101" t="s">
        <v>17078</v>
      </c>
      <c r="R71" s="101" t="s">
        <v>17079</v>
      </c>
      <c r="S71" s="101" t="s">
        <v>17080</v>
      </c>
      <c r="T71" s="101" t="s">
        <v>17081</v>
      </c>
      <c r="U71" s="101" t="s">
        <v>17082</v>
      </c>
      <c r="V71" s="101" t="s">
        <v>17083</v>
      </c>
      <c r="W71" s="101" t="s">
        <v>17084</v>
      </c>
      <c r="X71" s="101" t="s">
        <v>17085</v>
      </c>
      <c r="Y71" s="101" t="s">
        <v>17086</v>
      </c>
      <c r="Z71" s="101" t="s">
        <v>17087</v>
      </c>
      <c r="AA71" s="101" t="s">
        <v>17088</v>
      </c>
      <c r="AB71" s="101" t="s">
        <v>17089</v>
      </c>
      <c r="AC71" s="101" t="s">
        <v>17090</v>
      </c>
      <c r="AD71" s="101" t="s">
        <v>17091</v>
      </c>
      <c r="AE71" s="101" t="s">
        <v>17092</v>
      </c>
      <c r="AF71" s="101" t="s">
        <v>17093</v>
      </c>
      <c r="AG71" s="101" t="s">
        <v>17094</v>
      </c>
      <c r="AH71" s="101" t="s">
        <v>17095</v>
      </c>
      <c r="AI71" s="101" t="s">
        <v>17096</v>
      </c>
      <c r="AJ71" s="101" t="s">
        <v>17097</v>
      </c>
      <c r="AK71" s="101" t="s">
        <v>17098</v>
      </c>
      <c r="AL71" s="101" t="s">
        <v>17099</v>
      </c>
      <c r="AM71" s="101" t="s">
        <v>17100</v>
      </c>
      <c r="AN71" s="101" t="s">
        <v>17101</v>
      </c>
      <c r="AO71" s="101" t="s">
        <v>17102</v>
      </c>
      <c r="AP71" s="101" t="s">
        <v>17103</v>
      </c>
      <c r="AQ71" s="101" t="s">
        <v>17117</v>
      </c>
      <c r="AR71" s="101" t="s">
        <v>17118</v>
      </c>
      <c r="AS71" s="101" t="s">
        <v>17119</v>
      </c>
      <c r="AT71" s="101" t="s">
        <v>17104</v>
      </c>
      <c r="AU71" s="101" t="s">
        <v>17105</v>
      </c>
      <c r="AV71" s="101" t="s">
        <v>17063</v>
      </c>
      <c r="AW71" s="101" t="s">
        <v>17109</v>
      </c>
      <c r="AX71" s="101" t="s">
        <v>17130</v>
      </c>
      <c r="AY71" s="102" t="s">
        <v>10437</v>
      </c>
      <c r="AZ71"/>
      <c r="BA71"/>
    </row>
    <row r="72" spans="2:53" x14ac:dyDescent="0.2">
      <c r="B72" s="96" t="s">
        <v>821</v>
      </c>
      <c r="C72" s="103">
        <v>225.05759696845075</v>
      </c>
      <c r="D72" s="104">
        <v>31.6138575876858</v>
      </c>
      <c r="E72" s="104">
        <v>439.25101717290397</v>
      </c>
      <c r="F72" s="104">
        <v>221.08824971505786</v>
      </c>
      <c r="G72" s="104">
        <v>345.49186728159339</v>
      </c>
      <c r="H72" s="104">
        <v>25.228393637271608</v>
      </c>
      <c r="I72" s="104">
        <v>9.4982287174666578</v>
      </c>
      <c r="J72" s="104">
        <v>14.3669959814347</v>
      </c>
      <c r="K72" s="104">
        <v>3.8822630867751604</v>
      </c>
      <c r="L72" s="104">
        <v>2.1338346748134658</v>
      </c>
      <c r="M72" s="104">
        <v>76.486225368662247</v>
      </c>
      <c r="N72" s="104">
        <v>19.777921391222609</v>
      </c>
      <c r="O72" s="104">
        <v>15.748755096645322</v>
      </c>
      <c r="P72" s="104">
        <v>49.792243698960121</v>
      </c>
      <c r="Q72" s="104">
        <v>73.721343951589219</v>
      </c>
      <c r="R72" s="104">
        <v>3.3405009165148933</v>
      </c>
      <c r="S72" s="104">
        <v>60.90699145173609</v>
      </c>
      <c r="T72" s="104">
        <v>9.4001527524822295E-3</v>
      </c>
      <c r="U72" s="104">
        <v>40.924275306973733</v>
      </c>
      <c r="V72" s="104">
        <v>4.8692791257857939</v>
      </c>
      <c r="W72" s="104">
        <v>20.522946947887903</v>
      </c>
      <c r="X72" s="104">
        <v>4.2582691968744495</v>
      </c>
      <c r="Y72" s="104">
        <v>0.73321191469361391</v>
      </c>
      <c r="Z72" s="104">
        <v>56.704969508254507</v>
      </c>
      <c r="AA72" s="104">
        <v>491.30856645908</v>
      </c>
      <c r="AB72" s="104">
        <v>23.970389518829684</v>
      </c>
      <c r="AC72" s="104">
        <v>432.59367638799131</v>
      </c>
      <c r="AD72" s="104">
        <v>220.40830037013103</v>
      </c>
      <c r="AE72" s="104">
        <v>16.405658098819103</v>
      </c>
      <c r="AF72" s="104">
        <v>23.079813600846016</v>
      </c>
      <c r="AG72" s="104">
        <v>10.377768638740379</v>
      </c>
      <c r="AH72" s="104">
        <v>61.031224346395632</v>
      </c>
      <c r="AI72" s="104">
        <v>66.890309323776521</v>
      </c>
      <c r="AJ72" s="104">
        <v>242.47714645437989</v>
      </c>
      <c r="AK72" s="104">
        <v>8.2139328946595391</v>
      </c>
      <c r="AL72" s="104">
        <v>6.5049057047177028</v>
      </c>
      <c r="AM72" s="104">
        <v>254.22566335115448</v>
      </c>
      <c r="AN72" s="104">
        <v>85.086082086833912</v>
      </c>
      <c r="AO72" s="104">
        <v>220.12748371423535</v>
      </c>
      <c r="AP72" s="104">
        <v>55.438801639151642</v>
      </c>
      <c r="AQ72" s="104">
        <v>1.4379</v>
      </c>
      <c r="AR72" s="104">
        <v>13.55</v>
      </c>
      <c r="AS72" s="104">
        <v>1E-4</v>
      </c>
      <c r="AT72" s="104">
        <v>65.244952705481467</v>
      </c>
      <c r="AU72" s="104">
        <v>1030.0053129663359</v>
      </c>
      <c r="AV72" s="104">
        <v>400.39776540743799</v>
      </c>
      <c r="AW72" s="104"/>
      <c r="AX72" s="104">
        <v>2.4534398683978615</v>
      </c>
      <c r="AY72" s="274">
        <v>5476.6378323894023</v>
      </c>
      <c r="AZ72"/>
      <c r="BA72"/>
    </row>
    <row r="73" spans="2:53" x14ac:dyDescent="0.2">
      <c r="B73" s="83" t="s">
        <v>2582</v>
      </c>
      <c r="C73" s="105">
        <v>110.93375934721145</v>
      </c>
      <c r="D73" s="106">
        <v>5.650781307230611</v>
      </c>
      <c r="E73" s="106">
        <v>37.771011895699338</v>
      </c>
      <c r="F73" s="106">
        <v>69.891242484168075</v>
      </c>
      <c r="G73" s="106">
        <v>140.07989451082199</v>
      </c>
      <c r="H73" s="106">
        <v>7.1378290196597174</v>
      </c>
      <c r="I73" s="106">
        <v>5.0559622222589677</v>
      </c>
      <c r="J73" s="106">
        <v>12.788610326890328</v>
      </c>
      <c r="K73" s="106">
        <v>5.0559622222589677</v>
      </c>
      <c r="L73" s="106">
        <v>13.680838954347793</v>
      </c>
      <c r="M73" s="106">
        <v>39.852878693100095</v>
      </c>
      <c r="N73" s="106">
        <v>16.357524836720188</v>
      </c>
      <c r="O73" s="106">
        <v>25.577220653780657</v>
      </c>
      <c r="P73" s="106">
        <v>27.361677908695587</v>
      </c>
      <c r="Q73" s="106">
        <v>27.65908745118141</v>
      </c>
      <c r="R73" s="106">
        <v>1.1896381699432863</v>
      </c>
      <c r="S73" s="106">
        <v>61.266365752079246</v>
      </c>
      <c r="T73" s="106">
        <v>0</v>
      </c>
      <c r="U73" s="106">
        <v>12.788610326890328</v>
      </c>
      <c r="V73" s="106">
        <v>13.383429411861973</v>
      </c>
      <c r="W73" s="106">
        <v>19.926439346550048</v>
      </c>
      <c r="X73" s="106">
        <v>4.163733594801502</v>
      </c>
      <c r="Y73" s="106">
        <v>1.1896381699432863</v>
      </c>
      <c r="Z73" s="106">
        <v>91.602139085633056</v>
      </c>
      <c r="AA73" s="106">
        <v>74.054976078969574</v>
      </c>
      <c r="AB73" s="106">
        <v>61.563775294565069</v>
      </c>
      <c r="AC73" s="106">
        <v>0</v>
      </c>
      <c r="AD73" s="106">
        <v>77.921300131285264</v>
      </c>
      <c r="AE73" s="106">
        <v>20.818667974007511</v>
      </c>
      <c r="AF73" s="106">
        <v>12.193791241918685</v>
      </c>
      <c r="AG73" s="106">
        <v>19.629029804064224</v>
      </c>
      <c r="AH73" s="106">
        <v>35.391735555812772</v>
      </c>
      <c r="AI73" s="106">
        <v>8.922286274574649</v>
      </c>
      <c r="AJ73" s="106">
        <v>99.632196732750245</v>
      </c>
      <c r="AK73" s="106">
        <v>9.8145149020321121</v>
      </c>
      <c r="AL73" s="106">
        <v>8.6248767320888273</v>
      </c>
      <c r="AM73" s="106">
        <v>0</v>
      </c>
      <c r="AN73" s="106">
        <v>47.882936340217277</v>
      </c>
      <c r="AO73" s="106">
        <v>28.253906536153053</v>
      </c>
      <c r="AP73" s="106">
        <v>32.120230588468729</v>
      </c>
      <c r="AQ73" s="106"/>
      <c r="AR73" s="106"/>
      <c r="AS73" s="106"/>
      <c r="AT73" s="106">
        <v>30.930592418525446</v>
      </c>
      <c r="AU73" s="106">
        <v>112.42080705964057</v>
      </c>
      <c r="AV73" s="106">
        <v>150.19181895533993</v>
      </c>
      <c r="AW73" s="106"/>
      <c r="AX73" s="106">
        <v>0.29740954248582158</v>
      </c>
      <c r="AY73" s="275">
        <v>1581.0291278546279</v>
      </c>
      <c r="AZ73"/>
      <c r="BA73"/>
    </row>
    <row r="74" spans="2:53" x14ac:dyDescent="0.2">
      <c r="B74" s="83" t="s">
        <v>2411</v>
      </c>
      <c r="C74" s="105">
        <v>27.161976382116208</v>
      </c>
      <c r="D74" s="106">
        <v>1.3067974854591387</v>
      </c>
      <c r="E74" s="106">
        <v>16.274308207508369</v>
      </c>
      <c r="F74" s="106">
        <v>23.820457082427588</v>
      </c>
      <c r="G74" s="106">
        <v>24.21908231008754</v>
      </c>
      <c r="H74" s="106">
        <v>2.1248457787439046</v>
      </c>
      <c r="I74" s="106">
        <v>0.65166558956583032</v>
      </c>
      <c r="J74" s="106">
        <v>4.4472710181540451</v>
      </c>
      <c r="K74" s="106">
        <v>1.4315845132483402</v>
      </c>
      <c r="L74" s="106">
        <v>0.78685153633746541</v>
      </c>
      <c r="M74" s="106">
        <v>14.1910581046942</v>
      </c>
      <c r="N74" s="106">
        <v>7.293108513013336</v>
      </c>
      <c r="O74" s="106">
        <v>5.7887315668879618</v>
      </c>
      <c r="P74" s="106">
        <v>14.607014863991539</v>
      </c>
      <c r="Q74" s="106">
        <v>12.343516832148522</v>
      </c>
      <c r="R74" s="106">
        <v>2.0797837964866929E-2</v>
      </c>
      <c r="S74" s="106">
        <v>6.6137124728276833</v>
      </c>
      <c r="T74" s="106">
        <v>3.4663063274778215E-3</v>
      </c>
      <c r="U74" s="106">
        <v>1.7088890194465658</v>
      </c>
      <c r="V74" s="106">
        <v>1.7955466776335114</v>
      </c>
      <c r="W74" s="106">
        <v>3.3345866870336645</v>
      </c>
      <c r="X74" s="106">
        <v>1.570236766347453</v>
      </c>
      <c r="Y74" s="106">
        <v>0.27037189354327007</v>
      </c>
      <c r="Z74" s="106">
        <v>8.3849950061688503</v>
      </c>
      <c r="AA74" s="106">
        <v>15.123494506785734</v>
      </c>
      <c r="AB74" s="106">
        <v>8.8390811350684437</v>
      </c>
      <c r="AC74" s="106">
        <v>15.348804418071794</v>
      </c>
      <c r="AD74" s="106">
        <v>15.893014511485811</v>
      </c>
      <c r="AE74" s="106">
        <v>3.5876270489395448</v>
      </c>
      <c r="AF74" s="106">
        <v>7.1163268903119672</v>
      </c>
      <c r="AG74" s="106">
        <v>3.8268021855355143</v>
      </c>
      <c r="AH74" s="106">
        <v>9.6293989777333877</v>
      </c>
      <c r="AI74" s="106">
        <v>7.019270313142588</v>
      </c>
      <c r="AJ74" s="106">
        <v>21.47723400505258</v>
      </c>
      <c r="AK74" s="106">
        <v>3.0156865049057044</v>
      </c>
      <c r="AL74" s="106">
        <v>2.3986839786146525</v>
      </c>
      <c r="AM74" s="106">
        <v>12.783737735738205</v>
      </c>
      <c r="AN74" s="106">
        <v>10.939662769520003</v>
      </c>
      <c r="AO74" s="106">
        <v>8.707361494624287</v>
      </c>
      <c r="AP74" s="106">
        <v>11.383349979437165</v>
      </c>
      <c r="AQ74" s="106"/>
      <c r="AR74" s="106"/>
      <c r="AS74" s="106"/>
      <c r="AT74" s="106">
        <v>8.0037013101462904</v>
      </c>
      <c r="AU74" s="106">
        <v>38.87115915633629</v>
      </c>
      <c r="AV74" s="106">
        <v>35.522707243992713</v>
      </c>
      <c r="AW74" s="106"/>
      <c r="AX74" s="106">
        <v>0.9047059514717114</v>
      </c>
      <c r="AY74" s="275">
        <v>420.54268256859183</v>
      </c>
      <c r="AZ74"/>
      <c r="BA74"/>
    </row>
    <row r="75" spans="2:53" x14ac:dyDescent="0.2">
      <c r="B75" s="83" t="s">
        <v>2586</v>
      </c>
      <c r="C75" s="105">
        <v>8733.6254299532266</v>
      </c>
      <c r="D75" s="106">
        <v>260.0613865542947</v>
      </c>
      <c r="E75" s="106">
        <v>3262.3683705054423</v>
      </c>
      <c r="F75" s="106">
        <v>4303.2426231664449</v>
      </c>
      <c r="G75" s="106">
        <v>4423.5091207410942</v>
      </c>
      <c r="H75" s="106">
        <v>376.98566469377522</v>
      </c>
      <c r="I75" s="106">
        <v>138.32445938054309</v>
      </c>
      <c r="J75" s="106">
        <v>789.0254613411314</v>
      </c>
      <c r="K75" s="106">
        <v>253.9887104706838</v>
      </c>
      <c r="L75" s="106">
        <v>139.60154304320875</v>
      </c>
      <c r="M75" s="106">
        <v>2596.8792310450535</v>
      </c>
      <c r="N75" s="106">
        <v>1293.9279584269218</v>
      </c>
      <c r="O75" s="106">
        <v>1110.9728506149993</v>
      </c>
      <c r="P75" s="106">
        <v>2602.5554363463966</v>
      </c>
      <c r="Q75" s="106">
        <v>2218.1728977859098</v>
      </c>
      <c r="R75" s="106">
        <v>7.818512701390409</v>
      </c>
      <c r="S75" s="106">
        <v>1381.1973483814081</v>
      </c>
      <c r="T75" s="106">
        <v>1.3030854502317348</v>
      </c>
      <c r="U75" s="106">
        <v>303.18749215992034</v>
      </c>
      <c r="V75" s="106">
        <v>349.52664199803928</v>
      </c>
      <c r="W75" s="106">
        <v>740.93319718130192</v>
      </c>
      <c r="X75" s="106">
        <v>278.58810131530208</v>
      </c>
      <c r="Y75" s="106">
        <v>47.96881214700565</v>
      </c>
      <c r="Z75" s="106">
        <v>1489.7124633656397</v>
      </c>
      <c r="AA75" s="106">
        <v>2800.1556718265065</v>
      </c>
      <c r="AB75" s="106">
        <v>1568.2111663444157</v>
      </c>
      <c r="AC75" s="106">
        <v>3651.4003826271028</v>
      </c>
      <c r="AD75" s="106">
        <v>2868.5603237816263</v>
      </c>
      <c r="AE75" s="106">
        <v>831.92983097352101</v>
      </c>
      <c r="AF75" s="106">
        <v>1284.5829568317545</v>
      </c>
      <c r="AG75" s="106">
        <v>1227.3594285671379</v>
      </c>
      <c r="AH75" s="106">
        <v>1708.4276941587398</v>
      </c>
      <c r="AI75" s="106">
        <v>1718.7574287407997</v>
      </c>
      <c r="AJ75" s="106">
        <v>8057.4030333370392</v>
      </c>
      <c r="AK75" s="106">
        <v>535.03675087044769</v>
      </c>
      <c r="AL75" s="106">
        <v>481.99371729943107</v>
      </c>
      <c r="AM75" s="106">
        <v>2519.9086844303633</v>
      </c>
      <c r="AN75" s="106">
        <v>2128.0553223600105</v>
      </c>
      <c r="AO75" s="106">
        <v>1783.6126806953764</v>
      </c>
      <c r="AP75" s="106">
        <v>2020.9861897013934</v>
      </c>
      <c r="AQ75" s="106"/>
      <c r="AR75" s="106"/>
      <c r="AS75" s="106"/>
      <c r="AT75" s="106">
        <v>2405.3600090001</v>
      </c>
      <c r="AU75" s="106">
        <v>7795.7868108937109</v>
      </c>
      <c r="AV75" s="106">
        <v>8253.8174603649677</v>
      </c>
      <c r="AW75" s="106"/>
      <c r="AX75" s="106">
        <v>188.03505242578541</v>
      </c>
      <c r="AY75" s="275">
        <v>90932.857393999599</v>
      </c>
      <c r="AZ75"/>
      <c r="BA75"/>
    </row>
    <row r="76" spans="2:53" x14ac:dyDescent="0.2">
      <c r="B76" s="83" t="s">
        <v>2585</v>
      </c>
      <c r="C76" s="105">
        <v>67.397813908332481</v>
      </c>
      <c r="D76" s="106">
        <v>3.2425951816540763</v>
      </c>
      <c r="E76" s="106">
        <v>40.381921426699968</v>
      </c>
      <c r="F76" s="106">
        <v>59.106403417312507</v>
      </c>
      <c r="G76" s="106">
        <v>60.095523963440407</v>
      </c>
      <c r="H76" s="106">
        <v>5.2724425632730743</v>
      </c>
      <c r="I76" s="106">
        <v>1.6169970667134386</v>
      </c>
      <c r="J76" s="106">
        <v>11.035144875496499</v>
      </c>
      <c r="K76" s="106">
        <v>3.5522329178332455</v>
      </c>
      <c r="L76" s="106">
        <v>1.9524379475742053</v>
      </c>
      <c r="M76" s="106">
        <v>35.212691442153286</v>
      </c>
      <c r="N76" s="106">
        <v>18.096605470026994</v>
      </c>
      <c r="O76" s="106">
        <v>14.363750539422567</v>
      </c>
      <c r="P76" s="106">
        <v>36.24481722941718</v>
      </c>
      <c r="Q76" s="106">
        <v>30.628332737056141</v>
      </c>
      <c r="R76" s="106">
        <v>5.1606289363194856E-2</v>
      </c>
      <c r="S76" s="106">
        <v>16.410800017495962</v>
      </c>
      <c r="T76" s="106">
        <v>8.6010482271991415E-3</v>
      </c>
      <c r="U76" s="106">
        <v>4.2403167760091769</v>
      </c>
      <c r="V76" s="106">
        <v>4.4553429816891557</v>
      </c>
      <c r="W76" s="106">
        <v>8.2742083945655747</v>
      </c>
      <c r="X76" s="106">
        <v>3.896274846921211</v>
      </c>
      <c r="Y76" s="106">
        <v>0.67088176172153302</v>
      </c>
      <c r="Z76" s="106">
        <v>20.805935661594724</v>
      </c>
      <c r="AA76" s="106">
        <v>37.526373415269852</v>
      </c>
      <c r="AB76" s="106">
        <v>21.932672979357811</v>
      </c>
      <c r="AC76" s="106">
        <v>38.0854415500378</v>
      </c>
      <c r="AD76" s="106">
        <v>39.435806121708069</v>
      </c>
      <c r="AE76" s="106">
        <v>8.9020849151511108</v>
      </c>
      <c r="AF76" s="106">
        <v>17.657952010439839</v>
      </c>
      <c r="AG76" s="106">
        <v>9.4955572428278519</v>
      </c>
      <c r="AH76" s="106">
        <v>23.893711975159217</v>
      </c>
      <c r="AI76" s="106">
        <v>17.417122660078263</v>
      </c>
      <c r="AJ76" s="106">
        <v>53.292094815725882</v>
      </c>
      <c r="AK76" s="106">
        <v>7.4829119576632532</v>
      </c>
      <c r="AL76" s="106">
        <v>5.9519253732218065</v>
      </c>
      <c r="AM76" s="106">
        <v>31.720665861910437</v>
      </c>
      <c r="AN76" s="106">
        <v>27.144908205040494</v>
      </c>
      <c r="AO76" s="106">
        <v>21.605833146724244</v>
      </c>
      <c r="AP76" s="106">
        <v>28.245842378121981</v>
      </c>
      <c r="AQ76" s="106"/>
      <c r="AR76" s="106"/>
      <c r="AS76" s="106"/>
      <c r="AT76" s="106">
        <v>19.859820356602821</v>
      </c>
      <c r="AU76" s="106">
        <v>96.452154819811184</v>
      </c>
      <c r="AV76" s="106">
        <v>88.143542232336799</v>
      </c>
      <c r="AW76" s="106"/>
      <c r="AX76" s="106">
        <v>2.2448735872989758</v>
      </c>
      <c r="AY76" s="275">
        <v>1043.5049740684815</v>
      </c>
      <c r="AZ76"/>
      <c r="BA76"/>
    </row>
    <row r="77" spans="2:53" x14ac:dyDescent="0.2">
      <c r="B77" s="83" t="s">
        <v>2410</v>
      </c>
      <c r="C77" s="105">
        <v>5005.9551232176182</v>
      </c>
      <c r="D77" s="106">
        <v>240.84291493785631</v>
      </c>
      <c r="E77" s="106">
        <v>2999.3567258176004</v>
      </c>
      <c r="F77" s="106">
        <v>4390.112762474665</v>
      </c>
      <c r="G77" s="106">
        <v>4463.5794341400588</v>
      </c>
      <c r="H77" s="106">
        <v>391.60930200770798</v>
      </c>
      <c r="I77" s="106">
        <v>120.10203715733948</v>
      </c>
      <c r="J77" s="106">
        <v>819.63251953652423</v>
      </c>
      <c r="K77" s="106">
        <v>263.84117737224045</v>
      </c>
      <c r="L77" s="106">
        <v>145.01682146125566</v>
      </c>
      <c r="M77" s="106">
        <v>2615.4135112880203</v>
      </c>
      <c r="N77" s="106">
        <v>1344.1206711651184</v>
      </c>
      <c r="O77" s="106">
        <v>1066.863840706154</v>
      </c>
      <c r="P77" s="106">
        <v>2692.074386069301</v>
      </c>
      <c r="Q77" s="106">
        <v>2274.9114591344992</v>
      </c>
      <c r="R77" s="106">
        <v>3.833043739064026</v>
      </c>
      <c r="S77" s="106">
        <v>1218.9079090223604</v>
      </c>
      <c r="T77" s="106">
        <v>0.6388406231773377</v>
      </c>
      <c r="U77" s="106">
        <v>314.94842722642744</v>
      </c>
      <c r="V77" s="106">
        <v>330.91944280586091</v>
      </c>
      <c r="W77" s="106">
        <v>614.56467949659884</v>
      </c>
      <c r="X77" s="106">
        <v>289.39480229933395</v>
      </c>
      <c r="Y77" s="106">
        <v>49.829568607832343</v>
      </c>
      <c r="Z77" s="106">
        <v>1545.3554674659799</v>
      </c>
      <c r="AA77" s="106">
        <v>2787.2616389227242</v>
      </c>
      <c r="AB77" s="106">
        <v>1629.0435891022112</v>
      </c>
      <c r="AC77" s="106">
        <v>2828.7862794292514</v>
      </c>
      <c r="AD77" s="106">
        <v>2929.0842572680936</v>
      </c>
      <c r="AE77" s="106">
        <v>661.20004498854451</v>
      </c>
      <c r="AF77" s="106">
        <v>1311.5397993830743</v>
      </c>
      <c r="AG77" s="106">
        <v>705.28004798778079</v>
      </c>
      <c r="AH77" s="106">
        <v>1774.6992511866442</v>
      </c>
      <c r="AI77" s="106">
        <v>1293.6522619341088</v>
      </c>
      <c r="AJ77" s="106">
        <v>3958.2565012067844</v>
      </c>
      <c r="AK77" s="106">
        <v>555.79134216428383</v>
      </c>
      <c r="AL77" s="106">
        <v>442.07771123871771</v>
      </c>
      <c r="AM77" s="106">
        <v>2356.0442182780216</v>
      </c>
      <c r="AN77" s="106">
        <v>2016.1810067476777</v>
      </c>
      <c r="AO77" s="106">
        <v>1604.7676454214723</v>
      </c>
      <c r="AP77" s="106">
        <v>2097.9526065143768</v>
      </c>
      <c r="AQ77" s="106"/>
      <c r="AR77" s="106"/>
      <c r="AS77" s="106"/>
      <c r="AT77" s="106">
        <v>1475.0829989164727</v>
      </c>
      <c r="AU77" s="106">
        <v>7163.9587483106652</v>
      </c>
      <c r="AV77" s="106">
        <v>6546.8387063213559</v>
      </c>
      <c r="AW77" s="106"/>
      <c r="AX77" s="106">
        <v>166.73740264928514</v>
      </c>
      <c r="AY77" s="275">
        <v>77506.060925744168</v>
      </c>
      <c r="AZ77"/>
      <c r="BA77"/>
    </row>
    <row r="78" spans="2:53" x14ac:dyDescent="0.2">
      <c r="B78" s="83" t="s">
        <v>5581</v>
      </c>
      <c r="C78" s="105">
        <v>0</v>
      </c>
      <c r="D78" s="106">
        <v>0</v>
      </c>
      <c r="E78" s="106">
        <v>0</v>
      </c>
      <c r="F78" s="106">
        <v>0</v>
      </c>
      <c r="G78" s="106">
        <v>0</v>
      </c>
      <c r="H78" s="106">
        <v>0</v>
      </c>
      <c r="I78" s="106">
        <v>0</v>
      </c>
      <c r="J78" s="106">
        <v>0</v>
      </c>
      <c r="K78" s="106">
        <v>0</v>
      </c>
      <c r="L78" s="106">
        <v>0</v>
      </c>
      <c r="M78" s="106">
        <v>0</v>
      </c>
      <c r="N78" s="106">
        <v>0</v>
      </c>
      <c r="O78" s="106">
        <v>0</v>
      </c>
      <c r="P78" s="106">
        <v>0</v>
      </c>
      <c r="Q78" s="106">
        <v>0</v>
      </c>
      <c r="R78" s="106">
        <v>0</v>
      </c>
      <c r="S78" s="106">
        <v>0</v>
      </c>
      <c r="T78" s="106">
        <v>0</v>
      </c>
      <c r="U78" s="106">
        <v>0</v>
      </c>
      <c r="V78" s="106">
        <v>0</v>
      </c>
      <c r="W78" s="106">
        <v>0</v>
      </c>
      <c r="X78" s="106">
        <v>0</v>
      </c>
      <c r="Y78" s="106">
        <v>0</v>
      </c>
      <c r="Z78" s="106">
        <v>0</v>
      </c>
      <c r="AA78" s="106">
        <v>0</v>
      </c>
      <c r="AB78" s="106">
        <v>0</v>
      </c>
      <c r="AC78" s="106">
        <v>0</v>
      </c>
      <c r="AD78" s="106">
        <v>0</v>
      </c>
      <c r="AE78" s="106">
        <v>0</v>
      </c>
      <c r="AF78" s="106">
        <v>0</v>
      </c>
      <c r="AG78" s="106">
        <v>0</v>
      </c>
      <c r="AH78" s="106">
        <v>0</v>
      </c>
      <c r="AI78" s="106">
        <v>0</v>
      </c>
      <c r="AJ78" s="106">
        <v>0</v>
      </c>
      <c r="AK78" s="106">
        <v>0</v>
      </c>
      <c r="AL78" s="106">
        <v>0</v>
      </c>
      <c r="AM78" s="106">
        <v>0</v>
      </c>
      <c r="AN78" s="106">
        <v>0</v>
      </c>
      <c r="AO78" s="106">
        <v>0</v>
      </c>
      <c r="AP78" s="106">
        <v>0</v>
      </c>
      <c r="AQ78" s="106"/>
      <c r="AR78" s="106"/>
      <c r="AS78" s="106"/>
      <c r="AT78" s="106">
        <v>0</v>
      </c>
      <c r="AU78" s="106">
        <v>0</v>
      </c>
      <c r="AV78" s="106">
        <v>0</v>
      </c>
      <c r="AW78" s="106"/>
      <c r="AX78" s="106">
        <v>0</v>
      </c>
      <c r="AY78" s="275">
        <v>0</v>
      </c>
      <c r="AZ78"/>
      <c r="BA78"/>
    </row>
    <row r="79" spans="2:53" x14ac:dyDescent="0.2">
      <c r="B79" s="83" t="s">
        <v>898</v>
      </c>
      <c r="C79" s="105">
        <v>0.80769999999999997</v>
      </c>
      <c r="D79" s="106">
        <v>0.33119999999999999</v>
      </c>
      <c r="E79" s="106">
        <v>0.875</v>
      </c>
      <c r="F79" s="106">
        <v>0.97299999999999998</v>
      </c>
      <c r="G79" s="106">
        <v>6.9420000000000002</v>
      </c>
      <c r="H79" s="106"/>
      <c r="I79" s="106"/>
      <c r="J79" s="106"/>
      <c r="K79" s="106"/>
      <c r="L79" s="106"/>
      <c r="M79" s="106">
        <v>2.8376000000000001</v>
      </c>
      <c r="N79" s="106"/>
      <c r="O79" s="106"/>
      <c r="P79" s="106">
        <v>0</v>
      </c>
      <c r="Q79" s="106">
        <v>1.7043999999999999</v>
      </c>
      <c r="R79" s="106"/>
      <c r="S79" s="106">
        <v>1.5291999999999999</v>
      </c>
      <c r="T79" s="106"/>
      <c r="U79" s="106">
        <v>0</v>
      </c>
      <c r="V79" s="106"/>
      <c r="W79" s="106"/>
      <c r="X79" s="106"/>
      <c r="Y79" s="106"/>
      <c r="Z79" s="106">
        <v>0</v>
      </c>
      <c r="AA79" s="106">
        <v>16.209400000000002</v>
      </c>
      <c r="AB79" s="106"/>
      <c r="AC79" s="106">
        <v>2.3778999999999999</v>
      </c>
      <c r="AD79" s="106">
        <v>3.2000000000000002E-3</v>
      </c>
      <c r="AE79" s="106">
        <v>7.3000000000000001E-3</v>
      </c>
      <c r="AF79" s="106"/>
      <c r="AG79" s="106"/>
      <c r="AH79" s="106">
        <v>6.2347000000000001</v>
      </c>
      <c r="AI79" s="106">
        <v>3.6400000000000002E-2</v>
      </c>
      <c r="AJ79" s="106">
        <v>16.27</v>
      </c>
      <c r="AK79" s="106">
        <v>0</v>
      </c>
      <c r="AL79" s="106"/>
      <c r="AM79" s="106">
        <v>3.1099999999999999E-2</v>
      </c>
      <c r="AN79" s="106">
        <v>0.06</v>
      </c>
      <c r="AO79" s="106">
        <v>9.0799999999999992E-2</v>
      </c>
      <c r="AP79" s="106">
        <v>12.069999999999999</v>
      </c>
      <c r="AQ79" s="106"/>
      <c r="AR79" s="106"/>
      <c r="AS79" s="106"/>
      <c r="AT79" s="106"/>
      <c r="AU79" s="106">
        <v>137.71130000000002</v>
      </c>
      <c r="AV79" s="106">
        <v>29.869999999999997</v>
      </c>
      <c r="AW79" s="106">
        <v>2.76</v>
      </c>
      <c r="AX79" s="106"/>
      <c r="AY79" s="275">
        <v>239.73220000000003</v>
      </c>
      <c r="AZ79"/>
      <c r="BA79"/>
    </row>
    <row r="80" spans="2:53" x14ac:dyDescent="0.2">
      <c r="B80" s="83" t="s">
        <v>11</v>
      </c>
      <c r="C80" s="105">
        <v>2.8152999999999997</v>
      </c>
      <c r="D80" s="106">
        <v>1.5590999999999999</v>
      </c>
      <c r="E80" s="106">
        <v>2.9991000000000003</v>
      </c>
      <c r="F80" s="106">
        <v>4.6544000000000008</v>
      </c>
      <c r="G80" s="106">
        <v>1.1482000000000001</v>
      </c>
      <c r="H80" s="106">
        <v>0.13250000000000001</v>
      </c>
      <c r="I80" s="106"/>
      <c r="J80" s="106"/>
      <c r="K80" s="106"/>
      <c r="L80" s="106"/>
      <c r="M80" s="106">
        <v>1.7597</v>
      </c>
      <c r="N80" s="106"/>
      <c r="O80" s="106"/>
      <c r="P80" s="106">
        <v>2.73</v>
      </c>
      <c r="Q80" s="106">
        <v>1.8508</v>
      </c>
      <c r="R80" s="106"/>
      <c r="S80" s="106">
        <v>0.19319999999999998</v>
      </c>
      <c r="T80" s="106"/>
      <c r="U80" s="106">
        <v>0.78</v>
      </c>
      <c r="V80" s="106"/>
      <c r="W80" s="106"/>
      <c r="X80" s="106"/>
      <c r="Y80" s="106"/>
      <c r="Z80" s="106">
        <v>0.30599999999999999</v>
      </c>
      <c r="AA80" s="106">
        <v>1</v>
      </c>
      <c r="AB80" s="106"/>
      <c r="AC80" s="106">
        <v>8.1638000000000002</v>
      </c>
      <c r="AD80" s="106">
        <v>0.94000000000000006</v>
      </c>
      <c r="AE80" s="106">
        <v>0.15290000000000001</v>
      </c>
      <c r="AF80" s="106"/>
      <c r="AG80" s="106"/>
      <c r="AH80" s="106">
        <v>2.3645999999999998</v>
      </c>
      <c r="AI80" s="106">
        <v>0.20040000000000002</v>
      </c>
      <c r="AJ80" s="106">
        <v>1.6628999999999998</v>
      </c>
      <c r="AK80" s="106"/>
      <c r="AL80" s="106"/>
      <c r="AM80" s="106">
        <v>0.71859999999999991</v>
      </c>
      <c r="AN80" s="106">
        <v>0</v>
      </c>
      <c r="AO80" s="106">
        <v>0.8899999999999999</v>
      </c>
      <c r="AP80" s="106">
        <v>7.6199999999999992</v>
      </c>
      <c r="AQ80" s="106"/>
      <c r="AR80" s="106">
        <v>0.23039999999999999</v>
      </c>
      <c r="AS80" s="106"/>
      <c r="AT80" s="106"/>
      <c r="AU80" s="106">
        <v>3.9168000000000003</v>
      </c>
      <c r="AV80" s="106">
        <v>1.31</v>
      </c>
      <c r="AW80" s="106"/>
      <c r="AX80" s="106"/>
      <c r="AY80" s="275">
        <v>50.098700000000015</v>
      </c>
      <c r="AZ80"/>
      <c r="BA80"/>
    </row>
    <row r="81" spans="2:53" x14ac:dyDescent="0.2">
      <c r="B81" s="83" t="s">
        <v>1862</v>
      </c>
      <c r="C81" s="105">
        <v>3051.9703310999375</v>
      </c>
      <c r="D81" s="106">
        <v>146.83420301488979</v>
      </c>
      <c r="E81" s="106">
        <v>1828.6116264055902</v>
      </c>
      <c r="F81" s="106">
        <v>2676.5109897037737</v>
      </c>
      <c r="G81" s="106">
        <v>2721.3012638329842</v>
      </c>
      <c r="H81" s="106">
        <v>238.75163514092159</v>
      </c>
      <c r="I81" s="106">
        <v>73.222361185143981</v>
      </c>
      <c r="J81" s="106">
        <v>499.70366702414748</v>
      </c>
      <c r="K81" s="106">
        <v>160.85550622055564</v>
      </c>
      <c r="L81" s="106">
        <v>88.412106324615337</v>
      </c>
      <c r="M81" s="106">
        <v>1594.5337589998906</v>
      </c>
      <c r="N81" s="106">
        <v>819.46727624224968</v>
      </c>
      <c r="O81" s="106">
        <v>650.43267648505559</v>
      </c>
      <c r="P81" s="106">
        <v>1641.2714363521102</v>
      </c>
      <c r="Q81" s="106">
        <v>1386.9405754271154</v>
      </c>
      <c r="R81" s="106">
        <v>2.336883867610978</v>
      </c>
      <c r="S81" s="106">
        <v>743.12906990029103</v>
      </c>
      <c r="T81" s="106">
        <v>0.38948064460182968</v>
      </c>
      <c r="U81" s="106">
        <v>192.01395778870202</v>
      </c>
      <c r="V81" s="106">
        <v>201.75097390374776</v>
      </c>
      <c r="W81" s="106">
        <v>374.68038010696017</v>
      </c>
      <c r="X81" s="106">
        <v>176.43473200462884</v>
      </c>
      <c r="Y81" s="106">
        <v>30.379490278942715</v>
      </c>
      <c r="Z81" s="106">
        <v>942.15367929182605</v>
      </c>
      <c r="AA81" s="106">
        <v>1699.3040523977829</v>
      </c>
      <c r="AB81" s="106">
        <v>993.17564373466564</v>
      </c>
      <c r="AC81" s="106">
        <v>1724.6202942969019</v>
      </c>
      <c r="AD81" s="106">
        <v>1785.7687554993893</v>
      </c>
      <c r="AE81" s="106">
        <v>403.11246716289367</v>
      </c>
      <c r="AF81" s="106">
        <v>799.60376336755633</v>
      </c>
      <c r="AG81" s="106">
        <v>429.98663164041994</v>
      </c>
      <c r="AH81" s="106">
        <v>1081.9772307038829</v>
      </c>
      <c r="AI81" s="106">
        <v>788.69830531870514</v>
      </c>
      <c r="AJ81" s="106">
        <v>2413.2220739529366</v>
      </c>
      <c r="AK81" s="106">
        <v>338.84816080359184</v>
      </c>
      <c r="AL81" s="106">
        <v>269.52060606446616</v>
      </c>
      <c r="AM81" s="106">
        <v>1436.4046172915478</v>
      </c>
      <c r="AN81" s="106">
        <v>1229.2009143633745</v>
      </c>
      <c r="AO81" s="106">
        <v>978.37537923979619</v>
      </c>
      <c r="AP81" s="106">
        <v>1279.0544368724086</v>
      </c>
      <c r="AQ81" s="106"/>
      <c r="AR81" s="106"/>
      <c r="AS81" s="106"/>
      <c r="AT81" s="106">
        <v>899.3108083856248</v>
      </c>
      <c r="AU81" s="106">
        <v>4367.6359485649182</v>
      </c>
      <c r="AV81" s="106">
        <v>3991.3976458795505</v>
      </c>
      <c r="AW81" s="106"/>
      <c r="AX81" s="106">
        <v>101.65444824107755</v>
      </c>
      <c r="AY81" s="275">
        <v>47252.960245027782</v>
      </c>
      <c r="AZ81"/>
      <c r="BA81"/>
    </row>
    <row r="82" spans="2:53" x14ac:dyDescent="0.2">
      <c r="B82" s="83" t="s">
        <v>1863</v>
      </c>
      <c r="C82" s="105">
        <v>43.125999999999998</v>
      </c>
      <c r="D82" s="106">
        <v>84.67</v>
      </c>
      <c r="E82" s="106">
        <v>111.7591</v>
      </c>
      <c r="F82" s="106">
        <v>62.620000000000005</v>
      </c>
      <c r="G82" s="106">
        <v>27.981999999999999</v>
      </c>
      <c r="H82" s="106">
        <v>20.063099999999999</v>
      </c>
      <c r="I82" s="106">
        <v>0.44</v>
      </c>
      <c r="J82" s="106"/>
      <c r="K82" s="106"/>
      <c r="L82" s="106"/>
      <c r="M82" s="106">
        <v>29.977</v>
      </c>
      <c r="N82" s="106"/>
      <c r="O82" s="106"/>
      <c r="P82" s="106">
        <v>3.03</v>
      </c>
      <c r="Q82" s="106">
        <v>46.917999999999999</v>
      </c>
      <c r="R82" s="106">
        <v>1.71</v>
      </c>
      <c r="S82" s="106">
        <v>23.503499999999999</v>
      </c>
      <c r="T82" s="106"/>
      <c r="U82" s="106">
        <v>11.44</v>
      </c>
      <c r="V82" s="106"/>
      <c r="W82" s="106">
        <v>2.12</v>
      </c>
      <c r="X82" s="106"/>
      <c r="Y82" s="106"/>
      <c r="Z82" s="106">
        <v>24.2532</v>
      </c>
      <c r="AA82" s="106">
        <v>44.709500000000006</v>
      </c>
      <c r="AB82" s="106"/>
      <c r="AC82" s="106">
        <v>43.770399999999995</v>
      </c>
      <c r="AD82" s="106">
        <v>41.487300000000005</v>
      </c>
      <c r="AE82" s="106">
        <v>0.66</v>
      </c>
      <c r="AF82" s="106"/>
      <c r="AG82" s="106"/>
      <c r="AH82" s="106">
        <v>0.14449999999999999</v>
      </c>
      <c r="AI82" s="106">
        <v>7.9901</v>
      </c>
      <c r="AJ82" s="106">
        <v>45.39</v>
      </c>
      <c r="AK82" s="106">
        <v>0.44</v>
      </c>
      <c r="AL82" s="106"/>
      <c r="AM82" s="106">
        <v>51.524700000000003</v>
      </c>
      <c r="AN82" s="106">
        <v>4.08</v>
      </c>
      <c r="AO82" s="106">
        <v>10.680299999999999</v>
      </c>
      <c r="AP82" s="106">
        <v>47.498199999999997</v>
      </c>
      <c r="AQ82" s="106">
        <v>3.1102999999999996</v>
      </c>
      <c r="AR82" s="106"/>
      <c r="AS82" s="106"/>
      <c r="AT82" s="106">
        <v>2.66</v>
      </c>
      <c r="AU82" s="106">
        <v>412.89170000000007</v>
      </c>
      <c r="AV82" s="106">
        <v>236.23</v>
      </c>
      <c r="AW82" s="106">
        <v>24.51</v>
      </c>
      <c r="AX82" s="106"/>
      <c r="AY82" s="275">
        <v>1471.3889000000001</v>
      </c>
      <c r="AZ82"/>
      <c r="BA82"/>
    </row>
    <row r="83" spans="2:53" x14ac:dyDescent="0.2">
      <c r="B83" s="83" t="s">
        <v>1873</v>
      </c>
      <c r="C83" s="105">
        <v>151.53684992500001</v>
      </c>
      <c r="D83" s="106">
        <v>5.6647083090000008</v>
      </c>
      <c r="E83" s="106">
        <v>86.79453639700003</v>
      </c>
      <c r="F83" s="106">
        <v>55.642445250000009</v>
      </c>
      <c r="G83" s="106">
        <v>39.065819946000005</v>
      </c>
      <c r="H83" s="106">
        <v>7.4484892370000013</v>
      </c>
      <c r="I83" s="106">
        <v>5.7362857440000017</v>
      </c>
      <c r="J83" s="106">
        <v>3.2146191960000001</v>
      </c>
      <c r="K83" s="106">
        <v>6.6229098000000014E-2</v>
      </c>
      <c r="L83" s="106">
        <v>0.15637345800000002</v>
      </c>
      <c r="M83" s="106">
        <v>52.818711916000012</v>
      </c>
      <c r="N83" s="106">
        <v>1.002013032</v>
      </c>
      <c r="O83" s="106">
        <v>17.033975076000004</v>
      </c>
      <c r="P83" s="106">
        <v>12.134069313000003</v>
      </c>
      <c r="Q83" s="106">
        <v>8.8865584380000016</v>
      </c>
      <c r="R83" s="106">
        <v>4.2673050000000008E-3</v>
      </c>
      <c r="S83" s="106">
        <v>24.555178430000002</v>
      </c>
      <c r="T83" s="106">
        <v>0</v>
      </c>
      <c r="U83" s="106">
        <v>27.457495495000003</v>
      </c>
      <c r="V83" s="106">
        <v>1.1432391960000003</v>
      </c>
      <c r="W83" s="106">
        <v>142.79387091000004</v>
      </c>
      <c r="X83" s="106">
        <v>7.2967638000000015E-2</v>
      </c>
      <c r="Y83" s="106">
        <v>0.13581566700000003</v>
      </c>
      <c r="Z83" s="106">
        <v>18.594507103000002</v>
      </c>
      <c r="AA83" s="106">
        <v>61.051917743000011</v>
      </c>
      <c r="AB83" s="106">
        <v>0.4887827520000001</v>
      </c>
      <c r="AC83" s="106">
        <v>458.3650298230001</v>
      </c>
      <c r="AD83" s="106">
        <v>74.506109137000024</v>
      </c>
      <c r="AE83" s="106">
        <v>80.226668966000005</v>
      </c>
      <c r="AF83" s="106">
        <v>3.3029373330000005</v>
      </c>
      <c r="AG83" s="106">
        <v>17.529286608000003</v>
      </c>
      <c r="AH83" s="106">
        <v>40.750371486000006</v>
      </c>
      <c r="AI83" s="106">
        <v>27.652854439999999</v>
      </c>
      <c r="AJ83" s="106">
        <v>133.91753675200002</v>
      </c>
      <c r="AK83" s="106">
        <v>1.4618082630000002</v>
      </c>
      <c r="AL83" s="106">
        <v>4.080546495000001</v>
      </c>
      <c r="AM83" s="106">
        <v>110.27517875000002</v>
      </c>
      <c r="AN83" s="106">
        <v>64.460665041000013</v>
      </c>
      <c r="AO83" s="106">
        <v>51.084991473000009</v>
      </c>
      <c r="AP83" s="106">
        <v>36.499691664000011</v>
      </c>
      <c r="AQ83" s="106"/>
      <c r="AR83" s="106">
        <v>4.04</v>
      </c>
      <c r="AS83" s="106"/>
      <c r="AT83" s="106">
        <v>142.698387607</v>
      </c>
      <c r="AU83" s="106">
        <v>287.46923970300003</v>
      </c>
      <c r="AV83" s="106">
        <v>362.27593637400003</v>
      </c>
      <c r="AW83" s="106"/>
      <c r="AX83" s="106">
        <v>3.1555114500000006</v>
      </c>
      <c r="AY83" s="275">
        <v>2627.2524779390005</v>
      </c>
      <c r="AZ83"/>
      <c r="BA83"/>
    </row>
    <row r="84" spans="2:53" x14ac:dyDescent="0.2">
      <c r="B84" s="83" t="s">
        <v>1881</v>
      </c>
      <c r="C84" s="105">
        <v>5956.9138732500005</v>
      </c>
      <c r="D84" s="106">
        <v>30.320649</v>
      </c>
      <c r="E84" s="106">
        <v>1469.9983634999999</v>
      </c>
      <c r="F84" s="106">
        <v>588.33624149999991</v>
      </c>
      <c r="G84" s="106">
        <v>93.589233750000005</v>
      </c>
      <c r="H84" s="106">
        <v>0</v>
      </c>
      <c r="I84" s="106">
        <v>31.929704999999998</v>
      </c>
      <c r="J84" s="106">
        <v>0</v>
      </c>
      <c r="K84" s="106">
        <v>0</v>
      </c>
      <c r="L84" s="106">
        <v>0</v>
      </c>
      <c r="M84" s="106">
        <v>196.41796875</v>
      </c>
      <c r="N84" s="106">
        <v>0</v>
      </c>
      <c r="O84" s="106">
        <v>209.01386024999999</v>
      </c>
      <c r="P84" s="106">
        <v>25.757466750000003</v>
      </c>
      <c r="Q84" s="106">
        <v>197.67504374999999</v>
      </c>
      <c r="R84" s="106">
        <v>0.76681574999999991</v>
      </c>
      <c r="S84" s="106">
        <v>657.29937600000005</v>
      </c>
      <c r="T84" s="106">
        <v>0.96794775</v>
      </c>
      <c r="U84" s="106">
        <v>0</v>
      </c>
      <c r="V84" s="106">
        <v>84.764567249999999</v>
      </c>
      <c r="W84" s="106">
        <v>2658.6633419999998</v>
      </c>
      <c r="X84" s="106">
        <v>0</v>
      </c>
      <c r="Y84" s="106">
        <v>0</v>
      </c>
      <c r="Z84" s="106">
        <v>2.0238907500000001</v>
      </c>
      <c r="AA84" s="106">
        <v>2987.5015912500003</v>
      </c>
      <c r="AB84" s="106">
        <v>0</v>
      </c>
      <c r="AC84" s="106">
        <v>2951.1218407499996</v>
      </c>
      <c r="AD84" s="106">
        <v>539.637156</v>
      </c>
      <c r="AE84" s="106">
        <v>418.86996075000002</v>
      </c>
      <c r="AF84" s="106">
        <v>18.227587499999998</v>
      </c>
      <c r="AG84" s="106">
        <v>1091.17881225</v>
      </c>
      <c r="AH84" s="106">
        <v>0</v>
      </c>
      <c r="AI84" s="106">
        <v>546.63906374999999</v>
      </c>
      <c r="AJ84" s="106">
        <v>1091.3296612500001</v>
      </c>
      <c r="AK84" s="106">
        <v>0</v>
      </c>
      <c r="AL84" s="106">
        <v>284.46350174999998</v>
      </c>
      <c r="AM84" s="106">
        <v>11780.351522999999</v>
      </c>
      <c r="AN84" s="106">
        <v>1287.0813802499999</v>
      </c>
      <c r="AO84" s="106">
        <v>858.58222499999988</v>
      </c>
      <c r="AP84" s="106">
        <v>1.52106075</v>
      </c>
      <c r="AQ84" s="106"/>
      <c r="AR84" s="106"/>
      <c r="AS84" s="106"/>
      <c r="AT84" s="106">
        <v>435.56391674999998</v>
      </c>
      <c r="AU84" s="106">
        <v>19287.703988999998</v>
      </c>
      <c r="AV84" s="106">
        <v>26708.871393000001</v>
      </c>
      <c r="AW84" s="106"/>
      <c r="AX84" s="106">
        <v>375.23688749999997</v>
      </c>
      <c r="AY84" s="275">
        <v>82868.319895499983</v>
      </c>
      <c r="AZ84"/>
      <c r="BA84"/>
    </row>
    <row r="85" spans="2:53" x14ac:dyDescent="0.2">
      <c r="B85" s="83" t="s">
        <v>1883</v>
      </c>
      <c r="C85" s="105">
        <v>3268.6462640000004</v>
      </c>
      <c r="D85" s="106">
        <v>337.28386800000004</v>
      </c>
      <c r="E85" s="106">
        <v>5737.1984920000004</v>
      </c>
      <c r="F85" s="106">
        <v>12024.886208000002</v>
      </c>
      <c r="G85" s="106">
        <v>14697.331924000004</v>
      </c>
      <c r="H85" s="106">
        <v>2210.3742400000001</v>
      </c>
      <c r="I85" s="106">
        <v>58.756516000000005</v>
      </c>
      <c r="J85" s="106">
        <v>2556.4414760000004</v>
      </c>
      <c r="K85" s="106">
        <v>340.25494400000002</v>
      </c>
      <c r="L85" s="106">
        <v>777.26585599999999</v>
      </c>
      <c r="M85" s="106">
        <v>15456.701864000002</v>
      </c>
      <c r="N85" s="106">
        <v>2216.3943080000004</v>
      </c>
      <c r="O85" s="106">
        <v>2220.0944120000004</v>
      </c>
      <c r="P85" s="106">
        <v>11107.631876000001</v>
      </c>
      <c r="Q85" s="106">
        <v>3308.6914640000005</v>
      </c>
      <c r="R85" s="106">
        <v>0</v>
      </c>
      <c r="S85" s="106">
        <v>1507.2427400000001</v>
      </c>
      <c r="T85" s="106">
        <v>0</v>
      </c>
      <c r="U85" s="106">
        <v>2461.2426200000004</v>
      </c>
      <c r="V85" s="106">
        <v>1182.9774880000002</v>
      </c>
      <c r="W85" s="106">
        <v>847.35401600000012</v>
      </c>
      <c r="X85" s="106">
        <v>861.41755200000023</v>
      </c>
      <c r="Y85" s="106">
        <v>161.83515600000001</v>
      </c>
      <c r="Z85" s="106">
        <v>5566.2175680000009</v>
      </c>
      <c r="AA85" s="106">
        <v>6734.9068320000015</v>
      </c>
      <c r="AB85" s="106">
        <v>2268.712184</v>
      </c>
      <c r="AC85" s="106">
        <v>7398.3301640000009</v>
      </c>
      <c r="AD85" s="106">
        <v>3626.7820240000005</v>
      </c>
      <c r="AE85" s="106">
        <v>593.96756000000005</v>
      </c>
      <c r="AF85" s="106">
        <v>2322.2489320000004</v>
      </c>
      <c r="AG85" s="106">
        <v>234.29884800000005</v>
      </c>
      <c r="AH85" s="106">
        <v>8965.8738480000011</v>
      </c>
      <c r="AI85" s="106">
        <v>626.86623200000008</v>
      </c>
      <c r="AJ85" s="106">
        <v>8.0126640000000009</v>
      </c>
      <c r="AK85" s="106">
        <v>2530.9466360000001</v>
      </c>
      <c r="AL85" s="106">
        <v>383.24041600000004</v>
      </c>
      <c r="AM85" s="106">
        <v>8564.2053920000017</v>
      </c>
      <c r="AN85" s="106">
        <v>4629.6551680000011</v>
      </c>
      <c r="AO85" s="106">
        <v>2185.6090320000003</v>
      </c>
      <c r="AP85" s="106">
        <v>14207.165992000002</v>
      </c>
      <c r="AQ85" s="106"/>
      <c r="AR85" s="106"/>
      <c r="AS85" s="106"/>
      <c r="AT85" s="106">
        <v>329.12201600000003</v>
      </c>
      <c r="AU85" s="106">
        <v>19636.330524000005</v>
      </c>
      <c r="AV85" s="106">
        <v>11670.849796000002</v>
      </c>
      <c r="AW85" s="106"/>
      <c r="AX85" s="106">
        <v>151.32555600000001</v>
      </c>
      <c r="AY85" s="275">
        <v>185974.69066800002</v>
      </c>
      <c r="AZ85"/>
      <c r="BA85"/>
    </row>
    <row r="86" spans="2:53" x14ac:dyDescent="0.2">
      <c r="B86" s="83" t="s">
        <v>790</v>
      </c>
      <c r="C86" s="105">
        <v>193.19647619999998</v>
      </c>
      <c r="D86" s="106">
        <v>19.935486899999997</v>
      </c>
      <c r="E86" s="106">
        <v>339.10262609999995</v>
      </c>
      <c r="F86" s="106">
        <v>710.74244639999995</v>
      </c>
      <c r="G86" s="106">
        <v>868.69991670000002</v>
      </c>
      <c r="H86" s="106">
        <v>130.64629199999999</v>
      </c>
      <c r="I86" s="106">
        <v>3.4728602999999993</v>
      </c>
      <c r="J86" s="106">
        <v>151.10092829999999</v>
      </c>
      <c r="K86" s="106">
        <v>20.111095199999998</v>
      </c>
      <c r="L86" s="106">
        <v>45.941044799999993</v>
      </c>
      <c r="M86" s="106">
        <v>913.58320619999984</v>
      </c>
      <c r="N86" s="106">
        <v>131.00211389999998</v>
      </c>
      <c r="O86" s="106">
        <v>131.22081209999999</v>
      </c>
      <c r="P86" s="106">
        <v>656.52724829999988</v>
      </c>
      <c r="Q86" s="106">
        <v>195.56338619999997</v>
      </c>
      <c r="R86" s="106">
        <v>0</v>
      </c>
      <c r="S86" s="106">
        <v>89.087029499999986</v>
      </c>
      <c r="T86" s="106">
        <v>0</v>
      </c>
      <c r="U86" s="106">
        <v>145.47410849999997</v>
      </c>
      <c r="V86" s="106">
        <v>69.921020399999989</v>
      </c>
      <c r="W86" s="106">
        <v>50.083672799999995</v>
      </c>
      <c r="X86" s="106">
        <v>50.914911599999996</v>
      </c>
      <c r="Y86" s="106">
        <v>9.565422299999998</v>
      </c>
      <c r="Z86" s="106">
        <v>328.99663439999995</v>
      </c>
      <c r="AA86" s="106">
        <v>398.07313559999994</v>
      </c>
      <c r="AB86" s="106">
        <v>134.09441219999997</v>
      </c>
      <c r="AC86" s="106">
        <v>437.28540869999995</v>
      </c>
      <c r="AD86" s="106">
        <v>214.36443419999998</v>
      </c>
      <c r="AE86" s="106">
        <v>35.107022999999998</v>
      </c>
      <c r="AF86" s="106">
        <v>137.25875310000001</v>
      </c>
      <c r="AG86" s="106">
        <v>13.848458399999998</v>
      </c>
      <c r="AH86" s="106">
        <v>529.9365833999999</v>
      </c>
      <c r="AI86" s="106">
        <v>37.051530599999992</v>
      </c>
      <c r="AJ86" s="106">
        <v>0.47359619999999997</v>
      </c>
      <c r="AK86" s="106">
        <v>149.59403129999998</v>
      </c>
      <c r="AL86" s="106">
        <v>22.651792799999996</v>
      </c>
      <c r="AM86" s="106">
        <v>506.19558359999991</v>
      </c>
      <c r="AN86" s="106">
        <v>273.64021439999999</v>
      </c>
      <c r="AO86" s="106">
        <v>129.18252059999998</v>
      </c>
      <c r="AP86" s="106">
        <v>839.72818859999984</v>
      </c>
      <c r="AQ86" s="106"/>
      <c r="AR86" s="106"/>
      <c r="AS86" s="106"/>
      <c r="AT86" s="106">
        <v>19.453072799999997</v>
      </c>
      <c r="AU86" s="106">
        <v>1160.6241716999998</v>
      </c>
      <c r="AV86" s="106">
        <v>689.81678429999999</v>
      </c>
      <c r="AW86" s="106"/>
      <c r="AX86" s="106">
        <v>8.9442422999999991</v>
      </c>
      <c r="AY86" s="275">
        <v>10992.212676899997</v>
      </c>
      <c r="AZ86"/>
      <c r="BA86"/>
    </row>
    <row r="87" spans="2:53" x14ac:dyDescent="0.2">
      <c r="B87" s="83" t="s">
        <v>7621</v>
      </c>
      <c r="C87" s="105">
        <v>0</v>
      </c>
      <c r="D87" s="106"/>
      <c r="E87" s="106">
        <v>0.02</v>
      </c>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v>0</v>
      </c>
      <c r="AK87" s="106"/>
      <c r="AL87" s="106"/>
      <c r="AM87" s="106">
        <v>0.03</v>
      </c>
      <c r="AN87" s="106"/>
      <c r="AO87" s="106"/>
      <c r="AP87" s="106"/>
      <c r="AQ87" s="106"/>
      <c r="AR87" s="106"/>
      <c r="AS87" s="106"/>
      <c r="AT87" s="106"/>
      <c r="AU87" s="106"/>
      <c r="AV87" s="106"/>
      <c r="AW87" s="106"/>
      <c r="AX87" s="106"/>
      <c r="AY87" s="275">
        <v>0.05</v>
      </c>
      <c r="AZ87"/>
      <c r="BA87"/>
    </row>
    <row r="88" spans="2:53" x14ac:dyDescent="0.2">
      <c r="B88" s="83" t="s">
        <v>7623</v>
      </c>
      <c r="C88" s="105">
        <v>21.958299999999998</v>
      </c>
      <c r="D88" s="106"/>
      <c r="E88" s="106">
        <v>7.8</v>
      </c>
      <c r="F88" s="106">
        <v>6.5136000000000003</v>
      </c>
      <c r="G88" s="106">
        <v>4.16</v>
      </c>
      <c r="H88" s="106"/>
      <c r="I88" s="106"/>
      <c r="J88" s="106">
        <v>0.58499999999999996</v>
      </c>
      <c r="K88" s="106"/>
      <c r="L88" s="106"/>
      <c r="M88" s="106">
        <v>27.925000000000001</v>
      </c>
      <c r="N88" s="106"/>
      <c r="O88" s="106"/>
      <c r="P88" s="106">
        <v>80.739999999999995</v>
      </c>
      <c r="Q88" s="106"/>
      <c r="R88" s="106"/>
      <c r="S88" s="106"/>
      <c r="T88" s="106"/>
      <c r="U88" s="106"/>
      <c r="V88" s="106"/>
      <c r="W88" s="106"/>
      <c r="X88" s="106"/>
      <c r="Y88" s="106"/>
      <c r="Z88" s="106">
        <v>4.7E-2</v>
      </c>
      <c r="AA88" s="106">
        <v>19.477</v>
      </c>
      <c r="AB88" s="106"/>
      <c r="AC88" s="106">
        <v>68.811399999999992</v>
      </c>
      <c r="AD88" s="106"/>
      <c r="AE88" s="106"/>
      <c r="AF88" s="106">
        <v>1.0494000000000001</v>
      </c>
      <c r="AG88" s="106"/>
      <c r="AH88" s="106">
        <v>50.305900000000001</v>
      </c>
      <c r="AI88" s="106">
        <v>17.994900000000001</v>
      </c>
      <c r="AJ88" s="106">
        <v>2.1116000000000001</v>
      </c>
      <c r="AK88" s="106">
        <v>4.5699999999999998E-2</v>
      </c>
      <c r="AL88" s="106"/>
      <c r="AM88" s="106">
        <v>16.488300000000002</v>
      </c>
      <c r="AN88" s="106">
        <v>2.37</v>
      </c>
      <c r="AO88" s="106">
        <v>8.19</v>
      </c>
      <c r="AP88" s="106">
        <v>0.73</v>
      </c>
      <c r="AQ88" s="106"/>
      <c r="AR88" s="106">
        <v>16.14</v>
      </c>
      <c r="AS88" s="106"/>
      <c r="AT88" s="106"/>
      <c r="AU88" s="106"/>
      <c r="AV88" s="106"/>
      <c r="AW88" s="106"/>
      <c r="AX88" s="106"/>
      <c r="AY88" s="275">
        <v>353.44309999999996</v>
      </c>
      <c r="AZ88"/>
      <c r="BA88"/>
    </row>
    <row r="89" spans="2:53" x14ac:dyDescent="0.2">
      <c r="B89" s="83" t="s">
        <v>899</v>
      </c>
      <c r="C89" s="105">
        <v>56.992200000000004</v>
      </c>
      <c r="D89" s="106">
        <v>15.98</v>
      </c>
      <c r="E89" s="106">
        <v>70.33720000000001</v>
      </c>
      <c r="F89" s="106">
        <v>139.81030000000001</v>
      </c>
      <c r="G89" s="106">
        <v>13.32</v>
      </c>
      <c r="H89" s="106">
        <v>0.25789999999999996</v>
      </c>
      <c r="I89" s="106"/>
      <c r="J89" s="106"/>
      <c r="K89" s="106"/>
      <c r="L89" s="106"/>
      <c r="M89" s="106">
        <v>14.381600000000001</v>
      </c>
      <c r="N89" s="106"/>
      <c r="O89" s="106"/>
      <c r="P89" s="106">
        <v>37.118000000000002</v>
      </c>
      <c r="Q89" s="106">
        <v>20.68</v>
      </c>
      <c r="R89" s="106"/>
      <c r="S89" s="106">
        <v>29.715</v>
      </c>
      <c r="T89" s="106"/>
      <c r="U89" s="106"/>
      <c r="V89" s="106"/>
      <c r="W89" s="106">
        <v>5.71</v>
      </c>
      <c r="X89" s="106"/>
      <c r="Y89" s="106"/>
      <c r="Z89" s="106">
        <v>6.2770000000000001</v>
      </c>
      <c r="AA89" s="106">
        <v>174.49860000000001</v>
      </c>
      <c r="AB89" s="106"/>
      <c r="AC89" s="106">
        <v>47.194800000000001</v>
      </c>
      <c r="AD89" s="106">
        <v>3.8035999999999999</v>
      </c>
      <c r="AE89" s="106">
        <v>0.34849999999999998</v>
      </c>
      <c r="AF89" s="106"/>
      <c r="AG89" s="106"/>
      <c r="AH89" s="106">
        <v>69.58829999999999</v>
      </c>
      <c r="AI89" s="106">
        <v>0.87680000000000002</v>
      </c>
      <c r="AJ89" s="106">
        <v>26.5242</v>
      </c>
      <c r="AK89" s="106">
        <v>2.3414999999999999</v>
      </c>
      <c r="AL89" s="106"/>
      <c r="AM89" s="106">
        <v>84.056799999999996</v>
      </c>
      <c r="AN89" s="106">
        <v>24.964500000000001</v>
      </c>
      <c r="AO89" s="106">
        <v>95.892399999999995</v>
      </c>
      <c r="AP89" s="106">
        <v>17.295299999999997</v>
      </c>
      <c r="AQ89" s="106">
        <v>60.244199999999999</v>
      </c>
      <c r="AR89" s="106">
        <v>0</v>
      </c>
      <c r="AS89" s="106"/>
      <c r="AT89" s="106">
        <v>9.68</v>
      </c>
      <c r="AU89" s="106">
        <v>107.03999999999999</v>
      </c>
      <c r="AV89" s="106">
        <v>64.189400000000006</v>
      </c>
      <c r="AW89" s="106"/>
      <c r="AX89" s="106"/>
      <c r="AY89" s="275">
        <v>1199.1180999999997</v>
      </c>
      <c r="AZ89"/>
      <c r="BA89"/>
    </row>
    <row r="90" spans="2:53" x14ac:dyDescent="0.2">
      <c r="B90" s="83" t="s">
        <v>7618</v>
      </c>
      <c r="C90" s="105"/>
      <c r="D90" s="106"/>
      <c r="E90" s="106"/>
      <c r="F90" s="106">
        <v>0.23300000000000001</v>
      </c>
      <c r="G90" s="106">
        <v>0.12</v>
      </c>
      <c r="H90" s="106"/>
      <c r="I90" s="106"/>
      <c r="J90" s="106"/>
      <c r="K90" s="106"/>
      <c r="L90" s="106"/>
      <c r="M90" s="106"/>
      <c r="N90" s="106"/>
      <c r="O90" s="106"/>
      <c r="P90" s="106"/>
      <c r="Q90" s="106"/>
      <c r="R90" s="106"/>
      <c r="S90" s="106"/>
      <c r="T90" s="106"/>
      <c r="U90" s="106">
        <v>0</v>
      </c>
      <c r="V90" s="106"/>
      <c r="W90" s="106"/>
      <c r="X90" s="106"/>
      <c r="Y90" s="106"/>
      <c r="Z90" s="106">
        <v>2.64</v>
      </c>
      <c r="AA90" s="106">
        <v>0</v>
      </c>
      <c r="AB90" s="106"/>
      <c r="AC90" s="106">
        <v>0.57539999999999991</v>
      </c>
      <c r="AD90" s="106">
        <v>0.1</v>
      </c>
      <c r="AE90" s="106"/>
      <c r="AF90" s="106"/>
      <c r="AG90" s="106"/>
      <c r="AH90" s="106"/>
      <c r="AI90" s="106"/>
      <c r="AJ90" s="106"/>
      <c r="AK90" s="106"/>
      <c r="AL90" s="106"/>
      <c r="AM90" s="106">
        <v>1.0976999999999999</v>
      </c>
      <c r="AN90" s="106"/>
      <c r="AO90" s="106"/>
      <c r="AP90" s="106"/>
      <c r="AQ90" s="106"/>
      <c r="AR90" s="106"/>
      <c r="AS90" s="106"/>
      <c r="AT90" s="106"/>
      <c r="AU90" s="106"/>
      <c r="AV90" s="106"/>
      <c r="AW90" s="106"/>
      <c r="AX90" s="106"/>
      <c r="AY90" s="275">
        <v>4.7661000000000007</v>
      </c>
      <c r="AZ90"/>
      <c r="BA90"/>
    </row>
    <row r="91" spans="2:53" x14ac:dyDescent="0.2">
      <c r="B91" s="83" t="s">
        <v>1856</v>
      </c>
      <c r="C91" s="105">
        <v>6.6601999999999997</v>
      </c>
      <c r="D91" s="106">
        <v>1.94</v>
      </c>
      <c r="E91" s="106">
        <v>43.941600000000001</v>
      </c>
      <c r="F91" s="106">
        <v>46.383299999999998</v>
      </c>
      <c r="G91" s="106">
        <v>0.72970000000000002</v>
      </c>
      <c r="H91" s="106">
        <v>0</v>
      </c>
      <c r="I91" s="106">
        <v>0</v>
      </c>
      <c r="J91" s="106"/>
      <c r="K91" s="106"/>
      <c r="L91" s="106"/>
      <c r="M91" s="106">
        <v>1.2385999999999999</v>
      </c>
      <c r="N91" s="106"/>
      <c r="O91" s="106">
        <v>0</v>
      </c>
      <c r="P91" s="106">
        <v>1.51</v>
      </c>
      <c r="Q91" s="106">
        <v>2.952</v>
      </c>
      <c r="R91" s="106">
        <v>0</v>
      </c>
      <c r="S91" s="106">
        <v>0.5514</v>
      </c>
      <c r="T91" s="106"/>
      <c r="U91" s="106"/>
      <c r="V91" s="106"/>
      <c r="W91" s="106">
        <v>0.36</v>
      </c>
      <c r="X91" s="106"/>
      <c r="Y91" s="106"/>
      <c r="Z91" s="106">
        <v>0.432</v>
      </c>
      <c r="AA91" s="106">
        <v>3.7250000000000001</v>
      </c>
      <c r="AB91" s="106"/>
      <c r="AC91" s="106">
        <v>5.0988999999999995</v>
      </c>
      <c r="AD91" s="106">
        <v>2.37</v>
      </c>
      <c r="AE91" s="106">
        <v>0.1673</v>
      </c>
      <c r="AF91" s="106">
        <v>6.0000000000000001E-3</v>
      </c>
      <c r="AG91" s="106"/>
      <c r="AH91" s="106">
        <v>1.5679000000000001</v>
      </c>
      <c r="AI91" s="106">
        <v>0.51449999999999996</v>
      </c>
      <c r="AJ91" s="106">
        <v>3.9550000000000001</v>
      </c>
      <c r="AK91" s="106">
        <v>0</v>
      </c>
      <c r="AL91" s="106"/>
      <c r="AM91" s="106">
        <v>34.259399999999999</v>
      </c>
      <c r="AN91" s="106">
        <v>4.17</v>
      </c>
      <c r="AO91" s="106">
        <v>10.791499999999999</v>
      </c>
      <c r="AP91" s="106">
        <v>57.702500000000001</v>
      </c>
      <c r="AQ91" s="106">
        <v>0.31240000000000001</v>
      </c>
      <c r="AR91" s="106">
        <v>0</v>
      </c>
      <c r="AS91" s="106">
        <v>1.21E-2</v>
      </c>
      <c r="AT91" s="106"/>
      <c r="AU91" s="106">
        <v>16.45</v>
      </c>
      <c r="AV91" s="106">
        <v>7.9499999999999993</v>
      </c>
      <c r="AW91" s="106"/>
      <c r="AX91" s="106"/>
      <c r="AY91" s="275">
        <v>255.75129999999996</v>
      </c>
      <c r="AZ91"/>
      <c r="BA91"/>
    </row>
    <row r="92" spans="2:53" x14ac:dyDescent="0.2">
      <c r="B92" s="83" t="s">
        <v>817</v>
      </c>
      <c r="C92" s="105">
        <v>36.686332934793469</v>
      </c>
      <c r="D92" s="106">
        <v>0.18673317218973487</v>
      </c>
      <c r="E92" s="106">
        <v>9.0531524417592113</v>
      </c>
      <c r="F92" s="106">
        <v>3.6233357897280145</v>
      </c>
      <c r="G92" s="106">
        <v>0.57637996142312442</v>
      </c>
      <c r="H92" s="106">
        <v>0</v>
      </c>
      <c r="I92" s="106">
        <v>0.19664272693280538</v>
      </c>
      <c r="J92" s="106">
        <v>0</v>
      </c>
      <c r="K92" s="106">
        <v>0</v>
      </c>
      <c r="L92" s="106">
        <v>0</v>
      </c>
      <c r="M92" s="106">
        <v>1.2096624442224739</v>
      </c>
      <c r="N92" s="106">
        <v>0</v>
      </c>
      <c r="O92" s="106">
        <v>1.2872356774455727</v>
      </c>
      <c r="P92" s="106">
        <v>0.15863029428555836</v>
      </c>
      <c r="Q92" s="106">
        <v>1.2174042838654979</v>
      </c>
      <c r="R92" s="106">
        <v>4.7225221822445379E-3</v>
      </c>
      <c r="S92" s="106">
        <v>4.0480531125443022</v>
      </c>
      <c r="T92" s="106">
        <v>5.9612165251283523E-3</v>
      </c>
      <c r="U92" s="106">
        <v>0</v>
      </c>
      <c r="V92" s="106">
        <v>0.52203224712909713</v>
      </c>
      <c r="W92" s="106">
        <v>16.373681171409689</v>
      </c>
      <c r="X92" s="106">
        <v>0</v>
      </c>
      <c r="Y92" s="106">
        <v>0</v>
      </c>
      <c r="Z92" s="106">
        <v>1.2464361825268373E-2</v>
      </c>
      <c r="AA92" s="106">
        <v>18.398869003628292</v>
      </c>
      <c r="AB92" s="106">
        <v>0</v>
      </c>
      <c r="AC92" s="106">
        <v>18.174820164359183</v>
      </c>
      <c r="AD92" s="106">
        <v>3.3234169219572713</v>
      </c>
      <c r="AE92" s="106">
        <v>2.5796583874519716</v>
      </c>
      <c r="AF92" s="106">
        <v>0.11225667482384559</v>
      </c>
      <c r="AG92" s="106">
        <v>6.7201490653339784</v>
      </c>
      <c r="AH92" s="106">
        <v>0</v>
      </c>
      <c r="AI92" s="106">
        <v>3.3665389687689138</v>
      </c>
      <c r="AJ92" s="106">
        <v>6.7210780860911417</v>
      </c>
      <c r="AK92" s="106">
        <v>0</v>
      </c>
      <c r="AL92" s="106">
        <v>1.7519008928198634</v>
      </c>
      <c r="AM92" s="106">
        <v>72.550637336290677</v>
      </c>
      <c r="AN92" s="106">
        <v>7.9266373553028124</v>
      </c>
      <c r="AO92" s="106">
        <v>5.2876764761852781</v>
      </c>
      <c r="AP92" s="106">
        <v>9.3676259680588389E-3</v>
      </c>
      <c r="AQ92" s="106"/>
      <c r="AR92" s="106"/>
      <c r="AS92" s="106"/>
      <c r="AT92" s="106">
        <v>2.6824700179113279</v>
      </c>
      <c r="AU92" s="106">
        <v>118.78552303160045</v>
      </c>
      <c r="AV92" s="106">
        <v>164.48962820098453</v>
      </c>
      <c r="AW92" s="106"/>
      <c r="AX92" s="106">
        <v>2.3109391334426141</v>
      </c>
      <c r="AY92" s="275">
        <v>510.35399170118137</v>
      </c>
      <c r="AZ92"/>
      <c r="BA92"/>
    </row>
    <row r="93" spans="2:53" x14ac:dyDescent="0.2">
      <c r="B93" s="83" t="s">
        <v>7619</v>
      </c>
      <c r="C93" s="105">
        <v>1.08</v>
      </c>
      <c r="D93" s="106"/>
      <c r="E93" s="106">
        <v>0</v>
      </c>
      <c r="F93" s="106">
        <v>0</v>
      </c>
      <c r="G93" s="106"/>
      <c r="H93" s="106"/>
      <c r="I93" s="106"/>
      <c r="J93" s="106"/>
      <c r="K93" s="106"/>
      <c r="L93" s="106"/>
      <c r="M93" s="106"/>
      <c r="N93" s="106"/>
      <c r="O93" s="106"/>
      <c r="P93" s="106"/>
      <c r="Q93" s="106"/>
      <c r="R93" s="106"/>
      <c r="S93" s="106"/>
      <c r="T93" s="106"/>
      <c r="U93" s="106"/>
      <c r="V93" s="106"/>
      <c r="W93" s="106"/>
      <c r="X93" s="106"/>
      <c r="Y93" s="106"/>
      <c r="Z93" s="106"/>
      <c r="AA93" s="106">
        <v>0</v>
      </c>
      <c r="AB93" s="106"/>
      <c r="AC93" s="106">
        <v>1533.421</v>
      </c>
      <c r="AD93" s="106"/>
      <c r="AE93" s="106"/>
      <c r="AF93" s="106"/>
      <c r="AG93" s="106"/>
      <c r="AH93" s="106"/>
      <c r="AI93" s="106"/>
      <c r="AJ93" s="106">
        <v>1.1158999999999999</v>
      </c>
      <c r="AK93" s="106"/>
      <c r="AL93" s="106"/>
      <c r="AM93" s="106"/>
      <c r="AN93" s="106"/>
      <c r="AO93" s="106">
        <v>0.03</v>
      </c>
      <c r="AP93" s="106"/>
      <c r="AQ93" s="106"/>
      <c r="AR93" s="106"/>
      <c r="AS93" s="106"/>
      <c r="AT93" s="106"/>
      <c r="AU93" s="106"/>
      <c r="AV93" s="106"/>
      <c r="AW93" s="106"/>
      <c r="AX93" s="106"/>
      <c r="AY93" s="275">
        <v>1535.6469</v>
      </c>
      <c r="AZ93"/>
      <c r="BA93"/>
    </row>
    <row r="94" spans="2:53" x14ac:dyDescent="0.2">
      <c r="B94" s="83" t="s">
        <v>1857</v>
      </c>
      <c r="C94" s="105">
        <v>0.55900000000000005</v>
      </c>
      <c r="D94" s="106"/>
      <c r="E94" s="106"/>
      <c r="F94" s="106"/>
      <c r="G94" s="106"/>
      <c r="H94" s="106"/>
      <c r="I94" s="106"/>
      <c r="J94" s="106"/>
      <c r="K94" s="106"/>
      <c r="L94" s="106"/>
      <c r="M94" s="106">
        <v>0</v>
      </c>
      <c r="N94" s="106"/>
      <c r="O94" s="106"/>
      <c r="P94" s="106"/>
      <c r="Q94" s="106"/>
      <c r="R94" s="106"/>
      <c r="S94" s="106"/>
      <c r="T94" s="106"/>
      <c r="U94" s="106"/>
      <c r="V94" s="106"/>
      <c r="W94" s="106"/>
      <c r="X94" s="106"/>
      <c r="Y94" s="106"/>
      <c r="Z94" s="106"/>
      <c r="AA94" s="106">
        <v>0</v>
      </c>
      <c r="AB94" s="106"/>
      <c r="AC94" s="106">
        <v>3342.41</v>
      </c>
      <c r="AD94" s="106"/>
      <c r="AE94" s="106"/>
      <c r="AF94" s="106"/>
      <c r="AG94" s="106"/>
      <c r="AH94" s="106">
        <v>0</v>
      </c>
      <c r="AI94" s="106"/>
      <c r="AJ94" s="106">
        <v>3.6139999999999999</v>
      </c>
      <c r="AK94" s="106"/>
      <c r="AL94" s="106"/>
      <c r="AM94" s="106"/>
      <c r="AN94" s="106">
        <v>0</v>
      </c>
      <c r="AO94" s="106"/>
      <c r="AP94" s="106"/>
      <c r="AQ94" s="106"/>
      <c r="AR94" s="106">
        <v>0.63</v>
      </c>
      <c r="AS94" s="106"/>
      <c r="AT94" s="106"/>
      <c r="AU94" s="106"/>
      <c r="AV94" s="106"/>
      <c r="AW94" s="106"/>
      <c r="AX94" s="106"/>
      <c r="AY94" s="275">
        <v>3347.2130000000002</v>
      </c>
      <c r="AZ94"/>
      <c r="BA94"/>
    </row>
    <row r="95" spans="2:53" x14ac:dyDescent="0.2">
      <c r="B95" s="83" t="s">
        <v>1859</v>
      </c>
      <c r="C95" s="105">
        <v>0</v>
      </c>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v>0</v>
      </c>
      <c r="AD95" s="106"/>
      <c r="AE95" s="106"/>
      <c r="AF95" s="106"/>
      <c r="AG95" s="106"/>
      <c r="AH95" s="106"/>
      <c r="AI95" s="106"/>
      <c r="AJ95" s="106"/>
      <c r="AK95" s="106"/>
      <c r="AL95" s="106"/>
      <c r="AM95" s="106"/>
      <c r="AN95" s="106"/>
      <c r="AO95" s="106"/>
      <c r="AP95" s="106">
        <v>0.161</v>
      </c>
      <c r="AQ95" s="106"/>
      <c r="AR95" s="106"/>
      <c r="AS95" s="106"/>
      <c r="AT95" s="106"/>
      <c r="AU95" s="106">
        <v>0.63</v>
      </c>
      <c r="AV95" s="106"/>
      <c r="AW95" s="106"/>
      <c r="AX95" s="106"/>
      <c r="AY95" s="275">
        <v>0.79100000000000004</v>
      </c>
      <c r="AZ95"/>
      <c r="BA95"/>
    </row>
    <row r="96" spans="2:53" x14ac:dyDescent="0.2">
      <c r="B96" s="83" t="s">
        <v>7617</v>
      </c>
      <c r="C96" s="105"/>
      <c r="D96" s="106"/>
      <c r="E96" s="106"/>
      <c r="F96" s="106"/>
      <c r="G96" s="106"/>
      <c r="H96" s="106"/>
      <c r="I96" s="106"/>
      <c r="J96" s="106"/>
      <c r="K96" s="106"/>
      <c r="L96" s="106"/>
      <c r="M96" s="106">
        <v>0.93799999999999994</v>
      </c>
      <c r="N96" s="106"/>
      <c r="O96" s="106"/>
      <c r="P96" s="106"/>
      <c r="Q96" s="106"/>
      <c r="R96" s="106"/>
      <c r="S96" s="106"/>
      <c r="T96" s="106"/>
      <c r="U96" s="106"/>
      <c r="V96" s="106"/>
      <c r="W96" s="106"/>
      <c r="X96" s="106"/>
      <c r="Y96" s="106"/>
      <c r="Z96" s="106"/>
      <c r="AA96" s="106"/>
      <c r="AB96" s="106"/>
      <c r="AC96" s="106">
        <v>17.126300000000001</v>
      </c>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275">
        <v>18.064299999999999</v>
      </c>
      <c r="AZ96"/>
      <c r="BA96"/>
    </row>
    <row r="97" spans="2:53" x14ac:dyDescent="0.2">
      <c r="B97" s="83" t="s">
        <v>7620</v>
      </c>
      <c r="C97" s="105"/>
      <c r="D97" s="106"/>
      <c r="E97" s="106"/>
      <c r="F97" s="106"/>
      <c r="G97" s="106"/>
      <c r="H97" s="106"/>
      <c r="I97" s="106"/>
      <c r="J97" s="106"/>
      <c r="K97" s="106"/>
      <c r="L97" s="106"/>
      <c r="M97" s="106"/>
      <c r="N97" s="106"/>
      <c r="O97" s="106"/>
      <c r="P97" s="106">
        <v>0.25</v>
      </c>
      <c r="Q97" s="106">
        <v>0.31</v>
      </c>
      <c r="R97" s="106"/>
      <c r="S97" s="106"/>
      <c r="T97" s="106"/>
      <c r="U97" s="106"/>
      <c r="V97" s="106"/>
      <c r="W97" s="106"/>
      <c r="X97" s="106"/>
      <c r="Y97" s="106"/>
      <c r="Z97" s="106"/>
      <c r="AA97" s="106"/>
      <c r="AB97" s="106"/>
      <c r="AC97" s="106">
        <v>0.56290000000000007</v>
      </c>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275">
        <v>1.1229</v>
      </c>
      <c r="AZ97"/>
      <c r="BA97"/>
    </row>
    <row r="98" spans="2:53" x14ac:dyDescent="0.2">
      <c r="B98" s="83" t="s">
        <v>1854</v>
      </c>
      <c r="C98" s="105"/>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v>0</v>
      </c>
      <c r="AD98" s="106"/>
      <c r="AE98" s="106"/>
      <c r="AF98" s="106"/>
      <c r="AG98" s="106"/>
      <c r="AH98" s="106">
        <v>0</v>
      </c>
      <c r="AI98" s="106"/>
      <c r="AJ98" s="106"/>
      <c r="AK98" s="106"/>
      <c r="AL98" s="106"/>
      <c r="AM98" s="106"/>
      <c r="AN98" s="106"/>
      <c r="AO98" s="106"/>
      <c r="AP98" s="106"/>
      <c r="AQ98" s="106"/>
      <c r="AR98" s="106"/>
      <c r="AS98" s="106"/>
      <c r="AT98" s="106"/>
      <c r="AU98" s="106"/>
      <c r="AV98" s="106"/>
      <c r="AW98" s="106"/>
      <c r="AX98" s="106"/>
      <c r="AY98" s="275">
        <v>0</v>
      </c>
      <c r="AZ98"/>
      <c r="BA98"/>
    </row>
    <row r="99" spans="2:53" x14ac:dyDescent="0.2">
      <c r="B99" s="83" t="s">
        <v>1860</v>
      </c>
      <c r="C99" s="105"/>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v>0.29470000000000002</v>
      </c>
      <c r="AE99" s="106"/>
      <c r="AF99" s="106"/>
      <c r="AG99" s="106"/>
      <c r="AH99" s="106"/>
      <c r="AI99" s="106"/>
      <c r="AJ99" s="106"/>
      <c r="AK99" s="106"/>
      <c r="AL99" s="106"/>
      <c r="AM99" s="106"/>
      <c r="AN99" s="106"/>
      <c r="AO99" s="106"/>
      <c r="AP99" s="106"/>
      <c r="AQ99" s="106"/>
      <c r="AR99" s="106"/>
      <c r="AS99" s="106"/>
      <c r="AT99" s="106"/>
      <c r="AU99" s="106"/>
      <c r="AV99" s="106"/>
      <c r="AW99" s="106"/>
      <c r="AX99" s="106"/>
      <c r="AY99" s="275">
        <v>0.29470000000000002</v>
      </c>
      <c r="AZ99"/>
      <c r="BA99"/>
    </row>
    <row r="100" spans="2:53" x14ac:dyDescent="0.2">
      <c r="B100" s="83" t="s">
        <v>800</v>
      </c>
      <c r="C100" s="105">
        <v>2.320544432912364E-2</v>
      </c>
      <c r="D100" s="106">
        <v>1.1164436590198586E-3</v>
      </c>
      <c r="E100" s="106">
        <v>1.3903721429968794E-2</v>
      </c>
      <c r="F100" s="106">
        <v>2.0350665317730682E-2</v>
      </c>
      <c r="G100" s="106">
        <v>2.069122505456698E-2</v>
      </c>
      <c r="H100" s="106">
        <v>1.8153314667882581E-3</v>
      </c>
      <c r="I100" s="106">
        <v>5.5674113500194531E-4</v>
      </c>
      <c r="J100" s="106">
        <v>3.7994621074866806E-3</v>
      </c>
      <c r="K100" s="106">
        <v>1.2230536635946991E-3</v>
      </c>
      <c r="L100" s="106">
        <v>6.7223530662468937E-4</v>
      </c>
      <c r="M100" s="106">
        <v>1.2123926631372149E-2</v>
      </c>
      <c r="N100" s="106">
        <v>6.2307624895962394E-3</v>
      </c>
      <c r="O100" s="106">
        <v>4.9455196566662168E-3</v>
      </c>
      <c r="P100" s="106">
        <v>1.2479293313288285E-2</v>
      </c>
      <c r="Q100" s="106">
        <v>1.0545506285861315E-2</v>
      </c>
      <c r="R100" s="106">
        <v>1.7768334095806769E-5</v>
      </c>
      <c r="S100" s="106">
        <v>5.6503302424665523E-3</v>
      </c>
      <c r="T100" s="106">
        <v>2.9613890159677946E-6</v>
      </c>
      <c r="U100" s="106">
        <v>1.4599647848721226E-3</v>
      </c>
      <c r="V100" s="106">
        <v>1.5339995102713175E-3</v>
      </c>
      <c r="W100" s="106">
        <v>2.8488562333610183E-3</v>
      </c>
      <c r="X100" s="106">
        <v>1.3415092242334108E-3</v>
      </c>
      <c r="Y100" s="106">
        <v>2.3098834324548797E-4</v>
      </c>
      <c r="Z100" s="106">
        <v>7.163600029626095E-3</v>
      </c>
      <c r="AA100" s="106">
        <v>1.2920540276667487E-2</v>
      </c>
      <c r="AB100" s="106">
        <v>7.5515419907178759E-3</v>
      </c>
      <c r="AC100" s="106">
        <v>1.3113030562705394E-2</v>
      </c>
      <c r="AD100" s="106">
        <v>1.3577968638212338E-2</v>
      </c>
      <c r="AE100" s="106">
        <v>3.065037631526667E-3</v>
      </c>
      <c r="AF100" s="106">
        <v>6.0797316497818825E-3</v>
      </c>
      <c r="AG100" s="106">
        <v>3.269373473628445E-3</v>
      </c>
      <c r="AH100" s="106">
        <v>8.2267386863585333E-3</v>
      </c>
      <c r="AI100" s="106">
        <v>5.9968127573347841E-3</v>
      </c>
      <c r="AJ100" s="106">
        <v>1.8348766342936456E-2</v>
      </c>
      <c r="AK100" s="106">
        <v>2.5764084438919814E-3</v>
      </c>
      <c r="AL100" s="106">
        <v>2.0492811990497138E-3</v>
      </c>
      <c r="AM100" s="106">
        <v>1.0921602690889227E-2</v>
      </c>
      <c r="AN100" s="106">
        <v>9.346143734394359E-3</v>
      </c>
      <c r="AO100" s="106">
        <v>7.4390092081111003E-3</v>
      </c>
      <c r="AP100" s="106">
        <v>9.7252015284382369E-3</v>
      </c>
      <c r="AQ100" s="106"/>
      <c r="AR100" s="106"/>
      <c r="AS100" s="106"/>
      <c r="AT100" s="106">
        <v>6.8378472378696374E-3</v>
      </c>
      <c r="AU100" s="106">
        <v>3.3209016425062847E-2</v>
      </c>
      <c r="AV100" s="106">
        <v>3.0348314635637957E-2</v>
      </c>
      <c r="AW100" s="106"/>
      <c r="AX100" s="106">
        <v>7.7292253316759438E-4</v>
      </c>
      <c r="AY100" s="275">
        <v>0.35928459958426062</v>
      </c>
      <c r="AZ100"/>
      <c r="BA100"/>
    </row>
    <row r="101" spans="2:53" x14ac:dyDescent="0.2">
      <c r="B101" s="83" t="s">
        <v>3157</v>
      </c>
      <c r="C101" s="105"/>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v>12.639999999999999</v>
      </c>
      <c r="AV101" s="106">
        <v>8.67</v>
      </c>
      <c r="AW101" s="106"/>
      <c r="AX101" s="106"/>
      <c r="AY101" s="275">
        <v>21.31</v>
      </c>
      <c r="AZ101"/>
      <c r="BA101"/>
    </row>
    <row r="102" spans="2:53" x14ac:dyDescent="0.2">
      <c r="B102" s="83" t="s">
        <v>17124</v>
      </c>
      <c r="C102" s="105">
        <v>0</v>
      </c>
      <c r="D102" s="106">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v>0</v>
      </c>
      <c r="W102" s="106">
        <v>0</v>
      </c>
      <c r="X102" s="106">
        <v>0</v>
      </c>
      <c r="Y102" s="106">
        <v>0</v>
      </c>
      <c r="Z102" s="106">
        <v>0</v>
      </c>
      <c r="AA102" s="106">
        <v>0</v>
      </c>
      <c r="AB102" s="106">
        <v>0</v>
      </c>
      <c r="AC102" s="106">
        <v>0</v>
      </c>
      <c r="AD102" s="106">
        <v>0</v>
      </c>
      <c r="AE102" s="106">
        <v>0</v>
      </c>
      <c r="AF102" s="106">
        <v>0</v>
      </c>
      <c r="AG102" s="106">
        <v>0</v>
      </c>
      <c r="AH102" s="106">
        <v>0</v>
      </c>
      <c r="AI102" s="106">
        <v>0</v>
      </c>
      <c r="AJ102" s="106">
        <v>0</v>
      </c>
      <c r="AK102" s="106">
        <v>0</v>
      </c>
      <c r="AL102" s="106">
        <v>0</v>
      </c>
      <c r="AM102" s="106">
        <v>0</v>
      </c>
      <c r="AN102" s="106">
        <v>0</v>
      </c>
      <c r="AO102" s="106">
        <v>0</v>
      </c>
      <c r="AP102" s="106">
        <v>0</v>
      </c>
      <c r="AQ102" s="106"/>
      <c r="AR102" s="106"/>
      <c r="AS102" s="106"/>
      <c r="AT102" s="106">
        <v>0</v>
      </c>
      <c r="AU102" s="106">
        <v>0</v>
      </c>
      <c r="AV102" s="106">
        <v>0</v>
      </c>
      <c r="AW102" s="106"/>
      <c r="AX102" s="106">
        <v>0</v>
      </c>
      <c r="AY102" s="275">
        <v>0</v>
      </c>
      <c r="AZ102"/>
      <c r="BA102"/>
    </row>
    <row r="103" spans="2:53" x14ac:dyDescent="0.2">
      <c r="B103" s="83" t="s">
        <v>901</v>
      </c>
      <c r="C103" s="105">
        <v>0</v>
      </c>
      <c r="D103" s="106">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v>0</v>
      </c>
      <c r="W103" s="106">
        <v>0</v>
      </c>
      <c r="X103" s="106">
        <v>0</v>
      </c>
      <c r="Y103" s="106">
        <v>0</v>
      </c>
      <c r="Z103" s="106">
        <v>0</v>
      </c>
      <c r="AA103" s="106">
        <v>0</v>
      </c>
      <c r="AB103" s="106">
        <v>0</v>
      </c>
      <c r="AC103" s="106">
        <v>0</v>
      </c>
      <c r="AD103" s="106">
        <v>0</v>
      </c>
      <c r="AE103" s="106">
        <v>0</v>
      </c>
      <c r="AF103" s="106">
        <v>0</v>
      </c>
      <c r="AG103" s="106">
        <v>0</v>
      </c>
      <c r="AH103" s="106">
        <v>0</v>
      </c>
      <c r="AI103" s="106">
        <v>0</v>
      </c>
      <c r="AJ103" s="106">
        <v>0</v>
      </c>
      <c r="AK103" s="106">
        <v>0</v>
      </c>
      <c r="AL103" s="106">
        <v>0</v>
      </c>
      <c r="AM103" s="106">
        <v>0</v>
      </c>
      <c r="AN103" s="106">
        <v>0</v>
      </c>
      <c r="AO103" s="106">
        <v>0</v>
      </c>
      <c r="AP103" s="106">
        <v>0</v>
      </c>
      <c r="AQ103" s="106"/>
      <c r="AR103" s="106"/>
      <c r="AS103" s="106"/>
      <c r="AT103" s="106">
        <v>0</v>
      </c>
      <c r="AU103" s="106">
        <v>0</v>
      </c>
      <c r="AV103" s="106">
        <v>0</v>
      </c>
      <c r="AW103" s="106"/>
      <c r="AX103" s="106">
        <v>0</v>
      </c>
      <c r="AY103" s="275">
        <v>0</v>
      </c>
      <c r="AZ103"/>
      <c r="BA103"/>
    </row>
    <row r="104" spans="2:53" x14ac:dyDescent="0.2">
      <c r="B104" s="97" t="s">
        <v>10437</v>
      </c>
      <c r="C104" s="107">
        <v>26963.103732631014</v>
      </c>
      <c r="D104" s="108">
        <v>1187.4253978939189</v>
      </c>
      <c r="E104" s="108">
        <v>16503.908055591633</v>
      </c>
      <c r="F104" s="108">
        <v>25388.211355648898</v>
      </c>
      <c r="G104" s="108">
        <v>27931.962052362556</v>
      </c>
      <c r="H104" s="108">
        <v>3416.0344494098199</v>
      </c>
      <c r="I104" s="108">
        <v>449.00427783109927</v>
      </c>
      <c r="J104" s="108">
        <v>4862.3454930618864</v>
      </c>
      <c r="K104" s="108">
        <v>1053.0409281552591</v>
      </c>
      <c r="L104" s="108">
        <v>1214.9483804354595</v>
      </c>
      <c r="M104" s="108">
        <v>23672.370392178429</v>
      </c>
      <c r="N104" s="108">
        <v>5867.4457317397628</v>
      </c>
      <c r="O104" s="108">
        <v>5468.4030662860496</v>
      </c>
      <c r="P104" s="108">
        <v>18991.50678241947</v>
      </c>
      <c r="Q104" s="108">
        <v>9810.8368154976488</v>
      </c>
      <c r="R104" s="108">
        <v>21.076806867367996</v>
      </c>
      <c r="S104" s="108">
        <v>5826.1625243709868</v>
      </c>
      <c r="T104" s="108">
        <v>3.3267861532322054</v>
      </c>
      <c r="U104" s="108">
        <v>3516.2076525641546</v>
      </c>
      <c r="V104" s="108">
        <v>2246.0305379972579</v>
      </c>
      <c r="W104" s="108">
        <v>5505.6978698985413</v>
      </c>
      <c r="X104" s="108">
        <v>1670.712922771434</v>
      </c>
      <c r="Y104" s="108">
        <v>302.57859972902565</v>
      </c>
      <c r="Z104" s="108">
        <v>10104.527077599956</v>
      </c>
      <c r="AA104" s="108">
        <v>18364.299539744021</v>
      </c>
      <c r="AB104" s="108">
        <v>6710.0392486031033</v>
      </c>
      <c r="AC104" s="108">
        <v>25023.638055177285</v>
      </c>
      <c r="AD104" s="108">
        <v>12444.697275911316</v>
      </c>
      <c r="AE104" s="108">
        <v>3078.0463173029607</v>
      </c>
      <c r="AF104" s="108">
        <v>5937.9863496653761</v>
      </c>
      <c r="AG104" s="108">
        <v>3769.5340897633132</v>
      </c>
      <c r="AH104" s="108">
        <v>14361.825176529055</v>
      </c>
      <c r="AI104" s="108">
        <v>5170.5523011367113</v>
      </c>
      <c r="AJ104" s="108">
        <v>16186.876765559104</v>
      </c>
      <c r="AK104" s="108">
        <v>4143.0355520690282</v>
      </c>
      <c r="AL104" s="108">
        <v>1913.2626336102769</v>
      </c>
      <c r="AM104" s="108">
        <v>27832.883423237719</v>
      </c>
      <c r="AN104" s="108">
        <v>11842.908744062714</v>
      </c>
      <c r="AO104" s="108">
        <v>8001.7691748067737</v>
      </c>
      <c r="AP104" s="108">
        <v>20753.192483514857</v>
      </c>
      <c r="AQ104" s="108">
        <v>65.104799999999997</v>
      </c>
      <c r="AR104" s="108">
        <v>34.590400000000002</v>
      </c>
      <c r="AS104" s="108">
        <v>1.2199999999999999E-2</v>
      </c>
      <c r="AT104" s="108">
        <v>5845.6595841151038</v>
      </c>
      <c r="AU104" s="108">
        <v>61787.357398222441</v>
      </c>
      <c r="AV104" s="108">
        <v>59410.862932594602</v>
      </c>
      <c r="AW104" s="108">
        <v>27.270000000000003</v>
      </c>
      <c r="AX104" s="108">
        <v>1003.3012415717783</v>
      </c>
      <c r="AY104" s="276">
        <v>515685.57337629254</v>
      </c>
      <c r="AZ104"/>
      <c r="BA104"/>
    </row>
    <row r="105" spans="2:53"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row>
    <row r="106" spans="2:53" x14ac:dyDescent="0.2">
      <c r="B106"/>
      <c r="C106"/>
      <c r="D106"/>
      <c r="E106"/>
      <c r="F106"/>
      <c r="G106"/>
      <c r="H106"/>
      <c r="I106"/>
      <c r="J106"/>
      <c r="K106"/>
      <c r="L106"/>
      <c r="M106"/>
      <c r="N106"/>
      <c r="O106"/>
      <c r="P106" s="52"/>
      <c r="Q106" s="52"/>
      <c r="R106" s="52"/>
      <c r="S106" s="52"/>
      <c r="T106" s="106"/>
      <c r="U106" s="106"/>
      <c r="V106" s="106"/>
      <c r="W106" s="106"/>
    </row>
    <row r="107" spans="2:53" x14ac:dyDescent="0.2">
      <c r="B107"/>
      <c r="C107"/>
      <c r="D107"/>
      <c r="E107"/>
      <c r="F107"/>
      <c r="G107"/>
      <c r="H107"/>
      <c r="I107"/>
      <c r="J107"/>
      <c r="K107"/>
      <c r="L107"/>
      <c r="M107"/>
      <c r="N107"/>
      <c r="O107"/>
      <c r="P107" s="52"/>
      <c r="Q107" s="52"/>
      <c r="R107" s="52"/>
      <c r="S107" s="52"/>
      <c r="T107" s="106"/>
      <c r="U107" s="106"/>
      <c r="V107" s="106"/>
      <c r="W107" s="106"/>
    </row>
    <row r="108" spans="2:53" x14ac:dyDescent="0.2">
      <c r="B108"/>
      <c r="C108"/>
      <c r="D108"/>
      <c r="E108"/>
      <c r="F108"/>
      <c r="G108"/>
      <c r="H108"/>
      <c r="I108"/>
      <c r="J108"/>
      <c r="K108"/>
      <c r="L108"/>
      <c r="M108"/>
      <c r="N108"/>
      <c r="O108"/>
      <c r="P108" s="52"/>
      <c r="Q108" s="52"/>
      <c r="R108" s="52"/>
      <c r="S108" s="52"/>
      <c r="T108" s="106"/>
      <c r="U108" s="106"/>
      <c r="V108" s="106"/>
      <c r="W108" s="106"/>
    </row>
    <row r="109" spans="2:53" x14ac:dyDescent="0.2">
      <c r="B109"/>
      <c r="C109"/>
      <c r="D109"/>
      <c r="E109"/>
      <c r="F109"/>
      <c r="G109"/>
      <c r="H109"/>
      <c r="I109"/>
      <c r="J109"/>
      <c r="K109"/>
      <c r="L109"/>
      <c r="M109"/>
      <c r="N109"/>
      <c r="O109"/>
      <c r="P109" s="52"/>
      <c r="Q109" s="52"/>
      <c r="R109" s="52"/>
      <c r="S109" s="52"/>
      <c r="T109" s="106"/>
      <c r="U109" s="106"/>
      <c r="V109" s="106"/>
      <c r="W109" s="106"/>
    </row>
    <row r="110" spans="2:53" x14ac:dyDescent="0.2">
      <c r="B110"/>
      <c r="C110"/>
      <c r="D110"/>
      <c r="E110"/>
      <c r="F110"/>
      <c r="G110"/>
      <c r="H110"/>
      <c r="I110"/>
      <c r="J110"/>
      <c r="K110"/>
      <c r="L110"/>
      <c r="M110"/>
      <c r="N110"/>
      <c r="O110"/>
      <c r="P110" s="52"/>
      <c r="Q110" s="52"/>
      <c r="R110" s="52"/>
      <c r="S110" s="52"/>
      <c r="T110" s="106"/>
      <c r="U110" s="106"/>
      <c r="V110" s="106"/>
      <c r="W110" s="106"/>
    </row>
    <row r="111" spans="2:53" x14ac:dyDescent="0.2">
      <c r="B111"/>
      <c r="C111"/>
      <c r="D111"/>
      <c r="E111"/>
      <c r="F111"/>
      <c r="G111"/>
      <c r="H111"/>
      <c r="I111"/>
      <c r="J111"/>
      <c r="K111"/>
      <c r="L111"/>
      <c r="M111"/>
      <c r="N111"/>
      <c r="O111"/>
      <c r="P111" s="52"/>
      <c r="Q111" s="52"/>
      <c r="R111" s="52"/>
      <c r="S111" s="52"/>
      <c r="T111" s="106"/>
      <c r="U111" s="106"/>
      <c r="V111" s="106"/>
      <c r="W111" s="106"/>
    </row>
    <row r="112" spans="2:53" x14ac:dyDescent="0.2">
      <c r="B112"/>
      <c r="C112"/>
      <c r="D112"/>
      <c r="E112"/>
      <c r="F112"/>
      <c r="G112"/>
      <c r="H112"/>
      <c r="I112"/>
      <c r="J112"/>
      <c r="K112"/>
      <c r="L112"/>
      <c r="M112"/>
      <c r="N112"/>
      <c r="O112"/>
      <c r="P112" s="52"/>
      <c r="Q112" s="52"/>
      <c r="R112" s="52"/>
      <c r="S112" s="52"/>
      <c r="T112" s="106"/>
      <c r="U112" s="106"/>
      <c r="V112" s="106"/>
      <c r="W112" s="106"/>
    </row>
    <row r="113" spans="2:23" x14ac:dyDescent="0.2">
      <c r="B113"/>
      <c r="C113"/>
      <c r="D113"/>
      <c r="E113"/>
      <c r="F113"/>
      <c r="G113"/>
      <c r="H113"/>
      <c r="I113"/>
      <c r="J113"/>
      <c r="K113"/>
      <c r="L113"/>
      <c r="M113"/>
      <c r="N113"/>
      <c r="O113"/>
      <c r="P113" s="52"/>
      <c r="Q113" s="52"/>
      <c r="R113" s="52"/>
      <c r="S113" s="52"/>
      <c r="T113" s="106"/>
      <c r="U113" s="106"/>
      <c r="V113" s="106"/>
      <c r="W113" s="106"/>
    </row>
    <row r="114" spans="2:23" x14ac:dyDescent="0.2">
      <c r="B114"/>
      <c r="C114"/>
      <c r="D114"/>
      <c r="E114"/>
      <c r="F114"/>
      <c r="G114"/>
      <c r="H114"/>
      <c r="I114"/>
      <c r="J114"/>
      <c r="K114"/>
      <c r="L114"/>
      <c r="M114"/>
      <c r="N114"/>
      <c r="O114"/>
      <c r="P114" s="52"/>
      <c r="Q114" s="52"/>
      <c r="R114" s="52"/>
      <c r="S114" s="52"/>
      <c r="T114" s="106"/>
      <c r="U114" s="106"/>
      <c r="V114" s="106"/>
      <c r="W114" s="106"/>
    </row>
    <row r="115" spans="2:23" x14ac:dyDescent="0.2">
      <c r="B115"/>
      <c r="C115"/>
      <c r="D115"/>
      <c r="E115"/>
      <c r="F115"/>
      <c r="G115"/>
      <c r="H115"/>
      <c r="I115"/>
      <c r="J115"/>
      <c r="K115"/>
      <c r="L115"/>
      <c r="M115"/>
      <c r="N115"/>
      <c r="O115"/>
      <c r="P115" s="52"/>
      <c r="Q115" s="52"/>
      <c r="R115" s="52"/>
      <c r="S115" s="52"/>
      <c r="T115" s="106"/>
      <c r="U115" s="106"/>
      <c r="V115" s="106"/>
      <c r="W115" s="106"/>
    </row>
    <row r="116" spans="2:23" x14ac:dyDescent="0.2">
      <c r="B116"/>
      <c r="C116"/>
      <c r="D116"/>
      <c r="E116"/>
      <c r="F116"/>
      <c r="G116"/>
      <c r="H116"/>
      <c r="I116"/>
      <c r="J116"/>
      <c r="K116"/>
      <c r="L116"/>
      <c r="M116"/>
      <c r="N116"/>
      <c r="O116"/>
      <c r="P116" s="52"/>
      <c r="Q116" s="52"/>
      <c r="R116" s="52"/>
      <c r="S116" s="52"/>
      <c r="T116" s="106"/>
      <c r="U116" s="106"/>
      <c r="V116" s="106"/>
      <c r="W116" s="106"/>
    </row>
    <row r="117" spans="2:23" x14ac:dyDescent="0.2">
      <c r="B117"/>
      <c r="C117"/>
      <c r="D117"/>
      <c r="E117"/>
      <c r="F117"/>
      <c r="G117"/>
      <c r="H117"/>
      <c r="I117"/>
      <c r="J117"/>
      <c r="K117"/>
      <c r="L117"/>
      <c r="M117"/>
      <c r="N117"/>
      <c r="O117"/>
      <c r="P117" s="52"/>
      <c r="Q117" s="52"/>
      <c r="R117" s="52"/>
      <c r="S117" s="52"/>
      <c r="T117" s="106"/>
      <c r="U117" s="106"/>
      <c r="V117" s="106"/>
      <c r="W117" s="106"/>
    </row>
    <row r="118" spans="2:23" x14ac:dyDescent="0.2">
      <c r="B118"/>
      <c r="C118"/>
      <c r="D118"/>
      <c r="E118"/>
      <c r="F118"/>
      <c r="G118"/>
      <c r="H118"/>
      <c r="I118"/>
      <c r="J118"/>
      <c r="K118"/>
      <c r="L118"/>
      <c r="M118"/>
      <c r="N118"/>
      <c r="O118"/>
      <c r="P118" s="52"/>
      <c r="Q118" s="52"/>
      <c r="R118" s="52"/>
      <c r="S118" s="52"/>
      <c r="T118" s="106"/>
      <c r="U118" s="106"/>
      <c r="V118" s="106"/>
      <c r="W118" s="106"/>
    </row>
    <row r="119" spans="2:23" x14ac:dyDescent="0.2">
      <c r="B119"/>
      <c r="C119"/>
      <c r="D119"/>
      <c r="E119"/>
      <c r="F119"/>
      <c r="G119"/>
      <c r="H119"/>
      <c r="I119"/>
      <c r="J119"/>
      <c r="K119"/>
      <c r="L119"/>
      <c r="M119"/>
      <c r="N119"/>
      <c r="O119"/>
      <c r="P119" s="52"/>
      <c r="Q119" s="52"/>
      <c r="R119" s="52"/>
      <c r="S119" s="52"/>
      <c r="T119" s="106"/>
      <c r="U119" s="106"/>
      <c r="V119" s="106"/>
      <c r="W119" s="106"/>
    </row>
    <row r="120" spans="2:23" x14ac:dyDescent="0.2">
      <c r="B120"/>
      <c r="C120"/>
      <c r="D120"/>
      <c r="E120"/>
      <c r="F120"/>
      <c r="G120"/>
      <c r="H120"/>
      <c r="I120"/>
      <c r="J120"/>
      <c r="K120"/>
      <c r="L120"/>
      <c r="M120"/>
      <c r="N120"/>
      <c r="O120"/>
      <c r="P120" s="52"/>
      <c r="Q120" s="52"/>
      <c r="R120" s="52"/>
      <c r="S120" s="52"/>
      <c r="T120" s="106"/>
      <c r="U120" s="106"/>
      <c r="V120" s="106"/>
      <c r="W120" s="106"/>
    </row>
    <row r="121" spans="2:23" x14ac:dyDescent="0.2">
      <c r="B121"/>
      <c r="C121"/>
      <c r="D121"/>
      <c r="E121"/>
      <c r="F121"/>
      <c r="G121"/>
      <c r="H121"/>
      <c r="I121"/>
      <c r="J121"/>
      <c r="K121"/>
      <c r="L121"/>
      <c r="M121"/>
      <c r="N121"/>
      <c r="O121"/>
      <c r="P121" s="52"/>
      <c r="Q121" s="52"/>
      <c r="R121" s="52"/>
      <c r="S121" s="52"/>
      <c r="T121" s="106"/>
      <c r="U121" s="106"/>
      <c r="V121" s="106"/>
      <c r="W121" s="106"/>
    </row>
    <row r="122" spans="2:23" x14ac:dyDescent="0.2">
      <c r="B122"/>
      <c r="C122"/>
      <c r="D122"/>
      <c r="E122"/>
      <c r="F122"/>
      <c r="G122"/>
      <c r="H122"/>
      <c r="I122"/>
      <c r="J122"/>
      <c r="K122"/>
      <c r="L122"/>
      <c r="M122"/>
      <c r="N122"/>
      <c r="O122"/>
      <c r="P122" s="52"/>
      <c r="Q122" s="52"/>
      <c r="R122" s="52"/>
      <c r="S122" s="52"/>
      <c r="T122" s="106"/>
      <c r="U122" s="106"/>
      <c r="V122" s="106"/>
      <c r="W122" s="106"/>
    </row>
    <row r="123" spans="2:23" x14ac:dyDescent="0.2">
      <c r="B123"/>
      <c r="C123"/>
      <c r="D123"/>
      <c r="E123"/>
      <c r="F123"/>
      <c r="G123"/>
      <c r="H123"/>
      <c r="I123"/>
      <c r="J123"/>
      <c r="K123"/>
      <c r="L123"/>
      <c r="M123"/>
      <c r="N123"/>
      <c r="O123"/>
      <c r="P123" s="52"/>
      <c r="Q123" s="52"/>
      <c r="R123" s="52"/>
      <c r="S123" s="52"/>
      <c r="T123" s="106"/>
      <c r="U123" s="106"/>
      <c r="V123" s="106"/>
      <c r="W123" s="106"/>
    </row>
    <row r="124" spans="2:23" x14ac:dyDescent="0.2">
      <c r="B124"/>
      <c r="C124"/>
      <c r="D124"/>
      <c r="E124"/>
      <c r="F124"/>
      <c r="G124"/>
      <c r="H124"/>
      <c r="I124"/>
      <c r="J124"/>
      <c r="K124"/>
      <c r="L124"/>
      <c r="M124"/>
      <c r="N124"/>
      <c r="O124"/>
      <c r="P124" s="52"/>
      <c r="Q124" s="52"/>
      <c r="R124" s="52"/>
      <c r="S124" s="52"/>
      <c r="T124" s="106"/>
      <c r="U124" s="106"/>
      <c r="V124" s="106"/>
      <c r="W124" s="106"/>
    </row>
    <row r="125" spans="2:23" x14ac:dyDescent="0.2">
      <c r="B125"/>
      <c r="C125"/>
      <c r="D125"/>
      <c r="E125"/>
      <c r="F125"/>
      <c r="G125"/>
      <c r="H125"/>
      <c r="I125"/>
      <c r="J125"/>
      <c r="K125"/>
      <c r="L125"/>
      <c r="M125"/>
      <c r="N125"/>
      <c r="O125"/>
      <c r="P125" s="52"/>
      <c r="Q125" s="52"/>
      <c r="R125" s="52"/>
      <c r="S125" s="52"/>
      <c r="T125" s="106"/>
      <c r="U125" s="106"/>
      <c r="V125" s="106"/>
      <c r="W125" s="106"/>
    </row>
    <row r="126" spans="2:23" x14ac:dyDescent="0.2">
      <c r="B126"/>
      <c r="C126"/>
      <c r="D126"/>
      <c r="E126"/>
      <c r="F126"/>
      <c r="G126"/>
      <c r="H126"/>
      <c r="I126"/>
      <c r="J126"/>
      <c r="K126"/>
      <c r="L126"/>
      <c r="M126"/>
      <c r="N126"/>
      <c r="O126"/>
      <c r="P126" s="52"/>
      <c r="Q126" s="52"/>
      <c r="R126" s="52"/>
      <c r="S126" s="52"/>
      <c r="T126" s="106"/>
      <c r="U126" s="106"/>
      <c r="V126" s="106"/>
      <c r="W126" s="106"/>
    </row>
    <row r="127" spans="2:23" x14ac:dyDescent="0.2">
      <c r="B127"/>
      <c r="C127"/>
      <c r="D127"/>
      <c r="E127"/>
      <c r="F127"/>
      <c r="G127"/>
      <c r="H127"/>
      <c r="I127"/>
      <c r="J127"/>
      <c r="K127"/>
      <c r="L127"/>
      <c r="M127"/>
      <c r="N127"/>
      <c r="O127"/>
      <c r="P127" s="52"/>
      <c r="Q127" s="52"/>
      <c r="R127" s="52"/>
      <c r="S127" s="52"/>
      <c r="T127" s="106"/>
      <c r="U127" s="106"/>
      <c r="V127" s="106"/>
      <c r="W127" s="106"/>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61"/>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RowHeight="12.75" x14ac:dyDescent="0.2"/>
  <cols>
    <col min="1" max="1" width="9.140625" style="7" customWidth="1"/>
    <col min="2" max="2" width="72.140625" style="7" customWidth="1"/>
    <col min="3" max="47" width="12" style="7" customWidth="1"/>
    <col min="48" max="50" width="12" style="7" bestFit="1" customWidth="1"/>
    <col min="51" max="51" width="11" style="7" customWidth="1"/>
    <col min="52" max="53" width="12" style="7" bestFit="1" customWidth="1"/>
    <col min="54" max="16384" width="9.140625" style="7"/>
  </cols>
  <sheetData>
    <row r="1" spans="1:53" x14ac:dyDescent="0.2">
      <c r="A1" s="85" t="s">
        <v>19</v>
      </c>
      <c r="C1" s="86"/>
      <c r="D1" s="74"/>
    </row>
    <row r="2" spans="1:53" x14ac:dyDescent="0.2">
      <c r="A2" s="47"/>
    </row>
    <row r="3" spans="1:53" x14ac:dyDescent="0.2">
      <c r="A3" s="86" t="s">
        <v>17</v>
      </c>
    </row>
    <row r="4" spans="1:53" x14ac:dyDescent="0.2">
      <c r="B4" s="56" t="str">
        <f>B24</f>
        <v>Description</v>
      </c>
      <c r="C4" s="87" t="str">
        <f>C24</f>
        <v>Crockett</v>
      </c>
      <c r="D4" s="87" t="str">
        <f>D24</f>
        <v>Coke</v>
      </c>
      <c r="E4" s="87" t="str">
        <f>E24</f>
        <v>Crane</v>
      </c>
      <c r="F4" s="87" t="str">
        <f>F24</f>
        <v>Ector</v>
      </c>
      <c r="G4" s="87" t="str">
        <f t="shared" ref="G4:AT4" si="0">G24</f>
        <v>Andrews</v>
      </c>
      <c r="H4" s="87" t="str">
        <f t="shared" si="0"/>
        <v>Borden</v>
      </c>
      <c r="I4" s="87" t="str">
        <f t="shared" si="0"/>
        <v>Culbrson</v>
      </c>
      <c r="J4" s="87" t="str">
        <f t="shared" si="0"/>
        <v>Dawson</v>
      </c>
      <c r="K4" s="87" t="str">
        <f t="shared" si="0"/>
        <v>Crosby</v>
      </c>
      <c r="L4" s="87" t="str">
        <f t="shared" si="0"/>
        <v>Dickens</v>
      </c>
      <c r="M4" s="87" t="str">
        <f t="shared" si="0"/>
        <v>Gaines</v>
      </c>
      <c r="N4" s="87" t="str">
        <f t="shared" si="0"/>
        <v>Garza</v>
      </c>
      <c r="O4" s="87" t="str">
        <f t="shared" si="0"/>
        <v>Glasscck</v>
      </c>
      <c r="P4" s="87" t="str">
        <f t="shared" si="0"/>
        <v>Hockley</v>
      </c>
      <c r="Q4" s="87" t="str">
        <f t="shared" si="0"/>
        <v>Howard</v>
      </c>
      <c r="R4" s="87" t="str">
        <f t="shared" si="0"/>
        <v>Hudspeth</v>
      </c>
      <c r="S4" s="87" t="str">
        <f t="shared" si="0"/>
        <v>Irion</v>
      </c>
      <c r="T4" s="87" t="str">
        <f t="shared" si="0"/>
        <v>Jeff Dav</v>
      </c>
      <c r="U4" s="87" t="str">
        <f t="shared" si="0"/>
        <v>Kent</v>
      </c>
      <c r="V4" s="87" t="str">
        <f t="shared" si="0"/>
        <v>King</v>
      </c>
      <c r="W4" s="87" t="str">
        <f t="shared" si="0"/>
        <v>Loving</v>
      </c>
      <c r="X4" s="87" t="str">
        <f t="shared" si="0"/>
        <v>Lubbock</v>
      </c>
      <c r="Y4" s="87" t="str">
        <f t="shared" si="0"/>
        <v>Lynn</v>
      </c>
      <c r="Z4" s="87" t="str">
        <f t="shared" si="0"/>
        <v>Martin</v>
      </c>
      <c r="AA4" s="87" t="str">
        <f t="shared" si="0"/>
        <v>Midland</v>
      </c>
      <c r="AB4" s="87" t="str">
        <f t="shared" si="0"/>
        <v>Mitchell</v>
      </c>
      <c r="AC4" s="87" t="str">
        <f t="shared" si="0"/>
        <v>Pecos</v>
      </c>
      <c r="AD4" s="87" t="str">
        <f t="shared" si="0"/>
        <v>Reagan</v>
      </c>
      <c r="AE4" s="87" t="str">
        <f t="shared" si="0"/>
        <v>Reeves</v>
      </c>
      <c r="AF4" s="87" t="str">
        <f t="shared" si="0"/>
        <v>Cochran</v>
      </c>
      <c r="AG4" s="87" t="str">
        <f t="shared" si="0"/>
        <v>Schlechr</v>
      </c>
      <c r="AH4" s="87" t="str">
        <f t="shared" si="0"/>
        <v>Scurry</v>
      </c>
      <c r="AI4" s="87" t="str">
        <f t="shared" si="0"/>
        <v>Sterling</v>
      </c>
      <c r="AJ4" s="87" t="str">
        <f t="shared" si="0"/>
        <v>Sutton</v>
      </c>
      <c r="AK4" s="87" t="str">
        <f t="shared" si="0"/>
        <v>Terry</v>
      </c>
      <c r="AL4" s="87" t="str">
        <f t="shared" si="0"/>
        <v>Tom Gren</v>
      </c>
      <c r="AM4" s="87" t="str">
        <f t="shared" si="0"/>
        <v>Upton</v>
      </c>
      <c r="AN4" s="87" t="str">
        <f t="shared" si="0"/>
        <v>Ward</v>
      </c>
      <c r="AO4" s="87" t="str">
        <f t="shared" si="0"/>
        <v>Winkler</v>
      </c>
      <c r="AP4" s="87" t="str">
        <f t="shared" si="0"/>
        <v>Yoakum</v>
      </c>
      <c r="AQ4" s="87" t="str">
        <f t="shared" si="0"/>
        <v>El Paso</v>
      </c>
      <c r="AR4" s="87" t="str">
        <f t="shared" si="0"/>
        <v>Fisher</v>
      </c>
      <c r="AS4" s="87" t="str">
        <f t="shared" si="0"/>
        <v>Nolan</v>
      </c>
      <c r="AT4" s="87" t="str">
        <f t="shared" si="0"/>
        <v>Chaves</v>
      </c>
      <c r="AU4" s="87" t="str">
        <f t="shared" ref="AU4:AW4" si="1">AU24</f>
        <v>Lea</v>
      </c>
      <c r="AV4" s="87" t="str">
        <f t="shared" si="1"/>
        <v>Eddy</v>
      </c>
      <c r="AW4" s="87" t="str">
        <f t="shared" si="1"/>
        <v>De Baca</v>
      </c>
      <c r="AX4" s="87" t="str">
        <f>AX24</f>
        <v>Roosevlt</v>
      </c>
      <c r="AY4" s="87" t="str">
        <f>AY24</f>
        <v>Total</v>
      </c>
      <c r="BA4" s="43"/>
    </row>
    <row r="5" spans="1:53" x14ac:dyDescent="0.2">
      <c r="B5" s="7" t="s">
        <v>821</v>
      </c>
      <c r="C5" s="88">
        <f t="shared" ref="C5:L16" si="2">VLOOKUP($B5,$B$24:$AY$57,COLUMN(C$4)-1,FALSE)</f>
        <v>2361.5776880970561</v>
      </c>
      <c r="D5" s="88">
        <f t="shared" si="2"/>
        <v>364.84437107102997</v>
      </c>
      <c r="E5" s="88">
        <f t="shared" si="2"/>
        <v>5429.2701065742322</v>
      </c>
      <c r="F5" s="88">
        <f t="shared" si="2"/>
        <v>2965.6134641912931</v>
      </c>
      <c r="G5" s="88">
        <f t="shared" si="2"/>
        <v>3851.963716109512</v>
      </c>
      <c r="H5" s="88">
        <f t="shared" si="2"/>
        <v>357.10737152928738</v>
      </c>
      <c r="I5" s="88">
        <f t="shared" si="2"/>
        <v>739.62862748369662</v>
      </c>
      <c r="J5" s="88">
        <f t="shared" si="2"/>
        <v>116.8497609658657</v>
      </c>
      <c r="K5" s="88">
        <f t="shared" si="2"/>
        <v>28.049350801950531</v>
      </c>
      <c r="L5" s="88">
        <f t="shared" si="2"/>
        <v>15.416955525527289</v>
      </c>
      <c r="M5" s="88">
        <f t="shared" ref="M5:V16" si="3">VLOOKUP($B5,$B$24:$AY$57,COLUMN(M$4)-1,FALSE)</f>
        <v>1383.7249282885846</v>
      </c>
      <c r="N5" s="88">
        <f t="shared" si="3"/>
        <v>142.89548205158334</v>
      </c>
      <c r="O5" s="88">
        <f t="shared" si="3"/>
        <v>119.36989307326245</v>
      </c>
      <c r="P5" s="88">
        <f t="shared" si="3"/>
        <v>515.67846072498673</v>
      </c>
      <c r="Q5" s="88">
        <f t="shared" si="3"/>
        <v>1537.2525450502319</v>
      </c>
      <c r="R5" s="88">
        <f t="shared" si="3"/>
        <v>408.52829662182006</v>
      </c>
      <c r="S5" s="88">
        <f t="shared" si="3"/>
        <v>463.36442573879322</v>
      </c>
      <c r="T5" s="88">
        <f t="shared" si="3"/>
        <v>6.79161036366841E-2</v>
      </c>
      <c r="U5" s="88">
        <f t="shared" si="3"/>
        <v>522.36263909288527</v>
      </c>
      <c r="V5" s="88">
        <f t="shared" si="3"/>
        <v>35.18054168380236</v>
      </c>
      <c r="W5" s="88">
        <f t="shared" ref="W5:AF16" si="4">VLOOKUP($B5,$B$24:$AY$57,COLUMN(W$4)-1,FALSE)</f>
        <v>113.96529169849009</v>
      </c>
      <c r="X5" s="88">
        <f t="shared" si="4"/>
        <v>30.765994947417894</v>
      </c>
      <c r="Y5" s="88">
        <f t="shared" si="4"/>
        <v>5.2974560836613591</v>
      </c>
      <c r="Z5" s="88">
        <f t="shared" si="4"/>
        <v>996.5490546971389</v>
      </c>
      <c r="AA5" s="88">
        <f t="shared" si="4"/>
        <v>3447.5873601668527</v>
      </c>
      <c r="AB5" s="88">
        <f t="shared" si="4"/>
        <v>173.18606427354445</v>
      </c>
      <c r="AC5" s="88">
        <f t="shared" si="4"/>
        <v>5286.7161069032363</v>
      </c>
      <c r="AD5" s="88">
        <f t="shared" si="4"/>
        <v>972.67433517419659</v>
      </c>
      <c r="AE5" s="88">
        <f t="shared" si="4"/>
        <v>424.36196726396804</v>
      </c>
      <c r="AF5" s="88">
        <f t="shared" si="4"/>
        <v>183.79926076611244</v>
      </c>
      <c r="AG5" s="88">
        <f t="shared" ref="AG5:AP16" si="5">VLOOKUP($B5,$B$24:$AY$57,COLUMN(AG$4)-1,FALSE)</f>
        <v>74.97937841489923</v>
      </c>
      <c r="AH5" s="88">
        <f t="shared" si="5"/>
        <v>422.7247359027084</v>
      </c>
      <c r="AI5" s="88">
        <f t="shared" si="5"/>
        <v>513.56610986428529</v>
      </c>
      <c r="AJ5" s="88">
        <f t="shared" si="5"/>
        <v>2689.1015781328952</v>
      </c>
      <c r="AK5" s="88">
        <f t="shared" si="5"/>
        <v>63.162510163915165</v>
      </c>
      <c r="AL5" s="88">
        <f t="shared" si="5"/>
        <v>46.997943716585397</v>
      </c>
      <c r="AM5" s="88">
        <f t="shared" si="5"/>
        <v>1764.204790212091</v>
      </c>
      <c r="AN5" s="88">
        <f t="shared" si="5"/>
        <v>677.10322307737499</v>
      </c>
      <c r="AO5" s="88">
        <f t="shared" si="5"/>
        <v>4827.353452335351</v>
      </c>
      <c r="AP5" s="88">
        <f t="shared" si="5"/>
        <v>1103.5322843428705</v>
      </c>
      <c r="AQ5" s="88">
        <f t="shared" ref="AQ5:AX16" si="6">VLOOKUP($B5,$B$24:$AY$57,COLUMN(AQ$4)-1,FALSE)</f>
        <v>251.2295</v>
      </c>
      <c r="AR5" s="88">
        <f t="shared" si="6"/>
        <v>195.76</v>
      </c>
      <c r="AS5" s="88">
        <f t="shared" si="6"/>
        <v>1.3100000000000001E-2</v>
      </c>
      <c r="AT5" s="88">
        <f t="shared" si="6"/>
        <v>501.7782832971036</v>
      </c>
      <c r="AU5" s="88">
        <f t="shared" si="6"/>
        <v>16340.881186181772</v>
      </c>
      <c r="AV5" s="88">
        <f t="shared" si="6"/>
        <v>3927.824230068738</v>
      </c>
      <c r="AW5" s="88">
        <f t="shared" si="6"/>
        <v>0</v>
      </c>
      <c r="AX5" s="88">
        <f t="shared" si="6"/>
        <v>17.726103049174547</v>
      </c>
      <c r="AY5" s="88">
        <f t="shared" ref="AY5:AY18" si="7">SUM(C5:AX5)</f>
        <v>66411.587841513436</v>
      </c>
      <c r="BA5" s="43"/>
    </row>
    <row r="6" spans="1:53" x14ac:dyDescent="0.2">
      <c r="B6" s="7" t="s">
        <v>2582</v>
      </c>
      <c r="C6" s="88">
        <f t="shared" si="2"/>
        <v>704.34132918864395</v>
      </c>
      <c r="D6" s="88">
        <f t="shared" si="2"/>
        <v>35.877976553845137</v>
      </c>
      <c r="E6" s="88">
        <f t="shared" si="2"/>
        <v>239.81594854412273</v>
      </c>
      <c r="F6" s="88">
        <f t="shared" si="2"/>
        <v>443.75392053440038</v>
      </c>
      <c r="G6" s="88">
        <f t="shared" si="2"/>
        <v>889.39615562426627</v>
      </c>
      <c r="H6" s="88">
        <f t="shared" si="2"/>
        <v>45.319549331172801</v>
      </c>
      <c r="I6" s="88">
        <f t="shared" si="2"/>
        <v>32.101347442914069</v>
      </c>
      <c r="J6" s="88">
        <f t="shared" si="2"/>
        <v>81.197525885017939</v>
      </c>
      <c r="K6" s="88">
        <f t="shared" si="2"/>
        <v>32.101347442914069</v>
      </c>
      <c r="L6" s="88">
        <f t="shared" si="2"/>
        <v>86.862469551414534</v>
      </c>
      <c r="M6" s="88">
        <f t="shared" si="3"/>
        <v>253.03415043238149</v>
      </c>
      <c r="N6" s="88">
        <f t="shared" si="3"/>
        <v>103.85730055060435</v>
      </c>
      <c r="O6" s="88">
        <f t="shared" si="3"/>
        <v>162.39505177003588</v>
      </c>
      <c r="P6" s="88">
        <f t="shared" si="3"/>
        <v>173.72493910282907</v>
      </c>
      <c r="Q6" s="88">
        <f t="shared" si="3"/>
        <v>175.61325365829461</v>
      </c>
      <c r="R6" s="88">
        <f t="shared" si="3"/>
        <v>7.5532582218621336</v>
      </c>
      <c r="S6" s="88">
        <f t="shared" si="3"/>
        <v>388.99279842589988</v>
      </c>
      <c r="T6" s="88">
        <f t="shared" si="3"/>
        <v>0</v>
      </c>
      <c r="U6" s="88">
        <f t="shared" si="3"/>
        <v>81.197525885017939</v>
      </c>
      <c r="V6" s="88">
        <f t="shared" si="3"/>
        <v>84.974154995949021</v>
      </c>
      <c r="W6" s="88">
        <f t="shared" si="4"/>
        <v>126.51707521619075</v>
      </c>
      <c r="X6" s="88">
        <f t="shared" si="4"/>
        <v>26.436403776517466</v>
      </c>
      <c r="Y6" s="88">
        <f t="shared" si="4"/>
        <v>7.5532582218621336</v>
      </c>
      <c r="Z6" s="88">
        <f t="shared" si="4"/>
        <v>581.60088308338425</v>
      </c>
      <c r="AA6" s="88">
        <f t="shared" si="4"/>
        <v>470.19032431091779</v>
      </c>
      <c r="AB6" s="88">
        <f t="shared" si="4"/>
        <v>390.88111298136539</v>
      </c>
      <c r="AC6" s="88">
        <f t="shared" si="4"/>
        <v>0</v>
      </c>
      <c r="AD6" s="88">
        <f t="shared" si="4"/>
        <v>494.7384135319698</v>
      </c>
      <c r="AE6" s="88">
        <f t="shared" si="4"/>
        <v>132.18201888258736</v>
      </c>
      <c r="AF6" s="88">
        <f t="shared" si="4"/>
        <v>77.42089677408687</v>
      </c>
      <c r="AG6" s="88">
        <f t="shared" si="5"/>
        <v>124.62876066072521</v>
      </c>
      <c r="AH6" s="88">
        <f t="shared" si="5"/>
        <v>224.70943210039849</v>
      </c>
      <c r="AI6" s="88">
        <f t="shared" si="5"/>
        <v>56.649436663966007</v>
      </c>
      <c r="AJ6" s="88">
        <f t="shared" si="5"/>
        <v>632.58537608095378</v>
      </c>
      <c r="AK6" s="88">
        <f t="shared" si="5"/>
        <v>62.314380330362603</v>
      </c>
      <c r="AL6" s="88">
        <f t="shared" si="5"/>
        <v>54.761122108500473</v>
      </c>
      <c r="AM6" s="88">
        <f t="shared" si="5"/>
        <v>0</v>
      </c>
      <c r="AN6" s="88">
        <f t="shared" si="5"/>
        <v>304.01864342995088</v>
      </c>
      <c r="AO6" s="88">
        <f t="shared" si="5"/>
        <v>179.38988276922569</v>
      </c>
      <c r="AP6" s="88">
        <f t="shared" si="5"/>
        <v>203.93797199027762</v>
      </c>
      <c r="AQ6" s="88">
        <f t="shared" si="6"/>
        <v>0</v>
      </c>
      <c r="AR6" s="88">
        <f t="shared" si="6"/>
        <v>0</v>
      </c>
      <c r="AS6" s="88">
        <f t="shared" si="6"/>
        <v>0</v>
      </c>
      <c r="AT6" s="88">
        <f t="shared" si="6"/>
        <v>196.38471376841548</v>
      </c>
      <c r="AU6" s="88">
        <f t="shared" si="6"/>
        <v>713.78290196597163</v>
      </c>
      <c r="AV6" s="88">
        <f t="shared" si="6"/>
        <v>953.59885051009439</v>
      </c>
      <c r="AW6" s="88">
        <f t="shared" si="6"/>
        <v>0</v>
      </c>
      <c r="AX6" s="88">
        <f t="shared" si="6"/>
        <v>1.8883145554655334</v>
      </c>
      <c r="AY6" s="88">
        <f t="shared" si="7"/>
        <v>10038.280176854778</v>
      </c>
      <c r="BA6" s="58"/>
    </row>
    <row r="7" spans="1:53" x14ac:dyDescent="0.2">
      <c r="B7" s="7" t="s">
        <v>2411</v>
      </c>
      <c r="C7" s="88">
        <f t="shared" si="2"/>
        <v>497.6626520180954</v>
      </c>
      <c r="D7" s="88">
        <f t="shared" si="2"/>
        <v>23.943187826802188</v>
      </c>
      <c r="E7" s="88">
        <f t="shared" si="2"/>
        <v>298.17842664943305</v>
      </c>
      <c r="F7" s="88">
        <f t="shared" si="2"/>
        <v>436.43922213735976</v>
      </c>
      <c r="G7" s="88">
        <f t="shared" si="2"/>
        <v>443.74284707126498</v>
      </c>
      <c r="H7" s="88">
        <f t="shared" si="2"/>
        <v>38.931496386816292</v>
      </c>
      <c r="I7" s="88">
        <f t="shared" si="2"/>
        <v>11.939839022384115</v>
      </c>
      <c r="J7" s="88">
        <f t="shared" si="2"/>
        <v>81.483050349568188</v>
      </c>
      <c r="K7" s="88">
        <f t="shared" si="2"/>
        <v>26.229539980024679</v>
      </c>
      <c r="L7" s="88">
        <f t="shared" si="2"/>
        <v>14.416720521708479</v>
      </c>
      <c r="M7" s="88">
        <f t="shared" si="3"/>
        <v>260.00904764702426</v>
      </c>
      <c r="N7" s="88">
        <f t="shared" si="3"/>
        <v>133.62458139944775</v>
      </c>
      <c r="O7" s="88">
        <f t="shared" si="3"/>
        <v>106.06133599670996</v>
      </c>
      <c r="P7" s="88">
        <f t="shared" si="3"/>
        <v>267.63022149109923</v>
      </c>
      <c r="Q7" s="88">
        <f t="shared" si="3"/>
        <v>226.15833382292465</v>
      </c>
      <c r="R7" s="88">
        <f t="shared" si="3"/>
        <v>0.38105869220374838</v>
      </c>
      <c r="S7" s="88">
        <f t="shared" si="3"/>
        <v>121.17666412079198</v>
      </c>
      <c r="T7" s="88">
        <f t="shared" si="3"/>
        <v>6.3509782033958059E-2</v>
      </c>
      <c r="U7" s="88">
        <f t="shared" si="3"/>
        <v>31.310322542741321</v>
      </c>
      <c r="V7" s="88">
        <f t="shared" si="3"/>
        <v>32.898067093590271</v>
      </c>
      <c r="W7" s="88">
        <f t="shared" si="4"/>
        <v>61.096410316667658</v>
      </c>
      <c r="X7" s="88">
        <f t="shared" si="4"/>
        <v>28.769931261383</v>
      </c>
      <c r="Y7" s="88">
        <f t="shared" si="4"/>
        <v>4.9537629986487284</v>
      </c>
      <c r="Z7" s="88">
        <f t="shared" si="4"/>
        <v>153.63016274014456</v>
      </c>
      <c r="AA7" s="88">
        <f t="shared" si="4"/>
        <v>277.09317901415898</v>
      </c>
      <c r="AB7" s="88">
        <f t="shared" si="4"/>
        <v>161.94994418659306</v>
      </c>
      <c r="AC7" s="88">
        <f t="shared" si="4"/>
        <v>281.22131484636628</v>
      </c>
      <c r="AD7" s="88">
        <f t="shared" si="4"/>
        <v>291.19235062569771</v>
      </c>
      <c r="AE7" s="88">
        <f t="shared" si="4"/>
        <v>65.732624405146581</v>
      </c>
      <c r="AF7" s="88">
        <f t="shared" si="4"/>
        <v>130.3855825157159</v>
      </c>
      <c r="AG7" s="88">
        <f t="shared" si="5"/>
        <v>70.114799365489688</v>
      </c>
      <c r="AH7" s="88">
        <f t="shared" si="5"/>
        <v>176.4301744903355</v>
      </c>
      <c r="AI7" s="88">
        <f t="shared" si="5"/>
        <v>128.60730861876507</v>
      </c>
      <c r="AJ7" s="88">
        <f t="shared" si="5"/>
        <v>393.50660948240414</v>
      </c>
      <c r="AK7" s="88">
        <f t="shared" si="5"/>
        <v>55.253510369543513</v>
      </c>
      <c r="AL7" s="88">
        <f t="shared" si="5"/>
        <v>43.94876916749898</v>
      </c>
      <c r="AM7" s="88">
        <f t="shared" si="5"/>
        <v>234.22407614123733</v>
      </c>
      <c r="AN7" s="88">
        <f t="shared" si="5"/>
        <v>200.43687209917164</v>
      </c>
      <c r="AO7" s="88">
        <f t="shared" si="5"/>
        <v>159.53657246930266</v>
      </c>
      <c r="AP7" s="88">
        <f t="shared" si="5"/>
        <v>208.56612419951827</v>
      </c>
      <c r="AQ7" s="88">
        <f t="shared" si="6"/>
        <v>0</v>
      </c>
      <c r="AR7" s="88">
        <f t="shared" si="6"/>
        <v>0</v>
      </c>
      <c r="AS7" s="88">
        <f t="shared" si="6"/>
        <v>0</v>
      </c>
      <c r="AT7" s="88">
        <f t="shared" si="6"/>
        <v>146.64408671640916</v>
      </c>
      <c r="AU7" s="88">
        <f t="shared" si="6"/>
        <v>712.19869572880566</v>
      </c>
      <c r="AV7" s="88">
        <f t="shared" si="6"/>
        <v>650.84824628400213</v>
      </c>
      <c r="AW7" s="88">
        <f t="shared" si="6"/>
        <v>0</v>
      </c>
      <c r="AX7" s="88">
        <f t="shared" si="6"/>
        <v>16.576053110863054</v>
      </c>
      <c r="AY7" s="88">
        <f t="shared" si="7"/>
        <v>7705.1972857058927</v>
      </c>
      <c r="BA7" s="58"/>
    </row>
    <row r="8" spans="1:53" x14ac:dyDescent="0.2">
      <c r="B8" s="7" t="s">
        <v>2410</v>
      </c>
      <c r="C8" s="88">
        <f t="shared" si="2"/>
        <v>0</v>
      </c>
      <c r="D8" s="88">
        <f t="shared" si="2"/>
        <v>0</v>
      </c>
      <c r="E8" s="88">
        <f t="shared" si="2"/>
        <v>0</v>
      </c>
      <c r="F8" s="88">
        <f t="shared" si="2"/>
        <v>0</v>
      </c>
      <c r="G8" s="88">
        <f t="shared" si="2"/>
        <v>0</v>
      </c>
      <c r="H8" s="88">
        <f t="shared" si="2"/>
        <v>0</v>
      </c>
      <c r="I8" s="88">
        <f t="shared" si="2"/>
        <v>0</v>
      </c>
      <c r="J8" s="88">
        <f t="shared" si="2"/>
        <v>0</v>
      </c>
      <c r="K8" s="88">
        <f t="shared" si="2"/>
        <v>0</v>
      </c>
      <c r="L8" s="88">
        <f t="shared" si="2"/>
        <v>0</v>
      </c>
      <c r="M8" s="88">
        <f t="shared" si="3"/>
        <v>0</v>
      </c>
      <c r="N8" s="88">
        <f t="shared" si="3"/>
        <v>0</v>
      </c>
      <c r="O8" s="88">
        <f t="shared" si="3"/>
        <v>0</v>
      </c>
      <c r="P8" s="88">
        <f t="shared" si="3"/>
        <v>0</v>
      </c>
      <c r="Q8" s="88">
        <f t="shared" si="3"/>
        <v>0</v>
      </c>
      <c r="R8" s="88">
        <f t="shared" si="3"/>
        <v>0</v>
      </c>
      <c r="S8" s="88">
        <f t="shared" si="3"/>
        <v>0</v>
      </c>
      <c r="T8" s="88">
        <f t="shared" si="3"/>
        <v>0</v>
      </c>
      <c r="U8" s="88">
        <f t="shared" si="3"/>
        <v>0</v>
      </c>
      <c r="V8" s="88">
        <f t="shared" si="3"/>
        <v>0</v>
      </c>
      <c r="W8" s="88">
        <f t="shared" si="4"/>
        <v>0</v>
      </c>
      <c r="X8" s="88">
        <f t="shared" si="4"/>
        <v>0</v>
      </c>
      <c r="Y8" s="88">
        <f t="shared" si="4"/>
        <v>0</v>
      </c>
      <c r="Z8" s="88">
        <f t="shared" si="4"/>
        <v>0</v>
      </c>
      <c r="AA8" s="88">
        <f t="shared" si="4"/>
        <v>0</v>
      </c>
      <c r="AB8" s="88">
        <f t="shared" si="4"/>
        <v>0</v>
      </c>
      <c r="AC8" s="88">
        <f t="shared" si="4"/>
        <v>0</v>
      </c>
      <c r="AD8" s="88">
        <f t="shared" si="4"/>
        <v>0</v>
      </c>
      <c r="AE8" s="88">
        <f t="shared" si="4"/>
        <v>0</v>
      </c>
      <c r="AF8" s="88">
        <f t="shared" si="4"/>
        <v>0</v>
      </c>
      <c r="AG8" s="88">
        <f t="shared" si="5"/>
        <v>0</v>
      </c>
      <c r="AH8" s="88">
        <f t="shared" si="5"/>
        <v>0</v>
      </c>
      <c r="AI8" s="88">
        <f t="shared" si="5"/>
        <v>0</v>
      </c>
      <c r="AJ8" s="88">
        <f t="shared" si="5"/>
        <v>0</v>
      </c>
      <c r="AK8" s="88">
        <f t="shared" si="5"/>
        <v>0</v>
      </c>
      <c r="AL8" s="88">
        <f t="shared" si="5"/>
        <v>0</v>
      </c>
      <c r="AM8" s="88">
        <f t="shared" si="5"/>
        <v>0</v>
      </c>
      <c r="AN8" s="88">
        <f t="shared" si="5"/>
        <v>0</v>
      </c>
      <c r="AO8" s="88">
        <f t="shared" si="5"/>
        <v>0</v>
      </c>
      <c r="AP8" s="88">
        <f t="shared" si="5"/>
        <v>0</v>
      </c>
      <c r="AQ8" s="88">
        <f t="shared" si="6"/>
        <v>0</v>
      </c>
      <c r="AR8" s="88">
        <f t="shared" si="6"/>
        <v>0</v>
      </c>
      <c r="AS8" s="88">
        <f t="shared" si="6"/>
        <v>0</v>
      </c>
      <c r="AT8" s="88">
        <f t="shared" si="6"/>
        <v>0</v>
      </c>
      <c r="AU8" s="88">
        <f t="shared" si="6"/>
        <v>0</v>
      </c>
      <c r="AV8" s="88">
        <f t="shared" si="6"/>
        <v>0</v>
      </c>
      <c r="AW8" s="88">
        <f t="shared" si="6"/>
        <v>0</v>
      </c>
      <c r="AX8" s="88">
        <f t="shared" si="6"/>
        <v>0</v>
      </c>
      <c r="AY8" s="88">
        <f t="shared" si="7"/>
        <v>0</v>
      </c>
      <c r="BA8" s="58"/>
    </row>
    <row r="9" spans="1:53" x14ac:dyDescent="0.2">
      <c r="B9" s="7" t="s">
        <v>1881</v>
      </c>
      <c r="C9" s="88">
        <f t="shared" si="2"/>
        <v>0</v>
      </c>
      <c r="D9" s="88">
        <f t="shared" si="2"/>
        <v>0</v>
      </c>
      <c r="E9" s="88">
        <f t="shared" si="2"/>
        <v>0</v>
      </c>
      <c r="F9" s="88">
        <f t="shared" si="2"/>
        <v>0</v>
      </c>
      <c r="G9" s="88">
        <f t="shared" si="2"/>
        <v>0</v>
      </c>
      <c r="H9" s="88">
        <f t="shared" si="2"/>
        <v>0</v>
      </c>
      <c r="I9" s="88">
        <f t="shared" si="2"/>
        <v>0</v>
      </c>
      <c r="J9" s="88">
        <f t="shared" si="2"/>
        <v>0</v>
      </c>
      <c r="K9" s="88">
        <f t="shared" si="2"/>
        <v>0</v>
      </c>
      <c r="L9" s="88">
        <f t="shared" si="2"/>
        <v>0</v>
      </c>
      <c r="M9" s="88">
        <f t="shared" si="3"/>
        <v>0</v>
      </c>
      <c r="N9" s="88">
        <f t="shared" si="3"/>
        <v>0</v>
      </c>
      <c r="O9" s="88">
        <f t="shared" si="3"/>
        <v>0</v>
      </c>
      <c r="P9" s="88">
        <f t="shared" si="3"/>
        <v>0</v>
      </c>
      <c r="Q9" s="88">
        <f t="shared" si="3"/>
        <v>0</v>
      </c>
      <c r="R9" s="88">
        <f t="shared" si="3"/>
        <v>0</v>
      </c>
      <c r="S9" s="88">
        <f t="shared" si="3"/>
        <v>0</v>
      </c>
      <c r="T9" s="88">
        <f t="shared" si="3"/>
        <v>0</v>
      </c>
      <c r="U9" s="88">
        <f t="shared" si="3"/>
        <v>0</v>
      </c>
      <c r="V9" s="88">
        <f t="shared" si="3"/>
        <v>0</v>
      </c>
      <c r="W9" s="88">
        <f t="shared" si="4"/>
        <v>0</v>
      </c>
      <c r="X9" s="88">
        <f t="shared" si="4"/>
        <v>0</v>
      </c>
      <c r="Y9" s="88">
        <f t="shared" si="4"/>
        <v>0</v>
      </c>
      <c r="Z9" s="88">
        <f t="shared" si="4"/>
        <v>0</v>
      </c>
      <c r="AA9" s="88">
        <f t="shared" si="4"/>
        <v>0</v>
      </c>
      <c r="AB9" s="88">
        <f t="shared" si="4"/>
        <v>0</v>
      </c>
      <c r="AC9" s="88">
        <f t="shared" si="4"/>
        <v>0</v>
      </c>
      <c r="AD9" s="88">
        <f t="shared" si="4"/>
        <v>0</v>
      </c>
      <c r="AE9" s="88">
        <f t="shared" si="4"/>
        <v>0</v>
      </c>
      <c r="AF9" s="88">
        <f t="shared" si="4"/>
        <v>0</v>
      </c>
      <c r="AG9" s="88">
        <f t="shared" si="5"/>
        <v>0</v>
      </c>
      <c r="AH9" s="88">
        <f t="shared" si="5"/>
        <v>0</v>
      </c>
      <c r="AI9" s="88">
        <f t="shared" si="5"/>
        <v>0</v>
      </c>
      <c r="AJ9" s="88">
        <f t="shared" si="5"/>
        <v>0</v>
      </c>
      <c r="AK9" s="88">
        <f t="shared" si="5"/>
        <v>0</v>
      </c>
      <c r="AL9" s="88">
        <f t="shared" si="5"/>
        <v>0</v>
      </c>
      <c r="AM9" s="88">
        <f t="shared" si="5"/>
        <v>0</v>
      </c>
      <c r="AN9" s="88">
        <f t="shared" si="5"/>
        <v>0</v>
      </c>
      <c r="AO9" s="88">
        <f t="shared" si="5"/>
        <v>0</v>
      </c>
      <c r="AP9" s="88">
        <f t="shared" si="5"/>
        <v>0</v>
      </c>
      <c r="AQ9" s="88">
        <f t="shared" si="6"/>
        <v>0</v>
      </c>
      <c r="AR9" s="88">
        <f t="shared" si="6"/>
        <v>0</v>
      </c>
      <c r="AS9" s="88">
        <f t="shared" si="6"/>
        <v>0</v>
      </c>
      <c r="AT9" s="88">
        <f t="shared" si="6"/>
        <v>0</v>
      </c>
      <c r="AU9" s="88">
        <f t="shared" si="6"/>
        <v>0</v>
      </c>
      <c r="AV9" s="88">
        <f t="shared" si="6"/>
        <v>0</v>
      </c>
      <c r="AW9" s="88">
        <f t="shared" si="6"/>
        <v>0</v>
      </c>
      <c r="AX9" s="88">
        <f t="shared" si="6"/>
        <v>0</v>
      </c>
      <c r="AY9" s="88">
        <f t="shared" si="7"/>
        <v>0</v>
      </c>
      <c r="BA9" s="58"/>
    </row>
    <row r="10" spans="1:53" x14ac:dyDescent="0.2">
      <c r="B10" s="7" t="s">
        <v>1883</v>
      </c>
      <c r="C10" s="88">
        <f t="shared" si="2"/>
        <v>0</v>
      </c>
      <c r="D10" s="88">
        <f t="shared" si="2"/>
        <v>0</v>
      </c>
      <c r="E10" s="88">
        <f t="shared" si="2"/>
        <v>0</v>
      </c>
      <c r="F10" s="88">
        <f t="shared" si="2"/>
        <v>0</v>
      </c>
      <c r="G10" s="88">
        <f t="shared" si="2"/>
        <v>0</v>
      </c>
      <c r="H10" s="88">
        <f t="shared" si="2"/>
        <v>0</v>
      </c>
      <c r="I10" s="88">
        <f t="shared" si="2"/>
        <v>0</v>
      </c>
      <c r="J10" s="88">
        <f t="shared" si="2"/>
        <v>0</v>
      </c>
      <c r="K10" s="88">
        <f t="shared" si="2"/>
        <v>0</v>
      </c>
      <c r="L10" s="88">
        <f t="shared" si="2"/>
        <v>0</v>
      </c>
      <c r="M10" s="88">
        <f t="shared" si="3"/>
        <v>0</v>
      </c>
      <c r="N10" s="88">
        <f t="shared" si="3"/>
        <v>0</v>
      </c>
      <c r="O10" s="88">
        <f t="shared" si="3"/>
        <v>0</v>
      </c>
      <c r="P10" s="88">
        <f t="shared" si="3"/>
        <v>0</v>
      </c>
      <c r="Q10" s="88">
        <f t="shared" si="3"/>
        <v>0</v>
      </c>
      <c r="R10" s="88">
        <f t="shared" si="3"/>
        <v>0</v>
      </c>
      <c r="S10" s="88">
        <f t="shared" si="3"/>
        <v>0</v>
      </c>
      <c r="T10" s="88">
        <f t="shared" si="3"/>
        <v>0</v>
      </c>
      <c r="U10" s="88">
        <f t="shared" si="3"/>
        <v>0</v>
      </c>
      <c r="V10" s="88">
        <f t="shared" si="3"/>
        <v>0</v>
      </c>
      <c r="W10" s="88">
        <f t="shared" si="4"/>
        <v>0</v>
      </c>
      <c r="X10" s="88">
        <f t="shared" si="4"/>
        <v>0</v>
      </c>
      <c r="Y10" s="88">
        <f t="shared" si="4"/>
        <v>0</v>
      </c>
      <c r="Z10" s="88">
        <f t="shared" si="4"/>
        <v>0</v>
      </c>
      <c r="AA10" s="88">
        <f t="shared" si="4"/>
        <v>0</v>
      </c>
      <c r="AB10" s="88">
        <f t="shared" si="4"/>
        <v>0</v>
      </c>
      <c r="AC10" s="88">
        <f t="shared" si="4"/>
        <v>0</v>
      </c>
      <c r="AD10" s="88">
        <f t="shared" si="4"/>
        <v>0</v>
      </c>
      <c r="AE10" s="88">
        <f t="shared" si="4"/>
        <v>0</v>
      </c>
      <c r="AF10" s="88">
        <f t="shared" si="4"/>
        <v>0</v>
      </c>
      <c r="AG10" s="88">
        <f t="shared" si="5"/>
        <v>0</v>
      </c>
      <c r="AH10" s="88">
        <f t="shared" si="5"/>
        <v>0</v>
      </c>
      <c r="AI10" s="88">
        <f t="shared" si="5"/>
        <v>0</v>
      </c>
      <c r="AJ10" s="88">
        <f t="shared" si="5"/>
        <v>0</v>
      </c>
      <c r="AK10" s="88">
        <f t="shared" si="5"/>
        <v>0</v>
      </c>
      <c r="AL10" s="88">
        <f t="shared" si="5"/>
        <v>0</v>
      </c>
      <c r="AM10" s="88">
        <f t="shared" si="5"/>
        <v>0</v>
      </c>
      <c r="AN10" s="88">
        <f t="shared" si="5"/>
        <v>0</v>
      </c>
      <c r="AO10" s="88">
        <f t="shared" si="5"/>
        <v>0</v>
      </c>
      <c r="AP10" s="88">
        <f t="shared" si="5"/>
        <v>0</v>
      </c>
      <c r="AQ10" s="88">
        <f t="shared" si="6"/>
        <v>0</v>
      </c>
      <c r="AR10" s="88">
        <f t="shared" si="6"/>
        <v>0</v>
      </c>
      <c r="AS10" s="88">
        <f t="shared" si="6"/>
        <v>0</v>
      </c>
      <c r="AT10" s="88">
        <f t="shared" si="6"/>
        <v>0</v>
      </c>
      <c r="AU10" s="88">
        <f t="shared" si="6"/>
        <v>0</v>
      </c>
      <c r="AV10" s="88">
        <f t="shared" si="6"/>
        <v>0</v>
      </c>
      <c r="AW10" s="88">
        <f t="shared" si="6"/>
        <v>0</v>
      </c>
      <c r="AX10" s="88">
        <f t="shared" si="6"/>
        <v>0</v>
      </c>
      <c r="AY10" s="88">
        <f t="shared" si="7"/>
        <v>0</v>
      </c>
      <c r="BA10" s="58"/>
    </row>
    <row r="11" spans="1:53" x14ac:dyDescent="0.2">
      <c r="B11" s="7" t="s">
        <v>1862</v>
      </c>
      <c r="C11" s="88">
        <f t="shared" si="2"/>
        <v>0</v>
      </c>
      <c r="D11" s="88">
        <f t="shared" si="2"/>
        <v>0</v>
      </c>
      <c r="E11" s="88">
        <f t="shared" si="2"/>
        <v>0</v>
      </c>
      <c r="F11" s="88">
        <f t="shared" si="2"/>
        <v>0</v>
      </c>
      <c r="G11" s="88">
        <f t="shared" si="2"/>
        <v>0</v>
      </c>
      <c r="H11" s="88">
        <f t="shared" si="2"/>
        <v>0</v>
      </c>
      <c r="I11" s="88">
        <f t="shared" si="2"/>
        <v>0</v>
      </c>
      <c r="J11" s="88">
        <f t="shared" si="2"/>
        <v>0</v>
      </c>
      <c r="K11" s="88">
        <f t="shared" si="2"/>
        <v>0</v>
      </c>
      <c r="L11" s="88">
        <f t="shared" si="2"/>
        <v>0</v>
      </c>
      <c r="M11" s="88">
        <f t="shared" si="3"/>
        <v>0</v>
      </c>
      <c r="N11" s="88">
        <f t="shared" si="3"/>
        <v>0</v>
      </c>
      <c r="O11" s="88">
        <f t="shared" si="3"/>
        <v>0</v>
      </c>
      <c r="P11" s="88">
        <f t="shared" si="3"/>
        <v>0</v>
      </c>
      <c r="Q11" s="88">
        <f t="shared" si="3"/>
        <v>0</v>
      </c>
      <c r="R11" s="88">
        <f t="shared" si="3"/>
        <v>0</v>
      </c>
      <c r="S11" s="88">
        <f t="shared" si="3"/>
        <v>0</v>
      </c>
      <c r="T11" s="88">
        <f t="shared" si="3"/>
        <v>0</v>
      </c>
      <c r="U11" s="88">
        <f t="shared" si="3"/>
        <v>0</v>
      </c>
      <c r="V11" s="88">
        <f t="shared" si="3"/>
        <v>0</v>
      </c>
      <c r="W11" s="88">
        <f t="shared" si="4"/>
        <v>0</v>
      </c>
      <c r="X11" s="88">
        <f t="shared" si="4"/>
        <v>0</v>
      </c>
      <c r="Y11" s="88">
        <f t="shared" si="4"/>
        <v>0</v>
      </c>
      <c r="Z11" s="88">
        <f t="shared" si="4"/>
        <v>0</v>
      </c>
      <c r="AA11" s="88">
        <f t="shared" si="4"/>
        <v>0</v>
      </c>
      <c r="AB11" s="88">
        <f t="shared" si="4"/>
        <v>0</v>
      </c>
      <c r="AC11" s="88">
        <f t="shared" si="4"/>
        <v>0</v>
      </c>
      <c r="AD11" s="88">
        <f t="shared" si="4"/>
        <v>0</v>
      </c>
      <c r="AE11" s="88">
        <f t="shared" si="4"/>
        <v>0</v>
      </c>
      <c r="AF11" s="88">
        <f t="shared" si="4"/>
        <v>0</v>
      </c>
      <c r="AG11" s="88">
        <f t="shared" si="5"/>
        <v>0</v>
      </c>
      <c r="AH11" s="88">
        <f t="shared" si="5"/>
        <v>0</v>
      </c>
      <c r="AI11" s="88">
        <f t="shared" si="5"/>
        <v>0</v>
      </c>
      <c r="AJ11" s="88">
        <f t="shared" si="5"/>
        <v>0</v>
      </c>
      <c r="AK11" s="88">
        <f t="shared" si="5"/>
        <v>0</v>
      </c>
      <c r="AL11" s="88">
        <f t="shared" si="5"/>
        <v>0</v>
      </c>
      <c r="AM11" s="88">
        <f t="shared" si="5"/>
        <v>0</v>
      </c>
      <c r="AN11" s="88">
        <f t="shared" si="5"/>
        <v>0</v>
      </c>
      <c r="AO11" s="88">
        <f t="shared" si="5"/>
        <v>0</v>
      </c>
      <c r="AP11" s="88">
        <f t="shared" si="5"/>
        <v>0</v>
      </c>
      <c r="AQ11" s="88">
        <f t="shared" si="6"/>
        <v>0</v>
      </c>
      <c r="AR11" s="88">
        <f t="shared" si="6"/>
        <v>0</v>
      </c>
      <c r="AS11" s="88">
        <f t="shared" si="6"/>
        <v>0</v>
      </c>
      <c r="AT11" s="88">
        <f t="shared" si="6"/>
        <v>0</v>
      </c>
      <c r="AU11" s="88">
        <f t="shared" si="6"/>
        <v>0</v>
      </c>
      <c r="AV11" s="88">
        <f t="shared" si="6"/>
        <v>0</v>
      </c>
      <c r="AW11" s="88">
        <f t="shared" si="6"/>
        <v>0</v>
      </c>
      <c r="AX11" s="88">
        <f t="shared" si="6"/>
        <v>0</v>
      </c>
      <c r="AY11" s="88">
        <f t="shared" si="7"/>
        <v>0</v>
      </c>
      <c r="BA11" s="58"/>
    </row>
    <row r="12" spans="1:53" x14ac:dyDescent="0.2">
      <c r="B12" s="7" t="s">
        <v>1873</v>
      </c>
      <c r="C12" s="88">
        <f t="shared" si="2"/>
        <v>4.2552075499999997</v>
      </c>
      <c r="D12" s="88">
        <f t="shared" si="2"/>
        <v>0.338004894</v>
      </c>
      <c r="E12" s="88">
        <f t="shared" si="2"/>
        <v>2.0494667020000001</v>
      </c>
      <c r="F12" s="88">
        <f t="shared" si="2"/>
        <v>1.1035115</v>
      </c>
      <c r="G12" s="88">
        <f t="shared" si="2"/>
        <v>1.670877436</v>
      </c>
      <c r="H12" s="88">
        <f t="shared" si="2"/>
        <v>9.3794141999999997E-2</v>
      </c>
      <c r="I12" s="88">
        <f t="shared" si="2"/>
        <v>0.113763104</v>
      </c>
      <c r="J12" s="88">
        <f t="shared" si="2"/>
        <v>6.3752935999999996E-2</v>
      </c>
      <c r="K12" s="88">
        <f t="shared" si="2"/>
        <v>1.3134679999999999E-3</v>
      </c>
      <c r="L12" s="88">
        <f t="shared" si="2"/>
        <v>3.1012279999999997E-3</v>
      </c>
      <c r="M12" s="88">
        <f t="shared" si="3"/>
        <v>1.128392456</v>
      </c>
      <c r="N12" s="88">
        <f t="shared" si="3"/>
        <v>1.9872111999999997E-2</v>
      </c>
      <c r="O12" s="88">
        <f t="shared" si="3"/>
        <v>0.33782101599999997</v>
      </c>
      <c r="P12" s="88">
        <f t="shared" si="3"/>
        <v>0.240645158</v>
      </c>
      <c r="Q12" s="88">
        <f t="shared" si="3"/>
        <v>0.176239908</v>
      </c>
      <c r="R12" s="88">
        <f t="shared" si="3"/>
        <v>8.4629999999999994E-5</v>
      </c>
      <c r="S12" s="88">
        <f t="shared" si="3"/>
        <v>0.5485313799999999</v>
      </c>
      <c r="T12" s="88">
        <f t="shared" si="3"/>
        <v>0</v>
      </c>
      <c r="U12" s="88">
        <f t="shared" si="3"/>
        <v>6.0320601700000003</v>
      </c>
      <c r="V12" s="88">
        <f t="shared" si="3"/>
        <v>2.2672936000000001E-2</v>
      </c>
      <c r="W12" s="88">
        <f t="shared" si="4"/>
        <v>2.83191506</v>
      </c>
      <c r="X12" s="88">
        <f t="shared" si="4"/>
        <v>1.4471079999999999E-3</v>
      </c>
      <c r="Y12" s="88">
        <f t="shared" si="4"/>
        <v>2.6935219999999998E-3</v>
      </c>
      <c r="Z12" s="88">
        <f t="shared" si="4"/>
        <v>0.76405429800000002</v>
      </c>
      <c r="AA12" s="88">
        <f t="shared" si="4"/>
        <v>1.3603965379999998</v>
      </c>
      <c r="AB12" s="88">
        <f t="shared" si="4"/>
        <v>9.6936320000000006E-3</v>
      </c>
      <c r="AC12" s="88">
        <f t="shared" si="4"/>
        <v>18.170073817999999</v>
      </c>
      <c r="AD12" s="88">
        <f t="shared" si="4"/>
        <v>0.92745754199999997</v>
      </c>
      <c r="AE12" s="88">
        <f t="shared" si="4"/>
        <v>1.8385827560000001</v>
      </c>
      <c r="AF12" s="88">
        <f t="shared" si="4"/>
        <v>6.5504477999999991E-2</v>
      </c>
      <c r="AG12" s="88">
        <f t="shared" si="5"/>
        <v>0.34764412799999994</v>
      </c>
      <c r="AH12" s="88">
        <f t="shared" si="5"/>
        <v>0.80816907599999999</v>
      </c>
      <c r="AI12" s="88">
        <f t="shared" si="5"/>
        <v>1.0263330399999999</v>
      </c>
      <c r="AJ12" s="88">
        <f t="shared" si="5"/>
        <v>6.0294576319999997</v>
      </c>
      <c r="AK12" s="88">
        <f t="shared" si="5"/>
        <v>2.8990857999999998E-2</v>
      </c>
      <c r="AL12" s="88">
        <f t="shared" si="5"/>
        <v>8.0926169999999992E-2</v>
      </c>
      <c r="AM12" s="88">
        <f t="shared" si="5"/>
        <v>6.1635725000000008</v>
      </c>
      <c r="AN12" s="88">
        <f t="shared" si="5"/>
        <v>1.2766112059999999</v>
      </c>
      <c r="AO12" s="88">
        <f t="shared" si="5"/>
        <v>1.0026677179999999</v>
      </c>
      <c r="AP12" s="88">
        <f t="shared" si="5"/>
        <v>1.353273824</v>
      </c>
      <c r="AQ12" s="88">
        <f t="shared" si="6"/>
        <v>0</v>
      </c>
      <c r="AR12" s="88">
        <f t="shared" si="6"/>
        <v>0</v>
      </c>
      <c r="AS12" s="88">
        <f t="shared" si="6"/>
        <v>0</v>
      </c>
      <c r="AT12" s="88">
        <f t="shared" si="6"/>
        <v>1.019731562</v>
      </c>
      <c r="AU12" s="88">
        <f t="shared" si="6"/>
        <v>6.3275058979999992</v>
      </c>
      <c r="AV12" s="88">
        <f t="shared" si="6"/>
        <v>8.0261596839999996</v>
      </c>
      <c r="AW12" s="88">
        <f t="shared" si="6"/>
        <v>0</v>
      </c>
      <c r="AX12" s="88">
        <f t="shared" si="6"/>
        <v>6.2580700000000003E-2</v>
      </c>
      <c r="AY12" s="88">
        <f t="shared" si="7"/>
        <v>77.724555473999985</v>
      </c>
      <c r="BA12" s="58"/>
    </row>
    <row r="13" spans="1:53" x14ac:dyDescent="0.2">
      <c r="B13" s="7" t="s">
        <v>899</v>
      </c>
      <c r="C13" s="88">
        <f t="shared" si="2"/>
        <v>0</v>
      </c>
      <c r="D13" s="88">
        <f t="shared" si="2"/>
        <v>0</v>
      </c>
      <c r="E13" s="88">
        <f t="shared" si="2"/>
        <v>0</v>
      </c>
      <c r="F13" s="88">
        <f t="shared" si="2"/>
        <v>0</v>
      </c>
      <c r="G13" s="88">
        <f t="shared" si="2"/>
        <v>0</v>
      </c>
      <c r="H13" s="88">
        <f t="shared" si="2"/>
        <v>0</v>
      </c>
      <c r="I13" s="88">
        <f t="shared" si="2"/>
        <v>0</v>
      </c>
      <c r="J13" s="88">
        <f t="shared" si="2"/>
        <v>0</v>
      </c>
      <c r="K13" s="88">
        <f t="shared" si="2"/>
        <v>0</v>
      </c>
      <c r="L13" s="88">
        <f t="shared" si="2"/>
        <v>0</v>
      </c>
      <c r="M13" s="88">
        <f t="shared" si="3"/>
        <v>0</v>
      </c>
      <c r="N13" s="88">
        <f t="shared" si="3"/>
        <v>0</v>
      </c>
      <c r="O13" s="88">
        <f t="shared" si="3"/>
        <v>0</v>
      </c>
      <c r="P13" s="88">
        <f t="shared" si="3"/>
        <v>0</v>
      </c>
      <c r="Q13" s="88">
        <f t="shared" si="3"/>
        <v>0</v>
      </c>
      <c r="R13" s="88">
        <f t="shared" si="3"/>
        <v>0</v>
      </c>
      <c r="S13" s="88">
        <f t="shared" si="3"/>
        <v>0</v>
      </c>
      <c r="T13" s="88">
        <f t="shared" si="3"/>
        <v>0</v>
      </c>
      <c r="U13" s="88">
        <f t="shared" si="3"/>
        <v>0</v>
      </c>
      <c r="V13" s="88">
        <f t="shared" si="3"/>
        <v>0</v>
      </c>
      <c r="W13" s="88">
        <f t="shared" si="4"/>
        <v>0</v>
      </c>
      <c r="X13" s="88">
        <f t="shared" si="4"/>
        <v>0</v>
      </c>
      <c r="Y13" s="88">
        <f t="shared" si="4"/>
        <v>0</v>
      </c>
      <c r="Z13" s="88">
        <f t="shared" si="4"/>
        <v>0</v>
      </c>
      <c r="AA13" s="88">
        <f t="shared" si="4"/>
        <v>0</v>
      </c>
      <c r="AB13" s="88">
        <f t="shared" si="4"/>
        <v>0</v>
      </c>
      <c r="AC13" s="88">
        <f t="shared" si="4"/>
        <v>0</v>
      </c>
      <c r="AD13" s="88">
        <f t="shared" si="4"/>
        <v>0</v>
      </c>
      <c r="AE13" s="88">
        <f t="shared" si="4"/>
        <v>0</v>
      </c>
      <c r="AF13" s="88">
        <f t="shared" si="4"/>
        <v>0</v>
      </c>
      <c r="AG13" s="88">
        <f t="shared" si="5"/>
        <v>0</v>
      </c>
      <c r="AH13" s="88">
        <f t="shared" si="5"/>
        <v>0</v>
      </c>
      <c r="AI13" s="88">
        <f t="shared" si="5"/>
        <v>0</v>
      </c>
      <c r="AJ13" s="88">
        <f t="shared" si="5"/>
        <v>0</v>
      </c>
      <c r="AK13" s="88">
        <f t="shared" si="5"/>
        <v>0</v>
      </c>
      <c r="AL13" s="88">
        <f t="shared" si="5"/>
        <v>0</v>
      </c>
      <c r="AM13" s="88">
        <f t="shared" si="5"/>
        <v>0</v>
      </c>
      <c r="AN13" s="88">
        <f t="shared" si="5"/>
        <v>0</v>
      </c>
      <c r="AO13" s="88">
        <f t="shared" si="5"/>
        <v>0</v>
      </c>
      <c r="AP13" s="88">
        <f t="shared" si="5"/>
        <v>0</v>
      </c>
      <c r="AQ13" s="88">
        <f t="shared" si="6"/>
        <v>0</v>
      </c>
      <c r="AR13" s="88">
        <f t="shared" si="6"/>
        <v>0</v>
      </c>
      <c r="AS13" s="88">
        <f t="shared" si="6"/>
        <v>0</v>
      </c>
      <c r="AT13" s="88">
        <f t="shared" si="6"/>
        <v>0</v>
      </c>
      <c r="AU13" s="88">
        <f t="shared" si="6"/>
        <v>0</v>
      </c>
      <c r="AV13" s="88">
        <f t="shared" si="6"/>
        <v>0</v>
      </c>
      <c r="AW13" s="88">
        <f t="shared" si="6"/>
        <v>0</v>
      </c>
      <c r="AX13" s="88">
        <f t="shared" si="6"/>
        <v>0</v>
      </c>
      <c r="AY13" s="88">
        <f t="shared" si="7"/>
        <v>0</v>
      </c>
      <c r="BA13" s="58"/>
    </row>
    <row r="14" spans="1:53" x14ac:dyDescent="0.2">
      <c r="B14" s="7" t="s">
        <v>2586</v>
      </c>
      <c r="C14" s="88">
        <f t="shared" si="2"/>
        <v>0</v>
      </c>
      <c r="D14" s="88">
        <f t="shared" si="2"/>
        <v>0</v>
      </c>
      <c r="E14" s="88">
        <f t="shared" si="2"/>
        <v>0</v>
      </c>
      <c r="F14" s="88">
        <f t="shared" si="2"/>
        <v>0</v>
      </c>
      <c r="G14" s="88">
        <f t="shared" si="2"/>
        <v>0</v>
      </c>
      <c r="H14" s="88">
        <f t="shared" si="2"/>
        <v>0</v>
      </c>
      <c r="I14" s="88">
        <f t="shared" si="2"/>
        <v>0</v>
      </c>
      <c r="J14" s="88">
        <f t="shared" si="2"/>
        <v>0</v>
      </c>
      <c r="K14" s="88">
        <f t="shared" si="2"/>
        <v>0</v>
      </c>
      <c r="L14" s="88">
        <f t="shared" si="2"/>
        <v>0</v>
      </c>
      <c r="M14" s="88">
        <f t="shared" si="3"/>
        <v>0</v>
      </c>
      <c r="N14" s="88">
        <f t="shared" si="3"/>
        <v>0</v>
      </c>
      <c r="O14" s="88">
        <f t="shared" si="3"/>
        <v>0</v>
      </c>
      <c r="P14" s="88">
        <f t="shared" si="3"/>
        <v>0</v>
      </c>
      <c r="Q14" s="88">
        <f t="shared" si="3"/>
        <v>0</v>
      </c>
      <c r="R14" s="88">
        <f t="shared" si="3"/>
        <v>0</v>
      </c>
      <c r="S14" s="88">
        <f t="shared" si="3"/>
        <v>0</v>
      </c>
      <c r="T14" s="88">
        <f t="shared" si="3"/>
        <v>0</v>
      </c>
      <c r="U14" s="88">
        <f t="shared" si="3"/>
        <v>0</v>
      </c>
      <c r="V14" s="88">
        <f t="shared" si="3"/>
        <v>0</v>
      </c>
      <c r="W14" s="88">
        <f t="shared" si="4"/>
        <v>0</v>
      </c>
      <c r="X14" s="88">
        <f t="shared" si="4"/>
        <v>0</v>
      </c>
      <c r="Y14" s="88">
        <f t="shared" si="4"/>
        <v>0</v>
      </c>
      <c r="Z14" s="88">
        <f t="shared" si="4"/>
        <v>0</v>
      </c>
      <c r="AA14" s="88">
        <f t="shared" si="4"/>
        <v>0</v>
      </c>
      <c r="AB14" s="88">
        <f t="shared" si="4"/>
        <v>0</v>
      </c>
      <c r="AC14" s="88">
        <f t="shared" si="4"/>
        <v>0</v>
      </c>
      <c r="AD14" s="88">
        <f t="shared" si="4"/>
        <v>0</v>
      </c>
      <c r="AE14" s="88">
        <f t="shared" si="4"/>
        <v>0</v>
      </c>
      <c r="AF14" s="88">
        <f t="shared" si="4"/>
        <v>0</v>
      </c>
      <c r="AG14" s="88">
        <f t="shared" si="5"/>
        <v>0</v>
      </c>
      <c r="AH14" s="88">
        <f t="shared" si="5"/>
        <v>0</v>
      </c>
      <c r="AI14" s="88">
        <f t="shared" si="5"/>
        <v>0</v>
      </c>
      <c r="AJ14" s="88">
        <f t="shared" si="5"/>
        <v>0</v>
      </c>
      <c r="AK14" s="88">
        <f t="shared" si="5"/>
        <v>0</v>
      </c>
      <c r="AL14" s="88">
        <f t="shared" si="5"/>
        <v>0</v>
      </c>
      <c r="AM14" s="88">
        <f t="shared" si="5"/>
        <v>0</v>
      </c>
      <c r="AN14" s="88">
        <f t="shared" si="5"/>
        <v>0</v>
      </c>
      <c r="AO14" s="88">
        <f t="shared" si="5"/>
        <v>0</v>
      </c>
      <c r="AP14" s="88">
        <f t="shared" si="5"/>
        <v>0</v>
      </c>
      <c r="AQ14" s="88">
        <f t="shared" si="6"/>
        <v>0</v>
      </c>
      <c r="AR14" s="88">
        <f t="shared" si="6"/>
        <v>0</v>
      </c>
      <c r="AS14" s="88">
        <f t="shared" si="6"/>
        <v>0</v>
      </c>
      <c r="AT14" s="88">
        <f t="shared" si="6"/>
        <v>0</v>
      </c>
      <c r="AU14" s="88">
        <f t="shared" si="6"/>
        <v>0</v>
      </c>
      <c r="AV14" s="88">
        <f t="shared" si="6"/>
        <v>0</v>
      </c>
      <c r="AW14" s="88">
        <f t="shared" si="6"/>
        <v>0</v>
      </c>
      <c r="AX14" s="88">
        <f t="shared" si="6"/>
        <v>0</v>
      </c>
      <c r="AY14" s="88">
        <f t="shared" si="7"/>
        <v>0</v>
      </c>
      <c r="BA14" s="58"/>
    </row>
    <row r="15" spans="1:53" x14ac:dyDescent="0.2">
      <c r="B15" s="7" t="s">
        <v>898</v>
      </c>
      <c r="C15" s="88">
        <f t="shared" si="2"/>
        <v>3.7191000000000001</v>
      </c>
      <c r="D15" s="88">
        <f t="shared" si="2"/>
        <v>4.5</v>
      </c>
      <c r="E15" s="88">
        <f t="shared" si="2"/>
        <v>0.89</v>
      </c>
      <c r="F15" s="88">
        <f t="shared" si="2"/>
        <v>1.3979999999999999</v>
      </c>
      <c r="G15" s="88">
        <f t="shared" si="2"/>
        <v>1.331</v>
      </c>
      <c r="H15" s="88">
        <f t="shared" si="2"/>
        <v>0</v>
      </c>
      <c r="I15" s="88">
        <f t="shared" si="2"/>
        <v>0</v>
      </c>
      <c r="J15" s="88">
        <f t="shared" si="2"/>
        <v>0</v>
      </c>
      <c r="K15" s="88">
        <f t="shared" si="2"/>
        <v>0</v>
      </c>
      <c r="L15" s="88">
        <f t="shared" si="2"/>
        <v>0</v>
      </c>
      <c r="M15" s="88">
        <f t="shared" si="3"/>
        <v>0.95440000000000003</v>
      </c>
      <c r="N15" s="88">
        <f t="shared" si="3"/>
        <v>0</v>
      </c>
      <c r="O15" s="88">
        <f t="shared" si="3"/>
        <v>0</v>
      </c>
      <c r="P15" s="88">
        <f t="shared" si="3"/>
        <v>0.25</v>
      </c>
      <c r="Q15" s="88">
        <f t="shared" si="3"/>
        <v>2.1497999999999999</v>
      </c>
      <c r="R15" s="88">
        <f t="shared" si="3"/>
        <v>0</v>
      </c>
      <c r="S15" s="88">
        <f t="shared" si="3"/>
        <v>0.28079999999999999</v>
      </c>
      <c r="T15" s="88">
        <f t="shared" si="3"/>
        <v>0</v>
      </c>
      <c r="U15" s="88">
        <f t="shared" si="3"/>
        <v>5.3179999999999996</v>
      </c>
      <c r="V15" s="88">
        <f t="shared" si="3"/>
        <v>0</v>
      </c>
      <c r="W15" s="88">
        <f t="shared" si="4"/>
        <v>0</v>
      </c>
      <c r="X15" s="88">
        <f t="shared" si="4"/>
        <v>0</v>
      </c>
      <c r="Y15" s="88">
        <f t="shared" si="4"/>
        <v>0</v>
      </c>
      <c r="Z15" s="88">
        <f t="shared" si="4"/>
        <v>0.86899999999999999</v>
      </c>
      <c r="AA15" s="88">
        <f t="shared" si="4"/>
        <v>27.9588</v>
      </c>
      <c r="AB15" s="88">
        <f t="shared" si="4"/>
        <v>0</v>
      </c>
      <c r="AC15" s="88">
        <f t="shared" si="4"/>
        <v>2.9157999999999999</v>
      </c>
      <c r="AD15" s="88">
        <f t="shared" si="4"/>
        <v>0.57410000000000005</v>
      </c>
      <c r="AE15" s="88">
        <f t="shared" si="4"/>
        <v>0.13070000000000001</v>
      </c>
      <c r="AF15" s="88">
        <f t="shared" si="4"/>
        <v>0</v>
      </c>
      <c r="AG15" s="88">
        <f t="shared" si="5"/>
        <v>0</v>
      </c>
      <c r="AH15" s="88">
        <f t="shared" si="5"/>
        <v>1.2227999999999999</v>
      </c>
      <c r="AI15" s="88">
        <f t="shared" si="5"/>
        <v>0.51500000000000001</v>
      </c>
      <c r="AJ15" s="88">
        <f t="shared" si="5"/>
        <v>2.52</v>
      </c>
      <c r="AK15" s="88">
        <f t="shared" si="5"/>
        <v>0.39</v>
      </c>
      <c r="AL15" s="88">
        <f t="shared" si="5"/>
        <v>0</v>
      </c>
      <c r="AM15" s="88">
        <f t="shared" si="5"/>
        <v>2.2960000000000003</v>
      </c>
      <c r="AN15" s="88">
        <f t="shared" si="5"/>
        <v>1.64</v>
      </c>
      <c r="AO15" s="88">
        <f t="shared" si="5"/>
        <v>3.08</v>
      </c>
      <c r="AP15" s="88">
        <f t="shared" si="5"/>
        <v>4.3925999999999998</v>
      </c>
      <c r="AQ15" s="88">
        <f t="shared" si="6"/>
        <v>0</v>
      </c>
      <c r="AR15" s="88">
        <f t="shared" si="6"/>
        <v>0</v>
      </c>
      <c r="AS15" s="88">
        <f t="shared" si="6"/>
        <v>0</v>
      </c>
      <c r="AT15" s="88">
        <f t="shared" si="6"/>
        <v>0</v>
      </c>
      <c r="AU15" s="88">
        <f t="shared" si="6"/>
        <v>128.07</v>
      </c>
      <c r="AV15" s="88">
        <f t="shared" si="6"/>
        <v>18.002400000000002</v>
      </c>
      <c r="AW15" s="88">
        <f t="shared" si="6"/>
        <v>0.84</v>
      </c>
      <c r="AX15" s="88">
        <f t="shared" si="6"/>
        <v>0</v>
      </c>
      <c r="AY15" s="88">
        <f t="shared" si="7"/>
        <v>216.20830000000001</v>
      </c>
      <c r="BA15" s="58"/>
    </row>
    <row r="16" spans="1:53" x14ac:dyDescent="0.2">
      <c r="B16" s="7" t="s">
        <v>1863</v>
      </c>
      <c r="C16" s="88">
        <f t="shared" si="2"/>
        <v>0</v>
      </c>
      <c r="D16" s="88">
        <f t="shared" si="2"/>
        <v>0</v>
      </c>
      <c r="E16" s="88">
        <f t="shared" si="2"/>
        <v>0</v>
      </c>
      <c r="F16" s="88">
        <f t="shared" si="2"/>
        <v>3.0144000000000002</v>
      </c>
      <c r="G16" s="88">
        <f t="shared" si="2"/>
        <v>0</v>
      </c>
      <c r="H16" s="88">
        <f t="shared" si="2"/>
        <v>0</v>
      </c>
      <c r="I16" s="88">
        <f t="shared" si="2"/>
        <v>0</v>
      </c>
      <c r="J16" s="88">
        <f t="shared" si="2"/>
        <v>0</v>
      </c>
      <c r="K16" s="88">
        <f t="shared" si="2"/>
        <v>0</v>
      </c>
      <c r="L16" s="88">
        <f t="shared" si="2"/>
        <v>0</v>
      </c>
      <c r="M16" s="88">
        <f t="shared" si="3"/>
        <v>0</v>
      </c>
      <c r="N16" s="88">
        <f t="shared" si="3"/>
        <v>0</v>
      </c>
      <c r="O16" s="88">
        <f t="shared" si="3"/>
        <v>0</v>
      </c>
      <c r="P16" s="88">
        <f t="shared" si="3"/>
        <v>0</v>
      </c>
      <c r="Q16" s="88">
        <f t="shared" si="3"/>
        <v>0</v>
      </c>
      <c r="R16" s="88">
        <f t="shared" si="3"/>
        <v>0</v>
      </c>
      <c r="S16" s="88">
        <f t="shared" si="3"/>
        <v>8.9999999999999998E-4</v>
      </c>
      <c r="T16" s="88">
        <f t="shared" si="3"/>
        <v>0</v>
      </c>
      <c r="U16" s="88">
        <f t="shared" si="3"/>
        <v>0</v>
      </c>
      <c r="V16" s="88">
        <f t="shared" si="3"/>
        <v>0</v>
      </c>
      <c r="W16" s="88">
        <f t="shared" si="4"/>
        <v>0</v>
      </c>
      <c r="X16" s="88">
        <f t="shared" si="4"/>
        <v>0</v>
      </c>
      <c r="Y16" s="88">
        <f t="shared" si="4"/>
        <v>0</v>
      </c>
      <c r="Z16" s="88">
        <f t="shared" si="4"/>
        <v>0</v>
      </c>
      <c r="AA16" s="88">
        <f t="shared" si="4"/>
        <v>0</v>
      </c>
      <c r="AB16" s="88">
        <f t="shared" si="4"/>
        <v>0</v>
      </c>
      <c r="AC16" s="88">
        <f t="shared" si="4"/>
        <v>0</v>
      </c>
      <c r="AD16" s="88">
        <f t="shared" si="4"/>
        <v>0</v>
      </c>
      <c r="AE16" s="88">
        <f t="shared" si="4"/>
        <v>0</v>
      </c>
      <c r="AF16" s="88">
        <f t="shared" si="4"/>
        <v>0</v>
      </c>
      <c r="AG16" s="88">
        <f t="shared" si="5"/>
        <v>0</v>
      </c>
      <c r="AH16" s="88">
        <f t="shared" si="5"/>
        <v>0</v>
      </c>
      <c r="AI16" s="88">
        <f t="shared" si="5"/>
        <v>0</v>
      </c>
      <c r="AJ16" s="88">
        <f t="shared" si="5"/>
        <v>0</v>
      </c>
      <c r="AK16" s="88">
        <f t="shared" si="5"/>
        <v>0</v>
      </c>
      <c r="AL16" s="88">
        <f t="shared" si="5"/>
        <v>0</v>
      </c>
      <c r="AM16" s="88">
        <f t="shared" si="5"/>
        <v>0</v>
      </c>
      <c r="AN16" s="88">
        <f t="shared" si="5"/>
        <v>0</v>
      </c>
      <c r="AO16" s="88">
        <f t="shared" si="5"/>
        <v>0</v>
      </c>
      <c r="AP16" s="88">
        <f t="shared" si="5"/>
        <v>0</v>
      </c>
      <c r="AQ16" s="88">
        <f t="shared" si="6"/>
        <v>0</v>
      </c>
      <c r="AR16" s="88">
        <f t="shared" si="6"/>
        <v>0</v>
      </c>
      <c r="AS16" s="88">
        <f t="shared" si="6"/>
        <v>0</v>
      </c>
      <c r="AT16" s="88">
        <f t="shared" si="6"/>
        <v>0</v>
      </c>
      <c r="AU16" s="88">
        <f t="shared" si="6"/>
        <v>0</v>
      </c>
      <c r="AV16" s="88">
        <f t="shared" si="6"/>
        <v>0</v>
      </c>
      <c r="AW16" s="88">
        <f t="shared" si="6"/>
        <v>0</v>
      </c>
      <c r="AX16" s="88">
        <f t="shared" si="6"/>
        <v>0</v>
      </c>
      <c r="AY16" s="88">
        <f t="shared" si="7"/>
        <v>3.0153000000000003</v>
      </c>
      <c r="BA16" s="58"/>
    </row>
    <row r="17" spans="1:53" x14ac:dyDescent="0.2">
      <c r="B17" s="89" t="s">
        <v>787</v>
      </c>
      <c r="C17" s="90">
        <f t="shared" ref="C17:AX17" si="8">SUMIF($A$25:$A$57,"N",C$25:C$57)</f>
        <v>98.723165569746612</v>
      </c>
      <c r="D17" s="90">
        <f t="shared" si="8"/>
        <v>30.26136659262308</v>
      </c>
      <c r="E17" s="90">
        <f t="shared" si="8"/>
        <v>86.697646292746342</v>
      </c>
      <c r="F17" s="90">
        <f t="shared" si="8"/>
        <v>96.317499003994214</v>
      </c>
      <c r="G17" s="90">
        <f t="shared" si="8"/>
        <v>64.853850617128586</v>
      </c>
      <c r="H17" s="90">
        <f t="shared" si="8"/>
        <v>5.8748907726205566</v>
      </c>
      <c r="I17" s="90">
        <f t="shared" si="8"/>
        <v>1.0628565501674787</v>
      </c>
      <c r="J17" s="90">
        <f t="shared" si="8"/>
        <v>7.2534306056642315</v>
      </c>
      <c r="K17" s="90">
        <f t="shared" si="8"/>
        <v>2.3348923149955785</v>
      </c>
      <c r="L17" s="90">
        <f t="shared" si="8"/>
        <v>1.2833427494043494</v>
      </c>
      <c r="M17" s="90">
        <f t="shared" si="8"/>
        <v>49.695597427583294</v>
      </c>
      <c r="N17" s="90">
        <f t="shared" si="8"/>
        <v>11.894947774214764</v>
      </c>
      <c r="O17" s="90">
        <f t="shared" si="8"/>
        <v>9.4413321211685624</v>
      </c>
      <c r="P17" s="90">
        <f t="shared" si="8"/>
        <v>60.343816502158276</v>
      </c>
      <c r="Q17" s="90">
        <f t="shared" si="8"/>
        <v>82.691986038012715</v>
      </c>
      <c r="R17" s="90">
        <f t="shared" si="8"/>
        <v>3.3920953728749328E-2</v>
      </c>
      <c r="S17" s="90">
        <f t="shared" si="8"/>
        <v>14.316663285742285</v>
      </c>
      <c r="T17" s="90">
        <f t="shared" si="8"/>
        <v>5.6534922881248881E-3</v>
      </c>
      <c r="U17" s="90">
        <f t="shared" si="8"/>
        <v>12.317171698045568</v>
      </c>
      <c r="V17" s="90">
        <f t="shared" si="8"/>
        <v>2.9285090052486917</v>
      </c>
      <c r="W17" s="90">
        <f t="shared" si="8"/>
        <v>5.4386595811761422</v>
      </c>
      <c r="X17" s="90">
        <f t="shared" si="8"/>
        <v>2.5610320065205743</v>
      </c>
      <c r="Y17" s="90">
        <f t="shared" si="8"/>
        <v>0.44097239847374126</v>
      </c>
      <c r="Z17" s="90">
        <f t="shared" si="8"/>
        <v>19.375797844974105</v>
      </c>
      <c r="AA17" s="90">
        <f t="shared" si="8"/>
        <v>43.406186853088883</v>
      </c>
      <c r="AB17" s="90">
        <f t="shared" si="8"/>
        <v>14.416405334718464</v>
      </c>
      <c r="AC17" s="90">
        <f t="shared" si="8"/>
        <v>288.40256385181704</v>
      </c>
      <c r="AD17" s="90">
        <f t="shared" si="8"/>
        <v>45.35196214105261</v>
      </c>
      <c r="AE17" s="90">
        <f t="shared" si="8"/>
        <v>23.601364518209259</v>
      </c>
      <c r="AF17" s="90">
        <f t="shared" si="8"/>
        <v>11.606619667520395</v>
      </c>
      <c r="AG17" s="90">
        <f t="shared" si="8"/>
        <v>6.2414554860898752</v>
      </c>
      <c r="AH17" s="90">
        <f t="shared" si="8"/>
        <v>56.409201576410936</v>
      </c>
      <c r="AI17" s="90">
        <f t="shared" si="8"/>
        <v>15.091521883452899</v>
      </c>
      <c r="AJ17" s="90">
        <f t="shared" si="8"/>
        <v>49.0287382172218</v>
      </c>
      <c r="AK17" s="90">
        <f t="shared" si="8"/>
        <v>4.9185382906686526</v>
      </c>
      <c r="AL17" s="90">
        <f t="shared" si="8"/>
        <v>3.9122166633824227</v>
      </c>
      <c r="AM17" s="90">
        <f t="shared" si="8"/>
        <v>36.783179558604587</v>
      </c>
      <c r="AN17" s="90">
        <f t="shared" si="8"/>
        <v>17.842421661322145</v>
      </c>
      <c r="AO17" s="90">
        <f t="shared" si="8"/>
        <v>30.921572627769716</v>
      </c>
      <c r="AP17" s="90">
        <f t="shared" si="8"/>
        <v>163.31606867420214</v>
      </c>
      <c r="AQ17" s="90">
        <f t="shared" si="8"/>
        <v>2.8803000000000001</v>
      </c>
      <c r="AR17" s="90">
        <f t="shared" si="8"/>
        <v>4.4399999999999995</v>
      </c>
      <c r="AS17" s="90">
        <f t="shared" si="8"/>
        <v>0</v>
      </c>
      <c r="AT17" s="90">
        <f t="shared" si="8"/>
        <v>13.053913693280366</v>
      </c>
      <c r="AU17" s="90">
        <f t="shared" si="8"/>
        <v>208.25826251903248</v>
      </c>
      <c r="AV17" s="90">
        <f t="shared" si="8"/>
        <v>84.146988968703852</v>
      </c>
      <c r="AW17" s="90">
        <f t="shared" si="8"/>
        <v>0</v>
      </c>
      <c r="AX17" s="90">
        <f t="shared" si="8"/>
        <v>1.4755614872005958</v>
      </c>
      <c r="AY17" s="88">
        <f t="shared" si="7"/>
        <v>1791.6540448721757</v>
      </c>
      <c r="BA17" s="58"/>
    </row>
    <row r="18" spans="1:53" s="56" customFormat="1" x14ac:dyDescent="0.2">
      <c r="A18" s="91"/>
      <c r="B18" s="91" t="s">
        <v>16</v>
      </c>
      <c r="C18" s="110">
        <f>SUM(C5:C17)</f>
        <v>3670.2791424235415</v>
      </c>
      <c r="D18" s="110">
        <f>SUM(D5:D17)</f>
        <v>459.76490693830038</v>
      </c>
      <c r="E18" s="110">
        <f>SUM(E5:E17)</f>
        <v>6056.9015947625348</v>
      </c>
      <c r="F18" s="110">
        <f>SUM(F5:F17)</f>
        <v>3947.6400173670477</v>
      </c>
      <c r="G18" s="110">
        <f t="shared" ref="G18:AT18" si="9">SUM(G5:G17)</f>
        <v>5252.9584468581725</v>
      </c>
      <c r="H18" s="110">
        <f t="shared" si="9"/>
        <v>447.32710216189707</v>
      </c>
      <c r="I18" s="110">
        <f t="shared" si="9"/>
        <v>784.84643360316227</v>
      </c>
      <c r="J18" s="110">
        <f t="shared" si="9"/>
        <v>286.84752074211605</v>
      </c>
      <c r="K18" s="110">
        <f t="shared" si="9"/>
        <v>88.716444007884874</v>
      </c>
      <c r="L18" s="110">
        <f t="shared" si="9"/>
        <v>117.98258957605466</v>
      </c>
      <c r="M18" s="110">
        <f t="shared" si="9"/>
        <v>1948.5465162515738</v>
      </c>
      <c r="N18" s="110">
        <f t="shared" si="9"/>
        <v>392.29218388785017</v>
      </c>
      <c r="O18" s="110">
        <f t="shared" si="9"/>
        <v>397.60543397717686</v>
      </c>
      <c r="P18" s="110">
        <f t="shared" si="9"/>
        <v>1017.8680829790733</v>
      </c>
      <c r="Q18" s="110">
        <f t="shared" si="9"/>
        <v>2024.0421584774635</v>
      </c>
      <c r="R18" s="110">
        <f t="shared" si="9"/>
        <v>416.49661911961465</v>
      </c>
      <c r="S18" s="110">
        <f t="shared" si="9"/>
        <v>988.68078295122734</v>
      </c>
      <c r="T18" s="110">
        <f t="shared" si="9"/>
        <v>0.13707937795876707</v>
      </c>
      <c r="U18" s="110">
        <f t="shared" si="9"/>
        <v>658.53771938869011</v>
      </c>
      <c r="V18" s="110">
        <f t="shared" si="9"/>
        <v>156.00394571459034</v>
      </c>
      <c r="W18" s="110">
        <f t="shared" si="9"/>
        <v>309.84935187252461</v>
      </c>
      <c r="X18" s="110">
        <f t="shared" si="9"/>
        <v>88.534809099838938</v>
      </c>
      <c r="Y18" s="110">
        <f t="shared" si="9"/>
        <v>18.248143224645961</v>
      </c>
      <c r="Z18" s="110">
        <f t="shared" si="9"/>
        <v>1752.7889526636416</v>
      </c>
      <c r="AA18" s="110">
        <f t="shared" si="9"/>
        <v>4267.5962468830185</v>
      </c>
      <c r="AB18" s="110">
        <f t="shared" si="9"/>
        <v>740.44322040822135</v>
      </c>
      <c r="AC18" s="110">
        <f t="shared" si="9"/>
        <v>5877.4258594194189</v>
      </c>
      <c r="AD18" s="110">
        <f t="shared" si="9"/>
        <v>1805.4586190149166</v>
      </c>
      <c r="AE18" s="110">
        <f t="shared" si="9"/>
        <v>647.84725782591136</v>
      </c>
      <c r="AF18" s="110">
        <f t="shared" si="9"/>
        <v>403.27786420143559</v>
      </c>
      <c r="AG18" s="110">
        <f t="shared" si="9"/>
        <v>276.31203805520403</v>
      </c>
      <c r="AH18" s="110">
        <f t="shared" si="9"/>
        <v>882.30451314585332</v>
      </c>
      <c r="AI18" s="110">
        <f t="shared" si="9"/>
        <v>715.45571007046919</v>
      </c>
      <c r="AJ18" s="110">
        <f t="shared" si="9"/>
        <v>3772.7717595454747</v>
      </c>
      <c r="AK18" s="110">
        <f t="shared" si="9"/>
        <v>186.06793001248991</v>
      </c>
      <c r="AL18" s="110">
        <f t="shared" si="9"/>
        <v>149.70097782596727</v>
      </c>
      <c r="AM18" s="110">
        <f t="shared" si="9"/>
        <v>2043.6716184119332</v>
      </c>
      <c r="AN18" s="110">
        <f t="shared" si="9"/>
        <v>1202.3177714738199</v>
      </c>
      <c r="AO18" s="110">
        <f t="shared" si="9"/>
        <v>5201.2841479196495</v>
      </c>
      <c r="AP18" s="110">
        <f t="shared" si="9"/>
        <v>1685.0983230308686</v>
      </c>
      <c r="AQ18" s="110">
        <f t="shared" si="9"/>
        <v>254.10980000000001</v>
      </c>
      <c r="AR18" s="110">
        <f t="shared" si="9"/>
        <v>200.2</v>
      </c>
      <c r="AS18" s="110">
        <f t="shared" si="9"/>
        <v>1.3100000000000001E-2</v>
      </c>
      <c r="AT18" s="110">
        <f t="shared" si="9"/>
        <v>858.88072903720854</v>
      </c>
      <c r="AU18" s="110">
        <f t="shared" ref="AU18:AX18" si="10">SUM(AU5:AU17)</f>
        <v>18109.518552293583</v>
      </c>
      <c r="AV18" s="110">
        <f t="shared" si="10"/>
        <v>5642.4468755155385</v>
      </c>
      <c r="AW18" s="110">
        <f t="shared" si="10"/>
        <v>0.84</v>
      </c>
      <c r="AX18" s="110">
        <f t="shared" si="10"/>
        <v>37.72861290270373</v>
      </c>
      <c r="AY18" s="110">
        <f t="shared" si="7"/>
        <v>86243.667504420257</v>
      </c>
      <c r="BA18" s="144"/>
    </row>
    <row r="19" spans="1:53" x14ac:dyDescent="0.2">
      <c r="B19" s="265" t="s">
        <v>17128</v>
      </c>
      <c r="C19" s="218"/>
      <c r="D19" s="218"/>
      <c r="E19" s="218"/>
      <c r="F19" s="218"/>
      <c r="G19" s="218"/>
      <c r="H19" s="218"/>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row>
    <row r="20" spans="1:53" x14ac:dyDescent="0.2">
      <c r="C20" s="221">
        <f>C18/C57</f>
        <v>1</v>
      </c>
      <c r="D20" s="92" t="b">
        <f>D18=D57</f>
        <v>1</v>
      </c>
      <c r="E20" s="283">
        <f>E18/E57</f>
        <v>0.99999999999999989</v>
      </c>
      <c r="F20" s="92" t="b">
        <f>F18=F57</f>
        <v>1</v>
      </c>
      <c r="G20" s="92" t="b">
        <f t="shared" ref="G20:AY20" si="11">G18=G57</f>
        <v>1</v>
      </c>
      <c r="H20" s="92" t="b">
        <f t="shared" si="11"/>
        <v>1</v>
      </c>
      <c r="I20" s="92" t="b">
        <f t="shared" si="11"/>
        <v>1</v>
      </c>
      <c r="J20" s="92" t="b">
        <f t="shared" si="11"/>
        <v>1</v>
      </c>
      <c r="K20" s="92" t="b">
        <f t="shared" si="11"/>
        <v>1</v>
      </c>
      <c r="L20" s="92" t="b">
        <f t="shared" si="11"/>
        <v>1</v>
      </c>
      <c r="M20" s="92" t="b">
        <f t="shared" si="11"/>
        <v>1</v>
      </c>
      <c r="N20" s="92" t="b">
        <f t="shared" si="11"/>
        <v>1</v>
      </c>
      <c r="O20" s="92" t="b">
        <f t="shared" si="11"/>
        <v>1</v>
      </c>
      <c r="P20" s="92" t="b">
        <f t="shared" si="11"/>
        <v>1</v>
      </c>
      <c r="Q20" s="92" t="b">
        <f t="shared" si="11"/>
        <v>1</v>
      </c>
      <c r="R20" s="92" t="b">
        <f t="shared" si="11"/>
        <v>1</v>
      </c>
      <c r="S20" s="92" t="b">
        <f t="shared" si="11"/>
        <v>1</v>
      </c>
      <c r="T20" s="92" t="b">
        <f t="shared" si="11"/>
        <v>1</v>
      </c>
      <c r="U20" s="92" t="b">
        <f t="shared" si="11"/>
        <v>1</v>
      </c>
      <c r="V20" s="92" t="b">
        <f t="shared" si="11"/>
        <v>1</v>
      </c>
      <c r="W20" s="92" t="b">
        <f t="shared" si="11"/>
        <v>1</v>
      </c>
      <c r="X20" s="92" t="b">
        <f t="shared" si="11"/>
        <v>1</v>
      </c>
      <c r="Y20" s="92" t="b">
        <f t="shared" si="11"/>
        <v>1</v>
      </c>
      <c r="Z20" s="92" t="b">
        <f t="shared" si="11"/>
        <v>1</v>
      </c>
      <c r="AA20" s="92" t="b">
        <f t="shared" si="11"/>
        <v>1</v>
      </c>
      <c r="AB20" s="92" t="b">
        <f t="shared" si="11"/>
        <v>1</v>
      </c>
      <c r="AC20" s="92" t="b">
        <f t="shared" si="11"/>
        <v>1</v>
      </c>
      <c r="AD20" s="92" t="b">
        <f t="shared" si="11"/>
        <v>1</v>
      </c>
      <c r="AE20" s="92" t="b">
        <f t="shared" si="11"/>
        <v>1</v>
      </c>
      <c r="AF20" s="92" t="b">
        <f t="shared" si="11"/>
        <v>1</v>
      </c>
      <c r="AG20" s="92" t="b">
        <f t="shared" si="11"/>
        <v>1</v>
      </c>
      <c r="AH20" s="92" t="b">
        <f t="shared" si="11"/>
        <v>1</v>
      </c>
      <c r="AI20" s="92" t="b">
        <f t="shared" si="11"/>
        <v>1</v>
      </c>
      <c r="AJ20" s="92" t="b">
        <f t="shared" si="11"/>
        <v>0</v>
      </c>
      <c r="AK20" s="92" t="b">
        <f t="shared" si="11"/>
        <v>1</v>
      </c>
      <c r="AL20" s="92" t="b">
        <f t="shared" si="11"/>
        <v>1</v>
      </c>
      <c r="AM20" s="92" t="b">
        <f t="shared" si="11"/>
        <v>1</v>
      </c>
      <c r="AN20" s="92" t="b">
        <f t="shared" si="11"/>
        <v>1</v>
      </c>
      <c r="AO20" s="92" t="b">
        <f t="shared" si="11"/>
        <v>1</v>
      </c>
      <c r="AP20" s="92" t="b">
        <f t="shared" si="11"/>
        <v>1</v>
      </c>
      <c r="AQ20" s="92" t="b">
        <f t="shared" si="11"/>
        <v>1</v>
      </c>
      <c r="AR20" s="92" t="b">
        <f t="shared" si="11"/>
        <v>1</v>
      </c>
      <c r="AS20" s="92" t="b">
        <f t="shared" si="11"/>
        <v>1</v>
      </c>
      <c r="AT20" s="283">
        <f>AT18/AT57</f>
        <v>1.0000000000000002</v>
      </c>
      <c r="AU20" s="92" t="b">
        <f t="shared" ref="AU20:AX20" si="12">AU18=AU57</f>
        <v>1</v>
      </c>
      <c r="AV20" s="92" t="b">
        <f t="shared" si="12"/>
        <v>1</v>
      </c>
      <c r="AW20" s="92" t="b">
        <f t="shared" si="12"/>
        <v>1</v>
      </c>
      <c r="AX20" s="92" t="b">
        <f t="shared" si="12"/>
        <v>1</v>
      </c>
      <c r="AY20" s="92" t="b">
        <f t="shared" si="11"/>
        <v>1</v>
      </c>
    </row>
    <row r="21" spans="1:53" x14ac:dyDescent="0.2">
      <c r="C21" s="93" t="str">
        <f t="shared" ref="C21:AH21" si="13">IF(C18/$AY18&gt;=3%,"Y","N")</f>
        <v>Y</v>
      </c>
      <c r="D21" s="93" t="str">
        <f t="shared" si="13"/>
        <v>N</v>
      </c>
      <c r="E21" s="93" t="str">
        <f t="shared" si="13"/>
        <v>Y</v>
      </c>
      <c r="F21" s="93" t="str">
        <f t="shared" si="13"/>
        <v>Y</v>
      </c>
      <c r="G21" s="93" t="str">
        <f t="shared" si="13"/>
        <v>Y</v>
      </c>
      <c r="H21" s="93" t="str">
        <f t="shared" si="13"/>
        <v>N</v>
      </c>
      <c r="I21" s="93" t="str">
        <f t="shared" si="13"/>
        <v>N</v>
      </c>
      <c r="J21" s="93" t="str">
        <f t="shared" si="13"/>
        <v>N</v>
      </c>
      <c r="K21" s="93" t="str">
        <f t="shared" si="13"/>
        <v>N</v>
      </c>
      <c r="L21" s="93" t="str">
        <f t="shared" si="13"/>
        <v>N</v>
      </c>
      <c r="M21" s="93" t="str">
        <f t="shared" si="13"/>
        <v>N</v>
      </c>
      <c r="N21" s="93" t="str">
        <f t="shared" si="13"/>
        <v>N</v>
      </c>
      <c r="O21" s="93" t="str">
        <f t="shared" si="13"/>
        <v>N</v>
      </c>
      <c r="P21" s="93" t="str">
        <f t="shared" si="13"/>
        <v>N</v>
      </c>
      <c r="Q21" s="93" t="str">
        <f t="shared" si="13"/>
        <v>N</v>
      </c>
      <c r="R21" s="93" t="str">
        <f t="shared" si="13"/>
        <v>N</v>
      </c>
      <c r="S21" s="93" t="str">
        <f t="shared" si="13"/>
        <v>N</v>
      </c>
      <c r="T21" s="93" t="str">
        <f t="shared" si="13"/>
        <v>N</v>
      </c>
      <c r="U21" s="93" t="str">
        <f t="shared" si="13"/>
        <v>N</v>
      </c>
      <c r="V21" s="93" t="str">
        <f t="shared" si="13"/>
        <v>N</v>
      </c>
      <c r="W21" s="93" t="str">
        <f t="shared" si="13"/>
        <v>N</v>
      </c>
      <c r="X21" s="93" t="str">
        <f t="shared" si="13"/>
        <v>N</v>
      </c>
      <c r="Y21" s="93" t="str">
        <f t="shared" si="13"/>
        <v>N</v>
      </c>
      <c r="Z21" s="93" t="str">
        <f t="shared" si="13"/>
        <v>N</v>
      </c>
      <c r="AA21" s="93" t="str">
        <f t="shared" si="13"/>
        <v>Y</v>
      </c>
      <c r="AB21" s="93" t="str">
        <f t="shared" si="13"/>
        <v>N</v>
      </c>
      <c r="AC21" s="93" t="str">
        <f t="shared" si="13"/>
        <v>Y</v>
      </c>
      <c r="AD21" s="93" t="str">
        <f t="shared" si="13"/>
        <v>N</v>
      </c>
      <c r="AE21" s="93" t="str">
        <f t="shared" si="13"/>
        <v>N</v>
      </c>
      <c r="AF21" s="93" t="str">
        <f t="shared" si="13"/>
        <v>N</v>
      </c>
      <c r="AG21" s="93" t="str">
        <f t="shared" si="13"/>
        <v>N</v>
      </c>
      <c r="AH21" s="93" t="str">
        <f t="shared" si="13"/>
        <v>N</v>
      </c>
      <c r="AI21" s="93" t="str">
        <f t="shared" ref="AI21:AY21" si="14">IF(AI18/$AY18&gt;=3%,"Y","N")</f>
        <v>N</v>
      </c>
      <c r="AJ21" s="93" t="str">
        <f t="shared" si="14"/>
        <v>Y</v>
      </c>
      <c r="AK21" s="93" t="str">
        <f t="shared" si="14"/>
        <v>N</v>
      </c>
      <c r="AL21" s="93" t="str">
        <f t="shared" si="14"/>
        <v>N</v>
      </c>
      <c r="AM21" s="93" t="str">
        <f t="shared" si="14"/>
        <v>N</v>
      </c>
      <c r="AN21" s="93" t="str">
        <f t="shared" si="14"/>
        <v>N</v>
      </c>
      <c r="AO21" s="93" t="str">
        <f t="shared" si="14"/>
        <v>Y</v>
      </c>
      <c r="AP21" s="93" t="str">
        <f t="shared" si="14"/>
        <v>N</v>
      </c>
      <c r="AQ21" s="93" t="str">
        <f t="shared" si="14"/>
        <v>N</v>
      </c>
      <c r="AR21" s="93" t="str">
        <f t="shared" si="14"/>
        <v>N</v>
      </c>
      <c r="AS21" s="93" t="str">
        <f t="shared" si="14"/>
        <v>N</v>
      </c>
      <c r="AT21" s="93" t="str">
        <f t="shared" si="14"/>
        <v>N</v>
      </c>
      <c r="AU21" s="93" t="str">
        <f t="shared" si="14"/>
        <v>Y</v>
      </c>
      <c r="AV21" s="93" t="str">
        <f t="shared" si="14"/>
        <v>Y</v>
      </c>
      <c r="AW21" s="93" t="str">
        <f t="shared" si="14"/>
        <v>N</v>
      </c>
      <c r="AX21" s="93" t="str">
        <f t="shared" si="14"/>
        <v>N</v>
      </c>
      <c r="AY21" s="93" t="str">
        <f t="shared" si="14"/>
        <v>Y</v>
      </c>
    </row>
    <row r="22" spans="1:53" x14ac:dyDescent="0.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row>
    <row r="23" spans="1:53" x14ac:dyDescent="0.2">
      <c r="A23" s="86" t="s">
        <v>18</v>
      </c>
    </row>
    <row r="24" spans="1:53" ht="13.5" customHeight="1" x14ac:dyDescent="0.2">
      <c r="A24" s="56"/>
      <c r="B24" s="56" t="str">
        <f t="shared" ref="B24:B39" si="15">B64</f>
        <v>Description</v>
      </c>
      <c r="C24" s="4" t="str">
        <f>PROPER(VLOOKUP(C64,fips_xref!$K$2:$L$56,2,FALSE))</f>
        <v>Crockett</v>
      </c>
      <c r="D24" s="4" t="str">
        <f>PROPER(VLOOKUP(D64,fips_xref!$K$2:$L$56,2,FALSE))</f>
        <v>Coke</v>
      </c>
      <c r="E24" s="4" t="str">
        <f>PROPER(VLOOKUP(E64,fips_xref!$K$2:$L$56,2,FALSE))</f>
        <v>Crane</v>
      </c>
      <c r="F24" s="4" t="str">
        <f>PROPER(VLOOKUP(F64,fips_xref!$K$2:$L$56,2,FALSE))</f>
        <v>Ector</v>
      </c>
      <c r="G24" s="4" t="str">
        <f>PROPER(VLOOKUP(G64,fips_xref!$K$2:$L$56,2,FALSE))</f>
        <v>Andrews</v>
      </c>
      <c r="H24" s="4" t="str">
        <f>PROPER(VLOOKUP(H64,fips_xref!$K$2:$L$56,2,FALSE))</f>
        <v>Borden</v>
      </c>
      <c r="I24" s="4" t="str">
        <f>PROPER(VLOOKUP(I64,fips_xref!$K$2:$L$56,2,FALSE))</f>
        <v>Culbrson</v>
      </c>
      <c r="J24" s="4" t="str">
        <f>PROPER(VLOOKUP(J64,fips_xref!$K$2:$L$56,2,FALSE))</f>
        <v>Dawson</v>
      </c>
      <c r="K24" s="4" t="str">
        <f>PROPER(VLOOKUP(K64,fips_xref!$K$2:$L$56,2,FALSE))</f>
        <v>Crosby</v>
      </c>
      <c r="L24" s="4" t="str">
        <f>PROPER(VLOOKUP(L64,fips_xref!$K$2:$L$56,2,FALSE))</f>
        <v>Dickens</v>
      </c>
      <c r="M24" s="4" t="str">
        <f>PROPER(VLOOKUP(M64,fips_xref!$K$2:$L$56,2,FALSE))</f>
        <v>Gaines</v>
      </c>
      <c r="N24" s="4" t="str">
        <f>PROPER(VLOOKUP(N64,fips_xref!$K$2:$L$56,2,FALSE))</f>
        <v>Garza</v>
      </c>
      <c r="O24" s="4" t="str">
        <f>PROPER(VLOOKUP(O64,fips_xref!$K$2:$L$56,2,FALSE))</f>
        <v>Glasscck</v>
      </c>
      <c r="P24" s="4" t="str">
        <f>PROPER(VLOOKUP(P64,fips_xref!$K$2:$L$56,2,FALSE))</f>
        <v>Hockley</v>
      </c>
      <c r="Q24" s="4" t="str">
        <f>PROPER(VLOOKUP(Q64,fips_xref!$K$2:$L$56,2,FALSE))</f>
        <v>Howard</v>
      </c>
      <c r="R24" s="4" t="str">
        <f>PROPER(VLOOKUP(R64,fips_xref!$K$2:$L$56,2,FALSE))</f>
        <v>Hudspeth</v>
      </c>
      <c r="S24" s="4" t="str">
        <f>PROPER(VLOOKUP(S64,fips_xref!$K$2:$L$56,2,FALSE))</f>
        <v>Irion</v>
      </c>
      <c r="T24" s="4" t="str">
        <f>PROPER(VLOOKUP(T64,fips_xref!$K$2:$L$56,2,FALSE))</f>
        <v>Jeff Dav</v>
      </c>
      <c r="U24" s="4" t="str">
        <f>PROPER(VLOOKUP(U64,fips_xref!$K$2:$L$56,2,FALSE))</f>
        <v>Kent</v>
      </c>
      <c r="V24" s="4" t="str">
        <f>PROPER(VLOOKUP(V64,fips_xref!$K$2:$L$56,2,FALSE))</f>
        <v>King</v>
      </c>
      <c r="W24" s="4" t="str">
        <f>PROPER(VLOOKUP(W64,fips_xref!$K$2:$L$56,2,FALSE))</f>
        <v>Loving</v>
      </c>
      <c r="X24" s="4" t="str">
        <f>PROPER(VLOOKUP(X64,fips_xref!$K$2:$L$56,2,FALSE))</f>
        <v>Lubbock</v>
      </c>
      <c r="Y24" s="4" t="str">
        <f>PROPER(VLOOKUP(Y64,fips_xref!$K$2:$L$56,2,FALSE))</f>
        <v>Lynn</v>
      </c>
      <c r="Z24" s="4" t="str">
        <f>PROPER(VLOOKUP(Z64,fips_xref!$K$2:$L$56,2,FALSE))</f>
        <v>Martin</v>
      </c>
      <c r="AA24" s="4" t="str">
        <f>PROPER(VLOOKUP(AA64,fips_xref!$K$2:$L$56,2,FALSE))</f>
        <v>Midland</v>
      </c>
      <c r="AB24" s="4" t="str">
        <f>PROPER(VLOOKUP(AB64,fips_xref!$K$2:$L$56,2,FALSE))</f>
        <v>Mitchell</v>
      </c>
      <c r="AC24" s="4" t="str">
        <f>PROPER(VLOOKUP(AC64,fips_xref!$K$2:$L$56,2,FALSE))</f>
        <v>Pecos</v>
      </c>
      <c r="AD24" s="4" t="str">
        <f>PROPER(VLOOKUP(AD64,fips_xref!$K$2:$L$56,2,FALSE))</f>
        <v>Reagan</v>
      </c>
      <c r="AE24" s="4" t="str">
        <f>PROPER(VLOOKUP(AE64,fips_xref!$K$2:$L$56,2,FALSE))</f>
        <v>Reeves</v>
      </c>
      <c r="AF24" s="4" t="str">
        <f>PROPER(VLOOKUP(AF64,fips_xref!$K$2:$L$56,2,FALSE))</f>
        <v>Cochran</v>
      </c>
      <c r="AG24" s="4" t="str">
        <f>PROPER(VLOOKUP(AG64,fips_xref!$K$2:$L$56,2,FALSE))</f>
        <v>Schlechr</v>
      </c>
      <c r="AH24" s="4" t="str">
        <f>PROPER(VLOOKUP(AH64,fips_xref!$K$2:$L$56,2,FALSE))</f>
        <v>Scurry</v>
      </c>
      <c r="AI24" s="4" t="str">
        <f>PROPER(VLOOKUP(AI64,fips_xref!$K$2:$L$56,2,FALSE))</f>
        <v>Sterling</v>
      </c>
      <c r="AJ24" s="4" t="str">
        <f>PROPER(VLOOKUP(AJ64,fips_xref!$K$2:$L$56,2,FALSE))</f>
        <v>Sutton</v>
      </c>
      <c r="AK24" s="4" t="str">
        <f>PROPER(VLOOKUP(AK64,fips_xref!$K$2:$L$56,2,FALSE))</f>
        <v>Terry</v>
      </c>
      <c r="AL24" s="4" t="str">
        <f>PROPER(VLOOKUP(AL64,fips_xref!$K$2:$L$56,2,FALSE))</f>
        <v>Tom Gren</v>
      </c>
      <c r="AM24" s="4" t="str">
        <f>PROPER(VLOOKUP(AM64,fips_xref!$K$2:$L$56,2,FALSE))</f>
        <v>Upton</v>
      </c>
      <c r="AN24" s="4" t="str">
        <f>PROPER(VLOOKUP(AN64,fips_xref!$K$2:$L$56,2,FALSE))</f>
        <v>Ward</v>
      </c>
      <c r="AO24" s="4" t="str">
        <f>PROPER(VLOOKUP(AO64,fips_xref!$K$2:$L$56,2,FALSE))</f>
        <v>Winkler</v>
      </c>
      <c r="AP24" s="4" t="str">
        <f>PROPER(VLOOKUP(AP64,fips_xref!$K$2:$L$56,2,FALSE))</f>
        <v>Yoakum</v>
      </c>
      <c r="AQ24" s="4" t="str">
        <f>PROPER(VLOOKUP(AQ64,fips_xref!$K$2:$L$56,2,FALSE))</f>
        <v>El Paso</v>
      </c>
      <c r="AR24" s="4" t="str">
        <f>PROPER(VLOOKUP(AR64,fips_xref!$K$2:$L$56,2,FALSE))</f>
        <v>Fisher</v>
      </c>
      <c r="AS24" s="4" t="str">
        <f>PROPER(VLOOKUP(AS64,fips_xref!$K$2:$L$56,2,FALSE))</f>
        <v>Nolan</v>
      </c>
      <c r="AT24" s="4" t="str">
        <f>PROPER(VLOOKUP(AT64,fips_xref!$K$2:$L$56,2,FALSE))</f>
        <v>Chaves</v>
      </c>
      <c r="AU24" s="4" t="str">
        <f>PROPER(VLOOKUP(AU64,fips_xref!$K$2:$L$56,2,FALSE))</f>
        <v>Lea</v>
      </c>
      <c r="AV24" s="4" t="str">
        <f>PROPER(VLOOKUP(AV64,fips_xref!$K$2:$L$56,2,FALSE))</f>
        <v>Eddy</v>
      </c>
      <c r="AW24" s="4" t="str">
        <f>PROPER(VLOOKUP(AW64,fips_xref!$K$2:$L$56,2,FALSE))</f>
        <v>De Baca</v>
      </c>
      <c r="AX24" s="4" t="str">
        <f>PROPER(VLOOKUP(AX64,fips_xref!$K$2:$L$56,2,FALSE))</f>
        <v>Roosevlt</v>
      </c>
      <c r="AY24" s="87" t="s">
        <v>1886</v>
      </c>
    </row>
    <row r="25" spans="1:53" x14ac:dyDescent="0.2">
      <c r="A25" s="7" t="str">
        <f>VLOOKUP(B25,by_src_allpol!$J$23:$K$57,2,FALSE)</f>
        <v>Y</v>
      </c>
      <c r="B25" s="7" t="str">
        <f t="shared" si="15"/>
        <v>Compressor engines</v>
      </c>
      <c r="C25" s="94">
        <f>IF($B25="Venting - initial completions","na",C65)</f>
        <v>2361.5776880970561</v>
      </c>
      <c r="D25" s="94">
        <f t="shared" ref="D25:AX30" si="16">IF($B25="Venting - initial completions","na",D65)</f>
        <v>364.84437107102997</v>
      </c>
      <c r="E25" s="94">
        <f t="shared" si="16"/>
        <v>5429.2701065742322</v>
      </c>
      <c r="F25" s="94">
        <f t="shared" si="16"/>
        <v>2965.6134641912931</v>
      </c>
      <c r="G25" s="94">
        <f t="shared" si="16"/>
        <v>3851.963716109512</v>
      </c>
      <c r="H25" s="94">
        <f t="shared" si="16"/>
        <v>357.10737152928738</v>
      </c>
      <c r="I25" s="94">
        <f t="shared" si="16"/>
        <v>739.62862748369662</v>
      </c>
      <c r="J25" s="94">
        <f t="shared" si="16"/>
        <v>116.8497609658657</v>
      </c>
      <c r="K25" s="94">
        <f t="shared" si="16"/>
        <v>28.049350801950531</v>
      </c>
      <c r="L25" s="94">
        <f t="shared" si="16"/>
        <v>15.416955525527289</v>
      </c>
      <c r="M25" s="94">
        <f t="shared" si="16"/>
        <v>1383.7249282885846</v>
      </c>
      <c r="N25" s="94">
        <f t="shared" si="16"/>
        <v>142.89548205158334</v>
      </c>
      <c r="O25" s="94">
        <f t="shared" si="16"/>
        <v>119.36989307326245</v>
      </c>
      <c r="P25" s="94">
        <f t="shared" si="16"/>
        <v>515.67846072498673</v>
      </c>
      <c r="Q25" s="94">
        <f t="shared" si="16"/>
        <v>1537.2525450502319</v>
      </c>
      <c r="R25" s="94">
        <f t="shared" si="16"/>
        <v>408.52829662182006</v>
      </c>
      <c r="S25" s="94">
        <f t="shared" si="16"/>
        <v>463.36442573879322</v>
      </c>
      <c r="T25" s="94">
        <f t="shared" si="16"/>
        <v>6.79161036366841E-2</v>
      </c>
      <c r="U25" s="94">
        <f t="shared" si="16"/>
        <v>522.36263909288527</v>
      </c>
      <c r="V25" s="94">
        <f t="shared" si="16"/>
        <v>35.18054168380236</v>
      </c>
      <c r="W25" s="94">
        <f t="shared" si="16"/>
        <v>113.96529169849009</v>
      </c>
      <c r="X25" s="94">
        <f t="shared" si="16"/>
        <v>30.765994947417894</v>
      </c>
      <c r="Y25" s="94">
        <f t="shared" si="16"/>
        <v>5.2974560836613591</v>
      </c>
      <c r="Z25" s="94">
        <f t="shared" si="16"/>
        <v>996.5490546971389</v>
      </c>
      <c r="AA25" s="94">
        <f t="shared" si="16"/>
        <v>3447.5873601668527</v>
      </c>
      <c r="AB25" s="94">
        <f t="shared" si="16"/>
        <v>173.18606427354445</v>
      </c>
      <c r="AC25" s="94">
        <f t="shared" si="16"/>
        <v>5286.7161069032363</v>
      </c>
      <c r="AD25" s="94">
        <f t="shared" si="16"/>
        <v>972.67433517419659</v>
      </c>
      <c r="AE25" s="94">
        <f t="shared" si="16"/>
        <v>424.36196726396804</v>
      </c>
      <c r="AF25" s="94">
        <f t="shared" si="16"/>
        <v>183.79926076611244</v>
      </c>
      <c r="AG25" s="94">
        <f t="shared" si="16"/>
        <v>74.97937841489923</v>
      </c>
      <c r="AH25" s="94">
        <f t="shared" si="16"/>
        <v>422.7247359027084</v>
      </c>
      <c r="AI25" s="94">
        <f t="shared" si="16"/>
        <v>513.56610986428529</v>
      </c>
      <c r="AJ25" s="94">
        <f t="shared" si="16"/>
        <v>2689.1015781328952</v>
      </c>
      <c r="AK25" s="94">
        <f t="shared" si="16"/>
        <v>63.162510163915165</v>
      </c>
      <c r="AL25" s="94">
        <f t="shared" si="16"/>
        <v>46.997943716585397</v>
      </c>
      <c r="AM25" s="94">
        <f t="shared" si="16"/>
        <v>1764.204790212091</v>
      </c>
      <c r="AN25" s="94">
        <f t="shared" si="16"/>
        <v>677.10322307737499</v>
      </c>
      <c r="AO25" s="94">
        <f t="shared" si="16"/>
        <v>4827.353452335351</v>
      </c>
      <c r="AP25" s="94">
        <f t="shared" si="16"/>
        <v>1103.5322843428705</v>
      </c>
      <c r="AQ25" s="94">
        <f t="shared" si="16"/>
        <v>251.2295</v>
      </c>
      <c r="AR25" s="94">
        <f t="shared" si="16"/>
        <v>195.76</v>
      </c>
      <c r="AS25" s="94">
        <f t="shared" si="16"/>
        <v>1.3100000000000001E-2</v>
      </c>
      <c r="AT25" s="94">
        <f t="shared" si="16"/>
        <v>501.7782832971036</v>
      </c>
      <c r="AU25" s="94">
        <f t="shared" si="16"/>
        <v>16340.881186181772</v>
      </c>
      <c r="AV25" s="94">
        <f t="shared" si="16"/>
        <v>3927.824230068738</v>
      </c>
      <c r="AW25" s="94">
        <f t="shared" si="16"/>
        <v>0</v>
      </c>
      <c r="AX25" s="94">
        <f t="shared" si="16"/>
        <v>17.726103049174547</v>
      </c>
      <c r="AY25" s="88">
        <f>SUM(C25:AX25)</f>
        <v>66411.587841513436</v>
      </c>
      <c r="AZ25" s="181"/>
    </row>
    <row r="26" spans="1:53" x14ac:dyDescent="0.2">
      <c r="A26" s="7" t="str">
        <f>VLOOKUP(B26,by_src_allpol!$J$23:$K$57,2,FALSE)</f>
        <v>Y</v>
      </c>
      <c r="B26" s="7" t="str">
        <f t="shared" si="15"/>
        <v>Drill rigs</v>
      </c>
      <c r="C26" s="94">
        <f t="shared" ref="C26:R56" si="17">IF($B26="Venting - initial completions","na",C66)</f>
        <v>704.34132918864395</v>
      </c>
      <c r="D26" s="94">
        <f t="shared" si="17"/>
        <v>35.877976553845137</v>
      </c>
      <c r="E26" s="94">
        <f t="shared" si="17"/>
        <v>239.81594854412273</v>
      </c>
      <c r="F26" s="94">
        <f t="shared" si="17"/>
        <v>443.75392053440038</v>
      </c>
      <c r="G26" s="94">
        <f t="shared" si="17"/>
        <v>889.39615562426627</v>
      </c>
      <c r="H26" s="94">
        <f t="shared" si="17"/>
        <v>45.319549331172801</v>
      </c>
      <c r="I26" s="94">
        <f t="shared" si="17"/>
        <v>32.101347442914069</v>
      </c>
      <c r="J26" s="94">
        <f t="shared" si="17"/>
        <v>81.197525885017939</v>
      </c>
      <c r="K26" s="94">
        <f t="shared" si="17"/>
        <v>32.101347442914069</v>
      </c>
      <c r="L26" s="94">
        <f t="shared" si="17"/>
        <v>86.862469551414534</v>
      </c>
      <c r="M26" s="94">
        <f t="shared" si="17"/>
        <v>253.03415043238149</v>
      </c>
      <c r="N26" s="94">
        <f t="shared" si="17"/>
        <v>103.85730055060435</v>
      </c>
      <c r="O26" s="94">
        <f t="shared" si="17"/>
        <v>162.39505177003588</v>
      </c>
      <c r="P26" s="94">
        <f t="shared" si="17"/>
        <v>173.72493910282907</v>
      </c>
      <c r="Q26" s="94">
        <f t="shared" si="17"/>
        <v>175.61325365829461</v>
      </c>
      <c r="R26" s="94">
        <f t="shared" si="17"/>
        <v>7.5532582218621336</v>
      </c>
      <c r="S26" s="94">
        <f t="shared" si="16"/>
        <v>388.99279842589988</v>
      </c>
      <c r="T26" s="94">
        <f t="shared" si="16"/>
        <v>0</v>
      </c>
      <c r="U26" s="94">
        <f t="shared" si="16"/>
        <v>81.197525885017939</v>
      </c>
      <c r="V26" s="94">
        <f t="shared" si="16"/>
        <v>84.974154995949021</v>
      </c>
      <c r="W26" s="94">
        <f t="shared" si="16"/>
        <v>126.51707521619075</v>
      </c>
      <c r="X26" s="94">
        <f t="shared" si="16"/>
        <v>26.436403776517466</v>
      </c>
      <c r="Y26" s="94">
        <f t="shared" si="16"/>
        <v>7.5532582218621336</v>
      </c>
      <c r="Z26" s="94">
        <f t="shared" si="16"/>
        <v>581.60088308338425</v>
      </c>
      <c r="AA26" s="94">
        <f t="shared" si="16"/>
        <v>470.19032431091779</v>
      </c>
      <c r="AB26" s="94">
        <f t="shared" si="16"/>
        <v>390.88111298136539</v>
      </c>
      <c r="AC26" s="94">
        <f t="shared" si="16"/>
        <v>0</v>
      </c>
      <c r="AD26" s="94">
        <f t="shared" si="16"/>
        <v>494.7384135319698</v>
      </c>
      <c r="AE26" s="94">
        <f t="shared" si="16"/>
        <v>132.18201888258736</v>
      </c>
      <c r="AF26" s="94">
        <f t="shared" si="16"/>
        <v>77.42089677408687</v>
      </c>
      <c r="AG26" s="94">
        <f t="shared" si="16"/>
        <v>124.62876066072521</v>
      </c>
      <c r="AH26" s="94">
        <f t="shared" si="16"/>
        <v>224.70943210039849</v>
      </c>
      <c r="AI26" s="94">
        <f t="shared" si="16"/>
        <v>56.649436663966007</v>
      </c>
      <c r="AJ26" s="94">
        <f t="shared" si="16"/>
        <v>632.58537608095378</v>
      </c>
      <c r="AK26" s="94">
        <f t="shared" si="16"/>
        <v>62.314380330362603</v>
      </c>
      <c r="AL26" s="94">
        <f t="shared" si="16"/>
        <v>54.761122108500473</v>
      </c>
      <c r="AM26" s="94">
        <f t="shared" si="16"/>
        <v>0</v>
      </c>
      <c r="AN26" s="94">
        <f t="shared" si="16"/>
        <v>304.01864342995088</v>
      </c>
      <c r="AO26" s="94">
        <f t="shared" si="16"/>
        <v>179.38988276922569</v>
      </c>
      <c r="AP26" s="94">
        <f t="shared" si="16"/>
        <v>203.93797199027762</v>
      </c>
      <c r="AQ26" s="94">
        <f t="shared" si="16"/>
        <v>0</v>
      </c>
      <c r="AR26" s="94">
        <f t="shared" si="16"/>
        <v>0</v>
      </c>
      <c r="AS26" s="94">
        <f t="shared" si="16"/>
        <v>0</v>
      </c>
      <c r="AT26" s="94">
        <f t="shared" si="16"/>
        <v>196.38471376841548</v>
      </c>
      <c r="AU26" s="94">
        <f t="shared" si="16"/>
        <v>713.78290196597163</v>
      </c>
      <c r="AV26" s="94">
        <f t="shared" si="16"/>
        <v>953.59885051009439</v>
      </c>
      <c r="AW26" s="94">
        <f t="shared" si="16"/>
        <v>0</v>
      </c>
      <c r="AX26" s="94">
        <f t="shared" si="16"/>
        <v>1.8883145554655334</v>
      </c>
      <c r="AY26" s="88">
        <f t="shared" ref="AY26:AY55" si="18">SUM(C26:AX26)</f>
        <v>10038.280176854778</v>
      </c>
      <c r="AZ26" s="181"/>
    </row>
    <row r="27" spans="1:53" x14ac:dyDescent="0.2">
      <c r="A27" s="7" t="str">
        <f>VLOOKUP(B27,by_src_allpol!$J$23:$K$57,2,FALSE)</f>
        <v>Y</v>
      </c>
      <c r="B27" s="7" t="str">
        <f t="shared" si="15"/>
        <v>Heaters</v>
      </c>
      <c r="C27" s="94">
        <f t="shared" si="17"/>
        <v>497.6626520180954</v>
      </c>
      <c r="D27" s="94">
        <f t="shared" si="16"/>
        <v>23.943187826802188</v>
      </c>
      <c r="E27" s="94">
        <f t="shared" si="16"/>
        <v>298.17842664943305</v>
      </c>
      <c r="F27" s="94">
        <f t="shared" si="16"/>
        <v>436.43922213735976</v>
      </c>
      <c r="G27" s="94">
        <f t="shared" si="16"/>
        <v>443.74284707126498</v>
      </c>
      <c r="H27" s="94">
        <f t="shared" si="16"/>
        <v>38.931496386816292</v>
      </c>
      <c r="I27" s="94">
        <f t="shared" si="16"/>
        <v>11.939839022384115</v>
      </c>
      <c r="J27" s="94">
        <f t="shared" si="16"/>
        <v>81.483050349568188</v>
      </c>
      <c r="K27" s="94">
        <f t="shared" si="16"/>
        <v>26.229539980024679</v>
      </c>
      <c r="L27" s="94">
        <f t="shared" si="16"/>
        <v>14.416720521708479</v>
      </c>
      <c r="M27" s="94">
        <f t="shared" si="16"/>
        <v>260.00904764702426</v>
      </c>
      <c r="N27" s="94">
        <f t="shared" si="16"/>
        <v>133.62458139944775</v>
      </c>
      <c r="O27" s="94">
        <f t="shared" si="16"/>
        <v>106.06133599670996</v>
      </c>
      <c r="P27" s="94">
        <f t="shared" si="16"/>
        <v>267.63022149109923</v>
      </c>
      <c r="Q27" s="94">
        <f t="shared" si="16"/>
        <v>226.15833382292465</v>
      </c>
      <c r="R27" s="94">
        <f t="shared" si="16"/>
        <v>0.38105869220374838</v>
      </c>
      <c r="S27" s="94">
        <f t="shared" si="16"/>
        <v>121.17666412079198</v>
      </c>
      <c r="T27" s="94">
        <f t="shared" si="16"/>
        <v>6.3509782033958059E-2</v>
      </c>
      <c r="U27" s="94">
        <f t="shared" si="16"/>
        <v>31.310322542741321</v>
      </c>
      <c r="V27" s="94">
        <f t="shared" si="16"/>
        <v>32.898067093590271</v>
      </c>
      <c r="W27" s="94">
        <f t="shared" si="16"/>
        <v>61.096410316667658</v>
      </c>
      <c r="X27" s="94">
        <f t="shared" si="16"/>
        <v>28.769931261383</v>
      </c>
      <c r="Y27" s="94">
        <f t="shared" si="16"/>
        <v>4.9537629986487284</v>
      </c>
      <c r="Z27" s="94">
        <f t="shared" si="16"/>
        <v>153.63016274014456</v>
      </c>
      <c r="AA27" s="94">
        <f t="shared" si="16"/>
        <v>277.09317901415898</v>
      </c>
      <c r="AB27" s="94">
        <f t="shared" si="16"/>
        <v>161.94994418659306</v>
      </c>
      <c r="AC27" s="94">
        <f t="shared" si="16"/>
        <v>281.22131484636628</v>
      </c>
      <c r="AD27" s="94">
        <f t="shared" si="16"/>
        <v>291.19235062569771</v>
      </c>
      <c r="AE27" s="94">
        <f t="shared" si="16"/>
        <v>65.732624405146581</v>
      </c>
      <c r="AF27" s="94">
        <f t="shared" si="16"/>
        <v>130.3855825157159</v>
      </c>
      <c r="AG27" s="94">
        <f t="shared" si="16"/>
        <v>70.114799365489688</v>
      </c>
      <c r="AH27" s="94">
        <f t="shared" si="16"/>
        <v>176.4301744903355</v>
      </c>
      <c r="AI27" s="94">
        <f t="shared" si="16"/>
        <v>128.60730861876507</v>
      </c>
      <c r="AJ27" s="94">
        <f t="shared" si="16"/>
        <v>393.50660948240414</v>
      </c>
      <c r="AK27" s="94">
        <f t="shared" si="16"/>
        <v>55.253510369543513</v>
      </c>
      <c r="AL27" s="94">
        <f t="shared" si="16"/>
        <v>43.94876916749898</v>
      </c>
      <c r="AM27" s="94">
        <f t="shared" si="16"/>
        <v>234.22407614123733</v>
      </c>
      <c r="AN27" s="94">
        <f t="shared" si="16"/>
        <v>200.43687209917164</v>
      </c>
      <c r="AO27" s="94">
        <f t="shared" si="16"/>
        <v>159.53657246930266</v>
      </c>
      <c r="AP27" s="94">
        <f t="shared" si="16"/>
        <v>208.56612419951827</v>
      </c>
      <c r="AQ27" s="94">
        <f t="shared" si="16"/>
        <v>0</v>
      </c>
      <c r="AR27" s="94">
        <f t="shared" si="16"/>
        <v>0</v>
      </c>
      <c r="AS27" s="94">
        <f t="shared" si="16"/>
        <v>0</v>
      </c>
      <c r="AT27" s="94">
        <f t="shared" si="16"/>
        <v>146.64408671640916</v>
      </c>
      <c r="AU27" s="94">
        <f t="shared" si="16"/>
        <v>712.19869572880566</v>
      </c>
      <c r="AV27" s="94">
        <f t="shared" si="16"/>
        <v>650.84824628400213</v>
      </c>
      <c r="AW27" s="94">
        <f t="shared" si="16"/>
        <v>0</v>
      </c>
      <c r="AX27" s="94">
        <f t="shared" si="16"/>
        <v>16.576053110863054</v>
      </c>
      <c r="AY27" s="88">
        <f t="shared" si="18"/>
        <v>7705.1972857058927</v>
      </c>
      <c r="AZ27" s="181"/>
    </row>
    <row r="28" spans="1:53" x14ac:dyDescent="0.2">
      <c r="A28" s="7" t="str">
        <f>VLOOKUP(B28,by_src_allpol!$J$23:$K$57,2,FALSE)</f>
        <v>Y</v>
      </c>
      <c r="B28" s="7" t="str">
        <f t="shared" si="15"/>
        <v>Pneumatic devices</v>
      </c>
      <c r="C28" s="94">
        <f t="shared" si="17"/>
        <v>0</v>
      </c>
      <c r="D28" s="94">
        <f t="shared" si="16"/>
        <v>0</v>
      </c>
      <c r="E28" s="94">
        <f t="shared" si="16"/>
        <v>0</v>
      </c>
      <c r="F28" s="94">
        <f t="shared" si="16"/>
        <v>0</v>
      </c>
      <c r="G28" s="94">
        <f t="shared" si="16"/>
        <v>0</v>
      </c>
      <c r="H28" s="94">
        <f t="shared" si="16"/>
        <v>0</v>
      </c>
      <c r="I28" s="94">
        <f t="shared" si="16"/>
        <v>0</v>
      </c>
      <c r="J28" s="94">
        <f t="shared" si="16"/>
        <v>0</v>
      </c>
      <c r="K28" s="94">
        <f t="shared" si="16"/>
        <v>0</v>
      </c>
      <c r="L28" s="94">
        <f t="shared" si="16"/>
        <v>0</v>
      </c>
      <c r="M28" s="94">
        <f t="shared" si="16"/>
        <v>0</v>
      </c>
      <c r="N28" s="94">
        <f t="shared" si="16"/>
        <v>0</v>
      </c>
      <c r="O28" s="94">
        <f t="shared" si="16"/>
        <v>0</v>
      </c>
      <c r="P28" s="94">
        <f t="shared" si="16"/>
        <v>0</v>
      </c>
      <c r="Q28" s="94">
        <f t="shared" si="16"/>
        <v>0</v>
      </c>
      <c r="R28" s="94">
        <f t="shared" si="16"/>
        <v>0</v>
      </c>
      <c r="S28" s="94">
        <f t="shared" si="16"/>
        <v>0</v>
      </c>
      <c r="T28" s="94">
        <f t="shared" si="16"/>
        <v>0</v>
      </c>
      <c r="U28" s="94">
        <f t="shared" si="16"/>
        <v>0</v>
      </c>
      <c r="V28" s="94">
        <f t="shared" si="16"/>
        <v>0</v>
      </c>
      <c r="W28" s="94">
        <f t="shared" si="16"/>
        <v>0</v>
      </c>
      <c r="X28" s="94">
        <f t="shared" si="16"/>
        <v>0</v>
      </c>
      <c r="Y28" s="94">
        <f t="shared" si="16"/>
        <v>0</v>
      </c>
      <c r="Z28" s="94">
        <f t="shared" si="16"/>
        <v>0</v>
      </c>
      <c r="AA28" s="94">
        <f t="shared" si="16"/>
        <v>0</v>
      </c>
      <c r="AB28" s="94">
        <f t="shared" si="16"/>
        <v>0</v>
      </c>
      <c r="AC28" s="94">
        <f t="shared" si="16"/>
        <v>0</v>
      </c>
      <c r="AD28" s="94">
        <f t="shared" si="16"/>
        <v>0</v>
      </c>
      <c r="AE28" s="94">
        <f t="shared" si="16"/>
        <v>0</v>
      </c>
      <c r="AF28" s="94">
        <f t="shared" si="16"/>
        <v>0</v>
      </c>
      <c r="AG28" s="94">
        <f t="shared" si="16"/>
        <v>0</v>
      </c>
      <c r="AH28" s="94">
        <f t="shared" si="16"/>
        <v>0</v>
      </c>
      <c r="AI28" s="94">
        <f t="shared" si="16"/>
        <v>0</v>
      </c>
      <c r="AJ28" s="94">
        <f t="shared" si="16"/>
        <v>0</v>
      </c>
      <c r="AK28" s="94">
        <f t="shared" si="16"/>
        <v>0</v>
      </c>
      <c r="AL28" s="94">
        <f t="shared" si="16"/>
        <v>0</v>
      </c>
      <c r="AM28" s="94">
        <f t="shared" si="16"/>
        <v>0</v>
      </c>
      <c r="AN28" s="94">
        <f t="shared" si="16"/>
        <v>0</v>
      </c>
      <c r="AO28" s="94">
        <f t="shared" si="16"/>
        <v>0</v>
      </c>
      <c r="AP28" s="94">
        <f t="shared" si="16"/>
        <v>0</v>
      </c>
      <c r="AQ28" s="94">
        <f t="shared" si="16"/>
        <v>0</v>
      </c>
      <c r="AR28" s="94">
        <f t="shared" si="16"/>
        <v>0</v>
      </c>
      <c r="AS28" s="94">
        <f t="shared" si="16"/>
        <v>0</v>
      </c>
      <c r="AT28" s="94">
        <f t="shared" si="16"/>
        <v>0</v>
      </c>
      <c r="AU28" s="94">
        <f t="shared" si="16"/>
        <v>0</v>
      </c>
      <c r="AV28" s="94">
        <f t="shared" si="16"/>
        <v>0</v>
      </c>
      <c r="AW28" s="94">
        <f t="shared" si="16"/>
        <v>0</v>
      </c>
      <c r="AX28" s="94">
        <f t="shared" si="16"/>
        <v>0</v>
      </c>
      <c r="AY28" s="88">
        <f t="shared" si="18"/>
        <v>0</v>
      </c>
      <c r="AZ28" s="181"/>
    </row>
    <row r="29" spans="1:53" x14ac:dyDescent="0.2">
      <c r="A29" s="7" t="str">
        <f>VLOOKUP(B29,by_src_allpol!$J$23:$K$57,2,FALSE)</f>
        <v>N</v>
      </c>
      <c r="B29" s="7" t="str">
        <f t="shared" si="15"/>
        <v>Pneumatic pumps</v>
      </c>
      <c r="C29" s="94">
        <f t="shared" si="17"/>
        <v>0</v>
      </c>
      <c r="D29" s="94">
        <f t="shared" si="16"/>
        <v>0</v>
      </c>
      <c r="E29" s="94">
        <f t="shared" si="16"/>
        <v>0</v>
      </c>
      <c r="F29" s="94">
        <f t="shared" si="16"/>
        <v>0</v>
      </c>
      <c r="G29" s="94">
        <f t="shared" si="16"/>
        <v>0</v>
      </c>
      <c r="H29" s="94">
        <f t="shared" si="16"/>
        <v>0</v>
      </c>
      <c r="I29" s="94">
        <f t="shared" si="16"/>
        <v>0</v>
      </c>
      <c r="J29" s="94">
        <f t="shared" si="16"/>
        <v>0</v>
      </c>
      <c r="K29" s="94">
        <f t="shared" si="16"/>
        <v>0</v>
      </c>
      <c r="L29" s="94">
        <f t="shared" si="16"/>
        <v>0</v>
      </c>
      <c r="M29" s="94">
        <f t="shared" si="16"/>
        <v>0</v>
      </c>
      <c r="N29" s="94">
        <f t="shared" si="16"/>
        <v>0</v>
      </c>
      <c r="O29" s="94">
        <f t="shared" si="16"/>
        <v>0</v>
      </c>
      <c r="P29" s="94">
        <f t="shared" si="16"/>
        <v>0</v>
      </c>
      <c r="Q29" s="94">
        <f t="shared" si="16"/>
        <v>0</v>
      </c>
      <c r="R29" s="94">
        <f t="shared" si="16"/>
        <v>0</v>
      </c>
      <c r="S29" s="94">
        <f t="shared" si="16"/>
        <v>0</v>
      </c>
      <c r="T29" s="94">
        <f t="shared" si="16"/>
        <v>0</v>
      </c>
      <c r="U29" s="94">
        <f t="shared" si="16"/>
        <v>0</v>
      </c>
      <c r="V29" s="94">
        <f t="shared" si="16"/>
        <v>0</v>
      </c>
      <c r="W29" s="94">
        <f t="shared" si="16"/>
        <v>0</v>
      </c>
      <c r="X29" s="94">
        <f t="shared" si="16"/>
        <v>0</v>
      </c>
      <c r="Y29" s="94">
        <f t="shared" si="16"/>
        <v>0</v>
      </c>
      <c r="Z29" s="94">
        <f t="shared" si="16"/>
        <v>0</v>
      </c>
      <c r="AA29" s="94">
        <f t="shared" si="16"/>
        <v>0</v>
      </c>
      <c r="AB29" s="94">
        <f t="shared" si="16"/>
        <v>0</v>
      </c>
      <c r="AC29" s="94">
        <f t="shared" si="16"/>
        <v>0</v>
      </c>
      <c r="AD29" s="94">
        <f t="shared" si="16"/>
        <v>0</v>
      </c>
      <c r="AE29" s="94">
        <f t="shared" si="16"/>
        <v>0</v>
      </c>
      <c r="AF29" s="94">
        <f t="shared" si="16"/>
        <v>0</v>
      </c>
      <c r="AG29" s="94">
        <f t="shared" si="16"/>
        <v>0</v>
      </c>
      <c r="AH29" s="94">
        <f t="shared" si="16"/>
        <v>0</v>
      </c>
      <c r="AI29" s="94">
        <f t="shared" si="16"/>
        <v>0</v>
      </c>
      <c r="AJ29" s="94">
        <f t="shared" si="16"/>
        <v>0</v>
      </c>
      <c r="AK29" s="94">
        <f t="shared" si="16"/>
        <v>0</v>
      </c>
      <c r="AL29" s="94">
        <f t="shared" si="16"/>
        <v>0</v>
      </c>
      <c r="AM29" s="94">
        <f t="shared" si="16"/>
        <v>0</v>
      </c>
      <c r="AN29" s="94">
        <f t="shared" si="16"/>
        <v>0</v>
      </c>
      <c r="AO29" s="94">
        <f t="shared" si="16"/>
        <v>0</v>
      </c>
      <c r="AP29" s="94">
        <f t="shared" si="16"/>
        <v>0</v>
      </c>
      <c r="AQ29" s="94">
        <f t="shared" si="16"/>
        <v>0</v>
      </c>
      <c r="AR29" s="94">
        <f t="shared" si="16"/>
        <v>0</v>
      </c>
      <c r="AS29" s="94">
        <f t="shared" si="16"/>
        <v>0</v>
      </c>
      <c r="AT29" s="94">
        <f t="shared" si="16"/>
        <v>0</v>
      </c>
      <c r="AU29" s="94">
        <f t="shared" si="16"/>
        <v>0</v>
      </c>
      <c r="AV29" s="94">
        <f t="shared" si="16"/>
        <v>0</v>
      </c>
      <c r="AW29" s="94">
        <f t="shared" si="16"/>
        <v>0</v>
      </c>
      <c r="AX29" s="94">
        <f t="shared" si="16"/>
        <v>0</v>
      </c>
      <c r="AY29" s="88">
        <f t="shared" si="18"/>
        <v>0</v>
      </c>
      <c r="AZ29" s="181"/>
    </row>
    <row r="30" spans="1:53" x14ac:dyDescent="0.2">
      <c r="A30" s="7" t="str">
        <f>VLOOKUP(B30,by_src_allpol!$J$23:$K$57,2,FALSE)</f>
        <v>Y</v>
      </c>
      <c r="B30" s="7" t="str">
        <f t="shared" si="15"/>
        <v>Venting - blowdowns</v>
      </c>
      <c r="C30" s="94">
        <f t="shared" si="17"/>
        <v>0</v>
      </c>
      <c r="D30" s="94">
        <f t="shared" si="16"/>
        <v>0</v>
      </c>
      <c r="E30" s="94">
        <f t="shared" si="16"/>
        <v>0</v>
      </c>
      <c r="F30" s="94">
        <f t="shared" si="16"/>
        <v>0</v>
      </c>
      <c r="G30" s="94">
        <f t="shared" si="16"/>
        <v>0</v>
      </c>
      <c r="H30" s="94">
        <f t="shared" si="16"/>
        <v>0</v>
      </c>
      <c r="I30" s="94">
        <f t="shared" si="16"/>
        <v>0</v>
      </c>
      <c r="J30" s="94">
        <f t="shared" si="16"/>
        <v>0</v>
      </c>
      <c r="K30" s="94">
        <f t="shared" si="16"/>
        <v>0</v>
      </c>
      <c r="L30" s="94">
        <f t="shared" si="16"/>
        <v>0</v>
      </c>
      <c r="M30" s="94">
        <f t="shared" si="16"/>
        <v>0</v>
      </c>
      <c r="N30" s="94">
        <f t="shared" si="16"/>
        <v>0</v>
      </c>
      <c r="O30" s="94">
        <f t="shared" si="16"/>
        <v>0</v>
      </c>
      <c r="P30" s="94">
        <f t="shared" si="16"/>
        <v>0</v>
      </c>
      <c r="Q30" s="94">
        <f t="shared" si="16"/>
        <v>0</v>
      </c>
      <c r="R30" s="94">
        <f t="shared" si="16"/>
        <v>0</v>
      </c>
      <c r="S30" s="94">
        <f t="shared" si="16"/>
        <v>0</v>
      </c>
      <c r="T30" s="94">
        <f t="shared" si="16"/>
        <v>0</v>
      </c>
      <c r="U30" s="94">
        <f t="shared" si="16"/>
        <v>0</v>
      </c>
      <c r="V30" s="94">
        <f t="shared" si="16"/>
        <v>0</v>
      </c>
      <c r="W30" s="94">
        <f t="shared" si="16"/>
        <v>0</v>
      </c>
      <c r="X30" s="94">
        <f t="shared" si="16"/>
        <v>0</v>
      </c>
      <c r="Y30" s="94">
        <f t="shared" si="16"/>
        <v>0</v>
      </c>
      <c r="Z30" s="94">
        <f t="shared" si="16"/>
        <v>0</v>
      </c>
      <c r="AA30" s="94">
        <f t="shared" si="16"/>
        <v>0</v>
      </c>
      <c r="AB30" s="94">
        <f t="shared" si="16"/>
        <v>0</v>
      </c>
      <c r="AC30" s="94">
        <f t="shared" si="16"/>
        <v>0</v>
      </c>
      <c r="AD30" s="94">
        <f t="shared" si="16"/>
        <v>0</v>
      </c>
      <c r="AE30" s="94">
        <f t="shared" si="16"/>
        <v>0</v>
      </c>
      <c r="AF30" s="94">
        <f t="shared" si="16"/>
        <v>0</v>
      </c>
      <c r="AG30" s="94">
        <f t="shared" si="16"/>
        <v>0</v>
      </c>
      <c r="AH30" s="94">
        <f t="shared" si="16"/>
        <v>0</v>
      </c>
      <c r="AI30" s="94">
        <f t="shared" si="16"/>
        <v>0</v>
      </c>
      <c r="AJ30" s="94">
        <f t="shared" si="16"/>
        <v>0</v>
      </c>
      <c r="AK30" s="94">
        <f t="shared" si="16"/>
        <v>0</v>
      </c>
      <c r="AL30" s="94">
        <f t="shared" si="16"/>
        <v>0</v>
      </c>
      <c r="AM30" s="94">
        <f t="shared" ref="D30:AX36" si="19">IF($B30="Venting - initial completions","na",AM70)</f>
        <v>0</v>
      </c>
      <c r="AN30" s="94">
        <f t="shared" si="19"/>
        <v>0</v>
      </c>
      <c r="AO30" s="94">
        <f t="shared" si="19"/>
        <v>0</v>
      </c>
      <c r="AP30" s="94">
        <f t="shared" si="19"/>
        <v>0</v>
      </c>
      <c r="AQ30" s="94">
        <f t="shared" si="19"/>
        <v>0</v>
      </c>
      <c r="AR30" s="94">
        <f t="shared" si="19"/>
        <v>0</v>
      </c>
      <c r="AS30" s="94">
        <f t="shared" si="19"/>
        <v>0</v>
      </c>
      <c r="AT30" s="94">
        <f t="shared" si="19"/>
        <v>0</v>
      </c>
      <c r="AU30" s="94">
        <f t="shared" si="19"/>
        <v>0</v>
      </c>
      <c r="AV30" s="94">
        <f t="shared" si="19"/>
        <v>0</v>
      </c>
      <c r="AW30" s="94">
        <f t="shared" si="19"/>
        <v>0</v>
      </c>
      <c r="AX30" s="94">
        <f t="shared" si="19"/>
        <v>0</v>
      </c>
      <c r="AY30" s="88">
        <f t="shared" si="18"/>
        <v>0</v>
      </c>
      <c r="AZ30" s="181"/>
    </row>
    <row r="31" spans="1:53" x14ac:dyDescent="0.2">
      <c r="A31" s="7" t="str">
        <f>VLOOKUP(B31,by_src_allpol!$J$23:$K$57,2,FALSE)</f>
        <v>N</v>
      </c>
      <c r="B31" s="267" t="str">
        <f t="shared" si="15"/>
        <v>Venting - initial completions</v>
      </c>
      <c r="C31" s="270" t="str">
        <f t="shared" si="17"/>
        <v>na</v>
      </c>
      <c r="D31" s="270" t="str">
        <f t="shared" si="19"/>
        <v>na</v>
      </c>
      <c r="E31" s="270" t="str">
        <f t="shared" si="19"/>
        <v>na</v>
      </c>
      <c r="F31" s="270" t="str">
        <f t="shared" si="19"/>
        <v>na</v>
      </c>
      <c r="G31" s="270" t="str">
        <f t="shared" si="19"/>
        <v>na</v>
      </c>
      <c r="H31" s="270" t="str">
        <f t="shared" si="19"/>
        <v>na</v>
      </c>
      <c r="I31" s="270" t="str">
        <f t="shared" si="19"/>
        <v>na</v>
      </c>
      <c r="J31" s="270" t="str">
        <f t="shared" si="19"/>
        <v>na</v>
      </c>
      <c r="K31" s="270" t="str">
        <f t="shared" si="19"/>
        <v>na</v>
      </c>
      <c r="L31" s="270" t="str">
        <f t="shared" si="19"/>
        <v>na</v>
      </c>
      <c r="M31" s="270" t="str">
        <f t="shared" si="19"/>
        <v>na</v>
      </c>
      <c r="N31" s="270" t="str">
        <f t="shared" si="19"/>
        <v>na</v>
      </c>
      <c r="O31" s="270" t="str">
        <f t="shared" si="19"/>
        <v>na</v>
      </c>
      <c r="P31" s="270" t="str">
        <f t="shared" si="19"/>
        <v>na</v>
      </c>
      <c r="Q31" s="270" t="str">
        <f t="shared" si="19"/>
        <v>na</v>
      </c>
      <c r="R31" s="270" t="str">
        <f t="shared" si="19"/>
        <v>na</v>
      </c>
      <c r="S31" s="270" t="str">
        <f t="shared" si="19"/>
        <v>na</v>
      </c>
      <c r="T31" s="270" t="str">
        <f t="shared" si="19"/>
        <v>na</v>
      </c>
      <c r="U31" s="270" t="str">
        <f t="shared" si="19"/>
        <v>na</v>
      </c>
      <c r="V31" s="270" t="str">
        <f t="shared" si="19"/>
        <v>na</v>
      </c>
      <c r="W31" s="270" t="str">
        <f t="shared" si="19"/>
        <v>na</v>
      </c>
      <c r="X31" s="270" t="str">
        <f t="shared" si="19"/>
        <v>na</v>
      </c>
      <c r="Y31" s="270" t="str">
        <f t="shared" si="19"/>
        <v>na</v>
      </c>
      <c r="Z31" s="270" t="str">
        <f t="shared" si="19"/>
        <v>na</v>
      </c>
      <c r="AA31" s="270" t="str">
        <f t="shared" si="19"/>
        <v>na</v>
      </c>
      <c r="AB31" s="270" t="str">
        <f t="shared" si="19"/>
        <v>na</v>
      </c>
      <c r="AC31" s="270" t="str">
        <f t="shared" si="19"/>
        <v>na</v>
      </c>
      <c r="AD31" s="270" t="str">
        <f t="shared" si="19"/>
        <v>na</v>
      </c>
      <c r="AE31" s="270" t="str">
        <f t="shared" si="19"/>
        <v>na</v>
      </c>
      <c r="AF31" s="270" t="str">
        <f t="shared" si="19"/>
        <v>na</v>
      </c>
      <c r="AG31" s="270" t="str">
        <f t="shared" si="19"/>
        <v>na</v>
      </c>
      <c r="AH31" s="270" t="str">
        <f t="shared" si="19"/>
        <v>na</v>
      </c>
      <c r="AI31" s="270" t="str">
        <f t="shared" si="19"/>
        <v>na</v>
      </c>
      <c r="AJ31" s="270" t="str">
        <f t="shared" si="19"/>
        <v>na</v>
      </c>
      <c r="AK31" s="270" t="str">
        <f t="shared" si="19"/>
        <v>na</v>
      </c>
      <c r="AL31" s="270" t="str">
        <f t="shared" si="19"/>
        <v>na</v>
      </c>
      <c r="AM31" s="270" t="str">
        <f t="shared" si="19"/>
        <v>na</v>
      </c>
      <c r="AN31" s="270" t="str">
        <f t="shared" si="19"/>
        <v>na</v>
      </c>
      <c r="AO31" s="270" t="str">
        <f t="shared" si="19"/>
        <v>na</v>
      </c>
      <c r="AP31" s="270" t="str">
        <f t="shared" si="19"/>
        <v>na</v>
      </c>
      <c r="AQ31" s="270" t="str">
        <f t="shared" si="19"/>
        <v>na</v>
      </c>
      <c r="AR31" s="270" t="str">
        <f t="shared" si="19"/>
        <v>na</v>
      </c>
      <c r="AS31" s="270" t="str">
        <f t="shared" si="19"/>
        <v>na</v>
      </c>
      <c r="AT31" s="270" t="str">
        <f t="shared" si="19"/>
        <v>na</v>
      </c>
      <c r="AU31" s="270" t="str">
        <f t="shared" si="19"/>
        <v>na</v>
      </c>
      <c r="AV31" s="270" t="str">
        <f t="shared" si="19"/>
        <v>na</v>
      </c>
      <c r="AW31" s="270" t="str">
        <f t="shared" si="19"/>
        <v>na</v>
      </c>
      <c r="AX31" s="270" t="str">
        <f t="shared" si="19"/>
        <v>na</v>
      </c>
      <c r="AY31" s="271" t="str">
        <f>IF(B31="Venting - initial completions","na",SUM(C31:AX31))</f>
        <v>na</v>
      </c>
      <c r="AZ31" s="181"/>
    </row>
    <row r="32" spans="1:53" x14ac:dyDescent="0.2">
      <c r="A32" s="7" t="str">
        <f>VLOOKUP(B32,by_src_allpol!$J$23:$K$57,2,FALSE)</f>
        <v>Y</v>
      </c>
      <c r="B32" s="7" t="str">
        <f t="shared" si="15"/>
        <v>Natural Gas Production, Flares</v>
      </c>
      <c r="C32" s="94">
        <f t="shared" si="17"/>
        <v>3.7191000000000001</v>
      </c>
      <c r="D32" s="94">
        <f t="shared" si="19"/>
        <v>4.5</v>
      </c>
      <c r="E32" s="94">
        <f t="shared" si="19"/>
        <v>0.89</v>
      </c>
      <c r="F32" s="94">
        <f t="shared" si="19"/>
        <v>1.3979999999999999</v>
      </c>
      <c r="G32" s="94">
        <f t="shared" si="19"/>
        <v>1.331</v>
      </c>
      <c r="H32" s="94">
        <f t="shared" si="19"/>
        <v>0</v>
      </c>
      <c r="I32" s="94">
        <f t="shared" si="19"/>
        <v>0</v>
      </c>
      <c r="J32" s="94">
        <f t="shared" si="19"/>
        <v>0</v>
      </c>
      <c r="K32" s="94">
        <f t="shared" si="19"/>
        <v>0</v>
      </c>
      <c r="L32" s="94">
        <f t="shared" si="19"/>
        <v>0</v>
      </c>
      <c r="M32" s="94">
        <f t="shared" si="19"/>
        <v>0.95440000000000003</v>
      </c>
      <c r="N32" s="94">
        <f t="shared" si="19"/>
        <v>0</v>
      </c>
      <c r="O32" s="94">
        <f t="shared" si="19"/>
        <v>0</v>
      </c>
      <c r="P32" s="94">
        <f t="shared" si="19"/>
        <v>0.25</v>
      </c>
      <c r="Q32" s="94">
        <f t="shared" si="19"/>
        <v>2.1497999999999999</v>
      </c>
      <c r="R32" s="94">
        <f t="shared" si="19"/>
        <v>0</v>
      </c>
      <c r="S32" s="94">
        <f t="shared" si="19"/>
        <v>0.28079999999999999</v>
      </c>
      <c r="T32" s="94">
        <f t="shared" si="19"/>
        <v>0</v>
      </c>
      <c r="U32" s="94">
        <f t="shared" si="19"/>
        <v>5.3179999999999996</v>
      </c>
      <c r="V32" s="94">
        <f t="shared" si="19"/>
        <v>0</v>
      </c>
      <c r="W32" s="94">
        <f t="shared" si="19"/>
        <v>0</v>
      </c>
      <c r="X32" s="94">
        <f t="shared" si="19"/>
        <v>0</v>
      </c>
      <c r="Y32" s="94">
        <f t="shared" si="19"/>
        <v>0</v>
      </c>
      <c r="Z32" s="94">
        <f t="shared" si="19"/>
        <v>0.86899999999999999</v>
      </c>
      <c r="AA32" s="94">
        <f t="shared" si="19"/>
        <v>27.9588</v>
      </c>
      <c r="AB32" s="94">
        <f t="shared" si="19"/>
        <v>0</v>
      </c>
      <c r="AC32" s="94">
        <f t="shared" si="19"/>
        <v>2.9157999999999999</v>
      </c>
      <c r="AD32" s="94">
        <f t="shared" si="19"/>
        <v>0.57410000000000005</v>
      </c>
      <c r="AE32" s="94">
        <f t="shared" si="19"/>
        <v>0.13070000000000001</v>
      </c>
      <c r="AF32" s="94">
        <f t="shared" si="19"/>
        <v>0</v>
      </c>
      <c r="AG32" s="94">
        <f t="shared" si="19"/>
        <v>0</v>
      </c>
      <c r="AH32" s="94">
        <f t="shared" si="19"/>
        <v>1.2227999999999999</v>
      </c>
      <c r="AI32" s="94">
        <f t="shared" si="19"/>
        <v>0.51500000000000001</v>
      </c>
      <c r="AJ32" s="94">
        <f t="shared" si="19"/>
        <v>2.52</v>
      </c>
      <c r="AK32" s="94">
        <f t="shared" si="19"/>
        <v>0.39</v>
      </c>
      <c r="AL32" s="94">
        <f t="shared" si="19"/>
        <v>0</v>
      </c>
      <c r="AM32" s="94">
        <f t="shared" si="19"/>
        <v>2.2960000000000003</v>
      </c>
      <c r="AN32" s="94">
        <f t="shared" si="19"/>
        <v>1.64</v>
      </c>
      <c r="AO32" s="94">
        <f t="shared" si="19"/>
        <v>3.08</v>
      </c>
      <c r="AP32" s="94">
        <f t="shared" si="19"/>
        <v>4.3925999999999998</v>
      </c>
      <c r="AQ32" s="94">
        <f t="shared" si="19"/>
        <v>0</v>
      </c>
      <c r="AR32" s="94">
        <f t="shared" si="19"/>
        <v>0</v>
      </c>
      <c r="AS32" s="94">
        <f t="shared" si="19"/>
        <v>0</v>
      </c>
      <c r="AT32" s="94">
        <f t="shared" si="19"/>
        <v>0</v>
      </c>
      <c r="AU32" s="94">
        <f t="shared" si="19"/>
        <v>128.07</v>
      </c>
      <c r="AV32" s="94">
        <f t="shared" si="19"/>
        <v>18.002400000000002</v>
      </c>
      <c r="AW32" s="94">
        <f t="shared" si="19"/>
        <v>0.84</v>
      </c>
      <c r="AX32" s="94">
        <f t="shared" si="19"/>
        <v>0</v>
      </c>
      <c r="AY32" s="88">
        <f t="shared" si="18"/>
        <v>216.20830000000001</v>
      </c>
      <c r="AZ32" s="181"/>
    </row>
    <row r="33" spans="1:52" x14ac:dyDescent="0.2">
      <c r="A33" s="7" t="str">
        <f>VLOOKUP(B33,by_src_allpol!$J$23:$K$57,2,FALSE)</f>
        <v>N</v>
      </c>
      <c r="B33" s="7" t="str">
        <f t="shared" si="15"/>
        <v>Process Heaters</v>
      </c>
      <c r="C33" s="94">
        <f t="shared" si="17"/>
        <v>51.0884</v>
      </c>
      <c r="D33" s="94">
        <f t="shared" si="19"/>
        <v>28.13</v>
      </c>
      <c r="E33" s="94">
        <f t="shared" si="19"/>
        <v>52.332499999999996</v>
      </c>
      <c r="F33" s="94">
        <f t="shared" si="19"/>
        <v>46.834699999999998</v>
      </c>
      <c r="G33" s="94">
        <f t="shared" si="19"/>
        <v>20.982600000000001</v>
      </c>
      <c r="H33" s="94">
        <f t="shared" si="19"/>
        <v>2.4093</v>
      </c>
      <c r="I33" s="94">
        <f t="shared" si="19"/>
        <v>0</v>
      </c>
      <c r="J33" s="94">
        <f t="shared" si="19"/>
        <v>0</v>
      </c>
      <c r="K33" s="94">
        <f t="shared" si="19"/>
        <v>0</v>
      </c>
      <c r="L33" s="94">
        <f t="shared" si="19"/>
        <v>0</v>
      </c>
      <c r="M33" s="94">
        <f t="shared" si="19"/>
        <v>21.795000000000002</v>
      </c>
      <c r="N33" s="94">
        <f t="shared" si="19"/>
        <v>0</v>
      </c>
      <c r="O33" s="94">
        <f t="shared" si="19"/>
        <v>0</v>
      </c>
      <c r="P33" s="94">
        <f t="shared" si="19"/>
        <v>32.049999999999997</v>
      </c>
      <c r="Q33" s="94">
        <f t="shared" si="19"/>
        <v>39.529899999999998</v>
      </c>
      <c r="R33" s="94">
        <f t="shared" si="19"/>
        <v>0</v>
      </c>
      <c r="S33" s="94">
        <f t="shared" si="19"/>
        <v>3.5297999999999998</v>
      </c>
      <c r="T33" s="94">
        <f t="shared" si="19"/>
        <v>0</v>
      </c>
      <c r="U33" s="94">
        <f t="shared" si="19"/>
        <v>9.5299999999999994</v>
      </c>
      <c r="V33" s="94">
        <f t="shared" si="19"/>
        <v>0</v>
      </c>
      <c r="W33" s="94">
        <f t="shared" si="19"/>
        <v>0</v>
      </c>
      <c r="X33" s="94">
        <f t="shared" si="19"/>
        <v>0</v>
      </c>
      <c r="Y33" s="94">
        <f t="shared" si="19"/>
        <v>0</v>
      </c>
      <c r="Z33" s="94">
        <f t="shared" si="19"/>
        <v>5.46</v>
      </c>
      <c r="AA33" s="94">
        <f t="shared" si="19"/>
        <v>18.28</v>
      </c>
      <c r="AB33" s="94">
        <f t="shared" si="19"/>
        <v>0</v>
      </c>
      <c r="AC33" s="94">
        <f t="shared" si="19"/>
        <v>233.9545</v>
      </c>
      <c r="AD33" s="94">
        <f t="shared" si="19"/>
        <v>17.079999999999998</v>
      </c>
      <c r="AE33" s="94">
        <f t="shared" si="19"/>
        <v>17.75</v>
      </c>
      <c r="AF33" s="94">
        <f t="shared" si="19"/>
        <v>0</v>
      </c>
      <c r="AG33" s="94">
        <f t="shared" si="19"/>
        <v>0</v>
      </c>
      <c r="AH33" s="94">
        <f t="shared" si="19"/>
        <v>40.450099999999999</v>
      </c>
      <c r="AI33" s="94">
        <f t="shared" si="19"/>
        <v>3.6432000000000002</v>
      </c>
      <c r="AJ33" s="94">
        <f t="shared" si="19"/>
        <v>13.701999999999998</v>
      </c>
      <c r="AK33" s="94">
        <f t="shared" si="19"/>
        <v>0</v>
      </c>
      <c r="AL33" s="94">
        <f t="shared" si="19"/>
        <v>0</v>
      </c>
      <c r="AM33" s="94">
        <f t="shared" si="19"/>
        <v>13.046399999999998</v>
      </c>
      <c r="AN33" s="94">
        <f t="shared" si="19"/>
        <v>0</v>
      </c>
      <c r="AO33" s="94">
        <f t="shared" si="19"/>
        <v>16.09</v>
      </c>
      <c r="AP33" s="94">
        <f t="shared" si="19"/>
        <v>134.68</v>
      </c>
      <c r="AQ33" s="94">
        <f t="shared" si="19"/>
        <v>0</v>
      </c>
      <c r="AR33" s="94">
        <f t="shared" si="19"/>
        <v>4.18</v>
      </c>
      <c r="AS33" s="94">
        <f t="shared" si="19"/>
        <v>0</v>
      </c>
      <c r="AT33" s="94">
        <f t="shared" si="19"/>
        <v>0</v>
      </c>
      <c r="AU33" s="94">
        <f t="shared" si="19"/>
        <v>92.539999999999992</v>
      </c>
      <c r="AV33" s="94">
        <f t="shared" si="19"/>
        <v>24.25</v>
      </c>
      <c r="AW33" s="94">
        <f t="shared" si="19"/>
        <v>0</v>
      </c>
      <c r="AX33" s="94">
        <f t="shared" si="19"/>
        <v>0</v>
      </c>
      <c r="AY33" s="88">
        <f t="shared" si="18"/>
        <v>943.3184</v>
      </c>
      <c r="AZ33" s="181"/>
    </row>
    <row r="34" spans="1:52" x14ac:dyDescent="0.2">
      <c r="A34" s="7" t="str">
        <f>VLOOKUP(B34,by_src_allpol!$J$23:$K$57,2,FALSE)</f>
        <v>Y</v>
      </c>
      <c r="B34" s="7" t="str">
        <f t="shared" si="15"/>
        <v>Unpermitted Fugitives</v>
      </c>
      <c r="C34" s="94">
        <f t="shared" si="17"/>
        <v>0</v>
      </c>
      <c r="D34" s="94">
        <f t="shared" si="19"/>
        <v>0</v>
      </c>
      <c r="E34" s="94">
        <f t="shared" si="19"/>
        <v>0</v>
      </c>
      <c r="F34" s="94">
        <f t="shared" si="19"/>
        <v>0</v>
      </c>
      <c r="G34" s="94">
        <f t="shared" si="19"/>
        <v>0</v>
      </c>
      <c r="H34" s="94">
        <f t="shared" si="19"/>
        <v>0</v>
      </c>
      <c r="I34" s="94">
        <f t="shared" si="19"/>
        <v>0</v>
      </c>
      <c r="J34" s="94">
        <f t="shared" si="19"/>
        <v>0</v>
      </c>
      <c r="K34" s="94">
        <f t="shared" si="19"/>
        <v>0</v>
      </c>
      <c r="L34" s="94">
        <f t="shared" si="19"/>
        <v>0</v>
      </c>
      <c r="M34" s="94">
        <f t="shared" si="19"/>
        <v>0</v>
      </c>
      <c r="N34" s="94">
        <f t="shared" si="19"/>
        <v>0</v>
      </c>
      <c r="O34" s="94">
        <f t="shared" si="19"/>
        <v>0</v>
      </c>
      <c r="P34" s="94">
        <f t="shared" si="19"/>
        <v>0</v>
      </c>
      <c r="Q34" s="94">
        <f t="shared" si="19"/>
        <v>0</v>
      </c>
      <c r="R34" s="94">
        <f t="shared" si="19"/>
        <v>0</v>
      </c>
      <c r="S34" s="94">
        <f t="shared" si="19"/>
        <v>0</v>
      </c>
      <c r="T34" s="94">
        <f t="shared" si="19"/>
        <v>0</v>
      </c>
      <c r="U34" s="94">
        <f t="shared" si="19"/>
        <v>0</v>
      </c>
      <c r="V34" s="94">
        <f t="shared" si="19"/>
        <v>0</v>
      </c>
      <c r="W34" s="94">
        <f t="shared" si="19"/>
        <v>0</v>
      </c>
      <c r="X34" s="94">
        <f t="shared" si="19"/>
        <v>0</v>
      </c>
      <c r="Y34" s="94">
        <f t="shared" si="19"/>
        <v>0</v>
      </c>
      <c r="Z34" s="94">
        <f t="shared" si="19"/>
        <v>0</v>
      </c>
      <c r="AA34" s="94">
        <f t="shared" si="19"/>
        <v>0</v>
      </c>
      <c r="AB34" s="94">
        <f t="shared" si="19"/>
        <v>0</v>
      </c>
      <c r="AC34" s="94">
        <f t="shared" si="19"/>
        <v>0</v>
      </c>
      <c r="AD34" s="94">
        <f t="shared" si="19"/>
        <v>0</v>
      </c>
      <c r="AE34" s="94">
        <f t="shared" si="19"/>
        <v>0</v>
      </c>
      <c r="AF34" s="94">
        <f t="shared" si="19"/>
        <v>0</v>
      </c>
      <c r="AG34" s="94">
        <f t="shared" si="19"/>
        <v>0</v>
      </c>
      <c r="AH34" s="94">
        <f t="shared" si="19"/>
        <v>0</v>
      </c>
      <c r="AI34" s="94">
        <f t="shared" si="19"/>
        <v>0</v>
      </c>
      <c r="AJ34" s="94">
        <f t="shared" si="19"/>
        <v>0</v>
      </c>
      <c r="AK34" s="94">
        <f t="shared" si="19"/>
        <v>0</v>
      </c>
      <c r="AL34" s="94">
        <f t="shared" si="19"/>
        <v>0</v>
      </c>
      <c r="AM34" s="94">
        <f t="shared" si="19"/>
        <v>0</v>
      </c>
      <c r="AN34" s="94">
        <f t="shared" si="19"/>
        <v>0</v>
      </c>
      <c r="AO34" s="94">
        <f t="shared" si="19"/>
        <v>0</v>
      </c>
      <c r="AP34" s="94">
        <f t="shared" si="19"/>
        <v>0</v>
      </c>
      <c r="AQ34" s="94">
        <f t="shared" si="19"/>
        <v>0</v>
      </c>
      <c r="AR34" s="94">
        <f t="shared" si="19"/>
        <v>0</v>
      </c>
      <c r="AS34" s="94">
        <f t="shared" si="19"/>
        <v>0</v>
      </c>
      <c r="AT34" s="94">
        <f t="shared" si="19"/>
        <v>0</v>
      </c>
      <c r="AU34" s="94">
        <f t="shared" si="19"/>
        <v>0</v>
      </c>
      <c r="AV34" s="94">
        <f t="shared" si="19"/>
        <v>0</v>
      </c>
      <c r="AW34" s="94">
        <f t="shared" si="19"/>
        <v>0</v>
      </c>
      <c r="AX34" s="94">
        <f t="shared" si="19"/>
        <v>0</v>
      </c>
      <c r="AY34" s="88">
        <f t="shared" si="18"/>
        <v>0</v>
      </c>
      <c r="AZ34" s="181"/>
    </row>
    <row r="35" spans="1:52" x14ac:dyDescent="0.2">
      <c r="A35" s="7" t="str">
        <f>VLOOKUP(B35,by_src_allpol!$J$23:$K$57,2,FALSE)</f>
        <v>Y</v>
      </c>
      <c r="B35" s="7" t="str">
        <f t="shared" si="15"/>
        <v>Permitted Fugitives</v>
      </c>
      <c r="C35" s="94">
        <f t="shared" si="17"/>
        <v>0</v>
      </c>
      <c r="D35" s="94">
        <f t="shared" si="19"/>
        <v>0</v>
      </c>
      <c r="E35" s="94">
        <f t="shared" si="19"/>
        <v>0</v>
      </c>
      <c r="F35" s="94">
        <f t="shared" si="19"/>
        <v>3.0144000000000002</v>
      </c>
      <c r="G35" s="94">
        <f t="shared" si="19"/>
        <v>0</v>
      </c>
      <c r="H35" s="94">
        <f t="shared" si="19"/>
        <v>0</v>
      </c>
      <c r="I35" s="94">
        <f t="shared" si="19"/>
        <v>0</v>
      </c>
      <c r="J35" s="94">
        <f t="shared" si="19"/>
        <v>0</v>
      </c>
      <c r="K35" s="94">
        <f t="shared" si="19"/>
        <v>0</v>
      </c>
      <c r="L35" s="94">
        <f t="shared" si="19"/>
        <v>0</v>
      </c>
      <c r="M35" s="94">
        <f t="shared" si="19"/>
        <v>0</v>
      </c>
      <c r="N35" s="94">
        <f t="shared" si="19"/>
        <v>0</v>
      </c>
      <c r="O35" s="94">
        <f t="shared" si="19"/>
        <v>0</v>
      </c>
      <c r="P35" s="94">
        <f t="shared" si="19"/>
        <v>0</v>
      </c>
      <c r="Q35" s="94">
        <f t="shared" si="19"/>
        <v>0</v>
      </c>
      <c r="R35" s="94">
        <f t="shared" si="19"/>
        <v>0</v>
      </c>
      <c r="S35" s="94">
        <f t="shared" si="19"/>
        <v>8.9999999999999998E-4</v>
      </c>
      <c r="T35" s="94">
        <f t="shared" si="19"/>
        <v>0</v>
      </c>
      <c r="U35" s="94">
        <f t="shared" si="19"/>
        <v>0</v>
      </c>
      <c r="V35" s="94">
        <f t="shared" si="19"/>
        <v>0</v>
      </c>
      <c r="W35" s="94">
        <f t="shared" si="19"/>
        <v>0</v>
      </c>
      <c r="X35" s="94">
        <f t="shared" si="19"/>
        <v>0</v>
      </c>
      <c r="Y35" s="94">
        <f t="shared" si="19"/>
        <v>0</v>
      </c>
      <c r="Z35" s="94">
        <f t="shared" si="19"/>
        <v>0</v>
      </c>
      <c r="AA35" s="94">
        <f t="shared" si="19"/>
        <v>0</v>
      </c>
      <c r="AB35" s="94">
        <f t="shared" si="19"/>
        <v>0</v>
      </c>
      <c r="AC35" s="94">
        <f t="shared" si="19"/>
        <v>0</v>
      </c>
      <c r="AD35" s="94">
        <f t="shared" si="19"/>
        <v>0</v>
      </c>
      <c r="AE35" s="94">
        <f t="shared" si="19"/>
        <v>0</v>
      </c>
      <c r="AF35" s="94">
        <f t="shared" si="19"/>
        <v>0</v>
      </c>
      <c r="AG35" s="94">
        <f t="shared" si="19"/>
        <v>0</v>
      </c>
      <c r="AH35" s="94">
        <f t="shared" si="19"/>
        <v>0</v>
      </c>
      <c r="AI35" s="94">
        <f t="shared" si="19"/>
        <v>0</v>
      </c>
      <c r="AJ35" s="94">
        <f t="shared" si="19"/>
        <v>0</v>
      </c>
      <c r="AK35" s="94">
        <f t="shared" si="19"/>
        <v>0</v>
      </c>
      <c r="AL35" s="94">
        <f t="shared" si="19"/>
        <v>0</v>
      </c>
      <c r="AM35" s="94">
        <f t="shared" si="19"/>
        <v>0</v>
      </c>
      <c r="AN35" s="94">
        <f t="shared" si="19"/>
        <v>0</v>
      </c>
      <c r="AO35" s="94">
        <f t="shared" si="19"/>
        <v>0</v>
      </c>
      <c r="AP35" s="94">
        <f t="shared" si="19"/>
        <v>0</v>
      </c>
      <c r="AQ35" s="94">
        <f t="shared" si="19"/>
        <v>0</v>
      </c>
      <c r="AR35" s="94">
        <f t="shared" si="19"/>
        <v>0</v>
      </c>
      <c r="AS35" s="94">
        <f t="shared" si="19"/>
        <v>0</v>
      </c>
      <c r="AT35" s="94">
        <f t="shared" si="19"/>
        <v>0</v>
      </c>
      <c r="AU35" s="94">
        <f t="shared" si="19"/>
        <v>0</v>
      </c>
      <c r="AV35" s="94">
        <f t="shared" si="19"/>
        <v>0</v>
      </c>
      <c r="AW35" s="94">
        <f t="shared" si="19"/>
        <v>0</v>
      </c>
      <c r="AX35" s="94">
        <f t="shared" si="19"/>
        <v>0</v>
      </c>
      <c r="AY35" s="88">
        <f t="shared" si="18"/>
        <v>3.0153000000000003</v>
      </c>
      <c r="AZ35" s="181"/>
    </row>
    <row r="36" spans="1:52" x14ac:dyDescent="0.2">
      <c r="A36" s="7" t="str">
        <f>VLOOKUP(B36,by_src_allpol!$J$23:$K$57,2,FALSE)</f>
        <v>Y</v>
      </c>
      <c r="B36" s="7" t="str">
        <f t="shared" si="15"/>
        <v>Dehydrator</v>
      </c>
      <c r="C36" s="94">
        <f t="shared" si="17"/>
        <v>4.2552075499999997</v>
      </c>
      <c r="D36" s="94">
        <f t="shared" si="19"/>
        <v>0.338004894</v>
      </c>
      <c r="E36" s="94">
        <f t="shared" si="19"/>
        <v>2.0494667020000001</v>
      </c>
      <c r="F36" s="94">
        <f t="shared" si="19"/>
        <v>1.1035115</v>
      </c>
      <c r="G36" s="94">
        <f t="shared" si="19"/>
        <v>1.670877436</v>
      </c>
      <c r="H36" s="94">
        <f t="shared" si="19"/>
        <v>9.3794141999999997E-2</v>
      </c>
      <c r="I36" s="94">
        <f t="shared" si="19"/>
        <v>0.113763104</v>
      </c>
      <c r="J36" s="94">
        <f t="shared" si="19"/>
        <v>6.3752935999999996E-2</v>
      </c>
      <c r="K36" s="94">
        <f t="shared" si="19"/>
        <v>1.3134679999999999E-3</v>
      </c>
      <c r="L36" s="94">
        <f t="shared" ref="D36:AX41" si="20">IF($B36="Venting - initial completions","na",L76)</f>
        <v>3.1012279999999997E-3</v>
      </c>
      <c r="M36" s="94">
        <f t="shared" si="20"/>
        <v>1.128392456</v>
      </c>
      <c r="N36" s="94">
        <f t="shared" si="20"/>
        <v>1.9872111999999997E-2</v>
      </c>
      <c r="O36" s="94">
        <f t="shared" si="20"/>
        <v>0.33782101599999997</v>
      </c>
      <c r="P36" s="94">
        <f t="shared" si="20"/>
        <v>0.240645158</v>
      </c>
      <c r="Q36" s="94">
        <f t="shared" si="20"/>
        <v>0.176239908</v>
      </c>
      <c r="R36" s="94">
        <f t="shared" si="20"/>
        <v>8.4629999999999994E-5</v>
      </c>
      <c r="S36" s="94">
        <f t="shared" si="20"/>
        <v>0.5485313799999999</v>
      </c>
      <c r="T36" s="94">
        <f t="shared" si="20"/>
        <v>0</v>
      </c>
      <c r="U36" s="94">
        <f t="shared" si="20"/>
        <v>6.0320601700000003</v>
      </c>
      <c r="V36" s="94">
        <f t="shared" si="20"/>
        <v>2.2672936000000001E-2</v>
      </c>
      <c r="W36" s="94">
        <f t="shared" si="20"/>
        <v>2.83191506</v>
      </c>
      <c r="X36" s="94">
        <f t="shared" si="20"/>
        <v>1.4471079999999999E-3</v>
      </c>
      <c r="Y36" s="94">
        <f t="shared" si="20"/>
        <v>2.6935219999999998E-3</v>
      </c>
      <c r="Z36" s="94">
        <f t="shared" si="20"/>
        <v>0.76405429800000002</v>
      </c>
      <c r="AA36" s="94">
        <f t="shared" si="20"/>
        <v>1.3603965379999998</v>
      </c>
      <c r="AB36" s="94">
        <f t="shared" si="20"/>
        <v>9.6936320000000006E-3</v>
      </c>
      <c r="AC36" s="94">
        <f t="shared" si="20"/>
        <v>18.170073817999999</v>
      </c>
      <c r="AD36" s="94">
        <f t="shared" si="20"/>
        <v>0.92745754199999997</v>
      </c>
      <c r="AE36" s="94">
        <f t="shared" si="20"/>
        <v>1.8385827560000001</v>
      </c>
      <c r="AF36" s="94">
        <f t="shared" si="20"/>
        <v>6.5504477999999991E-2</v>
      </c>
      <c r="AG36" s="94">
        <f t="shared" si="20"/>
        <v>0.34764412799999994</v>
      </c>
      <c r="AH36" s="94">
        <f t="shared" si="20"/>
        <v>0.80816907599999999</v>
      </c>
      <c r="AI36" s="94">
        <f t="shared" si="20"/>
        <v>1.0263330399999999</v>
      </c>
      <c r="AJ36" s="94">
        <f t="shared" si="20"/>
        <v>6.0294576319999997</v>
      </c>
      <c r="AK36" s="94">
        <f t="shared" si="20"/>
        <v>2.8990857999999998E-2</v>
      </c>
      <c r="AL36" s="94">
        <f t="shared" si="20"/>
        <v>8.0926169999999992E-2</v>
      </c>
      <c r="AM36" s="94">
        <f t="shared" si="20"/>
        <v>6.1635725000000008</v>
      </c>
      <c r="AN36" s="94">
        <f t="shared" si="20"/>
        <v>1.2766112059999999</v>
      </c>
      <c r="AO36" s="94">
        <f t="shared" si="20"/>
        <v>1.0026677179999999</v>
      </c>
      <c r="AP36" s="94">
        <f t="shared" si="20"/>
        <v>1.353273824</v>
      </c>
      <c r="AQ36" s="94">
        <f t="shared" si="20"/>
        <v>0</v>
      </c>
      <c r="AR36" s="94">
        <f t="shared" si="20"/>
        <v>0</v>
      </c>
      <c r="AS36" s="94">
        <f t="shared" si="20"/>
        <v>0</v>
      </c>
      <c r="AT36" s="94">
        <f t="shared" si="20"/>
        <v>1.019731562</v>
      </c>
      <c r="AU36" s="94">
        <f t="shared" si="20"/>
        <v>6.3275058979999992</v>
      </c>
      <c r="AV36" s="94">
        <f t="shared" si="20"/>
        <v>8.0261596839999996</v>
      </c>
      <c r="AW36" s="94">
        <f t="shared" si="20"/>
        <v>0</v>
      </c>
      <c r="AX36" s="94">
        <f t="shared" si="20"/>
        <v>6.2580700000000003E-2</v>
      </c>
      <c r="AY36" s="88">
        <f t="shared" si="18"/>
        <v>77.724555473999985</v>
      </c>
      <c r="AZ36" s="181"/>
    </row>
    <row r="37" spans="1:52" x14ac:dyDescent="0.2">
      <c r="A37" s="7" t="str">
        <f>VLOOKUP(B37,by_src_allpol!$J$23:$K$57,2,FALSE)</f>
        <v>Y</v>
      </c>
      <c r="B37" s="7" t="str">
        <f t="shared" si="15"/>
        <v xml:space="preserve">Condensate tank </v>
      </c>
      <c r="C37" s="94">
        <f t="shared" si="17"/>
        <v>0</v>
      </c>
      <c r="D37" s="94">
        <f t="shared" si="20"/>
        <v>0</v>
      </c>
      <c r="E37" s="94">
        <f t="shared" si="20"/>
        <v>0</v>
      </c>
      <c r="F37" s="94">
        <f t="shared" si="20"/>
        <v>0</v>
      </c>
      <c r="G37" s="94">
        <f t="shared" si="20"/>
        <v>0</v>
      </c>
      <c r="H37" s="94">
        <f t="shared" si="20"/>
        <v>0</v>
      </c>
      <c r="I37" s="94">
        <f t="shared" si="20"/>
        <v>0</v>
      </c>
      <c r="J37" s="94">
        <f t="shared" si="20"/>
        <v>0</v>
      </c>
      <c r="K37" s="94">
        <f t="shared" si="20"/>
        <v>0</v>
      </c>
      <c r="L37" s="94">
        <f t="shared" si="20"/>
        <v>0</v>
      </c>
      <c r="M37" s="94">
        <f t="shared" si="20"/>
        <v>0</v>
      </c>
      <c r="N37" s="94">
        <f t="shared" si="20"/>
        <v>0</v>
      </c>
      <c r="O37" s="94">
        <f t="shared" si="20"/>
        <v>0</v>
      </c>
      <c r="P37" s="94">
        <f t="shared" si="20"/>
        <v>0</v>
      </c>
      <c r="Q37" s="94">
        <f t="shared" si="20"/>
        <v>0</v>
      </c>
      <c r="R37" s="94">
        <f t="shared" si="20"/>
        <v>0</v>
      </c>
      <c r="S37" s="94">
        <f t="shared" si="20"/>
        <v>0</v>
      </c>
      <c r="T37" s="94">
        <f t="shared" si="20"/>
        <v>0</v>
      </c>
      <c r="U37" s="94">
        <f t="shared" si="20"/>
        <v>0</v>
      </c>
      <c r="V37" s="94">
        <f t="shared" si="20"/>
        <v>0</v>
      </c>
      <c r="W37" s="94">
        <f t="shared" si="20"/>
        <v>0</v>
      </c>
      <c r="X37" s="94">
        <f t="shared" si="20"/>
        <v>0</v>
      </c>
      <c r="Y37" s="94">
        <f t="shared" si="20"/>
        <v>0</v>
      </c>
      <c r="Z37" s="94">
        <f t="shared" si="20"/>
        <v>0</v>
      </c>
      <c r="AA37" s="94">
        <f t="shared" si="20"/>
        <v>0</v>
      </c>
      <c r="AB37" s="94">
        <f t="shared" si="20"/>
        <v>0</v>
      </c>
      <c r="AC37" s="94">
        <f t="shared" si="20"/>
        <v>0</v>
      </c>
      <c r="AD37" s="94">
        <f t="shared" si="20"/>
        <v>0</v>
      </c>
      <c r="AE37" s="94">
        <f t="shared" si="20"/>
        <v>0</v>
      </c>
      <c r="AF37" s="94">
        <f t="shared" si="20"/>
        <v>0</v>
      </c>
      <c r="AG37" s="94">
        <f t="shared" si="20"/>
        <v>0</v>
      </c>
      <c r="AH37" s="94">
        <f t="shared" si="20"/>
        <v>0</v>
      </c>
      <c r="AI37" s="94">
        <f t="shared" si="20"/>
        <v>0</v>
      </c>
      <c r="AJ37" s="94">
        <f t="shared" si="20"/>
        <v>0</v>
      </c>
      <c r="AK37" s="94">
        <f t="shared" si="20"/>
        <v>0</v>
      </c>
      <c r="AL37" s="94">
        <f t="shared" si="20"/>
        <v>0</v>
      </c>
      <c r="AM37" s="94">
        <f t="shared" si="20"/>
        <v>0</v>
      </c>
      <c r="AN37" s="94">
        <f t="shared" si="20"/>
        <v>0</v>
      </c>
      <c r="AO37" s="94">
        <f t="shared" si="20"/>
        <v>0</v>
      </c>
      <c r="AP37" s="94">
        <f t="shared" si="20"/>
        <v>0</v>
      </c>
      <c r="AQ37" s="94">
        <f t="shared" si="20"/>
        <v>0</v>
      </c>
      <c r="AR37" s="94">
        <f t="shared" si="20"/>
        <v>0</v>
      </c>
      <c r="AS37" s="94">
        <f t="shared" si="20"/>
        <v>0</v>
      </c>
      <c r="AT37" s="94">
        <f t="shared" si="20"/>
        <v>0</v>
      </c>
      <c r="AU37" s="94">
        <f t="shared" si="20"/>
        <v>0</v>
      </c>
      <c r="AV37" s="94">
        <f t="shared" si="20"/>
        <v>0</v>
      </c>
      <c r="AW37" s="94">
        <f t="shared" si="20"/>
        <v>0</v>
      </c>
      <c r="AX37" s="94">
        <f t="shared" si="20"/>
        <v>0</v>
      </c>
      <c r="AY37" s="88">
        <f t="shared" si="18"/>
        <v>0</v>
      </c>
      <c r="AZ37" s="181"/>
    </row>
    <row r="38" spans="1:52" x14ac:dyDescent="0.2">
      <c r="A38" s="7" t="str">
        <f>VLOOKUP(B38,by_src_allpol!$J$23:$K$57,2,FALSE)</f>
        <v>Y</v>
      </c>
      <c r="B38" s="7" t="str">
        <f t="shared" si="15"/>
        <v>Oil Tank</v>
      </c>
      <c r="C38" s="94">
        <f t="shared" si="17"/>
        <v>0</v>
      </c>
      <c r="D38" s="94">
        <f t="shared" si="20"/>
        <v>0</v>
      </c>
      <c r="E38" s="94">
        <f t="shared" si="20"/>
        <v>0</v>
      </c>
      <c r="F38" s="94">
        <f t="shared" si="20"/>
        <v>0</v>
      </c>
      <c r="G38" s="94">
        <f t="shared" si="20"/>
        <v>0</v>
      </c>
      <c r="H38" s="94">
        <f t="shared" si="20"/>
        <v>0</v>
      </c>
      <c r="I38" s="94">
        <f t="shared" si="20"/>
        <v>0</v>
      </c>
      <c r="J38" s="94">
        <f t="shared" si="20"/>
        <v>0</v>
      </c>
      <c r="K38" s="94">
        <f t="shared" si="20"/>
        <v>0</v>
      </c>
      <c r="L38" s="94">
        <f t="shared" si="20"/>
        <v>0</v>
      </c>
      <c r="M38" s="94">
        <f t="shared" si="20"/>
        <v>0</v>
      </c>
      <c r="N38" s="94">
        <f t="shared" si="20"/>
        <v>0</v>
      </c>
      <c r="O38" s="94">
        <f t="shared" si="20"/>
        <v>0</v>
      </c>
      <c r="P38" s="94">
        <f t="shared" si="20"/>
        <v>0</v>
      </c>
      <c r="Q38" s="94">
        <f t="shared" si="20"/>
        <v>0</v>
      </c>
      <c r="R38" s="94">
        <f t="shared" si="20"/>
        <v>0</v>
      </c>
      <c r="S38" s="94">
        <f t="shared" si="20"/>
        <v>0</v>
      </c>
      <c r="T38" s="94">
        <f t="shared" si="20"/>
        <v>0</v>
      </c>
      <c r="U38" s="94">
        <f t="shared" si="20"/>
        <v>0</v>
      </c>
      <c r="V38" s="94">
        <f t="shared" si="20"/>
        <v>0</v>
      </c>
      <c r="W38" s="94">
        <f t="shared" si="20"/>
        <v>0</v>
      </c>
      <c r="X38" s="94">
        <f t="shared" si="20"/>
        <v>0</v>
      </c>
      <c r="Y38" s="94">
        <f t="shared" si="20"/>
        <v>0</v>
      </c>
      <c r="Z38" s="94">
        <f t="shared" si="20"/>
        <v>0</v>
      </c>
      <c r="AA38" s="94">
        <f t="shared" si="20"/>
        <v>0</v>
      </c>
      <c r="AB38" s="94">
        <f t="shared" si="20"/>
        <v>0</v>
      </c>
      <c r="AC38" s="94">
        <f t="shared" si="20"/>
        <v>0</v>
      </c>
      <c r="AD38" s="94">
        <f t="shared" si="20"/>
        <v>0</v>
      </c>
      <c r="AE38" s="94">
        <f t="shared" si="20"/>
        <v>0</v>
      </c>
      <c r="AF38" s="94">
        <f t="shared" si="20"/>
        <v>0</v>
      </c>
      <c r="AG38" s="94">
        <f t="shared" si="20"/>
        <v>0</v>
      </c>
      <c r="AH38" s="94">
        <f t="shared" si="20"/>
        <v>0</v>
      </c>
      <c r="AI38" s="94">
        <f t="shared" si="20"/>
        <v>0</v>
      </c>
      <c r="AJ38" s="94">
        <f t="shared" si="20"/>
        <v>0</v>
      </c>
      <c r="AK38" s="94">
        <f t="shared" si="20"/>
        <v>0</v>
      </c>
      <c r="AL38" s="94">
        <f t="shared" si="20"/>
        <v>0</v>
      </c>
      <c r="AM38" s="94">
        <f t="shared" si="20"/>
        <v>0</v>
      </c>
      <c r="AN38" s="94">
        <f t="shared" si="20"/>
        <v>0</v>
      </c>
      <c r="AO38" s="94">
        <f t="shared" si="20"/>
        <v>0</v>
      </c>
      <c r="AP38" s="94">
        <f t="shared" si="20"/>
        <v>0</v>
      </c>
      <c r="AQ38" s="94">
        <f t="shared" si="20"/>
        <v>0</v>
      </c>
      <c r="AR38" s="94">
        <f t="shared" si="20"/>
        <v>0</v>
      </c>
      <c r="AS38" s="94">
        <f t="shared" si="20"/>
        <v>0</v>
      </c>
      <c r="AT38" s="94">
        <f t="shared" si="20"/>
        <v>0</v>
      </c>
      <c r="AU38" s="94">
        <f t="shared" si="20"/>
        <v>0</v>
      </c>
      <c r="AV38" s="94">
        <f t="shared" si="20"/>
        <v>0</v>
      </c>
      <c r="AW38" s="94">
        <f t="shared" si="20"/>
        <v>0</v>
      </c>
      <c r="AX38" s="94">
        <f t="shared" si="20"/>
        <v>0</v>
      </c>
      <c r="AY38" s="88">
        <f t="shared" si="18"/>
        <v>0</v>
      </c>
      <c r="AZ38" s="181"/>
    </row>
    <row r="39" spans="1:52" x14ac:dyDescent="0.2">
      <c r="A39" s="7" t="str">
        <f>VLOOKUP(B39,by_src_allpol!$J$23:$K$57,2,FALSE)</f>
        <v>N</v>
      </c>
      <c r="B39" s="7" t="str">
        <f t="shared" si="15"/>
        <v>Oil Well Truck Loading</v>
      </c>
      <c r="C39" s="94">
        <f t="shared" si="17"/>
        <v>0</v>
      </c>
      <c r="D39" s="94">
        <f t="shared" si="20"/>
        <v>0</v>
      </c>
      <c r="E39" s="94">
        <f t="shared" si="20"/>
        <v>0</v>
      </c>
      <c r="F39" s="94">
        <f t="shared" si="20"/>
        <v>0</v>
      </c>
      <c r="G39" s="94">
        <f t="shared" si="20"/>
        <v>0</v>
      </c>
      <c r="H39" s="94">
        <f t="shared" si="20"/>
        <v>0</v>
      </c>
      <c r="I39" s="94">
        <f t="shared" si="20"/>
        <v>0</v>
      </c>
      <c r="J39" s="94">
        <f t="shared" si="20"/>
        <v>0</v>
      </c>
      <c r="K39" s="94">
        <f t="shared" si="20"/>
        <v>0</v>
      </c>
      <c r="L39" s="94">
        <f t="shared" si="20"/>
        <v>0</v>
      </c>
      <c r="M39" s="94">
        <f t="shared" si="20"/>
        <v>0</v>
      </c>
      <c r="N39" s="94">
        <f t="shared" si="20"/>
        <v>0</v>
      </c>
      <c r="O39" s="94">
        <f t="shared" si="20"/>
        <v>0</v>
      </c>
      <c r="P39" s="94">
        <f t="shared" si="20"/>
        <v>0</v>
      </c>
      <c r="Q39" s="94">
        <f t="shared" si="20"/>
        <v>0</v>
      </c>
      <c r="R39" s="94">
        <f t="shared" si="20"/>
        <v>0</v>
      </c>
      <c r="S39" s="94">
        <f t="shared" si="20"/>
        <v>0</v>
      </c>
      <c r="T39" s="94">
        <f t="shared" si="20"/>
        <v>0</v>
      </c>
      <c r="U39" s="94">
        <f t="shared" si="20"/>
        <v>0</v>
      </c>
      <c r="V39" s="94">
        <f t="shared" si="20"/>
        <v>0</v>
      </c>
      <c r="W39" s="94">
        <f t="shared" si="20"/>
        <v>0</v>
      </c>
      <c r="X39" s="94">
        <f t="shared" si="20"/>
        <v>0</v>
      </c>
      <c r="Y39" s="94">
        <f t="shared" si="20"/>
        <v>0</v>
      </c>
      <c r="Z39" s="94">
        <f t="shared" si="20"/>
        <v>0</v>
      </c>
      <c r="AA39" s="94">
        <f t="shared" si="20"/>
        <v>0</v>
      </c>
      <c r="AB39" s="94">
        <f t="shared" si="20"/>
        <v>0</v>
      </c>
      <c r="AC39" s="94">
        <f t="shared" si="20"/>
        <v>0</v>
      </c>
      <c r="AD39" s="94">
        <f t="shared" si="20"/>
        <v>0</v>
      </c>
      <c r="AE39" s="94">
        <f t="shared" si="20"/>
        <v>0</v>
      </c>
      <c r="AF39" s="94">
        <f t="shared" si="20"/>
        <v>0</v>
      </c>
      <c r="AG39" s="94">
        <f t="shared" si="20"/>
        <v>0</v>
      </c>
      <c r="AH39" s="94">
        <f t="shared" si="20"/>
        <v>0</v>
      </c>
      <c r="AI39" s="94">
        <f t="shared" si="20"/>
        <v>0</v>
      </c>
      <c r="AJ39" s="94">
        <f t="shared" si="20"/>
        <v>0</v>
      </c>
      <c r="AK39" s="94">
        <f t="shared" si="20"/>
        <v>0</v>
      </c>
      <c r="AL39" s="94">
        <f t="shared" si="20"/>
        <v>0</v>
      </c>
      <c r="AM39" s="94">
        <f t="shared" si="20"/>
        <v>0</v>
      </c>
      <c r="AN39" s="94">
        <f t="shared" si="20"/>
        <v>0</v>
      </c>
      <c r="AO39" s="94">
        <f t="shared" si="20"/>
        <v>0</v>
      </c>
      <c r="AP39" s="94">
        <f t="shared" si="20"/>
        <v>0</v>
      </c>
      <c r="AQ39" s="94">
        <f t="shared" si="20"/>
        <v>0</v>
      </c>
      <c r="AR39" s="94">
        <f t="shared" si="20"/>
        <v>0</v>
      </c>
      <c r="AS39" s="94">
        <f t="shared" si="20"/>
        <v>0</v>
      </c>
      <c r="AT39" s="94">
        <f t="shared" si="20"/>
        <v>0</v>
      </c>
      <c r="AU39" s="94">
        <f t="shared" si="20"/>
        <v>0</v>
      </c>
      <c r="AV39" s="94">
        <f t="shared" si="20"/>
        <v>0</v>
      </c>
      <c r="AW39" s="94">
        <f t="shared" si="20"/>
        <v>0</v>
      </c>
      <c r="AX39" s="94">
        <f t="shared" si="20"/>
        <v>0</v>
      </c>
      <c r="AY39" s="88">
        <f t="shared" si="18"/>
        <v>0</v>
      </c>
      <c r="AZ39" s="181"/>
    </row>
    <row r="40" spans="1:52" x14ac:dyDescent="0.2">
      <c r="A40" s="7" t="str">
        <f>VLOOKUP(B40,by_src_allpol!$J$23:$K$57,2,FALSE)</f>
        <v>N</v>
      </c>
      <c r="B40" s="7" t="str">
        <f t="shared" ref="B40:B45" si="21">B80</f>
        <v>Natural Gas Production, Flares Combusting Gases &gt;1000 BTU/scf</v>
      </c>
      <c r="C40" s="94">
        <f t="shared" si="17"/>
        <v>0.19620000000000001</v>
      </c>
      <c r="D40" s="94">
        <f t="shared" si="20"/>
        <v>0</v>
      </c>
      <c r="E40" s="94">
        <f t="shared" si="20"/>
        <v>0.01</v>
      </c>
      <c r="F40" s="94">
        <f t="shared" si="20"/>
        <v>0</v>
      </c>
      <c r="G40" s="94">
        <f t="shared" si="20"/>
        <v>0</v>
      </c>
      <c r="H40" s="94">
        <f t="shared" si="20"/>
        <v>0</v>
      </c>
      <c r="I40" s="94">
        <f t="shared" si="20"/>
        <v>0</v>
      </c>
      <c r="J40" s="94">
        <f t="shared" si="20"/>
        <v>0</v>
      </c>
      <c r="K40" s="94">
        <f t="shared" si="20"/>
        <v>0</v>
      </c>
      <c r="L40" s="94">
        <f t="shared" si="20"/>
        <v>0</v>
      </c>
      <c r="M40" s="94">
        <f t="shared" si="20"/>
        <v>0</v>
      </c>
      <c r="N40" s="94">
        <f t="shared" si="20"/>
        <v>0</v>
      </c>
      <c r="O40" s="94">
        <f t="shared" si="20"/>
        <v>0</v>
      </c>
      <c r="P40" s="94">
        <f t="shared" si="20"/>
        <v>0</v>
      </c>
      <c r="Q40" s="94">
        <f t="shared" si="20"/>
        <v>0</v>
      </c>
      <c r="R40" s="94">
        <f t="shared" si="20"/>
        <v>0</v>
      </c>
      <c r="S40" s="94">
        <f t="shared" si="20"/>
        <v>0</v>
      </c>
      <c r="T40" s="94">
        <f t="shared" si="20"/>
        <v>0</v>
      </c>
      <c r="U40" s="94">
        <f t="shared" si="20"/>
        <v>0</v>
      </c>
      <c r="V40" s="94">
        <f t="shared" si="20"/>
        <v>0</v>
      </c>
      <c r="W40" s="94">
        <f t="shared" si="20"/>
        <v>0</v>
      </c>
      <c r="X40" s="94">
        <f t="shared" si="20"/>
        <v>0</v>
      </c>
      <c r="Y40" s="94">
        <f t="shared" si="20"/>
        <v>0</v>
      </c>
      <c r="Z40" s="94">
        <f t="shared" si="20"/>
        <v>0</v>
      </c>
      <c r="AA40" s="94">
        <f t="shared" si="20"/>
        <v>0</v>
      </c>
      <c r="AB40" s="94">
        <f t="shared" si="20"/>
        <v>0</v>
      </c>
      <c r="AC40" s="94">
        <f t="shared" si="20"/>
        <v>0</v>
      </c>
      <c r="AD40" s="94">
        <f t="shared" si="20"/>
        <v>0</v>
      </c>
      <c r="AE40" s="94">
        <f t="shared" si="20"/>
        <v>0</v>
      </c>
      <c r="AF40" s="94">
        <f t="shared" si="20"/>
        <v>0</v>
      </c>
      <c r="AG40" s="94">
        <f t="shared" si="20"/>
        <v>0</v>
      </c>
      <c r="AH40" s="94">
        <f t="shared" si="20"/>
        <v>0</v>
      </c>
      <c r="AI40" s="94">
        <f t="shared" si="20"/>
        <v>0</v>
      </c>
      <c r="AJ40" s="94">
        <f t="shared" si="20"/>
        <v>0.29770000000000002</v>
      </c>
      <c r="AK40" s="94">
        <f t="shared" si="20"/>
        <v>0</v>
      </c>
      <c r="AL40" s="94">
        <f t="shared" si="20"/>
        <v>0</v>
      </c>
      <c r="AM40" s="94">
        <f t="shared" si="20"/>
        <v>0.01</v>
      </c>
      <c r="AN40" s="94">
        <f t="shared" si="20"/>
        <v>0</v>
      </c>
      <c r="AO40" s="94">
        <f t="shared" si="20"/>
        <v>0</v>
      </c>
      <c r="AP40" s="94">
        <f t="shared" si="20"/>
        <v>0</v>
      </c>
      <c r="AQ40" s="94">
        <f t="shared" si="20"/>
        <v>0</v>
      </c>
      <c r="AR40" s="94">
        <f t="shared" si="20"/>
        <v>0</v>
      </c>
      <c r="AS40" s="94">
        <f t="shared" si="20"/>
        <v>0</v>
      </c>
      <c r="AT40" s="94">
        <f t="shared" si="20"/>
        <v>0</v>
      </c>
      <c r="AU40" s="94">
        <f t="shared" si="20"/>
        <v>0</v>
      </c>
      <c r="AV40" s="94">
        <f t="shared" si="20"/>
        <v>0</v>
      </c>
      <c r="AW40" s="94">
        <f t="shared" si="20"/>
        <v>0</v>
      </c>
      <c r="AX40" s="94">
        <f t="shared" si="20"/>
        <v>0</v>
      </c>
      <c r="AY40" s="88">
        <f t="shared" si="18"/>
        <v>0.51390000000000002</v>
      </c>
      <c r="AZ40" s="181"/>
    </row>
    <row r="41" spans="1:52" x14ac:dyDescent="0.2">
      <c r="A41" s="7" t="str">
        <f>VLOOKUP(B41,by_src_allpol!$J$23:$K$57,2,FALSE)</f>
        <v>N</v>
      </c>
      <c r="B41" s="7" t="str">
        <f t="shared" si="21"/>
        <v>Natural Gas Production, All Equipt Leak Fugitives</v>
      </c>
      <c r="C41" s="94">
        <f t="shared" si="17"/>
        <v>0</v>
      </c>
      <c r="D41" s="94">
        <f t="shared" si="20"/>
        <v>0</v>
      </c>
      <c r="E41" s="94">
        <f t="shared" si="20"/>
        <v>0</v>
      </c>
      <c r="F41" s="94">
        <f t="shared" si="20"/>
        <v>0</v>
      </c>
      <c r="G41" s="94">
        <f t="shared" si="20"/>
        <v>0</v>
      </c>
      <c r="H41" s="94">
        <f t="shared" si="20"/>
        <v>0</v>
      </c>
      <c r="I41" s="94">
        <f t="shared" si="20"/>
        <v>0</v>
      </c>
      <c r="J41" s="94">
        <f t="shared" si="20"/>
        <v>0</v>
      </c>
      <c r="K41" s="94">
        <f t="shared" si="20"/>
        <v>0</v>
      </c>
      <c r="L41" s="94">
        <f t="shared" si="20"/>
        <v>0</v>
      </c>
      <c r="M41" s="94">
        <f t="shared" si="20"/>
        <v>0</v>
      </c>
      <c r="N41" s="94">
        <f t="shared" si="20"/>
        <v>0</v>
      </c>
      <c r="O41" s="94">
        <f t="shared" si="20"/>
        <v>0</v>
      </c>
      <c r="P41" s="94">
        <f t="shared" si="20"/>
        <v>0</v>
      </c>
      <c r="Q41" s="94">
        <f t="shared" si="20"/>
        <v>0</v>
      </c>
      <c r="R41" s="94">
        <f t="shared" si="20"/>
        <v>0</v>
      </c>
      <c r="S41" s="94">
        <f t="shared" si="20"/>
        <v>0</v>
      </c>
      <c r="T41" s="94">
        <f t="shared" si="20"/>
        <v>0</v>
      </c>
      <c r="U41" s="94">
        <f t="shared" si="20"/>
        <v>0</v>
      </c>
      <c r="V41" s="94">
        <f t="shared" si="20"/>
        <v>0</v>
      </c>
      <c r="W41" s="94">
        <f t="shared" si="20"/>
        <v>0</v>
      </c>
      <c r="X41" s="94">
        <f t="shared" si="20"/>
        <v>0</v>
      </c>
      <c r="Y41" s="94">
        <f t="shared" si="20"/>
        <v>0</v>
      </c>
      <c r="Z41" s="94">
        <f t="shared" si="20"/>
        <v>0</v>
      </c>
      <c r="AA41" s="94">
        <f t="shared" si="20"/>
        <v>0</v>
      </c>
      <c r="AB41" s="94">
        <f t="shared" si="20"/>
        <v>0</v>
      </c>
      <c r="AC41" s="94">
        <f t="shared" si="20"/>
        <v>0</v>
      </c>
      <c r="AD41" s="94">
        <f t="shared" si="20"/>
        <v>0</v>
      </c>
      <c r="AE41" s="94">
        <f t="shared" si="20"/>
        <v>0</v>
      </c>
      <c r="AF41" s="94">
        <f t="shared" ref="D41:AX47" si="22">IF($B41="Venting - initial completions","na",AF81)</f>
        <v>0</v>
      </c>
      <c r="AG41" s="94">
        <f t="shared" si="22"/>
        <v>0</v>
      </c>
      <c r="AH41" s="94">
        <f t="shared" si="22"/>
        <v>0</v>
      </c>
      <c r="AI41" s="94">
        <f t="shared" si="22"/>
        <v>0</v>
      </c>
      <c r="AJ41" s="94">
        <f t="shared" si="22"/>
        <v>0</v>
      </c>
      <c r="AK41" s="94">
        <f t="shared" si="22"/>
        <v>0</v>
      </c>
      <c r="AL41" s="94">
        <f t="shared" si="22"/>
        <v>0</v>
      </c>
      <c r="AM41" s="94">
        <f t="shared" si="22"/>
        <v>0</v>
      </c>
      <c r="AN41" s="94">
        <f t="shared" si="22"/>
        <v>0</v>
      </c>
      <c r="AO41" s="94">
        <f t="shared" si="22"/>
        <v>0</v>
      </c>
      <c r="AP41" s="94">
        <f t="shared" si="22"/>
        <v>0</v>
      </c>
      <c r="AQ41" s="94">
        <f t="shared" si="22"/>
        <v>0</v>
      </c>
      <c r="AR41" s="94">
        <f t="shared" si="22"/>
        <v>0</v>
      </c>
      <c r="AS41" s="94">
        <f t="shared" si="22"/>
        <v>0</v>
      </c>
      <c r="AT41" s="94">
        <f t="shared" si="22"/>
        <v>0</v>
      </c>
      <c r="AU41" s="94">
        <f t="shared" si="22"/>
        <v>0</v>
      </c>
      <c r="AV41" s="94">
        <f t="shared" si="22"/>
        <v>0</v>
      </c>
      <c r="AW41" s="94">
        <f t="shared" si="22"/>
        <v>0</v>
      </c>
      <c r="AX41" s="94">
        <f t="shared" si="22"/>
        <v>0</v>
      </c>
      <c r="AY41" s="88">
        <f t="shared" si="18"/>
        <v>0</v>
      </c>
      <c r="AZ41" s="181"/>
    </row>
    <row r="42" spans="1:52" x14ac:dyDescent="0.2">
      <c r="A42" s="7" t="str">
        <f>VLOOKUP(B42,by_src_allpol!$J$23:$K$57,2,FALSE)</f>
        <v>Y</v>
      </c>
      <c r="B42" s="7" t="str">
        <f t="shared" si="21"/>
        <v>Permitted Tank Losses</v>
      </c>
      <c r="C42" s="94">
        <f t="shared" si="17"/>
        <v>0</v>
      </c>
      <c r="D42" s="94">
        <f t="shared" si="22"/>
        <v>0</v>
      </c>
      <c r="E42" s="94">
        <f t="shared" si="22"/>
        <v>0</v>
      </c>
      <c r="F42" s="94">
        <f t="shared" si="22"/>
        <v>0</v>
      </c>
      <c r="G42" s="94">
        <f t="shared" si="22"/>
        <v>0</v>
      </c>
      <c r="H42" s="94">
        <f t="shared" si="22"/>
        <v>0</v>
      </c>
      <c r="I42" s="94">
        <f t="shared" si="22"/>
        <v>0</v>
      </c>
      <c r="J42" s="94">
        <f t="shared" si="22"/>
        <v>0</v>
      </c>
      <c r="K42" s="94">
        <f t="shared" si="22"/>
        <v>0</v>
      </c>
      <c r="L42" s="94">
        <f t="shared" si="22"/>
        <v>0</v>
      </c>
      <c r="M42" s="94">
        <f t="shared" si="22"/>
        <v>0</v>
      </c>
      <c r="N42" s="94">
        <f t="shared" si="22"/>
        <v>0</v>
      </c>
      <c r="O42" s="94">
        <f t="shared" si="22"/>
        <v>0</v>
      </c>
      <c r="P42" s="94">
        <f t="shared" si="22"/>
        <v>0</v>
      </c>
      <c r="Q42" s="94">
        <f t="shared" si="22"/>
        <v>0</v>
      </c>
      <c r="R42" s="94">
        <f t="shared" si="22"/>
        <v>0</v>
      </c>
      <c r="S42" s="94">
        <f t="shared" si="22"/>
        <v>0</v>
      </c>
      <c r="T42" s="94">
        <f t="shared" si="22"/>
        <v>0</v>
      </c>
      <c r="U42" s="94">
        <f t="shared" si="22"/>
        <v>0</v>
      </c>
      <c r="V42" s="94">
        <f t="shared" si="22"/>
        <v>0</v>
      </c>
      <c r="W42" s="94">
        <f t="shared" si="22"/>
        <v>0</v>
      </c>
      <c r="X42" s="94">
        <f t="shared" si="22"/>
        <v>0</v>
      </c>
      <c r="Y42" s="94">
        <f t="shared" si="22"/>
        <v>0</v>
      </c>
      <c r="Z42" s="94">
        <f t="shared" si="22"/>
        <v>0</v>
      </c>
      <c r="AA42" s="94">
        <f t="shared" si="22"/>
        <v>0</v>
      </c>
      <c r="AB42" s="94">
        <f t="shared" si="22"/>
        <v>0</v>
      </c>
      <c r="AC42" s="94">
        <f t="shared" si="22"/>
        <v>0</v>
      </c>
      <c r="AD42" s="94">
        <f t="shared" si="22"/>
        <v>0</v>
      </c>
      <c r="AE42" s="94">
        <f t="shared" si="22"/>
        <v>0</v>
      </c>
      <c r="AF42" s="94">
        <f t="shared" si="22"/>
        <v>0</v>
      </c>
      <c r="AG42" s="94">
        <f t="shared" si="22"/>
        <v>0</v>
      </c>
      <c r="AH42" s="94">
        <f t="shared" si="22"/>
        <v>0</v>
      </c>
      <c r="AI42" s="94">
        <f t="shared" si="22"/>
        <v>0</v>
      </c>
      <c r="AJ42" s="94">
        <f t="shared" si="22"/>
        <v>0</v>
      </c>
      <c r="AK42" s="94">
        <f t="shared" si="22"/>
        <v>0</v>
      </c>
      <c r="AL42" s="94">
        <f t="shared" si="22"/>
        <v>0</v>
      </c>
      <c r="AM42" s="94">
        <f t="shared" si="22"/>
        <v>0</v>
      </c>
      <c r="AN42" s="94">
        <f t="shared" si="22"/>
        <v>0</v>
      </c>
      <c r="AO42" s="94">
        <f t="shared" si="22"/>
        <v>0</v>
      </c>
      <c r="AP42" s="94">
        <f t="shared" si="22"/>
        <v>0</v>
      </c>
      <c r="AQ42" s="94">
        <f t="shared" si="22"/>
        <v>0</v>
      </c>
      <c r="AR42" s="94">
        <f t="shared" si="22"/>
        <v>0</v>
      </c>
      <c r="AS42" s="94">
        <f t="shared" si="22"/>
        <v>0</v>
      </c>
      <c r="AT42" s="94">
        <f t="shared" si="22"/>
        <v>0</v>
      </c>
      <c r="AU42" s="94">
        <f t="shared" si="22"/>
        <v>0</v>
      </c>
      <c r="AV42" s="94">
        <f t="shared" si="22"/>
        <v>0</v>
      </c>
      <c r="AW42" s="94">
        <f t="shared" si="22"/>
        <v>0</v>
      </c>
      <c r="AX42" s="94">
        <f t="shared" si="22"/>
        <v>0</v>
      </c>
      <c r="AY42" s="88">
        <f t="shared" si="18"/>
        <v>0</v>
      </c>
      <c r="AZ42" s="181"/>
    </row>
    <row r="43" spans="1:52" x14ac:dyDescent="0.2">
      <c r="A43" s="7" t="str">
        <f>VLOOKUP(B43,by_src_allpol!$J$23:$K$57,2,FALSE)</f>
        <v>N</v>
      </c>
      <c r="B43" s="7" t="str">
        <f t="shared" si="21"/>
        <v>Natural Gas Production, Gas Sweetening: Amine Process</v>
      </c>
      <c r="C43" s="94">
        <f t="shared" si="17"/>
        <v>0</v>
      </c>
      <c r="D43" s="94">
        <f t="shared" si="22"/>
        <v>0</v>
      </c>
      <c r="E43" s="94">
        <f t="shared" si="22"/>
        <v>0</v>
      </c>
      <c r="F43" s="94">
        <f t="shared" si="22"/>
        <v>5.3319999999999999</v>
      </c>
      <c r="G43" s="94">
        <f t="shared" si="22"/>
        <v>0.06</v>
      </c>
      <c r="H43" s="94">
        <f t="shared" si="22"/>
        <v>0</v>
      </c>
      <c r="I43" s="94">
        <f t="shared" si="22"/>
        <v>0</v>
      </c>
      <c r="J43" s="94">
        <f t="shared" si="22"/>
        <v>0</v>
      </c>
      <c r="K43" s="94">
        <f t="shared" si="22"/>
        <v>0</v>
      </c>
      <c r="L43" s="94">
        <f t="shared" si="22"/>
        <v>0</v>
      </c>
      <c r="M43" s="94">
        <f t="shared" si="22"/>
        <v>0</v>
      </c>
      <c r="N43" s="94">
        <f t="shared" si="22"/>
        <v>0</v>
      </c>
      <c r="O43" s="94">
        <f t="shared" si="22"/>
        <v>0</v>
      </c>
      <c r="P43" s="94">
        <f t="shared" si="22"/>
        <v>0</v>
      </c>
      <c r="Q43" s="94">
        <f t="shared" si="22"/>
        <v>0</v>
      </c>
      <c r="R43" s="94">
        <f t="shared" si="22"/>
        <v>0</v>
      </c>
      <c r="S43" s="94">
        <f t="shared" si="22"/>
        <v>0</v>
      </c>
      <c r="T43" s="94">
        <f t="shared" si="22"/>
        <v>0</v>
      </c>
      <c r="U43" s="94">
        <f t="shared" si="22"/>
        <v>0</v>
      </c>
      <c r="V43" s="94">
        <f t="shared" si="22"/>
        <v>0</v>
      </c>
      <c r="W43" s="94">
        <f t="shared" si="22"/>
        <v>0</v>
      </c>
      <c r="X43" s="94">
        <f t="shared" si="22"/>
        <v>0</v>
      </c>
      <c r="Y43" s="94">
        <f t="shared" si="22"/>
        <v>0</v>
      </c>
      <c r="Z43" s="94">
        <f t="shared" si="22"/>
        <v>0</v>
      </c>
      <c r="AA43" s="94">
        <f t="shared" si="22"/>
        <v>0</v>
      </c>
      <c r="AB43" s="94">
        <f t="shared" si="22"/>
        <v>0</v>
      </c>
      <c r="AC43" s="94">
        <f t="shared" si="22"/>
        <v>9.3716000000000008</v>
      </c>
      <c r="AD43" s="94">
        <f t="shared" si="22"/>
        <v>1.83</v>
      </c>
      <c r="AE43" s="94">
        <f t="shared" si="22"/>
        <v>0</v>
      </c>
      <c r="AF43" s="94">
        <f t="shared" si="22"/>
        <v>0</v>
      </c>
      <c r="AG43" s="94">
        <f t="shared" si="22"/>
        <v>0</v>
      </c>
      <c r="AH43" s="94">
        <f t="shared" si="22"/>
        <v>0</v>
      </c>
      <c r="AI43" s="94">
        <f t="shared" si="22"/>
        <v>0</v>
      </c>
      <c r="AJ43" s="94">
        <f t="shared" si="22"/>
        <v>0</v>
      </c>
      <c r="AK43" s="94">
        <f t="shared" si="22"/>
        <v>0</v>
      </c>
      <c r="AL43" s="94">
        <f t="shared" si="22"/>
        <v>0</v>
      </c>
      <c r="AM43" s="94">
        <f t="shared" si="22"/>
        <v>0</v>
      </c>
      <c r="AN43" s="94">
        <f t="shared" si="22"/>
        <v>0</v>
      </c>
      <c r="AO43" s="94">
        <f t="shared" si="22"/>
        <v>0</v>
      </c>
      <c r="AP43" s="94">
        <f t="shared" si="22"/>
        <v>0</v>
      </c>
      <c r="AQ43" s="94">
        <f t="shared" si="22"/>
        <v>0</v>
      </c>
      <c r="AR43" s="94">
        <f t="shared" si="22"/>
        <v>0</v>
      </c>
      <c r="AS43" s="94">
        <f t="shared" si="22"/>
        <v>0</v>
      </c>
      <c r="AT43" s="94">
        <f t="shared" si="22"/>
        <v>0</v>
      </c>
      <c r="AU43" s="94">
        <f t="shared" si="22"/>
        <v>0</v>
      </c>
      <c r="AV43" s="94">
        <f t="shared" si="22"/>
        <v>0</v>
      </c>
      <c r="AW43" s="94">
        <f t="shared" si="22"/>
        <v>0</v>
      </c>
      <c r="AX43" s="94">
        <f t="shared" si="22"/>
        <v>0</v>
      </c>
      <c r="AY43" s="88">
        <f t="shared" si="18"/>
        <v>16.593600000000002</v>
      </c>
      <c r="AZ43" s="181"/>
    </row>
    <row r="44" spans="1:52" x14ac:dyDescent="0.2">
      <c r="A44" s="7" t="str">
        <f>VLOOKUP(B44,by_src_allpol!$J$23:$K$57,2,FALSE)</f>
        <v>N</v>
      </c>
      <c r="B44" s="7" t="str">
        <f t="shared" si="21"/>
        <v>Natural Gas Production, Other Not Classified</v>
      </c>
      <c r="C44" s="94">
        <f t="shared" si="17"/>
        <v>0.4178</v>
      </c>
      <c r="D44" s="94">
        <f t="shared" si="22"/>
        <v>0</v>
      </c>
      <c r="E44" s="94">
        <f t="shared" si="22"/>
        <v>7.8120000000000003</v>
      </c>
      <c r="F44" s="94">
        <f t="shared" si="22"/>
        <v>5.3</v>
      </c>
      <c r="G44" s="94">
        <f t="shared" si="22"/>
        <v>4.3102999999999998</v>
      </c>
      <c r="H44" s="94">
        <f t="shared" si="22"/>
        <v>0</v>
      </c>
      <c r="I44" s="94">
        <f t="shared" si="22"/>
        <v>0</v>
      </c>
      <c r="J44" s="94">
        <f t="shared" si="22"/>
        <v>0</v>
      </c>
      <c r="K44" s="94">
        <f t="shared" si="22"/>
        <v>0</v>
      </c>
      <c r="L44" s="94">
        <f t="shared" si="22"/>
        <v>0</v>
      </c>
      <c r="M44" s="94">
        <f t="shared" si="22"/>
        <v>4.7552000000000003</v>
      </c>
      <c r="N44" s="94">
        <f t="shared" si="22"/>
        <v>0</v>
      </c>
      <c r="O44" s="94">
        <f t="shared" si="22"/>
        <v>0</v>
      </c>
      <c r="P44" s="94">
        <f t="shared" si="22"/>
        <v>0</v>
      </c>
      <c r="Q44" s="94">
        <f t="shared" si="22"/>
        <v>17.350000000000001</v>
      </c>
      <c r="R44" s="94">
        <f t="shared" si="22"/>
        <v>0</v>
      </c>
      <c r="S44" s="94">
        <f t="shared" si="22"/>
        <v>0</v>
      </c>
      <c r="T44" s="94">
        <f t="shared" si="22"/>
        <v>0</v>
      </c>
      <c r="U44" s="94">
        <f t="shared" si="22"/>
        <v>0</v>
      </c>
      <c r="V44" s="94">
        <f t="shared" si="22"/>
        <v>0</v>
      </c>
      <c r="W44" s="94">
        <f t="shared" si="22"/>
        <v>0</v>
      </c>
      <c r="X44" s="94">
        <f t="shared" si="22"/>
        <v>0</v>
      </c>
      <c r="Y44" s="94">
        <f t="shared" si="22"/>
        <v>0</v>
      </c>
      <c r="Z44" s="94">
        <f t="shared" si="22"/>
        <v>0.24</v>
      </c>
      <c r="AA44" s="94">
        <f t="shared" si="22"/>
        <v>0.46</v>
      </c>
      <c r="AB44" s="94">
        <f t="shared" si="22"/>
        <v>0</v>
      </c>
      <c r="AC44" s="94">
        <f t="shared" si="22"/>
        <v>7.5846</v>
      </c>
      <c r="AD44" s="94">
        <f t="shared" si="22"/>
        <v>0</v>
      </c>
      <c r="AE44" s="94">
        <f t="shared" si="22"/>
        <v>0</v>
      </c>
      <c r="AF44" s="94">
        <f t="shared" si="22"/>
        <v>0</v>
      </c>
      <c r="AG44" s="94">
        <f t="shared" si="22"/>
        <v>0</v>
      </c>
      <c r="AH44" s="94">
        <f t="shared" si="22"/>
        <v>0.25369999999999998</v>
      </c>
      <c r="AI44" s="94">
        <f t="shared" si="22"/>
        <v>0</v>
      </c>
      <c r="AJ44" s="94">
        <f t="shared" si="22"/>
        <v>0</v>
      </c>
      <c r="AK44" s="94">
        <f t="shared" si="22"/>
        <v>0</v>
      </c>
      <c r="AL44" s="94">
        <f t="shared" si="22"/>
        <v>0</v>
      </c>
      <c r="AM44" s="94">
        <f t="shared" si="22"/>
        <v>2.8767</v>
      </c>
      <c r="AN44" s="94">
        <f t="shared" si="22"/>
        <v>0</v>
      </c>
      <c r="AO44" s="94">
        <f t="shared" si="22"/>
        <v>0</v>
      </c>
      <c r="AP44" s="94">
        <f t="shared" si="22"/>
        <v>10.07</v>
      </c>
      <c r="AQ44" s="94">
        <f t="shared" si="22"/>
        <v>2.8803000000000001</v>
      </c>
      <c r="AR44" s="94">
        <f t="shared" si="22"/>
        <v>0.26</v>
      </c>
      <c r="AS44" s="94">
        <f t="shared" si="22"/>
        <v>0</v>
      </c>
      <c r="AT44" s="94">
        <f t="shared" si="22"/>
        <v>0</v>
      </c>
      <c r="AU44" s="94">
        <f t="shared" si="22"/>
        <v>27.89</v>
      </c>
      <c r="AV44" s="94">
        <f t="shared" si="22"/>
        <v>0.6</v>
      </c>
      <c r="AW44" s="94">
        <f t="shared" si="22"/>
        <v>0</v>
      </c>
      <c r="AX44" s="94">
        <f t="shared" si="22"/>
        <v>0</v>
      </c>
      <c r="AY44" s="88">
        <f t="shared" si="18"/>
        <v>93.060600000000008</v>
      </c>
      <c r="AZ44" s="181"/>
    </row>
    <row r="45" spans="1:52" x14ac:dyDescent="0.2">
      <c r="A45" s="7" t="str">
        <f>VLOOKUP(B45,by_src_allpol!$J$23:$K$57,2,FALSE)</f>
        <v>N</v>
      </c>
      <c r="B45" s="7" t="str">
        <f t="shared" si="21"/>
        <v>Gas well - truck loading</v>
      </c>
      <c r="C45" s="94">
        <f t="shared" si="17"/>
        <v>0</v>
      </c>
      <c r="D45" s="94">
        <f t="shared" si="22"/>
        <v>0</v>
      </c>
      <c r="E45" s="94">
        <f t="shared" si="22"/>
        <v>0</v>
      </c>
      <c r="F45" s="94">
        <f t="shared" si="22"/>
        <v>0</v>
      </c>
      <c r="G45" s="94">
        <f t="shared" si="22"/>
        <v>0</v>
      </c>
      <c r="H45" s="94">
        <f t="shared" si="22"/>
        <v>0</v>
      </c>
      <c r="I45" s="94">
        <f t="shared" si="22"/>
        <v>0</v>
      </c>
      <c r="J45" s="94">
        <f t="shared" si="22"/>
        <v>0</v>
      </c>
      <c r="K45" s="94">
        <f t="shared" si="22"/>
        <v>0</v>
      </c>
      <c r="L45" s="94">
        <f t="shared" si="22"/>
        <v>0</v>
      </c>
      <c r="M45" s="94">
        <f t="shared" si="22"/>
        <v>0</v>
      </c>
      <c r="N45" s="94">
        <f t="shared" si="22"/>
        <v>0</v>
      </c>
      <c r="O45" s="94">
        <f t="shared" si="22"/>
        <v>0</v>
      </c>
      <c r="P45" s="94">
        <f t="shared" si="22"/>
        <v>0</v>
      </c>
      <c r="Q45" s="94">
        <f t="shared" si="22"/>
        <v>0</v>
      </c>
      <c r="R45" s="94">
        <f t="shared" si="22"/>
        <v>0</v>
      </c>
      <c r="S45" s="94">
        <f t="shared" si="22"/>
        <v>0</v>
      </c>
      <c r="T45" s="94">
        <f t="shared" si="22"/>
        <v>0</v>
      </c>
      <c r="U45" s="94">
        <f t="shared" si="22"/>
        <v>0</v>
      </c>
      <c r="V45" s="94">
        <f t="shared" si="22"/>
        <v>0</v>
      </c>
      <c r="W45" s="94">
        <f t="shared" si="22"/>
        <v>0</v>
      </c>
      <c r="X45" s="94">
        <f t="shared" si="22"/>
        <v>0</v>
      </c>
      <c r="Y45" s="94">
        <f t="shared" si="22"/>
        <v>0</v>
      </c>
      <c r="Z45" s="94">
        <f t="shared" si="22"/>
        <v>0</v>
      </c>
      <c r="AA45" s="94">
        <f t="shared" si="22"/>
        <v>0</v>
      </c>
      <c r="AB45" s="94">
        <f t="shared" si="22"/>
        <v>0</v>
      </c>
      <c r="AC45" s="94">
        <f t="shared" si="22"/>
        <v>0</v>
      </c>
      <c r="AD45" s="94">
        <f t="shared" si="22"/>
        <v>0</v>
      </c>
      <c r="AE45" s="94">
        <f t="shared" si="22"/>
        <v>0</v>
      </c>
      <c r="AF45" s="94">
        <f t="shared" si="22"/>
        <v>0</v>
      </c>
      <c r="AG45" s="94">
        <f t="shared" si="22"/>
        <v>0</v>
      </c>
      <c r="AH45" s="94">
        <f t="shared" si="22"/>
        <v>0</v>
      </c>
      <c r="AI45" s="94">
        <f t="shared" si="22"/>
        <v>0</v>
      </c>
      <c r="AJ45" s="94">
        <f t="shared" si="22"/>
        <v>0</v>
      </c>
      <c r="AK45" s="94">
        <f t="shared" si="22"/>
        <v>0</v>
      </c>
      <c r="AL45" s="94">
        <f t="shared" si="22"/>
        <v>0</v>
      </c>
      <c r="AM45" s="94">
        <f t="shared" si="22"/>
        <v>0</v>
      </c>
      <c r="AN45" s="94">
        <f t="shared" si="22"/>
        <v>0</v>
      </c>
      <c r="AO45" s="94">
        <f t="shared" si="22"/>
        <v>0</v>
      </c>
      <c r="AP45" s="94">
        <f t="shared" si="22"/>
        <v>0</v>
      </c>
      <c r="AQ45" s="94">
        <f t="shared" si="22"/>
        <v>0</v>
      </c>
      <c r="AR45" s="94">
        <f t="shared" si="22"/>
        <v>0</v>
      </c>
      <c r="AS45" s="94">
        <f t="shared" si="22"/>
        <v>0</v>
      </c>
      <c r="AT45" s="94">
        <f t="shared" si="22"/>
        <v>0</v>
      </c>
      <c r="AU45" s="94">
        <f t="shared" si="22"/>
        <v>0</v>
      </c>
      <c r="AV45" s="94">
        <f t="shared" si="22"/>
        <v>0</v>
      </c>
      <c r="AW45" s="94">
        <f t="shared" si="22"/>
        <v>0</v>
      </c>
      <c r="AX45" s="94">
        <f t="shared" si="22"/>
        <v>0</v>
      </c>
      <c r="AY45" s="88">
        <f t="shared" si="18"/>
        <v>0</v>
      </c>
      <c r="AZ45" s="181"/>
    </row>
    <row r="46" spans="1:52" x14ac:dyDescent="0.2">
      <c r="A46" s="7" t="str">
        <f>VLOOKUP(B46,by_src_allpol!$J$23:$K$57,2,FALSE)</f>
        <v>N</v>
      </c>
      <c r="B46" s="7" t="str">
        <f t="shared" ref="B46:B51" si="23">B86</f>
        <v>Natural Gas Production, Gas Stripping Operations</v>
      </c>
      <c r="C46" s="94">
        <f t="shared" si="17"/>
        <v>2.72</v>
      </c>
      <c r="D46" s="94">
        <f t="shared" si="22"/>
        <v>0</v>
      </c>
      <c r="E46" s="94">
        <f t="shared" si="22"/>
        <v>0</v>
      </c>
      <c r="F46" s="94">
        <f t="shared" si="22"/>
        <v>0</v>
      </c>
      <c r="G46" s="94">
        <f t="shared" si="22"/>
        <v>0</v>
      </c>
      <c r="H46" s="94">
        <f t="shared" si="22"/>
        <v>0</v>
      </c>
      <c r="I46" s="94">
        <f t="shared" si="22"/>
        <v>0</v>
      </c>
      <c r="J46" s="94">
        <f t="shared" si="22"/>
        <v>0</v>
      </c>
      <c r="K46" s="94">
        <f t="shared" si="22"/>
        <v>0</v>
      </c>
      <c r="L46" s="94">
        <f t="shared" si="22"/>
        <v>0</v>
      </c>
      <c r="M46" s="94">
        <f t="shared" si="22"/>
        <v>0</v>
      </c>
      <c r="N46" s="94">
        <f t="shared" si="22"/>
        <v>0</v>
      </c>
      <c r="O46" s="94">
        <f t="shared" si="22"/>
        <v>0</v>
      </c>
      <c r="P46" s="94">
        <f t="shared" si="22"/>
        <v>0</v>
      </c>
      <c r="Q46" s="94">
        <f t="shared" si="22"/>
        <v>0</v>
      </c>
      <c r="R46" s="94">
        <f t="shared" si="22"/>
        <v>0</v>
      </c>
      <c r="S46" s="94">
        <f t="shared" si="22"/>
        <v>0</v>
      </c>
      <c r="T46" s="94">
        <f t="shared" si="22"/>
        <v>0</v>
      </c>
      <c r="U46" s="94">
        <f t="shared" si="22"/>
        <v>0</v>
      </c>
      <c r="V46" s="94">
        <f t="shared" si="22"/>
        <v>0</v>
      </c>
      <c r="W46" s="94">
        <f t="shared" si="22"/>
        <v>0</v>
      </c>
      <c r="X46" s="94">
        <f t="shared" si="22"/>
        <v>0</v>
      </c>
      <c r="Y46" s="94">
        <f t="shared" si="22"/>
        <v>0</v>
      </c>
      <c r="Z46" s="94">
        <f t="shared" si="22"/>
        <v>0</v>
      </c>
      <c r="AA46" s="94">
        <f t="shared" si="22"/>
        <v>0</v>
      </c>
      <c r="AB46" s="94">
        <f t="shared" si="22"/>
        <v>0</v>
      </c>
      <c r="AC46" s="94">
        <f t="shared" si="22"/>
        <v>0</v>
      </c>
      <c r="AD46" s="94">
        <f t="shared" si="22"/>
        <v>0</v>
      </c>
      <c r="AE46" s="94">
        <f t="shared" si="22"/>
        <v>0</v>
      </c>
      <c r="AF46" s="94">
        <f t="shared" si="22"/>
        <v>0</v>
      </c>
      <c r="AG46" s="94">
        <f t="shared" si="22"/>
        <v>0</v>
      </c>
      <c r="AH46" s="94">
        <f t="shared" si="22"/>
        <v>0</v>
      </c>
      <c r="AI46" s="94">
        <f t="shared" si="22"/>
        <v>0</v>
      </c>
      <c r="AJ46" s="94">
        <f t="shared" si="22"/>
        <v>0</v>
      </c>
      <c r="AK46" s="94">
        <f t="shared" si="22"/>
        <v>0</v>
      </c>
      <c r="AL46" s="94">
        <f t="shared" si="22"/>
        <v>0</v>
      </c>
      <c r="AM46" s="94">
        <f t="shared" si="22"/>
        <v>0</v>
      </c>
      <c r="AN46" s="94">
        <f t="shared" si="22"/>
        <v>0</v>
      </c>
      <c r="AO46" s="94">
        <f t="shared" si="22"/>
        <v>0.63</v>
      </c>
      <c r="AP46" s="94">
        <f t="shared" si="22"/>
        <v>0</v>
      </c>
      <c r="AQ46" s="94">
        <f t="shared" si="22"/>
        <v>0</v>
      </c>
      <c r="AR46" s="94">
        <f t="shared" si="22"/>
        <v>0</v>
      </c>
      <c r="AS46" s="94">
        <f t="shared" si="22"/>
        <v>0</v>
      </c>
      <c r="AT46" s="94">
        <f t="shared" si="22"/>
        <v>0</v>
      </c>
      <c r="AU46" s="94">
        <f t="shared" si="22"/>
        <v>0</v>
      </c>
      <c r="AV46" s="94">
        <f t="shared" si="22"/>
        <v>0</v>
      </c>
      <c r="AW46" s="94">
        <f t="shared" si="22"/>
        <v>0</v>
      </c>
      <c r="AX46" s="94">
        <f t="shared" si="22"/>
        <v>0</v>
      </c>
      <c r="AY46" s="88">
        <f t="shared" si="18"/>
        <v>3.35</v>
      </c>
      <c r="AZ46" s="181"/>
    </row>
    <row r="47" spans="1:52" x14ac:dyDescent="0.2">
      <c r="A47" s="7" t="str">
        <f>VLOOKUP(B47,by_src_allpol!$J$23:$K$57,2,FALSE)</f>
        <v>N</v>
      </c>
      <c r="B47" s="7" t="str">
        <f t="shared" si="23"/>
        <v>Natural Gas Processing Facilities, Gas Sweeting: Amine Process</v>
      </c>
      <c r="C47" s="94">
        <f t="shared" si="17"/>
        <v>0</v>
      </c>
      <c r="D47" s="94">
        <f t="shared" si="22"/>
        <v>0</v>
      </c>
      <c r="E47" s="94">
        <f t="shared" ref="D47:AX52" si="24">IF($B47="Venting - initial completions","na",E87)</f>
        <v>0</v>
      </c>
      <c r="F47" s="94">
        <f t="shared" si="24"/>
        <v>0</v>
      </c>
      <c r="G47" s="94">
        <f t="shared" si="24"/>
        <v>0</v>
      </c>
      <c r="H47" s="94">
        <f t="shared" si="24"/>
        <v>0</v>
      </c>
      <c r="I47" s="94">
        <f t="shared" si="24"/>
        <v>0</v>
      </c>
      <c r="J47" s="94">
        <f t="shared" si="24"/>
        <v>0</v>
      </c>
      <c r="K47" s="94">
        <f t="shared" si="24"/>
        <v>0</v>
      </c>
      <c r="L47" s="94">
        <f t="shared" si="24"/>
        <v>0</v>
      </c>
      <c r="M47" s="94">
        <f t="shared" si="24"/>
        <v>0</v>
      </c>
      <c r="N47" s="94">
        <f t="shared" si="24"/>
        <v>0</v>
      </c>
      <c r="O47" s="94">
        <f t="shared" si="24"/>
        <v>0</v>
      </c>
      <c r="P47" s="94">
        <f t="shared" si="24"/>
        <v>0</v>
      </c>
      <c r="Q47" s="94">
        <f t="shared" si="24"/>
        <v>0</v>
      </c>
      <c r="R47" s="94">
        <f t="shared" si="24"/>
        <v>0</v>
      </c>
      <c r="S47" s="94">
        <f t="shared" si="24"/>
        <v>0</v>
      </c>
      <c r="T47" s="94">
        <f t="shared" si="24"/>
        <v>0</v>
      </c>
      <c r="U47" s="94">
        <f t="shared" si="24"/>
        <v>0</v>
      </c>
      <c r="V47" s="94">
        <f t="shared" si="24"/>
        <v>0</v>
      </c>
      <c r="W47" s="94">
        <f t="shared" si="24"/>
        <v>0</v>
      </c>
      <c r="X47" s="94">
        <f t="shared" si="24"/>
        <v>0</v>
      </c>
      <c r="Y47" s="94">
        <f t="shared" si="24"/>
        <v>0</v>
      </c>
      <c r="Z47" s="94">
        <f t="shared" si="24"/>
        <v>0</v>
      </c>
      <c r="AA47" s="94">
        <f t="shared" si="24"/>
        <v>0</v>
      </c>
      <c r="AB47" s="94">
        <f t="shared" si="24"/>
        <v>0</v>
      </c>
      <c r="AC47" s="94">
        <f t="shared" si="24"/>
        <v>0</v>
      </c>
      <c r="AD47" s="94">
        <f t="shared" si="24"/>
        <v>0</v>
      </c>
      <c r="AE47" s="94">
        <f t="shared" si="24"/>
        <v>0</v>
      </c>
      <c r="AF47" s="94">
        <f t="shared" si="24"/>
        <v>0</v>
      </c>
      <c r="AG47" s="94">
        <f t="shared" si="24"/>
        <v>0</v>
      </c>
      <c r="AH47" s="94">
        <f t="shared" si="24"/>
        <v>0</v>
      </c>
      <c r="AI47" s="94">
        <f t="shared" si="24"/>
        <v>0</v>
      </c>
      <c r="AJ47" s="94">
        <f t="shared" si="24"/>
        <v>0</v>
      </c>
      <c r="AK47" s="94">
        <f t="shared" si="24"/>
        <v>0</v>
      </c>
      <c r="AL47" s="94">
        <f t="shared" si="24"/>
        <v>0</v>
      </c>
      <c r="AM47" s="94">
        <f t="shared" si="24"/>
        <v>0</v>
      </c>
      <c r="AN47" s="94">
        <f t="shared" si="24"/>
        <v>0</v>
      </c>
      <c r="AO47" s="94">
        <f t="shared" si="24"/>
        <v>0</v>
      </c>
      <c r="AP47" s="94">
        <f t="shared" si="24"/>
        <v>0</v>
      </c>
      <c r="AQ47" s="94">
        <f t="shared" si="24"/>
        <v>0</v>
      </c>
      <c r="AR47" s="94">
        <f t="shared" si="24"/>
        <v>0</v>
      </c>
      <c r="AS47" s="94">
        <f t="shared" si="24"/>
        <v>0</v>
      </c>
      <c r="AT47" s="94">
        <f t="shared" si="24"/>
        <v>0</v>
      </c>
      <c r="AU47" s="94">
        <f t="shared" si="24"/>
        <v>0</v>
      </c>
      <c r="AV47" s="94">
        <f t="shared" si="24"/>
        <v>0</v>
      </c>
      <c r="AW47" s="94">
        <f t="shared" si="24"/>
        <v>0</v>
      </c>
      <c r="AX47" s="94">
        <f t="shared" si="24"/>
        <v>0</v>
      </c>
      <c r="AY47" s="88">
        <f t="shared" si="18"/>
        <v>0</v>
      </c>
      <c r="AZ47" s="181"/>
    </row>
    <row r="48" spans="1:52" x14ac:dyDescent="0.2">
      <c r="A48" s="7" t="str">
        <f>VLOOKUP(B48,by_src_allpol!$J$23:$K$57,2,FALSE)</f>
        <v>N</v>
      </c>
      <c r="B48" s="7" t="str">
        <f t="shared" si="23"/>
        <v>Natural Gas Processing Facilities, Relief Valves</v>
      </c>
      <c r="C48" s="94">
        <f t="shared" si="17"/>
        <v>0</v>
      </c>
      <c r="D48" s="94">
        <f t="shared" si="24"/>
        <v>0</v>
      </c>
      <c r="E48" s="94">
        <f t="shared" si="24"/>
        <v>0</v>
      </c>
      <c r="F48" s="94">
        <f t="shared" si="24"/>
        <v>0</v>
      </c>
      <c r="G48" s="94">
        <f t="shared" si="24"/>
        <v>0</v>
      </c>
      <c r="H48" s="94">
        <f t="shared" si="24"/>
        <v>0</v>
      </c>
      <c r="I48" s="94">
        <f t="shared" si="24"/>
        <v>0</v>
      </c>
      <c r="J48" s="94">
        <f t="shared" si="24"/>
        <v>0</v>
      </c>
      <c r="K48" s="94">
        <f t="shared" si="24"/>
        <v>0</v>
      </c>
      <c r="L48" s="94">
        <f t="shared" si="24"/>
        <v>0</v>
      </c>
      <c r="M48" s="94">
        <f t="shared" si="24"/>
        <v>0</v>
      </c>
      <c r="N48" s="94">
        <f t="shared" si="24"/>
        <v>0</v>
      </c>
      <c r="O48" s="94">
        <f t="shared" si="24"/>
        <v>0</v>
      </c>
      <c r="P48" s="94">
        <f t="shared" si="24"/>
        <v>0</v>
      </c>
      <c r="Q48" s="94">
        <f t="shared" si="24"/>
        <v>0</v>
      </c>
      <c r="R48" s="94">
        <f t="shared" si="24"/>
        <v>0</v>
      </c>
      <c r="S48" s="94">
        <f t="shared" si="24"/>
        <v>0</v>
      </c>
      <c r="T48" s="94">
        <f t="shared" si="24"/>
        <v>0</v>
      </c>
      <c r="U48" s="94">
        <f t="shared" si="24"/>
        <v>0</v>
      </c>
      <c r="V48" s="94">
        <f t="shared" si="24"/>
        <v>0</v>
      </c>
      <c r="W48" s="94">
        <f t="shared" si="24"/>
        <v>0</v>
      </c>
      <c r="X48" s="94">
        <f t="shared" si="24"/>
        <v>0</v>
      </c>
      <c r="Y48" s="94">
        <f t="shared" si="24"/>
        <v>0</v>
      </c>
      <c r="Z48" s="94">
        <f t="shared" si="24"/>
        <v>0</v>
      </c>
      <c r="AA48" s="94">
        <f t="shared" si="24"/>
        <v>0</v>
      </c>
      <c r="AB48" s="94">
        <f t="shared" si="24"/>
        <v>0</v>
      </c>
      <c r="AC48" s="94">
        <f t="shared" si="24"/>
        <v>0</v>
      </c>
      <c r="AD48" s="94">
        <f t="shared" si="24"/>
        <v>0</v>
      </c>
      <c r="AE48" s="94">
        <f t="shared" si="24"/>
        <v>0</v>
      </c>
      <c r="AF48" s="94">
        <f t="shared" si="24"/>
        <v>0</v>
      </c>
      <c r="AG48" s="94">
        <f t="shared" si="24"/>
        <v>0</v>
      </c>
      <c r="AH48" s="94">
        <f t="shared" si="24"/>
        <v>0</v>
      </c>
      <c r="AI48" s="94">
        <f t="shared" si="24"/>
        <v>0</v>
      </c>
      <c r="AJ48" s="94">
        <f t="shared" si="24"/>
        <v>0</v>
      </c>
      <c r="AK48" s="94">
        <f t="shared" si="24"/>
        <v>0</v>
      </c>
      <c r="AL48" s="94">
        <f t="shared" si="24"/>
        <v>0</v>
      </c>
      <c r="AM48" s="94">
        <f t="shared" si="24"/>
        <v>0</v>
      </c>
      <c r="AN48" s="94">
        <f t="shared" si="24"/>
        <v>0</v>
      </c>
      <c r="AO48" s="94">
        <f t="shared" si="24"/>
        <v>0</v>
      </c>
      <c r="AP48" s="94">
        <f t="shared" si="24"/>
        <v>0</v>
      </c>
      <c r="AQ48" s="94">
        <f t="shared" si="24"/>
        <v>0</v>
      </c>
      <c r="AR48" s="94">
        <f t="shared" si="24"/>
        <v>0</v>
      </c>
      <c r="AS48" s="94">
        <f t="shared" si="24"/>
        <v>0</v>
      </c>
      <c r="AT48" s="94">
        <f t="shared" si="24"/>
        <v>0</v>
      </c>
      <c r="AU48" s="94">
        <f t="shared" si="24"/>
        <v>0</v>
      </c>
      <c r="AV48" s="94">
        <f t="shared" si="24"/>
        <v>0</v>
      </c>
      <c r="AW48" s="94">
        <f t="shared" si="24"/>
        <v>0</v>
      </c>
      <c r="AX48" s="94">
        <f t="shared" si="24"/>
        <v>0</v>
      </c>
      <c r="AY48" s="88">
        <f t="shared" si="18"/>
        <v>0</v>
      </c>
      <c r="AZ48" s="181"/>
    </row>
    <row r="49" spans="1:53" x14ac:dyDescent="0.2">
      <c r="A49" s="7" t="str">
        <f>VLOOKUP(B49,by_src_allpol!$J$23:$K$57,2,FALSE)</f>
        <v>N</v>
      </c>
      <c r="B49" s="7" t="str">
        <f t="shared" si="23"/>
        <v>Oil Production, Processing Operations: Not Classified</v>
      </c>
      <c r="C49" s="94">
        <f t="shared" si="17"/>
        <v>0</v>
      </c>
      <c r="D49" s="94">
        <f t="shared" si="24"/>
        <v>0</v>
      </c>
      <c r="E49" s="94">
        <f t="shared" si="24"/>
        <v>0</v>
      </c>
      <c r="F49" s="94">
        <f t="shared" si="24"/>
        <v>0</v>
      </c>
      <c r="G49" s="94">
        <f t="shared" si="24"/>
        <v>0</v>
      </c>
      <c r="H49" s="94">
        <f t="shared" si="24"/>
        <v>0</v>
      </c>
      <c r="I49" s="94">
        <f t="shared" si="24"/>
        <v>0</v>
      </c>
      <c r="J49" s="94">
        <f t="shared" si="24"/>
        <v>0</v>
      </c>
      <c r="K49" s="94">
        <f t="shared" si="24"/>
        <v>0</v>
      </c>
      <c r="L49" s="94">
        <f t="shared" si="24"/>
        <v>0</v>
      </c>
      <c r="M49" s="94">
        <f t="shared" si="24"/>
        <v>0</v>
      </c>
      <c r="N49" s="94">
        <f t="shared" si="24"/>
        <v>0</v>
      </c>
      <c r="O49" s="94">
        <f t="shared" si="24"/>
        <v>0</v>
      </c>
      <c r="P49" s="94">
        <f t="shared" si="24"/>
        <v>0</v>
      </c>
      <c r="Q49" s="94">
        <f t="shared" si="24"/>
        <v>0</v>
      </c>
      <c r="R49" s="94">
        <f t="shared" si="24"/>
        <v>0</v>
      </c>
      <c r="S49" s="94">
        <f t="shared" si="24"/>
        <v>0</v>
      </c>
      <c r="T49" s="94">
        <f t="shared" si="24"/>
        <v>0</v>
      </c>
      <c r="U49" s="94">
        <f t="shared" si="24"/>
        <v>0</v>
      </c>
      <c r="V49" s="94">
        <f t="shared" si="24"/>
        <v>0</v>
      </c>
      <c r="W49" s="94">
        <f t="shared" si="24"/>
        <v>0</v>
      </c>
      <c r="X49" s="94">
        <f t="shared" si="24"/>
        <v>0</v>
      </c>
      <c r="Y49" s="94">
        <f t="shared" si="24"/>
        <v>0</v>
      </c>
      <c r="Z49" s="94">
        <f t="shared" si="24"/>
        <v>0</v>
      </c>
      <c r="AA49" s="94">
        <f t="shared" si="24"/>
        <v>0</v>
      </c>
      <c r="AB49" s="94">
        <f t="shared" si="24"/>
        <v>0</v>
      </c>
      <c r="AC49" s="94">
        <f t="shared" si="24"/>
        <v>0</v>
      </c>
      <c r="AD49" s="94">
        <f t="shared" si="24"/>
        <v>0</v>
      </c>
      <c r="AE49" s="94">
        <f t="shared" si="24"/>
        <v>0</v>
      </c>
      <c r="AF49" s="94">
        <f t="shared" si="24"/>
        <v>0</v>
      </c>
      <c r="AG49" s="94">
        <f t="shared" si="24"/>
        <v>0</v>
      </c>
      <c r="AH49" s="94">
        <f t="shared" si="24"/>
        <v>0</v>
      </c>
      <c r="AI49" s="94">
        <f t="shared" si="24"/>
        <v>0</v>
      </c>
      <c r="AJ49" s="94">
        <f t="shared" si="24"/>
        <v>0</v>
      </c>
      <c r="AK49" s="94">
        <f t="shared" si="24"/>
        <v>0</v>
      </c>
      <c r="AL49" s="94">
        <f t="shared" si="24"/>
        <v>0</v>
      </c>
      <c r="AM49" s="94">
        <f t="shared" si="24"/>
        <v>0</v>
      </c>
      <c r="AN49" s="94">
        <f t="shared" si="24"/>
        <v>0</v>
      </c>
      <c r="AO49" s="94">
        <f t="shared" si="24"/>
        <v>0</v>
      </c>
      <c r="AP49" s="94">
        <f t="shared" si="24"/>
        <v>0</v>
      </c>
      <c r="AQ49" s="94">
        <f t="shared" si="24"/>
        <v>0</v>
      </c>
      <c r="AR49" s="94">
        <f t="shared" si="24"/>
        <v>0</v>
      </c>
      <c r="AS49" s="94">
        <f t="shared" si="24"/>
        <v>0</v>
      </c>
      <c r="AT49" s="94">
        <f t="shared" si="24"/>
        <v>0</v>
      </c>
      <c r="AU49" s="94">
        <f t="shared" si="24"/>
        <v>0</v>
      </c>
      <c r="AV49" s="94">
        <f t="shared" si="24"/>
        <v>0</v>
      </c>
      <c r="AW49" s="94">
        <f t="shared" si="24"/>
        <v>0</v>
      </c>
      <c r="AX49" s="94">
        <f t="shared" si="24"/>
        <v>0</v>
      </c>
      <c r="AY49" s="88">
        <f t="shared" si="18"/>
        <v>0</v>
      </c>
      <c r="AZ49" s="181"/>
    </row>
    <row r="50" spans="1:53" x14ac:dyDescent="0.2">
      <c r="A50" s="7" t="str">
        <f>VLOOKUP(B50,by_src_allpol!$J$23:$K$57,2,FALSE)</f>
        <v>N</v>
      </c>
      <c r="B50" s="7" t="str">
        <f t="shared" si="23"/>
        <v>Natural Gas Production, Incinerators Burning Waste Gas or Augmented Waste Gas</v>
      </c>
      <c r="C50" s="94">
        <f t="shared" si="17"/>
        <v>0</v>
      </c>
      <c r="D50" s="94">
        <f t="shared" si="24"/>
        <v>0</v>
      </c>
      <c r="E50" s="94">
        <f t="shared" si="24"/>
        <v>0</v>
      </c>
      <c r="F50" s="94">
        <f t="shared" si="24"/>
        <v>0</v>
      </c>
      <c r="G50" s="94">
        <f t="shared" si="24"/>
        <v>0</v>
      </c>
      <c r="H50" s="94">
        <f t="shared" si="24"/>
        <v>0</v>
      </c>
      <c r="I50" s="94">
        <f t="shared" si="24"/>
        <v>0</v>
      </c>
      <c r="J50" s="94">
        <f t="shared" si="24"/>
        <v>0</v>
      </c>
      <c r="K50" s="94">
        <f t="shared" si="24"/>
        <v>0</v>
      </c>
      <c r="L50" s="94">
        <f t="shared" si="24"/>
        <v>0</v>
      </c>
      <c r="M50" s="94">
        <f t="shared" si="24"/>
        <v>0</v>
      </c>
      <c r="N50" s="94">
        <f t="shared" si="24"/>
        <v>0</v>
      </c>
      <c r="O50" s="94">
        <f t="shared" si="24"/>
        <v>0</v>
      </c>
      <c r="P50" s="94">
        <f t="shared" si="24"/>
        <v>4.47</v>
      </c>
      <c r="Q50" s="94">
        <f t="shared" si="24"/>
        <v>5.68</v>
      </c>
      <c r="R50" s="94">
        <f t="shared" si="24"/>
        <v>0</v>
      </c>
      <c r="S50" s="94">
        <f t="shared" si="24"/>
        <v>0</v>
      </c>
      <c r="T50" s="94">
        <f t="shared" si="24"/>
        <v>0</v>
      </c>
      <c r="U50" s="94">
        <f t="shared" si="24"/>
        <v>0</v>
      </c>
      <c r="V50" s="94">
        <f t="shared" si="24"/>
        <v>0</v>
      </c>
      <c r="W50" s="94">
        <f t="shared" si="24"/>
        <v>0</v>
      </c>
      <c r="X50" s="94">
        <f t="shared" si="24"/>
        <v>0</v>
      </c>
      <c r="Y50" s="94">
        <f t="shared" si="24"/>
        <v>0</v>
      </c>
      <c r="Z50" s="94">
        <f t="shared" si="24"/>
        <v>0</v>
      </c>
      <c r="AA50" s="94">
        <f t="shared" si="24"/>
        <v>0</v>
      </c>
      <c r="AB50" s="94">
        <f t="shared" si="24"/>
        <v>0</v>
      </c>
      <c r="AC50" s="94">
        <f t="shared" si="24"/>
        <v>12.4582</v>
      </c>
      <c r="AD50" s="94">
        <f t="shared" si="24"/>
        <v>0</v>
      </c>
      <c r="AE50" s="94">
        <f t="shared" si="24"/>
        <v>0</v>
      </c>
      <c r="AF50" s="94">
        <f t="shared" si="24"/>
        <v>0</v>
      </c>
      <c r="AG50" s="94">
        <f t="shared" si="24"/>
        <v>0</v>
      </c>
      <c r="AH50" s="94">
        <f t="shared" si="24"/>
        <v>0</v>
      </c>
      <c r="AI50" s="94">
        <f t="shared" si="24"/>
        <v>0</v>
      </c>
      <c r="AJ50" s="94">
        <f t="shared" si="24"/>
        <v>0</v>
      </c>
      <c r="AK50" s="94">
        <f t="shared" si="24"/>
        <v>0</v>
      </c>
      <c r="AL50" s="94">
        <f t="shared" si="24"/>
        <v>0</v>
      </c>
      <c r="AM50" s="94">
        <f t="shared" si="24"/>
        <v>0</v>
      </c>
      <c r="AN50" s="94">
        <f t="shared" si="24"/>
        <v>0</v>
      </c>
      <c r="AO50" s="94">
        <f t="shared" si="24"/>
        <v>0</v>
      </c>
      <c r="AP50" s="94">
        <f t="shared" si="24"/>
        <v>0</v>
      </c>
      <c r="AQ50" s="94">
        <f t="shared" si="24"/>
        <v>0</v>
      </c>
      <c r="AR50" s="94">
        <f t="shared" si="24"/>
        <v>0</v>
      </c>
      <c r="AS50" s="94">
        <f t="shared" si="24"/>
        <v>0</v>
      </c>
      <c r="AT50" s="94">
        <f t="shared" si="24"/>
        <v>0</v>
      </c>
      <c r="AU50" s="94">
        <f t="shared" si="24"/>
        <v>0</v>
      </c>
      <c r="AV50" s="94">
        <f t="shared" si="24"/>
        <v>0</v>
      </c>
      <c r="AW50" s="94">
        <f t="shared" si="24"/>
        <v>0</v>
      </c>
      <c r="AX50" s="94">
        <f t="shared" si="24"/>
        <v>0</v>
      </c>
      <c r="AY50" s="88">
        <f t="shared" si="18"/>
        <v>22.608199999999997</v>
      </c>
      <c r="AZ50" s="181"/>
    </row>
    <row r="51" spans="1:53" x14ac:dyDescent="0.2">
      <c r="A51" s="7" t="str">
        <f>VLOOKUP(B51,by_src_allpol!$J$23:$K$57,2,FALSE)</f>
        <v>N</v>
      </c>
      <c r="B51" s="7" t="str">
        <f t="shared" si="23"/>
        <v>Natural Gas Production, Gathering Lines</v>
      </c>
      <c r="C51" s="94">
        <f t="shared" si="17"/>
        <v>0</v>
      </c>
      <c r="D51" s="94">
        <f t="shared" si="24"/>
        <v>0</v>
      </c>
      <c r="E51" s="94">
        <f t="shared" si="24"/>
        <v>0</v>
      </c>
      <c r="F51" s="94">
        <f t="shared" si="24"/>
        <v>0</v>
      </c>
      <c r="G51" s="94">
        <f t="shared" si="24"/>
        <v>0</v>
      </c>
      <c r="H51" s="94">
        <f t="shared" si="24"/>
        <v>0</v>
      </c>
      <c r="I51" s="94">
        <f t="shared" si="24"/>
        <v>0</v>
      </c>
      <c r="J51" s="94">
        <f t="shared" si="24"/>
        <v>0</v>
      </c>
      <c r="K51" s="94">
        <f t="shared" si="24"/>
        <v>0</v>
      </c>
      <c r="L51" s="94">
        <f t="shared" si="24"/>
        <v>0</v>
      </c>
      <c r="M51" s="94">
        <f t="shared" si="24"/>
        <v>0</v>
      </c>
      <c r="N51" s="94">
        <f t="shared" si="24"/>
        <v>0</v>
      </c>
      <c r="O51" s="94">
        <f t="shared" si="24"/>
        <v>0</v>
      </c>
      <c r="P51" s="94">
        <f t="shared" si="24"/>
        <v>0</v>
      </c>
      <c r="Q51" s="94">
        <f t="shared" si="24"/>
        <v>0</v>
      </c>
      <c r="R51" s="94">
        <f t="shared" si="24"/>
        <v>0</v>
      </c>
      <c r="S51" s="94">
        <f t="shared" si="24"/>
        <v>0</v>
      </c>
      <c r="T51" s="94">
        <f t="shared" si="24"/>
        <v>0</v>
      </c>
      <c r="U51" s="94">
        <f t="shared" si="24"/>
        <v>0</v>
      </c>
      <c r="V51" s="94">
        <f t="shared" si="24"/>
        <v>0</v>
      </c>
      <c r="W51" s="94">
        <f t="shared" si="24"/>
        <v>0</v>
      </c>
      <c r="X51" s="94">
        <f t="shared" si="24"/>
        <v>0</v>
      </c>
      <c r="Y51" s="94">
        <f t="shared" si="24"/>
        <v>0</v>
      </c>
      <c r="Z51" s="94">
        <f t="shared" si="24"/>
        <v>0</v>
      </c>
      <c r="AA51" s="94">
        <f t="shared" si="24"/>
        <v>0</v>
      </c>
      <c r="AB51" s="94">
        <f t="shared" si="24"/>
        <v>0</v>
      </c>
      <c r="AC51" s="94">
        <f t="shared" si="24"/>
        <v>0</v>
      </c>
      <c r="AD51" s="94">
        <f t="shared" si="24"/>
        <v>0</v>
      </c>
      <c r="AE51" s="94">
        <f t="shared" si="24"/>
        <v>0</v>
      </c>
      <c r="AF51" s="94">
        <f t="shared" si="24"/>
        <v>0</v>
      </c>
      <c r="AG51" s="94">
        <f t="shared" si="24"/>
        <v>0</v>
      </c>
      <c r="AH51" s="94">
        <f t="shared" si="24"/>
        <v>0</v>
      </c>
      <c r="AI51" s="94">
        <f t="shared" si="24"/>
        <v>0</v>
      </c>
      <c r="AJ51" s="94">
        <f t="shared" si="24"/>
        <v>0</v>
      </c>
      <c r="AK51" s="94">
        <f t="shared" si="24"/>
        <v>0</v>
      </c>
      <c r="AL51" s="94">
        <f t="shared" si="24"/>
        <v>0</v>
      </c>
      <c r="AM51" s="94">
        <f t="shared" si="24"/>
        <v>0</v>
      </c>
      <c r="AN51" s="94">
        <f t="shared" si="24"/>
        <v>0</v>
      </c>
      <c r="AO51" s="94">
        <f t="shared" si="24"/>
        <v>0</v>
      </c>
      <c r="AP51" s="94">
        <f t="shared" si="24"/>
        <v>0</v>
      </c>
      <c r="AQ51" s="94">
        <f t="shared" si="24"/>
        <v>0</v>
      </c>
      <c r="AR51" s="94">
        <f t="shared" si="24"/>
        <v>0</v>
      </c>
      <c r="AS51" s="94">
        <f t="shared" si="24"/>
        <v>0</v>
      </c>
      <c r="AT51" s="94">
        <f t="shared" si="24"/>
        <v>0</v>
      </c>
      <c r="AU51" s="94">
        <f t="shared" si="24"/>
        <v>0</v>
      </c>
      <c r="AV51" s="94">
        <f t="shared" si="24"/>
        <v>0</v>
      </c>
      <c r="AW51" s="94">
        <f t="shared" si="24"/>
        <v>0</v>
      </c>
      <c r="AX51" s="94">
        <f t="shared" si="24"/>
        <v>0</v>
      </c>
      <c r="AY51" s="88">
        <f t="shared" si="18"/>
        <v>0</v>
      </c>
      <c r="AZ51" s="181"/>
    </row>
    <row r="52" spans="1:53" ht="13.5" customHeight="1" x14ac:dyDescent="0.2">
      <c r="A52" s="7" t="str">
        <f>VLOOKUP(B52,by_src_allpol!$J$23:$K$57,2,FALSE)</f>
        <v>N</v>
      </c>
      <c r="B52" s="7" t="str">
        <f t="shared" ref="B52:B56" si="25">B92</f>
        <v>Natural Gas Processing Facilities, Compressor Seals</v>
      </c>
      <c r="C52" s="94">
        <f t="shared" si="17"/>
        <v>0</v>
      </c>
      <c r="D52" s="94">
        <f t="shared" si="24"/>
        <v>0</v>
      </c>
      <c r="E52" s="94">
        <f t="shared" si="24"/>
        <v>0</v>
      </c>
      <c r="F52" s="94">
        <f t="shared" si="24"/>
        <v>0</v>
      </c>
      <c r="G52" s="94">
        <f t="shared" si="24"/>
        <v>0</v>
      </c>
      <c r="H52" s="94">
        <f t="shared" si="24"/>
        <v>0</v>
      </c>
      <c r="I52" s="94">
        <f t="shared" si="24"/>
        <v>0</v>
      </c>
      <c r="J52" s="94">
        <f t="shared" si="24"/>
        <v>0</v>
      </c>
      <c r="K52" s="94">
        <f t="shared" si="24"/>
        <v>0</v>
      </c>
      <c r="L52" s="94">
        <f t="shared" si="24"/>
        <v>0</v>
      </c>
      <c r="M52" s="94">
        <f t="shared" si="24"/>
        <v>0</v>
      </c>
      <c r="N52" s="94">
        <f t="shared" si="24"/>
        <v>0</v>
      </c>
      <c r="O52" s="94">
        <f t="shared" si="24"/>
        <v>0</v>
      </c>
      <c r="P52" s="94">
        <f t="shared" si="24"/>
        <v>0</v>
      </c>
      <c r="Q52" s="94">
        <f t="shared" si="24"/>
        <v>0</v>
      </c>
      <c r="R52" s="94">
        <f t="shared" si="24"/>
        <v>0</v>
      </c>
      <c r="S52" s="94">
        <f t="shared" si="24"/>
        <v>0</v>
      </c>
      <c r="T52" s="94">
        <f t="shared" si="24"/>
        <v>0</v>
      </c>
      <c r="U52" s="94">
        <f t="shared" si="24"/>
        <v>0</v>
      </c>
      <c r="V52" s="94">
        <f t="shared" si="24"/>
        <v>0</v>
      </c>
      <c r="W52" s="94">
        <f t="shared" si="24"/>
        <v>0</v>
      </c>
      <c r="X52" s="94">
        <f t="shared" si="24"/>
        <v>0</v>
      </c>
      <c r="Y52" s="94">
        <f t="shared" ref="D52:AX56" si="26">IF($B52="Venting - initial completions","na",Y92)</f>
        <v>0</v>
      </c>
      <c r="Z52" s="94">
        <f t="shared" si="26"/>
        <v>0</v>
      </c>
      <c r="AA52" s="94">
        <f t="shared" si="26"/>
        <v>0</v>
      </c>
      <c r="AB52" s="94">
        <f t="shared" si="26"/>
        <v>0</v>
      </c>
      <c r="AC52" s="94">
        <f t="shared" si="26"/>
        <v>0</v>
      </c>
      <c r="AD52" s="94">
        <f t="shared" si="26"/>
        <v>0.52070000000000005</v>
      </c>
      <c r="AE52" s="94">
        <f t="shared" si="26"/>
        <v>0</v>
      </c>
      <c r="AF52" s="94">
        <f t="shared" si="26"/>
        <v>0</v>
      </c>
      <c r="AG52" s="94">
        <f t="shared" si="26"/>
        <v>0</v>
      </c>
      <c r="AH52" s="94">
        <f t="shared" si="26"/>
        <v>0</v>
      </c>
      <c r="AI52" s="94">
        <f t="shared" si="26"/>
        <v>0</v>
      </c>
      <c r="AJ52" s="94">
        <f t="shared" si="26"/>
        <v>0</v>
      </c>
      <c r="AK52" s="94">
        <f t="shared" si="26"/>
        <v>0</v>
      </c>
      <c r="AL52" s="94">
        <f t="shared" si="26"/>
        <v>0</v>
      </c>
      <c r="AM52" s="94">
        <f t="shared" si="26"/>
        <v>0</v>
      </c>
      <c r="AN52" s="94">
        <f t="shared" si="26"/>
        <v>0</v>
      </c>
      <c r="AO52" s="94">
        <f t="shared" si="26"/>
        <v>0</v>
      </c>
      <c r="AP52" s="94">
        <f t="shared" si="26"/>
        <v>0</v>
      </c>
      <c r="AQ52" s="94">
        <f t="shared" si="26"/>
        <v>0</v>
      </c>
      <c r="AR52" s="94">
        <f t="shared" si="26"/>
        <v>0</v>
      </c>
      <c r="AS52" s="94">
        <f t="shared" si="26"/>
        <v>0</v>
      </c>
      <c r="AT52" s="94">
        <f t="shared" si="26"/>
        <v>0</v>
      </c>
      <c r="AU52" s="94">
        <f t="shared" si="26"/>
        <v>0</v>
      </c>
      <c r="AV52" s="94">
        <f t="shared" si="26"/>
        <v>0</v>
      </c>
      <c r="AW52" s="94">
        <f t="shared" si="26"/>
        <v>0</v>
      </c>
      <c r="AX52" s="94">
        <f t="shared" si="26"/>
        <v>0</v>
      </c>
      <c r="AY52" s="88">
        <f t="shared" si="18"/>
        <v>0.52070000000000005</v>
      </c>
      <c r="AZ52" s="181"/>
    </row>
    <row r="53" spans="1:53" x14ac:dyDescent="0.2">
      <c r="A53" s="7" t="str">
        <f>VLOOKUP(B53,by_src_allpol!$J$23:$K$57,2,FALSE)</f>
        <v>N</v>
      </c>
      <c r="B53" s="7" t="str">
        <f t="shared" si="25"/>
        <v>Workover rigs</v>
      </c>
      <c r="C53" s="94">
        <f t="shared" si="17"/>
        <v>0.16629869376727049</v>
      </c>
      <c r="D53" s="94">
        <f t="shared" si="26"/>
        <v>8.0008432299975719E-3</v>
      </c>
      <c r="E53" s="94">
        <f t="shared" si="26"/>
        <v>9.9639148447847728E-2</v>
      </c>
      <c r="F53" s="94">
        <f t="shared" si="26"/>
        <v>0.14584030418181249</v>
      </c>
      <c r="G53" s="94">
        <f t="shared" si="26"/>
        <v>0.1482808797028993</v>
      </c>
      <c r="H53" s="94">
        <f t="shared" si="26"/>
        <v>1.300932864718438E-2</v>
      </c>
      <c r="I53" s="94">
        <f t="shared" si="26"/>
        <v>3.9898104170810172E-3</v>
      </c>
      <c r="J53" s="94">
        <f t="shared" si="26"/>
        <v>2.7228333856994389E-2</v>
      </c>
      <c r="K53" s="94">
        <f t="shared" si="26"/>
        <v>8.7648494800769139E-3</v>
      </c>
      <c r="L53" s="94">
        <f t="shared" si="26"/>
        <v>4.8174838546669726E-3</v>
      </c>
      <c r="M53" s="94">
        <f t="shared" si="26"/>
        <v>8.6884488550689795E-2</v>
      </c>
      <c r="N53" s="94">
        <f t="shared" si="26"/>
        <v>4.4651920837970531E-2</v>
      </c>
      <c r="O53" s="94">
        <f t="shared" si="26"/>
        <v>3.5441401045347334E-2</v>
      </c>
      <c r="P53" s="94">
        <f t="shared" si="26"/>
        <v>8.9431176050954284E-2</v>
      </c>
      <c r="Q53" s="94">
        <f t="shared" si="26"/>
        <v>7.5572951570348407E-2</v>
      </c>
      <c r="R53" s="94">
        <f t="shared" si="26"/>
        <v>1.2733437501322395E-4</v>
      </c>
      <c r="S53" s="94">
        <f t="shared" si="26"/>
        <v>4.0492331254205219E-2</v>
      </c>
      <c r="T53" s="94">
        <f t="shared" si="26"/>
        <v>2.1222395835537326E-5</v>
      </c>
      <c r="U53" s="94">
        <f t="shared" si="26"/>
        <v>1.04626411469199E-2</v>
      </c>
      <c r="V53" s="94">
        <f t="shared" si="26"/>
        <v>1.0993201042808334E-2</v>
      </c>
      <c r="W53" s="94">
        <f t="shared" si="26"/>
        <v>2.0415944793786906E-2</v>
      </c>
      <c r="X53" s="94">
        <f t="shared" si="26"/>
        <v>9.6137453134984077E-3</v>
      </c>
      <c r="Y53" s="94">
        <f t="shared" si="26"/>
        <v>1.6553468751719113E-3</v>
      </c>
      <c r="Z53" s="94">
        <f t="shared" si="26"/>
        <v>5.1336975526164785E-2</v>
      </c>
      <c r="AA53" s="94">
        <f t="shared" si="26"/>
        <v>9.2593313030449348E-2</v>
      </c>
      <c r="AB53" s="94">
        <f t="shared" si="26"/>
        <v>5.4117109380620178E-2</v>
      </c>
      <c r="AC53" s="94">
        <f t="shared" si="26"/>
        <v>9.3972768759759268E-2</v>
      </c>
      <c r="AD53" s="94">
        <f t="shared" si="26"/>
        <v>9.7304684905938632E-2</v>
      </c>
      <c r="AE53" s="94">
        <f t="shared" si="26"/>
        <v>2.1965179689781129E-2</v>
      </c>
      <c r="AF53" s="94">
        <f t="shared" si="26"/>
        <v>4.3569578650358126E-2</v>
      </c>
      <c r="AG53" s="94">
        <f t="shared" si="26"/>
        <v>2.3429525002433203E-2</v>
      </c>
      <c r="AH53" s="94">
        <f t="shared" si="26"/>
        <v>5.8955815631122691E-2</v>
      </c>
      <c r="AI53" s="94">
        <f t="shared" si="26"/>
        <v>4.2975351566963083E-2</v>
      </c>
      <c r="AJ53" s="94">
        <f t="shared" si="26"/>
        <v>0.13149396459698925</v>
      </c>
      <c r="AK53" s="94">
        <f t="shared" si="26"/>
        <v>1.8463484376917472E-2</v>
      </c>
      <c r="AL53" s="94">
        <f t="shared" si="26"/>
        <v>1.468589791819183E-2</v>
      </c>
      <c r="AM53" s="94">
        <f t="shared" si="26"/>
        <v>7.8268195841461649E-2</v>
      </c>
      <c r="AN53" s="94">
        <f t="shared" si="26"/>
        <v>6.6977881256955793E-2</v>
      </c>
      <c r="AO53" s="94">
        <f t="shared" si="26"/>
        <v>5.3310658338869762E-2</v>
      </c>
      <c r="AP53" s="94">
        <f t="shared" si="26"/>
        <v>6.9694347923904582E-2</v>
      </c>
      <c r="AQ53" s="94">
        <f t="shared" si="26"/>
        <v>0</v>
      </c>
      <c r="AR53" s="94">
        <f t="shared" si="26"/>
        <v>0</v>
      </c>
      <c r="AS53" s="94">
        <f t="shared" si="26"/>
        <v>0</v>
      </c>
      <c r="AT53" s="94">
        <f t="shared" si="26"/>
        <v>4.9002511984255682E-2</v>
      </c>
      <c r="AU53" s="94">
        <f t="shared" si="26"/>
        <v>0.23798794689971556</v>
      </c>
      <c r="AV53" s="94">
        <f t="shared" si="26"/>
        <v>0.21748711252258648</v>
      </c>
      <c r="AW53" s="94">
        <f t="shared" si="26"/>
        <v>0</v>
      </c>
      <c r="AX53" s="94">
        <f t="shared" si="26"/>
        <v>5.5390453130752413E-3</v>
      </c>
      <c r="AY53" s="88">
        <f t="shared" si="18"/>
        <v>2.5747647299548948</v>
      </c>
      <c r="AZ53" s="181"/>
    </row>
    <row r="54" spans="1:53" x14ac:dyDescent="0.2">
      <c r="A54" s="7" t="str">
        <f>VLOOKUP(B54,by_src_allpol!$J$23:$K$57,2,FALSE)</f>
        <v>N</v>
      </c>
      <c r="B54" s="7" t="str">
        <f t="shared" si="25"/>
        <v>Amine Units</v>
      </c>
      <c r="C54" s="94">
        <f t="shared" si="17"/>
        <v>0</v>
      </c>
      <c r="D54" s="94">
        <f t="shared" si="26"/>
        <v>0</v>
      </c>
      <c r="E54" s="94">
        <f t="shared" si="26"/>
        <v>0</v>
      </c>
      <c r="F54" s="94">
        <f t="shared" si="26"/>
        <v>0</v>
      </c>
      <c r="G54" s="94">
        <f t="shared" si="26"/>
        <v>0</v>
      </c>
      <c r="H54" s="94">
        <f t="shared" si="26"/>
        <v>0</v>
      </c>
      <c r="I54" s="94">
        <f t="shared" si="26"/>
        <v>0</v>
      </c>
      <c r="J54" s="94">
        <f t="shared" si="26"/>
        <v>0</v>
      </c>
      <c r="K54" s="94">
        <f t="shared" si="26"/>
        <v>0</v>
      </c>
      <c r="L54" s="94">
        <f t="shared" si="26"/>
        <v>0</v>
      </c>
      <c r="M54" s="94">
        <f t="shared" si="26"/>
        <v>0</v>
      </c>
      <c r="N54" s="94">
        <f t="shared" si="26"/>
        <v>0</v>
      </c>
      <c r="O54" s="94">
        <f t="shared" si="26"/>
        <v>0</v>
      </c>
      <c r="P54" s="94">
        <f t="shared" si="26"/>
        <v>0</v>
      </c>
      <c r="Q54" s="94">
        <f t="shared" si="26"/>
        <v>0</v>
      </c>
      <c r="R54" s="94">
        <f t="shared" si="26"/>
        <v>0</v>
      </c>
      <c r="S54" s="94">
        <f t="shared" si="26"/>
        <v>0</v>
      </c>
      <c r="T54" s="94">
        <f t="shared" si="26"/>
        <v>0</v>
      </c>
      <c r="U54" s="94">
        <f t="shared" si="26"/>
        <v>0</v>
      </c>
      <c r="V54" s="94">
        <f t="shared" si="26"/>
        <v>0</v>
      </c>
      <c r="W54" s="94">
        <f t="shared" si="26"/>
        <v>0</v>
      </c>
      <c r="X54" s="94">
        <f t="shared" si="26"/>
        <v>0</v>
      </c>
      <c r="Y54" s="94">
        <f t="shared" si="26"/>
        <v>0</v>
      </c>
      <c r="Z54" s="94">
        <f t="shared" si="26"/>
        <v>0</v>
      </c>
      <c r="AA54" s="94">
        <f t="shared" si="26"/>
        <v>0</v>
      </c>
      <c r="AB54" s="94">
        <f t="shared" si="26"/>
        <v>0</v>
      </c>
      <c r="AC54" s="94">
        <f t="shared" si="26"/>
        <v>0</v>
      </c>
      <c r="AD54" s="94">
        <f t="shared" si="26"/>
        <v>0</v>
      </c>
      <c r="AE54" s="94">
        <f t="shared" si="26"/>
        <v>0</v>
      </c>
      <c r="AF54" s="94">
        <f t="shared" si="26"/>
        <v>0</v>
      </c>
      <c r="AG54" s="94">
        <f t="shared" si="26"/>
        <v>0</v>
      </c>
      <c r="AH54" s="94">
        <f t="shared" si="26"/>
        <v>0</v>
      </c>
      <c r="AI54" s="94">
        <f t="shared" si="26"/>
        <v>0</v>
      </c>
      <c r="AJ54" s="94">
        <f t="shared" si="26"/>
        <v>0</v>
      </c>
      <c r="AK54" s="94">
        <f t="shared" si="26"/>
        <v>0</v>
      </c>
      <c r="AL54" s="94">
        <f t="shared" si="26"/>
        <v>0</v>
      </c>
      <c r="AM54" s="94">
        <f t="shared" si="26"/>
        <v>0</v>
      </c>
      <c r="AN54" s="94">
        <f t="shared" si="26"/>
        <v>0</v>
      </c>
      <c r="AO54" s="94">
        <f t="shared" si="26"/>
        <v>0</v>
      </c>
      <c r="AP54" s="94">
        <f t="shared" si="26"/>
        <v>0</v>
      </c>
      <c r="AQ54" s="94">
        <f t="shared" si="26"/>
        <v>0</v>
      </c>
      <c r="AR54" s="94">
        <f t="shared" si="26"/>
        <v>0</v>
      </c>
      <c r="AS54" s="94">
        <f t="shared" si="26"/>
        <v>0</v>
      </c>
      <c r="AT54" s="94">
        <f t="shared" si="26"/>
        <v>0</v>
      </c>
      <c r="AU54" s="94">
        <f t="shared" si="26"/>
        <v>24.43</v>
      </c>
      <c r="AV54" s="94">
        <f t="shared" si="26"/>
        <v>1.36</v>
      </c>
      <c r="AW54" s="94">
        <f t="shared" si="26"/>
        <v>0</v>
      </c>
      <c r="AX54" s="94">
        <f t="shared" si="26"/>
        <v>0</v>
      </c>
      <c r="AY54" s="88">
        <f t="shared" si="18"/>
        <v>25.79</v>
      </c>
      <c r="AZ54" s="181"/>
    </row>
    <row r="55" spans="1:53" x14ac:dyDescent="0.2">
      <c r="A55" s="7" t="str">
        <f>VLOOKUP(B55,by_src_allpol!$J$23:$K$57,2,FALSE)</f>
        <v>N</v>
      </c>
      <c r="B55" s="7" t="str">
        <f t="shared" si="25"/>
        <v>Other Flaring</v>
      </c>
      <c r="C55" s="94">
        <f t="shared" si="17"/>
        <v>5.9848422536866224</v>
      </c>
      <c r="D55" s="94">
        <f t="shared" si="26"/>
        <v>0.28793842899947125</v>
      </c>
      <c r="E55" s="94">
        <f t="shared" si="26"/>
        <v>3.5858645202984545</v>
      </c>
      <c r="F55" s="94">
        <f t="shared" si="26"/>
        <v>5.2485752893484516</v>
      </c>
      <c r="G55" s="94">
        <f t="shared" si="26"/>
        <v>5.3364079666294577</v>
      </c>
      <c r="H55" s="94">
        <f t="shared" si="26"/>
        <v>0.46818635802831793</v>
      </c>
      <c r="I55" s="94">
        <f t="shared" si="26"/>
        <v>0.14358733329416601</v>
      </c>
      <c r="J55" s="94">
        <f t="shared" si="26"/>
        <v>0.97990717349156919</v>
      </c>
      <c r="K55" s="94">
        <f t="shared" si="26"/>
        <v>0.31543387580048171</v>
      </c>
      <c r="L55" s="94">
        <f t="shared" si="26"/>
        <v>0.17337406732859409</v>
      </c>
      <c r="M55" s="94">
        <f t="shared" si="26"/>
        <v>3.1268433112038068</v>
      </c>
      <c r="N55" s="94">
        <f t="shared" si="26"/>
        <v>1.6069561130368368</v>
      </c>
      <c r="O55" s="94">
        <f t="shared" si="26"/>
        <v>1.2754832266024323</v>
      </c>
      <c r="P55" s="94">
        <f t="shared" si="26"/>
        <v>3.2184948005405087</v>
      </c>
      <c r="Q55" s="94">
        <f t="shared" si="26"/>
        <v>2.7197579460666232</v>
      </c>
      <c r="R55" s="94">
        <f t="shared" si="26"/>
        <v>4.5825744668350861E-3</v>
      </c>
      <c r="S55" s="94">
        <f t="shared" si="26"/>
        <v>1.4572586804535574</v>
      </c>
      <c r="T55" s="94">
        <f t="shared" si="26"/>
        <v>7.6376241113918105E-4</v>
      </c>
      <c r="U55" s="94">
        <f t="shared" si="26"/>
        <v>0.37653486869161618</v>
      </c>
      <c r="V55" s="94">
        <f t="shared" si="26"/>
        <v>0.39562892897009572</v>
      </c>
      <c r="W55" s="94">
        <f t="shared" si="26"/>
        <v>0.73473943951589216</v>
      </c>
      <c r="X55" s="94">
        <f t="shared" si="26"/>
        <v>0.34598437224604894</v>
      </c>
      <c r="Y55" s="94">
        <f t="shared" si="26"/>
        <v>5.957346806885612E-2</v>
      </c>
      <c r="Z55" s="94">
        <f t="shared" si="26"/>
        <v>1.8475412725456788</v>
      </c>
      <c r="AA55" s="94">
        <f t="shared" si="26"/>
        <v>3.3322953998002465</v>
      </c>
      <c r="AB55" s="94">
        <f t="shared" si="26"/>
        <v>1.9475941484049115</v>
      </c>
      <c r="AC55" s="94">
        <f t="shared" si="26"/>
        <v>3.3819399565242936</v>
      </c>
      <c r="AD55" s="94">
        <f t="shared" si="26"/>
        <v>3.5018506550731452</v>
      </c>
      <c r="AE55" s="94">
        <f t="shared" si="26"/>
        <v>0.79049409552905225</v>
      </c>
      <c r="AF55" s="94">
        <f t="shared" si="26"/>
        <v>1.5680042300687385</v>
      </c>
      <c r="AG55" s="94">
        <f t="shared" si="26"/>
        <v>0.84319370189765575</v>
      </c>
      <c r="AH55" s="94">
        <f t="shared" si="26"/>
        <v>2.1217319781446449</v>
      </c>
      <c r="AI55" s="94">
        <f t="shared" si="26"/>
        <v>1.5466188825568414</v>
      </c>
      <c r="AJ55" s="94">
        <f t="shared" si="26"/>
        <v>4.7322718994183655</v>
      </c>
      <c r="AK55" s="94">
        <f t="shared" si="26"/>
        <v>0.66447329769108743</v>
      </c>
      <c r="AL55" s="94">
        <f t="shared" si="26"/>
        <v>0.52852358850831327</v>
      </c>
      <c r="AM55" s="94">
        <f t="shared" si="26"/>
        <v>2.8167557722812995</v>
      </c>
      <c r="AN55" s="94">
        <f t="shared" si="26"/>
        <v>2.4104341695552551</v>
      </c>
      <c r="AO55" s="94">
        <f t="shared" si="26"/>
        <v>1.9185711767816227</v>
      </c>
      <c r="AP55" s="94">
        <f t="shared" si="26"/>
        <v>2.5081957581810705</v>
      </c>
      <c r="AQ55" s="94">
        <f t="shared" si="26"/>
        <v>0</v>
      </c>
      <c r="AR55" s="94">
        <f t="shared" si="26"/>
        <v>0</v>
      </c>
      <c r="AS55" s="94">
        <f t="shared" si="26"/>
        <v>0</v>
      </c>
      <c r="AT55" s="94">
        <f t="shared" si="26"/>
        <v>1.7635274073203691</v>
      </c>
      <c r="AU55" s="94">
        <f t="shared" si="26"/>
        <v>8.5648316785147767</v>
      </c>
      <c r="AV55" s="94">
        <f t="shared" si="26"/>
        <v>7.8270371893543267</v>
      </c>
      <c r="AW55" s="94">
        <f t="shared" si="26"/>
        <v>0</v>
      </c>
      <c r="AX55" s="94">
        <f t="shared" si="26"/>
        <v>0.19934198930732624</v>
      </c>
      <c r="AY55" s="88">
        <f t="shared" si="18"/>
        <v>92.661947006638869</v>
      </c>
      <c r="AZ55" s="181"/>
    </row>
    <row r="56" spans="1:53" x14ac:dyDescent="0.2">
      <c r="A56" s="7" t="str">
        <f>VLOOKUP(B56,by_src_allpol!$J$23:$K$57,2,FALSE)</f>
        <v>N</v>
      </c>
      <c r="B56" s="7" t="str">
        <f t="shared" si="25"/>
        <v>Blowdown Flaring</v>
      </c>
      <c r="C56" s="94">
        <f t="shared" si="17"/>
        <v>38.149624622292727</v>
      </c>
      <c r="D56" s="94">
        <f t="shared" si="26"/>
        <v>1.8354273203936138</v>
      </c>
      <c r="E56" s="94">
        <f t="shared" si="26"/>
        <v>22.857642624000043</v>
      </c>
      <c r="F56" s="94">
        <f t="shared" si="26"/>
        <v>33.456383410463964</v>
      </c>
      <c r="G56" s="94">
        <f t="shared" si="26"/>
        <v>34.016261770796234</v>
      </c>
      <c r="H56" s="94">
        <f t="shared" si="26"/>
        <v>2.9843950859450539</v>
      </c>
      <c r="I56" s="94">
        <f t="shared" si="26"/>
        <v>0.91527940645623174</v>
      </c>
      <c r="J56" s="94">
        <f t="shared" si="26"/>
        <v>6.2462950983156675</v>
      </c>
      <c r="K56" s="94">
        <f t="shared" si="26"/>
        <v>2.0106935897150198</v>
      </c>
      <c r="L56" s="94">
        <f t="shared" si="26"/>
        <v>1.1051511982210884</v>
      </c>
      <c r="M56" s="94">
        <f t="shared" si="26"/>
        <v>19.931669627828793</v>
      </c>
      <c r="N56" s="94">
        <f t="shared" si="26"/>
        <v>10.243339740339957</v>
      </c>
      <c r="O56" s="94">
        <f t="shared" si="26"/>
        <v>8.1304074935207833</v>
      </c>
      <c r="P56" s="94">
        <f t="shared" si="26"/>
        <v>20.515890525566814</v>
      </c>
      <c r="Q56" s="94">
        <f t="shared" si="26"/>
        <v>17.33675514037575</v>
      </c>
      <c r="R56" s="94">
        <f t="shared" si="26"/>
        <v>2.9211044886901016E-2</v>
      </c>
      <c r="S56" s="94">
        <f t="shared" si="26"/>
        <v>9.2891122740345224</v>
      </c>
      <c r="T56" s="94">
        <f t="shared" si="26"/>
        <v>4.8685074811501694E-3</v>
      </c>
      <c r="U56" s="94">
        <f t="shared" si="26"/>
        <v>2.4001741882070333</v>
      </c>
      <c r="V56" s="94">
        <f t="shared" si="26"/>
        <v>2.5218868752357877</v>
      </c>
      <c r="W56" s="94">
        <f t="shared" si="26"/>
        <v>4.6835041968664628</v>
      </c>
      <c r="X56" s="94">
        <f t="shared" si="26"/>
        <v>2.2054338889610268</v>
      </c>
      <c r="Y56" s="94">
        <f t="shared" si="26"/>
        <v>0.37974358352971321</v>
      </c>
      <c r="Z56" s="94">
        <f t="shared" si="26"/>
        <v>11.77691959690226</v>
      </c>
      <c r="AA56" s="94">
        <f t="shared" si="26"/>
        <v>21.241298140258188</v>
      </c>
      <c r="AB56" s="94">
        <f t="shared" si="26"/>
        <v>12.414694076932932</v>
      </c>
      <c r="AC56" s="94">
        <f t="shared" si="26"/>
        <v>21.557751126532949</v>
      </c>
      <c r="AD56" s="94">
        <f t="shared" si="26"/>
        <v>22.322106801073527</v>
      </c>
      <c r="AE56" s="94">
        <f t="shared" si="26"/>
        <v>5.0389052429904249</v>
      </c>
      <c r="AF56" s="94">
        <f t="shared" si="26"/>
        <v>9.9950458588012978</v>
      </c>
      <c r="AG56" s="94">
        <f t="shared" si="26"/>
        <v>5.3748322591897866</v>
      </c>
      <c r="AH56" s="94">
        <f t="shared" si="26"/>
        <v>13.524713782635171</v>
      </c>
      <c r="AI56" s="94">
        <f t="shared" si="26"/>
        <v>9.8587276493290936</v>
      </c>
      <c r="AJ56" s="94">
        <f t="shared" si="26"/>
        <v>30.165272353206451</v>
      </c>
      <c r="AK56" s="94">
        <f t="shared" si="26"/>
        <v>4.2356015086006478</v>
      </c>
      <c r="AL56" s="94">
        <f t="shared" si="26"/>
        <v>3.3690071769559173</v>
      </c>
      <c r="AM56" s="94">
        <f t="shared" si="26"/>
        <v>17.955055590481823</v>
      </c>
      <c r="AN56" s="94">
        <f t="shared" si="26"/>
        <v>15.365009610509935</v>
      </c>
      <c r="AO56" s="94">
        <f t="shared" si="26"/>
        <v>12.229690792649226</v>
      </c>
      <c r="AP56" s="94">
        <f t="shared" si="26"/>
        <v>15.988178568097156</v>
      </c>
      <c r="AQ56" s="94">
        <f t="shared" si="26"/>
        <v>0</v>
      </c>
      <c r="AR56" s="94">
        <f t="shared" si="26"/>
        <v>0</v>
      </c>
      <c r="AS56" s="94">
        <f t="shared" si="26"/>
        <v>0</v>
      </c>
      <c r="AT56" s="94">
        <f t="shared" si="26"/>
        <v>11.241383773975741</v>
      </c>
      <c r="AU56" s="94">
        <f t="shared" si="26"/>
        <v>54.595442893617999</v>
      </c>
      <c r="AV56" s="94">
        <f t="shared" si="26"/>
        <v>49.892464666826932</v>
      </c>
      <c r="AW56" s="94">
        <f t="shared" si="26"/>
        <v>0</v>
      </c>
      <c r="AX56" s="94">
        <f t="shared" si="26"/>
        <v>1.2706804525801942</v>
      </c>
      <c r="AY56" s="88">
        <f t="shared" ref="AY56" si="27">SUM(C56:AX56)</f>
        <v>590.6619331355821</v>
      </c>
      <c r="AZ56" s="181"/>
    </row>
    <row r="57" spans="1:53" x14ac:dyDescent="0.2">
      <c r="B57" s="7" t="s">
        <v>1886</v>
      </c>
      <c r="C57" s="95">
        <f>SUM(C25:C56)</f>
        <v>3670.2791424235415</v>
      </c>
      <c r="D57" s="95">
        <f t="shared" ref="D57:AY57" si="28">SUM(D25:D56)</f>
        <v>459.76490693830038</v>
      </c>
      <c r="E57" s="95">
        <f t="shared" si="28"/>
        <v>6056.9015947625358</v>
      </c>
      <c r="F57" s="95">
        <f t="shared" si="28"/>
        <v>3947.6400173670477</v>
      </c>
      <c r="G57" s="95">
        <f t="shared" si="28"/>
        <v>5252.9584468581734</v>
      </c>
      <c r="H57" s="95">
        <f t="shared" si="28"/>
        <v>447.32710216189702</v>
      </c>
      <c r="I57" s="95">
        <f t="shared" si="28"/>
        <v>784.84643360316227</v>
      </c>
      <c r="J57" s="95">
        <f t="shared" si="28"/>
        <v>286.8475207421161</v>
      </c>
      <c r="K57" s="95">
        <f t="shared" si="28"/>
        <v>88.71644400788486</v>
      </c>
      <c r="L57" s="95">
        <f t="shared" si="28"/>
        <v>117.98258957605466</v>
      </c>
      <c r="M57" s="95">
        <f t="shared" si="28"/>
        <v>1948.5465162515738</v>
      </c>
      <c r="N57" s="95">
        <f t="shared" si="28"/>
        <v>392.29218388785017</v>
      </c>
      <c r="O57" s="95">
        <f t="shared" si="28"/>
        <v>397.60543397717692</v>
      </c>
      <c r="P57" s="95">
        <f t="shared" si="28"/>
        <v>1017.8680829790733</v>
      </c>
      <c r="Q57" s="95">
        <f t="shared" si="28"/>
        <v>2024.0421584774638</v>
      </c>
      <c r="R57" s="95">
        <f t="shared" si="28"/>
        <v>416.49661911961465</v>
      </c>
      <c r="S57" s="95">
        <f t="shared" si="28"/>
        <v>988.68078295122746</v>
      </c>
      <c r="T57" s="95">
        <f t="shared" si="28"/>
        <v>0.13707937795876707</v>
      </c>
      <c r="U57" s="95">
        <f t="shared" si="28"/>
        <v>658.53771938869011</v>
      </c>
      <c r="V57" s="95">
        <f t="shared" si="28"/>
        <v>156.00394571459037</v>
      </c>
      <c r="W57" s="95">
        <f t="shared" si="28"/>
        <v>309.84935187252466</v>
      </c>
      <c r="X57" s="95">
        <f t="shared" si="28"/>
        <v>88.534809099838938</v>
      </c>
      <c r="Y57" s="95">
        <f t="shared" si="28"/>
        <v>18.248143224645961</v>
      </c>
      <c r="Z57" s="95">
        <f t="shared" si="28"/>
        <v>1752.7889526636413</v>
      </c>
      <c r="AA57" s="95">
        <f t="shared" si="28"/>
        <v>4267.5962468830185</v>
      </c>
      <c r="AB57" s="95">
        <f t="shared" si="28"/>
        <v>740.44322040822146</v>
      </c>
      <c r="AC57" s="95">
        <f t="shared" si="28"/>
        <v>5877.4258594194198</v>
      </c>
      <c r="AD57" s="95">
        <f t="shared" si="28"/>
        <v>1805.4586190149166</v>
      </c>
      <c r="AE57" s="95">
        <f t="shared" si="28"/>
        <v>647.84725782591136</v>
      </c>
      <c r="AF57" s="95">
        <f t="shared" si="28"/>
        <v>403.27786420143559</v>
      </c>
      <c r="AG57" s="95">
        <f t="shared" si="28"/>
        <v>276.31203805520397</v>
      </c>
      <c r="AH57" s="95">
        <f t="shared" si="28"/>
        <v>882.30451314585332</v>
      </c>
      <c r="AI57" s="95">
        <f t="shared" si="28"/>
        <v>715.45571007046919</v>
      </c>
      <c r="AJ57" s="95">
        <f t="shared" si="28"/>
        <v>3772.7717595454751</v>
      </c>
      <c r="AK57" s="95">
        <f t="shared" si="28"/>
        <v>186.06793001248988</v>
      </c>
      <c r="AL57" s="95">
        <f t="shared" si="28"/>
        <v>149.70097782596724</v>
      </c>
      <c r="AM57" s="95">
        <f t="shared" si="28"/>
        <v>2043.6716184119332</v>
      </c>
      <c r="AN57" s="95">
        <f t="shared" si="28"/>
        <v>1202.3177714738199</v>
      </c>
      <c r="AO57" s="95">
        <f t="shared" si="28"/>
        <v>5201.2841479196495</v>
      </c>
      <c r="AP57" s="95">
        <f t="shared" si="28"/>
        <v>1685.0983230308684</v>
      </c>
      <c r="AQ57" s="95">
        <f t="shared" si="28"/>
        <v>254.10980000000001</v>
      </c>
      <c r="AR57" s="95">
        <f t="shared" si="28"/>
        <v>200.2</v>
      </c>
      <c r="AS57" s="95">
        <f t="shared" si="28"/>
        <v>1.3100000000000001E-2</v>
      </c>
      <c r="AT57" s="95">
        <f t="shared" si="28"/>
        <v>858.88072903720843</v>
      </c>
      <c r="AU57" s="95">
        <f t="shared" si="28"/>
        <v>18109.518552293583</v>
      </c>
      <c r="AV57" s="95">
        <f t="shared" si="28"/>
        <v>5642.4468755155376</v>
      </c>
      <c r="AW57" s="95">
        <f t="shared" si="28"/>
        <v>0.84</v>
      </c>
      <c r="AX57" s="95">
        <f t="shared" si="28"/>
        <v>37.728612902703738</v>
      </c>
      <c r="AY57" s="95">
        <f t="shared" si="28"/>
        <v>86243.667504420257</v>
      </c>
    </row>
    <row r="58" spans="1:53" x14ac:dyDescent="0.2">
      <c r="A58" s="267"/>
      <c r="B58" s="265" t="s">
        <v>17128</v>
      </c>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row>
    <row r="59" spans="1:53" x14ac:dyDescent="0.2">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row>
    <row r="63" spans="1:53" x14ac:dyDescent="0.2">
      <c r="B63" s="96" t="s">
        <v>10435</v>
      </c>
      <c r="C63" s="96" t="s">
        <v>794</v>
      </c>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100"/>
      <c r="AZ63"/>
      <c r="BA63"/>
    </row>
    <row r="64" spans="1:53" x14ac:dyDescent="0.2">
      <c r="B64" s="96" t="s">
        <v>793</v>
      </c>
      <c r="C64" s="96" t="s">
        <v>17064</v>
      </c>
      <c r="D64" s="101" t="s">
        <v>17065</v>
      </c>
      <c r="E64" s="101" t="s">
        <v>17066</v>
      </c>
      <c r="F64" s="101" t="s">
        <v>17067</v>
      </c>
      <c r="G64" s="101" t="s">
        <v>17068</v>
      </c>
      <c r="H64" s="101" t="s">
        <v>17069</v>
      </c>
      <c r="I64" s="101" t="s">
        <v>17070</v>
      </c>
      <c r="J64" s="101" t="s">
        <v>17071</v>
      </c>
      <c r="K64" s="101" t="s">
        <v>17072</v>
      </c>
      <c r="L64" s="101" t="s">
        <v>17073</v>
      </c>
      <c r="M64" s="101" t="s">
        <v>17074</v>
      </c>
      <c r="N64" s="101" t="s">
        <v>17075</v>
      </c>
      <c r="O64" s="101" t="s">
        <v>17076</v>
      </c>
      <c r="P64" s="101" t="s">
        <v>17077</v>
      </c>
      <c r="Q64" s="101" t="s">
        <v>17078</v>
      </c>
      <c r="R64" s="101" t="s">
        <v>17079</v>
      </c>
      <c r="S64" s="101" t="s">
        <v>17080</v>
      </c>
      <c r="T64" s="101" t="s">
        <v>17081</v>
      </c>
      <c r="U64" s="101" t="s">
        <v>17082</v>
      </c>
      <c r="V64" s="101" t="s">
        <v>17083</v>
      </c>
      <c r="W64" s="101" t="s">
        <v>17084</v>
      </c>
      <c r="X64" s="101" t="s">
        <v>17085</v>
      </c>
      <c r="Y64" s="101" t="s">
        <v>17086</v>
      </c>
      <c r="Z64" s="101" t="s">
        <v>17087</v>
      </c>
      <c r="AA64" s="101" t="s">
        <v>17088</v>
      </c>
      <c r="AB64" s="101" t="s">
        <v>17089</v>
      </c>
      <c r="AC64" s="101" t="s">
        <v>17090</v>
      </c>
      <c r="AD64" s="101" t="s">
        <v>17091</v>
      </c>
      <c r="AE64" s="101" t="s">
        <v>17092</v>
      </c>
      <c r="AF64" s="101" t="s">
        <v>17093</v>
      </c>
      <c r="AG64" s="101" t="s">
        <v>17094</v>
      </c>
      <c r="AH64" s="101" t="s">
        <v>17095</v>
      </c>
      <c r="AI64" s="101" t="s">
        <v>17096</v>
      </c>
      <c r="AJ64" s="101" t="s">
        <v>17097</v>
      </c>
      <c r="AK64" s="101" t="s">
        <v>17098</v>
      </c>
      <c r="AL64" s="101" t="s">
        <v>17099</v>
      </c>
      <c r="AM64" s="101" t="s">
        <v>17100</v>
      </c>
      <c r="AN64" s="101" t="s">
        <v>17101</v>
      </c>
      <c r="AO64" s="101" t="s">
        <v>17102</v>
      </c>
      <c r="AP64" s="101" t="s">
        <v>17103</v>
      </c>
      <c r="AQ64" s="101" t="s">
        <v>17117</v>
      </c>
      <c r="AR64" s="101" t="s">
        <v>17118</v>
      </c>
      <c r="AS64" s="101" t="s">
        <v>17119</v>
      </c>
      <c r="AT64" s="101" t="s">
        <v>17104</v>
      </c>
      <c r="AU64" s="101" t="s">
        <v>17105</v>
      </c>
      <c r="AV64" s="101" t="s">
        <v>17063</v>
      </c>
      <c r="AW64" s="101" t="s">
        <v>17109</v>
      </c>
      <c r="AX64" s="101" t="s">
        <v>17130</v>
      </c>
      <c r="AY64" s="102" t="s">
        <v>10437</v>
      </c>
      <c r="AZ64"/>
      <c r="BA64"/>
    </row>
    <row r="65" spans="2:53" x14ac:dyDescent="0.2">
      <c r="B65" s="96" t="s">
        <v>821</v>
      </c>
      <c r="C65" s="103">
        <v>2361.5776880970561</v>
      </c>
      <c r="D65" s="104">
        <v>364.84437107102997</v>
      </c>
      <c r="E65" s="104">
        <v>5429.2701065742322</v>
      </c>
      <c r="F65" s="104">
        <v>2965.6134641912931</v>
      </c>
      <c r="G65" s="104">
        <v>3851.963716109512</v>
      </c>
      <c r="H65" s="104">
        <v>357.10737152928738</v>
      </c>
      <c r="I65" s="104">
        <v>739.62862748369662</v>
      </c>
      <c r="J65" s="104">
        <v>116.8497609658657</v>
      </c>
      <c r="K65" s="104">
        <v>28.049350801950531</v>
      </c>
      <c r="L65" s="104">
        <v>15.416955525527289</v>
      </c>
      <c r="M65" s="104">
        <v>1383.7249282885846</v>
      </c>
      <c r="N65" s="104">
        <v>142.89548205158334</v>
      </c>
      <c r="O65" s="104">
        <v>119.36989307326245</v>
      </c>
      <c r="P65" s="104">
        <v>515.67846072498673</v>
      </c>
      <c r="Q65" s="104">
        <v>1537.2525450502319</v>
      </c>
      <c r="R65" s="104">
        <v>408.52829662182006</v>
      </c>
      <c r="S65" s="104">
        <v>463.36442573879322</v>
      </c>
      <c r="T65" s="104">
        <v>6.79161036366841E-2</v>
      </c>
      <c r="U65" s="104">
        <v>522.36263909288527</v>
      </c>
      <c r="V65" s="104">
        <v>35.18054168380236</v>
      </c>
      <c r="W65" s="104">
        <v>113.96529169849009</v>
      </c>
      <c r="X65" s="104">
        <v>30.765994947417894</v>
      </c>
      <c r="Y65" s="104">
        <v>5.2974560836613591</v>
      </c>
      <c r="Z65" s="104">
        <v>996.5490546971389</v>
      </c>
      <c r="AA65" s="104">
        <v>3447.5873601668527</v>
      </c>
      <c r="AB65" s="104">
        <v>173.18606427354445</v>
      </c>
      <c r="AC65" s="104">
        <v>5286.7161069032363</v>
      </c>
      <c r="AD65" s="104">
        <v>972.67433517419659</v>
      </c>
      <c r="AE65" s="104">
        <v>424.36196726396804</v>
      </c>
      <c r="AF65" s="104">
        <v>183.79926076611244</v>
      </c>
      <c r="AG65" s="104">
        <v>74.97937841489923</v>
      </c>
      <c r="AH65" s="104">
        <v>422.7247359027084</v>
      </c>
      <c r="AI65" s="104">
        <v>513.56610986428529</v>
      </c>
      <c r="AJ65" s="104">
        <v>2689.1015781328952</v>
      </c>
      <c r="AK65" s="104">
        <v>63.162510163915165</v>
      </c>
      <c r="AL65" s="104">
        <v>46.997943716585397</v>
      </c>
      <c r="AM65" s="104">
        <v>1764.204790212091</v>
      </c>
      <c r="AN65" s="104">
        <v>677.10322307737499</v>
      </c>
      <c r="AO65" s="104">
        <v>4827.353452335351</v>
      </c>
      <c r="AP65" s="104">
        <v>1103.5322843428705</v>
      </c>
      <c r="AQ65" s="104">
        <v>251.2295</v>
      </c>
      <c r="AR65" s="104">
        <v>195.76</v>
      </c>
      <c r="AS65" s="104">
        <v>1.3100000000000001E-2</v>
      </c>
      <c r="AT65" s="104">
        <v>501.7782832971036</v>
      </c>
      <c r="AU65" s="104">
        <v>16340.881186181772</v>
      </c>
      <c r="AV65" s="104">
        <v>3927.824230068738</v>
      </c>
      <c r="AW65" s="104"/>
      <c r="AX65" s="104">
        <v>17.726103049174547</v>
      </c>
      <c r="AY65" s="274">
        <v>66411.587841513436</v>
      </c>
      <c r="AZ65"/>
      <c r="BA65"/>
    </row>
    <row r="66" spans="2:53" x14ac:dyDescent="0.2">
      <c r="B66" s="83" t="s">
        <v>2582</v>
      </c>
      <c r="C66" s="105">
        <v>704.34132918864395</v>
      </c>
      <c r="D66" s="106">
        <v>35.877976553845137</v>
      </c>
      <c r="E66" s="106">
        <v>239.81594854412273</v>
      </c>
      <c r="F66" s="106">
        <v>443.75392053440038</v>
      </c>
      <c r="G66" s="106">
        <v>889.39615562426627</v>
      </c>
      <c r="H66" s="106">
        <v>45.319549331172801</v>
      </c>
      <c r="I66" s="106">
        <v>32.101347442914069</v>
      </c>
      <c r="J66" s="106">
        <v>81.197525885017939</v>
      </c>
      <c r="K66" s="106">
        <v>32.101347442914069</v>
      </c>
      <c r="L66" s="106">
        <v>86.862469551414534</v>
      </c>
      <c r="M66" s="106">
        <v>253.03415043238149</v>
      </c>
      <c r="N66" s="106">
        <v>103.85730055060435</v>
      </c>
      <c r="O66" s="106">
        <v>162.39505177003588</v>
      </c>
      <c r="P66" s="106">
        <v>173.72493910282907</v>
      </c>
      <c r="Q66" s="106">
        <v>175.61325365829461</v>
      </c>
      <c r="R66" s="106">
        <v>7.5532582218621336</v>
      </c>
      <c r="S66" s="106">
        <v>388.99279842589988</v>
      </c>
      <c r="T66" s="106">
        <v>0</v>
      </c>
      <c r="U66" s="106">
        <v>81.197525885017939</v>
      </c>
      <c r="V66" s="106">
        <v>84.974154995949021</v>
      </c>
      <c r="W66" s="106">
        <v>126.51707521619075</v>
      </c>
      <c r="X66" s="106">
        <v>26.436403776517466</v>
      </c>
      <c r="Y66" s="106">
        <v>7.5532582218621336</v>
      </c>
      <c r="Z66" s="106">
        <v>581.60088308338425</v>
      </c>
      <c r="AA66" s="106">
        <v>470.19032431091779</v>
      </c>
      <c r="AB66" s="106">
        <v>390.88111298136539</v>
      </c>
      <c r="AC66" s="106">
        <v>0</v>
      </c>
      <c r="AD66" s="106">
        <v>494.7384135319698</v>
      </c>
      <c r="AE66" s="106">
        <v>132.18201888258736</v>
      </c>
      <c r="AF66" s="106">
        <v>77.42089677408687</v>
      </c>
      <c r="AG66" s="106">
        <v>124.62876066072521</v>
      </c>
      <c r="AH66" s="106">
        <v>224.70943210039849</v>
      </c>
      <c r="AI66" s="106">
        <v>56.649436663966007</v>
      </c>
      <c r="AJ66" s="106">
        <v>632.58537608095378</v>
      </c>
      <c r="AK66" s="106">
        <v>62.314380330362603</v>
      </c>
      <c r="AL66" s="106">
        <v>54.761122108500473</v>
      </c>
      <c r="AM66" s="106">
        <v>0</v>
      </c>
      <c r="AN66" s="106">
        <v>304.01864342995088</v>
      </c>
      <c r="AO66" s="106">
        <v>179.38988276922569</v>
      </c>
      <c r="AP66" s="106">
        <v>203.93797199027762</v>
      </c>
      <c r="AQ66" s="106"/>
      <c r="AR66" s="106"/>
      <c r="AS66" s="106"/>
      <c r="AT66" s="106">
        <v>196.38471376841548</v>
      </c>
      <c r="AU66" s="106">
        <v>713.78290196597163</v>
      </c>
      <c r="AV66" s="106">
        <v>953.59885051009439</v>
      </c>
      <c r="AW66" s="106"/>
      <c r="AX66" s="106">
        <v>1.8883145554655334</v>
      </c>
      <c r="AY66" s="275">
        <v>10038.280176854778</v>
      </c>
      <c r="AZ66"/>
      <c r="BA66"/>
    </row>
    <row r="67" spans="2:53" x14ac:dyDescent="0.2">
      <c r="B67" s="83" t="s">
        <v>2411</v>
      </c>
      <c r="C67" s="105">
        <v>497.6626520180954</v>
      </c>
      <c r="D67" s="106">
        <v>23.943187826802188</v>
      </c>
      <c r="E67" s="106">
        <v>298.17842664943305</v>
      </c>
      <c r="F67" s="106">
        <v>436.43922213735976</v>
      </c>
      <c r="G67" s="106">
        <v>443.74284707126498</v>
      </c>
      <c r="H67" s="106">
        <v>38.931496386816292</v>
      </c>
      <c r="I67" s="106">
        <v>11.939839022384115</v>
      </c>
      <c r="J67" s="106">
        <v>81.483050349568188</v>
      </c>
      <c r="K67" s="106">
        <v>26.229539980024679</v>
      </c>
      <c r="L67" s="106">
        <v>14.416720521708479</v>
      </c>
      <c r="M67" s="106">
        <v>260.00904764702426</v>
      </c>
      <c r="N67" s="106">
        <v>133.62458139944775</v>
      </c>
      <c r="O67" s="106">
        <v>106.06133599670996</v>
      </c>
      <c r="P67" s="106">
        <v>267.63022149109923</v>
      </c>
      <c r="Q67" s="106">
        <v>226.15833382292465</v>
      </c>
      <c r="R67" s="106">
        <v>0.38105869220374838</v>
      </c>
      <c r="S67" s="106">
        <v>121.17666412079198</v>
      </c>
      <c r="T67" s="106">
        <v>6.3509782033958059E-2</v>
      </c>
      <c r="U67" s="106">
        <v>31.310322542741321</v>
      </c>
      <c r="V67" s="106">
        <v>32.898067093590271</v>
      </c>
      <c r="W67" s="106">
        <v>61.096410316667658</v>
      </c>
      <c r="X67" s="106">
        <v>28.769931261383</v>
      </c>
      <c r="Y67" s="106">
        <v>4.9537629986487284</v>
      </c>
      <c r="Z67" s="106">
        <v>153.63016274014456</v>
      </c>
      <c r="AA67" s="106">
        <v>277.09317901415898</v>
      </c>
      <c r="AB67" s="106">
        <v>161.94994418659306</v>
      </c>
      <c r="AC67" s="106">
        <v>281.22131484636628</v>
      </c>
      <c r="AD67" s="106">
        <v>291.19235062569771</v>
      </c>
      <c r="AE67" s="106">
        <v>65.732624405146581</v>
      </c>
      <c r="AF67" s="106">
        <v>130.3855825157159</v>
      </c>
      <c r="AG67" s="106">
        <v>70.114799365489688</v>
      </c>
      <c r="AH67" s="106">
        <v>176.4301744903355</v>
      </c>
      <c r="AI67" s="106">
        <v>128.60730861876507</v>
      </c>
      <c r="AJ67" s="106">
        <v>393.50660948240414</v>
      </c>
      <c r="AK67" s="106">
        <v>55.253510369543513</v>
      </c>
      <c r="AL67" s="106">
        <v>43.94876916749898</v>
      </c>
      <c r="AM67" s="106">
        <v>234.22407614123733</v>
      </c>
      <c r="AN67" s="106">
        <v>200.43687209917164</v>
      </c>
      <c r="AO67" s="106">
        <v>159.53657246930266</v>
      </c>
      <c r="AP67" s="106">
        <v>208.56612419951827</v>
      </c>
      <c r="AQ67" s="106"/>
      <c r="AR67" s="106"/>
      <c r="AS67" s="106"/>
      <c r="AT67" s="106">
        <v>146.64408671640916</v>
      </c>
      <c r="AU67" s="106">
        <v>712.19869572880566</v>
      </c>
      <c r="AV67" s="106">
        <v>650.84824628400213</v>
      </c>
      <c r="AW67" s="106"/>
      <c r="AX67" s="106">
        <v>16.576053110863054</v>
      </c>
      <c r="AY67" s="275">
        <v>7705.1972857058927</v>
      </c>
      <c r="AZ67"/>
      <c r="BA67"/>
    </row>
    <row r="68" spans="2:53" x14ac:dyDescent="0.2">
      <c r="B68" s="83" t="s">
        <v>2586</v>
      </c>
      <c r="C68" s="105">
        <v>0</v>
      </c>
      <c r="D68" s="106">
        <v>0</v>
      </c>
      <c r="E68" s="106">
        <v>0</v>
      </c>
      <c r="F68" s="106">
        <v>0</v>
      </c>
      <c r="G68" s="106">
        <v>0</v>
      </c>
      <c r="H68" s="106">
        <v>0</v>
      </c>
      <c r="I68" s="106">
        <v>0</v>
      </c>
      <c r="J68" s="106">
        <v>0</v>
      </c>
      <c r="K68" s="106">
        <v>0</v>
      </c>
      <c r="L68" s="106">
        <v>0</v>
      </c>
      <c r="M68" s="106">
        <v>0</v>
      </c>
      <c r="N68" s="106">
        <v>0</v>
      </c>
      <c r="O68" s="106">
        <v>0</v>
      </c>
      <c r="P68" s="106">
        <v>0</v>
      </c>
      <c r="Q68" s="106">
        <v>0</v>
      </c>
      <c r="R68" s="106">
        <v>0</v>
      </c>
      <c r="S68" s="106">
        <v>0</v>
      </c>
      <c r="T68" s="106">
        <v>0</v>
      </c>
      <c r="U68" s="106">
        <v>0</v>
      </c>
      <c r="V68" s="106">
        <v>0</v>
      </c>
      <c r="W68" s="106">
        <v>0</v>
      </c>
      <c r="X68" s="106">
        <v>0</v>
      </c>
      <c r="Y68" s="106">
        <v>0</v>
      </c>
      <c r="Z68" s="106">
        <v>0</v>
      </c>
      <c r="AA68" s="106">
        <v>0</v>
      </c>
      <c r="AB68" s="106">
        <v>0</v>
      </c>
      <c r="AC68" s="106">
        <v>0</v>
      </c>
      <c r="AD68" s="106">
        <v>0</v>
      </c>
      <c r="AE68" s="106">
        <v>0</v>
      </c>
      <c r="AF68" s="106">
        <v>0</v>
      </c>
      <c r="AG68" s="106">
        <v>0</v>
      </c>
      <c r="AH68" s="106">
        <v>0</v>
      </c>
      <c r="AI68" s="106">
        <v>0</v>
      </c>
      <c r="AJ68" s="106">
        <v>0</v>
      </c>
      <c r="AK68" s="106">
        <v>0</v>
      </c>
      <c r="AL68" s="106">
        <v>0</v>
      </c>
      <c r="AM68" s="106">
        <v>0</v>
      </c>
      <c r="AN68" s="106">
        <v>0</v>
      </c>
      <c r="AO68" s="106">
        <v>0</v>
      </c>
      <c r="AP68" s="106">
        <v>0</v>
      </c>
      <c r="AQ68" s="106"/>
      <c r="AR68" s="106"/>
      <c r="AS68" s="106"/>
      <c r="AT68" s="106">
        <v>0</v>
      </c>
      <c r="AU68" s="106">
        <v>0</v>
      </c>
      <c r="AV68" s="106">
        <v>0</v>
      </c>
      <c r="AW68" s="106"/>
      <c r="AX68" s="106">
        <v>0</v>
      </c>
      <c r="AY68" s="275">
        <v>0</v>
      </c>
      <c r="AZ68"/>
      <c r="BA68"/>
    </row>
    <row r="69" spans="2:53" x14ac:dyDescent="0.2">
      <c r="B69" s="83" t="s">
        <v>2585</v>
      </c>
      <c r="C69" s="105">
        <v>0</v>
      </c>
      <c r="D69" s="106">
        <v>0</v>
      </c>
      <c r="E69" s="106">
        <v>0</v>
      </c>
      <c r="F69" s="106">
        <v>0</v>
      </c>
      <c r="G69" s="106">
        <v>0</v>
      </c>
      <c r="H69" s="106">
        <v>0</v>
      </c>
      <c r="I69" s="106">
        <v>0</v>
      </c>
      <c r="J69" s="106">
        <v>0</v>
      </c>
      <c r="K69" s="106">
        <v>0</v>
      </c>
      <c r="L69" s="106">
        <v>0</v>
      </c>
      <c r="M69" s="106">
        <v>0</v>
      </c>
      <c r="N69" s="106">
        <v>0</v>
      </c>
      <c r="O69" s="106">
        <v>0</v>
      </c>
      <c r="P69" s="106">
        <v>0</v>
      </c>
      <c r="Q69" s="106">
        <v>0</v>
      </c>
      <c r="R69" s="106">
        <v>0</v>
      </c>
      <c r="S69" s="106">
        <v>0</v>
      </c>
      <c r="T69" s="106">
        <v>0</v>
      </c>
      <c r="U69" s="106">
        <v>0</v>
      </c>
      <c r="V69" s="106">
        <v>0</v>
      </c>
      <c r="W69" s="106">
        <v>0</v>
      </c>
      <c r="X69" s="106">
        <v>0</v>
      </c>
      <c r="Y69" s="106">
        <v>0</v>
      </c>
      <c r="Z69" s="106">
        <v>0</v>
      </c>
      <c r="AA69" s="106">
        <v>0</v>
      </c>
      <c r="AB69" s="106">
        <v>0</v>
      </c>
      <c r="AC69" s="106">
        <v>0</v>
      </c>
      <c r="AD69" s="106">
        <v>0</v>
      </c>
      <c r="AE69" s="106">
        <v>0</v>
      </c>
      <c r="AF69" s="106">
        <v>0</v>
      </c>
      <c r="AG69" s="106">
        <v>0</v>
      </c>
      <c r="AH69" s="106">
        <v>0</v>
      </c>
      <c r="AI69" s="106">
        <v>0</v>
      </c>
      <c r="AJ69" s="106">
        <v>0</v>
      </c>
      <c r="AK69" s="106">
        <v>0</v>
      </c>
      <c r="AL69" s="106">
        <v>0</v>
      </c>
      <c r="AM69" s="106">
        <v>0</v>
      </c>
      <c r="AN69" s="106">
        <v>0</v>
      </c>
      <c r="AO69" s="106">
        <v>0</v>
      </c>
      <c r="AP69" s="106">
        <v>0</v>
      </c>
      <c r="AQ69" s="106"/>
      <c r="AR69" s="106"/>
      <c r="AS69" s="106"/>
      <c r="AT69" s="106">
        <v>0</v>
      </c>
      <c r="AU69" s="106">
        <v>0</v>
      </c>
      <c r="AV69" s="106">
        <v>0</v>
      </c>
      <c r="AW69" s="106"/>
      <c r="AX69" s="106">
        <v>0</v>
      </c>
      <c r="AY69" s="275">
        <v>0</v>
      </c>
      <c r="AZ69"/>
      <c r="BA69"/>
    </row>
    <row r="70" spans="2:53" x14ac:dyDescent="0.2">
      <c r="B70" s="83" t="s">
        <v>2410</v>
      </c>
      <c r="C70" s="105">
        <v>0</v>
      </c>
      <c r="D70" s="106">
        <v>0</v>
      </c>
      <c r="E70" s="106">
        <v>0</v>
      </c>
      <c r="F70" s="106">
        <v>0</v>
      </c>
      <c r="G70" s="106">
        <v>0</v>
      </c>
      <c r="H70" s="106">
        <v>0</v>
      </c>
      <c r="I70" s="106">
        <v>0</v>
      </c>
      <c r="J70" s="106">
        <v>0</v>
      </c>
      <c r="K70" s="106">
        <v>0</v>
      </c>
      <c r="L70" s="106">
        <v>0</v>
      </c>
      <c r="M70" s="106">
        <v>0</v>
      </c>
      <c r="N70" s="106">
        <v>0</v>
      </c>
      <c r="O70" s="106">
        <v>0</v>
      </c>
      <c r="P70" s="106">
        <v>0</v>
      </c>
      <c r="Q70" s="106">
        <v>0</v>
      </c>
      <c r="R70" s="106">
        <v>0</v>
      </c>
      <c r="S70" s="106">
        <v>0</v>
      </c>
      <c r="T70" s="106">
        <v>0</v>
      </c>
      <c r="U70" s="106">
        <v>0</v>
      </c>
      <c r="V70" s="106">
        <v>0</v>
      </c>
      <c r="W70" s="106">
        <v>0</v>
      </c>
      <c r="X70" s="106">
        <v>0</v>
      </c>
      <c r="Y70" s="106">
        <v>0</v>
      </c>
      <c r="Z70" s="106">
        <v>0</v>
      </c>
      <c r="AA70" s="106">
        <v>0</v>
      </c>
      <c r="AB70" s="106">
        <v>0</v>
      </c>
      <c r="AC70" s="106">
        <v>0</v>
      </c>
      <c r="AD70" s="106">
        <v>0</v>
      </c>
      <c r="AE70" s="106">
        <v>0</v>
      </c>
      <c r="AF70" s="106">
        <v>0</v>
      </c>
      <c r="AG70" s="106">
        <v>0</v>
      </c>
      <c r="AH70" s="106">
        <v>0</v>
      </c>
      <c r="AI70" s="106">
        <v>0</v>
      </c>
      <c r="AJ70" s="106">
        <v>0</v>
      </c>
      <c r="AK70" s="106">
        <v>0</v>
      </c>
      <c r="AL70" s="106">
        <v>0</v>
      </c>
      <c r="AM70" s="106">
        <v>0</v>
      </c>
      <c r="AN70" s="106">
        <v>0</v>
      </c>
      <c r="AO70" s="106">
        <v>0</v>
      </c>
      <c r="AP70" s="106">
        <v>0</v>
      </c>
      <c r="AQ70" s="106"/>
      <c r="AR70" s="106"/>
      <c r="AS70" s="106"/>
      <c r="AT70" s="106">
        <v>0</v>
      </c>
      <c r="AU70" s="106">
        <v>0</v>
      </c>
      <c r="AV70" s="106">
        <v>0</v>
      </c>
      <c r="AW70" s="106"/>
      <c r="AX70" s="106">
        <v>0</v>
      </c>
      <c r="AY70" s="275">
        <v>0</v>
      </c>
      <c r="AZ70"/>
      <c r="BA70"/>
    </row>
    <row r="71" spans="2:53" x14ac:dyDescent="0.2">
      <c r="B71" s="83" t="s">
        <v>5581</v>
      </c>
      <c r="C71" s="105">
        <v>0</v>
      </c>
      <c r="D71" s="106">
        <v>0</v>
      </c>
      <c r="E71" s="106">
        <v>0</v>
      </c>
      <c r="F71" s="106">
        <v>0</v>
      </c>
      <c r="G71" s="106">
        <v>0</v>
      </c>
      <c r="H71" s="106">
        <v>0</v>
      </c>
      <c r="I71" s="106">
        <v>0</v>
      </c>
      <c r="J71" s="106">
        <v>0</v>
      </c>
      <c r="K71" s="106">
        <v>0</v>
      </c>
      <c r="L71" s="106">
        <v>0</v>
      </c>
      <c r="M71" s="106">
        <v>0</v>
      </c>
      <c r="N71" s="106">
        <v>0</v>
      </c>
      <c r="O71" s="106">
        <v>0</v>
      </c>
      <c r="P71" s="106">
        <v>0</v>
      </c>
      <c r="Q71" s="106">
        <v>0</v>
      </c>
      <c r="R71" s="106">
        <v>0</v>
      </c>
      <c r="S71" s="106">
        <v>0</v>
      </c>
      <c r="T71" s="106">
        <v>0</v>
      </c>
      <c r="U71" s="106">
        <v>0</v>
      </c>
      <c r="V71" s="106">
        <v>0</v>
      </c>
      <c r="W71" s="106">
        <v>0</v>
      </c>
      <c r="X71" s="106">
        <v>0</v>
      </c>
      <c r="Y71" s="106">
        <v>0</v>
      </c>
      <c r="Z71" s="106">
        <v>0</v>
      </c>
      <c r="AA71" s="106">
        <v>0</v>
      </c>
      <c r="AB71" s="106">
        <v>0</v>
      </c>
      <c r="AC71" s="106">
        <v>0</v>
      </c>
      <c r="AD71" s="106">
        <v>0</v>
      </c>
      <c r="AE71" s="106">
        <v>0</v>
      </c>
      <c r="AF71" s="106">
        <v>0</v>
      </c>
      <c r="AG71" s="106">
        <v>0</v>
      </c>
      <c r="AH71" s="106">
        <v>0</v>
      </c>
      <c r="AI71" s="106">
        <v>0</v>
      </c>
      <c r="AJ71" s="106">
        <v>0</v>
      </c>
      <c r="AK71" s="106">
        <v>0</v>
      </c>
      <c r="AL71" s="106">
        <v>0</v>
      </c>
      <c r="AM71" s="106">
        <v>0</v>
      </c>
      <c r="AN71" s="106">
        <v>0</v>
      </c>
      <c r="AO71" s="106">
        <v>0</v>
      </c>
      <c r="AP71" s="106">
        <v>0</v>
      </c>
      <c r="AQ71" s="106"/>
      <c r="AR71" s="106"/>
      <c r="AS71" s="106"/>
      <c r="AT71" s="106">
        <v>0</v>
      </c>
      <c r="AU71" s="106">
        <v>0</v>
      </c>
      <c r="AV71" s="106">
        <v>0</v>
      </c>
      <c r="AW71" s="106"/>
      <c r="AX71" s="106">
        <v>0</v>
      </c>
      <c r="AY71" s="275">
        <v>0</v>
      </c>
      <c r="AZ71"/>
      <c r="BA71"/>
    </row>
    <row r="72" spans="2:53" x14ac:dyDescent="0.2">
      <c r="B72" s="83" t="s">
        <v>898</v>
      </c>
      <c r="C72" s="105">
        <v>3.7191000000000001</v>
      </c>
      <c r="D72" s="106">
        <v>4.5</v>
      </c>
      <c r="E72" s="106">
        <v>0.89</v>
      </c>
      <c r="F72" s="106">
        <v>1.3979999999999999</v>
      </c>
      <c r="G72" s="106">
        <v>1.331</v>
      </c>
      <c r="H72" s="106"/>
      <c r="I72" s="106"/>
      <c r="J72" s="106"/>
      <c r="K72" s="106"/>
      <c r="L72" s="106"/>
      <c r="M72" s="106">
        <v>0.95440000000000003</v>
      </c>
      <c r="N72" s="106"/>
      <c r="O72" s="106"/>
      <c r="P72" s="106">
        <v>0.25</v>
      </c>
      <c r="Q72" s="106">
        <v>2.1497999999999999</v>
      </c>
      <c r="R72" s="106"/>
      <c r="S72" s="106">
        <v>0.28079999999999999</v>
      </c>
      <c r="T72" s="106"/>
      <c r="U72" s="106">
        <v>5.3179999999999996</v>
      </c>
      <c r="V72" s="106"/>
      <c r="W72" s="106"/>
      <c r="X72" s="106"/>
      <c r="Y72" s="106"/>
      <c r="Z72" s="106">
        <v>0.86899999999999999</v>
      </c>
      <c r="AA72" s="106">
        <v>27.9588</v>
      </c>
      <c r="AB72" s="106"/>
      <c r="AC72" s="106">
        <v>2.9157999999999999</v>
      </c>
      <c r="AD72" s="106">
        <v>0.57410000000000005</v>
      </c>
      <c r="AE72" s="106">
        <v>0.13070000000000001</v>
      </c>
      <c r="AF72" s="106"/>
      <c r="AG72" s="106"/>
      <c r="AH72" s="106">
        <v>1.2227999999999999</v>
      </c>
      <c r="AI72" s="106">
        <v>0.51500000000000001</v>
      </c>
      <c r="AJ72" s="106">
        <v>2.52</v>
      </c>
      <c r="AK72" s="106">
        <v>0.39</v>
      </c>
      <c r="AL72" s="106"/>
      <c r="AM72" s="106">
        <v>2.2960000000000003</v>
      </c>
      <c r="AN72" s="106">
        <v>1.64</v>
      </c>
      <c r="AO72" s="106">
        <v>3.08</v>
      </c>
      <c r="AP72" s="106">
        <v>4.3925999999999998</v>
      </c>
      <c r="AQ72" s="106"/>
      <c r="AR72" s="106"/>
      <c r="AS72" s="106"/>
      <c r="AT72" s="106"/>
      <c r="AU72" s="106">
        <v>128.07</v>
      </c>
      <c r="AV72" s="106">
        <v>18.002400000000002</v>
      </c>
      <c r="AW72" s="106">
        <v>0.84</v>
      </c>
      <c r="AX72" s="106"/>
      <c r="AY72" s="275">
        <v>216.20830000000001</v>
      </c>
      <c r="AZ72"/>
      <c r="BA72"/>
    </row>
    <row r="73" spans="2:53" x14ac:dyDescent="0.2">
      <c r="B73" s="83" t="s">
        <v>11</v>
      </c>
      <c r="C73" s="105">
        <v>51.0884</v>
      </c>
      <c r="D73" s="106">
        <v>28.13</v>
      </c>
      <c r="E73" s="106">
        <v>52.332499999999996</v>
      </c>
      <c r="F73" s="106">
        <v>46.834699999999998</v>
      </c>
      <c r="G73" s="106">
        <v>20.982600000000001</v>
      </c>
      <c r="H73" s="106">
        <v>2.4093</v>
      </c>
      <c r="I73" s="106"/>
      <c r="J73" s="106"/>
      <c r="K73" s="106"/>
      <c r="L73" s="106"/>
      <c r="M73" s="106">
        <v>21.795000000000002</v>
      </c>
      <c r="N73" s="106"/>
      <c r="O73" s="106"/>
      <c r="P73" s="106">
        <v>32.049999999999997</v>
      </c>
      <c r="Q73" s="106">
        <v>39.529899999999998</v>
      </c>
      <c r="R73" s="106"/>
      <c r="S73" s="106">
        <v>3.5297999999999998</v>
      </c>
      <c r="T73" s="106"/>
      <c r="U73" s="106">
        <v>9.5299999999999994</v>
      </c>
      <c r="V73" s="106"/>
      <c r="W73" s="106"/>
      <c r="X73" s="106"/>
      <c r="Y73" s="106"/>
      <c r="Z73" s="106">
        <v>5.46</v>
      </c>
      <c r="AA73" s="106">
        <v>18.28</v>
      </c>
      <c r="AB73" s="106"/>
      <c r="AC73" s="106">
        <v>233.9545</v>
      </c>
      <c r="AD73" s="106">
        <v>17.079999999999998</v>
      </c>
      <c r="AE73" s="106">
        <v>17.75</v>
      </c>
      <c r="AF73" s="106"/>
      <c r="AG73" s="106"/>
      <c r="AH73" s="106">
        <v>40.450099999999999</v>
      </c>
      <c r="AI73" s="106">
        <v>3.6432000000000002</v>
      </c>
      <c r="AJ73" s="106">
        <v>13.701999999999998</v>
      </c>
      <c r="AK73" s="106"/>
      <c r="AL73" s="106"/>
      <c r="AM73" s="106">
        <v>13.046399999999998</v>
      </c>
      <c r="AN73" s="106">
        <v>0</v>
      </c>
      <c r="AO73" s="106">
        <v>16.09</v>
      </c>
      <c r="AP73" s="106">
        <v>134.68</v>
      </c>
      <c r="AQ73" s="106"/>
      <c r="AR73" s="106">
        <v>4.18</v>
      </c>
      <c r="AS73" s="106"/>
      <c r="AT73" s="106"/>
      <c r="AU73" s="106">
        <v>92.539999999999992</v>
      </c>
      <c r="AV73" s="106">
        <v>24.25</v>
      </c>
      <c r="AW73" s="106"/>
      <c r="AX73" s="106"/>
      <c r="AY73" s="275">
        <v>943.3184</v>
      </c>
      <c r="AZ73"/>
      <c r="BA73"/>
    </row>
    <row r="74" spans="2:53" x14ac:dyDescent="0.2">
      <c r="B74" s="83" t="s">
        <v>1862</v>
      </c>
      <c r="C74" s="105">
        <v>0</v>
      </c>
      <c r="D74" s="106">
        <v>0</v>
      </c>
      <c r="E74" s="106">
        <v>0</v>
      </c>
      <c r="F74" s="106">
        <v>0</v>
      </c>
      <c r="G74" s="106">
        <v>0</v>
      </c>
      <c r="H74" s="106">
        <v>0</v>
      </c>
      <c r="I74" s="106">
        <v>0</v>
      </c>
      <c r="J74" s="106">
        <v>0</v>
      </c>
      <c r="K74" s="106">
        <v>0</v>
      </c>
      <c r="L74" s="106">
        <v>0</v>
      </c>
      <c r="M74" s="106">
        <v>0</v>
      </c>
      <c r="N74" s="106">
        <v>0</v>
      </c>
      <c r="O74" s="106">
        <v>0</v>
      </c>
      <c r="P74" s="106">
        <v>0</v>
      </c>
      <c r="Q74" s="106">
        <v>0</v>
      </c>
      <c r="R74" s="106">
        <v>0</v>
      </c>
      <c r="S74" s="106">
        <v>0</v>
      </c>
      <c r="T74" s="106">
        <v>0</v>
      </c>
      <c r="U74" s="106">
        <v>0</v>
      </c>
      <c r="V74" s="106">
        <v>0</v>
      </c>
      <c r="W74" s="106">
        <v>0</v>
      </c>
      <c r="X74" s="106">
        <v>0</v>
      </c>
      <c r="Y74" s="106">
        <v>0</v>
      </c>
      <c r="Z74" s="106">
        <v>0</v>
      </c>
      <c r="AA74" s="106">
        <v>0</v>
      </c>
      <c r="AB74" s="106">
        <v>0</v>
      </c>
      <c r="AC74" s="106">
        <v>0</v>
      </c>
      <c r="AD74" s="106">
        <v>0</v>
      </c>
      <c r="AE74" s="106">
        <v>0</v>
      </c>
      <c r="AF74" s="106">
        <v>0</v>
      </c>
      <c r="AG74" s="106">
        <v>0</v>
      </c>
      <c r="AH74" s="106">
        <v>0</v>
      </c>
      <c r="AI74" s="106">
        <v>0</v>
      </c>
      <c r="AJ74" s="106">
        <v>0</v>
      </c>
      <c r="AK74" s="106">
        <v>0</v>
      </c>
      <c r="AL74" s="106">
        <v>0</v>
      </c>
      <c r="AM74" s="106">
        <v>0</v>
      </c>
      <c r="AN74" s="106">
        <v>0</v>
      </c>
      <c r="AO74" s="106">
        <v>0</v>
      </c>
      <c r="AP74" s="106">
        <v>0</v>
      </c>
      <c r="AQ74" s="106"/>
      <c r="AR74" s="106"/>
      <c r="AS74" s="106"/>
      <c r="AT74" s="106">
        <v>0</v>
      </c>
      <c r="AU74" s="106">
        <v>0</v>
      </c>
      <c r="AV74" s="106">
        <v>0</v>
      </c>
      <c r="AW74" s="106"/>
      <c r="AX74" s="106">
        <v>0</v>
      </c>
      <c r="AY74" s="275">
        <v>0</v>
      </c>
      <c r="AZ74"/>
      <c r="BA74"/>
    </row>
    <row r="75" spans="2:53" x14ac:dyDescent="0.2">
      <c r="B75" s="83" t="s">
        <v>1863</v>
      </c>
      <c r="C75" s="105">
        <v>0</v>
      </c>
      <c r="D75" s="106">
        <v>0</v>
      </c>
      <c r="E75" s="106">
        <v>0</v>
      </c>
      <c r="F75" s="106">
        <v>3.0144000000000002</v>
      </c>
      <c r="G75" s="106">
        <v>0</v>
      </c>
      <c r="H75" s="106">
        <v>0</v>
      </c>
      <c r="I75" s="106">
        <v>0</v>
      </c>
      <c r="J75" s="106"/>
      <c r="K75" s="106"/>
      <c r="L75" s="106"/>
      <c r="M75" s="106">
        <v>0</v>
      </c>
      <c r="N75" s="106"/>
      <c r="O75" s="106"/>
      <c r="P75" s="106">
        <v>0</v>
      </c>
      <c r="Q75" s="106">
        <v>0</v>
      </c>
      <c r="R75" s="106">
        <v>0</v>
      </c>
      <c r="S75" s="106">
        <v>8.9999999999999998E-4</v>
      </c>
      <c r="T75" s="106"/>
      <c r="U75" s="106">
        <v>0</v>
      </c>
      <c r="V75" s="106"/>
      <c r="W75" s="106">
        <v>0</v>
      </c>
      <c r="X75" s="106"/>
      <c r="Y75" s="106"/>
      <c r="Z75" s="106">
        <v>0</v>
      </c>
      <c r="AA75" s="106">
        <v>0</v>
      </c>
      <c r="AB75" s="106"/>
      <c r="AC75" s="106">
        <v>0</v>
      </c>
      <c r="AD75" s="106">
        <v>0</v>
      </c>
      <c r="AE75" s="106">
        <v>0</v>
      </c>
      <c r="AF75" s="106"/>
      <c r="AG75" s="106"/>
      <c r="AH75" s="106">
        <v>0</v>
      </c>
      <c r="AI75" s="106">
        <v>0</v>
      </c>
      <c r="AJ75" s="106">
        <v>0</v>
      </c>
      <c r="AK75" s="106">
        <v>0</v>
      </c>
      <c r="AL75" s="106"/>
      <c r="AM75" s="106">
        <v>0</v>
      </c>
      <c r="AN75" s="106">
        <v>0</v>
      </c>
      <c r="AO75" s="106">
        <v>0</v>
      </c>
      <c r="AP75" s="106">
        <v>0</v>
      </c>
      <c r="AQ75" s="106">
        <v>0</v>
      </c>
      <c r="AR75" s="106"/>
      <c r="AS75" s="106"/>
      <c r="AT75" s="106">
        <v>0</v>
      </c>
      <c r="AU75" s="106">
        <v>0</v>
      </c>
      <c r="AV75" s="106">
        <v>0</v>
      </c>
      <c r="AW75" s="106">
        <v>0</v>
      </c>
      <c r="AX75" s="106"/>
      <c r="AY75" s="275">
        <v>3.0153000000000003</v>
      </c>
      <c r="AZ75"/>
      <c r="BA75"/>
    </row>
    <row r="76" spans="2:53" x14ac:dyDescent="0.2">
      <c r="B76" s="83" t="s">
        <v>1873</v>
      </c>
      <c r="C76" s="105">
        <v>4.2552075499999997</v>
      </c>
      <c r="D76" s="106">
        <v>0.338004894</v>
      </c>
      <c r="E76" s="106">
        <v>2.0494667020000001</v>
      </c>
      <c r="F76" s="106">
        <v>1.1035115</v>
      </c>
      <c r="G76" s="106">
        <v>1.670877436</v>
      </c>
      <c r="H76" s="106">
        <v>9.3794141999999997E-2</v>
      </c>
      <c r="I76" s="106">
        <v>0.113763104</v>
      </c>
      <c r="J76" s="106">
        <v>6.3752935999999996E-2</v>
      </c>
      <c r="K76" s="106">
        <v>1.3134679999999999E-3</v>
      </c>
      <c r="L76" s="106">
        <v>3.1012279999999997E-3</v>
      </c>
      <c r="M76" s="106">
        <v>1.128392456</v>
      </c>
      <c r="N76" s="106">
        <v>1.9872111999999997E-2</v>
      </c>
      <c r="O76" s="106">
        <v>0.33782101599999997</v>
      </c>
      <c r="P76" s="106">
        <v>0.240645158</v>
      </c>
      <c r="Q76" s="106">
        <v>0.176239908</v>
      </c>
      <c r="R76" s="106">
        <v>8.4629999999999994E-5</v>
      </c>
      <c r="S76" s="106">
        <v>0.5485313799999999</v>
      </c>
      <c r="T76" s="106">
        <v>0</v>
      </c>
      <c r="U76" s="106">
        <v>6.0320601700000003</v>
      </c>
      <c r="V76" s="106">
        <v>2.2672936000000001E-2</v>
      </c>
      <c r="W76" s="106">
        <v>2.83191506</v>
      </c>
      <c r="X76" s="106">
        <v>1.4471079999999999E-3</v>
      </c>
      <c r="Y76" s="106">
        <v>2.6935219999999998E-3</v>
      </c>
      <c r="Z76" s="106">
        <v>0.76405429800000002</v>
      </c>
      <c r="AA76" s="106">
        <v>1.3603965379999998</v>
      </c>
      <c r="AB76" s="106">
        <v>9.6936320000000006E-3</v>
      </c>
      <c r="AC76" s="106">
        <v>18.170073817999999</v>
      </c>
      <c r="AD76" s="106">
        <v>0.92745754199999997</v>
      </c>
      <c r="AE76" s="106">
        <v>1.8385827560000001</v>
      </c>
      <c r="AF76" s="106">
        <v>6.5504477999999991E-2</v>
      </c>
      <c r="AG76" s="106">
        <v>0.34764412799999994</v>
      </c>
      <c r="AH76" s="106">
        <v>0.80816907599999999</v>
      </c>
      <c r="AI76" s="106">
        <v>1.0263330399999999</v>
      </c>
      <c r="AJ76" s="106">
        <v>6.0294576319999997</v>
      </c>
      <c r="AK76" s="106">
        <v>2.8990857999999998E-2</v>
      </c>
      <c r="AL76" s="106">
        <v>8.0926169999999992E-2</v>
      </c>
      <c r="AM76" s="106">
        <v>6.1635725000000008</v>
      </c>
      <c r="AN76" s="106">
        <v>1.2766112059999999</v>
      </c>
      <c r="AO76" s="106">
        <v>1.0026677179999999</v>
      </c>
      <c r="AP76" s="106">
        <v>1.353273824</v>
      </c>
      <c r="AQ76" s="106"/>
      <c r="AR76" s="106">
        <v>0</v>
      </c>
      <c r="AS76" s="106"/>
      <c r="AT76" s="106">
        <v>1.019731562</v>
      </c>
      <c r="AU76" s="106">
        <v>6.3275058979999992</v>
      </c>
      <c r="AV76" s="106">
        <v>8.0261596839999996</v>
      </c>
      <c r="AW76" s="106"/>
      <c r="AX76" s="106">
        <v>6.2580700000000003E-2</v>
      </c>
      <c r="AY76" s="275">
        <v>77.724555473999985</v>
      </c>
      <c r="AZ76"/>
      <c r="BA76"/>
    </row>
    <row r="77" spans="2:53" x14ac:dyDescent="0.2">
      <c r="B77" s="83" t="s">
        <v>1881</v>
      </c>
      <c r="C77" s="105">
        <v>0</v>
      </c>
      <c r="D77" s="106">
        <v>0</v>
      </c>
      <c r="E77" s="106">
        <v>0</v>
      </c>
      <c r="F77" s="106">
        <v>0</v>
      </c>
      <c r="G77" s="106">
        <v>0</v>
      </c>
      <c r="H77" s="106">
        <v>0</v>
      </c>
      <c r="I77" s="106">
        <v>0</v>
      </c>
      <c r="J77" s="106">
        <v>0</v>
      </c>
      <c r="K77" s="106">
        <v>0</v>
      </c>
      <c r="L77" s="106">
        <v>0</v>
      </c>
      <c r="M77" s="106">
        <v>0</v>
      </c>
      <c r="N77" s="106">
        <v>0</v>
      </c>
      <c r="O77" s="106">
        <v>0</v>
      </c>
      <c r="P77" s="106">
        <v>0</v>
      </c>
      <c r="Q77" s="106">
        <v>0</v>
      </c>
      <c r="R77" s="106">
        <v>0</v>
      </c>
      <c r="S77" s="106">
        <v>0</v>
      </c>
      <c r="T77" s="106">
        <v>0</v>
      </c>
      <c r="U77" s="106">
        <v>0</v>
      </c>
      <c r="V77" s="106">
        <v>0</v>
      </c>
      <c r="W77" s="106">
        <v>0</v>
      </c>
      <c r="X77" s="106">
        <v>0</v>
      </c>
      <c r="Y77" s="106">
        <v>0</v>
      </c>
      <c r="Z77" s="106">
        <v>0</v>
      </c>
      <c r="AA77" s="106">
        <v>0</v>
      </c>
      <c r="AB77" s="106">
        <v>0</v>
      </c>
      <c r="AC77" s="106">
        <v>0</v>
      </c>
      <c r="AD77" s="106">
        <v>0</v>
      </c>
      <c r="AE77" s="106">
        <v>0</v>
      </c>
      <c r="AF77" s="106">
        <v>0</v>
      </c>
      <c r="AG77" s="106">
        <v>0</v>
      </c>
      <c r="AH77" s="106">
        <v>0</v>
      </c>
      <c r="AI77" s="106">
        <v>0</v>
      </c>
      <c r="AJ77" s="106">
        <v>0</v>
      </c>
      <c r="AK77" s="106">
        <v>0</v>
      </c>
      <c r="AL77" s="106">
        <v>0</v>
      </c>
      <c r="AM77" s="106">
        <v>0</v>
      </c>
      <c r="AN77" s="106">
        <v>0</v>
      </c>
      <c r="AO77" s="106">
        <v>0</v>
      </c>
      <c r="AP77" s="106">
        <v>0</v>
      </c>
      <c r="AQ77" s="106"/>
      <c r="AR77" s="106"/>
      <c r="AS77" s="106"/>
      <c r="AT77" s="106">
        <v>0</v>
      </c>
      <c r="AU77" s="106">
        <v>0</v>
      </c>
      <c r="AV77" s="106">
        <v>0</v>
      </c>
      <c r="AW77" s="106"/>
      <c r="AX77" s="106">
        <v>0</v>
      </c>
      <c r="AY77" s="275">
        <v>0</v>
      </c>
      <c r="AZ77"/>
      <c r="BA77"/>
    </row>
    <row r="78" spans="2:53" x14ac:dyDescent="0.2">
      <c r="B78" s="83" t="s">
        <v>1883</v>
      </c>
      <c r="C78" s="105">
        <v>0</v>
      </c>
      <c r="D78" s="106">
        <v>0</v>
      </c>
      <c r="E78" s="106">
        <v>0</v>
      </c>
      <c r="F78" s="106">
        <v>0</v>
      </c>
      <c r="G78" s="106">
        <v>0</v>
      </c>
      <c r="H78" s="106">
        <v>0</v>
      </c>
      <c r="I78" s="106">
        <v>0</v>
      </c>
      <c r="J78" s="106">
        <v>0</v>
      </c>
      <c r="K78" s="106">
        <v>0</v>
      </c>
      <c r="L78" s="106">
        <v>0</v>
      </c>
      <c r="M78" s="106">
        <v>0</v>
      </c>
      <c r="N78" s="106">
        <v>0</v>
      </c>
      <c r="O78" s="106">
        <v>0</v>
      </c>
      <c r="P78" s="106">
        <v>0</v>
      </c>
      <c r="Q78" s="106">
        <v>0</v>
      </c>
      <c r="R78" s="106">
        <v>0</v>
      </c>
      <c r="S78" s="106">
        <v>0</v>
      </c>
      <c r="T78" s="106">
        <v>0</v>
      </c>
      <c r="U78" s="106">
        <v>0</v>
      </c>
      <c r="V78" s="106">
        <v>0</v>
      </c>
      <c r="W78" s="106">
        <v>0</v>
      </c>
      <c r="X78" s="106">
        <v>0</v>
      </c>
      <c r="Y78" s="106">
        <v>0</v>
      </c>
      <c r="Z78" s="106">
        <v>0</v>
      </c>
      <c r="AA78" s="106">
        <v>0</v>
      </c>
      <c r="AB78" s="106">
        <v>0</v>
      </c>
      <c r="AC78" s="106">
        <v>0</v>
      </c>
      <c r="AD78" s="106">
        <v>0</v>
      </c>
      <c r="AE78" s="106">
        <v>0</v>
      </c>
      <c r="AF78" s="106">
        <v>0</v>
      </c>
      <c r="AG78" s="106">
        <v>0</v>
      </c>
      <c r="AH78" s="106">
        <v>0</v>
      </c>
      <c r="AI78" s="106">
        <v>0</v>
      </c>
      <c r="AJ78" s="106">
        <v>0</v>
      </c>
      <c r="AK78" s="106">
        <v>0</v>
      </c>
      <c r="AL78" s="106">
        <v>0</v>
      </c>
      <c r="AM78" s="106">
        <v>0</v>
      </c>
      <c r="AN78" s="106">
        <v>0</v>
      </c>
      <c r="AO78" s="106">
        <v>0</v>
      </c>
      <c r="AP78" s="106">
        <v>0</v>
      </c>
      <c r="AQ78" s="106"/>
      <c r="AR78" s="106"/>
      <c r="AS78" s="106"/>
      <c r="AT78" s="106">
        <v>0</v>
      </c>
      <c r="AU78" s="106">
        <v>0</v>
      </c>
      <c r="AV78" s="106">
        <v>0</v>
      </c>
      <c r="AW78" s="106"/>
      <c r="AX78" s="106">
        <v>0</v>
      </c>
      <c r="AY78" s="275">
        <v>0</v>
      </c>
      <c r="AZ78"/>
      <c r="BA78"/>
    </row>
    <row r="79" spans="2:53" x14ac:dyDescent="0.2">
      <c r="B79" s="83" t="s">
        <v>790</v>
      </c>
      <c r="C79" s="105">
        <v>0</v>
      </c>
      <c r="D79" s="106">
        <v>0</v>
      </c>
      <c r="E79" s="106">
        <v>0</v>
      </c>
      <c r="F79" s="106">
        <v>0</v>
      </c>
      <c r="G79" s="106">
        <v>0</v>
      </c>
      <c r="H79" s="106">
        <v>0</v>
      </c>
      <c r="I79" s="106">
        <v>0</v>
      </c>
      <c r="J79" s="106">
        <v>0</v>
      </c>
      <c r="K79" s="106">
        <v>0</v>
      </c>
      <c r="L79" s="106">
        <v>0</v>
      </c>
      <c r="M79" s="106">
        <v>0</v>
      </c>
      <c r="N79" s="106">
        <v>0</v>
      </c>
      <c r="O79" s="106">
        <v>0</v>
      </c>
      <c r="P79" s="106">
        <v>0</v>
      </c>
      <c r="Q79" s="106">
        <v>0</v>
      </c>
      <c r="R79" s="106">
        <v>0</v>
      </c>
      <c r="S79" s="106">
        <v>0</v>
      </c>
      <c r="T79" s="106">
        <v>0</v>
      </c>
      <c r="U79" s="106">
        <v>0</v>
      </c>
      <c r="V79" s="106">
        <v>0</v>
      </c>
      <c r="W79" s="106">
        <v>0</v>
      </c>
      <c r="X79" s="106">
        <v>0</v>
      </c>
      <c r="Y79" s="106">
        <v>0</v>
      </c>
      <c r="Z79" s="106">
        <v>0</v>
      </c>
      <c r="AA79" s="106">
        <v>0</v>
      </c>
      <c r="AB79" s="106">
        <v>0</v>
      </c>
      <c r="AC79" s="106">
        <v>0</v>
      </c>
      <c r="AD79" s="106">
        <v>0</v>
      </c>
      <c r="AE79" s="106">
        <v>0</v>
      </c>
      <c r="AF79" s="106">
        <v>0</v>
      </c>
      <c r="AG79" s="106">
        <v>0</v>
      </c>
      <c r="AH79" s="106">
        <v>0</v>
      </c>
      <c r="AI79" s="106">
        <v>0</v>
      </c>
      <c r="AJ79" s="106">
        <v>0</v>
      </c>
      <c r="AK79" s="106">
        <v>0</v>
      </c>
      <c r="AL79" s="106">
        <v>0</v>
      </c>
      <c r="AM79" s="106">
        <v>0</v>
      </c>
      <c r="AN79" s="106">
        <v>0</v>
      </c>
      <c r="AO79" s="106">
        <v>0</v>
      </c>
      <c r="AP79" s="106">
        <v>0</v>
      </c>
      <c r="AQ79" s="106"/>
      <c r="AR79" s="106"/>
      <c r="AS79" s="106"/>
      <c r="AT79" s="106">
        <v>0</v>
      </c>
      <c r="AU79" s="106">
        <v>0</v>
      </c>
      <c r="AV79" s="106">
        <v>0</v>
      </c>
      <c r="AW79" s="106"/>
      <c r="AX79" s="106">
        <v>0</v>
      </c>
      <c r="AY79" s="275">
        <v>0</v>
      </c>
      <c r="AZ79"/>
      <c r="BA79"/>
    </row>
    <row r="80" spans="2:53" x14ac:dyDescent="0.2">
      <c r="B80" s="83" t="s">
        <v>7621</v>
      </c>
      <c r="C80" s="105">
        <v>0.19620000000000001</v>
      </c>
      <c r="D80" s="106"/>
      <c r="E80" s="106">
        <v>0.01</v>
      </c>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v>0.29770000000000002</v>
      </c>
      <c r="AK80" s="106"/>
      <c r="AL80" s="106"/>
      <c r="AM80" s="106">
        <v>0.01</v>
      </c>
      <c r="AN80" s="106"/>
      <c r="AO80" s="106"/>
      <c r="AP80" s="106"/>
      <c r="AQ80" s="106"/>
      <c r="AR80" s="106"/>
      <c r="AS80" s="106"/>
      <c r="AT80" s="106"/>
      <c r="AU80" s="106"/>
      <c r="AV80" s="106"/>
      <c r="AW80" s="106"/>
      <c r="AX80" s="106"/>
      <c r="AY80" s="275">
        <v>0.51390000000000002</v>
      </c>
      <c r="AZ80"/>
      <c r="BA80"/>
    </row>
    <row r="81" spans="2:53" x14ac:dyDescent="0.2">
      <c r="B81" s="83" t="s">
        <v>7623</v>
      </c>
      <c r="C81" s="105">
        <v>0</v>
      </c>
      <c r="D81" s="106"/>
      <c r="E81" s="106">
        <v>0</v>
      </c>
      <c r="F81" s="106">
        <v>0</v>
      </c>
      <c r="G81" s="106">
        <v>0</v>
      </c>
      <c r="H81" s="106"/>
      <c r="I81" s="106"/>
      <c r="J81" s="106">
        <v>0</v>
      </c>
      <c r="K81" s="106"/>
      <c r="L81" s="106"/>
      <c r="M81" s="106">
        <v>0</v>
      </c>
      <c r="N81" s="106"/>
      <c r="O81" s="106"/>
      <c r="P81" s="106">
        <v>0</v>
      </c>
      <c r="Q81" s="106"/>
      <c r="R81" s="106"/>
      <c r="S81" s="106"/>
      <c r="T81" s="106"/>
      <c r="U81" s="106"/>
      <c r="V81" s="106"/>
      <c r="W81" s="106"/>
      <c r="X81" s="106"/>
      <c r="Y81" s="106"/>
      <c r="Z81" s="106">
        <v>0</v>
      </c>
      <c r="AA81" s="106">
        <v>0</v>
      </c>
      <c r="AB81" s="106"/>
      <c r="AC81" s="106">
        <v>0</v>
      </c>
      <c r="AD81" s="106"/>
      <c r="AE81" s="106"/>
      <c r="AF81" s="106">
        <v>0</v>
      </c>
      <c r="AG81" s="106"/>
      <c r="AH81" s="106">
        <v>0</v>
      </c>
      <c r="AI81" s="106">
        <v>0</v>
      </c>
      <c r="AJ81" s="106">
        <v>0</v>
      </c>
      <c r="AK81" s="106">
        <v>0</v>
      </c>
      <c r="AL81" s="106"/>
      <c r="AM81" s="106">
        <v>0</v>
      </c>
      <c r="AN81" s="106">
        <v>0</v>
      </c>
      <c r="AO81" s="106">
        <v>0</v>
      </c>
      <c r="AP81" s="106">
        <v>0</v>
      </c>
      <c r="AQ81" s="106"/>
      <c r="AR81" s="106">
        <v>0</v>
      </c>
      <c r="AS81" s="106"/>
      <c r="AT81" s="106"/>
      <c r="AU81" s="106"/>
      <c r="AV81" s="106"/>
      <c r="AW81" s="106"/>
      <c r="AX81" s="106"/>
      <c r="AY81" s="275">
        <v>0</v>
      </c>
      <c r="AZ81"/>
      <c r="BA81"/>
    </row>
    <row r="82" spans="2:53" x14ac:dyDescent="0.2">
      <c r="B82" s="83" t="s">
        <v>899</v>
      </c>
      <c r="C82" s="105">
        <v>0</v>
      </c>
      <c r="D82" s="106">
        <v>0</v>
      </c>
      <c r="E82" s="106">
        <v>0</v>
      </c>
      <c r="F82" s="106">
        <v>0</v>
      </c>
      <c r="G82" s="106">
        <v>0</v>
      </c>
      <c r="H82" s="106">
        <v>0</v>
      </c>
      <c r="I82" s="106"/>
      <c r="J82" s="106"/>
      <c r="K82" s="106"/>
      <c r="L82" s="106"/>
      <c r="M82" s="106">
        <v>0</v>
      </c>
      <c r="N82" s="106"/>
      <c r="O82" s="106"/>
      <c r="P82" s="106">
        <v>0</v>
      </c>
      <c r="Q82" s="106">
        <v>0</v>
      </c>
      <c r="R82" s="106"/>
      <c r="S82" s="106">
        <v>0</v>
      </c>
      <c r="T82" s="106"/>
      <c r="U82" s="106"/>
      <c r="V82" s="106"/>
      <c r="W82" s="106">
        <v>0</v>
      </c>
      <c r="X82" s="106"/>
      <c r="Y82" s="106"/>
      <c r="Z82" s="106">
        <v>0</v>
      </c>
      <c r="AA82" s="106">
        <v>0</v>
      </c>
      <c r="AB82" s="106"/>
      <c r="AC82" s="106">
        <v>0</v>
      </c>
      <c r="AD82" s="106">
        <v>0</v>
      </c>
      <c r="AE82" s="106">
        <v>0</v>
      </c>
      <c r="AF82" s="106"/>
      <c r="AG82" s="106"/>
      <c r="AH82" s="106">
        <v>0</v>
      </c>
      <c r="AI82" s="106">
        <v>0</v>
      </c>
      <c r="AJ82" s="106">
        <v>0</v>
      </c>
      <c r="AK82" s="106">
        <v>0</v>
      </c>
      <c r="AL82" s="106"/>
      <c r="AM82" s="106">
        <v>0</v>
      </c>
      <c r="AN82" s="106">
        <v>0</v>
      </c>
      <c r="AO82" s="106">
        <v>0</v>
      </c>
      <c r="AP82" s="106">
        <v>0</v>
      </c>
      <c r="AQ82" s="106">
        <v>0</v>
      </c>
      <c r="AR82" s="106">
        <v>0</v>
      </c>
      <c r="AS82" s="106"/>
      <c r="AT82" s="106">
        <v>0</v>
      </c>
      <c r="AU82" s="106">
        <v>0</v>
      </c>
      <c r="AV82" s="106">
        <v>0</v>
      </c>
      <c r="AW82" s="106"/>
      <c r="AX82" s="106"/>
      <c r="AY82" s="275">
        <v>0</v>
      </c>
      <c r="AZ82"/>
      <c r="BA82"/>
    </row>
    <row r="83" spans="2:53" x14ac:dyDescent="0.2">
      <c r="B83" s="83" t="s">
        <v>7618</v>
      </c>
      <c r="C83" s="105"/>
      <c r="D83" s="106"/>
      <c r="E83" s="106"/>
      <c r="F83" s="106">
        <v>5.3319999999999999</v>
      </c>
      <c r="G83" s="106">
        <v>0.06</v>
      </c>
      <c r="H83" s="106"/>
      <c r="I83" s="106"/>
      <c r="J83" s="106"/>
      <c r="K83" s="106"/>
      <c r="L83" s="106"/>
      <c r="M83" s="106"/>
      <c r="N83" s="106"/>
      <c r="O83" s="106"/>
      <c r="P83" s="106"/>
      <c r="Q83" s="106"/>
      <c r="R83" s="106"/>
      <c r="S83" s="106"/>
      <c r="T83" s="106"/>
      <c r="U83" s="106">
        <v>0</v>
      </c>
      <c r="V83" s="106"/>
      <c r="W83" s="106"/>
      <c r="X83" s="106"/>
      <c r="Y83" s="106"/>
      <c r="Z83" s="106">
        <v>0</v>
      </c>
      <c r="AA83" s="106">
        <v>0</v>
      </c>
      <c r="AB83" s="106"/>
      <c r="AC83" s="106">
        <v>9.3716000000000008</v>
      </c>
      <c r="AD83" s="106">
        <v>1.83</v>
      </c>
      <c r="AE83" s="106"/>
      <c r="AF83" s="106"/>
      <c r="AG83" s="106"/>
      <c r="AH83" s="106"/>
      <c r="AI83" s="106"/>
      <c r="AJ83" s="106"/>
      <c r="AK83" s="106"/>
      <c r="AL83" s="106"/>
      <c r="AM83" s="106">
        <v>0</v>
      </c>
      <c r="AN83" s="106"/>
      <c r="AO83" s="106"/>
      <c r="AP83" s="106"/>
      <c r="AQ83" s="106"/>
      <c r="AR83" s="106"/>
      <c r="AS83" s="106"/>
      <c r="AT83" s="106"/>
      <c r="AU83" s="106"/>
      <c r="AV83" s="106"/>
      <c r="AW83" s="106"/>
      <c r="AX83" s="106"/>
      <c r="AY83" s="275">
        <v>16.593600000000002</v>
      </c>
      <c r="AZ83"/>
      <c r="BA83"/>
    </row>
    <row r="84" spans="2:53" x14ac:dyDescent="0.2">
      <c r="B84" s="83" t="s">
        <v>1856</v>
      </c>
      <c r="C84" s="105">
        <v>0.4178</v>
      </c>
      <c r="D84" s="106">
        <v>0</v>
      </c>
      <c r="E84" s="106">
        <v>7.8120000000000003</v>
      </c>
      <c r="F84" s="106">
        <v>5.3</v>
      </c>
      <c r="G84" s="106">
        <v>4.3102999999999998</v>
      </c>
      <c r="H84" s="106">
        <v>0</v>
      </c>
      <c r="I84" s="106">
        <v>0</v>
      </c>
      <c r="J84" s="106"/>
      <c r="K84" s="106"/>
      <c r="L84" s="106"/>
      <c r="M84" s="106">
        <v>4.7552000000000003</v>
      </c>
      <c r="N84" s="106"/>
      <c r="O84" s="106">
        <v>0</v>
      </c>
      <c r="P84" s="106">
        <v>0</v>
      </c>
      <c r="Q84" s="106">
        <v>17.350000000000001</v>
      </c>
      <c r="R84" s="106">
        <v>0</v>
      </c>
      <c r="S84" s="106">
        <v>0</v>
      </c>
      <c r="T84" s="106"/>
      <c r="U84" s="106"/>
      <c r="V84" s="106"/>
      <c r="W84" s="106">
        <v>0</v>
      </c>
      <c r="X84" s="106"/>
      <c r="Y84" s="106"/>
      <c r="Z84" s="106">
        <v>0.24</v>
      </c>
      <c r="AA84" s="106">
        <v>0.46</v>
      </c>
      <c r="AB84" s="106"/>
      <c r="AC84" s="106">
        <v>7.5846</v>
      </c>
      <c r="AD84" s="106">
        <v>0</v>
      </c>
      <c r="AE84" s="106">
        <v>0</v>
      </c>
      <c r="AF84" s="106">
        <v>0</v>
      </c>
      <c r="AG84" s="106"/>
      <c r="AH84" s="106">
        <v>0.25369999999999998</v>
      </c>
      <c r="AI84" s="106">
        <v>0</v>
      </c>
      <c r="AJ84" s="106">
        <v>0</v>
      </c>
      <c r="AK84" s="106">
        <v>0</v>
      </c>
      <c r="AL84" s="106"/>
      <c r="AM84" s="106">
        <v>2.8767</v>
      </c>
      <c r="AN84" s="106">
        <v>0</v>
      </c>
      <c r="AO84" s="106">
        <v>0</v>
      </c>
      <c r="AP84" s="106">
        <v>10.07</v>
      </c>
      <c r="AQ84" s="106">
        <v>2.8803000000000001</v>
      </c>
      <c r="AR84" s="106">
        <v>0.26</v>
      </c>
      <c r="AS84" s="106">
        <v>0</v>
      </c>
      <c r="AT84" s="106"/>
      <c r="AU84" s="106">
        <v>27.89</v>
      </c>
      <c r="AV84" s="106">
        <v>0.6</v>
      </c>
      <c r="AW84" s="106"/>
      <c r="AX84" s="106"/>
      <c r="AY84" s="275">
        <v>93.060600000000008</v>
      </c>
      <c r="AZ84"/>
      <c r="BA84"/>
    </row>
    <row r="85" spans="2:53" x14ac:dyDescent="0.2">
      <c r="B85" s="83" t="s">
        <v>817</v>
      </c>
      <c r="C85" s="105">
        <v>0</v>
      </c>
      <c r="D85" s="106">
        <v>0</v>
      </c>
      <c r="E85" s="106">
        <v>0</v>
      </c>
      <c r="F85" s="106">
        <v>0</v>
      </c>
      <c r="G85" s="106">
        <v>0</v>
      </c>
      <c r="H85" s="106">
        <v>0</v>
      </c>
      <c r="I85" s="106">
        <v>0</v>
      </c>
      <c r="J85" s="106">
        <v>0</v>
      </c>
      <c r="K85" s="106">
        <v>0</v>
      </c>
      <c r="L85" s="106">
        <v>0</v>
      </c>
      <c r="M85" s="106">
        <v>0</v>
      </c>
      <c r="N85" s="106">
        <v>0</v>
      </c>
      <c r="O85" s="106">
        <v>0</v>
      </c>
      <c r="P85" s="106">
        <v>0</v>
      </c>
      <c r="Q85" s="106">
        <v>0</v>
      </c>
      <c r="R85" s="106">
        <v>0</v>
      </c>
      <c r="S85" s="106">
        <v>0</v>
      </c>
      <c r="T85" s="106">
        <v>0</v>
      </c>
      <c r="U85" s="106">
        <v>0</v>
      </c>
      <c r="V85" s="106">
        <v>0</v>
      </c>
      <c r="W85" s="106">
        <v>0</v>
      </c>
      <c r="X85" s="106">
        <v>0</v>
      </c>
      <c r="Y85" s="106">
        <v>0</v>
      </c>
      <c r="Z85" s="106">
        <v>0</v>
      </c>
      <c r="AA85" s="106">
        <v>0</v>
      </c>
      <c r="AB85" s="106">
        <v>0</v>
      </c>
      <c r="AC85" s="106">
        <v>0</v>
      </c>
      <c r="AD85" s="106">
        <v>0</v>
      </c>
      <c r="AE85" s="106">
        <v>0</v>
      </c>
      <c r="AF85" s="106">
        <v>0</v>
      </c>
      <c r="AG85" s="106">
        <v>0</v>
      </c>
      <c r="AH85" s="106">
        <v>0</v>
      </c>
      <c r="AI85" s="106">
        <v>0</v>
      </c>
      <c r="AJ85" s="106">
        <v>0</v>
      </c>
      <c r="AK85" s="106">
        <v>0</v>
      </c>
      <c r="AL85" s="106">
        <v>0</v>
      </c>
      <c r="AM85" s="106">
        <v>0</v>
      </c>
      <c r="AN85" s="106">
        <v>0</v>
      </c>
      <c r="AO85" s="106">
        <v>0</v>
      </c>
      <c r="AP85" s="106">
        <v>0</v>
      </c>
      <c r="AQ85" s="106"/>
      <c r="AR85" s="106"/>
      <c r="AS85" s="106"/>
      <c r="AT85" s="106">
        <v>0</v>
      </c>
      <c r="AU85" s="106">
        <v>0</v>
      </c>
      <c r="AV85" s="106">
        <v>0</v>
      </c>
      <c r="AW85" s="106"/>
      <c r="AX85" s="106">
        <v>0</v>
      </c>
      <c r="AY85" s="275">
        <v>0</v>
      </c>
      <c r="AZ85"/>
      <c r="BA85"/>
    </row>
    <row r="86" spans="2:53" x14ac:dyDescent="0.2">
      <c r="B86" s="83" t="s">
        <v>7619</v>
      </c>
      <c r="C86" s="105">
        <v>2.72</v>
      </c>
      <c r="D86" s="106"/>
      <c r="E86" s="106">
        <v>0</v>
      </c>
      <c r="F86" s="106">
        <v>0</v>
      </c>
      <c r="G86" s="106"/>
      <c r="H86" s="106"/>
      <c r="I86" s="106"/>
      <c r="J86" s="106"/>
      <c r="K86" s="106"/>
      <c r="L86" s="106"/>
      <c r="M86" s="106"/>
      <c r="N86" s="106"/>
      <c r="O86" s="106"/>
      <c r="P86" s="106"/>
      <c r="Q86" s="106"/>
      <c r="R86" s="106"/>
      <c r="S86" s="106"/>
      <c r="T86" s="106"/>
      <c r="U86" s="106"/>
      <c r="V86" s="106"/>
      <c r="W86" s="106"/>
      <c r="X86" s="106"/>
      <c r="Y86" s="106"/>
      <c r="Z86" s="106"/>
      <c r="AA86" s="106">
        <v>0</v>
      </c>
      <c r="AB86" s="106"/>
      <c r="AC86" s="106">
        <v>0</v>
      </c>
      <c r="AD86" s="106"/>
      <c r="AE86" s="106"/>
      <c r="AF86" s="106"/>
      <c r="AG86" s="106"/>
      <c r="AH86" s="106"/>
      <c r="AI86" s="106"/>
      <c r="AJ86" s="106">
        <v>0</v>
      </c>
      <c r="AK86" s="106"/>
      <c r="AL86" s="106"/>
      <c r="AM86" s="106"/>
      <c r="AN86" s="106"/>
      <c r="AO86" s="106">
        <v>0.63</v>
      </c>
      <c r="AP86" s="106"/>
      <c r="AQ86" s="106"/>
      <c r="AR86" s="106"/>
      <c r="AS86" s="106"/>
      <c r="AT86" s="106"/>
      <c r="AU86" s="106"/>
      <c r="AV86" s="106"/>
      <c r="AW86" s="106"/>
      <c r="AX86" s="106"/>
      <c r="AY86" s="275">
        <v>3.35</v>
      </c>
      <c r="AZ86"/>
      <c r="BA86"/>
    </row>
    <row r="87" spans="2:53" x14ac:dyDescent="0.2">
      <c r="B87" s="83" t="s">
        <v>1857</v>
      </c>
      <c r="C87" s="105">
        <v>0</v>
      </c>
      <c r="D87" s="106"/>
      <c r="E87" s="106"/>
      <c r="F87" s="106"/>
      <c r="G87" s="106"/>
      <c r="H87" s="106"/>
      <c r="I87" s="106"/>
      <c r="J87" s="106"/>
      <c r="K87" s="106"/>
      <c r="L87" s="106"/>
      <c r="M87" s="106">
        <v>0</v>
      </c>
      <c r="N87" s="106"/>
      <c r="O87" s="106"/>
      <c r="P87" s="106"/>
      <c r="Q87" s="106"/>
      <c r="R87" s="106"/>
      <c r="S87" s="106"/>
      <c r="T87" s="106"/>
      <c r="U87" s="106"/>
      <c r="V87" s="106"/>
      <c r="W87" s="106"/>
      <c r="X87" s="106"/>
      <c r="Y87" s="106"/>
      <c r="Z87" s="106"/>
      <c r="AA87" s="106">
        <v>0</v>
      </c>
      <c r="AB87" s="106"/>
      <c r="AC87" s="106">
        <v>0</v>
      </c>
      <c r="AD87" s="106"/>
      <c r="AE87" s="106"/>
      <c r="AF87" s="106"/>
      <c r="AG87" s="106"/>
      <c r="AH87" s="106">
        <v>0</v>
      </c>
      <c r="AI87" s="106"/>
      <c r="AJ87" s="106">
        <v>0</v>
      </c>
      <c r="AK87" s="106"/>
      <c r="AL87" s="106"/>
      <c r="AM87" s="106"/>
      <c r="AN87" s="106">
        <v>0</v>
      </c>
      <c r="AO87" s="106"/>
      <c r="AP87" s="106"/>
      <c r="AQ87" s="106"/>
      <c r="AR87" s="106">
        <v>0</v>
      </c>
      <c r="AS87" s="106"/>
      <c r="AT87" s="106"/>
      <c r="AU87" s="106"/>
      <c r="AV87" s="106"/>
      <c r="AW87" s="106"/>
      <c r="AX87" s="106"/>
      <c r="AY87" s="275">
        <v>0</v>
      </c>
      <c r="AZ87"/>
      <c r="BA87"/>
    </row>
    <row r="88" spans="2:53" x14ac:dyDescent="0.2">
      <c r="B88" s="83" t="s">
        <v>1859</v>
      </c>
      <c r="C88" s="105">
        <v>0</v>
      </c>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v>0</v>
      </c>
      <c r="AD88" s="106"/>
      <c r="AE88" s="106"/>
      <c r="AF88" s="106"/>
      <c r="AG88" s="106"/>
      <c r="AH88" s="106"/>
      <c r="AI88" s="106"/>
      <c r="AJ88" s="106"/>
      <c r="AK88" s="106"/>
      <c r="AL88" s="106"/>
      <c r="AM88" s="106"/>
      <c r="AN88" s="106"/>
      <c r="AO88" s="106"/>
      <c r="AP88" s="106">
        <v>0</v>
      </c>
      <c r="AQ88" s="106"/>
      <c r="AR88" s="106"/>
      <c r="AS88" s="106"/>
      <c r="AT88" s="106"/>
      <c r="AU88" s="106">
        <v>0</v>
      </c>
      <c r="AV88" s="106"/>
      <c r="AW88" s="106"/>
      <c r="AX88" s="106"/>
      <c r="AY88" s="275">
        <v>0</v>
      </c>
      <c r="AZ88"/>
      <c r="BA88"/>
    </row>
    <row r="89" spans="2:53" x14ac:dyDescent="0.2">
      <c r="B89" s="83" t="s">
        <v>7617</v>
      </c>
      <c r="C89" s="105"/>
      <c r="D89" s="106"/>
      <c r="E89" s="106"/>
      <c r="F89" s="106"/>
      <c r="G89" s="106"/>
      <c r="H89" s="106"/>
      <c r="I89" s="106"/>
      <c r="J89" s="106"/>
      <c r="K89" s="106"/>
      <c r="L89" s="106"/>
      <c r="M89" s="106">
        <v>0</v>
      </c>
      <c r="N89" s="106"/>
      <c r="O89" s="106"/>
      <c r="P89" s="106"/>
      <c r="Q89" s="106"/>
      <c r="R89" s="106"/>
      <c r="S89" s="106"/>
      <c r="T89" s="106"/>
      <c r="U89" s="106"/>
      <c r="V89" s="106"/>
      <c r="W89" s="106"/>
      <c r="X89" s="106"/>
      <c r="Y89" s="106"/>
      <c r="Z89" s="106"/>
      <c r="AA89" s="106"/>
      <c r="AB89" s="106"/>
      <c r="AC89" s="106">
        <v>0</v>
      </c>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275">
        <v>0</v>
      </c>
      <c r="AZ89"/>
      <c r="BA89"/>
    </row>
    <row r="90" spans="2:53" x14ac:dyDescent="0.2">
      <c r="B90" s="83" t="s">
        <v>7620</v>
      </c>
      <c r="C90" s="105"/>
      <c r="D90" s="106"/>
      <c r="E90" s="106"/>
      <c r="F90" s="106"/>
      <c r="G90" s="106"/>
      <c r="H90" s="106"/>
      <c r="I90" s="106"/>
      <c r="J90" s="106"/>
      <c r="K90" s="106"/>
      <c r="L90" s="106"/>
      <c r="M90" s="106"/>
      <c r="N90" s="106"/>
      <c r="O90" s="106"/>
      <c r="P90" s="106">
        <v>4.47</v>
      </c>
      <c r="Q90" s="106">
        <v>5.68</v>
      </c>
      <c r="R90" s="106"/>
      <c r="S90" s="106"/>
      <c r="T90" s="106"/>
      <c r="U90" s="106"/>
      <c r="V90" s="106"/>
      <c r="W90" s="106"/>
      <c r="X90" s="106"/>
      <c r="Y90" s="106"/>
      <c r="Z90" s="106"/>
      <c r="AA90" s="106"/>
      <c r="AB90" s="106"/>
      <c r="AC90" s="106">
        <v>12.4582</v>
      </c>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275">
        <v>22.608199999999997</v>
      </c>
      <c r="AZ90"/>
      <c r="BA90"/>
    </row>
    <row r="91" spans="2:53" x14ac:dyDescent="0.2">
      <c r="B91" s="83" t="s">
        <v>1854</v>
      </c>
      <c r="C91" s="105"/>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v>0</v>
      </c>
      <c r="AD91" s="106"/>
      <c r="AE91" s="106"/>
      <c r="AF91" s="106"/>
      <c r="AG91" s="106"/>
      <c r="AH91" s="106">
        <v>0</v>
      </c>
      <c r="AI91" s="106"/>
      <c r="AJ91" s="106"/>
      <c r="AK91" s="106"/>
      <c r="AL91" s="106"/>
      <c r="AM91" s="106"/>
      <c r="AN91" s="106"/>
      <c r="AO91" s="106"/>
      <c r="AP91" s="106"/>
      <c r="AQ91" s="106"/>
      <c r="AR91" s="106"/>
      <c r="AS91" s="106"/>
      <c r="AT91" s="106"/>
      <c r="AU91" s="106"/>
      <c r="AV91" s="106"/>
      <c r="AW91" s="106"/>
      <c r="AX91" s="106"/>
      <c r="AY91" s="275">
        <v>0</v>
      </c>
      <c r="AZ91"/>
      <c r="BA91"/>
    </row>
    <row r="92" spans="2:53" x14ac:dyDescent="0.2">
      <c r="B92" s="83" t="s">
        <v>1860</v>
      </c>
      <c r="C92" s="105"/>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v>0.52070000000000005</v>
      </c>
      <c r="AE92" s="106"/>
      <c r="AF92" s="106"/>
      <c r="AG92" s="106"/>
      <c r="AH92" s="106"/>
      <c r="AI92" s="106"/>
      <c r="AJ92" s="106"/>
      <c r="AK92" s="106"/>
      <c r="AL92" s="106"/>
      <c r="AM92" s="106"/>
      <c r="AN92" s="106"/>
      <c r="AO92" s="106"/>
      <c r="AP92" s="106"/>
      <c r="AQ92" s="106"/>
      <c r="AR92" s="106"/>
      <c r="AS92" s="106"/>
      <c r="AT92" s="106"/>
      <c r="AU92" s="106"/>
      <c r="AV92" s="106"/>
      <c r="AW92" s="106"/>
      <c r="AX92" s="106"/>
      <c r="AY92" s="275">
        <v>0.52070000000000005</v>
      </c>
      <c r="AZ92"/>
      <c r="BA92"/>
    </row>
    <row r="93" spans="2:53" x14ac:dyDescent="0.2">
      <c r="B93" s="83" t="s">
        <v>800</v>
      </c>
      <c r="C93" s="105">
        <v>0.16629869376727049</v>
      </c>
      <c r="D93" s="106">
        <v>8.0008432299975719E-3</v>
      </c>
      <c r="E93" s="106">
        <v>9.9639148447847728E-2</v>
      </c>
      <c r="F93" s="106">
        <v>0.14584030418181249</v>
      </c>
      <c r="G93" s="106">
        <v>0.1482808797028993</v>
      </c>
      <c r="H93" s="106">
        <v>1.300932864718438E-2</v>
      </c>
      <c r="I93" s="106">
        <v>3.9898104170810172E-3</v>
      </c>
      <c r="J93" s="106">
        <v>2.7228333856994389E-2</v>
      </c>
      <c r="K93" s="106">
        <v>8.7648494800769139E-3</v>
      </c>
      <c r="L93" s="106">
        <v>4.8174838546669726E-3</v>
      </c>
      <c r="M93" s="106">
        <v>8.6884488550689795E-2</v>
      </c>
      <c r="N93" s="106">
        <v>4.4651920837970531E-2</v>
      </c>
      <c r="O93" s="106">
        <v>3.5441401045347334E-2</v>
      </c>
      <c r="P93" s="106">
        <v>8.9431176050954284E-2</v>
      </c>
      <c r="Q93" s="106">
        <v>7.5572951570348407E-2</v>
      </c>
      <c r="R93" s="106">
        <v>1.2733437501322395E-4</v>
      </c>
      <c r="S93" s="106">
        <v>4.0492331254205219E-2</v>
      </c>
      <c r="T93" s="106">
        <v>2.1222395835537326E-5</v>
      </c>
      <c r="U93" s="106">
        <v>1.04626411469199E-2</v>
      </c>
      <c r="V93" s="106">
        <v>1.0993201042808334E-2</v>
      </c>
      <c r="W93" s="106">
        <v>2.0415944793786906E-2</v>
      </c>
      <c r="X93" s="106">
        <v>9.6137453134984077E-3</v>
      </c>
      <c r="Y93" s="106">
        <v>1.6553468751719113E-3</v>
      </c>
      <c r="Z93" s="106">
        <v>5.1336975526164785E-2</v>
      </c>
      <c r="AA93" s="106">
        <v>9.2593313030449348E-2</v>
      </c>
      <c r="AB93" s="106">
        <v>5.4117109380620178E-2</v>
      </c>
      <c r="AC93" s="106">
        <v>9.3972768759759268E-2</v>
      </c>
      <c r="AD93" s="106">
        <v>9.7304684905938632E-2</v>
      </c>
      <c r="AE93" s="106">
        <v>2.1965179689781129E-2</v>
      </c>
      <c r="AF93" s="106">
        <v>4.3569578650358126E-2</v>
      </c>
      <c r="AG93" s="106">
        <v>2.3429525002433203E-2</v>
      </c>
      <c r="AH93" s="106">
        <v>5.8955815631122691E-2</v>
      </c>
      <c r="AI93" s="106">
        <v>4.2975351566963083E-2</v>
      </c>
      <c r="AJ93" s="106">
        <v>0.13149396459698925</v>
      </c>
      <c r="AK93" s="106">
        <v>1.8463484376917472E-2</v>
      </c>
      <c r="AL93" s="106">
        <v>1.468589791819183E-2</v>
      </c>
      <c r="AM93" s="106">
        <v>7.8268195841461649E-2</v>
      </c>
      <c r="AN93" s="106">
        <v>6.6977881256955793E-2</v>
      </c>
      <c r="AO93" s="106">
        <v>5.3310658338869762E-2</v>
      </c>
      <c r="AP93" s="106">
        <v>6.9694347923904582E-2</v>
      </c>
      <c r="AQ93" s="106"/>
      <c r="AR93" s="106"/>
      <c r="AS93" s="106"/>
      <c r="AT93" s="106">
        <v>4.9002511984255682E-2</v>
      </c>
      <c r="AU93" s="106">
        <v>0.23798794689971556</v>
      </c>
      <c r="AV93" s="106">
        <v>0.21748711252258648</v>
      </c>
      <c r="AW93" s="106"/>
      <c r="AX93" s="106">
        <v>5.5390453130752413E-3</v>
      </c>
      <c r="AY93" s="275">
        <v>2.5747647299548948</v>
      </c>
      <c r="AZ93"/>
      <c r="BA93"/>
    </row>
    <row r="94" spans="2:53" x14ac:dyDescent="0.2">
      <c r="B94" s="83" t="s">
        <v>3157</v>
      </c>
      <c r="C94" s="105"/>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v>24.43</v>
      </c>
      <c r="AV94" s="106">
        <v>1.36</v>
      </c>
      <c r="AW94" s="106"/>
      <c r="AX94" s="106"/>
      <c r="AY94" s="275">
        <v>25.79</v>
      </c>
      <c r="AZ94"/>
      <c r="BA94"/>
    </row>
    <row r="95" spans="2:53" x14ac:dyDescent="0.2">
      <c r="B95" s="83" t="s">
        <v>17124</v>
      </c>
      <c r="C95" s="105">
        <v>5.9848422536866224</v>
      </c>
      <c r="D95" s="106">
        <v>0.28793842899947125</v>
      </c>
      <c r="E95" s="106">
        <v>3.5858645202984545</v>
      </c>
      <c r="F95" s="106">
        <v>5.2485752893484516</v>
      </c>
      <c r="G95" s="106">
        <v>5.3364079666294577</v>
      </c>
      <c r="H95" s="106">
        <v>0.46818635802831793</v>
      </c>
      <c r="I95" s="106">
        <v>0.14358733329416601</v>
      </c>
      <c r="J95" s="106">
        <v>0.97990717349156919</v>
      </c>
      <c r="K95" s="106">
        <v>0.31543387580048171</v>
      </c>
      <c r="L95" s="106">
        <v>0.17337406732859409</v>
      </c>
      <c r="M95" s="106">
        <v>3.1268433112038068</v>
      </c>
      <c r="N95" s="106">
        <v>1.6069561130368368</v>
      </c>
      <c r="O95" s="106">
        <v>1.2754832266024323</v>
      </c>
      <c r="P95" s="106">
        <v>3.2184948005405087</v>
      </c>
      <c r="Q95" s="106">
        <v>2.7197579460666232</v>
      </c>
      <c r="R95" s="106">
        <v>4.5825744668350861E-3</v>
      </c>
      <c r="S95" s="106">
        <v>1.4572586804535574</v>
      </c>
      <c r="T95" s="106">
        <v>7.6376241113918105E-4</v>
      </c>
      <c r="U95" s="106">
        <v>0.37653486869161618</v>
      </c>
      <c r="V95" s="106">
        <v>0.39562892897009572</v>
      </c>
      <c r="W95" s="106">
        <v>0.73473943951589216</v>
      </c>
      <c r="X95" s="106">
        <v>0.34598437224604894</v>
      </c>
      <c r="Y95" s="106">
        <v>5.957346806885612E-2</v>
      </c>
      <c r="Z95" s="106">
        <v>1.8475412725456788</v>
      </c>
      <c r="AA95" s="106">
        <v>3.3322953998002465</v>
      </c>
      <c r="AB95" s="106">
        <v>1.9475941484049115</v>
      </c>
      <c r="AC95" s="106">
        <v>3.3819399565242936</v>
      </c>
      <c r="AD95" s="106">
        <v>3.5018506550731452</v>
      </c>
      <c r="AE95" s="106">
        <v>0.79049409552905225</v>
      </c>
      <c r="AF95" s="106">
        <v>1.5680042300687385</v>
      </c>
      <c r="AG95" s="106">
        <v>0.84319370189765575</v>
      </c>
      <c r="AH95" s="106">
        <v>2.1217319781446449</v>
      </c>
      <c r="AI95" s="106">
        <v>1.5466188825568414</v>
      </c>
      <c r="AJ95" s="106">
        <v>4.7322718994183655</v>
      </c>
      <c r="AK95" s="106">
        <v>0.66447329769108743</v>
      </c>
      <c r="AL95" s="106">
        <v>0.52852358850831327</v>
      </c>
      <c r="AM95" s="106">
        <v>2.8167557722812995</v>
      </c>
      <c r="AN95" s="106">
        <v>2.4104341695552551</v>
      </c>
      <c r="AO95" s="106">
        <v>1.9185711767816227</v>
      </c>
      <c r="AP95" s="106">
        <v>2.5081957581810705</v>
      </c>
      <c r="AQ95" s="106"/>
      <c r="AR95" s="106"/>
      <c r="AS95" s="106"/>
      <c r="AT95" s="106">
        <v>1.7635274073203691</v>
      </c>
      <c r="AU95" s="106">
        <v>8.5648316785147767</v>
      </c>
      <c r="AV95" s="106">
        <v>7.8270371893543267</v>
      </c>
      <c r="AW95" s="106"/>
      <c r="AX95" s="106">
        <v>0.19934198930732624</v>
      </c>
      <c r="AY95" s="275">
        <v>92.661947006638869</v>
      </c>
      <c r="AZ95"/>
      <c r="BA95"/>
    </row>
    <row r="96" spans="2:53" x14ac:dyDescent="0.2">
      <c r="B96" s="83" t="s">
        <v>901</v>
      </c>
      <c r="C96" s="105">
        <v>38.149624622292727</v>
      </c>
      <c r="D96" s="106">
        <v>1.8354273203936138</v>
      </c>
      <c r="E96" s="106">
        <v>22.857642624000043</v>
      </c>
      <c r="F96" s="106">
        <v>33.456383410463964</v>
      </c>
      <c r="G96" s="106">
        <v>34.016261770796234</v>
      </c>
      <c r="H96" s="106">
        <v>2.9843950859450539</v>
      </c>
      <c r="I96" s="106">
        <v>0.91527940645623174</v>
      </c>
      <c r="J96" s="106">
        <v>6.2462950983156675</v>
      </c>
      <c r="K96" s="106">
        <v>2.0106935897150198</v>
      </c>
      <c r="L96" s="106">
        <v>1.1051511982210884</v>
      </c>
      <c r="M96" s="106">
        <v>19.931669627828793</v>
      </c>
      <c r="N96" s="106">
        <v>10.243339740339957</v>
      </c>
      <c r="O96" s="106">
        <v>8.1304074935207833</v>
      </c>
      <c r="P96" s="106">
        <v>20.515890525566814</v>
      </c>
      <c r="Q96" s="106">
        <v>17.33675514037575</v>
      </c>
      <c r="R96" s="106">
        <v>2.9211044886901016E-2</v>
      </c>
      <c r="S96" s="106">
        <v>9.2891122740345224</v>
      </c>
      <c r="T96" s="106">
        <v>4.8685074811501694E-3</v>
      </c>
      <c r="U96" s="106">
        <v>2.4001741882070333</v>
      </c>
      <c r="V96" s="106">
        <v>2.5218868752357877</v>
      </c>
      <c r="W96" s="106">
        <v>4.6835041968664628</v>
      </c>
      <c r="X96" s="106">
        <v>2.2054338889610268</v>
      </c>
      <c r="Y96" s="106">
        <v>0.37974358352971321</v>
      </c>
      <c r="Z96" s="106">
        <v>11.77691959690226</v>
      </c>
      <c r="AA96" s="106">
        <v>21.241298140258188</v>
      </c>
      <c r="AB96" s="106">
        <v>12.414694076932932</v>
      </c>
      <c r="AC96" s="106">
        <v>21.557751126532949</v>
      </c>
      <c r="AD96" s="106">
        <v>22.322106801073527</v>
      </c>
      <c r="AE96" s="106">
        <v>5.0389052429904249</v>
      </c>
      <c r="AF96" s="106">
        <v>9.9950458588012978</v>
      </c>
      <c r="AG96" s="106">
        <v>5.3748322591897866</v>
      </c>
      <c r="AH96" s="106">
        <v>13.524713782635171</v>
      </c>
      <c r="AI96" s="106">
        <v>9.8587276493290936</v>
      </c>
      <c r="AJ96" s="106">
        <v>30.165272353206451</v>
      </c>
      <c r="AK96" s="106">
        <v>4.2356015086006478</v>
      </c>
      <c r="AL96" s="106">
        <v>3.3690071769559173</v>
      </c>
      <c r="AM96" s="106">
        <v>17.955055590481823</v>
      </c>
      <c r="AN96" s="106">
        <v>15.365009610509935</v>
      </c>
      <c r="AO96" s="106">
        <v>12.229690792649226</v>
      </c>
      <c r="AP96" s="106">
        <v>15.988178568097156</v>
      </c>
      <c r="AQ96" s="106"/>
      <c r="AR96" s="106"/>
      <c r="AS96" s="106"/>
      <c r="AT96" s="106">
        <v>11.241383773975741</v>
      </c>
      <c r="AU96" s="106">
        <v>54.595442893617999</v>
      </c>
      <c r="AV96" s="106">
        <v>49.892464666826932</v>
      </c>
      <c r="AW96" s="106"/>
      <c r="AX96" s="106">
        <v>1.2706804525801942</v>
      </c>
      <c r="AY96" s="275">
        <v>590.6619331355821</v>
      </c>
      <c r="AZ96"/>
      <c r="BA96"/>
    </row>
    <row r="97" spans="2:53" x14ac:dyDescent="0.2">
      <c r="B97" s="97" t="s">
        <v>10437</v>
      </c>
      <c r="C97" s="107">
        <v>3670.2791424235415</v>
      </c>
      <c r="D97" s="108">
        <v>459.76490693830038</v>
      </c>
      <c r="E97" s="108">
        <v>6056.9015947625358</v>
      </c>
      <c r="F97" s="108">
        <v>3947.6400173670477</v>
      </c>
      <c r="G97" s="108">
        <v>5252.9584468581734</v>
      </c>
      <c r="H97" s="108">
        <v>447.32710216189702</v>
      </c>
      <c r="I97" s="108">
        <v>784.84643360316227</v>
      </c>
      <c r="J97" s="108">
        <v>286.8475207421161</v>
      </c>
      <c r="K97" s="108">
        <v>88.71644400788486</v>
      </c>
      <c r="L97" s="108">
        <v>117.98258957605466</v>
      </c>
      <c r="M97" s="108">
        <v>1948.5465162515738</v>
      </c>
      <c r="N97" s="108">
        <v>392.29218388785017</v>
      </c>
      <c r="O97" s="108">
        <v>397.60543397717692</v>
      </c>
      <c r="P97" s="108">
        <v>1017.8680829790733</v>
      </c>
      <c r="Q97" s="108">
        <v>2024.0421584774638</v>
      </c>
      <c r="R97" s="108">
        <v>416.49661911961465</v>
      </c>
      <c r="S97" s="108">
        <v>988.68078295122746</v>
      </c>
      <c r="T97" s="108">
        <v>0.13707937795876707</v>
      </c>
      <c r="U97" s="108">
        <v>658.53771938869011</v>
      </c>
      <c r="V97" s="108">
        <v>156.00394571459037</v>
      </c>
      <c r="W97" s="108">
        <v>309.84935187252466</v>
      </c>
      <c r="X97" s="108">
        <v>88.534809099838938</v>
      </c>
      <c r="Y97" s="108">
        <v>18.248143224645961</v>
      </c>
      <c r="Z97" s="108">
        <v>1752.7889526636413</v>
      </c>
      <c r="AA97" s="108">
        <v>4267.5962468830185</v>
      </c>
      <c r="AB97" s="108">
        <v>740.44322040822146</v>
      </c>
      <c r="AC97" s="108">
        <v>5877.4258594194198</v>
      </c>
      <c r="AD97" s="108">
        <v>1805.4586190149166</v>
      </c>
      <c r="AE97" s="108">
        <v>647.84725782591136</v>
      </c>
      <c r="AF97" s="108">
        <v>403.27786420143559</v>
      </c>
      <c r="AG97" s="108">
        <v>276.31203805520397</v>
      </c>
      <c r="AH97" s="108">
        <v>882.30451314585332</v>
      </c>
      <c r="AI97" s="108">
        <v>715.45571007046919</v>
      </c>
      <c r="AJ97" s="108">
        <v>3772.7717595454751</v>
      </c>
      <c r="AK97" s="108">
        <v>186.06793001248988</v>
      </c>
      <c r="AL97" s="108">
        <v>149.70097782596724</v>
      </c>
      <c r="AM97" s="108">
        <v>2043.6716184119332</v>
      </c>
      <c r="AN97" s="108">
        <v>1202.3177714738199</v>
      </c>
      <c r="AO97" s="108">
        <v>5201.2841479196495</v>
      </c>
      <c r="AP97" s="108">
        <v>1685.0983230308684</v>
      </c>
      <c r="AQ97" s="108">
        <v>254.10980000000001</v>
      </c>
      <c r="AR97" s="108">
        <v>200.2</v>
      </c>
      <c r="AS97" s="108">
        <v>1.3100000000000001E-2</v>
      </c>
      <c r="AT97" s="108">
        <v>858.88072903720843</v>
      </c>
      <c r="AU97" s="108">
        <v>18109.518552293583</v>
      </c>
      <c r="AV97" s="108">
        <v>5642.4468755155376</v>
      </c>
      <c r="AW97" s="108">
        <v>0.84</v>
      </c>
      <c r="AX97" s="108">
        <v>37.728612902703738</v>
      </c>
      <c r="AY97" s="276">
        <v>86243.667504420257</v>
      </c>
      <c r="AZ97"/>
      <c r="BA97"/>
    </row>
    <row r="98" spans="2:53" x14ac:dyDescent="0.2">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2:53" x14ac:dyDescent="0.2">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2:53" x14ac:dyDescent="0.2">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2:53" x14ac:dyDescent="0.2">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2:53" x14ac:dyDescent="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2:53" x14ac:dyDescent="0.2">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2:53" x14ac:dyDescent="0.2">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2:53" x14ac:dyDescent="0.2">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2:53" x14ac:dyDescent="0.2">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2:53" x14ac:dyDescent="0.2">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2:53" x14ac:dyDescent="0.2">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2:53" x14ac:dyDescent="0.2">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2:53" x14ac:dyDescent="0.2">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2:53" x14ac:dyDescent="0.2">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2:53" x14ac:dyDescent="0.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2:48" x14ac:dyDescent="0.2">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2:48" x14ac:dyDescent="0.2">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2:48" x14ac:dyDescent="0.2">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2:48" x14ac:dyDescent="0.2">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2:48" x14ac:dyDescent="0.2">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2:48" x14ac:dyDescent="0.2">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2:48" x14ac:dyDescent="0.2">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2:48" x14ac:dyDescent="0.2">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2:48" x14ac:dyDescent="0.2">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2:48" x14ac:dyDescent="0.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2:48" x14ac:dyDescent="0.2">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2:48" x14ac:dyDescent="0.2">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2:48" x14ac:dyDescent="0.2">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2:48" x14ac:dyDescent="0.2">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2:48" x14ac:dyDescent="0.2">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2:48" x14ac:dyDescent="0.2">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2:48" x14ac:dyDescent="0.2">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2:48" x14ac:dyDescent="0.2">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2:48" x14ac:dyDescent="0.2">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2:48" x14ac:dyDescent="0.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2:48" x14ac:dyDescent="0.2">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2:48" x14ac:dyDescent="0.2">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2:48" x14ac:dyDescent="0.2">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2:48" x14ac:dyDescent="0.2">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2:48" x14ac:dyDescent="0.2">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2:48" x14ac:dyDescent="0.2">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2:48" x14ac:dyDescent="0.2">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2:48" x14ac:dyDescent="0.2">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2:48" x14ac:dyDescent="0.2">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2:48" x14ac:dyDescent="0.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2:48" x14ac:dyDescent="0.2">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2:48" x14ac:dyDescent="0.2">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2:48" x14ac:dyDescent="0.2">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2:48" x14ac:dyDescent="0.2">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2:48" x14ac:dyDescent="0.2">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2:48" x14ac:dyDescent="0.2">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2:48" x14ac:dyDescent="0.2">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2:48" x14ac:dyDescent="0.2">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2:48" x14ac:dyDescent="0.2">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2:48" x14ac:dyDescent="0.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2:48" x14ac:dyDescent="0.2">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2:48" x14ac:dyDescent="0.2">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2:48" x14ac:dyDescent="0.2">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2:48" x14ac:dyDescent="0.2">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2:48" x14ac:dyDescent="0.2">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2:48" x14ac:dyDescent="0.2">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2:48" x14ac:dyDescent="0.2">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2:48" x14ac:dyDescent="0.2">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2:48" x14ac:dyDescent="0.2">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row>
    <row r="162" spans="2:48" x14ac:dyDescent="0.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2:48" x14ac:dyDescent="0.2">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2:48" x14ac:dyDescent="0.2">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2:48" x14ac:dyDescent="0.2">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2:48" x14ac:dyDescent="0.2">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2:48" x14ac:dyDescent="0.2">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2:48" x14ac:dyDescent="0.2">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2:48" x14ac:dyDescent="0.2">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2:48" x14ac:dyDescent="0.2">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2:48" x14ac:dyDescent="0.2">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2:48" x14ac:dyDescent="0.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2:48" x14ac:dyDescent="0.2">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2:48" x14ac:dyDescent="0.2">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2:48" x14ac:dyDescent="0.2">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2:48" x14ac:dyDescent="0.2">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2:48" x14ac:dyDescent="0.2">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2:48" x14ac:dyDescent="0.2">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2:48" x14ac:dyDescent="0.2">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2:48" x14ac:dyDescent="0.2">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2:48" x14ac:dyDescent="0.2">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2:48" x14ac:dyDescent="0.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2:48" x14ac:dyDescent="0.2">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row>
    <row r="184" spans="2:48" x14ac:dyDescent="0.2">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2:48" x14ac:dyDescent="0.2">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2:48" x14ac:dyDescent="0.2">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2:48" x14ac:dyDescent="0.2">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2:48" x14ac:dyDescent="0.2">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2:48" x14ac:dyDescent="0.2">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2:48" x14ac:dyDescent="0.2">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2:48" x14ac:dyDescent="0.2">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2:48" x14ac:dyDescent="0.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2:48" x14ac:dyDescent="0.2">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2:48" x14ac:dyDescent="0.2">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2:48" x14ac:dyDescent="0.2">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2:48" x14ac:dyDescent="0.2">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2:48" x14ac:dyDescent="0.2">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2:48" x14ac:dyDescent="0.2">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2:48" x14ac:dyDescent="0.2">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2:48" x14ac:dyDescent="0.2">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2:48" x14ac:dyDescent="0.2">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2:48" x14ac:dyDescent="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2:48" x14ac:dyDescent="0.2">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2:48" x14ac:dyDescent="0.2">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2:48" x14ac:dyDescent="0.2">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2:48" x14ac:dyDescent="0.2">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2:48" x14ac:dyDescent="0.2">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2:48" x14ac:dyDescent="0.2">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row>
    <row r="209" spans="2:48" x14ac:dyDescent="0.2">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2:48" x14ac:dyDescent="0.2">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2:48" x14ac:dyDescent="0.2">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row>
    <row r="212" spans="2:48" x14ac:dyDescent="0.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row>
    <row r="213" spans="2:48" x14ac:dyDescent="0.2">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row>
    <row r="214" spans="2:48" x14ac:dyDescent="0.2">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row>
    <row r="215" spans="2:48" x14ac:dyDescent="0.2">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row>
    <row r="216" spans="2:48" x14ac:dyDescent="0.2">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row>
    <row r="217" spans="2:48" x14ac:dyDescent="0.2">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row>
    <row r="218" spans="2:48" x14ac:dyDescent="0.2">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row>
    <row r="219" spans="2:48" x14ac:dyDescent="0.2">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row>
    <row r="220" spans="2:48" x14ac:dyDescent="0.2">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row>
    <row r="221" spans="2:48" x14ac:dyDescent="0.2">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row>
    <row r="222" spans="2:48" x14ac:dyDescent="0.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row>
    <row r="223" spans="2:48" x14ac:dyDescent="0.2">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row>
    <row r="224" spans="2:48" x14ac:dyDescent="0.2">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row>
    <row r="225" spans="2:48" x14ac:dyDescent="0.2">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row>
    <row r="226" spans="2:48" x14ac:dyDescent="0.2">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row>
    <row r="227" spans="2:48" x14ac:dyDescent="0.2">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row>
    <row r="228" spans="2:48" x14ac:dyDescent="0.2">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row>
    <row r="229" spans="2:48" x14ac:dyDescent="0.2">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row>
    <row r="230" spans="2:48" x14ac:dyDescent="0.2">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row>
    <row r="231" spans="2:48" x14ac:dyDescent="0.2">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row>
    <row r="232" spans="2:48" x14ac:dyDescent="0.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row>
    <row r="233" spans="2:48" x14ac:dyDescent="0.2">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row>
    <row r="234" spans="2:48" x14ac:dyDescent="0.2">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row>
    <row r="235" spans="2:48" x14ac:dyDescent="0.2">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2:48" x14ac:dyDescent="0.2">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row>
    <row r="237" spans="2:48" x14ac:dyDescent="0.2">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2:48" x14ac:dyDescent="0.2">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2:48" x14ac:dyDescent="0.2">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2:48" x14ac:dyDescent="0.2">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2:48" x14ac:dyDescent="0.2">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2:48" x14ac:dyDescent="0.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2:48" x14ac:dyDescent="0.2">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2:48" x14ac:dyDescent="0.2">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2:48" x14ac:dyDescent="0.2">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2:48" x14ac:dyDescent="0.2">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2:48" x14ac:dyDescent="0.2">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2:48" x14ac:dyDescent="0.2">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2:48" x14ac:dyDescent="0.2">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2:48" x14ac:dyDescent="0.2">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2:48" x14ac:dyDescent="0.2">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2:48" x14ac:dyDescent="0.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2:48" x14ac:dyDescent="0.2">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2:48" x14ac:dyDescent="0.2">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2:48" x14ac:dyDescent="0.2">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2:48" x14ac:dyDescent="0.2">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2:48" x14ac:dyDescent="0.2">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2:48" x14ac:dyDescent="0.2">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2:48" x14ac:dyDescent="0.2">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2:48" x14ac:dyDescent="0.2">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2:48" x14ac:dyDescent="0.2">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2:48" x14ac:dyDescent="0.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row>
    <row r="263" spans="2:48" x14ac:dyDescent="0.2">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2:48" x14ac:dyDescent="0.2">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2:48" x14ac:dyDescent="0.2">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2:48" x14ac:dyDescent="0.2">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2:48" x14ac:dyDescent="0.2">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2:48" x14ac:dyDescent="0.2">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2:48" x14ac:dyDescent="0.2">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2:48" x14ac:dyDescent="0.2">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2:48" x14ac:dyDescent="0.2">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2:48" x14ac:dyDescent="0.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2:48" x14ac:dyDescent="0.2">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2:48" x14ac:dyDescent="0.2">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2:48" x14ac:dyDescent="0.2">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2:48" x14ac:dyDescent="0.2">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2:48" x14ac:dyDescent="0.2">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2:48" x14ac:dyDescent="0.2">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2:48" x14ac:dyDescent="0.2">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2:48" x14ac:dyDescent="0.2">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2:48" x14ac:dyDescent="0.2">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2:48" x14ac:dyDescent="0.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2:48" x14ac:dyDescent="0.2">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2:48" x14ac:dyDescent="0.2">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2:48" x14ac:dyDescent="0.2">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2:48" x14ac:dyDescent="0.2">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2:48" x14ac:dyDescent="0.2">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2:48" x14ac:dyDescent="0.2">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2:48" x14ac:dyDescent="0.2">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2:48" x14ac:dyDescent="0.2">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2:48" x14ac:dyDescent="0.2">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2:48" x14ac:dyDescent="0.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2:48" x14ac:dyDescent="0.2">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2:48" x14ac:dyDescent="0.2">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2:48" x14ac:dyDescent="0.2">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2:48" x14ac:dyDescent="0.2">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2:48" x14ac:dyDescent="0.2">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2:48" x14ac:dyDescent="0.2">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2:48" x14ac:dyDescent="0.2">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2:48" x14ac:dyDescent="0.2">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row>
    <row r="301" spans="2:48" x14ac:dyDescent="0.2">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row>
    <row r="302" spans="2:48" x14ac:dyDescent="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row>
    <row r="303" spans="2:48" x14ac:dyDescent="0.2">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row>
    <row r="304" spans="2:48" x14ac:dyDescent="0.2">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row>
    <row r="305" spans="2:48" x14ac:dyDescent="0.2">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row>
    <row r="306" spans="2:48" x14ac:dyDescent="0.2">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row>
    <row r="307" spans="2:48" x14ac:dyDescent="0.2">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row>
    <row r="308" spans="2:48" x14ac:dyDescent="0.2">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row>
    <row r="309" spans="2:48" x14ac:dyDescent="0.2">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row>
    <row r="310" spans="2:48" x14ac:dyDescent="0.2">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row>
    <row r="311" spans="2:48" x14ac:dyDescent="0.2">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row>
    <row r="312" spans="2:48" x14ac:dyDescent="0.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2:48" x14ac:dyDescent="0.2">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row>
    <row r="314" spans="2:48" x14ac:dyDescent="0.2">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row>
    <row r="315" spans="2:48" x14ac:dyDescent="0.2">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row>
    <row r="316" spans="2:48" x14ac:dyDescent="0.2">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row>
    <row r="317" spans="2:48" x14ac:dyDescent="0.2">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row>
    <row r="318" spans="2:48" x14ac:dyDescent="0.2">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row>
    <row r="319" spans="2:48" x14ac:dyDescent="0.2">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row>
    <row r="320" spans="2:48" x14ac:dyDescent="0.2">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row>
    <row r="321" spans="2:48" x14ac:dyDescent="0.2">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row>
    <row r="322" spans="2:48" x14ac:dyDescent="0.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row>
    <row r="323" spans="2:48" x14ac:dyDescent="0.2">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row>
    <row r="324" spans="2:48" x14ac:dyDescent="0.2">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row>
    <row r="325" spans="2:48" x14ac:dyDescent="0.2">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row>
    <row r="326" spans="2:48" x14ac:dyDescent="0.2">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row>
    <row r="327" spans="2:48" x14ac:dyDescent="0.2">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row>
    <row r="328" spans="2:48" x14ac:dyDescent="0.2">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row>
    <row r="329" spans="2:48" x14ac:dyDescent="0.2">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row>
    <row r="330" spans="2:48" x14ac:dyDescent="0.2">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row>
    <row r="331" spans="2:48" x14ac:dyDescent="0.2">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row>
    <row r="332" spans="2:48" x14ac:dyDescent="0.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row>
    <row r="333" spans="2:48" x14ac:dyDescent="0.2">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2:48" x14ac:dyDescent="0.2">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2:48" x14ac:dyDescent="0.2">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2:48" x14ac:dyDescent="0.2">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2:48" x14ac:dyDescent="0.2">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row>
    <row r="338" spans="2:48" x14ac:dyDescent="0.2">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2:48" x14ac:dyDescent="0.2">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row>
    <row r="340" spans="2:48" x14ac:dyDescent="0.2">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row>
    <row r="341" spans="2:48" x14ac:dyDescent="0.2">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row>
    <row r="342" spans="2:48" x14ac:dyDescent="0.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row>
    <row r="343" spans="2:48" x14ac:dyDescent="0.2">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row>
    <row r="344" spans="2:48" x14ac:dyDescent="0.2">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row>
    <row r="345" spans="2:48" x14ac:dyDescent="0.2">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row>
    <row r="346" spans="2:48" x14ac:dyDescent="0.2">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row>
    <row r="347" spans="2:48" x14ac:dyDescent="0.2">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row>
    <row r="348" spans="2:48" x14ac:dyDescent="0.2">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row>
    <row r="349" spans="2:48" x14ac:dyDescent="0.2">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row>
    <row r="350" spans="2:48" x14ac:dyDescent="0.2">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row>
    <row r="351" spans="2:48" x14ac:dyDescent="0.2">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row>
    <row r="352" spans="2:48" x14ac:dyDescent="0.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2:48" x14ac:dyDescent="0.2">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2:48" x14ac:dyDescent="0.2">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2:48" x14ac:dyDescent="0.2">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2:48" x14ac:dyDescent="0.2">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2:48" x14ac:dyDescent="0.2">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2:48" x14ac:dyDescent="0.2">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2:48" x14ac:dyDescent="0.2">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2:48" x14ac:dyDescent="0.2">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2:48" x14ac:dyDescent="0.2">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2:48" x14ac:dyDescent="0.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2:48" x14ac:dyDescent="0.2">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2:48" x14ac:dyDescent="0.2">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2:48" x14ac:dyDescent="0.2">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2:48" x14ac:dyDescent="0.2">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2:48" x14ac:dyDescent="0.2">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2:48" x14ac:dyDescent="0.2">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2:48" x14ac:dyDescent="0.2">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2:48" x14ac:dyDescent="0.2">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2:48" x14ac:dyDescent="0.2">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2:48" x14ac:dyDescent="0.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row>
    <row r="373" spans="2:48" x14ac:dyDescent="0.2">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2:48" x14ac:dyDescent="0.2">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2:48" x14ac:dyDescent="0.2">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2:48" x14ac:dyDescent="0.2">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2:48" x14ac:dyDescent="0.2">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2:48" x14ac:dyDescent="0.2">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2:48" x14ac:dyDescent="0.2">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2:48" x14ac:dyDescent="0.2">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2:48" x14ac:dyDescent="0.2">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2:48" x14ac:dyDescent="0.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2:48" x14ac:dyDescent="0.2">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2:48" x14ac:dyDescent="0.2">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2:48" x14ac:dyDescent="0.2">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2:48" x14ac:dyDescent="0.2">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2:48" x14ac:dyDescent="0.2">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2:48" x14ac:dyDescent="0.2">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2:48" x14ac:dyDescent="0.2">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2:48" x14ac:dyDescent="0.2">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2:48" x14ac:dyDescent="0.2">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2:48" x14ac:dyDescent="0.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2:48" x14ac:dyDescent="0.2">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2:48" x14ac:dyDescent="0.2">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2:48" x14ac:dyDescent="0.2">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2:48" x14ac:dyDescent="0.2">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2:48" x14ac:dyDescent="0.2">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2:48" x14ac:dyDescent="0.2">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row>
    <row r="399" spans="2:48" x14ac:dyDescent="0.2">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row>
    <row r="400" spans="2:48" x14ac:dyDescent="0.2">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row>
    <row r="401" spans="2:48" x14ac:dyDescent="0.2">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row>
    <row r="402" spans="2:48" x14ac:dyDescent="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row>
    <row r="403" spans="2:48" x14ac:dyDescent="0.2">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row>
    <row r="404" spans="2:48" x14ac:dyDescent="0.2">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row>
    <row r="405" spans="2:48" x14ac:dyDescent="0.2">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row>
    <row r="406" spans="2:48" x14ac:dyDescent="0.2">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row>
    <row r="407" spans="2:48" x14ac:dyDescent="0.2">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row>
    <row r="408" spans="2:48" x14ac:dyDescent="0.2">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row>
    <row r="409" spans="2:48" x14ac:dyDescent="0.2">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row>
    <row r="410" spans="2:48" x14ac:dyDescent="0.2">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row>
    <row r="411" spans="2:48" x14ac:dyDescent="0.2">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row>
    <row r="412" spans="2:48" x14ac:dyDescent="0.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row>
    <row r="413" spans="2:48" x14ac:dyDescent="0.2">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row>
    <row r="414" spans="2:48" x14ac:dyDescent="0.2">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row>
    <row r="415" spans="2:48" x14ac:dyDescent="0.2">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row>
    <row r="416" spans="2:48" x14ac:dyDescent="0.2">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2:48" x14ac:dyDescent="0.2">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2:48" x14ac:dyDescent="0.2">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2:48" x14ac:dyDescent="0.2">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2:48" x14ac:dyDescent="0.2">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2:48" x14ac:dyDescent="0.2">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row>
    <row r="422" spans="2:48" x14ac:dyDescent="0.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2:48" x14ac:dyDescent="0.2">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row>
    <row r="424" spans="2:48" x14ac:dyDescent="0.2">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row>
    <row r="425" spans="2:48" x14ac:dyDescent="0.2">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row>
    <row r="426" spans="2:48" x14ac:dyDescent="0.2">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2:48" x14ac:dyDescent="0.2">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row>
    <row r="428" spans="2:48" x14ac:dyDescent="0.2">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row>
    <row r="429" spans="2:48" x14ac:dyDescent="0.2">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row>
    <row r="430" spans="2:48" x14ac:dyDescent="0.2">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row>
    <row r="431" spans="2:48" x14ac:dyDescent="0.2">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row>
    <row r="432" spans="2:48" x14ac:dyDescent="0.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row>
    <row r="433" spans="2:48" x14ac:dyDescent="0.2">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row>
    <row r="434" spans="2:48" x14ac:dyDescent="0.2">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row>
    <row r="435" spans="2:48" x14ac:dyDescent="0.2">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2:48" x14ac:dyDescent="0.2">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2:48" x14ac:dyDescent="0.2">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2:48" x14ac:dyDescent="0.2">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2:48" x14ac:dyDescent="0.2">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2:48" x14ac:dyDescent="0.2">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2:48" x14ac:dyDescent="0.2">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2:48" x14ac:dyDescent="0.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2:48" x14ac:dyDescent="0.2">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2:48" x14ac:dyDescent="0.2">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2:48" x14ac:dyDescent="0.2">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2:48" x14ac:dyDescent="0.2">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row>
    <row r="447" spans="2:48" x14ac:dyDescent="0.2">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2:48" x14ac:dyDescent="0.2">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2:48" x14ac:dyDescent="0.2">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row>
    <row r="450" spans="2:48" x14ac:dyDescent="0.2">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row>
    <row r="451" spans="2:48" x14ac:dyDescent="0.2">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row>
    <row r="452" spans="2:48" x14ac:dyDescent="0.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row>
    <row r="453" spans="2:48" x14ac:dyDescent="0.2">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row>
    <row r="454" spans="2:48" x14ac:dyDescent="0.2">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row>
    <row r="455" spans="2:48" x14ac:dyDescent="0.2">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row>
    <row r="456" spans="2:48" x14ac:dyDescent="0.2">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row>
    <row r="457" spans="2:48" x14ac:dyDescent="0.2">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row>
    <row r="458" spans="2:48" x14ac:dyDescent="0.2">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row>
    <row r="459" spans="2:48" x14ac:dyDescent="0.2">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row>
    <row r="460" spans="2:48" x14ac:dyDescent="0.2">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row>
    <row r="461" spans="2:48" x14ac:dyDescent="0.2">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2:48" x14ac:dyDescent="0.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2:48" x14ac:dyDescent="0.2">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row>
    <row r="464" spans="2:48" x14ac:dyDescent="0.2">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row>
    <row r="465" spans="2:48" x14ac:dyDescent="0.2">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row>
    <row r="466" spans="2:48" x14ac:dyDescent="0.2">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row>
    <row r="467" spans="2:48" x14ac:dyDescent="0.2">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row>
    <row r="468" spans="2:48" x14ac:dyDescent="0.2">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row>
    <row r="469" spans="2:48" x14ac:dyDescent="0.2">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row>
    <row r="470" spans="2:48" x14ac:dyDescent="0.2">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row>
    <row r="471" spans="2:48" x14ac:dyDescent="0.2">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row>
    <row r="472" spans="2:48" x14ac:dyDescent="0.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row>
    <row r="473" spans="2:48" x14ac:dyDescent="0.2">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row>
    <row r="474" spans="2:48" x14ac:dyDescent="0.2">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row>
    <row r="475" spans="2:48" x14ac:dyDescent="0.2">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2:48" x14ac:dyDescent="0.2">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2:48" x14ac:dyDescent="0.2">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row>
    <row r="478" spans="2:48" x14ac:dyDescent="0.2">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row>
    <row r="479" spans="2:48" x14ac:dyDescent="0.2">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row>
    <row r="480" spans="2:48" x14ac:dyDescent="0.2">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row>
    <row r="481" spans="2:48" x14ac:dyDescent="0.2">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row>
    <row r="482" spans="2:48" x14ac:dyDescent="0.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row>
    <row r="483" spans="2:48" x14ac:dyDescent="0.2">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row>
    <row r="484" spans="2:48" x14ac:dyDescent="0.2">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row>
    <row r="485" spans="2:48" x14ac:dyDescent="0.2">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row>
    <row r="486" spans="2:48" x14ac:dyDescent="0.2">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row>
    <row r="487" spans="2:48" x14ac:dyDescent="0.2">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row>
    <row r="488" spans="2:48" x14ac:dyDescent="0.2">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row>
    <row r="489" spans="2:48" x14ac:dyDescent="0.2">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row>
    <row r="490" spans="2:48" x14ac:dyDescent="0.2">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row>
    <row r="491" spans="2:48" x14ac:dyDescent="0.2">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row>
    <row r="492" spans="2:48" x14ac:dyDescent="0.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row>
    <row r="493" spans="2:48" x14ac:dyDescent="0.2">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row>
    <row r="494" spans="2:48" x14ac:dyDescent="0.2">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row>
    <row r="495" spans="2:48" x14ac:dyDescent="0.2">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row>
    <row r="496" spans="2:48" x14ac:dyDescent="0.2">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row>
    <row r="497" spans="2:48" x14ac:dyDescent="0.2">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row>
    <row r="498" spans="2:48" x14ac:dyDescent="0.2">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row>
    <row r="499" spans="2:48" x14ac:dyDescent="0.2">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row>
    <row r="500" spans="2:48" x14ac:dyDescent="0.2">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row>
    <row r="501" spans="2:48" x14ac:dyDescent="0.2">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row>
    <row r="502" spans="2:48" x14ac:dyDescent="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row>
    <row r="503" spans="2:48" x14ac:dyDescent="0.2">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row>
    <row r="504" spans="2:48" x14ac:dyDescent="0.2">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row>
    <row r="505" spans="2:48" x14ac:dyDescent="0.2">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row>
    <row r="506" spans="2:48" x14ac:dyDescent="0.2">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row>
    <row r="507" spans="2:48" x14ac:dyDescent="0.2">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row>
    <row r="508" spans="2:48" x14ac:dyDescent="0.2">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row>
    <row r="509" spans="2:48" x14ac:dyDescent="0.2">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row>
    <row r="510" spans="2:48" x14ac:dyDescent="0.2">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row>
    <row r="511" spans="2:48" x14ac:dyDescent="0.2">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row>
    <row r="512" spans="2:48" x14ac:dyDescent="0.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row>
    <row r="513" spans="2:48" x14ac:dyDescent="0.2">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row>
    <row r="514" spans="2:48" x14ac:dyDescent="0.2">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row>
    <row r="515" spans="2:48" x14ac:dyDescent="0.2">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row>
    <row r="516" spans="2:48" x14ac:dyDescent="0.2">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row>
    <row r="517" spans="2:48" x14ac:dyDescent="0.2">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row>
    <row r="518" spans="2:48" x14ac:dyDescent="0.2">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row>
    <row r="519" spans="2:48" x14ac:dyDescent="0.2">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row>
    <row r="520" spans="2:48" x14ac:dyDescent="0.2">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row>
    <row r="521" spans="2:48" x14ac:dyDescent="0.2">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row>
    <row r="522" spans="2:48" x14ac:dyDescent="0.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row>
    <row r="523" spans="2:48" x14ac:dyDescent="0.2">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row>
    <row r="524" spans="2:48" x14ac:dyDescent="0.2">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row>
    <row r="525" spans="2:48" x14ac:dyDescent="0.2">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row>
    <row r="526" spans="2:48" x14ac:dyDescent="0.2">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row>
    <row r="527" spans="2:48" x14ac:dyDescent="0.2">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row>
    <row r="528" spans="2:48" x14ac:dyDescent="0.2">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row>
    <row r="529" spans="2:48" x14ac:dyDescent="0.2">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row>
    <row r="530" spans="2:48" x14ac:dyDescent="0.2">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row>
    <row r="531" spans="2:48" x14ac:dyDescent="0.2">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row>
    <row r="532" spans="2:48" x14ac:dyDescent="0.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row>
    <row r="533" spans="2:48" x14ac:dyDescent="0.2">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row>
    <row r="534" spans="2:48" x14ac:dyDescent="0.2">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row>
    <row r="535" spans="2:48" x14ac:dyDescent="0.2">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row>
    <row r="536" spans="2:48" x14ac:dyDescent="0.2">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row>
    <row r="537" spans="2:48" x14ac:dyDescent="0.2">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row>
    <row r="538" spans="2:48" x14ac:dyDescent="0.2">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row>
    <row r="539" spans="2:48" x14ac:dyDescent="0.2">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row>
    <row r="540" spans="2:48" x14ac:dyDescent="0.2">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row>
    <row r="541" spans="2:48" x14ac:dyDescent="0.2">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row>
    <row r="542" spans="2:48" x14ac:dyDescent="0.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row>
    <row r="543" spans="2:48" x14ac:dyDescent="0.2">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row>
    <row r="544" spans="2:48" x14ac:dyDescent="0.2">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row>
    <row r="545" spans="2:48" x14ac:dyDescent="0.2">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row>
    <row r="546" spans="2:48" x14ac:dyDescent="0.2">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row>
    <row r="547" spans="2:48" x14ac:dyDescent="0.2">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row>
    <row r="548" spans="2:48" x14ac:dyDescent="0.2">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row>
    <row r="549" spans="2:48" x14ac:dyDescent="0.2">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row>
    <row r="550" spans="2:48" x14ac:dyDescent="0.2">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row>
    <row r="551" spans="2:48" x14ac:dyDescent="0.2">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row>
    <row r="552" spans="2:48" x14ac:dyDescent="0.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row>
    <row r="553" spans="2:48" x14ac:dyDescent="0.2">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row>
    <row r="554" spans="2:48" x14ac:dyDescent="0.2">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row>
    <row r="555" spans="2:48" x14ac:dyDescent="0.2">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row>
    <row r="556" spans="2:48" x14ac:dyDescent="0.2">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row>
    <row r="557" spans="2:48" x14ac:dyDescent="0.2">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row>
    <row r="558" spans="2:48" x14ac:dyDescent="0.2">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row>
    <row r="559" spans="2:48" x14ac:dyDescent="0.2">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row>
    <row r="560" spans="2:48" x14ac:dyDescent="0.2">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row>
    <row r="561" spans="2:48" x14ac:dyDescent="0.2">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row>
    <row r="562" spans="2:48" x14ac:dyDescent="0.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row>
    <row r="563" spans="2:48" x14ac:dyDescent="0.2">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row>
    <row r="564" spans="2:48" x14ac:dyDescent="0.2">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row>
    <row r="565" spans="2:48" x14ac:dyDescent="0.2">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row>
    <row r="566" spans="2:48" x14ac:dyDescent="0.2">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row>
    <row r="567" spans="2:48" x14ac:dyDescent="0.2">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row>
    <row r="568" spans="2:48" x14ac:dyDescent="0.2">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row>
    <row r="569" spans="2:48" x14ac:dyDescent="0.2">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row>
    <row r="570" spans="2:48" x14ac:dyDescent="0.2">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row>
    <row r="571" spans="2:48" x14ac:dyDescent="0.2">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row>
    <row r="572" spans="2:48" x14ac:dyDescent="0.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row>
    <row r="573" spans="2:48" x14ac:dyDescent="0.2">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row>
    <row r="574" spans="2:48" x14ac:dyDescent="0.2">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row>
    <row r="575" spans="2:48" x14ac:dyDescent="0.2">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row>
    <row r="576" spans="2:48" x14ac:dyDescent="0.2">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row>
    <row r="577" spans="2:48" x14ac:dyDescent="0.2">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row>
    <row r="578" spans="2:48" x14ac:dyDescent="0.2">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row>
    <row r="579" spans="2:48" x14ac:dyDescent="0.2">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row>
    <row r="580" spans="2:48" x14ac:dyDescent="0.2">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row>
    <row r="581" spans="2:48" x14ac:dyDescent="0.2">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row>
    <row r="582" spans="2:48" x14ac:dyDescent="0.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row>
    <row r="583" spans="2:48" x14ac:dyDescent="0.2">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row>
    <row r="584" spans="2:48" x14ac:dyDescent="0.2">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row>
    <row r="585" spans="2:48" x14ac:dyDescent="0.2">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row>
    <row r="586" spans="2:48" x14ac:dyDescent="0.2">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row>
    <row r="587" spans="2:48" x14ac:dyDescent="0.2">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row>
    <row r="588" spans="2:48" x14ac:dyDescent="0.2">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row>
    <row r="589" spans="2:48" x14ac:dyDescent="0.2">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row>
    <row r="590" spans="2:48" x14ac:dyDescent="0.2">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row>
    <row r="591" spans="2:48" x14ac:dyDescent="0.2">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row>
    <row r="592" spans="2:48" x14ac:dyDescent="0.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row>
    <row r="593" spans="2:48" x14ac:dyDescent="0.2">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row>
    <row r="594" spans="2:48" x14ac:dyDescent="0.2">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row>
    <row r="595" spans="2:48" x14ac:dyDescent="0.2">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row>
    <row r="596" spans="2:48" x14ac:dyDescent="0.2">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row>
    <row r="597" spans="2:48" x14ac:dyDescent="0.2">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row>
    <row r="598" spans="2:48" x14ac:dyDescent="0.2">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row>
    <row r="599" spans="2:48" x14ac:dyDescent="0.2">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row>
    <row r="600" spans="2:48" x14ac:dyDescent="0.2">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row>
    <row r="601" spans="2:48" x14ac:dyDescent="0.2">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row>
    <row r="602" spans="2:48" x14ac:dyDescent="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row>
    <row r="603" spans="2:48" x14ac:dyDescent="0.2">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row>
    <row r="604" spans="2:48" x14ac:dyDescent="0.2">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row>
    <row r="605" spans="2:48" x14ac:dyDescent="0.2">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row>
    <row r="606" spans="2:48" x14ac:dyDescent="0.2">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row>
    <row r="607" spans="2:48" x14ac:dyDescent="0.2">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row>
    <row r="608" spans="2:48" x14ac:dyDescent="0.2">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row>
    <row r="609" spans="2:48" x14ac:dyDescent="0.2">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row>
    <row r="610" spans="2:48" x14ac:dyDescent="0.2">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row>
    <row r="611" spans="2:48" x14ac:dyDescent="0.2">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row>
    <row r="612" spans="2:48" x14ac:dyDescent="0.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row>
    <row r="613" spans="2:48" x14ac:dyDescent="0.2">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row>
    <row r="614" spans="2:48" x14ac:dyDescent="0.2">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row>
    <row r="615" spans="2:48" x14ac:dyDescent="0.2">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row>
    <row r="616" spans="2:48" x14ac:dyDescent="0.2">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row>
    <row r="617" spans="2:48" x14ac:dyDescent="0.2">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row>
    <row r="618" spans="2:48" x14ac:dyDescent="0.2">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row>
    <row r="619" spans="2:48" x14ac:dyDescent="0.2">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row>
    <row r="620" spans="2:48" x14ac:dyDescent="0.2">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row>
    <row r="621" spans="2:48" x14ac:dyDescent="0.2">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row>
    <row r="622" spans="2:48" x14ac:dyDescent="0.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row>
    <row r="623" spans="2:48" x14ac:dyDescent="0.2">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row>
    <row r="624" spans="2:48" x14ac:dyDescent="0.2">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row>
    <row r="625" spans="2:48" x14ac:dyDescent="0.2">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row>
    <row r="626" spans="2:48" x14ac:dyDescent="0.2">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row>
    <row r="627" spans="2:48" x14ac:dyDescent="0.2">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row>
    <row r="628" spans="2:48" x14ac:dyDescent="0.2">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row>
    <row r="629" spans="2:48" x14ac:dyDescent="0.2">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row>
    <row r="630" spans="2:48" x14ac:dyDescent="0.2">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row>
    <row r="631" spans="2:48" x14ac:dyDescent="0.2">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row>
    <row r="632" spans="2:48" x14ac:dyDescent="0.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row>
    <row r="633" spans="2:48" x14ac:dyDescent="0.2">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row>
    <row r="634" spans="2:48" x14ac:dyDescent="0.2">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row>
    <row r="635" spans="2:48" x14ac:dyDescent="0.2">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row>
    <row r="636" spans="2:48" x14ac:dyDescent="0.2">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row>
    <row r="637" spans="2:48" x14ac:dyDescent="0.2">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row>
    <row r="638" spans="2:48" x14ac:dyDescent="0.2">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row>
    <row r="639" spans="2:48" x14ac:dyDescent="0.2">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row>
    <row r="640" spans="2:48" x14ac:dyDescent="0.2">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row>
    <row r="641" spans="2:48" x14ac:dyDescent="0.2">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row>
    <row r="642" spans="2:48" x14ac:dyDescent="0.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row>
    <row r="643" spans="2:48" x14ac:dyDescent="0.2">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row>
    <row r="644" spans="2:48" x14ac:dyDescent="0.2">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row>
    <row r="645" spans="2:48" x14ac:dyDescent="0.2">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row>
    <row r="646" spans="2:48" x14ac:dyDescent="0.2">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row>
    <row r="647" spans="2:48" x14ac:dyDescent="0.2">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row>
    <row r="648" spans="2:48" x14ac:dyDescent="0.2">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row>
    <row r="649" spans="2:48" x14ac:dyDescent="0.2">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row>
    <row r="650" spans="2:48" x14ac:dyDescent="0.2">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row>
    <row r="651" spans="2:48" x14ac:dyDescent="0.2">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row>
    <row r="652" spans="2:48" x14ac:dyDescent="0.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row>
    <row r="653" spans="2:48" x14ac:dyDescent="0.2">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row>
    <row r="654" spans="2:48" x14ac:dyDescent="0.2">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row>
    <row r="655" spans="2:48" x14ac:dyDescent="0.2">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row>
    <row r="656" spans="2:48" x14ac:dyDescent="0.2">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row>
    <row r="657" spans="2:48" x14ac:dyDescent="0.2">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row>
    <row r="658" spans="2:48" x14ac:dyDescent="0.2">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row>
    <row r="659" spans="2:48" x14ac:dyDescent="0.2">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row>
    <row r="660" spans="2:48" x14ac:dyDescent="0.2">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row>
    <row r="661" spans="2:48" x14ac:dyDescent="0.2">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row>
    <row r="662" spans="2:48" x14ac:dyDescent="0.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row>
    <row r="663" spans="2:48" x14ac:dyDescent="0.2">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row>
    <row r="664" spans="2:48" x14ac:dyDescent="0.2">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row>
    <row r="665" spans="2:48" x14ac:dyDescent="0.2">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row>
    <row r="666" spans="2:48" x14ac:dyDescent="0.2">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row>
    <row r="667" spans="2:48" x14ac:dyDescent="0.2">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row>
    <row r="668" spans="2:48" x14ac:dyDescent="0.2">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row>
    <row r="669" spans="2:48" x14ac:dyDescent="0.2">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row>
    <row r="670" spans="2:48" x14ac:dyDescent="0.2">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row>
    <row r="671" spans="2:48" x14ac:dyDescent="0.2">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row>
    <row r="672" spans="2:48" x14ac:dyDescent="0.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row>
    <row r="673" spans="2:48" x14ac:dyDescent="0.2">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row>
    <row r="674" spans="2:48" x14ac:dyDescent="0.2">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row>
    <row r="675" spans="2:48" x14ac:dyDescent="0.2">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row>
    <row r="676" spans="2:48" x14ac:dyDescent="0.2">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row>
    <row r="677" spans="2:48" x14ac:dyDescent="0.2">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row>
    <row r="678" spans="2:48" x14ac:dyDescent="0.2">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row>
    <row r="679" spans="2:48" x14ac:dyDescent="0.2">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row>
    <row r="680" spans="2:48" x14ac:dyDescent="0.2">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row>
    <row r="681" spans="2:48" x14ac:dyDescent="0.2">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row>
    <row r="682" spans="2:48" x14ac:dyDescent="0.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row>
    <row r="683" spans="2:48" x14ac:dyDescent="0.2">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row>
    <row r="684" spans="2:48" x14ac:dyDescent="0.2">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row>
    <row r="685" spans="2:48" x14ac:dyDescent="0.2">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row>
    <row r="686" spans="2:48" x14ac:dyDescent="0.2">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row>
    <row r="687" spans="2:48" x14ac:dyDescent="0.2">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row>
    <row r="688" spans="2:48" x14ac:dyDescent="0.2">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row>
    <row r="689" spans="2:48" x14ac:dyDescent="0.2">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row>
    <row r="690" spans="2:48" x14ac:dyDescent="0.2">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row>
    <row r="691" spans="2:48" x14ac:dyDescent="0.2">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row>
    <row r="692" spans="2:48" x14ac:dyDescent="0.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row>
    <row r="693" spans="2:48" x14ac:dyDescent="0.2">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row>
    <row r="694" spans="2:48" x14ac:dyDescent="0.2">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row>
    <row r="695" spans="2:48" x14ac:dyDescent="0.2">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row>
    <row r="696" spans="2:48" x14ac:dyDescent="0.2">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row>
    <row r="697" spans="2:48" x14ac:dyDescent="0.2">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row>
    <row r="698" spans="2:48" x14ac:dyDescent="0.2">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row>
    <row r="699" spans="2:48" x14ac:dyDescent="0.2">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row>
    <row r="700" spans="2:48" x14ac:dyDescent="0.2">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row>
    <row r="701" spans="2:48" x14ac:dyDescent="0.2">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row>
    <row r="702" spans="2:48" x14ac:dyDescent="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row>
    <row r="703" spans="2:48" x14ac:dyDescent="0.2">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row>
    <row r="704" spans="2:48" x14ac:dyDescent="0.2">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row>
    <row r="705" spans="2:48" x14ac:dyDescent="0.2">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row>
    <row r="706" spans="2:48" x14ac:dyDescent="0.2">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row>
    <row r="707" spans="2:48" x14ac:dyDescent="0.2">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row>
    <row r="708" spans="2:48" x14ac:dyDescent="0.2">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row>
    <row r="709" spans="2:48" x14ac:dyDescent="0.2">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row>
    <row r="710" spans="2:48" x14ac:dyDescent="0.2">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row>
    <row r="711" spans="2:48" x14ac:dyDescent="0.2">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row>
    <row r="712" spans="2:48" x14ac:dyDescent="0.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row>
    <row r="713" spans="2:48" x14ac:dyDescent="0.2">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row>
    <row r="714" spans="2:48" x14ac:dyDescent="0.2">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row>
    <row r="715" spans="2:48" x14ac:dyDescent="0.2">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row>
    <row r="716" spans="2:48" x14ac:dyDescent="0.2">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row>
    <row r="717" spans="2:48" x14ac:dyDescent="0.2">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row>
    <row r="718" spans="2:48" x14ac:dyDescent="0.2">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row>
    <row r="719" spans="2:48" x14ac:dyDescent="0.2">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row>
    <row r="720" spans="2:48" x14ac:dyDescent="0.2">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row>
    <row r="721" spans="2:48" x14ac:dyDescent="0.2">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row>
    <row r="722" spans="2:48" x14ac:dyDescent="0.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row>
    <row r="723" spans="2:48" x14ac:dyDescent="0.2">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row>
    <row r="724" spans="2:48" x14ac:dyDescent="0.2">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row>
    <row r="725" spans="2:48" x14ac:dyDescent="0.2">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row>
    <row r="726" spans="2:48" x14ac:dyDescent="0.2">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row>
    <row r="727" spans="2:48" x14ac:dyDescent="0.2">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row>
    <row r="728" spans="2:48" x14ac:dyDescent="0.2">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row>
    <row r="729" spans="2:48" x14ac:dyDescent="0.2">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row>
    <row r="730" spans="2:48" x14ac:dyDescent="0.2">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row>
    <row r="731" spans="2:48" x14ac:dyDescent="0.2">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row>
    <row r="732" spans="2:48" x14ac:dyDescent="0.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row>
    <row r="733" spans="2:48" x14ac:dyDescent="0.2">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row>
    <row r="734" spans="2:48" x14ac:dyDescent="0.2">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row>
    <row r="735" spans="2:48" x14ac:dyDescent="0.2">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row>
    <row r="736" spans="2:48" x14ac:dyDescent="0.2">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row>
    <row r="737" spans="2:48" x14ac:dyDescent="0.2">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row>
    <row r="738" spans="2:48" x14ac:dyDescent="0.2">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row>
    <row r="739" spans="2:48" x14ac:dyDescent="0.2">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row>
    <row r="740" spans="2:48" x14ac:dyDescent="0.2">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row>
    <row r="741" spans="2:48" x14ac:dyDescent="0.2">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row>
    <row r="742" spans="2:48" x14ac:dyDescent="0.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row>
    <row r="743" spans="2:48" x14ac:dyDescent="0.2">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row>
    <row r="744" spans="2:48" x14ac:dyDescent="0.2">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row>
    <row r="745" spans="2:48" x14ac:dyDescent="0.2">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row>
    <row r="746" spans="2:48" x14ac:dyDescent="0.2">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row>
    <row r="747" spans="2:48" x14ac:dyDescent="0.2">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row>
    <row r="748" spans="2:48" x14ac:dyDescent="0.2">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row>
    <row r="749" spans="2:48" x14ac:dyDescent="0.2">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row>
    <row r="750" spans="2:48" x14ac:dyDescent="0.2">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row>
    <row r="751" spans="2:48" x14ac:dyDescent="0.2">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row>
    <row r="752" spans="2:48" x14ac:dyDescent="0.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row>
    <row r="753" spans="2:48" x14ac:dyDescent="0.2">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row>
    <row r="754" spans="2:48" x14ac:dyDescent="0.2">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row>
    <row r="755" spans="2:48" x14ac:dyDescent="0.2">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row>
    <row r="756" spans="2:48" x14ac:dyDescent="0.2">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row>
    <row r="757" spans="2:48" x14ac:dyDescent="0.2">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row>
    <row r="758" spans="2:48" x14ac:dyDescent="0.2">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row>
    <row r="759" spans="2:48" x14ac:dyDescent="0.2">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row>
    <row r="760" spans="2:48" x14ac:dyDescent="0.2">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row>
    <row r="761" spans="2:48" x14ac:dyDescent="0.2">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Charts</vt:lpstr>
      </vt:variant>
      <vt:variant>
        <vt:i4>4</vt:i4>
      </vt:variant>
    </vt:vector>
  </HeadingPairs>
  <TitlesOfParts>
    <vt:vector size="20" baseType="lpstr">
      <vt:lpstr>readme</vt:lpstr>
      <vt:lpstr>Basin_Boundary</vt:lpstr>
      <vt:lpstr>by_cnty_allpol</vt:lpstr>
      <vt:lpstr>by_src_allpol</vt:lpstr>
      <vt:lpstr>BY_conty_Charts_NM</vt:lpstr>
      <vt:lpstr>VOC_cnty_tbl</vt:lpstr>
      <vt:lpstr>NOx_cnty_tbl</vt:lpstr>
      <vt:lpstr>VOC_bar_chart_data</vt:lpstr>
      <vt:lpstr>NOx_bar_chart_data</vt:lpstr>
      <vt:lpstr>all_src_inventory</vt:lpstr>
      <vt:lpstr>NM_Permitted_Sources</vt:lpstr>
      <vt:lpstr>TX_Permitted Sources</vt:lpstr>
      <vt:lpstr>unprmtd_src_summary</vt:lpstr>
      <vt:lpstr>SCC_xref</vt:lpstr>
      <vt:lpstr>fips_xref</vt:lpstr>
      <vt:lpstr>SCC_FEB2004</vt:lpstr>
      <vt:lpstr>VOC-basin-pie</vt:lpstr>
      <vt:lpstr>NOx-basin-pie</vt:lpstr>
      <vt:lpstr>VOC-bar-cnty_NM</vt:lpstr>
      <vt:lpstr>NOx-bar-cnty_NM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jgrant</cp:lastModifiedBy>
  <cp:lastPrinted>2008-02-06T21:34:51Z</cp:lastPrinted>
  <dcterms:created xsi:type="dcterms:W3CDTF">1996-10-14T23:33:28Z</dcterms:created>
  <dcterms:modified xsi:type="dcterms:W3CDTF">2013-04-24T16:59:46Z</dcterms:modified>
</cp:coreProperties>
</file>